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1480" windowHeight="10035" activeTab="1"/>
  </bookViews>
  <sheets>
    <sheet name="الشيت" sheetId="1" r:id="rId1"/>
    <sheet name="نسبه النجاح" sheetId="2" r:id="rId2"/>
    <sheet name="ورقة3" sheetId="3" r:id="rId3"/>
  </sheets>
  <externalReferences>
    <externalReference r:id="rId4"/>
  </externalReferences>
  <definedNames>
    <definedName name="Fidara">[1]الشيت!$EA$8:$EA$18</definedName>
  </definedNames>
  <calcPr calcId="144525"/>
</workbook>
</file>

<file path=xl/calcChain.xml><?xml version="1.0" encoding="utf-8"?>
<calcChain xmlns="http://schemas.openxmlformats.org/spreadsheetml/2006/main">
  <c r="R7" i="2" l="1"/>
  <c r="S7" i="2"/>
  <c r="P7" i="2"/>
  <c r="O7" i="2"/>
  <c r="M7" i="2"/>
  <c r="L7" i="2"/>
  <c r="J7" i="2"/>
  <c r="J24" i="2" s="1"/>
  <c r="I7" i="2"/>
  <c r="I25" i="2" s="1"/>
  <c r="X24" i="2"/>
  <c r="S24" i="2"/>
  <c r="R24" i="2"/>
  <c r="T24" i="2" s="1"/>
  <c r="P24" i="2"/>
  <c r="Q24" i="2" s="1"/>
  <c r="O24" i="2"/>
  <c r="M24" i="2"/>
  <c r="L24" i="2"/>
  <c r="N24" i="2" s="1"/>
  <c r="D24" i="2"/>
  <c r="C24" i="2"/>
  <c r="E24" i="2" s="1"/>
  <c r="S23" i="2"/>
  <c r="T23" i="2" s="1"/>
  <c r="R23" i="2"/>
  <c r="P23" i="2"/>
  <c r="O23" i="2"/>
  <c r="Q23" i="2" s="1"/>
  <c r="M23" i="2"/>
  <c r="L23" i="2"/>
  <c r="J23" i="2"/>
  <c r="I23" i="2"/>
  <c r="K23" i="2" s="1"/>
  <c r="D23" i="2"/>
  <c r="G23" i="2" s="1"/>
  <c r="C23" i="2"/>
  <c r="F23" i="2" s="1"/>
  <c r="H23" i="2" s="1"/>
  <c r="A23" i="2"/>
  <c r="S22" i="2"/>
  <c r="T22" i="2" s="1"/>
  <c r="R22" i="2"/>
  <c r="P22" i="2"/>
  <c r="Q22" i="2" s="1"/>
  <c r="O22" i="2"/>
  <c r="M22" i="2"/>
  <c r="L22" i="2"/>
  <c r="J22" i="2"/>
  <c r="I22" i="2"/>
  <c r="K22" i="2" s="1"/>
  <c r="D22" i="2"/>
  <c r="G22" i="2" s="1"/>
  <c r="C22" i="2"/>
  <c r="F22" i="2" s="1"/>
  <c r="A22" i="2"/>
  <c r="S21" i="2"/>
  <c r="T21" i="2" s="1"/>
  <c r="R21" i="2"/>
  <c r="P21" i="2"/>
  <c r="Q21" i="2" s="1"/>
  <c r="O21" i="2"/>
  <c r="M21" i="2"/>
  <c r="L21" i="2"/>
  <c r="J21" i="2"/>
  <c r="I21" i="2"/>
  <c r="K21" i="2" s="1"/>
  <c r="D21" i="2"/>
  <c r="G21" i="2" s="1"/>
  <c r="C21" i="2"/>
  <c r="F21" i="2" s="1"/>
  <c r="H21" i="2" s="1"/>
  <c r="A21" i="2"/>
  <c r="S20" i="2"/>
  <c r="T20" i="2" s="1"/>
  <c r="R20" i="2"/>
  <c r="P20" i="2"/>
  <c r="Q20" i="2" s="1"/>
  <c r="O20" i="2"/>
  <c r="M20" i="2"/>
  <c r="L20" i="2"/>
  <c r="J20" i="2"/>
  <c r="I20" i="2"/>
  <c r="K20" i="2" s="1"/>
  <c r="D20" i="2"/>
  <c r="G20" i="2" s="1"/>
  <c r="C20" i="2"/>
  <c r="F20" i="2" s="1"/>
  <c r="A20" i="2"/>
  <c r="S19" i="2"/>
  <c r="T19" i="2" s="1"/>
  <c r="R19" i="2"/>
  <c r="P19" i="2"/>
  <c r="Q19" i="2" s="1"/>
  <c r="O19" i="2"/>
  <c r="M19" i="2"/>
  <c r="L19" i="2"/>
  <c r="J19" i="2"/>
  <c r="I19" i="2"/>
  <c r="K19" i="2" s="1"/>
  <c r="D19" i="2"/>
  <c r="G19" i="2" s="1"/>
  <c r="C19" i="2"/>
  <c r="F19" i="2" s="1"/>
  <c r="H19" i="2" s="1"/>
  <c r="A19" i="2"/>
  <c r="S18" i="2"/>
  <c r="T18" i="2" s="1"/>
  <c r="R18" i="2"/>
  <c r="P18" i="2"/>
  <c r="Q18" i="2" s="1"/>
  <c r="O18" i="2"/>
  <c r="M18" i="2"/>
  <c r="L18" i="2"/>
  <c r="J18" i="2"/>
  <c r="I18" i="2"/>
  <c r="K18" i="2" s="1"/>
  <c r="D18" i="2"/>
  <c r="G18" i="2" s="1"/>
  <c r="C18" i="2"/>
  <c r="F18" i="2" s="1"/>
  <c r="A18" i="2"/>
  <c r="S17" i="2"/>
  <c r="T17" i="2" s="1"/>
  <c r="R17" i="2"/>
  <c r="P17" i="2"/>
  <c r="Q17" i="2" s="1"/>
  <c r="O17" i="2"/>
  <c r="M17" i="2"/>
  <c r="L17" i="2"/>
  <c r="J17" i="2"/>
  <c r="I17" i="2"/>
  <c r="K17" i="2" s="1"/>
  <c r="D17" i="2"/>
  <c r="G17" i="2" s="1"/>
  <c r="C17" i="2"/>
  <c r="F17" i="2" s="1"/>
  <c r="H17" i="2" s="1"/>
  <c r="A17" i="2"/>
  <c r="S16" i="2"/>
  <c r="T16" i="2" s="1"/>
  <c r="R16" i="2"/>
  <c r="P16" i="2"/>
  <c r="Q16" i="2" s="1"/>
  <c r="O16" i="2"/>
  <c r="M16" i="2"/>
  <c r="L16" i="2"/>
  <c r="J16" i="2"/>
  <c r="I16" i="2"/>
  <c r="K16" i="2" s="1"/>
  <c r="D16" i="2"/>
  <c r="G16" i="2" s="1"/>
  <c r="C16" i="2"/>
  <c r="F16" i="2" s="1"/>
  <c r="A16" i="2"/>
  <c r="S15" i="2"/>
  <c r="T15" i="2" s="1"/>
  <c r="R15" i="2"/>
  <c r="P15" i="2"/>
  <c r="Q15" i="2" s="1"/>
  <c r="O15" i="2"/>
  <c r="M15" i="2"/>
  <c r="L15" i="2"/>
  <c r="J15" i="2"/>
  <c r="I15" i="2"/>
  <c r="K15" i="2" s="1"/>
  <c r="D15" i="2"/>
  <c r="G15" i="2" s="1"/>
  <c r="C15" i="2"/>
  <c r="F15" i="2" s="1"/>
  <c r="H15" i="2" s="1"/>
  <c r="A15" i="2"/>
  <c r="S14" i="2"/>
  <c r="T14" i="2" s="1"/>
  <c r="R14" i="2"/>
  <c r="P14" i="2"/>
  <c r="Q14" i="2" s="1"/>
  <c r="O14" i="2"/>
  <c r="M14" i="2"/>
  <c r="L14" i="2"/>
  <c r="J14" i="2"/>
  <c r="I14" i="2"/>
  <c r="K14" i="2" s="1"/>
  <c r="D14" i="2"/>
  <c r="G14" i="2" s="1"/>
  <c r="C14" i="2"/>
  <c r="F14" i="2" s="1"/>
  <c r="S13" i="2"/>
  <c r="T13" i="2" s="1"/>
  <c r="R13" i="2"/>
  <c r="P13" i="2"/>
  <c r="Q13" i="2" s="1"/>
  <c r="O13" i="2"/>
  <c r="M13" i="2"/>
  <c r="V13" i="2" s="1"/>
  <c r="L13" i="2"/>
  <c r="N13" i="2" s="1"/>
  <c r="J13" i="2"/>
  <c r="I13" i="2"/>
  <c r="K13" i="2" s="1"/>
  <c r="G13" i="2"/>
  <c r="D13" i="2"/>
  <c r="C13" i="2"/>
  <c r="F13" i="2" s="1"/>
  <c r="H13" i="2" s="1"/>
  <c r="S12" i="2"/>
  <c r="R12" i="2"/>
  <c r="T12" i="2" s="1"/>
  <c r="P12" i="2"/>
  <c r="Q12" i="2" s="1"/>
  <c r="O12" i="2"/>
  <c r="M12" i="2"/>
  <c r="L12" i="2"/>
  <c r="U12" i="2" s="1"/>
  <c r="J12" i="2"/>
  <c r="I12" i="2"/>
  <c r="K12" i="2" s="1"/>
  <c r="F12" i="2"/>
  <c r="D12" i="2"/>
  <c r="G12" i="2" s="1"/>
  <c r="C12" i="2"/>
  <c r="S11" i="2"/>
  <c r="T11" i="2" s="1"/>
  <c r="R11" i="2"/>
  <c r="P11" i="2"/>
  <c r="O11" i="2"/>
  <c r="Q11" i="2" s="1"/>
  <c r="M11" i="2"/>
  <c r="L11" i="2"/>
  <c r="N11" i="2" s="1"/>
  <c r="J11" i="2"/>
  <c r="I11" i="2"/>
  <c r="I24" i="2" s="1"/>
  <c r="G11" i="2"/>
  <c r="D11" i="2"/>
  <c r="C11" i="2"/>
  <c r="F11" i="2" s="1"/>
  <c r="H11" i="2" s="1"/>
  <c r="S10" i="2"/>
  <c r="R10" i="2"/>
  <c r="T10" i="2" s="1"/>
  <c r="P10" i="2"/>
  <c r="O10" i="2"/>
  <c r="M10" i="2"/>
  <c r="V10" i="2" s="1"/>
  <c r="L10" i="2"/>
  <c r="J10" i="2"/>
  <c r="I10" i="2"/>
  <c r="K10" i="2" s="1"/>
  <c r="G10" i="2"/>
  <c r="D10" i="2"/>
  <c r="C10" i="2"/>
  <c r="E10" i="2" s="1"/>
  <c r="A10" i="2"/>
  <c r="S9" i="2"/>
  <c r="T9" i="2" s="1"/>
  <c r="R9" i="2"/>
  <c r="P9" i="2"/>
  <c r="O9" i="2"/>
  <c r="Q9" i="2" s="1"/>
  <c r="M9" i="2"/>
  <c r="V9" i="2" s="1"/>
  <c r="L9" i="2"/>
  <c r="J9" i="2"/>
  <c r="I9" i="2"/>
  <c r="K9" i="2" s="1"/>
  <c r="G9" i="2"/>
  <c r="D9" i="2"/>
  <c r="C9" i="2"/>
  <c r="E9" i="2" s="1"/>
  <c r="A9" i="2"/>
  <c r="S8" i="2"/>
  <c r="T8" i="2" s="1"/>
  <c r="R8" i="2"/>
  <c r="P8" i="2"/>
  <c r="O8" i="2"/>
  <c r="Q8" i="2" s="1"/>
  <c r="M8" i="2"/>
  <c r="V8" i="2" s="1"/>
  <c r="L8" i="2"/>
  <c r="J8" i="2"/>
  <c r="I8" i="2"/>
  <c r="K8" i="2" s="1"/>
  <c r="G8" i="2"/>
  <c r="D8" i="2"/>
  <c r="C8" i="2"/>
  <c r="E8" i="2" s="1"/>
  <c r="A8" i="2"/>
  <c r="D7" i="2"/>
  <c r="C7" i="2"/>
  <c r="A7" i="2"/>
  <c r="T4" i="2"/>
  <c r="M4" i="2"/>
  <c r="N239" i="1"/>
  <c r="N238" i="1"/>
  <c r="N237" i="1"/>
  <c r="N236" i="1"/>
  <c r="N235" i="1"/>
  <c r="M235" i="1"/>
  <c r="N234" i="1"/>
  <c r="M234" i="1"/>
  <c r="N233" i="1"/>
  <c r="M233" i="1"/>
  <c r="N232" i="1"/>
  <c r="M232" i="1"/>
  <c r="CL231" i="1"/>
  <c r="CK231" i="1"/>
  <c r="CJ231" i="1"/>
  <c r="CI231" i="1"/>
  <c r="CE231" i="1"/>
  <c r="BY231" i="1"/>
  <c r="BU231" i="1"/>
  <c r="BQ231" i="1"/>
  <c r="BM231" i="1"/>
  <c r="BI231" i="1"/>
  <c r="BE231" i="1"/>
  <c r="BA231" i="1"/>
  <c r="AV231" i="1"/>
  <c r="AU231" i="1"/>
  <c r="AW231" i="1" s="1"/>
  <c r="AT231" i="1"/>
  <c r="AQ231" i="1"/>
  <c r="BZ231" i="1" s="1"/>
  <c r="AN231" i="1"/>
  <c r="AK231" i="1"/>
  <c r="AG231" i="1"/>
  <c r="AC231" i="1"/>
  <c r="Y231" i="1"/>
  <c r="U231" i="1"/>
  <c r="CA231" i="1" s="1"/>
  <c r="N231" i="1"/>
  <c r="M231" i="1"/>
  <c r="C231" i="1"/>
  <c r="B231" i="1"/>
  <c r="CL230" i="1"/>
  <c r="CK230" i="1"/>
  <c r="CJ230" i="1"/>
  <c r="CI230" i="1"/>
  <c r="CE230" i="1"/>
  <c r="BY230" i="1"/>
  <c r="BU230" i="1"/>
  <c r="BQ230" i="1"/>
  <c r="BM230" i="1"/>
  <c r="BI230" i="1"/>
  <c r="BE230" i="1"/>
  <c r="BA230" i="1"/>
  <c r="AV230" i="1"/>
  <c r="AU230" i="1"/>
  <c r="AW230" i="1" s="1"/>
  <c r="AT230" i="1"/>
  <c r="AQ230" i="1"/>
  <c r="BZ230" i="1" s="1"/>
  <c r="AN230" i="1"/>
  <c r="AK230" i="1"/>
  <c r="AG230" i="1"/>
  <c r="AC230" i="1"/>
  <c r="Y230" i="1"/>
  <c r="U230" i="1"/>
  <c r="CA230" i="1" s="1"/>
  <c r="N230" i="1"/>
  <c r="M230" i="1"/>
  <c r="C230" i="1"/>
  <c r="B230" i="1"/>
  <c r="CL229" i="1"/>
  <c r="CK229" i="1"/>
  <c r="CJ229" i="1"/>
  <c r="CI229" i="1"/>
  <c r="CE229" i="1"/>
  <c r="BY229" i="1"/>
  <c r="BU229" i="1"/>
  <c r="BQ229" i="1"/>
  <c r="BM229" i="1"/>
  <c r="BI229" i="1"/>
  <c r="BE229" i="1"/>
  <c r="BA229" i="1"/>
  <c r="AV229" i="1"/>
  <c r="AU229" i="1"/>
  <c r="AW229" i="1" s="1"/>
  <c r="AT229" i="1"/>
  <c r="AQ229" i="1"/>
  <c r="BZ229" i="1" s="1"/>
  <c r="AN229" i="1"/>
  <c r="AK229" i="1"/>
  <c r="AG229" i="1"/>
  <c r="AC229" i="1"/>
  <c r="Y229" i="1"/>
  <c r="U229" i="1"/>
  <c r="CA229" i="1" s="1"/>
  <c r="N229" i="1"/>
  <c r="M229" i="1"/>
  <c r="C229" i="1"/>
  <c r="B229" i="1"/>
  <c r="CL228" i="1"/>
  <c r="CK228" i="1"/>
  <c r="CJ228" i="1"/>
  <c r="CI228" i="1"/>
  <c r="CE228" i="1"/>
  <c r="BY228" i="1"/>
  <c r="BU228" i="1"/>
  <c r="BQ228" i="1"/>
  <c r="BM228" i="1"/>
  <c r="BI228" i="1"/>
  <c r="BE228" i="1"/>
  <c r="BA228" i="1"/>
  <c r="AV228" i="1"/>
  <c r="AU228" i="1"/>
  <c r="AW228" i="1" s="1"/>
  <c r="AT228" i="1"/>
  <c r="AQ228" i="1"/>
  <c r="BZ228" i="1" s="1"/>
  <c r="AN228" i="1"/>
  <c r="AK228" i="1"/>
  <c r="AG228" i="1"/>
  <c r="AC228" i="1"/>
  <c r="Y228" i="1"/>
  <c r="U228" i="1"/>
  <c r="CA228" i="1" s="1"/>
  <c r="N228" i="1"/>
  <c r="M228" i="1"/>
  <c r="C228" i="1"/>
  <c r="B228" i="1"/>
  <c r="CL227" i="1"/>
  <c r="CK227" i="1"/>
  <c r="CJ227" i="1"/>
  <c r="CI227" i="1"/>
  <c r="CE227" i="1"/>
  <c r="BY227" i="1"/>
  <c r="BU227" i="1"/>
  <c r="BQ227" i="1"/>
  <c r="BM227" i="1"/>
  <c r="BI227" i="1"/>
  <c r="BE227" i="1"/>
  <c r="BA227" i="1"/>
  <c r="AV227" i="1"/>
  <c r="AU227" i="1"/>
  <c r="AW227" i="1" s="1"/>
  <c r="AT227" i="1"/>
  <c r="AQ227" i="1"/>
  <c r="BZ227" i="1" s="1"/>
  <c r="AN227" i="1"/>
  <c r="AK227" i="1"/>
  <c r="AG227" i="1"/>
  <c r="AC227" i="1"/>
  <c r="Y227" i="1"/>
  <c r="U227" i="1"/>
  <c r="CA227" i="1" s="1"/>
  <c r="N227" i="1"/>
  <c r="M227" i="1"/>
  <c r="C227" i="1"/>
  <c r="B227" i="1"/>
  <c r="CL226" i="1"/>
  <c r="CK226" i="1"/>
  <c r="CJ226" i="1"/>
  <c r="CI226" i="1"/>
  <c r="CE226" i="1"/>
  <c r="BY226" i="1"/>
  <c r="BU226" i="1"/>
  <c r="BQ226" i="1"/>
  <c r="BM226" i="1"/>
  <c r="BI226" i="1"/>
  <c r="BE226" i="1"/>
  <c r="BA226" i="1"/>
  <c r="AV226" i="1"/>
  <c r="AU226" i="1"/>
  <c r="AW226" i="1" s="1"/>
  <c r="AT226" i="1"/>
  <c r="AQ226" i="1"/>
  <c r="BZ226" i="1" s="1"/>
  <c r="AN226" i="1"/>
  <c r="AK226" i="1"/>
  <c r="AG226" i="1"/>
  <c r="AC226" i="1"/>
  <c r="Y226" i="1"/>
  <c r="U226" i="1"/>
  <c r="CA226" i="1" s="1"/>
  <c r="N226" i="1"/>
  <c r="M226" i="1"/>
  <c r="C226" i="1"/>
  <c r="B226" i="1"/>
  <c r="D190" i="1"/>
  <c r="C190" i="1"/>
  <c r="B190" i="1"/>
  <c r="D189" i="1"/>
  <c r="C189" i="1"/>
  <c r="B189" i="1"/>
  <c r="D188" i="1"/>
  <c r="C188" i="1"/>
  <c r="B188" i="1"/>
  <c r="D187" i="1"/>
  <c r="C187" i="1"/>
  <c r="B187" i="1"/>
  <c r="D186" i="1"/>
  <c r="C186" i="1"/>
  <c r="B186" i="1"/>
  <c r="D185" i="1"/>
  <c r="C185" i="1"/>
  <c r="B185" i="1"/>
  <c r="D184" i="1"/>
  <c r="C184" i="1"/>
  <c r="B184" i="1"/>
  <c r="D183" i="1"/>
  <c r="C183" i="1"/>
  <c r="B183" i="1"/>
  <c r="D182" i="1"/>
  <c r="C182" i="1"/>
  <c r="B182" i="1"/>
  <c r="D181" i="1"/>
  <c r="C181" i="1"/>
  <c r="B181" i="1"/>
  <c r="D180" i="1"/>
  <c r="C180" i="1"/>
  <c r="B180" i="1"/>
  <c r="D179" i="1"/>
  <c r="C179" i="1"/>
  <c r="B179" i="1"/>
  <c r="D178" i="1"/>
  <c r="C178" i="1"/>
  <c r="B178" i="1"/>
  <c r="D177" i="1"/>
  <c r="C177" i="1"/>
  <c r="B177" i="1"/>
  <c r="D176" i="1"/>
  <c r="C176" i="1"/>
  <c r="B176" i="1"/>
  <c r="D175" i="1"/>
  <c r="C175" i="1"/>
  <c r="B175" i="1"/>
  <c r="D174" i="1"/>
  <c r="C174" i="1"/>
  <c r="B174" i="1"/>
  <c r="D173" i="1"/>
  <c r="C173" i="1"/>
  <c r="B173" i="1"/>
  <c r="D172" i="1"/>
  <c r="C172" i="1"/>
  <c r="B172" i="1"/>
  <c r="D171" i="1"/>
  <c r="C171" i="1"/>
  <c r="B171" i="1"/>
  <c r="D170" i="1"/>
  <c r="C170" i="1"/>
  <c r="B170" i="1"/>
  <c r="D169" i="1"/>
  <c r="C169" i="1"/>
  <c r="B169" i="1"/>
  <c r="D168" i="1"/>
  <c r="C168" i="1"/>
  <c r="B168" i="1"/>
  <c r="D167" i="1"/>
  <c r="C167" i="1"/>
  <c r="B167" i="1"/>
  <c r="D166" i="1"/>
  <c r="C166" i="1"/>
  <c r="B166" i="1"/>
  <c r="D165" i="1"/>
  <c r="C165" i="1"/>
  <c r="B165" i="1"/>
  <c r="D164" i="1"/>
  <c r="C164" i="1"/>
  <c r="B164" i="1"/>
  <c r="D163" i="1"/>
  <c r="C163" i="1"/>
  <c r="B163" i="1"/>
  <c r="D162" i="1"/>
  <c r="C162" i="1"/>
  <c r="B162" i="1"/>
  <c r="D161" i="1"/>
  <c r="C161" i="1"/>
  <c r="B161" i="1"/>
  <c r="D160" i="1"/>
  <c r="C160" i="1"/>
  <c r="B160" i="1"/>
  <c r="D159" i="1"/>
  <c r="C159" i="1"/>
  <c r="B159" i="1"/>
  <c r="D158" i="1"/>
  <c r="C158" i="1"/>
  <c r="B158" i="1"/>
  <c r="D157" i="1"/>
  <c r="C157" i="1"/>
  <c r="B157" i="1"/>
  <c r="D156" i="1"/>
  <c r="C156" i="1"/>
  <c r="B156" i="1"/>
  <c r="D155" i="1"/>
  <c r="C155" i="1"/>
  <c r="B155" i="1"/>
  <c r="D154" i="1"/>
  <c r="C154" i="1"/>
  <c r="B154" i="1"/>
  <c r="D153" i="1"/>
  <c r="C153" i="1"/>
  <c r="B153" i="1"/>
  <c r="D152" i="1"/>
  <c r="C152" i="1"/>
  <c r="B152" i="1"/>
  <c r="D151" i="1"/>
  <c r="C151" i="1"/>
  <c r="B151" i="1"/>
  <c r="D150" i="1"/>
  <c r="C150" i="1"/>
  <c r="B150" i="1"/>
  <c r="D149" i="1"/>
  <c r="C149" i="1"/>
  <c r="B149" i="1"/>
  <c r="D148" i="1"/>
  <c r="C148" i="1"/>
  <c r="B148" i="1"/>
  <c r="D147" i="1"/>
  <c r="C147" i="1"/>
  <c r="B147" i="1"/>
  <c r="D146" i="1"/>
  <c r="C146" i="1"/>
  <c r="B146" i="1"/>
  <c r="D145" i="1"/>
  <c r="C145" i="1"/>
  <c r="B145" i="1"/>
  <c r="D144" i="1"/>
  <c r="C144" i="1"/>
  <c r="B144" i="1"/>
  <c r="D143" i="1"/>
  <c r="C143" i="1"/>
  <c r="B143" i="1"/>
  <c r="D142" i="1"/>
  <c r="C142" i="1"/>
  <c r="B142" i="1"/>
  <c r="D141" i="1"/>
  <c r="C141" i="1"/>
  <c r="B141" i="1"/>
  <c r="D140" i="1"/>
  <c r="C140" i="1"/>
  <c r="B140" i="1"/>
  <c r="D139" i="1"/>
  <c r="C139" i="1"/>
  <c r="B139" i="1"/>
  <c r="D138" i="1"/>
  <c r="C138" i="1"/>
  <c r="B138" i="1"/>
  <c r="D137" i="1"/>
  <c r="C137" i="1"/>
  <c r="B137" i="1"/>
  <c r="D136" i="1"/>
  <c r="C136" i="1"/>
  <c r="B136" i="1"/>
  <c r="D135" i="1"/>
  <c r="C135" i="1"/>
  <c r="B135" i="1"/>
  <c r="D134" i="1"/>
  <c r="C134" i="1"/>
  <c r="B134" i="1"/>
  <c r="D133" i="1"/>
  <c r="C133" i="1"/>
  <c r="B133" i="1"/>
  <c r="D132" i="1"/>
  <c r="C132" i="1"/>
  <c r="B132" i="1"/>
  <c r="D131" i="1"/>
  <c r="C131" i="1"/>
  <c r="B131" i="1"/>
  <c r="D130" i="1"/>
  <c r="C130" i="1"/>
  <c r="B130" i="1"/>
  <c r="D129" i="1"/>
  <c r="C129" i="1"/>
  <c r="B129" i="1"/>
  <c r="D128" i="1"/>
  <c r="C128" i="1"/>
  <c r="B128" i="1"/>
  <c r="D127" i="1"/>
  <c r="C127" i="1"/>
  <c r="B127" i="1"/>
  <c r="D126" i="1"/>
  <c r="C126" i="1"/>
  <c r="B126" i="1"/>
  <c r="D125" i="1"/>
  <c r="C125" i="1"/>
  <c r="B125" i="1"/>
  <c r="D124" i="1"/>
  <c r="C124" i="1"/>
  <c r="B124" i="1"/>
  <c r="D123" i="1"/>
  <c r="C123" i="1"/>
  <c r="B123" i="1"/>
  <c r="D122" i="1"/>
  <c r="C122" i="1"/>
  <c r="B122" i="1"/>
  <c r="D121" i="1"/>
  <c r="C121" i="1"/>
  <c r="B121" i="1"/>
  <c r="D120" i="1"/>
  <c r="C120" i="1"/>
  <c r="B120" i="1"/>
  <c r="D119" i="1"/>
  <c r="C119" i="1"/>
  <c r="B119" i="1"/>
  <c r="D118" i="1"/>
  <c r="C118" i="1"/>
  <c r="B118" i="1"/>
  <c r="D117" i="1"/>
  <c r="C117" i="1"/>
  <c r="B117" i="1"/>
  <c r="D116" i="1"/>
  <c r="C116" i="1"/>
  <c r="B116" i="1"/>
  <c r="D115" i="1"/>
  <c r="C115" i="1"/>
  <c r="B115" i="1"/>
  <c r="D114" i="1"/>
  <c r="C114" i="1"/>
  <c r="B114" i="1"/>
  <c r="D113" i="1"/>
  <c r="C113" i="1"/>
  <c r="B113" i="1"/>
  <c r="D112" i="1"/>
  <c r="C112" i="1"/>
  <c r="B112" i="1"/>
  <c r="D111" i="1"/>
  <c r="C111" i="1"/>
  <c r="B111" i="1"/>
  <c r="D110" i="1"/>
  <c r="C110" i="1"/>
  <c r="B110" i="1"/>
  <c r="D109" i="1"/>
  <c r="C109" i="1"/>
  <c r="B109" i="1"/>
  <c r="D108" i="1"/>
  <c r="C108" i="1"/>
  <c r="B108" i="1"/>
  <c r="D107" i="1"/>
  <c r="C107" i="1"/>
  <c r="B107" i="1"/>
  <c r="D106" i="1"/>
  <c r="C106" i="1"/>
  <c r="B106" i="1"/>
  <c r="D105" i="1"/>
  <c r="C105" i="1"/>
  <c r="B105" i="1"/>
  <c r="D104" i="1"/>
  <c r="C104" i="1"/>
  <c r="B104" i="1"/>
  <c r="D103" i="1"/>
  <c r="C103" i="1"/>
  <c r="B103" i="1"/>
  <c r="D102" i="1"/>
  <c r="C102" i="1"/>
  <c r="B102" i="1"/>
  <c r="D101" i="1"/>
  <c r="C101" i="1"/>
  <c r="B101" i="1"/>
  <c r="D100" i="1"/>
  <c r="C100" i="1"/>
  <c r="B100" i="1"/>
  <c r="D99" i="1"/>
  <c r="C99" i="1"/>
  <c r="B99" i="1"/>
  <c r="D98" i="1"/>
  <c r="C98" i="1"/>
  <c r="B98" i="1"/>
  <c r="D97" i="1"/>
  <c r="C97" i="1"/>
  <c r="B97" i="1"/>
  <c r="D96" i="1"/>
  <c r="C96" i="1"/>
  <c r="B96" i="1"/>
  <c r="D95" i="1"/>
  <c r="C95" i="1"/>
  <c r="B95" i="1"/>
  <c r="D94" i="1"/>
  <c r="C94" i="1"/>
  <c r="B94" i="1"/>
  <c r="D93" i="1"/>
  <c r="C93" i="1"/>
  <c r="B93" i="1"/>
  <c r="D92" i="1"/>
  <c r="C92" i="1"/>
  <c r="B92" i="1"/>
  <c r="D91" i="1"/>
  <c r="C91" i="1"/>
  <c r="B91" i="1"/>
  <c r="D90" i="1"/>
  <c r="C90" i="1"/>
  <c r="B90" i="1"/>
  <c r="D89" i="1"/>
  <c r="C89" i="1"/>
  <c r="B89" i="1"/>
  <c r="D88" i="1"/>
  <c r="C88" i="1"/>
  <c r="B88" i="1"/>
  <c r="D87" i="1"/>
  <c r="C87" i="1"/>
  <c r="B87" i="1"/>
  <c r="D86" i="1"/>
  <c r="C86" i="1"/>
  <c r="B86" i="1"/>
  <c r="D85" i="1"/>
  <c r="C85" i="1"/>
  <c r="B85" i="1"/>
  <c r="D84" i="1"/>
  <c r="C84" i="1"/>
  <c r="B84" i="1"/>
  <c r="D83" i="1"/>
  <c r="C83" i="1"/>
  <c r="B83" i="1"/>
  <c r="D82" i="1"/>
  <c r="C82" i="1"/>
  <c r="B82" i="1"/>
  <c r="D81" i="1"/>
  <c r="C81" i="1"/>
  <c r="B81" i="1"/>
  <c r="D80" i="1"/>
  <c r="C80" i="1"/>
  <c r="B80" i="1"/>
  <c r="D79" i="1"/>
  <c r="C79" i="1"/>
  <c r="B79" i="1"/>
  <c r="D78" i="1"/>
  <c r="C78" i="1"/>
  <c r="B78" i="1"/>
  <c r="D77" i="1"/>
  <c r="C77" i="1"/>
  <c r="B77" i="1"/>
  <c r="D76" i="1"/>
  <c r="C76" i="1"/>
  <c r="B76" i="1"/>
  <c r="D75" i="1"/>
  <c r="C75" i="1"/>
  <c r="B75" i="1"/>
  <c r="D74" i="1"/>
  <c r="C74" i="1"/>
  <c r="B74" i="1"/>
  <c r="D73" i="1"/>
  <c r="C73" i="1"/>
  <c r="B73" i="1"/>
  <c r="D72" i="1"/>
  <c r="C72" i="1"/>
  <c r="B72" i="1"/>
  <c r="D71" i="1"/>
  <c r="C71" i="1"/>
  <c r="B71" i="1"/>
  <c r="D70" i="1"/>
  <c r="C70" i="1"/>
  <c r="B70" i="1"/>
  <c r="D69" i="1"/>
  <c r="C69" i="1"/>
  <c r="B69" i="1"/>
  <c r="D68" i="1"/>
  <c r="C68" i="1"/>
  <c r="B68" i="1"/>
  <c r="D67" i="1"/>
  <c r="C67" i="1"/>
  <c r="B67" i="1"/>
  <c r="D66" i="1"/>
  <c r="C66" i="1"/>
  <c r="B66" i="1"/>
  <c r="D65" i="1"/>
  <c r="C65" i="1"/>
  <c r="B65" i="1"/>
  <c r="D64" i="1"/>
  <c r="C64" i="1"/>
  <c r="B64" i="1"/>
  <c r="D63" i="1"/>
  <c r="C63" i="1"/>
  <c r="B63" i="1"/>
  <c r="D62" i="1"/>
  <c r="C62" i="1"/>
  <c r="B62" i="1"/>
  <c r="D61" i="1"/>
  <c r="C61" i="1"/>
  <c r="B61" i="1"/>
  <c r="D60" i="1"/>
  <c r="C60" i="1"/>
  <c r="B60" i="1"/>
  <c r="D59" i="1"/>
  <c r="C59" i="1"/>
  <c r="B59" i="1"/>
  <c r="D58" i="1"/>
  <c r="C58" i="1"/>
  <c r="B58" i="1"/>
  <c r="D57" i="1"/>
  <c r="C57" i="1"/>
  <c r="B57" i="1"/>
  <c r="D56" i="1"/>
  <c r="C56" i="1"/>
  <c r="B56" i="1"/>
  <c r="D55" i="1"/>
  <c r="C55" i="1"/>
  <c r="B55" i="1"/>
  <c r="D54" i="1"/>
  <c r="C54" i="1"/>
  <c r="B54" i="1"/>
  <c r="D53" i="1"/>
  <c r="C53" i="1"/>
  <c r="B53" i="1"/>
  <c r="D52" i="1"/>
  <c r="C52" i="1"/>
  <c r="B52" i="1"/>
  <c r="D51" i="1"/>
  <c r="C51" i="1"/>
  <c r="B51" i="1"/>
  <c r="D50" i="1"/>
  <c r="C50" i="1"/>
  <c r="B50" i="1"/>
  <c r="D49" i="1"/>
  <c r="C49" i="1"/>
  <c r="B49" i="1"/>
  <c r="D48" i="1"/>
  <c r="C48" i="1"/>
  <c r="B48" i="1"/>
  <c r="D47" i="1"/>
  <c r="C47" i="1"/>
  <c r="B47" i="1"/>
  <c r="D46" i="1"/>
  <c r="C46" i="1"/>
  <c r="B46" i="1"/>
  <c r="D45" i="1"/>
  <c r="C45" i="1"/>
  <c r="B45" i="1"/>
  <c r="D44" i="1"/>
  <c r="C44" i="1"/>
  <c r="B44" i="1"/>
  <c r="D43" i="1"/>
  <c r="C43" i="1"/>
  <c r="B43" i="1"/>
  <c r="D42" i="1"/>
  <c r="C42" i="1"/>
  <c r="B42" i="1"/>
  <c r="D41" i="1"/>
  <c r="C41" i="1"/>
  <c r="B41" i="1"/>
  <c r="D40" i="1"/>
  <c r="C40" i="1"/>
  <c r="B40" i="1"/>
  <c r="D39" i="1"/>
  <c r="C39" i="1"/>
  <c r="B39" i="1"/>
  <c r="D38" i="1"/>
  <c r="C38" i="1"/>
  <c r="B38" i="1"/>
  <c r="D37" i="1"/>
  <c r="C37" i="1"/>
  <c r="B37" i="1"/>
  <c r="D36" i="1"/>
  <c r="C36" i="1"/>
  <c r="B36" i="1"/>
  <c r="D35" i="1"/>
  <c r="C35" i="1"/>
  <c r="B35" i="1"/>
  <c r="D34" i="1"/>
  <c r="C34" i="1"/>
  <c r="B34" i="1"/>
  <c r="D33" i="1"/>
  <c r="C33" i="1"/>
  <c r="B33" i="1"/>
  <c r="D32" i="1"/>
  <c r="C32" i="1"/>
  <c r="B32" i="1"/>
  <c r="D31" i="1"/>
  <c r="C31" i="1"/>
  <c r="B31" i="1"/>
  <c r="CA9" i="1"/>
  <c r="CA8" i="1"/>
  <c r="BZ8" i="1"/>
  <c r="F5" i="1"/>
  <c r="AW2" i="1"/>
  <c r="AK2" i="1"/>
  <c r="T7" i="2" l="1"/>
  <c r="Q7" i="2"/>
  <c r="G7" i="2"/>
  <c r="F7" i="2"/>
  <c r="U7" i="2" s="1"/>
  <c r="H7" i="2"/>
  <c r="V7" i="2"/>
  <c r="N7" i="2"/>
  <c r="W7" i="2" s="1"/>
  <c r="F8" i="2"/>
  <c r="H8" i="2" s="1"/>
  <c r="N8" i="2"/>
  <c r="F9" i="2"/>
  <c r="H9" i="2" s="1"/>
  <c r="N9" i="2"/>
  <c r="F10" i="2"/>
  <c r="H10" i="2" s="1"/>
  <c r="N10" i="2"/>
  <c r="W10" i="2" s="1"/>
  <c r="Q10" i="2"/>
  <c r="V11" i="2"/>
  <c r="V14" i="2"/>
  <c r="U15" i="2"/>
  <c r="V16" i="2"/>
  <c r="U17" i="2"/>
  <c r="V18" i="2"/>
  <c r="U19" i="2"/>
  <c r="V20" i="2"/>
  <c r="U21" i="2"/>
  <c r="V22" i="2"/>
  <c r="U23" i="2"/>
  <c r="E7" i="2"/>
  <c r="K7" i="2"/>
  <c r="E11" i="2"/>
  <c r="F24" i="2"/>
  <c r="K24" i="2"/>
  <c r="W11" i="2"/>
  <c r="H12" i="2"/>
  <c r="V12" i="2"/>
  <c r="W13" i="2"/>
  <c r="H14" i="2"/>
  <c r="U14" i="2"/>
  <c r="V15" i="2"/>
  <c r="H16" i="2"/>
  <c r="U16" i="2"/>
  <c r="V17" i="2"/>
  <c r="H18" i="2"/>
  <c r="U18" i="2"/>
  <c r="V19" i="2"/>
  <c r="H20" i="2"/>
  <c r="U20" i="2"/>
  <c r="V21" i="2"/>
  <c r="H22" i="2"/>
  <c r="U22" i="2"/>
  <c r="V23" i="2"/>
  <c r="G24" i="2"/>
  <c r="V24" i="2" s="1"/>
  <c r="K11" i="2"/>
  <c r="U11" i="2"/>
  <c r="N12" i="2"/>
  <c r="W12" i="2" s="1"/>
  <c r="E13" i="2"/>
  <c r="U13" i="2"/>
  <c r="N14" i="2"/>
  <c r="W14" i="2" s="1"/>
  <c r="N15" i="2"/>
  <c r="W15" i="2" s="1"/>
  <c r="N16" i="2"/>
  <c r="W16" i="2" s="1"/>
  <c r="N17" i="2"/>
  <c r="W17" i="2" s="1"/>
  <c r="N18" i="2"/>
  <c r="W18" i="2" s="1"/>
  <c r="N19" i="2"/>
  <c r="W19" i="2" s="1"/>
  <c r="N20" i="2"/>
  <c r="W20" i="2" s="1"/>
  <c r="N21" i="2"/>
  <c r="W21" i="2" s="1"/>
  <c r="N22" i="2"/>
  <c r="W22" i="2" s="1"/>
  <c r="N23" i="2"/>
  <c r="W23" i="2" s="1"/>
  <c r="U24" i="2"/>
  <c r="E12" i="2"/>
  <c r="E14" i="2"/>
  <c r="E15" i="2"/>
  <c r="E16" i="2"/>
  <c r="E17" i="2"/>
  <c r="E18" i="2"/>
  <c r="E19" i="2"/>
  <c r="E20" i="2"/>
  <c r="E21" i="2"/>
  <c r="E22" i="2"/>
  <c r="E23" i="2"/>
  <c r="U9" i="2" l="1"/>
  <c r="H24" i="2"/>
  <c r="W24" i="2" s="1"/>
  <c r="U10" i="2"/>
  <c r="W9" i="2"/>
  <c r="W8" i="2"/>
  <c r="U8" i="2"/>
</calcChain>
</file>

<file path=xl/comments1.xml><?xml version="1.0" encoding="utf-8"?>
<comments xmlns="http://schemas.openxmlformats.org/spreadsheetml/2006/main">
  <authors>
    <author>Ihab</author>
    <author>Author</author>
  </authors>
  <commentList>
    <comment ref="M4" authorId="0">
      <text>
        <r>
          <rPr>
            <b/>
            <sz val="9"/>
            <color indexed="81"/>
            <rFont val="Tahoma"/>
            <family val="2"/>
          </rPr>
          <t>Ihab:</t>
        </r>
        <r>
          <rPr>
            <sz val="9"/>
            <color indexed="81"/>
            <rFont val="Tahoma"/>
            <family val="2"/>
          </rPr>
          <t xml:space="preserve">
عند إدخال تاريخ الميلاد فقط بدون الرقم القومي قم  بالإدخال كما يلي
يوم/شهر/سنة</t>
        </r>
      </text>
    </comment>
    <comment ref="O4" authorId="1">
      <text>
        <r>
          <rPr>
            <b/>
            <sz val="9"/>
            <color indexed="81"/>
            <rFont val="Tahoma"/>
            <family val="2"/>
          </rPr>
          <t>Ihab :</t>
        </r>
        <r>
          <rPr>
            <sz val="9"/>
            <color indexed="81"/>
            <rFont val="Tahoma"/>
            <family val="2"/>
          </rPr>
          <t xml:space="preserve">
ضع الرقم السري للترم الأول في هذا العمود</t>
        </r>
      </text>
    </comment>
    <comment ref="P4" authorId="1">
      <text>
        <r>
          <rPr>
            <b/>
            <sz val="9"/>
            <color indexed="81"/>
            <rFont val="Tahoma"/>
            <family val="2"/>
          </rPr>
          <t>Ihab :</t>
        </r>
        <r>
          <rPr>
            <sz val="9"/>
            <color indexed="81"/>
            <rFont val="Tahoma"/>
            <family val="2"/>
          </rPr>
          <t xml:space="preserve">
ضع الرقم السري للترم الثاني في هذا العمود</t>
        </r>
      </text>
    </comment>
  </commentList>
</comments>
</file>

<file path=xl/sharedStrings.xml><?xml version="1.0" encoding="utf-8"?>
<sst xmlns="http://schemas.openxmlformats.org/spreadsheetml/2006/main" count="1055" uniqueCount="110">
  <si>
    <t>إدارة</t>
  </si>
  <si>
    <t>شيـــــــــــــت رصـــــــــــــــــــــــــــد درجـــــــــــــــــــــــــات الصـــــــــــــــــــــــــــف</t>
  </si>
  <si>
    <t>للعـــــــــــــــام الدراســـــــي</t>
  </si>
  <si>
    <t>مدرسة</t>
  </si>
  <si>
    <t>النتيجـة</t>
  </si>
  <si>
    <t>مسلسل</t>
  </si>
  <si>
    <t>رقم الجلوس</t>
  </si>
  <si>
    <t>عدد الطلاب</t>
  </si>
  <si>
    <t>رقـم اللجنـــة</t>
  </si>
  <si>
    <t>الفصـل</t>
  </si>
  <si>
    <t>الحـالــة</t>
  </si>
  <si>
    <t>الـنوع</t>
  </si>
  <si>
    <t>الديــانـة</t>
  </si>
  <si>
    <t>الرقم القومى</t>
  </si>
  <si>
    <t>تـاريخ الميلاد</t>
  </si>
  <si>
    <t>السن أول أكتوبر</t>
  </si>
  <si>
    <t>سري ترم أول</t>
  </si>
  <si>
    <t>سري ترم ثاني</t>
  </si>
  <si>
    <t xml:space="preserve">لغة عربية  </t>
  </si>
  <si>
    <t xml:space="preserve">لغة إنجليزية  </t>
  </si>
  <si>
    <t xml:space="preserve">لغة فرنسية  </t>
  </si>
  <si>
    <t xml:space="preserve">جغرافيا  </t>
  </si>
  <si>
    <t xml:space="preserve">رياضة عامة  </t>
  </si>
  <si>
    <t xml:space="preserve">حاسب آلي  </t>
  </si>
  <si>
    <t>اقتصاد</t>
  </si>
  <si>
    <t>سكرتارية عربية</t>
  </si>
  <si>
    <t>سكرتارية افرنجية</t>
  </si>
  <si>
    <t>ادارة اعمال</t>
  </si>
  <si>
    <t>محاسبة</t>
  </si>
  <si>
    <t>تسويق</t>
  </si>
  <si>
    <t>قانون تجارى</t>
  </si>
  <si>
    <t>مجموع نصف العام</t>
  </si>
  <si>
    <t>مجموع آخر العام</t>
  </si>
  <si>
    <t xml:space="preserve">تربيـة دينية  </t>
  </si>
  <si>
    <t xml:space="preserve">مواطنة  </t>
  </si>
  <si>
    <t>تقديرات ترم أول</t>
  </si>
  <si>
    <t>نتيجة أخر العام</t>
  </si>
  <si>
    <t xml:space="preserve"> مواد الرسوب</t>
  </si>
  <si>
    <t>أعمال السـنـة</t>
  </si>
  <si>
    <t xml:space="preserve">  ترم أول</t>
  </si>
  <si>
    <t xml:space="preserve">  ترم ثانى</t>
  </si>
  <si>
    <t>المجموع</t>
  </si>
  <si>
    <t>أعمــال السنة</t>
  </si>
  <si>
    <t>تـــــرم أول</t>
  </si>
  <si>
    <t>تـــــرم ثانى</t>
  </si>
  <si>
    <t>مجموع العملى</t>
  </si>
  <si>
    <t>مجموع التحريري</t>
  </si>
  <si>
    <t>إسم الطالب</t>
  </si>
  <si>
    <t>عملى</t>
  </si>
  <si>
    <t>تحريري</t>
  </si>
  <si>
    <t>مجموع</t>
  </si>
  <si>
    <t>يوم/شهر/سنة</t>
  </si>
  <si>
    <t>احمد 1</t>
  </si>
  <si>
    <t>مستجد</t>
  </si>
  <si>
    <t>ذكر</t>
  </si>
  <si>
    <t>مسلم</t>
  </si>
  <si>
    <t>احمد2</t>
  </si>
  <si>
    <t>احمد 3</t>
  </si>
  <si>
    <t>احمد 4</t>
  </si>
  <si>
    <t>احمد 5</t>
  </si>
  <si>
    <t>صفر</t>
  </si>
  <si>
    <t>احمد 6</t>
  </si>
  <si>
    <t>احمد 7</t>
  </si>
  <si>
    <t>احمد 8</t>
  </si>
  <si>
    <t>احمد 9</t>
  </si>
  <si>
    <t>احمد 10</t>
  </si>
  <si>
    <t>احمد 11</t>
  </si>
  <si>
    <t>هناء 1</t>
  </si>
  <si>
    <t>أنثي</t>
  </si>
  <si>
    <t>غ</t>
  </si>
  <si>
    <t>هناء2</t>
  </si>
  <si>
    <t>هناء 3</t>
  </si>
  <si>
    <t>هناء 4</t>
  </si>
  <si>
    <t>هناء 5</t>
  </si>
  <si>
    <t>هناء 6</t>
  </si>
  <si>
    <t>هناء 7</t>
  </si>
  <si>
    <t>هناء 8</t>
  </si>
  <si>
    <t>هناء 9</t>
  </si>
  <si>
    <t>هناء 10</t>
  </si>
  <si>
    <t xml:space="preserve">بيان إحصــــائي ونسبة نجاح آخر العام للصف  </t>
  </si>
  <si>
    <t>للعام الدراسي</t>
  </si>
  <si>
    <t>المــــــــــادة</t>
  </si>
  <si>
    <t>مقيدون</t>
  </si>
  <si>
    <t>حاضرون</t>
  </si>
  <si>
    <t>غائبون</t>
  </si>
  <si>
    <t>ناجحون</t>
  </si>
  <si>
    <t>راسبون</t>
  </si>
  <si>
    <t>دور ثاني</t>
  </si>
  <si>
    <t>النسبة المئوية للناجحين</t>
  </si>
  <si>
    <t>ملاحظــات</t>
  </si>
  <si>
    <t>بنين</t>
  </si>
  <si>
    <t>بنات</t>
  </si>
  <si>
    <t>رياضة</t>
  </si>
  <si>
    <t>تحريرى</t>
  </si>
  <si>
    <t>الحاسب</t>
  </si>
  <si>
    <t>الإحصاء الكلي للصف</t>
  </si>
  <si>
    <t>مفصول</t>
  </si>
  <si>
    <t>رئيس الصف</t>
  </si>
  <si>
    <t>رئيس الكنترول</t>
  </si>
  <si>
    <t>مدير المدرســـة</t>
  </si>
  <si>
    <t>دور ثان</t>
  </si>
  <si>
    <t/>
  </si>
  <si>
    <t xml:space="preserve">جيد </t>
  </si>
  <si>
    <t>1</t>
  </si>
  <si>
    <t>0</t>
  </si>
  <si>
    <t xml:space="preserve">لغة عربية   </t>
  </si>
  <si>
    <t>ناجح</t>
  </si>
  <si>
    <t xml:space="preserve">مقبول </t>
  </si>
  <si>
    <t>يوجد ولدان لهم دور ثانى عربى وبنتان راجع المجموع  مثلا البنات العدد 10 حضر 9 غائب واجد 2 دور ثانى الناجح المفرض 7 وليس 8</t>
  </si>
  <si>
    <t xml:space="preserve">الاولاد 2 دور ثانى عربى ظهر واحد مع العلم نفس معادلة البنات المفروض الناجح 9 وهكذا باقى المواد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</si>
</sst>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yyyy/mm/dd"/>
    <numFmt numFmtId="165" formatCode="0.0"/>
    <numFmt numFmtId="166" formatCode="0.0%"/>
  </numFmts>
  <fonts count="53">
    <font>
      <sz val="11"/>
      <color theme="1"/>
      <name val="Arial"/>
      <family val="2"/>
      <charset val="178"/>
      <scheme val="minor"/>
    </font>
    <font>
      <b/>
      <sz val="26"/>
      <color rgb="FF3366FF"/>
      <name val="Arial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24"/>
      <color theme="1"/>
      <name val="Times New Roman"/>
      <family val="1"/>
    </font>
    <font>
      <b/>
      <sz val="22"/>
      <color theme="1"/>
      <name val="Times New Roman"/>
      <family val="1"/>
    </font>
    <font>
      <b/>
      <sz val="26"/>
      <color theme="1"/>
      <name val="Times New Roman"/>
      <family val="1"/>
    </font>
    <font>
      <b/>
      <sz val="26"/>
      <name val="Times New Roman"/>
      <family val="1"/>
    </font>
    <font>
      <b/>
      <sz val="1"/>
      <color theme="0"/>
      <name val="Arial"/>
      <family val="2"/>
    </font>
    <font>
      <b/>
      <sz val="18"/>
      <color theme="6" tint="0.79998168889431442"/>
      <name val="Times New Roman"/>
      <family val="1"/>
    </font>
    <font>
      <b/>
      <sz val="18"/>
      <name val="Times New Roman"/>
      <family val="1"/>
    </font>
    <font>
      <b/>
      <sz val="16"/>
      <name val="Times New Roman"/>
      <family val="1"/>
    </font>
    <font>
      <b/>
      <sz val="20"/>
      <name val="Times New Roman"/>
      <family val="1"/>
    </font>
    <font>
      <b/>
      <sz val="14"/>
      <name val="Times New Roman"/>
      <family val="1"/>
    </font>
    <font>
      <b/>
      <sz val="14"/>
      <color rgb="FFFFFF00"/>
      <name val="Times New Roman"/>
      <family val="1"/>
    </font>
    <font>
      <b/>
      <sz val="16"/>
      <color theme="0"/>
      <name val="Times New Roman"/>
      <family val="1"/>
    </font>
    <font>
      <b/>
      <sz val="20"/>
      <color theme="9" tint="0.79998168889431442"/>
      <name val="Times New Roman"/>
      <family val="1"/>
    </font>
    <font>
      <b/>
      <sz val="24"/>
      <color theme="0"/>
      <name val="Times New Roman"/>
      <family val="1"/>
    </font>
    <font>
      <b/>
      <sz val="22"/>
      <name val="Times New Roman"/>
      <family val="1"/>
    </font>
    <font>
      <b/>
      <sz val="12"/>
      <name val="Times New Roman"/>
      <family val="1"/>
    </font>
    <font>
      <b/>
      <sz val="24"/>
      <name val="Times New Roman"/>
      <family val="1"/>
    </font>
    <font>
      <b/>
      <sz val="22"/>
      <color theme="0"/>
      <name val="Times New Roman"/>
      <family val="1"/>
    </font>
    <font>
      <b/>
      <sz val="20"/>
      <color theme="6" tint="0.59999389629810485"/>
      <name val="Times New Roman"/>
      <family val="1"/>
    </font>
    <font>
      <b/>
      <sz val="12"/>
      <color theme="1"/>
      <name val="Arial"/>
      <family val="2"/>
      <scheme val="minor"/>
    </font>
    <font>
      <b/>
      <sz val="14"/>
      <color indexed="43"/>
      <name val="Times New Roman"/>
      <family val="1"/>
    </font>
    <font>
      <b/>
      <sz val="14"/>
      <color theme="1"/>
      <name val="Times New Roman"/>
      <family val="1"/>
    </font>
    <font>
      <b/>
      <sz val="14"/>
      <name val="MCS Diwany2 S_U normal."/>
      <charset val="178"/>
    </font>
    <font>
      <b/>
      <sz val="10.5"/>
      <color rgb="FF000000"/>
      <name val="Arial"/>
      <family val="2"/>
      <charset val="178"/>
      <scheme val="minor"/>
    </font>
    <font>
      <b/>
      <sz val="12"/>
      <color rgb="FF000000"/>
      <name val="Arial"/>
      <family val="2"/>
      <charset val="178"/>
      <scheme val="minor"/>
    </font>
    <font>
      <b/>
      <sz val="14"/>
      <color rgb="FF313AF7"/>
      <name val="Times New Roman"/>
      <family val="1"/>
    </font>
    <font>
      <b/>
      <sz val="11"/>
      <color theme="1"/>
      <name val="Arial"/>
      <family val="2"/>
      <scheme val="minor"/>
    </font>
    <font>
      <b/>
      <sz val="11"/>
      <name val="Arial"/>
      <family val="2"/>
    </font>
    <font>
      <b/>
      <sz val="12"/>
      <name val="MCS Diwany2 S_U normal."/>
      <charset val="178"/>
    </font>
    <font>
      <b/>
      <sz val="15"/>
      <name val="MCS Diwany2 S_U normal."/>
      <charset val="178"/>
    </font>
    <font>
      <b/>
      <sz val="18"/>
      <color theme="1"/>
      <name val="Times New Roman"/>
      <family val="1"/>
    </font>
    <font>
      <sz val="14"/>
      <name val="Arial"/>
      <family val="2"/>
    </font>
    <font>
      <b/>
      <sz val="11"/>
      <name val="Times New Roman"/>
      <family val="1"/>
    </font>
    <font>
      <b/>
      <sz val="12"/>
      <color rgb="FF000000"/>
      <name val="Arial"/>
      <family val="2"/>
      <scheme val="minor"/>
    </font>
    <font>
      <b/>
      <sz val="12"/>
      <color rgb="FF000000"/>
      <name val="Arial"/>
      <family val="2"/>
    </font>
    <font>
      <b/>
      <sz val="14"/>
      <color theme="1"/>
      <name val="Arial"/>
      <family val="2"/>
      <scheme val="minor"/>
    </font>
    <font>
      <b/>
      <sz val="14"/>
      <name val="Arial"/>
      <family val="2"/>
    </font>
    <font>
      <b/>
      <sz val="18"/>
      <color theme="0"/>
      <name val="Times New Roman"/>
      <family val="1"/>
    </font>
    <font>
      <b/>
      <sz val="15"/>
      <name val="Times New Roman"/>
      <family val="1"/>
    </font>
    <font>
      <b/>
      <sz val="10"/>
      <color rgb="FF000000"/>
      <name val="Arial"/>
      <family val="2"/>
      <scheme val="minor"/>
    </font>
    <font>
      <b/>
      <sz val="10"/>
      <color rgb="FF000000"/>
      <name val="Arial"/>
      <family val="2"/>
    </font>
    <font>
      <b/>
      <sz val="15"/>
      <color theme="4" tint="-0.249977111117893"/>
      <name val="Times New Roman"/>
      <family val="1"/>
    </font>
    <font>
      <b/>
      <sz val="1"/>
      <color indexed="43"/>
      <name val="Times New Roman"/>
      <family val="1"/>
    </font>
    <font>
      <b/>
      <sz val="16"/>
      <color theme="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20"/>
      <color theme="1"/>
      <name val="Times New Roman"/>
      <family val="1"/>
    </font>
    <font>
      <b/>
      <sz val="17"/>
      <color theme="1"/>
      <name val="Times New Roman"/>
      <family val="1"/>
    </font>
    <font>
      <sz val="18"/>
      <color theme="1"/>
      <name val="Arial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534F0"/>
        <bgColor indexed="64"/>
      </patternFill>
    </fill>
    <fill>
      <patternFill patternType="solid">
        <fgColor rgb="FFF59FF7"/>
        <bgColor indexed="64"/>
      </patternFill>
    </fill>
    <fill>
      <patternFill patternType="solid">
        <fgColor rgb="FF79DC16"/>
        <bgColor indexed="64"/>
      </patternFill>
    </fill>
    <fill>
      <patternFill patternType="solid">
        <fgColor rgb="FF9816FA"/>
        <bgColor indexed="64"/>
      </patternFill>
    </fill>
    <fill>
      <patternFill patternType="solid">
        <fgColor rgb="FFFCE7FD"/>
        <bgColor indexed="64"/>
      </patternFill>
    </fill>
    <fill>
      <patternFill patternType="solid">
        <fgColor rgb="FFC998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0EFFF"/>
        <bgColor indexed="64"/>
      </patternFill>
    </fill>
    <fill>
      <patternFill patternType="solid">
        <fgColor rgb="FFD5F8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8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336666"/>
      </bottom>
      <diagonal/>
    </border>
    <border>
      <left style="medium">
        <color rgb="FF000000"/>
      </left>
      <right style="medium">
        <color rgb="FF000000"/>
      </right>
      <top style="thick">
        <color rgb="FF336666"/>
      </top>
      <bottom style="thick">
        <color rgb="FF336666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52">
    <xf numFmtId="0" fontId="0" fillId="0" borderId="0" xfId="0"/>
    <xf numFmtId="0" fontId="2" fillId="0" borderId="1" xfId="0" applyFont="1" applyFill="1" applyBorder="1" applyAlignment="1" applyProtection="1">
      <protection hidden="1"/>
    </xf>
    <xf numFmtId="0" fontId="2" fillId="0" borderId="2" xfId="0" applyFont="1" applyFill="1" applyBorder="1" applyAlignment="1" applyProtection="1">
      <protection locked="0"/>
    </xf>
    <xf numFmtId="0" fontId="2" fillId="0" borderId="0" xfId="0" applyFont="1" applyFill="1" applyBorder="1" applyAlignment="1" applyProtection="1">
      <protection locked="0"/>
    </xf>
    <xf numFmtId="0" fontId="2" fillId="0" borderId="3" xfId="0" applyFont="1" applyFill="1" applyBorder="1" applyAlignment="1" applyProtection="1">
      <protection locked="0"/>
    </xf>
    <xf numFmtId="0" fontId="3" fillId="0" borderId="2" xfId="0" applyFont="1" applyFill="1" applyBorder="1" applyAlignment="1" applyProtection="1">
      <protection locked="0"/>
    </xf>
    <xf numFmtId="2" fontId="2" fillId="0" borderId="2" xfId="0" applyNumberFormat="1" applyFont="1" applyFill="1" applyBorder="1" applyAlignment="1" applyProtection="1">
      <protection locked="0"/>
    </xf>
    <xf numFmtId="1" fontId="2" fillId="0" borderId="2" xfId="0" applyNumberFormat="1" applyFont="1" applyFill="1" applyBorder="1" applyAlignment="1" applyProtection="1">
      <protection locked="0"/>
    </xf>
    <xf numFmtId="0" fontId="2" fillId="0" borderId="4" xfId="0" applyFont="1" applyFill="1" applyBorder="1" applyAlignment="1" applyProtection="1">
      <protection locked="0"/>
    </xf>
    <xf numFmtId="0" fontId="2" fillId="0" borderId="0" xfId="0" applyFont="1" applyFill="1" applyBorder="1" applyProtection="1"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0" fontId="5" fillId="0" borderId="3" xfId="0" applyFont="1" applyFill="1" applyBorder="1" applyAlignment="1" applyProtection="1">
      <alignment horizontal="right" vertical="center"/>
      <protection hidden="1"/>
    </xf>
    <xf numFmtId="0" fontId="5" fillId="0" borderId="0" xfId="0" applyFont="1" applyFill="1" applyBorder="1" applyAlignment="1" applyProtection="1">
      <alignment horizontal="right" vertical="center"/>
      <protection hidden="1"/>
    </xf>
    <xf numFmtId="0" fontId="2" fillId="0" borderId="0" xfId="0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center" vertical="center"/>
      <protection hidden="1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right" vertical="center" shrinkToFit="1" readingOrder="2"/>
      <protection hidden="1"/>
    </xf>
    <xf numFmtId="0" fontId="7" fillId="0" borderId="0" xfId="0" applyFont="1" applyFill="1" applyBorder="1" applyAlignment="1" applyProtection="1">
      <alignment horizontal="right" vertical="center" shrinkToFit="1" readingOrder="2"/>
      <protection locked="0"/>
    </xf>
    <xf numFmtId="2" fontId="2" fillId="0" borderId="0" xfId="0" applyNumberFormat="1" applyFont="1" applyFill="1" applyBorder="1" applyAlignment="1" applyProtection="1">
      <alignment horizontal="center"/>
      <protection locked="0"/>
    </xf>
    <xf numFmtId="1" fontId="2" fillId="0" borderId="0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Fill="1" applyBorder="1" applyAlignment="1" applyProtection="1">
      <alignment vertical="center" textRotation="90" shrinkToFit="1" readingOrder="2"/>
      <protection hidden="1"/>
    </xf>
    <xf numFmtId="0" fontId="2" fillId="0" borderId="5" xfId="0" applyFont="1" applyFill="1" applyBorder="1" applyAlignment="1" applyProtection="1">
      <protection locked="0"/>
    </xf>
    <xf numFmtId="0" fontId="4" fillId="0" borderId="5" xfId="0" applyFont="1" applyFill="1" applyBorder="1" applyAlignment="1" applyProtection="1">
      <alignment horizontal="center" vertical="center"/>
      <protection locked="0"/>
    </xf>
    <xf numFmtId="0" fontId="5" fillId="0" borderId="5" xfId="0" applyFont="1" applyFill="1" applyBorder="1" applyAlignment="1" applyProtection="1">
      <alignment horizontal="right" vertical="center"/>
      <protection hidden="1"/>
    </xf>
    <xf numFmtId="0" fontId="2" fillId="0" borderId="5" xfId="0" applyFont="1" applyFill="1" applyBorder="1" applyProtection="1">
      <protection locked="0"/>
    </xf>
    <xf numFmtId="0" fontId="5" fillId="0" borderId="5" xfId="0" applyFont="1" applyFill="1" applyBorder="1" applyAlignment="1" applyProtection="1">
      <alignment horizontal="center" vertical="center"/>
      <protection hidden="1"/>
    </xf>
    <xf numFmtId="0" fontId="6" fillId="0" borderId="5" xfId="0" applyFont="1" applyFill="1" applyBorder="1" applyAlignment="1" applyProtection="1">
      <alignment horizontal="left" vertical="center"/>
      <protection locked="0"/>
    </xf>
    <xf numFmtId="0" fontId="6" fillId="0" borderId="5" xfId="0" applyFont="1" applyFill="1" applyBorder="1" applyAlignment="1" applyProtection="1">
      <alignment horizontal="center" vertical="center"/>
      <protection hidden="1"/>
    </xf>
    <xf numFmtId="0" fontId="6" fillId="0" borderId="5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protection locked="0"/>
    </xf>
    <xf numFmtId="0" fontId="9" fillId="3" borderId="6" xfId="0" applyFont="1" applyFill="1" applyBorder="1" applyAlignment="1" applyProtection="1">
      <alignment horizontal="center" vertical="center" textRotation="90" shrinkToFit="1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10" fillId="4" borderId="6" xfId="0" applyFont="1" applyFill="1" applyBorder="1" applyAlignment="1" applyProtection="1">
      <alignment horizontal="center" vertical="center" textRotation="90" shrinkToFit="1"/>
      <protection locked="0"/>
    </xf>
    <xf numFmtId="0" fontId="10" fillId="4" borderId="8" xfId="0" applyFont="1" applyFill="1" applyBorder="1" applyAlignment="1" applyProtection="1">
      <alignment horizontal="center" vertical="center" textRotation="90" shrinkToFit="1"/>
      <protection locked="0"/>
    </xf>
    <xf numFmtId="0" fontId="10" fillId="4" borderId="3" xfId="0" applyFont="1" applyFill="1" applyBorder="1" applyAlignment="1" applyProtection="1">
      <alignment horizontal="center" vertical="center" shrinkToFit="1"/>
      <protection locked="0"/>
    </xf>
    <xf numFmtId="0" fontId="10" fillId="4" borderId="9" xfId="0" applyFont="1" applyFill="1" applyBorder="1" applyAlignment="1" applyProtection="1">
      <alignment horizontal="center" vertical="center" textRotation="90" shrinkToFit="1" readingOrder="2"/>
      <protection locked="0"/>
    </xf>
    <xf numFmtId="0" fontId="10" fillId="4" borderId="6" xfId="0" applyFont="1" applyFill="1" applyBorder="1" applyAlignment="1" applyProtection="1">
      <alignment horizontal="center" vertical="center" textRotation="90" shrinkToFit="1" readingOrder="2"/>
      <protection locked="0"/>
    </xf>
    <xf numFmtId="0" fontId="10" fillId="4" borderId="7" xfId="0" applyFont="1" applyFill="1" applyBorder="1" applyAlignment="1" applyProtection="1">
      <alignment horizontal="center" vertical="center" textRotation="90" shrinkToFit="1" readingOrder="2"/>
      <protection locked="0"/>
    </xf>
    <xf numFmtId="0" fontId="10" fillId="4" borderId="7" xfId="0" applyFont="1" applyFill="1" applyBorder="1" applyAlignment="1" applyProtection="1">
      <alignment horizontal="center" vertical="center" shrinkToFit="1"/>
      <protection locked="0"/>
    </xf>
    <xf numFmtId="0" fontId="11" fillId="4" borderId="10" xfId="0" applyFont="1" applyFill="1" applyBorder="1" applyAlignment="1" applyProtection="1">
      <alignment horizontal="center" vertical="center"/>
      <protection locked="0"/>
    </xf>
    <xf numFmtId="0" fontId="10" fillId="3" borderId="7" xfId="0" applyFont="1" applyFill="1" applyBorder="1" applyAlignment="1" applyProtection="1">
      <alignment horizontal="center" vertical="center" textRotation="90" shrinkToFit="1" readingOrder="2"/>
      <protection locked="0"/>
    </xf>
    <xf numFmtId="0" fontId="9" fillId="3" borderId="6" xfId="0" applyFont="1" applyFill="1" applyBorder="1" applyAlignment="1" applyProtection="1">
      <alignment horizontal="center" vertical="center" textRotation="90" shrinkToFit="1" readingOrder="2"/>
      <protection locked="0"/>
    </xf>
    <xf numFmtId="0" fontId="2" fillId="0" borderId="11" xfId="0" applyFont="1" applyBorder="1" applyProtection="1">
      <protection locked="0"/>
    </xf>
    <xf numFmtId="0" fontId="12" fillId="4" borderId="12" xfId="0" applyFont="1" applyFill="1" applyBorder="1" applyAlignment="1" applyProtection="1">
      <alignment horizontal="center" vertical="center" shrinkToFit="1" readingOrder="2"/>
      <protection locked="0"/>
    </xf>
    <xf numFmtId="0" fontId="12" fillId="4" borderId="13" xfId="0" applyFont="1" applyFill="1" applyBorder="1" applyAlignment="1" applyProtection="1">
      <alignment horizontal="center" vertical="center" shrinkToFit="1" readingOrder="2"/>
      <protection locked="0"/>
    </xf>
    <xf numFmtId="0" fontId="12" fillId="4" borderId="14" xfId="0" applyFont="1" applyFill="1" applyBorder="1" applyAlignment="1" applyProtection="1">
      <alignment horizontal="center" vertical="center" shrinkToFit="1" readingOrder="2"/>
      <protection locked="0"/>
    </xf>
    <xf numFmtId="0" fontId="13" fillId="4" borderId="12" xfId="0" applyFont="1" applyFill="1" applyBorder="1" applyAlignment="1" applyProtection="1">
      <alignment horizontal="center" vertical="center" shrinkToFit="1" readingOrder="2"/>
      <protection locked="0"/>
    </xf>
    <xf numFmtId="0" fontId="13" fillId="4" borderId="13" xfId="0" applyFont="1" applyFill="1" applyBorder="1" applyAlignment="1" applyProtection="1">
      <alignment horizontal="center" vertical="center" shrinkToFit="1" readingOrder="2"/>
      <protection locked="0"/>
    </xf>
    <xf numFmtId="0" fontId="13" fillId="4" borderId="14" xfId="0" applyFont="1" applyFill="1" applyBorder="1" applyAlignment="1" applyProtection="1">
      <alignment horizontal="center" vertical="center" shrinkToFit="1" readingOrder="2"/>
      <protection locked="0"/>
    </xf>
    <xf numFmtId="2" fontId="14" fillId="3" borderId="15" xfId="0" applyNumberFormat="1" applyFont="1" applyFill="1" applyBorder="1" applyAlignment="1" applyProtection="1">
      <alignment horizontal="center" vertical="center" textRotation="90" shrinkToFit="1"/>
      <protection locked="0"/>
    </xf>
    <xf numFmtId="1" fontId="15" fillId="5" borderId="15" xfId="0" applyNumberFormat="1" applyFont="1" applyFill="1" applyBorder="1" applyAlignment="1" applyProtection="1">
      <alignment horizontal="center" vertical="center" textRotation="90"/>
      <protection locked="0"/>
    </xf>
    <xf numFmtId="0" fontId="16" fillId="3" borderId="7" xfId="0" applyFont="1" applyFill="1" applyBorder="1" applyAlignment="1" applyProtection="1">
      <alignment horizontal="center" vertical="center" textRotation="90" shrinkToFit="1"/>
      <protection locked="0"/>
    </xf>
    <xf numFmtId="0" fontId="17" fillId="6" borderId="10" xfId="0" applyFont="1" applyFill="1" applyBorder="1" applyAlignment="1" applyProtection="1">
      <alignment horizontal="center" vertical="center" textRotation="90"/>
      <protection locked="0"/>
    </xf>
    <xf numFmtId="0" fontId="4" fillId="4" borderId="10" xfId="0" applyFont="1" applyFill="1" applyBorder="1" applyAlignment="1" applyProtection="1">
      <alignment horizontal="center" vertical="center"/>
      <protection locked="0"/>
    </xf>
    <xf numFmtId="0" fontId="9" fillId="3" borderId="16" xfId="0" applyFont="1" applyFill="1" applyBorder="1" applyAlignment="1" applyProtection="1">
      <alignment horizontal="center" vertical="center" textRotation="90" shrinkToFit="1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0" fillId="4" borderId="16" xfId="0" applyFont="1" applyFill="1" applyBorder="1" applyAlignment="1" applyProtection="1">
      <alignment horizontal="center" vertical="center" textRotation="90" shrinkToFit="1"/>
      <protection locked="0"/>
    </xf>
    <xf numFmtId="0" fontId="10" fillId="4" borderId="18" xfId="0" applyFont="1" applyFill="1" applyBorder="1" applyAlignment="1" applyProtection="1">
      <alignment horizontal="center" vertical="center" textRotation="90" shrinkToFit="1"/>
      <protection locked="0"/>
    </xf>
    <xf numFmtId="0" fontId="18" fillId="4" borderId="3" xfId="0" applyFont="1" applyFill="1" applyBorder="1" applyAlignment="1" applyProtection="1">
      <alignment horizontal="center" vertical="center" shrinkToFit="1" readingOrder="2"/>
      <protection hidden="1"/>
    </xf>
    <xf numFmtId="0" fontId="10" fillId="4" borderId="19" xfId="0" applyFont="1" applyFill="1" applyBorder="1" applyAlignment="1" applyProtection="1">
      <alignment horizontal="center" vertical="center" textRotation="90" shrinkToFit="1" readingOrder="2"/>
      <protection locked="0"/>
    </xf>
    <xf numFmtId="0" fontId="10" fillId="4" borderId="16" xfId="0" applyFont="1" applyFill="1" applyBorder="1" applyAlignment="1" applyProtection="1">
      <alignment horizontal="center" vertical="center" textRotation="90" shrinkToFit="1" readingOrder="2"/>
      <protection locked="0"/>
    </xf>
    <xf numFmtId="0" fontId="10" fillId="4" borderId="17" xfId="0" applyFont="1" applyFill="1" applyBorder="1" applyAlignment="1" applyProtection="1">
      <alignment horizontal="center" vertical="center" textRotation="90" shrinkToFit="1" readingOrder="2"/>
      <protection locked="0"/>
    </xf>
    <xf numFmtId="0" fontId="10" fillId="4" borderId="17" xfId="0" applyFont="1" applyFill="1" applyBorder="1" applyAlignment="1" applyProtection="1">
      <alignment horizontal="center" vertical="center" shrinkToFit="1"/>
      <protection locked="0"/>
    </xf>
    <xf numFmtId="0" fontId="11" fillId="4" borderId="20" xfId="0" applyFont="1" applyFill="1" applyBorder="1" applyAlignment="1" applyProtection="1">
      <alignment horizontal="center" vertical="center"/>
      <protection locked="0"/>
    </xf>
    <xf numFmtId="0" fontId="10" fillId="3" borderId="17" xfId="0" applyFont="1" applyFill="1" applyBorder="1" applyAlignment="1" applyProtection="1">
      <alignment horizontal="center" vertical="center" textRotation="90" shrinkToFit="1" readingOrder="2"/>
      <protection locked="0"/>
    </xf>
    <xf numFmtId="0" fontId="9" fillId="3" borderId="16" xfId="0" applyFont="1" applyFill="1" applyBorder="1" applyAlignment="1" applyProtection="1">
      <alignment horizontal="center" vertical="center" textRotation="90" shrinkToFit="1" readingOrder="2"/>
      <protection locked="0"/>
    </xf>
    <xf numFmtId="0" fontId="13" fillId="7" borderId="6" xfId="0" applyFont="1" applyFill="1" applyBorder="1" applyAlignment="1" applyProtection="1">
      <alignment horizontal="center" vertical="center" textRotation="90" shrinkToFit="1" readingOrder="2"/>
      <protection locked="0"/>
    </xf>
    <xf numFmtId="0" fontId="19" fillId="7" borderId="6" xfId="0" applyFont="1" applyFill="1" applyBorder="1" applyAlignment="1" applyProtection="1">
      <alignment horizontal="center" vertical="center" textRotation="90" shrinkToFit="1" readingOrder="2"/>
      <protection locked="0"/>
    </xf>
    <xf numFmtId="0" fontId="19" fillId="5" borderId="6" xfId="0" applyFont="1" applyFill="1" applyBorder="1" applyAlignment="1" applyProtection="1">
      <alignment horizontal="center" vertical="center" textRotation="90" shrinkToFit="1" readingOrder="2"/>
      <protection locked="0"/>
    </xf>
    <xf numFmtId="0" fontId="13" fillId="5" borderId="6" xfId="0" applyFont="1" applyFill="1" applyBorder="1" applyAlignment="1" applyProtection="1">
      <alignment horizontal="center" vertical="center" textRotation="90" shrinkToFit="1" readingOrder="2"/>
      <protection locked="0"/>
    </xf>
    <xf numFmtId="0" fontId="13" fillId="5" borderId="8" xfId="0" applyFont="1" applyFill="1" applyBorder="1" applyAlignment="1" applyProtection="1">
      <alignment horizontal="center" vertical="center" textRotation="90" shrinkToFit="1" readingOrder="2"/>
      <protection locked="0"/>
    </xf>
    <xf numFmtId="0" fontId="13" fillId="7" borderId="12" xfId="0" applyFont="1" applyFill="1" applyBorder="1" applyAlignment="1" applyProtection="1">
      <alignment horizontal="center" vertical="center" shrinkToFit="1" readingOrder="2"/>
      <protection locked="0"/>
    </xf>
    <xf numFmtId="0" fontId="13" fillId="7" borderId="13" xfId="0" applyFont="1" applyFill="1" applyBorder="1" applyAlignment="1" applyProtection="1">
      <alignment horizontal="center" vertical="center" shrinkToFit="1" readingOrder="2"/>
      <protection locked="0"/>
    </xf>
    <xf numFmtId="0" fontId="13" fillId="7" borderId="9" xfId="0" applyFont="1" applyFill="1" applyBorder="1" applyAlignment="1" applyProtection="1">
      <alignment horizontal="center" vertical="center" textRotation="90" shrinkToFit="1" readingOrder="2"/>
      <protection locked="0"/>
    </xf>
    <xf numFmtId="0" fontId="16" fillId="3" borderId="17" xfId="0" applyFont="1" applyFill="1" applyBorder="1" applyAlignment="1" applyProtection="1">
      <alignment horizontal="center" vertical="center" textRotation="90" shrinkToFit="1"/>
      <protection locked="0"/>
    </xf>
    <xf numFmtId="0" fontId="17" fillId="6" borderId="20" xfId="0" applyFont="1" applyFill="1" applyBorder="1" applyAlignment="1" applyProtection="1">
      <alignment horizontal="center" vertical="center" textRotation="90"/>
      <protection locked="0"/>
    </xf>
    <xf numFmtId="0" fontId="4" fillId="4" borderId="20" xfId="0" applyFont="1" applyFill="1" applyBorder="1" applyAlignment="1" applyProtection="1">
      <alignment horizontal="center" vertical="center"/>
      <protection locked="0"/>
    </xf>
    <xf numFmtId="0" fontId="20" fillId="4" borderId="3" xfId="0" applyFont="1" applyFill="1" applyBorder="1" applyAlignment="1" applyProtection="1">
      <alignment horizontal="center" vertical="center" shrinkToFit="1"/>
      <protection locked="0"/>
    </xf>
    <xf numFmtId="0" fontId="13" fillId="7" borderId="16" xfId="0" applyFont="1" applyFill="1" applyBorder="1" applyAlignment="1" applyProtection="1">
      <alignment horizontal="center" vertical="center" textRotation="90" shrinkToFit="1" readingOrder="2"/>
      <protection locked="0"/>
    </xf>
    <xf numFmtId="0" fontId="19" fillId="7" borderId="16" xfId="0" applyFont="1" applyFill="1" applyBorder="1" applyAlignment="1" applyProtection="1">
      <alignment horizontal="center" vertical="center" textRotation="90" shrinkToFit="1" readingOrder="2"/>
      <protection locked="0"/>
    </xf>
    <xf numFmtId="0" fontId="19" fillId="5" borderId="16" xfId="0" applyFont="1" applyFill="1" applyBorder="1" applyAlignment="1" applyProtection="1">
      <alignment horizontal="center" vertical="center" textRotation="90" shrinkToFit="1" readingOrder="2"/>
      <protection locked="0"/>
    </xf>
    <xf numFmtId="0" fontId="13" fillId="5" borderId="16" xfId="0" applyFont="1" applyFill="1" applyBorder="1" applyAlignment="1" applyProtection="1">
      <alignment horizontal="center" vertical="center" textRotation="90" shrinkToFit="1" readingOrder="2"/>
      <protection locked="0"/>
    </xf>
    <xf numFmtId="0" fontId="13" fillId="5" borderId="18" xfId="0" applyFont="1" applyFill="1" applyBorder="1" applyAlignment="1" applyProtection="1">
      <alignment horizontal="center" vertical="center" textRotation="90" shrinkToFit="1" readingOrder="2"/>
      <protection locked="0"/>
    </xf>
    <xf numFmtId="0" fontId="13" fillId="7" borderId="21" xfId="0" applyFont="1" applyFill="1" applyBorder="1" applyAlignment="1" applyProtection="1">
      <alignment horizontal="center" vertical="center" textRotation="90" shrinkToFit="1" readingOrder="2"/>
      <protection locked="0"/>
    </xf>
    <xf numFmtId="0" fontId="13" fillId="7" borderId="22" xfId="0" applyFont="1" applyFill="1" applyBorder="1" applyAlignment="1" applyProtection="1">
      <alignment horizontal="center" vertical="center" textRotation="90" shrinkToFit="1" readingOrder="2"/>
      <protection locked="0"/>
    </xf>
    <xf numFmtId="0" fontId="13" fillId="7" borderId="23" xfId="0" applyFont="1" applyFill="1" applyBorder="1" applyAlignment="1" applyProtection="1">
      <alignment horizontal="center" vertical="center" textRotation="90" shrinkToFit="1" readingOrder="2"/>
      <protection locked="0"/>
    </xf>
    <xf numFmtId="0" fontId="13" fillId="7" borderId="19" xfId="0" applyFont="1" applyFill="1" applyBorder="1" applyAlignment="1" applyProtection="1">
      <alignment horizontal="center" vertical="center" textRotation="90" shrinkToFit="1" readingOrder="2"/>
      <protection locked="0"/>
    </xf>
    <xf numFmtId="0" fontId="11" fillId="4" borderId="24" xfId="0" applyFont="1" applyFill="1" applyBorder="1" applyAlignment="1" applyProtection="1">
      <alignment horizontal="center" vertical="center"/>
      <protection locked="0"/>
    </xf>
    <xf numFmtId="0" fontId="13" fillId="7" borderId="25" xfId="0" applyFont="1" applyFill="1" applyBorder="1" applyAlignment="1" applyProtection="1">
      <alignment horizontal="center" vertical="center" textRotation="90" shrinkToFit="1" readingOrder="2"/>
      <protection locked="0"/>
    </xf>
    <xf numFmtId="0" fontId="19" fillId="7" borderId="25" xfId="0" applyFont="1" applyFill="1" applyBorder="1" applyAlignment="1" applyProtection="1">
      <alignment horizontal="center" vertical="center" textRotation="90" shrinkToFit="1" readingOrder="2"/>
      <protection locked="0"/>
    </xf>
    <xf numFmtId="0" fontId="19" fillId="5" borderId="25" xfId="0" applyFont="1" applyFill="1" applyBorder="1" applyAlignment="1" applyProtection="1">
      <alignment horizontal="center" vertical="center" textRotation="90" shrinkToFit="1" readingOrder="2"/>
      <protection locked="0"/>
    </xf>
    <xf numFmtId="0" fontId="13" fillId="5" borderId="25" xfId="0" applyFont="1" applyFill="1" applyBorder="1" applyAlignment="1" applyProtection="1">
      <alignment horizontal="center" vertical="center" textRotation="90" shrinkToFit="1" readingOrder="2"/>
      <protection locked="0"/>
    </xf>
    <xf numFmtId="0" fontId="13" fillId="5" borderId="26" xfId="0" applyFont="1" applyFill="1" applyBorder="1" applyAlignment="1" applyProtection="1">
      <alignment horizontal="center" vertical="center" textRotation="90" shrinkToFit="1" readingOrder="2"/>
      <protection locked="0"/>
    </xf>
    <xf numFmtId="0" fontId="13" fillId="7" borderId="27" xfId="0" applyFont="1" applyFill="1" applyBorder="1" applyAlignment="1" applyProtection="1">
      <alignment horizontal="center" vertical="center" textRotation="90" shrinkToFit="1" readingOrder="2"/>
      <protection locked="0"/>
    </xf>
    <xf numFmtId="0" fontId="13" fillId="7" borderId="28" xfId="0" applyFont="1" applyFill="1" applyBorder="1" applyAlignment="1" applyProtection="1">
      <alignment horizontal="center" vertical="center" textRotation="90" shrinkToFit="1" readingOrder="2"/>
      <protection locked="0"/>
    </xf>
    <xf numFmtId="0" fontId="13" fillId="7" borderId="29" xfId="0" applyFont="1" applyFill="1" applyBorder="1" applyAlignment="1" applyProtection="1">
      <alignment horizontal="center" vertical="center" textRotation="90" shrinkToFit="1" readingOrder="2"/>
      <protection locked="0"/>
    </xf>
    <xf numFmtId="0" fontId="13" fillId="7" borderId="30" xfId="0" applyFont="1" applyFill="1" applyBorder="1" applyAlignment="1" applyProtection="1">
      <alignment horizontal="center" vertical="center" textRotation="90" shrinkToFit="1" readingOrder="2"/>
      <protection locked="0"/>
    </xf>
    <xf numFmtId="0" fontId="11" fillId="4" borderId="31" xfId="0" applyFont="1" applyFill="1" applyBorder="1" applyAlignment="1" applyProtection="1">
      <alignment horizontal="center" vertical="center"/>
      <protection locked="0"/>
    </xf>
    <xf numFmtId="0" fontId="13" fillId="4" borderId="7" xfId="0" applyFont="1" applyFill="1" applyBorder="1" applyAlignment="1" applyProtection="1">
      <alignment horizontal="center" vertical="center" shrinkToFit="1" readingOrder="2"/>
      <protection locked="0"/>
    </xf>
    <xf numFmtId="0" fontId="19" fillId="4" borderId="22" xfId="0" applyFont="1" applyFill="1" applyBorder="1" applyAlignment="1" applyProtection="1">
      <alignment horizontal="center" vertical="center" shrinkToFit="1" readingOrder="2"/>
      <protection locked="0"/>
    </xf>
    <xf numFmtId="0" fontId="19" fillId="5" borderId="23" xfId="0" applyFont="1" applyFill="1" applyBorder="1" applyAlignment="1" applyProtection="1">
      <alignment horizontal="center" vertical="center" shrinkToFit="1" readingOrder="2"/>
      <protection locked="0"/>
    </xf>
    <xf numFmtId="0" fontId="13" fillId="4" borderId="22" xfId="0" applyFont="1" applyFill="1" applyBorder="1" applyAlignment="1" applyProtection="1">
      <alignment horizontal="center" vertical="center" shrinkToFit="1" readingOrder="2"/>
      <protection locked="0"/>
    </xf>
    <xf numFmtId="0" fontId="13" fillId="5" borderId="32" xfId="0" applyFont="1" applyFill="1" applyBorder="1" applyAlignment="1" applyProtection="1">
      <alignment horizontal="center" vertical="center" shrinkToFit="1" readingOrder="2"/>
      <protection locked="0"/>
    </xf>
    <xf numFmtId="0" fontId="13" fillId="5" borderId="23" xfId="0" applyFont="1" applyFill="1" applyBorder="1" applyAlignment="1" applyProtection="1">
      <alignment horizontal="center" vertical="center" shrinkToFit="1" readingOrder="2"/>
      <protection locked="0"/>
    </xf>
    <xf numFmtId="0" fontId="13" fillId="4" borderId="33" xfId="0" applyFont="1" applyFill="1" applyBorder="1" applyAlignment="1" applyProtection="1">
      <alignment horizontal="center" vertical="center" shrinkToFit="1" readingOrder="2"/>
      <protection locked="0"/>
    </xf>
    <xf numFmtId="0" fontId="13" fillId="4" borderId="34" xfId="0" applyFont="1" applyFill="1" applyBorder="1" applyAlignment="1" applyProtection="1">
      <alignment horizontal="center" vertical="center" shrinkToFit="1" readingOrder="2"/>
      <protection locked="0"/>
    </xf>
    <xf numFmtId="0" fontId="13" fillId="4" borderId="35" xfId="0" applyFont="1" applyFill="1" applyBorder="1" applyAlignment="1" applyProtection="1">
      <alignment horizontal="center" vertical="center" shrinkToFit="1" readingOrder="2"/>
      <protection locked="0"/>
    </xf>
    <xf numFmtId="0" fontId="13" fillId="4" borderId="21" xfId="0" applyFont="1" applyFill="1" applyBorder="1" applyAlignment="1" applyProtection="1">
      <alignment horizontal="center" vertical="center" shrinkToFit="1" readingOrder="2"/>
      <protection locked="0"/>
    </xf>
    <xf numFmtId="0" fontId="13" fillId="4" borderId="32" xfId="0" applyFont="1" applyFill="1" applyBorder="1" applyAlignment="1" applyProtection="1">
      <alignment horizontal="center" vertical="center" shrinkToFit="1" readingOrder="2"/>
      <protection locked="0"/>
    </xf>
    <xf numFmtId="0" fontId="13" fillId="4" borderId="6" xfId="0" applyFont="1" applyFill="1" applyBorder="1" applyAlignment="1" applyProtection="1">
      <alignment horizontal="center" vertical="center" shrinkToFit="1" readingOrder="2"/>
      <protection locked="0"/>
    </xf>
    <xf numFmtId="0" fontId="13" fillId="4" borderId="36" xfId="0" applyFont="1" applyFill="1" applyBorder="1" applyAlignment="1" applyProtection="1">
      <alignment horizontal="center" vertical="center" shrinkToFit="1" readingOrder="2"/>
      <protection locked="0"/>
    </xf>
    <xf numFmtId="0" fontId="13" fillId="5" borderId="6" xfId="0" applyFont="1" applyFill="1" applyBorder="1" applyAlignment="1" applyProtection="1">
      <alignment horizontal="center" vertical="center" shrinkToFit="1" readingOrder="2"/>
      <protection locked="0"/>
    </xf>
    <xf numFmtId="2" fontId="14" fillId="3" borderId="7" xfId="0" applyNumberFormat="1" applyFont="1" applyFill="1" applyBorder="1" applyAlignment="1" applyProtection="1">
      <alignment horizontal="center" vertical="center" shrinkToFit="1" readingOrder="2"/>
      <protection hidden="1"/>
    </xf>
    <xf numFmtId="1" fontId="21" fillId="5" borderId="15" xfId="0" applyNumberFormat="1" applyFont="1" applyFill="1" applyBorder="1" applyAlignment="1" applyProtection="1">
      <alignment horizontal="center" vertical="center" shrinkToFit="1" readingOrder="2"/>
      <protection hidden="1"/>
    </xf>
    <xf numFmtId="0" fontId="13" fillId="4" borderId="37" xfId="0" applyFont="1" applyFill="1" applyBorder="1" applyAlignment="1" applyProtection="1">
      <alignment horizontal="center" vertical="center" shrinkToFit="1" readingOrder="2"/>
      <protection locked="0"/>
    </xf>
    <xf numFmtId="0" fontId="19" fillId="5" borderId="32" xfId="0" applyFont="1" applyFill="1" applyBorder="1" applyAlignment="1" applyProtection="1">
      <alignment horizontal="center" vertical="center" shrinkToFit="1" readingOrder="2"/>
      <protection locked="0"/>
    </xf>
    <xf numFmtId="0" fontId="2" fillId="2" borderId="38" xfId="0" applyFont="1" applyFill="1" applyBorder="1" applyAlignment="1" applyProtection="1">
      <protection locked="0"/>
    </xf>
    <xf numFmtId="0" fontId="9" fillId="3" borderId="25" xfId="0" applyFont="1" applyFill="1" applyBorder="1" applyAlignment="1" applyProtection="1">
      <alignment horizontal="center" vertical="center" textRotation="90" shrinkToFit="1"/>
      <protection locked="0"/>
    </xf>
    <xf numFmtId="0" fontId="2" fillId="0" borderId="39" xfId="0" applyFont="1" applyBorder="1" applyAlignment="1" applyProtection="1">
      <alignment horizontal="center"/>
      <protection locked="0"/>
    </xf>
    <xf numFmtId="0" fontId="10" fillId="4" borderId="25" xfId="0" applyFont="1" applyFill="1" applyBorder="1" applyAlignment="1" applyProtection="1">
      <alignment horizontal="center" vertical="center" textRotation="90" shrinkToFit="1"/>
      <protection locked="0"/>
    </xf>
    <xf numFmtId="0" fontId="10" fillId="4" borderId="26" xfId="0" applyFont="1" applyFill="1" applyBorder="1" applyAlignment="1" applyProtection="1">
      <alignment horizontal="center" vertical="center" textRotation="90" shrinkToFit="1"/>
      <protection locked="0"/>
    </xf>
    <xf numFmtId="0" fontId="10" fillId="4" borderId="30" xfId="0" applyFont="1" applyFill="1" applyBorder="1" applyAlignment="1" applyProtection="1">
      <alignment horizontal="center" vertical="center" textRotation="90" shrinkToFit="1" readingOrder="2"/>
      <protection locked="0"/>
    </xf>
    <xf numFmtId="0" fontId="10" fillId="4" borderId="25" xfId="0" applyFont="1" applyFill="1" applyBorder="1" applyAlignment="1" applyProtection="1">
      <alignment horizontal="center" vertical="center" textRotation="90" shrinkToFit="1" readingOrder="2"/>
      <protection locked="0"/>
    </xf>
    <xf numFmtId="0" fontId="10" fillId="4" borderId="39" xfId="0" applyFont="1" applyFill="1" applyBorder="1" applyAlignment="1" applyProtection="1">
      <alignment horizontal="center" vertical="center" textRotation="90" shrinkToFit="1" readingOrder="2"/>
      <protection locked="0"/>
    </xf>
    <xf numFmtId="0" fontId="10" fillId="4" borderId="39" xfId="0" applyFont="1" applyFill="1" applyBorder="1" applyAlignment="1" applyProtection="1">
      <alignment horizontal="center" vertical="center" shrinkToFit="1"/>
      <protection locked="0"/>
    </xf>
    <xf numFmtId="0" fontId="11" fillId="4" borderId="40" xfId="0" applyFont="1" applyFill="1" applyBorder="1" applyAlignment="1" applyProtection="1">
      <alignment horizontal="center" vertical="center"/>
      <protection locked="0"/>
    </xf>
    <xf numFmtId="0" fontId="10" fillId="3" borderId="39" xfId="0" applyFont="1" applyFill="1" applyBorder="1" applyAlignment="1" applyProtection="1">
      <alignment horizontal="center" vertical="center" textRotation="90" shrinkToFit="1" readingOrder="2"/>
      <protection locked="0"/>
    </xf>
    <xf numFmtId="0" fontId="9" fillId="3" borderId="25" xfId="0" applyFont="1" applyFill="1" applyBorder="1" applyAlignment="1" applyProtection="1">
      <alignment horizontal="center" vertical="center" textRotation="90" shrinkToFit="1" readingOrder="2"/>
      <protection locked="0"/>
    </xf>
    <xf numFmtId="0" fontId="13" fillId="4" borderId="39" xfId="0" applyFont="1" applyFill="1" applyBorder="1" applyAlignment="1" applyProtection="1">
      <alignment horizontal="center" vertical="center" shrinkToFit="1" readingOrder="2"/>
      <protection locked="0"/>
    </xf>
    <xf numFmtId="0" fontId="19" fillId="4" borderId="28" xfId="0" applyFont="1" applyFill="1" applyBorder="1" applyAlignment="1" applyProtection="1">
      <alignment horizontal="center" vertical="center" shrinkToFit="1" readingOrder="2"/>
      <protection locked="0"/>
    </xf>
    <xf numFmtId="0" fontId="19" fillId="5" borderId="29" xfId="0" applyFont="1" applyFill="1" applyBorder="1" applyAlignment="1" applyProtection="1">
      <alignment horizontal="center" vertical="center" shrinkToFit="1" readingOrder="2"/>
      <protection locked="0"/>
    </xf>
    <xf numFmtId="0" fontId="13" fillId="4" borderId="28" xfId="0" applyFont="1" applyFill="1" applyBorder="1" applyAlignment="1" applyProtection="1">
      <alignment horizontal="center" vertical="center" shrinkToFit="1" readingOrder="2"/>
      <protection locked="0"/>
    </xf>
    <xf numFmtId="0" fontId="13" fillId="5" borderId="41" xfId="0" applyFont="1" applyFill="1" applyBorder="1" applyAlignment="1" applyProtection="1">
      <alignment horizontal="center" vertical="center" shrinkToFit="1" readingOrder="2"/>
      <protection locked="0"/>
    </xf>
    <xf numFmtId="0" fontId="13" fillId="5" borderId="29" xfId="0" applyFont="1" applyFill="1" applyBorder="1" applyAlignment="1" applyProtection="1">
      <alignment horizontal="center" vertical="center" shrinkToFit="1" readingOrder="2"/>
      <protection locked="0"/>
    </xf>
    <xf numFmtId="0" fontId="13" fillId="4" borderId="42" xfId="0" applyFont="1" applyFill="1" applyBorder="1" applyAlignment="1" applyProtection="1">
      <alignment horizontal="center" vertical="center" shrinkToFit="1" readingOrder="2"/>
      <protection locked="0"/>
    </xf>
    <xf numFmtId="0" fontId="13" fillId="4" borderId="43" xfId="0" applyFont="1" applyFill="1" applyBorder="1" applyAlignment="1" applyProtection="1">
      <alignment horizontal="center" vertical="center" shrinkToFit="1" readingOrder="2"/>
      <protection locked="0"/>
    </xf>
    <xf numFmtId="0" fontId="13" fillId="4" borderId="38" xfId="0" applyFont="1" applyFill="1" applyBorder="1" applyAlignment="1" applyProtection="1">
      <alignment horizontal="center" vertical="center" shrinkToFit="1" readingOrder="2"/>
      <protection locked="0"/>
    </xf>
    <xf numFmtId="0" fontId="13" fillId="4" borderId="27" xfId="0" applyFont="1" applyFill="1" applyBorder="1" applyAlignment="1" applyProtection="1">
      <alignment horizontal="center" vertical="center" shrinkToFit="1" readingOrder="2"/>
      <protection locked="0"/>
    </xf>
    <xf numFmtId="0" fontId="13" fillId="4" borderId="41" xfId="0" applyFont="1" applyFill="1" applyBorder="1" applyAlignment="1" applyProtection="1">
      <alignment horizontal="center" vertical="center" shrinkToFit="1" readingOrder="2"/>
      <protection locked="0"/>
    </xf>
    <xf numFmtId="0" fontId="13" fillId="4" borderId="25" xfId="0" applyFont="1" applyFill="1" applyBorder="1" applyAlignment="1" applyProtection="1">
      <alignment horizontal="center" vertical="center" shrinkToFit="1" readingOrder="2"/>
      <protection locked="0"/>
    </xf>
    <xf numFmtId="0" fontId="13" fillId="4" borderId="44" xfId="0" applyFont="1" applyFill="1" applyBorder="1" applyAlignment="1" applyProtection="1">
      <alignment horizontal="center" vertical="center" shrinkToFit="1" readingOrder="2"/>
      <protection locked="0"/>
    </xf>
    <xf numFmtId="0" fontId="13" fillId="5" borderId="25" xfId="0" applyFont="1" applyFill="1" applyBorder="1" applyAlignment="1" applyProtection="1">
      <alignment horizontal="center" vertical="center" shrinkToFit="1" readingOrder="2"/>
      <protection locked="0"/>
    </xf>
    <xf numFmtId="2" fontId="14" fillId="3" borderId="39" xfId="0" applyNumberFormat="1" applyFont="1" applyFill="1" applyBorder="1" applyAlignment="1" applyProtection="1">
      <alignment horizontal="center" vertical="center" shrinkToFit="1" readingOrder="2"/>
      <protection hidden="1"/>
    </xf>
    <xf numFmtId="1" fontId="22" fillId="5" borderId="15" xfId="0" applyNumberFormat="1" applyFont="1" applyFill="1" applyBorder="1" applyAlignment="1" applyProtection="1">
      <alignment horizontal="center" vertical="center" shrinkToFit="1" readingOrder="2"/>
      <protection hidden="1"/>
    </xf>
    <xf numFmtId="0" fontId="13" fillId="4" borderId="45" xfId="0" applyFont="1" applyFill="1" applyBorder="1" applyAlignment="1" applyProtection="1">
      <alignment horizontal="center" vertical="center" shrinkToFit="1" readingOrder="2"/>
      <protection locked="0"/>
    </xf>
    <xf numFmtId="0" fontId="19" fillId="5" borderId="41" xfId="0" applyFont="1" applyFill="1" applyBorder="1" applyAlignment="1" applyProtection="1">
      <alignment horizontal="center" vertical="center" shrinkToFit="1" readingOrder="2"/>
      <protection locked="0"/>
    </xf>
    <xf numFmtId="0" fontId="16" fillId="3" borderId="39" xfId="0" applyFont="1" applyFill="1" applyBorder="1" applyAlignment="1" applyProtection="1">
      <alignment horizontal="center" vertical="center" textRotation="90" shrinkToFit="1"/>
      <protection locked="0"/>
    </xf>
    <xf numFmtId="0" fontId="17" fillId="6" borderId="40" xfId="0" applyFont="1" applyFill="1" applyBorder="1" applyAlignment="1" applyProtection="1">
      <alignment horizontal="center" vertical="center" textRotation="90"/>
      <protection locked="0"/>
    </xf>
    <xf numFmtId="0" fontId="4" fillId="4" borderId="40" xfId="0" applyFont="1" applyFill="1" applyBorder="1" applyAlignment="1" applyProtection="1">
      <alignment horizontal="center" vertical="center"/>
      <protection locked="0"/>
    </xf>
    <xf numFmtId="49" fontId="23" fillId="8" borderId="3" xfId="0" applyNumberFormat="1" applyFont="1" applyFill="1" applyBorder="1" applyAlignment="1" applyProtection="1">
      <alignment horizontal="center" vertical="center" readingOrder="2"/>
      <protection hidden="1"/>
    </xf>
    <xf numFmtId="0" fontId="13" fillId="8" borderId="3" xfId="0" applyFont="1" applyFill="1" applyBorder="1" applyAlignment="1" applyProtection="1">
      <alignment horizontal="center" vertical="center" shrinkToFit="1" readingOrder="2"/>
      <protection hidden="1"/>
    </xf>
    <xf numFmtId="0" fontId="24" fillId="8" borderId="46" xfId="0" applyFont="1" applyFill="1" applyBorder="1" applyAlignment="1" applyProtection="1">
      <alignment horizontal="center" vertical="center" shrinkToFit="1" readingOrder="2"/>
      <protection locked="0"/>
    </xf>
    <xf numFmtId="0" fontId="19" fillId="8" borderId="6" xfId="0" applyNumberFormat="1" applyFont="1" applyFill="1" applyBorder="1" applyAlignment="1" applyProtection="1">
      <alignment horizontal="center" vertical="center" shrinkToFit="1" readingOrder="2"/>
      <protection hidden="1"/>
    </xf>
    <xf numFmtId="0" fontId="23" fillId="8" borderId="3" xfId="0" applyFont="1" applyFill="1" applyBorder="1"/>
    <xf numFmtId="0" fontId="25" fillId="8" borderId="9" xfId="0" applyFont="1" applyFill="1" applyBorder="1" applyAlignment="1" applyProtection="1">
      <alignment horizontal="center" vertical="center" shrinkToFit="1" readingOrder="2"/>
      <protection locked="0"/>
    </xf>
    <xf numFmtId="49" fontId="26" fillId="8" borderId="16" xfId="0" applyNumberFormat="1" applyFont="1" applyFill="1" applyBorder="1" applyAlignment="1" applyProtection="1">
      <alignment horizontal="center" vertical="center" shrinkToFit="1" readingOrder="2"/>
      <protection locked="0"/>
    </xf>
    <xf numFmtId="0" fontId="27" fillId="8" borderId="3" xfId="0" applyFont="1" applyFill="1" applyBorder="1" applyAlignment="1">
      <alignment horizontal="center" vertical="center" shrinkToFit="1"/>
    </xf>
    <xf numFmtId="0" fontId="25" fillId="8" borderId="16" xfId="0" applyFont="1" applyFill="1" applyBorder="1" applyAlignment="1" applyProtection="1">
      <alignment horizontal="center" vertical="center" shrinkToFit="1" readingOrder="2"/>
      <protection locked="0"/>
    </xf>
    <xf numFmtId="0" fontId="25" fillId="8" borderId="6" xfId="0" applyFont="1" applyFill="1" applyBorder="1" applyAlignment="1" applyProtection="1">
      <alignment horizontal="center" vertical="center" shrinkToFit="1" readingOrder="2"/>
      <protection locked="0"/>
    </xf>
    <xf numFmtId="1" fontId="28" fillId="8" borderId="3" xfId="0" applyNumberFormat="1" applyFont="1" applyFill="1" applyBorder="1" applyAlignment="1" applyProtection="1">
      <alignment horizontal="center" vertical="center" wrapText="1"/>
      <protection locked="0"/>
    </xf>
    <xf numFmtId="164" fontId="13" fillId="8" borderId="3" xfId="0" applyNumberFormat="1" applyFont="1" applyFill="1" applyBorder="1" applyAlignment="1" applyProtection="1">
      <alignment horizontal="center" vertical="center" shrinkToFit="1" readingOrder="2"/>
      <protection locked="0" hidden="1"/>
    </xf>
    <xf numFmtId="164" fontId="29" fillId="8" borderId="3" xfId="0" applyNumberFormat="1" applyFont="1" applyFill="1" applyBorder="1" applyAlignment="1" applyProtection="1">
      <alignment horizontal="center" vertical="center" shrinkToFit="1" readingOrder="2"/>
      <protection hidden="1"/>
    </xf>
    <xf numFmtId="0" fontId="23" fillId="8" borderId="3" xfId="0" applyFont="1" applyFill="1" applyBorder="1" applyAlignment="1">
      <alignment horizontal="center" vertical="center" shrinkToFit="1" readingOrder="2"/>
    </xf>
    <xf numFmtId="0" fontId="2" fillId="8" borderId="11" xfId="0" applyFont="1" applyFill="1" applyBorder="1" applyProtection="1">
      <protection locked="0"/>
    </xf>
    <xf numFmtId="0" fontId="19" fillId="8" borderId="23" xfId="0" applyNumberFormat="1" applyFont="1" applyFill="1" applyBorder="1" applyAlignment="1" applyProtection="1">
      <alignment horizontal="center" vertical="center" shrinkToFit="1" readingOrder="2"/>
      <protection hidden="1"/>
    </xf>
    <xf numFmtId="0" fontId="19" fillId="8" borderId="35" xfId="0" applyNumberFormat="1" applyFont="1" applyFill="1" applyBorder="1" applyAlignment="1" applyProtection="1">
      <alignment horizontal="center" vertical="center" shrinkToFit="1" readingOrder="2"/>
      <protection hidden="1"/>
    </xf>
    <xf numFmtId="2" fontId="23" fillId="8" borderId="3" xfId="0" applyNumberFormat="1" applyFont="1" applyFill="1" applyBorder="1" applyAlignment="1">
      <alignment horizontal="center" vertical="center" shrinkToFit="1" readingOrder="2"/>
    </xf>
    <xf numFmtId="0" fontId="30" fillId="8" borderId="3" xfId="0" applyNumberFormat="1" applyFont="1" applyFill="1" applyBorder="1" applyAlignment="1" applyProtection="1">
      <alignment horizontal="center" shrinkToFit="1" readingOrder="2"/>
      <protection locked="0"/>
    </xf>
    <xf numFmtId="165" fontId="31" fillId="8" borderId="3" xfId="0" applyNumberFormat="1" applyFont="1" applyFill="1" applyBorder="1" applyAlignment="1" applyProtection="1">
      <alignment horizontal="center" shrinkToFit="1" readingOrder="2"/>
      <protection locked="0"/>
    </xf>
    <xf numFmtId="0" fontId="31" fillId="8" borderId="3" xfId="0" applyNumberFormat="1" applyFont="1" applyFill="1" applyBorder="1" applyAlignment="1" applyProtection="1">
      <alignment horizontal="center" shrinkToFit="1" readingOrder="2"/>
      <protection locked="0"/>
    </xf>
    <xf numFmtId="0" fontId="32" fillId="8" borderId="35" xfId="0" applyNumberFormat="1" applyFont="1" applyFill="1" applyBorder="1" applyAlignment="1" applyProtection="1">
      <alignment horizontal="center" vertical="center" shrinkToFit="1" readingOrder="2"/>
      <protection hidden="1"/>
    </xf>
    <xf numFmtId="0" fontId="19" fillId="8" borderId="3" xfId="0" applyFont="1" applyFill="1" applyBorder="1" applyAlignment="1" applyProtection="1">
      <alignment horizontal="center" vertical="center" shrinkToFit="1" readingOrder="2"/>
      <protection locked="0"/>
    </xf>
    <xf numFmtId="0" fontId="30" fillId="8" borderId="47" xfId="0" applyNumberFormat="1" applyFont="1" applyFill="1" applyBorder="1" applyAlignment="1" applyProtection="1">
      <alignment horizontal="center" shrinkToFit="1" readingOrder="2"/>
      <protection locked="0"/>
    </xf>
    <xf numFmtId="0" fontId="32" fillId="8" borderId="3" xfId="0" applyNumberFormat="1" applyFont="1" applyFill="1" applyBorder="1" applyAlignment="1" applyProtection="1">
      <alignment horizontal="center" vertical="center" shrinkToFit="1" readingOrder="2"/>
      <protection hidden="1"/>
    </xf>
    <xf numFmtId="2" fontId="32" fillId="8" borderId="16" xfId="0" applyNumberFormat="1" applyFont="1" applyFill="1" applyBorder="1" applyAlignment="1" applyProtection="1">
      <alignment horizontal="center" vertical="center" shrinkToFit="1" readingOrder="2"/>
      <protection hidden="1"/>
    </xf>
    <xf numFmtId="1" fontId="19" fillId="8" borderId="16" xfId="0" applyNumberFormat="1" applyFont="1" applyFill="1" applyBorder="1" applyAlignment="1" applyProtection="1">
      <alignment horizontal="center" vertical="center" shrinkToFit="1" readingOrder="2"/>
      <protection hidden="1"/>
    </xf>
    <xf numFmtId="0" fontId="19" fillId="8" borderId="21" xfId="0" applyNumberFormat="1" applyFont="1" applyFill="1" applyBorder="1" applyAlignment="1" applyProtection="1">
      <alignment horizontal="center" vertical="center" shrinkToFit="1" readingOrder="2"/>
      <protection locked="0"/>
    </xf>
    <xf numFmtId="0" fontId="19" fillId="8" borderId="22" xfId="0" applyNumberFormat="1" applyFont="1" applyFill="1" applyBorder="1" applyAlignment="1" applyProtection="1">
      <alignment horizontal="center" vertical="center" shrinkToFit="1" readingOrder="2"/>
      <protection locked="0"/>
    </xf>
    <xf numFmtId="0" fontId="33" fillId="8" borderId="16" xfId="0" applyNumberFormat="1" applyFont="1" applyFill="1" applyBorder="1" applyAlignment="1" applyProtection="1">
      <alignment horizontal="center" vertical="center" shrinkToFit="1" readingOrder="2"/>
      <protection hidden="1"/>
    </xf>
    <xf numFmtId="0" fontId="34" fillId="8" borderId="46" xfId="0" applyFont="1" applyFill="1" applyBorder="1" applyAlignment="1" applyProtection="1">
      <alignment horizontal="center" vertical="center"/>
      <protection hidden="1"/>
    </xf>
    <xf numFmtId="0" fontId="35" fillId="8" borderId="18" xfId="0" applyFont="1" applyFill="1" applyBorder="1" applyAlignment="1" applyProtection="1">
      <alignment horizontal="right" vertical="center" shrinkToFit="1" readingOrder="2"/>
      <protection hidden="1"/>
    </xf>
    <xf numFmtId="49" fontId="23" fillId="0" borderId="3" xfId="0" applyNumberFormat="1" applyFont="1" applyFill="1" applyBorder="1" applyAlignment="1" applyProtection="1">
      <alignment horizontal="center" vertical="center" readingOrder="2"/>
      <protection hidden="1"/>
    </xf>
    <xf numFmtId="0" fontId="13" fillId="0" borderId="3" xfId="0" applyFont="1" applyFill="1" applyBorder="1" applyAlignment="1" applyProtection="1">
      <alignment horizontal="center" vertical="center" shrinkToFit="1" readingOrder="2"/>
      <protection hidden="1"/>
    </xf>
    <xf numFmtId="0" fontId="24" fillId="0" borderId="46" xfId="0" applyFont="1" applyFill="1" applyBorder="1" applyAlignment="1" applyProtection="1">
      <alignment horizontal="center" vertical="center" shrinkToFit="1" readingOrder="2"/>
      <protection locked="0"/>
    </xf>
    <xf numFmtId="0" fontId="19" fillId="0" borderId="48" xfId="0" applyNumberFormat="1" applyFont="1" applyFill="1" applyBorder="1" applyAlignment="1" applyProtection="1">
      <alignment horizontal="center" vertical="center" shrinkToFit="1" readingOrder="2"/>
      <protection hidden="1"/>
    </xf>
    <xf numFmtId="0" fontId="23" fillId="0" borderId="3" xfId="0" applyFont="1" applyFill="1" applyBorder="1"/>
    <xf numFmtId="0" fontId="25" fillId="0" borderId="19" xfId="0" applyFont="1" applyFill="1" applyBorder="1" applyAlignment="1" applyProtection="1">
      <alignment horizontal="center" vertical="center" shrinkToFit="1" readingOrder="2"/>
      <protection locked="0"/>
    </xf>
    <xf numFmtId="49" fontId="26" fillId="0" borderId="16" xfId="0" applyNumberFormat="1" applyFont="1" applyFill="1" applyBorder="1" applyAlignment="1" applyProtection="1">
      <alignment horizontal="center" vertical="center" shrinkToFit="1" readingOrder="2"/>
      <protection locked="0"/>
    </xf>
    <xf numFmtId="0" fontId="27" fillId="0" borderId="3" xfId="0" applyFont="1" applyFill="1" applyBorder="1" applyAlignment="1">
      <alignment horizontal="center" vertical="center" shrinkToFit="1"/>
    </xf>
    <xf numFmtId="0" fontId="25" fillId="0" borderId="16" xfId="0" applyFont="1" applyFill="1" applyBorder="1" applyAlignment="1" applyProtection="1">
      <alignment horizontal="center" vertical="center" shrinkToFit="1" readingOrder="2"/>
      <protection locked="0"/>
    </xf>
    <xf numFmtId="0" fontId="25" fillId="0" borderId="6" xfId="0" applyFont="1" applyFill="1" applyBorder="1" applyAlignment="1" applyProtection="1">
      <alignment horizontal="center" vertical="center" shrinkToFit="1" readingOrder="2"/>
      <protection locked="0"/>
    </xf>
    <xf numFmtId="1" fontId="28" fillId="0" borderId="3" xfId="0" applyNumberFormat="1" applyFont="1" applyFill="1" applyBorder="1" applyAlignment="1" applyProtection="1">
      <alignment horizontal="center" vertical="center" wrapText="1"/>
      <protection locked="0"/>
    </xf>
    <xf numFmtId="164" fontId="13" fillId="0" borderId="3" xfId="0" applyNumberFormat="1" applyFont="1" applyFill="1" applyBorder="1" applyAlignment="1" applyProtection="1">
      <alignment horizontal="center" vertical="center" shrinkToFit="1" readingOrder="2"/>
      <protection locked="0" hidden="1"/>
    </xf>
    <xf numFmtId="164" fontId="29" fillId="0" borderId="3" xfId="0" applyNumberFormat="1" applyFont="1" applyFill="1" applyBorder="1" applyAlignment="1" applyProtection="1">
      <alignment horizontal="center" vertical="center" shrinkToFit="1" readingOrder="2"/>
      <protection hidden="1"/>
    </xf>
    <xf numFmtId="0" fontId="23" fillId="0" borderId="3" xfId="0" applyFont="1" applyFill="1" applyBorder="1" applyAlignment="1">
      <alignment horizontal="center" vertical="center" shrinkToFit="1" readingOrder="2"/>
    </xf>
    <xf numFmtId="0" fontId="2" fillId="0" borderId="11" xfId="0" applyFont="1" applyFill="1" applyBorder="1" applyProtection="1">
      <protection locked="0"/>
    </xf>
    <xf numFmtId="0" fontId="19" fillId="0" borderId="23" xfId="0" applyNumberFormat="1" applyFont="1" applyFill="1" applyBorder="1" applyAlignment="1" applyProtection="1">
      <alignment horizontal="center" vertical="center" shrinkToFit="1" readingOrder="2"/>
      <protection hidden="1"/>
    </xf>
    <xf numFmtId="0" fontId="19" fillId="0" borderId="35" xfId="0" applyNumberFormat="1" applyFont="1" applyFill="1" applyBorder="1" applyAlignment="1" applyProtection="1">
      <alignment horizontal="center" vertical="center" shrinkToFit="1" readingOrder="2"/>
      <protection hidden="1"/>
    </xf>
    <xf numFmtId="2" fontId="23" fillId="0" borderId="3" xfId="0" applyNumberFormat="1" applyFont="1" applyFill="1" applyBorder="1" applyAlignment="1">
      <alignment horizontal="center" vertical="center" shrinkToFit="1" readingOrder="2"/>
    </xf>
    <xf numFmtId="0" fontId="30" fillId="0" borderId="3" xfId="0" applyNumberFormat="1" applyFont="1" applyFill="1" applyBorder="1" applyAlignment="1" applyProtection="1">
      <alignment horizontal="center" shrinkToFit="1" readingOrder="2"/>
      <protection locked="0"/>
    </xf>
    <xf numFmtId="165" fontId="31" fillId="0" borderId="3" xfId="0" applyNumberFormat="1" applyFont="1" applyFill="1" applyBorder="1" applyAlignment="1" applyProtection="1">
      <alignment horizontal="center" shrinkToFit="1" readingOrder="2"/>
      <protection locked="0"/>
    </xf>
    <xf numFmtId="0" fontId="31" fillId="0" borderId="3" xfId="0" applyNumberFormat="1" applyFont="1" applyFill="1" applyBorder="1" applyAlignment="1" applyProtection="1">
      <alignment horizontal="center" shrinkToFit="1" readingOrder="2"/>
      <protection locked="0"/>
    </xf>
    <xf numFmtId="0" fontId="32" fillId="0" borderId="35" xfId="0" applyNumberFormat="1" applyFont="1" applyFill="1" applyBorder="1" applyAlignment="1" applyProtection="1">
      <alignment horizontal="center" vertical="center" shrinkToFit="1" readingOrder="2"/>
      <protection hidden="1"/>
    </xf>
    <xf numFmtId="0" fontId="19" fillId="0" borderId="3" xfId="0" applyFont="1" applyFill="1" applyBorder="1" applyAlignment="1" applyProtection="1">
      <alignment horizontal="center" vertical="center" shrinkToFit="1" readingOrder="2"/>
      <protection locked="0"/>
    </xf>
    <xf numFmtId="0" fontId="30" fillId="0" borderId="47" xfId="0" applyNumberFormat="1" applyFont="1" applyFill="1" applyBorder="1" applyAlignment="1" applyProtection="1">
      <alignment horizontal="center" shrinkToFit="1" readingOrder="2"/>
      <protection locked="0"/>
    </xf>
    <xf numFmtId="0" fontId="32" fillId="0" borderId="3" xfId="0" applyNumberFormat="1" applyFont="1" applyFill="1" applyBorder="1" applyAlignment="1" applyProtection="1">
      <alignment horizontal="center" vertical="center" shrinkToFit="1" readingOrder="2"/>
      <protection hidden="1"/>
    </xf>
    <xf numFmtId="0" fontId="19" fillId="0" borderId="49" xfId="0" applyNumberFormat="1" applyFont="1" applyFill="1" applyBorder="1" applyAlignment="1" applyProtection="1">
      <alignment horizontal="center" vertical="center" shrinkToFit="1" readingOrder="2"/>
      <protection hidden="1"/>
    </xf>
    <xf numFmtId="2" fontId="32" fillId="0" borderId="16" xfId="0" applyNumberFormat="1" applyFont="1" applyFill="1" applyBorder="1" applyAlignment="1" applyProtection="1">
      <alignment horizontal="center" vertical="center" shrinkToFit="1" readingOrder="2"/>
      <protection hidden="1"/>
    </xf>
    <xf numFmtId="1" fontId="19" fillId="0" borderId="16" xfId="0" applyNumberFormat="1" applyFont="1" applyFill="1" applyBorder="1" applyAlignment="1" applyProtection="1">
      <alignment horizontal="center" vertical="center" shrinkToFit="1" readingOrder="2"/>
      <protection hidden="1"/>
    </xf>
    <xf numFmtId="0" fontId="19" fillId="0" borderId="50" xfId="0" applyNumberFormat="1" applyFont="1" applyFill="1" applyBorder="1" applyAlignment="1" applyProtection="1">
      <alignment horizontal="center" vertical="center" shrinkToFit="1" readingOrder="2"/>
      <protection locked="0"/>
    </xf>
    <xf numFmtId="0" fontId="19" fillId="0" borderId="3" xfId="0" applyNumberFormat="1" applyFont="1" applyFill="1" applyBorder="1" applyAlignment="1" applyProtection="1">
      <alignment horizontal="center" vertical="center" shrinkToFit="1" readingOrder="2"/>
      <protection locked="0"/>
    </xf>
    <xf numFmtId="0" fontId="33" fillId="0" borderId="16" xfId="0" applyNumberFormat="1" applyFont="1" applyFill="1" applyBorder="1" applyAlignment="1" applyProtection="1">
      <alignment horizontal="center" vertical="center" shrinkToFit="1" readingOrder="2"/>
      <protection hidden="1"/>
    </xf>
    <xf numFmtId="0" fontId="34" fillId="0" borderId="46" xfId="0" applyFont="1" applyFill="1" applyBorder="1" applyAlignment="1" applyProtection="1">
      <alignment horizontal="center" vertical="center"/>
      <protection hidden="1"/>
    </xf>
    <xf numFmtId="0" fontId="35" fillId="0" borderId="18" xfId="0" applyFont="1" applyFill="1" applyBorder="1" applyAlignment="1" applyProtection="1">
      <alignment horizontal="right" vertical="center" shrinkToFit="1" readingOrder="2"/>
      <protection hidden="1"/>
    </xf>
    <xf numFmtId="0" fontId="2" fillId="8" borderId="3" xfId="0" applyFont="1" applyFill="1" applyBorder="1" applyProtection="1">
      <protection hidden="1"/>
    </xf>
    <xf numFmtId="0" fontId="19" fillId="8" borderId="48" xfId="0" applyNumberFormat="1" applyFont="1" applyFill="1" applyBorder="1" applyAlignment="1" applyProtection="1">
      <alignment horizontal="center" vertical="center" shrinkToFit="1" readingOrder="2"/>
      <protection hidden="1"/>
    </xf>
    <xf numFmtId="0" fontId="25" fillId="8" borderId="19" xfId="0" applyFont="1" applyFill="1" applyBorder="1" applyAlignment="1" applyProtection="1">
      <alignment horizontal="center" vertical="center" shrinkToFit="1" readingOrder="2"/>
      <protection locked="0"/>
    </xf>
    <xf numFmtId="0" fontId="19" fillId="8" borderId="49" xfId="0" applyNumberFormat="1" applyFont="1" applyFill="1" applyBorder="1" applyAlignment="1" applyProtection="1">
      <alignment horizontal="center" vertical="center" shrinkToFit="1" readingOrder="2"/>
      <protection hidden="1"/>
    </xf>
    <xf numFmtId="0" fontId="19" fillId="8" borderId="50" xfId="0" applyNumberFormat="1" applyFont="1" applyFill="1" applyBorder="1" applyAlignment="1" applyProtection="1">
      <alignment horizontal="center" vertical="center" shrinkToFit="1" readingOrder="2"/>
      <protection locked="0"/>
    </xf>
    <xf numFmtId="0" fontId="19" fillId="8" borderId="3" xfId="0" applyNumberFormat="1" applyFont="1" applyFill="1" applyBorder="1" applyAlignment="1" applyProtection="1">
      <alignment horizontal="center" vertical="center" shrinkToFit="1" readingOrder="2"/>
      <protection locked="0"/>
    </xf>
    <xf numFmtId="0" fontId="2" fillId="0" borderId="3" xfId="0" applyFont="1" applyFill="1" applyBorder="1" applyProtection="1">
      <protection hidden="1"/>
    </xf>
    <xf numFmtId="0" fontId="2" fillId="0" borderId="3" xfId="0" applyFont="1" applyBorder="1" applyProtection="1">
      <protection hidden="1"/>
    </xf>
    <xf numFmtId="0" fontId="13" fillId="0" borderId="3" xfId="0" applyFont="1" applyBorder="1" applyAlignment="1" applyProtection="1">
      <alignment horizontal="center" vertical="center" shrinkToFit="1" readingOrder="2"/>
      <protection hidden="1"/>
    </xf>
    <xf numFmtId="0" fontId="24" fillId="0" borderId="46" xfId="0" applyFont="1" applyBorder="1" applyAlignment="1" applyProtection="1">
      <alignment horizontal="center" vertical="center" shrinkToFit="1" readingOrder="2"/>
      <protection locked="0"/>
    </xf>
    <xf numFmtId="0" fontId="19" fillId="0" borderId="48" xfId="0" applyNumberFormat="1" applyFont="1" applyBorder="1" applyAlignment="1" applyProtection="1">
      <alignment horizontal="center" vertical="center" shrinkToFit="1" readingOrder="2"/>
      <protection hidden="1"/>
    </xf>
    <xf numFmtId="0" fontId="23" fillId="0" borderId="3" xfId="0" applyFont="1" applyBorder="1"/>
    <xf numFmtId="0" fontId="25" fillId="2" borderId="19" xfId="0" applyFont="1" applyFill="1" applyBorder="1" applyAlignment="1" applyProtection="1">
      <alignment horizontal="center" vertical="center" shrinkToFit="1" readingOrder="2"/>
      <protection locked="0"/>
    </xf>
    <xf numFmtId="0" fontId="25" fillId="2" borderId="16" xfId="0" applyFont="1" applyFill="1" applyBorder="1" applyAlignment="1" applyProtection="1">
      <alignment horizontal="center" vertical="center" shrinkToFit="1" readingOrder="2"/>
      <protection locked="0"/>
    </xf>
    <xf numFmtId="0" fontId="25" fillId="2" borderId="6" xfId="0" applyFont="1" applyFill="1" applyBorder="1" applyAlignment="1" applyProtection="1">
      <alignment horizontal="center" vertical="center" shrinkToFit="1" readingOrder="2"/>
      <protection locked="0"/>
    </xf>
    <xf numFmtId="1" fontId="28" fillId="9" borderId="3" xfId="0" applyNumberFormat="1" applyFont="1" applyFill="1" applyBorder="1" applyAlignment="1" applyProtection="1">
      <alignment horizontal="center" vertical="center" wrapText="1"/>
      <protection locked="0"/>
    </xf>
    <xf numFmtId="164" fontId="13" fillId="0" borderId="3" xfId="0" applyNumberFormat="1" applyFont="1" applyBorder="1" applyAlignment="1" applyProtection="1">
      <alignment horizontal="center" vertical="center" shrinkToFit="1" readingOrder="2"/>
      <protection locked="0" hidden="1"/>
    </xf>
    <xf numFmtId="164" fontId="29" fillId="0" borderId="3" xfId="0" applyNumberFormat="1" applyFont="1" applyBorder="1" applyAlignment="1" applyProtection="1">
      <alignment horizontal="center" vertical="center" shrinkToFit="1" readingOrder="2"/>
      <protection hidden="1"/>
    </xf>
    <xf numFmtId="0" fontId="23" fillId="10" borderId="3" xfId="0" applyFont="1" applyFill="1" applyBorder="1" applyAlignment="1">
      <alignment horizontal="center" vertical="center" shrinkToFit="1" readingOrder="2"/>
    </xf>
    <xf numFmtId="0" fontId="19" fillId="0" borderId="23" xfId="0" applyNumberFormat="1" applyFont="1" applyBorder="1" applyAlignment="1" applyProtection="1">
      <alignment horizontal="center" vertical="center" shrinkToFit="1" readingOrder="2"/>
      <protection hidden="1"/>
    </xf>
    <xf numFmtId="0" fontId="19" fillId="5" borderId="35" xfId="0" applyNumberFormat="1" applyFont="1" applyFill="1" applyBorder="1" applyAlignment="1" applyProtection="1">
      <alignment horizontal="center" vertical="center" shrinkToFit="1" readingOrder="2"/>
      <protection hidden="1"/>
    </xf>
    <xf numFmtId="0" fontId="19" fillId="5" borderId="23" xfId="0" applyNumberFormat="1" applyFont="1" applyFill="1" applyBorder="1" applyAlignment="1" applyProtection="1">
      <alignment horizontal="center" vertical="center" shrinkToFit="1" readingOrder="2"/>
      <protection hidden="1"/>
    </xf>
    <xf numFmtId="0" fontId="32" fillId="5" borderId="35" xfId="0" applyNumberFormat="1" applyFont="1" applyFill="1" applyBorder="1" applyAlignment="1" applyProtection="1">
      <alignment horizontal="center" vertical="center" shrinkToFit="1" readingOrder="2"/>
      <protection hidden="1"/>
    </xf>
    <xf numFmtId="0" fontId="19" fillId="5" borderId="49" xfId="0" applyNumberFormat="1" applyFont="1" applyFill="1" applyBorder="1" applyAlignment="1" applyProtection="1">
      <alignment horizontal="center" vertical="center" shrinkToFit="1" readingOrder="2"/>
      <protection hidden="1"/>
    </xf>
    <xf numFmtId="1" fontId="19" fillId="5" borderId="16" xfId="0" applyNumberFormat="1" applyFont="1" applyFill="1" applyBorder="1" applyAlignment="1" applyProtection="1">
      <alignment horizontal="center" vertical="center" shrinkToFit="1" readingOrder="2"/>
      <protection hidden="1"/>
    </xf>
    <xf numFmtId="0" fontId="33" fillId="2" borderId="16" xfId="0" applyNumberFormat="1" applyFont="1" applyFill="1" applyBorder="1" applyAlignment="1" applyProtection="1">
      <alignment horizontal="center" vertical="center" shrinkToFit="1" readingOrder="2"/>
      <protection hidden="1"/>
    </xf>
    <xf numFmtId="0" fontId="34" fillId="0" borderId="46" xfId="0" applyFont="1" applyBorder="1" applyAlignment="1" applyProtection="1">
      <alignment horizontal="center" vertical="center"/>
      <protection hidden="1"/>
    </xf>
    <xf numFmtId="0" fontId="35" fillId="0" borderId="18" xfId="0" applyFont="1" applyBorder="1" applyAlignment="1" applyProtection="1">
      <alignment horizontal="right" vertical="center" shrinkToFit="1" readingOrder="2"/>
      <protection hidden="1"/>
    </xf>
    <xf numFmtId="0" fontId="2" fillId="3" borderId="3" xfId="0" applyFont="1" applyFill="1" applyBorder="1" applyProtection="1">
      <protection hidden="1"/>
    </xf>
    <xf numFmtId="0" fontId="13" fillId="3" borderId="3" xfId="0" applyFont="1" applyFill="1" applyBorder="1" applyAlignment="1" applyProtection="1">
      <alignment horizontal="center" vertical="center" shrinkToFit="1" readingOrder="2"/>
      <protection hidden="1"/>
    </xf>
    <xf numFmtId="0" fontId="24" fillId="3" borderId="46" xfId="0" applyFont="1" applyFill="1" applyBorder="1" applyAlignment="1" applyProtection="1">
      <alignment horizontal="center" vertical="center" shrinkToFit="1" readingOrder="2"/>
      <protection locked="0"/>
    </xf>
    <xf numFmtId="0" fontId="19" fillId="3" borderId="48" xfId="0" applyNumberFormat="1" applyFont="1" applyFill="1" applyBorder="1" applyAlignment="1" applyProtection="1">
      <alignment horizontal="center" vertical="center" shrinkToFit="1" readingOrder="2"/>
      <protection hidden="1"/>
    </xf>
    <xf numFmtId="0" fontId="23" fillId="3" borderId="3" xfId="0" applyFont="1" applyFill="1" applyBorder="1"/>
    <xf numFmtId="0" fontId="25" fillId="3" borderId="19" xfId="0" applyFont="1" applyFill="1" applyBorder="1" applyAlignment="1" applyProtection="1">
      <alignment horizontal="center" vertical="center" shrinkToFit="1" readingOrder="2"/>
      <protection locked="0"/>
    </xf>
    <xf numFmtId="49" fontId="26" fillId="3" borderId="16" xfId="0" applyNumberFormat="1" applyFont="1" applyFill="1" applyBorder="1" applyAlignment="1" applyProtection="1">
      <alignment horizontal="center" vertical="center" shrinkToFit="1" readingOrder="2"/>
      <protection locked="0"/>
    </xf>
    <xf numFmtId="0" fontId="27" fillId="3" borderId="3" xfId="0" applyFont="1" applyFill="1" applyBorder="1" applyAlignment="1">
      <alignment horizontal="center" vertical="center" shrinkToFit="1"/>
    </xf>
    <xf numFmtId="0" fontId="25" fillId="3" borderId="16" xfId="0" applyFont="1" applyFill="1" applyBorder="1" applyAlignment="1" applyProtection="1">
      <alignment horizontal="center" vertical="center" shrinkToFit="1" readingOrder="2"/>
      <protection locked="0"/>
    </xf>
    <xf numFmtId="0" fontId="25" fillId="3" borderId="6" xfId="0" applyFont="1" applyFill="1" applyBorder="1" applyAlignment="1" applyProtection="1">
      <alignment horizontal="center" vertical="center" shrinkToFit="1" readingOrder="2"/>
      <protection locked="0"/>
    </xf>
    <xf numFmtId="1" fontId="28" fillId="3" borderId="3" xfId="0" applyNumberFormat="1" applyFont="1" applyFill="1" applyBorder="1" applyAlignment="1" applyProtection="1">
      <alignment horizontal="center" vertical="center" wrapText="1"/>
      <protection locked="0"/>
    </xf>
    <xf numFmtId="164" fontId="13" fillId="3" borderId="3" xfId="0" applyNumberFormat="1" applyFont="1" applyFill="1" applyBorder="1" applyAlignment="1" applyProtection="1">
      <alignment horizontal="center" vertical="center" shrinkToFit="1" readingOrder="2"/>
      <protection locked="0" hidden="1"/>
    </xf>
    <xf numFmtId="164" fontId="29" fillId="3" borderId="3" xfId="0" applyNumberFormat="1" applyFont="1" applyFill="1" applyBorder="1" applyAlignment="1" applyProtection="1">
      <alignment horizontal="center" vertical="center" shrinkToFit="1" readingOrder="2"/>
      <protection hidden="1"/>
    </xf>
    <xf numFmtId="0" fontId="23" fillId="3" borderId="3" xfId="0" applyFont="1" applyFill="1" applyBorder="1" applyAlignment="1">
      <alignment horizontal="center" vertical="center" shrinkToFit="1" readingOrder="2"/>
    </xf>
    <xf numFmtId="0" fontId="2" fillId="3" borderId="11" xfId="0" applyFont="1" applyFill="1" applyBorder="1" applyProtection="1">
      <protection locked="0"/>
    </xf>
    <xf numFmtId="0" fontId="19" fillId="3" borderId="23" xfId="0" applyNumberFormat="1" applyFont="1" applyFill="1" applyBorder="1" applyAlignment="1" applyProtection="1">
      <alignment horizontal="center" vertical="center" shrinkToFit="1" readingOrder="2"/>
      <protection hidden="1"/>
    </xf>
    <xf numFmtId="0" fontId="19" fillId="3" borderId="35" xfId="0" applyNumberFormat="1" applyFont="1" applyFill="1" applyBorder="1" applyAlignment="1" applyProtection="1">
      <alignment horizontal="center" vertical="center" shrinkToFit="1" readingOrder="2"/>
      <protection hidden="1"/>
    </xf>
    <xf numFmtId="2" fontId="23" fillId="3" borderId="3" xfId="0" applyNumberFormat="1" applyFont="1" applyFill="1" applyBorder="1" applyAlignment="1">
      <alignment horizontal="center" vertical="center" shrinkToFit="1" readingOrder="2"/>
    </xf>
    <xf numFmtId="0" fontId="30" fillId="3" borderId="3" xfId="0" applyNumberFormat="1" applyFont="1" applyFill="1" applyBorder="1" applyAlignment="1" applyProtection="1">
      <alignment horizontal="center" shrinkToFit="1" readingOrder="2"/>
      <protection locked="0"/>
    </xf>
    <xf numFmtId="165" fontId="31" fillId="3" borderId="3" xfId="0" applyNumberFormat="1" applyFont="1" applyFill="1" applyBorder="1" applyAlignment="1" applyProtection="1">
      <alignment horizontal="center" shrinkToFit="1" readingOrder="2"/>
      <protection locked="0"/>
    </xf>
    <xf numFmtId="0" fontId="31" fillId="3" borderId="3" xfId="0" applyNumberFormat="1" applyFont="1" applyFill="1" applyBorder="1" applyAlignment="1" applyProtection="1">
      <alignment horizontal="center" shrinkToFit="1" readingOrder="2"/>
      <protection locked="0"/>
    </xf>
    <xf numFmtId="0" fontId="32" fillId="3" borderId="35" xfId="0" applyNumberFormat="1" applyFont="1" applyFill="1" applyBorder="1" applyAlignment="1" applyProtection="1">
      <alignment horizontal="center" vertical="center" shrinkToFit="1" readingOrder="2"/>
      <protection hidden="1"/>
    </xf>
    <xf numFmtId="0" fontId="19" fillId="3" borderId="3" xfId="0" applyFont="1" applyFill="1" applyBorder="1" applyAlignment="1" applyProtection="1">
      <alignment horizontal="center" vertical="center" shrinkToFit="1" readingOrder="2"/>
      <protection locked="0"/>
    </xf>
    <xf numFmtId="0" fontId="30" fillId="3" borderId="47" xfId="0" applyNumberFormat="1" applyFont="1" applyFill="1" applyBorder="1" applyAlignment="1" applyProtection="1">
      <alignment horizontal="center" shrinkToFit="1" readingOrder="2"/>
      <protection locked="0"/>
    </xf>
    <xf numFmtId="0" fontId="32" fillId="3" borderId="3" xfId="0" applyNumberFormat="1" applyFont="1" applyFill="1" applyBorder="1" applyAlignment="1" applyProtection="1">
      <alignment horizontal="center" vertical="center" shrinkToFit="1" readingOrder="2"/>
      <protection hidden="1"/>
    </xf>
    <xf numFmtId="0" fontId="19" fillId="3" borderId="49" xfId="0" applyNumberFormat="1" applyFont="1" applyFill="1" applyBorder="1" applyAlignment="1" applyProtection="1">
      <alignment horizontal="center" vertical="center" shrinkToFit="1" readingOrder="2"/>
      <protection hidden="1"/>
    </xf>
    <xf numFmtId="2" fontId="32" fillId="3" borderId="16" xfId="0" applyNumberFormat="1" applyFont="1" applyFill="1" applyBorder="1" applyAlignment="1" applyProtection="1">
      <alignment horizontal="center" vertical="center" shrinkToFit="1" readingOrder="2"/>
      <protection hidden="1"/>
    </xf>
    <xf numFmtId="1" fontId="19" fillId="3" borderId="16" xfId="0" applyNumberFormat="1" applyFont="1" applyFill="1" applyBorder="1" applyAlignment="1" applyProtection="1">
      <alignment horizontal="center" vertical="center" shrinkToFit="1" readingOrder="2"/>
      <protection hidden="1"/>
    </xf>
    <xf numFmtId="0" fontId="19" fillId="3" borderId="50" xfId="0" applyNumberFormat="1" applyFont="1" applyFill="1" applyBorder="1" applyAlignment="1" applyProtection="1">
      <alignment horizontal="center" vertical="center" shrinkToFit="1" readingOrder="2"/>
      <protection locked="0"/>
    </xf>
    <xf numFmtId="0" fontId="19" fillId="3" borderId="3" xfId="0" applyNumberFormat="1" applyFont="1" applyFill="1" applyBorder="1" applyAlignment="1" applyProtection="1">
      <alignment horizontal="center" vertical="center" shrinkToFit="1" readingOrder="2"/>
      <protection locked="0"/>
    </xf>
    <xf numFmtId="0" fontId="33" fillId="3" borderId="16" xfId="0" applyNumberFormat="1" applyFont="1" applyFill="1" applyBorder="1" applyAlignment="1" applyProtection="1">
      <alignment horizontal="center" vertical="center" shrinkToFit="1" readingOrder="2"/>
      <protection hidden="1"/>
    </xf>
    <xf numFmtId="0" fontId="34" fillId="3" borderId="46" xfId="0" applyFont="1" applyFill="1" applyBorder="1" applyAlignment="1" applyProtection="1">
      <alignment horizontal="center" vertical="center"/>
      <protection hidden="1"/>
    </xf>
    <xf numFmtId="0" fontId="35" fillId="3" borderId="18" xfId="0" applyFont="1" applyFill="1" applyBorder="1" applyAlignment="1" applyProtection="1">
      <alignment horizontal="right" vertical="center" shrinkToFit="1" readingOrder="2"/>
      <protection hidden="1"/>
    </xf>
    <xf numFmtId="0" fontId="2" fillId="11" borderId="3" xfId="0" applyFont="1" applyFill="1" applyBorder="1" applyProtection="1">
      <protection hidden="1"/>
    </xf>
    <xf numFmtId="0" fontId="13" fillId="11" borderId="3" xfId="0" applyFont="1" applyFill="1" applyBorder="1" applyAlignment="1" applyProtection="1">
      <alignment horizontal="center" vertical="center" shrinkToFit="1" readingOrder="2"/>
      <protection hidden="1"/>
    </xf>
    <xf numFmtId="0" fontId="24" fillId="11" borderId="46" xfId="0" applyFont="1" applyFill="1" applyBorder="1" applyAlignment="1" applyProtection="1">
      <alignment horizontal="center" vertical="center" shrinkToFit="1" readingOrder="2"/>
      <protection locked="0"/>
    </xf>
    <xf numFmtId="0" fontId="19" fillId="11" borderId="48" xfId="0" applyNumberFormat="1" applyFont="1" applyFill="1" applyBorder="1" applyAlignment="1" applyProtection="1">
      <alignment horizontal="center" vertical="center" shrinkToFit="1" readingOrder="2"/>
      <protection hidden="1"/>
    </xf>
    <xf numFmtId="0" fontId="23" fillId="11" borderId="3" xfId="0" applyFont="1" applyFill="1" applyBorder="1"/>
    <xf numFmtId="0" fontId="25" fillId="11" borderId="19" xfId="0" applyFont="1" applyFill="1" applyBorder="1" applyAlignment="1" applyProtection="1">
      <alignment horizontal="center" vertical="center" shrinkToFit="1" readingOrder="2"/>
      <protection locked="0"/>
    </xf>
    <xf numFmtId="49" fontId="26" fillId="11" borderId="16" xfId="0" applyNumberFormat="1" applyFont="1" applyFill="1" applyBorder="1" applyAlignment="1" applyProtection="1">
      <alignment horizontal="center" vertical="center" shrinkToFit="1" readingOrder="2"/>
      <protection locked="0"/>
    </xf>
    <xf numFmtId="0" fontId="27" fillId="11" borderId="3" xfId="0" applyFont="1" applyFill="1" applyBorder="1" applyAlignment="1">
      <alignment horizontal="center" vertical="center" shrinkToFit="1"/>
    </xf>
    <xf numFmtId="0" fontId="25" fillId="11" borderId="16" xfId="0" applyFont="1" applyFill="1" applyBorder="1" applyAlignment="1" applyProtection="1">
      <alignment horizontal="center" vertical="center" shrinkToFit="1" readingOrder="2"/>
      <protection locked="0"/>
    </xf>
    <xf numFmtId="0" fontId="25" fillId="11" borderId="6" xfId="0" applyFont="1" applyFill="1" applyBorder="1" applyAlignment="1" applyProtection="1">
      <alignment horizontal="center" vertical="center" shrinkToFit="1" readingOrder="2"/>
      <protection locked="0"/>
    </xf>
    <xf numFmtId="1" fontId="28" fillId="11" borderId="3" xfId="0" applyNumberFormat="1" applyFont="1" applyFill="1" applyBorder="1" applyAlignment="1" applyProtection="1">
      <alignment horizontal="center" vertical="center" wrapText="1"/>
      <protection locked="0"/>
    </xf>
    <xf numFmtId="164" fontId="13" fillId="11" borderId="3" xfId="0" applyNumberFormat="1" applyFont="1" applyFill="1" applyBorder="1" applyAlignment="1" applyProtection="1">
      <alignment horizontal="center" vertical="center" shrinkToFit="1" readingOrder="2"/>
      <protection locked="0" hidden="1"/>
    </xf>
    <xf numFmtId="164" fontId="29" fillId="11" borderId="3" xfId="0" applyNumberFormat="1" applyFont="1" applyFill="1" applyBorder="1" applyAlignment="1" applyProtection="1">
      <alignment horizontal="center" vertical="center" shrinkToFit="1" readingOrder="2"/>
      <protection hidden="1"/>
    </xf>
    <xf numFmtId="0" fontId="23" fillId="11" borderId="3" xfId="0" applyFont="1" applyFill="1" applyBorder="1" applyAlignment="1">
      <alignment horizontal="center" vertical="center" shrinkToFit="1" readingOrder="2"/>
    </xf>
    <xf numFmtId="0" fontId="2" fillId="11" borderId="11" xfId="0" applyFont="1" applyFill="1" applyBorder="1" applyProtection="1">
      <protection locked="0"/>
    </xf>
    <xf numFmtId="0" fontId="19" fillId="11" borderId="23" xfId="0" applyNumberFormat="1" applyFont="1" applyFill="1" applyBorder="1" applyAlignment="1" applyProtection="1">
      <alignment horizontal="center" vertical="center" shrinkToFit="1" readingOrder="2"/>
      <protection hidden="1"/>
    </xf>
    <xf numFmtId="0" fontId="19" fillId="11" borderId="35" xfId="0" applyNumberFormat="1" applyFont="1" applyFill="1" applyBorder="1" applyAlignment="1" applyProtection="1">
      <alignment horizontal="center" vertical="center" shrinkToFit="1" readingOrder="2"/>
      <protection hidden="1"/>
    </xf>
    <xf numFmtId="0" fontId="32" fillId="11" borderId="35" xfId="0" applyNumberFormat="1" applyFont="1" applyFill="1" applyBorder="1" applyAlignment="1" applyProtection="1">
      <alignment horizontal="center" vertical="center" shrinkToFit="1" readingOrder="2"/>
      <protection hidden="1"/>
    </xf>
    <xf numFmtId="0" fontId="32" fillId="11" borderId="3" xfId="0" applyNumberFormat="1" applyFont="1" applyFill="1" applyBorder="1" applyAlignment="1" applyProtection="1">
      <alignment horizontal="center" vertical="center" shrinkToFit="1" readingOrder="2"/>
      <protection hidden="1"/>
    </xf>
    <xf numFmtId="0" fontId="19" fillId="11" borderId="49" xfId="0" applyNumberFormat="1" applyFont="1" applyFill="1" applyBorder="1" applyAlignment="1" applyProtection="1">
      <alignment horizontal="center" vertical="center" shrinkToFit="1" readingOrder="2"/>
      <protection hidden="1"/>
    </xf>
    <xf numFmtId="1" fontId="19" fillId="11" borderId="16" xfId="0" applyNumberFormat="1" applyFont="1" applyFill="1" applyBorder="1" applyAlignment="1" applyProtection="1">
      <alignment horizontal="center" vertical="center" shrinkToFit="1" readingOrder="2"/>
      <protection hidden="1"/>
    </xf>
    <xf numFmtId="0" fontId="19" fillId="11" borderId="50" xfId="0" applyNumberFormat="1" applyFont="1" applyFill="1" applyBorder="1" applyAlignment="1" applyProtection="1">
      <alignment horizontal="center" vertical="center" shrinkToFit="1" readingOrder="2"/>
      <protection locked="0"/>
    </xf>
    <xf numFmtId="0" fontId="31" fillId="11" borderId="3" xfId="0" applyNumberFormat="1" applyFont="1" applyFill="1" applyBorder="1" applyAlignment="1" applyProtection="1">
      <alignment horizontal="center" shrinkToFit="1" readingOrder="2"/>
      <protection locked="0"/>
    </xf>
    <xf numFmtId="0" fontId="19" fillId="11" borderId="3" xfId="0" applyNumberFormat="1" applyFont="1" applyFill="1" applyBorder="1" applyAlignment="1" applyProtection="1">
      <alignment horizontal="center" vertical="center" shrinkToFit="1" readingOrder="2"/>
      <protection locked="0"/>
    </xf>
    <xf numFmtId="0" fontId="33" fillId="11" borderId="16" xfId="0" applyNumberFormat="1" applyFont="1" applyFill="1" applyBorder="1" applyAlignment="1" applyProtection="1">
      <alignment horizontal="center" vertical="center" shrinkToFit="1" readingOrder="2"/>
      <protection hidden="1"/>
    </xf>
    <xf numFmtId="0" fontId="34" fillId="11" borderId="46" xfId="0" applyFont="1" applyFill="1" applyBorder="1" applyAlignment="1" applyProtection="1">
      <alignment horizontal="center" vertical="center"/>
      <protection hidden="1"/>
    </xf>
    <xf numFmtId="0" fontId="35" fillId="11" borderId="18" xfId="0" applyFont="1" applyFill="1" applyBorder="1" applyAlignment="1" applyProtection="1">
      <alignment horizontal="right" vertical="center" shrinkToFit="1" readingOrder="2"/>
      <protection hidden="1"/>
    </xf>
    <xf numFmtId="0" fontId="2" fillId="12" borderId="3" xfId="0" applyFont="1" applyFill="1" applyBorder="1" applyProtection="1">
      <protection hidden="1"/>
    </xf>
    <xf numFmtId="0" fontId="13" fillId="12" borderId="3" xfId="0" applyFont="1" applyFill="1" applyBorder="1" applyAlignment="1" applyProtection="1">
      <alignment horizontal="center" vertical="center" shrinkToFit="1" readingOrder="2"/>
      <protection hidden="1"/>
    </xf>
    <xf numFmtId="0" fontId="24" fillId="12" borderId="46" xfId="0" applyFont="1" applyFill="1" applyBorder="1" applyAlignment="1" applyProtection="1">
      <alignment horizontal="center" vertical="center" shrinkToFit="1" readingOrder="2"/>
      <protection locked="0"/>
    </xf>
    <xf numFmtId="0" fontId="19" fillId="12" borderId="48" xfId="0" applyNumberFormat="1" applyFont="1" applyFill="1" applyBorder="1" applyAlignment="1" applyProtection="1">
      <alignment horizontal="center" vertical="center" shrinkToFit="1" readingOrder="2"/>
      <protection hidden="1"/>
    </xf>
    <xf numFmtId="0" fontId="23" fillId="12" borderId="3" xfId="0" applyFont="1" applyFill="1" applyBorder="1"/>
    <xf numFmtId="0" fontId="25" fillId="12" borderId="19" xfId="0" applyFont="1" applyFill="1" applyBorder="1" applyAlignment="1" applyProtection="1">
      <alignment horizontal="center" vertical="center" shrinkToFit="1" readingOrder="2"/>
      <protection locked="0"/>
    </xf>
    <xf numFmtId="49" fontId="26" fillId="12" borderId="16" xfId="0" applyNumberFormat="1" applyFont="1" applyFill="1" applyBorder="1" applyAlignment="1" applyProtection="1">
      <alignment horizontal="center" vertical="center" shrinkToFit="1" readingOrder="2"/>
      <protection locked="0"/>
    </xf>
    <xf numFmtId="0" fontId="27" fillId="12" borderId="3" xfId="0" applyFont="1" applyFill="1" applyBorder="1" applyAlignment="1">
      <alignment horizontal="center" vertical="center" shrinkToFit="1"/>
    </xf>
    <xf numFmtId="0" fontId="25" fillId="12" borderId="6" xfId="0" applyFont="1" applyFill="1" applyBorder="1" applyAlignment="1" applyProtection="1">
      <alignment horizontal="center" vertical="center" shrinkToFit="1" readingOrder="2"/>
      <protection locked="0"/>
    </xf>
    <xf numFmtId="1" fontId="28" fillId="12" borderId="3" xfId="0" applyNumberFormat="1" applyFont="1" applyFill="1" applyBorder="1" applyAlignment="1" applyProtection="1">
      <alignment horizontal="center" vertical="center" wrapText="1"/>
      <protection locked="0"/>
    </xf>
    <xf numFmtId="164" fontId="13" fillId="12" borderId="3" xfId="0" applyNumberFormat="1" applyFont="1" applyFill="1" applyBorder="1" applyAlignment="1" applyProtection="1">
      <alignment horizontal="center" vertical="center" shrinkToFit="1" readingOrder="2"/>
      <protection locked="0" hidden="1"/>
    </xf>
    <xf numFmtId="164" fontId="29" fillId="12" borderId="3" xfId="0" applyNumberFormat="1" applyFont="1" applyFill="1" applyBorder="1" applyAlignment="1" applyProtection="1">
      <alignment horizontal="center" vertical="center" shrinkToFit="1" readingOrder="2"/>
      <protection hidden="1"/>
    </xf>
    <xf numFmtId="0" fontId="23" fillId="12" borderId="3" xfId="0" applyFont="1" applyFill="1" applyBorder="1" applyAlignment="1">
      <alignment horizontal="center" vertical="center" shrinkToFit="1" readingOrder="2"/>
    </xf>
    <xf numFmtId="0" fontId="2" fillId="12" borderId="11" xfId="0" applyFont="1" applyFill="1" applyBorder="1" applyProtection="1">
      <protection locked="0"/>
    </xf>
    <xf numFmtId="0" fontId="19" fillId="12" borderId="23" xfId="0" applyNumberFormat="1" applyFont="1" applyFill="1" applyBorder="1" applyAlignment="1" applyProtection="1">
      <alignment horizontal="center" vertical="center" shrinkToFit="1" readingOrder="2"/>
      <protection hidden="1"/>
    </xf>
    <xf numFmtId="0" fontId="19" fillId="12" borderId="35" xfId="0" applyNumberFormat="1" applyFont="1" applyFill="1" applyBorder="1" applyAlignment="1" applyProtection="1">
      <alignment horizontal="center" vertical="center" shrinkToFit="1" readingOrder="2"/>
      <protection hidden="1"/>
    </xf>
    <xf numFmtId="0" fontId="32" fillId="12" borderId="35" xfId="0" applyNumberFormat="1" applyFont="1" applyFill="1" applyBorder="1" applyAlignment="1" applyProtection="1">
      <alignment horizontal="center" vertical="center" shrinkToFit="1" readingOrder="2"/>
      <protection hidden="1"/>
    </xf>
    <xf numFmtId="0" fontId="19" fillId="12" borderId="3" xfId="0" applyFont="1" applyFill="1" applyBorder="1" applyAlignment="1" applyProtection="1">
      <alignment horizontal="center" vertical="center" shrinkToFit="1" readingOrder="2"/>
      <protection locked="0"/>
    </xf>
    <xf numFmtId="0" fontId="32" fillId="12" borderId="3" xfId="0" applyNumberFormat="1" applyFont="1" applyFill="1" applyBorder="1" applyAlignment="1" applyProtection="1">
      <alignment horizontal="center" vertical="center" shrinkToFit="1" readingOrder="2"/>
      <protection hidden="1"/>
    </xf>
    <xf numFmtId="0" fontId="19" fillId="12" borderId="49" xfId="0" applyNumberFormat="1" applyFont="1" applyFill="1" applyBorder="1" applyAlignment="1" applyProtection="1">
      <alignment horizontal="center" vertical="center" shrinkToFit="1" readingOrder="2"/>
      <protection hidden="1"/>
    </xf>
    <xf numFmtId="1" fontId="19" fillId="12" borderId="16" xfId="0" applyNumberFormat="1" applyFont="1" applyFill="1" applyBorder="1" applyAlignment="1" applyProtection="1">
      <alignment horizontal="center" vertical="center" shrinkToFit="1" readingOrder="2"/>
      <protection hidden="1"/>
    </xf>
    <xf numFmtId="0" fontId="19" fillId="12" borderId="50" xfId="0" applyNumberFormat="1" applyFont="1" applyFill="1" applyBorder="1" applyAlignment="1" applyProtection="1">
      <alignment horizontal="center" vertical="center" shrinkToFit="1" readingOrder="2"/>
      <protection locked="0"/>
    </xf>
    <xf numFmtId="0" fontId="19" fillId="12" borderId="3" xfId="0" applyNumberFormat="1" applyFont="1" applyFill="1" applyBorder="1" applyAlignment="1" applyProtection="1">
      <alignment horizontal="center" vertical="center" shrinkToFit="1" readingOrder="2"/>
      <protection locked="0"/>
    </xf>
    <xf numFmtId="0" fontId="33" fillId="12" borderId="16" xfId="0" applyNumberFormat="1" applyFont="1" applyFill="1" applyBorder="1" applyAlignment="1" applyProtection="1">
      <alignment horizontal="center" vertical="center" shrinkToFit="1" readingOrder="2"/>
      <protection hidden="1"/>
    </xf>
    <xf numFmtId="0" fontId="34" fillId="12" borderId="46" xfId="0" applyFont="1" applyFill="1" applyBorder="1" applyAlignment="1" applyProtection="1">
      <alignment horizontal="center" vertical="center"/>
      <protection hidden="1"/>
    </xf>
    <xf numFmtId="0" fontId="35" fillId="12" borderId="18" xfId="0" applyFont="1" applyFill="1" applyBorder="1" applyAlignment="1" applyProtection="1">
      <alignment horizontal="right" vertical="center" shrinkToFit="1" readingOrder="2"/>
      <protection hidden="1"/>
    </xf>
    <xf numFmtId="0" fontId="23" fillId="13" borderId="3" xfId="0" applyFont="1" applyFill="1" applyBorder="1" applyAlignment="1">
      <alignment horizontal="center" vertical="center" shrinkToFit="1" readingOrder="2"/>
    </xf>
    <xf numFmtId="0" fontId="23" fillId="14" borderId="3" xfId="0" applyFont="1" applyFill="1" applyBorder="1" applyAlignment="1">
      <alignment horizontal="center" vertical="center" shrinkToFit="1" readingOrder="2"/>
    </xf>
    <xf numFmtId="0" fontId="2" fillId="10" borderId="3" xfId="0" applyFont="1" applyFill="1" applyBorder="1" applyProtection="1">
      <protection hidden="1"/>
    </xf>
    <xf numFmtId="0" fontId="13" fillId="10" borderId="3" xfId="0" applyFont="1" applyFill="1" applyBorder="1" applyAlignment="1" applyProtection="1">
      <alignment horizontal="center" vertical="center" shrinkToFit="1" readingOrder="2"/>
      <protection hidden="1"/>
    </xf>
    <xf numFmtId="0" fontId="24" fillId="10" borderId="46" xfId="0" applyFont="1" applyFill="1" applyBorder="1" applyAlignment="1" applyProtection="1">
      <alignment horizontal="center" vertical="center" shrinkToFit="1" readingOrder="2"/>
      <protection locked="0"/>
    </xf>
    <xf numFmtId="0" fontId="19" fillId="10" borderId="48" xfId="0" applyNumberFormat="1" applyFont="1" applyFill="1" applyBorder="1" applyAlignment="1" applyProtection="1">
      <alignment horizontal="center" vertical="center" shrinkToFit="1" readingOrder="2"/>
      <protection hidden="1"/>
    </xf>
    <xf numFmtId="0" fontId="23" fillId="10" borderId="3" xfId="0" applyFont="1" applyFill="1" applyBorder="1"/>
    <xf numFmtId="0" fontId="25" fillId="10" borderId="19" xfId="0" applyFont="1" applyFill="1" applyBorder="1" applyAlignment="1" applyProtection="1">
      <alignment horizontal="center" vertical="center" shrinkToFit="1" readingOrder="2"/>
      <protection locked="0"/>
    </xf>
    <xf numFmtId="49" fontId="26" fillId="10" borderId="16" xfId="0" applyNumberFormat="1" applyFont="1" applyFill="1" applyBorder="1" applyAlignment="1" applyProtection="1">
      <alignment horizontal="center" vertical="center" shrinkToFit="1" readingOrder="2"/>
      <protection locked="0"/>
    </xf>
    <xf numFmtId="0" fontId="27" fillId="10" borderId="3" xfId="0" applyFont="1" applyFill="1" applyBorder="1" applyAlignment="1">
      <alignment horizontal="center" vertical="center" shrinkToFit="1"/>
    </xf>
    <xf numFmtId="0" fontId="25" fillId="10" borderId="6" xfId="0" applyFont="1" applyFill="1" applyBorder="1" applyAlignment="1" applyProtection="1">
      <alignment horizontal="center" vertical="center" shrinkToFit="1" readingOrder="2"/>
      <protection locked="0"/>
    </xf>
    <xf numFmtId="1" fontId="28" fillId="10" borderId="3" xfId="0" applyNumberFormat="1" applyFont="1" applyFill="1" applyBorder="1" applyAlignment="1" applyProtection="1">
      <alignment horizontal="center" vertical="center" wrapText="1"/>
      <protection locked="0"/>
    </xf>
    <xf numFmtId="164" fontId="13" fillId="10" borderId="3" xfId="0" applyNumberFormat="1" applyFont="1" applyFill="1" applyBorder="1" applyAlignment="1" applyProtection="1">
      <alignment horizontal="center" vertical="center" shrinkToFit="1" readingOrder="2"/>
      <protection locked="0" hidden="1"/>
    </xf>
    <xf numFmtId="164" fontId="29" fillId="10" borderId="3" xfId="0" applyNumberFormat="1" applyFont="1" applyFill="1" applyBorder="1" applyAlignment="1" applyProtection="1">
      <alignment horizontal="center" vertical="center" shrinkToFit="1" readingOrder="2"/>
      <protection hidden="1"/>
    </xf>
    <xf numFmtId="0" fontId="2" fillId="10" borderId="11" xfId="0" applyFont="1" applyFill="1" applyBorder="1" applyProtection="1">
      <protection locked="0"/>
    </xf>
    <xf numFmtId="0" fontId="19" fillId="10" borderId="23" xfId="0" applyNumberFormat="1" applyFont="1" applyFill="1" applyBorder="1" applyAlignment="1" applyProtection="1">
      <alignment horizontal="center" vertical="center" shrinkToFit="1" readingOrder="2"/>
      <protection hidden="1"/>
    </xf>
    <xf numFmtId="0" fontId="19" fillId="10" borderId="35" xfId="0" applyNumberFormat="1" applyFont="1" applyFill="1" applyBorder="1" applyAlignment="1" applyProtection="1">
      <alignment horizontal="center" vertical="center" shrinkToFit="1" readingOrder="2"/>
      <protection hidden="1"/>
    </xf>
    <xf numFmtId="0" fontId="32" fillId="10" borderId="35" xfId="0" applyNumberFormat="1" applyFont="1" applyFill="1" applyBorder="1" applyAlignment="1" applyProtection="1">
      <alignment horizontal="center" vertical="center" shrinkToFit="1" readingOrder="2"/>
      <protection hidden="1"/>
    </xf>
    <xf numFmtId="0" fontId="19" fillId="10" borderId="3" xfId="0" applyFont="1" applyFill="1" applyBorder="1" applyAlignment="1" applyProtection="1">
      <alignment horizontal="center" vertical="center" shrinkToFit="1" readingOrder="2"/>
      <protection locked="0"/>
    </xf>
    <xf numFmtId="0" fontId="32" fillId="10" borderId="3" xfId="0" applyNumberFormat="1" applyFont="1" applyFill="1" applyBorder="1" applyAlignment="1" applyProtection="1">
      <alignment horizontal="center" vertical="center" shrinkToFit="1" readingOrder="2"/>
      <protection hidden="1"/>
    </xf>
    <xf numFmtId="0" fontId="19" fillId="10" borderId="49" xfId="0" applyNumberFormat="1" applyFont="1" applyFill="1" applyBorder="1" applyAlignment="1" applyProtection="1">
      <alignment horizontal="center" vertical="center" shrinkToFit="1" readingOrder="2"/>
      <protection hidden="1"/>
    </xf>
    <xf numFmtId="1" fontId="19" fillId="10" borderId="16" xfId="0" applyNumberFormat="1" applyFont="1" applyFill="1" applyBorder="1" applyAlignment="1" applyProtection="1">
      <alignment horizontal="center" vertical="center" shrinkToFit="1" readingOrder="2"/>
      <protection hidden="1"/>
    </xf>
    <xf numFmtId="0" fontId="19" fillId="10" borderId="50" xfId="0" applyNumberFormat="1" applyFont="1" applyFill="1" applyBorder="1" applyAlignment="1" applyProtection="1">
      <alignment horizontal="center" vertical="center" shrinkToFit="1" readingOrder="2"/>
      <protection locked="0"/>
    </xf>
    <xf numFmtId="0" fontId="19" fillId="10" borderId="3" xfId="0" applyNumberFormat="1" applyFont="1" applyFill="1" applyBorder="1" applyAlignment="1" applyProtection="1">
      <alignment horizontal="center" vertical="center" shrinkToFit="1" readingOrder="2"/>
      <protection locked="0"/>
    </xf>
    <xf numFmtId="0" fontId="33" fillId="10" borderId="16" xfId="0" applyNumberFormat="1" applyFont="1" applyFill="1" applyBorder="1" applyAlignment="1" applyProtection="1">
      <alignment horizontal="center" vertical="center" shrinkToFit="1" readingOrder="2"/>
      <protection hidden="1"/>
    </xf>
    <xf numFmtId="0" fontId="34" fillId="10" borderId="46" xfId="0" applyFont="1" applyFill="1" applyBorder="1" applyAlignment="1" applyProtection="1">
      <alignment horizontal="center" vertical="center"/>
      <protection hidden="1"/>
    </xf>
    <xf numFmtId="0" fontId="35" fillId="10" borderId="18" xfId="0" applyFont="1" applyFill="1" applyBorder="1" applyAlignment="1" applyProtection="1">
      <alignment horizontal="right" vertical="center" shrinkToFit="1" readingOrder="2"/>
      <protection hidden="1"/>
    </xf>
    <xf numFmtId="2" fontId="23" fillId="12" borderId="3" xfId="0" applyNumberFormat="1" applyFont="1" applyFill="1" applyBorder="1" applyAlignment="1">
      <alignment horizontal="center" vertical="center" shrinkToFit="1" readingOrder="2"/>
    </xf>
    <xf numFmtId="0" fontId="30" fillId="12" borderId="51" xfId="0" applyNumberFormat="1" applyFont="1" applyFill="1" applyBorder="1" applyAlignment="1" applyProtection="1">
      <alignment horizontal="center" shrinkToFit="1" readingOrder="2"/>
      <protection locked="0"/>
    </xf>
    <xf numFmtId="165" fontId="31" fillId="12" borderId="51" xfId="0" applyNumberFormat="1" applyFont="1" applyFill="1" applyBorder="1" applyAlignment="1" applyProtection="1">
      <alignment horizontal="center" shrinkToFit="1" readingOrder="2"/>
      <protection locked="0"/>
    </xf>
    <xf numFmtId="0" fontId="31" fillId="0" borderId="51" xfId="0" applyNumberFormat="1" applyFont="1" applyFill="1" applyBorder="1" applyAlignment="1" applyProtection="1">
      <alignment horizontal="center" shrinkToFit="1" readingOrder="2"/>
      <protection locked="0"/>
    </xf>
    <xf numFmtId="0" fontId="30" fillId="12" borderId="46" xfId="0" applyNumberFormat="1" applyFont="1" applyFill="1" applyBorder="1" applyAlignment="1" applyProtection="1">
      <alignment horizontal="center" shrinkToFit="1" readingOrder="2"/>
      <protection locked="0"/>
    </xf>
    <xf numFmtId="0" fontId="31" fillId="12" borderId="51" xfId="0" applyNumberFormat="1" applyFont="1" applyFill="1" applyBorder="1" applyAlignment="1" applyProtection="1">
      <alignment horizontal="center" shrinkToFit="1" readingOrder="2"/>
      <protection locked="0"/>
    </xf>
    <xf numFmtId="0" fontId="30" fillId="12" borderId="3" xfId="0" applyNumberFormat="1" applyFont="1" applyFill="1" applyBorder="1" applyAlignment="1" applyProtection="1">
      <alignment horizontal="center" shrinkToFit="1" readingOrder="2"/>
      <protection locked="0"/>
    </xf>
    <xf numFmtId="165" fontId="31" fillId="12" borderId="3" xfId="0" applyNumberFormat="1" applyFont="1" applyFill="1" applyBorder="1" applyAlignment="1" applyProtection="1">
      <alignment horizontal="center" shrinkToFit="1" readingOrder="2"/>
      <protection locked="0"/>
    </xf>
    <xf numFmtId="0" fontId="31" fillId="12" borderId="3" xfId="0" applyNumberFormat="1" applyFont="1" applyFill="1" applyBorder="1" applyAlignment="1" applyProtection="1">
      <alignment horizontal="center" shrinkToFit="1" readingOrder="2"/>
      <protection locked="0"/>
    </xf>
    <xf numFmtId="0" fontId="30" fillId="12" borderId="47" xfId="0" applyNumberFormat="1" applyFont="1" applyFill="1" applyBorder="1" applyAlignment="1" applyProtection="1">
      <alignment horizontal="center" shrinkToFit="1" readingOrder="2"/>
      <protection locked="0"/>
    </xf>
    <xf numFmtId="0" fontId="36" fillId="0" borderId="48" xfId="0" applyNumberFormat="1" applyFont="1" applyBorder="1" applyAlignment="1" applyProtection="1">
      <alignment horizontal="center" vertical="center" shrinkToFit="1" readingOrder="2"/>
      <protection hidden="1"/>
    </xf>
    <xf numFmtId="1" fontId="37" fillId="9" borderId="52" xfId="0" applyNumberFormat="1" applyFont="1" applyFill="1" applyBorder="1" applyAlignment="1" applyProtection="1">
      <alignment horizontal="center" vertical="center" wrapText="1"/>
      <protection locked="0"/>
    </xf>
    <xf numFmtId="1" fontId="28" fillId="9" borderId="53" xfId="0" applyNumberFormat="1" applyFont="1" applyFill="1" applyBorder="1" applyAlignment="1" applyProtection="1">
      <alignment horizontal="center" vertical="center" wrapText="1"/>
      <protection locked="0"/>
    </xf>
    <xf numFmtId="1" fontId="38" fillId="0" borderId="52" xfId="0" applyNumberFormat="1" applyFont="1" applyFill="1" applyBorder="1" applyAlignment="1" applyProtection="1">
      <alignment horizontal="center" vertical="center" wrapText="1"/>
      <protection locked="0"/>
    </xf>
    <xf numFmtId="1" fontId="28" fillId="9" borderId="51" xfId="0" applyNumberFormat="1" applyFont="1" applyFill="1" applyBorder="1" applyAlignment="1" applyProtection="1">
      <alignment horizontal="center" vertical="center" wrapText="1"/>
      <protection locked="0"/>
    </xf>
    <xf numFmtId="0" fontId="0" fillId="10" borderId="3" xfId="0" applyFill="1" applyBorder="1" applyAlignment="1">
      <alignment horizontal="center" shrinkToFit="1"/>
    </xf>
    <xf numFmtId="0" fontId="0" fillId="12" borderId="3" xfId="0" applyFill="1" applyBorder="1" applyAlignment="1">
      <alignment horizontal="center" shrinkToFit="1"/>
    </xf>
    <xf numFmtId="0" fontId="39" fillId="0" borderId="47" xfId="0" applyFont="1" applyBorder="1" applyAlignment="1">
      <alignment horizontal="center" vertical="center" shrinkToFit="1" readingOrder="2"/>
    </xf>
    <xf numFmtId="0" fontId="40" fillId="0" borderId="3" xfId="0" applyFont="1" applyBorder="1" applyAlignment="1" applyProtection="1">
      <alignment horizontal="right" vertical="center" indent="1" shrinkToFit="1"/>
      <protection locked="0"/>
    </xf>
    <xf numFmtId="1" fontId="40" fillId="0" borderId="54" xfId="0" applyNumberFormat="1" applyFont="1" applyBorder="1" applyAlignment="1" applyProtection="1">
      <alignment horizontal="center" vertical="center" shrinkToFit="1"/>
      <protection locked="0"/>
    </xf>
    <xf numFmtId="0" fontId="23" fillId="15" borderId="3" xfId="0" applyFont="1" applyFill="1" applyBorder="1" applyAlignment="1">
      <alignment horizontal="center" vertical="center" shrinkToFit="1" readingOrder="2"/>
    </xf>
    <xf numFmtId="0" fontId="31" fillId="15" borderId="3" xfId="0" applyNumberFormat="1" applyFont="1" applyFill="1" applyBorder="1" applyAlignment="1" applyProtection="1">
      <alignment horizontal="center" shrinkToFit="1" readingOrder="2"/>
      <protection locked="0"/>
    </xf>
    <xf numFmtId="0" fontId="32" fillId="0" borderId="49" xfId="0" applyNumberFormat="1" applyFont="1" applyFill="1" applyBorder="1" applyAlignment="1" applyProtection="1">
      <alignment horizontal="center" vertical="center" shrinkToFit="1" readingOrder="2"/>
      <protection hidden="1"/>
    </xf>
    <xf numFmtId="1" fontId="27" fillId="9" borderId="3" xfId="0" applyNumberFormat="1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shrinkToFit="1" readingOrder="2"/>
    </xf>
    <xf numFmtId="0" fontId="19" fillId="0" borderId="3" xfId="0" applyNumberFormat="1" applyFont="1" applyBorder="1" applyAlignment="1" applyProtection="1">
      <alignment horizontal="center" vertical="center" shrinkToFit="1" readingOrder="2"/>
      <protection locked="0"/>
    </xf>
    <xf numFmtId="0" fontId="25" fillId="12" borderId="16" xfId="0" applyFont="1" applyFill="1" applyBorder="1" applyAlignment="1" applyProtection="1">
      <alignment horizontal="center" vertical="center" shrinkToFit="1" readingOrder="2"/>
      <protection locked="0"/>
    </xf>
    <xf numFmtId="0" fontId="32" fillId="12" borderId="49" xfId="0" applyNumberFormat="1" applyFont="1" applyFill="1" applyBorder="1" applyAlignment="1" applyProtection="1">
      <alignment horizontal="center" vertical="center" shrinkToFit="1" readingOrder="2"/>
      <protection hidden="1"/>
    </xf>
    <xf numFmtId="2" fontId="32" fillId="12" borderId="16" xfId="0" applyNumberFormat="1" applyFont="1" applyFill="1" applyBorder="1" applyAlignment="1" applyProtection="1">
      <alignment horizontal="center" vertical="center" shrinkToFit="1" readingOrder="2"/>
      <protection hidden="1"/>
    </xf>
    <xf numFmtId="0" fontId="19" fillId="0" borderId="49" xfId="0" applyNumberFormat="1" applyFont="1" applyBorder="1" applyAlignment="1" applyProtection="1">
      <alignment horizontal="center" vertical="center" shrinkToFit="1" readingOrder="2"/>
      <protection locked="0"/>
    </xf>
    <xf numFmtId="0" fontId="0" fillId="10" borderId="3" xfId="0" applyFill="1" applyBorder="1" applyAlignment="1">
      <alignment horizontal="center"/>
    </xf>
    <xf numFmtId="0" fontId="23" fillId="15" borderId="3" xfId="0" applyFont="1" applyFill="1" applyBorder="1" applyAlignment="1">
      <alignment horizontal="center" vertical="center" readingOrder="2"/>
    </xf>
    <xf numFmtId="0" fontId="23" fillId="16" borderId="3" xfId="0" applyFont="1" applyFill="1" applyBorder="1" applyAlignment="1">
      <alignment horizontal="center" vertical="center" shrinkToFit="1" readingOrder="2"/>
    </xf>
    <xf numFmtId="0" fontId="19" fillId="12" borderId="49" xfId="0" applyNumberFormat="1" applyFont="1" applyFill="1" applyBorder="1" applyAlignment="1" applyProtection="1">
      <alignment horizontal="center" vertical="center" shrinkToFit="1" readingOrder="2"/>
      <protection locked="0"/>
    </xf>
    <xf numFmtId="0" fontId="25" fillId="7" borderId="16" xfId="0" applyFont="1" applyFill="1" applyBorder="1" applyAlignment="1" applyProtection="1">
      <alignment horizontal="center" vertical="center" shrinkToFit="1" readingOrder="2"/>
      <protection locked="0"/>
    </xf>
    <xf numFmtId="0" fontId="41" fillId="3" borderId="16" xfId="0" applyFont="1" applyFill="1" applyBorder="1" applyAlignment="1" applyProtection="1">
      <alignment horizontal="center" vertical="center" shrinkToFit="1" readingOrder="2"/>
      <protection locked="0"/>
    </xf>
    <xf numFmtId="49" fontId="33" fillId="2" borderId="16" xfId="0" applyNumberFormat="1" applyFont="1" applyFill="1" applyBorder="1" applyAlignment="1" applyProtection="1">
      <alignment horizontal="center" vertical="center" shrinkToFit="1" readingOrder="2"/>
      <protection locked="0"/>
    </xf>
    <xf numFmtId="0" fontId="13" fillId="0" borderId="24" xfId="0" applyFont="1" applyBorder="1" applyAlignment="1" applyProtection="1">
      <alignment horizontal="center" vertical="center" shrinkToFit="1" readingOrder="2"/>
      <protection locked="0"/>
    </xf>
    <xf numFmtId="0" fontId="19" fillId="0" borderId="3" xfId="0" applyFont="1" applyBorder="1" applyAlignment="1" applyProtection="1">
      <alignment horizontal="center" vertical="center" shrinkToFit="1" readingOrder="2"/>
      <protection locked="0"/>
    </xf>
    <xf numFmtId="0" fontId="19" fillId="0" borderId="49" xfId="0" applyNumberFormat="1" applyFont="1" applyBorder="1" applyAlignment="1" applyProtection="1">
      <alignment horizontal="center" vertical="center" shrinkToFit="1" readingOrder="2"/>
      <protection hidden="1"/>
    </xf>
    <xf numFmtId="0" fontId="42" fillId="0" borderId="3" xfId="0" applyNumberFormat="1" applyFont="1" applyBorder="1" applyAlignment="1" applyProtection="1">
      <alignment horizontal="center" vertical="center" shrinkToFit="1" readingOrder="2"/>
      <protection locked="0"/>
    </xf>
    <xf numFmtId="0" fontId="42" fillId="0" borderId="3" xfId="0" applyNumberFormat="1" applyFont="1" applyFill="1" applyBorder="1" applyAlignment="1" applyProtection="1">
      <alignment horizontal="center" vertical="center" shrinkToFit="1" readingOrder="2"/>
      <protection locked="0"/>
    </xf>
    <xf numFmtId="0" fontId="42" fillId="0" borderId="3" xfId="0" applyFont="1" applyFill="1" applyBorder="1" applyAlignment="1" applyProtection="1">
      <alignment horizontal="center" vertical="center" shrinkToFit="1" readingOrder="2"/>
      <protection locked="0"/>
    </xf>
    <xf numFmtId="0" fontId="42" fillId="5" borderId="35" xfId="0" applyNumberFormat="1" applyFont="1" applyFill="1" applyBorder="1" applyAlignment="1" applyProtection="1">
      <alignment horizontal="center" vertical="center" shrinkToFit="1" readingOrder="2"/>
      <protection hidden="1"/>
    </xf>
    <xf numFmtId="0" fontId="33" fillId="0" borderId="49" xfId="0" applyNumberFormat="1" applyFont="1" applyFill="1" applyBorder="1" applyAlignment="1" applyProtection="1">
      <alignment horizontal="center" vertical="center" shrinkToFit="1" readingOrder="2"/>
      <protection hidden="1"/>
    </xf>
    <xf numFmtId="0" fontId="13" fillId="5" borderId="23" xfId="0" applyNumberFormat="1" applyFont="1" applyFill="1" applyBorder="1" applyAlignment="1" applyProtection="1">
      <alignment horizontal="center" vertical="center" shrinkToFit="1" readingOrder="2"/>
      <protection hidden="1"/>
    </xf>
    <xf numFmtId="0" fontId="33" fillId="0" borderId="3" xfId="0" applyNumberFormat="1" applyFont="1" applyFill="1" applyBorder="1" applyAlignment="1" applyProtection="1">
      <alignment horizontal="center" vertical="center" shrinkToFit="1" readingOrder="2"/>
      <protection hidden="1"/>
    </xf>
    <xf numFmtId="0" fontId="26" fillId="0" borderId="35" xfId="0" applyNumberFormat="1" applyFont="1" applyFill="1" applyBorder="1" applyAlignment="1" applyProtection="1">
      <alignment horizontal="center" vertical="center" shrinkToFit="1" readingOrder="2"/>
      <protection hidden="1"/>
    </xf>
    <xf numFmtId="0" fontId="42" fillId="0" borderId="49" xfId="0" applyNumberFormat="1" applyFont="1" applyFill="1" applyBorder="1" applyAlignment="1" applyProtection="1">
      <alignment horizontal="center" vertical="center" shrinkToFit="1" readingOrder="2"/>
      <protection hidden="1"/>
    </xf>
    <xf numFmtId="0" fontId="26" fillId="0" borderId="3" xfId="0" applyNumberFormat="1" applyFont="1" applyFill="1" applyBorder="1" applyAlignment="1" applyProtection="1">
      <alignment horizontal="center" vertical="center" shrinkToFit="1" readingOrder="2"/>
      <protection hidden="1"/>
    </xf>
    <xf numFmtId="0" fontId="26" fillId="5" borderId="35" xfId="0" applyNumberFormat="1" applyFont="1" applyFill="1" applyBorder="1" applyAlignment="1" applyProtection="1">
      <alignment horizontal="center" vertical="center" shrinkToFit="1" readingOrder="2"/>
      <protection hidden="1"/>
    </xf>
    <xf numFmtId="0" fontId="42" fillId="5" borderId="49" xfId="0" applyNumberFormat="1" applyFont="1" applyFill="1" applyBorder="1" applyAlignment="1" applyProtection="1">
      <alignment horizontal="center" vertical="center" shrinkToFit="1" readingOrder="2"/>
      <protection hidden="1"/>
    </xf>
    <xf numFmtId="0" fontId="11" fillId="0" borderId="3" xfId="0" applyFont="1" applyFill="1" applyBorder="1" applyAlignment="1" applyProtection="1">
      <alignment horizontal="center" vertical="center" shrinkToFit="1" readingOrder="2"/>
      <protection locked="0"/>
    </xf>
    <xf numFmtId="2" fontId="33" fillId="0" borderId="16" xfId="0" applyNumberFormat="1" applyFont="1" applyFill="1" applyBorder="1" applyAlignment="1" applyProtection="1">
      <alignment horizontal="center" vertical="center" shrinkToFit="1" readingOrder="2"/>
      <protection hidden="1"/>
    </xf>
    <xf numFmtId="1" fontId="11" fillId="5" borderId="16" xfId="0" applyNumberFormat="1" applyFont="1" applyFill="1" applyBorder="1" applyAlignment="1" applyProtection="1">
      <alignment horizontal="center" vertical="center" shrinkToFit="1" readingOrder="2"/>
      <protection hidden="1"/>
    </xf>
    <xf numFmtId="0" fontId="42" fillId="0" borderId="50" xfId="0" applyNumberFormat="1" applyFont="1" applyFill="1" applyBorder="1" applyAlignment="1" applyProtection="1">
      <alignment horizontal="center" vertical="center" shrinkToFit="1" readingOrder="2"/>
      <protection locked="0"/>
    </xf>
    <xf numFmtId="0" fontId="11" fillId="0" borderId="3" xfId="0" applyFont="1" applyBorder="1" applyAlignment="1" applyProtection="1">
      <alignment horizontal="center" vertical="center" shrinkToFit="1" readingOrder="2"/>
      <protection locked="0"/>
    </xf>
    <xf numFmtId="1" fontId="27" fillId="17" borderId="3" xfId="0" applyNumberFormat="1" applyFont="1" applyFill="1" applyBorder="1" applyAlignment="1">
      <alignment horizontal="center" vertical="center" wrapText="1"/>
    </xf>
    <xf numFmtId="1" fontId="43" fillId="9" borderId="52" xfId="0" applyNumberFormat="1" applyFont="1" applyFill="1" applyBorder="1" applyAlignment="1">
      <alignment horizontal="center" vertical="center" wrapText="1"/>
    </xf>
    <xf numFmtId="1" fontId="27" fillId="9" borderId="53" xfId="0" applyNumberFormat="1" applyFont="1" applyFill="1" applyBorder="1" applyAlignment="1">
      <alignment horizontal="center" vertical="center" wrapText="1"/>
    </xf>
    <xf numFmtId="1" fontId="44" fillId="0" borderId="52" xfId="0" applyNumberFormat="1" applyFont="1" applyFill="1" applyBorder="1" applyAlignment="1">
      <alignment horizontal="center" vertical="center" wrapText="1"/>
    </xf>
    <xf numFmtId="1" fontId="27" fillId="0" borderId="3" xfId="0" applyNumberFormat="1" applyFont="1" applyFill="1" applyBorder="1" applyAlignment="1">
      <alignment horizontal="center" vertical="center" wrapText="1"/>
    </xf>
    <xf numFmtId="1" fontId="45" fillId="0" borderId="50" xfId="0" applyNumberFormat="1" applyFont="1" applyBorder="1" applyAlignment="1" applyProtection="1">
      <alignment horizontal="center" vertical="center" shrinkToFit="1" readingOrder="2"/>
      <protection locked="0"/>
    </xf>
    <xf numFmtId="0" fontId="2" fillId="0" borderId="3" xfId="0" applyFont="1" applyFill="1" applyBorder="1" applyProtection="1">
      <protection locked="0"/>
    </xf>
    <xf numFmtId="0" fontId="25" fillId="0" borderId="3" xfId="0" applyFont="1" applyBorder="1" applyAlignment="1" applyProtection="1">
      <alignment horizontal="right" vertical="center"/>
      <protection locked="0"/>
    </xf>
    <xf numFmtId="0" fontId="13" fillId="0" borderId="24" xfId="0" applyNumberFormat="1" applyFont="1" applyBorder="1" applyAlignment="1" applyProtection="1">
      <alignment horizontal="center" vertical="center" shrinkToFit="1" readingOrder="2"/>
      <protection locked="0"/>
    </xf>
    <xf numFmtId="0" fontId="42" fillId="5" borderId="3" xfId="0" applyNumberFormat="1" applyFont="1" applyFill="1" applyBorder="1" applyAlignment="1" applyProtection="1">
      <alignment horizontal="center" vertical="center" shrinkToFit="1" readingOrder="2"/>
      <protection locked="0"/>
    </xf>
    <xf numFmtId="0" fontId="2" fillId="0" borderId="51" xfId="0" applyFont="1" applyBorder="1" applyProtection="1">
      <protection hidden="1"/>
    </xf>
    <xf numFmtId="0" fontId="2" fillId="0" borderId="51" xfId="0" applyFont="1" applyBorder="1" applyProtection="1">
      <protection locked="0"/>
    </xf>
    <xf numFmtId="0" fontId="46" fillId="0" borderId="46" xfId="0" applyFont="1" applyBorder="1" applyAlignment="1" applyProtection="1">
      <alignment horizontal="center" vertical="center" shrinkToFit="1" readingOrder="2"/>
      <protection locked="0"/>
    </xf>
    <xf numFmtId="0" fontId="2" fillId="0" borderId="46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18" borderId="55" xfId="0" applyFont="1" applyFill="1" applyBorder="1" applyProtection="1">
      <protection locked="0"/>
    </xf>
    <xf numFmtId="0" fontId="2" fillId="18" borderId="51" xfId="0" applyFont="1" applyFill="1" applyBorder="1" applyProtection="1">
      <protection locked="0"/>
    </xf>
    <xf numFmtId="0" fontId="2" fillId="19" borderId="48" xfId="0" applyFont="1" applyFill="1" applyBorder="1" applyProtection="1">
      <protection locked="0"/>
    </xf>
    <xf numFmtId="0" fontId="47" fillId="8" borderId="16" xfId="0" applyFont="1" applyFill="1" applyBorder="1" applyAlignment="1" applyProtection="1">
      <alignment horizontal="center" vertical="center" shrinkToFit="1" readingOrder="2"/>
      <protection locked="0"/>
    </xf>
    <xf numFmtId="0" fontId="2" fillId="0" borderId="55" xfId="0" applyFont="1" applyBorder="1" applyProtection="1">
      <protection locked="0"/>
    </xf>
    <xf numFmtId="0" fontId="2" fillId="0" borderId="51" xfId="0" applyFont="1" applyFill="1" applyBorder="1" applyProtection="1">
      <protection locked="0"/>
    </xf>
    <xf numFmtId="0" fontId="3" fillId="0" borderId="51" xfId="0" applyFont="1" applyFill="1" applyBorder="1" applyProtection="1">
      <protection locked="0"/>
    </xf>
    <xf numFmtId="0" fontId="3" fillId="5" borderId="56" xfId="0" applyFont="1" applyFill="1" applyBorder="1" applyProtection="1">
      <protection locked="0"/>
    </xf>
    <xf numFmtId="0" fontId="2" fillId="0" borderId="55" xfId="0" applyFont="1" applyFill="1" applyBorder="1" applyProtection="1">
      <protection locked="0"/>
    </xf>
    <xf numFmtId="0" fontId="2" fillId="5" borderId="51" xfId="0" applyFont="1" applyFill="1" applyBorder="1" applyProtection="1">
      <protection locked="0"/>
    </xf>
    <xf numFmtId="2" fontId="2" fillId="0" borderId="51" xfId="0" applyNumberFormat="1" applyFont="1" applyFill="1" applyBorder="1" applyProtection="1">
      <protection locked="0"/>
    </xf>
    <xf numFmtId="1" fontId="2" fillId="5" borderId="51" xfId="0" applyNumberFormat="1" applyFont="1" applyFill="1" applyBorder="1" applyProtection="1">
      <protection locked="0"/>
    </xf>
    <xf numFmtId="0" fontId="2" fillId="0" borderId="46" xfId="0" applyFont="1" applyBorder="1" applyProtection="1">
      <protection hidden="1"/>
    </xf>
    <xf numFmtId="0" fontId="2" fillId="0" borderId="24" xfId="0" applyFont="1" applyBorder="1" applyProtection="1">
      <protection hidden="1"/>
    </xf>
    <xf numFmtId="0" fontId="2" fillId="0" borderId="47" xfId="0" applyFont="1" applyBorder="1" applyProtection="1">
      <protection locked="0"/>
    </xf>
    <xf numFmtId="0" fontId="2" fillId="18" borderId="11" xfId="0" applyFont="1" applyFill="1" applyBorder="1" applyProtection="1">
      <protection locked="0"/>
    </xf>
    <xf numFmtId="0" fontId="2" fillId="18" borderId="3" xfId="0" applyFont="1" applyFill="1" applyBorder="1" applyProtection="1">
      <protection locked="0"/>
    </xf>
    <xf numFmtId="0" fontId="2" fillId="19" borderId="16" xfId="0" applyFont="1" applyFill="1" applyBorder="1" applyProtection="1">
      <protection locked="0"/>
    </xf>
    <xf numFmtId="0" fontId="3" fillId="0" borderId="3" xfId="0" applyFont="1" applyFill="1" applyBorder="1" applyProtection="1">
      <protection locked="0"/>
    </xf>
    <xf numFmtId="0" fontId="3" fillId="5" borderId="49" xfId="0" applyFont="1" applyFill="1" applyBorder="1" applyProtection="1">
      <protection locked="0"/>
    </xf>
    <xf numFmtId="0" fontId="2" fillId="5" borderId="3" xfId="0" applyFont="1" applyFill="1" applyBorder="1" applyProtection="1">
      <protection locked="0"/>
    </xf>
    <xf numFmtId="2" fontId="2" fillId="0" borderId="3" xfId="0" applyNumberFormat="1" applyFont="1" applyFill="1" applyBorder="1" applyProtection="1">
      <protection locked="0"/>
    </xf>
    <xf numFmtId="1" fontId="2" fillId="5" borderId="3" xfId="0" applyNumberFormat="1" applyFont="1" applyFill="1" applyBorder="1" applyProtection="1">
      <protection locked="0"/>
    </xf>
    <xf numFmtId="0" fontId="2" fillId="0" borderId="47" xfId="0" applyFont="1" applyBorder="1" applyProtection="1">
      <protection hidden="1"/>
    </xf>
    <xf numFmtId="0" fontId="2" fillId="0" borderId="18" xfId="0" applyFont="1" applyBorder="1" applyProtection="1">
      <protection hidden="1"/>
    </xf>
    <xf numFmtId="0" fontId="2" fillId="20" borderId="16" xfId="0" applyFont="1" applyFill="1" applyBorder="1" applyProtection="1">
      <protection locked="0"/>
    </xf>
    <xf numFmtId="0" fontId="3" fillId="0" borderId="3" xfId="0" applyFont="1" applyBorder="1" applyProtection="1">
      <protection locked="0"/>
    </xf>
    <xf numFmtId="0" fontId="26" fillId="0" borderId="35" xfId="0" applyNumberFormat="1" applyFont="1" applyBorder="1" applyAlignment="1" applyProtection="1">
      <alignment horizontal="center" vertical="center" shrinkToFit="1" readingOrder="2"/>
      <protection hidden="1"/>
    </xf>
    <xf numFmtId="2" fontId="2" fillId="0" borderId="3" xfId="0" applyNumberFormat="1" applyFont="1" applyBorder="1" applyProtection="1">
      <protection locked="0"/>
    </xf>
    <xf numFmtId="0" fontId="0" fillId="0" borderId="0" xfId="0" applyProtection="1">
      <protection hidden="1"/>
    </xf>
    <xf numFmtId="0" fontId="50" fillId="0" borderId="0" xfId="0" applyFont="1" applyAlignment="1" applyProtection="1">
      <alignment horizontal="left" vertical="center"/>
      <protection locked="0"/>
    </xf>
    <xf numFmtId="0" fontId="50" fillId="0" borderId="0" xfId="0" applyFont="1" applyAlignment="1" applyProtection="1">
      <alignment horizontal="right" vertical="center"/>
      <protection hidden="1"/>
    </xf>
    <xf numFmtId="0" fontId="50" fillId="0" borderId="0" xfId="0" applyFont="1" applyAlignment="1" applyProtection="1">
      <alignment horizontal="center" vertical="center"/>
      <protection locked="0"/>
    </xf>
    <xf numFmtId="0" fontId="50" fillId="0" borderId="57" xfId="0" applyFont="1" applyBorder="1" applyAlignment="1" applyProtection="1">
      <alignment horizontal="left" vertical="center"/>
      <protection hidden="1"/>
    </xf>
    <xf numFmtId="0" fontId="50" fillId="0" borderId="57" xfId="0" applyFont="1" applyBorder="1" applyAlignment="1" applyProtection="1">
      <alignment horizontal="right" vertical="center"/>
      <protection hidden="1"/>
    </xf>
    <xf numFmtId="0" fontId="50" fillId="2" borderId="57" xfId="0" applyFont="1" applyFill="1" applyBorder="1" applyAlignment="1" applyProtection="1">
      <alignment horizontal="right" vertical="center" shrinkToFit="1" readingOrder="2"/>
      <protection hidden="1"/>
    </xf>
    <xf numFmtId="0" fontId="34" fillId="21" borderId="58" xfId="0" applyFont="1" applyFill="1" applyBorder="1" applyAlignment="1" applyProtection="1">
      <alignment horizontal="center" vertical="center"/>
      <protection hidden="1"/>
    </xf>
    <xf numFmtId="0" fontId="34" fillId="21" borderId="59" xfId="0" applyFont="1" applyFill="1" applyBorder="1" applyAlignment="1" applyProtection="1">
      <alignment horizontal="center" vertical="center"/>
      <protection hidden="1"/>
    </xf>
    <xf numFmtId="0" fontId="50" fillId="22" borderId="58" xfId="0" applyFont="1" applyFill="1" applyBorder="1" applyAlignment="1" applyProtection="1">
      <alignment horizontal="center" vertical="center"/>
      <protection hidden="1"/>
    </xf>
    <xf numFmtId="0" fontId="50" fillId="22" borderId="59" xfId="0" applyFont="1" applyFill="1" applyBorder="1" applyAlignment="1" applyProtection="1">
      <alignment horizontal="center" vertical="center"/>
      <protection hidden="1"/>
    </xf>
    <xf numFmtId="0" fontId="50" fillId="22" borderId="60" xfId="0" applyFont="1" applyFill="1" applyBorder="1" applyAlignment="1" applyProtection="1">
      <alignment horizontal="center" vertical="center"/>
      <protection hidden="1"/>
    </xf>
    <xf numFmtId="0" fontId="50" fillId="22" borderId="61" xfId="0" applyFont="1" applyFill="1" applyBorder="1" applyAlignment="1" applyProtection="1">
      <alignment horizontal="center" vertical="center"/>
      <protection hidden="1"/>
    </xf>
    <xf numFmtId="0" fontId="50" fillId="22" borderId="62" xfId="0" applyFont="1" applyFill="1" applyBorder="1" applyAlignment="1" applyProtection="1">
      <alignment horizontal="center" vertical="center"/>
      <protection hidden="1"/>
    </xf>
    <xf numFmtId="0" fontId="50" fillId="22" borderId="63" xfId="0" applyFont="1" applyFill="1" applyBorder="1" applyAlignment="1" applyProtection="1">
      <alignment horizontal="center" vertical="center"/>
      <protection hidden="1"/>
    </xf>
    <xf numFmtId="0" fontId="51" fillId="22" borderId="58" xfId="0" applyFont="1" applyFill="1" applyBorder="1" applyAlignment="1" applyProtection="1">
      <alignment horizontal="center" vertical="center"/>
      <protection hidden="1"/>
    </xf>
    <xf numFmtId="0" fontId="51" fillId="22" borderId="59" xfId="0" applyFont="1" applyFill="1" applyBorder="1" applyAlignment="1" applyProtection="1">
      <alignment horizontal="center" vertical="center"/>
      <protection hidden="1"/>
    </xf>
    <xf numFmtId="0" fontId="51" fillId="22" borderId="60" xfId="0" applyFont="1" applyFill="1" applyBorder="1" applyAlignment="1" applyProtection="1">
      <alignment horizontal="center" vertical="center"/>
      <protection hidden="1"/>
    </xf>
    <xf numFmtId="0" fontId="34" fillId="2" borderId="58" xfId="0" applyFont="1" applyFill="1" applyBorder="1" applyAlignment="1" applyProtection="1">
      <alignment horizontal="center" vertical="center"/>
      <protection hidden="1"/>
    </xf>
    <xf numFmtId="0" fontId="34" fillId="2" borderId="60" xfId="0" applyFont="1" applyFill="1" applyBorder="1" applyAlignment="1" applyProtection="1">
      <alignment horizontal="center" vertical="center"/>
      <protection hidden="1"/>
    </xf>
    <xf numFmtId="0" fontId="34" fillId="21" borderId="64" xfId="0" applyFont="1" applyFill="1" applyBorder="1" applyAlignment="1" applyProtection="1">
      <alignment horizontal="center" vertical="center"/>
      <protection hidden="1"/>
    </xf>
    <xf numFmtId="0" fontId="34" fillId="21" borderId="57" xfId="0" applyFont="1" applyFill="1" applyBorder="1" applyAlignment="1" applyProtection="1">
      <alignment horizontal="center" vertical="center"/>
      <protection hidden="1"/>
    </xf>
    <xf numFmtId="0" fontId="47" fillId="22" borderId="65" xfId="0" applyFont="1" applyFill="1" applyBorder="1" applyAlignment="1" applyProtection="1">
      <alignment horizontal="center" vertical="center"/>
      <protection hidden="1"/>
    </xf>
    <xf numFmtId="0" fontId="47" fillId="22" borderId="66" xfId="0" applyFont="1" applyFill="1" applyBorder="1" applyAlignment="1" applyProtection="1">
      <alignment horizontal="center" vertical="center"/>
      <protection hidden="1"/>
    </xf>
    <xf numFmtId="0" fontId="47" fillId="22" borderId="67" xfId="0" applyFont="1" applyFill="1" applyBorder="1" applyAlignment="1" applyProtection="1">
      <alignment horizontal="center" vertical="center"/>
      <protection hidden="1"/>
    </xf>
    <xf numFmtId="0" fontId="47" fillId="22" borderId="68" xfId="0" applyFont="1" applyFill="1" applyBorder="1" applyAlignment="1" applyProtection="1">
      <alignment horizontal="center" vertical="center"/>
      <protection hidden="1"/>
    </xf>
    <xf numFmtId="0" fontId="34" fillId="2" borderId="64" xfId="0" applyFont="1" applyFill="1" applyBorder="1" applyAlignment="1" applyProtection="1">
      <alignment horizontal="center" vertical="center"/>
      <protection hidden="1"/>
    </xf>
    <xf numFmtId="0" fontId="34" fillId="2" borderId="69" xfId="0" applyFont="1" applyFill="1" applyBorder="1" applyAlignment="1" applyProtection="1">
      <alignment horizontal="center" vertical="center"/>
      <protection hidden="1"/>
    </xf>
    <xf numFmtId="0" fontId="47" fillId="0" borderId="61" xfId="0" applyFont="1" applyBorder="1" applyAlignment="1" applyProtection="1">
      <alignment horizontal="right" vertical="center"/>
      <protection hidden="1"/>
    </xf>
    <xf numFmtId="0" fontId="47" fillId="0" borderId="63" xfId="0" applyFont="1" applyBorder="1" applyAlignment="1" applyProtection="1">
      <alignment horizontal="right" vertical="center"/>
      <protection hidden="1"/>
    </xf>
    <xf numFmtId="0" fontId="10" fillId="0" borderId="70" xfId="0" applyNumberFormat="1" applyFont="1" applyBorder="1" applyAlignment="1" applyProtection="1">
      <alignment horizontal="center" vertical="center" shrinkToFit="1" readingOrder="2"/>
      <protection hidden="1"/>
    </xf>
    <xf numFmtId="0" fontId="10" fillId="0" borderId="71" xfId="0" applyNumberFormat="1" applyFont="1" applyBorder="1" applyAlignment="1" applyProtection="1">
      <alignment horizontal="center" vertical="center" shrinkToFit="1" readingOrder="2"/>
      <protection hidden="1"/>
    </xf>
    <xf numFmtId="0" fontId="10" fillId="0" borderId="72" xfId="0" applyNumberFormat="1" applyFont="1" applyBorder="1" applyAlignment="1" applyProtection="1">
      <alignment horizontal="center" vertical="center" shrinkToFit="1" readingOrder="2"/>
      <protection hidden="1"/>
    </xf>
    <xf numFmtId="0" fontId="10" fillId="0" borderId="73" xfId="0" applyNumberFormat="1" applyFont="1" applyFill="1" applyBorder="1" applyAlignment="1" applyProtection="1">
      <alignment horizontal="center" vertical="center" shrinkToFit="1" readingOrder="2"/>
      <protection hidden="1"/>
    </xf>
    <xf numFmtId="0" fontId="10" fillId="0" borderId="72" xfId="0" applyNumberFormat="1" applyFont="1" applyFill="1" applyBorder="1" applyAlignment="1" applyProtection="1">
      <alignment horizontal="center" vertical="center" shrinkToFit="1" readingOrder="2"/>
      <protection hidden="1"/>
    </xf>
    <xf numFmtId="166" fontId="13" fillId="0" borderId="70" xfId="0" applyNumberFormat="1" applyFont="1" applyFill="1" applyBorder="1" applyAlignment="1" applyProtection="1">
      <alignment horizontal="center" vertical="center" shrinkToFit="1" readingOrder="2"/>
      <protection hidden="1"/>
    </xf>
    <xf numFmtId="166" fontId="13" fillId="0" borderId="71" xfId="0" applyNumberFormat="1" applyFont="1" applyFill="1" applyBorder="1" applyAlignment="1" applyProtection="1">
      <alignment horizontal="center" vertical="center" shrinkToFit="1" readingOrder="2"/>
      <protection hidden="1"/>
    </xf>
    <xf numFmtId="166" fontId="13" fillId="0" borderId="72" xfId="0" applyNumberFormat="1" applyFont="1" applyFill="1" applyBorder="1" applyAlignment="1" applyProtection="1">
      <alignment horizontal="center" vertical="center" shrinkToFit="1" readingOrder="2"/>
      <protection hidden="1"/>
    </xf>
    <xf numFmtId="0" fontId="20" fillId="0" borderId="74" xfId="0" applyNumberFormat="1" applyFont="1" applyBorder="1" applyAlignment="1" applyProtection="1">
      <alignment horizontal="center" vertical="center" shrinkToFit="1" readingOrder="2"/>
      <protection hidden="1"/>
    </xf>
    <xf numFmtId="0" fontId="20" fillId="0" borderId="75" xfId="0" applyNumberFormat="1" applyFont="1" applyBorder="1" applyAlignment="1" applyProtection="1">
      <alignment horizontal="center" vertical="center" shrinkToFit="1" readingOrder="2"/>
      <protection hidden="1"/>
    </xf>
    <xf numFmtId="0" fontId="10" fillId="0" borderId="76" xfId="0" applyNumberFormat="1" applyFont="1" applyBorder="1" applyAlignment="1" applyProtection="1">
      <alignment horizontal="center" vertical="center" shrinkToFit="1" readingOrder="2"/>
      <protection hidden="1"/>
    </xf>
    <xf numFmtId="0" fontId="10" fillId="0" borderId="3" xfId="0" applyNumberFormat="1" applyFont="1" applyBorder="1" applyAlignment="1" applyProtection="1">
      <alignment horizontal="center" vertical="center" shrinkToFit="1" readingOrder="2"/>
      <protection hidden="1"/>
    </xf>
    <xf numFmtId="0" fontId="10" fillId="0" borderId="77" xfId="0" applyNumberFormat="1" applyFont="1" applyBorder="1" applyAlignment="1" applyProtection="1">
      <alignment horizontal="center" vertical="center" shrinkToFit="1" readingOrder="2"/>
      <protection hidden="1"/>
    </xf>
    <xf numFmtId="0" fontId="10" fillId="0" borderId="11" xfId="0" applyNumberFormat="1" applyFont="1" applyBorder="1" applyAlignment="1" applyProtection="1">
      <alignment horizontal="center" vertical="center" shrinkToFit="1" readingOrder="2"/>
      <protection hidden="1"/>
    </xf>
    <xf numFmtId="166" fontId="13" fillId="0" borderId="76" xfId="0" applyNumberFormat="1" applyFont="1" applyBorder="1" applyAlignment="1" applyProtection="1">
      <alignment horizontal="center" vertical="center" shrinkToFit="1" readingOrder="2"/>
      <protection hidden="1"/>
    </xf>
    <xf numFmtId="166" fontId="13" fillId="0" borderId="3" xfId="0" applyNumberFormat="1" applyFont="1" applyBorder="1" applyAlignment="1" applyProtection="1">
      <alignment horizontal="center" vertical="center" shrinkToFit="1" readingOrder="2"/>
      <protection hidden="1"/>
    </xf>
    <xf numFmtId="166" fontId="13" fillId="0" borderId="77" xfId="0" applyNumberFormat="1" applyFont="1" applyBorder="1" applyAlignment="1" applyProtection="1">
      <alignment horizontal="center" vertical="center" shrinkToFit="1" readingOrder="2"/>
      <protection hidden="1"/>
    </xf>
    <xf numFmtId="0" fontId="20" fillId="0" borderId="78" xfId="0" applyNumberFormat="1" applyFont="1" applyBorder="1" applyAlignment="1" applyProtection="1">
      <alignment horizontal="center" vertical="center" shrinkToFit="1" readingOrder="2"/>
      <protection hidden="1"/>
    </xf>
    <xf numFmtId="0" fontId="20" fillId="0" borderId="79" xfId="0" applyNumberFormat="1" applyFont="1" applyBorder="1" applyAlignment="1" applyProtection="1">
      <alignment horizontal="center" vertical="center" shrinkToFit="1" readingOrder="2"/>
      <protection hidden="1"/>
    </xf>
    <xf numFmtId="0" fontId="20" fillId="0" borderId="80" xfId="0" applyNumberFormat="1" applyFont="1" applyBorder="1" applyAlignment="1" applyProtection="1">
      <alignment horizontal="center" vertical="center" shrinkToFit="1" readingOrder="2"/>
      <protection hidden="1"/>
    </xf>
    <xf numFmtId="0" fontId="20" fillId="0" borderId="81" xfId="0" applyNumberFormat="1" applyFont="1" applyBorder="1" applyAlignment="1" applyProtection="1">
      <alignment horizontal="center" vertical="center" shrinkToFit="1" readingOrder="2"/>
      <protection hidden="1"/>
    </xf>
    <xf numFmtId="0" fontId="47" fillId="24" borderId="61" xfId="0" applyFont="1" applyFill="1" applyBorder="1" applyAlignment="1" applyProtection="1">
      <alignment horizontal="right" vertical="center"/>
      <protection hidden="1"/>
    </xf>
    <xf numFmtId="0" fontId="47" fillId="24" borderId="63" xfId="0" applyFont="1" applyFill="1" applyBorder="1" applyAlignment="1" applyProtection="1">
      <alignment horizontal="right" vertical="center"/>
      <protection hidden="1"/>
    </xf>
    <xf numFmtId="0" fontId="10" fillId="24" borderId="76" xfId="0" applyNumberFormat="1" applyFont="1" applyFill="1" applyBorder="1" applyAlignment="1" applyProtection="1">
      <alignment horizontal="center" vertical="center" shrinkToFit="1" readingOrder="2"/>
      <protection hidden="1"/>
    </xf>
    <xf numFmtId="0" fontId="10" fillId="24" borderId="3" xfId="0" applyNumberFormat="1" applyFont="1" applyFill="1" applyBorder="1" applyAlignment="1" applyProtection="1">
      <alignment horizontal="center" vertical="center" shrinkToFit="1" readingOrder="2"/>
      <protection hidden="1"/>
    </xf>
    <xf numFmtId="0" fontId="10" fillId="24" borderId="77" xfId="0" applyNumberFormat="1" applyFont="1" applyFill="1" applyBorder="1" applyAlignment="1" applyProtection="1">
      <alignment horizontal="center" vertical="center" shrinkToFit="1" readingOrder="2"/>
      <protection hidden="1"/>
    </xf>
    <xf numFmtId="0" fontId="10" fillId="24" borderId="11" xfId="0" applyNumberFormat="1" applyFont="1" applyFill="1" applyBorder="1" applyAlignment="1" applyProtection="1">
      <alignment horizontal="center" vertical="center" shrinkToFit="1" readingOrder="2"/>
      <protection hidden="1"/>
    </xf>
    <xf numFmtId="166" fontId="13" fillId="24" borderId="76" xfId="0" applyNumberFormat="1" applyFont="1" applyFill="1" applyBorder="1" applyAlignment="1" applyProtection="1">
      <alignment horizontal="center" vertical="center" shrinkToFit="1" readingOrder="2"/>
      <protection hidden="1"/>
    </xf>
    <xf numFmtId="166" fontId="13" fillId="24" borderId="3" xfId="0" applyNumberFormat="1" applyFont="1" applyFill="1" applyBorder="1" applyAlignment="1" applyProtection="1">
      <alignment horizontal="center" vertical="center" shrinkToFit="1" readingOrder="2"/>
      <protection hidden="1"/>
    </xf>
    <xf numFmtId="166" fontId="13" fillId="24" borderId="77" xfId="0" applyNumberFormat="1" applyFont="1" applyFill="1" applyBorder="1" applyAlignment="1" applyProtection="1">
      <alignment horizontal="center" vertical="center" shrinkToFit="1" readingOrder="2"/>
      <protection hidden="1"/>
    </xf>
    <xf numFmtId="0" fontId="20" fillId="24" borderId="80" xfId="0" applyNumberFormat="1" applyFont="1" applyFill="1" applyBorder="1" applyAlignment="1" applyProtection="1">
      <alignment horizontal="center" vertical="center" shrinkToFit="1" readingOrder="2"/>
      <protection hidden="1"/>
    </xf>
    <xf numFmtId="0" fontId="20" fillId="24" borderId="81" xfId="0" applyNumberFormat="1" applyFont="1" applyFill="1" applyBorder="1" applyAlignment="1" applyProtection="1">
      <alignment horizontal="center" vertical="center" shrinkToFit="1" readingOrder="2"/>
      <protection hidden="1"/>
    </xf>
    <xf numFmtId="0" fontId="0" fillId="24" borderId="0" xfId="0" applyFill="1"/>
    <xf numFmtId="0" fontId="47" fillId="25" borderId="61" xfId="0" applyFont="1" applyFill="1" applyBorder="1" applyAlignment="1" applyProtection="1">
      <alignment horizontal="right" vertical="center"/>
      <protection hidden="1"/>
    </xf>
    <xf numFmtId="0" fontId="47" fillId="25" borderId="63" xfId="0" applyFont="1" applyFill="1" applyBorder="1" applyAlignment="1" applyProtection="1">
      <alignment horizontal="right" vertical="center"/>
      <protection hidden="1"/>
    </xf>
    <xf numFmtId="0" fontId="10" fillId="25" borderId="76" xfId="0" applyNumberFormat="1" applyFont="1" applyFill="1" applyBorder="1" applyAlignment="1" applyProtection="1">
      <alignment horizontal="center" vertical="center" shrinkToFit="1" readingOrder="2"/>
      <protection hidden="1"/>
    </xf>
    <xf numFmtId="0" fontId="10" fillId="25" borderId="3" xfId="0" applyNumberFormat="1" applyFont="1" applyFill="1" applyBorder="1" applyAlignment="1" applyProtection="1">
      <alignment horizontal="center" vertical="center" shrinkToFit="1" readingOrder="2"/>
      <protection hidden="1"/>
    </xf>
    <xf numFmtId="0" fontId="10" fillId="25" borderId="77" xfId="0" applyNumberFormat="1" applyFont="1" applyFill="1" applyBorder="1" applyAlignment="1" applyProtection="1">
      <alignment horizontal="center" vertical="center" shrinkToFit="1" readingOrder="2"/>
      <protection hidden="1"/>
    </xf>
    <xf numFmtId="0" fontId="10" fillId="25" borderId="11" xfId="0" applyNumberFormat="1" applyFont="1" applyFill="1" applyBorder="1" applyAlignment="1" applyProtection="1">
      <alignment horizontal="center" vertical="center" shrinkToFit="1" readingOrder="2"/>
      <protection hidden="1"/>
    </xf>
    <xf numFmtId="166" fontId="13" fillId="25" borderId="76" xfId="0" applyNumberFormat="1" applyFont="1" applyFill="1" applyBorder="1" applyAlignment="1" applyProtection="1">
      <alignment horizontal="center" vertical="center" shrinkToFit="1" readingOrder="2"/>
      <protection hidden="1"/>
    </xf>
    <xf numFmtId="166" fontId="13" fillId="25" borderId="3" xfId="0" applyNumberFormat="1" applyFont="1" applyFill="1" applyBorder="1" applyAlignment="1" applyProtection="1">
      <alignment horizontal="center" vertical="center" shrinkToFit="1" readingOrder="2"/>
      <protection hidden="1"/>
    </xf>
    <xf numFmtId="166" fontId="13" fillId="25" borderId="77" xfId="0" applyNumberFormat="1" applyFont="1" applyFill="1" applyBorder="1" applyAlignment="1" applyProtection="1">
      <alignment horizontal="center" vertical="center" shrinkToFit="1" readingOrder="2"/>
      <protection hidden="1"/>
    </xf>
    <xf numFmtId="0" fontId="20" fillId="25" borderId="80" xfId="0" applyNumberFormat="1" applyFont="1" applyFill="1" applyBorder="1" applyAlignment="1" applyProtection="1">
      <alignment horizontal="center" vertical="center" shrinkToFit="1" readingOrder="2"/>
      <protection hidden="1"/>
    </xf>
    <xf numFmtId="0" fontId="20" fillId="25" borderId="81" xfId="0" applyNumberFormat="1" applyFont="1" applyFill="1" applyBorder="1" applyAlignment="1" applyProtection="1">
      <alignment horizontal="center" vertical="center" shrinkToFit="1" readingOrder="2"/>
      <protection hidden="1"/>
    </xf>
    <xf numFmtId="0" fontId="0" fillId="25" borderId="0" xfId="0" applyFill="1"/>
    <xf numFmtId="0" fontId="20" fillId="24" borderId="80" xfId="0" applyNumberFormat="1" applyFont="1" applyFill="1" applyBorder="1" applyAlignment="1" applyProtection="1">
      <alignment horizontal="center" vertical="center" shrinkToFit="1" readingOrder="2"/>
      <protection hidden="1"/>
    </xf>
    <xf numFmtId="0" fontId="20" fillId="24" borderId="81" xfId="0" applyNumberFormat="1" applyFont="1" applyFill="1" applyBorder="1" applyAlignment="1" applyProtection="1">
      <alignment horizontal="center" vertical="center" shrinkToFit="1" readingOrder="2"/>
      <protection hidden="1"/>
    </xf>
    <xf numFmtId="0" fontId="20" fillId="0" borderId="82" xfId="0" applyNumberFormat="1" applyFont="1" applyBorder="1" applyAlignment="1" applyProtection="1">
      <alignment horizontal="center" vertical="center" shrinkToFit="1" readingOrder="2"/>
      <protection hidden="1"/>
    </xf>
    <xf numFmtId="0" fontId="20" fillId="0" borderId="83" xfId="0" applyNumberFormat="1" applyFont="1" applyBorder="1" applyAlignment="1" applyProtection="1">
      <alignment horizontal="center" vertical="center" shrinkToFit="1" readingOrder="2"/>
      <protection hidden="1"/>
    </xf>
    <xf numFmtId="0" fontId="20" fillId="0" borderId="84" xfId="0" applyNumberFormat="1" applyFont="1" applyBorder="1" applyAlignment="1" applyProtection="1">
      <alignment horizontal="center" vertical="center" shrinkToFit="1" readingOrder="2"/>
      <protection hidden="1"/>
    </xf>
    <xf numFmtId="0" fontId="20" fillId="0" borderId="85" xfId="0" applyNumberFormat="1" applyFont="1" applyBorder="1" applyAlignment="1" applyProtection="1">
      <alignment horizontal="center" vertical="center" shrinkToFit="1" readingOrder="2"/>
      <protection hidden="1"/>
    </xf>
    <xf numFmtId="166" fontId="13" fillId="0" borderId="82" xfId="0" applyNumberFormat="1" applyFont="1" applyBorder="1" applyAlignment="1" applyProtection="1">
      <alignment horizontal="center" vertical="center" shrinkToFit="1" readingOrder="2"/>
      <protection hidden="1"/>
    </xf>
    <xf numFmtId="166" fontId="13" fillId="0" borderId="83" xfId="0" applyNumberFormat="1" applyFont="1" applyBorder="1" applyAlignment="1" applyProtection="1">
      <alignment horizontal="center" vertical="center" shrinkToFit="1" readingOrder="2"/>
      <protection hidden="1"/>
    </xf>
    <xf numFmtId="166" fontId="13" fillId="0" borderId="84" xfId="0" applyNumberFormat="1" applyFont="1" applyBorder="1" applyAlignment="1" applyProtection="1">
      <alignment horizontal="center" vertical="center" shrinkToFit="1" readingOrder="2"/>
      <protection hidden="1"/>
    </xf>
    <xf numFmtId="0" fontId="18" fillId="0" borderId="86" xfId="0" applyNumberFormat="1" applyFont="1" applyBorder="1" applyAlignment="1" applyProtection="1">
      <alignment horizontal="center" vertical="center" shrinkToFit="1" readingOrder="2"/>
      <protection hidden="1"/>
    </xf>
    <xf numFmtId="0" fontId="34" fillId="0" borderId="0" xfId="0" applyFont="1" applyProtection="1">
      <protection hidden="1"/>
    </xf>
    <xf numFmtId="0" fontId="34" fillId="0" borderId="0" xfId="0" applyFont="1" applyAlignment="1" applyProtection="1">
      <alignment horizontal="center"/>
      <protection hidden="1"/>
    </xf>
    <xf numFmtId="0" fontId="52" fillId="0" borderId="0" xfId="0" applyFont="1" applyProtection="1">
      <protection hidden="1"/>
    </xf>
    <xf numFmtId="0" fontId="47" fillId="0" borderId="61" xfId="0" applyFont="1" applyBorder="1" applyAlignment="1" applyProtection="1">
      <alignment horizontal="center" vertical="center" wrapText="1"/>
      <protection hidden="1"/>
    </xf>
    <xf numFmtId="0" fontId="47" fillId="0" borderId="63" xfId="0" applyFont="1" applyBorder="1" applyAlignment="1" applyProtection="1">
      <alignment horizontal="center" vertical="center" wrapText="1"/>
      <protection hidden="1"/>
    </xf>
    <xf numFmtId="0" fontId="10" fillId="8" borderId="71" xfId="0" applyNumberFormat="1" applyFont="1" applyFill="1" applyBorder="1" applyAlignment="1" applyProtection="1">
      <alignment horizontal="center" vertical="center" shrinkToFit="1" readingOrder="2"/>
      <protection hidden="1"/>
    </xf>
    <xf numFmtId="0" fontId="10" fillId="23" borderId="70" xfId="0" applyNumberFormat="1" applyFont="1" applyFill="1" applyBorder="1" applyAlignment="1" applyProtection="1">
      <alignment horizontal="center" vertical="center" shrinkToFit="1" readingOrder="2"/>
      <protection hidden="1"/>
    </xf>
    <xf numFmtId="0" fontId="50" fillId="0" borderId="0" xfId="0" applyFont="1" applyAlignment="1" applyProtection="1">
      <alignment vertical="center"/>
      <protection hidden="1"/>
    </xf>
    <xf numFmtId="0" fontId="10" fillId="26" borderId="71" xfId="0" applyNumberFormat="1" applyFont="1" applyFill="1" applyBorder="1" applyAlignment="1" applyProtection="1">
      <alignment horizontal="center" vertical="center" shrinkToFit="1" readingOrder="2"/>
      <protection hidden="1"/>
    </xf>
    <xf numFmtId="0" fontId="10" fillId="23" borderId="73" xfId="0" applyNumberFormat="1" applyFont="1" applyFill="1" applyBorder="1" applyAlignment="1" applyProtection="1">
      <alignment horizontal="center" vertical="center" shrinkToFit="1" readingOrder="2"/>
      <protection hidden="1"/>
    </xf>
  </cellXfs>
  <cellStyles count="1">
    <cellStyle name="Normal" xfId="0" builtinId="0"/>
  </cellStyles>
  <dxfs count="87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solid">
          <fgColor theme="0"/>
          <bgColor rgb="FF92D050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 patternType="solid">
          <fgColor theme="0"/>
          <bgColor rgb="FF92D050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3999450666829432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-0.2499465926084170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-0.24994659260841701"/>
        </patternFill>
      </fill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-0.24994659260841701"/>
        </patternFill>
      </fill>
    </dxf>
    <dxf>
      <fill>
        <patternFill>
          <bgColor theme="5" tint="0.3999450666829432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92D05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C000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-0.2499465926084170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theme="0"/>
      </font>
      <fill>
        <patternFill patternType="solid">
          <fgColor theme="0"/>
          <bgColor rgb="FF92D05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 patternType="solid">
          <fgColor auto="1"/>
          <bgColor theme="7" tint="0.79998168889431442"/>
        </patternFill>
      </fill>
    </dxf>
    <dxf>
      <font>
        <color theme="0"/>
      </font>
      <fill>
        <patternFill patternType="solid">
          <fgColor theme="0"/>
          <bgColor rgb="FF92D050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3999450666829432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-0.2499465926084170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-0.24994659260841701"/>
        </patternFill>
      </fill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-0.24994659260841701"/>
        </patternFill>
      </fill>
    </dxf>
    <dxf>
      <fill>
        <patternFill>
          <bgColor theme="5" tint="0.3999450666829432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92D05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C000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-0.2499465926084170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theme="0"/>
      </font>
      <fill>
        <patternFill patternType="solid">
          <fgColor theme="0"/>
          <bgColor rgb="FF92D05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 patternType="solid">
          <fgColor auto="1"/>
          <bgColor theme="7" tint="0.79998168889431442"/>
        </patternFill>
      </fill>
    </dxf>
    <dxf>
      <font>
        <color theme="0"/>
      </font>
      <fill>
        <patternFill patternType="solid">
          <fgColor theme="0"/>
          <bgColor rgb="FF92D050"/>
        </patternFill>
      </fill>
    </dxf>
    <dxf>
      <fill>
        <patternFill>
          <bgColor theme="7" tint="0.7999816888943144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theme="5" tint="0.3999450666829432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-0.2499465926084170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-0.24994659260841701"/>
        </patternFill>
      </fill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-0.24994659260841701"/>
        </patternFill>
      </fill>
    </dxf>
    <dxf>
      <fill>
        <patternFill>
          <bgColor theme="5" tint="0.3999450666829432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0.3999450666829432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92D05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C000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-0.2499465926084170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theme="0"/>
      </font>
      <fill>
        <patternFill patternType="solid">
          <fgColor theme="0"/>
          <bgColor rgb="FF92D05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 patternType="solid">
          <fgColor auto="1"/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120</xdr:row>
      <xdr:rowOff>0</xdr:rowOff>
    </xdr:from>
    <xdr:to>
      <xdr:col>11</xdr:col>
      <xdr:colOff>95250</xdr:colOff>
      <xdr:row>120</xdr:row>
      <xdr:rowOff>95250</xdr:rowOff>
    </xdr:to>
    <xdr:pic>
      <xdr:nvPicPr>
        <xdr:cNvPr id="2" name="صورة 1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285654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21</xdr:row>
      <xdr:rowOff>0</xdr:rowOff>
    </xdr:from>
    <xdr:to>
      <xdr:col>11</xdr:col>
      <xdr:colOff>95250</xdr:colOff>
      <xdr:row>21</xdr:row>
      <xdr:rowOff>95250</xdr:rowOff>
    </xdr:to>
    <xdr:pic>
      <xdr:nvPicPr>
        <xdr:cNvPr id="3" name="صورة 2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59340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0</xdr:colOff>
      <xdr:row>29</xdr:row>
      <xdr:rowOff>0</xdr:rowOff>
    </xdr:from>
    <xdr:ext cx="95250" cy="95250"/>
    <xdr:pic>
      <xdr:nvPicPr>
        <xdr:cNvPr id="4" name="صورة 3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7762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11</xdr:col>
      <xdr:colOff>0</xdr:colOff>
      <xdr:row>21</xdr:row>
      <xdr:rowOff>0</xdr:rowOff>
    </xdr:from>
    <xdr:to>
      <xdr:col>11</xdr:col>
      <xdr:colOff>95250</xdr:colOff>
      <xdr:row>21</xdr:row>
      <xdr:rowOff>95250</xdr:rowOff>
    </xdr:to>
    <xdr:pic>
      <xdr:nvPicPr>
        <xdr:cNvPr id="5" name="صورة 4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59340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0</xdr:colOff>
      <xdr:row>81</xdr:row>
      <xdr:rowOff>0</xdr:rowOff>
    </xdr:from>
    <xdr:ext cx="95250" cy="95250"/>
    <xdr:pic>
      <xdr:nvPicPr>
        <xdr:cNvPr id="6" name="صورة 5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196500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11</xdr:col>
      <xdr:colOff>0</xdr:colOff>
      <xdr:row>120</xdr:row>
      <xdr:rowOff>0</xdr:rowOff>
    </xdr:from>
    <xdr:to>
      <xdr:col>11</xdr:col>
      <xdr:colOff>95250</xdr:colOff>
      <xdr:row>120</xdr:row>
      <xdr:rowOff>95250</xdr:rowOff>
    </xdr:to>
    <xdr:pic>
      <xdr:nvPicPr>
        <xdr:cNvPr id="7" name="صورة 6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285654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95250</xdr:colOff>
      <xdr:row>18</xdr:row>
      <xdr:rowOff>95250</xdr:rowOff>
    </xdr:to>
    <xdr:pic>
      <xdr:nvPicPr>
        <xdr:cNvPr id="8" name="صورة 7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52482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0</xdr:colOff>
      <xdr:row>21</xdr:row>
      <xdr:rowOff>0</xdr:rowOff>
    </xdr:from>
    <xdr:ext cx="95250" cy="95250"/>
    <xdr:pic>
      <xdr:nvPicPr>
        <xdr:cNvPr id="9" name="صورة 8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59340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11</xdr:col>
      <xdr:colOff>0</xdr:colOff>
      <xdr:row>18</xdr:row>
      <xdr:rowOff>0</xdr:rowOff>
    </xdr:from>
    <xdr:to>
      <xdr:col>11</xdr:col>
      <xdr:colOff>95250</xdr:colOff>
      <xdr:row>18</xdr:row>
      <xdr:rowOff>95250</xdr:rowOff>
    </xdr:to>
    <xdr:pic>
      <xdr:nvPicPr>
        <xdr:cNvPr id="10" name="صورة 9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52482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0</xdr:colOff>
      <xdr:row>78</xdr:row>
      <xdr:rowOff>0</xdr:rowOff>
    </xdr:from>
    <xdr:ext cx="95250" cy="95250"/>
    <xdr:pic>
      <xdr:nvPicPr>
        <xdr:cNvPr id="11" name="صورة 10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189642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11</xdr:col>
      <xdr:colOff>0</xdr:colOff>
      <xdr:row>120</xdr:row>
      <xdr:rowOff>0</xdr:rowOff>
    </xdr:from>
    <xdr:to>
      <xdr:col>11</xdr:col>
      <xdr:colOff>95250</xdr:colOff>
      <xdr:row>120</xdr:row>
      <xdr:rowOff>95250</xdr:rowOff>
    </xdr:to>
    <xdr:pic>
      <xdr:nvPicPr>
        <xdr:cNvPr id="12" name="صورة 11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285654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95250</xdr:colOff>
      <xdr:row>18</xdr:row>
      <xdr:rowOff>95250</xdr:rowOff>
    </xdr:to>
    <xdr:pic>
      <xdr:nvPicPr>
        <xdr:cNvPr id="13" name="صورة 12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52482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0</xdr:colOff>
      <xdr:row>21</xdr:row>
      <xdr:rowOff>0</xdr:rowOff>
    </xdr:from>
    <xdr:ext cx="95250" cy="95250"/>
    <xdr:pic>
      <xdr:nvPicPr>
        <xdr:cNvPr id="14" name="صورة 13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59340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11</xdr:col>
      <xdr:colOff>0</xdr:colOff>
      <xdr:row>18</xdr:row>
      <xdr:rowOff>0</xdr:rowOff>
    </xdr:from>
    <xdr:to>
      <xdr:col>11</xdr:col>
      <xdr:colOff>95250</xdr:colOff>
      <xdr:row>18</xdr:row>
      <xdr:rowOff>95250</xdr:rowOff>
    </xdr:to>
    <xdr:pic>
      <xdr:nvPicPr>
        <xdr:cNvPr id="15" name="صورة 14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52482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120</xdr:row>
      <xdr:rowOff>0</xdr:rowOff>
    </xdr:from>
    <xdr:to>
      <xdr:col>11</xdr:col>
      <xdr:colOff>95250</xdr:colOff>
      <xdr:row>120</xdr:row>
      <xdr:rowOff>95250</xdr:rowOff>
    </xdr:to>
    <xdr:pic>
      <xdr:nvPicPr>
        <xdr:cNvPr id="16" name="صورة 15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285654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95250</xdr:colOff>
      <xdr:row>18</xdr:row>
      <xdr:rowOff>95250</xdr:rowOff>
    </xdr:to>
    <xdr:pic>
      <xdr:nvPicPr>
        <xdr:cNvPr id="17" name="صورة 16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52482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0</xdr:colOff>
      <xdr:row>21</xdr:row>
      <xdr:rowOff>0</xdr:rowOff>
    </xdr:from>
    <xdr:ext cx="95250" cy="95250"/>
    <xdr:pic>
      <xdr:nvPicPr>
        <xdr:cNvPr id="18" name="صورة 17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59340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11</xdr:col>
      <xdr:colOff>0</xdr:colOff>
      <xdr:row>18</xdr:row>
      <xdr:rowOff>0</xdr:rowOff>
    </xdr:from>
    <xdr:to>
      <xdr:col>11</xdr:col>
      <xdr:colOff>95250</xdr:colOff>
      <xdr:row>18</xdr:row>
      <xdr:rowOff>95250</xdr:rowOff>
    </xdr:to>
    <xdr:pic>
      <xdr:nvPicPr>
        <xdr:cNvPr id="19" name="صورة 18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52482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95250</xdr:colOff>
      <xdr:row>9</xdr:row>
      <xdr:rowOff>95250</xdr:rowOff>
    </xdr:to>
    <xdr:pic>
      <xdr:nvPicPr>
        <xdr:cNvPr id="21" name="صورة 20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3190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160</xdr:row>
      <xdr:rowOff>0</xdr:rowOff>
    </xdr:from>
    <xdr:to>
      <xdr:col>11</xdr:col>
      <xdr:colOff>95250</xdr:colOff>
      <xdr:row>160</xdr:row>
      <xdr:rowOff>95250</xdr:rowOff>
    </xdr:to>
    <xdr:pic>
      <xdr:nvPicPr>
        <xdr:cNvPr id="22" name="صورة 21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377094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0</xdr:colOff>
      <xdr:row>163</xdr:row>
      <xdr:rowOff>0</xdr:rowOff>
    </xdr:from>
    <xdr:ext cx="95250" cy="95250"/>
    <xdr:pic>
      <xdr:nvPicPr>
        <xdr:cNvPr id="23" name="صورة 22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383952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11</xdr:col>
      <xdr:colOff>0</xdr:colOff>
      <xdr:row>160</xdr:row>
      <xdr:rowOff>0</xdr:rowOff>
    </xdr:from>
    <xdr:to>
      <xdr:col>11</xdr:col>
      <xdr:colOff>95250</xdr:colOff>
      <xdr:row>160</xdr:row>
      <xdr:rowOff>95250</xdr:rowOff>
    </xdr:to>
    <xdr:pic>
      <xdr:nvPicPr>
        <xdr:cNvPr id="24" name="صورة 23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377094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0</xdr:colOff>
      <xdr:row>205</xdr:row>
      <xdr:rowOff>0</xdr:rowOff>
    </xdr:from>
    <xdr:ext cx="95250" cy="95250"/>
    <xdr:pic>
      <xdr:nvPicPr>
        <xdr:cNvPr id="25" name="صورة 24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479964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11</xdr:col>
      <xdr:colOff>0</xdr:colOff>
      <xdr:row>9</xdr:row>
      <xdr:rowOff>0</xdr:rowOff>
    </xdr:from>
    <xdr:to>
      <xdr:col>11</xdr:col>
      <xdr:colOff>95250</xdr:colOff>
      <xdr:row>9</xdr:row>
      <xdr:rowOff>95250</xdr:rowOff>
    </xdr:to>
    <xdr:pic>
      <xdr:nvPicPr>
        <xdr:cNvPr id="26" name="صورة 25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3190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157</xdr:row>
      <xdr:rowOff>0</xdr:rowOff>
    </xdr:from>
    <xdr:to>
      <xdr:col>11</xdr:col>
      <xdr:colOff>95250</xdr:colOff>
      <xdr:row>157</xdr:row>
      <xdr:rowOff>95250</xdr:rowOff>
    </xdr:to>
    <xdr:pic>
      <xdr:nvPicPr>
        <xdr:cNvPr id="27" name="صورة 26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37023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0</xdr:colOff>
      <xdr:row>160</xdr:row>
      <xdr:rowOff>0</xdr:rowOff>
    </xdr:from>
    <xdr:ext cx="95250" cy="95250"/>
    <xdr:pic>
      <xdr:nvPicPr>
        <xdr:cNvPr id="28" name="صورة 27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377094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11</xdr:col>
      <xdr:colOff>0</xdr:colOff>
      <xdr:row>157</xdr:row>
      <xdr:rowOff>0</xdr:rowOff>
    </xdr:from>
    <xdr:to>
      <xdr:col>11</xdr:col>
      <xdr:colOff>95250</xdr:colOff>
      <xdr:row>157</xdr:row>
      <xdr:rowOff>95250</xdr:rowOff>
    </xdr:to>
    <xdr:pic>
      <xdr:nvPicPr>
        <xdr:cNvPr id="29" name="صورة 28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37023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0</xdr:colOff>
      <xdr:row>202</xdr:row>
      <xdr:rowOff>0</xdr:rowOff>
    </xdr:from>
    <xdr:ext cx="95250" cy="95250"/>
    <xdr:pic>
      <xdr:nvPicPr>
        <xdr:cNvPr id="30" name="صورة 29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47310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11</xdr:col>
      <xdr:colOff>0</xdr:colOff>
      <xdr:row>9</xdr:row>
      <xdr:rowOff>0</xdr:rowOff>
    </xdr:from>
    <xdr:to>
      <xdr:col>11</xdr:col>
      <xdr:colOff>95250</xdr:colOff>
      <xdr:row>9</xdr:row>
      <xdr:rowOff>95250</xdr:rowOff>
    </xdr:to>
    <xdr:pic>
      <xdr:nvPicPr>
        <xdr:cNvPr id="31" name="صورة 30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3190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157</xdr:row>
      <xdr:rowOff>0</xdr:rowOff>
    </xdr:from>
    <xdr:to>
      <xdr:col>11</xdr:col>
      <xdr:colOff>95250</xdr:colOff>
      <xdr:row>157</xdr:row>
      <xdr:rowOff>95250</xdr:rowOff>
    </xdr:to>
    <xdr:pic>
      <xdr:nvPicPr>
        <xdr:cNvPr id="32" name="صورة 31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37023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0</xdr:colOff>
      <xdr:row>160</xdr:row>
      <xdr:rowOff>0</xdr:rowOff>
    </xdr:from>
    <xdr:ext cx="95250" cy="95250"/>
    <xdr:pic>
      <xdr:nvPicPr>
        <xdr:cNvPr id="33" name="صورة 32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377094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11</xdr:col>
      <xdr:colOff>0</xdr:colOff>
      <xdr:row>157</xdr:row>
      <xdr:rowOff>0</xdr:rowOff>
    </xdr:from>
    <xdr:to>
      <xdr:col>11</xdr:col>
      <xdr:colOff>95250</xdr:colOff>
      <xdr:row>157</xdr:row>
      <xdr:rowOff>95250</xdr:rowOff>
    </xdr:to>
    <xdr:pic>
      <xdr:nvPicPr>
        <xdr:cNvPr id="34" name="صورة 33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37023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95250</xdr:colOff>
      <xdr:row>9</xdr:row>
      <xdr:rowOff>95250</xdr:rowOff>
    </xdr:to>
    <xdr:pic>
      <xdr:nvPicPr>
        <xdr:cNvPr id="35" name="صورة 34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3190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157</xdr:row>
      <xdr:rowOff>0</xdr:rowOff>
    </xdr:from>
    <xdr:to>
      <xdr:col>11</xdr:col>
      <xdr:colOff>95250</xdr:colOff>
      <xdr:row>157</xdr:row>
      <xdr:rowOff>95250</xdr:rowOff>
    </xdr:to>
    <xdr:pic>
      <xdr:nvPicPr>
        <xdr:cNvPr id="36" name="صورة 35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37023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0</xdr:colOff>
      <xdr:row>160</xdr:row>
      <xdr:rowOff>0</xdr:rowOff>
    </xdr:from>
    <xdr:ext cx="95250" cy="95250"/>
    <xdr:pic>
      <xdr:nvPicPr>
        <xdr:cNvPr id="37" name="صورة 36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377094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11</xdr:col>
      <xdr:colOff>0</xdr:colOff>
      <xdr:row>157</xdr:row>
      <xdr:rowOff>0</xdr:rowOff>
    </xdr:from>
    <xdr:to>
      <xdr:col>11</xdr:col>
      <xdr:colOff>95250</xdr:colOff>
      <xdr:row>157</xdr:row>
      <xdr:rowOff>95250</xdr:rowOff>
    </xdr:to>
    <xdr:pic>
      <xdr:nvPicPr>
        <xdr:cNvPr id="38" name="صورة 37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37023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</xdr:row>
          <xdr:rowOff>161925</xdr:rowOff>
        </xdr:from>
        <xdr:to>
          <xdr:col>10</xdr:col>
          <xdr:colOff>504825</xdr:colOff>
          <xdr:row>2</xdr:row>
          <xdr:rowOff>180975</xdr:rowOff>
        </xdr:to>
        <xdr:sp macro="" textlink="">
          <xdr:nvSpPr>
            <xdr:cNvPr id="1028" name="Button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54864" tIns="50292" rIns="54864" bIns="50292" anchor="ctr" upright="1"/>
            <a:lstStyle/>
            <a:p>
              <a:pPr algn="ctr" rtl="1">
                <a:defRPr sz="1000"/>
              </a:pPr>
              <a:r>
                <a:rPr lang="ar-EG" sz="2600" b="1" i="0" u="none" strike="noStrike" baseline="0">
                  <a:solidFill>
                    <a:srgbClr val="3366FF"/>
                  </a:solidFill>
                  <a:latin typeface="Arial"/>
                  <a:cs typeface="Arial"/>
                </a:rPr>
                <a:t>الغاء التجميد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11</xdr:col>
      <xdr:colOff>0</xdr:colOff>
      <xdr:row>21</xdr:row>
      <xdr:rowOff>0</xdr:rowOff>
    </xdr:from>
    <xdr:to>
      <xdr:col>11</xdr:col>
      <xdr:colOff>95250</xdr:colOff>
      <xdr:row>21</xdr:row>
      <xdr:rowOff>95250</xdr:rowOff>
    </xdr:to>
    <xdr:pic>
      <xdr:nvPicPr>
        <xdr:cNvPr id="42" name="صورة 41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59340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0</xdr:colOff>
      <xdr:row>29</xdr:row>
      <xdr:rowOff>0</xdr:rowOff>
    </xdr:from>
    <xdr:ext cx="95250" cy="95250"/>
    <xdr:pic>
      <xdr:nvPicPr>
        <xdr:cNvPr id="43" name="صورة 42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7762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11</xdr:col>
      <xdr:colOff>0</xdr:colOff>
      <xdr:row>21</xdr:row>
      <xdr:rowOff>0</xdr:rowOff>
    </xdr:from>
    <xdr:to>
      <xdr:col>11</xdr:col>
      <xdr:colOff>95250</xdr:colOff>
      <xdr:row>21</xdr:row>
      <xdr:rowOff>95250</xdr:rowOff>
    </xdr:to>
    <xdr:pic>
      <xdr:nvPicPr>
        <xdr:cNvPr id="44" name="صورة 43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59340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95250</xdr:colOff>
      <xdr:row>18</xdr:row>
      <xdr:rowOff>95250</xdr:rowOff>
    </xdr:to>
    <xdr:pic>
      <xdr:nvPicPr>
        <xdr:cNvPr id="45" name="صورة 44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52482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0</xdr:colOff>
      <xdr:row>21</xdr:row>
      <xdr:rowOff>0</xdr:rowOff>
    </xdr:from>
    <xdr:ext cx="95250" cy="95250"/>
    <xdr:pic>
      <xdr:nvPicPr>
        <xdr:cNvPr id="46" name="صورة 45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59340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11</xdr:col>
      <xdr:colOff>0</xdr:colOff>
      <xdr:row>18</xdr:row>
      <xdr:rowOff>0</xdr:rowOff>
    </xdr:from>
    <xdr:to>
      <xdr:col>11</xdr:col>
      <xdr:colOff>95250</xdr:colOff>
      <xdr:row>18</xdr:row>
      <xdr:rowOff>95250</xdr:rowOff>
    </xdr:to>
    <xdr:pic>
      <xdr:nvPicPr>
        <xdr:cNvPr id="47" name="صورة 46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52482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95250</xdr:colOff>
      <xdr:row>18</xdr:row>
      <xdr:rowOff>95250</xdr:rowOff>
    </xdr:to>
    <xdr:pic>
      <xdr:nvPicPr>
        <xdr:cNvPr id="48" name="صورة 47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52482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0</xdr:colOff>
      <xdr:row>21</xdr:row>
      <xdr:rowOff>0</xdr:rowOff>
    </xdr:from>
    <xdr:ext cx="95250" cy="95250"/>
    <xdr:pic>
      <xdr:nvPicPr>
        <xdr:cNvPr id="49" name="صورة 48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59340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11</xdr:col>
      <xdr:colOff>0</xdr:colOff>
      <xdr:row>18</xdr:row>
      <xdr:rowOff>0</xdr:rowOff>
    </xdr:from>
    <xdr:to>
      <xdr:col>11</xdr:col>
      <xdr:colOff>95250</xdr:colOff>
      <xdr:row>18</xdr:row>
      <xdr:rowOff>95250</xdr:rowOff>
    </xdr:to>
    <xdr:pic>
      <xdr:nvPicPr>
        <xdr:cNvPr id="50" name="صورة 49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52482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95250</xdr:colOff>
      <xdr:row>18</xdr:row>
      <xdr:rowOff>95250</xdr:rowOff>
    </xdr:to>
    <xdr:pic>
      <xdr:nvPicPr>
        <xdr:cNvPr id="51" name="صورة 50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52482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0</xdr:colOff>
      <xdr:row>21</xdr:row>
      <xdr:rowOff>0</xdr:rowOff>
    </xdr:from>
    <xdr:ext cx="95250" cy="95250"/>
    <xdr:pic>
      <xdr:nvPicPr>
        <xdr:cNvPr id="52" name="صورة 51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59340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11</xdr:col>
      <xdr:colOff>0</xdr:colOff>
      <xdr:row>18</xdr:row>
      <xdr:rowOff>0</xdr:rowOff>
    </xdr:from>
    <xdr:to>
      <xdr:col>11</xdr:col>
      <xdr:colOff>95250</xdr:colOff>
      <xdr:row>18</xdr:row>
      <xdr:rowOff>95250</xdr:rowOff>
    </xdr:to>
    <xdr:pic>
      <xdr:nvPicPr>
        <xdr:cNvPr id="53" name="صورة 52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52482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95250</xdr:colOff>
      <xdr:row>9</xdr:row>
      <xdr:rowOff>95250</xdr:rowOff>
    </xdr:to>
    <xdr:pic>
      <xdr:nvPicPr>
        <xdr:cNvPr id="54" name="صورة 53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3190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95250</xdr:colOff>
      <xdr:row>9</xdr:row>
      <xdr:rowOff>95250</xdr:rowOff>
    </xdr:to>
    <xdr:pic>
      <xdr:nvPicPr>
        <xdr:cNvPr id="55" name="صورة 54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3190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95250</xdr:colOff>
      <xdr:row>9</xdr:row>
      <xdr:rowOff>95250</xdr:rowOff>
    </xdr:to>
    <xdr:pic>
      <xdr:nvPicPr>
        <xdr:cNvPr id="56" name="صورة 55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3190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95250</xdr:colOff>
      <xdr:row>9</xdr:row>
      <xdr:rowOff>95250</xdr:rowOff>
    </xdr:to>
    <xdr:pic>
      <xdr:nvPicPr>
        <xdr:cNvPr id="57" name="صورة 56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3190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71</xdr:row>
      <xdr:rowOff>0</xdr:rowOff>
    </xdr:from>
    <xdr:to>
      <xdr:col>11</xdr:col>
      <xdr:colOff>95250</xdr:colOff>
      <xdr:row>71</xdr:row>
      <xdr:rowOff>95250</xdr:rowOff>
    </xdr:to>
    <xdr:pic>
      <xdr:nvPicPr>
        <xdr:cNvPr id="58" name="صورة 57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173640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0</xdr:colOff>
      <xdr:row>77</xdr:row>
      <xdr:rowOff>0</xdr:rowOff>
    </xdr:from>
    <xdr:ext cx="95250" cy="95250"/>
    <xdr:pic>
      <xdr:nvPicPr>
        <xdr:cNvPr id="59" name="صورة 58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187356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11</xdr:col>
      <xdr:colOff>0</xdr:colOff>
      <xdr:row>71</xdr:row>
      <xdr:rowOff>0</xdr:rowOff>
    </xdr:from>
    <xdr:to>
      <xdr:col>11</xdr:col>
      <xdr:colOff>95250</xdr:colOff>
      <xdr:row>71</xdr:row>
      <xdr:rowOff>95250</xdr:rowOff>
    </xdr:to>
    <xdr:pic>
      <xdr:nvPicPr>
        <xdr:cNvPr id="60" name="صورة 59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173640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70</xdr:row>
      <xdr:rowOff>0</xdr:rowOff>
    </xdr:from>
    <xdr:to>
      <xdr:col>11</xdr:col>
      <xdr:colOff>95250</xdr:colOff>
      <xdr:row>70</xdr:row>
      <xdr:rowOff>95250</xdr:rowOff>
    </xdr:to>
    <xdr:pic>
      <xdr:nvPicPr>
        <xdr:cNvPr id="61" name="صورة 60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171354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0</xdr:colOff>
      <xdr:row>71</xdr:row>
      <xdr:rowOff>0</xdr:rowOff>
    </xdr:from>
    <xdr:ext cx="95250" cy="95250"/>
    <xdr:pic>
      <xdr:nvPicPr>
        <xdr:cNvPr id="62" name="صورة 61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173640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11</xdr:col>
      <xdr:colOff>0</xdr:colOff>
      <xdr:row>70</xdr:row>
      <xdr:rowOff>0</xdr:rowOff>
    </xdr:from>
    <xdr:to>
      <xdr:col>11</xdr:col>
      <xdr:colOff>95250</xdr:colOff>
      <xdr:row>70</xdr:row>
      <xdr:rowOff>95250</xdr:rowOff>
    </xdr:to>
    <xdr:pic>
      <xdr:nvPicPr>
        <xdr:cNvPr id="63" name="صورة 62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171354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70</xdr:row>
      <xdr:rowOff>0</xdr:rowOff>
    </xdr:from>
    <xdr:to>
      <xdr:col>11</xdr:col>
      <xdr:colOff>95250</xdr:colOff>
      <xdr:row>70</xdr:row>
      <xdr:rowOff>95250</xdr:rowOff>
    </xdr:to>
    <xdr:pic>
      <xdr:nvPicPr>
        <xdr:cNvPr id="64" name="صورة 63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171354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0</xdr:colOff>
      <xdr:row>71</xdr:row>
      <xdr:rowOff>0</xdr:rowOff>
    </xdr:from>
    <xdr:ext cx="95250" cy="95250"/>
    <xdr:pic>
      <xdr:nvPicPr>
        <xdr:cNvPr id="65" name="صورة 64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173640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11</xdr:col>
      <xdr:colOff>0</xdr:colOff>
      <xdr:row>70</xdr:row>
      <xdr:rowOff>0</xdr:rowOff>
    </xdr:from>
    <xdr:to>
      <xdr:col>11</xdr:col>
      <xdr:colOff>95250</xdr:colOff>
      <xdr:row>70</xdr:row>
      <xdr:rowOff>95250</xdr:rowOff>
    </xdr:to>
    <xdr:pic>
      <xdr:nvPicPr>
        <xdr:cNvPr id="66" name="صورة 65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171354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70</xdr:row>
      <xdr:rowOff>0</xdr:rowOff>
    </xdr:from>
    <xdr:to>
      <xdr:col>11</xdr:col>
      <xdr:colOff>95250</xdr:colOff>
      <xdr:row>70</xdr:row>
      <xdr:rowOff>95250</xdr:rowOff>
    </xdr:to>
    <xdr:pic>
      <xdr:nvPicPr>
        <xdr:cNvPr id="67" name="صورة 66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171354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0</xdr:colOff>
      <xdr:row>71</xdr:row>
      <xdr:rowOff>0</xdr:rowOff>
    </xdr:from>
    <xdr:ext cx="95250" cy="95250"/>
    <xdr:pic>
      <xdr:nvPicPr>
        <xdr:cNvPr id="68" name="صورة 67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173640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11</xdr:col>
      <xdr:colOff>0</xdr:colOff>
      <xdr:row>70</xdr:row>
      <xdr:rowOff>0</xdr:rowOff>
    </xdr:from>
    <xdr:to>
      <xdr:col>11</xdr:col>
      <xdr:colOff>95250</xdr:colOff>
      <xdr:row>70</xdr:row>
      <xdr:rowOff>95250</xdr:rowOff>
    </xdr:to>
    <xdr:pic>
      <xdr:nvPicPr>
        <xdr:cNvPr id="69" name="صورة 68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171354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60</xdr:row>
      <xdr:rowOff>0</xdr:rowOff>
    </xdr:from>
    <xdr:to>
      <xdr:col>11</xdr:col>
      <xdr:colOff>95250</xdr:colOff>
      <xdr:row>60</xdr:row>
      <xdr:rowOff>95250</xdr:rowOff>
    </xdr:to>
    <xdr:pic>
      <xdr:nvPicPr>
        <xdr:cNvPr id="70" name="صورة 69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148494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60</xdr:row>
      <xdr:rowOff>0</xdr:rowOff>
    </xdr:from>
    <xdr:to>
      <xdr:col>11</xdr:col>
      <xdr:colOff>95250</xdr:colOff>
      <xdr:row>60</xdr:row>
      <xdr:rowOff>95250</xdr:rowOff>
    </xdr:to>
    <xdr:pic>
      <xdr:nvPicPr>
        <xdr:cNvPr id="71" name="صورة 70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148494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60</xdr:row>
      <xdr:rowOff>0</xdr:rowOff>
    </xdr:from>
    <xdr:to>
      <xdr:col>11</xdr:col>
      <xdr:colOff>95250</xdr:colOff>
      <xdr:row>60</xdr:row>
      <xdr:rowOff>95250</xdr:rowOff>
    </xdr:to>
    <xdr:pic>
      <xdr:nvPicPr>
        <xdr:cNvPr id="72" name="صورة 71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148494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60</xdr:row>
      <xdr:rowOff>0</xdr:rowOff>
    </xdr:from>
    <xdr:to>
      <xdr:col>11</xdr:col>
      <xdr:colOff>95250</xdr:colOff>
      <xdr:row>60</xdr:row>
      <xdr:rowOff>95250</xdr:rowOff>
    </xdr:to>
    <xdr:pic>
      <xdr:nvPicPr>
        <xdr:cNvPr id="73" name="صورة 72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148494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120</xdr:row>
      <xdr:rowOff>0</xdr:rowOff>
    </xdr:from>
    <xdr:to>
      <xdr:col>11</xdr:col>
      <xdr:colOff>95250</xdr:colOff>
      <xdr:row>120</xdr:row>
      <xdr:rowOff>95250</xdr:rowOff>
    </xdr:to>
    <xdr:pic>
      <xdr:nvPicPr>
        <xdr:cNvPr id="74" name="صورة 73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285654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0</xdr:colOff>
      <xdr:row>79</xdr:row>
      <xdr:rowOff>0</xdr:rowOff>
    </xdr:from>
    <xdr:ext cx="95250" cy="95250"/>
    <xdr:pic>
      <xdr:nvPicPr>
        <xdr:cNvPr id="75" name="صورة 74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191928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11</xdr:col>
      <xdr:colOff>0</xdr:colOff>
      <xdr:row>120</xdr:row>
      <xdr:rowOff>0</xdr:rowOff>
    </xdr:from>
    <xdr:to>
      <xdr:col>11</xdr:col>
      <xdr:colOff>95250</xdr:colOff>
      <xdr:row>120</xdr:row>
      <xdr:rowOff>95250</xdr:rowOff>
    </xdr:to>
    <xdr:pic>
      <xdr:nvPicPr>
        <xdr:cNvPr id="76" name="صورة 75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285654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0</xdr:colOff>
      <xdr:row>61</xdr:row>
      <xdr:rowOff>0</xdr:rowOff>
    </xdr:from>
    <xdr:ext cx="95250" cy="95250"/>
    <xdr:pic>
      <xdr:nvPicPr>
        <xdr:cNvPr id="77" name="صورة 76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150780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11</xdr:col>
      <xdr:colOff>0</xdr:colOff>
      <xdr:row>120</xdr:row>
      <xdr:rowOff>0</xdr:rowOff>
    </xdr:from>
    <xdr:to>
      <xdr:col>11</xdr:col>
      <xdr:colOff>95250</xdr:colOff>
      <xdr:row>120</xdr:row>
      <xdr:rowOff>95250</xdr:rowOff>
    </xdr:to>
    <xdr:pic>
      <xdr:nvPicPr>
        <xdr:cNvPr id="78" name="صورة 77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285654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120</xdr:row>
      <xdr:rowOff>0</xdr:rowOff>
    </xdr:from>
    <xdr:to>
      <xdr:col>11</xdr:col>
      <xdr:colOff>95250</xdr:colOff>
      <xdr:row>120</xdr:row>
      <xdr:rowOff>95250</xdr:rowOff>
    </xdr:to>
    <xdr:pic>
      <xdr:nvPicPr>
        <xdr:cNvPr id="79" name="صورة 78" descr="http://student.moe.gov.eg/new/images/spacer10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7875" y="28565475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1;&#1608;&#1604;&#1610;%20&#1573;&#1589;&#1583;&#1575;&#1585;%20202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بداية"/>
      <sheetName val="الشيت"/>
      <sheetName val="كشف 12"/>
      <sheetName val="الترم الأول"/>
      <sheetName val="الجلوس والجدول"/>
      <sheetName val="شهادة ترم أول"/>
      <sheetName val="شهادة اخر العام"/>
      <sheetName val="ناجحون"/>
      <sheetName val="راسبون"/>
      <sheetName val="دور ثان"/>
      <sheetName val="مفصولين"/>
      <sheetName val="الأوائل"/>
      <sheetName val="نسبة النجاح"/>
      <sheetName val="شيت مراجعة"/>
    </sheetNames>
    <definedNames>
      <definedName name="DelData"/>
      <definedName name="FreezPans"/>
      <definedName name="UnFreezPan"/>
      <definedName name="اضافة_حذف"/>
    </definedNames>
    <sheetDataSet>
      <sheetData sheetId="0">
        <row r="20">
          <cell r="E20" t="str">
            <v>الأول التجارى</v>
          </cell>
          <cell r="M20">
            <v>44105</v>
          </cell>
        </row>
        <row r="22">
          <cell r="E22" t="str">
            <v>2021/2020</v>
          </cell>
        </row>
      </sheetData>
      <sheetData sheetId="1">
        <row r="4">
          <cell r="R4" t="str">
            <v xml:space="preserve">لغة عربية  </v>
          </cell>
          <cell r="V4" t="str">
            <v xml:space="preserve">لغة إنجليزية  </v>
          </cell>
          <cell r="Z4" t="str">
            <v xml:space="preserve">لغة فرنسية  </v>
          </cell>
          <cell r="AD4" t="str">
            <v xml:space="preserve">جغرافيا  </v>
          </cell>
          <cell r="AX4" t="str">
            <v>اقتصاد</v>
          </cell>
          <cell r="BB4" t="str">
            <v>سكرتارية عربية</v>
          </cell>
          <cell r="BF4" t="str">
            <v>سكرتارية افرنجية</v>
          </cell>
          <cell r="BJ4" t="str">
            <v>ادارة اعمال</v>
          </cell>
          <cell r="BN4" t="str">
            <v>محاسبة</v>
          </cell>
          <cell r="BR4" t="str">
            <v>تسويق</v>
          </cell>
          <cell r="BV4" t="str">
            <v>قانون تجارى</v>
          </cell>
          <cell r="CB4" t="str">
            <v xml:space="preserve">تربيـة دينية  </v>
          </cell>
          <cell r="CF4" t="str">
            <v xml:space="preserve">مواطنة  </v>
          </cell>
        </row>
        <row r="8">
          <cell r="EA8" t="str">
            <v>1/1</v>
          </cell>
        </row>
        <row r="9">
          <cell r="EA9" t="str">
            <v>2/1</v>
          </cell>
        </row>
        <row r="10">
          <cell r="J10" t="str">
            <v>ذكر</v>
          </cell>
          <cell r="X10">
            <v>18</v>
          </cell>
          <cell r="Y10">
            <v>43.5</v>
          </cell>
          <cell r="AB10">
            <v>10.8</v>
          </cell>
          <cell r="AC10">
            <v>22.8</v>
          </cell>
          <cell r="AF10">
            <v>15.5</v>
          </cell>
          <cell r="AG10">
            <v>32.5</v>
          </cell>
          <cell r="AJ10">
            <v>10.5</v>
          </cell>
          <cell r="AK10">
            <v>23.5</v>
          </cell>
          <cell r="AM10">
            <v>3.5</v>
          </cell>
          <cell r="AN10">
            <v>8.5</v>
          </cell>
          <cell r="AO10">
            <v>8</v>
          </cell>
          <cell r="AR10">
            <v>7</v>
          </cell>
          <cell r="AS10">
            <v>6.5</v>
          </cell>
          <cell r="AU10">
            <v>20</v>
          </cell>
          <cell r="AV10">
            <v>16</v>
          </cell>
          <cell r="AW10">
            <v>36</v>
          </cell>
          <cell r="AZ10">
            <v>13</v>
          </cell>
          <cell r="BA10">
            <v>41</v>
          </cell>
          <cell r="BD10">
            <v>16.5</v>
          </cell>
          <cell r="BE10">
            <v>26.5</v>
          </cell>
          <cell r="BH10">
            <v>15.5</v>
          </cell>
          <cell r="BI10">
            <v>38</v>
          </cell>
          <cell r="BL10">
            <v>16</v>
          </cell>
          <cell r="BM10">
            <v>36</v>
          </cell>
          <cell r="BP10">
            <v>14.5</v>
          </cell>
          <cell r="BQ10">
            <v>33</v>
          </cell>
          <cell r="BT10">
            <v>14</v>
          </cell>
          <cell r="BU10">
            <v>40.5</v>
          </cell>
          <cell r="BX10">
            <v>13</v>
          </cell>
          <cell r="BY10">
            <v>33.5</v>
          </cell>
          <cell r="CD10">
            <v>6</v>
          </cell>
          <cell r="CE10">
            <v>17.5</v>
          </cell>
          <cell r="CH10">
            <v>7</v>
          </cell>
          <cell r="CI10">
            <v>18.5</v>
          </cell>
          <cell r="CK10" t="str">
            <v>دور ثان</v>
          </cell>
        </row>
        <row r="11">
          <cell r="J11" t="str">
            <v>ذكر</v>
          </cell>
          <cell r="X11">
            <v>15</v>
          </cell>
          <cell r="Y11">
            <v>38</v>
          </cell>
          <cell r="AB11">
            <v>5</v>
          </cell>
          <cell r="AC11">
            <v>15</v>
          </cell>
          <cell r="AF11">
            <v>5</v>
          </cell>
          <cell r="AG11">
            <v>23</v>
          </cell>
          <cell r="AJ11">
            <v>9</v>
          </cell>
          <cell r="AK11">
            <v>22</v>
          </cell>
          <cell r="AM11">
            <v>3</v>
          </cell>
          <cell r="AN11">
            <v>8</v>
          </cell>
          <cell r="AO11">
            <v>7</v>
          </cell>
          <cell r="AR11">
            <v>7.5</v>
          </cell>
          <cell r="AS11">
            <v>6.5</v>
          </cell>
          <cell r="AU11">
            <v>19.5</v>
          </cell>
          <cell r="AV11">
            <v>15.5</v>
          </cell>
          <cell r="AW11">
            <v>35</v>
          </cell>
          <cell r="AZ11">
            <v>15</v>
          </cell>
          <cell r="BA11">
            <v>43</v>
          </cell>
          <cell r="BD11">
            <v>18.5</v>
          </cell>
          <cell r="BE11">
            <v>27.5</v>
          </cell>
          <cell r="BH11">
            <v>16</v>
          </cell>
          <cell r="BI11">
            <v>39</v>
          </cell>
          <cell r="BL11">
            <v>16</v>
          </cell>
          <cell r="BM11">
            <v>37</v>
          </cell>
          <cell r="BP11">
            <v>14</v>
          </cell>
          <cell r="BQ11">
            <v>30.5</v>
          </cell>
          <cell r="BT11">
            <v>18</v>
          </cell>
          <cell r="BU11">
            <v>44.5</v>
          </cell>
          <cell r="BX11">
            <v>10</v>
          </cell>
          <cell r="BY11">
            <v>28</v>
          </cell>
          <cell r="CD11">
            <v>6</v>
          </cell>
          <cell r="CE11">
            <v>17.5</v>
          </cell>
          <cell r="CH11">
            <v>7</v>
          </cell>
          <cell r="CI11">
            <v>18.5</v>
          </cell>
          <cell r="CK11" t="str">
            <v>ناجح</v>
          </cell>
        </row>
        <row r="12">
          <cell r="J12" t="str">
            <v>ذكر</v>
          </cell>
          <cell r="X12">
            <v>18</v>
          </cell>
          <cell r="Y12">
            <v>42.5</v>
          </cell>
          <cell r="AB12">
            <v>9.6000000000000014</v>
          </cell>
          <cell r="AC12">
            <v>23.900000000000002</v>
          </cell>
          <cell r="AF12">
            <v>15.5</v>
          </cell>
          <cell r="AG12">
            <v>33</v>
          </cell>
          <cell r="AJ12">
            <v>10.5</v>
          </cell>
          <cell r="AK12">
            <v>23.5</v>
          </cell>
          <cell r="AM12">
            <v>3.5</v>
          </cell>
          <cell r="AN12">
            <v>8.5</v>
          </cell>
          <cell r="AO12">
            <v>7</v>
          </cell>
          <cell r="AR12">
            <v>7.5</v>
          </cell>
          <cell r="AS12">
            <v>6</v>
          </cell>
          <cell r="AU12">
            <v>19.5</v>
          </cell>
          <cell r="AV12">
            <v>15.5</v>
          </cell>
          <cell r="AW12">
            <v>35</v>
          </cell>
          <cell r="AZ12">
            <v>15</v>
          </cell>
          <cell r="BA12">
            <v>43.5</v>
          </cell>
          <cell r="BD12">
            <v>18</v>
          </cell>
          <cell r="BE12">
            <v>30</v>
          </cell>
          <cell r="BH12">
            <v>18.5</v>
          </cell>
          <cell r="BI12">
            <v>42</v>
          </cell>
          <cell r="BL12">
            <v>16</v>
          </cell>
          <cell r="BM12">
            <v>38.5</v>
          </cell>
          <cell r="BP12">
            <v>14</v>
          </cell>
          <cell r="BQ12">
            <v>33.5</v>
          </cell>
          <cell r="BT12">
            <v>16</v>
          </cell>
          <cell r="BU12">
            <v>40.5</v>
          </cell>
          <cell r="BX12">
            <v>13</v>
          </cell>
          <cell r="BY12">
            <v>25.5</v>
          </cell>
          <cell r="CD12">
            <v>6</v>
          </cell>
          <cell r="CE12">
            <v>17.5</v>
          </cell>
          <cell r="CH12">
            <v>7.5</v>
          </cell>
          <cell r="CI12">
            <v>19</v>
          </cell>
          <cell r="CK12" t="str">
            <v>ناجح</v>
          </cell>
        </row>
        <row r="13">
          <cell r="J13" t="str">
            <v>ذكر</v>
          </cell>
          <cell r="X13">
            <v>15</v>
          </cell>
          <cell r="Y13">
            <v>38.5</v>
          </cell>
          <cell r="AB13">
            <v>9.6000000000000014</v>
          </cell>
          <cell r="AC13">
            <v>22.1</v>
          </cell>
          <cell r="AF13">
            <v>15.5</v>
          </cell>
          <cell r="AG13">
            <v>33</v>
          </cell>
          <cell r="AJ13">
            <v>10.5</v>
          </cell>
          <cell r="AK13">
            <v>23.5</v>
          </cell>
          <cell r="AM13">
            <v>3.5</v>
          </cell>
          <cell r="AN13">
            <v>8.5</v>
          </cell>
          <cell r="AO13">
            <v>7</v>
          </cell>
          <cell r="AR13">
            <v>7</v>
          </cell>
          <cell r="AS13">
            <v>6.5</v>
          </cell>
          <cell r="AU13">
            <v>19</v>
          </cell>
          <cell r="AV13">
            <v>16</v>
          </cell>
          <cell r="AW13">
            <v>35</v>
          </cell>
          <cell r="AZ13">
            <v>15</v>
          </cell>
          <cell r="BA13">
            <v>43.5</v>
          </cell>
          <cell r="BD13">
            <v>18</v>
          </cell>
          <cell r="BE13">
            <v>28.5</v>
          </cell>
          <cell r="BH13">
            <v>16.5</v>
          </cell>
          <cell r="BI13">
            <v>40</v>
          </cell>
          <cell r="BL13">
            <v>16</v>
          </cell>
          <cell r="BM13">
            <v>37.5</v>
          </cell>
          <cell r="BP13">
            <v>14.5</v>
          </cell>
          <cell r="BQ13">
            <v>33</v>
          </cell>
          <cell r="BT13">
            <v>18</v>
          </cell>
          <cell r="BU13">
            <v>44.5</v>
          </cell>
          <cell r="BX13">
            <v>15.5</v>
          </cell>
          <cell r="BY13">
            <v>26.5</v>
          </cell>
          <cell r="CD13">
            <v>6</v>
          </cell>
          <cell r="CE13">
            <v>17</v>
          </cell>
          <cell r="CH13">
            <v>7</v>
          </cell>
          <cell r="CI13">
            <v>18</v>
          </cell>
          <cell r="CK13" t="str">
            <v>ناجح</v>
          </cell>
        </row>
        <row r="14">
          <cell r="J14" t="str">
            <v>ذكر</v>
          </cell>
          <cell r="X14">
            <v>16</v>
          </cell>
          <cell r="Y14">
            <v>40.5</v>
          </cell>
          <cell r="AB14">
            <v>9.6</v>
          </cell>
          <cell r="AC14">
            <v>23.9</v>
          </cell>
          <cell r="AF14">
            <v>15.5</v>
          </cell>
          <cell r="AG14">
            <v>33</v>
          </cell>
          <cell r="AJ14">
            <v>11.5</v>
          </cell>
          <cell r="AK14">
            <v>23</v>
          </cell>
          <cell r="AM14">
            <v>3.5</v>
          </cell>
          <cell r="AN14">
            <v>9</v>
          </cell>
          <cell r="AO14">
            <v>7</v>
          </cell>
          <cell r="AR14">
            <v>7</v>
          </cell>
          <cell r="AS14">
            <v>6</v>
          </cell>
          <cell r="AU14">
            <v>19.5</v>
          </cell>
          <cell r="AV14">
            <v>15.5</v>
          </cell>
          <cell r="AW14">
            <v>35</v>
          </cell>
          <cell r="AZ14">
            <v>15</v>
          </cell>
          <cell r="BA14">
            <v>43.5</v>
          </cell>
          <cell r="BD14">
            <v>18</v>
          </cell>
          <cell r="BE14">
            <v>27.5</v>
          </cell>
          <cell r="BH14">
            <v>17</v>
          </cell>
          <cell r="BI14">
            <v>41.5</v>
          </cell>
          <cell r="BL14">
            <v>16</v>
          </cell>
          <cell r="BM14">
            <v>37.5</v>
          </cell>
          <cell r="BP14">
            <v>15.5</v>
          </cell>
          <cell r="BQ14">
            <v>34</v>
          </cell>
          <cell r="BT14">
            <v>18</v>
          </cell>
          <cell r="BU14">
            <v>44.5</v>
          </cell>
          <cell r="BX14">
            <v>16</v>
          </cell>
          <cell r="BY14">
            <v>25</v>
          </cell>
          <cell r="CD14">
            <v>6</v>
          </cell>
          <cell r="CE14">
            <v>17</v>
          </cell>
          <cell r="CH14">
            <v>7.5</v>
          </cell>
          <cell r="CI14">
            <v>18.5</v>
          </cell>
          <cell r="CK14" t="str">
            <v>ناجح</v>
          </cell>
        </row>
        <row r="15">
          <cell r="J15" t="str">
            <v>ذكر</v>
          </cell>
          <cell r="X15">
            <v>15</v>
          </cell>
          <cell r="Y15">
            <v>39.5</v>
          </cell>
          <cell r="AB15">
            <v>9</v>
          </cell>
          <cell r="AC15">
            <v>21.5</v>
          </cell>
          <cell r="AF15">
            <v>15</v>
          </cell>
          <cell r="AG15">
            <v>32.5</v>
          </cell>
          <cell r="AJ15">
            <v>11.5</v>
          </cell>
          <cell r="AK15">
            <v>23</v>
          </cell>
          <cell r="AM15">
            <v>3</v>
          </cell>
          <cell r="AN15">
            <v>8</v>
          </cell>
          <cell r="AO15">
            <v>7</v>
          </cell>
          <cell r="AR15">
            <v>7.5</v>
          </cell>
          <cell r="AS15">
            <v>6</v>
          </cell>
          <cell r="AU15">
            <v>19.5</v>
          </cell>
          <cell r="AV15">
            <v>15</v>
          </cell>
          <cell r="AW15">
            <v>34.5</v>
          </cell>
          <cell r="AZ15">
            <v>11</v>
          </cell>
          <cell r="BA15">
            <v>37.5</v>
          </cell>
          <cell r="BD15">
            <v>18</v>
          </cell>
          <cell r="BE15">
            <v>29.5</v>
          </cell>
          <cell r="BH15">
            <v>16</v>
          </cell>
          <cell r="BI15">
            <v>33.5</v>
          </cell>
          <cell r="BL15">
            <v>17</v>
          </cell>
          <cell r="BM15">
            <v>38.5</v>
          </cell>
          <cell r="BP15">
            <v>15</v>
          </cell>
          <cell r="BQ15">
            <v>32.5</v>
          </cell>
          <cell r="BT15">
            <v>17</v>
          </cell>
          <cell r="BU15">
            <v>43.5</v>
          </cell>
          <cell r="BX15">
            <v>11</v>
          </cell>
          <cell r="BY15">
            <v>29.5</v>
          </cell>
          <cell r="CD15">
            <v>6</v>
          </cell>
          <cell r="CE15">
            <v>17</v>
          </cell>
          <cell r="CH15">
            <v>7</v>
          </cell>
          <cell r="CI15">
            <v>18</v>
          </cell>
          <cell r="CK15" t="str">
            <v>ناجح</v>
          </cell>
        </row>
        <row r="16">
          <cell r="J16" t="str">
            <v>ذكر</v>
          </cell>
          <cell r="X16">
            <v>19</v>
          </cell>
          <cell r="Y16">
            <v>43.5</v>
          </cell>
          <cell r="AB16">
            <v>9.6000000000000014</v>
          </cell>
          <cell r="AC16">
            <v>26.1</v>
          </cell>
          <cell r="AF16">
            <v>15.5</v>
          </cell>
          <cell r="AG16">
            <v>33</v>
          </cell>
          <cell r="AJ16">
            <v>10.5</v>
          </cell>
          <cell r="AK16">
            <v>23.5</v>
          </cell>
          <cell r="AM16">
            <v>3.5</v>
          </cell>
          <cell r="AN16">
            <v>8.5</v>
          </cell>
          <cell r="AO16">
            <v>8</v>
          </cell>
          <cell r="AR16">
            <v>7</v>
          </cell>
          <cell r="AS16">
            <v>6</v>
          </cell>
          <cell r="AU16">
            <v>20</v>
          </cell>
          <cell r="AV16">
            <v>15.5</v>
          </cell>
          <cell r="AW16">
            <v>35.5</v>
          </cell>
          <cell r="AZ16">
            <v>11</v>
          </cell>
          <cell r="BA16">
            <v>37.5</v>
          </cell>
          <cell r="BD16">
            <v>17.5</v>
          </cell>
          <cell r="BE16">
            <v>28</v>
          </cell>
          <cell r="BH16">
            <v>17</v>
          </cell>
          <cell r="BI16">
            <v>41</v>
          </cell>
          <cell r="BL16">
            <v>16</v>
          </cell>
          <cell r="BM16">
            <v>37.5</v>
          </cell>
          <cell r="BP16">
            <v>15</v>
          </cell>
          <cell r="BQ16">
            <v>33.5</v>
          </cell>
          <cell r="BT16">
            <v>17</v>
          </cell>
          <cell r="BU16">
            <v>43.5</v>
          </cell>
          <cell r="BX16">
            <v>15</v>
          </cell>
          <cell r="BY16">
            <v>26</v>
          </cell>
          <cell r="CD16">
            <v>6</v>
          </cell>
          <cell r="CE16">
            <v>17</v>
          </cell>
          <cell r="CH16">
            <v>7</v>
          </cell>
          <cell r="CI16">
            <v>18</v>
          </cell>
          <cell r="CK16" t="str">
            <v>ناجح</v>
          </cell>
        </row>
        <row r="17">
          <cell r="J17" t="str">
            <v>ذكر</v>
          </cell>
          <cell r="X17">
            <v>19</v>
          </cell>
          <cell r="Y17">
            <v>44.5</v>
          </cell>
          <cell r="AB17">
            <v>9.6000000000000014</v>
          </cell>
          <cell r="AC17">
            <v>24.400000000000002</v>
          </cell>
          <cell r="AF17">
            <v>15</v>
          </cell>
          <cell r="AG17">
            <v>32.5</v>
          </cell>
          <cell r="AJ17">
            <v>10.5</v>
          </cell>
          <cell r="AK17">
            <v>23.5</v>
          </cell>
          <cell r="AM17">
            <v>3</v>
          </cell>
          <cell r="AN17">
            <v>8</v>
          </cell>
          <cell r="AO17">
            <v>7</v>
          </cell>
          <cell r="AR17">
            <v>7.5</v>
          </cell>
          <cell r="AS17">
            <v>6</v>
          </cell>
          <cell r="AU17">
            <v>19.5</v>
          </cell>
          <cell r="AV17">
            <v>15</v>
          </cell>
          <cell r="AW17">
            <v>34.5</v>
          </cell>
          <cell r="AZ17">
            <v>11</v>
          </cell>
          <cell r="BA17">
            <v>39</v>
          </cell>
          <cell r="BD17">
            <v>17</v>
          </cell>
          <cell r="BE17">
            <v>27</v>
          </cell>
          <cell r="BH17">
            <v>16</v>
          </cell>
          <cell r="BI17">
            <v>37.5</v>
          </cell>
          <cell r="BL17">
            <v>16</v>
          </cell>
          <cell r="BM17">
            <v>37</v>
          </cell>
          <cell r="BP17">
            <v>15.5</v>
          </cell>
          <cell r="BQ17">
            <v>33.5</v>
          </cell>
          <cell r="BT17">
            <v>15</v>
          </cell>
          <cell r="BU17">
            <v>41</v>
          </cell>
          <cell r="BX17">
            <v>12</v>
          </cell>
          <cell r="BY17">
            <v>26</v>
          </cell>
          <cell r="CD17">
            <v>6</v>
          </cell>
          <cell r="CE17">
            <v>17.5</v>
          </cell>
          <cell r="CH17">
            <v>7</v>
          </cell>
          <cell r="CI17">
            <v>18.5</v>
          </cell>
          <cell r="CK17" t="str">
            <v>ناجح</v>
          </cell>
        </row>
        <row r="18">
          <cell r="J18" t="str">
            <v>ذكر</v>
          </cell>
          <cell r="X18">
            <v>17.5</v>
          </cell>
          <cell r="Y18">
            <v>43</v>
          </cell>
          <cell r="AB18">
            <v>9.6000000000000014</v>
          </cell>
          <cell r="AC18">
            <v>23.900000000000002</v>
          </cell>
          <cell r="AF18">
            <v>15</v>
          </cell>
          <cell r="AG18">
            <v>32.5</v>
          </cell>
          <cell r="AJ18">
            <v>11.5</v>
          </cell>
          <cell r="AK18">
            <v>24.5</v>
          </cell>
          <cell r="AM18">
            <v>3</v>
          </cell>
          <cell r="AN18">
            <v>8</v>
          </cell>
          <cell r="AO18">
            <v>8</v>
          </cell>
          <cell r="AR18">
            <v>7</v>
          </cell>
          <cell r="AS18">
            <v>7</v>
          </cell>
          <cell r="AU18">
            <v>20</v>
          </cell>
          <cell r="AV18">
            <v>16</v>
          </cell>
          <cell r="AW18">
            <v>36</v>
          </cell>
          <cell r="AZ18">
            <v>11</v>
          </cell>
          <cell r="BA18">
            <v>39</v>
          </cell>
          <cell r="BD18">
            <v>17.5</v>
          </cell>
          <cell r="BE18">
            <v>28.5</v>
          </cell>
          <cell r="BH18">
            <v>15</v>
          </cell>
          <cell r="BI18">
            <v>36.5</v>
          </cell>
          <cell r="BL18">
            <v>16</v>
          </cell>
          <cell r="BM18">
            <v>37</v>
          </cell>
          <cell r="BP18">
            <v>16</v>
          </cell>
          <cell r="BQ18">
            <v>34</v>
          </cell>
          <cell r="BT18">
            <v>17</v>
          </cell>
          <cell r="BU18">
            <v>43</v>
          </cell>
          <cell r="BX18">
            <v>12</v>
          </cell>
          <cell r="BY18">
            <v>25</v>
          </cell>
          <cell r="CD18">
            <v>6</v>
          </cell>
          <cell r="CE18">
            <v>17.5</v>
          </cell>
          <cell r="CH18">
            <v>7</v>
          </cell>
          <cell r="CI18">
            <v>18.5</v>
          </cell>
          <cell r="CK18" t="str">
            <v>ناجح</v>
          </cell>
        </row>
        <row r="19">
          <cell r="J19" t="str">
            <v>ذكر</v>
          </cell>
          <cell r="X19">
            <v>17.5</v>
          </cell>
          <cell r="Y19">
            <v>42</v>
          </cell>
          <cell r="AB19">
            <v>10.199999999999999</v>
          </cell>
          <cell r="AC19">
            <v>22.9</v>
          </cell>
          <cell r="AF19">
            <v>15</v>
          </cell>
          <cell r="AG19">
            <v>32.5</v>
          </cell>
          <cell r="AJ19">
            <v>11.5</v>
          </cell>
          <cell r="AK19">
            <v>24.5</v>
          </cell>
          <cell r="AM19">
            <v>3</v>
          </cell>
          <cell r="AN19">
            <v>7.5</v>
          </cell>
          <cell r="AO19">
            <v>8</v>
          </cell>
          <cell r="AR19">
            <v>7</v>
          </cell>
          <cell r="AS19">
            <v>6</v>
          </cell>
          <cell r="AU19">
            <v>19.5</v>
          </cell>
          <cell r="AV19">
            <v>15</v>
          </cell>
          <cell r="AW19">
            <v>34.5</v>
          </cell>
          <cell r="AZ19">
            <v>11</v>
          </cell>
          <cell r="BA19">
            <v>39.5</v>
          </cell>
          <cell r="BD19">
            <v>17.5</v>
          </cell>
          <cell r="BE19">
            <v>26</v>
          </cell>
          <cell r="BH19">
            <v>15</v>
          </cell>
          <cell r="BI19">
            <v>38</v>
          </cell>
          <cell r="BL19">
            <v>16</v>
          </cell>
          <cell r="BM19">
            <v>37.5</v>
          </cell>
          <cell r="BP19">
            <v>15.5</v>
          </cell>
          <cell r="BQ19">
            <v>35</v>
          </cell>
          <cell r="BT19">
            <v>16</v>
          </cell>
          <cell r="BU19">
            <v>42.5</v>
          </cell>
          <cell r="BX19">
            <v>12</v>
          </cell>
          <cell r="BY19">
            <v>25</v>
          </cell>
          <cell r="CD19">
            <v>6</v>
          </cell>
          <cell r="CE19">
            <v>17.5</v>
          </cell>
          <cell r="CH19">
            <v>7</v>
          </cell>
          <cell r="CI19">
            <v>18.5</v>
          </cell>
          <cell r="CK19" t="str">
            <v>دور ثان</v>
          </cell>
        </row>
        <row r="20">
          <cell r="J20" t="str">
            <v>ذكر</v>
          </cell>
          <cell r="X20">
            <v>17</v>
          </cell>
          <cell r="Y20">
            <v>41.5</v>
          </cell>
          <cell r="AB20">
            <v>9</v>
          </cell>
          <cell r="AC20">
            <v>23.3</v>
          </cell>
          <cell r="AF20">
            <v>15</v>
          </cell>
          <cell r="AG20">
            <v>32.5</v>
          </cell>
          <cell r="AJ20">
            <v>9</v>
          </cell>
          <cell r="AK20">
            <v>22</v>
          </cell>
          <cell r="AM20">
            <v>3</v>
          </cell>
          <cell r="AN20">
            <v>8</v>
          </cell>
          <cell r="AO20">
            <v>7</v>
          </cell>
          <cell r="AR20">
            <v>7.5</v>
          </cell>
          <cell r="AS20">
            <v>6</v>
          </cell>
          <cell r="AU20">
            <v>19.5</v>
          </cell>
          <cell r="AV20">
            <v>15</v>
          </cell>
          <cell r="AW20">
            <v>34.5</v>
          </cell>
          <cell r="AZ20">
            <v>15</v>
          </cell>
          <cell r="BA20">
            <v>43.5</v>
          </cell>
          <cell r="BD20">
            <v>17.5</v>
          </cell>
          <cell r="BE20">
            <v>26</v>
          </cell>
          <cell r="BH20">
            <v>17</v>
          </cell>
          <cell r="BI20">
            <v>41.5</v>
          </cell>
          <cell r="BL20">
            <v>16</v>
          </cell>
          <cell r="BM20">
            <v>37.5</v>
          </cell>
          <cell r="BP20">
            <v>16</v>
          </cell>
          <cell r="BQ20">
            <v>34.5</v>
          </cell>
          <cell r="BT20">
            <v>17</v>
          </cell>
          <cell r="BU20">
            <v>43.5</v>
          </cell>
          <cell r="BX20">
            <v>16</v>
          </cell>
          <cell r="BY20">
            <v>25</v>
          </cell>
          <cell r="CD20">
            <v>6</v>
          </cell>
          <cell r="CE20">
            <v>17.5</v>
          </cell>
          <cell r="CH20">
            <v>7</v>
          </cell>
          <cell r="CI20">
            <v>18.5</v>
          </cell>
          <cell r="CK20" t="str">
            <v>ناجح</v>
          </cell>
        </row>
        <row r="21">
          <cell r="J21" t="str">
            <v>أنثي</v>
          </cell>
          <cell r="X21">
            <v>18</v>
          </cell>
          <cell r="Y21">
            <v>42.5</v>
          </cell>
          <cell r="AB21">
            <v>9.6000000000000014</v>
          </cell>
          <cell r="AC21">
            <v>22.1</v>
          </cell>
          <cell r="AF21">
            <v>15</v>
          </cell>
          <cell r="AG21">
            <v>32.5</v>
          </cell>
          <cell r="AJ21">
            <v>10.5</v>
          </cell>
          <cell r="AK21">
            <v>23.5</v>
          </cell>
          <cell r="AM21">
            <v>3</v>
          </cell>
          <cell r="AN21">
            <v>7.5</v>
          </cell>
          <cell r="AO21">
            <v>7</v>
          </cell>
          <cell r="AR21">
            <v>7.5</v>
          </cell>
          <cell r="AS21">
            <v>6.5</v>
          </cell>
          <cell r="AU21">
            <v>19</v>
          </cell>
          <cell r="AV21">
            <v>15.5</v>
          </cell>
          <cell r="AW21">
            <v>34.5</v>
          </cell>
          <cell r="AZ21">
            <v>15</v>
          </cell>
          <cell r="BA21">
            <v>43.5</v>
          </cell>
          <cell r="BD21">
            <v>17.5</v>
          </cell>
          <cell r="BE21">
            <v>26</v>
          </cell>
          <cell r="BH21">
            <v>16</v>
          </cell>
          <cell r="BI21">
            <v>38.5</v>
          </cell>
          <cell r="BL21">
            <v>15</v>
          </cell>
          <cell r="BM21">
            <v>36.5</v>
          </cell>
          <cell r="BP21">
            <v>13.5</v>
          </cell>
          <cell r="BQ21">
            <v>32</v>
          </cell>
          <cell r="BT21">
            <v>17</v>
          </cell>
          <cell r="BU21">
            <v>43.5</v>
          </cell>
          <cell r="BX21">
            <v>16</v>
          </cell>
          <cell r="BY21">
            <v>25</v>
          </cell>
          <cell r="CD21">
            <v>6</v>
          </cell>
          <cell r="CE21">
            <v>17.5</v>
          </cell>
          <cell r="CH21">
            <v>7</v>
          </cell>
          <cell r="CI21">
            <v>18.5</v>
          </cell>
          <cell r="CK21" t="str">
            <v>دور ثان</v>
          </cell>
        </row>
        <row r="22">
          <cell r="J22" t="str">
            <v>أنثي</v>
          </cell>
          <cell r="X22">
            <v>18</v>
          </cell>
          <cell r="Y22">
            <v>42.5</v>
          </cell>
          <cell r="AB22">
            <v>10.199999999999999</v>
          </cell>
          <cell r="AC22">
            <v>25.6</v>
          </cell>
          <cell r="AF22">
            <v>15</v>
          </cell>
          <cell r="AG22">
            <v>32.5</v>
          </cell>
          <cell r="AJ22">
            <v>10</v>
          </cell>
          <cell r="AK22">
            <v>23</v>
          </cell>
          <cell r="AM22">
            <v>3.5</v>
          </cell>
          <cell r="AN22">
            <v>8.5</v>
          </cell>
          <cell r="AO22">
            <v>8</v>
          </cell>
          <cell r="AR22">
            <v>7.5</v>
          </cell>
          <cell r="AS22">
            <v>6.5</v>
          </cell>
          <cell r="AU22">
            <v>20.5</v>
          </cell>
          <cell r="AV22">
            <v>16</v>
          </cell>
          <cell r="AW22">
            <v>36.5</v>
          </cell>
          <cell r="AZ22">
            <v>15</v>
          </cell>
          <cell r="BA22">
            <v>43.5</v>
          </cell>
          <cell r="BD22">
            <v>17.5</v>
          </cell>
          <cell r="BE22">
            <v>28</v>
          </cell>
          <cell r="BH22">
            <v>16</v>
          </cell>
          <cell r="BI22">
            <v>40</v>
          </cell>
          <cell r="BL22">
            <v>15</v>
          </cell>
          <cell r="BM22">
            <v>36.5</v>
          </cell>
          <cell r="BP22">
            <v>15.5</v>
          </cell>
          <cell r="BQ22">
            <v>35</v>
          </cell>
          <cell r="BT22">
            <v>17</v>
          </cell>
          <cell r="BU22">
            <v>43.5</v>
          </cell>
          <cell r="BX22">
            <v>13</v>
          </cell>
          <cell r="BY22">
            <v>31.5</v>
          </cell>
          <cell r="CD22">
            <v>6</v>
          </cell>
          <cell r="CE22">
            <v>17</v>
          </cell>
          <cell r="CH22">
            <v>7.5</v>
          </cell>
          <cell r="CI22">
            <v>18.5</v>
          </cell>
          <cell r="CK22" t="str">
            <v>ناجح</v>
          </cell>
        </row>
        <row r="23">
          <cell r="J23" t="str">
            <v>أنثي</v>
          </cell>
          <cell r="X23">
            <v>15</v>
          </cell>
          <cell r="Y23">
            <v>38.5</v>
          </cell>
          <cell r="AB23">
            <v>9.6000000000000014</v>
          </cell>
          <cell r="AC23">
            <v>24.900000000000002</v>
          </cell>
          <cell r="AF23">
            <v>15</v>
          </cell>
          <cell r="AG23">
            <v>32.5</v>
          </cell>
          <cell r="AJ23">
            <v>11.5</v>
          </cell>
          <cell r="AK23">
            <v>24.5</v>
          </cell>
          <cell r="AM23">
            <v>3.5</v>
          </cell>
          <cell r="AN23">
            <v>8.5</v>
          </cell>
          <cell r="AO23">
            <v>7</v>
          </cell>
          <cell r="AR23">
            <v>7.5</v>
          </cell>
          <cell r="AS23">
            <v>6</v>
          </cell>
          <cell r="AU23">
            <v>19.5</v>
          </cell>
          <cell r="AV23">
            <v>15.5</v>
          </cell>
          <cell r="AW23">
            <v>35</v>
          </cell>
          <cell r="AZ23">
            <v>12</v>
          </cell>
          <cell r="BA23">
            <v>40.5</v>
          </cell>
          <cell r="BD23">
            <v>17.5</v>
          </cell>
          <cell r="BE23">
            <v>28</v>
          </cell>
          <cell r="BH23">
            <v>16</v>
          </cell>
          <cell r="BI23">
            <v>40.5</v>
          </cell>
          <cell r="BL23">
            <v>15</v>
          </cell>
          <cell r="BM23">
            <v>35.5</v>
          </cell>
          <cell r="BP23">
            <v>15.5</v>
          </cell>
          <cell r="BQ23">
            <v>34</v>
          </cell>
          <cell r="BT23">
            <v>17</v>
          </cell>
          <cell r="BU23">
            <v>43.5</v>
          </cell>
          <cell r="BX23">
            <v>14</v>
          </cell>
          <cell r="BY23">
            <v>28.5</v>
          </cell>
          <cell r="CD23">
            <v>6</v>
          </cell>
          <cell r="CE23">
            <v>17</v>
          </cell>
          <cell r="CH23">
            <v>7</v>
          </cell>
          <cell r="CI23">
            <v>18</v>
          </cell>
          <cell r="CK23" t="str">
            <v>ناجح</v>
          </cell>
        </row>
        <row r="24">
          <cell r="J24" t="str">
            <v>أنثي</v>
          </cell>
          <cell r="X24">
            <v>18</v>
          </cell>
          <cell r="Y24">
            <v>38</v>
          </cell>
          <cell r="AB24">
            <v>10.8</v>
          </cell>
          <cell r="AC24">
            <v>22.3</v>
          </cell>
          <cell r="AF24">
            <v>15.5</v>
          </cell>
          <cell r="AG24">
            <v>30.5</v>
          </cell>
          <cell r="AJ24">
            <v>7.5</v>
          </cell>
          <cell r="AK24">
            <v>21</v>
          </cell>
          <cell r="AM24">
            <v>3.5</v>
          </cell>
          <cell r="AN24">
            <v>8.5</v>
          </cell>
          <cell r="AO24">
            <v>7</v>
          </cell>
          <cell r="AR24">
            <v>7</v>
          </cell>
          <cell r="AS24">
            <v>6.5</v>
          </cell>
          <cell r="AU24">
            <v>19</v>
          </cell>
          <cell r="AV24">
            <v>16</v>
          </cell>
          <cell r="AW24">
            <v>35</v>
          </cell>
          <cell r="AZ24">
            <v>17.5</v>
          </cell>
          <cell r="BA24">
            <v>41.5</v>
          </cell>
          <cell r="BD24">
            <v>18.5</v>
          </cell>
          <cell r="BE24">
            <v>44.5</v>
          </cell>
          <cell r="BH24">
            <v>17.5</v>
          </cell>
          <cell r="BI24">
            <v>39.5</v>
          </cell>
          <cell r="BL24">
            <v>18</v>
          </cell>
          <cell r="BM24">
            <v>39</v>
          </cell>
          <cell r="BP24">
            <v>18.5</v>
          </cell>
          <cell r="BQ24">
            <v>33.5</v>
          </cell>
          <cell r="BT24">
            <v>17</v>
          </cell>
          <cell r="BU24">
            <v>43</v>
          </cell>
          <cell r="BX24">
            <v>16</v>
          </cell>
          <cell r="BY24">
            <v>42</v>
          </cell>
          <cell r="CD24">
            <v>8</v>
          </cell>
          <cell r="CE24">
            <v>11</v>
          </cell>
          <cell r="CH24">
            <v>8</v>
          </cell>
          <cell r="CI24">
            <v>11</v>
          </cell>
          <cell r="CK24" t="str">
            <v>ناجح</v>
          </cell>
        </row>
        <row r="25">
          <cell r="J25" t="str">
            <v>أنثي</v>
          </cell>
          <cell r="X25">
            <v>14</v>
          </cell>
          <cell r="Y25">
            <v>34</v>
          </cell>
          <cell r="AB25">
            <v>7.2</v>
          </cell>
          <cell r="AC25">
            <v>20.2</v>
          </cell>
          <cell r="AF25">
            <v>12.5</v>
          </cell>
          <cell r="AG25">
            <v>29.5</v>
          </cell>
          <cell r="AJ25">
            <v>10</v>
          </cell>
          <cell r="AK25">
            <v>23</v>
          </cell>
          <cell r="AM25">
            <v>3</v>
          </cell>
          <cell r="AN25">
            <v>8</v>
          </cell>
          <cell r="AO25">
            <v>7</v>
          </cell>
          <cell r="AR25">
            <v>7</v>
          </cell>
          <cell r="AS25">
            <v>6</v>
          </cell>
          <cell r="AU25">
            <v>19</v>
          </cell>
          <cell r="AV25">
            <v>15</v>
          </cell>
          <cell r="AW25">
            <v>34</v>
          </cell>
          <cell r="AZ25">
            <v>12</v>
          </cell>
          <cell r="BA25">
            <v>38</v>
          </cell>
          <cell r="BD25">
            <v>15.5</v>
          </cell>
          <cell r="BE25">
            <v>29</v>
          </cell>
          <cell r="BH25">
            <v>12</v>
          </cell>
          <cell r="BI25">
            <v>33</v>
          </cell>
          <cell r="BL25">
            <v>18</v>
          </cell>
          <cell r="BM25">
            <v>38</v>
          </cell>
          <cell r="BP25">
            <v>15</v>
          </cell>
          <cell r="BQ25">
            <v>32</v>
          </cell>
          <cell r="BT25">
            <v>17</v>
          </cell>
          <cell r="BU25">
            <v>41</v>
          </cell>
          <cell r="BX25">
            <v>16</v>
          </cell>
          <cell r="BY25">
            <v>36</v>
          </cell>
          <cell r="CD25">
            <v>3.5</v>
          </cell>
          <cell r="CE25">
            <v>14.5</v>
          </cell>
          <cell r="CH25">
            <v>7</v>
          </cell>
          <cell r="CI25">
            <v>18</v>
          </cell>
          <cell r="CK25" t="str">
            <v>ناجح</v>
          </cell>
        </row>
        <row r="26">
          <cell r="J26" t="str">
            <v>أنثي</v>
          </cell>
          <cell r="X26">
            <v>17.5</v>
          </cell>
          <cell r="Y26">
            <v>41</v>
          </cell>
          <cell r="AB26">
            <v>7.8000000000000007</v>
          </cell>
          <cell r="AC26">
            <v>21.6</v>
          </cell>
          <cell r="AF26">
            <v>13</v>
          </cell>
          <cell r="AG26">
            <v>28.5</v>
          </cell>
          <cell r="AJ26">
            <v>11.5</v>
          </cell>
          <cell r="AK26">
            <v>23</v>
          </cell>
          <cell r="AM26">
            <v>3.5</v>
          </cell>
          <cell r="AN26">
            <v>8.5</v>
          </cell>
          <cell r="AO26">
            <v>8</v>
          </cell>
          <cell r="AR26">
            <v>8</v>
          </cell>
          <cell r="AS26">
            <v>6</v>
          </cell>
          <cell r="AU26">
            <v>21</v>
          </cell>
          <cell r="AV26">
            <v>15.5</v>
          </cell>
          <cell r="AW26">
            <v>36.5</v>
          </cell>
          <cell r="AZ26">
            <v>14</v>
          </cell>
          <cell r="BA26">
            <v>42.5</v>
          </cell>
          <cell r="BD26">
            <v>16.5</v>
          </cell>
          <cell r="BE26">
            <v>37</v>
          </cell>
          <cell r="BH26">
            <v>12</v>
          </cell>
          <cell r="BI26">
            <v>33</v>
          </cell>
          <cell r="BL26">
            <v>17</v>
          </cell>
          <cell r="BM26">
            <v>39.5</v>
          </cell>
          <cell r="BP26">
            <v>15.5</v>
          </cell>
          <cell r="BQ26">
            <v>34</v>
          </cell>
          <cell r="BT26">
            <v>18</v>
          </cell>
          <cell r="BU26">
            <v>44.5</v>
          </cell>
          <cell r="BX26">
            <v>16</v>
          </cell>
          <cell r="BY26">
            <v>36.5</v>
          </cell>
          <cell r="CD26">
            <v>6</v>
          </cell>
          <cell r="CE26">
            <v>17.5</v>
          </cell>
          <cell r="CH26">
            <v>6.5</v>
          </cell>
          <cell r="CI26">
            <v>18</v>
          </cell>
          <cell r="CK26" t="str">
            <v>دور ثان</v>
          </cell>
        </row>
        <row r="27">
          <cell r="J27" t="str">
            <v>أنثي</v>
          </cell>
          <cell r="X27">
            <v>17.5</v>
          </cell>
          <cell r="Y27">
            <v>42</v>
          </cell>
          <cell r="AB27">
            <v>7.2</v>
          </cell>
          <cell r="AC27">
            <v>19.7</v>
          </cell>
          <cell r="AF27">
            <v>14</v>
          </cell>
          <cell r="AG27">
            <v>28</v>
          </cell>
          <cell r="AJ27">
            <v>11.5</v>
          </cell>
          <cell r="AK27">
            <v>24.5</v>
          </cell>
          <cell r="AM27">
            <v>3</v>
          </cell>
          <cell r="AN27">
            <v>8</v>
          </cell>
          <cell r="AO27">
            <v>8</v>
          </cell>
          <cell r="AR27">
            <v>7.5</v>
          </cell>
          <cell r="AS27">
            <v>5.5</v>
          </cell>
          <cell r="AU27">
            <v>20.5</v>
          </cell>
          <cell r="AV27">
            <v>15.5</v>
          </cell>
          <cell r="AW27">
            <v>36</v>
          </cell>
          <cell r="AZ27">
            <v>13</v>
          </cell>
          <cell r="BA27">
            <v>39.5</v>
          </cell>
          <cell r="BD27">
            <v>16.5</v>
          </cell>
          <cell r="BE27">
            <v>29</v>
          </cell>
          <cell r="BH27">
            <v>12</v>
          </cell>
          <cell r="BI27">
            <v>29.5</v>
          </cell>
          <cell r="BL27">
            <v>18</v>
          </cell>
          <cell r="BM27">
            <v>39.5</v>
          </cell>
          <cell r="BP27">
            <v>16.5</v>
          </cell>
          <cell r="BQ27">
            <v>33</v>
          </cell>
          <cell r="BT27">
            <v>18</v>
          </cell>
          <cell r="BU27">
            <v>44.5</v>
          </cell>
          <cell r="BX27">
            <v>17</v>
          </cell>
          <cell r="BY27">
            <v>39.5</v>
          </cell>
          <cell r="CD27">
            <v>5.5</v>
          </cell>
          <cell r="CE27">
            <v>17</v>
          </cell>
          <cell r="CH27">
            <v>6.5</v>
          </cell>
          <cell r="CI27">
            <v>18</v>
          </cell>
          <cell r="CK27" t="str">
            <v>ناجح</v>
          </cell>
        </row>
        <row r="28">
          <cell r="J28" t="str">
            <v>أنثي</v>
          </cell>
          <cell r="X28">
            <v>19</v>
          </cell>
          <cell r="Y28">
            <v>43.5</v>
          </cell>
          <cell r="AB28">
            <v>7.8000000000000007</v>
          </cell>
          <cell r="AC28">
            <v>20.3</v>
          </cell>
          <cell r="AF28">
            <v>14</v>
          </cell>
          <cell r="AG28">
            <v>31</v>
          </cell>
          <cell r="AJ28">
            <v>11.5</v>
          </cell>
          <cell r="AK28">
            <v>23</v>
          </cell>
          <cell r="AM28">
            <v>3.5</v>
          </cell>
          <cell r="AN28">
            <v>8.5</v>
          </cell>
          <cell r="AO28">
            <v>7</v>
          </cell>
          <cell r="AR28">
            <v>8.5</v>
          </cell>
          <cell r="AS28">
            <v>6</v>
          </cell>
          <cell r="AU28">
            <v>20.5</v>
          </cell>
          <cell r="AV28">
            <v>15.5</v>
          </cell>
          <cell r="AW28">
            <v>36</v>
          </cell>
          <cell r="AZ28">
            <v>13</v>
          </cell>
          <cell r="BA28">
            <v>41.5</v>
          </cell>
          <cell r="BD28">
            <v>16</v>
          </cell>
          <cell r="BE28">
            <v>35.5</v>
          </cell>
          <cell r="BH28">
            <v>15</v>
          </cell>
          <cell r="BI28">
            <v>36.5</v>
          </cell>
          <cell r="BL28">
            <v>16</v>
          </cell>
          <cell r="BM28">
            <v>38.5</v>
          </cell>
          <cell r="BP28">
            <v>17</v>
          </cell>
          <cell r="BQ28">
            <v>33.5</v>
          </cell>
          <cell r="BT28">
            <v>18</v>
          </cell>
          <cell r="BU28">
            <v>44.5</v>
          </cell>
          <cell r="BX28">
            <v>16</v>
          </cell>
          <cell r="BY28">
            <v>38.5</v>
          </cell>
          <cell r="CD28">
            <v>6</v>
          </cell>
          <cell r="CE28">
            <v>17.5</v>
          </cell>
          <cell r="CH28">
            <v>6.5</v>
          </cell>
          <cell r="CI28">
            <v>18</v>
          </cell>
          <cell r="CK28" t="str">
            <v>ناجح</v>
          </cell>
        </row>
        <row r="29">
          <cell r="J29" t="str">
            <v>أنثي</v>
          </cell>
          <cell r="X29">
            <v>12.5</v>
          </cell>
          <cell r="Y29">
            <v>36</v>
          </cell>
          <cell r="AB29">
            <v>8.4</v>
          </cell>
          <cell r="AC29">
            <v>25.4</v>
          </cell>
          <cell r="AF29">
            <v>15</v>
          </cell>
          <cell r="AG29">
            <v>38</v>
          </cell>
          <cell r="AJ29">
            <v>11.5</v>
          </cell>
          <cell r="AK29">
            <v>24.5</v>
          </cell>
          <cell r="AM29">
            <v>3.5</v>
          </cell>
          <cell r="AN29">
            <v>8.5</v>
          </cell>
          <cell r="AO29">
            <v>9</v>
          </cell>
          <cell r="AR29">
            <v>8</v>
          </cell>
          <cell r="AS29">
            <v>5.5</v>
          </cell>
          <cell r="AU29">
            <v>22</v>
          </cell>
          <cell r="AV29">
            <v>16</v>
          </cell>
          <cell r="AW29">
            <v>38</v>
          </cell>
          <cell r="AZ29">
            <v>12</v>
          </cell>
          <cell r="BA29">
            <v>38.5</v>
          </cell>
          <cell r="BD29">
            <v>16.5</v>
          </cell>
          <cell r="BE29">
            <v>32</v>
          </cell>
          <cell r="BH29">
            <v>16</v>
          </cell>
          <cell r="BI29">
            <v>39.5</v>
          </cell>
          <cell r="BL29">
            <v>16</v>
          </cell>
          <cell r="BM29">
            <v>38.5</v>
          </cell>
          <cell r="BP29">
            <v>17.5</v>
          </cell>
          <cell r="BQ29">
            <v>37</v>
          </cell>
          <cell r="BT29">
            <v>18</v>
          </cell>
          <cell r="BU29">
            <v>38.5</v>
          </cell>
          <cell r="BX29">
            <v>13</v>
          </cell>
          <cell r="BY29">
            <v>37.5</v>
          </cell>
          <cell r="CD29">
            <v>5.5</v>
          </cell>
          <cell r="CE29">
            <v>17</v>
          </cell>
          <cell r="CH29">
            <v>5.5</v>
          </cell>
          <cell r="CI29">
            <v>17</v>
          </cell>
          <cell r="CK29" t="str">
            <v>ناجح</v>
          </cell>
        </row>
        <row r="30">
          <cell r="J30" t="str">
            <v>أنثي</v>
          </cell>
          <cell r="X30">
            <v>18</v>
          </cell>
          <cell r="Y30">
            <v>42.5</v>
          </cell>
          <cell r="AB30">
            <v>8.4</v>
          </cell>
          <cell r="AC30">
            <v>24.9</v>
          </cell>
          <cell r="AF30">
            <v>14</v>
          </cell>
          <cell r="AG30">
            <v>29.5</v>
          </cell>
          <cell r="AJ30">
            <v>11.5</v>
          </cell>
          <cell r="AK30">
            <v>24.5</v>
          </cell>
          <cell r="AM30">
            <v>3.5</v>
          </cell>
          <cell r="AN30">
            <v>9</v>
          </cell>
          <cell r="AO30">
            <v>7</v>
          </cell>
          <cell r="AR30">
            <v>7.5</v>
          </cell>
          <cell r="AS30">
            <v>6</v>
          </cell>
          <cell r="AU30">
            <v>20</v>
          </cell>
          <cell r="AV30">
            <v>16.5</v>
          </cell>
          <cell r="AW30">
            <v>36.5</v>
          </cell>
          <cell r="AZ30">
            <v>13</v>
          </cell>
          <cell r="BA30">
            <v>41.5</v>
          </cell>
          <cell r="BD30">
            <v>16</v>
          </cell>
          <cell r="BE30">
            <v>32.5</v>
          </cell>
          <cell r="BH30">
            <v>14</v>
          </cell>
          <cell r="BI30">
            <v>34</v>
          </cell>
          <cell r="BL30">
            <v>16</v>
          </cell>
          <cell r="BM30">
            <v>38.5</v>
          </cell>
          <cell r="BP30">
            <v>17.5</v>
          </cell>
          <cell r="BQ30">
            <v>34</v>
          </cell>
          <cell r="BT30">
            <v>18</v>
          </cell>
          <cell r="BU30">
            <v>42.5</v>
          </cell>
          <cell r="BX30">
            <v>16</v>
          </cell>
          <cell r="BY30">
            <v>38.5</v>
          </cell>
          <cell r="CD30">
            <v>6</v>
          </cell>
          <cell r="CE30">
            <v>17.5</v>
          </cell>
          <cell r="CH30">
            <v>6.5</v>
          </cell>
          <cell r="CI30">
            <v>18</v>
          </cell>
          <cell r="CK30" t="str">
            <v>ناجح</v>
          </cell>
        </row>
        <row r="226">
          <cell r="M226" t="str">
            <v/>
          </cell>
          <cell r="Y226">
            <v>0</v>
          </cell>
          <cell r="AC226">
            <v>0</v>
          </cell>
          <cell r="AG226">
            <v>0</v>
          </cell>
          <cell r="AK226">
            <v>0</v>
          </cell>
          <cell r="AN226">
            <v>0</v>
          </cell>
          <cell r="AU226">
            <v>0</v>
          </cell>
          <cell r="AV226">
            <v>0</v>
          </cell>
          <cell r="AW226">
            <v>0</v>
          </cell>
          <cell r="BA226">
            <v>0</v>
          </cell>
          <cell r="BE226">
            <v>0</v>
          </cell>
          <cell r="BI226">
            <v>0</v>
          </cell>
          <cell r="BM226">
            <v>0</v>
          </cell>
          <cell r="BQ226">
            <v>0</v>
          </cell>
          <cell r="BU226">
            <v>0</v>
          </cell>
          <cell r="BY226">
            <v>0</v>
          </cell>
          <cell r="CE226">
            <v>0</v>
          </cell>
          <cell r="CI226">
            <v>0</v>
          </cell>
          <cell r="CK226" t="str">
            <v/>
          </cell>
        </row>
        <row r="227">
          <cell r="M227" t="str">
            <v/>
          </cell>
          <cell r="Y227">
            <v>0</v>
          </cell>
          <cell r="AC227">
            <v>0</v>
          </cell>
          <cell r="AG227">
            <v>0</v>
          </cell>
          <cell r="AK227">
            <v>0</v>
          </cell>
          <cell r="AN227">
            <v>0</v>
          </cell>
          <cell r="AU227">
            <v>0</v>
          </cell>
          <cell r="AV227">
            <v>0</v>
          </cell>
          <cell r="AW227">
            <v>0</v>
          </cell>
          <cell r="BA227">
            <v>0</v>
          </cell>
          <cell r="BE227">
            <v>0</v>
          </cell>
          <cell r="BI227">
            <v>0</v>
          </cell>
          <cell r="BM227">
            <v>0</v>
          </cell>
          <cell r="BQ227">
            <v>0</v>
          </cell>
          <cell r="BU227">
            <v>0</v>
          </cell>
          <cell r="BY227">
            <v>0</v>
          </cell>
          <cell r="CE227">
            <v>0</v>
          </cell>
          <cell r="CI227">
            <v>0</v>
          </cell>
          <cell r="CK227" t="str">
            <v/>
          </cell>
        </row>
        <row r="228">
          <cell r="M228" t="str">
            <v/>
          </cell>
          <cell r="Y228">
            <v>0</v>
          </cell>
          <cell r="AC228">
            <v>0</v>
          </cell>
          <cell r="AG228">
            <v>0</v>
          </cell>
          <cell r="AK228">
            <v>0</v>
          </cell>
          <cell r="AN228">
            <v>0</v>
          </cell>
          <cell r="AU228">
            <v>0</v>
          </cell>
          <cell r="AV228">
            <v>0</v>
          </cell>
          <cell r="AW228">
            <v>0</v>
          </cell>
          <cell r="BA228">
            <v>0</v>
          </cell>
          <cell r="BE228">
            <v>0</v>
          </cell>
          <cell r="BI228">
            <v>0</v>
          </cell>
          <cell r="BM228">
            <v>0</v>
          </cell>
          <cell r="BQ228">
            <v>0</v>
          </cell>
          <cell r="BU228">
            <v>0</v>
          </cell>
          <cell r="BY228">
            <v>0</v>
          </cell>
          <cell r="CE228">
            <v>0</v>
          </cell>
          <cell r="CI228">
            <v>0</v>
          </cell>
          <cell r="CK228" t="str">
            <v/>
          </cell>
        </row>
        <row r="229">
          <cell r="M229" t="str">
            <v/>
          </cell>
          <cell r="Y229">
            <v>0</v>
          </cell>
          <cell r="AC229">
            <v>0</v>
          </cell>
          <cell r="AG229">
            <v>0</v>
          </cell>
          <cell r="AK229">
            <v>0</v>
          </cell>
          <cell r="AN229">
            <v>0</v>
          </cell>
          <cell r="AU229">
            <v>0</v>
          </cell>
          <cell r="AV229">
            <v>0</v>
          </cell>
          <cell r="AW229">
            <v>0</v>
          </cell>
          <cell r="BA229">
            <v>0</v>
          </cell>
          <cell r="BE229">
            <v>0</v>
          </cell>
          <cell r="BI229">
            <v>0</v>
          </cell>
          <cell r="BM229">
            <v>0</v>
          </cell>
          <cell r="BQ229">
            <v>0</v>
          </cell>
          <cell r="BU229">
            <v>0</v>
          </cell>
          <cell r="BY229">
            <v>0</v>
          </cell>
          <cell r="CE229">
            <v>0</v>
          </cell>
          <cell r="CI229">
            <v>0</v>
          </cell>
          <cell r="CK229" t="str">
            <v/>
          </cell>
        </row>
        <row r="230">
          <cell r="M230" t="str">
            <v/>
          </cell>
          <cell r="Y230">
            <v>0</v>
          </cell>
          <cell r="AC230">
            <v>0</v>
          </cell>
          <cell r="AG230">
            <v>0</v>
          </cell>
          <cell r="AK230">
            <v>0</v>
          </cell>
          <cell r="AN230">
            <v>0</v>
          </cell>
          <cell r="AU230">
            <v>0</v>
          </cell>
          <cell r="AV230">
            <v>0</v>
          </cell>
          <cell r="AW230">
            <v>0</v>
          </cell>
          <cell r="BA230">
            <v>0</v>
          </cell>
          <cell r="BE230">
            <v>0</v>
          </cell>
          <cell r="BI230">
            <v>0</v>
          </cell>
          <cell r="BM230">
            <v>0</v>
          </cell>
          <cell r="BQ230">
            <v>0</v>
          </cell>
          <cell r="BU230">
            <v>0</v>
          </cell>
          <cell r="BY230">
            <v>0</v>
          </cell>
          <cell r="CE230">
            <v>0</v>
          </cell>
          <cell r="CI230">
            <v>0</v>
          </cell>
          <cell r="CK230" t="str">
            <v/>
          </cell>
        </row>
        <row r="231">
          <cell r="M231" t="str">
            <v/>
          </cell>
          <cell r="Y231">
            <v>0</v>
          </cell>
          <cell r="AC231">
            <v>0</v>
          </cell>
          <cell r="AG231">
            <v>0</v>
          </cell>
          <cell r="AK231">
            <v>0</v>
          </cell>
          <cell r="AN231">
            <v>0</v>
          </cell>
          <cell r="AU231">
            <v>0</v>
          </cell>
          <cell r="AV231">
            <v>0</v>
          </cell>
          <cell r="AW231">
            <v>0</v>
          </cell>
          <cell r="BA231">
            <v>0</v>
          </cell>
          <cell r="BE231">
            <v>0</v>
          </cell>
          <cell r="BI231">
            <v>0</v>
          </cell>
          <cell r="BM231">
            <v>0</v>
          </cell>
          <cell r="BQ231">
            <v>0</v>
          </cell>
          <cell r="BU231">
            <v>0</v>
          </cell>
          <cell r="BY231">
            <v>0</v>
          </cell>
          <cell r="CE231">
            <v>0</v>
          </cell>
          <cell r="CI231">
            <v>0</v>
          </cell>
          <cell r="CK231" t="str">
            <v/>
          </cell>
        </row>
        <row r="232">
          <cell r="M232" t="str">
            <v/>
          </cell>
        </row>
        <row r="233">
          <cell r="M233" t="str">
            <v/>
          </cell>
        </row>
        <row r="234">
          <cell r="M234" t="str">
            <v/>
          </cell>
        </row>
        <row r="235">
          <cell r="M235" t="str">
            <v/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Y11193"/>
  <sheetViews>
    <sheetView rightToLeft="1" topLeftCell="BQ7" workbookViewId="0">
      <selection activeCell="CL10" sqref="CL10"/>
    </sheetView>
  </sheetViews>
  <sheetFormatPr defaultRowHeight="15.75"/>
  <cols>
    <col min="1" max="1" width="8.125" style="222" customWidth="1"/>
    <col min="2" max="2" width="7.75" style="427" customWidth="1"/>
    <col min="3" max="3" width="9.125" style="427" customWidth="1"/>
    <col min="4" max="4" width="6.75" style="427" customWidth="1"/>
    <col min="5" max="5" width="6.75" style="442" customWidth="1"/>
    <col min="6" max="6" width="35.75" style="427" customWidth="1"/>
    <col min="7" max="7" width="6.75" style="443" customWidth="1"/>
    <col min="8" max="11" width="6.75" style="444" customWidth="1"/>
    <col min="12" max="13" width="16.75" style="427" customWidth="1"/>
    <col min="14" max="14" width="16.75" style="442" customWidth="1"/>
    <col min="15" max="15" width="9.125" style="445" customWidth="1"/>
    <col min="16" max="16" width="9.125" style="453" customWidth="1"/>
    <col min="17" max="17" width="9.125" style="43" customWidth="1"/>
    <col min="18" max="18" width="5.625" style="427" customWidth="1"/>
    <col min="19" max="19" width="5.625" style="454" customWidth="1"/>
    <col min="20" max="20" width="5.625" style="427" customWidth="1"/>
    <col min="21" max="21" width="5.625" style="447" customWidth="1"/>
    <col min="22" max="22" width="5.625" style="43" customWidth="1"/>
    <col min="23" max="24" width="5.625" style="427" customWidth="1"/>
    <col min="25" max="25" width="5.625" style="448" customWidth="1"/>
    <col min="26" max="28" width="5.625" style="427" customWidth="1"/>
    <col min="29" max="29" width="5.625" style="448" customWidth="1"/>
    <col min="30" max="32" width="5.625" style="427" customWidth="1"/>
    <col min="33" max="33" width="5.625" style="448" customWidth="1"/>
    <col min="34" max="36" width="5.625" style="427" customWidth="1"/>
    <col min="37" max="37" width="5.625" style="448" customWidth="1"/>
    <col min="38" max="48" width="5.625" style="427" customWidth="1"/>
    <col min="49" max="49" width="5.625" style="448" customWidth="1"/>
    <col min="50" max="52" width="5.625" style="427" customWidth="1"/>
    <col min="53" max="53" width="5.625" style="448" customWidth="1"/>
    <col min="54" max="56" width="5.625" style="427" customWidth="1"/>
    <col min="57" max="57" width="5.625" style="448" customWidth="1"/>
    <col min="58" max="60" width="5.625" style="427" customWidth="1"/>
    <col min="61" max="61" width="5.625" style="448" customWidth="1"/>
    <col min="62" max="64" width="5.625" style="427" customWidth="1"/>
    <col min="65" max="65" width="5.625" style="448" customWidth="1"/>
    <col min="66" max="68" width="5.625" style="427" customWidth="1"/>
    <col min="69" max="69" width="5.625" style="448" customWidth="1"/>
    <col min="70" max="72" width="5.625" style="427" customWidth="1"/>
    <col min="73" max="73" width="5.625" style="448" customWidth="1"/>
    <col min="74" max="76" width="5.625" style="427" customWidth="1"/>
    <col min="77" max="77" width="5.625" style="448" customWidth="1"/>
    <col min="78" max="78" width="5.625" style="456" customWidth="1"/>
    <col min="79" max="79" width="5.625" style="450" customWidth="1"/>
    <col min="80" max="82" width="5.625" style="427" customWidth="1"/>
    <col min="83" max="83" width="5.625" style="448" customWidth="1"/>
    <col min="84" max="86" width="5.625" style="427" customWidth="1"/>
    <col min="87" max="87" width="5.625" style="448" customWidth="1"/>
    <col min="88" max="88" width="7.75" style="427" customWidth="1"/>
    <col min="89" max="89" width="10.75" style="451" customWidth="1"/>
    <col min="90" max="90" width="50.75" style="452" customWidth="1"/>
  </cols>
  <sheetData>
    <row r="1" spans="1:129">
      <c r="A1" s="1"/>
      <c r="B1" s="2"/>
      <c r="C1" s="2"/>
      <c r="D1" s="2"/>
      <c r="E1" s="3"/>
      <c r="F1" s="4"/>
      <c r="G1" s="3"/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5"/>
      <c r="T1" s="2"/>
      <c r="U1" s="5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6"/>
      <c r="CA1" s="7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</row>
    <row r="2" spans="1:129" ht="33">
      <c r="A2" s="8"/>
      <c r="B2" s="3"/>
      <c r="C2" s="9"/>
      <c r="D2" s="10" t="s">
        <v>0</v>
      </c>
      <c r="E2" s="10"/>
      <c r="F2" s="11"/>
      <c r="G2" s="12"/>
      <c r="H2" s="12"/>
      <c r="I2" s="12"/>
      <c r="J2" s="9"/>
      <c r="K2" s="9"/>
      <c r="L2" s="9"/>
      <c r="M2" s="3"/>
      <c r="N2" s="13"/>
      <c r="O2" s="13"/>
      <c r="P2" s="13"/>
      <c r="Q2" s="13"/>
      <c r="R2" s="14" t="s">
        <v>1</v>
      </c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5" t="str">
        <f>[1]البداية!E20</f>
        <v>الأول التجارى</v>
      </c>
      <c r="AL2" s="15"/>
      <c r="AM2" s="15"/>
      <c r="AN2" s="15"/>
      <c r="AO2" s="15"/>
      <c r="AP2" s="15"/>
      <c r="AQ2" s="16" t="s">
        <v>2</v>
      </c>
      <c r="AR2" s="16"/>
      <c r="AS2" s="16"/>
      <c r="AT2" s="16"/>
      <c r="AU2" s="16"/>
      <c r="AV2" s="16"/>
      <c r="AW2" s="17" t="str">
        <f>[1]البداية!E22</f>
        <v>2021/2020</v>
      </c>
      <c r="AX2" s="17"/>
      <c r="AY2" s="17"/>
      <c r="AZ2" s="17"/>
      <c r="BA2" s="17"/>
      <c r="BB2" s="18"/>
      <c r="BC2" s="18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9"/>
      <c r="CA2" s="20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21"/>
    </row>
    <row r="3" spans="1:129" ht="33.75" thickBot="1">
      <c r="A3" s="8"/>
      <c r="B3" s="22"/>
      <c r="C3" s="9"/>
      <c r="D3" s="23" t="s">
        <v>3</v>
      </c>
      <c r="E3" s="23"/>
      <c r="F3" s="24"/>
      <c r="G3" s="24"/>
      <c r="H3" s="24"/>
      <c r="I3" s="25"/>
      <c r="J3" s="25"/>
      <c r="K3" s="25"/>
      <c r="L3" s="26"/>
      <c r="M3" s="3"/>
      <c r="N3" s="13"/>
      <c r="O3" s="13"/>
      <c r="P3" s="13"/>
      <c r="Q3" s="13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8"/>
      <c r="AL3" s="28"/>
      <c r="AM3" s="28"/>
      <c r="AN3" s="28"/>
      <c r="AO3" s="28"/>
      <c r="AP3" s="28"/>
      <c r="AQ3" s="29"/>
      <c r="AR3" s="29"/>
      <c r="AS3" s="29"/>
      <c r="AT3" s="16"/>
      <c r="AU3" s="16"/>
      <c r="AV3" s="16"/>
      <c r="AW3" s="17"/>
      <c r="AX3" s="17"/>
      <c r="AY3" s="17"/>
      <c r="AZ3" s="17"/>
      <c r="BA3" s="17"/>
      <c r="BB3" s="18"/>
      <c r="BC3" s="18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9"/>
      <c r="CA3" s="20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21"/>
    </row>
    <row r="4" spans="1:129" ht="26.25" thickBot="1">
      <c r="A4" s="30"/>
      <c r="B4" s="31" t="s">
        <v>4</v>
      </c>
      <c r="C4" s="32"/>
      <c r="D4" s="33" t="s">
        <v>5</v>
      </c>
      <c r="E4" s="34" t="s">
        <v>6</v>
      </c>
      <c r="F4" s="35" t="s">
        <v>7</v>
      </c>
      <c r="G4" s="36" t="s">
        <v>8</v>
      </c>
      <c r="H4" s="37" t="s">
        <v>9</v>
      </c>
      <c r="I4" s="38" t="s">
        <v>10</v>
      </c>
      <c r="J4" s="38" t="s">
        <v>11</v>
      </c>
      <c r="K4" s="38" t="s">
        <v>12</v>
      </c>
      <c r="L4" s="39" t="s">
        <v>13</v>
      </c>
      <c r="M4" s="39" t="s">
        <v>14</v>
      </c>
      <c r="N4" s="40" t="s">
        <v>15</v>
      </c>
      <c r="O4" s="41" t="s">
        <v>16</v>
      </c>
      <c r="P4" s="42" t="s">
        <v>17</v>
      </c>
      <c r="R4" s="44" t="s">
        <v>18</v>
      </c>
      <c r="S4" s="45"/>
      <c r="T4" s="45"/>
      <c r="U4" s="46"/>
      <c r="V4" s="44" t="s">
        <v>19</v>
      </c>
      <c r="W4" s="45"/>
      <c r="X4" s="45"/>
      <c r="Y4" s="46"/>
      <c r="Z4" s="44" t="s">
        <v>20</v>
      </c>
      <c r="AA4" s="45"/>
      <c r="AB4" s="45"/>
      <c r="AC4" s="46"/>
      <c r="AD4" s="47" t="s">
        <v>21</v>
      </c>
      <c r="AE4" s="48"/>
      <c r="AF4" s="48"/>
      <c r="AG4" s="48"/>
      <c r="AH4" s="47" t="s">
        <v>22</v>
      </c>
      <c r="AI4" s="48"/>
      <c r="AJ4" s="48"/>
      <c r="AK4" s="49"/>
      <c r="AL4" s="47" t="s">
        <v>23</v>
      </c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9"/>
      <c r="AX4" s="47" t="s">
        <v>24</v>
      </c>
      <c r="AY4" s="48"/>
      <c r="AZ4" s="48"/>
      <c r="BA4" s="49"/>
      <c r="BB4" s="47" t="s">
        <v>25</v>
      </c>
      <c r="BC4" s="48"/>
      <c r="BD4" s="48"/>
      <c r="BE4" s="49"/>
      <c r="BF4" s="47" t="s">
        <v>26</v>
      </c>
      <c r="BG4" s="48"/>
      <c r="BH4" s="48"/>
      <c r="BI4" s="49"/>
      <c r="BJ4" s="47" t="s">
        <v>27</v>
      </c>
      <c r="BK4" s="48"/>
      <c r="BL4" s="48"/>
      <c r="BM4" s="49"/>
      <c r="BN4" s="47" t="s">
        <v>28</v>
      </c>
      <c r="BO4" s="48"/>
      <c r="BP4" s="48"/>
      <c r="BQ4" s="49"/>
      <c r="BR4" s="47" t="s">
        <v>29</v>
      </c>
      <c r="BS4" s="48"/>
      <c r="BT4" s="48"/>
      <c r="BU4" s="49"/>
      <c r="BV4" s="47" t="s">
        <v>30</v>
      </c>
      <c r="BW4" s="48"/>
      <c r="BX4" s="48"/>
      <c r="BY4" s="49"/>
      <c r="BZ4" s="50" t="s">
        <v>31</v>
      </c>
      <c r="CA4" s="51" t="s">
        <v>32</v>
      </c>
      <c r="CB4" s="45" t="s">
        <v>33</v>
      </c>
      <c r="CC4" s="45"/>
      <c r="CD4" s="45"/>
      <c r="CE4" s="45"/>
      <c r="CF4" s="44" t="s">
        <v>34</v>
      </c>
      <c r="CG4" s="45"/>
      <c r="CH4" s="45"/>
      <c r="CI4" s="46"/>
      <c r="CJ4" s="52" t="s">
        <v>35</v>
      </c>
      <c r="CK4" s="53" t="s">
        <v>36</v>
      </c>
      <c r="CL4" s="54" t="s">
        <v>37</v>
      </c>
    </row>
    <row r="5" spans="1:129" ht="27.75" thickBot="1">
      <c r="A5" s="30"/>
      <c r="B5" s="55"/>
      <c r="C5" s="56"/>
      <c r="D5" s="57"/>
      <c r="E5" s="58"/>
      <c r="F5" s="59">
        <f>COUNTA(F10:F598)</f>
        <v>21</v>
      </c>
      <c r="G5" s="60"/>
      <c r="H5" s="61"/>
      <c r="I5" s="62"/>
      <c r="J5" s="62"/>
      <c r="K5" s="62"/>
      <c r="L5" s="63"/>
      <c r="M5" s="63"/>
      <c r="N5" s="64"/>
      <c r="O5" s="65"/>
      <c r="P5" s="66"/>
      <c r="R5" s="67" t="s">
        <v>38</v>
      </c>
      <c r="S5" s="68" t="s">
        <v>39</v>
      </c>
      <c r="T5" s="67" t="s">
        <v>40</v>
      </c>
      <c r="U5" s="69" t="s">
        <v>41</v>
      </c>
      <c r="V5" s="67" t="s">
        <v>38</v>
      </c>
      <c r="W5" s="67" t="s">
        <v>39</v>
      </c>
      <c r="X5" s="67" t="s">
        <v>40</v>
      </c>
      <c r="Y5" s="70" t="s">
        <v>41</v>
      </c>
      <c r="Z5" s="67" t="s">
        <v>38</v>
      </c>
      <c r="AA5" s="67" t="s">
        <v>39</v>
      </c>
      <c r="AB5" s="67" t="s">
        <v>40</v>
      </c>
      <c r="AC5" s="70" t="s">
        <v>41</v>
      </c>
      <c r="AD5" s="67" t="s">
        <v>38</v>
      </c>
      <c r="AE5" s="67" t="s">
        <v>39</v>
      </c>
      <c r="AF5" s="67" t="s">
        <v>40</v>
      </c>
      <c r="AG5" s="71" t="s">
        <v>41</v>
      </c>
      <c r="AH5" s="67" t="s">
        <v>38</v>
      </c>
      <c r="AI5" s="67" t="s">
        <v>39</v>
      </c>
      <c r="AJ5" s="67" t="s">
        <v>40</v>
      </c>
      <c r="AK5" s="70" t="s">
        <v>41</v>
      </c>
      <c r="AL5" s="72" t="s">
        <v>42</v>
      </c>
      <c r="AM5" s="73"/>
      <c r="AN5" s="73"/>
      <c r="AO5" s="72" t="s">
        <v>43</v>
      </c>
      <c r="AP5" s="73"/>
      <c r="AQ5" s="73"/>
      <c r="AR5" s="72" t="s">
        <v>44</v>
      </c>
      <c r="AS5" s="73"/>
      <c r="AT5" s="73"/>
      <c r="AU5" s="67" t="s">
        <v>45</v>
      </c>
      <c r="AV5" s="67" t="s">
        <v>46</v>
      </c>
      <c r="AW5" s="70" t="s">
        <v>41</v>
      </c>
      <c r="AX5" s="67" t="s">
        <v>38</v>
      </c>
      <c r="AY5" s="67" t="s">
        <v>39</v>
      </c>
      <c r="AZ5" s="67" t="s">
        <v>40</v>
      </c>
      <c r="BA5" s="70" t="s">
        <v>41</v>
      </c>
      <c r="BB5" s="67" t="s">
        <v>38</v>
      </c>
      <c r="BC5" s="67" t="s">
        <v>39</v>
      </c>
      <c r="BD5" s="67" t="s">
        <v>40</v>
      </c>
      <c r="BE5" s="70" t="s">
        <v>41</v>
      </c>
      <c r="BF5" s="67" t="s">
        <v>38</v>
      </c>
      <c r="BG5" s="67" t="s">
        <v>39</v>
      </c>
      <c r="BH5" s="67" t="s">
        <v>40</v>
      </c>
      <c r="BI5" s="70" t="s">
        <v>41</v>
      </c>
      <c r="BJ5" s="67" t="s">
        <v>38</v>
      </c>
      <c r="BK5" s="67" t="s">
        <v>39</v>
      </c>
      <c r="BL5" s="67" t="s">
        <v>40</v>
      </c>
      <c r="BM5" s="70" t="s">
        <v>41</v>
      </c>
      <c r="BN5" s="67" t="s">
        <v>38</v>
      </c>
      <c r="BO5" s="67" t="s">
        <v>39</v>
      </c>
      <c r="BP5" s="67" t="s">
        <v>40</v>
      </c>
      <c r="BQ5" s="70" t="s">
        <v>41</v>
      </c>
      <c r="BR5" s="67" t="s">
        <v>38</v>
      </c>
      <c r="BS5" s="67" t="s">
        <v>39</v>
      </c>
      <c r="BT5" s="67" t="s">
        <v>40</v>
      </c>
      <c r="BU5" s="70" t="s">
        <v>41</v>
      </c>
      <c r="BV5" s="67" t="s">
        <v>38</v>
      </c>
      <c r="BW5" s="67" t="s">
        <v>39</v>
      </c>
      <c r="BX5" s="67" t="s">
        <v>40</v>
      </c>
      <c r="BY5" s="70" t="s">
        <v>41</v>
      </c>
      <c r="BZ5" s="50"/>
      <c r="CA5" s="51"/>
      <c r="CB5" s="74" t="s">
        <v>38</v>
      </c>
      <c r="CC5" s="67" t="s">
        <v>39</v>
      </c>
      <c r="CD5" s="67" t="s">
        <v>40</v>
      </c>
      <c r="CE5" s="71" t="s">
        <v>41</v>
      </c>
      <c r="CF5" s="67" t="s">
        <v>38</v>
      </c>
      <c r="CG5" s="67" t="s">
        <v>39</v>
      </c>
      <c r="CH5" s="67" t="s">
        <v>40</v>
      </c>
      <c r="CI5" s="70" t="s">
        <v>41</v>
      </c>
      <c r="CJ5" s="75"/>
      <c r="CK5" s="76"/>
      <c r="CL5" s="77"/>
    </row>
    <row r="6" spans="1:129" thickBot="1">
      <c r="A6" s="30"/>
      <c r="B6" s="55"/>
      <c r="C6" s="56"/>
      <c r="D6" s="57"/>
      <c r="E6" s="58"/>
      <c r="F6" s="78" t="s">
        <v>47</v>
      </c>
      <c r="G6" s="60"/>
      <c r="H6" s="61"/>
      <c r="I6" s="62"/>
      <c r="J6" s="62"/>
      <c r="K6" s="62"/>
      <c r="L6" s="63"/>
      <c r="M6" s="63"/>
      <c r="N6" s="64"/>
      <c r="O6" s="65"/>
      <c r="P6" s="66"/>
      <c r="R6" s="79"/>
      <c r="S6" s="80"/>
      <c r="T6" s="79"/>
      <c r="U6" s="81"/>
      <c r="V6" s="79"/>
      <c r="W6" s="79"/>
      <c r="X6" s="79"/>
      <c r="Y6" s="82"/>
      <c r="Z6" s="79"/>
      <c r="AA6" s="79"/>
      <c r="AB6" s="79"/>
      <c r="AC6" s="82"/>
      <c r="AD6" s="79"/>
      <c r="AE6" s="79"/>
      <c r="AF6" s="79"/>
      <c r="AG6" s="83"/>
      <c r="AH6" s="79"/>
      <c r="AI6" s="79"/>
      <c r="AJ6" s="79"/>
      <c r="AK6" s="82"/>
      <c r="AL6" s="84" t="s">
        <v>48</v>
      </c>
      <c r="AM6" s="85" t="s">
        <v>49</v>
      </c>
      <c r="AN6" s="86" t="s">
        <v>50</v>
      </c>
      <c r="AO6" s="67" t="s">
        <v>48</v>
      </c>
      <c r="AP6" s="67" t="s">
        <v>49</v>
      </c>
      <c r="AQ6" s="67" t="s">
        <v>50</v>
      </c>
      <c r="AR6" s="67" t="s">
        <v>48</v>
      </c>
      <c r="AS6" s="67" t="s">
        <v>49</v>
      </c>
      <c r="AT6" s="67" t="s">
        <v>50</v>
      </c>
      <c r="AU6" s="79"/>
      <c r="AV6" s="79"/>
      <c r="AW6" s="82"/>
      <c r="AX6" s="79"/>
      <c r="AY6" s="79"/>
      <c r="AZ6" s="79"/>
      <c r="BA6" s="82"/>
      <c r="BB6" s="79"/>
      <c r="BC6" s="79"/>
      <c r="BD6" s="79"/>
      <c r="BE6" s="82"/>
      <c r="BF6" s="79"/>
      <c r="BG6" s="79"/>
      <c r="BH6" s="79"/>
      <c r="BI6" s="82"/>
      <c r="BJ6" s="79"/>
      <c r="BK6" s="79"/>
      <c r="BL6" s="79"/>
      <c r="BM6" s="82"/>
      <c r="BN6" s="79"/>
      <c r="BO6" s="79"/>
      <c r="BP6" s="79"/>
      <c r="BQ6" s="82"/>
      <c r="BR6" s="79"/>
      <c r="BS6" s="79"/>
      <c r="BT6" s="79"/>
      <c r="BU6" s="82"/>
      <c r="BV6" s="79"/>
      <c r="BW6" s="79"/>
      <c r="BX6" s="79"/>
      <c r="BY6" s="82"/>
      <c r="BZ6" s="50"/>
      <c r="CA6" s="51"/>
      <c r="CB6" s="87"/>
      <c r="CC6" s="79"/>
      <c r="CD6" s="79"/>
      <c r="CE6" s="83"/>
      <c r="CF6" s="79"/>
      <c r="CG6" s="79"/>
      <c r="CH6" s="79"/>
      <c r="CI6" s="82"/>
      <c r="CJ6" s="75"/>
      <c r="CK6" s="76"/>
      <c r="CL6" s="77"/>
    </row>
    <row r="7" spans="1:129" thickBot="1">
      <c r="A7" s="30"/>
      <c r="B7" s="55"/>
      <c r="C7" s="56"/>
      <c r="D7" s="57"/>
      <c r="E7" s="58"/>
      <c r="F7" s="78"/>
      <c r="G7" s="60"/>
      <c r="H7" s="61"/>
      <c r="I7" s="62"/>
      <c r="J7" s="62"/>
      <c r="K7" s="62"/>
      <c r="L7" s="63"/>
      <c r="M7" s="63"/>
      <c r="N7" s="88"/>
      <c r="O7" s="65"/>
      <c r="P7" s="66"/>
      <c r="R7" s="89"/>
      <c r="S7" s="90"/>
      <c r="T7" s="89"/>
      <c r="U7" s="91"/>
      <c r="V7" s="89"/>
      <c r="W7" s="89"/>
      <c r="X7" s="89"/>
      <c r="Y7" s="92"/>
      <c r="Z7" s="89"/>
      <c r="AA7" s="89"/>
      <c r="AB7" s="89"/>
      <c r="AC7" s="92"/>
      <c r="AD7" s="89"/>
      <c r="AE7" s="89"/>
      <c r="AF7" s="89"/>
      <c r="AG7" s="93"/>
      <c r="AH7" s="89"/>
      <c r="AI7" s="89"/>
      <c r="AJ7" s="89"/>
      <c r="AK7" s="92"/>
      <c r="AL7" s="94"/>
      <c r="AM7" s="95"/>
      <c r="AN7" s="96"/>
      <c r="AO7" s="79"/>
      <c r="AP7" s="79"/>
      <c r="AQ7" s="79"/>
      <c r="AR7" s="79"/>
      <c r="AS7" s="79"/>
      <c r="AT7" s="79"/>
      <c r="AU7" s="89"/>
      <c r="AV7" s="89"/>
      <c r="AW7" s="92"/>
      <c r="AX7" s="89"/>
      <c r="AY7" s="89"/>
      <c r="AZ7" s="89"/>
      <c r="BA7" s="92"/>
      <c r="BB7" s="89"/>
      <c r="BC7" s="89"/>
      <c r="BD7" s="89"/>
      <c r="BE7" s="92"/>
      <c r="BF7" s="89"/>
      <c r="BG7" s="89"/>
      <c r="BH7" s="89"/>
      <c r="BI7" s="92"/>
      <c r="BJ7" s="89"/>
      <c r="BK7" s="89"/>
      <c r="BL7" s="89"/>
      <c r="BM7" s="92"/>
      <c r="BN7" s="89"/>
      <c r="BO7" s="89"/>
      <c r="BP7" s="89"/>
      <c r="BQ7" s="92"/>
      <c r="BR7" s="89"/>
      <c r="BS7" s="89"/>
      <c r="BT7" s="89"/>
      <c r="BU7" s="92"/>
      <c r="BV7" s="89"/>
      <c r="BW7" s="89"/>
      <c r="BX7" s="89"/>
      <c r="BY7" s="92"/>
      <c r="BZ7" s="50"/>
      <c r="CA7" s="51"/>
      <c r="CB7" s="97"/>
      <c r="CC7" s="89"/>
      <c r="CD7" s="89"/>
      <c r="CE7" s="93"/>
      <c r="CF7" s="89"/>
      <c r="CG7" s="89"/>
      <c r="CH7" s="89"/>
      <c r="CI7" s="92"/>
      <c r="CJ7" s="75"/>
      <c r="CK7" s="76"/>
      <c r="CL7" s="77"/>
    </row>
    <row r="8" spans="1:129" ht="27.75" thickBot="1">
      <c r="A8" s="30"/>
      <c r="B8" s="55"/>
      <c r="C8" s="56"/>
      <c r="D8" s="57"/>
      <c r="E8" s="58"/>
      <c r="F8" s="78"/>
      <c r="G8" s="60"/>
      <c r="H8" s="61"/>
      <c r="I8" s="62"/>
      <c r="J8" s="62"/>
      <c r="K8" s="62"/>
      <c r="L8" s="63"/>
      <c r="M8" s="63"/>
      <c r="N8" s="98" t="s">
        <v>51</v>
      </c>
      <c r="O8" s="65"/>
      <c r="P8" s="66"/>
      <c r="R8" s="99">
        <v>10</v>
      </c>
      <c r="S8" s="100">
        <v>20</v>
      </c>
      <c r="T8" s="100">
        <v>20</v>
      </c>
      <c r="U8" s="101">
        <v>50</v>
      </c>
      <c r="V8" s="99">
        <v>10</v>
      </c>
      <c r="W8" s="100">
        <v>20</v>
      </c>
      <c r="X8" s="100">
        <v>20</v>
      </c>
      <c r="Y8" s="101">
        <v>50</v>
      </c>
      <c r="Z8" s="99">
        <v>6</v>
      </c>
      <c r="AA8" s="100">
        <v>12</v>
      </c>
      <c r="AB8" s="100">
        <v>12</v>
      </c>
      <c r="AC8" s="101">
        <v>30</v>
      </c>
      <c r="AD8" s="99">
        <v>8</v>
      </c>
      <c r="AE8" s="102">
        <v>16</v>
      </c>
      <c r="AF8" s="102">
        <v>16</v>
      </c>
      <c r="AG8" s="103">
        <v>40</v>
      </c>
      <c r="AH8" s="99">
        <v>6</v>
      </c>
      <c r="AI8" s="102">
        <v>12</v>
      </c>
      <c r="AJ8" s="102">
        <v>12</v>
      </c>
      <c r="AK8" s="104">
        <v>30</v>
      </c>
      <c r="AL8" s="105">
        <v>6</v>
      </c>
      <c r="AM8" s="106">
        <v>4</v>
      </c>
      <c r="AN8" s="107">
        <v>10</v>
      </c>
      <c r="AO8" s="108">
        <v>12</v>
      </c>
      <c r="AP8" s="109">
        <v>8</v>
      </c>
      <c r="AQ8" s="110">
        <v>20</v>
      </c>
      <c r="AR8" s="111">
        <v>12</v>
      </c>
      <c r="AS8" s="102">
        <v>8</v>
      </c>
      <c r="AT8" s="110">
        <v>20</v>
      </c>
      <c r="AU8" s="102">
        <v>30</v>
      </c>
      <c r="AV8" s="102">
        <v>20</v>
      </c>
      <c r="AW8" s="112">
        <v>50</v>
      </c>
      <c r="AX8" s="99">
        <v>10</v>
      </c>
      <c r="AY8" s="102">
        <v>20</v>
      </c>
      <c r="AZ8" s="102">
        <v>20</v>
      </c>
      <c r="BA8" s="104">
        <v>50</v>
      </c>
      <c r="BB8" s="99"/>
      <c r="BC8" s="102">
        <v>20</v>
      </c>
      <c r="BD8" s="102">
        <v>20</v>
      </c>
      <c r="BE8" s="104">
        <v>50</v>
      </c>
      <c r="BF8" s="99">
        <v>10</v>
      </c>
      <c r="BG8" s="102">
        <v>20</v>
      </c>
      <c r="BH8" s="102">
        <v>20</v>
      </c>
      <c r="BI8" s="104">
        <v>50</v>
      </c>
      <c r="BJ8" s="99">
        <v>10</v>
      </c>
      <c r="BK8" s="102">
        <v>20</v>
      </c>
      <c r="BL8" s="102">
        <v>20</v>
      </c>
      <c r="BM8" s="104">
        <v>50</v>
      </c>
      <c r="BN8" s="99">
        <v>10</v>
      </c>
      <c r="BO8" s="102">
        <v>20</v>
      </c>
      <c r="BP8" s="102">
        <v>20</v>
      </c>
      <c r="BQ8" s="104">
        <v>50</v>
      </c>
      <c r="BR8" s="99">
        <v>10</v>
      </c>
      <c r="BS8" s="102">
        <v>20</v>
      </c>
      <c r="BT8" s="102">
        <v>20</v>
      </c>
      <c r="BU8" s="104">
        <v>50</v>
      </c>
      <c r="BV8" s="99">
        <v>10</v>
      </c>
      <c r="BW8" s="102">
        <v>20</v>
      </c>
      <c r="BX8" s="102">
        <v>20</v>
      </c>
      <c r="BY8" s="104">
        <v>50</v>
      </c>
      <c r="BZ8" s="113">
        <f>SUM(S8,W8,AA8,AI8,AQ8,AU8,AY8,BC8,BG8,BK8,BO8,BS8,BW8)</f>
        <v>254</v>
      </c>
      <c r="CA8" s="114">
        <f>SUM(U8,Y8,AC8,AO8,AS8,AW8,BA8,BE8,BI8,BM8,BQ8,BU8,BY8)</f>
        <v>550</v>
      </c>
      <c r="CB8" s="115">
        <v>4</v>
      </c>
      <c r="CC8" s="100">
        <v>8</v>
      </c>
      <c r="CD8" s="100">
        <v>8</v>
      </c>
      <c r="CE8" s="116">
        <v>20</v>
      </c>
      <c r="CF8" s="99">
        <v>4</v>
      </c>
      <c r="CG8" s="100">
        <v>8</v>
      </c>
      <c r="CH8" s="100">
        <v>8</v>
      </c>
      <c r="CI8" s="101">
        <v>20</v>
      </c>
      <c r="CJ8" s="75"/>
      <c r="CK8" s="76"/>
      <c r="CL8" s="77"/>
    </row>
    <row r="9" spans="1:129" ht="26.25" thickBot="1">
      <c r="A9" s="117"/>
      <c r="B9" s="118"/>
      <c r="C9" s="119"/>
      <c r="D9" s="120"/>
      <c r="E9" s="121"/>
      <c r="F9" s="78"/>
      <c r="G9" s="122"/>
      <c r="H9" s="123"/>
      <c r="I9" s="124"/>
      <c r="J9" s="124"/>
      <c r="K9" s="124"/>
      <c r="L9" s="125"/>
      <c r="M9" s="125"/>
      <c r="N9" s="126"/>
      <c r="O9" s="127"/>
      <c r="P9" s="128"/>
      <c r="R9" s="129"/>
      <c r="S9" s="130"/>
      <c r="T9" s="130">
        <v>5</v>
      </c>
      <c r="U9" s="131">
        <v>25</v>
      </c>
      <c r="V9" s="129"/>
      <c r="W9" s="130"/>
      <c r="X9" s="130">
        <v>5</v>
      </c>
      <c r="Y9" s="131">
        <v>25</v>
      </c>
      <c r="Z9" s="129"/>
      <c r="AA9" s="130"/>
      <c r="AB9" s="130">
        <v>3</v>
      </c>
      <c r="AC9" s="131">
        <v>9</v>
      </c>
      <c r="AD9" s="129"/>
      <c r="AE9" s="132"/>
      <c r="AF9" s="132">
        <v>4</v>
      </c>
      <c r="AG9" s="133">
        <v>16</v>
      </c>
      <c r="AH9" s="129"/>
      <c r="AI9" s="132"/>
      <c r="AJ9" s="132">
        <v>3</v>
      </c>
      <c r="AK9" s="134">
        <v>15</v>
      </c>
      <c r="AL9" s="135"/>
      <c r="AM9" s="136"/>
      <c r="AN9" s="137"/>
      <c r="AO9" s="138"/>
      <c r="AP9" s="139"/>
      <c r="AQ9" s="140"/>
      <c r="AR9" s="141">
        <v>3</v>
      </c>
      <c r="AS9" s="132">
        <v>2</v>
      </c>
      <c r="AT9" s="140">
        <v>5</v>
      </c>
      <c r="AU9" s="132">
        <v>15</v>
      </c>
      <c r="AV9" s="132">
        <v>10</v>
      </c>
      <c r="AW9" s="142">
        <v>25</v>
      </c>
      <c r="AX9" s="129"/>
      <c r="AY9" s="132"/>
      <c r="AZ9" s="132">
        <v>5</v>
      </c>
      <c r="BA9" s="134">
        <v>25</v>
      </c>
      <c r="BB9" s="129"/>
      <c r="BC9" s="132"/>
      <c r="BD9" s="132">
        <v>5</v>
      </c>
      <c r="BE9" s="134">
        <v>25</v>
      </c>
      <c r="BF9" s="129"/>
      <c r="BG9" s="132"/>
      <c r="BH9" s="132">
        <v>5</v>
      </c>
      <c r="BI9" s="134">
        <v>20</v>
      </c>
      <c r="BJ9" s="129"/>
      <c r="BK9" s="132"/>
      <c r="BL9" s="132">
        <v>5</v>
      </c>
      <c r="BM9" s="134">
        <v>25</v>
      </c>
      <c r="BN9" s="129"/>
      <c r="BO9" s="132"/>
      <c r="BP9" s="132">
        <v>5</v>
      </c>
      <c r="BQ9" s="134">
        <v>25</v>
      </c>
      <c r="BR9" s="129"/>
      <c r="BS9" s="132"/>
      <c r="BT9" s="132">
        <v>5</v>
      </c>
      <c r="BU9" s="134">
        <v>25</v>
      </c>
      <c r="BV9" s="129"/>
      <c r="BW9" s="132"/>
      <c r="BX9" s="132">
        <v>5</v>
      </c>
      <c r="BY9" s="134">
        <v>25</v>
      </c>
      <c r="BZ9" s="143"/>
      <c r="CA9" s="144">
        <f>SUM(U9,Y9,AC9,AO9,AS9,AW9,BA9,BE9,BI9,BM9,BQ9,BU9,BY9)</f>
        <v>256</v>
      </c>
      <c r="CB9" s="145"/>
      <c r="CC9" s="130"/>
      <c r="CD9" s="130">
        <v>2</v>
      </c>
      <c r="CE9" s="146">
        <v>10</v>
      </c>
      <c r="CF9" s="129"/>
      <c r="CG9" s="130"/>
      <c r="CH9" s="130">
        <v>2</v>
      </c>
      <c r="CI9" s="131">
        <v>10</v>
      </c>
      <c r="CJ9" s="147"/>
      <c r="CK9" s="148"/>
      <c r="CL9" s="149"/>
    </row>
    <row r="10" spans="1:129" ht="23.25" thickBot="1">
      <c r="A10" s="150"/>
      <c r="B10" s="151" t="s">
        <v>100</v>
      </c>
      <c r="C10" s="152" t="s">
        <v>101</v>
      </c>
      <c r="D10" s="153">
        <v>1</v>
      </c>
      <c r="E10" s="154">
        <v>1</v>
      </c>
      <c r="F10" s="154" t="s">
        <v>52</v>
      </c>
      <c r="G10" s="155"/>
      <c r="H10" s="156"/>
      <c r="I10" s="157" t="s">
        <v>53</v>
      </c>
      <c r="J10" s="158" t="s">
        <v>54</v>
      </c>
      <c r="K10" s="159" t="s">
        <v>55</v>
      </c>
      <c r="L10" s="160"/>
      <c r="M10" s="161" t="s">
        <v>101</v>
      </c>
      <c r="N10" s="162" t="s">
        <v>101</v>
      </c>
      <c r="O10" s="163">
        <v>142</v>
      </c>
      <c r="P10" s="163">
        <v>142</v>
      </c>
      <c r="Q10" s="164"/>
      <c r="R10" s="163">
        <v>8</v>
      </c>
      <c r="S10" s="163">
        <v>10</v>
      </c>
      <c r="T10" s="163">
        <v>3</v>
      </c>
      <c r="U10" s="165">
        <v>21</v>
      </c>
      <c r="V10" s="163">
        <v>8</v>
      </c>
      <c r="W10" s="163">
        <v>17.5</v>
      </c>
      <c r="X10" s="163">
        <v>18</v>
      </c>
      <c r="Y10" s="166">
        <v>43.5</v>
      </c>
      <c r="Z10" s="163">
        <v>5</v>
      </c>
      <c r="AA10" s="167">
        <v>7</v>
      </c>
      <c r="AB10" s="163">
        <v>10.8</v>
      </c>
      <c r="AC10" s="166">
        <v>22.8</v>
      </c>
      <c r="AD10" s="168">
        <v>7</v>
      </c>
      <c r="AE10" s="169">
        <v>10</v>
      </c>
      <c r="AF10" s="168">
        <v>15.5</v>
      </c>
      <c r="AG10" s="165">
        <v>32.5</v>
      </c>
      <c r="AH10" s="168">
        <v>4</v>
      </c>
      <c r="AI10" s="170">
        <v>9</v>
      </c>
      <c r="AJ10" s="168">
        <v>10.5</v>
      </c>
      <c r="AK10" s="165">
        <v>23.5</v>
      </c>
      <c r="AL10" s="168">
        <v>5</v>
      </c>
      <c r="AM10" s="168">
        <v>3.5</v>
      </c>
      <c r="AN10" s="171">
        <v>8.5</v>
      </c>
      <c r="AO10" s="172">
        <v>8</v>
      </c>
      <c r="AP10" s="170">
        <v>6</v>
      </c>
      <c r="AQ10" s="171">
        <v>14</v>
      </c>
      <c r="AR10" s="168">
        <v>7</v>
      </c>
      <c r="AS10" s="173">
        <v>6.5</v>
      </c>
      <c r="AT10" s="171">
        <v>13.5</v>
      </c>
      <c r="AU10" s="174">
        <v>20</v>
      </c>
      <c r="AV10" s="174">
        <v>16</v>
      </c>
      <c r="AW10" s="171">
        <v>36</v>
      </c>
      <c r="AX10" s="168">
        <v>8</v>
      </c>
      <c r="AY10" s="170">
        <v>20</v>
      </c>
      <c r="AZ10" s="168">
        <v>13</v>
      </c>
      <c r="BA10" s="166">
        <v>41</v>
      </c>
      <c r="BB10" s="163">
        <v>8</v>
      </c>
      <c r="BC10" s="163">
        <v>2</v>
      </c>
      <c r="BD10" s="163">
        <v>16.5</v>
      </c>
      <c r="BE10" s="166">
        <v>26.5</v>
      </c>
      <c r="BF10" s="163">
        <v>8.5</v>
      </c>
      <c r="BG10" s="163">
        <v>14</v>
      </c>
      <c r="BH10" s="163">
        <v>15.5</v>
      </c>
      <c r="BI10" s="166">
        <v>38</v>
      </c>
      <c r="BJ10" s="168">
        <v>8</v>
      </c>
      <c r="BK10" s="170">
        <v>12</v>
      </c>
      <c r="BL10" s="168">
        <v>16</v>
      </c>
      <c r="BM10" s="166">
        <v>36</v>
      </c>
      <c r="BN10" s="163">
        <v>8.5</v>
      </c>
      <c r="BO10" s="163">
        <v>10</v>
      </c>
      <c r="BP10" s="163">
        <v>14.5</v>
      </c>
      <c r="BQ10" s="166">
        <v>33</v>
      </c>
      <c r="BR10" s="168">
        <v>8.5</v>
      </c>
      <c r="BS10" s="170">
        <v>18</v>
      </c>
      <c r="BT10" s="168">
        <v>14</v>
      </c>
      <c r="BU10" s="165">
        <v>40.5</v>
      </c>
      <c r="BV10" s="168">
        <v>8.5</v>
      </c>
      <c r="BW10" s="170">
        <v>12</v>
      </c>
      <c r="BX10" s="168">
        <v>13</v>
      </c>
      <c r="BY10" s="165">
        <v>33.5</v>
      </c>
      <c r="BZ10" s="175">
        <v>155.5</v>
      </c>
      <c r="CA10" s="176">
        <v>427.8</v>
      </c>
      <c r="CB10" s="177">
        <v>3.5</v>
      </c>
      <c r="CC10" s="170">
        <v>8</v>
      </c>
      <c r="CD10" s="178">
        <v>6</v>
      </c>
      <c r="CE10" s="165">
        <v>17.5</v>
      </c>
      <c r="CF10" s="177">
        <v>3.5</v>
      </c>
      <c r="CG10" s="170">
        <v>8</v>
      </c>
      <c r="CH10" s="178">
        <v>7</v>
      </c>
      <c r="CI10" s="165">
        <v>18.5</v>
      </c>
      <c r="CJ10" s="179" t="s">
        <v>102</v>
      </c>
      <c r="CK10" s="180" t="s">
        <v>100</v>
      </c>
      <c r="CL10" s="181" t="s">
        <v>18</v>
      </c>
      <c r="CM10" t="s">
        <v>101</v>
      </c>
      <c r="CN10">
        <v>1</v>
      </c>
      <c r="CO10" t="s">
        <v>103</v>
      </c>
      <c r="CP10" t="s">
        <v>104</v>
      </c>
      <c r="CQ10" t="s">
        <v>104</v>
      </c>
      <c r="CR10" t="s">
        <v>104</v>
      </c>
      <c r="CS10" t="s">
        <v>104</v>
      </c>
      <c r="CT10" t="s">
        <v>104</v>
      </c>
      <c r="CU10" t="s">
        <v>104</v>
      </c>
      <c r="CV10" t="s">
        <v>104</v>
      </c>
      <c r="CW10" t="s">
        <v>104</v>
      </c>
      <c r="CX10" t="s">
        <v>104</v>
      </c>
      <c r="CY10" t="s">
        <v>104</v>
      </c>
      <c r="CZ10" t="s">
        <v>104</v>
      </c>
      <c r="DA10" t="s">
        <v>104</v>
      </c>
      <c r="DB10" t="s">
        <v>104</v>
      </c>
      <c r="DC10" t="s">
        <v>104</v>
      </c>
      <c r="DD10" t="s">
        <v>104</v>
      </c>
      <c r="DH10" t="s">
        <v>18</v>
      </c>
      <c r="DI10" t="s">
        <v>101</v>
      </c>
      <c r="DJ10" t="s">
        <v>101</v>
      </c>
      <c r="DK10" t="s">
        <v>101</v>
      </c>
      <c r="DL10" t="s">
        <v>101</v>
      </c>
      <c r="DM10" t="s">
        <v>101</v>
      </c>
      <c r="DN10" t="s">
        <v>101</v>
      </c>
      <c r="DO10" t="s">
        <v>101</v>
      </c>
      <c r="DP10" t="s">
        <v>101</v>
      </c>
      <c r="DQ10" t="s">
        <v>101</v>
      </c>
      <c r="DR10" t="s">
        <v>101</v>
      </c>
      <c r="DS10" t="s">
        <v>101</v>
      </c>
      <c r="DT10" t="s">
        <v>101</v>
      </c>
      <c r="DU10" t="s">
        <v>101</v>
      </c>
      <c r="DV10" t="s">
        <v>101</v>
      </c>
      <c r="DW10" t="s">
        <v>101</v>
      </c>
      <c r="DY10" t="s">
        <v>105</v>
      </c>
    </row>
    <row r="11" spans="1:129" ht="23.25" thickBot="1">
      <c r="A11" s="182"/>
      <c r="B11" s="183" t="s">
        <v>106</v>
      </c>
      <c r="C11" s="184">
        <v>21</v>
      </c>
      <c r="D11" s="185">
        <v>2</v>
      </c>
      <c r="E11" s="186">
        <v>2</v>
      </c>
      <c r="F11" s="186" t="s">
        <v>56</v>
      </c>
      <c r="G11" s="187"/>
      <c r="H11" s="188"/>
      <c r="I11" s="189" t="s">
        <v>53</v>
      </c>
      <c r="J11" s="190" t="s">
        <v>54</v>
      </c>
      <c r="K11" s="191" t="s">
        <v>55</v>
      </c>
      <c r="L11" s="192"/>
      <c r="M11" s="193" t="s">
        <v>101</v>
      </c>
      <c r="N11" s="194" t="s">
        <v>101</v>
      </c>
      <c r="O11" s="195">
        <v>143</v>
      </c>
      <c r="P11" s="195">
        <v>143</v>
      </c>
      <c r="Q11" s="196"/>
      <c r="R11" s="195">
        <v>5</v>
      </c>
      <c r="S11" s="195">
        <v>5</v>
      </c>
      <c r="T11" s="195">
        <v>15</v>
      </c>
      <c r="U11" s="197">
        <v>25</v>
      </c>
      <c r="V11" s="195">
        <v>8</v>
      </c>
      <c r="W11" s="195">
        <v>15</v>
      </c>
      <c r="X11" s="195">
        <v>15</v>
      </c>
      <c r="Y11" s="198">
        <v>38</v>
      </c>
      <c r="Z11" s="195">
        <v>5</v>
      </c>
      <c r="AA11" s="199">
        <v>5</v>
      </c>
      <c r="AB11" s="195">
        <v>5</v>
      </c>
      <c r="AC11" s="198">
        <v>15</v>
      </c>
      <c r="AD11" s="200">
        <v>8</v>
      </c>
      <c r="AE11" s="201">
        <v>10</v>
      </c>
      <c r="AF11" s="200">
        <v>5</v>
      </c>
      <c r="AG11" s="197">
        <v>23</v>
      </c>
      <c r="AH11" s="200">
        <v>4</v>
      </c>
      <c r="AI11" s="202">
        <v>9</v>
      </c>
      <c r="AJ11" s="200">
        <v>9</v>
      </c>
      <c r="AK11" s="197">
        <v>22</v>
      </c>
      <c r="AL11" s="200">
        <v>5</v>
      </c>
      <c r="AM11" s="200">
        <v>3</v>
      </c>
      <c r="AN11" s="203">
        <v>8</v>
      </c>
      <c r="AO11" s="204">
        <v>7</v>
      </c>
      <c r="AP11" s="202">
        <v>6</v>
      </c>
      <c r="AQ11" s="203">
        <v>13</v>
      </c>
      <c r="AR11" s="200">
        <v>7.5</v>
      </c>
      <c r="AS11" s="205">
        <v>6.5</v>
      </c>
      <c r="AT11" s="203">
        <v>14</v>
      </c>
      <c r="AU11" s="206">
        <v>19.5</v>
      </c>
      <c r="AV11" s="206">
        <v>15.5</v>
      </c>
      <c r="AW11" s="203">
        <v>35</v>
      </c>
      <c r="AX11" s="200">
        <v>8</v>
      </c>
      <c r="AY11" s="202">
        <v>20</v>
      </c>
      <c r="AZ11" s="200">
        <v>15</v>
      </c>
      <c r="BA11" s="207">
        <v>43</v>
      </c>
      <c r="BB11" s="195">
        <v>8</v>
      </c>
      <c r="BC11" s="195">
        <v>1</v>
      </c>
      <c r="BD11" s="195">
        <v>18.5</v>
      </c>
      <c r="BE11" s="198">
        <v>27.5</v>
      </c>
      <c r="BF11" s="195">
        <v>8.5</v>
      </c>
      <c r="BG11" s="195">
        <v>14.5</v>
      </c>
      <c r="BH11" s="195">
        <v>16</v>
      </c>
      <c r="BI11" s="207">
        <v>39</v>
      </c>
      <c r="BJ11" s="200">
        <v>8</v>
      </c>
      <c r="BK11" s="202">
        <v>13</v>
      </c>
      <c r="BL11" s="200">
        <v>16</v>
      </c>
      <c r="BM11" s="207">
        <v>37</v>
      </c>
      <c r="BN11" s="195">
        <v>8.5</v>
      </c>
      <c r="BO11" s="195">
        <v>8</v>
      </c>
      <c r="BP11" s="195">
        <v>14</v>
      </c>
      <c r="BQ11" s="207">
        <v>30.5</v>
      </c>
      <c r="BR11" s="200">
        <v>8.5</v>
      </c>
      <c r="BS11" s="202">
        <v>18</v>
      </c>
      <c r="BT11" s="200">
        <v>18</v>
      </c>
      <c r="BU11" s="207">
        <v>44.5</v>
      </c>
      <c r="BV11" s="200">
        <v>8</v>
      </c>
      <c r="BW11" s="202">
        <v>10</v>
      </c>
      <c r="BX11" s="200">
        <v>10</v>
      </c>
      <c r="BY11" s="207">
        <v>28</v>
      </c>
      <c r="BZ11" s="208">
        <v>141.5</v>
      </c>
      <c r="CA11" s="209">
        <v>407.5</v>
      </c>
      <c r="CB11" s="210">
        <v>3.5</v>
      </c>
      <c r="CC11" s="202">
        <v>8</v>
      </c>
      <c r="CD11" s="211">
        <v>6</v>
      </c>
      <c r="CE11" s="207">
        <v>17.5</v>
      </c>
      <c r="CF11" s="210">
        <v>3.5</v>
      </c>
      <c r="CG11" s="202">
        <v>8</v>
      </c>
      <c r="CH11" s="211">
        <v>7</v>
      </c>
      <c r="CI11" s="207">
        <v>18.5</v>
      </c>
      <c r="CJ11" s="212" t="s">
        <v>107</v>
      </c>
      <c r="CK11" s="213" t="s">
        <v>106</v>
      </c>
      <c r="CL11" s="214">
        <v>21</v>
      </c>
      <c r="CM11">
        <v>21</v>
      </c>
      <c r="CN11">
        <v>0</v>
      </c>
      <c r="CO11" t="s">
        <v>104</v>
      </c>
      <c r="CP11" t="s">
        <v>104</v>
      </c>
      <c r="CQ11" t="s">
        <v>104</v>
      </c>
      <c r="CR11" t="s">
        <v>104</v>
      </c>
      <c r="CS11" t="s">
        <v>104</v>
      </c>
      <c r="CT11" t="s">
        <v>104</v>
      </c>
      <c r="CU11" t="s">
        <v>104</v>
      </c>
      <c r="CV11" t="s">
        <v>104</v>
      </c>
      <c r="CW11" t="s">
        <v>104</v>
      </c>
      <c r="CX11" t="s">
        <v>104</v>
      </c>
      <c r="CY11" t="s">
        <v>104</v>
      </c>
      <c r="CZ11" t="s">
        <v>104</v>
      </c>
      <c r="DA11" t="s">
        <v>104</v>
      </c>
      <c r="DB11" t="s">
        <v>104</v>
      </c>
      <c r="DC11" t="s">
        <v>104</v>
      </c>
      <c r="DD11" t="s">
        <v>104</v>
      </c>
      <c r="DH11" t="s">
        <v>101</v>
      </c>
      <c r="DI11" t="s">
        <v>101</v>
      </c>
      <c r="DJ11" t="s">
        <v>101</v>
      </c>
      <c r="DK11" t="s">
        <v>101</v>
      </c>
      <c r="DL11" t="s">
        <v>101</v>
      </c>
      <c r="DM11" t="s">
        <v>101</v>
      </c>
      <c r="DN11" t="s">
        <v>101</v>
      </c>
      <c r="DO11" t="s">
        <v>101</v>
      </c>
      <c r="DP11" t="s">
        <v>101</v>
      </c>
      <c r="DQ11" t="s">
        <v>101</v>
      </c>
      <c r="DR11" t="s">
        <v>101</v>
      </c>
      <c r="DS11" t="s">
        <v>101</v>
      </c>
      <c r="DT11" t="s">
        <v>101</v>
      </c>
      <c r="DU11" t="s">
        <v>101</v>
      </c>
      <c r="DV11" t="s">
        <v>101</v>
      </c>
      <c r="DW11" t="s">
        <v>101</v>
      </c>
      <c r="DY11" t="s">
        <v>101</v>
      </c>
    </row>
    <row r="12" spans="1:129" ht="23.25" thickBot="1">
      <c r="A12" s="182"/>
      <c r="B12" s="183" t="s">
        <v>106</v>
      </c>
      <c r="C12" s="184">
        <v>6</v>
      </c>
      <c r="D12" s="185">
        <v>3</v>
      </c>
      <c r="E12" s="186">
        <v>3</v>
      </c>
      <c r="F12" s="186" t="s">
        <v>57</v>
      </c>
      <c r="G12" s="187"/>
      <c r="H12" s="188"/>
      <c r="I12" s="189" t="s">
        <v>53</v>
      </c>
      <c r="J12" s="190" t="s">
        <v>54</v>
      </c>
      <c r="K12" s="191" t="s">
        <v>55</v>
      </c>
      <c r="L12" s="192"/>
      <c r="M12" s="193" t="s">
        <v>101</v>
      </c>
      <c r="N12" s="194" t="s">
        <v>101</v>
      </c>
      <c r="O12" s="195">
        <v>144</v>
      </c>
      <c r="P12" s="195">
        <v>144</v>
      </c>
      <c r="Q12" s="196"/>
      <c r="R12" s="195">
        <v>8.5</v>
      </c>
      <c r="S12" s="195">
        <v>19</v>
      </c>
      <c r="T12" s="195">
        <v>18</v>
      </c>
      <c r="U12" s="197">
        <v>45.5</v>
      </c>
      <c r="V12" s="195">
        <v>8.5</v>
      </c>
      <c r="W12" s="195">
        <v>16</v>
      </c>
      <c r="X12" s="195">
        <v>18</v>
      </c>
      <c r="Y12" s="198">
        <v>42.5</v>
      </c>
      <c r="Z12" s="195">
        <v>4.5</v>
      </c>
      <c r="AA12" s="199">
        <v>9.8000000000000007</v>
      </c>
      <c r="AB12" s="195">
        <v>9.6000000000000014</v>
      </c>
      <c r="AC12" s="198">
        <v>23.900000000000002</v>
      </c>
      <c r="AD12" s="200">
        <v>7</v>
      </c>
      <c r="AE12" s="201">
        <v>10.5</v>
      </c>
      <c r="AF12" s="200">
        <v>15.5</v>
      </c>
      <c r="AG12" s="197">
        <v>33</v>
      </c>
      <c r="AH12" s="200">
        <v>4</v>
      </c>
      <c r="AI12" s="202">
        <v>9</v>
      </c>
      <c r="AJ12" s="200">
        <v>10.5</v>
      </c>
      <c r="AK12" s="197">
        <v>23.5</v>
      </c>
      <c r="AL12" s="200">
        <v>5</v>
      </c>
      <c r="AM12" s="200">
        <v>3.5</v>
      </c>
      <c r="AN12" s="203">
        <v>8.5</v>
      </c>
      <c r="AO12" s="204">
        <v>7</v>
      </c>
      <c r="AP12" s="202">
        <v>6</v>
      </c>
      <c r="AQ12" s="203">
        <v>13</v>
      </c>
      <c r="AR12" s="200">
        <v>7.5</v>
      </c>
      <c r="AS12" s="205">
        <v>6</v>
      </c>
      <c r="AT12" s="203">
        <v>13.5</v>
      </c>
      <c r="AU12" s="206">
        <v>19.5</v>
      </c>
      <c r="AV12" s="206">
        <v>15.5</v>
      </c>
      <c r="AW12" s="203">
        <v>35</v>
      </c>
      <c r="AX12" s="200">
        <v>8.5</v>
      </c>
      <c r="AY12" s="202">
        <v>20</v>
      </c>
      <c r="AZ12" s="200">
        <v>15</v>
      </c>
      <c r="BA12" s="207">
        <v>43.5</v>
      </c>
      <c r="BB12" s="195">
        <v>8.5</v>
      </c>
      <c r="BC12" s="195">
        <v>3.5</v>
      </c>
      <c r="BD12" s="195">
        <v>18</v>
      </c>
      <c r="BE12" s="198">
        <v>30</v>
      </c>
      <c r="BF12" s="195">
        <v>8.5</v>
      </c>
      <c r="BG12" s="195">
        <v>15</v>
      </c>
      <c r="BH12" s="195">
        <v>18.5</v>
      </c>
      <c r="BI12" s="207">
        <v>42</v>
      </c>
      <c r="BJ12" s="200">
        <v>8.5</v>
      </c>
      <c r="BK12" s="202">
        <v>14</v>
      </c>
      <c r="BL12" s="200">
        <v>16</v>
      </c>
      <c r="BM12" s="207">
        <v>38.5</v>
      </c>
      <c r="BN12" s="195">
        <v>8.5</v>
      </c>
      <c r="BO12" s="195">
        <v>11</v>
      </c>
      <c r="BP12" s="195">
        <v>14</v>
      </c>
      <c r="BQ12" s="207">
        <v>33.5</v>
      </c>
      <c r="BR12" s="200">
        <v>8.5</v>
      </c>
      <c r="BS12" s="202">
        <v>16</v>
      </c>
      <c r="BT12" s="200">
        <v>16</v>
      </c>
      <c r="BU12" s="207">
        <v>40.5</v>
      </c>
      <c r="BV12" s="200">
        <v>8.5</v>
      </c>
      <c r="BW12" s="202">
        <v>4</v>
      </c>
      <c r="BX12" s="200">
        <v>13</v>
      </c>
      <c r="BY12" s="207">
        <v>25.5</v>
      </c>
      <c r="BZ12" s="208">
        <v>160.80000000000001</v>
      </c>
      <c r="CA12" s="209">
        <v>456.9</v>
      </c>
      <c r="CB12" s="210">
        <v>3.5</v>
      </c>
      <c r="CC12" s="202">
        <v>8</v>
      </c>
      <c r="CD12" s="211">
        <v>6</v>
      </c>
      <c r="CE12" s="207">
        <v>17.5</v>
      </c>
      <c r="CF12" s="210">
        <v>3.5</v>
      </c>
      <c r="CG12" s="202">
        <v>8</v>
      </c>
      <c r="CH12" s="211">
        <v>7.5</v>
      </c>
      <c r="CI12" s="207">
        <v>19</v>
      </c>
      <c r="CJ12" s="212" t="s">
        <v>102</v>
      </c>
      <c r="CK12" s="213" t="s">
        <v>106</v>
      </c>
      <c r="CL12" s="214">
        <v>6</v>
      </c>
      <c r="CM12">
        <v>6</v>
      </c>
      <c r="CN12">
        <v>0</v>
      </c>
      <c r="CO12" t="s">
        <v>104</v>
      </c>
      <c r="CP12" t="s">
        <v>104</v>
      </c>
      <c r="CQ12" t="s">
        <v>104</v>
      </c>
      <c r="CR12" t="s">
        <v>104</v>
      </c>
      <c r="CS12" t="s">
        <v>104</v>
      </c>
      <c r="CT12" t="s">
        <v>104</v>
      </c>
      <c r="CU12" t="s">
        <v>104</v>
      </c>
      <c r="CV12" t="s">
        <v>104</v>
      </c>
      <c r="CW12" t="s">
        <v>104</v>
      </c>
      <c r="CX12" t="s">
        <v>104</v>
      </c>
      <c r="CY12" t="s">
        <v>104</v>
      </c>
      <c r="CZ12" t="s">
        <v>104</v>
      </c>
      <c r="DA12" t="s">
        <v>104</v>
      </c>
      <c r="DB12" t="s">
        <v>104</v>
      </c>
      <c r="DC12" t="s">
        <v>104</v>
      </c>
      <c r="DD12" t="s">
        <v>104</v>
      </c>
      <c r="DH12" t="s">
        <v>101</v>
      </c>
      <c r="DI12" t="s">
        <v>101</v>
      </c>
      <c r="DJ12" t="s">
        <v>101</v>
      </c>
      <c r="DK12" t="s">
        <v>101</v>
      </c>
      <c r="DL12" t="s">
        <v>101</v>
      </c>
      <c r="DM12" t="s">
        <v>101</v>
      </c>
      <c r="DN12" t="s">
        <v>101</v>
      </c>
      <c r="DO12" t="s">
        <v>101</v>
      </c>
      <c r="DP12" t="s">
        <v>101</v>
      </c>
      <c r="DQ12" t="s">
        <v>101</v>
      </c>
      <c r="DR12" t="s">
        <v>101</v>
      </c>
      <c r="DS12" t="s">
        <v>101</v>
      </c>
      <c r="DT12" t="s">
        <v>101</v>
      </c>
      <c r="DU12" t="s">
        <v>101</v>
      </c>
      <c r="DV12" t="s">
        <v>101</v>
      </c>
      <c r="DW12" t="s">
        <v>101</v>
      </c>
      <c r="DY12" t="s">
        <v>101</v>
      </c>
    </row>
    <row r="13" spans="1:129" ht="23.25" thickBot="1">
      <c r="A13" s="182"/>
      <c r="B13" s="183" t="s">
        <v>106</v>
      </c>
      <c r="C13" s="184">
        <v>12</v>
      </c>
      <c r="D13" s="185">
        <v>4</v>
      </c>
      <c r="E13" s="186">
        <v>4</v>
      </c>
      <c r="F13" s="186" t="s">
        <v>58</v>
      </c>
      <c r="G13" s="187"/>
      <c r="H13" s="188"/>
      <c r="I13" s="189" t="s">
        <v>53</v>
      </c>
      <c r="J13" s="190" t="s">
        <v>54</v>
      </c>
      <c r="K13" s="191" t="s">
        <v>55</v>
      </c>
      <c r="L13" s="192"/>
      <c r="M13" s="193" t="s">
        <v>101</v>
      </c>
      <c r="N13" s="194" t="s">
        <v>101</v>
      </c>
      <c r="O13" s="195">
        <v>145</v>
      </c>
      <c r="P13" s="195">
        <v>145</v>
      </c>
      <c r="Q13" s="196"/>
      <c r="R13" s="195">
        <v>8.5</v>
      </c>
      <c r="S13" s="195">
        <v>12</v>
      </c>
      <c r="T13" s="195">
        <v>17.5</v>
      </c>
      <c r="U13" s="197">
        <v>38</v>
      </c>
      <c r="V13" s="195">
        <v>8.5</v>
      </c>
      <c r="W13" s="195">
        <v>15</v>
      </c>
      <c r="X13" s="195">
        <v>15</v>
      </c>
      <c r="Y13" s="198">
        <v>38.5</v>
      </c>
      <c r="Z13" s="195">
        <v>5.5</v>
      </c>
      <c r="AA13" s="199">
        <v>7</v>
      </c>
      <c r="AB13" s="195">
        <v>9.6000000000000014</v>
      </c>
      <c r="AC13" s="198">
        <v>22.1</v>
      </c>
      <c r="AD13" s="200">
        <v>7</v>
      </c>
      <c r="AE13" s="201">
        <v>10.5</v>
      </c>
      <c r="AF13" s="200">
        <v>15.5</v>
      </c>
      <c r="AG13" s="197">
        <v>33</v>
      </c>
      <c r="AH13" s="200">
        <v>4</v>
      </c>
      <c r="AI13" s="202">
        <v>9</v>
      </c>
      <c r="AJ13" s="200">
        <v>10.5</v>
      </c>
      <c r="AK13" s="197">
        <v>23.5</v>
      </c>
      <c r="AL13" s="200">
        <v>5</v>
      </c>
      <c r="AM13" s="200">
        <v>3.5</v>
      </c>
      <c r="AN13" s="203">
        <v>8.5</v>
      </c>
      <c r="AO13" s="204">
        <v>7</v>
      </c>
      <c r="AP13" s="202">
        <v>6</v>
      </c>
      <c r="AQ13" s="203">
        <v>13</v>
      </c>
      <c r="AR13" s="200">
        <v>7</v>
      </c>
      <c r="AS13" s="205">
        <v>6.5</v>
      </c>
      <c r="AT13" s="203">
        <v>13.5</v>
      </c>
      <c r="AU13" s="206">
        <v>19</v>
      </c>
      <c r="AV13" s="206">
        <v>16</v>
      </c>
      <c r="AW13" s="203">
        <v>35</v>
      </c>
      <c r="AX13" s="200">
        <v>8.5</v>
      </c>
      <c r="AY13" s="202">
        <v>20</v>
      </c>
      <c r="AZ13" s="200">
        <v>15</v>
      </c>
      <c r="BA13" s="207">
        <v>43.5</v>
      </c>
      <c r="BB13" s="195">
        <v>8.5</v>
      </c>
      <c r="BC13" s="195">
        <v>2</v>
      </c>
      <c r="BD13" s="195">
        <v>18</v>
      </c>
      <c r="BE13" s="198">
        <v>28.5</v>
      </c>
      <c r="BF13" s="195">
        <v>8.5</v>
      </c>
      <c r="BG13" s="195">
        <v>15</v>
      </c>
      <c r="BH13" s="195">
        <v>16.5</v>
      </c>
      <c r="BI13" s="207">
        <v>40</v>
      </c>
      <c r="BJ13" s="200">
        <v>8.5</v>
      </c>
      <c r="BK13" s="202">
        <v>13</v>
      </c>
      <c r="BL13" s="200">
        <v>16</v>
      </c>
      <c r="BM13" s="207">
        <v>37.5</v>
      </c>
      <c r="BN13" s="195">
        <v>8.5</v>
      </c>
      <c r="BO13" s="195">
        <v>10</v>
      </c>
      <c r="BP13" s="195">
        <v>14.5</v>
      </c>
      <c r="BQ13" s="207">
        <v>33</v>
      </c>
      <c r="BR13" s="200">
        <v>8.5</v>
      </c>
      <c r="BS13" s="202">
        <v>18</v>
      </c>
      <c r="BT13" s="200">
        <v>18</v>
      </c>
      <c r="BU13" s="207">
        <v>44.5</v>
      </c>
      <c r="BV13" s="200">
        <v>9</v>
      </c>
      <c r="BW13" s="202">
        <v>2</v>
      </c>
      <c r="BX13" s="200">
        <v>15.5</v>
      </c>
      <c r="BY13" s="207">
        <v>26.5</v>
      </c>
      <c r="BZ13" s="208">
        <v>146.5</v>
      </c>
      <c r="CA13" s="209">
        <v>443.6</v>
      </c>
      <c r="CB13" s="210">
        <v>3</v>
      </c>
      <c r="CC13" s="202">
        <v>8</v>
      </c>
      <c r="CD13" s="211">
        <v>6</v>
      </c>
      <c r="CE13" s="207">
        <v>17</v>
      </c>
      <c r="CF13" s="210">
        <v>3</v>
      </c>
      <c r="CG13" s="202">
        <v>8</v>
      </c>
      <c r="CH13" s="211">
        <v>7</v>
      </c>
      <c r="CI13" s="207">
        <v>18</v>
      </c>
      <c r="CJ13" s="212" t="s">
        <v>107</v>
      </c>
      <c r="CK13" s="213" t="s">
        <v>106</v>
      </c>
      <c r="CL13" s="214">
        <v>12</v>
      </c>
      <c r="CM13">
        <v>12</v>
      </c>
      <c r="CN13">
        <v>0</v>
      </c>
      <c r="CO13" t="s">
        <v>104</v>
      </c>
      <c r="CP13" t="s">
        <v>104</v>
      </c>
      <c r="CQ13" t="s">
        <v>104</v>
      </c>
      <c r="CR13" t="s">
        <v>104</v>
      </c>
      <c r="CS13" t="s">
        <v>104</v>
      </c>
      <c r="CT13" t="s">
        <v>104</v>
      </c>
      <c r="CU13" t="s">
        <v>104</v>
      </c>
      <c r="CV13" t="s">
        <v>104</v>
      </c>
      <c r="CW13" t="s">
        <v>104</v>
      </c>
      <c r="CX13" t="s">
        <v>104</v>
      </c>
      <c r="CY13" t="s">
        <v>104</v>
      </c>
      <c r="CZ13" t="s">
        <v>104</v>
      </c>
      <c r="DA13" t="s">
        <v>104</v>
      </c>
      <c r="DB13" t="s">
        <v>104</v>
      </c>
      <c r="DC13" t="s">
        <v>104</v>
      </c>
      <c r="DD13" t="s">
        <v>104</v>
      </c>
      <c r="DH13" t="s">
        <v>101</v>
      </c>
      <c r="DI13" t="s">
        <v>101</v>
      </c>
      <c r="DJ13" t="s">
        <v>101</v>
      </c>
      <c r="DK13" t="s">
        <v>101</v>
      </c>
      <c r="DL13" t="s">
        <v>101</v>
      </c>
      <c r="DM13" t="s">
        <v>101</v>
      </c>
      <c r="DN13" t="s">
        <v>101</v>
      </c>
      <c r="DO13" t="s">
        <v>101</v>
      </c>
      <c r="DP13" t="s">
        <v>101</v>
      </c>
      <c r="DQ13" t="s">
        <v>101</v>
      </c>
      <c r="DR13" t="s">
        <v>101</v>
      </c>
      <c r="DS13" t="s">
        <v>101</v>
      </c>
      <c r="DT13" t="s">
        <v>101</v>
      </c>
      <c r="DU13" t="s">
        <v>101</v>
      </c>
      <c r="DV13" t="s">
        <v>101</v>
      </c>
      <c r="DW13" t="s">
        <v>101</v>
      </c>
      <c r="DY13" t="s">
        <v>101</v>
      </c>
    </row>
    <row r="14" spans="1:129" ht="23.25" thickBot="1">
      <c r="A14" s="182"/>
      <c r="B14" s="183" t="s">
        <v>106</v>
      </c>
      <c r="C14" s="184">
        <v>10</v>
      </c>
      <c r="D14" s="185">
        <v>5</v>
      </c>
      <c r="E14" s="186">
        <v>5</v>
      </c>
      <c r="F14" s="186" t="s">
        <v>59</v>
      </c>
      <c r="G14" s="187"/>
      <c r="H14" s="188"/>
      <c r="I14" s="189" t="s">
        <v>53</v>
      </c>
      <c r="J14" s="190" t="s">
        <v>54</v>
      </c>
      <c r="K14" s="191" t="s">
        <v>55</v>
      </c>
      <c r="L14" s="192"/>
      <c r="M14" s="193" t="s">
        <v>101</v>
      </c>
      <c r="N14" s="194" t="s">
        <v>101</v>
      </c>
      <c r="O14" s="195">
        <v>146</v>
      </c>
      <c r="P14" s="195">
        <v>146</v>
      </c>
      <c r="Q14" s="196"/>
      <c r="R14" s="195">
        <v>8.5</v>
      </c>
      <c r="S14" s="195">
        <v>12.5</v>
      </c>
      <c r="T14" s="195">
        <v>16.5</v>
      </c>
      <c r="U14" s="197">
        <v>37.5</v>
      </c>
      <c r="V14" s="195">
        <v>8.5</v>
      </c>
      <c r="W14" s="195">
        <v>16</v>
      </c>
      <c r="X14" s="195">
        <v>16</v>
      </c>
      <c r="Y14" s="198">
        <v>40.5</v>
      </c>
      <c r="Z14" s="195">
        <v>4.5</v>
      </c>
      <c r="AA14" s="199">
        <v>9.8000000000000007</v>
      </c>
      <c r="AB14" s="195">
        <v>9.6</v>
      </c>
      <c r="AC14" s="198">
        <v>23.9</v>
      </c>
      <c r="AD14" s="200">
        <v>7</v>
      </c>
      <c r="AE14" s="201">
        <v>10.5</v>
      </c>
      <c r="AF14" s="200">
        <v>15.5</v>
      </c>
      <c r="AG14" s="197">
        <v>33</v>
      </c>
      <c r="AH14" s="200">
        <v>4</v>
      </c>
      <c r="AI14" s="202">
        <v>7.5</v>
      </c>
      <c r="AJ14" s="200">
        <v>11.5</v>
      </c>
      <c r="AK14" s="197">
        <v>23</v>
      </c>
      <c r="AL14" s="200">
        <v>5.5</v>
      </c>
      <c r="AM14" s="200">
        <v>3.5</v>
      </c>
      <c r="AN14" s="203">
        <v>9</v>
      </c>
      <c r="AO14" s="204">
        <v>7</v>
      </c>
      <c r="AP14" s="202">
        <v>6</v>
      </c>
      <c r="AQ14" s="203">
        <v>13</v>
      </c>
      <c r="AR14" s="200">
        <v>7</v>
      </c>
      <c r="AS14" s="205">
        <v>6</v>
      </c>
      <c r="AT14" s="203">
        <v>13</v>
      </c>
      <c r="AU14" s="206">
        <v>19.5</v>
      </c>
      <c r="AV14" s="206">
        <v>15.5</v>
      </c>
      <c r="AW14" s="203">
        <v>35</v>
      </c>
      <c r="AX14" s="200">
        <v>8.5</v>
      </c>
      <c r="AY14" s="202">
        <v>20</v>
      </c>
      <c r="AZ14" s="200">
        <v>15</v>
      </c>
      <c r="BA14" s="207">
        <v>43.5</v>
      </c>
      <c r="BB14" s="195">
        <v>8.5</v>
      </c>
      <c r="BC14" s="195">
        <v>1</v>
      </c>
      <c r="BD14" s="195">
        <v>18</v>
      </c>
      <c r="BE14" s="198">
        <v>27.5</v>
      </c>
      <c r="BF14" s="195">
        <v>8.5</v>
      </c>
      <c r="BG14" s="195">
        <v>16</v>
      </c>
      <c r="BH14" s="195">
        <v>17</v>
      </c>
      <c r="BI14" s="207">
        <v>41.5</v>
      </c>
      <c r="BJ14" s="200">
        <v>8.5</v>
      </c>
      <c r="BK14" s="202">
        <v>13</v>
      </c>
      <c r="BL14" s="200">
        <v>16</v>
      </c>
      <c r="BM14" s="207">
        <v>37.5</v>
      </c>
      <c r="BN14" s="195">
        <v>8.5</v>
      </c>
      <c r="BO14" s="195">
        <v>10</v>
      </c>
      <c r="BP14" s="195">
        <v>15.5</v>
      </c>
      <c r="BQ14" s="207">
        <v>34</v>
      </c>
      <c r="BR14" s="200">
        <v>8.5</v>
      </c>
      <c r="BS14" s="202">
        <v>18</v>
      </c>
      <c r="BT14" s="200">
        <v>18</v>
      </c>
      <c r="BU14" s="207">
        <v>44.5</v>
      </c>
      <c r="BV14" s="200">
        <v>9</v>
      </c>
      <c r="BW14" s="202" t="s">
        <v>60</v>
      </c>
      <c r="BX14" s="200">
        <v>16</v>
      </c>
      <c r="BY14" s="207">
        <v>25</v>
      </c>
      <c r="BZ14" s="208">
        <v>147.30000000000001</v>
      </c>
      <c r="CA14" s="209">
        <v>446.4</v>
      </c>
      <c r="CB14" s="210">
        <v>3</v>
      </c>
      <c r="CC14" s="202">
        <v>8</v>
      </c>
      <c r="CD14" s="211">
        <v>6</v>
      </c>
      <c r="CE14" s="207">
        <v>17</v>
      </c>
      <c r="CF14" s="210">
        <v>3</v>
      </c>
      <c r="CG14" s="202">
        <v>8</v>
      </c>
      <c r="CH14" s="211">
        <v>7.5</v>
      </c>
      <c r="CI14" s="207">
        <v>18.5</v>
      </c>
      <c r="CJ14" s="212" t="s">
        <v>107</v>
      </c>
      <c r="CK14" s="213" t="s">
        <v>106</v>
      </c>
      <c r="CL14" s="214">
        <v>10</v>
      </c>
      <c r="CM14">
        <v>10</v>
      </c>
      <c r="CN14">
        <v>0</v>
      </c>
      <c r="CO14" t="s">
        <v>104</v>
      </c>
      <c r="CP14" t="s">
        <v>104</v>
      </c>
      <c r="CQ14" t="s">
        <v>104</v>
      </c>
      <c r="CR14" t="s">
        <v>104</v>
      </c>
      <c r="CS14" t="s">
        <v>104</v>
      </c>
      <c r="CT14" t="s">
        <v>104</v>
      </c>
      <c r="CU14" t="s">
        <v>104</v>
      </c>
      <c r="CV14" t="s">
        <v>104</v>
      </c>
      <c r="CW14" t="s">
        <v>104</v>
      </c>
      <c r="CX14" t="s">
        <v>104</v>
      </c>
      <c r="CY14" t="s">
        <v>104</v>
      </c>
      <c r="CZ14" t="s">
        <v>104</v>
      </c>
      <c r="DA14" t="s">
        <v>104</v>
      </c>
      <c r="DB14" t="s">
        <v>104</v>
      </c>
      <c r="DC14" t="s">
        <v>104</v>
      </c>
      <c r="DD14" t="s">
        <v>104</v>
      </c>
      <c r="DH14" t="s">
        <v>101</v>
      </c>
      <c r="DI14" t="s">
        <v>101</v>
      </c>
      <c r="DJ14" t="s">
        <v>101</v>
      </c>
      <c r="DK14" t="s">
        <v>101</v>
      </c>
      <c r="DL14" t="s">
        <v>101</v>
      </c>
      <c r="DM14" t="s">
        <v>101</v>
      </c>
      <c r="DN14" t="s">
        <v>101</v>
      </c>
      <c r="DO14" t="s">
        <v>101</v>
      </c>
      <c r="DP14" t="s">
        <v>101</v>
      </c>
      <c r="DQ14" t="s">
        <v>101</v>
      </c>
      <c r="DR14" t="s">
        <v>101</v>
      </c>
      <c r="DS14" t="s">
        <v>101</v>
      </c>
      <c r="DT14" t="s">
        <v>101</v>
      </c>
      <c r="DU14" t="s">
        <v>101</v>
      </c>
      <c r="DV14" t="s">
        <v>101</v>
      </c>
      <c r="DW14" t="s">
        <v>101</v>
      </c>
      <c r="DY14" t="s">
        <v>101</v>
      </c>
    </row>
    <row r="15" spans="1:129" ht="23.25" thickBot="1">
      <c r="A15" s="182"/>
      <c r="B15" s="183" t="s">
        <v>106</v>
      </c>
      <c r="C15" s="184">
        <v>16</v>
      </c>
      <c r="D15" s="185">
        <v>6</v>
      </c>
      <c r="E15" s="186">
        <v>6</v>
      </c>
      <c r="F15" s="186" t="s">
        <v>61</v>
      </c>
      <c r="G15" s="187"/>
      <c r="H15" s="188"/>
      <c r="I15" s="189" t="s">
        <v>53</v>
      </c>
      <c r="J15" s="190" t="s">
        <v>54</v>
      </c>
      <c r="K15" s="191" t="s">
        <v>55</v>
      </c>
      <c r="L15" s="192"/>
      <c r="M15" s="193" t="s">
        <v>101</v>
      </c>
      <c r="N15" s="194" t="s">
        <v>101</v>
      </c>
      <c r="O15" s="195">
        <v>147</v>
      </c>
      <c r="P15" s="195">
        <v>147</v>
      </c>
      <c r="Q15" s="196"/>
      <c r="R15" s="195">
        <v>8.5</v>
      </c>
      <c r="S15" s="195">
        <v>12</v>
      </c>
      <c r="T15" s="195">
        <v>14.5</v>
      </c>
      <c r="U15" s="197">
        <v>35</v>
      </c>
      <c r="V15" s="195">
        <v>8.5</v>
      </c>
      <c r="W15" s="195">
        <v>16</v>
      </c>
      <c r="X15" s="195">
        <v>15</v>
      </c>
      <c r="Y15" s="198">
        <v>39.5</v>
      </c>
      <c r="Z15" s="195">
        <v>5.5</v>
      </c>
      <c r="AA15" s="199">
        <v>7</v>
      </c>
      <c r="AB15" s="195">
        <v>9</v>
      </c>
      <c r="AC15" s="198">
        <v>21.5</v>
      </c>
      <c r="AD15" s="200">
        <v>7</v>
      </c>
      <c r="AE15" s="201">
        <v>10.5</v>
      </c>
      <c r="AF15" s="200">
        <v>15</v>
      </c>
      <c r="AG15" s="197">
        <v>32.5</v>
      </c>
      <c r="AH15" s="200">
        <v>4</v>
      </c>
      <c r="AI15" s="202">
        <v>7.5</v>
      </c>
      <c r="AJ15" s="200">
        <v>11.5</v>
      </c>
      <c r="AK15" s="197">
        <v>23</v>
      </c>
      <c r="AL15" s="200">
        <v>5</v>
      </c>
      <c r="AM15" s="200">
        <v>3</v>
      </c>
      <c r="AN15" s="203">
        <v>8</v>
      </c>
      <c r="AO15" s="204">
        <v>7</v>
      </c>
      <c r="AP15" s="202">
        <v>6</v>
      </c>
      <c r="AQ15" s="203">
        <v>13</v>
      </c>
      <c r="AR15" s="200">
        <v>7.5</v>
      </c>
      <c r="AS15" s="205">
        <v>6</v>
      </c>
      <c r="AT15" s="203">
        <v>13.5</v>
      </c>
      <c r="AU15" s="206">
        <v>19.5</v>
      </c>
      <c r="AV15" s="206">
        <v>15</v>
      </c>
      <c r="AW15" s="203">
        <v>34.5</v>
      </c>
      <c r="AX15" s="200">
        <v>8.5</v>
      </c>
      <c r="AY15" s="202">
        <v>18</v>
      </c>
      <c r="AZ15" s="200">
        <v>11</v>
      </c>
      <c r="BA15" s="207">
        <v>37.5</v>
      </c>
      <c r="BB15" s="195">
        <v>8.5</v>
      </c>
      <c r="BC15" s="195">
        <v>3</v>
      </c>
      <c r="BD15" s="195">
        <v>18</v>
      </c>
      <c r="BE15" s="198">
        <v>29.5</v>
      </c>
      <c r="BF15" s="195">
        <v>8.5</v>
      </c>
      <c r="BG15" s="195">
        <v>9</v>
      </c>
      <c r="BH15" s="195">
        <v>16</v>
      </c>
      <c r="BI15" s="207">
        <v>33.5</v>
      </c>
      <c r="BJ15" s="200">
        <v>8.5</v>
      </c>
      <c r="BK15" s="202">
        <v>13</v>
      </c>
      <c r="BL15" s="200">
        <v>17</v>
      </c>
      <c r="BM15" s="207">
        <v>38.5</v>
      </c>
      <c r="BN15" s="195">
        <v>8.5</v>
      </c>
      <c r="BO15" s="195">
        <v>9</v>
      </c>
      <c r="BP15" s="195">
        <v>15</v>
      </c>
      <c r="BQ15" s="207">
        <v>32.5</v>
      </c>
      <c r="BR15" s="200">
        <v>8.5</v>
      </c>
      <c r="BS15" s="202">
        <v>18</v>
      </c>
      <c r="BT15" s="200">
        <v>17</v>
      </c>
      <c r="BU15" s="207">
        <v>43.5</v>
      </c>
      <c r="BV15" s="200">
        <v>8.5</v>
      </c>
      <c r="BW15" s="202">
        <v>10</v>
      </c>
      <c r="BX15" s="200">
        <v>11</v>
      </c>
      <c r="BY15" s="207">
        <v>29.5</v>
      </c>
      <c r="BZ15" s="208">
        <v>146</v>
      </c>
      <c r="CA15" s="209">
        <v>430.5</v>
      </c>
      <c r="CB15" s="210">
        <v>3</v>
      </c>
      <c r="CC15" s="202">
        <v>8</v>
      </c>
      <c r="CD15" s="211">
        <v>6</v>
      </c>
      <c r="CE15" s="207">
        <v>17</v>
      </c>
      <c r="CF15" s="210">
        <v>3</v>
      </c>
      <c r="CG15" s="202">
        <v>8</v>
      </c>
      <c r="CH15" s="211">
        <v>7</v>
      </c>
      <c r="CI15" s="207">
        <v>18</v>
      </c>
      <c r="CJ15" s="212" t="s">
        <v>107</v>
      </c>
      <c r="CK15" s="213" t="s">
        <v>106</v>
      </c>
      <c r="CL15" s="214">
        <v>16</v>
      </c>
      <c r="CM15">
        <v>16</v>
      </c>
      <c r="CN15">
        <v>0</v>
      </c>
      <c r="CO15" t="s">
        <v>104</v>
      </c>
      <c r="CP15" t="s">
        <v>104</v>
      </c>
      <c r="CQ15" t="s">
        <v>104</v>
      </c>
      <c r="CR15" t="s">
        <v>104</v>
      </c>
      <c r="CS15" t="s">
        <v>104</v>
      </c>
      <c r="CT15" t="s">
        <v>104</v>
      </c>
      <c r="CU15" t="s">
        <v>104</v>
      </c>
      <c r="CV15" t="s">
        <v>104</v>
      </c>
      <c r="CW15" t="s">
        <v>104</v>
      </c>
      <c r="CX15" t="s">
        <v>104</v>
      </c>
      <c r="CY15" t="s">
        <v>104</v>
      </c>
      <c r="CZ15" t="s">
        <v>104</v>
      </c>
      <c r="DA15" t="s">
        <v>104</v>
      </c>
      <c r="DB15" t="s">
        <v>104</v>
      </c>
      <c r="DC15" t="s">
        <v>104</v>
      </c>
      <c r="DD15" t="s">
        <v>104</v>
      </c>
      <c r="DH15" t="s">
        <v>101</v>
      </c>
      <c r="DI15" t="s">
        <v>101</v>
      </c>
      <c r="DJ15" t="s">
        <v>101</v>
      </c>
      <c r="DK15" t="s">
        <v>101</v>
      </c>
      <c r="DL15" t="s">
        <v>101</v>
      </c>
      <c r="DM15" t="s">
        <v>101</v>
      </c>
      <c r="DN15" t="s">
        <v>101</v>
      </c>
      <c r="DO15" t="s">
        <v>101</v>
      </c>
      <c r="DP15" t="s">
        <v>101</v>
      </c>
      <c r="DQ15" t="s">
        <v>101</v>
      </c>
      <c r="DR15" t="s">
        <v>101</v>
      </c>
      <c r="DS15" t="s">
        <v>101</v>
      </c>
      <c r="DT15" t="s">
        <v>101</v>
      </c>
      <c r="DU15" t="s">
        <v>101</v>
      </c>
      <c r="DV15" t="s">
        <v>101</v>
      </c>
      <c r="DW15" t="s">
        <v>101</v>
      </c>
      <c r="DY15" t="s">
        <v>101</v>
      </c>
    </row>
    <row r="16" spans="1:129" ht="23.25" thickBot="1">
      <c r="A16" s="182"/>
      <c r="B16" s="183" t="s">
        <v>106</v>
      </c>
      <c r="C16" s="184">
        <v>9</v>
      </c>
      <c r="D16" s="185">
        <v>7</v>
      </c>
      <c r="E16" s="186">
        <v>7</v>
      </c>
      <c r="F16" s="186" t="s">
        <v>62</v>
      </c>
      <c r="G16" s="187"/>
      <c r="H16" s="188"/>
      <c r="I16" s="189" t="s">
        <v>53</v>
      </c>
      <c r="J16" s="190" t="s">
        <v>54</v>
      </c>
      <c r="K16" s="191" t="s">
        <v>55</v>
      </c>
      <c r="L16" s="192"/>
      <c r="M16" s="193" t="s">
        <v>101</v>
      </c>
      <c r="N16" s="194" t="s">
        <v>101</v>
      </c>
      <c r="O16" s="195">
        <v>148</v>
      </c>
      <c r="P16" s="195">
        <v>148</v>
      </c>
      <c r="Q16" s="196"/>
      <c r="R16" s="195">
        <v>8.5</v>
      </c>
      <c r="S16" s="195">
        <v>14</v>
      </c>
      <c r="T16" s="195">
        <v>15.5</v>
      </c>
      <c r="U16" s="197">
        <v>38</v>
      </c>
      <c r="V16" s="195">
        <v>8.5</v>
      </c>
      <c r="W16" s="195">
        <v>16</v>
      </c>
      <c r="X16" s="195">
        <v>19</v>
      </c>
      <c r="Y16" s="198">
        <v>43.5</v>
      </c>
      <c r="Z16" s="195">
        <v>5</v>
      </c>
      <c r="AA16" s="199">
        <v>11.5</v>
      </c>
      <c r="AB16" s="195">
        <v>9.6000000000000014</v>
      </c>
      <c r="AC16" s="198">
        <v>26.1</v>
      </c>
      <c r="AD16" s="200">
        <v>7</v>
      </c>
      <c r="AE16" s="201">
        <v>10.5</v>
      </c>
      <c r="AF16" s="200">
        <v>15.5</v>
      </c>
      <c r="AG16" s="197">
        <v>33</v>
      </c>
      <c r="AH16" s="200">
        <v>4</v>
      </c>
      <c r="AI16" s="202">
        <v>9</v>
      </c>
      <c r="AJ16" s="200">
        <v>10.5</v>
      </c>
      <c r="AK16" s="197">
        <v>23.5</v>
      </c>
      <c r="AL16" s="200">
        <v>5</v>
      </c>
      <c r="AM16" s="200">
        <v>3.5</v>
      </c>
      <c r="AN16" s="203">
        <v>8.5</v>
      </c>
      <c r="AO16" s="204">
        <v>8</v>
      </c>
      <c r="AP16" s="202">
        <v>6</v>
      </c>
      <c r="AQ16" s="203">
        <v>14</v>
      </c>
      <c r="AR16" s="200">
        <v>7</v>
      </c>
      <c r="AS16" s="205">
        <v>6</v>
      </c>
      <c r="AT16" s="203">
        <v>13</v>
      </c>
      <c r="AU16" s="206">
        <v>20</v>
      </c>
      <c r="AV16" s="206">
        <v>15.5</v>
      </c>
      <c r="AW16" s="203">
        <v>35.5</v>
      </c>
      <c r="AX16" s="200">
        <v>8.5</v>
      </c>
      <c r="AY16" s="202">
        <v>18</v>
      </c>
      <c r="AZ16" s="200">
        <v>11</v>
      </c>
      <c r="BA16" s="207">
        <v>37.5</v>
      </c>
      <c r="BB16" s="195">
        <v>8.5</v>
      </c>
      <c r="BC16" s="195">
        <v>2</v>
      </c>
      <c r="BD16" s="195">
        <v>17.5</v>
      </c>
      <c r="BE16" s="198">
        <v>28</v>
      </c>
      <c r="BF16" s="195">
        <v>8.5</v>
      </c>
      <c r="BG16" s="195">
        <v>15.5</v>
      </c>
      <c r="BH16" s="195">
        <v>17</v>
      </c>
      <c r="BI16" s="207">
        <v>41</v>
      </c>
      <c r="BJ16" s="200">
        <v>8.5</v>
      </c>
      <c r="BK16" s="202">
        <v>13</v>
      </c>
      <c r="BL16" s="200">
        <v>16</v>
      </c>
      <c r="BM16" s="207">
        <v>37.5</v>
      </c>
      <c r="BN16" s="195">
        <v>8.5</v>
      </c>
      <c r="BO16" s="195">
        <v>10</v>
      </c>
      <c r="BP16" s="195">
        <v>15</v>
      </c>
      <c r="BQ16" s="207">
        <v>33.5</v>
      </c>
      <c r="BR16" s="200">
        <v>8.5</v>
      </c>
      <c r="BS16" s="202">
        <v>18</v>
      </c>
      <c r="BT16" s="200">
        <v>17</v>
      </c>
      <c r="BU16" s="207">
        <v>43.5</v>
      </c>
      <c r="BV16" s="200">
        <v>9</v>
      </c>
      <c r="BW16" s="202">
        <v>2</v>
      </c>
      <c r="BX16" s="200">
        <v>15</v>
      </c>
      <c r="BY16" s="207">
        <v>26</v>
      </c>
      <c r="BZ16" s="208">
        <v>153.5</v>
      </c>
      <c r="CA16" s="209">
        <v>446.6</v>
      </c>
      <c r="CB16" s="210">
        <v>3</v>
      </c>
      <c r="CC16" s="202">
        <v>8</v>
      </c>
      <c r="CD16" s="211">
        <v>6</v>
      </c>
      <c r="CE16" s="207">
        <v>17</v>
      </c>
      <c r="CF16" s="210">
        <v>3</v>
      </c>
      <c r="CG16" s="202">
        <v>8</v>
      </c>
      <c r="CH16" s="211">
        <v>7</v>
      </c>
      <c r="CI16" s="207">
        <v>18</v>
      </c>
      <c r="CJ16" s="212" t="s">
        <v>102</v>
      </c>
      <c r="CK16" s="213" t="s">
        <v>106</v>
      </c>
      <c r="CL16" s="214">
        <v>9</v>
      </c>
      <c r="CM16">
        <v>9</v>
      </c>
      <c r="CN16">
        <v>0</v>
      </c>
      <c r="CO16" t="s">
        <v>104</v>
      </c>
      <c r="CP16" t="s">
        <v>104</v>
      </c>
      <c r="CQ16" t="s">
        <v>104</v>
      </c>
      <c r="CR16" t="s">
        <v>104</v>
      </c>
      <c r="CS16" t="s">
        <v>104</v>
      </c>
      <c r="CT16" t="s">
        <v>104</v>
      </c>
      <c r="CU16" t="s">
        <v>104</v>
      </c>
      <c r="CV16" t="s">
        <v>104</v>
      </c>
      <c r="CW16" t="s">
        <v>104</v>
      </c>
      <c r="CX16" t="s">
        <v>104</v>
      </c>
      <c r="CY16" t="s">
        <v>104</v>
      </c>
      <c r="CZ16" t="s">
        <v>104</v>
      </c>
      <c r="DA16" t="s">
        <v>104</v>
      </c>
      <c r="DB16" t="s">
        <v>104</v>
      </c>
      <c r="DC16" t="s">
        <v>104</v>
      </c>
      <c r="DD16" t="s">
        <v>104</v>
      </c>
      <c r="DH16" t="s">
        <v>101</v>
      </c>
      <c r="DI16" t="s">
        <v>101</v>
      </c>
      <c r="DJ16" t="s">
        <v>101</v>
      </c>
      <c r="DK16" t="s">
        <v>101</v>
      </c>
      <c r="DL16" t="s">
        <v>101</v>
      </c>
      <c r="DM16" t="s">
        <v>101</v>
      </c>
      <c r="DN16" t="s">
        <v>101</v>
      </c>
      <c r="DO16" t="s">
        <v>101</v>
      </c>
      <c r="DP16" t="s">
        <v>101</v>
      </c>
      <c r="DQ16" t="s">
        <v>101</v>
      </c>
      <c r="DR16" t="s">
        <v>101</v>
      </c>
      <c r="DS16" t="s">
        <v>101</v>
      </c>
      <c r="DT16" t="s">
        <v>101</v>
      </c>
      <c r="DU16" t="s">
        <v>101</v>
      </c>
      <c r="DV16" t="s">
        <v>101</v>
      </c>
      <c r="DW16" t="s">
        <v>101</v>
      </c>
      <c r="DY16" t="s">
        <v>101</v>
      </c>
    </row>
    <row r="17" spans="1:129" ht="23.25" thickBot="1">
      <c r="A17" s="182"/>
      <c r="B17" s="183" t="s">
        <v>106</v>
      </c>
      <c r="C17" s="184">
        <v>13</v>
      </c>
      <c r="D17" s="185">
        <v>8</v>
      </c>
      <c r="E17" s="186">
        <v>8</v>
      </c>
      <c r="F17" s="186" t="s">
        <v>63</v>
      </c>
      <c r="G17" s="187"/>
      <c r="H17" s="188"/>
      <c r="I17" s="189" t="s">
        <v>53</v>
      </c>
      <c r="J17" s="190" t="s">
        <v>54</v>
      </c>
      <c r="K17" s="191" t="s">
        <v>55</v>
      </c>
      <c r="L17" s="192"/>
      <c r="M17" s="193" t="s">
        <v>101</v>
      </c>
      <c r="N17" s="194" t="s">
        <v>101</v>
      </c>
      <c r="O17" s="195">
        <v>149</v>
      </c>
      <c r="P17" s="195">
        <v>149</v>
      </c>
      <c r="Q17" s="196"/>
      <c r="R17" s="195">
        <v>8</v>
      </c>
      <c r="S17" s="195">
        <v>19</v>
      </c>
      <c r="T17" s="195">
        <v>16</v>
      </c>
      <c r="U17" s="197">
        <v>43</v>
      </c>
      <c r="V17" s="195">
        <v>8</v>
      </c>
      <c r="W17" s="195">
        <v>17.5</v>
      </c>
      <c r="X17" s="195">
        <v>19</v>
      </c>
      <c r="Y17" s="198">
        <v>44.5</v>
      </c>
      <c r="Z17" s="195">
        <v>5</v>
      </c>
      <c r="AA17" s="199">
        <v>9.8000000000000007</v>
      </c>
      <c r="AB17" s="195">
        <v>9.6000000000000014</v>
      </c>
      <c r="AC17" s="198">
        <v>24.400000000000002</v>
      </c>
      <c r="AD17" s="200">
        <v>7</v>
      </c>
      <c r="AE17" s="201">
        <v>10.5</v>
      </c>
      <c r="AF17" s="200">
        <v>15</v>
      </c>
      <c r="AG17" s="197">
        <v>32.5</v>
      </c>
      <c r="AH17" s="200">
        <v>4</v>
      </c>
      <c r="AI17" s="202">
        <v>9</v>
      </c>
      <c r="AJ17" s="200">
        <v>10.5</v>
      </c>
      <c r="AK17" s="197">
        <v>23.5</v>
      </c>
      <c r="AL17" s="200">
        <v>5</v>
      </c>
      <c r="AM17" s="200">
        <v>3</v>
      </c>
      <c r="AN17" s="203">
        <v>8</v>
      </c>
      <c r="AO17" s="204">
        <v>7</v>
      </c>
      <c r="AP17" s="202">
        <v>6</v>
      </c>
      <c r="AQ17" s="203">
        <v>13</v>
      </c>
      <c r="AR17" s="200">
        <v>7.5</v>
      </c>
      <c r="AS17" s="205">
        <v>6</v>
      </c>
      <c r="AT17" s="203">
        <v>13.5</v>
      </c>
      <c r="AU17" s="206">
        <v>19.5</v>
      </c>
      <c r="AV17" s="206">
        <v>15</v>
      </c>
      <c r="AW17" s="203">
        <v>34.5</v>
      </c>
      <c r="AX17" s="200">
        <v>8</v>
      </c>
      <c r="AY17" s="202">
        <v>20</v>
      </c>
      <c r="AZ17" s="200">
        <v>11</v>
      </c>
      <c r="BA17" s="207">
        <v>39</v>
      </c>
      <c r="BB17" s="195">
        <v>8</v>
      </c>
      <c r="BC17" s="195">
        <v>2</v>
      </c>
      <c r="BD17" s="195">
        <v>17</v>
      </c>
      <c r="BE17" s="198">
        <v>27</v>
      </c>
      <c r="BF17" s="195">
        <v>8</v>
      </c>
      <c r="BG17" s="195">
        <v>13.5</v>
      </c>
      <c r="BH17" s="195">
        <v>16</v>
      </c>
      <c r="BI17" s="207">
        <v>37.5</v>
      </c>
      <c r="BJ17" s="200">
        <v>8</v>
      </c>
      <c r="BK17" s="202">
        <v>13</v>
      </c>
      <c r="BL17" s="200">
        <v>16</v>
      </c>
      <c r="BM17" s="207">
        <v>37</v>
      </c>
      <c r="BN17" s="195">
        <v>8</v>
      </c>
      <c r="BO17" s="195">
        <v>10</v>
      </c>
      <c r="BP17" s="195">
        <v>15.5</v>
      </c>
      <c r="BQ17" s="207">
        <v>33.5</v>
      </c>
      <c r="BR17" s="200">
        <v>8</v>
      </c>
      <c r="BS17" s="202">
        <v>18</v>
      </c>
      <c r="BT17" s="200">
        <v>15</v>
      </c>
      <c r="BU17" s="207">
        <v>41</v>
      </c>
      <c r="BV17" s="200">
        <v>8</v>
      </c>
      <c r="BW17" s="202">
        <v>6</v>
      </c>
      <c r="BX17" s="200">
        <v>12</v>
      </c>
      <c r="BY17" s="207">
        <v>26</v>
      </c>
      <c r="BZ17" s="208">
        <v>161.30000000000001</v>
      </c>
      <c r="CA17" s="209">
        <v>443.4</v>
      </c>
      <c r="CB17" s="210">
        <v>3.5</v>
      </c>
      <c r="CC17" s="202">
        <v>8</v>
      </c>
      <c r="CD17" s="211">
        <v>6</v>
      </c>
      <c r="CE17" s="207">
        <v>17.5</v>
      </c>
      <c r="CF17" s="210">
        <v>3.5</v>
      </c>
      <c r="CG17" s="202">
        <v>8</v>
      </c>
      <c r="CH17" s="211">
        <v>7</v>
      </c>
      <c r="CI17" s="207">
        <v>18.5</v>
      </c>
      <c r="CJ17" s="212" t="s">
        <v>102</v>
      </c>
      <c r="CK17" s="213" t="s">
        <v>106</v>
      </c>
      <c r="CL17" s="214">
        <v>13</v>
      </c>
      <c r="CM17">
        <v>13</v>
      </c>
      <c r="CN17">
        <v>0</v>
      </c>
      <c r="CO17" t="s">
        <v>104</v>
      </c>
      <c r="CP17" t="s">
        <v>104</v>
      </c>
      <c r="CQ17" t="s">
        <v>104</v>
      </c>
      <c r="CR17" t="s">
        <v>104</v>
      </c>
      <c r="CS17" t="s">
        <v>104</v>
      </c>
      <c r="CT17" t="s">
        <v>104</v>
      </c>
      <c r="CU17" t="s">
        <v>104</v>
      </c>
      <c r="CV17" t="s">
        <v>104</v>
      </c>
      <c r="CW17" t="s">
        <v>104</v>
      </c>
      <c r="CX17" t="s">
        <v>104</v>
      </c>
      <c r="CY17" t="s">
        <v>104</v>
      </c>
      <c r="CZ17" t="s">
        <v>104</v>
      </c>
      <c r="DA17" t="s">
        <v>104</v>
      </c>
      <c r="DB17" t="s">
        <v>104</v>
      </c>
      <c r="DC17" t="s">
        <v>104</v>
      </c>
      <c r="DD17" t="s">
        <v>104</v>
      </c>
      <c r="DH17" t="s">
        <v>101</v>
      </c>
      <c r="DI17" t="s">
        <v>101</v>
      </c>
      <c r="DJ17" t="s">
        <v>101</v>
      </c>
      <c r="DK17" t="s">
        <v>101</v>
      </c>
      <c r="DL17" t="s">
        <v>101</v>
      </c>
      <c r="DM17" t="s">
        <v>101</v>
      </c>
      <c r="DN17" t="s">
        <v>101</v>
      </c>
      <c r="DO17" t="s">
        <v>101</v>
      </c>
      <c r="DP17" t="s">
        <v>101</v>
      </c>
      <c r="DQ17" t="s">
        <v>101</v>
      </c>
      <c r="DR17" t="s">
        <v>101</v>
      </c>
      <c r="DS17" t="s">
        <v>101</v>
      </c>
      <c r="DT17" t="s">
        <v>101</v>
      </c>
      <c r="DU17" t="s">
        <v>101</v>
      </c>
      <c r="DV17" t="s">
        <v>101</v>
      </c>
      <c r="DW17" t="s">
        <v>101</v>
      </c>
      <c r="DY17" t="s">
        <v>101</v>
      </c>
    </row>
    <row r="18" spans="1:129" ht="23.25" thickBot="1">
      <c r="A18" s="182"/>
      <c r="B18" s="183" t="s">
        <v>106</v>
      </c>
      <c r="C18" s="184">
        <v>11</v>
      </c>
      <c r="D18" s="185">
        <v>9</v>
      </c>
      <c r="E18" s="186">
        <v>9</v>
      </c>
      <c r="F18" s="186" t="s">
        <v>64</v>
      </c>
      <c r="G18" s="187"/>
      <c r="H18" s="188"/>
      <c r="I18" s="189" t="s">
        <v>53</v>
      </c>
      <c r="J18" s="190" t="s">
        <v>54</v>
      </c>
      <c r="K18" s="191" t="s">
        <v>55</v>
      </c>
      <c r="L18" s="192"/>
      <c r="M18" s="193" t="s">
        <v>101</v>
      </c>
      <c r="N18" s="194" t="s">
        <v>101</v>
      </c>
      <c r="O18" s="195">
        <v>150</v>
      </c>
      <c r="P18" s="195">
        <v>150</v>
      </c>
      <c r="Q18" s="196"/>
      <c r="R18" s="195">
        <v>8</v>
      </c>
      <c r="S18" s="195">
        <v>19</v>
      </c>
      <c r="T18" s="195">
        <v>16</v>
      </c>
      <c r="U18" s="197">
        <v>43</v>
      </c>
      <c r="V18" s="195">
        <v>8</v>
      </c>
      <c r="W18" s="195">
        <v>17.5</v>
      </c>
      <c r="X18" s="195">
        <v>17.5</v>
      </c>
      <c r="Y18" s="198">
        <v>43</v>
      </c>
      <c r="Z18" s="195">
        <v>4.5</v>
      </c>
      <c r="AA18" s="199">
        <v>9.8000000000000007</v>
      </c>
      <c r="AB18" s="195">
        <v>9.6000000000000014</v>
      </c>
      <c r="AC18" s="198">
        <v>23.900000000000002</v>
      </c>
      <c r="AD18" s="200">
        <v>7</v>
      </c>
      <c r="AE18" s="201">
        <v>10.5</v>
      </c>
      <c r="AF18" s="200">
        <v>15</v>
      </c>
      <c r="AG18" s="197">
        <v>32.5</v>
      </c>
      <c r="AH18" s="200">
        <v>4</v>
      </c>
      <c r="AI18" s="202">
        <v>9</v>
      </c>
      <c r="AJ18" s="200">
        <v>11.5</v>
      </c>
      <c r="AK18" s="197">
        <v>24.5</v>
      </c>
      <c r="AL18" s="200">
        <v>5</v>
      </c>
      <c r="AM18" s="200">
        <v>3</v>
      </c>
      <c r="AN18" s="203">
        <v>8</v>
      </c>
      <c r="AO18" s="204">
        <v>8</v>
      </c>
      <c r="AP18" s="202">
        <v>6</v>
      </c>
      <c r="AQ18" s="203">
        <v>14</v>
      </c>
      <c r="AR18" s="200">
        <v>7</v>
      </c>
      <c r="AS18" s="205">
        <v>7</v>
      </c>
      <c r="AT18" s="203">
        <v>14</v>
      </c>
      <c r="AU18" s="206">
        <v>20</v>
      </c>
      <c r="AV18" s="206">
        <v>16</v>
      </c>
      <c r="AW18" s="203">
        <v>36</v>
      </c>
      <c r="AX18" s="200">
        <v>8</v>
      </c>
      <c r="AY18" s="202">
        <v>20</v>
      </c>
      <c r="AZ18" s="200">
        <v>11</v>
      </c>
      <c r="BA18" s="207">
        <v>39</v>
      </c>
      <c r="BB18" s="195">
        <v>8</v>
      </c>
      <c r="BC18" s="195">
        <v>3</v>
      </c>
      <c r="BD18" s="195">
        <v>17.5</v>
      </c>
      <c r="BE18" s="198">
        <v>28.5</v>
      </c>
      <c r="BF18" s="195">
        <v>8</v>
      </c>
      <c r="BG18" s="195">
        <v>13.5</v>
      </c>
      <c r="BH18" s="195">
        <v>15</v>
      </c>
      <c r="BI18" s="207">
        <v>36.5</v>
      </c>
      <c r="BJ18" s="200">
        <v>8</v>
      </c>
      <c r="BK18" s="202">
        <v>13</v>
      </c>
      <c r="BL18" s="200">
        <v>16</v>
      </c>
      <c r="BM18" s="207">
        <v>37</v>
      </c>
      <c r="BN18" s="195">
        <v>8</v>
      </c>
      <c r="BO18" s="195">
        <v>10</v>
      </c>
      <c r="BP18" s="195">
        <v>16</v>
      </c>
      <c r="BQ18" s="207">
        <v>34</v>
      </c>
      <c r="BR18" s="200">
        <v>8</v>
      </c>
      <c r="BS18" s="202">
        <v>18</v>
      </c>
      <c r="BT18" s="200">
        <v>17</v>
      </c>
      <c r="BU18" s="207">
        <v>43</v>
      </c>
      <c r="BV18" s="200">
        <v>9</v>
      </c>
      <c r="BW18" s="202">
        <v>4</v>
      </c>
      <c r="BX18" s="200">
        <v>12</v>
      </c>
      <c r="BY18" s="207">
        <v>25</v>
      </c>
      <c r="BZ18" s="208">
        <v>161.30000000000001</v>
      </c>
      <c r="CA18" s="209">
        <v>445.9</v>
      </c>
      <c r="CB18" s="210">
        <v>3.5</v>
      </c>
      <c r="CC18" s="202">
        <v>8</v>
      </c>
      <c r="CD18" s="211">
        <v>6</v>
      </c>
      <c r="CE18" s="207">
        <v>17.5</v>
      </c>
      <c r="CF18" s="210">
        <v>3.5</v>
      </c>
      <c r="CG18" s="202">
        <v>8</v>
      </c>
      <c r="CH18" s="211">
        <v>7</v>
      </c>
      <c r="CI18" s="207">
        <v>18.5</v>
      </c>
      <c r="CJ18" s="212" t="s">
        <v>102</v>
      </c>
      <c r="CK18" s="213" t="s">
        <v>106</v>
      </c>
      <c r="CL18" s="214">
        <v>11</v>
      </c>
      <c r="CM18">
        <v>11</v>
      </c>
      <c r="CN18">
        <v>0</v>
      </c>
      <c r="CO18" t="s">
        <v>104</v>
      </c>
      <c r="CP18" t="s">
        <v>104</v>
      </c>
      <c r="CQ18" t="s">
        <v>104</v>
      </c>
      <c r="CR18" t="s">
        <v>104</v>
      </c>
      <c r="CS18" t="s">
        <v>104</v>
      </c>
      <c r="CT18" t="s">
        <v>104</v>
      </c>
      <c r="CU18" t="s">
        <v>104</v>
      </c>
      <c r="CV18" t="s">
        <v>104</v>
      </c>
      <c r="CW18" t="s">
        <v>104</v>
      </c>
      <c r="CX18" t="s">
        <v>104</v>
      </c>
      <c r="CY18" t="s">
        <v>104</v>
      </c>
      <c r="CZ18" t="s">
        <v>104</v>
      </c>
      <c r="DA18" t="s">
        <v>104</v>
      </c>
      <c r="DB18" t="s">
        <v>104</v>
      </c>
      <c r="DC18" t="s">
        <v>104</v>
      </c>
      <c r="DD18" t="s">
        <v>104</v>
      </c>
      <c r="DH18" t="s">
        <v>101</v>
      </c>
      <c r="DI18" t="s">
        <v>101</v>
      </c>
      <c r="DJ18" t="s">
        <v>101</v>
      </c>
      <c r="DK18" t="s">
        <v>101</v>
      </c>
      <c r="DL18" t="s">
        <v>101</v>
      </c>
      <c r="DM18" t="s">
        <v>101</v>
      </c>
      <c r="DN18" t="s">
        <v>101</v>
      </c>
      <c r="DO18" t="s">
        <v>101</v>
      </c>
      <c r="DP18" t="s">
        <v>101</v>
      </c>
      <c r="DQ18" t="s">
        <v>101</v>
      </c>
      <c r="DR18" t="s">
        <v>101</v>
      </c>
      <c r="DS18" t="s">
        <v>101</v>
      </c>
      <c r="DT18" t="s">
        <v>101</v>
      </c>
      <c r="DU18" t="s">
        <v>101</v>
      </c>
      <c r="DV18" t="s">
        <v>101</v>
      </c>
      <c r="DW18" t="s">
        <v>101</v>
      </c>
      <c r="DY18" t="s">
        <v>101</v>
      </c>
    </row>
    <row r="19" spans="1:129" ht="23.25" thickBot="1">
      <c r="A19" s="215"/>
      <c r="B19" s="151" t="s">
        <v>100</v>
      </c>
      <c r="C19" s="152" t="s">
        <v>101</v>
      </c>
      <c r="D19" s="216">
        <v>10</v>
      </c>
      <c r="E19" s="154">
        <v>10</v>
      </c>
      <c r="F19" s="154" t="s">
        <v>65</v>
      </c>
      <c r="G19" s="217"/>
      <c r="H19" s="156"/>
      <c r="I19" s="189" t="s">
        <v>53</v>
      </c>
      <c r="J19" s="158" t="s">
        <v>54</v>
      </c>
      <c r="K19" s="191" t="s">
        <v>55</v>
      </c>
      <c r="L19" s="160"/>
      <c r="M19" s="161" t="s">
        <v>101</v>
      </c>
      <c r="N19" s="162" t="s">
        <v>101</v>
      </c>
      <c r="O19" s="163">
        <v>151</v>
      </c>
      <c r="P19" s="163">
        <v>151</v>
      </c>
      <c r="Q19" s="164"/>
      <c r="R19" s="163">
        <v>8.5</v>
      </c>
      <c r="S19" s="163">
        <v>19</v>
      </c>
      <c r="T19" s="163">
        <v>0</v>
      </c>
      <c r="U19" s="165">
        <v>27.5</v>
      </c>
      <c r="V19" s="163">
        <v>8.5</v>
      </c>
      <c r="W19" s="163">
        <v>16</v>
      </c>
      <c r="X19" s="163">
        <v>17.5</v>
      </c>
      <c r="Y19" s="166">
        <v>42</v>
      </c>
      <c r="Z19" s="163">
        <v>5</v>
      </c>
      <c r="AA19" s="167">
        <v>7.7</v>
      </c>
      <c r="AB19" s="163">
        <v>10.199999999999999</v>
      </c>
      <c r="AC19" s="166">
        <v>22.9</v>
      </c>
      <c r="AD19" s="168">
        <v>7</v>
      </c>
      <c r="AE19" s="169">
        <v>10.5</v>
      </c>
      <c r="AF19" s="168">
        <v>15</v>
      </c>
      <c r="AG19" s="165">
        <v>32.5</v>
      </c>
      <c r="AH19" s="168">
        <v>4</v>
      </c>
      <c r="AI19" s="170">
        <v>9</v>
      </c>
      <c r="AJ19" s="168">
        <v>11.5</v>
      </c>
      <c r="AK19" s="165">
        <v>24.5</v>
      </c>
      <c r="AL19" s="168">
        <v>4.5</v>
      </c>
      <c r="AM19" s="168">
        <v>3</v>
      </c>
      <c r="AN19" s="171">
        <v>7.5</v>
      </c>
      <c r="AO19" s="172">
        <v>8</v>
      </c>
      <c r="AP19" s="170">
        <v>6</v>
      </c>
      <c r="AQ19" s="171">
        <v>14</v>
      </c>
      <c r="AR19" s="168">
        <v>7</v>
      </c>
      <c r="AS19" s="173">
        <v>6</v>
      </c>
      <c r="AT19" s="171">
        <v>13</v>
      </c>
      <c r="AU19" s="174">
        <v>19.5</v>
      </c>
      <c r="AV19" s="174">
        <v>15</v>
      </c>
      <c r="AW19" s="171">
        <v>34.5</v>
      </c>
      <c r="AX19" s="168">
        <v>8.5</v>
      </c>
      <c r="AY19" s="170">
        <v>20</v>
      </c>
      <c r="AZ19" s="168">
        <v>11</v>
      </c>
      <c r="BA19" s="218">
        <v>39.5</v>
      </c>
      <c r="BB19" s="163">
        <v>8.5</v>
      </c>
      <c r="BC19" s="163" t="s">
        <v>60</v>
      </c>
      <c r="BD19" s="163">
        <v>17.5</v>
      </c>
      <c r="BE19" s="166">
        <v>26</v>
      </c>
      <c r="BF19" s="163">
        <v>8.5</v>
      </c>
      <c r="BG19" s="163">
        <v>14.5</v>
      </c>
      <c r="BH19" s="163">
        <v>15</v>
      </c>
      <c r="BI19" s="218">
        <v>38</v>
      </c>
      <c r="BJ19" s="168">
        <v>8.5</v>
      </c>
      <c r="BK19" s="170">
        <v>13</v>
      </c>
      <c r="BL19" s="168">
        <v>16</v>
      </c>
      <c r="BM19" s="218">
        <v>37.5</v>
      </c>
      <c r="BN19" s="163">
        <v>8.5</v>
      </c>
      <c r="BO19" s="163">
        <v>11</v>
      </c>
      <c r="BP19" s="163">
        <v>15.5</v>
      </c>
      <c r="BQ19" s="218">
        <v>35</v>
      </c>
      <c r="BR19" s="168">
        <v>8.5</v>
      </c>
      <c r="BS19" s="170">
        <v>18</v>
      </c>
      <c r="BT19" s="168">
        <v>16</v>
      </c>
      <c r="BU19" s="218">
        <v>42.5</v>
      </c>
      <c r="BV19" s="168">
        <v>9</v>
      </c>
      <c r="BW19" s="170">
        <v>4</v>
      </c>
      <c r="BX19" s="168">
        <v>12</v>
      </c>
      <c r="BY19" s="218">
        <v>25</v>
      </c>
      <c r="BZ19" s="175">
        <v>156.69999999999999</v>
      </c>
      <c r="CA19" s="176">
        <v>427.4</v>
      </c>
      <c r="CB19" s="219">
        <v>3.5</v>
      </c>
      <c r="CC19" s="170">
        <v>8</v>
      </c>
      <c r="CD19" s="220">
        <v>6</v>
      </c>
      <c r="CE19" s="218">
        <v>17.5</v>
      </c>
      <c r="CF19" s="219">
        <v>3.5</v>
      </c>
      <c r="CG19" s="170">
        <v>8</v>
      </c>
      <c r="CH19" s="220">
        <v>7</v>
      </c>
      <c r="CI19" s="218">
        <v>18.5</v>
      </c>
      <c r="CJ19" s="179" t="s">
        <v>102</v>
      </c>
      <c r="CK19" s="180" t="s">
        <v>100</v>
      </c>
      <c r="CL19" s="181" t="s">
        <v>18</v>
      </c>
      <c r="CM19" t="s">
        <v>101</v>
      </c>
      <c r="CN19">
        <v>1</v>
      </c>
      <c r="CO19" t="s">
        <v>103</v>
      </c>
      <c r="CP19" t="s">
        <v>104</v>
      </c>
      <c r="CQ19" t="s">
        <v>104</v>
      </c>
      <c r="CR19" t="s">
        <v>104</v>
      </c>
      <c r="CS19" t="s">
        <v>104</v>
      </c>
      <c r="CT19" t="s">
        <v>104</v>
      </c>
      <c r="CU19" t="s">
        <v>104</v>
      </c>
      <c r="CV19" t="s">
        <v>104</v>
      </c>
      <c r="CW19" t="s">
        <v>104</v>
      </c>
      <c r="CX19" t="s">
        <v>104</v>
      </c>
      <c r="CY19" t="s">
        <v>104</v>
      </c>
      <c r="CZ19" t="s">
        <v>104</v>
      </c>
      <c r="DA19" t="s">
        <v>104</v>
      </c>
      <c r="DB19" t="s">
        <v>104</v>
      </c>
      <c r="DC19" t="s">
        <v>104</v>
      </c>
      <c r="DD19" t="s">
        <v>104</v>
      </c>
      <c r="DH19" t="s">
        <v>18</v>
      </c>
      <c r="DI19" t="s">
        <v>101</v>
      </c>
      <c r="DJ19" t="s">
        <v>101</v>
      </c>
      <c r="DK19" t="s">
        <v>101</v>
      </c>
      <c r="DL19" t="s">
        <v>101</v>
      </c>
      <c r="DM19" t="s">
        <v>101</v>
      </c>
      <c r="DN19" t="s">
        <v>101</v>
      </c>
      <c r="DO19" t="s">
        <v>101</v>
      </c>
      <c r="DP19" t="s">
        <v>101</v>
      </c>
      <c r="DQ19" t="s">
        <v>101</v>
      </c>
      <c r="DR19" t="s">
        <v>101</v>
      </c>
      <c r="DS19" t="s">
        <v>101</v>
      </c>
      <c r="DT19" t="s">
        <v>101</v>
      </c>
      <c r="DU19" t="s">
        <v>101</v>
      </c>
      <c r="DV19" t="s">
        <v>101</v>
      </c>
      <c r="DW19" t="s">
        <v>101</v>
      </c>
      <c r="DY19" t="s">
        <v>105</v>
      </c>
    </row>
    <row r="20" spans="1:129" ht="23.25" thickBot="1">
      <c r="A20" s="221"/>
      <c r="B20" s="183" t="s">
        <v>106</v>
      </c>
      <c r="C20" s="184">
        <v>8</v>
      </c>
      <c r="D20" s="185">
        <v>11</v>
      </c>
      <c r="E20" s="186">
        <v>11</v>
      </c>
      <c r="F20" s="186" t="s">
        <v>66</v>
      </c>
      <c r="G20" s="187"/>
      <c r="H20" s="188"/>
      <c r="I20" s="189" t="s">
        <v>53</v>
      </c>
      <c r="J20" s="190" t="s">
        <v>54</v>
      </c>
      <c r="K20" s="191" t="s">
        <v>55</v>
      </c>
      <c r="L20" s="192"/>
      <c r="M20" s="193" t="s">
        <v>101</v>
      </c>
      <c r="N20" s="194" t="s">
        <v>101</v>
      </c>
      <c r="O20" s="195">
        <v>152</v>
      </c>
      <c r="P20" s="195">
        <v>152</v>
      </c>
      <c r="Q20" s="196"/>
      <c r="R20" s="195">
        <v>8.5</v>
      </c>
      <c r="S20" s="195">
        <v>19</v>
      </c>
      <c r="T20" s="195">
        <v>16</v>
      </c>
      <c r="U20" s="197">
        <v>43.5</v>
      </c>
      <c r="V20" s="195">
        <v>8.5</v>
      </c>
      <c r="W20" s="195">
        <v>16</v>
      </c>
      <c r="X20" s="195">
        <v>17</v>
      </c>
      <c r="Y20" s="198">
        <v>41.5</v>
      </c>
      <c r="Z20" s="195">
        <v>4.5</v>
      </c>
      <c r="AA20" s="199">
        <v>9.8000000000000007</v>
      </c>
      <c r="AB20" s="195">
        <v>9</v>
      </c>
      <c r="AC20" s="198">
        <v>23.3</v>
      </c>
      <c r="AD20" s="200">
        <v>7</v>
      </c>
      <c r="AE20" s="201">
        <v>10.5</v>
      </c>
      <c r="AF20" s="200">
        <v>15</v>
      </c>
      <c r="AG20" s="197">
        <v>32.5</v>
      </c>
      <c r="AH20" s="200">
        <v>4</v>
      </c>
      <c r="AI20" s="202">
        <v>9</v>
      </c>
      <c r="AJ20" s="200">
        <v>9</v>
      </c>
      <c r="AK20" s="197">
        <v>22</v>
      </c>
      <c r="AL20" s="200">
        <v>5</v>
      </c>
      <c r="AM20" s="200">
        <v>3</v>
      </c>
      <c r="AN20" s="203">
        <v>8</v>
      </c>
      <c r="AO20" s="204">
        <v>7</v>
      </c>
      <c r="AP20" s="202">
        <v>6</v>
      </c>
      <c r="AQ20" s="203">
        <v>13</v>
      </c>
      <c r="AR20" s="200">
        <v>7.5</v>
      </c>
      <c r="AS20" s="205">
        <v>6</v>
      </c>
      <c r="AT20" s="203">
        <v>13.5</v>
      </c>
      <c r="AU20" s="206">
        <v>19.5</v>
      </c>
      <c r="AV20" s="206">
        <v>15</v>
      </c>
      <c r="AW20" s="203">
        <v>34.5</v>
      </c>
      <c r="AX20" s="200">
        <v>8.5</v>
      </c>
      <c r="AY20" s="202">
        <v>20</v>
      </c>
      <c r="AZ20" s="200">
        <v>15</v>
      </c>
      <c r="BA20" s="207">
        <v>43.5</v>
      </c>
      <c r="BB20" s="195">
        <v>8.5</v>
      </c>
      <c r="BC20" s="195" t="s">
        <v>60</v>
      </c>
      <c r="BD20" s="195">
        <v>17.5</v>
      </c>
      <c r="BE20" s="198">
        <v>26</v>
      </c>
      <c r="BF20" s="195">
        <v>8.5</v>
      </c>
      <c r="BG20" s="195">
        <v>16</v>
      </c>
      <c r="BH20" s="195">
        <v>17</v>
      </c>
      <c r="BI20" s="207">
        <v>41.5</v>
      </c>
      <c r="BJ20" s="200">
        <v>8.5</v>
      </c>
      <c r="BK20" s="202">
        <v>13</v>
      </c>
      <c r="BL20" s="200">
        <v>16</v>
      </c>
      <c r="BM20" s="207">
        <v>37.5</v>
      </c>
      <c r="BN20" s="195">
        <v>8.5</v>
      </c>
      <c r="BO20" s="195">
        <v>10</v>
      </c>
      <c r="BP20" s="195">
        <v>16</v>
      </c>
      <c r="BQ20" s="207">
        <v>34.5</v>
      </c>
      <c r="BR20" s="200">
        <v>8.5</v>
      </c>
      <c r="BS20" s="202">
        <v>18</v>
      </c>
      <c r="BT20" s="200">
        <v>17</v>
      </c>
      <c r="BU20" s="207">
        <v>43.5</v>
      </c>
      <c r="BV20" s="200">
        <v>9</v>
      </c>
      <c r="BW20" s="202" t="s">
        <v>60</v>
      </c>
      <c r="BX20" s="200">
        <v>16</v>
      </c>
      <c r="BY20" s="207">
        <v>25</v>
      </c>
      <c r="BZ20" s="208">
        <v>154.30000000000001</v>
      </c>
      <c r="CA20" s="209">
        <v>448.8</v>
      </c>
      <c r="CB20" s="210">
        <v>3.5</v>
      </c>
      <c r="CC20" s="202">
        <v>8</v>
      </c>
      <c r="CD20" s="211">
        <v>6</v>
      </c>
      <c r="CE20" s="207">
        <v>17.5</v>
      </c>
      <c r="CF20" s="210">
        <v>3.5</v>
      </c>
      <c r="CG20" s="202">
        <v>8</v>
      </c>
      <c r="CH20" s="211">
        <v>7</v>
      </c>
      <c r="CI20" s="207">
        <v>18.5</v>
      </c>
      <c r="CJ20" s="212" t="s">
        <v>102</v>
      </c>
      <c r="CK20" s="213" t="s">
        <v>106</v>
      </c>
      <c r="CL20" s="214">
        <v>8</v>
      </c>
      <c r="CM20">
        <v>8</v>
      </c>
      <c r="CN20">
        <v>0</v>
      </c>
      <c r="CO20" t="s">
        <v>104</v>
      </c>
      <c r="CP20" t="s">
        <v>104</v>
      </c>
      <c r="CQ20" t="s">
        <v>104</v>
      </c>
      <c r="CR20" t="s">
        <v>104</v>
      </c>
      <c r="CS20" t="s">
        <v>104</v>
      </c>
      <c r="CT20" t="s">
        <v>104</v>
      </c>
      <c r="CU20" t="s">
        <v>104</v>
      </c>
      <c r="CV20" t="s">
        <v>104</v>
      </c>
      <c r="CW20" t="s">
        <v>104</v>
      </c>
      <c r="CX20" t="s">
        <v>104</v>
      </c>
      <c r="CY20" t="s">
        <v>104</v>
      </c>
      <c r="CZ20" t="s">
        <v>104</v>
      </c>
      <c r="DA20" t="s">
        <v>104</v>
      </c>
      <c r="DB20" t="s">
        <v>104</v>
      </c>
      <c r="DC20" t="s">
        <v>104</v>
      </c>
      <c r="DD20" t="s">
        <v>104</v>
      </c>
      <c r="DH20" t="s">
        <v>101</v>
      </c>
      <c r="DI20" t="s">
        <v>101</v>
      </c>
      <c r="DJ20" t="s">
        <v>101</v>
      </c>
      <c r="DK20" t="s">
        <v>101</v>
      </c>
      <c r="DL20" t="s">
        <v>101</v>
      </c>
      <c r="DM20" t="s">
        <v>101</v>
      </c>
      <c r="DN20" t="s">
        <v>101</v>
      </c>
      <c r="DO20" t="s">
        <v>101</v>
      </c>
      <c r="DP20" t="s">
        <v>101</v>
      </c>
      <c r="DQ20" t="s">
        <v>101</v>
      </c>
      <c r="DR20" t="s">
        <v>101</v>
      </c>
      <c r="DS20" t="s">
        <v>101</v>
      </c>
      <c r="DT20" t="s">
        <v>101</v>
      </c>
      <c r="DU20" t="s">
        <v>101</v>
      </c>
      <c r="DV20" t="s">
        <v>101</v>
      </c>
      <c r="DW20" t="s">
        <v>101</v>
      </c>
      <c r="DY20" t="s">
        <v>101</v>
      </c>
    </row>
    <row r="21" spans="1:129" ht="23.25" thickBot="1">
      <c r="A21" s="215"/>
      <c r="B21" s="151" t="s">
        <v>100</v>
      </c>
      <c r="C21" s="152" t="s">
        <v>101</v>
      </c>
      <c r="D21" s="216">
        <v>12</v>
      </c>
      <c r="E21" s="154">
        <v>12</v>
      </c>
      <c r="F21" s="154" t="s">
        <v>67</v>
      </c>
      <c r="G21" s="217"/>
      <c r="H21" s="156"/>
      <c r="I21" s="189" t="s">
        <v>53</v>
      </c>
      <c r="J21" s="158" t="s">
        <v>68</v>
      </c>
      <c r="K21" s="191" t="s">
        <v>55</v>
      </c>
      <c r="L21" s="160"/>
      <c r="M21" s="161" t="s">
        <v>101</v>
      </c>
      <c r="N21" s="162" t="s">
        <v>101</v>
      </c>
      <c r="O21" s="163">
        <v>153</v>
      </c>
      <c r="P21" s="163">
        <v>153</v>
      </c>
      <c r="Q21" s="164"/>
      <c r="R21" s="163">
        <v>8.5</v>
      </c>
      <c r="S21" s="163">
        <v>8</v>
      </c>
      <c r="T21" s="163" t="s">
        <v>69</v>
      </c>
      <c r="U21" s="165">
        <v>16.5</v>
      </c>
      <c r="V21" s="163">
        <v>8.5</v>
      </c>
      <c r="W21" s="163">
        <v>16</v>
      </c>
      <c r="X21" s="163">
        <v>18</v>
      </c>
      <c r="Y21" s="166">
        <v>42.5</v>
      </c>
      <c r="Z21" s="163">
        <v>5.5</v>
      </c>
      <c r="AA21" s="167">
        <v>7</v>
      </c>
      <c r="AB21" s="163">
        <v>9.6000000000000014</v>
      </c>
      <c r="AC21" s="166">
        <v>22.1</v>
      </c>
      <c r="AD21" s="168">
        <v>7</v>
      </c>
      <c r="AE21" s="169">
        <v>10.5</v>
      </c>
      <c r="AF21" s="168">
        <v>15</v>
      </c>
      <c r="AG21" s="165">
        <v>32.5</v>
      </c>
      <c r="AH21" s="168">
        <v>4</v>
      </c>
      <c r="AI21" s="170">
        <v>9</v>
      </c>
      <c r="AJ21" s="168">
        <v>10.5</v>
      </c>
      <c r="AK21" s="165">
        <v>23.5</v>
      </c>
      <c r="AL21" s="168">
        <v>4.5</v>
      </c>
      <c r="AM21" s="168">
        <v>3</v>
      </c>
      <c r="AN21" s="171">
        <v>7.5</v>
      </c>
      <c r="AO21" s="172">
        <v>7</v>
      </c>
      <c r="AP21" s="170">
        <v>6</v>
      </c>
      <c r="AQ21" s="171">
        <v>13</v>
      </c>
      <c r="AR21" s="168">
        <v>7.5</v>
      </c>
      <c r="AS21" s="173">
        <v>6.5</v>
      </c>
      <c r="AT21" s="171">
        <v>14</v>
      </c>
      <c r="AU21" s="174">
        <v>19</v>
      </c>
      <c r="AV21" s="174">
        <v>15.5</v>
      </c>
      <c r="AW21" s="171">
        <v>34.5</v>
      </c>
      <c r="AX21" s="168">
        <v>8.5</v>
      </c>
      <c r="AY21" s="170">
        <v>20</v>
      </c>
      <c r="AZ21" s="168">
        <v>15</v>
      </c>
      <c r="BA21" s="218">
        <v>43.5</v>
      </c>
      <c r="BB21" s="163">
        <v>8.5</v>
      </c>
      <c r="BC21" s="163" t="s">
        <v>60</v>
      </c>
      <c r="BD21" s="163">
        <v>17.5</v>
      </c>
      <c r="BE21" s="166">
        <v>26</v>
      </c>
      <c r="BF21" s="163">
        <v>8.5</v>
      </c>
      <c r="BG21" s="163">
        <v>14</v>
      </c>
      <c r="BH21" s="163">
        <v>16</v>
      </c>
      <c r="BI21" s="218">
        <v>38.5</v>
      </c>
      <c r="BJ21" s="168">
        <v>8.5</v>
      </c>
      <c r="BK21" s="170">
        <v>13</v>
      </c>
      <c r="BL21" s="168">
        <v>15</v>
      </c>
      <c r="BM21" s="218">
        <v>36.5</v>
      </c>
      <c r="BN21" s="163">
        <v>8.5</v>
      </c>
      <c r="BO21" s="163">
        <v>10</v>
      </c>
      <c r="BP21" s="163">
        <v>13.5</v>
      </c>
      <c r="BQ21" s="218">
        <v>32</v>
      </c>
      <c r="BR21" s="168">
        <v>8.5</v>
      </c>
      <c r="BS21" s="170">
        <v>18</v>
      </c>
      <c r="BT21" s="168">
        <v>17</v>
      </c>
      <c r="BU21" s="218">
        <v>43.5</v>
      </c>
      <c r="BV21" s="168">
        <v>9</v>
      </c>
      <c r="BW21" s="170" t="s">
        <v>60</v>
      </c>
      <c r="BX21" s="168">
        <v>16</v>
      </c>
      <c r="BY21" s="218">
        <v>25</v>
      </c>
      <c r="BZ21" s="175">
        <v>138.5</v>
      </c>
      <c r="CA21" s="176">
        <v>416.6</v>
      </c>
      <c r="CB21" s="219">
        <v>3.5</v>
      </c>
      <c r="CC21" s="170">
        <v>8</v>
      </c>
      <c r="CD21" s="220">
        <v>6</v>
      </c>
      <c r="CE21" s="218">
        <v>17.5</v>
      </c>
      <c r="CF21" s="219">
        <v>3.5</v>
      </c>
      <c r="CG21" s="170">
        <v>8</v>
      </c>
      <c r="CH21" s="220">
        <v>7</v>
      </c>
      <c r="CI21" s="218">
        <v>18.5</v>
      </c>
      <c r="CJ21" s="179" t="s">
        <v>107</v>
      </c>
      <c r="CK21" s="180" t="s">
        <v>100</v>
      </c>
      <c r="CL21" s="181" t="s">
        <v>18</v>
      </c>
      <c r="CM21" t="s">
        <v>101</v>
      </c>
      <c r="CN21">
        <v>1</v>
      </c>
      <c r="CO21" t="s">
        <v>103</v>
      </c>
      <c r="CP21" t="s">
        <v>104</v>
      </c>
      <c r="CQ21" t="s">
        <v>104</v>
      </c>
      <c r="CR21" t="s">
        <v>104</v>
      </c>
      <c r="CS21" t="s">
        <v>104</v>
      </c>
      <c r="CT21" t="s">
        <v>104</v>
      </c>
      <c r="CU21" t="s">
        <v>104</v>
      </c>
      <c r="CV21" t="s">
        <v>104</v>
      </c>
      <c r="CW21" t="s">
        <v>104</v>
      </c>
      <c r="CX21" t="s">
        <v>104</v>
      </c>
      <c r="CY21" t="s">
        <v>104</v>
      </c>
      <c r="CZ21" t="s">
        <v>104</v>
      </c>
      <c r="DA21" t="s">
        <v>104</v>
      </c>
      <c r="DB21" t="s">
        <v>104</v>
      </c>
      <c r="DC21" t="s">
        <v>104</v>
      </c>
      <c r="DD21" t="s">
        <v>104</v>
      </c>
      <c r="DH21" t="s">
        <v>18</v>
      </c>
      <c r="DI21" t="s">
        <v>101</v>
      </c>
      <c r="DJ21" t="s">
        <v>101</v>
      </c>
      <c r="DK21" t="s">
        <v>101</v>
      </c>
      <c r="DL21" t="s">
        <v>101</v>
      </c>
      <c r="DM21" t="s">
        <v>101</v>
      </c>
      <c r="DN21" t="s">
        <v>101</v>
      </c>
      <c r="DO21" t="s">
        <v>101</v>
      </c>
      <c r="DP21" t="s">
        <v>101</v>
      </c>
      <c r="DQ21" t="s">
        <v>101</v>
      </c>
      <c r="DR21" t="s">
        <v>101</v>
      </c>
      <c r="DS21" t="s">
        <v>101</v>
      </c>
      <c r="DT21" t="s">
        <v>101</v>
      </c>
      <c r="DU21" t="s">
        <v>101</v>
      </c>
      <c r="DV21" t="s">
        <v>101</v>
      </c>
      <c r="DW21" t="s">
        <v>101</v>
      </c>
      <c r="DY21" t="s">
        <v>105</v>
      </c>
    </row>
    <row r="22" spans="1:129" ht="23.25" thickBot="1">
      <c r="A22" s="182"/>
      <c r="B22" s="183" t="s">
        <v>106</v>
      </c>
      <c r="C22" s="184">
        <v>3</v>
      </c>
      <c r="D22" s="185">
        <v>13</v>
      </c>
      <c r="E22" s="186">
        <v>13</v>
      </c>
      <c r="F22" s="186" t="s">
        <v>70</v>
      </c>
      <c r="G22" s="187"/>
      <c r="H22" s="188"/>
      <c r="I22" s="189" t="s">
        <v>53</v>
      </c>
      <c r="J22" s="190" t="s">
        <v>68</v>
      </c>
      <c r="K22" s="191" t="s">
        <v>55</v>
      </c>
      <c r="L22" s="192"/>
      <c r="M22" s="193" t="s">
        <v>101</v>
      </c>
      <c r="N22" s="194" t="s">
        <v>101</v>
      </c>
      <c r="O22" s="195">
        <v>154</v>
      </c>
      <c r="P22" s="195">
        <v>154</v>
      </c>
      <c r="Q22" s="196"/>
      <c r="R22" s="195">
        <v>8.5</v>
      </c>
      <c r="S22" s="195">
        <v>19</v>
      </c>
      <c r="T22" s="195">
        <v>17</v>
      </c>
      <c r="U22" s="197">
        <v>44.5</v>
      </c>
      <c r="V22" s="195">
        <v>8.5</v>
      </c>
      <c r="W22" s="195">
        <v>16</v>
      </c>
      <c r="X22" s="195">
        <v>18</v>
      </c>
      <c r="Y22" s="198">
        <v>42.5</v>
      </c>
      <c r="Z22" s="195">
        <v>5</v>
      </c>
      <c r="AA22" s="199">
        <v>10.4</v>
      </c>
      <c r="AB22" s="195">
        <v>10.199999999999999</v>
      </c>
      <c r="AC22" s="198">
        <v>25.6</v>
      </c>
      <c r="AD22" s="200">
        <v>7</v>
      </c>
      <c r="AE22" s="201">
        <v>10.5</v>
      </c>
      <c r="AF22" s="200">
        <v>15</v>
      </c>
      <c r="AG22" s="197">
        <v>32.5</v>
      </c>
      <c r="AH22" s="200">
        <v>4</v>
      </c>
      <c r="AI22" s="202">
        <v>9</v>
      </c>
      <c r="AJ22" s="200">
        <v>10</v>
      </c>
      <c r="AK22" s="197">
        <v>23</v>
      </c>
      <c r="AL22" s="200">
        <v>5</v>
      </c>
      <c r="AM22" s="200">
        <v>3.5</v>
      </c>
      <c r="AN22" s="203">
        <v>8.5</v>
      </c>
      <c r="AO22" s="204">
        <v>8</v>
      </c>
      <c r="AP22" s="202">
        <v>6</v>
      </c>
      <c r="AQ22" s="203">
        <v>14</v>
      </c>
      <c r="AR22" s="200">
        <v>7.5</v>
      </c>
      <c r="AS22" s="205">
        <v>6.5</v>
      </c>
      <c r="AT22" s="203">
        <v>14</v>
      </c>
      <c r="AU22" s="206">
        <v>20.5</v>
      </c>
      <c r="AV22" s="206">
        <v>16</v>
      </c>
      <c r="AW22" s="203">
        <v>36.5</v>
      </c>
      <c r="AX22" s="200">
        <v>8.5</v>
      </c>
      <c r="AY22" s="202">
        <v>20</v>
      </c>
      <c r="AZ22" s="200">
        <v>15</v>
      </c>
      <c r="BA22" s="207">
        <v>43.5</v>
      </c>
      <c r="BB22" s="195">
        <v>8.5</v>
      </c>
      <c r="BC22" s="195">
        <v>2</v>
      </c>
      <c r="BD22" s="195">
        <v>17.5</v>
      </c>
      <c r="BE22" s="198">
        <v>28</v>
      </c>
      <c r="BF22" s="195">
        <v>8.5</v>
      </c>
      <c r="BG22" s="195">
        <v>15.5</v>
      </c>
      <c r="BH22" s="195">
        <v>16</v>
      </c>
      <c r="BI22" s="207">
        <v>40</v>
      </c>
      <c r="BJ22" s="200">
        <v>8.5</v>
      </c>
      <c r="BK22" s="202">
        <v>13</v>
      </c>
      <c r="BL22" s="200">
        <v>15</v>
      </c>
      <c r="BM22" s="207">
        <v>36.5</v>
      </c>
      <c r="BN22" s="195">
        <v>8.5</v>
      </c>
      <c r="BO22" s="195">
        <v>11</v>
      </c>
      <c r="BP22" s="195">
        <v>15.5</v>
      </c>
      <c r="BQ22" s="207">
        <v>35</v>
      </c>
      <c r="BR22" s="200">
        <v>8.5</v>
      </c>
      <c r="BS22" s="202">
        <v>18</v>
      </c>
      <c r="BT22" s="200">
        <v>17</v>
      </c>
      <c r="BU22" s="207">
        <v>43.5</v>
      </c>
      <c r="BV22" s="200">
        <v>8.5</v>
      </c>
      <c r="BW22" s="202">
        <v>10</v>
      </c>
      <c r="BX22" s="200">
        <v>13</v>
      </c>
      <c r="BY22" s="207">
        <v>31.5</v>
      </c>
      <c r="BZ22" s="208">
        <v>168.4</v>
      </c>
      <c r="CA22" s="209">
        <v>462.6</v>
      </c>
      <c r="CB22" s="210">
        <v>3</v>
      </c>
      <c r="CC22" s="202">
        <v>8</v>
      </c>
      <c r="CD22" s="211">
        <v>6</v>
      </c>
      <c r="CE22" s="207">
        <v>17</v>
      </c>
      <c r="CF22" s="210">
        <v>3</v>
      </c>
      <c r="CG22" s="202">
        <v>8</v>
      </c>
      <c r="CH22" s="211">
        <v>7.5</v>
      </c>
      <c r="CI22" s="207">
        <v>18.5</v>
      </c>
      <c r="CJ22" s="212" t="s">
        <v>102</v>
      </c>
      <c r="CK22" s="213" t="s">
        <v>106</v>
      </c>
      <c r="CL22" s="214">
        <v>3</v>
      </c>
      <c r="CM22">
        <v>3</v>
      </c>
      <c r="CN22">
        <v>0</v>
      </c>
      <c r="CO22" t="s">
        <v>104</v>
      </c>
      <c r="CP22" t="s">
        <v>104</v>
      </c>
      <c r="CQ22" t="s">
        <v>104</v>
      </c>
      <c r="CR22" t="s">
        <v>104</v>
      </c>
      <c r="CS22" t="s">
        <v>104</v>
      </c>
      <c r="CT22" t="s">
        <v>104</v>
      </c>
      <c r="CU22" t="s">
        <v>104</v>
      </c>
      <c r="CV22" t="s">
        <v>104</v>
      </c>
      <c r="CW22" t="s">
        <v>104</v>
      </c>
      <c r="CX22" t="s">
        <v>104</v>
      </c>
      <c r="CY22" t="s">
        <v>104</v>
      </c>
      <c r="CZ22" t="s">
        <v>104</v>
      </c>
      <c r="DA22" t="s">
        <v>104</v>
      </c>
      <c r="DB22" t="s">
        <v>104</v>
      </c>
      <c r="DC22" t="s">
        <v>104</v>
      </c>
      <c r="DD22" t="s">
        <v>104</v>
      </c>
      <c r="DH22" t="s">
        <v>101</v>
      </c>
      <c r="DI22" t="s">
        <v>101</v>
      </c>
      <c r="DJ22" t="s">
        <v>101</v>
      </c>
      <c r="DK22" t="s">
        <v>101</v>
      </c>
      <c r="DL22" t="s">
        <v>101</v>
      </c>
      <c r="DM22" t="s">
        <v>101</v>
      </c>
      <c r="DN22" t="s">
        <v>101</v>
      </c>
      <c r="DO22" t="s">
        <v>101</v>
      </c>
      <c r="DP22" t="s">
        <v>101</v>
      </c>
      <c r="DQ22" t="s">
        <v>101</v>
      </c>
      <c r="DR22" t="s">
        <v>101</v>
      </c>
      <c r="DS22" t="s">
        <v>101</v>
      </c>
      <c r="DT22" t="s">
        <v>101</v>
      </c>
      <c r="DU22" t="s">
        <v>101</v>
      </c>
      <c r="DV22" t="s">
        <v>101</v>
      </c>
      <c r="DW22" t="s">
        <v>101</v>
      </c>
      <c r="DY22" t="s">
        <v>101</v>
      </c>
    </row>
    <row r="23" spans="1:129" ht="23.25" thickBot="1">
      <c r="A23" s="182"/>
      <c r="B23" s="183" t="s">
        <v>106</v>
      </c>
      <c r="C23" s="184">
        <v>7</v>
      </c>
      <c r="D23" s="185">
        <v>14</v>
      </c>
      <c r="E23" s="186">
        <v>14</v>
      </c>
      <c r="F23" s="186" t="s">
        <v>71</v>
      </c>
      <c r="G23" s="187"/>
      <c r="H23" s="188"/>
      <c r="I23" s="189" t="s">
        <v>53</v>
      </c>
      <c r="J23" s="190" t="s">
        <v>68</v>
      </c>
      <c r="K23" s="191" t="s">
        <v>55</v>
      </c>
      <c r="L23" s="192"/>
      <c r="M23" s="193" t="s">
        <v>101</v>
      </c>
      <c r="N23" s="194" t="s">
        <v>101</v>
      </c>
      <c r="O23" s="195">
        <v>155</v>
      </c>
      <c r="P23" s="195">
        <v>155</v>
      </c>
      <c r="Q23" s="196"/>
      <c r="R23" s="195">
        <v>8.5</v>
      </c>
      <c r="S23" s="195">
        <v>19</v>
      </c>
      <c r="T23" s="195">
        <v>17.5</v>
      </c>
      <c r="U23" s="197">
        <v>45</v>
      </c>
      <c r="V23" s="195">
        <v>8.5</v>
      </c>
      <c r="W23" s="195">
        <v>15</v>
      </c>
      <c r="X23" s="195">
        <v>15</v>
      </c>
      <c r="Y23" s="198">
        <v>38.5</v>
      </c>
      <c r="Z23" s="195">
        <v>5.5</v>
      </c>
      <c r="AA23" s="199">
        <v>9.8000000000000007</v>
      </c>
      <c r="AB23" s="195">
        <v>9.6000000000000014</v>
      </c>
      <c r="AC23" s="198">
        <v>24.900000000000002</v>
      </c>
      <c r="AD23" s="200">
        <v>7</v>
      </c>
      <c r="AE23" s="201">
        <v>10.5</v>
      </c>
      <c r="AF23" s="200">
        <v>15</v>
      </c>
      <c r="AG23" s="197">
        <v>32.5</v>
      </c>
      <c r="AH23" s="200">
        <v>4</v>
      </c>
      <c r="AI23" s="202">
        <v>9</v>
      </c>
      <c r="AJ23" s="200">
        <v>11.5</v>
      </c>
      <c r="AK23" s="197">
        <v>24.5</v>
      </c>
      <c r="AL23" s="200">
        <v>5</v>
      </c>
      <c r="AM23" s="200">
        <v>3.5</v>
      </c>
      <c r="AN23" s="203">
        <v>8.5</v>
      </c>
      <c r="AO23" s="204">
        <v>7</v>
      </c>
      <c r="AP23" s="202">
        <v>6</v>
      </c>
      <c r="AQ23" s="203">
        <v>13</v>
      </c>
      <c r="AR23" s="200">
        <v>7.5</v>
      </c>
      <c r="AS23" s="205">
        <v>6</v>
      </c>
      <c r="AT23" s="203">
        <v>13.5</v>
      </c>
      <c r="AU23" s="206">
        <v>19.5</v>
      </c>
      <c r="AV23" s="206">
        <v>15.5</v>
      </c>
      <c r="AW23" s="203">
        <v>35</v>
      </c>
      <c r="AX23" s="200">
        <v>8.5</v>
      </c>
      <c r="AY23" s="202">
        <v>20</v>
      </c>
      <c r="AZ23" s="200">
        <v>12</v>
      </c>
      <c r="BA23" s="207">
        <v>40.5</v>
      </c>
      <c r="BB23" s="195">
        <v>8.5</v>
      </c>
      <c r="BC23" s="195">
        <v>2</v>
      </c>
      <c r="BD23" s="195">
        <v>17.5</v>
      </c>
      <c r="BE23" s="198">
        <v>28</v>
      </c>
      <c r="BF23" s="195">
        <v>8.5</v>
      </c>
      <c r="BG23" s="195">
        <v>16</v>
      </c>
      <c r="BH23" s="195">
        <v>16</v>
      </c>
      <c r="BI23" s="207">
        <v>40.5</v>
      </c>
      <c r="BJ23" s="200">
        <v>8.5</v>
      </c>
      <c r="BK23" s="202">
        <v>12</v>
      </c>
      <c r="BL23" s="200">
        <v>15</v>
      </c>
      <c r="BM23" s="207">
        <v>35.5</v>
      </c>
      <c r="BN23" s="195">
        <v>8.5</v>
      </c>
      <c r="BO23" s="195">
        <v>10</v>
      </c>
      <c r="BP23" s="195">
        <v>15.5</v>
      </c>
      <c r="BQ23" s="207">
        <v>34</v>
      </c>
      <c r="BR23" s="200">
        <v>8.5</v>
      </c>
      <c r="BS23" s="202">
        <v>18</v>
      </c>
      <c r="BT23" s="200">
        <v>17</v>
      </c>
      <c r="BU23" s="207">
        <v>43.5</v>
      </c>
      <c r="BV23" s="200">
        <v>8.5</v>
      </c>
      <c r="BW23" s="202">
        <v>6</v>
      </c>
      <c r="BX23" s="200">
        <v>14</v>
      </c>
      <c r="BY23" s="207">
        <v>28.5</v>
      </c>
      <c r="BZ23" s="208">
        <v>160.30000000000001</v>
      </c>
      <c r="CA23" s="209">
        <v>450.9</v>
      </c>
      <c r="CB23" s="210">
        <v>3</v>
      </c>
      <c r="CC23" s="202">
        <v>8</v>
      </c>
      <c r="CD23" s="211">
        <v>6</v>
      </c>
      <c r="CE23" s="207">
        <v>17</v>
      </c>
      <c r="CF23" s="210">
        <v>3</v>
      </c>
      <c r="CG23" s="202">
        <v>8</v>
      </c>
      <c r="CH23" s="211">
        <v>7</v>
      </c>
      <c r="CI23" s="207">
        <v>18</v>
      </c>
      <c r="CJ23" s="212" t="s">
        <v>102</v>
      </c>
      <c r="CK23" s="213" t="s">
        <v>106</v>
      </c>
      <c r="CL23" s="214">
        <v>7</v>
      </c>
      <c r="CM23">
        <v>7</v>
      </c>
      <c r="CN23">
        <v>0</v>
      </c>
      <c r="CO23" t="s">
        <v>104</v>
      </c>
      <c r="CP23" t="s">
        <v>104</v>
      </c>
      <c r="CQ23" t="s">
        <v>104</v>
      </c>
      <c r="CR23" t="s">
        <v>104</v>
      </c>
      <c r="CS23" t="s">
        <v>104</v>
      </c>
      <c r="CT23" t="s">
        <v>104</v>
      </c>
      <c r="CU23" t="s">
        <v>104</v>
      </c>
      <c r="CV23" t="s">
        <v>104</v>
      </c>
      <c r="CW23" t="s">
        <v>104</v>
      </c>
      <c r="CX23" t="s">
        <v>104</v>
      </c>
      <c r="CY23" t="s">
        <v>104</v>
      </c>
      <c r="CZ23" t="s">
        <v>104</v>
      </c>
      <c r="DA23" t="s">
        <v>104</v>
      </c>
      <c r="DB23" t="s">
        <v>104</v>
      </c>
      <c r="DC23" t="s">
        <v>104</v>
      </c>
      <c r="DD23" t="s">
        <v>104</v>
      </c>
      <c r="DH23" t="s">
        <v>101</v>
      </c>
      <c r="DI23" t="s">
        <v>101</v>
      </c>
      <c r="DJ23" t="s">
        <v>101</v>
      </c>
      <c r="DK23" t="s">
        <v>101</v>
      </c>
      <c r="DL23" t="s">
        <v>101</v>
      </c>
      <c r="DM23" t="s">
        <v>101</v>
      </c>
      <c r="DN23" t="s">
        <v>101</v>
      </c>
      <c r="DO23" t="s">
        <v>101</v>
      </c>
      <c r="DP23" t="s">
        <v>101</v>
      </c>
      <c r="DQ23" t="s">
        <v>101</v>
      </c>
      <c r="DR23" t="s">
        <v>101</v>
      </c>
      <c r="DS23" t="s">
        <v>101</v>
      </c>
      <c r="DT23" t="s">
        <v>101</v>
      </c>
      <c r="DU23" t="s">
        <v>101</v>
      </c>
      <c r="DV23" t="s">
        <v>101</v>
      </c>
      <c r="DW23" t="s">
        <v>101</v>
      </c>
      <c r="DY23" t="s">
        <v>101</v>
      </c>
    </row>
    <row r="24" spans="1:129" ht="23.25" thickBot="1">
      <c r="A24" s="182"/>
      <c r="B24" s="183" t="s">
        <v>106</v>
      </c>
      <c r="C24" s="184">
        <v>1</v>
      </c>
      <c r="D24" s="185">
        <v>15</v>
      </c>
      <c r="E24" s="186">
        <v>15</v>
      </c>
      <c r="F24" s="186" t="s">
        <v>72</v>
      </c>
      <c r="G24" s="187"/>
      <c r="H24" s="188"/>
      <c r="I24" s="189" t="s">
        <v>53</v>
      </c>
      <c r="J24" s="190" t="s">
        <v>68</v>
      </c>
      <c r="K24" s="191" t="s">
        <v>55</v>
      </c>
      <c r="L24" s="192"/>
      <c r="M24" s="193" t="s">
        <v>101</v>
      </c>
      <c r="N24" s="194" t="s">
        <v>101</v>
      </c>
      <c r="O24" s="195">
        <v>156</v>
      </c>
      <c r="P24" s="195">
        <v>156</v>
      </c>
      <c r="Q24" s="196"/>
      <c r="R24" s="195">
        <v>8</v>
      </c>
      <c r="S24" s="195">
        <v>12</v>
      </c>
      <c r="T24" s="195">
        <v>17.5</v>
      </c>
      <c r="U24" s="197">
        <v>37.5</v>
      </c>
      <c r="V24" s="195">
        <v>8</v>
      </c>
      <c r="W24" s="195">
        <v>12</v>
      </c>
      <c r="X24" s="195">
        <v>18</v>
      </c>
      <c r="Y24" s="198">
        <v>38</v>
      </c>
      <c r="Z24" s="195">
        <v>4.5</v>
      </c>
      <c r="AA24" s="199">
        <v>7</v>
      </c>
      <c r="AB24" s="195">
        <v>10.8</v>
      </c>
      <c r="AC24" s="198">
        <v>22.3</v>
      </c>
      <c r="AD24" s="200">
        <v>7</v>
      </c>
      <c r="AE24" s="201">
        <v>8</v>
      </c>
      <c r="AF24" s="200">
        <v>15.5</v>
      </c>
      <c r="AG24" s="197">
        <v>30.5</v>
      </c>
      <c r="AH24" s="200">
        <v>4.5</v>
      </c>
      <c r="AI24" s="202">
        <v>9</v>
      </c>
      <c r="AJ24" s="200">
        <v>7.5</v>
      </c>
      <c r="AK24" s="197">
        <v>21</v>
      </c>
      <c r="AL24" s="200">
        <v>5</v>
      </c>
      <c r="AM24" s="200">
        <v>3.5</v>
      </c>
      <c r="AN24" s="203">
        <v>8.5</v>
      </c>
      <c r="AO24" s="204">
        <v>7</v>
      </c>
      <c r="AP24" s="202">
        <v>6</v>
      </c>
      <c r="AQ24" s="203">
        <v>13</v>
      </c>
      <c r="AR24" s="200">
        <v>7</v>
      </c>
      <c r="AS24" s="205">
        <v>6.5</v>
      </c>
      <c r="AT24" s="203">
        <v>13.5</v>
      </c>
      <c r="AU24" s="206">
        <v>19</v>
      </c>
      <c r="AV24" s="206">
        <v>16</v>
      </c>
      <c r="AW24" s="203">
        <v>35</v>
      </c>
      <c r="AX24" s="200">
        <v>8</v>
      </c>
      <c r="AY24" s="202">
        <v>16</v>
      </c>
      <c r="AZ24" s="200">
        <v>17.5</v>
      </c>
      <c r="BA24" s="207">
        <v>41.5</v>
      </c>
      <c r="BB24" s="195">
        <v>8</v>
      </c>
      <c r="BC24" s="195">
        <v>18</v>
      </c>
      <c r="BD24" s="195">
        <v>18.5</v>
      </c>
      <c r="BE24" s="198">
        <v>44.5</v>
      </c>
      <c r="BF24" s="195">
        <v>8</v>
      </c>
      <c r="BG24" s="195">
        <v>14</v>
      </c>
      <c r="BH24" s="195">
        <v>17.5</v>
      </c>
      <c r="BI24" s="207">
        <v>39.5</v>
      </c>
      <c r="BJ24" s="200">
        <v>8</v>
      </c>
      <c r="BK24" s="202">
        <v>13</v>
      </c>
      <c r="BL24" s="200">
        <v>18</v>
      </c>
      <c r="BM24" s="207">
        <v>39</v>
      </c>
      <c r="BN24" s="195">
        <v>8</v>
      </c>
      <c r="BO24" s="195">
        <v>7</v>
      </c>
      <c r="BP24" s="195">
        <v>18.5</v>
      </c>
      <c r="BQ24" s="207">
        <v>33.5</v>
      </c>
      <c r="BR24" s="200">
        <v>8</v>
      </c>
      <c r="BS24" s="202">
        <v>18</v>
      </c>
      <c r="BT24" s="200">
        <v>17</v>
      </c>
      <c r="BU24" s="207">
        <v>43</v>
      </c>
      <c r="BV24" s="200">
        <v>8</v>
      </c>
      <c r="BW24" s="202">
        <v>18</v>
      </c>
      <c r="BX24" s="200">
        <v>16</v>
      </c>
      <c r="BY24" s="207">
        <v>42</v>
      </c>
      <c r="BZ24" s="208">
        <v>165</v>
      </c>
      <c r="CA24" s="209">
        <v>467.3</v>
      </c>
      <c r="CB24" s="210">
        <v>3</v>
      </c>
      <c r="CC24" s="202"/>
      <c r="CD24" s="211">
        <v>8</v>
      </c>
      <c r="CE24" s="207">
        <v>11</v>
      </c>
      <c r="CF24" s="210">
        <v>3</v>
      </c>
      <c r="CG24" s="202"/>
      <c r="CH24" s="211">
        <v>8</v>
      </c>
      <c r="CI24" s="207">
        <v>11</v>
      </c>
      <c r="CJ24" s="212" t="s">
        <v>102</v>
      </c>
      <c r="CK24" s="213" t="s">
        <v>106</v>
      </c>
      <c r="CL24" s="214">
        <v>1</v>
      </c>
      <c r="CM24">
        <v>1</v>
      </c>
      <c r="CN24">
        <v>0</v>
      </c>
      <c r="CO24" t="s">
        <v>104</v>
      </c>
      <c r="CP24" t="s">
        <v>104</v>
      </c>
      <c r="CQ24" t="s">
        <v>104</v>
      </c>
      <c r="CR24" t="s">
        <v>104</v>
      </c>
      <c r="CS24" t="s">
        <v>104</v>
      </c>
      <c r="CT24" t="s">
        <v>104</v>
      </c>
      <c r="CU24" t="s">
        <v>104</v>
      </c>
      <c r="CV24" t="s">
        <v>104</v>
      </c>
      <c r="CW24" t="s">
        <v>104</v>
      </c>
      <c r="CX24" t="s">
        <v>104</v>
      </c>
      <c r="CY24" t="s">
        <v>104</v>
      </c>
      <c r="CZ24" t="s">
        <v>104</v>
      </c>
      <c r="DA24" t="s">
        <v>104</v>
      </c>
      <c r="DB24" t="s">
        <v>104</v>
      </c>
      <c r="DC24" t="s">
        <v>104</v>
      </c>
      <c r="DD24" t="s">
        <v>104</v>
      </c>
      <c r="DH24" t="s">
        <v>101</v>
      </c>
      <c r="DI24" t="s">
        <v>101</v>
      </c>
      <c r="DJ24" t="s">
        <v>101</v>
      </c>
      <c r="DK24" t="s">
        <v>101</v>
      </c>
      <c r="DL24" t="s">
        <v>101</v>
      </c>
      <c r="DM24" t="s">
        <v>101</v>
      </c>
      <c r="DN24" t="s">
        <v>101</v>
      </c>
      <c r="DO24" t="s">
        <v>101</v>
      </c>
      <c r="DP24" t="s">
        <v>101</v>
      </c>
      <c r="DQ24" t="s">
        <v>101</v>
      </c>
      <c r="DR24" t="s">
        <v>101</v>
      </c>
      <c r="DS24" t="s">
        <v>101</v>
      </c>
      <c r="DT24" t="s">
        <v>101</v>
      </c>
      <c r="DU24" t="s">
        <v>101</v>
      </c>
      <c r="DV24" t="s">
        <v>101</v>
      </c>
      <c r="DW24" t="s">
        <v>101</v>
      </c>
      <c r="DY24" t="s">
        <v>101</v>
      </c>
    </row>
    <row r="25" spans="1:129" ht="23.25" thickBot="1">
      <c r="A25" s="182"/>
      <c r="B25" s="183" t="s">
        <v>106</v>
      </c>
      <c r="C25" s="184">
        <v>18</v>
      </c>
      <c r="D25" s="185">
        <v>16</v>
      </c>
      <c r="E25" s="186">
        <v>16</v>
      </c>
      <c r="F25" s="186" t="s">
        <v>73</v>
      </c>
      <c r="G25" s="187"/>
      <c r="H25" s="188"/>
      <c r="I25" s="189" t="s">
        <v>53</v>
      </c>
      <c r="J25" s="190" t="s">
        <v>68</v>
      </c>
      <c r="K25" s="191" t="s">
        <v>55</v>
      </c>
      <c r="L25" s="192"/>
      <c r="M25" s="193" t="s">
        <v>101</v>
      </c>
      <c r="N25" s="194" t="s">
        <v>101</v>
      </c>
      <c r="O25" s="195">
        <v>157</v>
      </c>
      <c r="P25" s="195">
        <v>157</v>
      </c>
      <c r="Q25" s="196"/>
      <c r="R25" s="195">
        <v>8</v>
      </c>
      <c r="S25" s="195">
        <v>12</v>
      </c>
      <c r="T25" s="195">
        <v>16.5</v>
      </c>
      <c r="U25" s="197">
        <v>36.5</v>
      </c>
      <c r="V25" s="195">
        <v>8</v>
      </c>
      <c r="W25" s="195">
        <v>12</v>
      </c>
      <c r="X25" s="195">
        <v>14</v>
      </c>
      <c r="Y25" s="198">
        <v>34</v>
      </c>
      <c r="Z25" s="195">
        <v>6</v>
      </c>
      <c r="AA25" s="199">
        <v>7</v>
      </c>
      <c r="AB25" s="195">
        <v>7.2</v>
      </c>
      <c r="AC25" s="198">
        <v>20.2</v>
      </c>
      <c r="AD25" s="200">
        <v>7</v>
      </c>
      <c r="AE25" s="201">
        <v>10</v>
      </c>
      <c r="AF25" s="200">
        <v>12.5</v>
      </c>
      <c r="AG25" s="197">
        <v>29.5</v>
      </c>
      <c r="AH25" s="200">
        <v>4</v>
      </c>
      <c r="AI25" s="202">
        <v>9</v>
      </c>
      <c r="AJ25" s="200">
        <v>10</v>
      </c>
      <c r="AK25" s="197">
        <v>23</v>
      </c>
      <c r="AL25" s="200">
        <v>5</v>
      </c>
      <c r="AM25" s="200">
        <v>3</v>
      </c>
      <c r="AN25" s="203">
        <v>8</v>
      </c>
      <c r="AO25" s="204">
        <v>7</v>
      </c>
      <c r="AP25" s="202">
        <v>6</v>
      </c>
      <c r="AQ25" s="203">
        <v>13</v>
      </c>
      <c r="AR25" s="200">
        <v>7</v>
      </c>
      <c r="AS25" s="205">
        <v>6</v>
      </c>
      <c r="AT25" s="203">
        <v>13</v>
      </c>
      <c r="AU25" s="206">
        <v>19</v>
      </c>
      <c r="AV25" s="206">
        <v>15</v>
      </c>
      <c r="AW25" s="203">
        <v>34</v>
      </c>
      <c r="AX25" s="200">
        <v>8</v>
      </c>
      <c r="AY25" s="202">
        <v>18</v>
      </c>
      <c r="AZ25" s="200">
        <v>12</v>
      </c>
      <c r="BA25" s="207">
        <v>38</v>
      </c>
      <c r="BB25" s="195">
        <v>8</v>
      </c>
      <c r="BC25" s="195">
        <v>5.5</v>
      </c>
      <c r="BD25" s="195">
        <v>15.5</v>
      </c>
      <c r="BE25" s="198">
        <v>29</v>
      </c>
      <c r="BF25" s="195">
        <v>8</v>
      </c>
      <c r="BG25" s="195">
        <v>13</v>
      </c>
      <c r="BH25" s="195">
        <v>12</v>
      </c>
      <c r="BI25" s="207">
        <v>33</v>
      </c>
      <c r="BJ25" s="200">
        <v>8</v>
      </c>
      <c r="BK25" s="202">
        <v>12</v>
      </c>
      <c r="BL25" s="200">
        <v>18</v>
      </c>
      <c r="BM25" s="207">
        <v>38</v>
      </c>
      <c r="BN25" s="195">
        <v>8</v>
      </c>
      <c r="BO25" s="195">
        <v>9</v>
      </c>
      <c r="BP25" s="195">
        <v>15</v>
      </c>
      <c r="BQ25" s="207">
        <v>32</v>
      </c>
      <c r="BR25" s="200">
        <v>8</v>
      </c>
      <c r="BS25" s="202">
        <v>16</v>
      </c>
      <c r="BT25" s="200">
        <v>17</v>
      </c>
      <c r="BU25" s="207">
        <v>41</v>
      </c>
      <c r="BV25" s="200">
        <v>8</v>
      </c>
      <c r="BW25" s="202">
        <v>12</v>
      </c>
      <c r="BX25" s="200">
        <v>16</v>
      </c>
      <c r="BY25" s="207">
        <v>36</v>
      </c>
      <c r="BZ25" s="208">
        <v>148.5</v>
      </c>
      <c r="CA25" s="209">
        <v>424.2</v>
      </c>
      <c r="CB25" s="210">
        <v>3</v>
      </c>
      <c r="CC25" s="202">
        <v>8</v>
      </c>
      <c r="CD25" s="211">
        <v>3.5</v>
      </c>
      <c r="CE25" s="207">
        <v>14.5</v>
      </c>
      <c r="CF25" s="210">
        <v>3</v>
      </c>
      <c r="CG25" s="202">
        <v>8</v>
      </c>
      <c r="CH25" s="211">
        <v>7</v>
      </c>
      <c r="CI25" s="207">
        <v>18</v>
      </c>
      <c r="CJ25" s="212" t="s">
        <v>107</v>
      </c>
      <c r="CK25" s="213" t="s">
        <v>106</v>
      </c>
      <c r="CL25" s="214">
        <v>18</v>
      </c>
      <c r="CM25">
        <v>18</v>
      </c>
      <c r="CN25">
        <v>0</v>
      </c>
      <c r="CO25" t="s">
        <v>104</v>
      </c>
      <c r="CP25" t="s">
        <v>104</v>
      </c>
      <c r="CQ25" t="s">
        <v>104</v>
      </c>
      <c r="CR25" t="s">
        <v>104</v>
      </c>
      <c r="CS25" t="s">
        <v>104</v>
      </c>
      <c r="CT25" t="s">
        <v>104</v>
      </c>
      <c r="CU25" t="s">
        <v>104</v>
      </c>
      <c r="CV25" t="s">
        <v>104</v>
      </c>
      <c r="CW25" t="s">
        <v>104</v>
      </c>
      <c r="CX25" t="s">
        <v>104</v>
      </c>
      <c r="CY25" t="s">
        <v>104</v>
      </c>
      <c r="CZ25" t="s">
        <v>104</v>
      </c>
      <c r="DA25" t="s">
        <v>104</v>
      </c>
      <c r="DB25" t="s">
        <v>104</v>
      </c>
      <c r="DC25" t="s">
        <v>104</v>
      </c>
      <c r="DD25" t="s">
        <v>104</v>
      </c>
      <c r="DH25" t="s">
        <v>101</v>
      </c>
      <c r="DI25" t="s">
        <v>101</v>
      </c>
      <c r="DJ25" t="s">
        <v>101</v>
      </c>
      <c r="DK25" t="s">
        <v>101</v>
      </c>
      <c r="DL25" t="s">
        <v>101</v>
      </c>
      <c r="DM25" t="s">
        <v>101</v>
      </c>
      <c r="DN25" t="s">
        <v>101</v>
      </c>
      <c r="DO25" t="s">
        <v>101</v>
      </c>
      <c r="DP25" t="s">
        <v>101</v>
      </c>
      <c r="DQ25" t="s">
        <v>101</v>
      </c>
      <c r="DR25" t="s">
        <v>101</v>
      </c>
      <c r="DS25" t="s">
        <v>101</v>
      </c>
      <c r="DT25" t="s">
        <v>101</v>
      </c>
      <c r="DU25" t="s">
        <v>101</v>
      </c>
      <c r="DV25" t="s">
        <v>101</v>
      </c>
      <c r="DW25" t="s">
        <v>101</v>
      </c>
      <c r="DY25" t="s">
        <v>101</v>
      </c>
    </row>
    <row r="26" spans="1:129" ht="23.25" thickBot="1">
      <c r="A26" s="150"/>
      <c r="B26" s="151" t="s">
        <v>100</v>
      </c>
      <c r="C26" s="152" t="s">
        <v>101</v>
      </c>
      <c r="D26" s="216">
        <v>17</v>
      </c>
      <c r="E26" s="154">
        <v>17</v>
      </c>
      <c r="F26" s="154" t="s">
        <v>74</v>
      </c>
      <c r="G26" s="217"/>
      <c r="H26" s="156"/>
      <c r="I26" s="189" t="s">
        <v>53</v>
      </c>
      <c r="J26" s="158" t="s">
        <v>68</v>
      </c>
      <c r="K26" s="191" t="s">
        <v>55</v>
      </c>
      <c r="L26" s="160"/>
      <c r="M26" s="161" t="s">
        <v>101</v>
      </c>
      <c r="N26" s="162" t="s">
        <v>101</v>
      </c>
      <c r="O26" s="163">
        <v>158</v>
      </c>
      <c r="P26" s="163">
        <v>158</v>
      </c>
      <c r="Q26" s="164"/>
      <c r="R26" s="163">
        <v>8.5</v>
      </c>
      <c r="S26" s="163">
        <v>16</v>
      </c>
      <c r="T26" s="163">
        <v>0</v>
      </c>
      <c r="U26" s="165">
        <v>24.5</v>
      </c>
      <c r="V26" s="163">
        <v>8.5</v>
      </c>
      <c r="W26" s="163">
        <v>15</v>
      </c>
      <c r="X26" s="163">
        <v>17.5</v>
      </c>
      <c r="Y26" s="166">
        <v>41</v>
      </c>
      <c r="Z26" s="163">
        <v>4.5</v>
      </c>
      <c r="AA26" s="167">
        <v>9.3000000000000007</v>
      </c>
      <c r="AB26" s="163">
        <v>7.8000000000000007</v>
      </c>
      <c r="AC26" s="166">
        <v>21.6</v>
      </c>
      <c r="AD26" s="168">
        <v>7</v>
      </c>
      <c r="AE26" s="169">
        <v>8.5</v>
      </c>
      <c r="AF26" s="168">
        <v>13</v>
      </c>
      <c r="AG26" s="165">
        <v>28.5</v>
      </c>
      <c r="AH26" s="168">
        <v>4</v>
      </c>
      <c r="AI26" s="170">
        <v>7.5</v>
      </c>
      <c r="AJ26" s="168">
        <v>11.5</v>
      </c>
      <c r="AK26" s="165">
        <v>23</v>
      </c>
      <c r="AL26" s="168">
        <v>5</v>
      </c>
      <c r="AM26" s="168">
        <v>3.5</v>
      </c>
      <c r="AN26" s="171">
        <v>8.5</v>
      </c>
      <c r="AO26" s="172">
        <v>8</v>
      </c>
      <c r="AP26" s="170">
        <v>6</v>
      </c>
      <c r="AQ26" s="171">
        <v>14</v>
      </c>
      <c r="AR26" s="168">
        <v>8</v>
      </c>
      <c r="AS26" s="173">
        <v>6</v>
      </c>
      <c r="AT26" s="171">
        <v>14</v>
      </c>
      <c r="AU26" s="174">
        <v>21</v>
      </c>
      <c r="AV26" s="174">
        <v>15.5</v>
      </c>
      <c r="AW26" s="171">
        <v>36.5</v>
      </c>
      <c r="AX26" s="168">
        <v>8.5</v>
      </c>
      <c r="AY26" s="170">
        <v>20</v>
      </c>
      <c r="AZ26" s="168">
        <v>14</v>
      </c>
      <c r="BA26" s="218">
        <v>42.5</v>
      </c>
      <c r="BB26" s="163">
        <v>8.5</v>
      </c>
      <c r="BC26" s="163">
        <v>12</v>
      </c>
      <c r="BD26" s="163">
        <v>16.5</v>
      </c>
      <c r="BE26" s="166">
        <v>37</v>
      </c>
      <c r="BF26" s="163">
        <v>8.5</v>
      </c>
      <c r="BG26" s="163">
        <v>12.5</v>
      </c>
      <c r="BH26" s="163">
        <v>12</v>
      </c>
      <c r="BI26" s="218">
        <v>33</v>
      </c>
      <c r="BJ26" s="168">
        <v>8.5</v>
      </c>
      <c r="BK26" s="170">
        <v>14</v>
      </c>
      <c r="BL26" s="168">
        <v>17</v>
      </c>
      <c r="BM26" s="218">
        <v>39.5</v>
      </c>
      <c r="BN26" s="163">
        <v>8.5</v>
      </c>
      <c r="BO26" s="163">
        <v>10</v>
      </c>
      <c r="BP26" s="163">
        <v>15.5</v>
      </c>
      <c r="BQ26" s="218">
        <v>34</v>
      </c>
      <c r="BR26" s="168">
        <v>8.5</v>
      </c>
      <c r="BS26" s="170">
        <v>18</v>
      </c>
      <c r="BT26" s="168">
        <v>18</v>
      </c>
      <c r="BU26" s="218">
        <v>44.5</v>
      </c>
      <c r="BV26" s="168">
        <v>8.5</v>
      </c>
      <c r="BW26" s="170">
        <v>12</v>
      </c>
      <c r="BX26" s="168">
        <v>16</v>
      </c>
      <c r="BY26" s="218">
        <v>36.5</v>
      </c>
      <c r="BZ26" s="175">
        <v>168.8</v>
      </c>
      <c r="CA26" s="176">
        <v>442.1</v>
      </c>
      <c r="CB26" s="219">
        <v>3.5</v>
      </c>
      <c r="CC26" s="170">
        <v>8</v>
      </c>
      <c r="CD26" s="220">
        <v>6</v>
      </c>
      <c r="CE26" s="218">
        <v>17.5</v>
      </c>
      <c r="CF26" s="219">
        <v>3.5</v>
      </c>
      <c r="CG26" s="170">
        <v>8</v>
      </c>
      <c r="CH26" s="220">
        <v>6.5</v>
      </c>
      <c r="CI26" s="218">
        <v>18</v>
      </c>
      <c r="CJ26" s="179" t="s">
        <v>102</v>
      </c>
      <c r="CK26" s="180" t="s">
        <v>100</v>
      </c>
      <c r="CL26" s="181" t="s">
        <v>18</v>
      </c>
      <c r="CM26" t="s">
        <v>101</v>
      </c>
      <c r="CN26">
        <v>1</v>
      </c>
      <c r="CO26" t="s">
        <v>103</v>
      </c>
      <c r="CP26" t="s">
        <v>104</v>
      </c>
      <c r="CQ26" t="s">
        <v>104</v>
      </c>
      <c r="CR26" t="s">
        <v>104</v>
      </c>
      <c r="CS26" t="s">
        <v>104</v>
      </c>
      <c r="CT26" t="s">
        <v>104</v>
      </c>
      <c r="CU26" t="s">
        <v>104</v>
      </c>
      <c r="CV26" t="s">
        <v>104</v>
      </c>
      <c r="CW26" t="s">
        <v>104</v>
      </c>
      <c r="CX26" t="s">
        <v>104</v>
      </c>
      <c r="CY26" t="s">
        <v>104</v>
      </c>
      <c r="CZ26" t="s">
        <v>104</v>
      </c>
      <c r="DA26" t="s">
        <v>104</v>
      </c>
      <c r="DB26" t="s">
        <v>104</v>
      </c>
      <c r="DC26" t="s">
        <v>104</v>
      </c>
      <c r="DD26" t="s">
        <v>104</v>
      </c>
      <c r="DH26" t="s">
        <v>18</v>
      </c>
      <c r="DI26" t="s">
        <v>101</v>
      </c>
      <c r="DJ26" t="s">
        <v>101</v>
      </c>
      <c r="DK26" t="s">
        <v>101</v>
      </c>
      <c r="DL26" t="s">
        <v>101</v>
      </c>
      <c r="DM26" t="s">
        <v>101</v>
      </c>
      <c r="DN26" t="s">
        <v>101</v>
      </c>
      <c r="DO26" t="s">
        <v>101</v>
      </c>
      <c r="DP26" t="s">
        <v>101</v>
      </c>
      <c r="DQ26" t="s">
        <v>101</v>
      </c>
      <c r="DR26" t="s">
        <v>101</v>
      </c>
      <c r="DS26" t="s">
        <v>101</v>
      </c>
      <c r="DT26" t="s">
        <v>101</v>
      </c>
      <c r="DU26" t="s">
        <v>101</v>
      </c>
      <c r="DV26" t="s">
        <v>101</v>
      </c>
      <c r="DW26" t="s">
        <v>101</v>
      </c>
      <c r="DY26" t="s">
        <v>105</v>
      </c>
    </row>
    <row r="27" spans="1:129" ht="23.25" thickBot="1">
      <c r="A27" s="182"/>
      <c r="B27" s="183" t="s">
        <v>106</v>
      </c>
      <c r="C27" s="184">
        <v>15</v>
      </c>
      <c r="D27" s="185">
        <v>18</v>
      </c>
      <c r="E27" s="186">
        <v>18</v>
      </c>
      <c r="F27" s="186" t="s">
        <v>75</v>
      </c>
      <c r="G27" s="187"/>
      <c r="H27" s="188"/>
      <c r="I27" s="189" t="s">
        <v>53</v>
      </c>
      <c r="J27" s="190" t="s">
        <v>68</v>
      </c>
      <c r="K27" s="191" t="s">
        <v>55</v>
      </c>
      <c r="L27" s="192"/>
      <c r="M27" s="193" t="s">
        <v>101</v>
      </c>
      <c r="N27" s="194" t="s">
        <v>101</v>
      </c>
      <c r="O27" s="195">
        <v>159</v>
      </c>
      <c r="P27" s="195">
        <v>159</v>
      </c>
      <c r="Q27" s="196"/>
      <c r="R27" s="195">
        <v>8.5</v>
      </c>
      <c r="S27" s="195">
        <v>13</v>
      </c>
      <c r="T27" s="195">
        <v>14.5</v>
      </c>
      <c r="U27" s="197">
        <v>36</v>
      </c>
      <c r="V27" s="195">
        <v>8.5</v>
      </c>
      <c r="W27" s="195">
        <v>16</v>
      </c>
      <c r="X27" s="195">
        <v>17.5</v>
      </c>
      <c r="Y27" s="198">
        <v>42</v>
      </c>
      <c r="Z27" s="195">
        <v>5.5</v>
      </c>
      <c r="AA27" s="199">
        <v>7</v>
      </c>
      <c r="AB27" s="195">
        <v>7.2</v>
      </c>
      <c r="AC27" s="198">
        <v>19.7</v>
      </c>
      <c r="AD27" s="200">
        <v>7</v>
      </c>
      <c r="AE27" s="201">
        <v>7</v>
      </c>
      <c r="AF27" s="200">
        <v>14</v>
      </c>
      <c r="AG27" s="197">
        <v>28</v>
      </c>
      <c r="AH27" s="200">
        <v>4</v>
      </c>
      <c r="AI27" s="202">
        <v>9</v>
      </c>
      <c r="AJ27" s="200">
        <v>11.5</v>
      </c>
      <c r="AK27" s="197">
        <v>24.5</v>
      </c>
      <c r="AL27" s="200">
        <v>5</v>
      </c>
      <c r="AM27" s="200">
        <v>3</v>
      </c>
      <c r="AN27" s="203">
        <v>8</v>
      </c>
      <c r="AO27" s="204">
        <v>8</v>
      </c>
      <c r="AP27" s="202">
        <v>7</v>
      </c>
      <c r="AQ27" s="203">
        <v>15</v>
      </c>
      <c r="AR27" s="200">
        <v>7.5</v>
      </c>
      <c r="AS27" s="205">
        <v>5.5</v>
      </c>
      <c r="AT27" s="203">
        <v>13</v>
      </c>
      <c r="AU27" s="206">
        <v>20.5</v>
      </c>
      <c r="AV27" s="206">
        <v>15.5</v>
      </c>
      <c r="AW27" s="203">
        <v>36</v>
      </c>
      <c r="AX27" s="200">
        <v>8.5</v>
      </c>
      <c r="AY27" s="202">
        <v>18</v>
      </c>
      <c r="AZ27" s="200">
        <v>13</v>
      </c>
      <c r="BA27" s="207">
        <v>39.5</v>
      </c>
      <c r="BB27" s="195">
        <v>8.5</v>
      </c>
      <c r="BC27" s="195">
        <v>4</v>
      </c>
      <c r="BD27" s="195">
        <v>16.5</v>
      </c>
      <c r="BE27" s="198">
        <v>29</v>
      </c>
      <c r="BF27" s="195">
        <v>8.5</v>
      </c>
      <c r="BG27" s="195">
        <v>9</v>
      </c>
      <c r="BH27" s="195">
        <v>12</v>
      </c>
      <c r="BI27" s="207">
        <v>29.5</v>
      </c>
      <c r="BJ27" s="200">
        <v>8.5</v>
      </c>
      <c r="BK27" s="202">
        <v>13</v>
      </c>
      <c r="BL27" s="200">
        <v>18</v>
      </c>
      <c r="BM27" s="207">
        <v>39.5</v>
      </c>
      <c r="BN27" s="195">
        <v>8.5</v>
      </c>
      <c r="BO27" s="195">
        <v>8</v>
      </c>
      <c r="BP27" s="195">
        <v>16.5</v>
      </c>
      <c r="BQ27" s="207">
        <v>33</v>
      </c>
      <c r="BR27" s="200">
        <v>8.5</v>
      </c>
      <c r="BS27" s="202">
        <v>18</v>
      </c>
      <c r="BT27" s="200">
        <v>18</v>
      </c>
      <c r="BU27" s="207">
        <v>44.5</v>
      </c>
      <c r="BV27" s="200">
        <v>8.5</v>
      </c>
      <c r="BW27" s="202">
        <v>14</v>
      </c>
      <c r="BX27" s="200">
        <v>17</v>
      </c>
      <c r="BY27" s="207">
        <v>39.5</v>
      </c>
      <c r="BZ27" s="208">
        <v>151</v>
      </c>
      <c r="CA27" s="209">
        <v>440.7</v>
      </c>
      <c r="CB27" s="210">
        <v>3.5</v>
      </c>
      <c r="CC27" s="202">
        <v>8</v>
      </c>
      <c r="CD27" s="211">
        <v>5.5</v>
      </c>
      <c r="CE27" s="207">
        <v>17</v>
      </c>
      <c r="CF27" s="210">
        <v>3.5</v>
      </c>
      <c r="CG27" s="202">
        <v>8</v>
      </c>
      <c r="CH27" s="211">
        <v>6.5</v>
      </c>
      <c r="CI27" s="207">
        <v>18</v>
      </c>
      <c r="CJ27" s="212" t="s">
        <v>107</v>
      </c>
      <c r="CK27" s="213" t="s">
        <v>106</v>
      </c>
      <c r="CL27" s="214">
        <v>15</v>
      </c>
      <c r="CM27">
        <v>15</v>
      </c>
      <c r="CN27">
        <v>0</v>
      </c>
      <c r="CO27" t="s">
        <v>104</v>
      </c>
      <c r="CP27" t="s">
        <v>104</v>
      </c>
      <c r="CQ27" t="s">
        <v>104</v>
      </c>
      <c r="CR27" t="s">
        <v>104</v>
      </c>
      <c r="CS27" t="s">
        <v>104</v>
      </c>
      <c r="CT27" t="s">
        <v>104</v>
      </c>
      <c r="CU27" t="s">
        <v>104</v>
      </c>
      <c r="CV27" t="s">
        <v>104</v>
      </c>
      <c r="CW27" t="s">
        <v>104</v>
      </c>
      <c r="CX27" t="s">
        <v>104</v>
      </c>
      <c r="CY27" t="s">
        <v>104</v>
      </c>
      <c r="CZ27" t="s">
        <v>104</v>
      </c>
      <c r="DA27" t="s">
        <v>104</v>
      </c>
      <c r="DB27" t="s">
        <v>104</v>
      </c>
      <c r="DC27" t="s">
        <v>104</v>
      </c>
      <c r="DD27" t="s">
        <v>104</v>
      </c>
      <c r="DH27" t="s">
        <v>101</v>
      </c>
      <c r="DI27" t="s">
        <v>101</v>
      </c>
      <c r="DJ27" t="s">
        <v>101</v>
      </c>
      <c r="DK27" t="s">
        <v>101</v>
      </c>
      <c r="DL27" t="s">
        <v>101</v>
      </c>
      <c r="DM27" t="s">
        <v>101</v>
      </c>
      <c r="DN27" t="s">
        <v>101</v>
      </c>
      <c r="DO27" t="s">
        <v>101</v>
      </c>
      <c r="DP27" t="s">
        <v>101</v>
      </c>
      <c r="DQ27" t="s">
        <v>101</v>
      </c>
      <c r="DR27" t="s">
        <v>101</v>
      </c>
      <c r="DS27" t="s">
        <v>101</v>
      </c>
      <c r="DT27" t="s">
        <v>101</v>
      </c>
      <c r="DU27" t="s">
        <v>101</v>
      </c>
      <c r="DV27" t="s">
        <v>101</v>
      </c>
      <c r="DW27" t="s">
        <v>101</v>
      </c>
      <c r="DY27" t="s">
        <v>101</v>
      </c>
    </row>
    <row r="28" spans="1:129" ht="23.25" thickBot="1">
      <c r="A28" s="182"/>
      <c r="B28" s="183" t="s">
        <v>106</v>
      </c>
      <c r="C28" s="184">
        <v>5</v>
      </c>
      <c r="D28" s="185">
        <v>19</v>
      </c>
      <c r="E28" s="186">
        <v>19</v>
      </c>
      <c r="F28" s="186" t="s">
        <v>76</v>
      </c>
      <c r="G28" s="187"/>
      <c r="H28" s="188"/>
      <c r="I28" s="189" t="s">
        <v>53</v>
      </c>
      <c r="J28" s="190" t="s">
        <v>68</v>
      </c>
      <c r="K28" s="191" t="s">
        <v>55</v>
      </c>
      <c r="L28" s="192"/>
      <c r="M28" s="193" t="s">
        <v>101</v>
      </c>
      <c r="N28" s="194" t="s">
        <v>101</v>
      </c>
      <c r="O28" s="195">
        <v>160</v>
      </c>
      <c r="P28" s="195">
        <v>160</v>
      </c>
      <c r="Q28" s="196"/>
      <c r="R28" s="195">
        <v>8.5</v>
      </c>
      <c r="S28" s="195">
        <v>12</v>
      </c>
      <c r="T28" s="195">
        <v>18</v>
      </c>
      <c r="U28" s="197">
        <v>38.5</v>
      </c>
      <c r="V28" s="195">
        <v>8.5</v>
      </c>
      <c r="W28" s="195">
        <v>16</v>
      </c>
      <c r="X28" s="195">
        <v>19</v>
      </c>
      <c r="Y28" s="198">
        <v>43.5</v>
      </c>
      <c r="Z28" s="195">
        <v>5.5</v>
      </c>
      <c r="AA28" s="199">
        <v>7</v>
      </c>
      <c r="AB28" s="195">
        <v>7.8000000000000007</v>
      </c>
      <c r="AC28" s="198">
        <v>20.3</v>
      </c>
      <c r="AD28" s="200">
        <v>7</v>
      </c>
      <c r="AE28" s="201">
        <v>10</v>
      </c>
      <c r="AF28" s="200">
        <v>14</v>
      </c>
      <c r="AG28" s="197">
        <v>31</v>
      </c>
      <c r="AH28" s="200">
        <v>4</v>
      </c>
      <c r="AI28" s="202">
        <v>7.5</v>
      </c>
      <c r="AJ28" s="200">
        <v>11.5</v>
      </c>
      <c r="AK28" s="197">
        <v>23</v>
      </c>
      <c r="AL28" s="200">
        <v>5</v>
      </c>
      <c r="AM28" s="200">
        <v>3.5</v>
      </c>
      <c r="AN28" s="203">
        <v>8.5</v>
      </c>
      <c r="AO28" s="204">
        <v>7</v>
      </c>
      <c r="AP28" s="202">
        <v>6</v>
      </c>
      <c r="AQ28" s="203">
        <v>13</v>
      </c>
      <c r="AR28" s="200">
        <v>8.5</v>
      </c>
      <c r="AS28" s="205">
        <v>6</v>
      </c>
      <c r="AT28" s="203">
        <v>14.5</v>
      </c>
      <c r="AU28" s="206">
        <v>20.5</v>
      </c>
      <c r="AV28" s="206">
        <v>15.5</v>
      </c>
      <c r="AW28" s="203">
        <v>36</v>
      </c>
      <c r="AX28" s="200">
        <v>8.5</v>
      </c>
      <c r="AY28" s="202">
        <v>20</v>
      </c>
      <c r="AZ28" s="200">
        <v>13</v>
      </c>
      <c r="BA28" s="207">
        <v>41.5</v>
      </c>
      <c r="BB28" s="195">
        <v>8.5</v>
      </c>
      <c r="BC28" s="195">
        <v>11</v>
      </c>
      <c r="BD28" s="195">
        <v>16</v>
      </c>
      <c r="BE28" s="198">
        <v>35.5</v>
      </c>
      <c r="BF28" s="195">
        <v>8.5</v>
      </c>
      <c r="BG28" s="195">
        <v>13</v>
      </c>
      <c r="BH28" s="195">
        <v>15</v>
      </c>
      <c r="BI28" s="207">
        <v>36.5</v>
      </c>
      <c r="BJ28" s="200">
        <v>8.5</v>
      </c>
      <c r="BK28" s="202">
        <v>14</v>
      </c>
      <c r="BL28" s="200">
        <v>16</v>
      </c>
      <c r="BM28" s="207">
        <v>38.5</v>
      </c>
      <c r="BN28" s="195">
        <v>8.5</v>
      </c>
      <c r="BO28" s="195">
        <v>8</v>
      </c>
      <c r="BP28" s="195">
        <v>17</v>
      </c>
      <c r="BQ28" s="207">
        <v>33.5</v>
      </c>
      <c r="BR28" s="200">
        <v>8.5</v>
      </c>
      <c r="BS28" s="202">
        <v>18</v>
      </c>
      <c r="BT28" s="200">
        <v>18</v>
      </c>
      <c r="BU28" s="207">
        <v>44.5</v>
      </c>
      <c r="BV28" s="200">
        <v>8.5</v>
      </c>
      <c r="BW28" s="202">
        <v>14</v>
      </c>
      <c r="BX28" s="200">
        <v>16</v>
      </c>
      <c r="BY28" s="207">
        <v>38.5</v>
      </c>
      <c r="BZ28" s="208">
        <v>163.5</v>
      </c>
      <c r="CA28" s="209">
        <v>460.8</v>
      </c>
      <c r="CB28" s="210">
        <v>3.5</v>
      </c>
      <c r="CC28" s="202">
        <v>8</v>
      </c>
      <c r="CD28" s="211">
        <v>6</v>
      </c>
      <c r="CE28" s="207">
        <v>17.5</v>
      </c>
      <c r="CF28" s="210">
        <v>3.5</v>
      </c>
      <c r="CG28" s="202">
        <v>8</v>
      </c>
      <c r="CH28" s="211">
        <v>6.5</v>
      </c>
      <c r="CI28" s="207">
        <v>18</v>
      </c>
      <c r="CJ28" s="212" t="s">
        <v>102</v>
      </c>
      <c r="CK28" s="213" t="s">
        <v>106</v>
      </c>
      <c r="CL28" s="214">
        <v>5</v>
      </c>
      <c r="CM28">
        <v>5</v>
      </c>
      <c r="CN28">
        <v>0</v>
      </c>
      <c r="CO28" t="s">
        <v>104</v>
      </c>
      <c r="CP28" t="s">
        <v>104</v>
      </c>
      <c r="CQ28" t="s">
        <v>104</v>
      </c>
      <c r="CR28" t="s">
        <v>104</v>
      </c>
      <c r="CS28" t="s">
        <v>104</v>
      </c>
      <c r="CT28" t="s">
        <v>104</v>
      </c>
      <c r="CU28" t="s">
        <v>104</v>
      </c>
      <c r="CV28" t="s">
        <v>104</v>
      </c>
      <c r="CW28" t="s">
        <v>104</v>
      </c>
      <c r="CX28" t="s">
        <v>104</v>
      </c>
      <c r="CY28" t="s">
        <v>104</v>
      </c>
      <c r="CZ28" t="s">
        <v>104</v>
      </c>
      <c r="DA28" t="s">
        <v>104</v>
      </c>
      <c r="DB28" t="s">
        <v>104</v>
      </c>
      <c r="DC28" t="s">
        <v>104</v>
      </c>
      <c r="DD28" t="s">
        <v>104</v>
      </c>
      <c r="DH28" t="s">
        <v>101</v>
      </c>
      <c r="DI28" t="s">
        <v>101</v>
      </c>
      <c r="DJ28" t="s">
        <v>101</v>
      </c>
      <c r="DK28" t="s">
        <v>101</v>
      </c>
      <c r="DL28" t="s">
        <v>101</v>
      </c>
      <c r="DM28" t="s">
        <v>101</v>
      </c>
      <c r="DN28" t="s">
        <v>101</v>
      </c>
      <c r="DO28" t="s">
        <v>101</v>
      </c>
      <c r="DP28" t="s">
        <v>101</v>
      </c>
      <c r="DQ28" t="s">
        <v>101</v>
      </c>
      <c r="DR28" t="s">
        <v>101</v>
      </c>
      <c r="DS28" t="s">
        <v>101</v>
      </c>
      <c r="DT28" t="s">
        <v>101</v>
      </c>
      <c r="DU28" t="s">
        <v>101</v>
      </c>
      <c r="DV28" t="s">
        <v>101</v>
      </c>
      <c r="DW28" t="s">
        <v>101</v>
      </c>
      <c r="DY28" t="s">
        <v>101</v>
      </c>
    </row>
    <row r="29" spans="1:129" ht="23.25" thickBot="1">
      <c r="A29" s="182"/>
      <c r="B29" s="183" t="s">
        <v>106</v>
      </c>
      <c r="C29" s="184">
        <v>2</v>
      </c>
      <c r="D29" s="185">
        <v>20</v>
      </c>
      <c r="E29" s="186">
        <v>20</v>
      </c>
      <c r="F29" s="186" t="s">
        <v>77</v>
      </c>
      <c r="G29" s="187"/>
      <c r="H29" s="188"/>
      <c r="I29" s="189" t="s">
        <v>53</v>
      </c>
      <c r="J29" s="190" t="s">
        <v>68</v>
      </c>
      <c r="K29" s="191" t="s">
        <v>55</v>
      </c>
      <c r="L29" s="192"/>
      <c r="M29" s="193" t="s">
        <v>101</v>
      </c>
      <c r="N29" s="194" t="s">
        <v>101</v>
      </c>
      <c r="O29" s="195">
        <v>161</v>
      </c>
      <c r="P29" s="195">
        <v>161</v>
      </c>
      <c r="Q29" s="196"/>
      <c r="R29" s="195">
        <v>8.5</v>
      </c>
      <c r="S29" s="195">
        <v>16.5</v>
      </c>
      <c r="T29" s="195">
        <v>16</v>
      </c>
      <c r="U29" s="197">
        <v>41</v>
      </c>
      <c r="V29" s="195">
        <v>8.5</v>
      </c>
      <c r="W29" s="195">
        <v>15</v>
      </c>
      <c r="X29" s="195">
        <v>12.5</v>
      </c>
      <c r="Y29" s="198">
        <v>36</v>
      </c>
      <c r="Z29" s="195">
        <v>5</v>
      </c>
      <c r="AA29" s="199">
        <v>12</v>
      </c>
      <c r="AB29" s="195">
        <v>8.4</v>
      </c>
      <c r="AC29" s="198">
        <v>25.4</v>
      </c>
      <c r="AD29" s="200">
        <v>7</v>
      </c>
      <c r="AE29" s="201">
        <v>16</v>
      </c>
      <c r="AF29" s="200">
        <v>15</v>
      </c>
      <c r="AG29" s="197">
        <v>38</v>
      </c>
      <c r="AH29" s="200">
        <v>4</v>
      </c>
      <c r="AI29" s="202">
        <v>9</v>
      </c>
      <c r="AJ29" s="200">
        <v>11.5</v>
      </c>
      <c r="AK29" s="197">
        <v>24.5</v>
      </c>
      <c r="AL29" s="200">
        <v>5</v>
      </c>
      <c r="AM29" s="200">
        <v>3.5</v>
      </c>
      <c r="AN29" s="203">
        <v>8.5</v>
      </c>
      <c r="AO29" s="204">
        <v>9</v>
      </c>
      <c r="AP29" s="202">
        <v>7</v>
      </c>
      <c r="AQ29" s="203">
        <v>16</v>
      </c>
      <c r="AR29" s="200">
        <v>8</v>
      </c>
      <c r="AS29" s="205">
        <v>5.5</v>
      </c>
      <c r="AT29" s="203">
        <v>13.5</v>
      </c>
      <c r="AU29" s="206">
        <v>22</v>
      </c>
      <c r="AV29" s="206">
        <v>16</v>
      </c>
      <c r="AW29" s="203">
        <v>38</v>
      </c>
      <c r="AX29" s="200">
        <v>8.5</v>
      </c>
      <c r="AY29" s="202">
        <v>18</v>
      </c>
      <c r="AZ29" s="200">
        <v>12</v>
      </c>
      <c r="BA29" s="207">
        <v>38.5</v>
      </c>
      <c r="BB29" s="195">
        <v>8.5</v>
      </c>
      <c r="BC29" s="195">
        <v>7</v>
      </c>
      <c r="BD29" s="195">
        <v>16.5</v>
      </c>
      <c r="BE29" s="198">
        <v>32</v>
      </c>
      <c r="BF29" s="195">
        <v>8.5</v>
      </c>
      <c r="BG29" s="195">
        <v>15</v>
      </c>
      <c r="BH29" s="195">
        <v>16</v>
      </c>
      <c r="BI29" s="207">
        <v>39.5</v>
      </c>
      <c r="BJ29" s="200">
        <v>8.5</v>
      </c>
      <c r="BK29" s="202">
        <v>14</v>
      </c>
      <c r="BL29" s="200">
        <v>16</v>
      </c>
      <c r="BM29" s="207">
        <v>38.5</v>
      </c>
      <c r="BN29" s="195">
        <v>8.5</v>
      </c>
      <c r="BO29" s="195">
        <v>11</v>
      </c>
      <c r="BP29" s="195">
        <v>17.5</v>
      </c>
      <c r="BQ29" s="207">
        <v>37</v>
      </c>
      <c r="BR29" s="200">
        <v>8.5</v>
      </c>
      <c r="BS29" s="202">
        <v>12</v>
      </c>
      <c r="BT29" s="200">
        <v>18</v>
      </c>
      <c r="BU29" s="207">
        <v>38.5</v>
      </c>
      <c r="BV29" s="200">
        <v>8.5</v>
      </c>
      <c r="BW29" s="202">
        <v>16</v>
      </c>
      <c r="BX29" s="200">
        <v>13</v>
      </c>
      <c r="BY29" s="207">
        <v>37.5</v>
      </c>
      <c r="BZ29" s="208">
        <v>177.5</v>
      </c>
      <c r="CA29" s="209">
        <v>464.4</v>
      </c>
      <c r="CB29" s="210">
        <v>3.5</v>
      </c>
      <c r="CC29" s="202">
        <v>8</v>
      </c>
      <c r="CD29" s="211">
        <v>5.5</v>
      </c>
      <c r="CE29" s="207">
        <v>17</v>
      </c>
      <c r="CF29" s="210">
        <v>3.5</v>
      </c>
      <c r="CG29" s="202">
        <v>8</v>
      </c>
      <c r="CH29" s="211">
        <v>5.5</v>
      </c>
      <c r="CI29" s="207">
        <v>17</v>
      </c>
      <c r="CJ29" s="212" t="s">
        <v>102</v>
      </c>
      <c r="CK29" s="213" t="s">
        <v>106</v>
      </c>
      <c r="CL29" s="214">
        <v>2</v>
      </c>
      <c r="CM29">
        <v>2</v>
      </c>
      <c r="CN29">
        <v>0</v>
      </c>
      <c r="CO29" t="s">
        <v>104</v>
      </c>
      <c r="CP29" t="s">
        <v>104</v>
      </c>
      <c r="CQ29" t="s">
        <v>104</v>
      </c>
      <c r="CR29" t="s">
        <v>104</v>
      </c>
      <c r="CS29" t="s">
        <v>104</v>
      </c>
      <c r="CT29" t="s">
        <v>104</v>
      </c>
      <c r="CU29" t="s">
        <v>104</v>
      </c>
      <c r="CV29" t="s">
        <v>104</v>
      </c>
      <c r="CW29" t="s">
        <v>104</v>
      </c>
      <c r="CX29" t="s">
        <v>104</v>
      </c>
      <c r="CY29" t="s">
        <v>104</v>
      </c>
      <c r="CZ29" t="s">
        <v>104</v>
      </c>
      <c r="DA29" t="s">
        <v>104</v>
      </c>
      <c r="DB29" t="s">
        <v>104</v>
      </c>
      <c r="DC29" t="s">
        <v>104</v>
      </c>
      <c r="DD29" t="s">
        <v>104</v>
      </c>
      <c r="DH29" t="s">
        <v>101</v>
      </c>
      <c r="DI29" t="s">
        <v>101</v>
      </c>
      <c r="DJ29" t="s">
        <v>101</v>
      </c>
      <c r="DK29" t="s">
        <v>101</v>
      </c>
      <c r="DL29" t="s">
        <v>101</v>
      </c>
      <c r="DM29" t="s">
        <v>101</v>
      </c>
      <c r="DN29" t="s">
        <v>101</v>
      </c>
      <c r="DO29" t="s">
        <v>101</v>
      </c>
      <c r="DP29" t="s">
        <v>101</v>
      </c>
      <c r="DQ29" t="s">
        <v>101</v>
      </c>
      <c r="DR29" t="s">
        <v>101</v>
      </c>
      <c r="DS29" t="s">
        <v>101</v>
      </c>
      <c r="DT29" t="s">
        <v>101</v>
      </c>
      <c r="DU29" t="s">
        <v>101</v>
      </c>
      <c r="DV29" t="s">
        <v>101</v>
      </c>
      <c r="DW29" t="s">
        <v>101</v>
      </c>
      <c r="DY29" t="s">
        <v>101</v>
      </c>
    </row>
    <row r="30" spans="1:129" ht="23.25" thickBot="1">
      <c r="A30" s="182"/>
      <c r="B30" s="183" t="s">
        <v>106</v>
      </c>
      <c r="C30" s="184">
        <v>4</v>
      </c>
      <c r="D30" s="185">
        <v>21</v>
      </c>
      <c r="E30" s="186">
        <v>21</v>
      </c>
      <c r="F30" s="186" t="s">
        <v>78</v>
      </c>
      <c r="G30" s="187"/>
      <c r="H30" s="188"/>
      <c r="I30" s="189" t="s">
        <v>53</v>
      </c>
      <c r="J30" s="190" t="s">
        <v>68</v>
      </c>
      <c r="K30" s="191" t="s">
        <v>55</v>
      </c>
      <c r="L30" s="192"/>
      <c r="M30" s="193" t="s">
        <v>101</v>
      </c>
      <c r="N30" s="194" t="s">
        <v>101</v>
      </c>
      <c r="O30" s="195">
        <v>162</v>
      </c>
      <c r="P30" s="195">
        <v>162</v>
      </c>
      <c r="Q30" s="196"/>
      <c r="R30" s="195">
        <v>8.5</v>
      </c>
      <c r="S30" s="195">
        <v>15</v>
      </c>
      <c r="T30" s="195">
        <v>18</v>
      </c>
      <c r="U30" s="197">
        <v>41.5</v>
      </c>
      <c r="V30" s="195">
        <v>8.5</v>
      </c>
      <c r="W30" s="195">
        <v>16</v>
      </c>
      <c r="X30" s="195">
        <v>18</v>
      </c>
      <c r="Y30" s="198">
        <v>42.5</v>
      </c>
      <c r="Z30" s="195">
        <v>4.5</v>
      </c>
      <c r="AA30" s="199">
        <v>12</v>
      </c>
      <c r="AB30" s="195">
        <v>8.4</v>
      </c>
      <c r="AC30" s="198">
        <v>24.9</v>
      </c>
      <c r="AD30" s="200">
        <v>7</v>
      </c>
      <c r="AE30" s="201">
        <v>8.5</v>
      </c>
      <c r="AF30" s="200">
        <v>14</v>
      </c>
      <c r="AG30" s="197">
        <v>29.5</v>
      </c>
      <c r="AH30" s="200">
        <v>4</v>
      </c>
      <c r="AI30" s="202">
        <v>9</v>
      </c>
      <c r="AJ30" s="200">
        <v>11.5</v>
      </c>
      <c r="AK30" s="197">
        <v>24.5</v>
      </c>
      <c r="AL30" s="200">
        <v>5.5</v>
      </c>
      <c r="AM30" s="200">
        <v>3.5</v>
      </c>
      <c r="AN30" s="203">
        <v>9</v>
      </c>
      <c r="AO30" s="204">
        <v>7</v>
      </c>
      <c r="AP30" s="202">
        <v>7</v>
      </c>
      <c r="AQ30" s="203">
        <v>14</v>
      </c>
      <c r="AR30" s="200">
        <v>7.5</v>
      </c>
      <c r="AS30" s="205">
        <v>6</v>
      </c>
      <c r="AT30" s="203">
        <v>13.5</v>
      </c>
      <c r="AU30" s="206">
        <v>20</v>
      </c>
      <c r="AV30" s="206">
        <v>16.5</v>
      </c>
      <c r="AW30" s="203">
        <v>36.5</v>
      </c>
      <c r="AX30" s="200">
        <v>8.5</v>
      </c>
      <c r="AY30" s="202">
        <v>20</v>
      </c>
      <c r="AZ30" s="200">
        <v>13</v>
      </c>
      <c r="BA30" s="207">
        <v>41.5</v>
      </c>
      <c r="BB30" s="195">
        <v>8.5</v>
      </c>
      <c r="BC30" s="195">
        <v>8</v>
      </c>
      <c r="BD30" s="195">
        <v>16</v>
      </c>
      <c r="BE30" s="198">
        <v>32.5</v>
      </c>
      <c r="BF30" s="195">
        <v>8.5</v>
      </c>
      <c r="BG30" s="195">
        <v>11.5</v>
      </c>
      <c r="BH30" s="195">
        <v>14</v>
      </c>
      <c r="BI30" s="207">
        <v>34</v>
      </c>
      <c r="BJ30" s="200">
        <v>8.5</v>
      </c>
      <c r="BK30" s="202">
        <v>14</v>
      </c>
      <c r="BL30" s="200">
        <v>16</v>
      </c>
      <c r="BM30" s="207">
        <v>38.5</v>
      </c>
      <c r="BN30" s="195">
        <v>8.5</v>
      </c>
      <c r="BO30" s="195">
        <v>8</v>
      </c>
      <c r="BP30" s="195">
        <v>17.5</v>
      </c>
      <c r="BQ30" s="207">
        <v>34</v>
      </c>
      <c r="BR30" s="200">
        <v>8.5</v>
      </c>
      <c r="BS30" s="202">
        <v>16</v>
      </c>
      <c r="BT30" s="200">
        <v>18</v>
      </c>
      <c r="BU30" s="207">
        <v>42.5</v>
      </c>
      <c r="BV30" s="200">
        <v>8.5</v>
      </c>
      <c r="BW30" s="202">
        <v>14</v>
      </c>
      <c r="BX30" s="200">
        <v>16</v>
      </c>
      <c r="BY30" s="207">
        <v>38.5</v>
      </c>
      <c r="BZ30" s="208">
        <v>166</v>
      </c>
      <c r="CA30" s="209">
        <v>460.9</v>
      </c>
      <c r="CB30" s="210">
        <v>3.5</v>
      </c>
      <c r="CC30" s="202">
        <v>8</v>
      </c>
      <c r="CD30" s="211">
        <v>6</v>
      </c>
      <c r="CE30" s="207">
        <v>17.5</v>
      </c>
      <c r="CF30" s="210">
        <v>3.5</v>
      </c>
      <c r="CG30" s="202">
        <v>8</v>
      </c>
      <c r="CH30" s="211">
        <v>6.5</v>
      </c>
      <c r="CI30" s="207">
        <v>18</v>
      </c>
      <c r="CJ30" s="212" t="s">
        <v>102</v>
      </c>
      <c r="CK30" s="213" t="s">
        <v>106</v>
      </c>
      <c r="CL30" s="214">
        <v>4</v>
      </c>
      <c r="CM30">
        <v>4</v>
      </c>
      <c r="CN30">
        <v>0</v>
      </c>
      <c r="CO30" t="s">
        <v>104</v>
      </c>
      <c r="CP30" t="s">
        <v>104</v>
      </c>
      <c r="CQ30" t="s">
        <v>104</v>
      </c>
      <c r="CR30" t="s">
        <v>104</v>
      </c>
      <c r="CS30" t="s">
        <v>104</v>
      </c>
      <c r="CT30" t="s">
        <v>104</v>
      </c>
      <c r="CU30" t="s">
        <v>104</v>
      </c>
      <c r="CV30" t="s">
        <v>104</v>
      </c>
      <c r="CW30" t="s">
        <v>104</v>
      </c>
      <c r="CX30" t="s">
        <v>104</v>
      </c>
      <c r="CY30" t="s">
        <v>104</v>
      </c>
      <c r="CZ30" t="s">
        <v>104</v>
      </c>
      <c r="DA30" t="s">
        <v>104</v>
      </c>
      <c r="DB30" t="s">
        <v>104</v>
      </c>
      <c r="DC30" t="s">
        <v>104</v>
      </c>
      <c r="DD30" t="s">
        <v>104</v>
      </c>
      <c r="DH30" t="s">
        <v>101</v>
      </c>
      <c r="DI30" t="s">
        <v>101</v>
      </c>
      <c r="DJ30" t="s">
        <v>101</v>
      </c>
      <c r="DK30" t="s">
        <v>101</v>
      </c>
      <c r="DL30" t="s">
        <v>101</v>
      </c>
      <c r="DM30" t="s">
        <v>101</v>
      </c>
      <c r="DN30" t="s">
        <v>101</v>
      </c>
      <c r="DO30" t="s">
        <v>101</v>
      </c>
      <c r="DP30" t="s">
        <v>101</v>
      </c>
      <c r="DQ30" t="s">
        <v>101</v>
      </c>
      <c r="DR30" t="s">
        <v>101</v>
      </c>
      <c r="DS30" t="s">
        <v>101</v>
      </c>
      <c r="DT30" t="s">
        <v>101</v>
      </c>
      <c r="DU30" t="s">
        <v>101</v>
      </c>
      <c r="DV30" t="s">
        <v>101</v>
      </c>
      <c r="DW30" t="s">
        <v>101</v>
      </c>
      <c r="DY30" t="s">
        <v>101</v>
      </c>
    </row>
    <row r="31" spans="1:129" ht="23.25" thickBot="1">
      <c r="B31" s="223">
        <f t="shared" ref="B10:B73" si="0">CK31</f>
        <v>0</v>
      </c>
      <c r="C31" s="224">
        <f t="shared" ref="C10:C73" si="1">CM31</f>
        <v>0</v>
      </c>
      <c r="D31" s="225" t="str">
        <f t="shared" ref="D10:D73" si="2">IF(E31="","",ROW()-9)</f>
        <v/>
      </c>
      <c r="E31" s="226"/>
      <c r="F31" s="226"/>
      <c r="G31" s="227"/>
      <c r="H31" s="188"/>
      <c r="I31" s="189"/>
      <c r="J31" s="228"/>
      <c r="K31" s="229"/>
      <c r="L31" s="230"/>
      <c r="M31" s="231"/>
      <c r="N31" s="232"/>
      <c r="O31" s="233"/>
      <c r="P31" s="233"/>
      <c r="R31" s="195"/>
      <c r="S31" s="233"/>
      <c r="T31" s="195"/>
      <c r="U31" s="234"/>
      <c r="V31" s="195"/>
      <c r="W31" s="195"/>
      <c r="X31" s="195"/>
      <c r="Y31" s="235"/>
      <c r="Z31" s="195"/>
      <c r="AA31" s="199"/>
      <c r="AB31" s="195"/>
      <c r="AC31" s="235"/>
      <c r="AD31" s="200"/>
      <c r="AE31" s="201"/>
      <c r="AF31" s="200"/>
      <c r="AG31" s="236"/>
      <c r="AH31" s="200"/>
      <c r="AI31" s="202"/>
      <c r="AJ31" s="200"/>
      <c r="AK31" s="236"/>
      <c r="AL31" s="200"/>
      <c r="AM31" s="200"/>
      <c r="AN31" s="203"/>
      <c r="AO31" s="204"/>
      <c r="AP31" s="202"/>
      <c r="AQ31" s="203"/>
      <c r="AR31" s="200"/>
      <c r="AS31" s="205"/>
      <c r="AT31" s="203"/>
      <c r="AU31" s="206"/>
      <c r="AV31" s="206"/>
      <c r="AW31" s="237"/>
      <c r="AX31" s="200"/>
      <c r="AY31" s="202"/>
      <c r="AZ31" s="200"/>
      <c r="BA31" s="238"/>
      <c r="BB31" s="195"/>
      <c r="BC31" s="195"/>
      <c r="BD31" s="195"/>
      <c r="BE31" s="235"/>
      <c r="BF31" s="195"/>
      <c r="BG31" s="195"/>
      <c r="BH31" s="195"/>
      <c r="BI31" s="238"/>
      <c r="BJ31" s="200"/>
      <c r="BK31" s="202"/>
      <c r="BL31" s="200"/>
      <c r="BM31" s="238"/>
      <c r="BN31" s="195"/>
      <c r="BO31" s="195"/>
      <c r="BP31" s="195"/>
      <c r="BQ31" s="238"/>
      <c r="BR31" s="200"/>
      <c r="BS31" s="202"/>
      <c r="BT31" s="200"/>
      <c r="BU31" s="238"/>
      <c r="BV31" s="200"/>
      <c r="BW31" s="202"/>
      <c r="BX31" s="200"/>
      <c r="BY31" s="238"/>
      <c r="BZ31" s="208"/>
      <c r="CA31" s="239"/>
      <c r="CB31" s="210"/>
      <c r="CC31" s="202"/>
      <c r="CD31" s="211"/>
      <c r="CE31" s="238"/>
      <c r="CF31" s="210"/>
      <c r="CG31" s="202"/>
      <c r="CH31" s="211"/>
      <c r="CI31" s="238"/>
      <c r="CJ31" s="240"/>
      <c r="CK31" s="241"/>
      <c r="CL31" s="242"/>
    </row>
    <row r="32" spans="1:129" ht="23.25" thickBot="1">
      <c r="B32" s="223">
        <f t="shared" si="0"/>
        <v>0</v>
      </c>
      <c r="C32" s="224">
        <f t="shared" si="1"/>
        <v>0</v>
      </c>
      <c r="D32" s="225" t="str">
        <f t="shared" si="2"/>
        <v/>
      </c>
      <c r="E32" s="226"/>
      <c r="F32" s="226"/>
      <c r="G32" s="227"/>
      <c r="H32" s="188"/>
      <c r="I32" s="189"/>
      <c r="J32" s="228"/>
      <c r="K32" s="229"/>
      <c r="L32" s="230"/>
      <c r="M32" s="231"/>
      <c r="N32" s="232"/>
      <c r="O32" s="233"/>
      <c r="P32" s="233"/>
      <c r="R32" s="195"/>
      <c r="S32" s="233"/>
      <c r="T32" s="195"/>
      <c r="U32" s="234"/>
      <c r="V32" s="195"/>
      <c r="W32" s="195"/>
      <c r="X32" s="195"/>
      <c r="Y32" s="235"/>
      <c r="Z32" s="195"/>
      <c r="AA32" s="199"/>
      <c r="AB32" s="195"/>
      <c r="AC32" s="235"/>
      <c r="AD32" s="200"/>
      <c r="AE32" s="201"/>
      <c r="AF32" s="200"/>
      <c r="AG32" s="236"/>
      <c r="AH32" s="200"/>
      <c r="AI32" s="202"/>
      <c r="AJ32" s="200"/>
      <c r="AK32" s="236"/>
      <c r="AL32" s="200"/>
      <c r="AM32" s="200"/>
      <c r="AN32" s="203"/>
      <c r="AO32" s="204"/>
      <c r="AP32" s="202"/>
      <c r="AQ32" s="203"/>
      <c r="AR32" s="200"/>
      <c r="AS32" s="205"/>
      <c r="AT32" s="203"/>
      <c r="AU32" s="206"/>
      <c r="AV32" s="206"/>
      <c r="AW32" s="237"/>
      <c r="AX32" s="200"/>
      <c r="AY32" s="202"/>
      <c r="AZ32" s="200"/>
      <c r="BA32" s="238"/>
      <c r="BB32" s="195"/>
      <c r="BC32" s="195"/>
      <c r="BD32" s="195"/>
      <c r="BE32" s="235"/>
      <c r="BF32" s="195"/>
      <c r="BG32" s="195"/>
      <c r="BH32" s="195"/>
      <c r="BI32" s="238"/>
      <c r="BJ32" s="200"/>
      <c r="BK32" s="202"/>
      <c r="BL32" s="200"/>
      <c r="BM32" s="238"/>
      <c r="BN32" s="195"/>
      <c r="BO32" s="195"/>
      <c r="BP32" s="195"/>
      <c r="BQ32" s="238"/>
      <c r="BR32" s="200"/>
      <c r="BS32" s="202"/>
      <c r="BT32" s="200"/>
      <c r="BU32" s="238"/>
      <c r="BV32" s="200"/>
      <c r="BW32" s="202"/>
      <c r="BX32" s="200"/>
      <c r="BY32" s="238"/>
      <c r="BZ32" s="208"/>
      <c r="CA32" s="239"/>
      <c r="CB32" s="210"/>
      <c r="CC32" s="202"/>
      <c r="CD32" s="211"/>
      <c r="CE32" s="238"/>
      <c r="CF32" s="210"/>
      <c r="CG32" s="202"/>
      <c r="CH32" s="211"/>
      <c r="CI32" s="238"/>
      <c r="CJ32" s="240"/>
      <c r="CK32" s="241"/>
      <c r="CL32" s="242"/>
    </row>
    <row r="33" spans="1:90" ht="23.25" thickBot="1">
      <c r="B33" s="223">
        <f t="shared" si="0"/>
        <v>0</v>
      </c>
      <c r="C33" s="224">
        <f t="shared" si="1"/>
        <v>0</v>
      </c>
      <c r="D33" s="225" t="str">
        <f t="shared" si="2"/>
        <v/>
      </c>
      <c r="E33" s="226"/>
      <c r="F33" s="226"/>
      <c r="G33" s="227"/>
      <c r="H33" s="188"/>
      <c r="I33" s="189"/>
      <c r="J33" s="228"/>
      <c r="K33" s="229"/>
      <c r="L33" s="230"/>
      <c r="M33" s="231"/>
      <c r="N33" s="232"/>
      <c r="O33" s="233"/>
      <c r="P33" s="233"/>
      <c r="R33" s="195"/>
      <c r="S33" s="233"/>
      <c r="T33" s="195"/>
      <c r="U33" s="234"/>
      <c r="V33" s="195"/>
      <c r="W33" s="195"/>
      <c r="X33" s="195"/>
      <c r="Y33" s="235"/>
      <c r="Z33" s="195"/>
      <c r="AA33" s="199"/>
      <c r="AB33" s="195"/>
      <c r="AC33" s="235"/>
      <c r="AD33" s="200"/>
      <c r="AE33" s="201"/>
      <c r="AF33" s="200"/>
      <c r="AG33" s="236"/>
      <c r="AH33" s="200"/>
      <c r="AI33" s="202"/>
      <c r="AJ33" s="200"/>
      <c r="AK33" s="236"/>
      <c r="AL33" s="200"/>
      <c r="AM33" s="200"/>
      <c r="AN33" s="203"/>
      <c r="AO33" s="204"/>
      <c r="AP33" s="202"/>
      <c r="AQ33" s="203"/>
      <c r="AR33" s="200"/>
      <c r="AS33" s="205"/>
      <c r="AT33" s="203"/>
      <c r="AU33" s="206"/>
      <c r="AV33" s="206"/>
      <c r="AW33" s="237"/>
      <c r="AX33" s="200"/>
      <c r="AY33" s="202"/>
      <c r="AZ33" s="200"/>
      <c r="BA33" s="238"/>
      <c r="BB33" s="195"/>
      <c r="BC33" s="195"/>
      <c r="BD33" s="195"/>
      <c r="BE33" s="235"/>
      <c r="BF33" s="195"/>
      <c r="BG33" s="195"/>
      <c r="BH33" s="195"/>
      <c r="BI33" s="238"/>
      <c r="BJ33" s="200"/>
      <c r="BK33" s="202"/>
      <c r="BL33" s="200"/>
      <c r="BM33" s="238"/>
      <c r="BN33" s="195"/>
      <c r="BO33" s="195"/>
      <c r="BP33" s="195"/>
      <c r="BQ33" s="238"/>
      <c r="BR33" s="200"/>
      <c r="BS33" s="202"/>
      <c r="BT33" s="200"/>
      <c r="BU33" s="238"/>
      <c r="BV33" s="200"/>
      <c r="BW33" s="202"/>
      <c r="BX33" s="200"/>
      <c r="BY33" s="238"/>
      <c r="BZ33" s="208"/>
      <c r="CA33" s="239"/>
      <c r="CB33" s="210"/>
      <c r="CC33" s="202"/>
      <c r="CD33" s="211"/>
      <c r="CE33" s="238"/>
      <c r="CF33" s="210"/>
      <c r="CG33" s="202"/>
      <c r="CH33" s="211"/>
      <c r="CI33" s="238"/>
      <c r="CJ33" s="240"/>
      <c r="CK33" s="241"/>
      <c r="CL33" s="242"/>
    </row>
    <row r="34" spans="1:90" ht="23.25" thickBot="1">
      <c r="B34" s="223">
        <f t="shared" si="0"/>
        <v>0</v>
      </c>
      <c r="C34" s="224">
        <f t="shared" si="1"/>
        <v>0</v>
      </c>
      <c r="D34" s="225" t="str">
        <f t="shared" si="2"/>
        <v/>
      </c>
      <c r="E34" s="226"/>
      <c r="F34" s="226"/>
      <c r="G34" s="227"/>
      <c r="H34" s="188"/>
      <c r="I34" s="189"/>
      <c r="J34" s="228"/>
      <c r="K34" s="229"/>
      <c r="L34" s="230"/>
      <c r="M34" s="231"/>
      <c r="N34" s="232"/>
      <c r="O34" s="233"/>
      <c r="P34" s="233"/>
      <c r="R34" s="195"/>
      <c r="S34" s="233"/>
      <c r="T34" s="195"/>
      <c r="U34" s="234"/>
      <c r="V34" s="195"/>
      <c r="W34" s="195"/>
      <c r="X34" s="195"/>
      <c r="Y34" s="235"/>
      <c r="Z34" s="195"/>
      <c r="AA34" s="199"/>
      <c r="AB34" s="195"/>
      <c r="AC34" s="235"/>
      <c r="AD34" s="200"/>
      <c r="AE34" s="201"/>
      <c r="AF34" s="200"/>
      <c r="AG34" s="236"/>
      <c r="AH34" s="200"/>
      <c r="AI34" s="202"/>
      <c r="AJ34" s="200"/>
      <c r="AK34" s="236"/>
      <c r="AL34" s="200"/>
      <c r="AM34" s="200"/>
      <c r="AN34" s="203"/>
      <c r="AO34" s="204"/>
      <c r="AP34" s="202"/>
      <c r="AQ34" s="203"/>
      <c r="AR34" s="200"/>
      <c r="AS34" s="205"/>
      <c r="AT34" s="203"/>
      <c r="AU34" s="206"/>
      <c r="AV34" s="206"/>
      <c r="AW34" s="237"/>
      <c r="AX34" s="200"/>
      <c r="AY34" s="202"/>
      <c r="AZ34" s="200"/>
      <c r="BA34" s="238"/>
      <c r="BB34" s="195"/>
      <c r="BC34" s="195"/>
      <c r="BD34" s="195"/>
      <c r="BE34" s="235"/>
      <c r="BF34" s="195"/>
      <c r="BG34" s="195"/>
      <c r="BH34" s="195"/>
      <c r="BI34" s="238"/>
      <c r="BJ34" s="200"/>
      <c r="BK34" s="202"/>
      <c r="BL34" s="200"/>
      <c r="BM34" s="238"/>
      <c r="BN34" s="195"/>
      <c r="BO34" s="195"/>
      <c r="BP34" s="195"/>
      <c r="BQ34" s="238"/>
      <c r="BR34" s="200"/>
      <c r="BS34" s="202"/>
      <c r="BT34" s="200"/>
      <c r="BU34" s="238"/>
      <c r="BV34" s="200"/>
      <c r="BW34" s="202"/>
      <c r="BX34" s="200"/>
      <c r="BY34" s="238"/>
      <c r="BZ34" s="208"/>
      <c r="CA34" s="239"/>
      <c r="CB34" s="210"/>
      <c r="CC34" s="202"/>
      <c r="CD34" s="211"/>
      <c r="CE34" s="238"/>
      <c r="CF34" s="210"/>
      <c r="CG34" s="202"/>
      <c r="CH34" s="211"/>
      <c r="CI34" s="238"/>
      <c r="CJ34" s="240"/>
      <c r="CK34" s="241"/>
      <c r="CL34" s="242"/>
    </row>
    <row r="35" spans="1:90" ht="23.25" thickBot="1">
      <c r="A35" s="243"/>
      <c r="B35" s="244">
        <f t="shared" si="0"/>
        <v>0</v>
      </c>
      <c r="C35" s="245">
        <f t="shared" si="1"/>
        <v>0</v>
      </c>
      <c r="D35" s="246" t="str">
        <f t="shared" si="2"/>
        <v/>
      </c>
      <c r="E35" s="247"/>
      <c r="F35" s="247"/>
      <c r="G35" s="248"/>
      <c r="H35" s="249"/>
      <c r="I35" s="250"/>
      <c r="J35" s="251"/>
      <c r="K35" s="252"/>
      <c r="L35" s="253"/>
      <c r="M35" s="254"/>
      <c r="N35" s="255"/>
      <c r="O35" s="256"/>
      <c r="P35" s="256"/>
      <c r="Q35" s="257"/>
      <c r="R35" s="256"/>
      <c r="S35" s="256"/>
      <c r="T35" s="256"/>
      <c r="U35" s="258"/>
      <c r="V35" s="256"/>
      <c r="W35" s="256"/>
      <c r="X35" s="256"/>
      <c r="Y35" s="259"/>
      <c r="Z35" s="256"/>
      <c r="AA35" s="260"/>
      <c r="AB35" s="256"/>
      <c r="AC35" s="259"/>
      <c r="AD35" s="261"/>
      <c r="AE35" s="262"/>
      <c r="AF35" s="261"/>
      <c r="AG35" s="258"/>
      <c r="AH35" s="261"/>
      <c r="AI35" s="263"/>
      <c r="AJ35" s="261"/>
      <c r="AK35" s="258"/>
      <c r="AL35" s="261"/>
      <c r="AM35" s="261"/>
      <c r="AN35" s="264"/>
      <c r="AO35" s="265"/>
      <c r="AP35" s="263"/>
      <c r="AQ35" s="264"/>
      <c r="AR35" s="261"/>
      <c r="AS35" s="266"/>
      <c r="AT35" s="264"/>
      <c r="AU35" s="267"/>
      <c r="AV35" s="267"/>
      <c r="AW35" s="264"/>
      <c r="AX35" s="261"/>
      <c r="AY35" s="263"/>
      <c r="AZ35" s="261"/>
      <c r="BA35" s="268"/>
      <c r="BB35" s="256"/>
      <c r="BC35" s="256"/>
      <c r="BD35" s="256"/>
      <c r="BE35" s="259"/>
      <c r="BF35" s="256"/>
      <c r="BG35" s="256"/>
      <c r="BH35" s="256"/>
      <c r="BI35" s="268"/>
      <c r="BJ35" s="261"/>
      <c r="BK35" s="263"/>
      <c r="BL35" s="261"/>
      <c r="BM35" s="268"/>
      <c r="BN35" s="256"/>
      <c r="BO35" s="256"/>
      <c r="BP35" s="256"/>
      <c r="BQ35" s="268"/>
      <c r="BR35" s="261"/>
      <c r="BS35" s="263"/>
      <c r="BT35" s="261"/>
      <c r="BU35" s="268"/>
      <c r="BV35" s="261"/>
      <c r="BW35" s="263"/>
      <c r="BX35" s="261"/>
      <c r="BY35" s="268"/>
      <c r="BZ35" s="269"/>
      <c r="CA35" s="270"/>
      <c r="CB35" s="271"/>
      <c r="CC35" s="263"/>
      <c r="CD35" s="272"/>
      <c r="CE35" s="268"/>
      <c r="CF35" s="271"/>
      <c r="CG35" s="263"/>
      <c r="CH35" s="272"/>
      <c r="CI35" s="268"/>
      <c r="CJ35" s="273"/>
      <c r="CK35" s="274"/>
      <c r="CL35" s="275"/>
    </row>
    <row r="36" spans="1:90" ht="23.25" thickBot="1">
      <c r="B36" s="223">
        <f t="shared" si="0"/>
        <v>0</v>
      </c>
      <c r="C36" s="224">
        <f t="shared" si="1"/>
        <v>0</v>
      </c>
      <c r="D36" s="225" t="str">
        <f t="shared" si="2"/>
        <v/>
      </c>
      <c r="E36" s="226"/>
      <c r="F36" s="226"/>
      <c r="G36" s="227"/>
      <c r="H36" s="188"/>
      <c r="I36" s="189"/>
      <c r="J36" s="228"/>
      <c r="K36" s="229"/>
      <c r="L36" s="230"/>
      <c r="M36" s="231"/>
      <c r="N36" s="232"/>
      <c r="O36" s="233"/>
      <c r="P36" s="233"/>
      <c r="R36" s="195"/>
      <c r="S36" s="233"/>
      <c r="T36" s="195"/>
      <c r="U36" s="234"/>
      <c r="V36" s="195"/>
      <c r="W36" s="195"/>
      <c r="X36" s="195"/>
      <c r="Y36" s="235"/>
      <c r="Z36" s="195"/>
      <c r="AA36" s="199"/>
      <c r="AB36" s="195"/>
      <c r="AC36" s="235"/>
      <c r="AD36" s="200"/>
      <c r="AE36" s="201"/>
      <c r="AF36" s="200"/>
      <c r="AG36" s="236"/>
      <c r="AH36" s="200"/>
      <c r="AI36" s="202"/>
      <c r="AJ36" s="200"/>
      <c r="AK36" s="236"/>
      <c r="AL36" s="200"/>
      <c r="AM36" s="200"/>
      <c r="AN36" s="203"/>
      <c r="AO36" s="204"/>
      <c r="AP36" s="202"/>
      <c r="AQ36" s="203"/>
      <c r="AR36" s="200"/>
      <c r="AS36" s="205"/>
      <c r="AT36" s="203"/>
      <c r="AU36" s="206"/>
      <c r="AV36" s="206"/>
      <c r="AW36" s="237"/>
      <c r="AX36" s="200"/>
      <c r="AY36" s="202"/>
      <c r="AZ36" s="200"/>
      <c r="BA36" s="238"/>
      <c r="BB36" s="195"/>
      <c r="BC36" s="195"/>
      <c r="BD36" s="195"/>
      <c r="BE36" s="235"/>
      <c r="BF36" s="195"/>
      <c r="BG36" s="195"/>
      <c r="BH36" s="195"/>
      <c r="BI36" s="238"/>
      <c r="BJ36" s="200"/>
      <c r="BK36" s="202"/>
      <c r="BL36" s="200"/>
      <c r="BM36" s="238"/>
      <c r="BN36" s="195"/>
      <c r="BO36" s="195"/>
      <c r="BP36" s="195"/>
      <c r="BQ36" s="238"/>
      <c r="BR36" s="200"/>
      <c r="BS36" s="202"/>
      <c r="BT36" s="200"/>
      <c r="BU36" s="238"/>
      <c r="BV36" s="200"/>
      <c r="BW36" s="202"/>
      <c r="BX36" s="200"/>
      <c r="BY36" s="238"/>
      <c r="BZ36" s="208"/>
      <c r="CA36" s="239"/>
      <c r="CB36" s="210"/>
      <c r="CC36" s="202"/>
      <c r="CD36" s="211"/>
      <c r="CE36" s="238"/>
      <c r="CF36" s="210"/>
      <c r="CG36" s="202"/>
      <c r="CH36" s="211"/>
      <c r="CI36" s="238"/>
      <c r="CJ36" s="240"/>
      <c r="CK36" s="241"/>
      <c r="CL36" s="242"/>
    </row>
    <row r="37" spans="1:90" ht="23.25" thickBot="1">
      <c r="A37" s="221"/>
      <c r="B37" s="183">
        <f t="shared" si="0"/>
        <v>0</v>
      </c>
      <c r="C37" s="184">
        <f t="shared" si="1"/>
        <v>0</v>
      </c>
      <c r="D37" s="185" t="str">
        <f t="shared" si="2"/>
        <v/>
      </c>
      <c r="E37" s="186"/>
      <c r="F37" s="186"/>
      <c r="G37" s="187"/>
      <c r="H37" s="188"/>
      <c r="I37" s="189"/>
      <c r="J37" s="228"/>
      <c r="K37" s="191"/>
      <c r="L37" s="192"/>
      <c r="M37" s="193"/>
      <c r="N37" s="194"/>
      <c r="O37" s="195"/>
      <c r="P37" s="195"/>
      <c r="Q37" s="196"/>
      <c r="R37" s="195"/>
      <c r="S37" s="233"/>
      <c r="T37" s="195"/>
      <c r="U37" s="197"/>
      <c r="V37" s="195"/>
      <c r="W37" s="195"/>
      <c r="X37" s="195"/>
      <c r="Y37" s="198"/>
      <c r="Z37" s="195"/>
      <c r="AA37" s="199"/>
      <c r="AB37" s="195"/>
      <c r="AC37" s="198"/>
      <c r="AD37" s="200"/>
      <c r="AE37" s="201"/>
      <c r="AF37" s="200"/>
      <c r="AG37" s="197"/>
      <c r="AH37" s="200"/>
      <c r="AI37" s="202"/>
      <c r="AJ37" s="200"/>
      <c r="AK37" s="197"/>
      <c r="AL37" s="200"/>
      <c r="AM37" s="200"/>
      <c r="AN37" s="203"/>
      <c r="AO37" s="204"/>
      <c r="AP37" s="202"/>
      <c r="AQ37" s="203"/>
      <c r="AR37" s="200"/>
      <c r="AS37" s="205"/>
      <c r="AT37" s="203"/>
      <c r="AU37" s="206"/>
      <c r="AV37" s="206"/>
      <c r="AW37" s="203"/>
      <c r="AX37" s="200"/>
      <c r="AY37" s="202"/>
      <c r="AZ37" s="200"/>
      <c r="BA37" s="207"/>
      <c r="BB37" s="195"/>
      <c r="BC37" s="195"/>
      <c r="BD37" s="195"/>
      <c r="BE37" s="198"/>
      <c r="BF37" s="195"/>
      <c r="BG37" s="195"/>
      <c r="BH37" s="195"/>
      <c r="BI37" s="207"/>
      <c r="BJ37" s="200"/>
      <c r="BK37" s="202"/>
      <c r="BL37" s="200"/>
      <c r="BM37" s="207"/>
      <c r="BN37" s="195"/>
      <c r="BO37" s="195"/>
      <c r="BP37" s="195"/>
      <c r="BQ37" s="207"/>
      <c r="BR37" s="200"/>
      <c r="BS37" s="202"/>
      <c r="BT37" s="200"/>
      <c r="BU37" s="207"/>
      <c r="BV37" s="200"/>
      <c r="BW37" s="202"/>
      <c r="BX37" s="200"/>
      <c r="BY37" s="207"/>
      <c r="BZ37" s="208"/>
      <c r="CA37" s="209"/>
      <c r="CB37" s="210"/>
      <c r="CC37" s="202"/>
      <c r="CD37" s="211"/>
      <c r="CE37" s="207"/>
      <c r="CF37" s="210"/>
      <c r="CG37" s="202"/>
      <c r="CH37" s="211"/>
      <c r="CI37" s="207"/>
      <c r="CJ37" s="212"/>
      <c r="CK37" s="213"/>
      <c r="CL37" s="214"/>
    </row>
    <row r="38" spans="1:90" ht="23.25" thickBot="1">
      <c r="A38" s="276"/>
      <c r="B38" s="277">
        <f t="shared" si="0"/>
        <v>0</v>
      </c>
      <c r="C38" s="278">
        <f t="shared" si="1"/>
        <v>0</v>
      </c>
      <c r="D38" s="279" t="str">
        <f t="shared" si="2"/>
        <v/>
      </c>
      <c r="E38" s="280"/>
      <c r="F38" s="280"/>
      <c r="G38" s="281"/>
      <c r="H38" s="282"/>
      <c r="I38" s="283"/>
      <c r="J38" s="284"/>
      <c r="K38" s="285"/>
      <c r="L38" s="286"/>
      <c r="M38" s="287"/>
      <c r="N38" s="288"/>
      <c r="O38" s="289"/>
      <c r="P38" s="289"/>
      <c r="Q38" s="290"/>
      <c r="R38" s="195"/>
      <c r="S38" s="195"/>
      <c r="T38" s="195"/>
      <c r="U38" s="291"/>
      <c r="V38" s="195"/>
      <c r="W38" s="195"/>
      <c r="X38" s="195"/>
      <c r="Y38" s="292"/>
      <c r="Z38" s="195"/>
      <c r="AA38" s="199"/>
      <c r="AB38" s="195"/>
      <c r="AC38" s="292"/>
      <c r="AD38" s="200"/>
      <c r="AE38" s="201"/>
      <c r="AF38" s="200"/>
      <c r="AG38" s="291"/>
      <c r="AH38" s="200"/>
      <c r="AI38" s="202"/>
      <c r="AJ38" s="200"/>
      <c r="AK38" s="291"/>
      <c r="AL38" s="200"/>
      <c r="AM38" s="200"/>
      <c r="AN38" s="293"/>
      <c r="AO38" s="204"/>
      <c r="AP38" s="202"/>
      <c r="AQ38" s="203"/>
      <c r="AR38" s="200"/>
      <c r="AS38" s="205"/>
      <c r="AT38" s="293"/>
      <c r="AU38" s="294"/>
      <c r="AV38" s="294"/>
      <c r="AW38" s="293"/>
      <c r="AX38" s="200"/>
      <c r="AY38" s="202"/>
      <c r="AZ38" s="200"/>
      <c r="BA38" s="295"/>
      <c r="BB38" s="195"/>
      <c r="BC38" s="195"/>
      <c r="BD38" s="195"/>
      <c r="BE38" s="292"/>
      <c r="BF38" s="195"/>
      <c r="BG38" s="195"/>
      <c r="BH38" s="195"/>
      <c r="BI38" s="295"/>
      <c r="BJ38" s="200"/>
      <c r="BK38" s="202"/>
      <c r="BL38" s="200"/>
      <c r="BM38" s="295"/>
      <c r="BN38" s="195"/>
      <c r="BO38" s="195"/>
      <c r="BP38" s="195"/>
      <c r="BQ38" s="295"/>
      <c r="BR38" s="200"/>
      <c r="BS38" s="202"/>
      <c r="BT38" s="200"/>
      <c r="BU38" s="295"/>
      <c r="BV38" s="200"/>
      <c r="BW38" s="202"/>
      <c r="BX38" s="200"/>
      <c r="BY38" s="295"/>
      <c r="BZ38" s="208"/>
      <c r="CA38" s="296"/>
      <c r="CB38" s="297"/>
      <c r="CC38" s="298"/>
      <c r="CD38" s="299"/>
      <c r="CE38" s="295"/>
      <c r="CF38" s="297"/>
      <c r="CG38" s="298"/>
      <c r="CH38" s="299"/>
      <c r="CI38" s="295"/>
      <c r="CJ38" s="300"/>
      <c r="CK38" s="301"/>
      <c r="CL38" s="302"/>
    </row>
    <row r="39" spans="1:90" ht="23.25" thickBot="1">
      <c r="B39" s="223">
        <f t="shared" si="0"/>
        <v>0</v>
      </c>
      <c r="C39" s="224">
        <f t="shared" si="1"/>
        <v>0</v>
      </c>
      <c r="D39" s="225" t="str">
        <f t="shared" si="2"/>
        <v/>
      </c>
      <c r="E39" s="226"/>
      <c r="F39" s="226"/>
      <c r="G39" s="227"/>
      <c r="H39" s="188"/>
      <c r="I39" s="189"/>
      <c r="J39" s="228"/>
      <c r="K39" s="229"/>
      <c r="L39" s="230"/>
      <c r="M39" s="231"/>
      <c r="N39" s="232"/>
      <c r="O39" s="233"/>
      <c r="P39" s="233"/>
      <c r="R39" s="195"/>
      <c r="S39" s="233"/>
      <c r="T39" s="195"/>
      <c r="U39" s="234"/>
      <c r="V39" s="195"/>
      <c r="W39" s="195"/>
      <c r="X39" s="195"/>
      <c r="Y39" s="235"/>
      <c r="Z39" s="195"/>
      <c r="AA39" s="199"/>
      <c r="AB39" s="195"/>
      <c r="AC39" s="235"/>
      <c r="AD39" s="200"/>
      <c r="AE39" s="201"/>
      <c r="AF39" s="200"/>
      <c r="AG39" s="236"/>
      <c r="AH39" s="200"/>
      <c r="AI39" s="202"/>
      <c r="AJ39" s="200"/>
      <c r="AK39" s="236"/>
      <c r="AL39" s="200"/>
      <c r="AM39" s="200"/>
      <c r="AN39" s="203"/>
      <c r="AO39" s="204"/>
      <c r="AP39" s="202"/>
      <c r="AQ39" s="203"/>
      <c r="AR39" s="200"/>
      <c r="AS39" s="205"/>
      <c r="AT39" s="203"/>
      <c r="AU39" s="206"/>
      <c r="AV39" s="206"/>
      <c r="AW39" s="237"/>
      <c r="AX39" s="200"/>
      <c r="AY39" s="202"/>
      <c r="AZ39" s="200"/>
      <c r="BA39" s="238"/>
      <c r="BB39" s="195"/>
      <c r="BC39" s="195"/>
      <c r="BD39" s="195"/>
      <c r="BE39" s="235"/>
      <c r="BF39" s="195"/>
      <c r="BG39" s="195"/>
      <c r="BH39" s="195"/>
      <c r="BI39" s="238"/>
      <c r="BJ39" s="200"/>
      <c r="BK39" s="202"/>
      <c r="BL39" s="200"/>
      <c r="BM39" s="238"/>
      <c r="BN39" s="195"/>
      <c r="BO39" s="195"/>
      <c r="BP39" s="195"/>
      <c r="BQ39" s="238"/>
      <c r="BR39" s="200"/>
      <c r="BS39" s="202"/>
      <c r="BT39" s="200"/>
      <c r="BU39" s="238"/>
      <c r="BV39" s="200"/>
      <c r="BW39" s="202"/>
      <c r="BX39" s="200"/>
      <c r="BY39" s="238"/>
      <c r="BZ39" s="208"/>
      <c r="CA39" s="239"/>
      <c r="CB39" s="210"/>
      <c r="CC39" s="202"/>
      <c r="CD39" s="211"/>
      <c r="CE39" s="238"/>
      <c r="CF39" s="210"/>
      <c r="CG39" s="202"/>
      <c r="CH39" s="211"/>
      <c r="CI39" s="238"/>
      <c r="CJ39" s="240"/>
      <c r="CK39" s="241"/>
      <c r="CL39" s="242"/>
    </row>
    <row r="40" spans="1:90" ht="23.25" thickBot="1">
      <c r="B40" s="223">
        <f t="shared" si="0"/>
        <v>0</v>
      </c>
      <c r="C40" s="224">
        <f t="shared" si="1"/>
        <v>0</v>
      </c>
      <c r="D40" s="225" t="str">
        <f t="shared" si="2"/>
        <v/>
      </c>
      <c r="E40" s="226"/>
      <c r="F40" s="226"/>
      <c r="G40" s="227"/>
      <c r="H40" s="188"/>
      <c r="I40" s="189"/>
      <c r="J40" s="228"/>
      <c r="K40" s="229"/>
      <c r="L40" s="230"/>
      <c r="M40" s="231"/>
      <c r="N40" s="232"/>
      <c r="O40" s="233"/>
      <c r="P40" s="233"/>
      <c r="R40" s="195"/>
      <c r="S40" s="233"/>
      <c r="T40" s="195"/>
      <c r="U40" s="234"/>
      <c r="V40" s="195"/>
      <c r="W40" s="195"/>
      <c r="X40" s="195"/>
      <c r="Y40" s="235"/>
      <c r="Z40" s="195"/>
      <c r="AA40" s="199"/>
      <c r="AB40" s="195"/>
      <c r="AC40" s="235"/>
      <c r="AD40" s="200"/>
      <c r="AE40" s="201"/>
      <c r="AF40" s="200"/>
      <c r="AG40" s="236"/>
      <c r="AH40" s="200"/>
      <c r="AI40" s="202"/>
      <c r="AJ40" s="200"/>
      <c r="AK40" s="236"/>
      <c r="AL40" s="200"/>
      <c r="AM40" s="200"/>
      <c r="AN40" s="203"/>
      <c r="AO40" s="204"/>
      <c r="AP40" s="202"/>
      <c r="AQ40" s="203"/>
      <c r="AR40" s="200"/>
      <c r="AS40" s="205"/>
      <c r="AT40" s="203"/>
      <c r="AU40" s="206"/>
      <c r="AV40" s="206"/>
      <c r="AW40" s="237"/>
      <c r="AX40" s="200"/>
      <c r="AY40" s="202"/>
      <c r="AZ40" s="200"/>
      <c r="BA40" s="238"/>
      <c r="BB40" s="195"/>
      <c r="BC40" s="195"/>
      <c r="BD40" s="195"/>
      <c r="BE40" s="235"/>
      <c r="BF40" s="195"/>
      <c r="BG40" s="195"/>
      <c r="BH40" s="195"/>
      <c r="BI40" s="238"/>
      <c r="BJ40" s="200"/>
      <c r="BK40" s="202"/>
      <c r="BL40" s="200"/>
      <c r="BM40" s="238"/>
      <c r="BN40" s="195"/>
      <c r="BO40" s="195"/>
      <c r="BP40" s="195"/>
      <c r="BQ40" s="238"/>
      <c r="BR40" s="200"/>
      <c r="BS40" s="202"/>
      <c r="BT40" s="200"/>
      <c r="BU40" s="238"/>
      <c r="BV40" s="200"/>
      <c r="BW40" s="202"/>
      <c r="BX40" s="200"/>
      <c r="BY40" s="238"/>
      <c r="BZ40" s="208"/>
      <c r="CA40" s="239"/>
      <c r="CB40" s="210"/>
      <c r="CC40" s="202"/>
      <c r="CD40" s="211"/>
      <c r="CE40" s="238"/>
      <c r="CF40" s="210"/>
      <c r="CG40" s="202"/>
      <c r="CH40" s="211"/>
      <c r="CI40" s="238"/>
      <c r="CJ40" s="240"/>
      <c r="CK40" s="241"/>
      <c r="CL40" s="242"/>
    </row>
    <row r="41" spans="1:90" ht="23.25" thickBot="1">
      <c r="B41" s="223">
        <f t="shared" si="0"/>
        <v>0</v>
      </c>
      <c r="C41" s="224">
        <f t="shared" si="1"/>
        <v>0</v>
      </c>
      <c r="D41" s="225" t="str">
        <f t="shared" si="2"/>
        <v/>
      </c>
      <c r="E41" s="226"/>
      <c r="F41" s="226"/>
      <c r="G41" s="227"/>
      <c r="H41" s="188"/>
      <c r="I41" s="189"/>
      <c r="J41" s="228"/>
      <c r="K41" s="229"/>
      <c r="L41" s="230"/>
      <c r="M41" s="231"/>
      <c r="N41" s="232"/>
      <c r="O41" s="233"/>
      <c r="P41" s="233"/>
      <c r="R41" s="195"/>
      <c r="S41" s="233"/>
      <c r="T41" s="195"/>
      <c r="U41" s="234"/>
      <c r="V41" s="195"/>
      <c r="W41" s="195"/>
      <c r="X41" s="195"/>
      <c r="Y41" s="235"/>
      <c r="Z41" s="195"/>
      <c r="AA41" s="199"/>
      <c r="AB41" s="195"/>
      <c r="AC41" s="235"/>
      <c r="AD41" s="200"/>
      <c r="AE41" s="201"/>
      <c r="AF41" s="200"/>
      <c r="AG41" s="236"/>
      <c r="AH41" s="200"/>
      <c r="AI41" s="202"/>
      <c r="AJ41" s="200"/>
      <c r="AK41" s="236"/>
      <c r="AL41" s="200"/>
      <c r="AM41" s="200"/>
      <c r="AN41" s="203"/>
      <c r="AO41" s="204"/>
      <c r="AP41" s="202"/>
      <c r="AQ41" s="203"/>
      <c r="AR41" s="200"/>
      <c r="AS41" s="205"/>
      <c r="AT41" s="203"/>
      <c r="AU41" s="206"/>
      <c r="AV41" s="206"/>
      <c r="AW41" s="237"/>
      <c r="AX41" s="200"/>
      <c r="AY41" s="202"/>
      <c r="AZ41" s="200"/>
      <c r="BA41" s="238"/>
      <c r="BB41" s="195"/>
      <c r="BC41" s="195"/>
      <c r="BD41" s="195"/>
      <c r="BE41" s="235"/>
      <c r="BF41" s="195"/>
      <c r="BG41" s="195"/>
      <c r="BH41" s="195"/>
      <c r="BI41" s="238"/>
      <c r="BJ41" s="200"/>
      <c r="BK41" s="202"/>
      <c r="BL41" s="200"/>
      <c r="BM41" s="238"/>
      <c r="BN41" s="195"/>
      <c r="BO41" s="195"/>
      <c r="BP41" s="195"/>
      <c r="BQ41" s="238"/>
      <c r="BR41" s="200"/>
      <c r="BS41" s="202"/>
      <c r="BT41" s="200"/>
      <c r="BU41" s="238"/>
      <c r="BV41" s="200"/>
      <c r="BW41" s="202"/>
      <c r="BX41" s="200"/>
      <c r="BY41" s="238"/>
      <c r="BZ41" s="208"/>
      <c r="CA41" s="239"/>
      <c r="CB41" s="210"/>
      <c r="CC41" s="202"/>
      <c r="CD41" s="211"/>
      <c r="CE41" s="238"/>
      <c r="CF41" s="210"/>
      <c r="CG41" s="202"/>
      <c r="CH41" s="211"/>
      <c r="CI41" s="238"/>
      <c r="CJ41" s="240"/>
      <c r="CK41" s="241"/>
      <c r="CL41" s="242"/>
    </row>
    <row r="42" spans="1:90" ht="23.25" thickBot="1">
      <c r="B42" s="223">
        <f t="shared" si="0"/>
        <v>0</v>
      </c>
      <c r="C42" s="224">
        <f t="shared" si="1"/>
        <v>0</v>
      </c>
      <c r="D42" s="225" t="str">
        <f t="shared" si="2"/>
        <v/>
      </c>
      <c r="E42" s="226"/>
      <c r="F42" s="226"/>
      <c r="G42" s="227"/>
      <c r="H42" s="188"/>
      <c r="I42" s="189"/>
      <c r="J42" s="228"/>
      <c r="K42" s="229"/>
      <c r="L42" s="230"/>
      <c r="M42" s="231"/>
      <c r="N42" s="232"/>
      <c r="O42" s="233"/>
      <c r="P42" s="233"/>
      <c r="R42" s="195"/>
      <c r="S42" s="233"/>
      <c r="T42" s="195"/>
      <c r="U42" s="234"/>
      <c r="V42" s="195"/>
      <c r="W42" s="195"/>
      <c r="X42" s="195"/>
      <c r="Y42" s="235"/>
      <c r="Z42" s="195"/>
      <c r="AA42" s="199"/>
      <c r="AB42" s="195"/>
      <c r="AC42" s="235"/>
      <c r="AD42" s="200"/>
      <c r="AE42" s="201"/>
      <c r="AF42" s="200"/>
      <c r="AG42" s="236"/>
      <c r="AH42" s="200"/>
      <c r="AI42" s="202"/>
      <c r="AJ42" s="200"/>
      <c r="AK42" s="236"/>
      <c r="AL42" s="200"/>
      <c r="AM42" s="200"/>
      <c r="AN42" s="203"/>
      <c r="AO42" s="204"/>
      <c r="AP42" s="202"/>
      <c r="AQ42" s="203"/>
      <c r="AR42" s="200"/>
      <c r="AS42" s="205"/>
      <c r="AT42" s="203"/>
      <c r="AU42" s="206"/>
      <c r="AV42" s="206"/>
      <c r="AW42" s="237"/>
      <c r="AX42" s="200"/>
      <c r="AY42" s="202"/>
      <c r="AZ42" s="200"/>
      <c r="BA42" s="238"/>
      <c r="BB42" s="195"/>
      <c r="BC42" s="195"/>
      <c r="BD42" s="195"/>
      <c r="BE42" s="235"/>
      <c r="BF42" s="195"/>
      <c r="BG42" s="195"/>
      <c r="BH42" s="195"/>
      <c r="BI42" s="238"/>
      <c r="BJ42" s="200"/>
      <c r="BK42" s="202"/>
      <c r="BL42" s="200"/>
      <c r="BM42" s="238"/>
      <c r="BN42" s="195"/>
      <c r="BO42" s="195"/>
      <c r="BP42" s="195"/>
      <c r="BQ42" s="238"/>
      <c r="BR42" s="200"/>
      <c r="BS42" s="202"/>
      <c r="BT42" s="200"/>
      <c r="BU42" s="238"/>
      <c r="BV42" s="200"/>
      <c r="BW42" s="202"/>
      <c r="BX42" s="200"/>
      <c r="BY42" s="238"/>
      <c r="BZ42" s="208"/>
      <c r="CA42" s="239"/>
      <c r="CB42" s="210"/>
      <c r="CC42" s="202"/>
      <c r="CD42" s="211"/>
      <c r="CE42" s="238"/>
      <c r="CF42" s="210"/>
      <c r="CG42" s="202"/>
      <c r="CH42" s="211"/>
      <c r="CI42" s="238"/>
      <c r="CJ42" s="240"/>
      <c r="CK42" s="241"/>
      <c r="CL42" s="242"/>
    </row>
    <row r="43" spans="1:90" ht="23.25" thickBot="1">
      <c r="B43" s="223">
        <f t="shared" si="0"/>
        <v>0</v>
      </c>
      <c r="C43" s="224">
        <f t="shared" si="1"/>
        <v>0</v>
      </c>
      <c r="D43" s="225" t="str">
        <f t="shared" si="2"/>
        <v/>
      </c>
      <c r="E43" s="226"/>
      <c r="F43" s="226"/>
      <c r="G43" s="227"/>
      <c r="H43" s="188"/>
      <c r="I43" s="189"/>
      <c r="J43" s="228"/>
      <c r="K43" s="229"/>
      <c r="L43" s="230"/>
      <c r="M43" s="231"/>
      <c r="N43" s="232"/>
      <c r="O43" s="233"/>
      <c r="P43" s="233"/>
      <c r="R43" s="195"/>
      <c r="S43" s="233"/>
      <c r="T43" s="195"/>
      <c r="U43" s="234"/>
      <c r="V43" s="195"/>
      <c r="W43" s="195"/>
      <c r="X43" s="195"/>
      <c r="Y43" s="235"/>
      <c r="Z43" s="195"/>
      <c r="AA43" s="199"/>
      <c r="AB43" s="195"/>
      <c r="AC43" s="235"/>
      <c r="AD43" s="200"/>
      <c r="AE43" s="201"/>
      <c r="AF43" s="200"/>
      <c r="AG43" s="236"/>
      <c r="AH43" s="200"/>
      <c r="AI43" s="202"/>
      <c r="AJ43" s="200"/>
      <c r="AK43" s="236"/>
      <c r="AL43" s="200"/>
      <c r="AM43" s="200"/>
      <c r="AN43" s="203"/>
      <c r="AO43" s="204"/>
      <c r="AP43" s="202"/>
      <c r="AQ43" s="203"/>
      <c r="AR43" s="200"/>
      <c r="AS43" s="205"/>
      <c r="AT43" s="203"/>
      <c r="AU43" s="206"/>
      <c r="AV43" s="206"/>
      <c r="AW43" s="237"/>
      <c r="AX43" s="200"/>
      <c r="AY43" s="202"/>
      <c r="AZ43" s="200"/>
      <c r="BA43" s="238"/>
      <c r="BB43" s="195"/>
      <c r="BC43" s="195"/>
      <c r="BD43" s="195"/>
      <c r="BE43" s="235"/>
      <c r="BF43" s="195"/>
      <c r="BG43" s="195"/>
      <c r="BH43" s="195"/>
      <c r="BI43" s="238"/>
      <c r="BJ43" s="200"/>
      <c r="BK43" s="202"/>
      <c r="BL43" s="200"/>
      <c r="BM43" s="238"/>
      <c r="BN43" s="195"/>
      <c r="BO43" s="195"/>
      <c r="BP43" s="195"/>
      <c r="BQ43" s="238"/>
      <c r="BR43" s="200"/>
      <c r="BS43" s="202"/>
      <c r="BT43" s="200"/>
      <c r="BU43" s="238"/>
      <c r="BV43" s="200"/>
      <c r="BW43" s="202"/>
      <c r="BX43" s="200"/>
      <c r="BY43" s="238"/>
      <c r="BZ43" s="208"/>
      <c r="CA43" s="239"/>
      <c r="CB43" s="210"/>
      <c r="CC43" s="202"/>
      <c r="CD43" s="211"/>
      <c r="CE43" s="238"/>
      <c r="CF43" s="210"/>
      <c r="CG43" s="202"/>
      <c r="CH43" s="211"/>
      <c r="CI43" s="238"/>
      <c r="CJ43" s="240"/>
      <c r="CK43" s="241"/>
      <c r="CL43" s="242"/>
    </row>
    <row r="44" spans="1:90" ht="23.25" thickBot="1">
      <c r="B44" s="223">
        <f t="shared" si="0"/>
        <v>0</v>
      </c>
      <c r="C44" s="224">
        <f t="shared" si="1"/>
        <v>0</v>
      </c>
      <c r="D44" s="225" t="str">
        <f t="shared" si="2"/>
        <v/>
      </c>
      <c r="E44" s="226"/>
      <c r="F44" s="226"/>
      <c r="G44" s="227"/>
      <c r="H44" s="188"/>
      <c r="I44" s="189"/>
      <c r="J44" s="228"/>
      <c r="K44" s="229"/>
      <c r="L44" s="230"/>
      <c r="M44" s="231"/>
      <c r="N44" s="232"/>
      <c r="O44" s="233"/>
      <c r="P44" s="233"/>
      <c r="R44" s="195"/>
      <c r="S44" s="233"/>
      <c r="T44" s="195"/>
      <c r="U44" s="234"/>
      <c r="V44" s="195"/>
      <c r="W44" s="195"/>
      <c r="X44" s="195"/>
      <c r="Y44" s="235"/>
      <c r="Z44" s="195"/>
      <c r="AA44" s="199"/>
      <c r="AB44" s="195"/>
      <c r="AC44" s="235"/>
      <c r="AD44" s="200"/>
      <c r="AE44" s="201"/>
      <c r="AF44" s="200"/>
      <c r="AG44" s="236"/>
      <c r="AH44" s="200"/>
      <c r="AI44" s="202"/>
      <c r="AJ44" s="200"/>
      <c r="AK44" s="236"/>
      <c r="AL44" s="200"/>
      <c r="AM44" s="200"/>
      <c r="AN44" s="203"/>
      <c r="AO44" s="204"/>
      <c r="AP44" s="202"/>
      <c r="AQ44" s="203"/>
      <c r="AR44" s="200"/>
      <c r="AS44" s="205"/>
      <c r="AT44" s="203"/>
      <c r="AU44" s="206"/>
      <c r="AV44" s="206"/>
      <c r="AW44" s="237"/>
      <c r="AX44" s="200"/>
      <c r="AY44" s="202"/>
      <c r="AZ44" s="200"/>
      <c r="BA44" s="238"/>
      <c r="BB44" s="195"/>
      <c r="BC44" s="195"/>
      <c r="BD44" s="195"/>
      <c r="BE44" s="235"/>
      <c r="BF44" s="195"/>
      <c r="BG44" s="195"/>
      <c r="BH44" s="195"/>
      <c r="BI44" s="238"/>
      <c r="BJ44" s="200"/>
      <c r="BK44" s="202"/>
      <c r="BL44" s="200"/>
      <c r="BM44" s="238"/>
      <c r="BN44" s="195"/>
      <c r="BO44" s="195"/>
      <c r="BP44" s="195"/>
      <c r="BQ44" s="238"/>
      <c r="BR44" s="200"/>
      <c r="BS44" s="202"/>
      <c r="BT44" s="200"/>
      <c r="BU44" s="238"/>
      <c r="BV44" s="200"/>
      <c r="BW44" s="202"/>
      <c r="BX44" s="200"/>
      <c r="BY44" s="238"/>
      <c r="BZ44" s="208"/>
      <c r="CA44" s="239"/>
      <c r="CB44" s="210"/>
      <c r="CC44" s="202"/>
      <c r="CD44" s="211"/>
      <c r="CE44" s="238"/>
      <c r="CF44" s="210"/>
      <c r="CG44" s="202"/>
      <c r="CH44" s="211"/>
      <c r="CI44" s="238"/>
      <c r="CJ44" s="240"/>
      <c r="CK44" s="241"/>
      <c r="CL44" s="242"/>
    </row>
    <row r="45" spans="1:90" ht="23.25" thickBot="1">
      <c r="A45" s="243"/>
      <c r="B45" s="244">
        <f t="shared" si="0"/>
        <v>0</v>
      </c>
      <c r="C45" s="245">
        <f t="shared" si="1"/>
        <v>0</v>
      </c>
      <c r="D45" s="246" t="str">
        <f t="shared" si="2"/>
        <v/>
      </c>
      <c r="E45" s="247"/>
      <c r="F45" s="247"/>
      <c r="G45" s="248"/>
      <c r="H45" s="249"/>
      <c r="I45" s="250"/>
      <c r="J45" s="251"/>
      <c r="K45" s="252"/>
      <c r="L45" s="253"/>
      <c r="M45" s="254"/>
      <c r="N45" s="255"/>
      <c r="O45" s="256"/>
      <c r="P45" s="256"/>
      <c r="Q45" s="257"/>
      <c r="R45" s="256"/>
      <c r="S45" s="256"/>
      <c r="T45" s="256"/>
      <c r="U45" s="258"/>
      <c r="V45" s="256"/>
      <c r="W45" s="256"/>
      <c r="X45" s="256"/>
      <c r="Y45" s="259"/>
      <c r="Z45" s="256"/>
      <c r="AA45" s="260"/>
      <c r="AB45" s="256"/>
      <c r="AC45" s="259"/>
      <c r="AD45" s="261"/>
      <c r="AE45" s="262"/>
      <c r="AF45" s="261"/>
      <c r="AG45" s="258"/>
      <c r="AH45" s="261"/>
      <c r="AI45" s="263"/>
      <c r="AJ45" s="261"/>
      <c r="AK45" s="258"/>
      <c r="AL45" s="261"/>
      <c r="AM45" s="261"/>
      <c r="AN45" s="264"/>
      <c r="AO45" s="265"/>
      <c r="AP45" s="263"/>
      <c r="AQ45" s="264"/>
      <c r="AR45" s="261"/>
      <c r="AS45" s="266"/>
      <c r="AT45" s="264"/>
      <c r="AU45" s="267"/>
      <c r="AV45" s="267"/>
      <c r="AW45" s="264"/>
      <c r="AX45" s="261"/>
      <c r="AY45" s="263"/>
      <c r="AZ45" s="261"/>
      <c r="BA45" s="268"/>
      <c r="BB45" s="256"/>
      <c r="BC45" s="256"/>
      <c r="BD45" s="256"/>
      <c r="BE45" s="259"/>
      <c r="BF45" s="256"/>
      <c r="BG45" s="256"/>
      <c r="BH45" s="256"/>
      <c r="BI45" s="268"/>
      <c r="BJ45" s="261"/>
      <c r="BK45" s="263"/>
      <c r="BL45" s="261"/>
      <c r="BM45" s="268"/>
      <c r="BN45" s="256"/>
      <c r="BO45" s="256"/>
      <c r="BP45" s="256"/>
      <c r="BQ45" s="268"/>
      <c r="BR45" s="261"/>
      <c r="BS45" s="263"/>
      <c r="BT45" s="261"/>
      <c r="BU45" s="268"/>
      <c r="BV45" s="261"/>
      <c r="BW45" s="263"/>
      <c r="BX45" s="261"/>
      <c r="BY45" s="268"/>
      <c r="BZ45" s="269"/>
      <c r="CA45" s="270"/>
      <c r="CB45" s="271"/>
      <c r="CC45" s="263"/>
      <c r="CD45" s="272"/>
      <c r="CE45" s="268"/>
      <c r="CF45" s="271"/>
      <c r="CG45" s="263"/>
      <c r="CH45" s="272"/>
      <c r="CI45" s="268"/>
      <c r="CJ45" s="273"/>
      <c r="CK45" s="274"/>
      <c r="CL45" s="275"/>
    </row>
    <row r="46" spans="1:90" ht="23.25" thickBot="1">
      <c r="B46" s="223">
        <f t="shared" si="0"/>
        <v>0</v>
      </c>
      <c r="C46" s="224">
        <f t="shared" si="1"/>
        <v>0</v>
      </c>
      <c r="D46" s="225" t="str">
        <f t="shared" si="2"/>
        <v/>
      </c>
      <c r="E46" s="226"/>
      <c r="F46" s="226"/>
      <c r="G46" s="227"/>
      <c r="H46" s="188"/>
      <c r="I46" s="189"/>
      <c r="J46" s="228"/>
      <c r="K46" s="229"/>
      <c r="L46" s="230"/>
      <c r="M46" s="231"/>
      <c r="N46" s="232"/>
      <c r="O46" s="233"/>
      <c r="P46" s="233"/>
      <c r="R46" s="195"/>
      <c r="S46" s="233"/>
      <c r="T46" s="195"/>
      <c r="U46" s="234"/>
      <c r="V46" s="195"/>
      <c r="W46" s="195"/>
      <c r="X46" s="195"/>
      <c r="Y46" s="235"/>
      <c r="Z46" s="195"/>
      <c r="AA46" s="199"/>
      <c r="AB46" s="195"/>
      <c r="AC46" s="235"/>
      <c r="AD46" s="200"/>
      <c r="AE46" s="201"/>
      <c r="AF46" s="200"/>
      <c r="AG46" s="236"/>
      <c r="AH46" s="200"/>
      <c r="AI46" s="202"/>
      <c r="AJ46" s="200"/>
      <c r="AK46" s="236"/>
      <c r="AL46" s="200"/>
      <c r="AM46" s="200"/>
      <c r="AN46" s="203"/>
      <c r="AO46" s="204"/>
      <c r="AP46" s="202"/>
      <c r="AQ46" s="203"/>
      <c r="AR46" s="200"/>
      <c r="AS46" s="205"/>
      <c r="AT46" s="203"/>
      <c r="AU46" s="206"/>
      <c r="AV46" s="206"/>
      <c r="AW46" s="237"/>
      <c r="AX46" s="200"/>
      <c r="AY46" s="202"/>
      <c r="AZ46" s="200"/>
      <c r="BA46" s="238"/>
      <c r="BB46" s="195"/>
      <c r="BC46" s="195"/>
      <c r="BD46" s="195"/>
      <c r="BE46" s="235"/>
      <c r="BF46" s="195"/>
      <c r="BG46" s="195"/>
      <c r="BH46" s="195"/>
      <c r="BI46" s="238"/>
      <c r="BJ46" s="200"/>
      <c r="BK46" s="202"/>
      <c r="BL46" s="200"/>
      <c r="BM46" s="238"/>
      <c r="BN46" s="195"/>
      <c r="BO46" s="195"/>
      <c r="BP46" s="195"/>
      <c r="BQ46" s="238"/>
      <c r="BR46" s="200"/>
      <c r="BS46" s="202"/>
      <c r="BT46" s="200"/>
      <c r="BU46" s="238"/>
      <c r="BV46" s="200"/>
      <c r="BW46" s="202"/>
      <c r="BX46" s="200"/>
      <c r="BY46" s="238"/>
      <c r="BZ46" s="208"/>
      <c r="CA46" s="239"/>
      <c r="CB46" s="210"/>
      <c r="CC46" s="202"/>
      <c r="CD46" s="211"/>
      <c r="CE46" s="238"/>
      <c r="CF46" s="210"/>
      <c r="CG46" s="202"/>
      <c r="CH46" s="211"/>
      <c r="CI46" s="238"/>
      <c r="CJ46" s="240"/>
      <c r="CK46" s="241"/>
      <c r="CL46" s="242"/>
    </row>
    <row r="47" spans="1:90" ht="23.25" thickBot="1">
      <c r="B47" s="223">
        <f t="shared" si="0"/>
        <v>0</v>
      </c>
      <c r="C47" s="224">
        <f t="shared" si="1"/>
        <v>0</v>
      </c>
      <c r="D47" s="225" t="str">
        <f t="shared" si="2"/>
        <v/>
      </c>
      <c r="E47" s="226"/>
      <c r="F47" s="226"/>
      <c r="G47" s="227"/>
      <c r="H47" s="188"/>
      <c r="I47" s="189"/>
      <c r="J47" s="228"/>
      <c r="K47" s="229"/>
      <c r="L47" s="230"/>
      <c r="M47" s="231"/>
      <c r="N47" s="232"/>
      <c r="O47" s="233"/>
      <c r="P47" s="233"/>
      <c r="R47" s="195"/>
      <c r="S47" s="233"/>
      <c r="T47" s="195"/>
      <c r="U47" s="234"/>
      <c r="V47" s="195"/>
      <c r="W47" s="195"/>
      <c r="X47" s="195"/>
      <c r="Y47" s="235"/>
      <c r="Z47" s="195"/>
      <c r="AA47" s="199"/>
      <c r="AB47" s="195"/>
      <c r="AC47" s="235"/>
      <c r="AD47" s="200"/>
      <c r="AE47" s="201"/>
      <c r="AF47" s="200"/>
      <c r="AG47" s="236"/>
      <c r="AH47" s="200"/>
      <c r="AI47" s="202"/>
      <c r="AJ47" s="200"/>
      <c r="AK47" s="236"/>
      <c r="AL47" s="200"/>
      <c r="AM47" s="200"/>
      <c r="AN47" s="203"/>
      <c r="AO47" s="204"/>
      <c r="AP47" s="202"/>
      <c r="AQ47" s="203"/>
      <c r="AR47" s="200"/>
      <c r="AS47" s="205"/>
      <c r="AT47" s="203"/>
      <c r="AU47" s="206"/>
      <c r="AV47" s="206"/>
      <c r="AW47" s="237"/>
      <c r="AX47" s="200"/>
      <c r="AY47" s="202"/>
      <c r="AZ47" s="200"/>
      <c r="BA47" s="238"/>
      <c r="BB47" s="195"/>
      <c r="BC47" s="195"/>
      <c r="BD47" s="195"/>
      <c r="BE47" s="235"/>
      <c r="BF47" s="195"/>
      <c r="BG47" s="195"/>
      <c r="BH47" s="195"/>
      <c r="BI47" s="238"/>
      <c r="BJ47" s="200"/>
      <c r="BK47" s="202"/>
      <c r="BL47" s="200"/>
      <c r="BM47" s="238"/>
      <c r="BN47" s="195"/>
      <c r="BO47" s="195"/>
      <c r="BP47" s="195"/>
      <c r="BQ47" s="238"/>
      <c r="BR47" s="200"/>
      <c r="BS47" s="202"/>
      <c r="BT47" s="200"/>
      <c r="BU47" s="238"/>
      <c r="BV47" s="200"/>
      <c r="BW47" s="202"/>
      <c r="BX47" s="200"/>
      <c r="BY47" s="238"/>
      <c r="BZ47" s="208"/>
      <c r="CA47" s="239"/>
      <c r="CB47" s="210"/>
      <c r="CC47" s="202"/>
      <c r="CD47" s="211"/>
      <c r="CE47" s="238"/>
      <c r="CF47" s="210"/>
      <c r="CG47" s="202"/>
      <c r="CH47" s="211"/>
      <c r="CI47" s="238"/>
      <c r="CJ47" s="240"/>
      <c r="CK47" s="241"/>
      <c r="CL47" s="242"/>
    </row>
    <row r="48" spans="1:90" ht="23.25" thickBot="1">
      <c r="B48" s="223">
        <f t="shared" si="0"/>
        <v>0</v>
      </c>
      <c r="C48" s="224">
        <f t="shared" si="1"/>
        <v>0</v>
      </c>
      <c r="D48" s="225" t="str">
        <f t="shared" si="2"/>
        <v/>
      </c>
      <c r="E48" s="226"/>
      <c r="F48" s="226"/>
      <c r="G48" s="227"/>
      <c r="H48" s="188"/>
      <c r="I48" s="189"/>
      <c r="J48" s="228"/>
      <c r="K48" s="229"/>
      <c r="L48" s="230"/>
      <c r="M48" s="231"/>
      <c r="N48" s="232"/>
      <c r="O48" s="233"/>
      <c r="P48" s="233"/>
      <c r="R48" s="195"/>
      <c r="S48" s="233"/>
      <c r="T48" s="195"/>
      <c r="U48" s="234"/>
      <c r="V48" s="195"/>
      <c r="W48" s="195"/>
      <c r="X48" s="195"/>
      <c r="Y48" s="235"/>
      <c r="Z48" s="195"/>
      <c r="AA48" s="199"/>
      <c r="AB48" s="195"/>
      <c r="AC48" s="235"/>
      <c r="AD48" s="200"/>
      <c r="AE48" s="201"/>
      <c r="AF48" s="200"/>
      <c r="AG48" s="236"/>
      <c r="AH48" s="200"/>
      <c r="AI48" s="202"/>
      <c r="AJ48" s="200"/>
      <c r="AK48" s="236"/>
      <c r="AL48" s="200"/>
      <c r="AM48" s="200"/>
      <c r="AN48" s="203"/>
      <c r="AO48" s="204"/>
      <c r="AP48" s="202"/>
      <c r="AQ48" s="203"/>
      <c r="AR48" s="200"/>
      <c r="AS48" s="205"/>
      <c r="AT48" s="203"/>
      <c r="AU48" s="206"/>
      <c r="AV48" s="206"/>
      <c r="AW48" s="237"/>
      <c r="AX48" s="200"/>
      <c r="AY48" s="202"/>
      <c r="AZ48" s="200"/>
      <c r="BA48" s="238"/>
      <c r="BB48" s="195"/>
      <c r="BC48" s="195"/>
      <c r="BD48" s="195"/>
      <c r="BE48" s="235"/>
      <c r="BF48" s="195"/>
      <c r="BG48" s="195"/>
      <c r="BH48" s="195"/>
      <c r="BI48" s="238"/>
      <c r="BJ48" s="200"/>
      <c r="BK48" s="202"/>
      <c r="BL48" s="200"/>
      <c r="BM48" s="238"/>
      <c r="BN48" s="195"/>
      <c r="BO48" s="195"/>
      <c r="BP48" s="195"/>
      <c r="BQ48" s="238"/>
      <c r="BR48" s="200"/>
      <c r="BS48" s="202"/>
      <c r="BT48" s="200"/>
      <c r="BU48" s="238"/>
      <c r="BV48" s="200"/>
      <c r="BW48" s="202"/>
      <c r="BX48" s="200"/>
      <c r="BY48" s="238"/>
      <c r="BZ48" s="208"/>
      <c r="CA48" s="239"/>
      <c r="CB48" s="210"/>
      <c r="CC48" s="202"/>
      <c r="CD48" s="211"/>
      <c r="CE48" s="238"/>
      <c r="CF48" s="210"/>
      <c r="CG48" s="202"/>
      <c r="CH48" s="211"/>
      <c r="CI48" s="238"/>
      <c r="CJ48" s="240"/>
      <c r="CK48" s="241"/>
      <c r="CL48" s="242"/>
    </row>
    <row r="49" spans="1:90" ht="23.25" thickBot="1">
      <c r="A49" s="303"/>
      <c r="B49" s="304">
        <f t="shared" si="0"/>
        <v>0</v>
      </c>
      <c r="C49" s="305">
        <f t="shared" si="1"/>
        <v>0</v>
      </c>
      <c r="D49" s="306" t="str">
        <f t="shared" si="2"/>
        <v/>
      </c>
      <c r="E49" s="307"/>
      <c r="F49" s="307"/>
      <c r="G49" s="308"/>
      <c r="H49" s="309"/>
      <c r="I49" s="310"/>
      <c r="J49" s="228"/>
      <c r="K49" s="311"/>
      <c r="L49" s="312"/>
      <c r="M49" s="313"/>
      <c r="N49" s="314"/>
      <c r="O49" s="315"/>
      <c r="P49" s="315"/>
      <c r="Q49" s="316"/>
      <c r="R49" s="195"/>
      <c r="S49" s="233"/>
      <c r="T49" s="195"/>
      <c r="U49" s="317"/>
      <c r="V49" s="195"/>
      <c r="W49" s="195"/>
      <c r="X49" s="195"/>
      <c r="Y49" s="318"/>
      <c r="Z49" s="195"/>
      <c r="AA49" s="199"/>
      <c r="AB49" s="195"/>
      <c r="AC49" s="318"/>
      <c r="AD49" s="200"/>
      <c r="AE49" s="201"/>
      <c r="AF49" s="200"/>
      <c r="AG49" s="317"/>
      <c r="AH49" s="200"/>
      <c r="AI49" s="202"/>
      <c r="AJ49" s="200"/>
      <c r="AK49" s="317"/>
      <c r="AL49" s="200"/>
      <c r="AM49" s="200"/>
      <c r="AN49" s="319"/>
      <c r="AO49" s="320"/>
      <c r="AP49" s="202"/>
      <c r="AQ49" s="319"/>
      <c r="AR49" s="200"/>
      <c r="AS49" s="205"/>
      <c r="AT49" s="319"/>
      <c r="AU49" s="321"/>
      <c r="AV49" s="321"/>
      <c r="AW49" s="319"/>
      <c r="AX49" s="200"/>
      <c r="AY49" s="202"/>
      <c r="AZ49" s="200"/>
      <c r="BA49" s="322"/>
      <c r="BB49" s="195"/>
      <c r="BC49" s="195"/>
      <c r="BD49" s="195"/>
      <c r="BE49" s="318"/>
      <c r="BF49" s="195"/>
      <c r="BG49" s="195"/>
      <c r="BH49" s="195"/>
      <c r="BI49" s="322"/>
      <c r="BJ49" s="200"/>
      <c r="BK49" s="202"/>
      <c r="BL49" s="200"/>
      <c r="BM49" s="322"/>
      <c r="BN49" s="195"/>
      <c r="BO49" s="195"/>
      <c r="BP49" s="195"/>
      <c r="BQ49" s="322"/>
      <c r="BR49" s="200"/>
      <c r="BS49" s="202"/>
      <c r="BT49" s="200"/>
      <c r="BU49" s="322"/>
      <c r="BV49" s="200"/>
      <c r="BW49" s="202"/>
      <c r="BX49" s="200"/>
      <c r="BY49" s="322"/>
      <c r="BZ49" s="208"/>
      <c r="CA49" s="323"/>
      <c r="CB49" s="324"/>
      <c r="CC49" s="202"/>
      <c r="CD49" s="325"/>
      <c r="CE49" s="322"/>
      <c r="CF49" s="324"/>
      <c r="CG49" s="202"/>
      <c r="CH49" s="325"/>
      <c r="CI49" s="322"/>
      <c r="CJ49" s="326"/>
      <c r="CK49" s="327"/>
      <c r="CL49" s="328"/>
    </row>
    <row r="50" spans="1:90" ht="23.25" thickBot="1">
      <c r="B50" s="223">
        <f t="shared" si="0"/>
        <v>0</v>
      </c>
      <c r="C50" s="224">
        <f t="shared" si="1"/>
        <v>0</v>
      </c>
      <c r="D50" s="225" t="str">
        <f t="shared" si="2"/>
        <v/>
      </c>
      <c r="E50" s="226"/>
      <c r="F50" s="226"/>
      <c r="G50" s="227"/>
      <c r="H50" s="188"/>
      <c r="I50" s="189"/>
      <c r="J50" s="228"/>
      <c r="K50" s="229"/>
      <c r="L50" s="230"/>
      <c r="M50" s="231"/>
      <c r="N50" s="232"/>
      <c r="O50" s="233"/>
      <c r="P50" s="233"/>
      <c r="R50" s="195"/>
      <c r="S50" s="233"/>
      <c r="T50" s="195"/>
      <c r="U50" s="234"/>
      <c r="V50" s="195"/>
      <c r="W50" s="195"/>
      <c r="X50" s="195"/>
      <c r="Y50" s="235"/>
      <c r="Z50" s="195"/>
      <c r="AA50" s="199"/>
      <c r="AB50" s="195"/>
      <c r="AC50" s="235"/>
      <c r="AD50" s="200"/>
      <c r="AE50" s="201"/>
      <c r="AF50" s="200"/>
      <c r="AG50" s="236"/>
      <c r="AH50" s="200"/>
      <c r="AI50" s="202"/>
      <c r="AJ50" s="200"/>
      <c r="AK50" s="236"/>
      <c r="AL50" s="200"/>
      <c r="AM50" s="200"/>
      <c r="AN50" s="203"/>
      <c r="AO50" s="204"/>
      <c r="AP50" s="202"/>
      <c r="AQ50" s="203"/>
      <c r="AR50" s="200"/>
      <c r="AS50" s="205"/>
      <c r="AT50" s="203"/>
      <c r="AU50" s="206"/>
      <c r="AV50" s="206"/>
      <c r="AW50" s="237"/>
      <c r="AX50" s="200"/>
      <c r="AY50" s="202"/>
      <c r="AZ50" s="200"/>
      <c r="BA50" s="238"/>
      <c r="BB50" s="195"/>
      <c r="BC50" s="195"/>
      <c r="BD50" s="195"/>
      <c r="BE50" s="235"/>
      <c r="BF50" s="195"/>
      <c r="BG50" s="195"/>
      <c r="BH50" s="195"/>
      <c r="BI50" s="238"/>
      <c r="BJ50" s="200"/>
      <c r="BK50" s="202"/>
      <c r="BL50" s="200"/>
      <c r="BM50" s="238"/>
      <c r="BN50" s="195"/>
      <c r="BO50" s="195"/>
      <c r="BP50" s="195"/>
      <c r="BQ50" s="238"/>
      <c r="BR50" s="200"/>
      <c r="BS50" s="202"/>
      <c r="BT50" s="200"/>
      <c r="BU50" s="238"/>
      <c r="BV50" s="200"/>
      <c r="BW50" s="202"/>
      <c r="BX50" s="200"/>
      <c r="BY50" s="238"/>
      <c r="BZ50" s="208"/>
      <c r="CA50" s="239"/>
      <c r="CB50" s="210"/>
      <c r="CC50" s="202"/>
      <c r="CD50" s="211"/>
      <c r="CE50" s="238"/>
      <c r="CF50" s="210"/>
      <c r="CG50" s="202"/>
      <c r="CH50" s="211"/>
      <c r="CI50" s="238"/>
      <c r="CJ50" s="240"/>
      <c r="CK50" s="241"/>
      <c r="CL50" s="242"/>
    </row>
    <row r="51" spans="1:90" ht="23.25" thickBot="1">
      <c r="B51" s="223">
        <f t="shared" si="0"/>
        <v>0</v>
      </c>
      <c r="C51" s="224">
        <f t="shared" si="1"/>
        <v>0</v>
      </c>
      <c r="D51" s="225" t="str">
        <f t="shared" si="2"/>
        <v/>
      </c>
      <c r="E51" s="226"/>
      <c r="F51" s="226"/>
      <c r="G51" s="227"/>
      <c r="H51" s="188"/>
      <c r="I51" s="189"/>
      <c r="J51" s="228"/>
      <c r="K51" s="229"/>
      <c r="L51" s="230"/>
      <c r="M51" s="231"/>
      <c r="N51" s="232"/>
      <c r="O51" s="233"/>
      <c r="P51" s="233"/>
      <c r="R51" s="195"/>
      <c r="S51" s="233"/>
      <c r="T51" s="195"/>
      <c r="U51" s="234"/>
      <c r="V51" s="195"/>
      <c r="W51" s="195"/>
      <c r="X51" s="195"/>
      <c r="Y51" s="235"/>
      <c r="Z51" s="195"/>
      <c r="AA51" s="199"/>
      <c r="AB51" s="195"/>
      <c r="AC51" s="235"/>
      <c r="AD51" s="200"/>
      <c r="AE51" s="201"/>
      <c r="AF51" s="200"/>
      <c r="AG51" s="236"/>
      <c r="AH51" s="200"/>
      <c r="AI51" s="202"/>
      <c r="AJ51" s="200"/>
      <c r="AK51" s="236"/>
      <c r="AL51" s="200"/>
      <c r="AM51" s="200"/>
      <c r="AN51" s="203"/>
      <c r="AO51" s="204"/>
      <c r="AP51" s="202"/>
      <c r="AQ51" s="203"/>
      <c r="AR51" s="200"/>
      <c r="AS51" s="205"/>
      <c r="AT51" s="203"/>
      <c r="AU51" s="206"/>
      <c r="AV51" s="206"/>
      <c r="AW51" s="237"/>
      <c r="AX51" s="200"/>
      <c r="AY51" s="202"/>
      <c r="AZ51" s="200"/>
      <c r="BA51" s="238"/>
      <c r="BB51" s="195"/>
      <c r="BC51" s="195"/>
      <c r="BD51" s="195"/>
      <c r="BE51" s="235"/>
      <c r="BF51" s="195"/>
      <c r="BG51" s="195"/>
      <c r="BH51" s="195"/>
      <c r="BI51" s="238"/>
      <c r="BJ51" s="200"/>
      <c r="BK51" s="202"/>
      <c r="BL51" s="200"/>
      <c r="BM51" s="238"/>
      <c r="BN51" s="195"/>
      <c r="BO51" s="195"/>
      <c r="BP51" s="195"/>
      <c r="BQ51" s="238"/>
      <c r="BR51" s="200"/>
      <c r="BS51" s="202"/>
      <c r="BT51" s="200"/>
      <c r="BU51" s="238"/>
      <c r="BV51" s="200"/>
      <c r="BW51" s="202"/>
      <c r="BX51" s="200"/>
      <c r="BY51" s="238"/>
      <c r="BZ51" s="208"/>
      <c r="CA51" s="239"/>
      <c r="CB51" s="210"/>
      <c r="CC51" s="202"/>
      <c r="CD51" s="211"/>
      <c r="CE51" s="238"/>
      <c r="CF51" s="210"/>
      <c r="CG51" s="202"/>
      <c r="CH51" s="211"/>
      <c r="CI51" s="238"/>
      <c r="CJ51" s="240"/>
      <c r="CK51" s="241"/>
      <c r="CL51" s="242"/>
    </row>
    <row r="52" spans="1:90" ht="23.25" thickBot="1">
      <c r="B52" s="223">
        <f t="shared" si="0"/>
        <v>0</v>
      </c>
      <c r="C52" s="224">
        <f t="shared" si="1"/>
        <v>0</v>
      </c>
      <c r="D52" s="225" t="str">
        <f t="shared" si="2"/>
        <v/>
      </c>
      <c r="E52" s="226"/>
      <c r="F52" s="226"/>
      <c r="G52" s="227"/>
      <c r="H52" s="188"/>
      <c r="I52" s="189"/>
      <c r="J52" s="228"/>
      <c r="K52" s="229"/>
      <c r="L52" s="230"/>
      <c r="M52" s="231"/>
      <c r="N52" s="232"/>
      <c r="O52" s="233"/>
      <c r="P52" s="233"/>
      <c r="R52" s="195"/>
      <c r="S52" s="233"/>
      <c r="T52" s="195"/>
      <c r="U52" s="234"/>
      <c r="V52" s="195"/>
      <c r="W52" s="195"/>
      <c r="X52" s="195"/>
      <c r="Y52" s="235"/>
      <c r="Z52" s="195"/>
      <c r="AA52" s="199"/>
      <c r="AB52" s="195"/>
      <c r="AC52" s="235"/>
      <c r="AD52" s="200"/>
      <c r="AE52" s="201"/>
      <c r="AF52" s="200"/>
      <c r="AG52" s="236"/>
      <c r="AH52" s="200"/>
      <c r="AI52" s="202"/>
      <c r="AJ52" s="200"/>
      <c r="AK52" s="236"/>
      <c r="AL52" s="200"/>
      <c r="AM52" s="200"/>
      <c r="AN52" s="203"/>
      <c r="AO52" s="329"/>
      <c r="AP52" s="202"/>
      <c r="AQ52" s="203"/>
      <c r="AR52" s="200"/>
      <c r="AS52" s="205"/>
      <c r="AT52" s="203"/>
      <c r="AU52" s="206"/>
      <c r="AV52" s="206"/>
      <c r="AW52" s="237"/>
      <c r="AX52" s="200"/>
      <c r="AY52" s="202"/>
      <c r="AZ52" s="200"/>
      <c r="BA52" s="238"/>
      <c r="BB52" s="195"/>
      <c r="BC52" s="195"/>
      <c r="BD52" s="195"/>
      <c r="BE52" s="235"/>
      <c r="BF52" s="195"/>
      <c r="BG52" s="330"/>
      <c r="BH52" s="195"/>
      <c r="BI52" s="238"/>
      <c r="BJ52" s="200"/>
      <c r="BK52" s="202"/>
      <c r="BL52" s="200"/>
      <c r="BM52" s="238"/>
      <c r="BN52" s="195"/>
      <c r="BO52" s="195"/>
      <c r="BP52" s="195"/>
      <c r="BQ52" s="238"/>
      <c r="BR52" s="200"/>
      <c r="BS52" s="202"/>
      <c r="BT52" s="200"/>
      <c r="BU52" s="238"/>
      <c r="BV52" s="200"/>
      <c r="BW52" s="202"/>
      <c r="BX52" s="200"/>
      <c r="BY52" s="238"/>
      <c r="BZ52" s="208"/>
      <c r="CA52" s="239"/>
      <c r="CB52" s="210"/>
      <c r="CC52" s="202"/>
      <c r="CD52" s="211"/>
      <c r="CE52" s="238"/>
      <c r="CF52" s="210"/>
      <c r="CG52" s="202"/>
      <c r="CH52" s="211"/>
      <c r="CI52" s="238"/>
      <c r="CJ52" s="240"/>
      <c r="CK52" s="241"/>
      <c r="CL52" s="242"/>
    </row>
    <row r="53" spans="1:90" ht="23.25" thickBot="1">
      <c r="A53" s="331"/>
      <c r="B53" s="332">
        <f t="shared" si="0"/>
        <v>0</v>
      </c>
      <c r="C53" s="333">
        <f t="shared" si="1"/>
        <v>0</v>
      </c>
      <c r="D53" s="334" t="str">
        <f t="shared" si="2"/>
        <v/>
      </c>
      <c r="E53" s="335"/>
      <c r="F53" s="335"/>
      <c r="G53" s="336"/>
      <c r="H53" s="337"/>
      <c r="I53" s="338"/>
      <c r="J53" s="228"/>
      <c r="K53" s="339"/>
      <c r="L53" s="340"/>
      <c r="M53" s="341"/>
      <c r="N53" s="342"/>
      <c r="O53" s="233"/>
      <c r="P53" s="233"/>
      <c r="Q53" s="343"/>
      <c r="R53" s="195"/>
      <c r="S53" s="233"/>
      <c r="T53" s="195"/>
      <c r="U53" s="344"/>
      <c r="V53" s="195"/>
      <c r="W53" s="195"/>
      <c r="X53" s="195"/>
      <c r="Y53" s="345"/>
      <c r="Z53" s="195"/>
      <c r="AA53" s="199"/>
      <c r="AB53" s="195"/>
      <c r="AC53" s="345"/>
      <c r="AD53" s="200"/>
      <c r="AE53" s="201"/>
      <c r="AF53" s="200"/>
      <c r="AG53" s="344"/>
      <c r="AH53" s="200"/>
      <c r="AI53" s="202"/>
      <c r="AJ53" s="200"/>
      <c r="AK53" s="344"/>
      <c r="AL53" s="200"/>
      <c r="AM53" s="200"/>
      <c r="AN53" s="346"/>
      <c r="AO53" s="347"/>
      <c r="AP53" s="202"/>
      <c r="AQ53" s="346"/>
      <c r="AR53" s="200"/>
      <c r="AS53" s="205"/>
      <c r="AT53" s="346"/>
      <c r="AU53" s="348"/>
      <c r="AV53" s="348"/>
      <c r="AW53" s="346"/>
      <c r="AX53" s="200"/>
      <c r="AY53" s="202"/>
      <c r="AZ53" s="200"/>
      <c r="BA53" s="349"/>
      <c r="BB53" s="195"/>
      <c r="BC53" s="195"/>
      <c r="BD53" s="195"/>
      <c r="BE53" s="345"/>
      <c r="BF53" s="195"/>
      <c r="BG53" s="195"/>
      <c r="BH53" s="195"/>
      <c r="BI53" s="349"/>
      <c r="BJ53" s="200"/>
      <c r="BK53" s="202"/>
      <c r="BL53" s="200"/>
      <c r="BM53" s="349"/>
      <c r="BN53" s="195"/>
      <c r="BO53" s="195"/>
      <c r="BP53" s="195"/>
      <c r="BQ53" s="349"/>
      <c r="BR53" s="200"/>
      <c r="BS53" s="202"/>
      <c r="BT53" s="200"/>
      <c r="BU53" s="349"/>
      <c r="BV53" s="200"/>
      <c r="BW53" s="202"/>
      <c r="BX53" s="200"/>
      <c r="BY53" s="349"/>
      <c r="BZ53" s="208"/>
      <c r="CA53" s="350"/>
      <c r="CB53" s="351"/>
      <c r="CC53" s="202"/>
      <c r="CD53" s="352"/>
      <c r="CE53" s="349"/>
      <c r="CF53" s="351"/>
      <c r="CG53" s="202"/>
      <c r="CH53" s="352"/>
      <c r="CI53" s="349"/>
      <c r="CJ53" s="353"/>
      <c r="CK53" s="354"/>
      <c r="CL53" s="355"/>
    </row>
    <row r="54" spans="1:90" ht="23.25" thickBot="1">
      <c r="A54" s="331"/>
      <c r="B54" s="332">
        <f t="shared" si="0"/>
        <v>0</v>
      </c>
      <c r="C54" s="333">
        <f t="shared" si="1"/>
        <v>0</v>
      </c>
      <c r="D54" s="334" t="str">
        <f t="shared" si="2"/>
        <v/>
      </c>
      <c r="E54" s="335"/>
      <c r="F54" s="335"/>
      <c r="G54" s="336"/>
      <c r="H54" s="337"/>
      <c r="I54" s="338"/>
      <c r="J54" s="228"/>
      <c r="K54" s="339"/>
      <c r="L54" s="340"/>
      <c r="M54" s="341"/>
      <c r="N54" s="342"/>
      <c r="O54" s="233"/>
      <c r="P54" s="233"/>
      <c r="Q54" s="343"/>
      <c r="R54" s="195"/>
      <c r="S54" s="233"/>
      <c r="T54" s="195"/>
      <c r="U54" s="344"/>
      <c r="V54" s="195"/>
      <c r="W54" s="195"/>
      <c r="X54" s="195"/>
      <c r="Y54" s="345"/>
      <c r="Z54" s="195"/>
      <c r="AA54" s="199"/>
      <c r="AB54" s="195"/>
      <c r="AC54" s="345"/>
      <c r="AD54" s="200"/>
      <c r="AE54" s="201"/>
      <c r="AF54" s="200"/>
      <c r="AG54" s="344"/>
      <c r="AH54" s="200"/>
      <c r="AI54" s="202"/>
      <c r="AJ54" s="200"/>
      <c r="AK54" s="344"/>
      <c r="AL54" s="200"/>
      <c r="AM54" s="200"/>
      <c r="AN54" s="346"/>
      <c r="AO54" s="347"/>
      <c r="AP54" s="202"/>
      <c r="AQ54" s="346"/>
      <c r="AR54" s="200"/>
      <c r="AS54" s="205"/>
      <c r="AT54" s="346"/>
      <c r="AU54" s="348"/>
      <c r="AV54" s="348"/>
      <c r="AW54" s="346"/>
      <c r="AX54" s="200"/>
      <c r="AY54" s="202"/>
      <c r="AZ54" s="200"/>
      <c r="BA54" s="349"/>
      <c r="BB54" s="195"/>
      <c r="BC54" s="195"/>
      <c r="BD54" s="195"/>
      <c r="BE54" s="345"/>
      <c r="BF54" s="195"/>
      <c r="BG54" s="195"/>
      <c r="BH54" s="195"/>
      <c r="BI54" s="349"/>
      <c r="BJ54" s="200"/>
      <c r="BK54" s="202"/>
      <c r="BL54" s="200"/>
      <c r="BM54" s="349"/>
      <c r="BN54" s="195"/>
      <c r="BO54" s="195"/>
      <c r="BP54" s="195"/>
      <c r="BQ54" s="349"/>
      <c r="BR54" s="200"/>
      <c r="BS54" s="202"/>
      <c r="BT54" s="200"/>
      <c r="BU54" s="349"/>
      <c r="BV54" s="200"/>
      <c r="BW54" s="202"/>
      <c r="BX54" s="200"/>
      <c r="BY54" s="349"/>
      <c r="BZ54" s="208"/>
      <c r="CA54" s="350"/>
      <c r="CB54" s="351"/>
      <c r="CC54" s="202"/>
      <c r="CD54" s="352"/>
      <c r="CE54" s="349"/>
      <c r="CF54" s="351"/>
      <c r="CG54" s="202"/>
      <c r="CH54" s="352"/>
      <c r="CI54" s="349"/>
      <c r="CJ54" s="353"/>
      <c r="CK54" s="354"/>
      <c r="CL54" s="355"/>
    </row>
    <row r="55" spans="1:90" ht="23.25" thickBot="1">
      <c r="A55" s="331"/>
      <c r="B55" s="332">
        <f t="shared" si="0"/>
        <v>0</v>
      </c>
      <c r="C55" s="333">
        <f t="shared" si="1"/>
        <v>0</v>
      </c>
      <c r="D55" s="334" t="str">
        <f t="shared" si="2"/>
        <v/>
      </c>
      <c r="E55" s="335"/>
      <c r="F55" s="335"/>
      <c r="G55" s="336"/>
      <c r="H55" s="337"/>
      <c r="I55" s="338"/>
      <c r="J55" s="228"/>
      <c r="K55" s="339"/>
      <c r="L55" s="340"/>
      <c r="M55" s="341"/>
      <c r="N55" s="342"/>
      <c r="O55" s="233"/>
      <c r="P55" s="233"/>
      <c r="Q55" s="343"/>
      <c r="R55" s="195"/>
      <c r="S55" s="233"/>
      <c r="T55" s="195"/>
      <c r="U55" s="344"/>
      <c r="V55" s="195"/>
      <c r="W55" s="195"/>
      <c r="X55" s="195"/>
      <c r="Y55" s="345"/>
      <c r="Z55" s="195"/>
      <c r="AA55" s="199"/>
      <c r="AB55" s="195"/>
      <c r="AC55" s="345"/>
      <c r="AD55" s="200"/>
      <c r="AE55" s="201"/>
      <c r="AF55" s="200"/>
      <c r="AG55" s="344"/>
      <c r="AH55" s="200"/>
      <c r="AI55" s="202"/>
      <c r="AJ55" s="200"/>
      <c r="AK55" s="344"/>
      <c r="AL55" s="200"/>
      <c r="AM55" s="200"/>
      <c r="AN55" s="346"/>
      <c r="AO55" s="347"/>
      <c r="AP55" s="202"/>
      <c r="AQ55" s="346"/>
      <c r="AR55" s="200"/>
      <c r="AS55" s="205"/>
      <c r="AT55" s="346"/>
      <c r="AU55" s="348"/>
      <c r="AV55" s="348"/>
      <c r="AW55" s="346"/>
      <c r="AX55" s="200"/>
      <c r="AY55" s="202"/>
      <c r="AZ55" s="200"/>
      <c r="BA55" s="349"/>
      <c r="BB55" s="195"/>
      <c r="BC55" s="195"/>
      <c r="BD55" s="195"/>
      <c r="BE55" s="345"/>
      <c r="BF55" s="195"/>
      <c r="BG55" s="195"/>
      <c r="BH55" s="195"/>
      <c r="BI55" s="349"/>
      <c r="BJ55" s="200"/>
      <c r="BK55" s="202"/>
      <c r="BL55" s="200"/>
      <c r="BM55" s="349"/>
      <c r="BN55" s="195"/>
      <c r="BO55" s="195"/>
      <c r="BP55" s="195"/>
      <c r="BQ55" s="349"/>
      <c r="BR55" s="200"/>
      <c r="BS55" s="202"/>
      <c r="BT55" s="200"/>
      <c r="BU55" s="349"/>
      <c r="BV55" s="200"/>
      <c r="BW55" s="202"/>
      <c r="BX55" s="200"/>
      <c r="BY55" s="349"/>
      <c r="BZ55" s="208"/>
      <c r="CA55" s="350"/>
      <c r="CB55" s="351"/>
      <c r="CC55" s="202"/>
      <c r="CD55" s="352"/>
      <c r="CE55" s="349"/>
      <c r="CF55" s="351"/>
      <c r="CG55" s="202"/>
      <c r="CH55" s="352"/>
      <c r="CI55" s="349"/>
      <c r="CJ55" s="353"/>
      <c r="CK55" s="354"/>
      <c r="CL55" s="355"/>
    </row>
    <row r="56" spans="1:90" ht="23.25" thickBot="1">
      <c r="A56" s="331"/>
      <c r="B56" s="332">
        <f t="shared" si="0"/>
        <v>0</v>
      </c>
      <c r="C56" s="333">
        <f t="shared" si="1"/>
        <v>0</v>
      </c>
      <c r="D56" s="334" t="str">
        <f t="shared" si="2"/>
        <v/>
      </c>
      <c r="E56" s="335"/>
      <c r="F56" s="335"/>
      <c r="G56" s="336"/>
      <c r="H56" s="337"/>
      <c r="I56" s="338"/>
      <c r="J56" s="228"/>
      <c r="K56" s="339"/>
      <c r="L56" s="340"/>
      <c r="M56" s="341"/>
      <c r="N56" s="342"/>
      <c r="O56" s="233"/>
      <c r="P56" s="233"/>
      <c r="Q56" s="343"/>
      <c r="R56" s="195"/>
      <c r="S56" s="233"/>
      <c r="T56" s="195"/>
      <c r="U56" s="344"/>
      <c r="V56" s="195"/>
      <c r="W56" s="195"/>
      <c r="X56" s="195"/>
      <c r="Y56" s="345"/>
      <c r="Z56" s="195"/>
      <c r="AA56" s="199"/>
      <c r="AB56" s="195"/>
      <c r="AC56" s="345"/>
      <c r="AD56" s="200"/>
      <c r="AE56" s="201"/>
      <c r="AF56" s="200"/>
      <c r="AG56" s="344"/>
      <c r="AH56" s="200"/>
      <c r="AI56" s="202"/>
      <c r="AJ56" s="200"/>
      <c r="AK56" s="344"/>
      <c r="AL56" s="200"/>
      <c r="AM56" s="200"/>
      <c r="AN56" s="346"/>
      <c r="AO56" s="347"/>
      <c r="AP56" s="202"/>
      <c r="AQ56" s="346"/>
      <c r="AR56" s="200"/>
      <c r="AS56" s="205"/>
      <c r="AT56" s="346"/>
      <c r="AU56" s="348"/>
      <c r="AV56" s="348"/>
      <c r="AW56" s="346"/>
      <c r="AX56" s="200"/>
      <c r="AY56" s="202"/>
      <c r="AZ56" s="200"/>
      <c r="BA56" s="349"/>
      <c r="BB56" s="195"/>
      <c r="BC56" s="195"/>
      <c r="BD56" s="195"/>
      <c r="BE56" s="345"/>
      <c r="BF56" s="195"/>
      <c r="BG56" s="195"/>
      <c r="BH56" s="195"/>
      <c r="BI56" s="349"/>
      <c r="BJ56" s="200"/>
      <c r="BK56" s="202"/>
      <c r="BL56" s="200"/>
      <c r="BM56" s="349"/>
      <c r="BN56" s="195"/>
      <c r="BO56" s="195"/>
      <c r="BP56" s="195"/>
      <c r="BQ56" s="349"/>
      <c r="BR56" s="200"/>
      <c r="BS56" s="202"/>
      <c r="BT56" s="200"/>
      <c r="BU56" s="349"/>
      <c r="BV56" s="200"/>
      <c r="BW56" s="202"/>
      <c r="BX56" s="200"/>
      <c r="BY56" s="349"/>
      <c r="BZ56" s="208"/>
      <c r="CA56" s="350"/>
      <c r="CB56" s="351"/>
      <c r="CC56" s="202"/>
      <c r="CD56" s="352"/>
      <c r="CE56" s="349"/>
      <c r="CF56" s="351"/>
      <c r="CG56" s="202"/>
      <c r="CH56" s="352"/>
      <c r="CI56" s="349"/>
      <c r="CJ56" s="353"/>
      <c r="CK56" s="354"/>
      <c r="CL56" s="355"/>
    </row>
    <row r="57" spans="1:90" ht="23.25" thickBot="1">
      <c r="A57" s="331"/>
      <c r="B57" s="332">
        <f t="shared" si="0"/>
        <v>0</v>
      </c>
      <c r="C57" s="333">
        <f t="shared" si="1"/>
        <v>0</v>
      </c>
      <c r="D57" s="334" t="str">
        <f t="shared" si="2"/>
        <v/>
      </c>
      <c r="E57" s="335"/>
      <c r="F57" s="335"/>
      <c r="G57" s="336"/>
      <c r="H57" s="337"/>
      <c r="I57" s="338"/>
      <c r="J57" s="228"/>
      <c r="K57" s="339"/>
      <c r="L57" s="340"/>
      <c r="M57" s="341"/>
      <c r="N57" s="342"/>
      <c r="O57" s="233"/>
      <c r="P57" s="233"/>
      <c r="Q57" s="343"/>
      <c r="R57" s="195"/>
      <c r="S57" s="233"/>
      <c r="T57" s="195"/>
      <c r="U57" s="344"/>
      <c r="V57" s="195"/>
      <c r="W57" s="195"/>
      <c r="X57" s="195"/>
      <c r="Y57" s="345"/>
      <c r="Z57" s="195"/>
      <c r="AA57" s="199"/>
      <c r="AB57" s="195"/>
      <c r="AC57" s="345"/>
      <c r="AD57" s="200"/>
      <c r="AE57" s="201"/>
      <c r="AF57" s="200"/>
      <c r="AG57" s="344"/>
      <c r="AH57" s="200"/>
      <c r="AI57" s="202"/>
      <c r="AJ57" s="200"/>
      <c r="AK57" s="344"/>
      <c r="AL57" s="200"/>
      <c r="AM57" s="200"/>
      <c r="AN57" s="346"/>
      <c r="AO57" s="347"/>
      <c r="AP57" s="202"/>
      <c r="AQ57" s="346"/>
      <c r="AR57" s="200"/>
      <c r="AS57" s="205"/>
      <c r="AT57" s="346"/>
      <c r="AU57" s="348"/>
      <c r="AV57" s="348"/>
      <c r="AW57" s="346"/>
      <c r="AX57" s="200"/>
      <c r="AY57" s="202"/>
      <c r="AZ57" s="200"/>
      <c r="BA57" s="349"/>
      <c r="BB57" s="195"/>
      <c r="BC57" s="195"/>
      <c r="BD57" s="195"/>
      <c r="BE57" s="345"/>
      <c r="BF57" s="195"/>
      <c r="BG57" s="195"/>
      <c r="BH57" s="195"/>
      <c r="BI57" s="349"/>
      <c r="BJ57" s="200"/>
      <c r="BK57" s="202"/>
      <c r="BL57" s="200"/>
      <c r="BM57" s="349"/>
      <c r="BN57" s="195"/>
      <c r="BO57" s="195"/>
      <c r="BP57" s="195"/>
      <c r="BQ57" s="349"/>
      <c r="BR57" s="200"/>
      <c r="BS57" s="202"/>
      <c r="BT57" s="200"/>
      <c r="BU57" s="349"/>
      <c r="BV57" s="200"/>
      <c r="BW57" s="202"/>
      <c r="BX57" s="200"/>
      <c r="BY57" s="349"/>
      <c r="BZ57" s="208"/>
      <c r="CA57" s="350"/>
      <c r="CB57" s="351"/>
      <c r="CC57" s="202"/>
      <c r="CD57" s="352"/>
      <c r="CE57" s="349"/>
      <c r="CF57" s="351"/>
      <c r="CG57" s="202"/>
      <c r="CH57" s="352"/>
      <c r="CI57" s="349"/>
      <c r="CJ57" s="353"/>
      <c r="CK57" s="354"/>
      <c r="CL57" s="355"/>
    </row>
    <row r="58" spans="1:90" ht="23.25" thickBot="1">
      <c r="A58" s="331"/>
      <c r="B58" s="332">
        <f t="shared" si="0"/>
        <v>0</v>
      </c>
      <c r="C58" s="333">
        <f t="shared" si="1"/>
        <v>0</v>
      </c>
      <c r="D58" s="334" t="str">
        <f t="shared" si="2"/>
        <v/>
      </c>
      <c r="E58" s="335"/>
      <c r="F58" s="335"/>
      <c r="G58" s="336"/>
      <c r="H58" s="337"/>
      <c r="I58" s="338"/>
      <c r="J58" s="228"/>
      <c r="K58" s="339"/>
      <c r="L58" s="340"/>
      <c r="M58" s="341"/>
      <c r="N58" s="342"/>
      <c r="O58" s="233"/>
      <c r="P58" s="233"/>
      <c r="Q58" s="343"/>
      <c r="R58" s="195"/>
      <c r="S58" s="233"/>
      <c r="T58" s="195"/>
      <c r="U58" s="344"/>
      <c r="V58" s="195"/>
      <c r="W58" s="195"/>
      <c r="X58" s="195"/>
      <c r="Y58" s="345"/>
      <c r="Z58" s="195"/>
      <c r="AA58" s="199"/>
      <c r="AB58" s="195"/>
      <c r="AC58" s="345"/>
      <c r="AD58" s="200"/>
      <c r="AE58" s="201"/>
      <c r="AF58" s="200"/>
      <c r="AG58" s="344"/>
      <c r="AH58" s="200"/>
      <c r="AI58" s="202"/>
      <c r="AJ58" s="200"/>
      <c r="AK58" s="344"/>
      <c r="AL58" s="200"/>
      <c r="AM58" s="200"/>
      <c r="AN58" s="346"/>
      <c r="AO58" s="347"/>
      <c r="AP58" s="202"/>
      <c r="AQ58" s="346"/>
      <c r="AR58" s="200"/>
      <c r="AS58" s="205"/>
      <c r="AT58" s="346"/>
      <c r="AU58" s="348"/>
      <c r="AV58" s="348"/>
      <c r="AW58" s="346"/>
      <c r="AX58" s="200"/>
      <c r="AY58" s="202"/>
      <c r="AZ58" s="200"/>
      <c r="BA58" s="349"/>
      <c r="BB58" s="195"/>
      <c r="BC58" s="195"/>
      <c r="BD58" s="195"/>
      <c r="BE58" s="345"/>
      <c r="BF58" s="195"/>
      <c r="BG58" s="195"/>
      <c r="BH58" s="195"/>
      <c r="BI58" s="349"/>
      <c r="BJ58" s="200"/>
      <c r="BK58" s="202"/>
      <c r="BL58" s="200"/>
      <c r="BM58" s="349"/>
      <c r="BN58" s="195"/>
      <c r="BO58" s="195"/>
      <c r="BP58" s="195"/>
      <c r="BQ58" s="349"/>
      <c r="BR58" s="200"/>
      <c r="BS58" s="202"/>
      <c r="BT58" s="200"/>
      <c r="BU58" s="349"/>
      <c r="BV58" s="200"/>
      <c r="BW58" s="202"/>
      <c r="BX58" s="200"/>
      <c r="BY58" s="349"/>
      <c r="BZ58" s="208"/>
      <c r="CA58" s="350"/>
      <c r="CB58" s="351"/>
      <c r="CC58" s="202"/>
      <c r="CD58" s="352"/>
      <c r="CE58" s="349"/>
      <c r="CF58" s="351"/>
      <c r="CG58" s="202"/>
      <c r="CH58" s="352"/>
      <c r="CI58" s="349"/>
      <c r="CJ58" s="353"/>
      <c r="CK58" s="354"/>
      <c r="CL58" s="355"/>
    </row>
    <row r="59" spans="1:90" ht="23.25" thickBot="1">
      <c r="A59" s="331"/>
      <c r="B59" s="332">
        <f t="shared" si="0"/>
        <v>0</v>
      </c>
      <c r="C59" s="333">
        <f t="shared" si="1"/>
        <v>0</v>
      </c>
      <c r="D59" s="334" t="str">
        <f t="shared" si="2"/>
        <v/>
      </c>
      <c r="E59" s="335"/>
      <c r="F59" s="335"/>
      <c r="G59" s="336"/>
      <c r="H59" s="337"/>
      <c r="I59" s="338"/>
      <c r="J59" s="228"/>
      <c r="K59" s="339"/>
      <c r="L59" s="340"/>
      <c r="M59" s="341"/>
      <c r="N59" s="342"/>
      <c r="O59" s="233"/>
      <c r="P59" s="233"/>
      <c r="Q59" s="343"/>
      <c r="R59" s="195"/>
      <c r="S59" s="233"/>
      <c r="T59" s="195"/>
      <c r="U59" s="344"/>
      <c r="V59" s="195"/>
      <c r="W59" s="195"/>
      <c r="X59" s="195"/>
      <c r="Y59" s="345"/>
      <c r="Z59" s="195"/>
      <c r="AA59" s="199"/>
      <c r="AB59" s="195"/>
      <c r="AC59" s="345"/>
      <c r="AD59" s="200"/>
      <c r="AE59" s="201"/>
      <c r="AF59" s="200"/>
      <c r="AG59" s="344"/>
      <c r="AH59" s="200"/>
      <c r="AI59" s="202"/>
      <c r="AJ59" s="200"/>
      <c r="AK59" s="344"/>
      <c r="AL59" s="200"/>
      <c r="AM59" s="200"/>
      <c r="AN59" s="346"/>
      <c r="AO59" s="347"/>
      <c r="AP59" s="202"/>
      <c r="AQ59" s="346"/>
      <c r="AR59" s="200"/>
      <c r="AS59" s="205"/>
      <c r="AT59" s="346"/>
      <c r="AU59" s="348"/>
      <c r="AV59" s="348"/>
      <c r="AW59" s="346"/>
      <c r="AX59" s="200"/>
      <c r="AY59" s="202"/>
      <c r="AZ59" s="200"/>
      <c r="BA59" s="349"/>
      <c r="BB59" s="195"/>
      <c r="BC59" s="195"/>
      <c r="BD59" s="195"/>
      <c r="BE59" s="345"/>
      <c r="BF59" s="195"/>
      <c r="BG59" s="195"/>
      <c r="BH59" s="195"/>
      <c r="BI59" s="349"/>
      <c r="BJ59" s="200"/>
      <c r="BK59" s="202"/>
      <c r="BL59" s="200"/>
      <c r="BM59" s="349"/>
      <c r="BN59" s="195"/>
      <c r="BO59" s="195"/>
      <c r="BP59" s="195"/>
      <c r="BQ59" s="349"/>
      <c r="BR59" s="200"/>
      <c r="BS59" s="202"/>
      <c r="BT59" s="200"/>
      <c r="BU59" s="349"/>
      <c r="BV59" s="200"/>
      <c r="BW59" s="202"/>
      <c r="BX59" s="200"/>
      <c r="BY59" s="349"/>
      <c r="BZ59" s="208"/>
      <c r="CA59" s="350"/>
      <c r="CB59" s="351"/>
      <c r="CC59" s="202"/>
      <c r="CD59" s="352"/>
      <c r="CE59" s="349"/>
      <c r="CF59" s="351"/>
      <c r="CG59" s="202"/>
      <c r="CH59" s="352"/>
      <c r="CI59" s="349"/>
      <c r="CJ59" s="353"/>
      <c r="CK59" s="354"/>
      <c r="CL59" s="355"/>
    </row>
    <row r="60" spans="1:90" ht="23.25" thickBot="1">
      <c r="B60" s="223">
        <f t="shared" si="0"/>
        <v>0</v>
      </c>
      <c r="C60" s="224">
        <f t="shared" si="1"/>
        <v>0</v>
      </c>
      <c r="D60" s="225" t="str">
        <f t="shared" si="2"/>
        <v/>
      </c>
      <c r="E60" s="226"/>
      <c r="F60" s="226"/>
      <c r="G60" s="227"/>
      <c r="H60" s="188"/>
      <c r="I60" s="189"/>
      <c r="J60" s="228"/>
      <c r="K60" s="229"/>
      <c r="L60" s="230"/>
      <c r="M60" s="231"/>
      <c r="N60" s="232"/>
      <c r="O60" s="233"/>
      <c r="P60" s="233"/>
      <c r="R60" s="195"/>
      <c r="S60" s="233"/>
      <c r="T60" s="195"/>
      <c r="U60" s="234"/>
      <c r="V60" s="195"/>
      <c r="W60" s="195"/>
      <c r="X60" s="195"/>
      <c r="Y60" s="235"/>
      <c r="Z60" s="195"/>
      <c r="AA60" s="199"/>
      <c r="AB60" s="195"/>
      <c r="AC60" s="235"/>
      <c r="AD60" s="200"/>
      <c r="AE60" s="201"/>
      <c r="AF60" s="200"/>
      <c r="AG60" s="236"/>
      <c r="AH60" s="200"/>
      <c r="AI60" s="202"/>
      <c r="AJ60" s="200"/>
      <c r="AK60" s="236"/>
      <c r="AL60" s="200"/>
      <c r="AM60" s="200"/>
      <c r="AN60" s="203"/>
      <c r="AO60" s="204"/>
      <c r="AP60" s="202"/>
      <c r="AQ60" s="203"/>
      <c r="AR60" s="200"/>
      <c r="AS60" s="205"/>
      <c r="AT60" s="203"/>
      <c r="AU60" s="206"/>
      <c r="AV60" s="206"/>
      <c r="AW60" s="237"/>
      <c r="AX60" s="200"/>
      <c r="AY60" s="202"/>
      <c r="AZ60" s="200"/>
      <c r="BA60" s="238"/>
      <c r="BB60" s="195"/>
      <c r="BC60" s="195"/>
      <c r="BD60" s="195"/>
      <c r="BE60" s="235"/>
      <c r="BF60" s="195"/>
      <c r="BG60" s="195"/>
      <c r="BH60" s="195"/>
      <c r="BI60" s="238"/>
      <c r="BJ60" s="200"/>
      <c r="BK60" s="202"/>
      <c r="BL60" s="200"/>
      <c r="BM60" s="238"/>
      <c r="BN60" s="195"/>
      <c r="BO60" s="195"/>
      <c r="BP60" s="195"/>
      <c r="BQ60" s="238"/>
      <c r="BR60" s="200"/>
      <c r="BS60" s="202"/>
      <c r="BT60" s="200"/>
      <c r="BU60" s="238"/>
      <c r="BV60" s="200"/>
      <c r="BW60" s="202"/>
      <c r="BX60" s="200"/>
      <c r="BY60" s="238"/>
      <c r="BZ60" s="208"/>
      <c r="CA60" s="239"/>
      <c r="CB60" s="210"/>
      <c r="CC60" s="202"/>
      <c r="CD60" s="211"/>
      <c r="CE60" s="238"/>
      <c r="CF60" s="210"/>
      <c r="CG60" s="202"/>
      <c r="CH60" s="211"/>
      <c r="CI60" s="238"/>
      <c r="CJ60" s="240"/>
      <c r="CK60" s="241"/>
      <c r="CL60" s="242"/>
    </row>
    <row r="61" spans="1:90" ht="23.25" thickBot="1">
      <c r="B61" s="223">
        <f t="shared" si="0"/>
        <v>0</v>
      </c>
      <c r="C61" s="224">
        <f t="shared" si="1"/>
        <v>0</v>
      </c>
      <c r="D61" s="225" t="str">
        <f t="shared" si="2"/>
        <v/>
      </c>
      <c r="E61" s="226"/>
      <c r="F61" s="226"/>
      <c r="G61" s="227"/>
      <c r="H61" s="188"/>
      <c r="I61" s="189"/>
      <c r="J61" s="228"/>
      <c r="K61" s="229"/>
      <c r="L61" s="230"/>
      <c r="M61" s="231"/>
      <c r="N61" s="232"/>
      <c r="O61" s="233"/>
      <c r="P61" s="233"/>
      <c r="R61" s="195"/>
      <c r="S61" s="233"/>
      <c r="T61" s="195"/>
      <c r="U61" s="234"/>
      <c r="V61" s="195"/>
      <c r="W61" s="195"/>
      <c r="X61" s="195"/>
      <c r="Y61" s="235"/>
      <c r="Z61" s="195"/>
      <c r="AA61" s="199"/>
      <c r="AB61" s="195"/>
      <c r="AC61" s="235"/>
      <c r="AD61" s="200"/>
      <c r="AE61" s="201"/>
      <c r="AF61" s="200"/>
      <c r="AG61" s="236"/>
      <c r="AH61" s="200"/>
      <c r="AI61" s="202"/>
      <c r="AJ61" s="200"/>
      <c r="AK61" s="236"/>
      <c r="AL61" s="200"/>
      <c r="AM61" s="200"/>
      <c r="AN61" s="203"/>
      <c r="AO61" s="204"/>
      <c r="AP61" s="202"/>
      <c r="AQ61" s="203"/>
      <c r="AR61" s="200"/>
      <c r="AS61" s="205"/>
      <c r="AT61" s="203"/>
      <c r="AU61" s="206"/>
      <c r="AV61" s="206"/>
      <c r="AW61" s="237"/>
      <c r="AX61" s="200"/>
      <c r="AY61" s="202"/>
      <c r="AZ61" s="200"/>
      <c r="BA61" s="238"/>
      <c r="BB61" s="195"/>
      <c r="BC61" s="195"/>
      <c r="BD61" s="195"/>
      <c r="BE61" s="235"/>
      <c r="BF61" s="195"/>
      <c r="BG61" s="195"/>
      <c r="BH61" s="195"/>
      <c r="BI61" s="238"/>
      <c r="BJ61" s="200"/>
      <c r="BK61" s="202"/>
      <c r="BL61" s="200"/>
      <c r="BM61" s="238"/>
      <c r="BN61" s="195"/>
      <c r="BO61" s="195"/>
      <c r="BP61" s="195"/>
      <c r="BQ61" s="238"/>
      <c r="BR61" s="200"/>
      <c r="BS61" s="202"/>
      <c r="BT61" s="200"/>
      <c r="BU61" s="238"/>
      <c r="BV61" s="200"/>
      <c r="BW61" s="202"/>
      <c r="BX61" s="200"/>
      <c r="BY61" s="238"/>
      <c r="BZ61" s="208"/>
      <c r="CA61" s="239"/>
      <c r="CB61" s="210"/>
      <c r="CC61" s="202"/>
      <c r="CD61" s="211"/>
      <c r="CE61" s="238"/>
      <c r="CF61" s="210"/>
      <c r="CG61" s="202"/>
      <c r="CH61" s="211"/>
      <c r="CI61" s="238"/>
      <c r="CJ61" s="240"/>
      <c r="CK61" s="241"/>
      <c r="CL61" s="242"/>
    </row>
    <row r="62" spans="1:90" ht="23.25" thickBot="1">
      <c r="B62" s="223">
        <f t="shared" si="0"/>
        <v>0</v>
      </c>
      <c r="C62" s="224">
        <f t="shared" si="1"/>
        <v>0</v>
      </c>
      <c r="D62" s="225" t="str">
        <f t="shared" si="2"/>
        <v/>
      </c>
      <c r="E62" s="226"/>
      <c r="F62" s="226"/>
      <c r="G62" s="227"/>
      <c r="H62" s="188"/>
      <c r="I62" s="189"/>
      <c r="J62" s="228"/>
      <c r="K62" s="229"/>
      <c r="L62" s="230"/>
      <c r="M62" s="231"/>
      <c r="N62" s="232"/>
      <c r="O62" s="233"/>
      <c r="P62" s="233"/>
      <c r="R62" s="195"/>
      <c r="S62" s="233"/>
      <c r="T62" s="195"/>
      <c r="U62" s="234"/>
      <c r="V62" s="195"/>
      <c r="W62" s="195"/>
      <c r="X62" s="195"/>
      <c r="Y62" s="235"/>
      <c r="Z62" s="195"/>
      <c r="AA62" s="199"/>
      <c r="AB62" s="195"/>
      <c r="AC62" s="235"/>
      <c r="AD62" s="200"/>
      <c r="AE62" s="201"/>
      <c r="AF62" s="200"/>
      <c r="AG62" s="236"/>
      <c r="AH62" s="200"/>
      <c r="AI62" s="202"/>
      <c r="AJ62" s="200"/>
      <c r="AK62" s="236"/>
      <c r="AL62" s="200"/>
      <c r="AM62" s="200"/>
      <c r="AN62" s="203"/>
      <c r="AO62" s="204"/>
      <c r="AP62" s="202"/>
      <c r="AQ62" s="203"/>
      <c r="AR62" s="200"/>
      <c r="AS62" s="205"/>
      <c r="AT62" s="203"/>
      <c r="AU62" s="206"/>
      <c r="AV62" s="206"/>
      <c r="AW62" s="237"/>
      <c r="AX62" s="200"/>
      <c r="AY62" s="202"/>
      <c r="AZ62" s="200"/>
      <c r="BA62" s="238"/>
      <c r="BB62" s="195"/>
      <c r="BC62" s="195"/>
      <c r="BD62" s="195"/>
      <c r="BE62" s="235"/>
      <c r="BF62" s="195"/>
      <c r="BG62" s="195"/>
      <c r="BH62" s="195"/>
      <c r="BI62" s="238"/>
      <c r="BJ62" s="200"/>
      <c r="BK62" s="202"/>
      <c r="BL62" s="200"/>
      <c r="BM62" s="238"/>
      <c r="BN62" s="195"/>
      <c r="BO62" s="195"/>
      <c r="BP62" s="195"/>
      <c r="BQ62" s="238"/>
      <c r="BR62" s="200"/>
      <c r="BS62" s="202"/>
      <c r="BT62" s="200"/>
      <c r="BU62" s="238"/>
      <c r="BV62" s="200"/>
      <c r="BW62" s="202"/>
      <c r="BX62" s="200"/>
      <c r="BY62" s="238"/>
      <c r="BZ62" s="208"/>
      <c r="CA62" s="239"/>
      <c r="CB62" s="210"/>
      <c r="CC62" s="202"/>
      <c r="CD62" s="211"/>
      <c r="CE62" s="238"/>
      <c r="CF62" s="210"/>
      <c r="CG62" s="202"/>
      <c r="CH62" s="211"/>
      <c r="CI62" s="238"/>
      <c r="CJ62" s="240"/>
      <c r="CK62" s="241"/>
      <c r="CL62" s="242"/>
    </row>
    <row r="63" spans="1:90" ht="23.25" thickBot="1">
      <c r="B63" s="223">
        <f t="shared" si="0"/>
        <v>0</v>
      </c>
      <c r="C63" s="224">
        <f t="shared" si="1"/>
        <v>0</v>
      </c>
      <c r="D63" s="225" t="str">
        <f t="shared" si="2"/>
        <v/>
      </c>
      <c r="E63" s="226"/>
      <c r="F63" s="226"/>
      <c r="G63" s="227"/>
      <c r="H63" s="188"/>
      <c r="I63" s="189"/>
      <c r="J63" s="228"/>
      <c r="K63" s="229"/>
      <c r="L63" s="230"/>
      <c r="M63" s="231"/>
      <c r="N63" s="232"/>
      <c r="O63" s="233"/>
      <c r="P63" s="233"/>
      <c r="R63" s="195"/>
      <c r="S63" s="233"/>
      <c r="T63" s="195"/>
      <c r="U63" s="234"/>
      <c r="V63" s="195"/>
      <c r="W63" s="195"/>
      <c r="X63" s="195"/>
      <c r="Y63" s="235"/>
      <c r="Z63" s="195"/>
      <c r="AA63" s="199"/>
      <c r="AB63" s="195"/>
      <c r="AC63" s="235"/>
      <c r="AD63" s="200"/>
      <c r="AE63" s="201"/>
      <c r="AF63" s="200"/>
      <c r="AG63" s="236"/>
      <c r="AH63" s="200"/>
      <c r="AI63" s="202"/>
      <c r="AJ63" s="200"/>
      <c r="AK63" s="236"/>
      <c r="AL63" s="200"/>
      <c r="AM63" s="200"/>
      <c r="AN63" s="203"/>
      <c r="AO63" s="204"/>
      <c r="AP63" s="202"/>
      <c r="AQ63" s="203"/>
      <c r="AR63" s="200"/>
      <c r="AS63" s="205"/>
      <c r="AT63" s="203"/>
      <c r="AU63" s="206"/>
      <c r="AV63" s="206"/>
      <c r="AW63" s="237"/>
      <c r="AX63" s="200"/>
      <c r="AY63" s="202"/>
      <c r="AZ63" s="200"/>
      <c r="BA63" s="238"/>
      <c r="BB63" s="195"/>
      <c r="BC63" s="195"/>
      <c r="BD63" s="195"/>
      <c r="BE63" s="235"/>
      <c r="BF63" s="195"/>
      <c r="BG63" s="195"/>
      <c r="BH63" s="195"/>
      <c r="BI63" s="238"/>
      <c r="BJ63" s="200"/>
      <c r="BK63" s="202"/>
      <c r="BL63" s="200"/>
      <c r="BM63" s="238"/>
      <c r="BN63" s="195"/>
      <c r="BO63" s="195"/>
      <c r="BP63" s="195"/>
      <c r="BQ63" s="238"/>
      <c r="BR63" s="200"/>
      <c r="BS63" s="202"/>
      <c r="BT63" s="200"/>
      <c r="BU63" s="238"/>
      <c r="BV63" s="200"/>
      <c r="BW63" s="202"/>
      <c r="BX63" s="200"/>
      <c r="BY63" s="238"/>
      <c r="BZ63" s="208"/>
      <c r="CA63" s="239"/>
      <c r="CB63" s="210"/>
      <c r="CC63" s="202"/>
      <c r="CD63" s="211"/>
      <c r="CE63" s="238"/>
      <c r="CF63" s="210"/>
      <c r="CG63" s="202"/>
      <c r="CH63" s="211"/>
      <c r="CI63" s="238"/>
      <c r="CJ63" s="240"/>
      <c r="CK63" s="241"/>
      <c r="CL63" s="242"/>
    </row>
    <row r="64" spans="1:90" ht="23.25" thickBot="1">
      <c r="A64" s="221"/>
      <c r="B64" s="183">
        <f t="shared" si="0"/>
        <v>0</v>
      </c>
      <c r="C64" s="184">
        <f t="shared" si="1"/>
        <v>0</v>
      </c>
      <c r="D64" s="185" t="str">
        <f t="shared" si="2"/>
        <v/>
      </c>
      <c r="E64" s="186"/>
      <c r="F64" s="186"/>
      <c r="G64" s="187"/>
      <c r="H64" s="188"/>
      <c r="I64" s="189"/>
      <c r="J64" s="228"/>
      <c r="K64" s="191"/>
      <c r="L64" s="192"/>
      <c r="M64" s="193"/>
      <c r="N64" s="194"/>
      <c r="O64" s="195"/>
      <c r="P64" s="195"/>
      <c r="Q64" s="196"/>
      <c r="R64" s="195"/>
      <c r="S64" s="233"/>
      <c r="T64" s="195"/>
      <c r="U64" s="197"/>
      <c r="V64" s="195"/>
      <c r="W64" s="195"/>
      <c r="X64" s="195"/>
      <c r="Y64" s="198"/>
      <c r="Z64" s="195"/>
      <c r="AA64" s="199"/>
      <c r="AB64" s="195"/>
      <c r="AC64" s="198"/>
      <c r="AD64" s="200"/>
      <c r="AE64" s="201"/>
      <c r="AF64" s="200"/>
      <c r="AG64" s="197"/>
      <c r="AH64" s="200"/>
      <c r="AI64" s="202"/>
      <c r="AJ64" s="200"/>
      <c r="AK64" s="197"/>
      <c r="AL64" s="200"/>
      <c r="AM64" s="200"/>
      <c r="AN64" s="203"/>
      <c r="AO64" s="204"/>
      <c r="AP64" s="202"/>
      <c r="AQ64" s="203"/>
      <c r="AR64" s="200"/>
      <c r="AS64" s="205"/>
      <c r="AT64" s="203"/>
      <c r="AU64" s="206"/>
      <c r="AV64" s="206"/>
      <c r="AW64" s="203"/>
      <c r="AX64" s="200"/>
      <c r="AY64" s="202"/>
      <c r="AZ64" s="200"/>
      <c r="BA64" s="207"/>
      <c r="BB64" s="195"/>
      <c r="BC64" s="195"/>
      <c r="BD64" s="195"/>
      <c r="BE64" s="198"/>
      <c r="BF64" s="195"/>
      <c r="BG64" s="195"/>
      <c r="BH64" s="195"/>
      <c r="BI64" s="207"/>
      <c r="BJ64" s="200"/>
      <c r="BK64" s="202"/>
      <c r="BL64" s="200"/>
      <c r="BM64" s="207"/>
      <c r="BN64" s="195"/>
      <c r="BO64" s="195"/>
      <c r="BP64" s="195"/>
      <c r="BQ64" s="207"/>
      <c r="BR64" s="200"/>
      <c r="BS64" s="202"/>
      <c r="BT64" s="200"/>
      <c r="BU64" s="207"/>
      <c r="BV64" s="200"/>
      <c r="BW64" s="202"/>
      <c r="BX64" s="200"/>
      <c r="BY64" s="207"/>
      <c r="BZ64" s="208"/>
      <c r="CA64" s="209"/>
      <c r="CB64" s="210"/>
      <c r="CC64" s="202"/>
      <c r="CD64" s="211"/>
      <c r="CE64" s="207"/>
      <c r="CF64" s="210"/>
      <c r="CG64" s="202"/>
      <c r="CH64" s="211"/>
      <c r="CI64" s="207"/>
      <c r="CJ64" s="212"/>
      <c r="CK64" s="213"/>
      <c r="CL64" s="214"/>
    </row>
    <row r="65" spans="1:90" ht="23.25" thickBot="1">
      <c r="B65" s="223">
        <f t="shared" si="0"/>
        <v>0</v>
      </c>
      <c r="C65" s="224">
        <f t="shared" si="1"/>
        <v>0</v>
      </c>
      <c r="D65" s="225" t="str">
        <f t="shared" si="2"/>
        <v/>
      </c>
      <c r="E65" s="226"/>
      <c r="F65" s="226"/>
      <c r="G65" s="227"/>
      <c r="H65" s="188"/>
      <c r="I65" s="189"/>
      <c r="J65" s="228"/>
      <c r="K65" s="229"/>
      <c r="L65" s="230"/>
      <c r="M65" s="231"/>
      <c r="N65" s="232"/>
      <c r="O65" s="233"/>
      <c r="P65" s="233"/>
      <c r="R65" s="195"/>
      <c r="S65" s="233"/>
      <c r="T65" s="195"/>
      <c r="U65" s="234"/>
      <c r="V65" s="195"/>
      <c r="W65" s="195"/>
      <c r="X65" s="195"/>
      <c r="Y65" s="235"/>
      <c r="Z65" s="195"/>
      <c r="AA65" s="199"/>
      <c r="AB65" s="195"/>
      <c r="AC65" s="235"/>
      <c r="AD65" s="200"/>
      <c r="AE65" s="201"/>
      <c r="AF65" s="200"/>
      <c r="AG65" s="236"/>
      <c r="AH65" s="200"/>
      <c r="AI65" s="202"/>
      <c r="AJ65" s="200"/>
      <c r="AK65" s="236"/>
      <c r="AL65" s="200"/>
      <c r="AM65" s="200"/>
      <c r="AN65" s="203"/>
      <c r="AO65" s="204"/>
      <c r="AP65" s="202"/>
      <c r="AQ65" s="203"/>
      <c r="AR65" s="200"/>
      <c r="AS65" s="205"/>
      <c r="AT65" s="203"/>
      <c r="AU65" s="206"/>
      <c r="AV65" s="206"/>
      <c r="AW65" s="237"/>
      <c r="AX65" s="200"/>
      <c r="AY65" s="202"/>
      <c r="AZ65" s="200"/>
      <c r="BA65" s="238"/>
      <c r="BB65" s="195"/>
      <c r="BC65" s="195"/>
      <c r="BD65" s="195"/>
      <c r="BE65" s="235"/>
      <c r="BF65" s="195"/>
      <c r="BG65" s="195"/>
      <c r="BH65" s="195"/>
      <c r="BI65" s="238"/>
      <c r="BJ65" s="200"/>
      <c r="BK65" s="202"/>
      <c r="BL65" s="200"/>
      <c r="BM65" s="238"/>
      <c r="BN65" s="195"/>
      <c r="BO65" s="195"/>
      <c r="BP65" s="195"/>
      <c r="BQ65" s="238"/>
      <c r="BR65" s="200"/>
      <c r="BS65" s="202"/>
      <c r="BT65" s="200"/>
      <c r="BU65" s="238"/>
      <c r="BV65" s="200"/>
      <c r="BW65" s="202"/>
      <c r="BX65" s="200"/>
      <c r="BY65" s="238"/>
      <c r="BZ65" s="208"/>
      <c r="CA65" s="239"/>
      <c r="CB65" s="210"/>
      <c r="CC65" s="202"/>
      <c r="CD65" s="211"/>
      <c r="CE65" s="238"/>
      <c r="CF65" s="210"/>
      <c r="CG65" s="202"/>
      <c r="CH65" s="211"/>
      <c r="CI65" s="238"/>
      <c r="CJ65" s="240"/>
      <c r="CK65" s="241"/>
      <c r="CL65" s="242"/>
    </row>
    <row r="66" spans="1:90" ht="23.25" thickBot="1">
      <c r="B66" s="223">
        <f t="shared" si="0"/>
        <v>0</v>
      </c>
      <c r="C66" s="224">
        <f t="shared" si="1"/>
        <v>0</v>
      </c>
      <c r="D66" s="225" t="str">
        <f t="shared" si="2"/>
        <v/>
      </c>
      <c r="E66" s="226"/>
      <c r="F66" s="226"/>
      <c r="G66" s="227"/>
      <c r="H66" s="188"/>
      <c r="I66" s="189"/>
      <c r="J66" s="228"/>
      <c r="K66" s="229"/>
      <c r="L66" s="230"/>
      <c r="M66" s="231"/>
      <c r="N66" s="232"/>
      <c r="O66" s="233"/>
      <c r="P66" s="233"/>
      <c r="R66" s="195"/>
      <c r="S66" s="233"/>
      <c r="T66" s="195"/>
      <c r="U66" s="234"/>
      <c r="V66" s="195"/>
      <c r="W66" s="195"/>
      <c r="X66" s="195"/>
      <c r="Y66" s="235"/>
      <c r="Z66" s="195"/>
      <c r="AA66" s="199"/>
      <c r="AB66" s="195"/>
      <c r="AC66" s="235"/>
      <c r="AD66" s="200"/>
      <c r="AE66" s="201"/>
      <c r="AF66" s="200"/>
      <c r="AG66" s="236"/>
      <c r="AH66" s="200"/>
      <c r="AI66" s="202"/>
      <c r="AJ66" s="200"/>
      <c r="AK66" s="236"/>
      <c r="AL66" s="200"/>
      <c r="AM66" s="200"/>
      <c r="AN66" s="203"/>
      <c r="AO66" s="204"/>
      <c r="AP66" s="202"/>
      <c r="AQ66" s="203"/>
      <c r="AR66" s="200"/>
      <c r="AS66" s="205"/>
      <c r="AT66" s="203"/>
      <c r="AU66" s="206"/>
      <c r="AV66" s="206"/>
      <c r="AW66" s="237"/>
      <c r="AX66" s="200"/>
      <c r="AY66" s="202"/>
      <c r="AZ66" s="200"/>
      <c r="BA66" s="238"/>
      <c r="BB66" s="195"/>
      <c r="BC66" s="195"/>
      <c r="BD66" s="195"/>
      <c r="BE66" s="235"/>
      <c r="BF66" s="195"/>
      <c r="BG66" s="195"/>
      <c r="BH66" s="195"/>
      <c r="BI66" s="238"/>
      <c r="BJ66" s="200"/>
      <c r="BK66" s="202"/>
      <c r="BL66" s="200"/>
      <c r="BM66" s="238"/>
      <c r="BN66" s="195"/>
      <c r="BO66" s="195"/>
      <c r="BP66" s="195"/>
      <c r="BQ66" s="238"/>
      <c r="BR66" s="200"/>
      <c r="BS66" s="202"/>
      <c r="BT66" s="200"/>
      <c r="BU66" s="238"/>
      <c r="BV66" s="200"/>
      <c r="BW66" s="202"/>
      <c r="BX66" s="200"/>
      <c r="BY66" s="238"/>
      <c r="BZ66" s="208"/>
      <c r="CA66" s="239"/>
      <c r="CB66" s="210"/>
      <c r="CC66" s="202"/>
      <c r="CD66" s="211"/>
      <c r="CE66" s="238"/>
      <c r="CF66" s="210"/>
      <c r="CG66" s="202"/>
      <c r="CH66" s="211"/>
      <c r="CI66" s="238"/>
      <c r="CJ66" s="240"/>
      <c r="CK66" s="241"/>
      <c r="CL66" s="242"/>
    </row>
    <row r="67" spans="1:90" ht="23.25" thickBot="1">
      <c r="B67" s="223">
        <f t="shared" si="0"/>
        <v>0</v>
      </c>
      <c r="C67" s="224">
        <f t="shared" si="1"/>
        <v>0</v>
      </c>
      <c r="D67" s="225" t="str">
        <f t="shared" si="2"/>
        <v/>
      </c>
      <c r="E67" s="226"/>
      <c r="F67" s="226"/>
      <c r="G67" s="227"/>
      <c r="H67" s="188"/>
      <c r="I67" s="189"/>
      <c r="J67" s="228"/>
      <c r="K67" s="229"/>
      <c r="L67" s="230"/>
      <c r="M67" s="231"/>
      <c r="N67" s="232"/>
      <c r="O67" s="233"/>
      <c r="P67" s="233"/>
      <c r="R67" s="195"/>
      <c r="S67" s="233"/>
      <c r="T67" s="195"/>
      <c r="U67" s="234"/>
      <c r="V67" s="195"/>
      <c r="W67" s="195"/>
      <c r="X67" s="195"/>
      <c r="Y67" s="235"/>
      <c r="Z67" s="195"/>
      <c r="AA67" s="199"/>
      <c r="AB67" s="195"/>
      <c r="AC67" s="235"/>
      <c r="AD67" s="200"/>
      <c r="AE67" s="201"/>
      <c r="AF67" s="200"/>
      <c r="AG67" s="236"/>
      <c r="AH67" s="200"/>
      <c r="AI67" s="202"/>
      <c r="AJ67" s="200"/>
      <c r="AK67" s="236"/>
      <c r="AL67" s="200"/>
      <c r="AM67" s="200"/>
      <c r="AN67" s="203"/>
      <c r="AO67" s="204"/>
      <c r="AP67" s="202"/>
      <c r="AQ67" s="203"/>
      <c r="AR67" s="200"/>
      <c r="AS67" s="205"/>
      <c r="AT67" s="203"/>
      <c r="AU67" s="206"/>
      <c r="AV67" s="206"/>
      <c r="AW67" s="237"/>
      <c r="AX67" s="200"/>
      <c r="AY67" s="202"/>
      <c r="AZ67" s="200"/>
      <c r="BA67" s="238"/>
      <c r="BB67" s="195"/>
      <c r="BC67" s="195"/>
      <c r="BD67" s="195"/>
      <c r="BE67" s="235"/>
      <c r="BF67" s="195"/>
      <c r="BG67" s="195"/>
      <c r="BH67" s="195"/>
      <c r="BI67" s="238"/>
      <c r="BJ67" s="200"/>
      <c r="BK67" s="202"/>
      <c r="BL67" s="200"/>
      <c r="BM67" s="238"/>
      <c r="BN67" s="195"/>
      <c r="BO67" s="195"/>
      <c r="BP67" s="195"/>
      <c r="BQ67" s="238"/>
      <c r="BR67" s="200"/>
      <c r="BS67" s="202"/>
      <c r="BT67" s="200"/>
      <c r="BU67" s="238"/>
      <c r="BV67" s="200"/>
      <c r="BW67" s="202"/>
      <c r="BX67" s="200"/>
      <c r="BY67" s="238"/>
      <c r="BZ67" s="208"/>
      <c r="CA67" s="239"/>
      <c r="CB67" s="210"/>
      <c r="CC67" s="202"/>
      <c r="CD67" s="211"/>
      <c r="CE67" s="238"/>
      <c r="CF67" s="210"/>
      <c r="CG67" s="202"/>
      <c r="CH67" s="211"/>
      <c r="CI67" s="238"/>
      <c r="CJ67" s="240"/>
      <c r="CK67" s="241"/>
      <c r="CL67" s="242"/>
    </row>
    <row r="68" spans="1:90" ht="23.25" thickBot="1">
      <c r="B68" s="223">
        <f t="shared" si="0"/>
        <v>0</v>
      </c>
      <c r="C68" s="224">
        <f t="shared" si="1"/>
        <v>0</v>
      </c>
      <c r="D68" s="225" t="str">
        <f t="shared" si="2"/>
        <v/>
      </c>
      <c r="E68" s="226"/>
      <c r="F68" s="226"/>
      <c r="G68" s="227"/>
      <c r="H68" s="188"/>
      <c r="I68" s="189"/>
      <c r="J68" s="228"/>
      <c r="K68" s="229"/>
      <c r="L68" s="230"/>
      <c r="M68" s="231"/>
      <c r="N68" s="232"/>
      <c r="O68" s="233"/>
      <c r="P68" s="233"/>
      <c r="R68" s="195"/>
      <c r="S68" s="233"/>
      <c r="T68" s="195"/>
      <c r="U68" s="234"/>
      <c r="V68" s="195"/>
      <c r="W68" s="195"/>
      <c r="X68" s="195"/>
      <c r="Y68" s="235"/>
      <c r="Z68" s="195"/>
      <c r="AA68" s="199"/>
      <c r="AB68" s="195"/>
      <c r="AC68" s="235"/>
      <c r="AD68" s="200"/>
      <c r="AE68" s="201"/>
      <c r="AF68" s="200"/>
      <c r="AG68" s="236"/>
      <c r="AH68" s="200"/>
      <c r="AI68" s="202"/>
      <c r="AJ68" s="200"/>
      <c r="AK68" s="236"/>
      <c r="AL68" s="200"/>
      <c r="AM68" s="200"/>
      <c r="AN68" s="203"/>
      <c r="AO68" s="204"/>
      <c r="AP68" s="202"/>
      <c r="AQ68" s="203"/>
      <c r="AR68" s="200"/>
      <c r="AS68" s="205"/>
      <c r="AT68" s="203"/>
      <c r="AU68" s="206"/>
      <c r="AV68" s="206"/>
      <c r="AW68" s="237"/>
      <c r="AX68" s="200"/>
      <c r="AY68" s="202"/>
      <c r="AZ68" s="200"/>
      <c r="BA68" s="238"/>
      <c r="BB68" s="195"/>
      <c r="BC68" s="195"/>
      <c r="BD68" s="195"/>
      <c r="BE68" s="235"/>
      <c r="BF68" s="195"/>
      <c r="BG68" s="195"/>
      <c r="BH68" s="195"/>
      <c r="BI68" s="238"/>
      <c r="BJ68" s="200"/>
      <c r="BK68" s="202"/>
      <c r="BL68" s="200"/>
      <c r="BM68" s="238"/>
      <c r="BN68" s="195"/>
      <c r="BO68" s="195"/>
      <c r="BP68" s="195"/>
      <c r="BQ68" s="238"/>
      <c r="BR68" s="200"/>
      <c r="BS68" s="202"/>
      <c r="BT68" s="200"/>
      <c r="BU68" s="238"/>
      <c r="BV68" s="200"/>
      <c r="BW68" s="202"/>
      <c r="BX68" s="200"/>
      <c r="BY68" s="238"/>
      <c r="BZ68" s="208"/>
      <c r="CA68" s="239"/>
      <c r="CB68" s="210"/>
      <c r="CC68" s="202"/>
      <c r="CD68" s="211"/>
      <c r="CE68" s="238"/>
      <c r="CF68" s="210"/>
      <c r="CG68" s="202"/>
      <c r="CH68" s="211"/>
      <c r="CI68" s="238"/>
      <c r="CJ68" s="240"/>
      <c r="CK68" s="241"/>
      <c r="CL68" s="242"/>
    </row>
    <row r="69" spans="1:90" ht="23.25" thickBot="1">
      <c r="A69" s="303"/>
      <c r="B69" s="304">
        <f t="shared" si="0"/>
        <v>0</v>
      </c>
      <c r="C69" s="305">
        <f t="shared" si="1"/>
        <v>0</v>
      </c>
      <c r="D69" s="306" t="str">
        <f t="shared" si="2"/>
        <v/>
      </c>
      <c r="E69" s="307"/>
      <c r="F69" s="307"/>
      <c r="G69" s="308"/>
      <c r="H69" s="309"/>
      <c r="I69" s="310"/>
      <c r="J69" s="228"/>
      <c r="K69" s="311"/>
      <c r="L69" s="312"/>
      <c r="M69" s="313"/>
      <c r="N69" s="314"/>
      <c r="O69" s="315"/>
      <c r="P69" s="315"/>
      <c r="Q69" s="316"/>
      <c r="R69" s="315"/>
      <c r="S69" s="315"/>
      <c r="T69" s="315"/>
      <c r="U69" s="317"/>
      <c r="V69" s="315"/>
      <c r="W69" s="195"/>
      <c r="X69" s="315"/>
      <c r="Y69" s="318"/>
      <c r="Z69" s="315"/>
      <c r="AA69" s="356"/>
      <c r="AB69" s="315"/>
      <c r="AC69" s="318"/>
      <c r="AD69" s="357"/>
      <c r="AE69" s="358"/>
      <c r="AF69" s="357"/>
      <c r="AG69" s="317"/>
      <c r="AH69" s="357"/>
      <c r="AI69" s="359"/>
      <c r="AJ69" s="357"/>
      <c r="AK69" s="317"/>
      <c r="AL69" s="357"/>
      <c r="AM69" s="357"/>
      <c r="AN69" s="319"/>
      <c r="AO69" s="320"/>
      <c r="AP69" s="359"/>
      <c r="AQ69" s="319"/>
      <c r="AR69" s="357"/>
      <c r="AS69" s="360"/>
      <c r="AT69" s="319"/>
      <c r="AU69" s="321"/>
      <c r="AV69" s="321"/>
      <c r="AW69" s="319"/>
      <c r="AX69" s="357"/>
      <c r="AY69" s="359"/>
      <c r="AZ69" s="357"/>
      <c r="BA69" s="322"/>
      <c r="BB69" s="315"/>
      <c r="BC69" s="315"/>
      <c r="BD69" s="315"/>
      <c r="BE69" s="318"/>
      <c r="BF69" s="315"/>
      <c r="BG69" s="315"/>
      <c r="BH69" s="315"/>
      <c r="BI69" s="322"/>
      <c r="BJ69" s="357"/>
      <c r="BK69" s="361"/>
      <c r="BL69" s="357"/>
      <c r="BM69" s="322"/>
      <c r="BN69" s="315"/>
      <c r="BO69" s="315"/>
      <c r="BP69" s="315"/>
      <c r="BQ69" s="322"/>
      <c r="BR69" s="357"/>
      <c r="BS69" s="361"/>
      <c r="BT69" s="357"/>
      <c r="BU69" s="322"/>
      <c r="BV69" s="357"/>
      <c r="BW69" s="361"/>
      <c r="BX69" s="357"/>
      <c r="BY69" s="322"/>
      <c r="BZ69" s="208"/>
      <c r="CA69" s="323"/>
      <c r="CB69" s="324"/>
      <c r="CC69" s="202"/>
      <c r="CD69" s="325"/>
      <c r="CE69" s="322"/>
      <c r="CF69" s="324"/>
      <c r="CG69" s="202"/>
      <c r="CH69" s="325"/>
      <c r="CI69" s="322"/>
      <c r="CJ69" s="326"/>
      <c r="CK69" s="327"/>
      <c r="CL69" s="328"/>
    </row>
    <row r="70" spans="1:90" ht="23.25" thickBot="1">
      <c r="B70" s="223">
        <f t="shared" si="0"/>
        <v>0</v>
      </c>
      <c r="C70" s="224">
        <f t="shared" si="1"/>
        <v>0</v>
      </c>
      <c r="D70" s="225" t="str">
        <f t="shared" si="2"/>
        <v/>
      </c>
      <c r="E70" s="226"/>
      <c r="F70" s="226"/>
      <c r="G70" s="227"/>
      <c r="H70" s="188"/>
      <c r="I70" s="189"/>
      <c r="J70" s="228"/>
      <c r="K70" s="229"/>
      <c r="L70" s="230"/>
      <c r="M70" s="231"/>
      <c r="N70" s="232"/>
      <c r="O70" s="233"/>
      <c r="P70" s="233"/>
      <c r="R70" s="195"/>
      <c r="S70" s="233"/>
      <c r="T70" s="195"/>
      <c r="U70" s="234"/>
      <c r="V70" s="195"/>
      <c r="W70" s="195"/>
      <c r="X70" s="195"/>
      <c r="Y70" s="235"/>
      <c r="Z70" s="195"/>
      <c r="AA70" s="199"/>
      <c r="AB70" s="195"/>
      <c r="AC70" s="235"/>
      <c r="AD70" s="200"/>
      <c r="AE70" s="201"/>
      <c r="AF70" s="200"/>
      <c r="AG70" s="236"/>
      <c r="AH70" s="200"/>
      <c r="AI70" s="202"/>
      <c r="AJ70" s="200"/>
      <c r="AK70" s="236"/>
      <c r="AL70" s="200"/>
      <c r="AM70" s="200"/>
      <c r="AN70" s="203"/>
      <c r="AO70" s="204"/>
      <c r="AP70" s="202"/>
      <c r="AQ70" s="203"/>
      <c r="AR70" s="200"/>
      <c r="AS70" s="205"/>
      <c r="AT70" s="203"/>
      <c r="AU70" s="206"/>
      <c r="AV70" s="206"/>
      <c r="AW70" s="237"/>
      <c r="AX70" s="200"/>
      <c r="AY70" s="202"/>
      <c r="AZ70" s="200"/>
      <c r="BA70" s="238"/>
      <c r="BB70" s="195"/>
      <c r="BC70" s="195"/>
      <c r="BD70" s="195"/>
      <c r="BE70" s="235"/>
      <c r="BF70" s="195"/>
      <c r="BG70" s="195"/>
      <c r="BH70" s="195"/>
      <c r="BI70" s="238"/>
      <c r="BJ70" s="200"/>
      <c r="BK70" s="202"/>
      <c r="BL70" s="200"/>
      <c r="BM70" s="238"/>
      <c r="BN70" s="195"/>
      <c r="BO70" s="195"/>
      <c r="BP70" s="195"/>
      <c r="BQ70" s="238"/>
      <c r="BR70" s="200"/>
      <c r="BS70" s="202"/>
      <c r="BT70" s="200"/>
      <c r="BU70" s="238"/>
      <c r="BV70" s="200"/>
      <c r="BW70" s="202"/>
      <c r="BX70" s="200"/>
      <c r="BY70" s="238"/>
      <c r="BZ70" s="208"/>
      <c r="CA70" s="239"/>
      <c r="CB70" s="210"/>
      <c r="CC70" s="202"/>
      <c r="CD70" s="211"/>
      <c r="CE70" s="238"/>
      <c r="CF70" s="210"/>
      <c r="CG70" s="202"/>
      <c r="CH70" s="211"/>
      <c r="CI70" s="238"/>
      <c r="CJ70" s="240"/>
      <c r="CK70" s="241"/>
      <c r="CL70" s="242"/>
    </row>
    <row r="71" spans="1:90" ht="23.25" thickBot="1">
      <c r="B71" s="223">
        <f t="shared" si="0"/>
        <v>0</v>
      </c>
      <c r="C71" s="224">
        <f t="shared" si="1"/>
        <v>0</v>
      </c>
      <c r="D71" s="225" t="str">
        <f t="shared" si="2"/>
        <v/>
      </c>
      <c r="E71" s="226"/>
      <c r="F71" s="226"/>
      <c r="G71" s="227"/>
      <c r="H71" s="188"/>
      <c r="I71" s="189"/>
      <c r="J71" s="228"/>
      <c r="K71" s="229"/>
      <c r="L71" s="230"/>
      <c r="M71" s="231"/>
      <c r="N71" s="232"/>
      <c r="O71" s="233"/>
      <c r="P71" s="233"/>
      <c r="R71" s="195"/>
      <c r="S71" s="233"/>
      <c r="T71" s="195"/>
      <c r="U71" s="234"/>
      <c r="V71" s="195"/>
      <c r="W71" s="195"/>
      <c r="X71" s="195"/>
      <c r="Y71" s="235"/>
      <c r="Z71" s="195"/>
      <c r="AA71" s="199"/>
      <c r="AB71" s="195"/>
      <c r="AC71" s="235"/>
      <c r="AD71" s="200"/>
      <c r="AE71" s="201"/>
      <c r="AF71" s="200"/>
      <c r="AG71" s="236"/>
      <c r="AH71" s="200"/>
      <c r="AI71" s="202"/>
      <c r="AJ71" s="200"/>
      <c r="AK71" s="236"/>
      <c r="AL71" s="200"/>
      <c r="AM71" s="200"/>
      <c r="AN71" s="203"/>
      <c r="AO71" s="204"/>
      <c r="AP71" s="202"/>
      <c r="AQ71" s="203"/>
      <c r="AR71" s="200"/>
      <c r="AS71" s="205"/>
      <c r="AT71" s="203"/>
      <c r="AU71" s="206"/>
      <c r="AV71" s="206"/>
      <c r="AW71" s="237"/>
      <c r="AX71" s="200"/>
      <c r="AY71" s="202"/>
      <c r="AZ71" s="200"/>
      <c r="BA71" s="238"/>
      <c r="BB71" s="195"/>
      <c r="BC71" s="195"/>
      <c r="BD71" s="195"/>
      <c r="BE71" s="235"/>
      <c r="BF71" s="195"/>
      <c r="BG71" s="195"/>
      <c r="BH71" s="195"/>
      <c r="BI71" s="238"/>
      <c r="BJ71" s="200"/>
      <c r="BK71" s="202"/>
      <c r="BL71" s="200"/>
      <c r="BM71" s="238"/>
      <c r="BN71" s="195"/>
      <c r="BO71" s="195"/>
      <c r="BP71" s="195"/>
      <c r="BQ71" s="238"/>
      <c r="BR71" s="200"/>
      <c r="BS71" s="202"/>
      <c r="BT71" s="200"/>
      <c r="BU71" s="238"/>
      <c r="BV71" s="200"/>
      <c r="BW71" s="202"/>
      <c r="BX71" s="200"/>
      <c r="BY71" s="238"/>
      <c r="BZ71" s="208"/>
      <c r="CA71" s="239"/>
      <c r="CB71" s="210"/>
      <c r="CC71" s="202"/>
      <c r="CD71" s="211"/>
      <c r="CE71" s="238"/>
      <c r="CF71" s="210"/>
      <c r="CG71" s="202"/>
      <c r="CH71" s="211"/>
      <c r="CI71" s="238"/>
      <c r="CJ71" s="240"/>
      <c r="CK71" s="241"/>
      <c r="CL71" s="242"/>
    </row>
    <row r="72" spans="1:90" ht="23.25" thickBot="1">
      <c r="B72" s="223">
        <f t="shared" si="0"/>
        <v>0</v>
      </c>
      <c r="C72" s="224">
        <f t="shared" si="1"/>
        <v>0</v>
      </c>
      <c r="D72" s="225" t="str">
        <f t="shared" si="2"/>
        <v/>
      </c>
      <c r="E72" s="226"/>
      <c r="F72" s="226"/>
      <c r="G72" s="227"/>
      <c r="H72" s="188"/>
      <c r="I72" s="189"/>
      <c r="J72" s="228"/>
      <c r="K72" s="229"/>
      <c r="L72" s="230"/>
      <c r="M72" s="231"/>
      <c r="N72" s="232"/>
      <c r="O72" s="233"/>
      <c r="P72" s="233"/>
      <c r="R72" s="195"/>
      <c r="S72" s="233"/>
      <c r="T72" s="195"/>
      <c r="U72" s="234"/>
      <c r="V72" s="195"/>
      <c r="W72" s="195"/>
      <c r="X72" s="195"/>
      <c r="Y72" s="235"/>
      <c r="Z72" s="195"/>
      <c r="AA72" s="199"/>
      <c r="AB72" s="195"/>
      <c r="AC72" s="235"/>
      <c r="AD72" s="200"/>
      <c r="AE72" s="201"/>
      <c r="AF72" s="200"/>
      <c r="AG72" s="236"/>
      <c r="AH72" s="200"/>
      <c r="AI72" s="202"/>
      <c r="AJ72" s="200"/>
      <c r="AK72" s="236"/>
      <c r="AL72" s="200"/>
      <c r="AM72" s="200"/>
      <c r="AN72" s="203"/>
      <c r="AO72" s="204"/>
      <c r="AP72" s="202"/>
      <c r="AQ72" s="203"/>
      <c r="AR72" s="200"/>
      <c r="AS72" s="205"/>
      <c r="AT72" s="203"/>
      <c r="AU72" s="206"/>
      <c r="AV72" s="206"/>
      <c r="AW72" s="237"/>
      <c r="AX72" s="200"/>
      <c r="AY72" s="202"/>
      <c r="AZ72" s="200"/>
      <c r="BA72" s="238"/>
      <c r="BB72" s="195"/>
      <c r="BC72" s="195"/>
      <c r="BD72" s="195"/>
      <c r="BE72" s="235"/>
      <c r="BF72" s="195"/>
      <c r="BG72" s="195"/>
      <c r="BH72" s="195"/>
      <c r="BI72" s="238"/>
      <c r="BJ72" s="200"/>
      <c r="BK72" s="202"/>
      <c r="BL72" s="200"/>
      <c r="BM72" s="238"/>
      <c r="BN72" s="195"/>
      <c r="BO72" s="195"/>
      <c r="BP72" s="195"/>
      <c r="BQ72" s="238"/>
      <c r="BR72" s="200"/>
      <c r="BS72" s="202"/>
      <c r="BT72" s="200"/>
      <c r="BU72" s="238"/>
      <c r="BV72" s="200"/>
      <c r="BW72" s="202"/>
      <c r="BX72" s="200"/>
      <c r="BY72" s="238"/>
      <c r="BZ72" s="208"/>
      <c r="CA72" s="239"/>
      <c r="CB72" s="210"/>
      <c r="CC72" s="202"/>
      <c r="CD72" s="211"/>
      <c r="CE72" s="238"/>
      <c r="CF72" s="210"/>
      <c r="CG72" s="202"/>
      <c r="CH72" s="211"/>
      <c r="CI72" s="238"/>
      <c r="CJ72" s="240"/>
      <c r="CK72" s="241"/>
      <c r="CL72" s="242"/>
    </row>
    <row r="73" spans="1:90" ht="23.25" thickBot="1">
      <c r="B73" s="223">
        <f t="shared" si="0"/>
        <v>0</v>
      </c>
      <c r="C73" s="224">
        <f t="shared" si="1"/>
        <v>0</v>
      </c>
      <c r="D73" s="225" t="str">
        <f t="shared" si="2"/>
        <v/>
      </c>
      <c r="E73" s="226"/>
      <c r="F73" s="226"/>
      <c r="G73" s="227"/>
      <c r="H73" s="188"/>
      <c r="I73" s="189"/>
      <c r="J73" s="228"/>
      <c r="K73" s="229"/>
      <c r="L73" s="230"/>
      <c r="M73" s="231"/>
      <c r="N73" s="232"/>
      <c r="O73" s="233"/>
      <c r="P73" s="233"/>
      <c r="R73" s="195"/>
      <c r="S73" s="233"/>
      <c r="T73" s="195"/>
      <c r="U73" s="234"/>
      <c r="V73" s="195"/>
      <c r="W73" s="195"/>
      <c r="X73" s="195"/>
      <c r="Y73" s="235"/>
      <c r="Z73" s="195"/>
      <c r="AA73" s="199"/>
      <c r="AB73" s="195"/>
      <c r="AC73" s="235"/>
      <c r="AD73" s="200"/>
      <c r="AE73" s="201"/>
      <c r="AF73" s="200"/>
      <c r="AG73" s="236"/>
      <c r="AH73" s="200"/>
      <c r="AI73" s="202"/>
      <c r="AJ73" s="200"/>
      <c r="AK73" s="236"/>
      <c r="AL73" s="200"/>
      <c r="AM73" s="200"/>
      <c r="AN73" s="203"/>
      <c r="AO73" s="204"/>
      <c r="AP73" s="202"/>
      <c r="AQ73" s="203"/>
      <c r="AR73" s="200"/>
      <c r="AS73" s="205"/>
      <c r="AT73" s="203"/>
      <c r="AU73" s="206"/>
      <c r="AV73" s="206"/>
      <c r="AW73" s="237"/>
      <c r="AX73" s="200"/>
      <c r="AY73" s="202"/>
      <c r="AZ73" s="200"/>
      <c r="BA73" s="238"/>
      <c r="BB73" s="195"/>
      <c r="BC73" s="195"/>
      <c r="BD73" s="195"/>
      <c r="BE73" s="235"/>
      <c r="BF73" s="195"/>
      <c r="BG73" s="195"/>
      <c r="BH73" s="195"/>
      <c r="BI73" s="238"/>
      <c r="BJ73" s="200"/>
      <c r="BK73" s="202"/>
      <c r="BL73" s="200"/>
      <c r="BM73" s="238"/>
      <c r="BN73" s="195"/>
      <c r="BO73" s="195"/>
      <c r="BP73" s="195"/>
      <c r="BQ73" s="238"/>
      <c r="BR73" s="200"/>
      <c r="BS73" s="202"/>
      <c r="BT73" s="200"/>
      <c r="BU73" s="238"/>
      <c r="BV73" s="200"/>
      <c r="BW73" s="202"/>
      <c r="BX73" s="200"/>
      <c r="BY73" s="238"/>
      <c r="BZ73" s="208"/>
      <c r="CA73" s="239"/>
      <c r="CB73" s="210"/>
      <c r="CC73" s="202"/>
      <c r="CD73" s="211"/>
      <c r="CE73" s="238"/>
      <c r="CF73" s="210"/>
      <c r="CG73" s="202"/>
      <c r="CH73" s="211"/>
      <c r="CI73" s="238"/>
      <c r="CJ73" s="240"/>
      <c r="CK73" s="241"/>
      <c r="CL73" s="242"/>
    </row>
    <row r="74" spans="1:90" ht="23.25" thickBot="1">
      <c r="B74" s="223">
        <f t="shared" ref="B74:B137" si="3">CK74</f>
        <v>0</v>
      </c>
      <c r="C74" s="224">
        <f t="shared" ref="C74:C137" si="4">CM74</f>
        <v>0</v>
      </c>
      <c r="D74" s="225" t="str">
        <f t="shared" ref="D74:D137" si="5">IF(E74="","",ROW()-9)</f>
        <v/>
      </c>
      <c r="E74" s="226"/>
      <c r="F74" s="226"/>
      <c r="G74" s="227"/>
      <c r="H74" s="188"/>
      <c r="I74" s="189"/>
      <c r="J74" s="228"/>
      <c r="K74" s="229"/>
      <c r="L74" s="230"/>
      <c r="M74" s="231"/>
      <c r="N74" s="232"/>
      <c r="O74" s="233"/>
      <c r="P74" s="233"/>
      <c r="R74" s="195"/>
      <c r="S74" s="233"/>
      <c r="T74" s="195"/>
      <c r="U74" s="234"/>
      <c r="V74" s="195"/>
      <c r="W74" s="195"/>
      <c r="X74" s="195"/>
      <c r="Y74" s="235"/>
      <c r="Z74" s="195"/>
      <c r="AA74" s="199"/>
      <c r="AB74" s="195"/>
      <c r="AC74" s="235"/>
      <c r="AD74" s="200"/>
      <c r="AE74" s="201"/>
      <c r="AF74" s="200"/>
      <c r="AG74" s="236"/>
      <c r="AH74" s="200"/>
      <c r="AI74" s="202"/>
      <c r="AJ74" s="200"/>
      <c r="AK74" s="236"/>
      <c r="AL74" s="200"/>
      <c r="AM74" s="200"/>
      <c r="AN74" s="203"/>
      <c r="AO74" s="204"/>
      <c r="AP74" s="202"/>
      <c r="AQ74" s="203"/>
      <c r="AR74" s="200"/>
      <c r="AS74" s="205"/>
      <c r="AT74" s="203"/>
      <c r="AU74" s="206"/>
      <c r="AV74" s="206"/>
      <c r="AW74" s="237"/>
      <c r="AX74" s="200"/>
      <c r="AY74" s="202"/>
      <c r="AZ74" s="200"/>
      <c r="BA74" s="238"/>
      <c r="BB74" s="195"/>
      <c r="BC74" s="195"/>
      <c r="BD74" s="195"/>
      <c r="BE74" s="235"/>
      <c r="BF74" s="195"/>
      <c r="BG74" s="195"/>
      <c r="BH74" s="195"/>
      <c r="BI74" s="238"/>
      <c r="BJ74" s="200"/>
      <c r="BK74" s="202"/>
      <c r="BL74" s="200"/>
      <c r="BM74" s="238"/>
      <c r="BN74" s="195"/>
      <c r="BO74" s="195"/>
      <c r="BP74" s="195"/>
      <c r="BQ74" s="238"/>
      <c r="BR74" s="200"/>
      <c r="BS74" s="202"/>
      <c r="BT74" s="200"/>
      <c r="BU74" s="238"/>
      <c r="BV74" s="200"/>
      <c r="BW74" s="202"/>
      <c r="BX74" s="200"/>
      <c r="BY74" s="238"/>
      <c r="BZ74" s="208"/>
      <c r="CA74" s="239"/>
      <c r="CB74" s="210"/>
      <c r="CC74" s="202"/>
      <c r="CD74" s="211"/>
      <c r="CE74" s="238"/>
      <c r="CF74" s="210"/>
      <c r="CG74" s="202"/>
      <c r="CH74" s="211"/>
      <c r="CI74" s="238"/>
      <c r="CJ74" s="240"/>
      <c r="CK74" s="241"/>
      <c r="CL74" s="242"/>
    </row>
    <row r="75" spans="1:90" ht="23.25" thickBot="1">
      <c r="B75" s="223">
        <f t="shared" si="3"/>
        <v>0</v>
      </c>
      <c r="C75" s="224">
        <f t="shared" si="4"/>
        <v>0</v>
      </c>
      <c r="D75" s="225" t="str">
        <f t="shared" si="5"/>
        <v/>
      </c>
      <c r="E75" s="226"/>
      <c r="F75" s="226"/>
      <c r="G75" s="227"/>
      <c r="H75" s="188"/>
      <c r="I75" s="189"/>
      <c r="J75" s="228"/>
      <c r="K75" s="229"/>
      <c r="L75" s="230"/>
      <c r="M75" s="231"/>
      <c r="N75" s="232"/>
      <c r="O75" s="233"/>
      <c r="P75" s="233"/>
      <c r="R75" s="195"/>
      <c r="S75" s="233"/>
      <c r="T75" s="195"/>
      <c r="U75" s="234"/>
      <c r="V75" s="195"/>
      <c r="W75" s="195"/>
      <c r="X75" s="195"/>
      <c r="Y75" s="235"/>
      <c r="Z75" s="195"/>
      <c r="AA75" s="199"/>
      <c r="AB75" s="195"/>
      <c r="AC75" s="235"/>
      <c r="AD75" s="200"/>
      <c r="AE75" s="201"/>
      <c r="AF75" s="200"/>
      <c r="AG75" s="236"/>
      <c r="AH75" s="200"/>
      <c r="AI75" s="202"/>
      <c r="AJ75" s="200"/>
      <c r="AK75" s="236"/>
      <c r="AL75" s="200"/>
      <c r="AM75" s="200"/>
      <c r="AN75" s="203"/>
      <c r="AO75" s="204"/>
      <c r="AP75" s="202"/>
      <c r="AQ75" s="203"/>
      <c r="AR75" s="200"/>
      <c r="AS75" s="205"/>
      <c r="AT75" s="203"/>
      <c r="AU75" s="206"/>
      <c r="AV75" s="206"/>
      <c r="AW75" s="237"/>
      <c r="AX75" s="200"/>
      <c r="AY75" s="202"/>
      <c r="AZ75" s="200"/>
      <c r="BA75" s="238"/>
      <c r="BB75" s="195"/>
      <c r="BC75" s="195"/>
      <c r="BD75" s="195"/>
      <c r="BE75" s="235"/>
      <c r="BF75" s="195"/>
      <c r="BG75" s="195"/>
      <c r="BH75" s="195"/>
      <c r="BI75" s="238"/>
      <c r="BJ75" s="200"/>
      <c r="BK75" s="202"/>
      <c r="BL75" s="200"/>
      <c r="BM75" s="238"/>
      <c r="BN75" s="195"/>
      <c r="BO75" s="195"/>
      <c r="BP75" s="195"/>
      <c r="BQ75" s="238"/>
      <c r="BR75" s="200"/>
      <c r="BS75" s="202"/>
      <c r="BT75" s="200"/>
      <c r="BU75" s="238"/>
      <c r="BV75" s="200"/>
      <c r="BW75" s="202"/>
      <c r="BX75" s="200"/>
      <c r="BY75" s="238"/>
      <c r="BZ75" s="208"/>
      <c r="CA75" s="239"/>
      <c r="CB75" s="210"/>
      <c r="CC75" s="202"/>
      <c r="CD75" s="211"/>
      <c r="CE75" s="238"/>
      <c r="CF75" s="210"/>
      <c r="CG75" s="202"/>
      <c r="CH75" s="211"/>
      <c r="CI75" s="238"/>
      <c r="CJ75" s="240"/>
      <c r="CK75" s="241"/>
      <c r="CL75" s="242"/>
    </row>
    <row r="76" spans="1:90" ht="23.25" thickBot="1">
      <c r="B76" s="223">
        <f t="shared" si="3"/>
        <v>0</v>
      </c>
      <c r="C76" s="224">
        <f t="shared" si="4"/>
        <v>0</v>
      </c>
      <c r="D76" s="225" t="str">
        <f t="shared" si="5"/>
        <v/>
      </c>
      <c r="E76" s="226"/>
      <c r="F76" s="226"/>
      <c r="G76" s="227"/>
      <c r="H76" s="188"/>
      <c r="I76" s="189"/>
      <c r="J76" s="228"/>
      <c r="K76" s="229"/>
      <c r="L76" s="230"/>
      <c r="M76" s="231"/>
      <c r="N76" s="232"/>
      <c r="O76" s="233"/>
      <c r="P76" s="233"/>
      <c r="R76" s="195"/>
      <c r="S76" s="233"/>
      <c r="T76" s="195"/>
      <c r="U76" s="234"/>
      <c r="V76" s="195"/>
      <c r="W76" s="195"/>
      <c r="X76" s="195"/>
      <c r="Y76" s="235"/>
      <c r="Z76" s="195"/>
      <c r="AA76" s="199"/>
      <c r="AB76" s="195"/>
      <c r="AC76" s="235"/>
      <c r="AD76" s="200"/>
      <c r="AE76" s="201"/>
      <c r="AF76" s="200"/>
      <c r="AG76" s="236"/>
      <c r="AH76" s="200"/>
      <c r="AI76" s="202"/>
      <c r="AJ76" s="200"/>
      <c r="AK76" s="236"/>
      <c r="AL76" s="200"/>
      <c r="AM76" s="200"/>
      <c r="AN76" s="203"/>
      <c r="AO76" s="204"/>
      <c r="AP76" s="202"/>
      <c r="AQ76" s="203"/>
      <c r="AR76" s="200"/>
      <c r="AS76" s="205"/>
      <c r="AT76" s="203"/>
      <c r="AU76" s="206"/>
      <c r="AV76" s="206"/>
      <c r="AW76" s="237"/>
      <c r="AX76" s="200"/>
      <c r="AY76" s="202"/>
      <c r="AZ76" s="200"/>
      <c r="BA76" s="238"/>
      <c r="BB76" s="195"/>
      <c r="BC76" s="195"/>
      <c r="BD76" s="195"/>
      <c r="BE76" s="235"/>
      <c r="BF76" s="195"/>
      <c r="BG76" s="195"/>
      <c r="BH76" s="195"/>
      <c r="BI76" s="238"/>
      <c r="BJ76" s="200"/>
      <c r="BK76" s="202"/>
      <c r="BL76" s="200"/>
      <c r="BM76" s="238"/>
      <c r="BN76" s="195"/>
      <c r="BO76" s="195"/>
      <c r="BP76" s="195"/>
      <c r="BQ76" s="238"/>
      <c r="BR76" s="200"/>
      <c r="BS76" s="202"/>
      <c r="BT76" s="200"/>
      <c r="BU76" s="238"/>
      <c r="BV76" s="200"/>
      <c r="BW76" s="202"/>
      <c r="BX76" s="200"/>
      <c r="BY76" s="238"/>
      <c r="BZ76" s="208"/>
      <c r="CA76" s="239"/>
      <c r="CB76" s="210"/>
      <c r="CC76" s="202"/>
      <c r="CD76" s="211"/>
      <c r="CE76" s="238"/>
      <c r="CF76" s="210"/>
      <c r="CG76" s="202"/>
      <c r="CH76" s="211"/>
      <c r="CI76" s="238"/>
      <c r="CJ76" s="240"/>
      <c r="CK76" s="241"/>
      <c r="CL76" s="242"/>
    </row>
    <row r="77" spans="1:90" ht="23.25" thickBot="1">
      <c r="B77" s="223">
        <f t="shared" si="3"/>
        <v>0</v>
      </c>
      <c r="C77" s="224">
        <f t="shared" si="4"/>
        <v>0</v>
      </c>
      <c r="D77" s="225" t="str">
        <f t="shared" si="5"/>
        <v/>
      </c>
      <c r="E77" s="226"/>
      <c r="F77" s="226"/>
      <c r="G77" s="227"/>
      <c r="H77" s="188"/>
      <c r="I77" s="189"/>
      <c r="J77" s="228"/>
      <c r="K77" s="229"/>
      <c r="L77" s="230"/>
      <c r="M77" s="231"/>
      <c r="N77" s="232"/>
      <c r="O77" s="233"/>
      <c r="P77" s="233"/>
      <c r="R77" s="195"/>
      <c r="S77" s="233"/>
      <c r="T77" s="195"/>
      <c r="U77" s="234"/>
      <c r="V77" s="195"/>
      <c r="W77" s="195"/>
      <c r="X77" s="195"/>
      <c r="Y77" s="235"/>
      <c r="Z77" s="195"/>
      <c r="AA77" s="199"/>
      <c r="AB77" s="195"/>
      <c r="AC77" s="235"/>
      <c r="AD77" s="200"/>
      <c r="AE77" s="201"/>
      <c r="AF77" s="200"/>
      <c r="AG77" s="236"/>
      <c r="AH77" s="200"/>
      <c r="AI77" s="202"/>
      <c r="AJ77" s="200"/>
      <c r="AK77" s="236"/>
      <c r="AL77" s="200"/>
      <c r="AM77" s="200"/>
      <c r="AN77" s="203"/>
      <c r="AO77" s="204"/>
      <c r="AP77" s="202"/>
      <c r="AQ77" s="203"/>
      <c r="AR77" s="200"/>
      <c r="AS77" s="205"/>
      <c r="AT77" s="203"/>
      <c r="AU77" s="206"/>
      <c r="AV77" s="206"/>
      <c r="AW77" s="237"/>
      <c r="AX77" s="200"/>
      <c r="AY77" s="202"/>
      <c r="AZ77" s="200"/>
      <c r="BA77" s="238"/>
      <c r="BB77" s="195"/>
      <c r="BC77" s="195"/>
      <c r="BD77" s="195"/>
      <c r="BE77" s="235"/>
      <c r="BF77" s="195"/>
      <c r="BG77" s="195"/>
      <c r="BH77" s="195"/>
      <c r="BI77" s="238"/>
      <c r="BJ77" s="200"/>
      <c r="BK77" s="202"/>
      <c r="BL77" s="200"/>
      <c r="BM77" s="238"/>
      <c r="BN77" s="195"/>
      <c r="BO77" s="195"/>
      <c r="BP77" s="195"/>
      <c r="BQ77" s="238"/>
      <c r="BR77" s="200"/>
      <c r="BS77" s="202"/>
      <c r="BT77" s="200"/>
      <c r="BU77" s="238"/>
      <c r="BV77" s="200"/>
      <c r="BW77" s="202"/>
      <c r="BX77" s="200"/>
      <c r="BY77" s="238"/>
      <c r="BZ77" s="208"/>
      <c r="CA77" s="239"/>
      <c r="CB77" s="210"/>
      <c r="CC77" s="202"/>
      <c r="CD77" s="211"/>
      <c r="CE77" s="238"/>
      <c r="CF77" s="210"/>
      <c r="CG77" s="202"/>
      <c r="CH77" s="211"/>
      <c r="CI77" s="238"/>
      <c r="CJ77" s="240"/>
      <c r="CK77" s="241"/>
      <c r="CL77" s="242"/>
    </row>
    <row r="78" spans="1:90" ht="23.25" thickBot="1">
      <c r="A78" s="221"/>
      <c r="B78" s="183">
        <f t="shared" si="3"/>
        <v>0</v>
      </c>
      <c r="C78" s="184">
        <f t="shared" si="4"/>
        <v>0</v>
      </c>
      <c r="D78" s="185" t="str">
        <f t="shared" si="5"/>
        <v/>
      </c>
      <c r="E78" s="186"/>
      <c r="F78" s="186"/>
      <c r="G78" s="187"/>
      <c r="H78" s="188"/>
      <c r="I78" s="189"/>
      <c r="J78" s="228"/>
      <c r="K78" s="191"/>
      <c r="L78" s="192"/>
      <c r="M78" s="193"/>
      <c r="N78" s="194"/>
      <c r="O78" s="195"/>
      <c r="P78" s="195"/>
      <c r="Q78" s="196"/>
      <c r="R78" s="195"/>
      <c r="S78" s="233"/>
      <c r="T78" s="195"/>
      <c r="U78" s="197"/>
      <c r="V78" s="195"/>
      <c r="W78" s="195"/>
      <c r="X78" s="195"/>
      <c r="Y78" s="198"/>
      <c r="Z78" s="195"/>
      <c r="AA78" s="199"/>
      <c r="AB78" s="195"/>
      <c r="AC78" s="198"/>
      <c r="AD78" s="200"/>
      <c r="AE78" s="201"/>
      <c r="AF78" s="200"/>
      <c r="AG78" s="197"/>
      <c r="AH78" s="200"/>
      <c r="AI78" s="202"/>
      <c r="AJ78" s="200"/>
      <c r="AK78" s="197"/>
      <c r="AL78" s="200"/>
      <c r="AM78" s="200"/>
      <c r="AN78" s="203"/>
      <c r="AO78" s="204"/>
      <c r="AP78" s="202"/>
      <c r="AQ78" s="203"/>
      <c r="AR78" s="200"/>
      <c r="AS78" s="205"/>
      <c r="AT78" s="203"/>
      <c r="AU78" s="206"/>
      <c r="AV78" s="206"/>
      <c r="AW78" s="203"/>
      <c r="AX78" s="200"/>
      <c r="AY78" s="202"/>
      <c r="AZ78" s="200"/>
      <c r="BA78" s="207"/>
      <c r="BB78" s="195"/>
      <c r="BC78" s="195"/>
      <c r="BD78" s="195"/>
      <c r="BE78" s="198"/>
      <c r="BF78" s="195"/>
      <c r="BG78" s="195"/>
      <c r="BH78" s="195"/>
      <c r="BI78" s="207"/>
      <c r="BJ78" s="200"/>
      <c r="BK78" s="202"/>
      <c r="BL78" s="200"/>
      <c r="BM78" s="207"/>
      <c r="BN78" s="195"/>
      <c r="BO78" s="195"/>
      <c r="BP78" s="195"/>
      <c r="BQ78" s="207"/>
      <c r="BR78" s="200"/>
      <c r="BS78" s="202"/>
      <c r="BT78" s="200"/>
      <c r="BU78" s="207"/>
      <c r="BV78" s="200"/>
      <c r="BW78" s="202"/>
      <c r="BX78" s="200"/>
      <c r="BY78" s="207"/>
      <c r="BZ78" s="208"/>
      <c r="CA78" s="209"/>
      <c r="CB78" s="210"/>
      <c r="CC78" s="202"/>
      <c r="CD78" s="211"/>
      <c r="CE78" s="207"/>
      <c r="CF78" s="210"/>
      <c r="CG78" s="202"/>
      <c r="CH78" s="211"/>
      <c r="CI78" s="207"/>
      <c r="CJ78" s="212"/>
      <c r="CK78" s="213"/>
      <c r="CL78" s="214"/>
    </row>
    <row r="79" spans="1:90" ht="23.25" thickBot="1">
      <c r="B79" s="223">
        <f t="shared" si="3"/>
        <v>0</v>
      </c>
      <c r="C79" s="224">
        <f t="shared" si="4"/>
        <v>0</v>
      </c>
      <c r="D79" s="225" t="str">
        <f t="shared" si="5"/>
        <v/>
      </c>
      <c r="E79" s="226"/>
      <c r="F79" s="226"/>
      <c r="G79" s="227"/>
      <c r="H79" s="188"/>
      <c r="I79" s="189"/>
      <c r="J79" s="228"/>
      <c r="K79" s="229"/>
      <c r="L79" s="230"/>
      <c r="M79" s="231"/>
      <c r="N79" s="232"/>
      <c r="O79" s="233"/>
      <c r="P79" s="233"/>
      <c r="R79" s="195"/>
      <c r="S79" s="233"/>
      <c r="T79" s="195"/>
      <c r="U79" s="234"/>
      <c r="V79" s="195"/>
      <c r="W79" s="195"/>
      <c r="X79" s="195"/>
      <c r="Y79" s="235"/>
      <c r="Z79" s="195"/>
      <c r="AA79" s="199"/>
      <c r="AB79" s="195"/>
      <c r="AC79" s="235"/>
      <c r="AD79" s="200"/>
      <c r="AE79" s="201"/>
      <c r="AF79" s="200"/>
      <c r="AG79" s="236"/>
      <c r="AH79" s="200"/>
      <c r="AI79" s="202"/>
      <c r="AJ79" s="200"/>
      <c r="AK79" s="236"/>
      <c r="AL79" s="200"/>
      <c r="AM79" s="200"/>
      <c r="AN79" s="203"/>
      <c r="AO79" s="204"/>
      <c r="AP79" s="202"/>
      <c r="AQ79" s="203"/>
      <c r="AR79" s="200"/>
      <c r="AS79" s="205"/>
      <c r="AT79" s="203"/>
      <c r="AU79" s="206"/>
      <c r="AV79" s="206"/>
      <c r="AW79" s="237"/>
      <c r="AX79" s="200"/>
      <c r="AY79" s="202"/>
      <c r="AZ79" s="200"/>
      <c r="BA79" s="238"/>
      <c r="BB79" s="195"/>
      <c r="BC79" s="195"/>
      <c r="BD79" s="195"/>
      <c r="BE79" s="235"/>
      <c r="BF79" s="195"/>
      <c r="BG79" s="195"/>
      <c r="BH79" s="195"/>
      <c r="BI79" s="238"/>
      <c r="BJ79" s="200"/>
      <c r="BK79" s="202"/>
      <c r="BL79" s="200"/>
      <c r="BM79" s="238"/>
      <c r="BN79" s="195"/>
      <c r="BO79" s="195"/>
      <c r="BP79" s="195"/>
      <c r="BQ79" s="238"/>
      <c r="BR79" s="200"/>
      <c r="BS79" s="202"/>
      <c r="BT79" s="200"/>
      <c r="BU79" s="238"/>
      <c r="BV79" s="200"/>
      <c r="BW79" s="202"/>
      <c r="BX79" s="200"/>
      <c r="BY79" s="238"/>
      <c r="BZ79" s="208"/>
      <c r="CA79" s="239"/>
      <c r="CB79" s="210"/>
      <c r="CC79" s="202"/>
      <c r="CD79" s="211"/>
      <c r="CE79" s="238"/>
      <c r="CF79" s="210"/>
      <c r="CG79" s="202"/>
      <c r="CH79" s="211"/>
      <c r="CI79" s="238"/>
      <c r="CJ79" s="240"/>
      <c r="CK79" s="241"/>
      <c r="CL79" s="242"/>
    </row>
    <row r="80" spans="1:90" ht="23.25" thickBot="1">
      <c r="B80" s="223">
        <f t="shared" si="3"/>
        <v>0</v>
      </c>
      <c r="C80" s="224">
        <f t="shared" si="4"/>
        <v>0</v>
      </c>
      <c r="D80" s="225" t="str">
        <f t="shared" si="5"/>
        <v/>
      </c>
      <c r="E80" s="226"/>
      <c r="F80" s="226"/>
      <c r="G80" s="227"/>
      <c r="H80" s="188"/>
      <c r="I80" s="189"/>
      <c r="J80" s="228"/>
      <c r="K80" s="229"/>
      <c r="L80" s="230"/>
      <c r="M80" s="231"/>
      <c r="N80" s="232"/>
      <c r="O80" s="233"/>
      <c r="P80" s="233"/>
      <c r="R80" s="195"/>
      <c r="S80" s="233"/>
      <c r="T80" s="195"/>
      <c r="U80" s="234"/>
      <c r="V80" s="195"/>
      <c r="W80" s="195"/>
      <c r="X80" s="195"/>
      <c r="Y80" s="235"/>
      <c r="Z80" s="195"/>
      <c r="AA80" s="199"/>
      <c r="AB80" s="195"/>
      <c r="AC80" s="235"/>
      <c r="AD80" s="200"/>
      <c r="AE80" s="201"/>
      <c r="AF80" s="200"/>
      <c r="AG80" s="236"/>
      <c r="AH80" s="200"/>
      <c r="AI80" s="202"/>
      <c r="AJ80" s="200"/>
      <c r="AK80" s="236"/>
      <c r="AL80" s="200"/>
      <c r="AM80" s="200"/>
      <c r="AN80" s="203"/>
      <c r="AO80" s="204"/>
      <c r="AP80" s="202"/>
      <c r="AQ80" s="203"/>
      <c r="AR80" s="200"/>
      <c r="AS80" s="205"/>
      <c r="AT80" s="203"/>
      <c r="AU80" s="206"/>
      <c r="AV80" s="206"/>
      <c r="AW80" s="237"/>
      <c r="AX80" s="200"/>
      <c r="AY80" s="202"/>
      <c r="AZ80" s="200"/>
      <c r="BA80" s="238"/>
      <c r="BB80" s="195"/>
      <c r="BC80" s="195"/>
      <c r="BD80" s="195"/>
      <c r="BE80" s="235"/>
      <c r="BF80" s="195"/>
      <c r="BG80" s="195"/>
      <c r="BH80" s="195"/>
      <c r="BI80" s="238"/>
      <c r="BJ80" s="200"/>
      <c r="BK80" s="202"/>
      <c r="BL80" s="200"/>
      <c r="BM80" s="238"/>
      <c r="BN80" s="195"/>
      <c r="BO80" s="195"/>
      <c r="BP80" s="195"/>
      <c r="BQ80" s="238"/>
      <c r="BR80" s="200"/>
      <c r="BS80" s="202"/>
      <c r="BT80" s="200"/>
      <c r="BU80" s="238"/>
      <c r="BV80" s="200"/>
      <c r="BW80" s="202"/>
      <c r="BX80" s="200"/>
      <c r="BY80" s="238"/>
      <c r="BZ80" s="208"/>
      <c r="CA80" s="239"/>
      <c r="CB80" s="210"/>
      <c r="CC80" s="202"/>
      <c r="CD80" s="211"/>
      <c r="CE80" s="238"/>
      <c r="CF80" s="210"/>
      <c r="CG80" s="202"/>
      <c r="CH80" s="211"/>
      <c r="CI80" s="238"/>
      <c r="CJ80" s="240"/>
      <c r="CK80" s="241"/>
      <c r="CL80" s="242"/>
    </row>
    <row r="81" spans="1:90" ht="23.25" thickBot="1">
      <c r="B81" s="223">
        <f t="shared" si="3"/>
        <v>0</v>
      </c>
      <c r="C81" s="224">
        <f t="shared" si="4"/>
        <v>0</v>
      </c>
      <c r="D81" s="225" t="str">
        <f t="shared" si="5"/>
        <v/>
      </c>
      <c r="E81" s="226"/>
      <c r="F81" s="226"/>
      <c r="G81" s="227"/>
      <c r="H81" s="188"/>
      <c r="I81" s="189"/>
      <c r="J81" s="228"/>
      <c r="K81" s="229"/>
      <c r="L81" s="230"/>
      <c r="M81" s="231"/>
      <c r="N81" s="232"/>
      <c r="O81" s="233"/>
      <c r="P81" s="233"/>
      <c r="R81" s="195"/>
      <c r="S81" s="233"/>
      <c r="T81" s="195"/>
      <c r="U81" s="234"/>
      <c r="V81" s="195"/>
      <c r="W81" s="195"/>
      <c r="X81" s="195"/>
      <c r="Y81" s="235"/>
      <c r="Z81" s="195"/>
      <c r="AA81" s="199"/>
      <c r="AB81" s="195"/>
      <c r="AC81" s="235"/>
      <c r="AD81" s="200"/>
      <c r="AE81" s="201"/>
      <c r="AF81" s="200"/>
      <c r="AG81" s="236"/>
      <c r="AH81" s="200"/>
      <c r="AI81" s="202"/>
      <c r="AJ81" s="200"/>
      <c r="AK81" s="236"/>
      <c r="AL81" s="200"/>
      <c r="AM81" s="200"/>
      <c r="AN81" s="203"/>
      <c r="AO81" s="204"/>
      <c r="AP81" s="202"/>
      <c r="AQ81" s="203"/>
      <c r="AR81" s="200"/>
      <c r="AS81" s="205"/>
      <c r="AT81" s="203"/>
      <c r="AU81" s="206"/>
      <c r="AV81" s="206"/>
      <c r="AW81" s="237"/>
      <c r="AX81" s="200"/>
      <c r="AY81" s="202"/>
      <c r="AZ81" s="200"/>
      <c r="BA81" s="238"/>
      <c r="BB81" s="195"/>
      <c r="BC81" s="195"/>
      <c r="BD81" s="195"/>
      <c r="BE81" s="235"/>
      <c r="BF81" s="195"/>
      <c r="BG81" s="195"/>
      <c r="BH81" s="195"/>
      <c r="BI81" s="238"/>
      <c r="BJ81" s="200"/>
      <c r="BK81" s="202"/>
      <c r="BL81" s="200"/>
      <c r="BM81" s="238"/>
      <c r="BN81" s="195"/>
      <c r="BO81" s="195"/>
      <c r="BP81" s="195"/>
      <c r="BQ81" s="238"/>
      <c r="BR81" s="200"/>
      <c r="BS81" s="202"/>
      <c r="BT81" s="200"/>
      <c r="BU81" s="238"/>
      <c r="BV81" s="200"/>
      <c r="BW81" s="202"/>
      <c r="BX81" s="200"/>
      <c r="BY81" s="238"/>
      <c r="BZ81" s="208"/>
      <c r="CA81" s="239"/>
      <c r="CB81" s="210"/>
      <c r="CC81" s="202"/>
      <c r="CD81" s="211"/>
      <c r="CE81" s="238"/>
      <c r="CF81" s="210"/>
      <c r="CG81" s="202"/>
      <c r="CH81" s="211"/>
      <c r="CI81" s="238"/>
      <c r="CJ81" s="240"/>
      <c r="CK81" s="241"/>
      <c r="CL81" s="242"/>
    </row>
    <row r="82" spans="1:90" ht="23.25" thickBot="1">
      <c r="B82" s="223">
        <f t="shared" si="3"/>
        <v>0</v>
      </c>
      <c r="C82" s="224">
        <f t="shared" si="4"/>
        <v>0</v>
      </c>
      <c r="D82" s="225" t="str">
        <f t="shared" si="5"/>
        <v/>
      </c>
      <c r="E82" s="226"/>
      <c r="F82" s="226"/>
      <c r="G82" s="227"/>
      <c r="H82" s="188"/>
      <c r="I82" s="189"/>
      <c r="J82" s="228"/>
      <c r="K82" s="229"/>
      <c r="L82" s="230"/>
      <c r="M82" s="231"/>
      <c r="N82" s="232"/>
      <c r="O82" s="233"/>
      <c r="P82" s="233"/>
      <c r="R82" s="195"/>
      <c r="S82" s="233"/>
      <c r="T82" s="195"/>
      <c r="U82" s="234"/>
      <c r="V82" s="195"/>
      <c r="W82" s="195"/>
      <c r="X82" s="195"/>
      <c r="Y82" s="235"/>
      <c r="Z82" s="195"/>
      <c r="AA82" s="199"/>
      <c r="AB82" s="195"/>
      <c r="AC82" s="235"/>
      <c r="AD82" s="200"/>
      <c r="AE82" s="201"/>
      <c r="AF82" s="200"/>
      <c r="AG82" s="236"/>
      <c r="AH82" s="200"/>
      <c r="AI82" s="202"/>
      <c r="AJ82" s="200"/>
      <c r="AK82" s="236"/>
      <c r="AL82" s="200"/>
      <c r="AM82" s="200"/>
      <c r="AN82" s="203"/>
      <c r="AO82" s="204"/>
      <c r="AP82" s="202"/>
      <c r="AQ82" s="203"/>
      <c r="AR82" s="200"/>
      <c r="AS82" s="205"/>
      <c r="AT82" s="203"/>
      <c r="AU82" s="206"/>
      <c r="AV82" s="206"/>
      <c r="AW82" s="237"/>
      <c r="AX82" s="200"/>
      <c r="AY82" s="202"/>
      <c r="AZ82" s="200"/>
      <c r="BA82" s="238"/>
      <c r="BB82" s="195"/>
      <c r="BC82" s="195"/>
      <c r="BD82" s="195"/>
      <c r="BE82" s="235"/>
      <c r="BF82" s="195"/>
      <c r="BG82" s="195"/>
      <c r="BH82" s="195"/>
      <c r="BI82" s="238"/>
      <c r="BJ82" s="200"/>
      <c r="BK82" s="202"/>
      <c r="BL82" s="200"/>
      <c r="BM82" s="238"/>
      <c r="BN82" s="195"/>
      <c r="BO82" s="195"/>
      <c r="BP82" s="195"/>
      <c r="BQ82" s="238"/>
      <c r="BR82" s="200"/>
      <c r="BS82" s="202"/>
      <c r="BT82" s="200"/>
      <c r="BU82" s="238"/>
      <c r="BV82" s="200"/>
      <c r="BW82" s="202"/>
      <c r="BX82" s="200"/>
      <c r="BY82" s="238"/>
      <c r="BZ82" s="208"/>
      <c r="CA82" s="239"/>
      <c r="CB82" s="210"/>
      <c r="CC82" s="202"/>
      <c r="CD82" s="211"/>
      <c r="CE82" s="238"/>
      <c r="CF82" s="210"/>
      <c r="CG82" s="202"/>
      <c r="CH82" s="211"/>
      <c r="CI82" s="238"/>
      <c r="CJ82" s="240"/>
      <c r="CK82" s="241"/>
      <c r="CL82" s="242"/>
    </row>
    <row r="83" spans="1:90" ht="23.25" thickBot="1">
      <c r="B83" s="223">
        <f t="shared" si="3"/>
        <v>0</v>
      </c>
      <c r="C83" s="224">
        <f t="shared" si="4"/>
        <v>0</v>
      </c>
      <c r="D83" s="225" t="str">
        <f t="shared" si="5"/>
        <v/>
      </c>
      <c r="E83" s="226"/>
      <c r="F83" s="226"/>
      <c r="G83" s="227"/>
      <c r="H83" s="188"/>
      <c r="I83" s="189"/>
      <c r="J83" s="228"/>
      <c r="K83" s="229"/>
      <c r="L83" s="230"/>
      <c r="M83" s="231"/>
      <c r="N83" s="232"/>
      <c r="O83" s="233"/>
      <c r="P83" s="233"/>
      <c r="R83" s="195"/>
      <c r="S83" s="233"/>
      <c r="T83" s="195"/>
      <c r="U83" s="234"/>
      <c r="V83" s="195"/>
      <c r="W83" s="195"/>
      <c r="X83" s="195"/>
      <c r="Y83" s="235"/>
      <c r="Z83" s="195"/>
      <c r="AA83" s="199"/>
      <c r="AB83" s="195"/>
      <c r="AC83" s="235"/>
      <c r="AD83" s="200"/>
      <c r="AE83" s="201"/>
      <c r="AF83" s="200"/>
      <c r="AG83" s="236"/>
      <c r="AH83" s="200"/>
      <c r="AI83" s="202"/>
      <c r="AJ83" s="200"/>
      <c r="AK83" s="236"/>
      <c r="AL83" s="200"/>
      <c r="AM83" s="200"/>
      <c r="AN83" s="203"/>
      <c r="AO83" s="204"/>
      <c r="AP83" s="202"/>
      <c r="AQ83" s="203"/>
      <c r="AR83" s="200"/>
      <c r="AS83" s="205"/>
      <c r="AT83" s="203"/>
      <c r="AU83" s="206"/>
      <c r="AV83" s="206"/>
      <c r="AW83" s="237"/>
      <c r="AX83" s="200"/>
      <c r="AY83" s="202"/>
      <c r="AZ83" s="200"/>
      <c r="BA83" s="238"/>
      <c r="BB83" s="195"/>
      <c r="BC83" s="195"/>
      <c r="BD83" s="195"/>
      <c r="BE83" s="235"/>
      <c r="BF83" s="195"/>
      <c r="BG83" s="195"/>
      <c r="BH83" s="195"/>
      <c r="BI83" s="238"/>
      <c r="BJ83" s="200"/>
      <c r="BK83" s="202"/>
      <c r="BL83" s="200"/>
      <c r="BM83" s="238"/>
      <c r="BN83" s="195"/>
      <c r="BO83" s="195"/>
      <c r="BP83" s="195"/>
      <c r="BQ83" s="238"/>
      <c r="BR83" s="200"/>
      <c r="BS83" s="202"/>
      <c r="BT83" s="200"/>
      <c r="BU83" s="238"/>
      <c r="BV83" s="200"/>
      <c r="BW83" s="202"/>
      <c r="BX83" s="200"/>
      <c r="BY83" s="238"/>
      <c r="BZ83" s="208"/>
      <c r="CA83" s="239"/>
      <c r="CB83" s="210"/>
      <c r="CC83" s="202"/>
      <c r="CD83" s="211"/>
      <c r="CE83" s="238"/>
      <c r="CF83" s="210"/>
      <c r="CG83" s="202"/>
      <c r="CH83" s="211"/>
      <c r="CI83" s="238"/>
      <c r="CJ83" s="240"/>
      <c r="CK83" s="241"/>
      <c r="CL83" s="242"/>
    </row>
    <row r="84" spans="1:90" ht="23.25" thickBot="1">
      <c r="B84" s="223">
        <f t="shared" si="3"/>
        <v>0</v>
      </c>
      <c r="C84" s="224">
        <f t="shared" si="4"/>
        <v>0</v>
      </c>
      <c r="D84" s="225" t="str">
        <f t="shared" si="5"/>
        <v/>
      </c>
      <c r="E84" s="226"/>
      <c r="F84" s="226"/>
      <c r="G84" s="227"/>
      <c r="H84" s="188"/>
      <c r="I84" s="189"/>
      <c r="J84" s="228"/>
      <c r="K84" s="229"/>
      <c r="L84" s="230"/>
      <c r="M84" s="231"/>
      <c r="N84" s="232"/>
      <c r="O84" s="233"/>
      <c r="P84" s="233"/>
      <c r="R84" s="195"/>
      <c r="S84" s="233"/>
      <c r="T84" s="195"/>
      <c r="U84" s="234"/>
      <c r="V84" s="195"/>
      <c r="W84" s="195"/>
      <c r="X84" s="195"/>
      <c r="Y84" s="235"/>
      <c r="Z84" s="195"/>
      <c r="AA84" s="199"/>
      <c r="AB84" s="195"/>
      <c r="AC84" s="235"/>
      <c r="AD84" s="200"/>
      <c r="AE84" s="201"/>
      <c r="AF84" s="200"/>
      <c r="AG84" s="236"/>
      <c r="AH84" s="200"/>
      <c r="AI84" s="202"/>
      <c r="AJ84" s="200"/>
      <c r="AK84" s="236"/>
      <c r="AL84" s="200"/>
      <c r="AM84" s="200"/>
      <c r="AN84" s="203"/>
      <c r="AO84" s="204"/>
      <c r="AP84" s="202"/>
      <c r="AQ84" s="203"/>
      <c r="AR84" s="200"/>
      <c r="AS84" s="205"/>
      <c r="AT84" s="203"/>
      <c r="AU84" s="206"/>
      <c r="AV84" s="206"/>
      <c r="AW84" s="237"/>
      <c r="AX84" s="200"/>
      <c r="AY84" s="202"/>
      <c r="AZ84" s="200"/>
      <c r="BA84" s="238"/>
      <c r="BB84" s="195"/>
      <c r="BC84" s="195"/>
      <c r="BD84" s="195"/>
      <c r="BE84" s="235"/>
      <c r="BF84" s="195"/>
      <c r="BG84" s="195"/>
      <c r="BH84" s="195"/>
      <c r="BI84" s="238"/>
      <c r="BJ84" s="200"/>
      <c r="BK84" s="202"/>
      <c r="BL84" s="200"/>
      <c r="BM84" s="238"/>
      <c r="BN84" s="195"/>
      <c r="BO84" s="195"/>
      <c r="BP84" s="195"/>
      <c r="BQ84" s="238"/>
      <c r="BR84" s="200"/>
      <c r="BS84" s="202"/>
      <c r="BT84" s="200"/>
      <c r="BU84" s="238"/>
      <c r="BV84" s="200"/>
      <c r="BW84" s="202"/>
      <c r="BX84" s="200"/>
      <c r="BY84" s="238"/>
      <c r="BZ84" s="208"/>
      <c r="CA84" s="239"/>
      <c r="CB84" s="210"/>
      <c r="CC84" s="202"/>
      <c r="CD84" s="211"/>
      <c r="CE84" s="238"/>
      <c r="CF84" s="210"/>
      <c r="CG84" s="202"/>
      <c r="CH84" s="211"/>
      <c r="CI84" s="238"/>
      <c r="CJ84" s="240"/>
      <c r="CK84" s="241"/>
      <c r="CL84" s="242"/>
    </row>
    <row r="85" spans="1:90" ht="23.25" thickBot="1">
      <c r="B85" s="223">
        <f t="shared" si="3"/>
        <v>0</v>
      </c>
      <c r="C85" s="224">
        <f t="shared" si="4"/>
        <v>0</v>
      </c>
      <c r="D85" s="225" t="str">
        <f t="shared" si="5"/>
        <v/>
      </c>
      <c r="E85" s="226"/>
      <c r="F85" s="226"/>
      <c r="G85" s="227"/>
      <c r="H85" s="188"/>
      <c r="I85" s="189"/>
      <c r="J85" s="228"/>
      <c r="K85" s="229"/>
      <c r="L85" s="230"/>
      <c r="M85" s="231"/>
      <c r="N85" s="232"/>
      <c r="O85" s="233"/>
      <c r="P85" s="233"/>
      <c r="R85" s="195"/>
      <c r="S85" s="233"/>
      <c r="T85" s="195"/>
      <c r="U85" s="234"/>
      <c r="V85" s="195"/>
      <c r="W85" s="195"/>
      <c r="X85" s="195"/>
      <c r="Y85" s="235"/>
      <c r="Z85" s="195"/>
      <c r="AA85" s="199"/>
      <c r="AB85" s="195"/>
      <c r="AC85" s="235"/>
      <c r="AD85" s="200"/>
      <c r="AE85" s="201"/>
      <c r="AF85" s="200"/>
      <c r="AG85" s="236"/>
      <c r="AH85" s="200"/>
      <c r="AI85" s="202"/>
      <c r="AJ85" s="200"/>
      <c r="AK85" s="236"/>
      <c r="AL85" s="200"/>
      <c r="AM85" s="200"/>
      <c r="AN85" s="203"/>
      <c r="AO85" s="204"/>
      <c r="AP85" s="202"/>
      <c r="AQ85" s="203"/>
      <c r="AR85" s="200"/>
      <c r="AS85" s="205"/>
      <c r="AT85" s="203"/>
      <c r="AU85" s="206"/>
      <c r="AV85" s="206"/>
      <c r="AW85" s="237"/>
      <c r="AX85" s="200"/>
      <c r="AY85" s="202"/>
      <c r="AZ85" s="200"/>
      <c r="BA85" s="238"/>
      <c r="BB85" s="195"/>
      <c r="BC85" s="195"/>
      <c r="BD85" s="195"/>
      <c r="BE85" s="235"/>
      <c r="BF85" s="195"/>
      <c r="BG85" s="195"/>
      <c r="BH85" s="195"/>
      <c r="BI85" s="238"/>
      <c r="BJ85" s="200"/>
      <c r="BK85" s="202"/>
      <c r="BL85" s="200"/>
      <c r="BM85" s="238"/>
      <c r="BN85" s="195"/>
      <c r="BO85" s="195"/>
      <c r="BP85" s="195"/>
      <c r="BQ85" s="238"/>
      <c r="BR85" s="200"/>
      <c r="BS85" s="202"/>
      <c r="BT85" s="200"/>
      <c r="BU85" s="238"/>
      <c r="BV85" s="200"/>
      <c r="BW85" s="202"/>
      <c r="BX85" s="200"/>
      <c r="BY85" s="238"/>
      <c r="BZ85" s="208"/>
      <c r="CA85" s="239"/>
      <c r="CB85" s="210"/>
      <c r="CC85" s="202"/>
      <c r="CD85" s="211"/>
      <c r="CE85" s="238"/>
      <c r="CF85" s="210"/>
      <c r="CG85" s="202"/>
      <c r="CH85" s="211"/>
      <c r="CI85" s="238"/>
      <c r="CJ85" s="240"/>
      <c r="CK85" s="241"/>
      <c r="CL85" s="242"/>
    </row>
    <row r="86" spans="1:90" ht="23.25" thickBot="1">
      <c r="B86" s="223">
        <f t="shared" si="3"/>
        <v>0</v>
      </c>
      <c r="C86" s="224">
        <f t="shared" si="4"/>
        <v>0</v>
      </c>
      <c r="D86" s="225" t="str">
        <f t="shared" si="5"/>
        <v/>
      </c>
      <c r="E86" s="226"/>
      <c r="F86" s="226"/>
      <c r="G86" s="227"/>
      <c r="H86" s="188"/>
      <c r="I86" s="189"/>
      <c r="J86" s="228"/>
      <c r="K86" s="229"/>
      <c r="L86" s="230"/>
      <c r="M86" s="231"/>
      <c r="N86" s="232"/>
      <c r="O86" s="233"/>
      <c r="P86" s="233"/>
      <c r="R86" s="195"/>
      <c r="S86" s="233"/>
      <c r="T86" s="195"/>
      <c r="U86" s="234"/>
      <c r="V86" s="195"/>
      <c r="W86" s="195"/>
      <c r="X86" s="195"/>
      <c r="Y86" s="235"/>
      <c r="Z86" s="195"/>
      <c r="AA86" s="199"/>
      <c r="AB86" s="195"/>
      <c r="AC86" s="235"/>
      <c r="AD86" s="200"/>
      <c r="AE86" s="201"/>
      <c r="AF86" s="200"/>
      <c r="AG86" s="236"/>
      <c r="AH86" s="200"/>
      <c r="AI86" s="202"/>
      <c r="AJ86" s="200"/>
      <c r="AK86" s="236"/>
      <c r="AL86" s="200"/>
      <c r="AM86" s="200"/>
      <c r="AN86" s="203"/>
      <c r="AO86" s="204"/>
      <c r="AP86" s="202"/>
      <c r="AQ86" s="203"/>
      <c r="AR86" s="200"/>
      <c r="AS86" s="205"/>
      <c r="AT86" s="203"/>
      <c r="AU86" s="206"/>
      <c r="AV86" s="206"/>
      <c r="AW86" s="237"/>
      <c r="AX86" s="200"/>
      <c r="AY86" s="202"/>
      <c r="AZ86" s="200"/>
      <c r="BA86" s="238"/>
      <c r="BB86" s="195"/>
      <c r="BC86" s="195"/>
      <c r="BD86" s="195"/>
      <c r="BE86" s="235"/>
      <c r="BF86" s="195"/>
      <c r="BG86" s="195"/>
      <c r="BH86" s="195"/>
      <c r="BI86" s="238"/>
      <c r="BJ86" s="200"/>
      <c r="BK86" s="202"/>
      <c r="BL86" s="200"/>
      <c r="BM86" s="238"/>
      <c r="BN86" s="195"/>
      <c r="BO86" s="195"/>
      <c r="BP86" s="195"/>
      <c r="BQ86" s="238"/>
      <c r="BR86" s="200"/>
      <c r="BS86" s="202"/>
      <c r="BT86" s="200"/>
      <c r="BU86" s="238"/>
      <c r="BV86" s="200"/>
      <c r="BW86" s="202"/>
      <c r="BX86" s="200"/>
      <c r="BY86" s="238"/>
      <c r="BZ86" s="208"/>
      <c r="CA86" s="239"/>
      <c r="CB86" s="210"/>
      <c r="CC86" s="202"/>
      <c r="CD86" s="211"/>
      <c r="CE86" s="238"/>
      <c r="CF86" s="210"/>
      <c r="CG86" s="202"/>
      <c r="CH86" s="211"/>
      <c r="CI86" s="238"/>
      <c r="CJ86" s="240"/>
      <c r="CK86" s="241"/>
      <c r="CL86" s="242"/>
    </row>
    <row r="87" spans="1:90" ht="23.25" thickBot="1">
      <c r="B87" s="223">
        <f t="shared" si="3"/>
        <v>0</v>
      </c>
      <c r="C87" s="224">
        <f t="shared" si="4"/>
        <v>0</v>
      </c>
      <c r="D87" s="225" t="str">
        <f t="shared" si="5"/>
        <v/>
      </c>
      <c r="E87" s="226"/>
      <c r="F87" s="226"/>
      <c r="G87" s="227"/>
      <c r="H87" s="188"/>
      <c r="I87" s="189"/>
      <c r="J87" s="228"/>
      <c r="K87" s="229"/>
      <c r="L87" s="230"/>
      <c r="M87" s="231"/>
      <c r="N87" s="232"/>
      <c r="O87" s="233"/>
      <c r="P87" s="233"/>
      <c r="R87" s="195"/>
      <c r="S87" s="233"/>
      <c r="T87" s="195"/>
      <c r="U87" s="234"/>
      <c r="V87" s="195"/>
      <c r="W87" s="195"/>
      <c r="X87" s="195"/>
      <c r="Y87" s="235"/>
      <c r="Z87" s="195"/>
      <c r="AA87" s="199"/>
      <c r="AB87" s="195"/>
      <c r="AC87" s="235"/>
      <c r="AD87" s="200"/>
      <c r="AE87" s="201"/>
      <c r="AF87" s="200"/>
      <c r="AG87" s="236"/>
      <c r="AH87" s="200"/>
      <c r="AI87" s="202"/>
      <c r="AJ87" s="200"/>
      <c r="AK87" s="236"/>
      <c r="AL87" s="200"/>
      <c r="AM87" s="200"/>
      <c r="AN87" s="203"/>
      <c r="AO87" s="204"/>
      <c r="AP87" s="202"/>
      <c r="AQ87" s="203"/>
      <c r="AR87" s="200"/>
      <c r="AS87" s="205"/>
      <c r="AT87" s="203"/>
      <c r="AU87" s="206"/>
      <c r="AV87" s="206"/>
      <c r="AW87" s="237"/>
      <c r="AX87" s="200"/>
      <c r="AY87" s="202"/>
      <c r="AZ87" s="200"/>
      <c r="BA87" s="238"/>
      <c r="BB87" s="195"/>
      <c r="BC87" s="195"/>
      <c r="BD87" s="195"/>
      <c r="BE87" s="235"/>
      <c r="BF87" s="195"/>
      <c r="BG87" s="195"/>
      <c r="BH87" s="195"/>
      <c r="BI87" s="238"/>
      <c r="BJ87" s="200"/>
      <c r="BK87" s="202"/>
      <c r="BL87" s="200"/>
      <c r="BM87" s="238"/>
      <c r="BN87" s="195"/>
      <c r="BO87" s="195"/>
      <c r="BP87" s="195"/>
      <c r="BQ87" s="238"/>
      <c r="BR87" s="200"/>
      <c r="BS87" s="202"/>
      <c r="BT87" s="200"/>
      <c r="BU87" s="238"/>
      <c r="BV87" s="200"/>
      <c r="BW87" s="202"/>
      <c r="BX87" s="200"/>
      <c r="BY87" s="238"/>
      <c r="BZ87" s="208"/>
      <c r="CA87" s="239"/>
      <c r="CB87" s="210"/>
      <c r="CC87" s="202"/>
      <c r="CD87" s="211"/>
      <c r="CE87" s="238"/>
      <c r="CF87" s="210"/>
      <c r="CG87" s="202"/>
      <c r="CH87" s="211"/>
      <c r="CI87" s="238"/>
      <c r="CJ87" s="240"/>
      <c r="CK87" s="241"/>
      <c r="CL87" s="242"/>
    </row>
    <row r="88" spans="1:90" ht="23.25" thickBot="1">
      <c r="B88" s="223">
        <f t="shared" si="3"/>
        <v>0</v>
      </c>
      <c r="C88" s="224">
        <f t="shared" si="4"/>
        <v>0</v>
      </c>
      <c r="D88" s="225" t="str">
        <f t="shared" si="5"/>
        <v/>
      </c>
      <c r="E88" s="226"/>
      <c r="F88" s="226"/>
      <c r="G88" s="227"/>
      <c r="H88" s="188"/>
      <c r="I88" s="189"/>
      <c r="J88" s="228"/>
      <c r="K88" s="229"/>
      <c r="L88" s="230"/>
      <c r="M88" s="231"/>
      <c r="N88" s="232"/>
      <c r="O88" s="233"/>
      <c r="P88" s="233"/>
      <c r="R88" s="195"/>
      <c r="S88" s="233"/>
      <c r="T88" s="195"/>
      <c r="U88" s="234"/>
      <c r="V88" s="195"/>
      <c r="W88" s="195"/>
      <c r="X88" s="195"/>
      <c r="Y88" s="235"/>
      <c r="Z88" s="195"/>
      <c r="AA88" s="199"/>
      <c r="AB88" s="195"/>
      <c r="AC88" s="235"/>
      <c r="AD88" s="200"/>
      <c r="AE88" s="201"/>
      <c r="AF88" s="200"/>
      <c r="AG88" s="236"/>
      <c r="AH88" s="200"/>
      <c r="AI88" s="202"/>
      <c r="AJ88" s="200"/>
      <c r="AK88" s="236"/>
      <c r="AL88" s="200"/>
      <c r="AM88" s="200"/>
      <c r="AN88" s="203"/>
      <c r="AO88" s="204"/>
      <c r="AP88" s="202"/>
      <c r="AQ88" s="203"/>
      <c r="AR88" s="200"/>
      <c r="AS88" s="205"/>
      <c r="AT88" s="203"/>
      <c r="AU88" s="206"/>
      <c r="AV88" s="206"/>
      <c r="AW88" s="237"/>
      <c r="AX88" s="200"/>
      <c r="AY88" s="202"/>
      <c r="AZ88" s="200"/>
      <c r="BA88" s="238"/>
      <c r="BB88" s="195"/>
      <c r="BC88" s="195"/>
      <c r="BD88" s="195"/>
      <c r="BE88" s="235"/>
      <c r="BF88" s="195"/>
      <c r="BG88" s="195"/>
      <c r="BH88" s="195"/>
      <c r="BI88" s="238"/>
      <c r="BJ88" s="200"/>
      <c r="BK88" s="202"/>
      <c r="BL88" s="200"/>
      <c r="BM88" s="238"/>
      <c r="BN88" s="195"/>
      <c r="BO88" s="195"/>
      <c r="BP88" s="195"/>
      <c r="BQ88" s="238"/>
      <c r="BR88" s="200"/>
      <c r="BS88" s="202"/>
      <c r="BT88" s="200"/>
      <c r="BU88" s="238"/>
      <c r="BV88" s="200"/>
      <c r="BW88" s="202"/>
      <c r="BX88" s="200"/>
      <c r="BY88" s="238"/>
      <c r="BZ88" s="208"/>
      <c r="CA88" s="239"/>
      <c r="CB88" s="210"/>
      <c r="CC88" s="202"/>
      <c r="CD88" s="211"/>
      <c r="CE88" s="238"/>
      <c r="CF88" s="210"/>
      <c r="CG88" s="202"/>
      <c r="CH88" s="211"/>
      <c r="CI88" s="238"/>
      <c r="CJ88" s="240"/>
      <c r="CK88" s="241"/>
      <c r="CL88" s="242"/>
    </row>
    <row r="89" spans="1:90" ht="23.25" thickBot="1">
      <c r="A89" s="303"/>
      <c r="B89" s="304">
        <f t="shared" si="3"/>
        <v>0</v>
      </c>
      <c r="C89" s="305">
        <f t="shared" si="4"/>
        <v>0</v>
      </c>
      <c r="D89" s="306" t="str">
        <f t="shared" si="5"/>
        <v/>
      </c>
      <c r="E89" s="307"/>
      <c r="F89" s="307"/>
      <c r="G89" s="308"/>
      <c r="H89" s="309"/>
      <c r="I89" s="310"/>
      <c r="J89" s="228"/>
      <c r="K89" s="311"/>
      <c r="L89" s="312"/>
      <c r="M89" s="313"/>
      <c r="N89" s="314"/>
      <c r="O89" s="315"/>
      <c r="P89" s="315"/>
      <c r="Q89" s="316"/>
      <c r="R89" s="315"/>
      <c r="S89" s="315"/>
      <c r="T89" s="315"/>
      <c r="U89" s="317"/>
      <c r="V89" s="315"/>
      <c r="W89" s="315"/>
      <c r="X89" s="315"/>
      <c r="Y89" s="318"/>
      <c r="Z89" s="315"/>
      <c r="AA89" s="356"/>
      <c r="AB89" s="315"/>
      <c r="AC89" s="318"/>
      <c r="AD89" s="362"/>
      <c r="AE89" s="363"/>
      <c r="AF89" s="362"/>
      <c r="AG89" s="317"/>
      <c r="AH89" s="362"/>
      <c r="AI89" s="202"/>
      <c r="AJ89" s="362"/>
      <c r="AK89" s="317"/>
      <c r="AL89" s="362"/>
      <c r="AM89" s="362"/>
      <c r="AN89" s="319"/>
      <c r="AO89" s="320"/>
      <c r="AP89" s="364"/>
      <c r="AQ89" s="319"/>
      <c r="AR89" s="362"/>
      <c r="AS89" s="365"/>
      <c r="AT89" s="319"/>
      <c r="AU89" s="321"/>
      <c r="AV89" s="321"/>
      <c r="AW89" s="319"/>
      <c r="AX89" s="362"/>
      <c r="AY89" s="364"/>
      <c r="AZ89" s="362"/>
      <c r="BA89" s="322"/>
      <c r="BB89" s="315"/>
      <c r="BC89" s="315"/>
      <c r="BD89" s="315"/>
      <c r="BE89" s="318"/>
      <c r="BF89" s="315"/>
      <c r="BG89" s="315"/>
      <c r="BH89" s="315"/>
      <c r="BI89" s="322"/>
      <c r="BJ89" s="362"/>
      <c r="BK89" s="364"/>
      <c r="BL89" s="362"/>
      <c r="BM89" s="322"/>
      <c r="BN89" s="315"/>
      <c r="BO89" s="315"/>
      <c r="BP89" s="315"/>
      <c r="BQ89" s="322"/>
      <c r="BR89" s="362"/>
      <c r="BS89" s="364"/>
      <c r="BT89" s="362"/>
      <c r="BU89" s="322"/>
      <c r="BV89" s="362"/>
      <c r="BW89" s="364"/>
      <c r="BX89" s="362"/>
      <c r="BY89" s="322"/>
      <c r="BZ89" s="208"/>
      <c r="CA89" s="323"/>
      <c r="CB89" s="324"/>
      <c r="CC89" s="202"/>
      <c r="CD89" s="325"/>
      <c r="CE89" s="322"/>
      <c r="CF89" s="324"/>
      <c r="CG89" s="202"/>
      <c r="CH89" s="325"/>
      <c r="CI89" s="322"/>
      <c r="CJ89" s="326"/>
      <c r="CK89" s="327"/>
      <c r="CL89" s="328"/>
    </row>
    <row r="90" spans="1:90" ht="23.25" thickBot="1">
      <c r="B90" s="223">
        <f t="shared" si="3"/>
        <v>0</v>
      </c>
      <c r="C90" s="224">
        <f t="shared" si="4"/>
        <v>0</v>
      </c>
      <c r="D90" s="225" t="str">
        <f t="shared" si="5"/>
        <v/>
      </c>
      <c r="E90" s="226"/>
      <c r="F90" s="226"/>
      <c r="G90" s="227"/>
      <c r="H90" s="188"/>
      <c r="I90" s="189"/>
      <c r="J90" s="228"/>
      <c r="K90" s="229"/>
      <c r="L90" s="230"/>
      <c r="M90" s="231"/>
      <c r="N90" s="232"/>
      <c r="O90" s="233"/>
      <c r="P90" s="233"/>
      <c r="R90" s="195"/>
      <c r="S90" s="233"/>
      <c r="T90" s="195"/>
      <c r="U90" s="234"/>
      <c r="V90" s="195"/>
      <c r="W90" s="195"/>
      <c r="X90" s="195"/>
      <c r="Y90" s="235"/>
      <c r="Z90" s="195"/>
      <c r="AA90" s="199"/>
      <c r="AB90" s="195"/>
      <c r="AC90" s="235"/>
      <c r="AD90" s="200"/>
      <c r="AE90" s="201"/>
      <c r="AF90" s="200"/>
      <c r="AG90" s="236"/>
      <c r="AH90" s="200"/>
      <c r="AI90" s="202"/>
      <c r="AJ90" s="200"/>
      <c r="AK90" s="236"/>
      <c r="AL90" s="200"/>
      <c r="AM90" s="200"/>
      <c r="AN90" s="203"/>
      <c r="AO90" s="204"/>
      <c r="AP90" s="202"/>
      <c r="AQ90" s="203"/>
      <c r="AR90" s="200"/>
      <c r="AS90" s="205"/>
      <c r="AT90" s="203"/>
      <c r="AU90" s="206"/>
      <c r="AV90" s="206"/>
      <c r="AW90" s="237"/>
      <c r="AX90" s="200"/>
      <c r="AY90" s="202"/>
      <c r="AZ90" s="200"/>
      <c r="BA90" s="238"/>
      <c r="BB90" s="195"/>
      <c r="BC90" s="195"/>
      <c r="BD90" s="195"/>
      <c r="BE90" s="235"/>
      <c r="BF90" s="195"/>
      <c r="BG90" s="195"/>
      <c r="BH90" s="195"/>
      <c r="BI90" s="238"/>
      <c r="BJ90" s="200"/>
      <c r="BK90" s="202"/>
      <c r="BL90" s="200"/>
      <c r="BM90" s="238"/>
      <c r="BN90" s="195"/>
      <c r="BO90" s="195"/>
      <c r="BP90" s="195"/>
      <c r="BQ90" s="238"/>
      <c r="BR90" s="200"/>
      <c r="BS90" s="202"/>
      <c r="BT90" s="200"/>
      <c r="BU90" s="238"/>
      <c r="BV90" s="200"/>
      <c r="BW90" s="202"/>
      <c r="BX90" s="200"/>
      <c r="BY90" s="238"/>
      <c r="BZ90" s="208"/>
      <c r="CA90" s="239"/>
      <c r="CB90" s="210"/>
      <c r="CC90" s="202"/>
      <c r="CD90" s="211"/>
      <c r="CE90" s="238"/>
      <c r="CF90" s="210"/>
      <c r="CG90" s="202"/>
      <c r="CH90" s="211"/>
      <c r="CI90" s="238"/>
      <c r="CJ90" s="240"/>
      <c r="CK90" s="241"/>
      <c r="CL90" s="242"/>
    </row>
    <row r="91" spans="1:90" ht="23.25" thickBot="1">
      <c r="B91" s="223">
        <f t="shared" si="3"/>
        <v>0</v>
      </c>
      <c r="C91" s="224">
        <f t="shared" si="4"/>
        <v>0</v>
      </c>
      <c r="D91" s="225" t="str">
        <f t="shared" si="5"/>
        <v/>
      </c>
      <c r="E91" s="226"/>
      <c r="F91" s="226"/>
      <c r="G91" s="227"/>
      <c r="H91" s="188"/>
      <c r="I91" s="189"/>
      <c r="J91" s="228"/>
      <c r="K91" s="229"/>
      <c r="L91" s="230"/>
      <c r="M91" s="231"/>
      <c r="N91" s="232"/>
      <c r="O91" s="233"/>
      <c r="P91" s="233"/>
      <c r="R91" s="195"/>
      <c r="S91" s="233"/>
      <c r="T91" s="195"/>
      <c r="U91" s="234"/>
      <c r="V91" s="195"/>
      <c r="W91" s="195"/>
      <c r="X91" s="195"/>
      <c r="Y91" s="235"/>
      <c r="Z91" s="195"/>
      <c r="AA91" s="199"/>
      <c r="AB91" s="195"/>
      <c r="AC91" s="235"/>
      <c r="AD91" s="200"/>
      <c r="AE91" s="201"/>
      <c r="AF91" s="200"/>
      <c r="AG91" s="236"/>
      <c r="AH91" s="200"/>
      <c r="AI91" s="202"/>
      <c r="AJ91" s="200"/>
      <c r="AK91" s="236"/>
      <c r="AL91" s="200"/>
      <c r="AM91" s="200"/>
      <c r="AN91" s="203"/>
      <c r="AO91" s="204"/>
      <c r="AP91" s="202"/>
      <c r="AQ91" s="203"/>
      <c r="AR91" s="200"/>
      <c r="AS91" s="205"/>
      <c r="AT91" s="203"/>
      <c r="AU91" s="206"/>
      <c r="AV91" s="206"/>
      <c r="AW91" s="237"/>
      <c r="AX91" s="200"/>
      <c r="AY91" s="202"/>
      <c r="AZ91" s="200"/>
      <c r="BA91" s="238"/>
      <c r="BB91" s="195"/>
      <c r="BC91" s="195"/>
      <c r="BD91" s="195"/>
      <c r="BE91" s="235"/>
      <c r="BF91" s="195"/>
      <c r="BG91" s="195"/>
      <c r="BH91" s="195"/>
      <c r="BI91" s="238"/>
      <c r="BJ91" s="200"/>
      <c r="BK91" s="202"/>
      <c r="BL91" s="200"/>
      <c r="BM91" s="238"/>
      <c r="BN91" s="195"/>
      <c r="BO91" s="195"/>
      <c r="BP91" s="195"/>
      <c r="BQ91" s="238"/>
      <c r="BR91" s="200"/>
      <c r="BS91" s="202"/>
      <c r="BT91" s="200"/>
      <c r="BU91" s="238"/>
      <c r="BV91" s="200"/>
      <c r="BW91" s="202"/>
      <c r="BX91" s="200"/>
      <c r="BY91" s="238"/>
      <c r="BZ91" s="208"/>
      <c r="CA91" s="239"/>
      <c r="CB91" s="210"/>
      <c r="CC91" s="202"/>
      <c r="CD91" s="211"/>
      <c r="CE91" s="238"/>
      <c r="CF91" s="210"/>
      <c r="CG91" s="202"/>
      <c r="CH91" s="211"/>
      <c r="CI91" s="238"/>
      <c r="CJ91" s="240"/>
      <c r="CK91" s="241"/>
      <c r="CL91" s="242"/>
    </row>
    <row r="92" spans="1:90" ht="23.25" thickBot="1">
      <c r="A92" s="303"/>
      <c r="B92" s="304">
        <f t="shared" si="3"/>
        <v>0</v>
      </c>
      <c r="C92" s="305">
        <f t="shared" si="4"/>
        <v>0</v>
      </c>
      <c r="D92" s="306" t="str">
        <f t="shared" si="5"/>
        <v/>
      </c>
      <c r="E92" s="226"/>
      <c r="F92" s="226"/>
      <c r="G92" s="308"/>
      <c r="H92" s="309"/>
      <c r="I92" s="310"/>
      <c r="J92" s="228"/>
      <c r="K92" s="311"/>
      <c r="L92" s="230"/>
      <c r="M92" s="313"/>
      <c r="N92" s="232"/>
      <c r="O92" s="315"/>
      <c r="P92" s="315"/>
      <c r="Q92" s="316"/>
      <c r="R92" s="195"/>
      <c r="S92" s="233"/>
      <c r="T92" s="195"/>
      <c r="U92" s="317"/>
      <c r="V92" s="195"/>
      <c r="W92" s="195"/>
      <c r="X92" s="195"/>
      <c r="Y92" s="318"/>
      <c r="Z92" s="195"/>
      <c r="AA92" s="199"/>
      <c r="AB92" s="195"/>
      <c r="AC92" s="318"/>
      <c r="AD92" s="200"/>
      <c r="AE92" s="201"/>
      <c r="AF92" s="200"/>
      <c r="AG92" s="317"/>
      <c r="AH92" s="200"/>
      <c r="AI92" s="202"/>
      <c r="AJ92" s="200"/>
      <c r="AK92" s="317"/>
      <c r="AL92" s="200"/>
      <c r="AM92" s="200"/>
      <c r="AN92" s="319"/>
      <c r="AO92" s="204"/>
      <c r="AP92" s="202"/>
      <c r="AQ92" s="319"/>
      <c r="AR92" s="200"/>
      <c r="AS92" s="205"/>
      <c r="AT92" s="319"/>
      <c r="AU92" s="321"/>
      <c r="AV92" s="321"/>
      <c r="AW92" s="319"/>
      <c r="AX92" s="200"/>
      <c r="AY92" s="202"/>
      <c r="AZ92" s="200"/>
      <c r="BA92" s="322"/>
      <c r="BB92" s="195"/>
      <c r="BC92" s="195"/>
      <c r="BD92" s="195"/>
      <c r="BE92" s="318"/>
      <c r="BF92" s="195"/>
      <c r="BG92" s="195"/>
      <c r="BH92" s="195"/>
      <c r="BI92" s="322"/>
      <c r="BJ92" s="200"/>
      <c r="BK92" s="202"/>
      <c r="BL92" s="200"/>
      <c r="BM92" s="322"/>
      <c r="BN92" s="195"/>
      <c r="BO92" s="195"/>
      <c r="BP92" s="195"/>
      <c r="BQ92" s="322"/>
      <c r="BR92" s="200"/>
      <c r="BS92" s="202"/>
      <c r="BT92" s="200"/>
      <c r="BU92" s="322"/>
      <c r="BV92" s="200"/>
      <c r="BW92" s="202"/>
      <c r="BX92" s="200"/>
      <c r="BY92" s="322"/>
      <c r="BZ92" s="208"/>
      <c r="CA92" s="323"/>
      <c r="CB92" s="324"/>
      <c r="CC92" s="202"/>
      <c r="CD92" s="325"/>
      <c r="CE92" s="322"/>
      <c r="CF92" s="324"/>
      <c r="CG92" s="202"/>
      <c r="CH92" s="325"/>
      <c r="CI92" s="322"/>
      <c r="CJ92" s="326"/>
      <c r="CK92" s="327"/>
      <c r="CL92" s="328"/>
    </row>
    <row r="93" spans="1:90" ht="23.25" thickBot="1">
      <c r="B93" s="223">
        <f t="shared" si="3"/>
        <v>0</v>
      </c>
      <c r="C93" s="224">
        <f t="shared" si="4"/>
        <v>0</v>
      </c>
      <c r="D93" s="225" t="str">
        <f t="shared" si="5"/>
        <v/>
      </c>
      <c r="E93" s="226"/>
      <c r="F93" s="226"/>
      <c r="G93" s="227"/>
      <c r="H93" s="188"/>
      <c r="I93" s="189"/>
      <c r="J93" s="228"/>
      <c r="K93" s="229"/>
      <c r="L93" s="230"/>
      <c r="M93" s="231"/>
      <c r="N93" s="232"/>
      <c r="O93" s="233"/>
      <c r="P93" s="233"/>
      <c r="R93" s="195"/>
      <c r="S93" s="233"/>
      <c r="T93" s="195"/>
      <c r="U93" s="234"/>
      <c r="V93" s="195"/>
      <c r="W93" s="195"/>
      <c r="X93" s="195"/>
      <c r="Y93" s="235"/>
      <c r="Z93" s="195"/>
      <c r="AA93" s="199"/>
      <c r="AB93" s="195"/>
      <c r="AC93" s="235"/>
      <c r="AD93" s="200"/>
      <c r="AE93" s="201"/>
      <c r="AF93" s="200"/>
      <c r="AG93" s="236"/>
      <c r="AH93" s="200"/>
      <c r="AI93" s="202"/>
      <c r="AJ93" s="200"/>
      <c r="AK93" s="236"/>
      <c r="AL93" s="200"/>
      <c r="AM93" s="200"/>
      <c r="AN93" s="203"/>
      <c r="AO93" s="204"/>
      <c r="AP93" s="202"/>
      <c r="AQ93" s="203"/>
      <c r="AR93" s="200"/>
      <c r="AS93" s="205"/>
      <c r="AT93" s="203"/>
      <c r="AU93" s="206"/>
      <c r="AV93" s="206"/>
      <c r="AW93" s="237"/>
      <c r="AX93" s="200"/>
      <c r="AY93" s="202"/>
      <c r="AZ93" s="200"/>
      <c r="BA93" s="238"/>
      <c r="BB93" s="195"/>
      <c r="BC93" s="195"/>
      <c r="BD93" s="195"/>
      <c r="BE93" s="235"/>
      <c r="BF93" s="195"/>
      <c r="BG93" s="195"/>
      <c r="BH93" s="195"/>
      <c r="BI93" s="238"/>
      <c r="BJ93" s="200"/>
      <c r="BK93" s="202"/>
      <c r="BL93" s="200"/>
      <c r="BM93" s="238"/>
      <c r="BN93" s="195"/>
      <c r="BO93" s="195"/>
      <c r="BP93" s="195"/>
      <c r="BQ93" s="238"/>
      <c r="BR93" s="200"/>
      <c r="BS93" s="202"/>
      <c r="BT93" s="200"/>
      <c r="BU93" s="238"/>
      <c r="BV93" s="200"/>
      <c r="BW93" s="202"/>
      <c r="BX93" s="200"/>
      <c r="BY93" s="238"/>
      <c r="BZ93" s="208"/>
      <c r="CA93" s="239"/>
      <c r="CB93" s="210"/>
      <c r="CC93" s="202"/>
      <c r="CD93" s="211"/>
      <c r="CE93" s="238"/>
      <c r="CF93" s="210"/>
      <c r="CG93" s="202"/>
      <c r="CH93" s="211"/>
      <c r="CI93" s="238"/>
      <c r="CJ93" s="240"/>
      <c r="CK93" s="241"/>
      <c r="CL93" s="242"/>
    </row>
    <row r="94" spans="1:90" ht="23.25" thickBot="1">
      <c r="B94" s="223">
        <f t="shared" si="3"/>
        <v>0</v>
      </c>
      <c r="C94" s="224">
        <f t="shared" si="4"/>
        <v>0</v>
      </c>
      <c r="D94" s="225" t="str">
        <f t="shared" si="5"/>
        <v/>
      </c>
      <c r="E94" s="226"/>
      <c r="F94" s="226"/>
      <c r="G94" s="227"/>
      <c r="H94" s="188"/>
      <c r="I94" s="189"/>
      <c r="J94" s="228"/>
      <c r="K94" s="229"/>
      <c r="L94" s="230"/>
      <c r="M94" s="231"/>
      <c r="N94" s="232"/>
      <c r="O94" s="233"/>
      <c r="P94" s="233"/>
      <c r="R94" s="195"/>
      <c r="S94" s="233"/>
      <c r="T94" s="195"/>
      <c r="U94" s="234"/>
      <c r="V94" s="195"/>
      <c r="W94" s="195"/>
      <c r="X94" s="195"/>
      <c r="Y94" s="235"/>
      <c r="Z94" s="195"/>
      <c r="AA94" s="199"/>
      <c r="AB94" s="195"/>
      <c r="AC94" s="235"/>
      <c r="AD94" s="200"/>
      <c r="AE94" s="201"/>
      <c r="AF94" s="200"/>
      <c r="AG94" s="236"/>
      <c r="AH94" s="200"/>
      <c r="AI94" s="202"/>
      <c r="AJ94" s="200"/>
      <c r="AK94" s="236"/>
      <c r="AL94" s="200"/>
      <c r="AM94" s="200"/>
      <c r="AN94" s="203"/>
      <c r="AO94" s="204"/>
      <c r="AP94" s="202"/>
      <c r="AQ94" s="203"/>
      <c r="AR94" s="200"/>
      <c r="AS94" s="205"/>
      <c r="AT94" s="203"/>
      <c r="AU94" s="206"/>
      <c r="AV94" s="206"/>
      <c r="AW94" s="237"/>
      <c r="AX94" s="200"/>
      <c r="AY94" s="202"/>
      <c r="AZ94" s="200"/>
      <c r="BA94" s="238"/>
      <c r="BB94" s="195"/>
      <c r="BC94" s="195"/>
      <c r="BD94" s="195"/>
      <c r="BE94" s="235"/>
      <c r="BF94" s="195"/>
      <c r="BG94" s="195"/>
      <c r="BH94" s="195"/>
      <c r="BI94" s="238"/>
      <c r="BJ94" s="200"/>
      <c r="BK94" s="202"/>
      <c r="BL94" s="200"/>
      <c r="BM94" s="238"/>
      <c r="BN94" s="195"/>
      <c r="BO94" s="195"/>
      <c r="BP94" s="195"/>
      <c r="BQ94" s="238"/>
      <c r="BR94" s="200"/>
      <c r="BS94" s="202"/>
      <c r="BT94" s="200"/>
      <c r="BU94" s="238"/>
      <c r="BV94" s="200"/>
      <c r="BW94" s="202"/>
      <c r="BX94" s="200"/>
      <c r="BY94" s="238"/>
      <c r="BZ94" s="208"/>
      <c r="CA94" s="239"/>
      <c r="CB94" s="210"/>
      <c r="CC94" s="202"/>
      <c r="CD94" s="211"/>
      <c r="CE94" s="238"/>
      <c r="CF94" s="210"/>
      <c r="CG94" s="202"/>
      <c r="CH94" s="211"/>
      <c r="CI94" s="238"/>
      <c r="CJ94" s="240"/>
      <c r="CK94" s="241"/>
      <c r="CL94" s="242"/>
    </row>
    <row r="95" spans="1:90" ht="23.25" thickBot="1">
      <c r="B95" s="223">
        <f t="shared" si="3"/>
        <v>0</v>
      </c>
      <c r="C95" s="224">
        <f t="shared" si="4"/>
        <v>0</v>
      </c>
      <c r="D95" s="225" t="str">
        <f t="shared" si="5"/>
        <v/>
      </c>
      <c r="E95" s="226"/>
      <c r="F95" s="226"/>
      <c r="G95" s="227"/>
      <c r="H95" s="188"/>
      <c r="I95" s="189"/>
      <c r="J95" s="228"/>
      <c r="K95" s="229"/>
      <c r="L95" s="230"/>
      <c r="M95" s="231"/>
      <c r="N95" s="232"/>
      <c r="O95" s="233"/>
      <c r="P95" s="233"/>
      <c r="R95" s="195"/>
      <c r="S95" s="233"/>
      <c r="T95" s="195"/>
      <c r="U95" s="234"/>
      <c r="V95" s="195"/>
      <c r="W95" s="195"/>
      <c r="X95" s="195"/>
      <c r="Y95" s="235"/>
      <c r="Z95" s="195"/>
      <c r="AA95" s="199"/>
      <c r="AB95" s="195"/>
      <c r="AC95" s="235"/>
      <c r="AD95" s="200"/>
      <c r="AE95" s="201"/>
      <c r="AF95" s="200"/>
      <c r="AG95" s="236"/>
      <c r="AH95" s="200"/>
      <c r="AI95" s="202"/>
      <c r="AJ95" s="200"/>
      <c r="AK95" s="236"/>
      <c r="AL95" s="200"/>
      <c r="AM95" s="200"/>
      <c r="AN95" s="203"/>
      <c r="AO95" s="204"/>
      <c r="AP95" s="202"/>
      <c r="AQ95" s="203"/>
      <c r="AR95" s="200"/>
      <c r="AS95" s="205"/>
      <c r="AT95" s="203"/>
      <c r="AU95" s="206"/>
      <c r="AV95" s="206"/>
      <c r="AW95" s="237"/>
      <c r="AX95" s="200"/>
      <c r="AY95" s="202"/>
      <c r="AZ95" s="200"/>
      <c r="BA95" s="238"/>
      <c r="BB95" s="195"/>
      <c r="BC95" s="195"/>
      <c r="BD95" s="195"/>
      <c r="BE95" s="235"/>
      <c r="BF95" s="195"/>
      <c r="BG95" s="195"/>
      <c r="BH95" s="195"/>
      <c r="BI95" s="238"/>
      <c r="BJ95" s="200"/>
      <c r="BK95" s="202"/>
      <c r="BL95" s="200"/>
      <c r="BM95" s="238"/>
      <c r="BN95" s="195"/>
      <c r="BO95" s="195"/>
      <c r="BP95" s="195"/>
      <c r="BQ95" s="238"/>
      <c r="BR95" s="200"/>
      <c r="BS95" s="202"/>
      <c r="BT95" s="200"/>
      <c r="BU95" s="238"/>
      <c r="BV95" s="200"/>
      <c r="BW95" s="202"/>
      <c r="BX95" s="200"/>
      <c r="BY95" s="238"/>
      <c r="BZ95" s="208"/>
      <c r="CA95" s="239"/>
      <c r="CB95" s="210"/>
      <c r="CC95" s="202"/>
      <c r="CD95" s="211"/>
      <c r="CE95" s="238"/>
      <c r="CF95" s="210"/>
      <c r="CG95" s="202"/>
      <c r="CH95" s="211"/>
      <c r="CI95" s="238"/>
      <c r="CJ95" s="240"/>
      <c r="CK95" s="241"/>
      <c r="CL95" s="242"/>
    </row>
    <row r="96" spans="1:90" ht="23.25" thickBot="1">
      <c r="B96" s="223">
        <f t="shared" si="3"/>
        <v>0</v>
      </c>
      <c r="C96" s="224">
        <f t="shared" si="4"/>
        <v>0</v>
      </c>
      <c r="D96" s="225" t="str">
        <f t="shared" si="5"/>
        <v/>
      </c>
      <c r="E96" s="226"/>
      <c r="F96" s="226"/>
      <c r="G96" s="227"/>
      <c r="H96" s="188"/>
      <c r="I96" s="189"/>
      <c r="J96" s="228"/>
      <c r="K96" s="229"/>
      <c r="L96" s="230"/>
      <c r="M96" s="231"/>
      <c r="N96" s="232"/>
      <c r="O96" s="233"/>
      <c r="P96" s="233"/>
      <c r="R96" s="195"/>
      <c r="S96" s="233"/>
      <c r="T96" s="195"/>
      <c r="U96" s="234"/>
      <c r="V96" s="195"/>
      <c r="W96" s="195"/>
      <c r="X96" s="195"/>
      <c r="Y96" s="235"/>
      <c r="Z96" s="195"/>
      <c r="AA96" s="199"/>
      <c r="AB96" s="195"/>
      <c r="AC96" s="235"/>
      <c r="AD96" s="200"/>
      <c r="AE96" s="201"/>
      <c r="AF96" s="200"/>
      <c r="AG96" s="236"/>
      <c r="AH96" s="200"/>
      <c r="AI96" s="202"/>
      <c r="AJ96" s="200"/>
      <c r="AK96" s="236"/>
      <c r="AL96" s="200"/>
      <c r="AM96" s="200"/>
      <c r="AN96" s="203"/>
      <c r="AO96" s="204"/>
      <c r="AP96" s="202"/>
      <c r="AQ96" s="203"/>
      <c r="AR96" s="200"/>
      <c r="AS96" s="205"/>
      <c r="AT96" s="203"/>
      <c r="AU96" s="206"/>
      <c r="AV96" s="206"/>
      <c r="AW96" s="237"/>
      <c r="AX96" s="200"/>
      <c r="AY96" s="202"/>
      <c r="AZ96" s="200"/>
      <c r="BA96" s="238"/>
      <c r="BB96" s="195"/>
      <c r="BC96" s="195"/>
      <c r="BD96" s="195"/>
      <c r="BE96" s="235"/>
      <c r="BF96" s="195"/>
      <c r="BG96" s="195"/>
      <c r="BH96" s="195"/>
      <c r="BI96" s="238"/>
      <c r="BJ96" s="200"/>
      <c r="BK96" s="202"/>
      <c r="BL96" s="200"/>
      <c r="BM96" s="238"/>
      <c r="BN96" s="195"/>
      <c r="BO96" s="195"/>
      <c r="BP96" s="195"/>
      <c r="BQ96" s="238"/>
      <c r="BR96" s="200"/>
      <c r="BS96" s="202"/>
      <c r="BT96" s="200"/>
      <c r="BU96" s="238"/>
      <c r="BV96" s="200"/>
      <c r="BW96" s="202"/>
      <c r="BX96" s="200"/>
      <c r="BY96" s="238"/>
      <c r="BZ96" s="208"/>
      <c r="CA96" s="239"/>
      <c r="CB96" s="210"/>
      <c r="CC96" s="202"/>
      <c r="CD96" s="211"/>
      <c r="CE96" s="238"/>
      <c r="CF96" s="210"/>
      <c r="CG96" s="202"/>
      <c r="CH96" s="211"/>
      <c r="CI96" s="238"/>
      <c r="CJ96" s="240"/>
      <c r="CK96" s="241"/>
      <c r="CL96" s="242"/>
    </row>
    <row r="97" spans="1:90" ht="23.25" thickBot="1">
      <c r="B97" s="223">
        <f t="shared" si="3"/>
        <v>0</v>
      </c>
      <c r="C97" s="224">
        <f t="shared" si="4"/>
        <v>0</v>
      </c>
      <c r="D97" s="225" t="str">
        <f t="shared" si="5"/>
        <v/>
      </c>
      <c r="E97" s="226"/>
      <c r="F97" s="226"/>
      <c r="G97" s="227"/>
      <c r="H97" s="188"/>
      <c r="I97" s="189"/>
      <c r="J97" s="228"/>
      <c r="K97" s="229"/>
      <c r="L97" s="230"/>
      <c r="M97" s="231"/>
      <c r="N97" s="232"/>
      <c r="O97" s="233"/>
      <c r="P97" s="233"/>
      <c r="R97" s="195"/>
      <c r="S97" s="233"/>
      <c r="T97" s="195"/>
      <c r="U97" s="234"/>
      <c r="V97" s="195"/>
      <c r="W97" s="195"/>
      <c r="X97" s="195"/>
      <c r="Y97" s="235"/>
      <c r="Z97" s="195"/>
      <c r="AA97" s="199"/>
      <c r="AB97" s="195"/>
      <c r="AC97" s="235"/>
      <c r="AD97" s="200"/>
      <c r="AE97" s="201"/>
      <c r="AF97" s="200"/>
      <c r="AG97" s="236"/>
      <c r="AH97" s="200"/>
      <c r="AI97" s="202"/>
      <c r="AJ97" s="200"/>
      <c r="AK97" s="236"/>
      <c r="AL97" s="200"/>
      <c r="AM97" s="200"/>
      <c r="AN97" s="203"/>
      <c r="AO97" s="204"/>
      <c r="AP97" s="202"/>
      <c r="AQ97" s="203"/>
      <c r="AR97" s="200"/>
      <c r="AS97" s="205"/>
      <c r="AT97" s="203"/>
      <c r="AU97" s="206"/>
      <c r="AV97" s="206"/>
      <c r="AW97" s="237"/>
      <c r="AX97" s="200"/>
      <c r="AY97" s="202"/>
      <c r="AZ97" s="200"/>
      <c r="BA97" s="238"/>
      <c r="BB97" s="195"/>
      <c r="BC97" s="195"/>
      <c r="BD97" s="195"/>
      <c r="BE97" s="235"/>
      <c r="BF97" s="195"/>
      <c r="BG97" s="195"/>
      <c r="BH97" s="195"/>
      <c r="BI97" s="238"/>
      <c r="BJ97" s="200"/>
      <c r="BK97" s="202"/>
      <c r="BL97" s="200"/>
      <c r="BM97" s="238"/>
      <c r="BN97" s="195"/>
      <c r="BO97" s="195"/>
      <c r="BP97" s="195"/>
      <c r="BQ97" s="238"/>
      <c r="BR97" s="200"/>
      <c r="BS97" s="202"/>
      <c r="BT97" s="200"/>
      <c r="BU97" s="238"/>
      <c r="BV97" s="200"/>
      <c r="BW97" s="202"/>
      <c r="BX97" s="200"/>
      <c r="BY97" s="238"/>
      <c r="BZ97" s="208"/>
      <c r="CA97" s="239"/>
      <c r="CB97" s="210"/>
      <c r="CC97" s="202"/>
      <c r="CD97" s="211"/>
      <c r="CE97" s="238"/>
      <c r="CF97" s="210"/>
      <c r="CG97" s="202"/>
      <c r="CH97" s="211"/>
      <c r="CI97" s="238"/>
      <c r="CJ97" s="240"/>
      <c r="CK97" s="241"/>
      <c r="CL97" s="242"/>
    </row>
    <row r="98" spans="1:90" ht="23.25" thickBot="1">
      <c r="A98" s="221"/>
      <c r="B98" s="183">
        <f t="shared" si="3"/>
        <v>0</v>
      </c>
      <c r="C98" s="184">
        <f t="shared" si="4"/>
        <v>0</v>
      </c>
      <c r="D98" s="185" t="str">
        <f t="shared" si="5"/>
        <v/>
      </c>
      <c r="E98" s="186"/>
      <c r="F98" s="186"/>
      <c r="G98" s="187"/>
      <c r="H98" s="188"/>
      <c r="I98" s="189"/>
      <c r="J98" s="228"/>
      <c r="K98" s="191"/>
      <c r="L98" s="192"/>
      <c r="M98" s="193"/>
      <c r="N98" s="194"/>
      <c r="O98" s="195"/>
      <c r="P98" s="195"/>
      <c r="Q98" s="196"/>
      <c r="R98" s="195"/>
      <c r="S98" s="233"/>
      <c r="T98" s="195"/>
      <c r="U98" s="197"/>
      <c r="V98" s="195"/>
      <c r="W98" s="195"/>
      <c r="X98" s="195"/>
      <c r="Y98" s="198"/>
      <c r="Z98" s="195"/>
      <c r="AA98" s="199"/>
      <c r="AB98" s="195"/>
      <c r="AC98" s="198"/>
      <c r="AD98" s="200"/>
      <c r="AE98" s="201"/>
      <c r="AF98" s="200"/>
      <c r="AG98" s="197"/>
      <c r="AH98" s="200"/>
      <c r="AI98" s="202"/>
      <c r="AJ98" s="200"/>
      <c r="AK98" s="197"/>
      <c r="AL98" s="200"/>
      <c r="AM98" s="200"/>
      <c r="AN98" s="203"/>
      <c r="AO98" s="204"/>
      <c r="AP98" s="202"/>
      <c r="AQ98" s="203"/>
      <c r="AR98" s="200"/>
      <c r="AS98" s="205"/>
      <c r="AT98" s="203"/>
      <c r="AU98" s="206"/>
      <c r="AV98" s="206"/>
      <c r="AW98" s="203"/>
      <c r="AX98" s="200"/>
      <c r="AY98" s="202"/>
      <c r="AZ98" s="200"/>
      <c r="BA98" s="207"/>
      <c r="BB98" s="195"/>
      <c r="BC98" s="195"/>
      <c r="BD98" s="195"/>
      <c r="BE98" s="198"/>
      <c r="BF98" s="195"/>
      <c r="BG98" s="195"/>
      <c r="BH98" s="195"/>
      <c r="BI98" s="207"/>
      <c r="BJ98" s="200"/>
      <c r="BK98" s="202"/>
      <c r="BL98" s="200"/>
      <c r="BM98" s="207"/>
      <c r="BN98" s="195"/>
      <c r="BO98" s="195"/>
      <c r="BP98" s="195"/>
      <c r="BQ98" s="207"/>
      <c r="BR98" s="200"/>
      <c r="BS98" s="202"/>
      <c r="BT98" s="200"/>
      <c r="BU98" s="207"/>
      <c r="BV98" s="200"/>
      <c r="BW98" s="202"/>
      <c r="BX98" s="200"/>
      <c r="BY98" s="207"/>
      <c r="BZ98" s="208"/>
      <c r="CA98" s="209"/>
      <c r="CB98" s="210"/>
      <c r="CC98" s="202"/>
      <c r="CD98" s="211"/>
      <c r="CE98" s="207"/>
      <c r="CF98" s="210"/>
      <c r="CG98" s="202"/>
      <c r="CH98" s="211"/>
      <c r="CI98" s="207"/>
      <c r="CJ98" s="212"/>
      <c r="CK98" s="213"/>
      <c r="CL98" s="214"/>
    </row>
    <row r="99" spans="1:90" ht="23.25" thickBot="1">
      <c r="B99" s="223">
        <f t="shared" si="3"/>
        <v>0</v>
      </c>
      <c r="C99" s="224">
        <f t="shared" si="4"/>
        <v>0</v>
      </c>
      <c r="D99" s="225" t="str">
        <f t="shared" si="5"/>
        <v/>
      </c>
      <c r="E99" s="226"/>
      <c r="F99" s="226"/>
      <c r="G99" s="227"/>
      <c r="H99" s="188"/>
      <c r="I99" s="189"/>
      <c r="J99" s="228"/>
      <c r="K99" s="229"/>
      <c r="L99" s="230"/>
      <c r="M99" s="231"/>
      <c r="N99" s="232"/>
      <c r="O99" s="233"/>
      <c r="P99" s="233"/>
      <c r="R99" s="195"/>
      <c r="S99" s="233"/>
      <c r="T99" s="195"/>
      <c r="U99" s="234"/>
      <c r="V99" s="195"/>
      <c r="W99" s="195"/>
      <c r="X99" s="195"/>
      <c r="Y99" s="235"/>
      <c r="Z99" s="195"/>
      <c r="AA99" s="199"/>
      <c r="AB99" s="195"/>
      <c r="AC99" s="235"/>
      <c r="AD99" s="200"/>
      <c r="AE99" s="201"/>
      <c r="AF99" s="200"/>
      <c r="AG99" s="236"/>
      <c r="AH99" s="200"/>
      <c r="AI99" s="202"/>
      <c r="AJ99" s="200"/>
      <c r="AK99" s="236"/>
      <c r="AL99" s="200"/>
      <c r="AM99" s="200"/>
      <c r="AN99" s="203"/>
      <c r="AO99" s="204"/>
      <c r="AP99" s="202"/>
      <c r="AQ99" s="203"/>
      <c r="AR99" s="200"/>
      <c r="AS99" s="205"/>
      <c r="AT99" s="203"/>
      <c r="AU99" s="206"/>
      <c r="AV99" s="206"/>
      <c r="AW99" s="237"/>
      <c r="AX99" s="200"/>
      <c r="AY99" s="202"/>
      <c r="AZ99" s="200"/>
      <c r="BA99" s="238"/>
      <c r="BB99" s="195"/>
      <c r="BC99" s="195"/>
      <c r="BD99" s="195"/>
      <c r="BE99" s="235"/>
      <c r="BF99" s="195"/>
      <c r="BG99" s="195"/>
      <c r="BH99" s="195"/>
      <c r="BI99" s="238"/>
      <c r="BJ99" s="200"/>
      <c r="BK99" s="202"/>
      <c r="BL99" s="200"/>
      <c r="BM99" s="238"/>
      <c r="BN99" s="195"/>
      <c r="BO99" s="195"/>
      <c r="BP99" s="195"/>
      <c r="BQ99" s="238"/>
      <c r="BR99" s="200"/>
      <c r="BS99" s="202"/>
      <c r="BT99" s="200"/>
      <c r="BU99" s="238"/>
      <c r="BV99" s="200"/>
      <c r="BW99" s="202"/>
      <c r="BX99" s="200"/>
      <c r="BY99" s="238"/>
      <c r="BZ99" s="208"/>
      <c r="CA99" s="239"/>
      <c r="CB99" s="210"/>
      <c r="CC99" s="202"/>
      <c r="CD99" s="211"/>
      <c r="CE99" s="238"/>
      <c r="CF99" s="210"/>
      <c r="CG99" s="202"/>
      <c r="CH99" s="211"/>
      <c r="CI99" s="238"/>
      <c r="CJ99" s="240"/>
      <c r="CK99" s="241"/>
      <c r="CL99" s="242"/>
    </row>
    <row r="100" spans="1:90" ht="23.25" thickBot="1">
      <c r="B100" s="223">
        <f t="shared" si="3"/>
        <v>0</v>
      </c>
      <c r="C100" s="224">
        <f t="shared" si="4"/>
        <v>0</v>
      </c>
      <c r="D100" s="225" t="str">
        <f t="shared" si="5"/>
        <v/>
      </c>
      <c r="E100" s="226"/>
      <c r="F100" s="226"/>
      <c r="G100" s="227"/>
      <c r="H100" s="188"/>
      <c r="I100" s="189"/>
      <c r="J100" s="228"/>
      <c r="K100" s="229"/>
      <c r="L100" s="230"/>
      <c r="M100" s="231"/>
      <c r="N100" s="232"/>
      <c r="O100" s="233"/>
      <c r="P100" s="233"/>
      <c r="R100" s="195"/>
      <c r="S100" s="233"/>
      <c r="T100" s="195"/>
      <c r="U100" s="234"/>
      <c r="V100" s="195"/>
      <c r="W100" s="195"/>
      <c r="X100" s="195"/>
      <c r="Y100" s="235"/>
      <c r="Z100" s="195"/>
      <c r="AA100" s="199"/>
      <c r="AB100" s="195"/>
      <c r="AC100" s="235"/>
      <c r="AD100" s="200"/>
      <c r="AE100" s="201"/>
      <c r="AF100" s="200"/>
      <c r="AG100" s="236"/>
      <c r="AH100" s="200"/>
      <c r="AI100" s="202"/>
      <c r="AJ100" s="200"/>
      <c r="AK100" s="236"/>
      <c r="AL100" s="200"/>
      <c r="AM100" s="200"/>
      <c r="AN100" s="203"/>
      <c r="AO100" s="204"/>
      <c r="AP100" s="202"/>
      <c r="AQ100" s="203"/>
      <c r="AR100" s="200"/>
      <c r="AS100" s="205"/>
      <c r="AT100" s="203"/>
      <c r="AU100" s="206"/>
      <c r="AV100" s="206"/>
      <c r="AW100" s="237"/>
      <c r="AX100" s="200"/>
      <c r="AY100" s="202"/>
      <c r="AZ100" s="200"/>
      <c r="BA100" s="238"/>
      <c r="BB100" s="195"/>
      <c r="BC100" s="195"/>
      <c r="BD100" s="195"/>
      <c r="BE100" s="235"/>
      <c r="BF100" s="195"/>
      <c r="BG100" s="195"/>
      <c r="BH100" s="195"/>
      <c r="BI100" s="238"/>
      <c r="BJ100" s="200"/>
      <c r="BK100" s="202"/>
      <c r="BL100" s="200"/>
      <c r="BM100" s="238"/>
      <c r="BN100" s="195"/>
      <c r="BO100" s="195"/>
      <c r="BP100" s="195"/>
      <c r="BQ100" s="238"/>
      <c r="BR100" s="200"/>
      <c r="BS100" s="202"/>
      <c r="BT100" s="200"/>
      <c r="BU100" s="238"/>
      <c r="BV100" s="200"/>
      <c r="BW100" s="202"/>
      <c r="BX100" s="200"/>
      <c r="BY100" s="238"/>
      <c r="BZ100" s="208"/>
      <c r="CA100" s="239"/>
      <c r="CB100" s="210"/>
      <c r="CC100" s="202"/>
      <c r="CD100" s="211"/>
      <c r="CE100" s="238"/>
      <c r="CF100" s="210"/>
      <c r="CG100" s="202"/>
      <c r="CH100" s="211"/>
      <c r="CI100" s="238"/>
      <c r="CJ100" s="240"/>
      <c r="CK100" s="241"/>
      <c r="CL100" s="242"/>
    </row>
    <row r="101" spans="1:90" ht="23.25" thickBot="1">
      <c r="B101" s="223">
        <f t="shared" si="3"/>
        <v>0</v>
      </c>
      <c r="C101" s="224">
        <f t="shared" si="4"/>
        <v>0</v>
      </c>
      <c r="D101" s="225" t="str">
        <f t="shared" si="5"/>
        <v/>
      </c>
      <c r="E101" s="226"/>
      <c r="F101" s="226"/>
      <c r="G101" s="227"/>
      <c r="H101" s="188"/>
      <c r="I101" s="189"/>
      <c r="J101" s="228"/>
      <c r="K101" s="229"/>
      <c r="L101" s="230"/>
      <c r="M101" s="231"/>
      <c r="N101" s="232"/>
      <c r="O101" s="233"/>
      <c r="P101" s="233"/>
      <c r="R101" s="195"/>
      <c r="S101" s="233"/>
      <c r="T101" s="195"/>
      <c r="U101" s="234"/>
      <c r="V101" s="195"/>
      <c r="W101" s="195"/>
      <c r="X101" s="195"/>
      <c r="Y101" s="235"/>
      <c r="Z101" s="195"/>
      <c r="AA101" s="199"/>
      <c r="AB101" s="195"/>
      <c r="AC101" s="235"/>
      <c r="AD101" s="200"/>
      <c r="AE101" s="201"/>
      <c r="AF101" s="200"/>
      <c r="AG101" s="236"/>
      <c r="AH101" s="200"/>
      <c r="AI101" s="202"/>
      <c r="AJ101" s="200"/>
      <c r="AK101" s="236"/>
      <c r="AL101" s="200"/>
      <c r="AM101" s="200"/>
      <c r="AN101" s="203"/>
      <c r="AO101" s="204"/>
      <c r="AP101" s="202"/>
      <c r="AQ101" s="203"/>
      <c r="AR101" s="200"/>
      <c r="AS101" s="205"/>
      <c r="AT101" s="203"/>
      <c r="AU101" s="206"/>
      <c r="AV101" s="206"/>
      <c r="AW101" s="237"/>
      <c r="AX101" s="200"/>
      <c r="AY101" s="202"/>
      <c r="AZ101" s="200"/>
      <c r="BA101" s="238"/>
      <c r="BB101" s="195"/>
      <c r="BC101" s="195"/>
      <c r="BD101" s="195"/>
      <c r="BE101" s="235"/>
      <c r="BF101" s="195"/>
      <c r="BG101" s="195"/>
      <c r="BH101" s="195"/>
      <c r="BI101" s="238"/>
      <c r="BJ101" s="200"/>
      <c r="BK101" s="202"/>
      <c r="BL101" s="200"/>
      <c r="BM101" s="238"/>
      <c r="BN101" s="195"/>
      <c r="BO101" s="195"/>
      <c r="BP101" s="195"/>
      <c r="BQ101" s="238"/>
      <c r="BR101" s="200"/>
      <c r="BS101" s="202"/>
      <c r="BT101" s="200"/>
      <c r="BU101" s="238"/>
      <c r="BV101" s="200"/>
      <c r="BW101" s="202"/>
      <c r="BX101" s="200"/>
      <c r="BY101" s="238"/>
      <c r="BZ101" s="208"/>
      <c r="CA101" s="239"/>
      <c r="CB101" s="210"/>
      <c r="CC101" s="202"/>
      <c r="CD101" s="211"/>
      <c r="CE101" s="238"/>
      <c r="CF101" s="210"/>
      <c r="CG101" s="202"/>
      <c r="CH101" s="211"/>
      <c r="CI101" s="238"/>
      <c r="CJ101" s="240"/>
      <c r="CK101" s="241"/>
      <c r="CL101" s="242"/>
    </row>
    <row r="102" spans="1:90" ht="23.25" thickBot="1">
      <c r="B102" s="223">
        <f t="shared" si="3"/>
        <v>0</v>
      </c>
      <c r="C102" s="224">
        <f t="shared" si="4"/>
        <v>0</v>
      </c>
      <c r="D102" s="225" t="str">
        <f t="shared" si="5"/>
        <v/>
      </c>
      <c r="E102" s="226"/>
      <c r="F102" s="226"/>
      <c r="G102" s="227"/>
      <c r="H102" s="188"/>
      <c r="I102" s="189"/>
      <c r="J102" s="228"/>
      <c r="K102" s="229"/>
      <c r="L102" s="230"/>
      <c r="M102" s="231"/>
      <c r="N102" s="232"/>
      <c r="O102" s="233"/>
      <c r="P102" s="233"/>
      <c r="R102" s="195"/>
      <c r="S102" s="233"/>
      <c r="T102" s="195"/>
      <c r="U102" s="234"/>
      <c r="V102" s="195"/>
      <c r="W102" s="195"/>
      <c r="X102" s="195"/>
      <c r="Y102" s="235"/>
      <c r="Z102" s="195"/>
      <c r="AA102" s="199"/>
      <c r="AB102" s="195"/>
      <c r="AC102" s="235"/>
      <c r="AD102" s="200"/>
      <c r="AE102" s="201"/>
      <c r="AF102" s="200"/>
      <c r="AG102" s="236"/>
      <c r="AH102" s="200"/>
      <c r="AI102" s="202"/>
      <c r="AJ102" s="200"/>
      <c r="AK102" s="236"/>
      <c r="AL102" s="200"/>
      <c r="AM102" s="200"/>
      <c r="AN102" s="203"/>
      <c r="AO102" s="204"/>
      <c r="AP102" s="202"/>
      <c r="AQ102" s="203"/>
      <c r="AR102" s="200"/>
      <c r="AS102" s="205"/>
      <c r="AT102" s="203"/>
      <c r="AU102" s="206"/>
      <c r="AV102" s="206"/>
      <c r="AW102" s="237"/>
      <c r="AX102" s="200"/>
      <c r="AY102" s="202"/>
      <c r="AZ102" s="200"/>
      <c r="BA102" s="238"/>
      <c r="BB102" s="195"/>
      <c r="BC102" s="195"/>
      <c r="BD102" s="195"/>
      <c r="BE102" s="235"/>
      <c r="BF102" s="195"/>
      <c r="BG102" s="195"/>
      <c r="BH102" s="195"/>
      <c r="BI102" s="238"/>
      <c r="BJ102" s="200"/>
      <c r="BK102" s="202"/>
      <c r="BL102" s="200"/>
      <c r="BM102" s="238"/>
      <c r="BN102" s="195"/>
      <c r="BO102" s="195"/>
      <c r="BP102" s="195"/>
      <c r="BQ102" s="238"/>
      <c r="BR102" s="200"/>
      <c r="BS102" s="202"/>
      <c r="BT102" s="200"/>
      <c r="BU102" s="238"/>
      <c r="BV102" s="200"/>
      <c r="BW102" s="202"/>
      <c r="BX102" s="200"/>
      <c r="BY102" s="238"/>
      <c r="BZ102" s="208"/>
      <c r="CA102" s="239"/>
      <c r="CB102" s="210"/>
      <c r="CC102" s="202"/>
      <c r="CD102" s="211"/>
      <c r="CE102" s="238"/>
      <c r="CF102" s="210"/>
      <c r="CG102" s="202"/>
      <c r="CH102" s="211"/>
      <c r="CI102" s="238"/>
      <c r="CJ102" s="240"/>
      <c r="CK102" s="241"/>
      <c r="CL102" s="242"/>
    </row>
    <row r="103" spans="1:90" ht="23.25" thickBot="1">
      <c r="B103" s="223">
        <f t="shared" si="3"/>
        <v>0</v>
      </c>
      <c r="C103" s="224">
        <f t="shared" si="4"/>
        <v>0</v>
      </c>
      <c r="D103" s="225" t="str">
        <f t="shared" si="5"/>
        <v/>
      </c>
      <c r="E103" s="226"/>
      <c r="F103" s="226"/>
      <c r="G103" s="227"/>
      <c r="H103" s="188"/>
      <c r="I103" s="189"/>
      <c r="J103" s="228"/>
      <c r="K103" s="229"/>
      <c r="L103" s="230"/>
      <c r="M103" s="231"/>
      <c r="N103" s="232"/>
      <c r="O103" s="233"/>
      <c r="P103" s="233"/>
      <c r="R103" s="195"/>
      <c r="S103" s="233"/>
      <c r="T103" s="195"/>
      <c r="U103" s="234"/>
      <c r="V103" s="195"/>
      <c r="W103" s="195"/>
      <c r="X103" s="195"/>
      <c r="Y103" s="235"/>
      <c r="Z103" s="195"/>
      <c r="AA103" s="199"/>
      <c r="AB103" s="195"/>
      <c r="AC103" s="235"/>
      <c r="AD103" s="200"/>
      <c r="AE103" s="201"/>
      <c r="AF103" s="200"/>
      <c r="AG103" s="236"/>
      <c r="AH103" s="200"/>
      <c r="AI103" s="202"/>
      <c r="AJ103" s="200"/>
      <c r="AK103" s="236"/>
      <c r="AL103" s="200"/>
      <c r="AM103" s="200"/>
      <c r="AN103" s="203"/>
      <c r="AO103" s="204"/>
      <c r="AP103" s="202"/>
      <c r="AQ103" s="203"/>
      <c r="AR103" s="200"/>
      <c r="AS103" s="205"/>
      <c r="AT103" s="203"/>
      <c r="AU103" s="206"/>
      <c r="AV103" s="206"/>
      <c r="AW103" s="237"/>
      <c r="AX103" s="200"/>
      <c r="AY103" s="202"/>
      <c r="AZ103" s="200"/>
      <c r="BA103" s="238"/>
      <c r="BB103" s="195"/>
      <c r="BC103" s="195"/>
      <c r="BD103" s="195"/>
      <c r="BE103" s="235"/>
      <c r="BF103" s="195"/>
      <c r="BG103" s="195"/>
      <c r="BH103" s="195"/>
      <c r="BI103" s="238"/>
      <c r="BJ103" s="200"/>
      <c r="BK103" s="202"/>
      <c r="BL103" s="200"/>
      <c r="BM103" s="238"/>
      <c r="BN103" s="195"/>
      <c r="BO103" s="195"/>
      <c r="BP103" s="195"/>
      <c r="BQ103" s="238"/>
      <c r="BR103" s="200"/>
      <c r="BS103" s="202"/>
      <c r="BT103" s="200"/>
      <c r="BU103" s="238"/>
      <c r="BV103" s="200"/>
      <c r="BW103" s="202"/>
      <c r="BX103" s="200"/>
      <c r="BY103" s="238"/>
      <c r="BZ103" s="208"/>
      <c r="CA103" s="239"/>
      <c r="CB103" s="210"/>
      <c r="CC103" s="202"/>
      <c r="CD103" s="211"/>
      <c r="CE103" s="238"/>
      <c r="CF103" s="210"/>
      <c r="CG103" s="202"/>
      <c r="CH103" s="211"/>
      <c r="CI103" s="238"/>
      <c r="CJ103" s="240"/>
      <c r="CK103" s="241"/>
      <c r="CL103" s="242"/>
    </row>
    <row r="104" spans="1:90" ht="23.25" thickBot="1">
      <c r="B104" s="223">
        <f t="shared" si="3"/>
        <v>0</v>
      </c>
      <c r="C104" s="224">
        <f t="shared" si="4"/>
        <v>0</v>
      </c>
      <c r="D104" s="225" t="str">
        <f t="shared" si="5"/>
        <v/>
      </c>
      <c r="E104" s="226"/>
      <c r="F104" s="226"/>
      <c r="G104" s="227"/>
      <c r="H104" s="188"/>
      <c r="I104" s="189"/>
      <c r="J104" s="228"/>
      <c r="K104" s="229"/>
      <c r="L104" s="230"/>
      <c r="M104" s="231"/>
      <c r="N104" s="232"/>
      <c r="O104" s="233"/>
      <c r="P104" s="233"/>
      <c r="R104" s="195"/>
      <c r="S104" s="233"/>
      <c r="T104" s="195"/>
      <c r="U104" s="234"/>
      <c r="V104" s="195"/>
      <c r="W104" s="195"/>
      <c r="X104" s="195"/>
      <c r="Y104" s="235"/>
      <c r="Z104" s="195"/>
      <c r="AA104" s="199"/>
      <c r="AB104" s="195"/>
      <c r="AC104" s="235"/>
      <c r="AD104" s="200"/>
      <c r="AE104" s="201"/>
      <c r="AF104" s="200"/>
      <c r="AG104" s="236"/>
      <c r="AH104" s="200"/>
      <c r="AI104" s="202"/>
      <c r="AJ104" s="200"/>
      <c r="AK104" s="236"/>
      <c r="AL104" s="200"/>
      <c r="AM104" s="200"/>
      <c r="AN104" s="203"/>
      <c r="AO104" s="204"/>
      <c r="AP104" s="202"/>
      <c r="AQ104" s="203"/>
      <c r="AR104" s="200"/>
      <c r="AS104" s="205"/>
      <c r="AT104" s="203"/>
      <c r="AU104" s="206"/>
      <c r="AV104" s="206"/>
      <c r="AW104" s="237"/>
      <c r="AX104" s="200"/>
      <c r="AY104" s="202"/>
      <c r="AZ104" s="200"/>
      <c r="BA104" s="238"/>
      <c r="BB104" s="195"/>
      <c r="BC104" s="195"/>
      <c r="BD104" s="195"/>
      <c r="BE104" s="235"/>
      <c r="BF104" s="195"/>
      <c r="BG104" s="195"/>
      <c r="BH104" s="195"/>
      <c r="BI104" s="238"/>
      <c r="BJ104" s="200"/>
      <c r="BK104" s="202"/>
      <c r="BL104" s="200"/>
      <c r="BM104" s="238"/>
      <c r="BN104" s="195"/>
      <c r="BO104" s="195"/>
      <c r="BP104" s="195"/>
      <c r="BQ104" s="238"/>
      <c r="BR104" s="200"/>
      <c r="BS104" s="202"/>
      <c r="BT104" s="200"/>
      <c r="BU104" s="238"/>
      <c r="BV104" s="200"/>
      <c r="BW104" s="202"/>
      <c r="BX104" s="200"/>
      <c r="BY104" s="238"/>
      <c r="BZ104" s="208"/>
      <c r="CA104" s="239"/>
      <c r="CB104" s="210"/>
      <c r="CC104" s="202"/>
      <c r="CD104" s="211"/>
      <c r="CE104" s="238"/>
      <c r="CF104" s="210"/>
      <c r="CG104" s="202"/>
      <c r="CH104" s="211"/>
      <c r="CI104" s="238"/>
      <c r="CJ104" s="240"/>
      <c r="CK104" s="241"/>
      <c r="CL104" s="242"/>
    </row>
    <row r="105" spans="1:90" ht="23.25" thickBot="1">
      <c r="B105" s="223">
        <f t="shared" si="3"/>
        <v>0</v>
      </c>
      <c r="C105" s="224">
        <f t="shared" si="4"/>
        <v>0</v>
      </c>
      <c r="D105" s="225" t="str">
        <f t="shared" si="5"/>
        <v/>
      </c>
      <c r="E105" s="226"/>
      <c r="F105" s="226"/>
      <c r="G105" s="227"/>
      <c r="H105" s="188"/>
      <c r="I105" s="189"/>
      <c r="J105" s="228"/>
      <c r="K105" s="229"/>
      <c r="L105" s="230"/>
      <c r="M105" s="231"/>
      <c r="N105" s="232"/>
      <c r="O105" s="233"/>
      <c r="P105" s="233"/>
      <c r="R105" s="195"/>
      <c r="S105" s="233"/>
      <c r="T105" s="195"/>
      <c r="U105" s="234"/>
      <c r="V105" s="195"/>
      <c r="W105" s="195"/>
      <c r="X105" s="195"/>
      <c r="Y105" s="235"/>
      <c r="Z105" s="195"/>
      <c r="AA105" s="199"/>
      <c r="AB105" s="195"/>
      <c r="AC105" s="235"/>
      <c r="AD105" s="200"/>
      <c r="AE105" s="201"/>
      <c r="AF105" s="200"/>
      <c r="AG105" s="236"/>
      <c r="AH105" s="200"/>
      <c r="AI105" s="202"/>
      <c r="AJ105" s="200"/>
      <c r="AK105" s="236"/>
      <c r="AL105" s="200"/>
      <c r="AM105" s="200"/>
      <c r="AN105" s="203"/>
      <c r="AO105" s="204"/>
      <c r="AP105" s="202"/>
      <c r="AQ105" s="203"/>
      <c r="AR105" s="200"/>
      <c r="AS105" s="205"/>
      <c r="AT105" s="203"/>
      <c r="AU105" s="206"/>
      <c r="AV105" s="206"/>
      <c r="AW105" s="237"/>
      <c r="AX105" s="200"/>
      <c r="AY105" s="202"/>
      <c r="AZ105" s="200"/>
      <c r="BA105" s="238"/>
      <c r="BB105" s="195"/>
      <c r="BC105" s="195"/>
      <c r="BD105" s="195"/>
      <c r="BE105" s="235"/>
      <c r="BF105" s="195"/>
      <c r="BG105" s="195"/>
      <c r="BH105" s="195"/>
      <c r="BI105" s="238"/>
      <c r="BJ105" s="200"/>
      <c r="BK105" s="202"/>
      <c r="BL105" s="200"/>
      <c r="BM105" s="238"/>
      <c r="BN105" s="195"/>
      <c r="BO105" s="195"/>
      <c r="BP105" s="195"/>
      <c r="BQ105" s="238"/>
      <c r="BR105" s="200"/>
      <c r="BS105" s="202"/>
      <c r="BT105" s="200"/>
      <c r="BU105" s="238"/>
      <c r="BV105" s="200"/>
      <c r="BW105" s="202"/>
      <c r="BX105" s="200"/>
      <c r="BY105" s="238"/>
      <c r="BZ105" s="208"/>
      <c r="CA105" s="239"/>
      <c r="CB105" s="210"/>
      <c r="CC105" s="202"/>
      <c r="CD105" s="211"/>
      <c r="CE105" s="238"/>
      <c r="CF105" s="210"/>
      <c r="CG105" s="202"/>
      <c r="CH105" s="211"/>
      <c r="CI105" s="238"/>
      <c r="CJ105" s="240"/>
      <c r="CK105" s="241"/>
      <c r="CL105" s="242"/>
    </row>
    <row r="106" spans="1:90" ht="23.25" thickBot="1">
      <c r="A106" s="221"/>
      <c r="B106" s="183">
        <f t="shared" si="3"/>
        <v>0</v>
      </c>
      <c r="C106" s="184">
        <f t="shared" si="4"/>
        <v>0</v>
      </c>
      <c r="D106" s="185" t="str">
        <f t="shared" si="5"/>
        <v/>
      </c>
      <c r="E106" s="186"/>
      <c r="F106" s="186"/>
      <c r="G106" s="187"/>
      <c r="H106" s="188"/>
      <c r="I106" s="189"/>
      <c r="J106" s="228"/>
      <c r="K106" s="191"/>
      <c r="L106" s="192"/>
      <c r="M106" s="193"/>
      <c r="N106" s="194"/>
      <c r="O106" s="195"/>
      <c r="P106" s="195"/>
      <c r="Q106" s="196"/>
      <c r="R106" s="195"/>
      <c r="S106" s="233"/>
      <c r="T106" s="195"/>
      <c r="U106" s="197"/>
      <c r="V106" s="195"/>
      <c r="W106" s="195"/>
      <c r="X106" s="195"/>
      <c r="Y106" s="198"/>
      <c r="Z106" s="195"/>
      <c r="AA106" s="199"/>
      <c r="AB106" s="195"/>
      <c r="AC106" s="198"/>
      <c r="AD106" s="200"/>
      <c r="AE106" s="201"/>
      <c r="AF106" s="200"/>
      <c r="AG106" s="197"/>
      <c r="AH106" s="200"/>
      <c r="AI106" s="202"/>
      <c r="AJ106" s="200"/>
      <c r="AK106" s="197"/>
      <c r="AL106" s="200"/>
      <c r="AM106" s="200"/>
      <c r="AN106" s="203"/>
      <c r="AO106" s="204"/>
      <c r="AP106" s="202"/>
      <c r="AQ106" s="203"/>
      <c r="AR106" s="200"/>
      <c r="AS106" s="205"/>
      <c r="AT106" s="203"/>
      <c r="AU106" s="206"/>
      <c r="AV106" s="206"/>
      <c r="AW106" s="203"/>
      <c r="AX106" s="200"/>
      <c r="AY106" s="202"/>
      <c r="AZ106" s="200"/>
      <c r="BA106" s="207"/>
      <c r="BB106" s="195"/>
      <c r="BC106" s="195"/>
      <c r="BD106" s="195"/>
      <c r="BE106" s="198"/>
      <c r="BF106" s="195"/>
      <c r="BG106" s="195"/>
      <c r="BH106" s="195"/>
      <c r="BI106" s="207"/>
      <c r="BJ106" s="200"/>
      <c r="BK106" s="202"/>
      <c r="BL106" s="200"/>
      <c r="BM106" s="207"/>
      <c r="BN106" s="195"/>
      <c r="BO106" s="195"/>
      <c r="BP106" s="195"/>
      <c r="BQ106" s="207"/>
      <c r="BR106" s="200"/>
      <c r="BS106" s="202"/>
      <c r="BT106" s="200"/>
      <c r="BU106" s="207"/>
      <c r="BV106" s="200"/>
      <c r="BW106" s="202"/>
      <c r="BX106" s="200"/>
      <c r="BY106" s="207"/>
      <c r="BZ106" s="208"/>
      <c r="CA106" s="209"/>
      <c r="CB106" s="210"/>
      <c r="CC106" s="202"/>
      <c r="CD106" s="211"/>
      <c r="CE106" s="207"/>
      <c r="CF106" s="210"/>
      <c r="CG106" s="202"/>
      <c r="CH106" s="211"/>
      <c r="CI106" s="207"/>
      <c r="CJ106" s="212"/>
      <c r="CK106" s="213"/>
      <c r="CL106" s="214"/>
    </row>
    <row r="107" spans="1:90" ht="23.25" thickBot="1">
      <c r="B107" s="223">
        <f t="shared" si="3"/>
        <v>0</v>
      </c>
      <c r="C107" s="224">
        <f t="shared" si="4"/>
        <v>0</v>
      </c>
      <c r="D107" s="225" t="str">
        <f t="shared" si="5"/>
        <v/>
      </c>
      <c r="E107" s="226"/>
      <c r="F107" s="226"/>
      <c r="G107" s="227"/>
      <c r="H107" s="188"/>
      <c r="I107" s="189"/>
      <c r="J107" s="228"/>
      <c r="K107" s="229"/>
      <c r="L107" s="230"/>
      <c r="M107" s="231"/>
      <c r="N107" s="232"/>
      <c r="O107" s="233"/>
      <c r="P107" s="233"/>
      <c r="R107" s="195"/>
      <c r="S107" s="233"/>
      <c r="T107" s="195"/>
      <c r="U107" s="234"/>
      <c r="V107" s="195"/>
      <c r="W107" s="195"/>
      <c r="X107" s="195"/>
      <c r="Y107" s="235"/>
      <c r="Z107" s="195"/>
      <c r="AA107" s="199"/>
      <c r="AB107" s="195"/>
      <c r="AC107" s="235"/>
      <c r="AD107" s="200"/>
      <c r="AE107" s="201"/>
      <c r="AF107" s="200"/>
      <c r="AG107" s="236"/>
      <c r="AH107" s="200"/>
      <c r="AI107" s="202"/>
      <c r="AJ107" s="200"/>
      <c r="AK107" s="236"/>
      <c r="AL107" s="200"/>
      <c r="AM107" s="200"/>
      <c r="AN107" s="203"/>
      <c r="AO107" s="204"/>
      <c r="AP107" s="202"/>
      <c r="AQ107" s="203"/>
      <c r="AR107" s="200"/>
      <c r="AS107" s="205"/>
      <c r="AT107" s="203"/>
      <c r="AU107" s="206"/>
      <c r="AV107" s="206"/>
      <c r="AW107" s="237"/>
      <c r="AX107" s="200"/>
      <c r="AY107" s="202"/>
      <c r="AZ107" s="200"/>
      <c r="BA107" s="238"/>
      <c r="BB107" s="195"/>
      <c r="BC107" s="195"/>
      <c r="BD107" s="195"/>
      <c r="BE107" s="235"/>
      <c r="BF107" s="195"/>
      <c r="BG107" s="195"/>
      <c r="BH107" s="195"/>
      <c r="BI107" s="238"/>
      <c r="BJ107" s="200"/>
      <c r="BK107" s="202"/>
      <c r="BL107" s="200"/>
      <c r="BM107" s="238"/>
      <c r="BN107" s="195"/>
      <c r="BO107" s="195"/>
      <c r="BP107" s="195"/>
      <c r="BQ107" s="238"/>
      <c r="BR107" s="200"/>
      <c r="BS107" s="202"/>
      <c r="BT107" s="200"/>
      <c r="BU107" s="238"/>
      <c r="BV107" s="200"/>
      <c r="BW107" s="202"/>
      <c r="BX107" s="200"/>
      <c r="BY107" s="238"/>
      <c r="BZ107" s="208"/>
      <c r="CA107" s="239"/>
      <c r="CB107" s="210"/>
      <c r="CC107" s="202"/>
      <c r="CD107" s="211"/>
      <c r="CE107" s="238"/>
      <c r="CF107" s="210"/>
      <c r="CG107" s="202"/>
      <c r="CH107" s="211"/>
      <c r="CI107" s="238"/>
      <c r="CJ107" s="240"/>
      <c r="CK107" s="241"/>
      <c r="CL107" s="242"/>
    </row>
    <row r="108" spans="1:90" ht="23.25" thickBot="1">
      <c r="B108" s="223">
        <f t="shared" si="3"/>
        <v>0</v>
      </c>
      <c r="C108" s="224">
        <f t="shared" si="4"/>
        <v>0</v>
      </c>
      <c r="D108" s="225" t="str">
        <f t="shared" si="5"/>
        <v/>
      </c>
      <c r="E108" s="226"/>
      <c r="F108" s="226"/>
      <c r="G108" s="227"/>
      <c r="H108" s="188"/>
      <c r="I108" s="189"/>
      <c r="J108" s="228"/>
      <c r="K108" s="229"/>
      <c r="L108" s="230"/>
      <c r="M108" s="231"/>
      <c r="N108" s="232"/>
      <c r="O108" s="233"/>
      <c r="P108" s="233"/>
      <c r="R108" s="195"/>
      <c r="S108" s="233"/>
      <c r="T108" s="195"/>
      <c r="U108" s="234"/>
      <c r="V108" s="195"/>
      <c r="W108" s="195"/>
      <c r="X108" s="195"/>
      <c r="Y108" s="235"/>
      <c r="Z108" s="195"/>
      <c r="AA108" s="199"/>
      <c r="AB108" s="195"/>
      <c r="AC108" s="235"/>
      <c r="AD108" s="200"/>
      <c r="AE108" s="201"/>
      <c r="AF108" s="200"/>
      <c r="AG108" s="236"/>
      <c r="AH108" s="200"/>
      <c r="AI108" s="202"/>
      <c r="AJ108" s="200"/>
      <c r="AK108" s="236"/>
      <c r="AL108" s="200"/>
      <c r="AM108" s="200"/>
      <c r="AN108" s="203"/>
      <c r="AO108" s="204"/>
      <c r="AP108" s="202"/>
      <c r="AQ108" s="203"/>
      <c r="AR108" s="200"/>
      <c r="AS108" s="205"/>
      <c r="AT108" s="203"/>
      <c r="AU108" s="206"/>
      <c r="AV108" s="206"/>
      <c r="AW108" s="237"/>
      <c r="AX108" s="200"/>
      <c r="AY108" s="202"/>
      <c r="AZ108" s="200"/>
      <c r="BA108" s="238"/>
      <c r="BB108" s="195"/>
      <c r="BC108" s="195"/>
      <c r="BD108" s="195"/>
      <c r="BE108" s="235"/>
      <c r="BF108" s="195"/>
      <c r="BG108" s="195"/>
      <c r="BH108" s="195"/>
      <c r="BI108" s="238"/>
      <c r="BJ108" s="200"/>
      <c r="BK108" s="202"/>
      <c r="BL108" s="200"/>
      <c r="BM108" s="238"/>
      <c r="BN108" s="195"/>
      <c r="BO108" s="195"/>
      <c r="BP108" s="195"/>
      <c r="BQ108" s="238"/>
      <c r="BR108" s="200"/>
      <c r="BS108" s="202"/>
      <c r="BT108" s="200"/>
      <c r="BU108" s="238"/>
      <c r="BV108" s="200"/>
      <c r="BW108" s="202"/>
      <c r="BX108" s="200"/>
      <c r="BY108" s="238"/>
      <c r="BZ108" s="208"/>
      <c r="CA108" s="239"/>
      <c r="CB108" s="210"/>
      <c r="CC108" s="202"/>
      <c r="CD108" s="211"/>
      <c r="CE108" s="238"/>
      <c r="CF108" s="210"/>
      <c r="CG108" s="202"/>
      <c r="CH108" s="211"/>
      <c r="CI108" s="238"/>
      <c r="CJ108" s="240"/>
      <c r="CK108" s="241"/>
      <c r="CL108" s="242"/>
    </row>
    <row r="109" spans="1:90" ht="23.25" thickBot="1">
      <c r="A109" s="303"/>
      <c r="B109" s="304">
        <f t="shared" si="3"/>
        <v>0</v>
      </c>
      <c r="C109" s="305">
        <f t="shared" si="4"/>
        <v>0</v>
      </c>
      <c r="D109" s="306" t="str">
        <f t="shared" si="5"/>
        <v/>
      </c>
      <c r="E109" s="307"/>
      <c r="F109" s="307"/>
      <c r="G109" s="308"/>
      <c r="H109" s="309"/>
      <c r="I109" s="310"/>
      <c r="J109" s="228"/>
      <c r="K109" s="311"/>
      <c r="L109" s="312"/>
      <c r="M109" s="313"/>
      <c r="N109" s="314"/>
      <c r="O109" s="315"/>
      <c r="P109" s="315"/>
      <c r="Q109" s="316"/>
      <c r="R109" s="315"/>
      <c r="S109" s="315"/>
      <c r="T109" s="315"/>
      <c r="U109" s="317"/>
      <c r="V109" s="315"/>
      <c r="W109" s="315"/>
      <c r="X109" s="315"/>
      <c r="Y109" s="318"/>
      <c r="Z109" s="315"/>
      <c r="AA109" s="356"/>
      <c r="AB109" s="315"/>
      <c r="AC109" s="318"/>
      <c r="AD109" s="362"/>
      <c r="AE109" s="201"/>
      <c r="AF109" s="362"/>
      <c r="AG109" s="317"/>
      <c r="AH109" s="362"/>
      <c r="AI109" s="202"/>
      <c r="AJ109" s="362"/>
      <c r="AK109" s="317"/>
      <c r="AL109" s="362"/>
      <c r="AM109" s="362"/>
      <c r="AN109" s="319"/>
      <c r="AO109" s="320"/>
      <c r="AP109" s="364"/>
      <c r="AQ109" s="319"/>
      <c r="AR109" s="362"/>
      <c r="AS109" s="365"/>
      <c r="AT109" s="319"/>
      <c r="AU109" s="321"/>
      <c r="AV109" s="321"/>
      <c r="AW109" s="319"/>
      <c r="AX109" s="362"/>
      <c r="AY109" s="364"/>
      <c r="AZ109" s="362"/>
      <c r="BA109" s="322"/>
      <c r="BB109" s="315"/>
      <c r="BC109" s="315"/>
      <c r="BD109" s="315"/>
      <c r="BE109" s="318"/>
      <c r="BF109" s="315"/>
      <c r="BG109" s="315"/>
      <c r="BH109" s="315"/>
      <c r="BI109" s="322"/>
      <c r="BJ109" s="362"/>
      <c r="BK109" s="364"/>
      <c r="BL109" s="362"/>
      <c r="BM109" s="322"/>
      <c r="BN109" s="315"/>
      <c r="BO109" s="315"/>
      <c r="BP109" s="315"/>
      <c r="BQ109" s="322"/>
      <c r="BR109" s="362"/>
      <c r="BS109" s="364"/>
      <c r="BT109" s="362"/>
      <c r="BU109" s="322"/>
      <c r="BV109" s="362"/>
      <c r="BW109" s="364"/>
      <c r="BX109" s="362"/>
      <c r="BY109" s="322"/>
      <c r="BZ109" s="208"/>
      <c r="CA109" s="323"/>
      <c r="CB109" s="324"/>
      <c r="CC109" s="202"/>
      <c r="CD109" s="325"/>
      <c r="CE109" s="322"/>
      <c r="CF109" s="324"/>
      <c r="CG109" s="202"/>
      <c r="CH109" s="325"/>
      <c r="CI109" s="322"/>
      <c r="CJ109" s="326"/>
      <c r="CK109" s="327"/>
      <c r="CL109" s="328"/>
    </row>
    <row r="110" spans="1:90" ht="23.25" thickBot="1">
      <c r="B110" s="223">
        <f t="shared" si="3"/>
        <v>0</v>
      </c>
      <c r="C110" s="224">
        <f t="shared" si="4"/>
        <v>0</v>
      </c>
      <c r="D110" s="225" t="str">
        <f t="shared" si="5"/>
        <v/>
      </c>
      <c r="E110" s="226"/>
      <c r="F110" s="226"/>
      <c r="G110" s="227"/>
      <c r="H110" s="188"/>
      <c r="I110" s="189"/>
      <c r="J110" s="228"/>
      <c r="K110" s="229"/>
      <c r="L110" s="230"/>
      <c r="M110" s="231"/>
      <c r="N110" s="232"/>
      <c r="O110" s="233"/>
      <c r="P110" s="233"/>
      <c r="R110" s="195"/>
      <c r="S110" s="233"/>
      <c r="T110" s="195"/>
      <c r="U110" s="234"/>
      <c r="V110" s="195"/>
      <c r="W110" s="195"/>
      <c r="X110" s="195"/>
      <c r="Y110" s="235"/>
      <c r="Z110" s="195"/>
      <c r="AA110" s="199"/>
      <c r="AB110" s="195"/>
      <c r="AC110" s="235"/>
      <c r="AD110" s="200"/>
      <c r="AE110" s="201"/>
      <c r="AF110" s="200"/>
      <c r="AG110" s="236"/>
      <c r="AH110" s="200"/>
      <c r="AI110" s="202"/>
      <c r="AJ110" s="200"/>
      <c r="AK110" s="236"/>
      <c r="AL110" s="200"/>
      <c r="AM110" s="200"/>
      <c r="AN110" s="203"/>
      <c r="AO110" s="204"/>
      <c r="AP110" s="202"/>
      <c r="AQ110" s="203"/>
      <c r="AR110" s="200"/>
      <c r="AS110" s="205"/>
      <c r="AT110" s="203"/>
      <c r="AU110" s="206"/>
      <c r="AV110" s="206"/>
      <c r="AW110" s="237"/>
      <c r="AX110" s="200"/>
      <c r="AY110" s="202"/>
      <c r="AZ110" s="200"/>
      <c r="BA110" s="238"/>
      <c r="BB110" s="195"/>
      <c r="BC110" s="195"/>
      <c r="BD110" s="195"/>
      <c r="BE110" s="235"/>
      <c r="BF110" s="195"/>
      <c r="BG110" s="195"/>
      <c r="BH110" s="195"/>
      <c r="BI110" s="238"/>
      <c r="BJ110" s="200"/>
      <c r="BK110" s="202"/>
      <c r="BL110" s="200"/>
      <c r="BM110" s="238"/>
      <c r="BN110" s="195"/>
      <c r="BO110" s="195"/>
      <c r="BP110" s="195"/>
      <c r="BQ110" s="238"/>
      <c r="BR110" s="200"/>
      <c r="BS110" s="202"/>
      <c r="BT110" s="200"/>
      <c r="BU110" s="238"/>
      <c r="BV110" s="200"/>
      <c r="BW110" s="202"/>
      <c r="BX110" s="200"/>
      <c r="BY110" s="238"/>
      <c r="BZ110" s="208"/>
      <c r="CA110" s="239"/>
      <c r="CB110" s="210"/>
      <c r="CC110" s="202"/>
      <c r="CD110" s="211"/>
      <c r="CE110" s="238"/>
      <c r="CF110" s="210"/>
      <c r="CG110" s="202"/>
      <c r="CH110" s="211"/>
      <c r="CI110" s="238"/>
      <c r="CJ110" s="240"/>
      <c r="CK110" s="241"/>
      <c r="CL110" s="242"/>
    </row>
    <row r="111" spans="1:90" ht="23.25" thickBot="1">
      <c r="B111" s="223">
        <f t="shared" si="3"/>
        <v>0</v>
      </c>
      <c r="C111" s="224">
        <f t="shared" si="4"/>
        <v>0</v>
      </c>
      <c r="D111" s="225" t="str">
        <f t="shared" si="5"/>
        <v/>
      </c>
      <c r="E111" s="226"/>
      <c r="F111" s="226"/>
      <c r="G111" s="227"/>
      <c r="H111" s="188"/>
      <c r="I111" s="189"/>
      <c r="J111" s="228"/>
      <c r="K111" s="229"/>
      <c r="L111" s="230"/>
      <c r="M111" s="231"/>
      <c r="N111" s="232"/>
      <c r="O111" s="233"/>
      <c r="P111" s="233"/>
      <c r="R111" s="195"/>
      <c r="S111" s="233"/>
      <c r="T111" s="195"/>
      <c r="U111" s="234"/>
      <c r="V111" s="195"/>
      <c r="W111" s="195"/>
      <c r="X111" s="195"/>
      <c r="Y111" s="235"/>
      <c r="Z111" s="195"/>
      <c r="AA111" s="199"/>
      <c r="AB111" s="195"/>
      <c r="AC111" s="235"/>
      <c r="AD111" s="200"/>
      <c r="AE111" s="201"/>
      <c r="AF111" s="200"/>
      <c r="AG111" s="236"/>
      <c r="AH111" s="200"/>
      <c r="AI111" s="202"/>
      <c r="AJ111" s="200"/>
      <c r="AK111" s="236"/>
      <c r="AL111" s="200"/>
      <c r="AM111" s="200"/>
      <c r="AN111" s="203"/>
      <c r="AO111" s="204"/>
      <c r="AP111" s="202"/>
      <c r="AQ111" s="203"/>
      <c r="AR111" s="200"/>
      <c r="AS111" s="205"/>
      <c r="AT111" s="203"/>
      <c r="AU111" s="206"/>
      <c r="AV111" s="206"/>
      <c r="AW111" s="237"/>
      <c r="AX111" s="200"/>
      <c r="AY111" s="202"/>
      <c r="AZ111" s="200"/>
      <c r="BA111" s="238"/>
      <c r="BB111" s="195"/>
      <c r="BC111" s="195"/>
      <c r="BD111" s="195"/>
      <c r="BE111" s="235"/>
      <c r="BF111" s="195"/>
      <c r="BG111" s="195"/>
      <c r="BH111" s="195"/>
      <c r="BI111" s="238"/>
      <c r="BJ111" s="200"/>
      <c r="BK111" s="202"/>
      <c r="BL111" s="200"/>
      <c r="BM111" s="238"/>
      <c r="BN111" s="195"/>
      <c r="BO111" s="195"/>
      <c r="BP111" s="195"/>
      <c r="BQ111" s="238"/>
      <c r="BR111" s="200"/>
      <c r="BS111" s="202"/>
      <c r="BT111" s="200"/>
      <c r="BU111" s="238"/>
      <c r="BV111" s="200"/>
      <c r="BW111" s="202"/>
      <c r="BX111" s="200"/>
      <c r="BY111" s="238"/>
      <c r="BZ111" s="208"/>
      <c r="CA111" s="239"/>
      <c r="CB111" s="210"/>
      <c r="CC111" s="202"/>
      <c r="CD111" s="211"/>
      <c r="CE111" s="238"/>
      <c r="CF111" s="210"/>
      <c r="CG111" s="202"/>
      <c r="CH111" s="211"/>
      <c r="CI111" s="238"/>
      <c r="CJ111" s="240"/>
      <c r="CK111" s="241"/>
      <c r="CL111" s="242"/>
    </row>
    <row r="112" spans="1:90" ht="23.25" thickBot="1">
      <c r="B112" s="223">
        <f t="shared" si="3"/>
        <v>0</v>
      </c>
      <c r="C112" s="224">
        <f t="shared" si="4"/>
        <v>0</v>
      </c>
      <c r="D112" s="225" t="str">
        <f t="shared" si="5"/>
        <v/>
      </c>
      <c r="E112" s="226"/>
      <c r="F112" s="226"/>
      <c r="G112" s="227"/>
      <c r="H112" s="188"/>
      <c r="I112" s="189"/>
      <c r="J112" s="228"/>
      <c r="K112" s="229"/>
      <c r="L112" s="230"/>
      <c r="M112" s="231"/>
      <c r="N112" s="232"/>
      <c r="O112" s="233"/>
      <c r="P112" s="233"/>
      <c r="R112" s="195"/>
      <c r="S112" s="233"/>
      <c r="T112" s="195"/>
      <c r="U112" s="234"/>
      <c r="V112" s="195"/>
      <c r="W112" s="195"/>
      <c r="X112" s="195"/>
      <c r="Y112" s="235"/>
      <c r="Z112" s="195"/>
      <c r="AA112" s="199"/>
      <c r="AB112" s="195"/>
      <c r="AC112" s="235"/>
      <c r="AD112" s="200"/>
      <c r="AE112" s="201"/>
      <c r="AF112" s="200"/>
      <c r="AG112" s="236"/>
      <c r="AH112" s="200"/>
      <c r="AI112" s="202"/>
      <c r="AJ112" s="200"/>
      <c r="AK112" s="236"/>
      <c r="AL112" s="200"/>
      <c r="AM112" s="200"/>
      <c r="AN112" s="203"/>
      <c r="AO112" s="204"/>
      <c r="AP112" s="202"/>
      <c r="AQ112" s="203"/>
      <c r="AR112" s="200"/>
      <c r="AS112" s="205"/>
      <c r="AT112" s="203"/>
      <c r="AU112" s="206"/>
      <c r="AV112" s="206"/>
      <c r="AW112" s="237"/>
      <c r="AX112" s="200"/>
      <c r="AY112" s="202"/>
      <c r="AZ112" s="200"/>
      <c r="BA112" s="238"/>
      <c r="BB112" s="195"/>
      <c r="BC112" s="195"/>
      <c r="BD112" s="195"/>
      <c r="BE112" s="235"/>
      <c r="BF112" s="195"/>
      <c r="BG112" s="195"/>
      <c r="BH112" s="195"/>
      <c r="BI112" s="238"/>
      <c r="BJ112" s="200"/>
      <c r="BK112" s="202"/>
      <c r="BL112" s="200"/>
      <c r="BM112" s="238"/>
      <c r="BN112" s="195"/>
      <c r="BO112" s="195"/>
      <c r="BP112" s="195"/>
      <c r="BQ112" s="238"/>
      <c r="BR112" s="200"/>
      <c r="BS112" s="202"/>
      <c r="BT112" s="200"/>
      <c r="BU112" s="238"/>
      <c r="BV112" s="200"/>
      <c r="BW112" s="202"/>
      <c r="BX112" s="200"/>
      <c r="BY112" s="238"/>
      <c r="BZ112" s="208"/>
      <c r="CA112" s="239"/>
      <c r="CB112" s="210"/>
      <c r="CC112" s="202"/>
      <c r="CD112" s="211"/>
      <c r="CE112" s="238"/>
      <c r="CF112" s="210"/>
      <c r="CG112" s="202"/>
      <c r="CH112" s="211"/>
      <c r="CI112" s="238"/>
      <c r="CJ112" s="240"/>
      <c r="CK112" s="241"/>
      <c r="CL112" s="242"/>
    </row>
    <row r="113" spans="1:90" ht="23.25" thickBot="1">
      <c r="B113" s="223">
        <f t="shared" si="3"/>
        <v>0</v>
      </c>
      <c r="C113" s="224">
        <f t="shared" si="4"/>
        <v>0</v>
      </c>
      <c r="D113" s="225" t="str">
        <f t="shared" si="5"/>
        <v/>
      </c>
      <c r="E113" s="226"/>
      <c r="F113" s="226"/>
      <c r="G113" s="227"/>
      <c r="H113" s="188"/>
      <c r="I113" s="189"/>
      <c r="J113" s="228"/>
      <c r="K113" s="229"/>
      <c r="L113" s="230"/>
      <c r="M113" s="231"/>
      <c r="N113" s="232"/>
      <c r="O113" s="233"/>
      <c r="P113" s="233"/>
      <c r="R113" s="195"/>
      <c r="S113" s="233"/>
      <c r="T113" s="195"/>
      <c r="U113" s="234"/>
      <c r="V113" s="195"/>
      <c r="W113" s="195"/>
      <c r="X113" s="195"/>
      <c r="Y113" s="235"/>
      <c r="Z113" s="195"/>
      <c r="AA113" s="199"/>
      <c r="AB113" s="195"/>
      <c r="AC113" s="235"/>
      <c r="AD113" s="200"/>
      <c r="AE113" s="201"/>
      <c r="AF113" s="200"/>
      <c r="AG113" s="236"/>
      <c r="AH113" s="200"/>
      <c r="AI113" s="202"/>
      <c r="AJ113" s="200"/>
      <c r="AK113" s="236"/>
      <c r="AL113" s="200"/>
      <c r="AM113" s="200"/>
      <c r="AN113" s="203"/>
      <c r="AO113" s="204"/>
      <c r="AP113" s="202"/>
      <c r="AQ113" s="203"/>
      <c r="AR113" s="200"/>
      <c r="AS113" s="205"/>
      <c r="AT113" s="203"/>
      <c r="AU113" s="206"/>
      <c r="AV113" s="206"/>
      <c r="AW113" s="237"/>
      <c r="AX113" s="200"/>
      <c r="AY113" s="202"/>
      <c r="AZ113" s="200"/>
      <c r="BA113" s="238"/>
      <c r="BB113" s="195"/>
      <c r="BC113" s="195"/>
      <c r="BD113" s="195"/>
      <c r="BE113" s="235"/>
      <c r="BF113" s="195"/>
      <c r="BG113" s="195"/>
      <c r="BH113" s="195"/>
      <c r="BI113" s="238"/>
      <c r="BJ113" s="200"/>
      <c r="BK113" s="202"/>
      <c r="BL113" s="200"/>
      <c r="BM113" s="238"/>
      <c r="BN113" s="195"/>
      <c r="BO113" s="195"/>
      <c r="BP113" s="195"/>
      <c r="BQ113" s="238"/>
      <c r="BR113" s="200"/>
      <c r="BS113" s="202"/>
      <c r="BT113" s="200"/>
      <c r="BU113" s="238"/>
      <c r="BV113" s="200"/>
      <c r="BW113" s="202"/>
      <c r="BX113" s="200"/>
      <c r="BY113" s="238"/>
      <c r="BZ113" s="208"/>
      <c r="CA113" s="239"/>
      <c r="CB113" s="210"/>
      <c r="CC113" s="202"/>
      <c r="CD113" s="211"/>
      <c r="CE113" s="238"/>
      <c r="CF113" s="210"/>
      <c r="CG113" s="202"/>
      <c r="CH113" s="211"/>
      <c r="CI113" s="238"/>
      <c r="CJ113" s="240"/>
      <c r="CK113" s="241"/>
      <c r="CL113" s="242"/>
    </row>
    <row r="114" spans="1:90" ht="23.25" thickBot="1">
      <c r="B114" s="223">
        <f t="shared" si="3"/>
        <v>0</v>
      </c>
      <c r="C114" s="224">
        <f t="shared" si="4"/>
        <v>0</v>
      </c>
      <c r="D114" s="225" t="str">
        <f t="shared" si="5"/>
        <v/>
      </c>
      <c r="E114" s="226"/>
      <c r="F114" s="226"/>
      <c r="G114" s="227"/>
      <c r="H114" s="188"/>
      <c r="I114" s="189"/>
      <c r="J114" s="228"/>
      <c r="K114" s="229"/>
      <c r="L114" s="230"/>
      <c r="M114" s="231"/>
      <c r="N114" s="232"/>
      <c r="O114" s="233"/>
      <c r="P114" s="233"/>
      <c r="R114" s="195"/>
      <c r="S114" s="233"/>
      <c r="T114" s="195"/>
      <c r="U114" s="234"/>
      <c r="V114" s="195"/>
      <c r="W114" s="195"/>
      <c r="X114" s="195"/>
      <c r="Y114" s="235"/>
      <c r="Z114" s="195"/>
      <c r="AA114" s="199"/>
      <c r="AB114" s="195"/>
      <c r="AC114" s="235"/>
      <c r="AD114" s="200"/>
      <c r="AE114" s="201"/>
      <c r="AF114" s="200"/>
      <c r="AG114" s="236"/>
      <c r="AH114" s="200"/>
      <c r="AI114" s="202"/>
      <c r="AJ114" s="200"/>
      <c r="AK114" s="236"/>
      <c r="AL114" s="200"/>
      <c r="AM114" s="200"/>
      <c r="AN114" s="203"/>
      <c r="AO114" s="204"/>
      <c r="AP114" s="202"/>
      <c r="AQ114" s="203"/>
      <c r="AR114" s="200"/>
      <c r="AS114" s="205"/>
      <c r="AT114" s="203"/>
      <c r="AU114" s="206"/>
      <c r="AV114" s="206"/>
      <c r="AW114" s="237"/>
      <c r="AX114" s="200"/>
      <c r="AY114" s="202"/>
      <c r="AZ114" s="200"/>
      <c r="BA114" s="238"/>
      <c r="BB114" s="195"/>
      <c r="BC114" s="195"/>
      <c r="BD114" s="195"/>
      <c r="BE114" s="235"/>
      <c r="BF114" s="195"/>
      <c r="BG114" s="195"/>
      <c r="BH114" s="195"/>
      <c r="BI114" s="238"/>
      <c r="BJ114" s="200"/>
      <c r="BK114" s="202"/>
      <c r="BL114" s="200"/>
      <c r="BM114" s="238"/>
      <c r="BN114" s="195"/>
      <c r="BO114" s="195"/>
      <c r="BP114" s="195"/>
      <c r="BQ114" s="238"/>
      <c r="BR114" s="200"/>
      <c r="BS114" s="202"/>
      <c r="BT114" s="200"/>
      <c r="BU114" s="238"/>
      <c r="BV114" s="200"/>
      <c r="BW114" s="202"/>
      <c r="BX114" s="200"/>
      <c r="BY114" s="238"/>
      <c r="BZ114" s="208"/>
      <c r="CA114" s="239"/>
      <c r="CB114" s="210"/>
      <c r="CC114" s="202"/>
      <c r="CD114" s="211"/>
      <c r="CE114" s="238"/>
      <c r="CF114" s="210"/>
      <c r="CG114" s="202"/>
      <c r="CH114" s="211"/>
      <c r="CI114" s="238"/>
      <c r="CJ114" s="240"/>
      <c r="CK114" s="241"/>
      <c r="CL114" s="242"/>
    </row>
    <row r="115" spans="1:90" ht="23.25" thickBot="1">
      <c r="B115" s="223">
        <f t="shared" si="3"/>
        <v>0</v>
      </c>
      <c r="C115" s="224">
        <f t="shared" si="4"/>
        <v>0</v>
      </c>
      <c r="D115" s="225" t="str">
        <f t="shared" si="5"/>
        <v/>
      </c>
      <c r="E115" s="226"/>
      <c r="F115" s="226"/>
      <c r="G115" s="227"/>
      <c r="H115" s="188"/>
      <c r="I115" s="189"/>
      <c r="J115" s="228"/>
      <c r="K115" s="229"/>
      <c r="L115" s="230"/>
      <c r="M115" s="231"/>
      <c r="N115" s="232"/>
      <c r="O115" s="233"/>
      <c r="P115" s="233"/>
      <c r="R115" s="195"/>
      <c r="S115" s="233"/>
      <c r="T115" s="195"/>
      <c r="U115" s="234"/>
      <c r="V115" s="195"/>
      <c r="W115" s="195"/>
      <c r="X115" s="195"/>
      <c r="Y115" s="235"/>
      <c r="Z115" s="195"/>
      <c r="AA115" s="199"/>
      <c r="AB115" s="195"/>
      <c r="AC115" s="235"/>
      <c r="AD115" s="200"/>
      <c r="AE115" s="201"/>
      <c r="AF115" s="200"/>
      <c r="AG115" s="236"/>
      <c r="AH115" s="200"/>
      <c r="AI115" s="202"/>
      <c r="AJ115" s="200"/>
      <c r="AK115" s="236"/>
      <c r="AL115" s="200"/>
      <c r="AM115" s="200"/>
      <c r="AN115" s="203"/>
      <c r="AO115" s="204"/>
      <c r="AP115" s="202"/>
      <c r="AQ115" s="203"/>
      <c r="AR115" s="200"/>
      <c r="AS115" s="205"/>
      <c r="AT115" s="203"/>
      <c r="AU115" s="206"/>
      <c r="AV115" s="206"/>
      <c r="AW115" s="237"/>
      <c r="AX115" s="200"/>
      <c r="AY115" s="202"/>
      <c r="AZ115" s="200"/>
      <c r="BA115" s="238"/>
      <c r="BB115" s="195"/>
      <c r="BC115" s="195"/>
      <c r="BD115" s="195"/>
      <c r="BE115" s="235"/>
      <c r="BF115" s="195"/>
      <c r="BG115" s="195"/>
      <c r="BH115" s="195"/>
      <c r="BI115" s="238"/>
      <c r="BJ115" s="200"/>
      <c r="BK115" s="202"/>
      <c r="BL115" s="200"/>
      <c r="BM115" s="238"/>
      <c r="BN115" s="195"/>
      <c r="BO115" s="195"/>
      <c r="BP115" s="195"/>
      <c r="BQ115" s="238"/>
      <c r="BR115" s="200"/>
      <c r="BS115" s="202"/>
      <c r="BT115" s="200"/>
      <c r="BU115" s="238"/>
      <c r="BV115" s="200"/>
      <c r="BW115" s="202"/>
      <c r="BX115" s="200"/>
      <c r="BY115" s="238"/>
      <c r="BZ115" s="208"/>
      <c r="CA115" s="239"/>
      <c r="CB115" s="210"/>
      <c r="CC115" s="202"/>
      <c r="CD115" s="211"/>
      <c r="CE115" s="238"/>
      <c r="CF115" s="210"/>
      <c r="CG115" s="202"/>
      <c r="CH115" s="211"/>
      <c r="CI115" s="238"/>
      <c r="CJ115" s="240"/>
      <c r="CK115" s="241"/>
      <c r="CL115" s="242"/>
    </row>
    <row r="116" spans="1:90" ht="23.25" thickBot="1">
      <c r="B116" s="223">
        <f t="shared" si="3"/>
        <v>0</v>
      </c>
      <c r="C116" s="224">
        <f t="shared" si="4"/>
        <v>0</v>
      </c>
      <c r="D116" s="225" t="str">
        <f t="shared" si="5"/>
        <v/>
      </c>
      <c r="E116" s="226"/>
      <c r="F116" s="226"/>
      <c r="G116" s="227"/>
      <c r="H116" s="188"/>
      <c r="I116" s="189"/>
      <c r="J116" s="228"/>
      <c r="K116" s="229"/>
      <c r="L116" s="230"/>
      <c r="M116" s="231"/>
      <c r="N116" s="232"/>
      <c r="O116" s="233"/>
      <c r="P116" s="233"/>
      <c r="R116" s="195"/>
      <c r="S116" s="233"/>
      <c r="T116" s="195"/>
      <c r="U116" s="234"/>
      <c r="V116" s="195"/>
      <c r="W116" s="195"/>
      <c r="X116" s="195"/>
      <c r="Y116" s="235"/>
      <c r="Z116" s="195"/>
      <c r="AA116" s="199"/>
      <c r="AB116" s="195"/>
      <c r="AC116" s="235"/>
      <c r="AD116" s="200"/>
      <c r="AE116" s="201"/>
      <c r="AF116" s="200"/>
      <c r="AG116" s="236"/>
      <c r="AH116" s="200"/>
      <c r="AI116" s="202"/>
      <c r="AJ116" s="200"/>
      <c r="AK116" s="236"/>
      <c r="AL116" s="200"/>
      <c r="AM116" s="200"/>
      <c r="AN116" s="203"/>
      <c r="AO116" s="204"/>
      <c r="AP116" s="202"/>
      <c r="AQ116" s="203"/>
      <c r="AR116" s="200"/>
      <c r="AS116" s="205"/>
      <c r="AT116" s="203"/>
      <c r="AU116" s="206"/>
      <c r="AV116" s="206"/>
      <c r="AW116" s="237"/>
      <c r="AX116" s="200"/>
      <c r="AY116" s="202"/>
      <c r="AZ116" s="200"/>
      <c r="BA116" s="238"/>
      <c r="BB116" s="195"/>
      <c r="BC116" s="195"/>
      <c r="BD116" s="195"/>
      <c r="BE116" s="235"/>
      <c r="BF116" s="195"/>
      <c r="BG116" s="195"/>
      <c r="BH116" s="195"/>
      <c r="BI116" s="238"/>
      <c r="BJ116" s="200"/>
      <c r="BK116" s="202"/>
      <c r="BL116" s="200"/>
      <c r="BM116" s="238"/>
      <c r="BN116" s="195"/>
      <c r="BO116" s="195"/>
      <c r="BP116" s="195"/>
      <c r="BQ116" s="238"/>
      <c r="BR116" s="200"/>
      <c r="BS116" s="202"/>
      <c r="BT116" s="200"/>
      <c r="BU116" s="238"/>
      <c r="BV116" s="200"/>
      <c r="BW116" s="202"/>
      <c r="BX116" s="200"/>
      <c r="BY116" s="238"/>
      <c r="BZ116" s="208"/>
      <c r="CA116" s="239"/>
      <c r="CB116" s="210"/>
      <c r="CC116" s="202"/>
      <c r="CD116" s="211"/>
      <c r="CE116" s="238"/>
      <c r="CF116" s="210"/>
      <c r="CG116" s="202"/>
      <c r="CH116" s="211"/>
      <c r="CI116" s="238"/>
      <c r="CJ116" s="240"/>
      <c r="CK116" s="241"/>
      <c r="CL116" s="242"/>
    </row>
    <row r="117" spans="1:90" ht="23.25" thickBot="1">
      <c r="B117" s="223">
        <f t="shared" si="3"/>
        <v>0</v>
      </c>
      <c r="C117" s="224">
        <f t="shared" si="4"/>
        <v>0</v>
      </c>
      <c r="D117" s="225" t="str">
        <f t="shared" si="5"/>
        <v/>
      </c>
      <c r="E117" s="226"/>
      <c r="F117" s="226"/>
      <c r="G117" s="227"/>
      <c r="H117" s="188"/>
      <c r="I117" s="189"/>
      <c r="J117" s="228"/>
      <c r="K117" s="229"/>
      <c r="L117" s="230"/>
      <c r="M117" s="231"/>
      <c r="N117" s="232"/>
      <c r="O117" s="233"/>
      <c r="P117" s="233"/>
      <c r="R117" s="195"/>
      <c r="S117" s="233"/>
      <c r="T117" s="195"/>
      <c r="U117" s="234"/>
      <c r="V117" s="195"/>
      <c r="W117" s="195"/>
      <c r="X117" s="195"/>
      <c r="Y117" s="235"/>
      <c r="Z117" s="195"/>
      <c r="AA117" s="199"/>
      <c r="AB117" s="195"/>
      <c r="AC117" s="235"/>
      <c r="AD117" s="200"/>
      <c r="AE117" s="201"/>
      <c r="AF117" s="200"/>
      <c r="AG117" s="236"/>
      <c r="AH117" s="200"/>
      <c r="AI117" s="202"/>
      <c r="AJ117" s="200"/>
      <c r="AK117" s="236"/>
      <c r="AL117" s="200"/>
      <c r="AM117" s="200"/>
      <c r="AN117" s="203"/>
      <c r="AO117" s="204"/>
      <c r="AP117" s="202"/>
      <c r="AQ117" s="203"/>
      <c r="AR117" s="200"/>
      <c r="AS117" s="205"/>
      <c r="AT117" s="203"/>
      <c r="AU117" s="206"/>
      <c r="AV117" s="206"/>
      <c r="AW117" s="237"/>
      <c r="AX117" s="200"/>
      <c r="AY117" s="202"/>
      <c r="AZ117" s="200"/>
      <c r="BA117" s="238"/>
      <c r="BB117" s="195"/>
      <c r="BC117" s="195"/>
      <c r="BD117" s="195"/>
      <c r="BE117" s="235"/>
      <c r="BF117" s="195"/>
      <c r="BG117" s="195"/>
      <c r="BH117" s="195"/>
      <c r="BI117" s="238"/>
      <c r="BJ117" s="200"/>
      <c r="BK117" s="202"/>
      <c r="BL117" s="200"/>
      <c r="BM117" s="238"/>
      <c r="BN117" s="195"/>
      <c r="BO117" s="195"/>
      <c r="BP117" s="195"/>
      <c r="BQ117" s="238"/>
      <c r="BR117" s="200"/>
      <c r="BS117" s="202"/>
      <c r="BT117" s="200"/>
      <c r="BU117" s="238"/>
      <c r="BV117" s="200"/>
      <c r="BW117" s="202"/>
      <c r="BX117" s="200"/>
      <c r="BY117" s="238"/>
      <c r="BZ117" s="208"/>
      <c r="CA117" s="239"/>
      <c r="CB117" s="210"/>
      <c r="CC117" s="202"/>
      <c r="CD117" s="211"/>
      <c r="CE117" s="238"/>
      <c r="CF117" s="210"/>
      <c r="CG117" s="202"/>
      <c r="CH117" s="211"/>
      <c r="CI117" s="238"/>
      <c r="CJ117" s="240"/>
      <c r="CK117" s="241"/>
      <c r="CL117" s="242"/>
    </row>
    <row r="118" spans="1:90" ht="23.25" thickBot="1">
      <c r="B118" s="223">
        <f t="shared" si="3"/>
        <v>0</v>
      </c>
      <c r="C118" s="224">
        <f t="shared" si="4"/>
        <v>0</v>
      </c>
      <c r="D118" s="225" t="str">
        <f t="shared" si="5"/>
        <v/>
      </c>
      <c r="E118" s="226"/>
      <c r="F118" s="226"/>
      <c r="G118" s="227"/>
      <c r="H118" s="188"/>
      <c r="I118" s="189"/>
      <c r="J118" s="228"/>
      <c r="K118" s="229"/>
      <c r="L118" s="230"/>
      <c r="M118" s="231"/>
      <c r="N118" s="232"/>
      <c r="O118" s="233"/>
      <c r="P118" s="233"/>
      <c r="R118" s="195"/>
      <c r="S118" s="233"/>
      <c r="T118" s="195"/>
      <c r="U118" s="234"/>
      <c r="V118" s="195"/>
      <c r="W118" s="195"/>
      <c r="X118" s="195"/>
      <c r="Y118" s="235"/>
      <c r="Z118" s="195"/>
      <c r="AA118" s="199"/>
      <c r="AB118" s="195"/>
      <c r="AC118" s="235"/>
      <c r="AD118" s="200"/>
      <c r="AE118" s="201"/>
      <c r="AF118" s="200"/>
      <c r="AG118" s="236"/>
      <c r="AH118" s="200"/>
      <c r="AI118" s="202"/>
      <c r="AJ118" s="200"/>
      <c r="AK118" s="236"/>
      <c r="AL118" s="200"/>
      <c r="AM118" s="200"/>
      <c r="AN118" s="203"/>
      <c r="AO118" s="204"/>
      <c r="AP118" s="202"/>
      <c r="AQ118" s="203"/>
      <c r="AR118" s="200"/>
      <c r="AS118" s="205"/>
      <c r="AT118" s="203"/>
      <c r="AU118" s="206"/>
      <c r="AV118" s="206"/>
      <c r="AW118" s="237"/>
      <c r="AX118" s="200"/>
      <c r="AY118" s="202"/>
      <c r="AZ118" s="200"/>
      <c r="BA118" s="238"/>
      <c r="BB118" s="195"/>
      <c r="BC118" s="195"/>
      <c r="BD118" s="195"/>
      <c r="BE118" s="235"/>
      <c r="BF118" s="195"/>
      <c r="BG118" s="195"/>
      <c r="BH118" s="195"/>
      <c r="BI118" s="238"/>
      <c r="BJ118" s="200"/>
      <c r="BK118" s="202"/>
      <c r="BL118" s="200"/>
      <c r="BM118" s="238"/>
      <c r="BN118" s="195"/>
      <c r="BO118" s="195"/>
      <c r="BP118" s="195"/>
      <c r="BQ118" s="238"/>
      <c r="BR118" s="200"/>
      <c r="BS118" s="202"/>
      <c r="BT118" s="200"/>
      <c r="BU118" s="238"/>
      <c r="BV118" s="200"/>
      <c r="BW118" s="202"/>
      <c r="BX118" s="200"/>
      <c r="BY118" s="238"/>
      <c r="BZ118" s="208"/>
      <c r="CA118" s="239"/>
      <c r="CB118" s="210"/>
      <c r="CC118" s="202"/>
      <c r="CD118" s="211"/>
      <c r="CE118" s="238"/>
      <c r="CF118" s="210"/>
      <c r="CG118" s="202"/>
      <c r="CH118" s="211"/>
      <c r="CI118" s="238"/>
      <c r="CJ118" s="240"/>
      <c r="CK118" s="241"/>
      <c r="CL118" s="242"/>
    </row>
    <row r="119" spans="1:90" ht="23.25" thickBot="1">
      <c r="B119" s="223">
        <f t="shared" si="3"/>
        <v>0</v>
      </c>
      <c r="C119" s="224">
        <f t="shared" si="4"/>
        <v>0</v>
      </c>
      <c r="D119" s="225" t="str">
        <f t="shared" si="5"/>
        <v/>
      </c>
      <c r="E119" s="226"/>
      <c r="F119" s="226"/>
      <c r="G119" s="227"/>
      <c r="H119" s="188"/>
      <c r="I119" s="189"/>
      <c r="J119" s="228"/>
      <c r="K119" s="229"/>
      <c r="L119" s="230"/>
      <c r="M119" s="231"/>
      <c r="N119" s="232"/>
      <c r="O119" s="233"/>
      <c r="P119" s="233"/>
      <c r="R119" s="195"/>
      <c r="S119" s="233"/>
      <c r="T119" s="195"/>
      <c r="U119" s="234"/>
      <c r="V119" s="195"/>
      <c r="W119" s="195"/>
      <c r="X119" s="195"/>
      <c r="Y119" s="235"/>
      <c r="Z119" s="195"/>
      <c r="AA119" s="199"/>
      <c r="AB119" s="195"/>
      <c r="AC119" s="235"/>
      <c r="AD119" s="200"/>
      <c r="AE119" s="201"/>
      <c r="AF119" s="200"/>
      <c r="AG119" s="236"/>
      <c r="AH119" s="200"/>
      <c r="AI119" s="202"/>
      <c r="AJ119" s="200"/>
      <c r="AK119" s="236"/>
      <c r="AL119" s="200"/>
      <c r="AM119" s="200"/>
      <c r="AN119" s="203"/>
      <c r="AO119" s="204"/>
      <c r="AP119" s="202"/>
      <c r="AQ119" s="203"/>
      <c r="AR119" s="200"/>
      <c r="AS119" s="205"/>
      <c r="AT119" s="203"/>
      <c r="AU119" s="206"/>
      <c r="AV119" s="206"/>
      <c r="AW119" s="237"/>
      <c r="AX119" s="200"/>
      <c r="AY119" s="202"/>
      <c r="AZ119" s="200"/>
      <c r="BA119" s="238"/>
      <c r="BB119" s="195"/>
      <c r="BC119" s="195"/>
      <c r="BD119" s="195"/>
      <c r="BE119" s="235"/>
      <c r="BF119" s="195"/>
      <c r="BG119" s="195"/>
      <c r="BH119" s="195"/>
      <c r="BI119" s="238"/>
      <c r="BJ119" s="200"/>
      <c r="BK119" s="202"/>
      <c r="BL119" s="200"/>
      <c r="BM119" s="238"/>
      <c r="BN119" s="195"/>
      <c r="BO119" s="195"/>
      <c r="BP119" s="195"/>
      <c r="BQ119" s="238"/>
      <c r="BR119" s="200"/>
      <c r="BS119" s="202"/>
      <c r="BT119" s="200"/>
      <c r="BU119" s="238"/>
      <c r="BV119" s="200"/>
      <c r="BW119" s="202"/>
      <c r="BX119" s="200"/>
      <c r="BY119" s="238"/>
      <c r="BZ119" s="208"/>
      <c r="CA119" s="239"/>
      <c r="CB119" s="210"/>
      <c r="CC119" s="202"/>
      <c r="CD119" s="211"/>
      <c r="CE119" s="238"/>
      <c r="CF119" s="210"/>
      <c r="CG119" s="202"/>
      <c r="CH119" s="211"/>
      <c r="CI119" s="238"/>
      <c r="CJ119" s="240"/>
      <c r="CK119" s="241"/>
      <c r="CL119" s="242"/>
    </row>
    <row r="120" spans="1:90" ht="23.25" thickBot="1">
      <c r="A120" s="221"/>
      <c r="B120" s="183">
        <f t="shared" si="3"/>
        <v>0</v>
      </c>
      <c r="C120" s="184">
        <f t="shared" si="4"/>
        <v>0</v>
      </c>
      <c r="D120" s="185" t="str">
        <f t="shared" si="5"/>
        <v/>
      </c>
      <c r="E120" s="186"/>
      <c r="F120" s="186"/>
      <c r="G120" s="187"/>
      <c r="H120" s="188"/>
      <c r="I120" s="189"/>
      <c r="J120" s="228"/>
      <c r="K120" s="191"/>
      <c r="L120" s="192"/>
      <c r="M120" s="193"/>
      <c r="N120" s="194"/>
      <c r="O120" s="195"/>
      <c r="P120" s="195"/>
      <c r="Q120" s="196"/>
      <c r="R120" s="195"/>
      <c r="S120" s="233"/>
      <c r="T120" s="195"/>
      <c r="U120" s="197"/>
      <c r="V120" s="195"/>
      <c r="W120" s="195"/>
      <c r="X120" s="195"/>
      <c r="Y120" s="198"/>
      <c r="Z120" s="195"/>
      <c r="AA120" s="199"/>
      <c r="AB120" s="195"/>
      <c r="AC120" s="198"/>
      <c r="AD120" s="200"/>
      <c r="AE120" s="201"/>
      <c r="AF120" s="200"/>
      <c r="AG120" s="197"/>
      <c r="AH120" s="200"/>
      <c r="AI120" s="202"/>
      <c r="AJ120" s="200"/>
      <c r="AK120" s="197"/>
      <c r="AL120" s="200"/>
      <c r="AM120" s="200"/>
      <c r="AN120" s="203"/>
      <c r="AO120" s="204"/>
      <c r="AP120" s="202"/>
      <c r="AQ120" s="203"/>
      <c r="AR120" s="200"/>
      <c r="AS120" s="205"/>
      <c r="AT120" s="203"/>
      <c r="AU120" s="206"/>
      <c r="AV120" s="206"/>
      <c r="AW120" s="203"/>
      <c r="AX120" s="200"/>
      <c r="AY120" s="202"/>
      <c r="AZ120" s="200"/>
      <c r="BA120" s="207"/>
      <c r="BB120" s="195"/>
      <c r="BC120" s="195"/>
      <c r="BD120" s="195"/>
      <c r="BE120" s="198"/>
      <c r="BF120" s="195"/>
      <c r="BG120" s="195"/>
      <c r="BH120" s="195"/>
      <c r="BI120" s="207"/>
      <c r="BJ120" s="200"/>
      <c r="BK120" s="202"/>
      <c r="BL120" s="200"/>
      <c r="BM120" s="207"/>
      <c r="BN120" s="195"/>
      <c r="BO120" s="195"/>
      <c r="BP120" s="195"/>
      <c r="BQ120" s="207"/>
      <c r="BR120" s="200"/>
      <c r="BS120" s="202"/>
      <c r="BT120" s="200"/>
      <c r="BU120" s="207"/>
      <c r="BV120" s="200"/>
      <c r="BW120" s="202"/>
      <c r="BX120" s="200"/>
      <c r="BY120" s="207"/>
      <c r="BZ120" s="208"/>
      <c r="CA120" s="209"/>
      <c r="CB120" s="210"/>
      <c r="CC120" s="202"/>
      <c r="CD120" s="211"/>
      <c r="CE120" s="207"/>
      <c r="CF120" s="210"/>
      <c r="CG120" s="202"/>
      <c r="CH120" s="211"/>
      <c r="CI120" s="207"/>
      <c r="CJ120" s="212"/>
      <c r="CK120" s="213"/>
      <c r="CL120" s="214"/>
    </row>
    <row r="121" spans="1:90" ht="23.25" thickBot="1">
      <c r="B121" s="223">
        <f t="shared" si="3"/>
        <v>0</v>
      </c>
      <c r="C121" s="224">
        <f t="shared" si="4"/>
        <v>0</v>
      </c>
      <c r="D121" s="366" t="str">
        <f t="shared" si="5"/>
        <v/>
      </c>
      <c r="E121" s="226"/>
      <c r="F121" s="226"/>
      <c r="G121" s="227"/>
      <c r="H121" s="188"/>
      <c r="I121" s="189"/>
      <c r="J121" s="228"/>
      <c r="K121" s="229"/>
      <c r="L121" s="230"/>
      <c r="M121" s="231"/>
      <c r="N121" s="232"/>
      <c r="O121" s="233"/>
      <c r="P121" s="233"/>
      <c r="R121" s="195"/>
      <c r="S121" s="233"/>
      <c r="T121" s="195"/>
      <c r="U121" s="234"/>
      <c r="V121" s="195"/>
      <c r="W121" s="195"/>
      <c r="X121" s="195"/>
      <c r="Y121" s="235"/>
      <c r="Z121" s="195"/>
      <c r="AA121" s="199"/>
      <c r="AB121" s="195"/>
      <c r="AC121" s="235"/>
      <c r="AD121" s="200"/>
      <c r="AE121" s="201"/>
      <c r="AF121" s="200"/>
      <c r="AG121" s="236"/>
      <c r="AH121" s="200"/>
      <c r="AI121" s="202"/>
      <c r="AJ121" s="200"/>
      <c r="AK121" s="236"/>
      <c r="AL121" s="200"/>
      <c r="AM121" s="200"/>
      <c r="AN121" s="203"/>
      <c r="AO121" s="204"/>
      <c r="AP121" s="202"/>
      <c r="AQ121" s="203"/>
      <c r="AR121" s="200"/>
      <c r="AS121" s="205"/>
      <c r="AT121" s="203"/>
      <c r="AU121" s="206"/>
      <c r="AV121" s="206"/>
      <c r="AW121" s="237"/>
      <c r="AX121" s="200"/>
      <c r="AY121" s="202"/>
      <c r="AZ121" s="200"/>
      <c r="BA121" s="238"/>
      <c r="BB121" s="195"/>
      <c r="BC121" s="195"/>
      <c r="BD121" s="195"/>
      <c r="BE121" s="235"/>
      <c r="BF121" s="195"/>
      <c r="BG121" s="195"/>
      <c r="BH121" s="195"/>
      <c r="BI121" s="238"/>
      <c r="BJ121" s="200"/>
      <c r="BK121" s="202"/>
      <c r="BL121" s="200"/>
      <c r="BM121" s="238"/>
      <c r="BN121" s="195"/>
      <c r="BO121" s="195"/>
      <c r="BP121" s="195"/>
      <c r="BQ121" s="238"/>
      <c r="BR121" s="200"/>
      <c r="BS121" s="202"/>
      <c r="BT121" s="200"/>
      <c r="BU121" s="238"/>
      <c r="BV121" s="200"/>
      <c r="BW121" s="202"/>
      <c r="BX121" s="200"/>
      <c r="BY121" s="238"/>
      <c r="BZ121" s="208"/>
      <c r="CA121" s="239"/>
      <c r="CB121" s="210"/>
      <c r="CC121" s="202"/>
      <c r="CD121" s="211"/>
      <c r="CE121" s="238"/>
      <c r="CF121" s="210"/>
      <c r="CG121" s="202"/>
      <c r="CH121" s="211"/>
      <c r="CI121" s="238"/>
      <c r="CJ121" s="240"/>
      <c r="CK121" s="241"/>
      <c r="CL121" s="242"/>
    </row>
    <row r="122" spans="1:90" ht="23.25" thickBot="1">
      <c r="B122" s="223">
        <f t="shared" si="3"/>
        <v>0</v>
      </c>
      <c r="C122" s="224">
        <f t="shared" si="4"/>
        <v>0</v>
      </c>
      <c r="D122" s="366" t="str">
        <f t="shared" si="5"/>
        <v/>
      </c>
      <c r="E122" s="226"/>
      <c r="F122" s="226"/>
      <c r="G122" s="227"/>
      <c r="H122" s="188"/>
      <c r="I122" s="189"/>
      <c r="J122" s="228"/>
      <c r="K122" s="229"/>
      <c r="L122" s="230"/>
      <c r="M122" s="231"/>
      <c r="N122" s="232"/>
      <c r="O122" s="233"/>
      <c r="P122" s="233"/>
      <c r="R122" s="195"/>
      <c r="S122" s="233"/>
      <c r="T122" s="195"/>
      <c r="U122" s="234"/>
      <c r="V122" s="195"/>
      <c r="W122" s="195"/>
      <c r="X122" s="195"/>
      <c r="Y122" s="235"/>
      <c r="Z122" s="195"/>
      <c r="AA122" s="199"/>
      <c r="AB122" s="195"/>
      <c r="AC122" s="235"/>
      <c r="AD122" s="200"/>
      <c r="AE122" s="201"/>
      <c r="AF122" s="200"/>
      <c r="AG122" s="236"/>
      <c r="AH122" s="200"/>
      <c r="AI122" s="202"/>
      <c r="AJ122" s="200"/>
      <c r="AK122" s="236"/>
      <c r="AL122" s="200"/>
      <c r="AM122" s="200"/>
      <c r="AN122" s="203"/>
      <c r="AO122" s="204"/>
      <c r="AP122" s="202"/>
      <c r="AQ122" s="203"/>
      <c r="AR122" s="200"/>
      <c r="AS122" s="205"/>
      <c r="AT122" s="203"/>
      <c r="AU122" s="206"/>
      <c r="AV122" s="206"/>
      <c r="AW122" s="237"/>
      <c r="AX122" s="200"/>
      <c r="AY122" s="202"/>
      <c r="AZ122" s="200"/>
      <c r="BA122" s="238"/>
      <c r="BB122" s="195"/>
      <c r="BC122" s="195"/>
      <c r="BD122" s="195"/>
      <c r="BE122" s="235"/>
      <c r="BF122" s="195"/>
      <c r="BG122" s="195"/>
      <c r="BH122" s="195"/>
      <c r="BI122" s="238"/>
      <c r="BJ122" s="200"/>
      <c r="BK122" s="202"/>
      <c r="BL122" s="200"/>
      <c r="BM122" s="238"/>
      <c r="BN122" s="195"/>
      <c r="BO122" s="195"/>
      <c r="BP122" s="195"/>
      <c r="BQ122" s="238"/>
      <c r="BR122" s="200"/>
      <c r="BS122" s="202"/>
      <c r="BT122" s="200"/>
      <c r="BU122" s="238"/>
      <c r="BV122" s="200"/>
      <c r="BW122" s="202"/>
      <c r="BX122" s="200"/>
      <c r="BY122" s="238"/>
      <c r="BZ122" s="208"/>
      <c r="CA122" s="239"/>
      <c r="CB122" s="210"/>
      <c r="CC122" s="202"/>
      <c r="CD122" s="211"/>
      <c r="CE122" s="238"/>
      <c r="CF122" s="210"/>
      <c r="CG122" s="202"/>
      <c r="CH122" s="211"/>
      <c r="CI122" s="238"/>
      <c r="CJ122" s="240"/>
      <c r="CK122" s="241"/>
      <c r="CL122" s="242"/>
    </row>
    <row r="123" spans="1:90" ht="23.25" thickBot="1">
      <c r="B123" s="223">
        <f t="shared" si="3"/>
        <v>0</v>
      </c>
      <c r="C123" s="224">
        <f t="shared" si="4"/>
        <v>0</v>
      </c>
      <c r="D123" s="366" t="str">
        <f t="shared" si="5"/>
        <v/>
      </c>
      <c r="E123" s="226"/>
      <c r="F123" s="226"/>
      <c r="G123" s="227"/>
      <c r="H123" s="188"/>
      <c r="I123" s="189"/>
      <c r="J123" s="228"/>
      <c r="K123" s="229"/>
      <c r="L123" s="230"/>
      <c r="M123" s="231"/>
      <c r="N123" s="232"/>
      <c r="O123" s="233"/>
      <c r="P123" s="233"/>
      <c r="R123" s="195"/>
      <c r="S123" s="233"/>
      <c r="T123" s="195"/>
      <c r="U123" s="234"/>
      <c r="V123" s="195"/>
      <c r="W123" s="195"/>
      <c r="X123" s="195"/>
      <c r="Y123" s="235"/>
      <c r="Z123" s="195"/>
      <c r="AA123" s="199"/>
      <c r="AB123" s="195"/>
      <c r="AC123" s="235"/>
      <c r="AD123" s="200"/>
      <c r="AE123" s="201"/>
      <c r="AF123" s="200"/>
      <c r="AG123" s="236"/>
      <c r="AH123" s="200"/>
      <c r="AI123" s="202"/>
      <c r="AJ123" s="200"/>
      <c r="AK123" s="236"/>
      <c r="AL123" s="200"/>
      <c r="AM123" s="200"/>
      <c r="AN123" s="203"/>
      <c r="AO123" s="204"/>
      <c r="AP123" s="202"/>
      <c r="AQ123" s="203"/>
      <c r="AR123" s="200"/>
      <c r="AS123" s="205"/>
      <c r="AT123" s="203"/>
      <c r="AU123" s="206"/>
      <c r="AV123" s="206"/>
      <c r="AW123" s="237"/>
      <c r="AX123" s="200"/>
      <c r="AY123" s="202"/>
      <c r="AZ123" s="200"/>
      <c r="BA123" s="238"/>
      <c r="BB123" s="195"/>
      <c r="BC123" s="195"/>
      <c r="BD123" s="195"/>
      <c r="BE123" s="235"/>
      <c r="BF123" s="195"/>
      <c r="BG123" s="195"/>
      <c r="BH123" s="195"/>
      <c r="BI123" s="238"/>
      <c r="BJ123" s="200"/>
      <c r="BK123" s="202"/>
      <c r="BL123" s="200"/>
      <c r="BM123" s="238"/>
      <c r="BN123" s="195"/>
      <c r="BO123" s="195"/>
      <c r="BP123" s="195"/>
      <c r="BQ123" s="238"/>
      <c r="BR123" s="200"/>
      <c r="BS123" s="202"/>
      <c r="BT123" s="200"/>
      <c r="BU123" s="238"/>
      <c r="BV123" s="200"/>
      <c r="BW123" s="202"/>
      <c r="BX123" s="200"/>
      <c r="BY123" s="238"/>
      <c r="BZ123" s="208"/>
      <c r="CA123" s="239"/>
      <c r="CB123" s="210"/>
      <c r="CC123" s="202"/>
      <c r="CD123" s="211"/>
      <c r="CE123" s="238"/>
      <c r="CF123" s="210"/>
      <c r="CG123" s="202"/>
      <c r="CH123" s="211"/>
      <c r="CI123" s="238"/>
      <c r="CJ123" s="240"/>
      <c r="CK123" s="241"/>
      <c r="CL123" s="242"/>
    </row>
    <row r="124" spans="1:90" ht="23.25" thickBot="1">
      <c r="B124" s="223">
        <f t="shared" si="3"/>
        <v>0</v>
      </c>
      <c r="C124" s="224">
        <f t="shared" si="4"/>
        <v>0</v>
      </c>
      <c r="D124" s="366" t="str">
        <f t="shared" si="5"/>
        <v/>
      </c>
      <c r="E124" s="226"/>
      <c r="F124" s="226"/>
      <c r="G124" s="227"/>
      <c r="H124" s="188"/>
      <c r="I124" s="189"/>
      <c r="J124" s="228"/>
      <c r="K124" s="229"/>
      <c r="L124" s="230"/>
      <c r="M124" s="231"/>
      <c r="N124" s="232"/>
      <c r="O124" s="233"/>
      <c r="P124" s="233"/>
      <c r="R124" s="195"/>
      <c r="S124" s="233"/>
      <c r="T124" s="195"/>
      <c r="U124" s="234"/>
      <c r="V124" s="195"/>
      <c r="W124" s="195"/>
      <c r="X124" s="195"/>
      <c r="Y124" s="235"/>
      <c r="Z124" s="195"/>
      <c r="AA124" s="199"/>
      <c r="AB124" s="195"/>
      <c r="AC124" s="235"/>
      <c r="AD124" s="200"/>
      <c r="AE124" s="201"/>
      <c r="AF124" s="200"/>
      <c r="AG124" s="236"/>
      <c r="AH124" s="200"/>
      <c r="AI124" s="202"/>
      <c r="AJ124" s="200"/>
      <c r="AK124" s="236"/>
      <c r="AL124" s="200"/>
      <c r="AM124" s="200"/>
      <c r="AN124" s="203"/>
      <c r="AO124" s="204"/>
      <c r="AP124" s="202"/>
      <c r="AQ124" s="203"/>
      <c r="AR124" s="200"/>
      <c r="AS124" s="205"/>
      <c r="AT124" s="203"/>
      <c r="AU124" s="206"/>
      <c r="AV124" s="206"/>
      <c r="AW124" s="237"/>
      <c r="AX124" s="200"/>
      <c r="AY124" s="202"/>
      <c r="AZ124" s="200"/>
      <c r="BA124" s="238"/>
      <c r="BB124" s="195"/>
      <c r="BC124" s="195"/>
      <c r="BD124" s="195"/>
      <c r="BE124" s="235"/>
      <c r="BF124" s="195"/>
      <c r="BG124" s="195"/>
      <c r="BH124" s="195"/>
      <c r="BI124" s="238"/>
      <c r="BJ124" s="200"/>
      <c r="BK124" s="202"/>
      <c r="BL124" s="200"/>
      <c r="BM124" s="238"/>
      <c r="BN124" s="195"/>
      <c r="BO124" s="195"/>
      <c r="BP124" s="195"/>
      <c r="BQ124" s="238"/>
      <c r="BR124" s="200"/>
      <c r="BS124" s="202"/>
      <c r="BT124" s="200"/>
      <c r="BU124" s="238"/>
      <c r="BV124" s="200"/>
      <c r="BW124" s="202"/>
      <c r="BX124" s="200"/>
      <c r="BY124" s="238"/>
      <c r="BZ124" s="208"/>
      <c r="CA124" s="239"/>
      <c r="CB124" s="210"/>
      <c r="CC124" s="202"/>
      <c r="CD124" s="211"/>
      <c r="CE124" s="238"/>
      <c r="CF124" s="210"/>
      <c r="CG124" s="202"/>
      <c r="CH124" s="211"/>
      <c r="CI124" s="238"/>
      <c r="CJ124" s="240"/>
      <c r="CK124" s="241"/>
      <c r="CL124" s="242"/>
    </row>
    <row r="125" spans="1:90" ht="23.25" thickBot="1">
      <c r="B125" s="223">
        <f t="shared" si="3"/>
        <v>0</v>
      </c>
      <c r="C125" s="224">
        <f t="shared" si="4"/>
        <v>0</v>
      </c>
      <c r="D125" s="366" t="str">
        <f t="shared" si="5"/>
        <v/>
      </c>
      <c r="E125" s="226"/>
      <c r="F125" s="226"/>
      <c r="G125" s="227"/>
      <c r="H125" s="188"/>
      <c r="I125" s="189"/>
      <c r="J125" s="228"/>
      <c r="K125" s="229"/>
      <c r="L125" s="230"/>
      <c r="M125" s="231"/>
      <c r="N125" s="232"/>
      <c r="O125" s="233"/>
      <c r="P125" s="233"/>
      <c r="R125" s="195"/>
      <c r="S125" s="233"/>
      <c r="T125" s="195"/>
      <c r="U125" s="234"/>
      <c r="V125" s="195"/>
      <c r="W125" s="195"/>
      <c r="X125" s="195"/>
      <c r="Y125" s="235"/>
      <c r="Z125" s="195"/>
      <c r="AA125" s="199"/>
      <c r="AB125" s="195"/>
      <c r="AC125" s="235"/>
      <c r="AD125" s="200"/>
      <c r="AE125" s="201"/>
      <c r="AF125" s="200"/>
      <c r="AG125" s="236"/>
      <c r="AH125" s="200"/>
      <c r="AI125" s="202"/>
      <c r="AJ125" s="200"/>
      <c r="AK125" s="236"/>
      <c r="AL125" s="200"/>
      <c r="AM125" s="200"/>
      <c r="AN125" s="203"/>
      <c r="AO125" s="204"/>
      <c r="AP125" s="202"/>
      <c r="AQ125" s="203"/>
      <c r="AR125" s="200"/>
      <c r="AS125" s="205"/>
      <c r="AT125" s="203"/>
      <c r="AU125" s="206"/>
      <c r="AV125" s="206"/>
      <c r="AW125" s="237"/>
      <c r="AX125" s="200"/>
      <c r="AY125" s="202"/>
      <c r="AZ125" s="200"/>
      <c r="BA125" s="238"/>
      <c r="BB125" s="195"/>
      <c r="BC125" s="195"/>
      <c r="BD125" s="195"/>
      <c r="BE125" s="235"/>
      <c r="BF125" s="195"/>
      <c r="BG125" s="195"/>
      <c r="BH125" s="195"/>
      <c r="BI125" s="238"/>
      <c r="BJ125" s="200"/>
      <c r="BK125" s="202"/>
      <c r="BL125" s="200"/>
      <c r="BM125" s="238"/>
      <c r="BN125" s="195"/>
      <c r="BO125" s="195"/>
      <c r="BP125" s="195"/>
      <c r="BQ125" s="238"/>
      <c r="BR125" s="200"/>
      <c r="BS125" s="202"/>
      <c r="BT125" s="200"/>
      <c r="BU125" s="238"/>
      <c r="BV125" s="200"/>
      <c r="BW125" s="202"/>
      <c r="BX125" s="200"/>
      <c r="BY125" s="238"/>
      <c r="BZ125" s="208"/>
      <c r="CA125" s="239"/>
      <c r="CB125" s="210"/>
      <c r="CC125" s="202"/>
      <c r="CD125" s="211"/>
      <c r="CE125" s="238"/>
      <c r="CF125" s="210"/>
      <c r="CG125" s="202"/>
      <c r="CH125" s="211"/>
      <c r="CI125" s="238"/>
      <c r="CJ125" s="240"/>
      <c r="CK125" s="241"/>
      <c r="CL125" s="242"/>
    </row>
    <row r="126" spans="1:90" ht="23.25" thickBot="1">
      <c r="B126" s="223">
        <f t="shared" si="3"/>
        <v>0</v>
      </c>
      <c r="C126" s="224">
        <f t="shared" si="4"/>
        <v>0</v>
      </c>
      <c r="D126" s="225" t="str">
        <f t="shared" si="5"/>
        <v/>
      </c>
      <c r="E126" s="226"/>
      <c r="F126" s="226"/>
      <c r="G126" s="227"/>
      <c r="H126" s="188"/>
      <c r="I126" s="189"/>
      <c r="J126" s="228"/>
      <c r="K126" s="229"/>
      <c r="L126" s="230"/>
      <c r="M126" s="231"/>
      <c r="N126" s="232"/>
      <c r="O126" s="233"/>
      <c r="P126" s="233"/>
      <c r="R126" s="195"/>
      <c r="S126" s="233"/>
      <c r="T126" s="195"/>
      <c r="U126" s="234"/>
      <c r="V126" s="195"/>
      <c r="W126" s="195"/>
      <c r="X126" s="195"/>
      <c r="Y126" s="235"/>
      <c r="Z126" s="195"/>
      <c r="AA126" s="199"/>
      <c r="AB126" s="195"/>
      <c r="AC126" s="235"/>
      <c r="AD126" s="200"/>
      <c r="AE126" s="201"/>
      <c r="AF126" s="200"/>
      <c r="AG126" s="236"/>
      <c r="AH126" s="200"/>
      <c r="AI126" s="202"/>
      <c r="AJ126" s="200"/>
      <c r="AK126" s="236"/>
      <c r="AL126" s="200"/>
      <c r="AM126" s="200"/>
      <c r="AN126" s="203"/>
      <c r="AO126" s="204"/>
      <c r="AP126" s="202"/>
      <c r="AQ126" s="203"/>
      <c r="AR126" s="200"/>
      <c r="AS126" s="205"/>
      <c r="AT126" s="203"/>
      <c r="AU126" s="206"/>
      <c r="AV126" s="206"/>
      <c r="AW126" s="237"/>
      <c r="AX126" s="200"/>
      <c r="AY126" s="202"/>
      <c r="AZ126" s="200"/>
      <c r="BA126" s="238"/>
      <c r="BB126" s="195"/>
      <c r="BC126" s="195"/>
      <c r="BD126" s="195"/>
      <c r="BE126" s="235"/>
      <c r="BF126" s="195"/>
      <c r="BG126" s="195"/>
      <c r="BH126" s="195"/>
      <c r="BI126" s="238"/>
      <c r="BJ126" s="200"/>
      <c r="BK126" s="202"/>
      <c r="BL126" s="200"/>
      <c r="BM126" s="238"/>
      <c r="BN126" s="195"/>
      <c r="BO126" s="195"/>
      <c r="BP126" s="195"/>
      <c r="BQ126" s="238"/>
      <c r="BR126" s="200"/>
      <c r="BS126" s="202"/>
      <c r="BT126" s="200"/>
      <c r="BU126" s="238"/>
      <c r="BV126" s="200"/>
      <c r="BW126" s="202"/>
      <c r="BX126" s="200"/>
      <c r="BY126" s="238"/>
      <c r="BZ126" s="208"/>
      <c r="CA126" s="239"/>
      <c r="CB126" s="210"/>
      <c r="CC126" s="202"/>
      <c r="CD126" s="211"/>
      <c r="CE126" s="238"/>
      <c r="CF126" s="210"/>
      <c r="CG126" s="202"/>
      <c r="CH126" s="211"/>
      <c r="CI126" s="238"/>
      <c r="CJ126" s="240"/>
      <c r="CK126" s="241"/>
      <c r="CL126" s="242"/>
    </row>
    <row r="127" spans="1:90" ht="23.25" thickBot="1">
      <c r="B127" s="223">
        <f t="shared" si="3"/>
        <v>0</v>
      </c>
      <c r="C127" s="224">
        <f t="shared" si="4"/>
        <v>0</v>
      </c>
      <c r="D127" s="225" t="str">
        <f t="shared" si="5"/>
        <v/>
      </c>
      <c r="E127" s="226"/>
      <c r="F127" s="226"/>
      <c r="G127" s="227"/>
      <c r="H127" s="188"/>
      <c r="I127" s="189"/>
      <c r="J127" s="228"/>
      <c r="K127" s="229"/>
      <c r="L127" s="230"/>
      <c r="M127" s="231"/>
      <c r="N127" s="232"/>
      <c r="O127" s="233"/>
      <c r="P127" s="233"/>
      <c r="R127" s="195"/>
      <c r="S127" s="195"/>
      <c r="T127" s="195"/>
      <c r="U127" s="234"/>
      <c r="V127" s="195"/>
      <c r="W127" s="195"/>
      <c r="X127" s="195"/>
      <c r="Y127" s="235"/>
      <c r="Z127" s="195"/>
      <c r="AA127" s="199"/>
      <c r="AB127" s="195"/>
      <c r="AC127" s="235"/>
      <c r="AD127" s="200"/>
      <c r="AE127" s="201"/>
      <c r="AF127" s="200"/>
      <c r="AG127" s="236"/>
      <c r="AH127" s="200"/>
      <c r="AI127" s="202"/>
      <c r="AJ127" s="200"/>
      <c r="AK127" s="236"/>
      <c r="AL127" s="200"/>
      <c r="AM127" s="200"/>
      <c r="AN127" s="203"/>
      <c r="AO127" s="204"/>
      <c r="AP127" s="202"/>
      <c r="AQ127" s="203"/>
      <c r="AR127" s="200"/>
      <c r="AS127" s="205"/>
      <c r="AT127" s="203"/>
      <c r="AU127" s="206"/>
      <c r="AV127" s="206"/>
      <c r="AW127" s="237"/>
      <c r="AX127" s="200"/>
      <c r="AY127" s="202"/>
      <c r="AZ127" s="200"/>
      <c r="BA127" s="238"/>
      <c r="BB127" s="195"/>
      <c r="BC127" s="195"/>
      <c r="BD127" s="195"/>
      <c r="BE127" s="235"/>
      <c r="BF127" s="195"/>
      <c r="BG127" s="195"/>
      <c r="BH127" s="195"/>
      <c r="BI127" s="238"/>
      <c r="BJ127" s="200"/>
      <c r="BK127" s="202"/>
      <c r="BL127" s="200"/>
      <c r="BM127" s="238"/>
      <c r="BN127" s="195"/>
      <c r="BO127" s="195"/>
      <c r="BP127" s="195"/>
      <c r="BQ127" s="238"/>
      <c r="BR127" s="200"/>
      <c r="BS127" s="202"/>
      <c r="BT127" s="200"/>
      <c r="BU127" s="238"/>
      <c r="BV127" s="200"/>
      <c r="BW127" s="202"/>
      <c r="BX127" s="200"/>
      <c r="BY127" s="238"/>
      <c r="BZ127" s="208"/>
      <c r="CA127" s="239"/>
      <c r="CB127" s="210"/>
      <c r="CC127" s="202"/>
      <c r="CD127" s="211"/>
      <c r="CE127" s="238"/>
      <c r="CF127" s="210"/>
      <c r="CG127" s="202"/>
      <c r="CH127" s="211"/>
      <c r="CI127" s="238"/>
      <c r="CJ127" s="240"/>
      <c r="CK127" s="241"/>
      <c r="CL127" s="242"/>
    </row>
    <row r="128" spans="1:90" ht="23.25" thickBot="1">
      <c r="B128" s="223">
        <f t="shared" si="3"/>
        <v>0</v>
      </c>
      <c r="C128" s="224">
        <f t="shared" si="4"/>
        <v>0</v>
      </c>
      <c r="D128" s="225" t="str">
        <f t="shared" si="5"/>
        <v/>
      </c>
      <c r="E128" s="226"/>
      <c r="F128" s="226"/>
      <c r="G128" s="227"/>
      <c r="H128" s="188"/>
      <c r="I128" s="189"/>
      <c r="J128" s="228"/>
      <c r="K128" s="229"/>
      <c r="L128" s="230"/>
      <c r="M128" s="231"/>
      <c r="N128" s="232"/>
      <c r="O128" s="233"/>
      <c r="P128" s="233"/>
      <c r="R128" s="195"/>
      <c r="S128" s="233"/>
      <c r="T128" s="195"/>
      <c r="U128" s="234"/>
      <c r="V128" s="195"/>
      <c r="W128" s="195"/>
      <c r="X128" s="195"/>
      <c r="Y128" s="235"/>
      <c r="Z128" s="195"/>
      <c r="AA128" s="199"/>
      <c r="AB128" s="195"/>
      <c r="AC128" s="235"/>
      <c r="AD128" s="200"/>
      <c r="AE128" s="201"/>
      <c r="AF128" s="200"/>
      <c r="AG128" s="236"/>
      <c r="AH128" s="200"/>
      <c r="AI128" s="202"/>
      <c r="AJ128" s="200"/>
      <c r="AK128" s="236"/>
      <c r="AL128" s="200"/>
      <c r="AM128" s="200"/>
      <c r="AN128" s="203"/>
      <c r="AO128" s="204"/>
      <c r="AP128" s="202"/>
      <c r="AQ128" s="203"/>
      <c r="AR128" s="200"/>
      <c r="AS128" s="205"/>
      <c r="AT128" s="203"/>
      <c r="AU128" s="206"/>
      <c r="AV128" s="206"/>
      <c r="AW128" s="237"/>
      <c r="AX128" s="200"/>
      <c r="AY128" s="202"/>
      <c r="AZ128" s="200"/>
      <c r="BA128" s="238"/>
      <c r="BB128" s="195"/>
      <c r="BC128" s="195"/>
      <c r="BD128" s="195"/>
      <c r="BE128" s="235"/>
      <c r="BF128" s="195"/>
      <c r="BG128" s="195"/>
      <c r="BH128" s="195"/>
      <c r="BI128" s="238"/>
      <c r="BJ128" s="200"/>
      <c r="BK128" s="202"/>
      <c r="BL128" s="200"/>
      <c r="BM128" s="238"/>
      <c r="BN128" s="195"/>
      <c r="BO128" s="195"/>
      <c r="BP128" s="195"/>
      <c r="BQ128" s="238"/>
      <c r="BR128" s="200"/>
      <c r="BS128" s="202"/>
      <c r="BT128" s="200"/>
      <c r="BU128" s="238"/>
      <c r="BV128" s="200"/>
      <c r="BW128" s="202"/>
      <c r="BX128" s="200"/>
      <c r="BY128" s="238"/>
      <c r="BZ128" s="208"/>
      <c r="CA128" s="239"/>
      <c r="CB128" s="210"/>
      <c r="CC128" s="202"/>
      <c r="CD128" s="211"/>
      <c r="CE128" s="238"/>
      <c r="CF128" s="210"/>
      <c r="CG128" s="202"/>
      <c r="CH128" s="211"/>
      <c r="CI128" s="238"/>
      <c r="CJ128" s="240"/>
      <c r="CK128" s="241"/>
      <c r="CL128" s="242"/>
    </row>
    <row r="129" spans="1:90" ht="23.25" thickBot="1">
      <c r="A129" s="303"/>
      <c r="B129" s="304">
        <f t="shared" si="3"/>
        <v>0</v>
      </c>
      <c r="C129" s="305">
        <f t="shared" si="4"/>
        <v>0</v>
      </c>
      <c r="D129" s="306" t="str">
        <f t="shared" si="5"/>
        <v/>
      </c>
      <c r="E129" s="307"/>
      <c r="F129" s="307"/>
      <c r="G129" s="308"/>
      <c r="H129" s="309"/>
      <c r="I129" s="310"/>
      <c r="J129" s="228"/>
      <c r="K129" s="311"/>
      <c r="L129" s="312"/>
      <c r="M129" s="313"/>
      <c r="N129" s="314"/>
      <c r="O129" s="315"/>
      <c r="P129" s="315"/>
      <c r="Q129" s="316"/>
      <c r="R129" s="315"/>
      <c r="S129" s="315"/>
      <c r="T129" s="315"/>
      <c r="U129" s="317"/>
      <c r="V129" s="315"/>
      <c r="W129" s="195"/>
      <c r="X129" s="315"/>
      <c r="Y129" s="318"/>
      <c r="Z129" s="315"/>
      <c r="AA129" s="356"/>
      <c r="AB129" s="315"/>
      <c r="AC129" s="318"/>
      <c r="AD129" s="362"/>
      <c r="AE129" s="201"/>
      <c r="AF129" s="362"/>
      <c r="AG129" s="317"/>
      <c r="AH129" s="362"/>
      <c r="AI129" s="202"/>
      <c r="AJ129" s="362"/>
      <c r="AK129" s="317"/>
      <c r="AL129" s="362"/>
      <c r="AM129" s="362"/>
      <c r="AN129" s="319"/>
      <c r="AO129" s="320"/>
      <c r="AP129" s="364"/>
      <c r="AQ129" s="319"/>
      <c r="AR129" s="362"/>
      <c r="AS129" s="365"/>
      <c r="AT129" s="319"/>
      <c r="AU129" s="321"/>
      <c r="AV129" s="321"/>
      <c r="AW129" s="319"/>
      <c r="AX129" s="362"/>
      <c r="AY129" s="364"/>
      <c r="AZ129" s="362"/>
      <c r="BA129" s="322"/>
      <c r="BB129" s="315"/>
      <c r="BC129" s="315"/>
      <c r="BD129" s="315"/>
      <c r="BE129" s="318"/>
      <c r="BF129" s="315"/>
      <c r="BG129" s="315"/>
      <c r="BH129" s="315"/>
      <c r="BI129" s="322"/>
      <c r="BJ129" s="362"/>
      <c r="BK129" s="364"/>
      <c r="BL129" s="362"/>
      <c r="BM129" s="322"/>
      <c r="BN129" s="315"/>
      <c r="BO129" s="315"/>
      <c r="BP129" s="315"/>
      <c r="BQ129" s="322"/>
      <c r="BR129" s="362"/>
      <c r="BS129" s="364"/>
      <c r="BT129" s="362"/>
      <c r="BU129" s="322"/>
      <c r="BV129" s="362"/>
      <c r="BW129" s="364"/>
      <c r="BX129" s="362"/>
      <c r="BY129" s="322"/>
      <c r="BZ129" s="208"/>
      <c r="CA129" s="323"/>
      <c r="CB129" s="324"/>
      <c r="CC129" s="202"/>
      <c r="CD129" s="325"/>
      <c r="CE129" s="322"/>
      <c r="CF129" s="324"/>
      <c r="CG129" s="202"/>
      <c r="CH129" s="325"/>
      <c r="CI129" s="322"/>
      <c r="CJ129" s="326"/>
      <c r="CK129" s="327"/>
      <c r="CL129" s="328"/>
    </row>
    <row r="130" spans="1:90" ht="23.25" thickBot="1">
      <c r="B130" s="223">
        <f t="shared" si="3"/>
        <v>0</v>
      </c>
      <c r="C130" s="224">
        <f t="shared" si="4"/>
        <v>0</v>
      </c>
      <c r="D130" s="225" t="str">
        <f t="shared" si="5"/>
        <v/>
      </c>
      <c r="E130" s="226"/>
      <c r="F130" s="226"/>
      <c r="G130" s="227"/>
      <c r="H130" s="188"/>
      <c r="I130" s="189"/>
      <c r="J130" s="228"/>
      <c r="K130" s="229"/>
      <c r="L130" s="230"/>
      <c r="M130" s="231"/>
      <c r="N130" s="232"/>
      <c r="O130" s="233"/>
      <c r="P130" s="233"/>
      <c r="R130" s="195"/>
      <c r="S130" s="233"/>
      <c r="T130" s="195"/>
      <c r="U130" s="234"/>
      <c r="V130" s="195"/>
      <c r="W130" s="195"/>
      <c r="X130" s="195"/>
      <c r="Y130" s="235"/>
      <c r="Z130" s="195"/>
      <c r="AA130" s="199"/>
      <c r="AB130" s="195"/>
      <c r="AC130" s="235"/>
      <c r="AD130" s="200"/>
      <c r="AE130" s="201"/>
      <c r="AF130" s="200"/>
      <c r="AG130" s="236"/>
      <c r="AH130" s="200"/>
      <c r="AI130" s="202"/>
      <c r="AJ130" s="200"/>
      <c r="AK130" s="236"/>
      <c r="AL130" s="200"/>
      <c r="AM130" s="200"/>
      <c r="AN130" s="203"/>
      <c r="AO130" s="204"/>
      <c r="AP130" s="202"/>
      <c r="AQ130" s="203"/>
      <c r="AR130" s="200"/>
      <c r="AS130" s="205"/>
      <c r="AT130" s="203"/>
      <c r="AU130" s="206"/>
      <c r="AV130" s="206"/>
      <c r="AW130" s="237"/>
      <c r="AX130" s="200"/>
      <c r="AY130" s="202"/>
      <c r="AZ130" s="200"/>
      <c r="BA130" s="238"/>
      <c r="BB130" s="195"/>
      <c r="BC130" s="195"/>
      <c r="BD130" s="195"/>
      <c r="BE130" s="235"/>
      <c r="BF130" s="195"/>
      <c r="BG130" s="195"/>
      <c r="BH130" s="195"/>
      <c r="BI130" s="238"/>
      <c r="BJ130" s="200"/>
      <c r="BK130" s="202"/>
      <c r="BL130" s="200"/>
      <c r="BM130" s="238"/>
      <c r="BN130" s="195"/>
      <c r="BO130" s="195"/>
      <c r="BP130" s="195"/>
      <c r="BQ130" s="238"/>
      <c r="BR130" s="200"/>
      <c r="BS130" s="202"/>
      <c r="BT130" s="200"/>
      <c r="BU130" s="238"/>
      <c r="BV130" s="200"/>
      <c r="BW130" s="202"/>
      <c r="BX130" s="200"/>
      <c r="BY130" s="238"/>
      <c r="BZ130" s="208"/>
      <c r="CA130" s="239"/>
      <c r="CB130" s="210"/>
      <c r="CC130" s="202"/>
      <c r="CD130" s="211"/>
      <c r="CE130" s="238"/>
      <c r="CF130" s="210"/>
      <c r="CG130" s="202"/>
      <c r="CH130" s="211"/>
      <c r="CI130" s="238"/>
      <c r="CJ130" s="240"/>
      <c r="CK130" s="241"/>
      <c r="CL130" s="242"/>
    </row>
    <row r="131" spans="1:90" ht="23.25" thickBot="1">
      <c r="B131" s="223">
        <f t="shared" si="3"/>
        <v>0</v>
      </c>
      <c r="C131" s="224">
        <f t="shared" si="4"/>
        <v>0</v>
      </c>
      <c r="D131" s="225" t="str">
        <f t="shared" si="5"/>
        <v/>
      </c>
      <c r="E131" s="226"/>
      <c r="F131" s="226"/>
      <c r="G131" s="227"/>
      <c r="H131" s="188"/>
      <c r="I131" s="189"/>
      <c r="J131" s="228"/>
      <c r="K131" s="229"/>
      <c r="L131" s="230"/>
      <c r="M131" s="231"/>
      <c r="N131" s="232"/>
      <c r="O131" s="233"/>
      <c r="P131" s="233"/>
      <c r="R131" s="195"/>
      <c r="S131" s="233"/>
      <c r="T131" s="195"/>
      <c r="U131" s="234"/>
      <c r="V131" s="195"/>
      <c r="W131" s="195"/>
      <c r="X131" s="195"/>
      <c r="Y131" s="235"/>
      <c r="Z131" s="195"/>
      <c r="AA131" s="199"/>
      <c r="AB131" s="195"/>
      <c r="AC131" s="235"/>
      <c r="AD131" s="200"/>
      <c r="AE131" s="201"/>
      <c r="AF131" s="200"/>
      <c r="AG131" s="236"/>
      <c r="AH131" s="200"/>
      <c r="AI131" s="202"/>
      <c r="AJ131" s="200"/>
      <c r="AK131" s="236"/>
      <c r="AL131" s="200"/>
      <c r="AM131" s="200"/>
      <c r="AN131" s="203"/>
      <c r="AO131" s="204"/>
      <c r="AP131" s="202"/>
      <c r="AQ131" s="203"/>
      <c r="AR131" s="200"/>
      <c r="AS131" s="205"/>
      <c r="AT131" s="203"/>
      <c r="AU131" s="206"/>
      <c r="AV131" s="206"/>
      <c r="AW131" s="237"/>
      <c r="AX131" s="200"/>
      <c r="AY131" s="202"/>
      <c r="AZ131" s="200"/>
      <c r="BA131" s="238"/>
      <c r="BB131" s="195"/>
      <c r="BC131" s="195"/>
      <c r="BD131" s="195"/>
      <c r="BE131" s="235"/>
      <c r="BF131" s="195"/>
      <c r="BG131" s="195"/>
      <c r="BH131" s="195"/>
      <c r="BI131" s="238"/>
      <c r="BJ131" s="200"/>
      <c r="BK131" s="202"/>
      <c r="BL131" s="200"/>
      <c r="BM131" s="238"/>
      <c r="BN131" s="195"/>
      <c r="BO131" s="195"/>
      <c r="BP131" s="195"/>
      <c r="BQ131" s="238"/>
      <c r="BR131" s="200"/>
      <c r="BS131" s="202"/>
      <c r="BT131" s="200"/>
      <c r="BU131" s="238"/>
      <c r="BV131" s="200"/>
      <c r="BW131" s="202"/>
      <c r="BX131" s="200"/>
      <c r="BY131" s="238"/>
      <c r="BZ131" s="208"/>
      <c r="CA131" s="239"/>
      <c r="CB131" s="210"/>
      <c r="CC131" s="202"/>
      <c r="CD131" s="211"/>
      <c r="CE131" s="238"/>
      <c r="CF131" s="210"/>
      <c r="CG131" s="202"/>
      <c r="CH131" s="211"/>
      <c r="CI131" s="238"/>
      <c r="CJ131" s="240"/>
      <c r="CK131" s="241"/>
      <c r="CL131" s="242"/>
    </row>
    <row r="132" spans="1:90" ht="23.25" thickBot="1">
      <c r="B132" s="223">
        <f t="shared" si="3"/>
        <v>0</v>
      </c>
      <c r="C132" s="224">
        <f t="shared" si="4"/>
        <v>0</v>
      </c>
      <c r="D132" s="225" t="str">
        <f t="shared" si="5"/>
        <v/>
      </c>
      <c r="E132" s="226"/>
      <c r="F132" s="226"/>
      <c r="G132" s="227"/>
      <c r="H132" s="188"/>
      <c r="I132" s="189"/>
      <c r="J132" s="228"/>
      <c r="K132" s="229"/>
      <c r="L132" s="230"/>
      <c r="M132" s="231"/>
      <c r="N132" s="232"/>
      <c r="O132" s="233"/>
      <c r="P132" s="233"/>
      <c r="R132" s="195"/>
      <c r="S132" s="233"/>
      <c r="T132" s="195"/>
      <c r="U132" s="234"/>
      <c r="V132" s="195"/>
      <c r="W132" s="195"/>
      <c r="X132" s="195"/>
      <c r="Y132" s="235"/>
      <c r="Z132" s="195"/>
      <c r="AA132" s="199"/>
      <c r="AB132" s="195"/>
      <c r="AC132" s="235"/>
      <c r="AD132" s="200"/>
      <c r="AE132" s="201"/>
      <c r="AF132" s="200"/>
      <c r="AG132" s="236"/>
      <c r="AH132" s="200"/>
      <c r="AI132" s="202"/>
      <c r="AJ132" s="200"/>
      <c r="AK132" s="236"/>
      <c r="AL132" s="200"/>
      <c r="AM132" s="200"/>
      <c r="AN132" s="203"/>
      <c r="AO132" s="204"/>
      <c r="AP132" s="202"/>
      <c r="AQ132" s="203"/>
      <c r="AR132" s="200"/>
      <c r="AS132" s="205"/>
      <c r="AT132" s="203"/>
      <c r="AU132" s="206"/>
      <c r="AV132" s="206"/>
      <c r="AW132" s="237"/>
      <c r="AX132" s="200"/>
      <c r="AY132" s="202"/>
      <c r="AZ132" s="200"/>
      <c r="BA132" s="238"/>
      <c r="BB132" s="195"/>
      <c r="BC132" s="195"/>
      <c r="BD132" s="195"/>
      <c r="BE132" s="235"/>
      <c r="BF132" s="195"/>
      <c r="BG132" s="195"/>
      <c r="BH132" s="195"/>
      <c r="BI132" s="238"/>
      <c r="BJ132" s="200"/>
      <c r="BK132" s="202"/>
      <c r="BL132" s="200"/>
      <c r="BM132" s="238"/>
      <c r="BN132" s="195"/>
      <c r="BO132" s="195"/>
      <c r="BP132" s="195"/>
      <c r="BQ132" s="238"/>
      <c r="BR132" s="200"/>
      <c r="BS132" s="202"/>
      <c r="BT132" s="200"/>
      <c r="BU132" s="238"/>
      <c r="BV132" s="200"/>
      <c r="BW132" s="202"/>
      <c r="BX132" s="200"/>
      <c r="BY132" s="238"/>
      <c r="BZ132" s="208"/>
      <c r="CA132" s="239"/>
      <c r="CB132" s="210"/>
      <c r="CC132" s="202"/>
      <c r="CD132" s="211"/>
      <c r="CE132" s="238"/>
      <c r="CF132" s="210"/>
      <c r="CG132" s="202"/>
      <c r="CH132" s="211"/>
      <c r="CI132" s="238"/>
      <c r="CJ132" s="240"/>
      <c r="CK132" s="241"/>
      <c r="CL132" s="242"/>
    </row>
    <row r="133" spans="1:90" ht="23.25" thickBot="1">
      <c r="B133" s="223">
        <f t="shared" si="3"/>
        <v>0</v>
      </c>
      <c r="C133" s="224">
        <f t="shared" si="4"/>
        <v>0</v>
      </c>
      <c r="D133" s="225" t="str">
        <f t="shared" si="5"/>
        <v/>
      </c>
      <c r="E133" s="226"/>
      <c r="F133" s="226"/>
      <c r="G133" s="227"/>
      <c r="H133" s="188"/>
      <c r="I133" s="189"/>
      <c r="J133" s="228"/>
      <c r="K133" s="229"/>
      <c r="L133" s="230"/>
      <c r="M133" s="231"/>
      <c r="N133" s="232"/>
      <c r="O133" s="233"/>
      <c r="P133" s="233"/>
      <c r="R133" s="195"/>
      <c r="S133" s="233"/>
      <c r="T133" s="195"/>
      <c r="U133" s="234"/>
      <c r="V133" s="195"/>
      <c r="W133" s="195"/>
      <c r="X133" s="195"/>
      <c r="Y133" s="235"/>
      <c r="Z133" s="195"/>
      <c r="AA133" s="199"/>
      <c r="AB133" s="195"/>
      <c r="AC133" s="235"/>
      <c r="AD133" s="200"/>
      <c r="AE133" s="201"/>
      <c r="AF133" s="200"/>
      <c r="AG133" s="236"/>
      <c r="AH133" s="200"/>
      <c r="AI133" s="202"/>
      <c r="AJ133" s="200"/>
      <c r="AK133" s="236"/>
      <c r="AL133" s="200"/>
      <c r="AM133" s="200"/>
      <c r="AN133" s="203"/>
      <c r="AO133" s="204"/>
      <c r="AP133" s="202"/>
      <c r="AQ133" s="203"/>
      <c r="AR133" s="200"/>
      <c r="AS133" s="205"/>
      <c r="AT133" s="203"/>
      <c r="AU133" s="206"/>
      <c r="AV133" s="206"/>
      <c r="AW133" s="237"/>
      <c r="AX133" s="200"/>
      <c r="AY133" s="202"/>
      <c r="AZ133" s="200"/>
      <c r="BA133" s="238"/>
      <c r="BB133" s="195"/>
      <c r="BC133" s="195"/>
      <c r="BD133" s="195"/>
      <c r="BE133" s="235"/>
      <c r="BF133" s="195"/>
      <c r="BG133" s="195"/>
      <c r="BH133" s="195"/>
      <c r="BI133" s="238"/>
      <c r="BJ133" s="200"/>
      <c r="BK133" s="202"/>
      <c r="BL133" s="200"/>
      <c r="BM133" s="238"/>
      <c r="BN133" s="195"/>
      <c r="BO133" s="195"/>
      <c r="BP133" s="195"/>
      <c r="BQ133" s="238"/>
      <c r="BR133" s="200"/>
      <c r="BS133" s="202"/>
      <c r="BT133" s="200"/>
      <c r="BU133" s="238"/>
      <c r="BV133" s="200"/>
      <c r="BW133" s="202"/>
      <c r="BX133" s="200"/>
      <c r="BY133" s="238"/>
      <c r="BZ133" s="208"/>
      <c r="CA133" s="239"/>
      <c r="CB133" s="210"/>
      <c r="CC133" s="202"/>
      <c r="CD133" s="211"/>
      <c r="CE133" s="238"/>
      <c r="CF133" s="210"/>
      <c r="CG133" s="202"/>
      <c r="CH133" s="211"/>
      <c r="CI133" s="238"/>
      <c r="CJ133" s="240"/>
      <c r="CK133" s="241"/>
      <c r="CL133" s="242"/>
    </row>
    <row r="134" spans="1:90" ht="23.25" thickBot="1">
      <c r="A134" s="221"/>
      <c r="B134" s="183">
        <f t="shared" si="3"/>
        <v>0</v>
      </c>
      <c r="C134" s="184">
        <f t="shared" si="4"/>
        <v>0</v>
      </c>
      <c r="D134" s="185" t="str">
        <f t="shared" si="5"/>
        <v/>
      </c>
      <c r="E134" s="186"/>
      <c r="F134" s="186"/>
      <c r="G134" s="187"/>
      <c r="H134" s="188"/>
      <c r="I134" s="189"/>
      <c r="J134" s="228"/>
      <c r="K134" s="191"/>
      <c r="L134" s="192"/>
      <c r="M134" s="193"/>
      <c r="N134" s="194"/>
      <c r="O134" s="195"/>
      <c r="P134" s="195"/>
      <c r="Q134" s="196"/>
      <c r="R134" s="195"/>
      <c r="S134" s="233"/>
      <c r="T134" s="195"/>
      <c r="U134" s="197"/>
      <c r="V134" s="195"/>
      <c r="W134" s="195"/>
      <c r="X134" s="195"/>
      <c r="Y134" s="198"/>
      <c r="Z134" s="195"/>
      <c r="AA134" s="199"/>
      <c r="AB134" s="195"/>
      <c r="AC134" s="198"/>
      <c r="AD134" s="200"/>
      <c r="AE134" s="201"/>
      <c r="AF134" s="200"/>
      <c r="AG134" s="197"/>
      <c r="AH134" s="200"/>
      <c r="AI134" s="202"/>
      <c r="AJ134" s="200"/>
      <c r="AK134" s="197"/>
      <c r="AL134" s="200"/>
      <c r="AM134" s="200"/>
      <c r="AN134" s="203"/>
      <c r="AO134" s="204"/>
      <c r="AP134" s="202"/>
      <c r="AQ134" s="203"/>
      <c r="AR134" s="200"/>
      <c r="AS134" s="205"/>
      <c r="AT134" s="203"/>
      <c r="AU134" s="206"/>
      <c r="AV134" s="206"/>
      <c r="AW134" s="203"/>
      <c r="AX134" s="200"/>
      <c r="AY134" s="202"/>
      <c r="AZ134" s="200"/>
      <c r="BA134" s="207"/>
      <c r="BB134" s="195"/>
      <c r="BC134" s="195"/>
      <c r="BD134" s="195"/>
      <c r="BE134" s="198"/>
      <c r="BF134" s="195"/>
      <c r="BG134" s="195"/>
      <c r="BH134" s="195"/>
      <c r="BI134" s="207"/>
      <c r="BJ134" s="200"/>
      <c r="BK134" s="202"/>
      <c r="BL134" s="200"/>
      <c r="BM134" s="207"/>
      <c r="BN134" s="195"/>
      <c r="BO134" s="195"/>
      <c r="BP134" s="195"/>
      <c r="BQ134" s="207"/>
      <c r="BR134" s="200"/>
      <c r="BS134" s="202"/>
      <c r="BT134" s="200"/>
      <c r="BU134" s="207"/>
      <c r="BV134" s="200"/>
      <c r="BW134" s="202"/>
      <c r="BX134" s="200"/>
      <c r="BY134" s="207"/>
      <c r="BZ134" s="208"/>
      <c r="CA134" s="209"/>
      <c r="CB134" s="210"/>
      <c r="CC134" s="202"/>
      <c r="CD134" s="211"/>
      <c r="CE134" s="207"/>
      <c r="CF134" s="210"/>
      <c r="CG134" s="202"/>
      <c r="CH134" s="211"/>
      <c r="CI134" s="207"/>
      <c r="CJ134" s="212"/>
      <c r="CK134" s="213"/>
      <c r="CL134" s="214"/>
    </row>
    <row r="135" spans="1:90" ht="23.25" thickBot="1">
      <c r="B135" s="223">
        <f t="shared" si="3"/>
        <v>0</v>
      </c>
      <c r="C135" s="224">
        <f t="shared" si="4"/>
        <v>0</v>
      </c>
      <c r="D135" s="225" t="str">
        <f t="shared" si="5"/>
        <v/>
      </c>
      <c r="E135" s="226"/>
      <c r="F135" s="226"/>
      <c r="G135" s="227"/>
      <c r="H135" s="188"/>
      <c r="I135" s="189"/>
      <c r="J135" s="228"/>
      <c r="K135" s="229"/>
      <c r="L135" s="230"/>
      <c r="M135" s="231"/>
      <c r="N135" s="232"/>
      <c r="O135" s="233"/>
      <c r="P135" s="233"/>
      <c r="R135" s="195"/>
      <c r="S135" s="233"/>
      <c r="T135" s="195"/>
      <c r="U135" s="234"/>
      <c r="V135" s="195"/>
      <c r="W135" s="195"/>
      <c r="X135" s="195"/>
      <c r="Y135" s="235"/>
      <c r="Z135" s="195"/>
      <c r="AA135" s="199"/>
      <c r="AB135" s="195"/>
      <c r="AC135" s="235"/>
      <c r="AD135" s="200"/>
      <c r="AE135" s="201"/>
      <c r="AF135" s="200"/>
      <c r="AG135" s="236"/>
      <c r="AH135" s="200"/>
      <c r="AI135" s="202"/>
      <c r="AJ135" s="200"/>
      <c r="AK135" s="236"/>
      <c r="AL135" s="200"/>
      <c r="AM135" s="200"/>
      <c r="AN135" s="203"/>
      <c r="AO135" s="204"/>
      <c r="AP135" s="202"/>
      <c r="AQ135" s="203"/>
      <c r="AR135" s="200"/>
      <c r="AS135" s="205"/>
      <c r="AT135" s="203"/>
      <c r="AU135" s="206"/>
      <c r="AV135" s="206"/>
      <c r="AW135" s="237"/>
      <c r="AX135" s="200"/>
      <c r="AY135" s="202"/>
      <c r="AZ135" s="200"/>
      <c r="BA135" s="238"/>
      <c r="BB135" s="195"/>
      <c r="BC135" s="195"/>
      <c r="BD135" s="195"/>
      <c r="BE135" s="235"/>
      <c r="BF135" s="195"/>
      <c r="BG135" s="195"/>
      <c r="BH135" s="195"/>
      <c r="BI135" s="238"/>
      <c r="BJ135" s="200"/>
      <c r="BK135" s="202"/>
      <c r="BL135" s="200"/>
      <c r="BM135" s="238"/>
      <c r="BN135" s="195"/>
      <c r="BO135" s="195"/>
      <c r="BP135" s="195"/>
      <c r="BQ135" s="238"/>
      <c r="BR135" s="200"/>
      <c r="BS135" s="202"/>
      <c r="BT135" s="200"/>
      <c r="BU135" s="238"/>
      <c r="BV135" s="200"/>
      <c r="BW135" s="202"/>
      <c r="BX135" s="200"/>
      <c r="BY135" s="238"/>
      <c r="BZ135" s="208"/>
      <c r="CA135" s="239"/>
      <c r="CB135" s="210"/>
      <c r="CC135" s="202"/>
      <c r="CD135" s="211"/>
      <c r="CE135" s="238"/>
      <c r="CF135" s="210"/>
      <c r="CG135" s="202"/>
      <c r="CH135" s="211"/>
      <c r="CI135" s="238"/>
      <c r="CJ135" s="240"/>
      <c r="CK135" s="241"/>
      <c r="CL135" s="242"/>
    </row>
    <row r="136" spans="1:90" ht="23.25" thickBot="1">
      <c r="B136" s="223">
        <f t="shared" si="3"/>
        <v>0</v>
      </c>
      <c r="C136" s="224">
        <f t="shared" si="4"/>
        <v>0</v>
      </c>
      <c r="D136" s="225" t="str">
        <f t="shared" si="5"/>
        <v/>
      </c>
      <c r="E136" s="226"/>
      <c r="F136" s="226"/>
      <c r="G136" s="227"/>
      <c r="H136" s="188"/>
      <c r="I136" s="189"/>
      <c r="J136" s="228"/>
      <c r="K136" s="229"/>
      <c r="L136" s="230"/>
      <c r="M136" s="231"/>
      <c r="N136" s="232"/>
      <c r="O136" s="233"/>
      <c r="P136" s="233"/>
      <c r="R136" s="195"/>
      <c r="S136" s="233"/>
      <c r="T136" s="195"/>
      <c r="U136" s="234"/>
      <c r="V136" s="195"/>
      <c r="W136" s="195"/>
      <c r="X136" s="195"/>
      <c r="Y136" s="235"/>
      <c r="Z136" s="195"/>
      <c r="AA136" s="199"/>
      <c r="AB136" s="195"/>
      <c r="AC136" s="235"/>
      <c r="AD136" s="200"/>
      <c r="AE136" s="201"/>
      <c r="AF136" s="200"/>
      <c r="AG136" s="236"/>
      <c r="AH136" s="200"/>
      <c r="AI136" s="202"/>
      <c r="AJ136" s="200"/>
      <c r="AK136" s="236"/>
      <c r="AL136" s="200"/>
      <c r="AM136" s="200"/>
      <c r="AN136" s="203"/>
      <c r="AO136" s="204"/>
      <c r="AP136" s="202"/>
      <c r="AQ136" s="203"/>
      <c r="AR136" s="200"/>
      <c r="AS136" s="205"/>
      <c r="AT136" s="203"/>
      <c r="AU136" s="206"/>
      <c r="AV136" s="206"/>
      <c r="AW136" s="237"/>
      <c r="AX136" s="200"/>
      <c r="AY136" s="202"/>
      <c r="AZ136" s="200"/>
      <c r="BA136" s="238"/>
      <c r="BB136" s="195"/>
      <c r="BC136" s="195"/>
      <c r="BD136" s="195"/>
      <c r="BE136" s="235"/>
      <c r="BF136" s="195"/>
      <c r="BG136" s="195"/>
      <c r="BH136" s="195"/>
      <c r="BI136" s="238"/>
      <c r="BJ136" s="200"/>
      <c r="BK136" s="202"/>
      <c r="BL136" s="200"/>
      <c r="BM136" s="238"/>
      <c r="BN136" s="195"/>
      <c r="BO136" s="195"/>
      <c r="BP136" s="195"/>
      <c r="BQ136" s="238"/>
      <c r="BR136" s="200"/>
      <c r="BS136" s="202"/>
      <c r="BT136" s="200"/>
      <c r="BU136" s="238"/>
      <c r="BV136" s="200"/>
      <c r="BW136" s="202"/>
      <c r="BX136" s="200"/>
      <c r="BY136" s="238"/>
      <c r="BZ136" s="208"/>
      <c r="CA136" s="239"/>
      <c r="CB136" s="210"/>
      <c r="CC136" s="202"/>
      <c r="CD136" s="211"/>
      <c r="CE136" s="238"/>
      <c r="CF136" s="210"/>
      <c r="CG136" s="202"/>
      <c r="CH136" s="211"/>
      <c r="CI136" s="238"/>
      <c r="CJ136" s="240"/>
      <c r="CK136" s="241"/>
      <c r="CL136" s="242"/>
    </row>
    <row r="137" spans="1:90" ht="23.25" thickBot="1">
      <c r="B137" s="223">
        <f t="shared" si="3"/>
        <v>0</v>
      </c>
      <c r="C137" s="224">
        <f t="shared" si="4"/>
        <v>0</v>
      </c>
      <c r="D137" s="225" t="str">
        <f t="shared" si="5"/>
        <v/>
      </c>
      <c r="E137" s="226"/>
      <c r="F137" s="226"/>
      <c r="G137" s="227"/>
      <c r="H137" s="188"/>
      <c r="I137" s="189"/>
      <c r="J137" s="228"/>
      <c r="K137" s="229"/>
      <c r="L137" s="230"/>
      <c r="M137" s="231"/>
      <c r="N137" s="232"/>
      <c r="O137" s="233"/>
      <c r="P137" s="233"/>
      <c r="R137" s="195"/>
      <c r="S137" s="233"/>
      <c r="T137" s="195"/>
      <c r="U137" s="234"/>
      <c r="V137" s="195"/>
      <c r="W137" s="195"/>
      <c r="X137" s="195"/>
      <c r="Y137" s="235"/>
      <c r="Z137" s="195"/>
      <c r="AA137" s="199"/>
      <c r="AB137" s="195"/>
      <c r="AC137" s="235"/>
      <c r="AD137" s="200"/>
      <c r="AE137" s="201"/>
      <c r="AF137" s="200"/>
      <c r="AG137" s="236"/>
      <c r="AH137" s="200"/>
      <c r="AI137" s="202"/>
      <c r="AJ137" s="200"/>
      <c r="AK137" s="236"/>
      <c r="AL137" s="200"/>
      <c r="AM137" s="200"/>
      <c r="AN137" s="203"/>
      <c r="AO137" s="204"/>
      <c r="AP137" s="202"/>
      <c r="AQ137" s="203"/>
      <c r="AR137" s="200"/>
      <c r="AS137" s="205"/>
      <c r="AT137" s="203"/>
      <c r="AU137" s="206"/>
      <c r="AV137" s="206"/>
      <c r="AW137" s="237"/>
      <c r="AX137" s="200"/>
      <c r="AY137" s="202"/>
      <c r="AZ137" s="200"/>
      <c r="BA137" s="238"/>
      <c r="BB137" s="195"/>
      <c r="BC137" s="195"/>
      <c r="BD137" s="195"/>
      <c r="BE137" s="235"/>
      <c r="BF137" s="195"/>
      <c r="BG137" s="195"/>
      <c r="BH137" s="195"/>
      <c r="BI137" s="238"/>
      <c r="BJ137" s="200"/>
      <c r="BK137" s="202"/>
      <c r="BL137" s="200"/>
      <c r="BM137" s="238"/>
      <c r="BN137" s="195"/>
      <c r="BO137" s="195"/>
      <c r="BP137" s="195"/>
      <c r="BQ137" s="238"/>
      <c r="BR137" s="200"/>
      <c r="BS137" s="202"/>
      <c r="BT137" s="200"/>
      <c r="BU137" s="238"/>
      <c r="BV137" s="200"/>
      <c r="BW137" s="202"/>
      <c r="BX137" s="200"/>
      <c r="BY137" s="238"/>
      <c r="BZ137" s="208"/>
      <c r="CA137" s="239"/>
      <c r="CB137" s="210"/>
      <c r="CC137" s="202"/>
      <c r="CD137" s="211"/>
      <c r="CE137" s="238"/>
      <c r="CF137" s="210"/>
      <c r="CG137" s="202"/>
      <c r="CH137" s="211"/>
      <c r="CI137" s="238"/>
      <c r="CJ137" s="240"/>
      <c r="CK137" s="241"/>
      <c r="CL137" s="242"/>
    </row>
    <row r="138" spans="1:90" ht="23.25" thickBot="1">
      <c r="B138" s="223">
        <f t="shared" ref="B138:B190" si="6">CK138</f>
        <v>0</v>
      </c>
      <c r="C138" s="224">
        <f t="shared" ref="C138:C190" si="7">CM138</f>
        <v>0</v>
      </c>
      <c r="D138" s="225" t="str">
        <f t="shared" ref="D138:D190" si="8">IF(E138="","",ROW()-9)</f>
        <v/>
      </c>
      <c r="E138" s="226"/>
      <c r="F138" s="226"/>
      <c r="G138" s="227"/>
      <c r="H138" s="188"/>
      <c r="I138" s="189"/>
      <c r="J138" s="228"/>
      <c r="K138" s="229"/>
      <c r="L138" s="230"/>
      <c r="M138" s="231"/>
      <c r="N138" s="232"/>
      <c r="O138" s="233"/>
      <c r="P138" s="233"/>
      <c r="R138" s="195"/>
      <c r="S138" s="233"/>
      <c r="T138" s="195"/>
      <c r="U138" s="234"/>
      <c r="V138" s="195"/>
      <c r="W138" s="195"/>
      <c r="X138" s="195"/>
      <c r="Y138" s="235"/>
      <c r="Z138" s="195"/>
      <c r="AA138" s="199"/>
      <c r="AB138" s="195"/>
      <c r="AC138" s="235"/>
      <c r="AD138" s="200"/>
      <c r="AE138" s="201"/>
      <c r="AF138" s="200"/>
      <c r="AG138" s="236"/>
      <c r="AH138" s="200"/>
      <c r="AI138" s="202"/>
      <c r="AJ138" s="200"/>
      <c r="AK138" s="236"/>
      <c r="AL138" s="200"/>
      <c r="AM138" s="200"/>
      <c r="AN138" s="203"/>
      <c r="AO138" s="204"/>
      <c r="AP138" s="202"/>
      <c r="AQ138" s="203"/>
      <c r="AR138" s="200"/>
      <c r="AS138" s="205"/>
      <c r="AT138" s="203"/>
      <c r="AU138" s="206"/>
      <c r="AV138" s="206"/>
      <c r="AW138" s="237"/>
      <c r="AX138" s="200"/>
      <c r="AY138" s="202"/>
      <c r="AZ138" s="200"/>
      <c r="BA138" s="238"/>
      <c r="BB138" s="195"/>
      <c r="BC138" s="195"/>
      <c r="BD138" s="195"/>
      <c r="BE138" s="235"/>
      <c r="BF138" s="195"/>
      <c r="BG138" s="195"/>
      <c r="BH138" s="195"/>
      <c r="BI138" s="238"/>
      <c r="BJ138" s="200"/>
      <c r="BK138" s="202"/>
      <c r="BL138" s="200"/>
      <c r="BM138" s="238"/>
      <c r="BN138" s="195"/>
      <c r="BO138" s="195"/>
      <c r="BP138" s="195"/>
      <c r="BQ138" s="238"/>
      <c r="BR138" s="200"/>
      <c r="BS138" s="202"/>
      <c r="BT138" s="200"/>
      <c r="BU138" s="238"/>
      <c r="BV138" s="200"/>
      <c r="BW138" s="202"/>
      <c r="BX138" s="200"/>
      <c r="BY138" s="238"/>
      <c r="BZ138" s="208"/>
      <c r="CA138" s="239"/>
      <c r="CB138" s="210"/>
      <c r="CC138" s="202"/>
      <c r="CD138" s="211"/>
      <c r="CE138" s="238"/>
      <c r="CF138" s="210"/>
      <c r="CG138" s="202"/>
      <c r="CH138" s="211"/>
      <c r="CI138" s="238"/>
      <c r="CJ138" s="240"/>
      <c r="CK138" s="241"/>
      <c r="CL138" s="242"/>
    </row>
    <row r="139" spans="1:90" ht="23.25" thickBot="1">
      <c r="B139" s="223">
        <f t="shared" si="6"/>
        <v>0</v>
      </c>
      <c r="C139" s="224">
        <f t="shared" si="7"/>
        <v>0</v>
      </c>
      <c r="D139" s="225" t="str">
        <f t="shared" si="8"/>
        <v/>
      </c>
      <c r="E139" s="226"/>
      <c r="F139" s="226"/>
      <c r="G139" s="227"/>
      <c r="H139" s="188"/>
      <c r="I139" s="189"/>
      <c r="J139" s="228"/>
      <c r="K139" s="229"/>
      <c r="L139" s="230"/>
      <c r="M139" s="231"/>
      <c r="N139" s="232"/>
      <c r="O139" s="233"/>
      <c r="P139" s="233"/>
      <c r="R139" s="195"/>
      <c r="S139" s="233"/>
      <c r="T139" s="195"/>
      <c r="U139" s="234"/>
      <c r="V139" s="195"/>
      <c r="W139" s="195"/>
      <c r="X139" s="195"/>
      <c r="Y139" s="235"/>
      <c r="Z139" s="195"/>
      <c r="AA139" s="199"/>
      <c r="AB139" s="195"/>
      <c r="AC139" s="235"/>
      <c r="AD139" s="200"/>
      <c r="AE139" s="201"/>
      <c r="AF139" s="200"/>
      <c r="AG139" s="236"/>
      <c r="AH139" s="200"/>
      <c r="AI139" s="202"/>
      <c r="AJ139" s="200"/>
      <c r="AK139" s="236"/>
      <c r="AL139" s="200"/>
      <c r="AM139" s="200"/>
      <c r="AN139" s="203"/>
      <c r="AO139" s="204"/>
      <c r="AP139" s="202"/>
      <c r="AQ139" s="203"/>
      <c r="AR139" s="200"/>
      <c r="AS139" s="205"/>
      <c r="AT139" s="203"/>
      <c r="AU139" s="206"/>
      <c r="AV139" s="206"/>
      <c r="AW139" s="237"/>
      <c r="AX139" s="200"/>
      <c r="AY139" s="202"/>
      <c r="AZ139" s="200"/>
      <c r="BA139" s="238"/>
      <c r="BB139" s="195"/>
      <c r="BC139" s="195"/>
      <c r="BD139" s="195"/>
      <c r="BE139" s="235"/>
      <c r="BF139" s="195"/>
      <c r="BG139" s="195"/>
      <c r="BH139" s="195"/>
      <c r="BI139" s="238"/>
      <c r="BJ139" s="200"/>
      <c r="BK139" s="202"/>
      <c r="BL139" s="200"/>
      <c r="BM139" s="238"/>
      <c r="BN139" s="195"/>
      <c r="BO139" s="195"/>
      <c r="BP139" s="195"/>
      <c r="BQ139" s="238"/>
      <c r="BR139" s="200"/>
      <c r="BS139" s="202"/>
      <c r="BT139" s="200"/>
      <c r="BU139" s="238"/>
      <c r="BV139" s="200"/>
      <c r="BW139" s="202"/>
      <c r="BX139" s="200"/>
      <c r="BY139" s="238"/>
      <c r="BZ139" s="208"/>
      <c r="CA139" s="239"/>
      <c r="CB139" s="210"/>
      <c r="CC139" s="202"/>
      <c r="CD139" s="211"/>
      <c r="CE139" s="238"/>
      <c r="CF139" s="210"/>
      <c r="CG139" s="202"/>
      <c r="CH139" s="211"/>
      <c r="CI139" s="238"/>
      <c r="CJ139" s="240"/>
      <c r="CK139" s="241"/>
      <c r="CL139" s="242"/>
    </row>
    <row r="140" spans="1:90" ht="23.25" thickBot="1">
      <c r="B140" s="223">
        <f t="shared" si="6"/>
        <v>0</v>
      </c>
      <c r="C140" s="224">
        <f t="shared" si="7"/>
        <v>0</v>
      </c>
      <c r="D140" s="225" t="str">
        <f t="shared" si="8"/>
        <v/>
      </c>
      <c r="E140" s="226"/>
      <c r="F140" s="226"/>
      <c r="G140" s="227"/>
      <c r="H140" s="188"/>
      <c r="I140" s="189"/>
      <c r="J140" s="228"/>
      <c r="K140" s="229"/>
      <c r="L140" s="230"/>
      <c r="M140" s="231"/>
      <c r="N140" s="232"/>
      <c r="O140" s="233"/>
      <c r="P140" s="233"/>
      <c r="R140" s="195"/>
      <c r="S140" s="233"/>
      <c r="T140" s="195"/>
      <c r="U140" s="234"/>
      <c r="V140" s="195"/>
      <c r="W140" s="195"/>
      <c r="X140" s="195"/>
      <c r="Y140" s="235"/>
      <c r="Z140" s="195"/>
      <c r="AA140" s="199"/>
      <c r="AB140" s="195"/>
      <c r="AC140" s="235"/>
      <c r="AD140" s="200"/>
      <c r="AE140" s="201"/>
      <c r="AF140" s="200"/>
      <c r="AG140" s="236"/>
      <c r="AH140" s="200"/>
      <c r="AI140" s="202"/>
      <c r="AJ140" s="200"/>
      <c r="AK140" s="236"/>
      <c r="AL140" s="200"/>
      <c r="AM140" s="200"/>
      <c r="AN140" s="203"/>
      <c r="AO140" s="204"/>
      <c r="AP140" s="202"/>
      <c r="AQ140" s="203"/>
      <c r="AR140" s="200"/>
      <c r="AS140" s="205"/>
      <c r="AT140" s="203"/>
      <c r="AU140" s="206"/>
      <c r="AV140" s="206"/>
      <c r="AW140" s="237"/>
      <c r="AX140" s="200"/>
      <c r="AY140" s="202"/>
      <c r="AZ140" s="200"/>
      <c r="BA140" s="238"/>
      <c r="BB140" s="195"/>
      <c r="BC140" s="195"/>
      <c r="BD140" s="195"/>
      <c r="BE140" s="235"/>
      <c r="BF140" s="195"/>
      <c r="BG140" s="195"/>
      <c r="BH140" s="195"/>
      <c r="BI140" s="238"/>
      <c r="BJ140" s="200"/>
      <c r="BK140" s="202"/>
      <c r="BL140" s="200"/>
      <c r="BM140" s="238"/>
      <c r="BN140" s="195"/>
      <c r="BO140" s="195"/>
      <c r="BP140" s="195"/>
      <c r="BQ140" s="238"/>
      <c r="BR140" s="200"/>
      <c r="BS140" s="202"/>
      <c r="BT140" s="200"/>
      <c r="BU140" s="238"/>
      <c r="BV140" s="200"/>
      <c r="BW140" s="202"/>
      <c r="BX140" s="200"/>
      <c r="BY140" s="238"/>
      <c r="BZ140" s="208"/>
      <c r="CA140" s="239"/>
      <c r="CB140" s="210"/>
      <c r="CC140" s="202"/>
      <c r="CD140" s="211"/>
      <c r="CE140" s="238"/>
      <c r="CF140" s="210"/>
      <c r="CG140" s="202"/>
      <c r="CH140" s="211"/>
      <c r="CI140" s="238"/>
      <c r="CJ140" s="240"/>
      <c r="CK140" s="241"/>
      <c r="CL140" s="242"/>
    </row>
    <row r="141" spans="1:90" ht="23.25" thickBot="1">
      <c r="B141" s="223">
        <f t="shared" si="6"/>
        <v>0</v>
      </c>
      <c r="C141" s="224">
        <f t="shared" si="7"/>
        <v>0</v>
      </c>
      <c r="D141" s="225" t="str">
        <f t="shared" si="8"/>
        <v/>
      </c>
      <c r="E141" s="226"/>
      <c r="F141" s="226"/>
      <c r="G141" s="227"/>
      <c r="H141" s="188"/>
      <c r="I141" s="189"/>
      <c r="J141" s="228"/>
      <c r="K141" s="229"/>
      <c r="L141" s="230"/>
      <c r="M141" s="231"/>
      <c r="N141" s="232"/>
      <c r="O141" s="233"/>
      <c r="P141" s="233"/>
      <c r="R141" s="195"/>
      <c r="S141" s="233"/>
      <c r="T141" s="195"/>
      <c r="U141" s="234"/>
      <c r="V141" s="195"/>
      <c r="W141" s="195"/>
      <c r="X141" s="195"/>
      <c r="Y141" s="235"/>
      <c r="Z141" s="195"/>
      <c r="AA141" s="199"/>
      <c r="AB141" s="195"/>
      <c r="AC141" s="235"/>
      <c r="AD141" s="200"/>
      <c r="AE141" s="201"/>
      <c r="AF141" s="200"/>
      <c r="AG141" s="236"/>
      <c r="AH141" s="200"/>
      <c r="AI141" s="202"/>
      <c r="AJ141" s="200"/>
      <c r="AK141" s="236"/>
      <c r="AL141" s="200"/>
      <c r="AM141" s="200"/>
      <c r="AN141" s="203"/>
      <c r="AO141" s="204"/>
      <c r="AP141" s="202"/>
      <c r="AQ141" s="203"/>
      <c r="AR141" s="200"/>
      <c r="AS141" s="205"/>
      <c r="AT141" s="203"/>
      <c r="AU141" s="206"/>
      <c r="AV141" s="206"/>
      <c r="AW141" s="237"/>
      <c r="AX141" s="200"/>
      <c r="AY141" s="202"/>
      <c r="AZ141" s="200"/>
      <c r="BA141" s="238"/>
      <c r="BB141" s="195"/>
      <c r="BC141" s="195"/>
      <c r="BD141" s="195"/>
      <c r="BE141" s="235"/>
      <c r="BF141" s="195"/>
      <c r="BG141" s="195"/>
      <c r="BH141" s="195"/>
      <c r="BI141" s="238"/>
      <c r="BJ141" s="200"/>
      <c r="BK141" s="202"/>
      <c r="BL141" s="200"/>
      <c r="BM141" s="238"/>
      <c r="BN141" s="195"/>
      <c r="BO141" s="195"/>
      <c r="BP141" s="195"/>
      <c r="BQ141" s="238"/>
      <c r="BR141" s="200"/>
      <c r="BS141" s="202"/>
      <c r="BT141" s="200"/>
      <c r="BU141" s="238"/>
      <c r="BV141" s="200"/>
      <c r="BW141" s="202"/>
      <c r="BX141" s="200"/>
      <c r="BY141" s="238"/>
      <c r="BZ141" s="208"/>
      <c r="CA141" s="239"/>
      <c r="CB141" s="210"/>
      <c r="CC141" s="202"/>
      <c r="CD141" s="211"/>
      <c r="CE141" s="238"/>
      <c r="CF141" s="210"/>
      <c r="CG141" s="202"/>
      <c r="CH141" s="211"/>
      <c r="CI141" s="238"/>
      <c r="CJ141" s="240"/>
      <c r="CK141" s="241"/>
      <c r="CL141" s="242"/>
    </row>
    <row r="142" spans="1:90" ht="23.25" thickBot="1">
      <c r="B142" s="223">
        <f t="shared" si="6"/>
        <v>0</v>
      </c>
      <c r="C142" s="224">
        <f t="shared" si="7"/>
        <v>0</v>
      </c>
      <c r="D142" s="225" t="str">
        <f t="shared" si="8"/>
        <v/>
      </c>
      <c r="E142" s="226"/>
      <c r="F142" s="226"/>
      <c r="G142" s="227"/>
      <c r="H142" s="188"/>
      <c r="I142" s="189"/>
      <c r="J142" s="228"/>
      <c r="K142" s="229"/>
      <c r="L142" s="230"/>
      <c r="M142" s="231"/>
      <c r="N142" s="232"/>
      <c r="O142" s="233"/>
      <c r="P142" s="233"/>
      <c r="R142" s="195"/>
      <c r="S142" s="233"/>
      <c r="T142" s="195"/>
      <c r="U142" s="234"/>
      <c r="V142" s="195"/>
      <c r="W142" s="195"/>
      <c r="X142" s="195"/>
      <c r="Y142" s="235"/>
      <c r="Z142" s="195"/>
      <c r="AA142" s="199"/>
      <c r="AB142" s="195"/>
      <c r="AC142" s="235"/>
      <c r="AD142" s="200"/>
      <c r="AE142" s="201"/>
      <c r="AF142" s="200"/>
      <c r="AG142" s="236"/>
      <c r="AH142" s="200"/>
      <c r="AI142" s="202"/>
      <c r="AJ142" s="200"/>
      <c r="AK142" s="236"/>
      <c r="AL142" s="200"/>
      <c r="AM142" s="200"/>
      <c r="AN142" s="203"/>
      <c r="AO142" s="204"/>
      <c r="AP142" s="202"/>
      <c r="AQ142" s="203"/>
      <c r="AR142" s="200"/>
      <c r="AS142" s="205"/>
      <c r="AT142" s="203"/>
      <c r="AU142" s="206"/>
      <c r="AV142" s="206"/>
      <c r="AW142" s="237"/>
      <c r="AX142" s="200"/>
      <c r="AY142" s="202"/>
      <c r="AZ142" s="200"/>
      <c r="BA142" s="238"/>
      <c r="BB142" s="195"/>
      <c r="BC142" s="195"/>
      <c r="BD142" s="195"/>
      <c r="BE142" s="235"/>
      <c r="BF142" s="195"/>
      <c r="BG142" s="195"/>
      <c r="BH142" s="195"/>
      <c r="BI142" s="238"/>
      <c r="BJ142" s="200"/>
      <c r="BK142" s="202"/>
      <c r="BL142" s="200"/>
      <c r="BM142" s="238"/>
      <c r="BN142" s="195"/>
      <c r="BO142" s="195"/>
      <c r="BP142" s="195"/>
      <c r="BQ142" s="238"/>
      <c r="BR142" s="200"/>
      <c r="BS142" s="202"/>
      <c r="BT142" s="200"/>
      <c r="BU142" s="238"/>
      <c r="BV142" s="200"/>
      <c r="BW142" s="202"/>
      <c r="BX142" s="200"/>
      <c r="BY142" s="238"/>
      <c r="BZ142" s="208"/>
      <c r="CA142" s="239"/>
      <c r="CB142" s="210"/>
      <c r="CC142" s="202"/>
      <c r="CD142" s="211"/>
      <c r="CE142" s="238"/>
      <c r="CF142" s="210"/>
      <c r="CG142" s="202"/>
      <c r="CH142" s="211"/>
      <c r="CI142" s="238"/>
      <c r="CJ142" s="240"/>
      <c r="CK142" s="241"/>
      <c r="CL142" s="242"/>
    </row>
    <row r="143" spans="1:90" ht="23.25" thickBot="1">
      <c r="B143" s="223">
        <f t="shared" si="6"/>
        <v>0</v>
      </c>
      <c r="C143" s="224">
        <f t="shared" si="7"/>
        <v>0</v>
      </c>
      <c r="D143" s="225" t="str">
        <f t="shared" si="8"/>
        <v/>
      </c>
      <c r="E143" s="226"/>
      <c r="F143" s="226"/>
      <c r="G143" s="227"/>
      <c r="H143" s="188"/>
      <c r="I143" s="189"/>
      <c r="J143" s="228"/>
      <c r="K143" s="229"/>
      <c r="L143" s="230"/>
      <c r="M143" s="231"/>
      <c r="N143" s="232"/>
      <c r="O143" s="233"/>
      <c r="P143" s="233"/>
      <c r="R143" s="195"/>
      <c r="S143" s="233"/>
      <c r="T143" s="195"/>
      <c r="U143" s="234"/>
      <c r="V143" s="195"/>
      <c r="W143" s="195"/>
      <c r="X143" s="195"/>
      <c r="Y143" s="235"/>
      <c r="Z143" s="195"/>
      <c r="AA143" s="199"/>
      <c r="AB143" s="195"/>
      <c r="AC143" s="235"/>
      <c r="AD143" s="200"/>
      <c r="AE143" s="201"/>
      <c r="AF143" s="200"/>
      <c r="AG143" s="236"/>
      <c r="AH143" s="200"/>
      <c r="AI143" s="202"/>
      <c r="AJ143" s="200"/>
      <c r="AK143" s="236"/>
      <c r="AL143" s="200"/>
      <c r="AM143" s="200"/>
      <c r="AN143" s="203"/>
      <c r="AO143" s="204"/>
      <c r="AP143" s="202"/>
      <c r="AQ143" s="203"/>
      <c r="AR143" s="200"/>
      <c r="AS143" s="205"/>
      <c r="AT143" s="203"/>
      <c r="AU143" s="206"/>
      <c r="AV143" s="206"/>
      <c r="AW143" s="237"/>
      <c r="AX143" s="200"/>
      <c r="AY143" s="202"/>
      <c r="AZ143" s="200"/>
      <c r="BA143" s="238"/>
      <c r="BB143" s="195"/>
      <c r="BC143" s="195"/>
      <c r="BD143" s="195"/>
      <c r="BE143" s="235"/>
      <c r="BF143" s="195"/>
      <c r="BG143" s="195"/>
      <c r="BH143" s="195"/>
      <c r="BI143" s="238"/>
      <c r="BJ143" s="200"/>
      <c r="BK143" s="202"/>
      <c r="BL143" s="200"/>
      <c r="BM143" s="238"/>
      <c r="BN143" s="195"/>
      <c r="BO143" s="195"/>
      <c r="BP143" s="195"/>
      <c r="BQ143" s="238"/>
      <c r="BR143" s="200"/>
      <c r="BS143" s="202"/>
      <c r="BT143" s="200"/>
      <c r="BU143" s="238"/>
      <c r="BV143" s="200"/>
      <c r="BW143" s="202"/>
      <c r="BX143" s="200"/>
      <c r="BY143" s="238"/>
      <c r="BZ143" s="208"/>
      <c r="CA143" s="239"/>
      <c r="CB143" s="210"/>
      <c r="CC143" s="202"/>
      <c r="CD143" s="211"/>
      <c r="CE143" s="238"/>
      <c r="CF143" s="210"/>
      <c r="CG143" s="202"/>
      <c r="CH143" s="211"/>
      <c r="CI143" s="238"/>
      <c r="CJ143" s="240"/>
      <c r="CK143" s="241"/>
      <c r="CL143" s="242"/>
    </row>
    <row r="144" spans="1:90" ht="23.25" thickBot="1">
      <c r="B144" s="223">
        <f t="shared" si="6"/>
        <v>0</v>
      </c>
      <c r="C144" s="224">
        <f t="shared" si="7"/>
        <v>0</v>
      </c>
      <c r="D144" s="225" t="str">
        <f t="shared" si="8"/>
        <v/>
      </c>
      <c r="E144" s="226"/>
      <c r="F144" s="226"/>
      <c r="G144" s="227"/>
      <c r="H144" s="188"/>
      <c r="I144" s="189"/>
      <c r="J144" s="228"/>
      <c r="K144" s="229"/>
      <c r="L144" s="230"/>
      <c r="M144" s="231"/>
      <c r="N144" s="232"/>
      <c r="O144" s="233"/>
      <c r="P144" s="233"/>
      <c r="R144" s="195"/>
      <c r="S144" s="233"/>
      <c r="T144" s="195"/>
      <c r="U144" s="234"/>
      <c r="V144" s="195"/>
      <c r="W144" s="195"/>
      <c r="X144" s="195"/>
      <c r="Y144" s="235"/>
      <c r="Z144" s="195"/>
      <c r="AA144" s="199"/>
      <c r="AB144" s="195"/>
      <c r="AC144" s="235"/>
      <c r="AD144" s="200"/>
      <c r="AE144" s="201"/>
      <c r="AF144" s="200"/>
      <c r="AG144" s="236"/>
      <c r="AH144" s="200"/>
      <c r="AI144" s="202"/>
      <c r="AJ144" s="200"/>
      <c r="AK144" s="236"/>
      <c r="AL144" s="200"/>
      <c r="AM144" s="200"/>
      <c r="AN144" s="203"/>
      <c r="AO144" s="204"/>
      <c r="AP144" s="202"/>
      <c r="AQ144" s="203"/>
      <c r="AR144" s="200"/>
      <c r="AS144" s="205"/>
      <c r="AT144" s="203"/>
      <c r="AU144" s="206"/>
      <c r="AV144" s="206"/>
      <c r="AW144" s="237"/>
      <c r="AX144" s="200"/>
      <c r="AY144" s="202"/>
      <c r="AZ144" s="200"/>
      <c r="BA144" s="238"/>
      <c r="BB144" s="195"/>
      <c r="BC144" s="195"/>
      <c r="BD144" s="195"/>
      <c r="BE144" s="235"/>
      <c r="BF144" s="195"/>
      <c r="BG144" s="195"/>
      <c r="BH144" s="195"/>
      <c r="BI144" s="238"/>
      <c r="BJ144" s="200"/>
      <c r="BK144" s="202"/>
      <c r="BL144" s="200"/>
      <c r="BM144" s="238"/>
      <c r="BN144" s="195"/>
      <c r="BO144" s="195"/>
      <c r="BP144" s="195"/>
      <c r="BQ144" s="238"/>
      <c r="BR144" s="200"/>
      <c r="BS144" s="202"/>
      <c r="BT144" s="200"/>
      <c r="BU144" s="238"/>
      <c r="BV144" s="200"/>
      <c r="BW144" s="202"/>
      <c r="BX144" s="200"/>
      <c r="BY144" s="238"/>
      <c r="BZ144" s="208"/>
      <c r="CA144" s="239"/>
      <c r="CB144" s="210"/>
      <c r="CC144" s="202"/>
      <c r="CD144" s="211"/>
      <c r="CE144" s="238"/>
      <c r="CF144" s="210"/>
      <c r="CG144" s="202"/>
      <c r="CH144" s="211"/>
      <c r="CI144" s="238"/>
      <c r="CJ144" s="240"/>
      <c r="CK144" s="241"/>
      <c r="CL144" s="242"/>
    </row>
    <row r="145" spans="1:90" ht="23.25" thickBot="1">
      <c r="B145" s="223">
        <f t="shared" si="6"/>
        <v>0</v>
      </c>
      <c r="C145" s="224">
        <f t="shared" si="7"/>
        <v>0</v>
      </c>
      <c r="D145" s="225" t="str">
        <f t="shared" si="8"/>
        <v/>
      </c>
      <c r="E145" s="226"/>
      <c r="F145" s="226"/>
      <c r="G145" s="227"/>
      <c r="H145" s="188"/>
      <c r="I145" s="189"/>
      <c r="J145" s="228"/>
      <c r="K145" s="229"/>
      <c r="L145" s="230"/>
      <c r="M145" s="231"/>
      <c r="N145" s="232"/>
      <c r="O145" s="233"/>
      <c r="P145" s="233"/>
      <c r="R145" s="195"/>
      <c r="S145" s="233"/>
      <c r="T145" s="195"/>
      <c r="U145" s="234"/>
      <c r="V145" s="195"/>
      <c r="W145" s="195"/>
      <c r="X145" s="195"/>
      <c r="Y145" s="235"/>
      <c r="Z145" s="195"/>
      <c r="AA145" s="199"/>
      <c r="AB145" s="195"/>
      <c r="AC145" s="235"/>
      <c r="AD145" s="200"/>
      <c r="AE145" s="201"/>
      <c r="AF145" s="200"/>
      <c r="AG145" s="236"/>
      <c r="AH145" s="200"/>
      <c r="AI145" s="202"/>
      <c r="AJ145" s="200"/>
      <c r="AK145" s="236"/>
      <c r="AL145" s="200"/>
      <c r="AM145" s="200"/>
      <c r="AN145" s="203"/>
      <c r="AO145" s="204"/>
      <c r="AP145" s="202"/>
      <c r="AQ145" s="203"/>
      <c r="AR145" s="200"/>
      <c r="AS145" s="205"/>
      <c r="AT145" s="203"/>
      <c r="AU145" s="206"/>
      <c r="AV145" s="206"/>
      <c r="AW145" s="237"/>
      <c r="AX145" s="200"/>
      <c r="AY145" s="202"/>
      <c r="AZ145" s="200"/>
      <c r="BA145" s="238"/>
      <c r="BB145" s="195"/>
      <c r="BC145" s="195"/>
      <c r="BD145" s="195"/>
      <c r="BE145" s="235"/>
      <c r="BF145" s="195"/>
      <c r="BG145" s="195"/>
      <c r="BH145" s="195"/>
      <c r="BI145" s="238"/>
      <c r="BJ145" s="200"/>
      <c r="BK145" s="202"/>
      <c r="BL145" s="200"/>
      <c r="BM145" s="238"/>
      <c r="BN145" s="195"/>
      <c r="BO145" s="195"/>
      <c r="BP145" s="195"/>
      <c r="BQ145" s="238"/>
      <c r="BR145" s="200"/>
      <c r="BS145" s="202"/>
      <c r="BT145" s="200"/>
      <c r="BU145" s="238"/>
      <c r="BV145" s="200"/>
      <c r="BW145" s="202"/>
      <c r="BX145" s="200"/>
      <c r="BY145" s="238"/>
      <c r="BZ145" s="208"/>
      <c r="CA145" s="239"/>
      <c r="CB145" s="210"/>
      <c r="CC145" s="202"/>
      <c r="CD145" s="211"/>
      <c r="CE145" s="238"/>
      <c r="CF145" s="210"/>
      <c r="CG145" s="202"/>
      <c r="CH145" s="211"/>
      <c r="CI145" s="238"/>
      <c r="CJ145" s="240"/>
      <c r="CK145" s="241"/>
      <c r="CL145" s="242"/>
    </row>
    <row r="146" spans="1:90" ht="23.25" thickBot="1">
      <c r="B146" s="223">
        <f t="shared" si="6"/>
        <v>0</v>
      </c>
      <c r="C146" s="224">
        <f t="shared" si="7"/>
        <v>0</v>
      </c>
      <c r="D146" s="225" t="str">
        <f t="shared" si="8"/>
        <v/>
      </c>
      <c r="E146" s="226"/>
      <c r="F146" s="226"/>
      <c r="G146" s="227"/>
      <c r="H146" s="188"/>
      <c r="I146" s="189"/>
      <c r="J146" s="228"/>
      <c r="K146" s="229"/>
      <c r="L146" s="230"/>
      <c r="M146" s="231"/>
      <c r="N146" s="232"/>
      <c r="O146" s="233"/>
      <c r="P146" s="233"/>
      <c r="R146" s="195"/>
      <c r="S146" s="233"/>
      <c r="T146" s="195"/>
      <c r="U146" s="234"/>
      <c r="V146" s="195"/>
      <c r="W146" s="195"/>
      <c r="X146" s="195"/>
      <c r="Y146" s="235"/>
      <c r="Z146" s="195"/>
      <c r="AA146" s="199"/>
      <c r="AB146" s="195"/>
      <c r="AC146" s="235"/>
      <c r="AD146" s="200"/>
      <c r="AE146" s="201"/>
      <c r="AF146" s="200"/>
      <c r="AG146" s="236"/>
      <c r="AH146" s="200"/>
      <c r="AI146" s="202"/>
      <c r="AJ146" s="200"/>
      <c r="AK146" s="236"/>
      <c r="AL146" s="200"/>
      <c r="AM146" s="200"/>
      <c r="AN146" s="203"/>
      <c r="AO146" s="204"/>
      <c r="AP146" s="202"/>
      <c r="AQ146" s="203"/>
      <c r="AR146" s="200"/>
      <c r="AS146" s="205"/>
      <c r="AT146" s="203"/>
      <c r="AU146" s="206"/>
      <c r="AV146" s="206"/>
      <c r="AW146" s="237"/>
      <c r="AX146" s="200"/>
      <c r="AY146" s="202"/>
      <c r="AZ146" s="200"/>
      <c r="BA146" s="238"/>
      <c r="BB146" s="195"/>
      <c r="BC146" s="195"/>
      <c r="BD146" s="195"/>
      <c r="BE146" s="235"/>
      <c r="BF146" s="195"/>
      <c r="BG146" s="195"/>
      <c r="BH146" s="195"/>
      <c r="BI146" s="238"/>
      <c r="BJ146" s="200"/>
      <c r="BK146" s="202"/>
      <c r="BL146" s="200"/>
      <c r="BM146" s="238"/>
      <c r="BN146" s="195"/>
      <c r="BO146" s="195"/>
      <c r="BP146" s="195"/>
      <c r="BQ146" s="238"/>
      <c r="BR146" s="200"/>
      <c r="BS146" s="202"/>
      <c r="BT146" s="200"/>
      <c r="BU146" s="238"/>
      <c r="BV146" s="200"/>
      <c r="BW146" s="202"/>
      <c r="BX146" s="200"/>
      <c r="BY146" s="238"/>
      <c r="BZ146" s="208"/>
      <c r="CA146" s="239"/>
      <c r="CB146" s="210"/>
      <c r="CC146" s="202"/>
      <c r="CD146" s="211"/>
      <c r="CE146" s="238"/>
      <c r="CF146" s="210"/>
      <c r="CG146" s="202"/>
      <c r="CH146" s="211"/>
      <c r="CI146" s="238"/>
      <c r="CJ146" s="240"/>
      <c r="CK146" s="241"/>
      <c r="CL146" s="242"/>
    </row>
    <row r="147" spans="1:90" ht="23.25" thickBot="1">
      <c r="B147" s="223">
        <f t="shared" si="6"/>
        <v>0</v>
      </c>
      <c r="C147" s="224">
        <f t="shared" si="7"/>
        <v>0</v>
      </c>
      <c r="D147" s="225" t="str">
        <f t="shared" si="8"/>
        <v/>
      </c>
      <c r="E147" s="226"/>
      <c r="F147" s="226"/>
      <c r="G147" s="227"/>
      <c r="H147" s="188"/>
      <c r="I147" s="189"/>
      <c r="J147" s="228"/>
      <c r="K147" s="229"/>
      <c r="L147" s="230"/>
      <c r="M147" s="231"/>
      <c r="N147" s="232"/>
      <c r="O147" s="233"/>
      <c r="P147" s="233"/>
      <c r="R147" s="195"/>
      <c r="S147" s="233"/>
      <c r="T147" s="195"/>
      <c r="U147" s="234"/>
      <c r="V147" s="195"/>
      <c r="W147" s="195"/>
      <c r="X147" s="195"/>
      <c r="Y147" s="235"/>
      <c r="Z147" s="195"/>
      <c r="AA147" s="199"/>
      <c r="AB147" s="195"/>
      <c r="AC147" s="235"/>
      <c r="AD147" s="200"/>
      <c r="AE147" s="201"/>
      <c r="AF147" s="200"/>
      <c r="AG147" s="236"/>
      <c r="AH147" s="200"/>
      <c r="AI147" s="202"/>
      <c r="AJ147" s="200"/>
      <c r="AK147" s="236"/>
      <c r="AL147" s="200"/>
      <c r="AM147" s="200"/>
      <c r="AN147" s="203"/>
      <c r="AO147" s="204"/>
      <c r="AP147" s="202"/>
      <c r="AQ147" s="203"/>
      <c r="AR147" s="200"/>
      <c r="AS147" s="205"/>
      <c r="AT147" s="203"/>
      <c r="AU147" s="206"/>
      <c r="AV147" s="206"/>
      <c r="AW147" s="237"/>
      <c r="AX147" s="200"/>
      <c r="AY147" s="202"/>
      <c r="AZ147" s="200"/>
      <c r="BA147" s="238"/>
      <c r="BB147" s="195"/>
      <c r="BC147" s="195"/>
      <c r="BD147" s="195"/>
      <c r="BE147" s="235"/>
      <c r="BF147" s="195"/>
      <c r="BG147" s="195"/>
      <c r="BH147" s="195"/>
      <c r="BI147" s="238"/>
      <c r="BJ147" s="200"/>
      <c r="BK147" s="202"/>
      <c r="BL147" s="200"/>
      <c r="BM147" s="238"/>
      <c r="BN147" s="195"/>
      <c r="BO147" s="195"/>
      <c r="BP147" s="195"/>
      <c r="BQ147" s="238"/>
      <c r="BR147" s="200"/>
      <c r="BS147" s="202"/>
      <c r="BT147" s="200"/>
      <c r="BU147" s="238"/>
      <c r="BV147" s="200"/>
      <c r="BW147" s="202"/>
      <c r="BX147" s="200"/>
      <c r="BY147" s="238"/>
      <c r="BZ147" s="208"/>
      <c r="CA147" s="239"/>
      <c r="CB147" s="210"/>
      <c r="CC147" s="202"/>
      <c r="CD147" s="211"/>
      <c r="CE147" s="238"/>
      <c r="CF147" s="210"/>
      <c r="CG147" s="202"/>
      <c r="CH147" s="211"/>
      <c r="CI147" s="238"/>
      <c r="CJ147" s="240"/>
      <c r="CK147" s="241"/>
      <c r="CL147" s="242"/>
    </row>
    <row r="148" spans="1:90" ht="23.25" thickBot="1">
      <c r="A148" s="221"/>
      <c r="B148" s="183">
        <f t="shared" si="6"/>
        <v>0</v>
      </c>
      <c r="C148" s="184">
        <f t="shared" si="7"/>
        <v>0</v>
      </c>
      <c r="D148" s="185" t="str">
        <f t="shared" si="8"/>
        <v/>
      </c>
      <c r="E148" s="186"/>
      <c r="F148" s="186"/>
      <c r="G148" s="187"/>
      <c r="H148" s="188"/>
      <c r="I148" s="189"/>
      <c r="J148" s="228"/>
      <c r="K148" s="191"/>
      <c r="L148" s="192"/>
      <c r="M148" s="193"/>
      <c r="N148" s="194"/>
      <c r="O148" s="195"/>
      <c r="P148" s="195"/>
      <c r="Q148" s="196"/>
      <c r="R148" s="195"/>
      <c r="S148" s="233"/>
      <c r="T148" s="195"/>
      <c r="U148" s="197"/>
      <c r="V148" s="195"/>
      <c r="W148" s="195"/>
      <c r="X148" s="195"/>
      <c r="Y148" s="198"/>
      <c r="Z148" s="195"/>
      <c r="AA148" s="199"/>
      <c r="AB148" s="195"/>
      <c r="AC148" s="198"/>
      <c r="AD148" s="200"/>
      <c r="AE148" s="201"/>
      <c r="AF148" s="200"/>
      <c r="AG148" s="197"/>
      <c r="AH148" s="200"/>
      <c r="AI148" s="202"/>
      <c r="AJ148" s="200"/>
      <c r="AK148" s="197"/>
      <c r="AL148" s="200"/>
      <c r="AM148" s="200"/>
      <c r="AN148" s="203"/>
      <c r="AO148" s="204"/>
      <c r="AP148" s="202"/>
      <c r="AQ148" s="203"/>
      <c r="AR148" s="200"/>
      <c r="AS148" s="205"/>
      <c r="AT148" s="203"/>
      <c r="AU148" s="206"/>
      <c r="AV148" s="206"/>
      <c r="AW148" s="203"/>
      <c r="AX148" s="200"/>
      <c r="AY148" s="202"/>
      <c r="AZ148" s="200"/>
      <c r="BA148" s="207"/>
      <c r="BB148" s="195"/>
      <c r="BC148" s="195"/>
      <c r="BD148" s="195"/>
      <c r="BE148" s="198"/>
      <c r="BF148" s="195"/>
      <c r="BG148" s="195"/>
      <c r="BH148" s="195"/>
      <c r="BI148" s="207"/>
      <c r="BJ148" s="200"/>
      <c r="BK148" s="202"/>
      <c r="BL148" s="200"/>
      <c r="BM148" s="207"/>
      <c r="BN148" s="195"/>
      <c r="BO148" s="195"/>
      <c r="BP148" s="195"/>
      <c r="BQ148" s="207"/>
      <c r="BR148" s="200"/>
      <c r="BS148" s="202"/>
      <c r="BT148" s="200"/>
      <c r="BU148" s="207"/>
      <c r="BV148" s="200"/>
      <c r="BW148" s="202"/>
      <c r="BX148" s="200"/>
      <c r="BY148" s="207"/>
      <c r="BZ148" s="208"/>
      <c r="CA148" s="209"/>
      <c r="CB148" s="210"/>
      <c r="CC148" s="202"/>
      <c r="CD148" s="211"/>
      <c r="CE148" s="207"/>
      <c r="CF148" s="210"/>
      <c r="CG148" s="202"/>
      <c r="CH148" s="211"/>
      <c r="CI148" s="207"/>
      <c r="CJ148" s="212"/>
      <c r="CK148" s="213"/>
      <c r="CL148" s="214"/>
    </row>
    <row r="149" spans="1:90" ht="23.25" thickBot="1">
      <c r="A149" s="303"/>
      <c r="B149" s="304">
        <f t="shared" si="6"/>
        <v>0</v>
      </c>
      <c r="C149" s="305">
        <f t="shared" si="7"/>
        <v>0</v>
      </c>
      <c r="D149" s="306" t="str">
        <f t="shared" si="8"/>
        <v/>
      </c>
      <c r="E149" s="307"/>
      <c r="F149" s="307"/>
      <c r="G149" s="308"/>
      <c r="H149" s="309"/>
      <c r="I149" s="310"/>
      <c r="J149" s="228"/>
      <c r="K149" s="311"/>
      <c r="L149" s="312"/>
      <c r="M149" s="313"/>
      <c r="N149" s="314"/>
      <c r="O149" s="315"/>
      <c r="P149" s="315"/>
      <c r="Q149" s="316"/>
      <c r="R149" s="315"/>
      <c r="S149" s="315"/>
      <c r="T149" s="315"/>
      <c r="U149" s="317"/>
      <c r="V149" s="315"/>
      <c r="W149" s="315"/>
      <c r="X149" s="315"/>
      <c r="Y149" s="318"/>
      <c r="Z149" s="315"/>
      <c r="AA149" s="356"/>
      <c r="AB149" s="315"/>
      <c r="AC149" s="318"/>
      <c r="AD149" s="362"/>
      <c r="AE149" s="363"/>
      <c r="AF149" s="362"/>
      <c r="AG149" s="317"/>
      <c r="AH149" s="362"/>
      <c r="AI149" s="364"/>
      <c r="AJ149" s="362"/>
      <c r="AK149" s="317"/>
      <c r="AL149" s="362"/>
      <c r="AM149" s="362"/>
      <c r="AN149" s="319"/>
      <c r="AO149" s="320"/>
      <c r="AP149" s="364"/>
      <c r="AQ149" s="319"/>
      <c r="AR149" s="362"/>
      <c r="AS149" s="365"/>
      <c r="AT149" s="319"/>
      <c r="AU149" s="321"/>
      <c r="AV149" s="321"/>
      <c r="AW149" s="319"/>
      <c r="AX149" s="362"/>
      <c r="AY149" s="364"/>
      <c r="AZ149" s="362"/>
      <c r="BA149" s="322"/>
      <c r="BB149" s="315"/>
      <c r="BC149" s="315"/>
      <c r="BD149" s="315"/>
      <c r="BE149" s="318"/>
      <c r="BF149" s="315"/>
      <c r="BG149" s="315"/>
      <c r="BH149" s="315"/>
      <c r="BI149" s="322"/>
      <c r="BJ149" s="362"/>
      <c r="BK149" s="364"/>
      <c r="BL149" s="362"/>
      <c r="BM149" s="322"/>
      <c r="BN149" s="315"/>
      <c r="BO149" s="315"/>
      <c r="BP149" s="315"/>
      <c r="BQ149" s="322"/>
      <c r="BR149" s="362"/>
      <c r="BS149" s="364"/>
      <c r="BT149" s="362"/>
      <c r="BU149" s="322"/>
      <c r="BV149" s="362"/>
      <c r="BW149" s="364"/>
      <c r="BX149" s="362"/>
      <c r="BY149" s="322"/>
      <c r="BZ149" s="208"/>
      <c r="CA149" s="323"/>
      <c r="CB149" s="210"/>
      <c r="CC149" s="202"/>
      <c r="CD149" s="211"/>
      <c r="CE149" s="322"/>
      <c r="CF149" s="210"/>
      <c r="CG149" s="202"/>
      <c r="CH149" s="211"/>
      <c r="CI149" s="322"/>
      <c r="CJ149" s="326"/>
      <c r="CK149" s="327"/>
      <c r="CL149" s="328"/>
    </row>
    <row r="150" spans="1:90" ht="23.25" thickBot="1">
      <c r="B150" s="223">
        <f t="shared" si="6"/>
        <v>0</v>
      </c>
      <c r="C150" s="224">
        <f t="shared" si="7"/>
        <v>0</v>
      </c>
      <c r="D150" s="225" t="str">
        <f t="shared" si="8"/>
        <v/>
      </c>
      <c r="E150" s="226"/>
      <c r="F150" s="226"/>
      <c r="G150" s="227"/>
      <c r="H150" s="188"/>
      <c r="I150" s="189"/>
      <c r="J150" s="228"/>
      <c r="K150" s="229"/>
      <c r="L150" s="230"/>
      <c r="M150" s="231"/>
      <c r="N150" s="232"/>
      <c r="O150" s="233"/>
      <c r="P150" s="233"/>
      <c r="R150" s="195"/>
      <c r="S150" s="233"/>
      <c r="T150" s="195"/>
      <c r="U150" s="234"/>
      <c r="V150" s="195"/>
      <c r="W150" s="195"/>
      <c r="X150" s="195"/>
      <c r="Y150" s="235"/>
      <c r="Z150" s="195"/>
      <c r="AA150" s="199"/>
      <c r="AB150" s="195"/>
      <c r="AC150" s="235"/>
      <c r="AD150" s="200"/>
      <c r="AE150" s="201"/>
      <c r="AF150" s="200"/>
      <c r="AG150" s="236"/>
      <c r="AH150" s="200"/>
      <c r="AI150" s="202"/>
      <c r="AJ150" s="200"/>
      <c r="AK150" s="236"/>
      <c r="AL150" s="200"/>
      <c r="AM150" s="200"/>
      <c r="AN150" s="203"/>
      <c r="AO150" s="204"/>
      <c r="AP150" s="202"/>
      <c r="AQ150" s="203"/>
      <c r="AR150" s="200"/>
      <c r="AS150" s="205"/>
      <c r="AT150" s="203"/>
      <c r="AU150" s="206"/>
      <c r="AV150" s="206"/>
      <c r="AW150" s="237"/>
      <c r="AX150" s="200"/>
      <c r="AY150" s="202"/>
      <c r="AZ150" s="200"/>
      <c r="BA150" s="238"/>
      <c r="BB150" s="195"/>
      <c r="BC150" s="195"/>
      <c r="BD150" s="195"/>
      <c r="BE150" s="235"/>
      <c r="BF150" s="195"/>
      <c r="BG150" s="195"/>
      <c r="BH150" s="195"/>
      <c r="BI150" s="238"/>
      <c r="BJ150" s="200"/>
      <c r="BK150" s="202"/>
      <c r="BL150" s="200"/>
      <c r="BM150" s="238"/>
      <c r="BN150" s="195"/>
      <c r="BO150" s="195"/>
      <c r="BP150" s="195"/>
      <c r="BQ150" s="238"/>
      <c r="BR150" s="200"/>
      <c r="BS150" s="202"/>
      <c r="BT150" s="200"/>
      <c r="BU150" s="238"/>
      <c r="BV150" s="200"/>
      <c r="BW150" s="202"/>
      <c r="BX150" s="200"/>
      <c r="BY150" s="238"/>
      <c r="BZ150" s="208"/>
      <c r="CA150" s="239"/>
      <c r="CB150" s="210"/>
      <c r="CC150" s="202"/>
      <c r="CD150" s="211"/>
      <c r="CE150" s="238"/>
      <c r="CF150" s="210"/>
      <c r="CG150" s="202"/>
      <c r="CH150" s="211"/>
      <c r="CI150" s="238"/>
      <c r="CJ150" s="240"/>
      <c r="CK150" s="241"/>
      <c r="CL150" s="242"/>
    </row>
    <row r="151" spans="1:90" ht="23.25" thickBot="1">
      <c r="B151" s="223">
        <f t="shared" si="6"/>
        <v>0</v>
      </c>
      <c r="C151" s="224">
        <f t="shared" si="7"/>
        <v>0</v>
      </c>
      <c r="D151" s="225" t="str">
        <f t="shared" si="8"/>
        <v/>
      </c>
      <c r="E151" s="226"/>
      <c r="F151" s="226"/>
      <c r="G151" s="227"/>
      <c r="H151" s="188"/>
      <c r="I151" s="189"/>
      <c r="J151" s="228"/>
      <c r="K151" s="229"/>
      <c r="L151" s="230"/>
      <c r="M151" s="231"/>
      <c r="N151" s="232"/>
      <c r="O151" s="233"/>
      <c r="P151" s="233"/>
      <c r="R151" s="195"/>
      <c r="S151" s="233"/>
      <c r="T151" s="195"/>
      <c r="U151" s="234"/>
      <c r="V151" s="195"/>
      <c r="W151" s="195"/>
      <c r="X151" s="195"/>
      <c r="Y151" s="235"/>
      <c r="Z151" s="195"/>
      <c r="AA151" s="199"/>
      <c r="AB151" s="195"/>
      <c r="AC151" s="235"/>
      <c r="AD151" s="200"/>
      <c r="AE151" s="201"/>
      <c r="AF151" s="200"/>
      <c r="AG151" s="236"/>
      <c r="AH151" s="200"/>
      <c r="AI151" s="202"/>
      <c r="AJ151" s="200"/>
      <c r="AK151" s="236"/>
      <c r="AL151" s="200"/>
      <c r="AM151" s="200"/>
      <c r="AN151" s="203"/>
      <c r="AO151" s="204"/>
      <c r="AP151" s="202"/>
      <c r="AQ151" s="203"/>
      <c r="AR151" s="200"/>
      <c r="AS151" s="205"/>
      <c r="AT151" s="203"/>
      <c r="AU151" s="206"/>
      <c r="AV151" s="206"/>
      <c r="AW151" s="237"/>
      <c r="AX151" s="200"/>
      <c r="AY151" s="202"/>
      <c r="AZ151" s="200"/>
      <c r="BA151" s="238"/>
      <c r="BB151" s="195"/>
      <c r="BC151" s="195"/>
      <c r="BD151" s="195"/>
      <c r="BE151" s="235"/>
      <c r="BF151" s="195"/>
      <c r="BG151" s="195"/>
      <c r="BH151" s="195"/>
      <c r="BI151" s="238"/>
      <c r="BJ151" s="200"/>
      <c r="BK151" s="202"/>
      <c r="BL151" s="200"/>
      <c r="BM151" s="238"/>
      <c r="BN151" s="195"/>
      <c r="BO151" s="195"/>
      <c r="BP151" s="195"/>
      <c r="BQ151" s="238"/>
      <c r="BR151" s="200"/>
      <c r="BS151" s="202"/>
      <c r="BT151" s="200"/>
      <c r="BU151" s="238"/>
      <c r="BV151" s="200"/>
      <c r="BW151" s="202"/>
      <c r="BX151" s="200"/>
      <c r="BY151" s="238"/>
      <c r="BZ151" s="208"/>
      <c r="CA151" s="239"/>
      <c r="CB151" s="210"/>
      <c r="CC151" s="202"/>
      <c r="CD151" s="211"/>
      <c r="CE151" s="238"/>
      <c r="CF151" s="210"/>
      <c r="CG151" s="202"/>
      <c r="CH151" s="211"/>
      <c r="CI151" s="238"/>
      <c r="CJ151" s="240"/>
      <c r="CK151" s="241"/>
      <c r="CL151" s="242"/>
    </row>
    <row r="152" spans="1:90" ht="23.25" thickBot="1">
      <c r="B152" s="223">
        <f t="shared" si="6"/>
        <v>0</v>
      </c>
      <c r="C152" s="224">
        <f t="shared" si="7"/>
        <v>0</v>
      </c>
      <c r="D152" s="225" t="str">
        <f t="shared" si="8"/>
        <v/>
      </c>
      <c r="E152" s="226"/>
      <c r="F152" s="226"/>
      <c r="G152" s="227"/>
      <c r="H152" s="188"/>
      <c r="I152" s="189"/>
      <c r="J152" s="228"/>
      <c r="K152" s="229"/>
      <c r="L152" s="367"/>
      <c r="M152" s="231"/>
      <c r="N152" s="232"/>
      <c r="O152" s="233"/>
      <c r="P152" s="233"/>
      <c r="R152" s="195"/>
      <c r="S152" s="233"/>
      <c r="T152" s="195"/>
      <c r="U152" s="234"/>
      <c r="V152" s="195"/>
      <c r="W152" s="195"/>
      <c r="X152" s="195"/>
      <c r="Y152" s="235"/>
      <c r="Z152" s="195"/>
      <c r="AA152" s="199"/>
      <c r="AB152" s="195"/>
      <c r="AC152" s="235"/>
      <c r="AD152" s="200"/>
      <c r="AE152" s="201"/>
      <c r="AF152" s="200"/>
      <c r="AG152" s="236"/>
      <c r="AH152" s="200"/>
      <c r="AI152" s="202"/>
      <c r="AJ152" s="200"/>
      <c r="AK152" s="236"/>
      <c r="AL152" s="200"/>
      <c r="AM152" s="200"/>
      <c r="AN152" s="203"/>
      <c r="AO152" s="204"/>
      <c r="AP152" s="202"/>
      <c r="AQ152" s="203"/>
      <c r="AR152" s="200"/>
      <c r="AS152" s="205"/>
      <c r="AT152" s="203"/>
      <c r="AU152" s="206"/>
      <c r="AV152" s="206"/>
      <c r="AW152" s="237"/>
      <c r="AX152" s="200"/>
      <c r="AY152" s="202"/>
      <c r="AZ152" s="200"/>
      <c r="BA152" s="238"/>
      <c r="BB152" s="195"/>
      <c r="BC152" s="195"/>
      <c r="BD152" s="195"/>
      <c r="BE152" s="235"/>
      <c r="BF152" s="195"/>
      <c r="BG152" s="195"/>
      <c r="BH152" s="195"/>
      <c r="BI152" s="238"/>
      <c r="BJ152" s="200"/>
      <c r="BK152" s="202"/>
      <c r="BL152" s="200"/>
      <c r="BM152" s="238"/>
      <c r="BN152" s="195"/>
      <c r="BO152" s="195"/>
      <c r="BP152" s="195"/>
      <c r="BQ152" s="238"/>
      <c r="BR152" s="200"/>
      <c r="BS152" s="202"/>
      <c r="BT152" s="200"/>
      <c r="BU152" s="238"/>
      <c r="BV152" s="200"/>
      <c r="BW152" s="202"/>
      <c r="BX152" s="200"/>
      <c r="BY152" s="238"/>
      <c r="BZ152" s="208"/>
      <c r="CA152" s="239"/>
      <c r="CB152" s="210"/>
      <c r="CC152" s="202"/>
      <c r="CD152" s="211"/>
      <c r="CE152" s="238"/>
      <c r="CF152" s="210"/>
      <c r="CG152" s="202"/>
      <c r="CH152" s="211"/>
      <c r="CI152" s="238"/>
      <c r="CJ152" s="240"/>
      <c r="CK152" s="241"/>
      <c r="CL152" s="242"/>
    </row>
    <row r="153" spans="1:90" ht="23.25" thickBot="1">
      <c r="B153" s="223">
        <f t="shared" si="6"/>
        <v>0</v>
      </c>
      <c r="C153" s="224">
        <f t="shared" si="7"/>
        <v>0</v>
      </c>
      <c r="D153" s="225" t="str">
        <f t="shared" si="8"/>
        <v/>
      </c>
      <c r="E153" s="226"/>
      <c r="F153" s="226"/>
      <c r="G153" s="227"/>
      <c r="H153" s="188"/>
      <c r="I153" s="189"/>
      <c r="J153" s="228"/>
      <c r="K153" s="229"/>
      <c r="L153" s="230"/>
      <c r="M153" s="231"/>
      <c r="N153" s="232"/>
      <c r="O153" s="233"/>
      <c r="P153" s="233"/>
      <c r="R153" s="195"/>
      <c r="S153" s="233"/>
      <c r="T153" s="195"/>
      <c r="U153" s="234"/>
      <c r="V153" s="195"/>
      <c r="W153" s="195"/>
      <c r="X153" s="195"/>
      <c r="Y153" s="235"/>
      <c r="Z153" s="195"/>
      <c r="AA153" s="199"/>
      <c r="AB153" s="195"/>
      <c r="AC153" s="235"/>
      <c r="AD153" s="200"/>
      <c r="AE153" s="201"/>
      <c r="AF153" s="200"/>
      <c r="AG153" s="236"/>
      <c r="AH153" s="200"/>
      <c r="AI153" s="202"/>
      <c r="AJ153" s="200"/>
      <c r="AK153" s="236"/>
      <c r="AL153" s="200"/>
      <c r="AM153" s="200"/>
      <c r="AN153" s="203"/>
      <c r="AO153" s="204"/>
      <c r="AP153" s="202"/>
      <c r="AQ153" s="203"/>
      <c r="AR153" s="200"/>
      <c r="AS153" s="205"/>
      <c r="AT153" s="203"/>
      <c r="AU153" s="206"/>
      <c r="AV153" s="206"/>
      <c r="AW153" s="237"/>
      <c r="AX153" s="200"/>
      <c r="AY153" s="202"/>
      <c r="AZ153" s="200"/>
      <c r="BA153" s="238"/>
      <c r="BB153" s="195"/>
      <c r="BC153" s="195"/>
      <c r="BD153" s="195"/>
      <c r="BE153" s="235"/>
      <c r="BF153" s="195"/>
      <c r="BG153" s="195"/>
      <c r="BH153" s="195"/>
      <c r="BI153" s="238"/>
      <c r="BJ153" s="200"/>
      <c r="BK153" s="202"/>
      <c r="BL153" s="200"/>
      <c r="BM153" s="238"/>
      <c r="BN153" s="195"/>
      <c r="BO153" s="195"/>
      <c r="BP153" s="195"/>
      <c r="BQ153" s="238"/>
      <c r="BR153" s="200"/>
      <c r="BS153" s="202"/>
      <c r="BT153" s="200"/>
      <c r="BU153" s="238"/>
      <c r="BV153" s="200"/>
      <c r="BW153" s="202"/>
      <c r="BX153" s="200"/>
      <c r="BY153" s="238"/>
      <c r="BZ153" s="208"/>
      <c r="CA153" s="239"/>
      <c r="CB153" s="210"/>
      <c r="CC153" s="202"/>
      <c r="CD153" s="211"/>
      <c r="CE153" s="238"/>
      <c r="CF153" s="210"/>
      <c r="CG153" s="202"/>
      <c r="CH153" s="211"/>
      <c r="CI153" s="238"/>
      <c r="CJ153" s="240"/>
      <c r="CK153" s="241"/>
      <c r="CL153" s="242"/>
    </row>
    <row r="154" spans="1:90" ht="23.25" thickBot="1">
      <c r="B154" s="223">
        <f t="shared" si="6"/>
        <v>0</v>
      </c>
      <c r="C154" s="224">
        <f t="shared" si="7"/>
        <v>0</v>
      </c>
      <c r="D154" s="225" t="str">
        <f t="shared" si="8"/>
        <v/>
      </c>
      <c r="E154" s="226"/>
      <c r="F154" s="226"/>
      <c r="G154" s="227"/>
      <c r="H154" s="188"/>
      <c r="I154" s="189"/>
      <c r="J154" s="228"/>
      <c r="K154" s="229"/>
      <c r="L154" s="230"/>
      <c r="M154" s="231"/>
      <c r="N154" s="232"/>
      <c r="O154" s="233"/>
      <c r="P154" s="233"/>
      <c r="R154" s="195"/>
      <c r="S154" s="233"/>
      <c r="T154" s="195"/>
      <c r="U154" s="234"/>
      <c r="V154" s="195"/>
      <c r="W154" s="195"/>
      <c r="X154" s="195"/>
      <c r="Y154" s="235"/>
      <c r="Z154" s="195"/>
      <c r="AA154" s="199"/>
      <c r="AB154" s="195"/>
      <c r="AC154" s="235"/>
      <c r="AD154" s="200"/>
      <c r="AE154" s="201"/>
      <c r="AF154" s="200"/>
      <c r="AG154" s="236"/>
      <c r="AH154" s="200"/>
      <c r="AI154" s="202"/>
      <c r="AJ154" s="200"/>
      <c r="AK154" s="236"/>
      <c r="AL154" s="200"/>
      <c r="AM154" s="200"/>
      <c r="AN154" s="203"/>
      <c r="AO154" s="204"/>
      <c r="AP154" s="202"/>
      <c r="AQ154" s="203"/>
      <c r="AR154" s="200"/>
      <c r="AS154" s="205"/>
      <c r="AT154" s="203"/>
      <c r="AU154" s="206"/>
      <c r="AV154" s="206"/>
      <c r="AW154" s="237"/>
      <c r="AX154" s="200"/>
      <c r="AY154" s="202"/>
      <c r="AZ154" s="200"/>
      <c r="BA154" s="238"/>
      <c r="BB154" s="195"/>
      <c r="BC154" s="195"/>
      <c r="BD154" s="195"/>
      <c r="BE154" s="235"/>
      <c r="BF154" s="195"/>
      <c r="BG154" s="195"/>
      <c r="BH154" s="195"/>
      <c r="BI154" s="238"/>
      <c r="BJ154" s="200"/>
      <c r="BK154" s="202"/>
      <c r="BL154" s="200"/>
      <c r="BM154" s="238"/>
      <c r="BN154" s="195"/>
      <c r="BO154" s="195"/>
      <c r="BP154" s="195"/>
      <c r="BQ154" s="238"/>
      <c r="BR154" s="200"/>
      <c r="BS154" s="202"/>
      <c r="BT154" s="200"/>
      <c r="BU154" s="238"/>
      <c r="BV154" s="200"/>
      <c r="BW154" s="202"/>
      <c r="BX154" s="200"/>
      <c r="BY154" s="238"/>
      <c r="BZ154" s="208"/>
      <c r="CA154" s="239"/>
      <c r="CB154" s="210"/>
      <c r="CC154" s="202"/>
      <c r="CD154" s="211"/>
      <c r="CE154" s="238"/>
      <c r="CF154" s="210"/>
      <c r="CG154" s="202"/>
      <c r="CH154" s="211"/>
      <c r="CI154" s="238"/>
      <c r="CJ154" s="240"/>
      <c r="CK154" s="241"/>
      <c r="CL154" s="242"/>
    </row>
    <row r="155" spans="1:90" ht="23.25" thickBot="1">
      <c r="B155" s="223">
        <f t="shared" si="6"/>
        <v>0</v>
      </c>
      <c r="C155" s="224">
        <f t="shared" si="7"/>
        <v>0</v>
      </c>
      <c r="D155" s="225" t="str">
        <f t="shared" si="8"/>
        <v/>
      </c>
      <c r="E155" s="226"/>
      <c r="F155" s="226"/>
      <c r="G155" s="227"/>
      <c r="H155" s="188"/>
      <c r="I155" s="189"/>
      <c r="J155" s="228"/>
      <c r="K155" s="229"/>
      <c r="L155" s="230"/>
      <c r="M155" s="231"/>
      <c r="N155" s="232"/>
      <c r="O155" s="233"/>
      <c r="P155" s="233"/>
      <c r="R155" s="195"/>
      <c r="S155" s="233"/>
      <c r="T155" s="195"/>
      <c r="U155" s="234"/>
      <c r="V155" s="195"/>
      <c r="W155" s="195"/>
      <c r="X155" s="195"/>
      <c r="Y155" s="235"/>
      <c r="Z155" s="195"/>
      <c r="AA155" s="199"/>
      <c r="AB155" s="195"/>
      <c r="AC155" s="235"/>
      <c r="AD155" s="200"/>
      <c r="AE155" s="201"/>
      <c r="AF155" s="200"/>
      <c r="AG155" s="236"/>
      <c r="AH155" s="200"/>
      <c r="AI155" s="202"/>
      <c r="AJ155" s="200"/>
      <c r="AK155" s="236"/>
      <c r="AL155" s="200"/>
      <c r="AM155" s="200"/>
      <c r="AN155" s="203"/>
      <c r="AO155" s="204"/>
      <c r="AP155" s="202"/>
      <c r="AQ155" s="203"/>
      <c r="AR155" s="200"/>
      <c r="AS155" s="205"/>
      <c r="AT155" s="203"/>
      <c r="AU155" s="206"/>
      <c r="AV155" s="206"/>
      <c r="AW155" s="237"/>
      <c r="AX155" s="200"/>
      <c r="AY155" s="202"/>
      <c r="AZ155" s="200"/>
      <c r="BA155" s="238"/>
      <c r="BB155" s="195"/>
      <c r="BC155" s="195"/>
      <c r="BD155" s="195"/>
      <c r="BE155" s="235"/>
      <c r="BF155" s="195"/>
      <c r="BG155" s="195"/>
      <c r="BH155" s="195"/>
      <c r="BI155" s="238"/>
      <c r="BJ155" s="200"/>
      <c r="BK155" s="202"/>
      <c r="BL155" s="200"/>
      <c r="BM155" s="238"/>
      <c r="BN155" s="195"/>
      <c r="BO155" s="195"/>
      <c r="BP155" s="195"/>
      <c r="BQ155" s="238"/>
      <c r="BR155" s="200"/>
      <c r="BS155" s="202"/>
      <c r="BT155" s="200"/>
      <c r="BU155" s="238"/>
      <c r="BV155" s="200"/>
      <c r="BW155" s="202"/>
      <c r="BX155" s="200"/>
      <c r="BY155" s="238"/>
      <c r="BZ155" s="208"/>
      <c r="CA155" s="239"/>
      <c r="CB155" s="210"/>
      <c r="CC155" s="202"/>
      <c r="CD155" s="211"/>
      <c r="CE155" s="238"/>
      <c r="CF155" s="210"/>
      <c r="CG155" s="202"/>
      <c r="CH155" s="211"/>
      <c r="CI155" s="238"/>
      <c r="CJ155" s="240"/>
      <c r="CK155" s="241"/>
      <c r="CL155" s="242"/>
    </row>
    <row r="156" spans="1:90" ht="23.25" thickBot="1">
      <c r="B156" s="223">
        <f t="shared" si="6"/>
        <v>0</v>
      </c>
      <c r="C156" s="224">
        <f t="shared" si="7"/>
        <v>0</v>
      </c>
      <c r="D156" s="225" t="str">
        <f t="shared" si="8"/>
        <v/>
      </c>
      <c r="E156" s="226"/>
      <c r="F156" s="226"/>
      <c r="G156" s="227"/>
      <c r="H156" s="188"/>
      <c r="I156" s="189"/>
      <c r="J156" s="228"/>
      <c r="K156" s="229"/>
      <c r="L156" s="230"/>
      <c r="M156" s="231"/>
      <c r="N156" s="232"/>
      <c r="O156" s="233"/>
      <c r="P156" s="233"/>
      <c r="R156" s="195"/>
      <c r="S156" s="233"/>
      <c r="T156" s="195"/>
      <c r="U156" s="234"/>
      <c r="V156" s="195"/>
      <c r="W156" s="195"/>
      <c r="X156" s="195"/>
      <c r="Y156" s="235"/>
      <c r="Z156" s="195"/>
      <c r="AA156" s="199"/>
      <c r="AB156" s="195"/>
      <c r="AC156" s="235"/>
      <c r="AD156" s="200"/>
      <c r="AE156" s="201"/>
      <c r="AF156" s="200"/>
      <c r="AG156" s="236"/>
      <c r="AH156" s="200"/>
      <c r="AI156" s="202"/>
      <c r="AJ156" s="200"/>
      <c r="AK156" s="236"/>
      <c r="AL156" s="200"/>
      <c r="AM156" s="200"/>
      <c r="AN156" s="203"/>
      <c r="AO156" s="204"/>
      <c r="AP156" s="202"/>
      <c r="AQ156" s="203"/>
      <c r="AR156" s="200"/>
      <c r="AS156" s="205"/>
      <c r="AT156" s="203"/>
      <c r="AU156" s="206"/>
      <c r="AV156" s="206"/>
      <c r="AW156" s="237"/>
      <c r="AX156" s="200"/>
      <c r="AY156" s="202"/>
      <c r="AZ156" s="200"/>
      <c r="BA156" s="238"/>
      <c r="BB156" s="195"/>
      <c r="BC156" s="195"/>
      <c r="BD156" s="195"/>
      <c r="BE156" s="235"/>
      <c r="BF156" s="195"/>
      <c r="BG156" s="195"/>
      <c r="BH156" s="195"/>
      <c r="BI156" s="238"/>
      <c r="BJ156" s="200"/>
      <c r="BK156" s="202"/>
      <c r="BL156" s="200"/>
      <c r="BM156" s="238"/>
      <c r="BN156" s="195"/>
      <c r="BO156" s="195"/>
      <c r="BP156" s="195"/>
      <c r="BQ156" s="238"/>
      <c r="BR156" s="200"/>
      <c r="BS156" s="202"/>
      <c r="BT156" s="200"/>
      <c r="BU156" s="238"/>
      <c r="BV156" s="200"/>
      <c r="BW156" s="202"/>
      <c r="BX156" s="200"/>
      <c r="BY156" s="238"/>
      <c r="BZ156" s="208"/>
      <c r="CA156" s="239"/>
      <c r="CB156" s="210"/>
      <c r="CC156" s="202"/>
      <c r="CD156" s="211"/>
      <c r="CE156" s="238"/>
      <c r="CF156" s="210"/>
      <c r="CG156" s="202"/>
      <c r="CH156" s="211"/>
      <c r="CI156" s="238"/>
      <c r="CJ156" s="240"/>
      <c r="CK156" s="241"/>
      <c r="CL156" s="242"/>
    </row>
    <row r="157" spans="1:90" ht="23.25" thickBot="1">
      <c r="B157" s="223">
        <f t="shared" si="6"/>
        <v>0</v>
      </c>
      <c r="C157" s="224">
        <f t="shared" si="7"/>
        <v>0</v>
      </c>
      <c r="D157" s="225" t="str">
        <f t="shared" si="8"/>
        <v/>
      </c>
      <c r="E157" s="226"/>
      <c r="F157" s="226"/>
      <c r="G157" s="227"/>
      <c r="H157" s="188"/>
      <c r="I157" s="189"/>
      <c r="J157" s="228"/>
      <c r="K157" s="229"/>
      <c r="L157" s="230"/>
      <c r="M157" s="231"/>
      <c r="N157" s="232"/>
      <c r="O157" s="233"/>
      <c r="P157" s="233"/>
      <c r="R157" s="195"/>
      <c r="S157" s="233"/>
      <c r="T157" s="195"/>
      <c r="U157" s="234"/>
      <c r="V157" s="195"/>
      <c r="W157" s="195"/>
      <c r="X157" s="195"/>
      <c r="Y157" s="235"/>
      <c r="Z157" s="195"/>
      <c r="AA157" s="199"/>
      <c r="AB157" s="195"/>
      <c r="AC157" s="235"/>
      <c r="AD157" s="200"/>
      <c r="AE157" s="201"/>
      <c r="AF157" s="200"/>
      <c r="AG157" s="236"/>
      <c r="AH157" s="200"/>
      <c r="AI157" s="202"/>
      <c r="AJ157" s="200"/>
      <c r="AK157" s="236"/>
      <c r="AL157" s="200"/>
      <c r="AM157" s="200"/>
      <c r="AN157" s="203"/>
      <c r="AO157" s="204"/>
      <c r="AP157" s="202"/>
      <c r="AQ157" s="203"/>
      <c r="AR157" s="200"/>
      <c r="AS157" s="205"/>
      <c r="AT157" s="203"/>
      <c r="AU157" s="206"/>
      <c r="AV157" s="206"/>
      <c r="AW157" s="237"/>
      <c r="AX157" s="200"/>
      <c r="AY157" s="202"/>
      <c r="AZ157" s="200"/>
      <c r="BA157" s="238"/>
      <c r="BB157" s="195"/>
      <c r="BC157" s="195"/>
      <c r="BD157" s="195"/>
      <c r="BE157" s="235"/>
      <c r="BF157" s="195"/>
      <c r="BG157" s="195"/>
      <c r="BH157" s="195"/>
      <c r="BI157" s="238"/>
      <c r="BJ157" s="200"/>
      <c r="BK157" s="202"/>
      <c r="BL157" s="200"/>
      <c r="BM157" s="238"/>
      <c r="BN157" s="195"/>
      <c r="BO157" s="195"/>
      <c r="BP157" s="195"/>
      <c r="BQ157" s="238"/>
      <c r="BR157" s="200"/>
      <c r="BS157" s="202"/>
      <c r="BT157" s="200"/>
      <c r="BU157" s="238"/>
      <c r="BV157" s="200"/>
      <c r="BW157" s="202"/>
      <c r="BX157" s="200"/>
      <c r="BY157" s="238"/>
      <c r="BZ157" s="208"/>
      <c r="CA157" s="239"/>
      <c r="CB157" s="210"/>
      <c r="CC157" s="202"/>
      <c r="CD157" s="211"/>
      <c r="CE157" s="238"/>
      <c r="CF157" s="210"/>
      <c r="CG157" s="202"/>
      <c r="CH157" s="211"/>
      <c r="CI157" s="238"/>
      <c r="CJ157" s="240"/>
      <c r="CK157" s="241"/>
      <c r="CL157" s="242"/>
    </row>
    <row r="158" spans="1:90" ht="23.25" thickBot="1">
      <c r="B158" s="223">
        <f t="shared" si="6"/>
        <v>0</v>
      </c>
      <c r="C158" s="224">
        <f t="shared" si="7"/>
        <v>0</v>
      </c>
      <c r="D158" s="225" t="str">
        <f t="shared" si="8"/>
        <v/>
      </c>
      <c r="E158" s="226"/>
      <c r="F158" s="226"/>
      <c r="G158" s="227"/>
      <c r="H158" s="188"/>
      <c r="I158" s="189"/>
      <c r="J158" s="228"/>
      <c r="K158" s="229"/>
      <c r="L158" s="230"/>
      <c r="M158" s="231"/>
      <c r="N158" s="232"/>
      <c r="O158" s="233"/>
      <c r="P158" s="233"/>
      <c r="R158" s="195"/>
      <c r="S158" s="233"/>
      <c r="T158" s="195"/>
      <c r="U158" s="234"/>
      <c r="V158" s="195"/>
      <c r="W158" s="195"/>
      <c r="X158" s="195"/>
      <c r="Y158" s="235"/>
      <c r="Z158" s="195"/>
      <c r="AA158" s="199"/>
      <c r="AB158" s="195"/>
      <c r="AC158" s="235"/>
      <c r="AD158" s="200"/>
      <c r="AE158" s="201"/>
      <c r="AF158" s="200"/>
      <c r="AG158" s="236"/>
      <c r="AH158" s="200"/>
      <c r="AI158" s="202"/>
      <c r="AJ158" s="200"/>
      <c r="AK158" s="236"/>
      <c r="AL158" s="200"/>
      <c r="AM158" s="200"/>
      <c r="AN158" s="203"/>
      <c r="AO158" s="204"/>
      <c r="AP158" s="202"/>
      <c r="AQ158" s="203"/>
      <c r="AR158" s="200"/>
      <c r="AS158" s="205"/>
      <c r="AT158" s="203"/>
      <c r="AU158" s="206"/>
      <c r="AV158" s="206"/>
      <c r="AW158" s="237"/>
      <c r="AX158" s="200"/>
      <c r="AY158" s="202"/>
      <c r="AZ158" s="200"/>
      <c r="BA158" s="238"/>
      <c r="BB158" s="195"/>
      <c r="BC158" s="195"/>
      <c r="BD158" s="195"/>
      <c r="BE158" s="235"/>
      <c r="BF158" s="195"/>
      <c r="BG158" s="195"/>
      <c r="BH158" s="195"/>
      <c r="BI158" s="238"/>
      <c r="BJ158" s="200"/>
      <c r="BK158" s="202"/>
      <c r="BL158" s="200"/>
      <c r="BM158" s="238"/>
      <c r="BN158" s="195"/>
      <c r="BO158" s="195"/>
      <c r="BP158" s="195"/>
      <c r="BQ158" s="238"/>
      <c r="BR158" s="200"/>
      <c r="BS158" s="202"/>
      <c r="BT158" s="200"/>
      <c r="BU158" s="238"/>
      <c r="BV158" s="200"/>
      <c r="BW158" s="202"/>
      <c r="BX158" s="200"/>
      <c r="BY158" s="238"/>
      <c r="BZ158" s="208"/>
      <c r="CA158" s="239"/>
      <c r="CB158" s="210"/>
      <c r="CC158" s="202"/>
      <c r="CD158" s="211"/>
      <c r="CE158" s="238"/>
      <c r="CF158" s="210"/>
      <c r="CG158" s="202"/>
      <c r="CH158" s="211"/>
      <c r="CI158" s="238"/>
      <c r="CJ158" s="240"/>
      <c r="CK158" s="241"/>
      <c r="CL158" s="242"/>
    </row>
    <row r="159" spans="1:90" ht="23.25" thickBot="1">
      <c r="B159" s="223">
        <f t="shared" si="6"/>
        <v>0</v>
      </c>
      <c r="C159" s="224">
        <f t="shared" si="7"/>
        <v>0</v>
      </c>
      <c r="D159" s="225" t="str">
        <f t="shared" si="8"/>
        <v/>
      </c>
      <c r="E159" s="226"/>
      <c r="F159" s="226"/>
      <c r="G159" s="227"/>
      <c r="H159" s="188"/>
      <c r="I159" s="189"/>
      <c r="J159" s="228"/>
      <c r="K159" s="229"/>
      <c r="L159" s="230"/>
      <c r="M159" s="231"/>
      <c r="N159" s="232"/>
      <c r="O159" s="233"/>
      <c r="P159" s="233"/>
      <c r="R159" s="195"/>
      <c r="S159" s="233"/>
      <c r="T159" s="195"/>
      <c r="U159" s="234"/>
      <c r="V159" s="195"/>
      <c r="W159" s="195"/>
      <c r="X159" s="195"/>
      <c r="Y159" s="235"/>
      <c r="Z159" s="195"/>
      <c r="AA159" s="199"/>
      <c r="AB159" s="195"/>
      <c r="AC159" s="235"/>
      <c r="AD159" s="200"/>
      <c r="AE159" s="201"/>
      <c r="AF159" s="200"/>
      <c r="AG159" s="236"/>
      <c r="AH159" s="200"/>
      <c r="AI159" s="202"/>
      <c r="AJ159" s="200"/>
      <c r="AK159" s="236"/>
      <c r="AL159" s="200"/>
      <c r="AM159" s="200"/>
      <c r="AN159" s="203"/>
      <c r="AO159" s="204"/>
      <c r="AP159" s="202"/>
      <c r="AQ159" s="203"/>
      <c r="AR159" s="200"/>
      <c r="AS159" s="205"/>
      <c r="AT159" s="203"/>
      <c r="AU159" s="206"/>
      <c r="AV159" s="206"/>
      <c r="AW159" s="237"/>
      <c r="AX159" s="200"/>
      <c r="AY159" s="202"/>
      <c r="AZ159" s="200"/>
      <c r="BA159" s="238"/>
      <c r="BB159" s="195"/>
      <c r="BC159" s="195"/>
      <c r="BD159" s="195"/>
      <c r="BE159" s="235"/>
      <c r="BF159" s="195"/>
      <c r="BG159" s="195"/>
      <c r="BH159" s="195"/>
      <c r="BI159" s="238"/>
      <c r="BJ159" s="200"/>
      <c r="BK159" s="202"/>
      <c r="BL159" s="200"/>
      <c r="BM159" s="238"/>
      <c r="BN159" s="195"/>
      <c r="BO159" s="195"/>
      <c r="BP159" s="195"/>
      <c r="BQ159" s="238"/>
      <c r="BR159" s="200"/>
      <c r="BS159" s="202"/>
      <c r="BT159" s="200"/>
      <c r="BU159" s="238"/>
      <c r="BV159" s="200"/>
      <c r="BW159" s="202"/>
      <c r="BX159" s="200"/>
      <c r="BY159" s="238"/>
      <c r="BZ159" s="208"/>
      <c r="CA159" s="239"/>
      <c r="CB159" s="210"/>
      <c r="CC159" s="202"/>
      <c r="CD159" s="211"/>
      <c r="CE159" s="238"/>
      <c r="CF159" s="210"/>
      <c r="CG159" s="202"/>
      <c r="CH159" s="211"/>
      <c r="CI159" s="238"/>
      <c r="CJ159" s="240"/>
      <c r="CK159" s="241"/>
      <c r="CL159" s="242"/>
    </row>
    <row r="160" spans="1:90" ht="23.25" thickBot="1">
      <c r="B160" s="223">
        <f t="shared" si="6"/>
        <v>0</v>
      </c>
      <c r="C160" s="224">
        <f t="shared" si="7"/>
        <v>0</v>
      </c>
      <c r="D160" s="225" t="str">
        <f t="shared" si="8"/>
        <v/>
      </c>
      <c r="E160" s="226"/>
      <c r="F160" s="226"/>
      <c r="G160" s="227"/>
      <c r="H160" s="188"/>
      <c r="I160" s="189"/>
      <c r="J160" s="228"/>
      <c r="K160" s="229"/>
      <c r="L160" s="230"/>
      <c r="M160" s="231"/>
      <c r="N160" s="232"/>
      <c r="O160" s="233"/>
      <c r="P160" s="233"/>
      <c r="R160" s="195"/>
      <c r="S160" s="233"/>
      <c r="T160" s="195"/>
      <c r="U160" s="234"/>
      <c r="V160" s="195"/>
      <c r="W160" s="195"/>
      <c r="X160" s="195"/>
      <c r="Y160" s="235"/>
      <c r="Z160" s="195"/>
      <c r="AA160" s="199"/>
      <c r="AB160" s="195"/>
      <c r="AC160" s="235"/>
      <c r="AD160" s="200"/>
      <c r="AE160" s="201"/>
      <c r="AF160" s="200"/>
      <c r="AG160" s="236"/>
      <c r="AH160" s="200"/>
      <c r="AI160" s="202"/>
      <c r="AJ160" s="200"/>
      <c r="AK160" s="236"/>
      <c r="AL160" s="200"/>
      <c r="AM160" s="200"/>
      <c r="AN160" s="203"/>
      <c r="AO160" s="204"/>
      <c r="AP160" s="202"/>
      <c r="AQ160" s="203"/>
      <c r="AR160" s="200"/>
      <c r="AS160" s="205"/>
      <c r="AT160" s="203"/>
      <c r="AU160" s="206"/>
      <c r="AV160" s="206"/>
      <c r="AW160" s="237"/>
      <c r="AX160" s="200"/>
      <c r="AY160" s="202"/>
      <c r="AZ160" s="200"/>
      <c r="BA160" s="238"/>
      <c r="BB160" s="195"/>
      <c r="BC160" s="195"/>
      <c r="BD160" s="195"/>
      <c r="BE160" s="235"/>
      <c r="BF160" s="195"/>
      <c r="BG160" s="195"/>
      <c r="BH160" s="195"/>
      <c r="BI160" s="238"/>
      <c r="BJ160" s="200"/>
      <c r="BK160" s="202"/>
      <c r="BL160" s="200"/>
      <c r="BM160" s="238"/>
      <c r="BN160" s="195"/>
      <c r="BO160" s="195"/>
      <c r="BP160" s="195"/>
      <c r="BQ160" s="238"/>
      <c r="BR160" s="200"/>
      <c r="BS160" s="202"/>
      <c r="BT160" s="200"/>
      <c r="BU160" s="238"/>
      <c r="BV160" s="200"/>
      <c r="BW160" s="202"/>
      <c r="BX160" s="200"/>
      <c r="BY160" s="238"/>
      <c r="BZ160" s="208"/>
      <c r="CA160" s="239"/>
      <c r="CB160" s="210"/>
      <c r="CC160" s="202"/>
      <c r="CD160" s="211"/>
      <c r="CE160" s="238"/>
      <c r="CF160" s="210"/>
      <c r="CG160" s="202"/>
      <c r="CH160" s="211"/>
      <c r="CI160" s="238"/>
      <c r="CJ160" s="240"/>
      <c r="CK160" s="241"/>
      <c r="CL160" s="242"/>
    </row>
    <row r="161" spans="1:90" ht="24" thickTop="1" thickBot="1">
      <c r="B161" s="223">
        <f t="shared" si="6"/>
        <v>0</v>
      </c>
      <c r="C161" s="224">
        <f t="shared" si="7"/>
        <v>0</v>
      </c>
      <c r="D161" s="225" t="str">
        <f t="shared" si="8"/>
        <v/>
      </c>
      <c r="E161" s="226"/>
      <c r="F161" s="226"/>
      <c r="G161" s="227"/>
      <c r="H161" s="188"/>
      <c r="I161" s="189"/>
      <c r="J161" s="228"/>
      <c r="K161" s="229"/>
      <c r="L161" s="368"/>
      <c r="M161" s="231"/>
      <c r="N161" s="232"/>
      <c r="O161" s="233"/>
      <c r="P161" s="233"/>
      <c r="R161" s="195"/>
      <c r="S161" s="233"/>
      <c r="T161" s="195"/>
      <c r="U161" s="234"/>
      <c r="V161" s="195"/>
      <c r="W161" s="195"/>
      <c r="X161" s="195"/>
      <c r="Y161" s="235"/>
      <c r="Z161" s="195"/>
      <c r="AA161" s="199"/>
      <c r="AB161" s="195"/>
      <c r="AC161" s="235"/>
      <c r="AD161" s="200"/>
      <c r="AE161" s="201"/>
      <c r="AF161" s="200"/>
      <c r="AG161" s="236"/>
      <c r="AH161" s="200"/>
      <c r="AI161" s="202"/>
      <c r="AJ161" s="200"/>
      <c r="AK161" s="236"/>
      <c r="AL161" s="200"/>
      <c r="AM161" s="200"/>
      <c r="AN161" s="203"/>
      <c r="AO161" s="204"/>
      <c r="AP161" s="202"/>
      <c r="AQ161" s="203"/>
      <c r="AR161" s="200"/>
      <c r="AS161" s="205"/>
      <c r="AT161" s="203"/>
      <c r="AU161" s="206"/>
      <c r="AV161" s="206"/>
      <c r="AW161" s="237"/>
      <c r="AX161" s="200"/>
      <c r="AY161" s="202"/>
      <c r="AZ161" s="200"/>
      <c r="BA161" s="238"/>
      <c r="BB161" s="195"/>
      <c r="BC161" s="195"/>
      <c r="BD161" s="195"/>
      <c r="BE161" s="235"/>
      <c r="BF161" s="195"/>
      <c r="BG161" s="195"/>
      <c r="BH161" s="195"/>
      <c r="BI161" s="238"/>
      <c r="BJ161" s="200"/>
      <c r="BK161" s="202"/>
      <c r="BL161" s="200"/>
      <c r="BM161" s="238"/>
      <c r="BN161" s="195"/>
      <c r="BO161" s="195"/>
      <c r="BP161" s="195"/>
      <c r="BQ161" s="238"/>
      <c r="BR161" s="200"/>
      <c r="BS161" s="202"/>
      <c r="BT161" s="200"/>
      <c r="BU161" s="238"/>
      <c r="BV161" s="200"/>
      <c r="BW161" s="202"/>
      <c r="BX161" s="200"/>
      <c r="BY161" s="238"/>
      <c r="BZ161" s="208"/>
      <c r="CA161" s="239"/>
      <c r="CB161" s="210"/>
      <c r="CC161" s="202"/>
      <c r="CD161" s="211"/>
      <c r="CE161" s="238"/>
      <c r="CF161" s="210"/>
      <c r="CG161" s="202"/>
      <c r="CH161" s="211"/>
      <c r="CI161" s="238"/>
      <c r="CJ161" s="240"/>
      <c r="CK161" s="241"/>
      <c r="CL161" s="242"/>
    </row>
    <row r="162" spans="1:90" ht="24" thickTop="1" thickBot="1">
      <c r="A162" s="221"/>
      <c r="B162" s="183">
        <f t="shared" si="6"/>
        <v>0</v>
      </c>
      <c r="C162" s="184">
        <f t="shared" si="7"/>
        <v>0</v>
      </c>
      <c r="D162" s="185" t="str">
        <f t="shared" si="8"/>
        <v/>
      </c>
      <c r="E162" s="186"/>
      <c r="F162" s="186"/>
      <c r="G162" s="187"/>
      <c r="H162" s="188"/>
      <c r="I162" s="189"/>
      <c r="J162" s="228"/>
      <c r="K162" s="191"/>
      <c r="L162" s="192"/>
      <c r="M162" s="193"/>
      <c r="N162" s="194"/>
      <c r="O162" s="195"/>
      <c r="P162" s="195"/>
      <c r="Q162" s="196"/>
      <c r="R162" s="195"/>
      <c r="S162" s="233"/>
      <c r="T162" s="195"/>
      <c r="U162" s="197"/>
      <c r="V162" s="195"/>
      <c r="W162" s="195"/>
      <c r="X162" s="195"/>
      <c r="Y162" s="198"/>
      <c r="Z162" s="195"/>
      <c r="AA162" s="199"/>
      <c r="AB162" s="195"/>
      <c r="AC162" s="198"/>
      <c r="AD162" s="200"/>
      <c r="AE162" s="201"/>
      <c r="AF162" s="200"/>
      <c r="AG162" s="197"/>
      <c r="AH162" s="200"/>
      <c r="AI162" s="202"/>
      <c r="AJ162" s="200"/>
      <c r="AK162" s="197"/>
      <c r="AL162" s="200"/>
      <c r="AM162" s="200"/>
      <c r="AN162" s="203"/>
      <c r="AO162" s="204"/>
      <c r="AP162" s="202"/>
      <c r="AQ162" s="203"/>
      <c r="AR162" s="200"/>
      <c r="AS162" s="205"/>
      <c r="AT162" s="203"/>
      <c r="AU162" s="206"/>
      <c r="AV162" s="206"/>
      <c r="AW162" s="203"/>
      <c r="AX162" s="200"/>
      <c r="AY162" s="202"/>
      <c r="AZ162" s="200"/>
      <c r="BA162" s="207"/>
      <c r="BB162" s="195"/>
      <c r="BC162" s="195"/>
      <c r="BD162" s="195"/>
      <c r="BE162" s="198"/>
      <c r="BF162" s="195"/>
      <c r="BG162" s="195"/>
      <c r="BH162" s="195"/>
      <c r="BI162" s="207"/>
      <c r="BJ162" s="200"/>
      <c r="BK162" s="202"/>
      <c r="BL162" s="200"/>
      <c r="BM162" s="207"/>
      <c r="BN162" s="195"/>
      <c r="BO162" s="195"/>
      <c r="BP162" s="195"/>
      <c r="BQ162" s="207"/>
      <c r="BR162" s="200"/>
      <c r="BS162" s="202"/>
      <c r="BT162" s="200"/>
      <c r="BU162" s="207"/>
      <c r="BV162" s="200"/>
      <c r="BW162" s="202"/>
      <c r="BX162" s="200"/>
      <c r="BY162" s="207"/>
      <c r="BZ162" s="208"/>
      <c r="CA162" s="209"/>
      <c r="CB162" s="210"/>
      <c r="CC162" s="202"/>
      <c r="CD162" s="211"/>
      <c r="CE162" s="207"/>
      <c r="CF162" s="210"/>
      <c r="CG162" s="202"/>
      <c r="CH162" s="211"/>
      <c r="CI162" s="207"/>
      <c r="CJ162" s="212"/>
      <c r="CK162" s="213"/>
      <c r="CL162" s="214"/>
    </row>
    <row r="163" spans="1:90" ht="23.25" thickBot="1">
      <c r="B163" s="223">
        <f t="shared" si="6"/>
        <v>0</v>
      </c>
      <c r="C163" s="224">
        <f t="shared" si="7"/>
        <v>0</v>
      </c>
      <c r="D163" s="225" t="str">
        <f t="shared" si="8"/>
        <v/>
      </c>
      <c r="E163" s="226"/>
      <c r="F163" s="226"/>
      <c r="G163" s="227"/>
      <c r="H163" s="188"/>
      <c r="I163" s="189"/>
      <c r="J163" s="228"/>
      <c r="K163" s="229"/>
      <c r="L163" s="230"/>
      <c r="M163" s="231"/>
      <c r="N163" s="232"/>
      <c r="O163" s="233"/>
      <c r="P163" s="233"/>
      <c r="R163" s="195"/>
      <c r="S163" s="233"/>
      <c r="T163" s="195"/>
      <c r="U163" s="234"/>
      <c r="V163" s="195"/>
      <c r="W163" s="195"/>
      <c r="X163" s="195"/>
      <c r="Y163" s="235"/>
      <c r="Z163" s="195"/>
      <c r="AA163" s="199"/>
      <c r="AB163" s="195"/>
      <c r="AC163" s="235"/>
      <c r="AD163" s="200"/>
      <c r="AE163" s="201"/>
      <c r="AF163" s="200"/>
      <c r="AG163" s="236"/>
      <c r="AH163" s="200"/>
      <c r="AI163" s="202"/>
      <c r="AJ163" s="200"/>
      <c r="AK163" s="236"/>
      <c r="AL163" s="200"/>
      <c r="AM163" s="200"/>
      <c r="AN163" s="203"/>
      <c r="AO163" s="204"/>
      <c r="AP163" s="202"/>
      <c r="AQ163" s="203"/>
      <c r="AR163" s="200"/>
      <c r="AS163" s="205"/>
      <c r="AT163" s="203"/>
      <c r="AU163" s="206"/>
      <c r="AV163" s="206"/>
      <c r="AW163" s="237"/>
      <c r="AX163" s="200"/>
      <c r="AY163" s="202"/>
      <c r="AZ163" s="200"/>
      <c r="BA163" s="238"/>
      <c r="BB163" s="195"/>
      <c r="BC163" s="195"/>
      <c r="BD163" s="195"/>
      <c r="BE163" s="235"/>
      <c r="BF163" s="195"/>
      <c r="BG163" s="195"/>
      <c r="BH163" s="195"/>
      <c r="BI163" s="238"/>
      <c r="BJ163" s="200"/>
      <c r="BK163" s="202"/>
      <c r="BL163" s="200"/>
      <c r="BM163" s="238"/>
      <c r="BN163" s="195"/>
      <c r="BO163" s="195"/>
      <c r="BP163" s="195"/>
      <c r="BQ163" s="238"/>
      <c r="BR163" s="200"/>
      <c r="BS163" s="202"/>
      <c r="BT163" s="200"/>
      <c r="BU163" s="238"/>
      <c r="BV163" s="200"/>
      <c r="BW163" s="202"/>
      <c r="BX163" s="200"/>
      <c r="BY163" s="238"/>
      <c r="BZ163" s="208"/>
      <c r="CA163" s="239"/>
      <c r="CB163" s="210"/>
      <c r="CC163" s="202"/>
      <c r="CD163" s="211"/>
      <c r="CE163" s="238"/>
      <c r="CF163" s="210"/>
      <c r="CG163" s="202"/>
      <c r="CH163" s="211"/>
      <c r="CI163" s="238"/>
      <c r="CJ163" s="240"/>
      <c r="CK163" s="241"/>
      <c r="CL163" s="242"/>
    </row>
    <row r="164" spans="1:90" ht="23.25" thickBot="1">
      <c r="B164" s="223">
        <f t="shared" si="6"/>
        <v>0</v>
      </c>
      <c r="C164" s="224">
        <f t="shared" si="7"/>
        <v>0</v>
      </c>
      <c r="D164" s="225" t="str">
        <f t="shared" si="8"/>
        <v/>
      </c>
      <c r="E164" s="226"/>
      <c r="F164" s="226"/>
      <c r="G164" s="227"/>
      <c r="H164" s="188"/>
      <c r="I164" s="189"/>
      <c r="J164" s="228"/>
      <c r="K164" s="229"/>
      <c r="L164" s="230"/>
      <c r="M164" s="231"/>
      <c r="N164" s="232"/>
      <c r="O164" s="233"/>
      <c r="P164" s="233"/>
      <c r="R164" s="195"/>
      <c r="S164" s="233"/>
      <c r="T164" s="195"/>
      <c r="U164" s="234"/>
      <c r="V164" s="195"/>
      <c r="W164" s="195"/>
      <c r="X164" s="195"/>
      <c r="Y164" s="235"/>
      <c r="Z164" s="195"/>
      <c r="AA164" s="199"/>
      <c r="AB164" s="195"/>
      <c r="AC164" s="235"/>
      <c r="AD164" s="200"/>
      <c r="AE164" s="201"/>
      <c r="AF164" s="200"/>
      <c r="AG164" s="236"/>
      <c r="AH164" s="200"/>
      <c r="AI164" s="202"/>
      <c r="AJ164" s="200"/>
      <c r="AK164" s="236"/>
      <c r="AL164" s="200"/>
      <c r="AM164" s="200"/>
      <c r="AN164" s="203"/>
      <c r="AO164" s="204"/>
      <c r="AP164" s="202"/>
      <c r="AQ164" s="203"/>
      <c r="AR164" s="200"/>
      <c r="AS164" s="205"/>
      <c r="AT164" s="203"/>
      <c r="AU164" s="206"/>
      <c r="AV164" s="206"/>
      <c r="AW164" s="237"/>
      <c r="AX164" s="200"/>
      <c r="AY164" s="202"/>
      <c r="AZ164" s="200"/>
      <c r="BA164" s="238"/>
      <c r="BB164" s="195"/>
      <c r="BC164" s="195"/>
      <c r="BD164" s="195"/>
      <c r="BE164" s="235"/>
      <c r="BF164" s="195"/>
      <c r="BG164" s="195"/>
      <c r="BH164" s="195"/>
      <c r="BI164" s="238"/>
      <c r="BJ164" s="200"/>
      <c r="BK164" s="202"/>
      <c r="BL164" s="200"/>
      <c r="BM164" s="238"/>
      <c r="BN164" s="195"/>
      <c r="BO164" s="195"/>
      <c r="BP164" s="195"/>
      <c r="BQ164" s="238"/>
      <c r="BR164" s="200"/>
      <c r="BS164" s="202"/>
      <c r="BT164" s="200"/>
      <c r="BU164" s="238"/>
      <c r="BV164" s="200"/>
      <c r="BW164" s="202"/>
      <c r="BX164" s="200"/>
      <c r="BY164" s="238"/>
      <c r="BZ164" s="208"/>
      <c r="CA164" s="239"/>
      <c r="CB164" s="210"/>
      <c r="CC164" s="202"/>
      <c r="CD164" s="211"/>
      <c r="CE164" s="238"/>
      <c r="CF164" s="210"/>
      <c r="CG164" s="202"/>
      <c r="CH164" s="211"/>
      <c r="CI164" s="238"/>
      <c r="CJ164" s="240"/>
      <c r="CK164" s="241"/>
      <c r="CL164" s="242"/>
    </row>
    <row r="165" spans="1:90" ht="23.25" thickBot="1">
      <c r="B165" s="223">
        <f t="shared" si="6"/>
        <v>0</v>
      </c>
      <c r="C165" s="224">
        <f t="shared" si="7"/>
        <v>0</v>
      </c>
      <c r="D165" s="225" t="str">
        <f t="shared" si="8"/>
        <v/>
      </c>
      <c r="E165" s="226"/>
      <c r="F165" s="226"/>
      <c r="G165" s="227"/>
      <c r="H165" s="188"/>
      <c r="I165" s="189"/>
      <c r="J165" s="228"/>
      <c r="K165" s="229"/>
      <c r="L165" s="369"/>
      <c r="M165" s="231"/>
      <c r="N165" s="232"/>
      <c r="O165" s="233"/>
      <c r="P165" s="233"/>
      <c r="R165" s="195"/>
      <c r="S165" s="233"/>
      <c r="T165" s="195"/>
      <c r="U165" s="234"/>
      <c r="V165" s="195"/>
      <c r="W165" s="195"/>
      <c r="X165" s="195"/>
      <c r="Y165" s="235"/>
      <c r="Z165" s="195"/>
      <c r="AA165" s="199"/>
      <c r="AB165" s="195"/>
      <c r="AC165" s="235"/>
      <c r="AD165" s="200"/>
      <c r="AE165" s="201"/>
      <c r="AF165" s="200"/>
      <c r="AG165" s="236"/>
      <c r="AH165" s="200"/>
      <c r="AI165" s="202"/>
      <c r="AJ165" s="200"/>
      <c r="AK165" s="236"/>
      <c r="AL165" s="200"/>
      <c r="AM165" s="200"/>
      <c r="AN165" s="203"/>
      <c r="AO165" s="204"/>
      <c r="AP165" s="202"/>
      <c r="AQ165" s="203"/>
      <c r="AR165" s="200"/>
      <c r="AS165" s="205"/>
      <c r="AT165" s="203"/>
      <c r="AU165" s="206"/>
      <c r="AV165" s="206"/>
      <c r="AW165" s="237"/>
      <c r="AX165" s="200"/>
      <c r="AY165" s="202"/>
      <c r="AZ165" s="200"/>
      <c r="BA165" s="238"/>
      <c r="BB165" s="195"/>
      <c r="BC165" s="195"/>
      <c r="BD165" s="195"/>
      <c r="BE165" s="235"/>
      <c r="BF165" s="195"/>
      <c r="BG165" s="195"/>
      <c r="BH165" s="195"/>
      <c r="BI165" s="238"/>
      <c r="BJ165" s="200"/>
      <c r="BK165" s="202"/>
      <c r="BL165" s="200"/>
      <c r="BM165" s="238"/>
      <c r="BN165" s="195"/>
      <c r="BO165" s="195"/>
      <c r="BP165" s="195"/>
      <c r="BQ165" s="238"/>
      <c r="BR165" s="200"/>
      <c r="BS165" s="202"/>
      <c r="BT165" s="200"/>
      <c r="BU165" s="238"/>
      <c r="BV165" s="200"/>
      <c r="BW165" s="202"/>
      <c r="BX165" s="200"/>
      <c r="BY165" s="238"/>
      <c r="BZ165" s="208"/>
      <c r="CA165" s="239"/>
      <c r="CB165" s="210"/>
      <c r="CC165" s="202"/>
      <c r="CD165" s="211"/>
      <c r="CE165" s="238"/>
      <c r="CF165" s="210"/>
      <c r="CG165" s="202"/>
      <c r="CH165" s="211"/>
      <c r="CI165" s="238"/>
      <c r="CJ165" s="240"/>
      <c r="CK165" s="241"/>
      <c r="CL165" s="242"/>
    </row>
    <row r="166" spans="1:90" ht="23.25" thickBot="1">
      <c r="B166" s="223">
        <f t="shared" si="6"/>
        <v>0</v>
      </c>
      <c r="C166" s="224">
        <f t="shared" si="7"/>
        <v>0</v>
      </c>
      <c r="D166" s="225" t="str">
        <f t="shared" si="8"/>
        <v/>
      </c>
      <c r="E166" s="226"/>
      <c r="F166" s="226"/>
      <c r="G166" s="227"/>
      <c r="H166" s="188"/>
      <c r="I166" s="189"/>
      <c r="J166" s="228"/>
      <c r="K166" s="229"/>
      <c r="L166" s="230"/>
      <c r="M166" s="231"/>
      <c r="N166" s="232"/>
      <c r="O166" s="233"/>
      <c r="P166" s="233"/>
      <c r="R166" s="195"/>
      <c r="S166" s="233"/>
      <c r="T166" s="195"/>
      <c r="U166" s="234"/>
      <c r="V166" s="195"/>
      <c r="W166" s="195"/>
      <c r="X166" s="195"/>
      <c r="Y166" s="235"/>
      <c r="Z166" s="195"/>
      <c r="AA166" s="199"/>
      <c r="AB166" s="195"/>
      <c r="AC166" s="235"/>
      <c r="AD166" s="200"/>
      <c r="AE166" s="201"/>
      <c r="AF166" s="200"/>
      <c r="AG166" s="236"/>
      <c r="AH166" s="200"/>
      <c r="AI166" s="202"/>
      <c r="AJ166" s="200"/>
      <c r="AK166" s="236"/>
      <c r="AL166" s="200"/>
      <c r="AM166" s="200"/>
      <c r="AN166" s="203"/>
      <c r="AO166" s="204"/>
      <c r="AP166" s="202"/>
      <c r="AQ166" s="203"/>
      <c r="AR166" s="200"/>
      <c r="AS166" s="205"/>
      <c r="AT166" s="203"/>
      <c r="AU166" s="206"/>
      <c r="AV166" s="206"/>
      <c r="AW166" s="237"/>
      <c r="AX166" s="200"/>
      <c r="AY166" s="202"/>
      <c r="AZ166" s="200"/>
      <c r="BA166" s="238"/>
      <c r="BB166" s="195"/>
      <c r="BC166" s="195"/>
      <c r="BD166" s="195"/>
      <c r="BE166" s="235"/>
      <c r="BF166" s="195"/>
      <c r="BG166" s="195"/>
      <c r="BH166" s="195"/>
      <c r="BI166" s="238"/>
      <c r="BJ166" s="200"/>
      <c r="BK166" s="202"/>
      <c r="BL166" s="200"/>
      <c r="BM166" s="238"/>
      <c r="BN166" s="195"/>
      <c r="BO166" s="195"/>
      <c r="BP166" s="195"/>
      <c r="BQ166" s="238"/>
      <c r="BR166" s="200"/>
      <c r="BS166" s="202"/>
      <c r="BT166" s="200"/>
      <c r="BU166" s="238"/>
      <c r="BV166" s="200"/>
      <c r="BW166" s="202"/>
      <c r="BX166" s="200"/>
      <c r="BY166" s="238"/>
      <c r="BZ166" s="208"/>
      <c r="CA166" s="239"/>
      <c r="CB166" s="210"/>
      <c r="CC166" s="202"/>
      <c r="CD166" s="211"/>
      <c r="CE166" s="238"/>
      <c r="CF166" s="210"/>
      <c r="CG166" s="202"/>
      <c r="CH166" s="211"/>
      <c r="CI166" s="238"/>
      <c r="CJ166" s="240"/>
      <c r="CK166" s="241"/>
      <c r="CL166" s="242"/>
    </row>
    <row r="167" spans="1:90" ht="23.25" thickBot="1">
      <c r="B167" s="223">
        <f t="shared" si="6"/>
        <v>0</v>
      </c>
      <c r="C167" s="224">
        <f t="shared" si="7"/>
        <v>0</v>
      </c>
      <c r="D167" s="225" t="str">
        <f t="shared" si="8"/>
        <v/>
      </c>
      <c r="E167" s="226"/>
      <c r="F167" s="226"/>
      <c r="G167" s="227"/>
      <c r="H167" s="188"/>
      <c r="I167" s="189"/>
      <c r="J167" s="228"/>
      <c r="K167" s="229"/>
      <c r="L167" s="230"/>
      <c r="M167" s="231"/>
      <c r="N167" s="232"/>
      <c r="O167" s="233"/>
      <c r="P167" s="233"/>
      <c r="R167" s="195"/>
      <c r="S167" s="233"/>
      <c r="T167" s="195"/>
      <c r="U167" s="234"/>
      <c r="V167" s="195"/>
      <c r="W167" s="195"/>
      <c r="X167" s="195"/>
      <c r="Y167" s="235"/>
      <c r="Z167" s="195"/>
      <c r="AA167" s="199"/>
      <c r="AB167" s="195"/>
      <c r="AC167" s="235"/>
      <c r="AD167" s="200"/>
      <c r="AE167" s="201"/>
      <c r="AF167" s="200"/>
      <c r="AG167" s="236"/>
      <c r="AH167" s="200"/>
      <c r="AI167" s="202"/>
      <c r="AJ167" s="200"/>
      <c r="AK167" s="236"/>
      <c r="AL167" s="200"/>
      <c r="AM167" s="200"/>
      <c r="AN167" s="203"/>
      <c r="AO167" s="204"/>
      <c r="AP167" s="202"/>
      <c r="AQ167" s="203"/>
      <c r="AR167" s="200"/>
      <c r="AS167" s="205"/>
      <c r="AT167" s="203"/>
      <c r="AU167" s="206"/>
      <c r="AV167" s="206"/>
      <c r="AW167" s="237"/>
      <c r="AX167" s="200"/>
      <c r="AY167" s="202"/>
      <c r="AZ167" s="200"/>
      <c r="BA167" s="238"/>
      <c r="BB167" s="195"/>
      <c r="BC167" s="195"/>
      <c r="BD167" s="195"/>
      <c r="BE167" s="235"/>
      <c r="BF167" s="195"/>
      <c r="BG167" s="195"/>
      <c r="BH167" s="195"/>
      <c r="BI167" s="238"/>
      <c r="BJ167" s="200"/>
      <c r="BK167" s="202"/>
      <c r="BL167" s="200"/>
      <c r="BM167" s="238"/>
      <c r="BN167" s="195"/>
      <c r="BO167" s="195"/>
      <c r="BP167" s="195"/>
      <c r="BQ167" s="238"/>
      <c r="BR167" s="200"/>
      <c r="BS167" s="202"/>
      <c r="BT167" s="200"/>
      <c r="BU167" s="238"/>
      <c r="BV167" s="200"/>
      <c r="BW167" s="202"/>
      <c r="BX167" s="200"/>
      <c r="BY167" s="238"/>
      <c r="BZ167" s="208"/>
      <c r="CA167" s="239"/>
      <c r="CB167" s="210"/>
      <c r="CC167" s="202"/>
      <c r="CD167" s="211"/>
      <c r="CE167" s="238"/>
      <c r="CF167" s="210"/>
      <c r="CG167" s="202"/>
      <c r="CH167" s="211"/>
      <c r="CI167" s="238"/>
      <c r="CJ167" s="240"/>
      <c r="CK167" s="241"/>
      <c r="CL167" s="242"/>
    </row>
    <row r="168" spans="1:90" ht="23.25" thickBot="1">
      <c r="B168" s="223">
        <f t="shared" si="6"/>
        <v>0</v>
      </c>
      <c r="C168" s="224">
        <f t="shared" si="7"/>
        <v>0</v>
      </c>
      <c r="D168" s="225" t="str">
        <f t="shared" si="8"/>
        <v/>
      </c>
      <c r="E168" s="226"/>
      <c r="F168" s="226"/>
      <c r="G168" s="227"/>
      <c r="H168" s="188"/>
      <c r="I168" s="189"/>
      <c r="J168" s="228"/>
      <c r="K168" s="229"/>
      <c r="L168" s="230"/>
      <c r="M168" s="231"/>
      <c r="N168" s="232"/>
      <c r="O168" s="233"/>
      <c r="P168" s="233"/>
      <c r="R168" s="195"/>
      <c r="S168" s="233"/>
      <c r="T168" s="195"/>
      <c r="U168" s="234"/>
      <c r="V168" s="195"/>
      <c r="W168" s="195"/>
      <c r="X168" s="195"/>
      <c r="Y168" s="235"/>
      <c r="Z168" s="195"/>
      <c r="AA168" s="199"/>
      <c r="AB168" s="195"/>
      <c r="AC168" s="235"/>
      <c r="AD168" s="200"/>
      <c r="AE168" s="201"/>
      <c r="AF168" s="200"/>
      <c r="AG168" s="236"/>
      <c r="AH168" s="200"/>
      <c r="AI168" s="202"/>
      <c r="AJ168" s="200"/>
      <c r="AK168" s="236"/>
      <c r="AL168" s="200"/>
      <c r="AM168" s="200"/>
      <c r="AN168" s="203"/>
      <c r="AO168" s="204"/>
      <c r="AP168" s="202"/>
      <c r="AQ168" s="203"/>
      <c r="AR168" s="200"/>
      <c r="AS168" s="205"/>
      <c r="AT168" s="203"/>
      <c r="AU168" s="206"/>
      <c r="AV168" s="206"/>
      <c r="AW168" s="237"/>
      <c r="AX168" s="200"/>
      <c r="AY168" s="202"/>
      <c r="AZ168" s="200"/>
      <c r="BA168" s="238"/>
      <c r="BB168" s="195"/>
      <c r="BC168" s="195"/>
      <c r="BD168" s="195"/>
      <c r="BE168" s="235"/>
      <c r="BF168" s="195"/>
      <c r="BG168" s="195"/>
      <c r="BH168" s="195"/>
      <c r="BI168" s="238"/>
      <c r="BJ168" s="200"/>
      <c r="BK168" s="202"/>
      <c r="BL168" s="200"/>
      <c r="BM168" s="238"/>
      <c r="BN168" s="195"/>
      <c r="BO168" s="195"/>
      <c r="BP168" s="195"/>
      <c r="BQ168" s="238"/>
      <c r="BR168" s="200"/>
      <c r="BS168" s="202"/>
      <c r="BT168" s="200"/>
      <c r="BU168" s="238"/>
      <c r="BV168" s="200"/>
      <c r="BW168" s="202"/>
      <c r="BX168" s="200"/>
      <c r="BY168" s="238"/>
      <c r="BZ168" s="208"/>
      <c r="CA168" s="239"/>
      <c r="CB168" s="210"/>
      <c r="CC168" s="202"/>
      <c r="CD168" s="211"/>
      <c r="CE168" s="238"/>
      <c r="CF168" s="210"/>
      <c r="CG168" s="202"/>
      <c r="CH168" s="211"/>
      <c r="CI168" s="238"/>
      <c r="CJ168" s="240"/>
      <c r="CK168" s="241"/>
      <c r="CL168" s="242"/>
    </row>
    <row r="169" spans="1:90" ht="23.25" thickBot="1">
      <c r="A169" s="303"/>
      <c r="B169" s="304">
        <f t="shared" si="6"/>
        <v>0</v>
      </c>
      <c r="C169" s="305">
        <f t="shared" si="7"/>
        <v>0</v>
      </c>
      <c r="D169" s="306" t="str">
        <f t="shared" si="8"/>
        <v/>
      </c>
      <c r="E169" s="307"/>
      <c r="F169" s="307"/>
      <c r="G169" s="308"/>
      <c r="H169" s="309"/>
      <c r="I169" s="310"/>
      <c r="J169" s="228"/>
      <c r="K169" s="311"/>
      <c r="L169" s="312"/>
      <c r="M169" s="313"/>
      <c r="N169" s="314"/>
      <c r="O169" s="315"/>
      <c r="P169" s="315"/>
      <c r="Q169" s="316"/>
      <c r="R169" s="315"/>
      <c r="S169" s="315"/>
      <c r="T169" s="315"/>
      <c r="U169" s="317"/>
      <c r="V169" s="315"/>
      <c r="W169" s="315"/>
      <c r="X169" s="315"/>
      <c r="Y169" s="318"/>
      <c r="Z169" s="315"/>
      <c r="AA169" s="356"/>
      <c r="AB169" s="315"/>
      <c r="AC169" s="318"/>
      <c r="AD169" s="362"/>
      <c r="AE169" s="363"/>
      <c r="AF169" s="362"/>
      <c r="AG169" s="317"/>
      <c r="AH169" s="362"/>
      <c r="AI169" s="202"/>
      <c r="AJ169" s="362"/>
      <c r="AK169" s="317"/>
      <c r="AL169" s="362"/>
      <c r="AM169" s="362"/>
      <c r="AN169" s="319"/>
      <c r="AO169" s="320"/>
      <c r="AP169" s="364"/>
      <c r="AQ169" s="319"/>
      <c r="AR169" s="362"/>
      <c r="AS169" s="365"/>
      <c r="AT169" s="319"/>
      <c r="AU169" s="321"/>
      <c r="AV169" s="321"/>
      <c r="AW169" s="319"/>
      <c r="AX169" s="362"/>
      <c r="AY169" s="202"/>
      <c r="AZ169" s="362"/>
      <c r="BA169" s="322"/>
      <c r="BB169" s="315"/>
      <c r="BC169" s="315"/>
      <c r="BD169" s="315"/>
      <c r="BE169" s="318"/>
      <c r="BF169" s="315"/>
      <c r="BG169" s="315"/>
      <c r="BH169" s="315"/>
      <c r="BI169" s="322"/>
      <c r="BJ169" s="362"/>
      <c r="BK169" s="364"/>
      <c r="BL169" s="362"/>
      <c r="BM169" s="322"/>
      <c r="BN169" s="315"/>
      <c r="BO169" s="315"/>
      <c r="BP169" s="315"/>
      <c r="BQ169" s="322"/>
      <c r="BR169" s="362"/>
      <c r="BS169" s="202"/>
      <c r="BT169" s="362"/>
      <c r="BU169" s="322"/>
      <c r="BV169" s="362"/>
      <c r="BW169" s="364"/>
      <c r="BX169" s="362"/>
      <c r="BY169" s="322"/>
      <c r="BZ169" s="208"/>
      <c r="CA169" s="323"/>
      <c r="CB169" s="210"/>
      <c r="CC169" s="202"/>
      <c r="CD169" s="211"/>
      <c r="CE169" s="322"/>
      <c r="CF169" s="210"/>
      <c r="CG169" s="202"/>
      <c r="CH169" s="211"/>
      <c r="CI169" s="322"/>
      <c r="CJ169" s="326"/>
      <c r="CK169" s="327"/>
      <c r="CL169" s="328"/>
    </row>
    <row r="170" spans="1:90" ht="23.25" thickBot="1">
      <c r="B170" s="223">
        <f t="shared" si="6"/>
        <v>0</v>
      </c>
      <c r="C170" s="224">
        <f t="shared" si="7"/>
        <v>0</v>
      </c>
      <c r="D170" s="225" t="str">
        <f t="shared" si="8"/>
        <v/>
      </c>
      <c r="E170" s="226"/>
      <c r="F170" s="226"/>
      <c r="G170" s="227"/>
      <c r="H170" s="188"/>
      <c r="I170" s="189"/>
      <c r="J170" s="228"/>
      <c r="K170" s="229"/>
      <c r="L170" s="230"/>
      <c r="M170" s="231"/>
      <c r="N170" s="232"/>
      <c r="O170" s="233"/>
      <c r="P170" s="233"/>
      <c r="R170" s="195"/>
      <c r="S170" s="233"/>
      <c r="T170" s="195"/>
      <c r="U170" s="234"/>
      <c r="V170" s="195"/>
      <c r="W170" s="195"/>
      <c r="X170" s="195"/>
      <c r="Y170" s="235"/>
      <c r="Z170" s="195"/>
      <c r="AA170" s="199"/>
      <c r="AB170" s="195"/>
      <c r="AC170" s="235"/>
      <c r="AD170" s="200"/>
      <c r="AE170" s="201"/>
      <c r="AF170" s="200"/>
      <c r="AG170" s="236"/>
      <c r="AH170" s="200"/>
      <c r="AI170" s="202"/>
      <c r="AJ170" s="200"/>
      <c r="AK170" s="236"/>
      <c r="AL170" s="200"/>
      <c r="AM170" s="200"/>
      <c r="AN170" s="203"/>
      <c r="AO170" s="204"/>
      <c r="AP170" s="202"/>
      <c r="AQ170" s="203"/>
      <c r="AR170" s="200"/>
      <c r="AS170" s="205"/>
      <c r="AT170" s="203"/>
      <c r="AU170" s="206"/>
      <c r="AV170" s="206"/>
      <c r="AW170" s="237"/>
      <c r="AX170" s="200"/>
      <c r="AY170" s="202"/>
      <c r="AZ170" s="200"/>
      <c r="BA170" s="238"/>
      <c r="BB170" s="195"/>
      <c r="BC170" s="195"/>
      <c r="BD170" s="195"/>
      <c r="BE170" s="235"/>
      <c r="BF170" s="195"/>
      <c r="BG170" s="195"/>
      <c r="BH170" s="195"/>
      <c r="BI170" s="238"/>
      <c r="BJ170" s="200"/>
      <c r="BK170" s="202"/>
      <c r="BL170" s="200"/>
      <c r="BM170" s="238"/>
      <c r="BN170" s="195"/>
      <c r="BO170" s="195"/>
      <c r="BP170" s="195"/>
      <c r="BQ170" s="238"/>
      <c r="BR170" s="200"/>
      <c r="BS170" s="202"/>
      <c r="BT170" s="200"/>
      <c r="BU170" s="238"/>
      <c r="BV170" s="200"/>
      <c r="BW170" s="202"/>
      <c r="BX170" s="200"/>
      <c r="BY170" s="238"/>
      <c r="BZ170" s="208"/>
      <c r="CA170" s="239"/>
      <c r="CB170" s="210"/>
      <c r="CC170" s="202"/>
      <c r="CD170" s="211"/>
      <c r="CE170" s="238"/>
      <c r="CF170" s="210"/>
      <c r="CG170" s="202"/>
      <c r="CH170" s="211"/>
      <c r="CI170" s="238"/>
      <c r="CJ170" s="240"/>
      <c r="CK170" s="241"/>
      <c r="CL170" s="242"/>
    </row>
    <row r="171" spans="1:90" ht="23.25" thickBot="1">
      <c r="B171" s="223">
        <f t="shared" si="6"/>
        <v>0</v>
      </c>
      <c r="C171" s="224">
        <f t="shared" si="7"/>
        <v>0</v>
      </c>
      <c r="D171" s="225" t="str">
        <f t="shared" si="8"/>
        <v/>
      </c>
      <c r="E171" s="226"/>
      <c r="F171" s="226"/>
      <c r="G171" s="227"/>
      <c r="H171" s="188"/>
      <c r="I171" s="189"/>
      <c r="J171" s="228"/>
      <c r="K171" s="229"/>
      <c r="L171" s="230"/>
      <c r="M171" s="231"/>
      <c r="N171" s="232"/>
      <c r="O171" s="233"/>
      <c r="P171" s="233"/>
      <c r="R171" s="195"/>
      <c r="S171" s="233"/>
      <c r="T171" s="195"/>
      <c r="U171" s="234"/>
      <c r="V171" s="195"/>
      <c r="W171" s="195"/>
      <c r="X171" s="195"/>
      <c r="Y171" s="235"/>
      <c r="Z171" s="195"/>
      <c r="AA171" s="199"/>
      <c r="AB171" s="195"/>
      <c r="AC171" s="235"/>
      <c r="AD171" s="200"/>
      <c r="AE171" s="201"/>
      <c r="AF171" s="200"/>
      <c r="AG171" s="236"/>
      <c r="AH171" s="200"/>
      <c r="AI171" s="202"/>
      <c r="AJ171" s="200"/>
      <c r="AK171" s="236"/>
      <c r="AL171" s="200"/>
      <c r="AM171" s="200"/>
      <c r="AN171" s="203"/>
      <c r="AO171" s="204"/>
      <c r="AP171" s="202"/>
      <c r="AQ171" s="203"/>
      <c r="AR171" s="200"/>
      <c r="AS171" s="205"/>
      <c r="AT171" s="203"/>
      <c r="AU171" s="206"/>
      <c r="AV171" s="206"/>
      <c r="AW171" s="237"/>
      <c r="AX171" s="200"/>
      <c r="AY171" s="202"/>
      <c r="AZ171" s="200"/>
      <c r="BA171" s="238"/>
      <c r="BB171" s="195"/>
      <c r="BC171" s="195"/>
      <c r="BD171" s="195"/>
      <c r="BE171" s="235"/>
      <c r="BF171" s="195"/>
      <c r="BG171" s="195"/>
      <c r="BH171" s="195"/>
      <c r="BI171" s="238"/>
      <c r="BJ171" s="200"/>
      <c r="BK171" s="202"/>
      <c r="BL171" s="200"/>
      <c r="BM171" s="238"/>
      <c r="BN171" s="195"/>
      <c r="BO171" s="195"/>
      <c r="BP171" s="195"/>
      <c r="BQ171" s="238"/>
      <c r="BR171" s="200"/>
      <c r="BS171" s="202"/>
      <c r="BT171" s="200"/>
      <c r="BU171" s="238"/>
      <c r="BV171" s="200"/>
      <c r="BW171" s="202"/>
      <c r="BX171" s="200"/>
      <c r="BY171" s="238"/>
      <c r="BZ171" s="208"/>
      <c r="CA171" s="239"/>
      <c r="CB171" s="210"/>
      <c r="CC171" s="202"/>
      <c r="CD171" s="211"/>
      <c r="CE171" s="238"/>
      <c r="CF171" s="210"/>
      <c r="CG171" s="202"/>
      <c r="CH171" s="211"/>
      <c r="CI171" s="238"/>
      <c r="CJ171" s="240"/>
      <c r="CK171" s="241"/>
      <c r="CL171" s="242"/>
    </row>
    <row r="172" spans="1:90" ht="23.25" thickBot="1">
      <c r="B172" s="223">
        <f t="shared" si="6"/>
        <v>0</v>
      </c>
      <c r="C172" s="224">
        <f t="shared" si="7"/>
        <v>0</v>
      </c>
      <c r="D172" s="225" t="str">
        <f t="shared" si="8"/>
        <v/>
      </c>
      <c r="E172" s="226"/>
      <c r="F172" s="226"/>
      <c r="G172" s="227"/>
      <c r="H172" s="188"/>
      <c r="I172" s="189"/>
      <c r="J172" s="228"/>
      <c r="K172" s="229"/>
      <c r="L172" s="230"/>
      <c r="M172" s="231"/>
      <c r="N172" s="232"/>
      <c r="O172" s="233"/>
      <c r="P172" s="233"/>
      <c r="R172" s="195"/>
      <c r="S172" s="233"/>
      <c r="T172" s="195"/>
      <c r="U172" s="234"/>
      <c r="V172" s="195"/>
      <c r="W172" s="195"/>
      <c r="X172" s="195"/>
      <c r="Y172" s="235"/>
      <c r="Z172" s="195"/>
      <c r="AA172" s="199"/>
      <c r="AB172" s="195"/>
      <c r="AC172" s="235"/>
      <c r="AD172" s="200"/>
      <c r="AE172" s="201"/>
      <c r="AF172" s="200"/>
      <c r="AG172" s="236"/>
      <c r="AH172" s="200"/>
      <c r="AI172" s="202"/>
      <c r="AJ172" s="200"/>
      <c r="AK172" s="236"/>
      <c r="AL172" s="200"/>
      <c r="AM172" s="200"/>
      <c r="AN172" s="203"/>
      <c r="AO172" s="204"/>
      <c r="AP172" s="202"/>
      <c r="AQ172" s="203"/>
      <c r="AR172" s="200"/>
      <c r="AS172" s="205"/>
      <c r="AT172" s="203"/>
      <c r="AU172" s="206"/>
      <c r="AV172" s="206"/>
      <c r="AW172" s="237"/>
      <c r="AX172" s="200"/>
      <c r="AY172" s="202"/>
      <c r="AZ172" s="200"/>
      <c r="BA172" s="238"/>
      <c r="BB172" s="195"/>
      <c r="BC172" s="195"/>
      <c r="BD172" s="195"/>
      <c r="BE172" s="235"/>
      <c r="BF172" s="195"/>
      <c r="BG172" s="195"/>
      <c r="BH172" s="195"/>
      <c r="BI172" s="238"/>
      <c r="BJ172" s="200"/>
      <c r="BK172" s="202"/>
      <c r="BL172" s="200"/>
      <c r="BM172" s="238"/>
      <c r="BN172" s="195"/>
      <c r="BO172" s="195"/>
      <c r="BP172" s="195"/>
      <c r="BQ172" s="238"/>
      <c r="BR172" s="200"/>
      <c r="BS172" s="202"/>
      <c r="BT172" s="200"/>
      <c r="BU172" s="238"/>
      <c r="BV172" s="200"/>
      <c r="BW172" s="202"/>
      <c r="BX172" s="200"/>
      <c r="BY172" s="238"/>
      <c r="BZ172" s="208"/>
      <c r="CA172" s="239"/>
      <c r="CB172" s="210"/>
      <c r="CC172" s="202"/>
      <c r="CD172" s="211"/>
      <c r="CE172" s="238"/>
      <c r="CF172" s="210"/>
      <c r="CG172" s="202"/>
      <c r="CH172" s="211"/>
      <c r="CI172" s="238"/>
      <c r="CJ172" s="240"/>
      <c r="CK172" s="241"/>
      <c r="CL172" s="242"/>
    </row>
    <row r="173" spans="1:90" ht="23.25" thickBot="1">
      <c r="B173" s="223">
        <f t="shared" si="6"/>
        <v>0</v>
      </c>
      <c r="C173" s="224">
        <f t="shared" si="7"/>
        <v>0</v>
      </c>
      <c r="D173" s="225" t="str">
        <f t="shared" si="8"/>
        <v/>
      </c>
      <c r="E173" s="226"/>
      <c r="F173" s="226"/>
      <c r="G173" s="227"/>
      <c r="H173" s="188"/>
      <c r="I173" s="189"/>
      <c r="J173" s="228"/>
      <c r="K173" s="229"/>
      <c r="L173" s="230"/>
      <c r="M173" s="231"/>
      <c r="N173" s="232"/>
      <c r="O173" s="233"/>
      <c r="P173" s="233"/>
      <c r="R173" s="195"/>
      <c r="S173" s="233"/>
      <c r="T173" s="195"/>
      <c r="U173" s="234"/>
      <c r="V173" s="195"/>
      <c r="W173" s="195"/>
      <c r="X173" s="195"/>
      <c r="Y173" s="235"/>
      <c r="Z173" s="195"/>
      <c r="AA173" s="199"/>
      <c r="AB173" s="195"/>
      <c r="AC173" s="235"/>
      <c r="AD173" s="200"/>
      <c r="AE173" s="201"/>
      <c r="AF173" s="200"/>
      <c r="AG173" s="236"/>
      <c r="AH173" s="200"/>
      <c r="AI173" s="202"/>
      <c r="AJ173" s="200"/>
      <c r="AK173" s="236"/>
      <c r="AL173" s="200"/>
      <c r="AM173" s="200"/>
      <c r="AN173" s="203"/>
      <c r="AO173" s="204"/>
      <c r="AP173" s="202"/>
      <c r="AQ173" s="203"/>
      <c r="AR173" s="200"/>
      <c r="AS173" s="205"/>
      <c r="AT173" s="203"/>
      <c r="AU173" s="206"/>
      <c r="AV173" s="206"/>
      <c r="AW173" s="237"/>
      <c r="AX173" s="200"/>
      <c r="AY173" s="202"/>
      <c r="AZ173" s="200"/>
      <c r="BA173" s="238"/>
      <c r="BB173" s="195"/>
      <c r="BC173" s="195"/>
      <c r="BD173" s="195"/>
      <c r="BE173" s="235"/>
      <c r="BF173" s="195"/>
      <c r="BG173" s="195"/>
      <c r="BH173" s="195"/>
      <c r="BI173" s="238"/>
      <c r="BJ173" s="200"/>
      <c r="BK173" s="202"/>
      <c r="BL173" s="200"/>
      <c r="BM173" s="238"/>
      <c r="BN173" s="195"/>
      <c r="BO173" s="195"/>
      <c r="BP173" s="195"/>
      <c r="BQ173" s="238"/>
      <c r="BR173" s="200"/>
      <c r="BS173" s="202"/>
      <c r="BT173" s="200"/>
      <c r="BU173" s="238"/>
      <c r="BV173" s="200"/>
      <c r="BW173" s="202"/>
      <c r="BX173" s="200"/>
      <c r="BY173" s="238"/>
      <c r="BZ173" s="208"/>
      <c r="CA173" s="239"/>
      <c r="CB173" s="210"/>
      <c r="CC173" s="202"/>
      <c r="CD173" s="211"/>
      <c r="CE173" s="238"/>
      <c r="CF173" s="210"/>
      <c r="CG173" s="202"/>
      <c r="CH173" s="211"/>
      <c r="CI173" s="238"/>
      <c r="CJ173" s="240"/>
      <c r="CK173" s="241"/>
      <c r="CL173" s="242"/>
    </row>
    <row r="174" spans="1:90" ht="23.25" thickBot="1">
      <c r="B174" s="223">
        <f t="shared" si="6"/>
        <v>0</v>
      </c>
      <c r="C174" s="224">
        <f t="shared" si="7"/>
        <v>0</v>
      </c>
      <c r="D174" s="225" t="str">
        <f t="shared" si="8"/>
        <v/>
      </c>
      <c r="E174" s="226"/>
      <c r="F174" s="226"/>
      <c r="G174" s="227"/>
      <c r="H174" s="188"/>
      <c r="I174" s="189"/>
      <c r="J174" s="228"/>
      <c r="K174" s="229"/>
      <c r="L174" s="370"/>
      <c r="M174" s="231"/>
      <c r="N174" s="232"/>
      <c r="O174" s="233"/>
      <c r="P174" s="233"/>
      <c r="R174" s="195"/>
      <c r="S174" s="233"/>
      <c r="T174" s="195"/>
      <c r="U174" s="234"/>
      <c r="V174" s="195"/>
      <c r="W174" s="195"/>
      <c r="X174" s="195"/>
      <c r="Y174" s="235"/>
      <c r="Z174" s="195"/>
      <c r="AA174" s="199"/>
      <c r="AB174" s="195"/>
      <c r="AC174" s="235"/>
      <c r="AD174" s="200"/>
      <c r="AE174" s="201"/>
      <c r="AF174" s="200"/>
      <c r="AG174" s="236"/>
      <c r="AH174" s="200"/>
      <c r="AI174" s="202"/>
      <c r="AJ174" s="200"/>
      <c r="AK174" s="236"/>
      <c r="AL174" s="200"/>
      <c r="AM174" s="200"/>
      <c r="AN174" s="203"/>
      <c r="AO174" s="204"/>
      <c r="AP174" s="202"/>
      <c r="AQ174" s="203"/>
      <c r="AR174" s="200"/>
      <c r="AS174" s="205"/>
      <c r="AT174" s="203"/>
      <c r="AU174" s="206"/>
      <c r="AV174" s="206"/>
      <c r="AW174" s="237"/>
      <c r="AX174" s="200"/>
      <c r="AY174" s="202"/>
      <c r="AZ174" s="200"/>
      <c r="BA174" s="238"/>
      <c r="BB174" s="195"/>
      <c r="BC174" s="195"/>
      <c r="BD174" s="195"/>
      <c r="BE174" s="235"/>
      <c r="BF174" s="195"/>
      <c r="BG174" s="195"/>
      <c r="BH174" s="195"/>
      <c r="BI174" s="238"/>
      <c r="BJ174" s="200"/>
      <c r="BK174" s="202"/>
      <c r="BL174" s="200"/>
      <c r="BM174" s="238"/>
      <c r="BN174" s="195"/>
      <c r="BO174" s="195"/>
      <c r="BP174" s="195"/>
      <c r="BQ174" s="238"/>
      <c r="BR174" s="200"/>
      <c r="BS174" s="202"/>
      <c r="BT174" s="200"/>
      <c r="BU174" s="238"/>
      <c r="BV174" s="200"/>
      <c r="BW174" s="202"/>
      <c r="BX174" s="200"/>
      <c r="BY174" s="238"/>
      <c r="BZ174" s="208"/>
      <c r="CA174" s="239"/>
      <c r="CB174" s="210"/>
      <c r="CC174" s="202"/>
      <c r="CD174" s="211"/>
      <c r="CE174" s="238"/>
      <c r="CF174" s="210"/>
      <c r="CG174" s="202"/>
      <c r="CH174" s="211"/>
      <c r="CI174" s="238"/>
      <c r="CJ174" s="240"/>
      <c r="CK174" s="241"/>
      <c r="CL174" s="242"/>
    </row>
    <row r="175" spans="1:90" ht="23.25" thickBot="1">
      <c r="B175" s="223">
        <f t="shared" si="6"/>
        <v>0</v>
      </c>
      <c r="C175" s="224">
        <f t="shared" si="7"/>
        <v>0</v>
      </c>
      <c r="D175" s="225" t="str">
        <f t="shared" si="8"/>
        <v/>
      </c>
      <c r="E175" s="226"/>
      <c r="F175" s="226"/>
      <c r="G175" s="227"/>
      <c r="H175" s="188"/>
      <c r="I175" s="189"/>
      <c r="J175" s="228"/>
      <c r="K175" s="229"/>
      <c r="L175" s="230"/>
      <c r="M175" s="231"/>
      <c r="N175" s="232"/>
      <c r="O175" s="233"/>
      <c r="P175" s="233"/>
      <c r="R175" s="195"/>
      <c r="S175" s="233"/>
      <c r="T175" s="195"/>
      <c r="U175" s="234"/>
      <c r="V175" s="195"/>
      <c r="W175" s="195"/>
      <c r="X175" s="195"/>
      <c r="Y175" s="235"/>
      <c r="Z175" s="195"/>
      <c r="AA175" s="199"/>
      <c r="AB175" s="195"/>
      <c r="AC175" s="235"/>
      <c r="AD175" s="200"/>
      <c r="AE175" s="201"/>
      <c r="AF175" s="200"/>
      <c r="AG175" s="236"/>
      <c r="AH175" s="200"/>
      <c r="AI175" s="202"/>
      <c r="AJ175" s="200"/>
      <c r="AK175" s="236"/>
      <c r="AL175" s="200"/>
      <c r="AM175" s="200"/>
      <c r="AN175" s="203"/>
      <c r="AO175" s="204"/>
      <c r="AP175" s="202"/>
      <c r="AQ175" s="203"/>
      <c r="AR175" s="200"/>
      <c r="AS175" s="205"/>
      <c r="AT175" s="203"/>
      <c r="AU175" s="206"/>
      <c r="AV175" s="206"/>
      <c r="AW175" s="237"/>
      <c r="AX175" s="200"/>
      <c r="AY175" s="202"/>
      <c r="AZ175" s="200"/>
      <c r="BA175" s="238"/>
      <c r="BB175" s="195"/>
      <c r="BC175" s="195"/>
      <c r="BD175" s="195"/>
      <c r="BE175" s="235"/>
      <c r="BF175" s="195"/>
      <c r="BG175" s="195"/>
      <c r="BH175" s="195"/>
      <c r="BI175" s="238"/>
      <c r="BJ175" s="200"/>
      <c r="BK175" s="202"/>
      <c r="BL175" s="200"/>
      <c r="BM175" s="238"/>
      <c r="BN175" s="195"/>
      <c r="BO175" s="195"/>
      <c r="BP175" s="195"/>
      <c r="BQ175" s="238"/>
      <c r="BR175" s="200"/>
      <c r="BS175" s="202"/>
      <c r="BT175" s="200"/>
      <c r="BU175" s="238"/>
      <c r="BV175" s="200"/>
      <c r="BW175" s="202"/>
      <c r="BX175" s="200"/>
      <c r="BY175" s="238"/>
      <c r="BZ175" s="208"/>
      <c r="CA175" s="239"/>
      <c r="CB175" s="210"/>
      <c r="CC175" s="202"/>
      <c r="CD175" s="211"/>
      <c r="CE175" s="238"/>
      <c r="CF175" s="210"/>
      <c r="CG175" s="202"/>
      <c r="CH175" s="211"/>
      <c r="CI175" s="238"/>
      <c r="CJ175" s="240"/>
      <c r="CK175" s="241"/>
      <c r="CL175" s="242"/>
    </row>
    <row r="176" spans="1:90" ht="23.25" thickBot="1">
      <c r="A176" s="221"/>
      <c r="B176" s="183">
        <f t="shared" si="6"/>
        <v>0</v>
      </c>
      <c r="C176" s="184">
        <f t="shared" si="7"/>
        <v>0</v>
      </c>
      <c r="D176" s="185" t="str">
        <f t="shared" si="8"/>
        <v/>
      </c>
      <c r="E176" s="186"/>
      <c r="F176" s="186"/>
      <c r="G176" s="187"/>
      <c r="H176" s="188"/>
      <c r="I176" s="189"/>
      <c r="J176" s="228"/>
      <c r="K176" s="191"/>
      <c r="L176" s="192"/>
      <c r="M176" s="193"/>
      <c r="N176" s="194"/>
      <c r="O176" s="195"/>
      <c r="P176" s="195"/>
      <c r="Q176" s="196"/>
      <c r="R176" s="195"/>
      <c r="S176" s="233"/>
      <c r="T176" s="195"/>
      <c r="U176" s="197"/>
      <c r="V176" s="195"/>
      <c r="W176" s="195"/>
      <c r="X176" s="195"/>
      <c r="Y176" s="198"/>
      <c r="Z176" s="195"/>
      <c r="AA176" s="199"/>
      <c r="AB176" s="195"/>
      <c r="AC176" s="198"/>
      <c r="AD176" s="200"/>
      <c r="AE176" s="201"/>
      <c r="AF176" s="200"/>
      <c r="AG176" s="197"/>
      <c r="AH176" s="200"/>
      <c r="AI176" s="202"/>
      <c r="AJ176" s="200"/>
      <c r="AK176" s="197"/>
      <c r="AL176" s="200"/>
      <c r="AM176" s="200"/>
      <c r="AN176" s="203"/>
      <c r="AO176" s="204"/>
      <c r="AP176" s="202"/>
      <c r="AQ176" s="203"/>
      <c r="AR176" s="200"/>
      <c r="AS176" s="205"/>
      <c r="AT176" s="203"/>
      <c r="AU176" s="206"/>
      <c r="AV176" s="206"/>
      <c r="AW176" s="203"/>
      <c r="AX176" s="200"/>
      <c r="AY176" s="202"/>
      <c r="AZ176" s="200"/>
      <c r="BA176" s="207"/>
      <c r="BB176" s="195"/>
      <c r="BC176" s="195"/>
      <c r="BD176" s="195"/>
      <c r="BE176" s="198"/>
      <c r="BF176" s="195"/>
      <c r="BG176" s="195"/>
      <c r="BH176" s="195"/>
      <c r="BI176" s="207"/>
      <c r="BJ176" s="200"/>
      <c r="BK176" s="202"/>
      <c r="BL176" s="200"/>
      <c r="BM176" s="207"/>
      <c r="BN176" s="195"/>
      <c r="BO176" s="195"/>
      <c r="BP176" s="195"/>
      <c r="BQ176" s="207"/>
      <c r="BR176" s="200"/>
      <c r="BS176" s="202"/>
      <c r="BT176" s="200"/>
      <c r="BU176" s="207"/>
      <c r="BV176" s="200"/>
      <c r="BW176" s="202"/>
      <c r="BX176" s="200"/>
      <c r="BY176" s="207"/>
      <c r="BZ176" s="208"/>
      <c r="CA176" s="209"/>
      <c r="CB176" s="210"/>
      <c r="CC176" s="202"/>
      <c r="CD176" s="211"/>
      <c r="CE176" s="207"/>
      <c r="CF176" s="210"/>
      <c r="CG176" s="202"/>
      <c r="CH176" s="211"/>
      <c r="CI176" s="207"/>
      <c r="CJ176" s="212"/>
      <c r="CK176" s="213"/>
      <c r="CL176" s="214"/>
    </row>
    <row r="177" spans="1:90" ht="23.25" thickBot="1">
      <c r="B177" s="223">
        <f t="shared" si="6"/>
        <v>0</v>
      </c>
      <c r="C177" s="224">
        <f t="shared" si="7"/>
        <v>0</v>
      </c>
      <c r="D177" s="225" t="str">
        <f t="shared" si="8"/>
        <v/>
      </c>
      <c r="E177" s="226"/>
      <c r="F177" s="226"/>
      <c r="G177" s="227"/>
      <c r="H177" s="188"/>
      <c r="I177" s="189"/>
      <c r="J177" s="228"/>
      <c r="K177" s="229"/>
      <c r="L177" s="230"/>
      <c r="M177" s="231"/>
      <c r="N177" s="232"/>
      <c r="O177" s="233"/>
      <c r="P177" s="233"/>
      <c r="R177" s="195"/>
      <c r="S177" s="233"/>
      <c r="T177" s="195"/>
      <c r="U177" s="234"/>
      <c r="V177" s="195"/>
      <c r="W177" s="195"/>
      <c r="X177" s="195"/>
      <c r="Y177" s="235"/>
      <c r="Z177" s="195"/>
      <c r="AA177" s="199"/>
      <c r="AB177" s="195"/>
      <c r="AC177" s="235"/>
      <c r="AD177" s="200"/>
      <c r="AE177" s="201"/>
      <c r="AF177" s="200"/>
      <c r="AG177" s="236"/>
      <c r="AH177" s="200"/>
      <c r="AI177" s="202"/>
      <c r="AJ177" s="200"/>
      <c r="AK177" s="236"/>
      <c r="AL177" s="200"/>
      <c r="AM177" s="200"/>
      <c r="AN177" s="203"/>
      <c r="AO177" s="204"/>
      <c r="AP177" s="202"/>
      <c r="AQ177" s="203"/>
      <c r="AR177" s="200"/>
      <c r="AS177" s="205"/>
      <c r="AT177" s="203"/>
      <c r="AU177" s="206"/>
      <c r="AV177" s="206"/>
      <c r="AW177" s="237"/>
      <c r="AX177" s="200"/>
      <c r="AY177" s="202"/>
      <c r="AZ177" s="200"/>
      <c r="BA177" s="238"/>
      <c r="BB177" s="195"/>
      <c r="BC177" s="195"/>
      <c r="BD177" s="195"/>
      <c r="BE177" s="235"/>
      <c r="BF177" s="195"/>
      <c r="BG177" s="195"/>
      <c r="BH177" s="195"/>
      <c r="BI177" s="238"/>
      <c r="BJ177" s="200"/>
      <c r="BK177" s="202"/>
      <c r="BL177" s="200"/>
      <c r="BM177" s="238"/>
      <c r="BN177" s="195"/>
      <c r="BO177" s="195"/>
      <c r="BP177" s="195"/>
      <c r="BQ177" s="238"/>
      <c r="BR177" s="200"/>
      <c r="BS177" s="202"/>
      <c r="BT177" s="200"/>
      <c r="BU177" s="238"/>
      <c r="BV177" s="200"/>
      <c r="BW177" s="202"/>
      <c r="BX177" s="200"/>
      <c r="BY177" s="238"/>
      <c r="BZ177" s="208"/>
      <c r="CA177" s="239"/>
      <c r="CB177" s="210"/>
      <c r="CC177" s="202"/>
      <c r="CD177" s="211"/>
      <c r="CE177" s="238"/>
      <c r="CF177" s="210"/>
      <c r="CG177" s="202"/>
      <c r="CH177" s="211"/>
      <c r="CI177" s="238"/>
      <c r="CJ177" s="240"/>
      <c r="CK177" s="241"/>
      <c r="CL177" s="242"/>
    </row>
    <row r="178" spans="1:90" ht="23.25" thickBot="1">
      <c r="B178" s="223">
        <f t="shared" si="6"/>
        <v>0</v>
      </c>
      <c r="C178" s="224">
        <f t="shared" si="7"/>
        <v>0</v>
      </c>
      <c r="D178" s="225" t="str">
        <f t="shared" si="8"/>
        <v/>
      </c>
      <c r="E178" s="226"/>
      <c r="F178" s="226"/>
      <c r="G178" s="227"/>
      <c r="H178" s="188"/>
      <c r="I178" s="189"/>
      <c r="J178" s="228"/>
      <c r="K178" s="229"/>
      <c r="L178" s="230"/>
      <c r="M178" s="231"/>
      <c r="N178" s="232"/>
      <c r="O178" s="233"/>
      <c r="P178" s="233"/>
      <c r="R178" s="195"/>
      <c r="S178" s="233"/>
      <c r="T178" s="195"/>
      <c r="U178" s="234"/>
      <c r="V178" s="195"/>
      <c r="W178" s="195"/>
      <c r="X178" s="195"/>
      <c r="Y178" s="235"/>
      <c r="Z178" s="195"/>
      <c r="AA178" s="199"/>
      <c r="AB178" s="195"/>
      <c r="AC178" s="235"/>
      <c r="AD178" s="200"/>
      <c r="AE178" s="201"/>
      <c r="AF178" s="200"/>
      <c r="AG178" s="236"/>
      <c r="AH178" s="200"/>
      <c r="AI178" s="202"/>
      <c r="AJ178" s="200"/>
      <c r="AK178" s="236"/>
      <c r="AL178" s="200"/>
      <c r="AM178" s="200"/>
      <c r="AN178" s="203"/>
      <c r="AO178" s="204"/>
      <c r="AP178" s="202"/>
      <c r="AQ178" s="203"/>
      <c r="AR178" s="200"/>
      <c r="AS178" s="205"/>
      <c r="AT178" s="203"/>
      <c r="AU178" s="206"/>
      <c r="AV178" s="206"/>
      <c r="AW178" s="237"/>
      <c r="AX178" s="200"/>
      <c r="AY178" s="202"/>
      <c r="AZ178" s="200"/>
      <c r="BA178" s="238"/>
      <c r="BB178" s="195"/>
      <c r="BC178" s="195"/>
      <c r="BD178" s="195"/>
      <c r="BE178" s="235"/>
      <c r="BF178" s="195"/>
      <c r="BG178" s="195"/>
      <c r="BH178" s="195"/>
      <c r="BI178" s="238"/>
      <c r="BJ178" s="200"/>
      <c r="BK178" s="202"/>
      <c r="BL178" s="200"/>
      <c r="BM178" s="238"/>
      <c r="BN178" s="195"/>
      <c r="BO178" s="195"/>
      <c r="BP178" s="195"/>
      <c r="BQ178" s="238"/>
      <c r="BR178" s="200"/>
      <c r="BS178" s="202"/>
      <c r="BT178" s="200"/>
      <c r="BU178" s="238"/>
      <c r="BV178" s="200"/>
      <c r="BW178" s="202"/>
      <c r="BX178" s="200"/>
      <c r="BY178" s="238"/>
      <c r="BZ178" s="208"/>
      <c r="CA178" s="239"/>
      <c r="CB178" s="210"/>
      <c r="CC178" s="202"/>
      <c r="CD178" s="211"/>
      <c r="CE178" s="238"/>
      <c r="CF178" s="210"/>
      <c r="CG178" s="202"/>
      <c r="CH178" s="211"/>
      <c r="CI178" s="238"/>
      <c r="CJ178" s="240"/>
      <c r="CK178" s="241"/>
      <c r="CL178" s="242"/>
    </row>
    <row r="179" spans="1:90" ht="23.25" thickBot="1">
      <c r="B179" s="223">
        <f t="shared" si="6"/>
        <v>0</v>
      </c>
      <c r="C179" s="224">
        <f t="shared" si="7"/>
        <v>0</v>
      </c>
      <c r="D179" s="225" t="str">
        <f t="shared" si="8"/>
        <v/>
      </c>
      <c r="E179" s="226"/>
      <c r="F179" s="226"/>
      <c r="G179" s="227"/>
      <c r="H179" s="188"/>
      <c r="I179" s="189"/>
      <c r="J179" s="228"/>
      <c r="K179" s="229"/>
      <c r="L179" s="230"/>
      <c r="M179" s="231"/>
      <c r="N179" s="232"/>
      <c r="O179" s="233"/>
      <c r="P179" s="233"/>
      <c r="R179" s="195"/>
      <c r="S179" s="233"/>
      <c r="T179" s="195"/>
      <c r="U179" s="234"/>
      <c r="V179" s="195"/>
      <c r="W179" s="195"/>
      <c r="X179" s="195"/>
      <c r="Y179" s="235"/>
      <c r="Z179" s="195"/>
      <c r="AA179" s="199"/>
      <c r="AB179" s="195"/>
      <c r="AC179" s="235"/>
      <c r="AD179" s="200"/>
      <c r="AE179" s="201"/>
      <c r="AF179" s="200"/>
      <c r="AG179" s="236"/>
      <c r="AH179" s="200"/>
      <c r="AI179" s="202"/>
      <c r="AJ179" s="200"/>
      <c r="AK179" s="236"/>
      <c r="AL179" s="200"/>
      <c r="AM179" s="200"/>
      <c r="AN179" s="203"/>
      <c r="AO179" s="204"/>
      <c r="AP179" s="202"/>
      <c r="AQ179" s="203"/>
      <c r="AR179" s="200"/>
      <c r="AS179" s="205"/>
      <c r="AT179" s="203"/>
      <c r="AU179" s="206"/>
      <c r="AV179" s="206"/>
      <c r="AW179" s="237"/>
      <c r="AX179" s="200"/>
      <c r="AY179" s="202"/>
      <c r="AZ179" s="200"/>
      <c r="BA179" s="238"/>
      <c r="BB179" s="195"/>
      <c r="BC179" s="195"/>
      <c r="BD179" s="195"/>
      <c r="BE179" s="235"/>
      <c r="BF179" s="195"/>
      <c r="BG179" s="195"/>
      <c r="BH179" s="195"/>
      <c r="BI179" s="238"/>
      <c r="BJ179" s="200"/>
      <c r="BK179" s="202"/>
      <c r="BL179" s="200"/>
      <c r="BM179" s="238"/>
      <c r="BN179" s="195"/>
      <c r="BO179" s="195"/>
      <c r="BP179" s="195"/>
      <c r="BQ179" s="238"/>
      <c r="BR179" s="200"/>
      <c r="BS179" s="202"/>
      <c r="BT179" s="200"/>
      <c r="BU179" s="238"/>
      <c r="BV179" s="200"/>
      <c r="BW179" s="202"/>
      <c r="BX179" s="200"/>
      <c r="BY179" s="238"/>
      <c r="BZ179" s="208"/>
      <c r="CA179" s="239"/>
      <c r="CB179" s="210"/>
      <c r="CC179" s="202"/>
      <c r="CD179" s="211"/>
      <c r="CE179" s="238"/>
      <c r="CF179" s="210"/>
      <c r="CG179" s="202"/>
      <c r="CH179" s="211"/>
      <c r="CI179" s="238"/>
      <c r="CJ179" s="240"/>
      <c r="CK179" s="241"/>
      <c r="CL179" s="242"/>
    </row>
    <row r="180" spans="1:90" ht="23.25" thickBot="1">
      <c r="B180" s="223">
        <f t="shared" si="6"/>
        <v>0</v>
      </c>
      <c r="C180" s="224">
        <f t="shared" si="7"/>
        <v>0</v>
      </c>
      <c r="D180" s="225" t="str">
        <f t="shared" si="8"/>
        <v/>
      </c>
      <c r="E180" s="226"/>
      <c r="F180" s="226"/>
      <c r="G180" s="227"/>
      <c r="H180" s="188"/>
      <c r="I180" s="189"/>
      <c r="J180" s="228"/>
      <c r="K180" s="229"/>
      <c r="L180" s="230"/>
      <c r="M180" s="231"/>
      <c r="N180" s="232"/>
      <c r="O180" s="233"/>
      <c r="P180" s="233"/>
      <c r="R180" s="195"/>
      <c r="S180" s="233"/>
      <c r="T180" s="195"/>
      <c r="U180" s="234"/>
      <c r="V180" s="195"/>
      <c r="W180" s="195"/>
      <c r="X180" s="195"/>
      <c r="Y180" s="235"/>
      <c r="Z180" s="195"/>
      <c r="AA180" s="199"/>
      <c r="AB180" s="195"/>
      <c r="AC180" s="235"/>
      <c r="AD180" s="200"/>
      <c r="AE180" s="201"/>
      <c r="AF180" s="200"/>
      <c r="AG180" s="236"/>
      <c r="AH180" s="200"/>
      <c r="AI180" s="202"/>
      <c r="AJ180" s="200"/>
      <c r="AK180" s="236"/>
      <c r="AL180" s="200"/>
      <c r="AM180" s="200"/>
      <c r="AN180" s="203"/>
      <c r="AO180" s="204"/>
      <c r="AP180" s="202"/>
      <c r="AQ180" s="203"/>
      <c r="AR180" s="200"/>
      <c r="AS180" s="205"/>
      <c r="AT180" s="203"/>
      <c r="AU180" s="206"/>
      <c r="AV180" s="206"/>
      <c r="AW180" s="237"/>
      <c r="AX180" s="200"/>
      <c r="AY180" s="202"/>
      <c r="AZ180" s="200"/>
      <c r="BA180" s="238"/>
      <c r="BB180" s="195"/>
      <c r="BC180" s="195"/>
      <c r="BD180" s="195"/>
      <c r="BE180" s="235"/>
      <c r="BF180" s="195"/>
      <c r="BG180" s="195"/>
      <c r="BH180" s="195"/>
      <c r="BI180" s="238"/>
      <c r="BJ180" s="200"/>
      <c r="BK180" s="202"/>
      <c r="BL180" s="200"/>
      <c r="BM180" s="238"/>
      <c r="BN180" s="195"/>
      <c r="BO180" s="195"/>
      <c r="BP180" s="195"/>
      <c r="BQ180" s="238"/>
      <c r="BR180" s="200"/>
      <c r="BS180" s="202"/>
      <c r="BT180" s="200"/>
      <c r="BU180" s="238"/>
      <c r="BV180" s="200"/>
      <c r="BW180" s="202"/>
      <c r="BX180" s="200"/>
      <c r="BY180" s="238"/>
      <c r="BZ180" s="208"/>
      <c r="CA180" s="239"/>
      <c r="CB180" s="210"/>
      <c r="CC180" s="202"/>
      <c r="CD180" s="211"/>
      <c r="CE180" s="238"/>
      <c r="CF180" s="210"/>
      <c r="CG180" s="202"/>
      <c r="CH180" s="211"/>
      <c r="CI180" s="238"/>
      <c r="CJ180" s="240"/>
      <c r="CK180" s="241"/>
      <c r="CL180" s="242"/>
    </row>
    <row r="181" spans="1:90" ht="23.25" thickBot="1">
      <c r="B181" s="223">
        <f t="shared" si="6"/>
        <v>0</v>
      </c>
      <c r="C181" s="224">
        <f t="shared" si="7"/>
        <v>0</v>
      </c>
      <c r="D181" s="225" t="str">
        <f t="shared" si="8"/>
        <v/>
      </c>
      <c r="E181" s="226"/>
      <c r="F181" s="226"/>
      <c r="G181" s="227"/>
      <c r="H181" s="188"/>
      <c r="I181" s="189"/>
      <c r="J181" s="228"/>
      <c r="K181" s="229"/>
      <c r="L181" s="230"/>
      <c r="M181" s="231"/>
      <c r="N181" s="232"/>
      <c r="O181" s="233"/>
      <c r="P181" s="233"/>
      <c r="R181" s="195"/>
      <c r="S181" s="233"/>
      <c r="T181" s="195"/>
      <c r="U181" s="234"/>
      <c r="V181" s="195"/>
      <c r="W181" s="195"/>
      <c r="X181" s="195"/>
      <c r="Y181" s="235"/>
      <c r="Z181" s="195"/>
      <c r="AA181" s="199"/>
      <c r="AB181" s="195"/>
      <c r="AC181" s="235"/>
      <c r="AD181" s="200"/>
      <c r="AE181" s="201"/>
      <c r="AF181" s="200"/>
      <c r="AG181" s="236"/>
      <c r="AH181" s="200"/>
      <c r="AI181" s="202"/>
      <c r="AJ181" s="200"/>
      <c r="AK181" s="236"/>
      <c r="AL181" s="200"/>
      <c r="AM181" s="200"/>
      <c r="AN181" s="203"/>
      <c r="AO181" s="204"/>
      <c r="AP181" s="202"/>
      <c r="AQ181" s="203"/>
      <c r="AR181" s="200"/>
      <c r="AS181" s="205"/>
      <c r="AT181" s="203"/>
      <c r="AU181" s="206"/>
      <c r="AV181" s="206"/>
      <c r="AW181" s="237"/>
      <c r="AX181" s="200"/>
      <c r="AY181" s="202"/>
      <c r="AZ181" s="200"/>
      <c r="BA181" s="238"/>
      <c r="BB181" s="195"/>
      <c r="BC181" s="195"/>
      <c r="BD181" s="195"/>
      <c r="BE181" s="235"/>
      <c r="BF181" s="195"/>
      <c r="BG181" s="195"/>
      <c r="BH181" s="195"/>
      <c r="BI181" s="238"/>
      <c r="BJ181" s="200"/>
      <c r="BK181" s="202"/>
      <c r="BL181" s="200"/>
      <c r="BM181" s="238"/>
      <c r="BN181" s="195"/>
      <c r="BO181" s="195"/>
      <c r="BP181" s="195"/>
      <c r="BQ181" s="238"/>
      <c r="BR181" s="200"/>
      <c r="BS181" s="202"/>
      <c r="BT181" s="200"/>
      <c r="BU181" s="238"/>
      <c r="BV181" s="200"/>
      <c r="BW181" s="202"/>
      <c r="BX181" s="200"/>
      <c r="BY181" s="238"/>
      <c r="BZ181" s="208"/>
      <c r="CA181" s="239"/>
      <c r="CB181" s="210"/>
      <c r="CC181" s="202"/>
      <c r="CD181" s="211"/>
      <c r="CE181" s="238"/>
      <c r="CF181" s="210"/>
      <c r="CG181" s="202"/>
      <c r="CH181" s="211"/>
      <c r="CI181" s="238"/>
      <c r="CJ181" s="240"/>
      <c r="CK181" s="241"/>
      <c r="CL181" s="242"/>
    </row>
    <row r="182" spans="1:90" ht="23.25" thickBot="1">
      <c r="A182" s="243"/>
      <c r="B182" s="244">
        <f t="shared" si="6"/>
        <v>0</v>
      </c>
      <c r="C182" s="245">
        <f t="shared" si="7"/>
        <v>0</v>
      </c>
      <c r="D182" s="246" t="str">
        <f t="shared" si="8"/>
        <v/>
      </c>
      <c r="E182" s="247"/>
      <c r="F182" s="247"/>
      <c r="G182" s="248"/>
      <c r="H182" s="249"/>
      <c r="I182" s="250"/>
      <c r="J182" s="251"/>
      <c r="K182" s="252"/>
      <c r="L182" s="253"/>
      <c r="M182" s="254"/>
      <c r="N182" s="255"/>
      <c r="O182" s="256"/>
      <c r="P182" s="256"/>
      <c r="Q182" s="257"/>
      <c r="R182" s="256"/>
      <c r="S182" s="256"/>
      <c r="T182" s="256"/>
      <c r="U182" s="258"/>
      <c r="V182" s="256"/>
      <c r="W182" s="256"/>
      <c r="X182" s="256"/>
      <c r="Y182" s="259"/>
      <c r="Z182" s="256"/>
      <c r="AA182" s="260"/>
      <c r="AB182" s="256"/>
      <c r="AC182" s="259"/>
      <c r="AD182" s="261"/>
      <c r="AE182" s="262"/>
      <c r="AF182" s="261"/>
      <c r="AG182" s="258"/>
      <c r="AH182" s="261"/>
      <c r="AI182" s="263"/>
      <c r="AJ182" s="261"/>
      <c r="AK182" s="258"/>
      <c r="AL182" s="261"/>
      <c r="AM182" s="261"/>
      <c r="AN182" s="264"/>
      <c r="AO182" s="265"/>
      <c r="AP182" s="263"/>
      <c r="AQ182" s="264"/>
      <c r="AR182" s="261"/>
      <c r="AS182" s="266"/>
      <c r="AT182" s="264"/>
      <c r="AU182" s="267"/>
      <c r="AV182" s="267"/>
      <c r="AW182" s="264"/>
      <c r="AX182" s="261"/>
      <c r="AY182" s="263"/>
      <c r="AZ182" s="261"/>
      <c r="BA182" s="268"/>
      <c r="BB182" s="256"/>
      <c r="BC182" s="256"/>
      <c r="BD182" s="256"/>
      <c r="BE182" s="259"/>
      <c r="BF182" s="256"/>
      <c r="BG182" s="256"/>
      <c r="BH182" s="256"/>
      <c r="BI182" s="268"/>
      <c r="BJ182" s="261"/>
      <c r="BK182" s="263"/>
      <c r="BL182" s="261"/>
      <c r="BM182" s="268"/>
      <c r="BN182" s="256"/>
      <c r="BO182" s="256"/>
      <c r="BP182" s="256"/>
      <c r="BQ182" s="268"/>
      <c r="BR182" s="261"/>
      <c r="BS182" s="263"/>
      <c r="BT182" s="261"/>
      <c r="BU182" s="268"/>
      <c r="BV182" s="261"/>
      <c r="BW182" s="263"/>
      <c r="BX182" s="261"/>
      <c r="BY182" s="268"/>
      <c r="BZ182" s="269"/>
      <c r="CA182" s="270"/>
      <c r="CB182" s="210"/>
      <c r="CC182" s="202"/>
      <c r="CD182" s="211"/>
      <c r="CE182" s="268"/>
      <c r="CF182" s="210"/>
      <c r="CG182" s="202"/>
      <c r="CH182" s="211"/>
      <c r="CI182" s="268"/>
      <c r="CJ182" s="273"/>
      <c r="CK182" s="274"/>
      <c r="CL182" s="275"/>
    </row>
    <row r="183" spans="1:90" ht="23.25" thickBot="1">
      <c r="B183" s="223">
        <f t="shared" si="6"/>
        <v>0</v>
      </c>
      <c r="C183" s="224">
        <f t="shared" si="7"/>
        <v>0</v>
      </c>
      <c r="D183" s="225" t="str">
        <f t="shared" si="8"/>
        <v/>
      </c>
      <c r="E183" s="226"/>
      <c r="F183" s="226"/>
      <c r="G183" s="227"/>
      <c r="H183" s="188"/>
      <c r="I183" s="189"/>
      <c r="J183" s="228"/>
      <c r="K183" s="229"/>
      <c r="L183" s="230"/>
      <c r="M183" s="231"/>
      <c r="N183" s="232"/>
      <c r="O183" s="233"/>
      <c r="P183" s="233"/>
      <c r="R183" s="195"/>
      <c r="S183" s="233"/>
      <c r="T183" s="195"/>
      <c r="U183" s="234"/>
      <c r="V183" s="195"/>
      <c r="W183" s="195"/>
      <c r="X183" s="195"/>
      <c r="Y183" s="235"/>
      <c r="Z183" s="195"/>
      <c r="AA183" s="199"/>
      <c r="AB183" s="195"/>
      <c r="AC183" s="235"/>
      <c r="AD183" s="200"/>
      <c r="AE183" s="201"/>
      <c r="AF183" s="200"/>
      <c r="AG183" s="236"/>
      <c r="AH183" s="200"/>
      <c r="AI183" s="202"/>
      <c r="AJ183" s="200"/>
      <c r="AK183" s="236"/>
      <c r="AL183" s="200"/>
      <c r="AM183" s="200"/>
      <c r="AN183" s="203"/>
      <c r="AO183" s="204"/>
      <c r="AP183" s="202"/>
      <c r="AQ183" s="203"/>
      <c r="AR183" s="200"/>
      <c r="AS183" s="205"/>
      <c r="AT183" s="203"/>
      <c r="AU183" s="206"/>
      <c r="AV183" s="206"/>
      <c r="AW183" s="237"/>
      <c r="AX183" s="200"/>
      <c r="AY183" s="202"/>
      <c r="AZ183" s="200"/>
      <c r="BA183" s="238"/>
      <c r="BB183" s="195"/>
      <c r="BC183" s="195"/>
      <c r="BD183" s="195"/>
      <c r="BE183" s="235"/>
      <c r="BF183" s="195"/>
      <c r="BG183" s="195"/>
      <c r="BH183" s="195"/>
      <c r="BI183" s="238"/>
      <c r="BJ183" s="200"/>
      <c r="BK183" s="202"/>
      <c r="BL183" s="200"/>
      <c r="BM183" s="238"/>
      <c r="BN183" s="195"/>
      <c r="BO183" s="195"/>
      <c r="BP183" s="195"/>
      <c r="BQ183" s="238"/>
      <c r="BR183" s="200"/>
      <c r="BS183" s="202"/>
      <c r="BT183" s="200"/>
      <c r="BU183" s="238"/>
      <c r="BV183" s="200"/>
      <c r="BW183" s="202"/>
      <c r="BX183" s="200"/>
      <c r="BY183" s="238"/>
      <c r="BZ183" s="208"/>
      <c r="CA183" s="239"/>
      <c r="CB183" s="210"/>
      <c r="CC183" s="202"/>
      <c r="CD183" s="211"/>
      <c r="CE183" s="238"/>
      <c r="CF183" s="210"/>
      <c r="CG183" s="202"/>
      <c r="CH183" s="211"/>
      <c r="CI183" s="238"/>
      <c r="CJ183" s="240"/>
      <c r="CK183" s="241"/>
      <c r="CL183" s="242"/>
    </row>
    <row r="184" spans="1:90" ht="23.25" thickBot="1">
      <c r="B184" s="223">
        <f t="shared" si="6"/>
        <v>0</v>
      </c>
      <c r="C184" s="224">
        <f t="shared" si="7"/>
        <v>0</v>
      </c>
      <c r="D184" s="225" t="str">
        <f t="shared" si="8"/>
        <v/>
      </c>
      <c r="E184" s="226"/>
      <c r="F184" s="226"/>
      <c r="G184" s="227"/>
      <c r="H184" s="188"/>
      <c r="I184" s="189"/>
      <c r="J184" s="228"/>
      <c r="K184" s="229"/>
      <c r="L184" s="230"/>
      <c r="M184" s="231"/>
      <c r="N184" s="232"/>
      <c r="O184" s="233"/>
      <c r="P184" s="233"/>
      <c r="R184" s="195"/>
      <c r="S184" s="233"/>
      <c r="T184" s="195"/>
      <c r="U184" s="234"/>
      <c r="V184" s="195"/>
      <c r="W184" s="195"/>
      <c r="X184" s="195"/>
      <c r="Y184" s="235"/>
      <c r="Z184" s="195"/>
      <c r="AA184" s="199"/>
      <c r="AB184" s="195"/>
      <c r="AC184" s="235"/>
      <c r="AD184" s="200"/>
      <c r="AE184" s="201"/>
      <c r="AF184" s="200"/>
      <c r="AG184" s="236"/>
      <c r="AH184" s="200"/>
      <c r="AI184" s="202"/>
      <c r="AJ184" s="200"/>
      <c r="AK184" s="236"/>
      <c r="AL184" s="200"/>
      <c r="AM184" s="200"/>
      <c r="AN184" s="203"/>
      <c r="AO184" s="204"/>
      <c r="AP184" s="202"/>
      <c r="AQ184" s="203"/>
      <c r="AR184" s="200"/>
      <c r="AS184" s="205"/>
      <c r="AT184" s="203"/>
      <c r="AU184" s="206"/>
      <c r="AV184" s="206"/>
      <c r="AW184" s="237"/>
      <c r="AX184" s="200"/>
      <c r="AY184" s="202"/>
      <c r="AZ184" s="200"/>
      <c r="BA184" s="238"/>
      <c r="BB184" s="195"/>
      <c r="BC184" s="195"/>
      <c r="BD184" s="195"/>
      <c r="BE184" s="235"/>
      <c r="BF184" s="195"/>
      <c r="BG184" s="195"/>
      <c r="BH184" s="195"/>
      <c r="BI184" s="238"/>
      <c r="BJ184" s="200"/>
      <c r="BK184" s="202"/>
      <c r="BL184" s="200"/>
      <c r="BM184" s="238"/>
      <c r="BN184" s="195"/>
      <c r="BO184" s="195"/>
      <c r="BP184" s="195"/>
      <c r="BQ184" s="238"/>
      <c r="BR184" s="200"/>
      <c r="BS184" s="202"/>
      <c r="BT184" s="200"/>
      <c r="BU184" s="238"/>
      <c r="BV184" s="200"/>
      <c r="BW184" s="202"/>
      <c r="BX184" s="200"/>
      <c r="BY184" s="238"/>
      <c r="BZ184" s="208"/>
      <c r="CA184" s="239"/>
      <c r="CB184" s="210"/>
      <c r="CC184" s="202"/>
      <c r="CD184" s="211"/>
      <c r="CE184" s="238"/>
      <c r="CF184" s="210"/>
      <c r="CG184" s="202"/>
      <c r="CH184" s="211"/>
      <c r="CI184" s="238"/>
      <c r="CJ184" s="240"/>
      <c r="CK184" s="241"/>
      <c r="CL184" s="242"/>
    </row>
    <row r="185" spans="1:90" ht="23.25" thickBot="1">
      <c r="B185" s="223">
        <f t="shared" si="6"/>
        <v>0</v>
      </c>
      <c r="C185" s="224">
        <f t="shared" si="7"/>
        <v>0</v>
      </c>
      <c r="D185" s="225" t="str">
        <f t="shared" si="8"/>
        <v/>
      </c>
      <c r="E185" s="226"/>
      <c r="F185" s="226"/>
      <c r="G185" s="227"/>
      <c r="H185" s="188"/>
      <c r="I185" s="189"/>
      <c r="J185" s="228"/>
      <c r="K185" s="229"/>
      <c r="L185" s="230"/>
      <c r="M185" s="231"/>
      <c r="N185" s="232"/>
      <c r="O185" s="233"/>
      <c r="P185" s="233"/>
      <c r="R185" s="195"/>
      <c r="S185" s="233"/>
      <c r="T185" s="195"/>
      <c r="U185" s="234"/>
      <c r="V185" s="195"/>
      <c r="W185" s="195"/>
      <c r="X185" s="195"/>
      <c r="Y185" s="235"/>
      <c r="Z185" s="195"/>
      <c r="AA185" s="199"/>
      <c r="AB185" s="195"/>
      <c r="AC185" s="235"/>
      <c r="AD185" s="200"/>
      <c r="AE185" s="201"/>
      <c r="AF185" s="200"/>
      <c r="AG185" s="236"/>
      <c r="AH185" s="200"/>
      <c r="AI185" s="202"/>
      <c r="AJ185" s="200"/>
      <c r="AK185" s="236"/>
      <c r="AL185" s="200"/>
      <c r="AM185" s="200"/>
      <c r="AN185" s="203"/>
      <c r="AO185" s="204"/>
      <c r="AP185" s="202"/>
      <c r="AQ185" s="203"/>
      <c r="AR185" s="200"/>
      <c r="AS185" s="205"/>
      <c r="AT185" s="203"/>
      <c r="AU185" s="206"/>
      <c r="AV185" s="206"/>
      <c r="AW185" s="237"/>
      <c r="AX185" s="200"/>
      <c r="AY185" s="202"/>
      <c r="AZ185" s="200"/>
      <c r="BA185" s="238"/>
      <c r="BB185" s="195"/>
      <c r="BC185" s="195"/>
      <c r="BD185" s="195"/>
      <c r="BE185" s="235"/>
      <c r="BF185" s="195"/>
      <c r="BG185" s="195"/>
      <c r="BH185" s="195"/>
      <c r="BI185" s="238"/>
      <c r="BJ185" s="200"/>
      <c r="BK185" s="202"/>
      <c r="BL185" s="200"/>
      <c r="BM185" s="238"/>
      <c r="BN185" s="195"/>
      <c r="BO185" s="195"/>
      <c r="BP185" s="195"/>
      <c r="BQ185" s="238"/>
      <c r="BR185" s="200"/>
      <c r="BS185" s="202"/>
      <c r="BT185" s="200"/>
      <c r="BU185" s="238"/>
      <c r="BV185" s="200"/>
      <c r="BW185" s="202"/>
      <c r="BX185" s="200"/>
      <c r="BY185" s="238"/>
      <c r="BZ185" s="208"/>
      <c r="CA185" s="239"/>
      <c r="CB185" s="210"/>
      <c r="CC185" s="202"/>
      <c r="CD185" s="211"/>
      <c r="CE185" s="238"/>
      <c r="CF185" s="210"/>
      <c r="CG185" s="202"/>
      <c r="CH185" s="211"/>
      <c r="CI185" s="238"/>
      <c r="CJ185" s="240"/>
      <c r="CK185" s="241"/>
      <c r="CL185" s="242"/>
    </row>
    <row r="186" spans="1:90" ht="23.25" thickBot="1">
      <c r="B186" s="223">
        <f t="shared" si="6"/>
        <v>0</v>
      </c>
      <c r="C186" s="224">
        <f t="shared" si="7"/>
        <v>0</v>
      </c>
      <c r="D186" s="225" t="str">
        <f t="shared" si="8"/>
        <v/>
      </c>
      <c r="E186" s="226"/>
      <c r="F186" s="226"/>
      <c r="G186" s="227"/>
      <c r="H186" s="188"/>
      <c r="I186" s="189"/>
      <c r="J186" s="228"/>
      <c r="K186" s="229"/>
      <c r="L186" s="230"/>
      <c r="M186" s="231"/>
      <c r="N186" s="232"/>
      <c r="O186" s="233"/>
      <c r="P186" s="233"/>
      <c r="R186" s="195"/>
      <c r="S186" s="233"/>
      <c r="T186" s="195"/>
      <c r="U186" s="234"/>
      <c r="V186" s="195"/>
      <c r="W186" s="195"/>
      <c r="X186" s="195"/>
      <c r="Y186" s="235"/>
      <c r="Z186" s="195"/>
      <c r="AA186" s="199"/>
      <c r="AB186" s="195"/>
      <c r="AC186" s="235"/>
      <c r="AD186" s="200"/>
      <c r="AE186" s="201"/>
      <c r="AF186" s="200"/>
      <c r="AG186" s="236"/>
      <c r="AH186" s="200"/>
      <c r="AI186" s="202"/>
      <c r="AJ186" s="200"/>
      <c r="AK186" s="236"/>
      <c r="AL186" s="200"/>
      <c r="AM186" s="200"/>
      <c r="AN186" s="203"/>
      <c r="AO186" s="204"/>
      <c r="AP186" s="202"/>
      <c r="AQ186" s="203"/>
      <c r="AR186" s="200"/>
      <c r="AS186" s="205"/>
      <c r="AT186" s="203"/>
      <c r="AU186" s="206"/>
      <c r="AV186" s="206"/>
      <c r="AW186" s="237"/>
      <c r="AX186" s="200"/>
      <c r="AY186" s="202"/>
      <c r="AZ186" s="200"/>
      <c r="BA186" s="238"/>
      <c r="BB186" s="195"/>
      <c r="BC186" s="195"/>
      <c r="BD186" s="195"/>
      <c r="BE186" s="235"/>
      <c r="BF186" s="195"/>
      <c r="BG186" s="195"/>
      <c r="BH186" s="195"/>
      <c r="BI186" s="238"/>
      <c r="BJ186" s="200"/>
      <c r="BK186" s="202"/>
      <c r="BL186" s="200"/>
      <c r="BM186" s="238"/>
      <c r="BN186" s="195"/>
      <c r="BO186" s="195"/>
      <c r="BP186" s="195"/>
      <c r="BQ186" s="238"/>
      <c r="BR186" s="200"/>
      <c r="BS186" s="202"/>
      <c r="BT186" s="200"/>
      <c r="BU186" s="238"/>
      <c r="BV186" s="200"/>
      <c r="BW186" s="202"/>
      <c r="BX186" s="200"/>
      <c r="BY186" s="238"/>
      <c r="BZ186" s="208"/>
      <c r="CA186" s="239"/>
      <c r="CB186" s="210"/>
      <c r="CC186" s="202"/>
      <c r="CD186" s="211"/>
      <c r="CE186" s="238"/>
      <c r="CF186" s="210"/>
      <c r="CG186" s="202"/>
      <c r="CH186" s="211"/>
      <c r="CI186" s="238"/>
      <c r="CJ186" s="240"/>
      <c r="CK186" s="241"/>
      <c r="CL186" s="242"/>
    </row>
    <row r="187" spans="1:90" ht="23.25" thickBot="1">
      <c r="B187" s="223">
        <f t="shared" si="6"/>
        <v>0</v>
      </c>
      <c r="C187" s="224">
        <f t="shared" si="7"/>
        <v>0</v>
      </c>
      <c r="D187" s="225" t="str">
        <f t="shared" si="8"/>
        <v/>
      </c>
      <c r="E187" s="226"/>
      <c r="F187" s="226"/>
      <c r="G187" s="227"/>
      <c r="H187" s="188"/>
      <c r="I187" s="189"/>
      <c r="J187" s="228"/>
      <c r="K187" s="229"/>
      <c r="L187" s="230"/>
      <c r="M187" s="231"/>
      <c r="N187" s="232"/>
      <c r="O187" s="233"/>
      <c r="P187" s="233"/>
      <c r="R187" s="195"/>
      <c r="S187" s="233"/>
      <c r="T187" s="195"/>
      <c r="U187" s="234"/>
      <c r="V187" s="195"/>
      <c r="W187" s="195"/>
      <c r="X187" s="195"/>
      <c r="Y187" s="235"/>
      <c r="Z187" s="195"/>
      <c r="AA187" s="199"/>
      <c r="AB187" s="195"/>
      <c r="AC187" s="235"/>
      <c r="AD187" s="200"/>
      <c r="AE187" s="201"/>
      <c r="AF187" s="200"/>
      <c r="AG187" s="236"/>
      <c r="AH187" s="200"/>
      <c r="AI187" s="202"/>
      <c r="AJ187" s="200"/>
      <c r="AK187" s="236"/>
      <c r="AL187" s="200"/>
      <c r="AM187" s="200"/>
      <c r="AN187" s="203"/>
      <c r="AO187" s="204"/>
      <c r="AP187" s="202"/>
      <c r="AQ187" s="203"/>
      <c r="AR187" s="200"/>
      <c r="AS187" s="205"/>
      <c r="AT187" s="203"/>
      <c r="AU187" s="206"/>
      <c r="AV187" s="206"/>
      <c r="AW187" s="237"/>
      <c r="AX187" s="200"/>
      <c r="AY187" s="202"/>
      <c r="AZ187" s="200"/>
      <c r="BA187" s="238"/>
      <c r="BB187" s="195"/>
      <c r="BC187" s="195"/>
      <c r="BD187" s="195"/>
      <c r="BE187" s="235"/>
      <c r="BF187" s="195"/>
      <c r="BG187" s="195"/>
      <c r="BH187" s="195"/>
      <c r="BI187" s="238"/>
      <c r="BJ187" s="200"/>
      <c r="BK187" s="202"/>
      <c r="BL187" s="200"/>
      <c r="BM187" s="238"/>
      <c r="BN187" s="195"/>
      <c r="BO187" s="195"/>
      <c r="BP187" s="195"/>
      <c r="BQ187" s="238"/>
      <c r="BR187" s="200"/>
      <c r="BS187" s="202"/>
      <c r="BT187" s="200"/>
      <c r="BU187" s="238"/>
      <c r="BV187" s="200"/>
      <c r="BW187" s="202"/>
      <c r="BX187" s="200"/>
      <c r="BY187" s="238"/>
      <c r="BZ187" s="208"/>
      <c r="CA187" s="239"/>
      <c r="CB187" s="210"/>
      <c r="CC187" s="202"/>
      <c r="CD187" s="211"/>
      <c r="CE187" s="238"/>
      <c r="CF187" s="210"/>
      <c r="CG187" s="202"/>
      <c r="CH187" s="211"/>
      <c r="CI187" s="238"/>
      <c r="CJ187" s="240"/>
      <c r="CK187" s="241"/>
      <c r="CL187" s="242"/>
    </row>
    <row r="188" spans="1:90" ht="23.25" thickBot="1">
      <c r="A188" s="221"/>
      <c r="B188" s="183">
        <f t="shared" si="6"/>
        <v>0</v>
      </c>
      <c r="C188" s="184">
        <f t="shared" si="7"/>
        <v>0</v>
      </c>
      <c r="D188" s="185" t="str">
        <f t="shared" si="8"/>
        <v/>
      </c>
      <c r="E188" s="186"/>
      <c r="F188" s="186"/>
      <c r="G188" s="187"/>
      <c r="H188" s="188"/>
      <c r="I188" s="189"/>
      <c r="J188" s="228"/>
      <c r="K188" s="191"/>
      <c r="L188" s="192"/>
      <c r="M188" s="193"/>
      <c r="N188" s="194"/>
      <c r="O188" s="195"/>
      <c r="P188" s="195"/>
      <c r="Q188" s="196"/>
      <c r="R188" s="195"/>
      <c r="S188" s="233"/>
      <c r="T188" s="256"/>
      <c r="U188" s="197"/>
      <c r="V188" s="195"/>
      <c r="W188" s="195"/>
      <c r="X188" s="195"/>
      <c r="Y188" s="198"/>
      <c r="Z188" s="195"/>
      <c r="AA188" s="199"/>
      <c r="AB188" s="195"/>
      <c r="AC188" s="198"/>
      <c r="AD188" s="200"/>
      <c r="AE188" s="201"/>
      <c r="AF188" s="200"/>
      <c r="AG188" s="197"/>
      <c r="AH188" s="200"/>
      <c r="AI188" s="202"/>
      <c r="AJ188" s="200"/>
      <c r="AK188" s="197"/>
      <c r="AL188" s="200"/>
      <c r="AM188" s="200"/>
      <c r="AN188" s="203"/>
      <c r="AO188" s="204"/>
      <c r="AP188" s="202"/>
      <c r="AQ188" s="203"/>
      <c r="AR188" s="200"/>
      <c r="AS188" s="205"/>
      <c r="AT188" s="203"/>
      <c r="AU188" s="206"/>
      <c r="AV188" s="206"/>
      <c r="AW188" s="203"/>
      <c r="AX188" s="200"/>
      <c r="AY188" s="202"/>
      <c r="AZ188" s="200"/>
      <c r="BA188" s="207"/>
      <c r="BB188" s="195"/>
      <c r="BC188" s="195"/>
      <c r="BD188" s="195"/>
      <c r="BE188" s="198"/>
      <c r="BF188" s="195"/>
      <c r="BG188" s="195"/>
      <c r="BH188" s="195"/>
      <c r="BI188" s="207"/>
      <c r="BJ188" s="200"/>
      <c r="BK188" s="202"/>
      <c r="BL188" s="200"/>
      <c r="BM188" s="207"/>
      <c r="BN188" s="195"/>
      <c r="BO188" s="195"/>
      <c r="BP188" s="195"/>
      <c r="BQ188" s="207"/>
      <c r="BR188" s="200"/>
      <c r="BS188" s="202"/>
      <c r="BT188" s="200"/>
      <c r="BU188" s="207"/>
      <c r="BV188" s="200"/>
      <c r="BW188" s="202"/>
      <c r="BX188" s="200"/>
      <c r="BY188" s="207"/>
      <c r="BZ188" s="208"/>
      <c r="CA188" s="209"/>
      <c r="CB188" s="210"/>
      <c r="CC188" s="202"/>
      <c r="CD188" s="211"/>
      <c r="CE188" s="207"/>
      <c r="CF188" s="210"/>
      <c r="CG188" s="202"/>
      <c r="CH188" s="211"/>
      <c r="CI188" s="207"/>
      <c r="CJ188" s="212"/>
      <c r="CK188" s="213"/>
      <c r="CL188" s="214"/>
    </row>
    <row r="189" spans="1:90" ht="23.25" thickBot="1">
      <c r="B189" s="223">
        <f t="shared" si="6"/>
        <v>0</v>
      </c>
      <c r="C189" s="224">
        <f t="shared" si="7"/>
        <v>0</v>
      </c>
      <c r="D189" s="225" t="str">
        <f t="shared" si="8"/>
        <v/>
      </c>
      <c r="E189" s="226"/>
      <c r="F189" s="226"/>
      <c r="G189" s="227"/>
      <c r="H189" s="188"/>
      <c r="I189" s="189"/>
      <c r="J189" s="228"/>
      <c r="K189" s="229"/>
      <c r="L189" s="230"/>
      <c r="M189" s="231"/>
      <c r="N189" s="232"/>
      <c r="O189" s="371"/>
      <c r="P189" s="371"/>
      <c r="R189" s="195"/>
      <c r="S189" s="233"/>
      <c r="T189" s="195"/>
      <c r="U189" s="234"/>
      <c r="V189" s="195"/>
      <c r="W189" s="195"/>
      <c r="X189" s="256"/>
      <c r="Y189" s="235"/>
      <c r="Z189" s="195"/>
      <c r="AA189" s="199"/>
      <c r="AB189" s="195"/>
      <c r="AC189" s="235"/>
      <c r="AD189" s="200"/>
      <c r="AE189" s="201"/>
      <c r="AF189" s="200"/>
      <c r="AG189" s="236"/>
      <c r="AH189" s="200"/>
      <c r="AI189" s="202"/>
      <c r="AJ189" s="200"/>
      <c r="AK189" s="236"/>
      <c r="AL189" s="200"/>
      <c r="AM189" s="200"/>
      <c r="AN189" s="203"/>
      <c r="AO189" s="204"/>
      <c r="AP189" s="202"/>
      <c r="AQ189" s="203"/>
      <c r="AR189" s="200"/>
      <c r="AS189" s="205"/>
      <c r="AT189" s="203"/>
      <c r="AU189" s="206"/>
      <c r="AV189" s="206"/>
      <c r="AW189" s="237"/>
      <c r="AX189" s="200"/>
      <c r="AY189" s="202"/>
      <c r="AZ189" s="200"/>
      <c r="BA189" s="238"/>
      <c r="BB189" s="195"/>
      <c r="BC189" s="195"/>
      <c r="BD189" s="195"/>
      <c r="BE189" s="235"/>
      <c r="BF189" s="195"/>
      <c r="BG189" s="195"/>
      <c r="BH189" s="195"/>
      <c r="BI189" s="238"/>
      <c r="BJ189" s="200"/>
      <c r="BK189" s="202"/>
      <c r="BL189" s="200"/>
      <c r="BM189" s="238"/>
      <c r="BN189" s="195"/>
      <c r="BO189" s="195"/>
      <c r="BP189" s="195"/>
      <c r="BQ189" s="238"/>
      <c r="BR189" s="200"/>
      <c r="BS189" s="202"/>
      <c r="BT189" s="200"/>
      <c r="BU189" s="238"/>
      <c r="BV189" s="200"/>
      <c r="BW189" s="202"/>
      <c r="BX189" s="200"/>
      <c r="BY189" s="238"/>
      <c r="BZ189" s="208"/>
      <c r="CA189" s="239"/>
      <c r="CB189" s="210"/>
      <c r="CC189" s="202"/>
      <c r="CD189" s="211"/>
      <c r="CE189" s="238"/>
      <c r="CF189" s="210"/>
      <c r="CG189" s="202"/>
      <c r="CH189" s="211"/>
      <c r="CI189" s="238"/>
      <c r="CJ189" s="240"/>
      <c r="CK189" s="241"/>
      <c r="CL189" s="242"/>
    </row>
    <row r="190" spans="1:90" ht="23.25" thickBot="1">
      <c r="A190" s="303"/>
      <c r="B190" s="304">
        <f t="shared" si="6"/>
        <v>0</v>
      </c>
      <c r="C190" s="305">
        <f t="shared" si="7"/>
        <v>0</v>
      </c>
      <c r="D190" s="306" t="str">
        <f t="shared" si="8"/>
        <v/>
      </c>
      <c r="E190" s="307"/>
      <c r="F190" s="307"/>
      <c r="G190" s="308"/>
      <c r="H190" s="309"/>
      <c r="I190" s="310"/>
      <c r="J190" s="228"/>
      <c r="K190" s="311"/>
      <c r="L190" s="312"/>
      <c r="M190" s="313"/>
      <c r="N190" s="314"/>
      <c r="O190" s="372"/>
      <c r="P190" s="372"/>
      <c r="Q190" s="316"/>
      <c r="R190" s="315"/>
      <c r="S190" s="315"/>
      <c r="T190" s="256"/>
      <c r="U190" s="317"/>
      <c r="V190" s="315"/>
      <c r="W190" s="315"/>
      <c r="X190" s="315"/>
      <c r="Y190" s="318"/>
      <c r="Z190" s="315"/>
      <c r="AA190" s="356"/>
      <c r="AB190" s="315"/>
      <c r="AC190" s="318"/>
      <c r="AD190" s="362"/>
      <c r="AE190" s="363"/>
      <c r="AF190" s="362"/>
      <c r="AG190" s="317"/>
      <c r="AH190" s="362"/>
      <c r="AI190" s="202"/>
      <c r="AJ190" s="362"/>
      <c r="AK190" s="317"/>
      <c r="AL190" s="362"/>
      <c r="AM190" s="362"/>
      <c r="AN190" s="319"/>
      <c r="AO190" s="320"/>
      <c r="AP190" s="202"/>
      <c r="AQ190" s="319"/>
      <c r="AR190" s="362"/>
      <c r="AS190" s="365"/>
      <c r="AT190" s="319"/>
      <c r="AU190" s="321"/>
      <c r="AV190" s="321"/>
      <c r="AW190" s="319"/>
      <c r="AX190" s="362"/>
      <c r="AY190" s="202"/>
      <c r="AZ190" s="362"/>
      <c r="BA190" s="322"/>
      <c r="BB190" s="315"/>
      <c r="BC190" s="195"/>
      <c r="BD190" s="315"/>
      <c r="BE190" s="318"/>
      <c r="BF190" s="315"/>
      <c r="BG190" s="315"/>
      <c r="BH190" s="315"/>
      <c r="BI190" s="322"/>
      <c r="BJ190" s="362"/>
      <c r="BK190" s="364"/>
      <c r="BL190" s="362"/>
      <c r="BM190" s="322"/>
      <c r="BN190" s="315"/>
      <c r="BO190" s="315"/>
      <c r="BP190" s="315"/>
      <c r="BQ190" s="322"/>
      <c r="BR190" s="362"/>
      <c r="BS190" s="202"/>
      <c r="BT190" s="362"/>
      <c r="BU190" s="322"/>
      <c r="BV190" s="362"/>
      <c r="BW190" s="364"/>
      <c r="BX190" s="362"/>
      <c r="BY190" s="322"/>
      <c r="BZ190" s="208"/>
      <c r="CA190" s="323"/>
      <c r="CB190" s="210"/>
      <c r="CC190" s="202"/>
      <c r="CD190" s="211"/>
      <c r="CE190" s="322"/>
      <c r="CF190" s="210"/>
      <c r="CG190" s="202"/>
      <c r="CH190" s="211"/>
      <c r="CI190" s="322"/>
      <c r="CJ190" s="326"/>
      <c r="CK190" s="327"/>
      <c r="CL190" s="328"/>
    </row>
    <row r="191" spans="1:90" ht="23.25" thickBot="1">
      <c r="B191" s="223"/>
      <c r="C191" s="224"/>
      <c r="D191" s="225"/>
      <c r="E191" s="373"/>
      <c r="F191" s="374"/>
      <c r="G191" s="227"/>
      <c r="H191" s="188"/>
      <c r="I191" s="228"/>
      <c r="J191" s="228"/>
      <c r="K191" s="229"/>
      <c r="L191" s="375"/>
      <c r="M191" s="231"/>
      <c r="N191" s="232"/>
      <c r="O191" s="371"/>
      <c r="P191" s="371"/>
      <c r="R191" s="211"/>
      <c r="S191" s="233"/>
      <c r="T191" s="211"/>
      <c r="U191" s="234"/>
      <c r="V191" s="211"/>
      <c r="W191" s="376"/>
      <c r="X191" s="211"/>
      <c r="Y191" s="235"/>
      <c r="Z191" s="211"/>
      <c r="AA191" s="195"/>
      <c r="AB191" s="211"/>
      <c r="AC191" s="235"/>
      <c r="AD191" s="211"/>
      <c r="AE191" s="377"/>
      <c r="AF191" s="206"/>
      <c r="AG191" s="236"/>
      <c r="AH191" s="204"/>
      <c r="AI191" s="204"/>
      <c r="AJ191" s="211"/>
      <c r="AK191" s="236"/>
      <c r="AL191" s="378"/>
      <c r="AM191" s="206"/>
      <c r="AN191" s="203"/>
      <c r="AO191" s="204"/>
      <c r="AP191" s="204"/>
      <c r="AQ191" s="203"/>
      <c r="AR191" s="211"/>
      <c r="AS191" s="207"/>
      <c r="AT191" s="203"/>
      <c r="AU191" s="206"/>
      <c r="AV191" s="206"/>
      <c r="AW191" s="237"/>
      <c r="AX191" s="211"/>
      <c r="AY191" s="202"/>
      <c r="AZ191" s="211"/>
      <c r="BA191" s="238"/>
      <c r="BB191" s="211"/>
      <c r="BC191" s="195"/>
      <c r="BD191" s="211"/>
      <c r="BE191" s="235"/>
      <c r="BF191" s="211"/>
      <c r="BG191" s="195"/>
      <c r="BH191" s="211"/>
      <c r="BI191" s="238"/>
      <c r="BJ191" s="211"/>
      <c r="BK191" s="204"/>
      <c r="BL191" s="211"/>
      <c r="BM191" s="238"/>
      <c r="BN191" s="211"/>
      <c r="BO191" s="204"/>
      <c r="BP191" s="211"/>
      <c r="BQ191" s="238"/>
      <c r="BR191" s="211"/>
      <c r="BS191" s="204"/>
      <c r="BT191" s="211"/>
      <c r="BU191" s="238"/>
      <c r="BV191" s="211"/>
      <c r="BW191" s="202"/>
      <c r="BX191" s="211"/>
      <c r="BY191" s="238"/>
      <c r="BZ191" s="208"/>
      <c r="CA191" s="239"/>
      <c r="CB191" s="210"/>
      <c r="CC191" s="195"/>
      <c r="CD191" s="211"/>
      <c r="CE191" s="238"/>
      <c r="CF191" s="210"/>
      <c r="CG191" s="195"/>
      <c r="CH191" s="211"/>
      <c r="CI191" s="238"/>
      <c r="CJ191" s="240"/>
      <c r="CK191" s="241"/>
      <c r="CL191" s="242"/>
    </row>
    <row r="192" spans="1:90" ht="23.25" thickBot="1">
      <c r="B192" s="223"/>
      <c r="C192" s="224"/>
      <c r="D192" s="225"/>
      <c r="E192" s="373"/>
      <c r="F192" s="374"/>
      <c r="G192" s="227"/>
      <c r="H192" s="188"/>
      <c r="I192" s="228"/>
      <c r="J192" s="228"/>
      <c r="K192" s="229"/>
      <c r="L192" s="375"/>
      <c r="M192" s="231"/>
      <c r="N192" s="232"/>
      <c r="O192" s="371"/>
      <c r="P192" s="371"/>
      <c r="R192" s="211"/>
      <c r="S192" s="376"/>
      <c r="T192" s="211"/>
      <c r="U192" s="234"/>
      <c r="V192" s="211"/>
      <c r="W192" s="376"/>
      <c r="X192" s="211"/>
      <c r="Y192" s="235"/>
      <c r="Z192" s="211"/>
      <c r="AA192" s="376"/>
      <c r="AB192" s="211"/>
      <c r="AC192" s="235"/>
      <c r="AD192" s="211"/>
      <c r="AE192" s="377"/>
      <c r="AF192" s="206"/>
      <c r="AG192" s="236"/>
      <c r="AH192" s="204"/>
      <c r="AI192" s="204"/>
      <c r="AJ192" s="211"/>
      <c r="AK192" s="236"/>
      <c r="AL192" s="378"/>
      <c r="AM192" s="206"/>
      <c r="AN192" s="203"/>
      <c r="AO192" s="204"/>
      <c r="AP192" s="204"/>
      <c r="AQ192" s="203"/>
      <c r="AR192" s="211"/>
      <c r="AS192" s="207"/>
      <c r="AT192" s="203"/>
      <c r="AU192" s="206"/>
      <c r="AV192" s="206"/>
      <c r="AW192" s="237"/>
      <c r="AX192" s="211"/>
      <c r="AY192" s="202"/>
      <c r="AZ192" s="211"/>
      <c r="BA192" s="238"/>
      <c r="BB192" s="211"/>
      <c r="BC192" s="195"/>
      <c r="BD192" s="211"/>
      <c r="BE192" s="235"/>
      <c r="BF192" s="211"/>
      <c r="BG192" s="195"/>
      <c r="BH192" s="211"/>
      <c r="BI192" s="238"/>
      <c r="BJ192" s="211"/>
      <c r="BK192" s="204"/>
      <c r="BL192" s="211"/>
      <c r="BM192" s="238"/>
      <c r="BN192" s="211"/>
      <c r="BO192" s="204"/>
      <c r="BP192" s="211"/>
      <c r="BQ192" s="238"/>
      <c r="BR192" s="211"/>
      <c r="BS192" s="204"/>
      <c r="BT192" s="211"/>
      <c r="BU192" s="238"/>
      <c r="BV192" s="211"/>
      <c r="BW192" s="204"/>
      <c r="BX192" s="211"/>
      <c r="BY192" s="238"/>
      <c r="BZ192" s="208"/>
      <c r="CA192" s="239"/>
      <c r="CB192" s="210"/>
      <c r="CC192" s="195"/>
      <c r="CD192" s="211"/>
      <c r="CE192" s="238"/>
      <c r="CF192" s="210"/>
      <c r="CG192" s="195"/>
      <c r="CH192" s="211"/>
      <c r="CI192" s="238"/>
      <c r="CJ192" s="240"/>
      <c r="CK192" s="241"/>
      <c r="CL192" s="242"/>
    </row>
    <row r="193" spans="2:90" ht="23.25" thickBot="1">
      <c r="B193" s="223"/>
      <c r="C193" s="224"/>
      <c r="D193" s="225"/>
      <c r="E193" s="373"/>
      <c r="F193" s="374"/>
      <c r="G193" s="227"/>
      <c r="H193" s="188"/>
      <c r="I193" s="228"/>
      <c r="J193" s="228"/>
      <c r="K193" s="229"/>
      <c r="L193" s="375"/>
      <c r="M193" s="231"/>
      <c r="N193" s="232"/>
      <c r="O193" s="371"/>
      <c r="P193" s="371"/>
      <c r="R193" s="211"/>
      <c r="S193" s="376"/>
      <c r="T193" s="211"/>
      <c r="U193" s="234"/>
      <c r="V193" s="211"/>
      <c r="W193" s="376"/>
      <c r="X193" s="211"/>
      <c r="Y193" s="235"/>
      <c r="Z193" s="211"/>
      <c r="AA193" s="376"/>
      <c r="AB193" s="211"/>
      <c r="AC193" s="235"/>
      <c r="AD193" s="211"/>
      <c r="AE193" s="377"/>
      <c r="AF193" s="206"/>
      <c r="AG193" s="236"/>
      <c r="AH193" s="204"/>
      <c r="AI193" s="204"/>
      <c r="AJ193" s="211"/>
      <c r="AK193" s="236"/>
      <c r="AL193" s="378"/>
      <c r="AM193" s="206"/>
      <c r="AN193" s="203"/>
      <c r="AO193" s="204"/>
      <c r="AP193" s="204"/>
      <c r="AQ193" s="203"/>
      <c r="AR193" s="211"/>
      <c r="AS193" s="207"/>
      <c r="AT193" s="203"/>
      <c r="AU193" s="206"/>
      <c r="AV193" s="206"/>
      <c r="AW193" s="237"/>
      <c r="AX193" s="211"/>
      <c r="AY193" s="202"/>
      <c r="AZ193" s="211"/>
      <c r="BA193" s="238"/>
      <c r="BB193" s="211"/>
      <c r="BC193" s="195"/>
      <c r="BD193" s="211"/>
      <c r="BE193" s="235"/>
      <c r="BF193" s="211"/>
      <c r="BG193" s="195"/>
      <c r="BH193" s="211"/>
      <c r="BI193" s="238"/>
      <c r="BJ193" s="211"/>
      <c r="BK193" s="204"/>
      <c r="BL193" s="211"/>
      <c r="BM193" s="238"/>
      <c r="BN193" s="211"/>
      <c r="BO193" s="204"/>
      <c r="BP193" s="211"/>
      <c r="BQ193" s="238"/>
      <c r="BR193" s="211"/>
      <c r="BS193" s="204"/>
      <c r="BT193" s="211"/>
      <c r="BU193" s="238"/>
      <c r="BV193" s="211"/>
      <c r="BW193" s="204"/>
      <c r="BX193" s="211"/>
      <c r="BY193" s="238"/>
      <c r="BZ193" s="208"/>
      <c r="CA193" s="239"/>
      <c r="CB193" s="210"/>
      <c r="CC193" s="195"/>
      <c r="CD193" s="211"/>
      <c r="CE193" s="238"/>
      <c r="CF193" s="210"/>
      <c r="CG193" s="195"/>
      <c r="CH193" s="211"/>
      <c r="CI193" s="238"/>
      <c r="CJ193" s="240"/>
      <c r="CK193" s="241"/>
      <c r="CL193" s="242"/>
    </row>
    <row r="194" spans="2:90" ht="23.25" thickBot="1">
      <c r="B194" s="223"/>
      <c r="C194" s="224"/>
      <c r="D194" s="225"/>
      <c r="E194" s="373"/>
      <c r="F194" s="374"/>
      <c r="G194" s="227"/>
      <c r="H194" s="188"/>
      <c r="I194" s="228"/>
      <c r="J194" s="228"/>
      <c r="K194" s="229"/>
      <c r="L194" s="375"/>
      <c r="M194" s="231"/>
      <c r="N194" s="232"/>
      <c r="O194" s="371"/>
      <c r="P194" s="371"/>
      <c r="R194" s="211"/>
      <c r="S194" s="376"/>
      <c r="T194" s="211"/>
      <c r="U194" s="234"/>
      <c r="V194" s="211"/>
      <c r="W194" s="376"/>
      <c r="X194" s="211"/>
      <c r="Y194" s="235"/>
      <c r="Z194" s="211"/>
      <c r="AA194" s="376"/>
      <c r="AB194" s="211"/>
      <c r="AC194" s="235"/>
      <c r="AD194" s="211"/>
      <c r="AE194" s="377"/>
      <c r="AF194" s="206"/>
      <c r="AG194" s="236"/>
      <c r="AH194" s="204"/>
      <c r="AI194" s="204"/>
      <c r="AJ194" s="211"/>
      <c r="AK194" s="236"/>
      <c r="AL194" s="378"/>
      <c r="AM194" s="206"/>
      <c r="AN194" s="203"/>
      <c r="AO194" s="204"/>
      <c r="AP194" s="204"/>
      <c r="AQ194" s="203"/>
      <c r="AR194" s="211"/>
      <c r="AS194" s="207"/>
      <c r="AT194" s="203"/>
      <c r="AU194" s="206"/>
      <c r="AV194" s="206"/>
      <c r="AW194" s="237"/>
      <c r="AX194" s="211"/>
      <c r="AY194" s="202"/>
      <c r="AZ194" s="211"/>
      <c r="BA194" s="238"/>
      <c r="BB194" s="211"/>
      <c r="BC194" s="195"/>
      <c r="BD194" s="211"/>
      <c r="BE194" s="235"/>
      <c r="BF194" s="211"/>
      <c r="BG194" s="195"/>
      <c r="BH194" s="211"/>
      <c r="BI194" s="238"/>
      <c r="BJ194" s="211"/>
      <c r="BK194" s="204"/>
      <c r="BL194" s="211"/>
      <c r="BM194" s="238"/>
      <c r="BN194" s="211"/>
      <c r="BO194" s="204"/>
      <c r="BP194" s="211"/>
      <c r="BQ194" s="238"/>
      <c r="BR194" s="211"/>
      <c r="BS194" s="204"/>
      <c r="BT194" s="211"/>
      <c r="BU194" s="238"/>
      <c r="BV194" s="211"/>
      <c r="BW194" s="204"/>
      <c r="BX194" s="211"/>
      <c r="BY194" s="238"/>
      <c r="BZ194" s="208"/>
      <c r="CA194" s="239"/>
      <c r="CB194" s="210"/>
      <c r="CC194" s="195"/>
      <c r="CD194" s="211"/>
      <c r="CE194" s="238"/>
      <c r="CF194" s="210"/>
      <c r="CG194" s="195"/>
      <c r="CH194" s="211"/>
      <c r="CI194" s="238"/>
      <c r="CJ194" s="240"/>
      <c r="CK194" s="241"/>
      <c r="CL194" s="242"/>
    </row>
    <row r="195" spans="2:90" ht="23.25" thickBot="1">
      <c r="B195" s="223"/>
      <c r="C195" s="224"/>
      <c r="D195" s="225"/>
      <c r="E195" s="373"/>
      <c r="F195" s="374"/>
      <c r="G195" s="227"/>
      <c r="H195" s="188"/>
      <c r="I195" s="228"/>
      <c r="J195" s="228"/>
      <c r="K195" s="229"/>
      <c r="L195" s="375"/>
      <c r="M195" s="231"/>
      <c r="N195" s="232"/>
      <c r="O195" s="371"/>
      <c r="P195" s="371"/>
      <c r="R195" s="211"/>
      <c r="S195" s="376"/>
      <c r="T195" s="211"/>
      <c r="U195" s="234"/>
      <c r="V195" s="211"/>
      <c r="W195" s="376"/>
      <c r="X195" s="211"/>
      <c r="Y195" s="235"/>
      <c r="Z195" s="211"/>
      <c r="AA195" s="376"/>
      <c r="AB195" s="211"/>
      <c r="AC195" s="235"/>
      <c r="AD195" s="211"/>
      <c r="AE195" s="377"/>
      <c r="AF195" s="206"/>
      <c r="AG195" s="236"/>
      <c r="AH195" s="204"/>
      <c r="AI195" s="204"/>
      <c r="AJ195" s="211"/>
      <c r="AK195" s="236"/>
      <c r="AL195" s="378"/>
      <c r="AM195" s="206"/>
      <c r="AN195" s="203"/>
      <c r="AO195" s="204"/>
      <c r="AP195" s="204"/>
      <c r="AQ195" s="203"/>
      <c r="AR195" s="211"/>
      <c r="AS195" s="207"/>
      <c r="AT195" s="203"/>
      <c r="AU195" s="206"/>
      <c r="AV195" s="206"/>
      <c r="AW195" s="237"/>
      <c r="AX195" s="211"/>
      <c r="AY195" s="202"/>
      <c r="AZ195" s="211"/>
      <c r="BA195" s="238"/>
      <c r="BB195" s="211"/>
      <c r="BC195" s="195"/>
      <c r="BD195" s="211"/>
      <c r="BE195" s="235"/>
      <c r="BF195" s="211"/>
      <c r="BG195" s="195"/>
      <c r="BH195" s="211"/>
      <c r="BI195" s="238"/>
      <c r="BJ195" s="211"/>
      <c r="BK195" s="204"/>
      <c r="BL195" s="211"/>
      <c r="BM195" s="238"/>
      <c r="BN195" s="211"/>
      <c r="BO195" s="204"/>
      <c r="BP195" s="211"/>
      <c r="BQ195" s="238"/>
      <c r="BR195" s="211"/>
      <c r="BS195" s="204"/>
      <c r="BT195" s="211"/>
      <c r="BU195" s="238"/>
      <c r="BV195" s="211"/>
      <c r="BW195" s="204"/>
      <c r="BX195" s="211"/>
      <c r="BY195" s="238"/>
      <c r="BZ195" s="208"/>
      <c r="CA195" s="239"/>
      <c r="CB195" s="210"/>
      <c r="CC195" s="195"/>
      <c r="CD195" s="211"/>
      <c r="CE195" s="238"/>
      <c r="CF195" s="210"/>
      <c r="CG195" s="195"/>
      <c r="CH195" s="211"/>
      <c r="CI195" s="238"/>
      <c r="CJ195" s="240"/>
      <c r="CK195" s="241"/>
      <c r="CL195" s="242"/>
    </row>
    <row r="196" spans="2:90" ht="23.25" thickBot="1">
      <c r="B196" s="223"/>
      <c r="C196" s="224"/>
      <c r="D196" s="225"/>
      <c r="E196" s="373"/>
      <c r="F196" s="374"/>
      <c r="G196" s="227"/>
      <c r="H196" s="188"/>
      <c r="I196" s="228"/>
      <c r="J196" s="228"/>
      <c r="K196" s="229"/>
      <c r="L196" s="375"/>
      <c r="M196" s="231"/>
      <c r="N196" s="232"/>
      <c r="O196" s="371"/>
      <c r="P196" s="371"/>
      <c r="R196" s="211"/>
      <c r="S196" s="376"/>
      <c r="T196" s="211"/>
      <c r="U196" s="234"/>
      <c r="V196" s="211"/>
      <c r="W196" s="376"/>
      <c r="X196" s="211"/>
      <c r="Y196" s="235"/>
      <c r="Z196" s="211"/>
      <c r="AA196" s="376"/>
      <c r="AB196" s="211"/>
      <c r="AC196" s="235"/>
      <c r="AD196" s="211"/>
      <c r="AE196" s="377"/>
      <c r="AF196" s="206"/>
      <c r="AG196" s="236"/>
      <c r="AH196" s="204"/>
      <c r="AI196" s="204"/>
      <c r="AJ196" s="211"/>
      <c r="AK196" s="236"/>
      <c r="AL196" s="378"/>
      <c r="AM196" s="206"/>
      <c r="AN196" s="203"/>
      <c r="AO196" s="204"/>
      <c r="AP196" s="204"/>
      <c r="AQ196" s="203"/>
      <c r="AR196" s="211"/>
      <c r="AS196" s="207"/>
      <c r="AT196" s="203"/>
      <c r="AU196" s="206"/>
      <c r="AV196" s="206"/>
      <c r="AW196" s="237"/>
      <c r="AX196" s="211"/>
      <c r="AY196" s="202"/>
      <c r="AZ196" s="211"/>
      <c r="BA196" s="238"/>
      <c r="BB196" s="211"/>
      <c r="BC196" s="195"/>
      <c r="BD196" s="211"/>
      <c r="BE196" s="235"/>
      <c r="BF196" s="211"/>
      <c r="BG196" s="195"/>
      <c r="BH196" s="211"/>
      <c r="BI196" s="238"/>
      <c r="BJ196" s="211"/>
      <c r="BK196" s="204"/>
      <c r="BL196" s="211"/>
      <c r="BM196" s="238"/>
      <c r="BN196" s="211"/>
      <c r="BO196" s="204"/>
      <c r="BP196" s="211"/>
      <c r="BQ196" s="238"/>
      <c r="BR196" s="211"/>
      <c r="BS196" s="204"/>
      <c r="BT196" s="211"/>
      <c r="BU196" s="238"/>
      <c r="BV196" s="211"/>
      <c r="BW196" s="204"/>
      <c r="BX196" s="211"/>
      <c r="BY196" s="238"/>
      <c r="BZ196" s="208"/>
      <c r="CA196" s="239"/>
      <c r="CB196" s="210"/>
      <c r="CC196" s="195"/>
      <c r="CD196" s="211"/>
      <c r="CE196" s="238"/>
      <c r="CF196" s="210"/>
      <c r="CG196" s="195"/>
      <c r="CH196" s="211"/>
      <c r="CI196" s="238"/>
      <c r="CJ196" s="240"/>
      <c r="CK196" s="241"/>
      <c r="CL196" s="242"/>
    </row>
    <row r="197" spans="2:90" ht="23.25" thickBot="1">
      <c r="B197" s="223"/>
      <c r="C197" s="224"/>
      <c r="D197" s="225"/>
      <c r="E197" s="373"/>
      <c r="F197" s="374"/>
      <c r="G197" s="227"/>
      <c r="H197" s="188"/>
      <c r="I197" s="228"/>
      <c r="J197" s="228"/>
      <c r="K197" s="229"/>
      <c r="L197" s="379"/>
      <c r="M197" s="231"/>
      <c r="N197" s="232"/>
      <c r="O197" s="371"/>
      <c r="P197" s="371"/>
      <c r="R197" s="211"/>
      <c r="S197" s="376"/>
      <c r="T197" s="211"/>
      <c r="U197" s="234"/>
      <c r="V197" s="211"/>
      <c r="W197" s="376"/>
      <c r="X197" s="211"/>
      <c r="Y197" s="235"/>
      <c r="Z197" s="211"/>
      <c r="AA197" s="376"/>
      <c r="AB197" s="211"/>
      <c r="AC197" s="235"/>
      <c r="AD197" s="211"/>
      <c r="AE197" s="377"/>
      <c r="AF197" s="206"/>
      <c r="AG197" s="236"/>
      <c r="AH197" s="204"/>
      <c r="AI197" s="204"/>
      <c r="AJ197" s="211"/>
      <c r="AK197" s="236"/>
      <c r="AL197" s="378"/>
      <c r="AM197" s="206"/>
      <c r="AN197" s="203"/>
      <c r="AO197" s="204"/>
      <c r="AP197" s="204"/>
      <c r="AQ197" s="203"/>
      <c r="AR197" s="211"/>
      <c r="AS197" s="207"/>
      <c r="AT197" s="203"/>
      <c r="AU197" s="206"/>
      <c r="AV197" s="206"/>
      <c r="AW197" s="237"/>
      <c r="AX197" s="211"/>
      <c r="AY197" s="202"/>
      <c r="AZ197" s="211"/>
      <c r="BA197" s="238"/>
      <c r="BB197" s="211"/>
      <c r="BC197" s="195"/>
      <c r="BD197" s="211"/>
      <c r="BE197" s="235"/>
      <c r="BF197" s="211"/>
      <c r="BG197" s="195"/>
      <c r="BH197" s="211"/>
      <c r="BI197" s="238"/>
      <c r="BJ197" s="211"/>
      <c r="BK197" s="204"/>
      <c r="BL197" s="211"/>
      <c r="BM197" s="238"/>
      <c r="BN197" s="211"/>
      <c r="BO197" s="204"/>
      <c r="BP197" s="211"/>
      <c r="BQ197" s="238"/>
      <c r="BR197" s="211"/>
      <c r="BS197" s="204"/>
      <c r="BT197" s="211"/>
      <c r="BU197" s="238"/>
      <c r="BV197" s="211"/>
      <c r="BW197" s="204"/>
      <c r="BX197" s="211"/>
      <c r="BY197" s="238"/>
      <c r="BZ197" s="208"/>
      <c r="CA197" s="239"/>
      <c r="CB197" s="210"/>
      <c r="CC197" s="195"/>
      <c r="CD197" s="211"/>
      <c r="CE197" s="238"/>
      <c r="CF197" s="210"/>
      <c r="CG197" s="195"/>
      <c r="CH197" s="211"/>
      <c r="CI197" s="238"/>
      <c r="CJ197" s="240"/>
      <c r="CK197" s="241"/>
      <c r="CL197" s="242"/>
    </row>
    <row r="198" spans="2:90" ht="23.25" thickBot="1">
      <c r="B198" s="223"/>
      <c r="C198" s="224"/>
      <c r="D198" s="225"/>
      <c r="E198" s="373"/>
      <c r="F198" s="374"/>
      <c r="G198" s="227"/>
      <c r="H198" s="188"/>
      <c r="I198" s="228"/>
      <c r="J198" s="228"/>
      <c r="K198" s="229"/>
      <c r="L198" s="379"/>
      <c r="M198" s="231"/>
      <c r="N198" s="232"/>
      <c r="O198" s="371"/>
      <c r="P198" s="371"/>
      <c r="R198" s="211"/>
      <c r="S198" s="376"/>
      <c r="T198" s="211"/>
      <c r="U198" s="234"/>
      <c r="V198" s="211"/>
      <c r="W198" s="376"/>
      <c r="X198" s="211"/>
      <c r="Y198" s="235"/>
      <c r="Z198" s="211"/>
      <c r="AA198" s="376"/>
      <c r="AB198" s="211"/>
      <c r="AC198" s="235"/>
      <c r="AD198" s="211"/>
      <c r="AE198" s="377"/>
      <c r="AF198" s="206"/>
      <c r="AG198" s="236"/>
      <c r="AH198" s="204"/>
      <c r="AI198" s="204"/>
      <c r="AJ198" s="211"/>
      <c r="AK198" s="236"/>
      <c r="AL198" s="378"/>
      <c r="AM198" s="206"/>
      <c r="AN198" s="203"/>
      <c r="AO198" s="204"/>
      <c r="AP198" s="204"/>
      <c r="AQ198" s="203"/>
      <c r="AR198" s="211"/>
      <c r="AS198" s="207"/>
      <c r="AT198" s="203"/>
      <c r="AU198" s="206"/>
      <c r="AV198" s="206"/>
      <c r="AW198" s="237"/>
      <c r="AX198" s="211"/>
      <c r="AY198" s="202"/>
      <c r="AZ198" s="211"/>
      <c r="BA198" s="238"/>
      <c r="BB198" s="211"/>
      <c r="BC198" s="195"/>
      <c r="BD198" s="211"/>
      <c r="BE198" s="235"/>
      <c r="BF198" s="211"/>
      <c r="BG198" s="195"/>
      <c r="BH198" s="211"/>
      <c r="BI198" s="238"/>
      <c r="BJ198" s="211"/>
      <c r="BK198" s="204"/>
      <c r="BL198" s="211"/>
      <c r="BM198" s="238"/>
      <c r="BN198" s="211"/>
      <c r="BO198" s="204"/>
      <c r="BP198" s="211"/>
      <c r="BQ198" s="238"/>
      <c r="BR198" s="211"/>
      <c r="BS198" s="204"/>
      <c r="BT198" s="211"/>
      <c r="BU198" s="238"/>
      <c r="BV198" s="211"/>
      <c r="BW198" s="204"/>
      <c r="BX198" s="211"/>
      <c r="BY198" s="238"/>
      <c r="BZ198" s="208"/>
      <c r="CA198" s="239"/>
      <c r="CB198" s="210"/>
      <c r="CC198" s="195"/>
      <c r="CD198" s="211"/>
      <c r="CE198" s="238"/>
      <c r="CF198" s="210"/>
      <c r="CG198" s="195"/>
      <c r="CH198" s="211"/>
      <c r="CI198" s="238"/>
      <c r="CJ198" s="240"/>
      <c r="CK198" s="241"/>
      <c r="CL198" s="242"/>
    </row>
    <row r="199" spans="2:90" ht="23.25" thickBot="1">
      <c r="B199" s="223"/>
      <c r="C199" s="224"/>
      <c r="D199" s="225"/>
      <c r="E199" s="373"/>
      <c r="F199" s="374"/>
      <c r="G199" s="227"/>
      <c r="H199" s="188"/>
      <c r="I199" s="228"/>
      <c r="J199" s="228"/>
      <c r="K199" s="229"/>
      <c r="L199" s="379"/>
      <c r="M199" s="231"/>
      <c r="N199" s="232"/>
      <c r="O199" s="371"/>
      <c r="P199" s="371"/>
      <c r="R199" s="211"/>
      <c r="S199" s="376"/>
      <c r="T199" s="211"/>
      <c r="U199" s="234"/>
      <c r="V199" s="211"/>
      <c r="W199" s="376"/>
      <c r="X199" s="211"/>
      <c r="Y199" s="235"/>
      <c r="Z199" s="211"/>
      <c r="AA199" s="376"/>
      <c r="AB199" s="211"/>
      <c r="AC199" s="235"/>
      <c r="AD199" s="211"/>
      <c r="AE199" s="377"/>
      <c r="AF199" s="206"/>
      <c r="AG199" s="236"/>
      <c r="AH199" s="204"/>
      <c r="AI199" s="204"/>
      <c r="AJ199" s="211"/>
      <c r="AK199" s="236"/>
      <c r="AL199" s="378"/>
      <c r="AM199" s="206"/>
      <c r="AN199" s="203"/>
      <c r="AO199" s="204"/>
      <c r="AP199" s="204"/>
      <c r="AQ199" s="203"/>
      <c r="AR199" s="211"/>
      <c r="AS199" s="207"/>
      <c r="AT199" s="203"/>
      <c r="AU199" s="206"/>
      <c r="AV199" s="206"/>
      <c r="AW199" s="237"/>
      <c r="AX199" s="211"/>
      <c r="AY199" s="202"/>
      <c r="AZ199" s="211"/>
      <c r="BA199" s="238"/>
      <c r="BB199" s="211"/>
      <c r="BC199" s="195"/>
      <c r="BD199" s="211"/>
      <c r="BE199" s="235"/>
      <c r="BF199" s="211"/>
      <c r="BG199" s="195"/>
      <c r="BH199" s="211"/>
      <c r="BI199" s="238"/>
      <c r="BJ199" s="211"/>
      <c r="BK199" s="204"/>
      <c r="BL199" s="211"/>
      <c r="BM199" s="238"/>
      <c r="BN199" s="211"/>
      <c r="BO199" s="204"/>
      <c r="BP199" s="211"/>
      <c r="BQ199" s="238"/>
      <c r="BR199" s="211"/>
      <c r="BS199" s="204"/>
      <c r="BT199" s="211"/>
      <c r="BU199" s="238"/>
      <c r="BV199" s="211"/>
      <c r="BW199" s="204"/>
      <c r="BX199" s="211"/>
      <c r="BY199" s="238"/>
      <c r="BZ199" s="208"/>
      <c r="CA199" s="239"/>
      <c r="CB199" s="210"/>
      <c r="CC199" s="195"/>
      <c r="CD199" s="211"/>
      <c r="CE199" s="238"/>
      <c r="CF199" s="210"/>
      <c r="CG199" s="195"/>
      <c r="CH199" s="211"/>
      <c r="CI199" s="238"/>
      <c r="CJ199" s="240"/>
      <c r="CK199" s="241"/>
      <c r="CL199" s="242"/>
    </row>
    <row r="200" spans="2:90" ht="23.25" thickBot="1">
      <c r="B200" s="223"/>
      <c r="C200" s="224"/>
      <c r="D200" s="225"/>
      <c r="E200" s="373"/>
      <c r="F200" s="374"/>
      <c r="G200" s="227"/>
      <c r="H200" s="188"/>
      <c r="I200" s="228"/>
      <c r="J200" s="228"/>
      <c r="K200" s="229"/>
      <c r="L200" s="379"/>
      <c r="M200" s="231"/>
      <c r="N200" s="232"/>
      <c r="O200" s="371"/>
      <c r="P200" s="371"/>
      <c r="R200" s="211"/>
      <c r="S200" s="376"/>
      <c r="T200" s="211"/>
      <c r="U200" s="234"/>
      <c r="V200" s="211"/>
      <c r="W200" s="376"/>
      <c r="X200" s="211"/>
      <c r="Y200" s="235"/>
      <c r="Z200" s="211"/>
      <c r="AA200" s="376"/>
      <c r="AB200" s="211"/>
      <c r="AC200" s="235"/>
      <c r="AD200" s="211"/>
      <c r="AE200" s="377"/>
      <c r="AF200" s="206"/>
      <c r="AG200" s="236"/>
      <c r="AH200" s="204"/>
      <c r="AI200" s="204"/>
      <c r="AJ200" s="211"/>
      <c r="AK200" s="236"/>
      <c r="AL200" s="378"/>
      <c r="AM200" s="206"/>
      <c r="AN200" s="203"/>
      <c r="AO200" s="204"/>
      <c r="AP200" s="204"/>
      <c r="AQ200" s="203"/>
      <c r="AR200" s="211"/>
      <c r="AS200" s="207"/>
      <c r="AT200" s="203"/>
      <c r="AU200" s="206"/>
      <c r="AV200" s="206"/>
      <c r="AW200" s="237"/>
      <c r="AX200" s="211"/>
      <c r="AY200" s="202"/>
      <c r="AZ200" s="211"/>
      <c r="BA200" s="238"/>
      <c r="BB200" s="211"/>
      <c r="BC200" s="195"/>
      <c r="BD200" s="211"/>
      <c r="BE200" s="235"/>
      <c r="BF200" s="211"/>
      <c r="BG200" s="195"/>
      <c r="BH200" s="211"/>
      <c r="BI200" s="238"/>
      <c r="BJ200" s="211"/>
      <c r="BK200" s="204"/>
      <c r="BL200" s="211"/>
      <c r="BM200" s="238"/>
      <c r="BN200" s="211"/>
      <c r="BO200" s="204"/>
      <c r="BP200" s="211"/>
      <c r="BQ200" s="238"/>
      <c r="BR200" s="211"/>
      <c r="BS200" s="204"/>
      <c r="BT200" s="211"/>
      <c r="BU200" s="238"/>
      <c r="BV200" s="211"/>
      <c r="BW200" s="204"/>
      <c r="BX200" s="211"/>
      <c r="BY200" s="238"/>
      <c r="BZ200" s="208"/>
      <c r="CA200" s="239"/>
      <c r="CB200" s="210"/>
      <c r="CC200" s="195"/>
      <c r="CD200" s="211"/>
      <c r="CE200" s="238"/>
      <c r="CF200" s="210"/>
      <c r="CG200" s="195"/>
      <c r="CH200" s="211"/>
      <c r="CI200" s="238"/>
      <c r="CJ200" s="240"/>
      <c r="CK200" s="241"/>
      <c r="CL200" s="242"/>
    </row>
    <row r="201" spans="2:90" ht="23.25" thickBot="1">
      <c r="B201" s="223"/>
      <c r="C201" s="224"/>
      <c r="D201" s="225"/>
      <c r="E201" s="373"/>
      <c r="F201" s="374"/>
      <c r="G201" s="227"/>
      <c r="H201" s="188"/>
      <c r="I201" s="228"/>
      <c r="J201" s="228"/>
      <c r="K201" s="229"/>
      <c r="L201" s="379"/>
      <c r="M201" s="231"/>
      <c r="N201" s="232"/>
      <c r="O201" s="371"/>
      <c r="P201" s="371"/>
      <c r="R201" s="211"/>
      <c r="S201" s="376"/>
      <c r="T201" s="211"/>
      <c r="U201" s="234"/>
      <c r="V201" s="211"/>
      <c r="W201" s="376"/>
      <c r="X201" s="211"/>
      <c r="Y201" s="235"/>
      <c r="Z201" s="211"/>
      <c r="AA201" s="376"/>
      <c r="AB201" s="211"/>
      <c r="AC201" s="235"/>
      <c r="AD201" s="211"/>
      <c r="AE201" s="377"/>
      <c r="AF201" s="206"/>
      <c r="AG201" s="236"/>
      <c r="AH201" s="204"/>
      <c r="AI201" s="204"/>
      <c r="AJ201" s="211"/>
      <c r="AK201" s="236"/>
      <c r="AL201" s="378"/>
      <c r="AM201" s="206"/>
      <c r="AN201" s="203"/>
      <c r="AO201" s="204"/>
      <c r="AP201" s="204"/>
      <c r="AQ201" s="203"/>
      <c r="AR201" s="211"/>
      <c r="AS201" s="207"/>
      <c r="AT201" s="203"/>
      <c r="AU201" s="206"/>
      <c r="AV201" s="206"/>
      <c r="AW201" s="237"/>
      <c r="AX201" s="211"/>
      <c r="AY201" s="204"/>
      <c r="AZ201" s="211"/>
      <c r="BA201" s="238"/>
      <c r="BB201" s="211"/>
      <c r="BC201" s="195"/>
      <c r="BD201" s="211"/>
      <c r="BE201" s="235"/>
      <c r="BF201" s="211"/>
      <c r="BG201" s="195"/>
      <c r="BH201" s="211"/>
      <c r="BI201" s="238"/>
      <c r="BJ201" s="211"/>
      <c r="BK201" s="204"/>
      <c r="BL201" s="211"/>
      <c r="BM201" s="238"/>
      <c r="BN201" s="211"/>
      <c r="BO201" s="204"/>
      <c r="BP201" s="211"/>
      <c r="BQ201" s="238"/>
      <c r="BR201" s="211"/>
      <c r="BS201" s="204"/>
      <c r="BT201" s="211"/>
      <c r="BU201" s="238"/>
      <c r="BV201" s="211"/>
      <c r="BW201" s="204"/>
      <c r="BX201" s="211"/>
      <c r="BY201" s="238"/>
      <c r="BZ201" s="208"/>
      <c r="CA201" s="239"/>
      <c r="CB201" s="210"/>
      <c r="CC201" s="195"/>
      <c r="CD201" s="211"/>
      <c r="CE201" s="238"/>
      <c r="CF201" s="210"/>
      <c r="CG201" s="195"/>
      <c r="CH201" s="211"/>
      <c r="CI201" s="238"/>
      <c r="CJ201" s="240"/>
      <c r="CK201" s="241"/>
      <c r="CL201" s="242"/>
    </row>
    <row r="202" spans="2:90" ht="23.25" thickBot="1">
      <c r="B202" s="223"/>
      <c r="C202" s="224"/>
      <c r="D202" s="225"/>
      <c r="E202" s="373"/>
      <c r="F202" s="374"/>
      <c r="G202" s="227"/>
      <c r="H202" s="188"/>
      <c r="I202" s="228"/>
      <c r="J202" s="228"/>
      <c r="K202" s="229"/>
      <c r="L202" s="379"/>
      <c r="M202" s="231"/>
      <c r="N202" s="232"/>
      <c r="O202" s="371"/>
      <c r="P202" s="371"/>
      <c r="R202" s="211"/>
      <c r="S202" s="376"/>
      <c r="T202" s="211"/>
      <c r="U202" s="234"/>
      <c r="V202" s="211"/>
      <c r="W202" s="376"/>
      <c r="X202" s="211"/>
      <c r="Y202" s="235"/>
      <c r="Z202" s="211"/>
      <c r="AA202" s="376"/>
      <c r="AB202" s="211"/>
      <c r="AC202" s="235"/>
      <c r="AD202" s="211"/>
      <c r="AE202" s="377"/>
      <c r="AF202" s="206"/>
      <c r="AG202" s="236"/>
      <c r="AH202" s="204"/>
      <c r="AI202" s="204"/>
      <c r="AJ202" s="211"/>
      <c r="AK202" s="236"/>
      <c r="AL202" s="378"/>
      <c r="AM202" s="206"/>
      <c r="AN202" s="203"/>
      <c r="AO202" s="204"/>
      <c r="AP202" s="204"/>
      <c r="AQ202" s="203"/>
      <c r="AR202" s="211"/>
      <c r="AS202" s="207"/>
      <c r="AT202" s="203"/>
      <c r="AU202" s="206"/>
      <c r="AV202" s="206"/>
      <c r="AW202" s="237"/>
      <c r="AX202" s="211"/>
      <c r="AY202" s="204"/>
      <c r="AZ202" s="211"/>
      <c r="BA202" s="238"/>
      <c r="BB202" s="211"/>
      <c r="BC202" s="195"/>
      <c r="BD202" s="211"/>
      <c r="BE202" s="235"/>
      <c r="BF202" s="211"/>
      <c r="BG202" s="195"/>
      <c r="BH202" s="211"/>
      <c r="BI202" s="238"/>
      <c r="BJ202" s="211"/>
      <c r="BK202" s="204"/>
      <c r="BL202" s="211"/>
      <c r="BM202" s="238"/>
      <c r="BN202" s="211"/>
      <c r="BO202" s="204"/>
      <c r="BP202" s="211"/>
      <c r="BQ202" s="238"/>
      <c r="BR202" s="211"/>
      <c r="BS202" s="204"/>
      <c r="BT202" s="211"/>
      <c r="BU202" s="238"/>
      <c r="BV202" s="211"/>
      <c r="BW202" s="204"/>
      <c r="BX202" s="211"/>
      <c r="BY202" s="238"/>
      <c r="BZ202" s="208"/>
      <c r="CA202" s="239"/>
      <c r="CB202" s="210"/>
      <c r="CC202" s="195"/>
      <c r="CD202" s="211"/>
      <c r="CE202" s="238"/>
      <c r="CF202" s="210"/>
      <c r="CG202" s="195"/>
      <c r="CH202" s="211"/>
      <c r="CI202" s="238"/>
      <c r="CJ202" s="240"/>
      <c r="CK202" s="241"/>
      <c r="CL202" s="242"/>
    </row>
    <row r="203" spans="2:90" ht="23.25" thickBot="1">
      <c r="B203" s="223"/>
      <c r="C203" s="224"/>
      <c r="D203" s="225"/>
      <c r="E203" s="373"/>
      <c r="F203" s="374"/>
      <c r="G203" s="227"/>
      <c r="H203" s="188"/>
      <c r="I203" s="228"/>
      <c r="J203" s="228"/>
      <c r="K203" s="229"/>
      <c r="L203" s="379"/>
      <c r="M203" s="231"/>
      <c r="N203" s="232"/>
      <c r="O203" s="371"/>
      <c r="P203" s="371"/>
      <c r="R203" s="211"/>
      <c r="S203" s="376"/>
      <c r="T203" s="211"/>
      <c r="U203" s="234"/>
      <c r="V203" s="211"/>
      <c r="W203" s="376"/>
      <c r="X203" s="211"/>
      <c r="Y203" s="235"/>
      <c r="Z203" s="211"/>
      <c r="AA203" s="376"/>
      <c r="AB203" s="211"/>
      <c r="AC203" s="235"/>
      <c r="AD203" s="211"/>
      <c r="AE203" s="377"/>
      <c r="AF203" s="206"/>
      <c r="AG203" s="236"/>
      <c r="AH203" s="204"/>
      <c r="AI203" s="204"/>
      <c r="AJ203" s="211"/>
      <c r="AK203" s="236"/>
      <c r="AL203" s="378"/>
      <c r="AM203" s="206"/>
      <c r="AN203" s="203"/>
      <c r="AO203" s="204"/>
      <c r="AP203" s="204"/>
      <c r="AQ203" s="203"/>
      <c r="AR203" s="211"/>
      <c r="AS203" s="207"/>
      <c r="AT203" s="203"/>
      <c r="AU203" s="206"/>
      <c r="AV203" s="206"/>
      <c r="AW203" s="237"/>
      <c r="AX203" s="211"/>
      <c r="AY203" s="204"/>
      <c r="AZ203" s="211"/>
      <c r="BA203" s="238"/>
      <c r="BB203" s="211"/>
      <c r="BC203" s="195"/>
      <c r="BD203" s="211"/>
      <c r="BE203" s="235"/>
      <c r="BF203" s="211"/>
      <c r="BG203" s="195"/>
      <c r="BH203" s="211"/>
      <c r="BI203" s="238"/>
      <c r="BJ203" s="211"/>
      <c r="BK203" s="204"/>
      <c r="BL203" s="211"/>
      <c r="BM203" s="238"/>
      <c r="BN203" s="211"/>
      <c r="BO203" s="204"/>
      <c r="BP203" s="211"/>
      <c r="BQ203" s="238"/>
      <c r="BR203" s="211"/>
      <c r="BS203" s="204"/>
      <c r="BT203" s="211"/>
      <c r="BU203" s="238"/>
      <c r="BV203" s="211"/>
      <c r="BW203" s="204"/>
      <c r="BX203" s="211"/>
      <c r="BY203" s="238"/>
      <c r="BZ203" s="208"/>
      <c r="CA203" s="239"/>
      <c r="CB203" s="210"/>
      <c r="CC203" s="195"/>
      <c r="CD203" s="211"/>
      <c r="CE203" s="238"/>
      <c r="CF203" s="210"/>
      <c r="CG203" s="195"/>
      <c r="CH203" s="211"/>
      <c r="CI203" s="238"/>
      <c r="CJ203" s="240"/>
      <c r="CK203" s="241"/>
      <c r="CL203" s="242"/>
    </row>
    <row r="204" spans="2:90" ht="23.25" thickBot="1">
      <c r="B204" s="223"/>
      <c r="C204" s="224"/>
      <c r="D204" s="225"/>
      <c r="E204" s="373"/>
      <c r="F204" s="374"/>
      <c r="G204" s="227"/>
      <c r="H204" s="188"/>
      <c r="I204" s="228"/>
      <c r="J204" s="228"/>
      <c r="K204" s="229"/>
      <c r="L204" s="379"/>
      <c r="M204" s="231"/>
      <c r="N204" s="232"/>
      <c r="O204" s="371"/>
      <c r="P204" s="371"/>
      <c r="R204" s="380"/>
      <c r="S204" s="376"/>
      <c r="T204" s="380"/>
      <c r="U204" s="234"/>
      <c r="V204" s="380"/>
      <c r="W204" s="380"/>
      <c r="X204" s="380"/>
      <c r="Y204" s="235"/>
      <c r="Z204" s="380"/>
      <c r="AA204" s="380"/>
      <c r="AB204" s="380"/>
      <c r="AC204" s="235"/>
      <c r="AD204" s="381"/>
      <c r="AE204" s="377"/>
      <c r="AF204" s="381"/>
      <c r="AG204" s="236"/>
      <c r="AH204" s="204"/>
      <c r="AI204" s="204"/>
      <c r="AJ204" s="211"/>
      <c r="AK204" s="236"/>
      <c r="AL204" s="378"/>
      <c r="AM204" s="206"/>
      <c r="AN204" s="203"/>
      <c r="AO204" s="204"/>
      <c r="AP204" s="204"/>
      <c r="AQ204" s="203"/>
      <c r="AR204" s="211"/>
      <c r="AS204" s="207"/>
      <c r="AT204" s="203"/>
      <c r="AU204" s="206"/>
      <c r="AV204" s="206"/>
      <c r="AW204" s="237"/>
      <c r="AX204" s="211"/>
      <c r="AY204" s="204"/>
      <c r="AZ204" s="211"/>
      <c r="BA204" s="238"/>
      <c r="BB204" s="211"/>
      <c r="BC204" s="195"/>
      <c r="BD204" s="211"/>
      <c r="BE204" s="235"/>
      <c r="BF204" s="211"/>
      <c r="BG204" s="195"/>
      <c r="BH204" s="211"/>
      <c r="BI204" s="238"/>
      <c r="BJ204" s="211"/>
      <c r="BK204" s="204"/>
      <c r="BL204" s="211"/>
      <c r="BM204" s="238"/>
      <c r="BN204" s="211"/>
      <c r="BO204" s="204"/>
      <c r="BP204" s="211"/>
      <c r="BQ204" s="238"/>
      <c r="BR204" s="211"/>
      <c r="BS204" s="204"/>
      <c r="BT204" s="211"/>
      <c r="BU204" s="238"/>
      <c r="BV204" s="211"/>
      <c r="BW204" s="204"/>
      <c r="BX204" s="211"/>
      <c r="BY204" s="238"/>
      <c r="BZ204" s="208"/>
      <c r="CA204" s="239"/>
      <c r="CB204" s="210"/>
      <c r="CC204" s="195"/>
      <c r="CD204" s="211"/>
      <c r="CE204" s="238"/>
      <c r="CF204" s="210"/>
      <c r="CG204" s="195"/>
      <c r="CH204" s="211"/>
      <c r="CI204" s="238"/>
      <c r="CJ204" s="240"/>
      <c r="CK204" s="241"/>
      <c r="CL204" s="242"/>
    </row>
    <row r="205" spans="2:90" ht="23.25" thickBot="1">
      <c r="B205" s="223"/>
      <c r="C205" s="224"/>
      <c r="D205" s="225"/>
      <c r="E205" s="373"/>
      <c r="F205" s="374"/>
      <c r="G205" s="227"/>
      <c r="H205" s="188"/>
      <c r="I205" s="228"/>
      <c r="J205" s="228"/>
      <c r="K205" s="229"/>
      <c r="L205" s="379"/>
      <c r="M205" s="231"/>
      <c r="N205" s="232"/>
      <c r="O205" s="371"/>
      <c r="P205" s="371"/>
      <c r="R205" s="380"/>
      <c r="S205" s="376"/>
      <c r="T205" s="380"/>
      <c r="U205" s="234"/>
      <c r="V205" s="380"/>
      <c r="W205" s="380"/>
      <c r="X205" s="380"/>
      <c r="Y205" s="235"/>
      <c r="Z205" s="380"/>
      <c r="AA205" s="380"/>
      <c r="AB205" s="380"/>
      <c r="AC205" s="235"/>
      <c r="AD205" s="381"/>
      <c r="AE205" s="376"/>
      <c r="AF205" s="381"/>
      <c r="AG205" s="236"/>
      <c r="AH205" s="204"/>
      <c r="AI205" s="204"/>
      <c r="AJ205" s="211"/>
      <c r="AK205" s="236"/>
      <c r="AL205" s="378"/>
      <c r="AM205" s="206"/>
      <c r="AN205" s="203"/>
      <c r="AO205" s="204"/>
      <c r="AP205" s="204"/>
      <c r="AQ205" s="203"/>
      <c r="AR205" s="211"/>
      <c r="AS205" s="207"/>
      <c r="AT205" s="203"/>
      <c r="AU205" s="206"/>
      <c r="AV205" s="206"/>
      <c r="AW205" s="237"/>
      <c r="AX205" s="211"/>
      <c r="AY205" s="204"/>
      <c r="AZ205" s="211"/>
      <c r="BA205" s="238"/>
      <c r="BB205" s="211"/>
      <c r="BC205" s="195"/>
      <c r="BD205" s="211"/>
      <c r="BE205" s="235"/>
      <c r="BF205" s="211"/>
      <c r="BG205" s="195"/>
      <c r="BH205" s="211"/>
      <c r="BI205" s="238"/>
      <c r="BJ205" s="211"/>
      <c r="BK205" s="204"/>
      <c r="BL205" s="211"/>
      <c r="BM205" s="238"/>
      <c r="BN205" s="211"/>
      <c r="BO205" s="204"/>
      <c r="BP205" s="211"/>
      <c r="BQ205" s="238"/>
      <c r="BR205" s="211"/>
      <c r="BS205" s="204"/>
      <c r="BT205" s="211"/>
      <c r="BU205" s="238"/>
      <c r="BV205" s="211"/>
      <c r="BW205" s="204"/>
      <c r="BX205" s="211"/>
      <c r="BY205" s="238"/>
      <c r="BZ205" s="208"/>
      <c r="CA205" s="239"/>
      <c r="CB205" s="210"/>
      <c r="CC205" s="195"/>
      <c r="CD205" s="211"/>
      <c r="CE205" s="238"/>
      <c r="CF205" s="210"/>
      <c r="CG205" s="195"/>
      <c r="CH205" s="211"/>
      <c r="CI205" s="238"/>
      <c r="CJ205" s="240"/>
      <c r="CK205" s="241"/>
      <c r="CL205" s="242"/>
    </row>
    <row r="206" spans="2:90" ht="23.25" thickBot="1">
      <c r="B206" s="223"/>
      <c r="C206" s="224"/>
      <c r="D206" s="225"/>
      <c r="E206" s="373"/>
      <c r="F206" s="374"/>
      <c r="G206" s="227"/>
      <c r="H206" s="188"/>
      <c r="I206" s="228"/>
      <c r="J206" s="228"/>
      <c r="K206" s="229"/>
      <c r="L206" s="379"/>
      <c r="M206" s="231"/>
      <c r="N206" s="232"/>
      <c r="O206" s="371"/>
      <c r="P206" s="371"/>
      <c r="R206" s="380"/>
      <c r="S206" s="376"/>
      <c r="T206" s="380"/>
      <c r="U206" s="234"/>
      <c r="V206" s="380"/>
      <c r="W206" s="380"/>
      <c r="X206" s="380"/>
      <c r="Y206" s="235"/>
      <c r="Z206" s="380"/>
      <c r="AA206" s="380"/>
      <c r="AB206" s="380"/>
      <c r="AC206" s="235"/>
      <c r="AD206" s="381"/>
      <c r="AE206" s="376"/>
      <c r="AF206" s="381"/>
      <c r="AG206" s="236"/>
      <c r="AH206" s="204"/>
      <c r="AI206" s="204"/>
      <c r="AJ206" s="211"/>
      <c r="AK206" s="236"/>
      <c r="AL206" s="378"/>
      <c r="AM206" s="206"/>
      <c r="AN206" s="203"/>
      <c r="AO206" s="204"/>
      <c r="AP206" s="204"/>
      <c r="AQ206" s="203"/>
      <c r="AR206" s="211"/>
      <c r="AS206" s="207"/>
      <c r="AT206" s="203"/>
      <c r="AU206" s="206"/>
      <c r="AV206" s="206"/>
      <c r="AW206" s="237"/>
      <c r="AX206" s="211"/>
      <c r="AY206" s="204"/>
      <c r="AZ206" s="211"/>
      <c r="BA206" s="238"/>
      <c r="BB206" s="211"/>
      <c r="BC206" s="195"/>
      <c r="BD206" s="211"/>
      <c r="BE206" s="235"/>
      <c r="BF206" s="211"/>
      <c r="BG206" s="195"/>
      <c r="BH206" s="211"/>
      <c r="BI206" s="238"/>
      <c r="BJ206" s="211"/>
      <c r="BK206" s="204"/>
      <c r="BL206" s="211"/>
      <c r="BM206" s="238"/>
      <c r="BN206" s="211"/>
      <c r="BO206" s="204"/>
      <c r="BP206" s="211"/>
      <c r="BQ206" s="238"/>
      <c r="BR206" s="211"/>
      <c r="BS206" s="204"/>
      <c r="BT206" s="211"/>
      <c r="BU206" s="238"/>
      <c r="BV206" s="211"/>
      <c r="BW206" s="204"/>
      <c r="BX206" s="211"/>
      <c r="BY206" s="238"/>
      <c r="BZ206" s="208"/>
      <c r="CA206" s="239"/>
      <c r="CB206" s="210"/>
      <c r="CC206" s="195"/>
      <c r="CD206" s="211"/>
      <c r="CE206" s="238"/>
      <c r="CF206" s="210"/>
      <c r="CG206" s="195"/>
      <c r="CH206" s="211"/>
      <c r="CI206" s="238"/>
      <c r="CJ206" s="240"/>
      <c r="CK206" s="241"/>
      <c r="CL206" s="242"/>
    </row>
    <row r="207" spans="2:90" ht="23.25" thickBot="1">
      <c r="B207" s="223"/>
      <c r="C207" s="224"/>
      <c r="D207" s="225"/>
      <c r="E207" s="373"/>
      <c r="F207" s="374"/>
      <c r="G207" s="227"/>
      <c r="H207" s="188"/>
      <c r="I207" s="228"/>
      <c r="J207" s="228"/>
      <c r="K207" s="229"/>
      <c r="L207" s="379"/>
      <c r="M207" s="231"/>
      <c r="N207" s="232"/>
      <c r="O207" s="371"/>
      <c r="P207" s="371"/>
      <c r="R207" s="380"/>
      <c r="S207" s="376"/>
      <c r="T207" s="380"/>
      <c r="U207" s="234"/>
      <c r="V207" s="380"/>
      <c r="W207" s="380"/>
      <c r="X207" s="380"/>
      <c r="Y207" s="235"/>
      <c r="Z207" s="380"/>
      <c r="AA207" s="380"/>
      <c r="AB207" s="380"/>
      <c r="AC207" s="235"/>
      <c r="AD207" s="381"/>
      <c r="AE207" s="376"/>
      <c r="AF207" s="381"/>
      <c r="AG207" s="236"/>
      <c r="AH207" s="204"/>
      <c r="AI207" s="204"/>
      <c r="AJ207" s="211"/>
      <c r="AK207" s="236"/>
      <c r="AL207" s="378"/>
      <c r="AM207" s="206"/>
      <c r="AN207" s="203"/>
      <c r="AO207" s="204"/>
      <c r="AP207" s="204"/>
      <c r="AQ207" s="203"/>
      <c r="AR207" s="211"/>
      <c r="AS207" s="207"/>
      <c r="AT207" s="203"/>
      <c r="AU207" s="206"/>
      <c r="AV207" s="206"/>
      <c r="AW207" s="237"/>
      <c r="AX207" s="211"/>
      <c r="AY207" s="204"/>
      <c r="AZ207" s="211"/>
      <c r="BA207" s="238"/>
      <c r="BB207" s="211"/>
      <c r="BC207" s="195"/>
      <c r="BD207" s="211"/>
      <c r="BE207" s="235"/>
      <c r="BF207" s="211"/>
      <c r="BG207" s="195"/>
      <c r="BH207" s="211"/>
      <c r="BI207" s="238"/>
      <c r="BJ207" s="211"/>
      <c r="BK207" s="204"/>
      <c r="BL207" s="211"/>
      <c r="BM207" s="238"/>
      <c r="BN207" s="211"/>
      <c r="BO207" s="204"/>
      <c r="BP207" s="211"/>
      <c r="BQ207" s="238"/>
      <c r="BR207" s="211"/>
      <c r="BS207" s="204"/>
      <c r="BT207" s="211"/>
      <c r="BU207" s="238"/>
      <c r="BV207" s="211"/>
      <c r="BW207" s="204"/>
      <c r="BX207" s="211"/>
      <c r="BY207" s="238"/>
      <c r="BZ207" s="208"/>
      <c r="CA207" s="239"/>
      <c r="CB207" s="210"/>
      <c r="CC207" s="195"/>
      <c r="CD207" s="211"/>
      <c r="CE207" s="238"/>
      <c r="CF207" s="210"/>
      <c r="CG207" s="195"/>
      <c r="CH207" s="211"/>
      <c r="CI207" s="238"/>
      <c r="CJ207" s="240"/>
      <c r="CK207" s="241"/>
      <c r="CL207" s="242"/>
    </row>
    <row r="208" spans="2:90" ht="23.25" thickBot="1">
      <c r="B208" s="223"/>
      <c r="C208" s="224"/>
      <c r="D208" s="225"/>
      <c r="E208" s="373"/>
      <c r="F208" s="374"/>
      <c r="G208" s="227"/>
      <c r="H208" s="188"/>
      <c r="I208" s="228"/>
      <c r="J208" s="228"/>
      <c r="K208" s="229"/>
      <c r="L208" s="379"/>
      <c r="M208" s="231"/>
      <c r="N208" s="232"/>
      <c r="O208" s="371"/>
      <c r="P208" s="371"/>
      <c r="R208" s="380"/>
      <c r="S208" s="376"/>
      <c r="T208" s="380"/>
      <c r="U208" s="234"/>
      <c r="V208" s="380"/>
      <c r="W208" s="380"/>
      <c r="X208" s="380"/>
      <c r="Y208" s="235"/>
      <c r="Z208" s="380"/>
      <c r="AA208" s="380"/>
      <c r="AB208" s="380"/>
      <c r="AC208" s="235"/>
      <c r="AD208" s="381"/>
      <c r="AE208" s="376"/>
      <c r="AF208" s="381"/>
      <c r="AG208" s="236"/>
      <c r="AH208" s="204"/>
      <c r="AI208" s="204"/>
      <c r="AJ208" s="211"/>
      <c r="AK208" s="236"/>
      <c r="AL208" s="378"/>
      <c r="AM208" s="206"/>
      <c r="AN208" s="203"/>
      <c r="AO208" s="204"/>
      <c r="AP208" s="204"/>
      <c r="AQ208" s="203"/>
      <c r="AR208" s="211"/>
      <c r="AS208" s="207"/>
      <c r="AT208" s="203"/>
      <c r="AU208" s="206"/>
      <c r="AV208" s="206"/>
      <c r="AW208" s="237"/>
      <c r="AX208" s="211"/>
      <c r="AY208" s="204"/>
      <c r="AZ208" s="211"/>
      <c r="BA208" s="238"/>
      <c r="BB208" s="211"/>
      <c r="BC208" s="195"/>
      <c r="BD208" s="211"/>
      <c r="BE208" s="235"/>
      <c r="BF208" s="211"/>
      <c r="BG208" s="195"/>
      <c r="BH208" s="211"/>
      <c r="BI208" s="238"/>
      <c r="BJ208" s="211"/>
      <c r="BK208" s="204"/>
      <c r="BL208" s="211"/>
      <c r="BM208" s="238"/>
      <c r="BN208" s="211"/>
      <c r="BO208" s="204"/>
      <c r="BP208" s="211"/>
      <c r="BQ208" s="238"/>
      <c r="BR208" s="211"/>
      <c r="BS208" s="204"/>
      <c r="BT208" s="211"/>
      <c r="BU208" s="238"/>
      <c r="BV208" s="211"/>
      <c r="BW208" s="204"/>
      <c r="BX208" s="211"/>
      <c r="BY208" s="238"/>
      <c r="BZ208" s="208"/>
      <c r="CA208" s="239"/>
      <c r="CB208" s="210"/>
      <c r="CC208" s="195"/>
      <c r="CD208" s="211"/>
      <c r="CE208" s="238"/>
      <c r="CF208" s="210"/>
      <c r="CG208" s="195"/>
      <c r="CH208" s="211"/>
      <c r="CI208" s="238"/>
      <c r="CJ208" s="240"/>
      <c r="CK208" s="241"/>
      <c r="CL208" s="242"/>
    </row>
    <row r="209" spans="1:90" ht="23.25" thickBot="1">
      <c r="B209" s="223"/>
      <c r="C209" s="224"/>
      <c r="D209" s="225"/>
      <c r="E209" s="373"/>
      <c r="F209" s="374"/>
      <c r="G209" s="227"/>
      <c r="H209" s="188"/>
      <c r="I209" s="228"/>
      <c r="J209" s="228"/>
      <c r="K209" s="229"/>
      <c r="L209" s="379"/>
      <c r="M209" s="231"/>
      <c r="N209" s="232"/>
      <c r="O209" s="371"/>
      <c r="P209" s="371"/>
      <c r="R209" s="380"/>
      <c r="S209" s="376"/>
      <c r="T209" s="380"/>
      <c r="U209" s="234"/>
      <c r="V209" s="380"/>
      <c r="W209" s="380"/>
      <c r="X209" s="380"/>
      <c r="Y209" s="235"/>
      <c r="Z209" s="380"/>
      <c r="AA209" s="380"/>
      <c r="AB209" s="380"/>
      <c r="AC209" s="235"/>
      <c r="AD209" s="381"/>
      <c r="AE209" s="376"/>
      <c r="AF209" s="381"/>
      <c r="AG209" s="236"/>
      <c r="AH209" s="204"/>
      <c r="AI209" s="204"/>
      <c r="AJ209" s="211"/>
      <c r="AK209" s="236"/>
      <c r="AL209" s="378"/>
      <c r="AM209" s="206"/>
      <c r="AN209" s="203"/>
      <c r="AO209" s="204"/>
      <c r="AP209" s="204"/>
      <c r="AQ209" s="203"/>
      <c r="AR209" s="211"/>
      <c r="AS209" s="207"/>
      <c r="AT209" s="203"/>
      <c r="AU209" s="206"/>
      <c r="AV209" s="206"/>
      <c r="AW209" s="237"/>
      <c r="AX209" s="211"/>
      <c r="AY209" s="204"/>
      <c r="AZ209" s="211"/>
      <c r="BA209" s="238"/>
      <c r="BB209" s="211"/>
      <c r="BC209" s="195"/>
      <c r="BD209" s="211"/>
      <c r="BE209" s="235"/>
      <c r="BF209" s="211"/>
      <c r="BG209" s="195"/>
      <c r="BH209" s="211"/>
      <c r="BI209" s="238"/>
      <c r="BJ209" s="211"/>
      <c r="BK209" s="204"/>
      <c r="BL209" s="211"/>
      <c r="BM209" s="238"/>
      <c r="BN209" s="211"/>
      <c r="BO209" s="204"/>
      <c r="BP209" s="211"/>
      <c r="BQ209" s="238"/>
      <c r="BR209" s="211"/>
      <c r="BS209" s="204"/>
      <c r="BT209" s="211"/>
      <c r="BU209" s="238"/>
      <c r="BV209" s="211"/>
      <c r="BW209" s="204"/>
      <c r="BX209" s="211"/>
      <c r="BY209" s="238"/>
      <c r="BZ209" s="208"/>
      <c r="CA209" s="239"/>
      <c r="CB209" s="210"/>
      <c r="CC209" s="195"/>
      <c r="CD209" s="211"/>
      <c r="CE209" s="238"/>
      <c r="CF209" s="210"/>
      <c r="CG209" s="195"/>
      <c r="CH209" s="211"/>
      <c r="CI209" s="238"/>
      <c r="CJ209" s="240"/>
      <c r="CK209" s="241"/>
      <c r="CL209" s="242"/>
    </row>
    <row r="210" spans="1:90" ht="23.25" thickBot="1">
      <c r="B210" s="223"/>
      <c r="C210" s="224"/>
      <c r="D210" s="225"/>
      <c r="E210" s="373"/>
      <c r="F210" s="374"/>
      <c r="G210" s="227"/>
      <c r="H210" s="188"/>
      <c r="I210" s="228"/>
      <c r="J210" s="228"/>
      <c r="K210" s="229"/>
      <c r="L210" s="379"/>
      <c r="M210" s="231"/>
      <c r="N210" s="232"/>
      <c r="O210" s="371"/>
      <c r="P210" s="371"/>
      <c r="R210" s="380"/>
      <c r="S210" s="376"/>
      <c r="T210" s="380"/>
      <c r="U210" s="234"/>
      <c r="V210" s="380"/>
      <c r="W210" s="380"/>
      <c r="X210" s="380"/>
      <c r="Y210" s="235"/>
      <c r="Z210" s="380"/>
      <c r="AA210" s="380"/>
      <c r="AB210" s="380"/>
      <c r="AC210" s="235"/>
      <c r="AD210" s="381"/>
      <c r="AE210" s="376"/>
      <c r="AF210" s="381"/>
      <c r="AG210" s="236"/>
      <c r="AH210" s="204"/>
      <c r="AI210" s="204"/>
      <c r="AJ210" s="211"/>
      <c r="AK210" s="236"/>
      <c r="AL210" s="378"/>
      <c r="AM210" s="206"/>
      <c r="AN210" s="203"/>
      <c r="AO210" s="204"/>
      <c r="AP210" s="204"/>
      <c r="AQ210" s="203"/>
      <c r="AR210" s="211"/>
      <c r="AS210" s="207"/>
      <c r="AT210" s="203"/>
      <c r="AU210" s="206"/>
      <c r="AV210" s="206"/>
      <c r="AW210" s="237"/>
      <c r="AX210" s="211"/>
      <c r="AY210" s="204"/>
      <c r="AZ210" s="211"/>
      <c r="BA210" s="238"/>
      <c r="BB210" s="211"/>
      <c r="BC210" s="195"/>
      <c r="BD210" s="211"/>
      <c r="BE210" s="235"/>
      <c r="BF210" s="211"/>
      <c r="BG210" s="195"/>
      <c r="BH210" s="211"/>
      <c r="BI210" s="238"/>
      <c r="BJ210" s="211"/>
      <c r="BK210" s="204"/>
      <c r="BL210" s="211"/>
      <c r="BM210" s="238"/>
      <c r="BN210" s="211"/>
      <c r="BO210" s="204"/>
      <c r="BP210" s="211"/>
      <c r="BQ210" s="238"/>
      <c r="BR210" s="211"/>
      <c r="BS210" s="204"/>
      <c r="BT210" s="211"/>
      <c r="BU210" s="238"/>
      <c r="BV210" s="211"/>
      <c r="BW210" s="204"/>
      <c r="BX210" s="211"/>
      <c r="BY210" s="238"/>
      <c r="BZ210" s="208"/>
      <c r="CA210" s="239"/>
      <c r="CB210" s="210"/>
      <c r="CC210" s="195"/>
      <c r="CD210" s="211"/>
      <c r="CE210" s="238"/>
      <c r="CF210" s="210"/>
      <c r="CG210" s="195"/>
      <c r="CH210" s="211"/>
      <c r="CI210" s="238"/>
      <c r="CJ210" s="240"/>
      <c r="CK210" s="241"/>
      <c r="CL210" s="242"/>
    </row>
    <row r="211" spans="1:90" ht="23.25" thickBot="1">
      <c r="B211" s="223"/>
      <c r="C211" s="224"/>
      <c r="D211" s="225"/>
      <c r="E211" s="373"/>
      <c r="F211" s="374"/>
      <c r="G211" s="227"/>
      <c r="H211" s="188"/>
      <c r="I211" s="228"/>
      <c r="J211" s="228"/>
      <c r="K211" s="229"/>
      <c r="L211" s="379"/>
      <c r="M211" s="231"/>
      <c r="N211" s="232"/>
      <c r="O211" s="371"/>
      <c r="P211" s="371"/>
      <c r="R211" s="380"/>
      <c r="S211" s="376"/>
      <c r="T211" s="380"/>
      <c r="U211" s="234"/>
      <c r="V211" s="380"/>
      <c r="W211" s="380"/>
      <c r="X211" s="380"/>
      <c r="Y211" s="235"/>
      <c r="Z211" s="380"/>
      <c r="AA211" s="380"/>
      <c r="AB211" s="380"/>
      <c r="AC211" s="235"/>
      <c r="AD211" s="381"/>
      <c r="AE211" s="376"/>
      <c r="AF211" s="381"/>
      <c r="AG211" s="236"/>
      <c r="AH211" s="204"/>
      <c r="AI211" s="204"/>
      <c r="AJ211" s="211"/>
      <c r="AK211" s="236"/>
      <c r="AL211" s="378"/>
      <c r="AM211" s="206"/>
      <c r="AN211" s="203"/>
      <c r="AO211" s="204"/>
      <c r="AP211" s="204"/>
      <c r="AQ211" s="203"/>
      <c r="AR211" s="211"/>
      <c r="AS211" s="207"/>
      <c r="AT211" s="203"/>
      <c r="AU211" s="206"/>
      <c r="AV211" s="206"/>
      <c r="AW211" s="237"/>
      <c r="AX211" s="211"/>
      <c r="AY211" s="204"/>
      <c r="AZ211" s="211"/>
      <c r="BA211" s="238"/>
      <c r="BB211" s="211"/>
      <c r="BC211" s="195"/>
      <c r="BD211" s="211"/>
      <c r="BE211" s="235"/>
      <c r="BF211" s="211"/>
      <c r="BG211" s="195"/>
      <c r="BH211" s="211"/>
      <c r="BI211" s="238"/>
      <c r="BJ211" s="211"/>
      <c r="BK211" s="204"/>
      <c r="BL211" s="211"/>
      <c r="BM211" s="238"/>
      <c r="BN211" s="211"/>
      <c r="BO211" s="204"/>
      <c r="BP211" s="211"/>
      <c r="BQ211" s="238"/>
      <c r="BR211" s="211"/>
      <c r="BS211" s="204"/>
      <c r="BT211" s="211"/>
      <c r="BU211" s="238"/>
      <c r="BV211" s="211"/>
      <c r="BW211" s="204"/>
      <c r="BX211" s="211"/>
      <c r="BY211" s="238"/>
      <c r="BZ211" s="208"/>
      <c r="CA211" s="239"/>
      <c r="CB211" s="210"/>
      <c r="CC211" s="195"/>
      <c r="CD211" s="211"/>
      <c r="CE211" s="238"/>
      <c r="CF211" s="210"/>
      <c r="CG211" s="195"/>
      <c r="CH211" s="211"/>
      <c r="CI211" s="238"/>
      <c r="CJ211" s="240"/>
      <c r="CK211" s="241"/>
      <c r="CL211" s="242"/>
    </row>
    <row r="212" spans="1:90" ht="23.25" thickBot="1">
      <c r="B212" s="223"/>
      <c r="C212" s="224"/>
      <c r="D212" s="225"/>
      <c r="E212" s="373"/>
      <c r="F212" s="374"/>
      <c r="G212" s="227"/>
      <c r="H212" s="188"/>
      <c r="I212" s="228"/>
      <c r="J212" s="228"/>
      <c r="K212" s="229"/>
      <c r="L212" s="379"/>
      <c r="M212" s="231"/>
      <c r="N212" s="232"/>
      <c r="O212" s="371"/>
      <c r="P212" s="371"/>
      <c r="R212" s="380"/>
      <c r="S212" s="376"/>
      <c r="T212" s="380"/>
      <c r="U212" s="234"/>
      <c r="V212" s="380"/>
      <c r="W212" s="380"/>
      <c r="X212" s="380"/>
      <c r="Y212" s="235"/>
      <c r="Z212" s="380"/>
      <c r="AA212" s="380"/>
      <c r="AB212" s="380"/>
      <c r="AC212" s="235"/>
      <c r="AD212" s="381"/>
      <c r="AE212" s="376"/>
      <c r="AF212" s="381"/>
      <c r="AG212" s="236"/>
      <c r="AH212" s="204"/>
      <c r="AI212" s="204"/>
      <c r="AJ212" s="211"/>
      <c r="AK212" s="236"/>
      <c r="AL212" s="378"/>
      <c r="AM212" s="206"/>
      <c r="AN212" s="203"/>
      <c r="AO212" s="204"/>
      <c r="AP212" s="204"/>
      <c r="AQ212" s="203"/>
      <c r="AR212" s="211"/>
      <c r="AS212" s="207"/>
      <c r="AT212" s="203"/>
      <c r="AU212" s="206"/>
      <c r="AV212" s="206"/>
      <c r="AW212" s="237"/>
      <c r="AX212" s="211"/>
      <c r="AY212" s="204"/>
      <c r="AZ212" s="211"/>
      <c r="BA212" s="238"/>
      <c r="BB212" s="211"/>
      <c r="BC212" s="195"/>
      <c r="BD212" s="211"/>
      <c r="BE212" s="235"/>
      <c r="BF212" s="211"/>
      <c r="BG212" s="195"/>
      <c r="BH212" s="211"/>
      <c r="BI212" s="238"/>
      <c r="BJ212" s="211"/>
      <c r="BK212" s="204"/>
      <c r="BL212" s="211"/>
      <c r="BM212" s="238"/>
      <c r="BN212" s="211"/>
      <c r="BO212" s="204"/>
      <c r="BP212" s="211"/>
      <c r="BQ212" s="238"/>
      <c r="BR212" s="211"/>
      <c r="BS212" s="204"/>
      <c r="BT212" s="211"/>
      <c r="BU212" s="238"/>
      <c r="BV212" s="211"/>
      <c r="BW212" s="204"/>
      <c r="BX212" s="211"/>
      <c r="BY212" s="238"/>
      <c r="BZ212" s="208"/>
      <c r="CA212" s="239"/>
      <c r="CB212" s="210"/>
      <c r="CC212" s="195"/>
      <c r="CD212" s="211"/>
      <c r="CE212" s="238"/>
      <c r="CF212" s="210"/>
      <c r="CG212" s="195"/>
      <c r="CH212" s="211"/>
      <c r="CI212" s="238"/>
      <c r="CJ212" s="240"/>
      <c r="CK212" s="241"/>
      <c r="CL212" s="242"/>
    </row>
    <row r="213" spans="1:90" ht="23.25" thickBot="1">
      <c r="B213" s="223"/>
      <c r="C213" s="224"/>
      <c r="D213" s="225"/>
      <c r="E213" s="373"/>
      <c r="F213" s="374"/>
      <c r="G213" s="227"/>
      <c r="H213" s="188"/>
      <c r="I213" s="228"/>
      <c r="J213" s="228"/>
      <c r="K213" s="229"/>
      <c r="L213" s="379"/>
      <c r="M213" s="231"/>
      <c r="N213" s="232"/>
      <c r="O213" s="371"/>
      <c r="P213" s="371"/>
      <c r="R213" s="380"/>
      <c r="S213" s="376"/>
      <c r="T213" s="195"/>
      <c r="U213" s="234"/>
      <c r="V213" s="380"/>
      <c r="W213" s="380"/>
      <c r="X213" s="380"/>
      <c r="Y213" s="235"/>
      <c r="Z213" s="380"/>
      <c r="AA213" s="380"/>
      <c r="AB213" s="380"/>
      <c r="AC213" s="235"/>
      <c r="AD213" s="381"/>
      <c r="AE213" s="376"/>
      <c r="AF213" s="381"/>
      <c r="AG213" s="236"/>
      <c r="AH213" s="204"/>
      <c r="AI213" s="204"/>
      <c r="AJ213" s="211"/>
      <c r="AK213" s="236"/>
      <c r="AL213" s="378"/>
      <c r="AM213" s="206"/>
      <c r="AN213" s="203"/>
      <c r="AO213" s="204"/>
      <c r="AP213" s="204"/>
      <c r="AQ213" s="203"/>
      <c r="AR213" s="211"/>
      <c r="AS213" s="207"/>
      <c r="AT213" s="203"/>
      <c r="AU213" s="206"/>
      <c r="AV213" s="206"/>
      <c r="AW213" s="237"/>
      <c r="AX213" s="211"/>
      <c r="AY213" s="204"/>
      <c r="AZ213" s="211"/>
      <c r="BA213" s="238"/>
      <c r="BB213" s="211"/>
      <c r="BC213" s="195"/>
      <c r="BD213" s="211"/>
      <c r="BE213" s="235"/>
      <c r="BF213" s="211"/>
      <c r="BG213" s="195"/>
      <c r="BH213" s="211"/>
      <c r="BI213" s="238"/>
      <c r="BJ213" s="211"/>
      <c r="BK213" s="204"/>
      <c r="BL213" s="211"/>
      <c r="BM213" s="238"/>
      <c r="BN213" s="211"/>
      <c r="BO213" s="204"/>
      <c r="BP213" s="211"/>
      <c r="BQ213" s="238"/>
      <c r="BR213" s="211"/>
      <c r="BS213" s="204"/>
      <c r="BT213" s="211"/>
      <c r="BU213" s="238"/>
      <c r="BV213" s="211"/>
      <c r="BW213" s="204"/>
      <c r="BX213" s="211"/>
      <c r="BY213" s="238"/>
      <c r="BZ213" s="208"/>
      <c r="CA213" s="239"/>
      <c r="CB213" s="210"/>
      <c r="CC213" s="195"/>
      <c r="CD213" s="211"/>
      <c r="CE213" s="238"/>
      <c r="CF213" s="210"/>
      <c r="CG213" s="195"/>
      <c r="CH213" s="211"/>
      <c r="CI213" s="238"/>
      <c r="CJ213" s="240"/>
      <c r="CK213" s="241"/>
      <c r="CL213" s="242"/>
    </row>
    <row r="214" spans="1:90" ht="23.25" thickBot="1">
      <c r="B214" s="223"/>
      <c r="C214" s="224"/>
      <c r="D214" s="225"/>
      <c r="E214" s="373"/>
      <c r="F214" s="374"/>
      <c r="G214" s="227"/>
      <c r="H214" s="188"/>
      <c r="I214" s="228"/>
      <c r="J214" s="228"/>
      <c r="K214" s="229"/>
      <c r="L214" s="379"/>
      <c r="M214" s="231"/>
      <c r="N214" s="232"/>
      <c r="O214" s="371"/>
      <c r="P214" s="371"/>
      <c r="R214" s="380"/>
      <c r="S214" s="376"/>
      <c r="T214" s="195"/>
      <c r="U214" s="234"/>
      <c r="V214" s="380"/>
      <c r="W214" s="380"/>
      <c r="X214" s="380"/>
      <c r="Y214" s="235"/>
      <c r="Z214" s="380"/>
      <c r="AA214" s="380"/>
      <c r="AB214" s="380"/>
      <c r="AC214" s="235"/>
      <c r="AD214" s="381"/>
      <c r="AE214" s="376"/>
      <c r="AF214" s="381"/>
      <c r="AG214" s="236"/>
      <c r="AH214" s="204"/>
      <c r="AI214" s="204"/>
      <c r="AJ214" s="211"/>
      <c r="AK214" s="236"/>
      <c r="AL214" s="378"/>
      <c r="AM214" s="206"/>
      <c r="AN214" s="203"/>
      <c r="AO214" s="204"/>
      <c r="AP214" s="204"/>
      <c r="AQ214" s="203"/>
      <c r="AR214" s="211"/>
      <c r="AS214" s="207"/>
      <c r="AT214" s="203"/>
      <c r="AU214" s="206"/>
      <c r="AV214" s="206"/>
      <c r="AW214" s="237"/>
      <c r="AX214" s="211"/>
      <c r="AY214" s="204"/>
      <c r="AZ214" s="211"/>
      <c r="BA214" s="238"/>
      <c r="BB214" s="211"/>
      <c r="BC214" s="195"/>
      <c r="BD214" s="211"/>
      <c r="BE214" s="235"/>
      <c r="BF214" s="211"/>
      <c r="BG214" s="195"/>
      <c r="BH214" s="211"/>
      <c r="BI214" s="238"/>
      <c r="BJ214" s="211"/>
      <c r="BK214" s="204"/>
      <c r="BL214" s="211"/>
      <c r="BM214" s="238"/>
      <c r="BN214" s="211"/>
      <c r="BO214" s="204"/>
      <c r="BP214" s="211"/>
      <c r="BQ214" s="238"/>
      <c r="BR214" s="211"/>
      <c r="BS214" s="204"/>
      <c r="BT214" s="211"/>
      <c r="BU214" s="238"/>
      <c r="BV214" s="211"/>
      <c r="BW214" s="204"/>
      <c r="BX214" s="211"/>
      <c r="BY214" s="238"/>
      <c r="BZ214" s="208"/>
      <c r="CA214" s="239"/>
      <c r="CB214" s="210"/>
      <c r="CC214" s="195"/>
      <c r="CD214" s="211"/>
      <c r="CE214" s="238"/>
      <c r="CF214" s="210"/>
      <c r="CG214" s="195"/>
      <c r="CH214" s="211"/>
      <c r="CI214" s="238"/>
      <c r="CJ214" s="240"/>
      <c r="CK214" s="241"/>
      <c r="CL214" s="242"/>
    </row>
    <row r="215" spans="1:90" ht="23.25" thickBot="1">
      <c r="B215" s="223"/>
      <c r="C215" s="224"/>
      <c r="D215" s="225"/>
      <c r="E215" s="373"/>
      <c r="F215" s="374"/>
      <c r="G215" s="227"/>
      <c r="H215" s="188"/>
      <c r="I215" s="228"/>
      <c r="J215" s="228"/>
      <c r="K215" s="229"/>
      <c r="L215" s="379"/>
      <c r="M215" s="231"/>
      <c r="N215" s="232"/>
      <c r="O215" s="371"/>
      <c r="P215" s="371"/>
      <c r="R215" s="380"/>
      <c r="S215" s="376"/>
      <c r="T215" s="195"/>
      <c r="U215" s="234"/>
      <c r="V215" s="380"/>
      <c r="W215" s="380"/>
      <c r="X215" s="380"/>
      <c r="Y215" s="235"/>
      <c r="Z215" s="380"/>
      <c r="AA215" s="380"/>
      <c r="AB215" s="380"/>
      <c r="AC215" s="235"/>
      <c r="AD215" s="381"/>
      <c r="AE215" s="376"/>
      <c r="AF215" s="381"/>
      <c r="AG215" s="236"/>
      <c r="AH215" s="204"/>
      <c r="AI215" s="204"/>
      <c r="AJ215" s="211"/>
      <c r="AK215" s="236"/>
      <c r="AL215" s="378"/>
      <c r="AM215" s="206"/>
      <c r="AN215" s="203"/>
      <c r="AO215" s="204"/>
      <c r="AP215" s="204"/>
      <c r="AQ215" s="203"/>
      <c r="AR215" s="211"/>
      <c r="AS215" s="207"/>
      <c r="AT215" s="203"/>
      <c r="AU215" s="206"/>
      <c r="AV215" s="206"/>
      <c r="AW215" s="237"/>
      <c r="AX215" s="211"/>
      <c r="AY215" s="204"/>
      <c r="AZ215" s="211"/>
      <c r="BA215" s="238"/>
      <c r="BB215" s="211"/>
      <c r="BC215" s="204"/>
      <c r="BD215" s="211"/>
      <c r="BE215" s="235"/>
      <c r="BF215" s="211"/>
      <c r="BG215" s="195"/>
      <c r="BH215" s="211"/>
      <c r="BI215" s="238"/>
      <c r="BJ215" s="211"/>
      <c r="BK215" s="204"/>
      <c r="BL215" s="211"/>
      <c r="BM215" s="238"/>
      <c r="BN215" s="211"/>
      <c r="BO215" s="204"/>
      <c r="BP215" s="211"/>
      <c r="BQ215" s="238"/>
      <c r="BR215" s="211"/>
      <c r="BS215" s="204"/>
      <c r="BT215" s="211"/>
      <c r="BU215" s="238"/>
      <c r="BV215" s="211"/>
      <c r="BW215" s="204"/>
      <c r="BX215" s="211"/>
      <c r="BY215" s="238"/>
      <c r="BZ215" s="208"/>
      <c r="CA215" s="239"/>
      <c r="CB215" s="210"/>
      <c r="CC215" s="195"/>
      <c r="CD215" s="211"/>
      <c r="CE215" s="238"/>
      <c r="CF215" s="210"/>
      <c r="CG215" s="195"/>
      <c r="CH215" s="211"/>
      <c r="CI215" s="238"/>
      <c r="CJ215" s="240"/>
      <c r="CK215" s="241"/>
      <c r="CL215" s="242"/>
    </row>
    <row r="216" spans="1:90" ht="23.25" thickBot="1">
      <c r="A216" s="303"/>
      <c r="B216" s="304"/>
      <c r="C216" s="305"/>
      <c r="D216" s="306"/>
      <c r="E216" s="373"/>
      <c r="F216" s="374"/>
      <c r="G216" s="308"/>
      <c r="H216" s="309"/>
      <c r="I216" s="382"/>
      <c r="J216" s="382"/>
      <c r="K216" s="311"/>
      <c r="L216" s="379"/>
      <c r="M216" s="231"/>
      <c r="N216" s="232"/>
      <c r="O216" s="372"/>
      <c r="P216" s="372"/>
      <c r="Q216" s="316"/>
      <c r="R216" s="315"/>
      <c r="S216" s="315"/>
      <c r="T216" s="315"/>
      <c r="U216" s="317"/>
      <c r="V216" s="315"/>
      <c r="W216" s="315"/>
      <c r="X216" s="315"/>
      <c r="Y216" s="318"/>
      <c r="Z216" s="315"/>
      <c r="AA216" s="315"/>
      <c r="AB216" s="315"/>
      <c r="AC216" s="318"/>
      <c r="AD216" s="325"/>
      <c r="AE216" s="315"/>
      <c r="AF216" s="325"/>
      <c r="AG216" s="317"/>
      <c r="AH216" s="320"/>
      <c r="AI216" s="320"/>
      <c r="AJ216" s="325"/>
      <c r="AK216" s="317"/>
      <c r="AL216" s="383"/>
      <c r="AM216" s="321"/>
      <c r="AN216" s="319"/>
      <c r="AO216" s="320"/>
      <c r="AP216" s="320"/>
      <c r="AQ216" s="319"/>
      <c r="AR216" s="325"/>
      <c r="AS216" s="322"/>
      <c r="AT216" s="319"/>
      <c r="AU216" s="321"/>
      <c r="AV216" s="321"/>
      <c r="AW216" s="319"/>
      <c r="AX216" s="325"/>
      <c r="AY216" s="320"/>
      <c r="AZ216" s="325"/>
      <c r="BA216" s="322"/>
      <c r="BB216" s="325"/>
      <c r="BC216" s="320"/>
      <c r="BD216" s="325"/>
      <c r="BE216" s="318"/>
      <c r="BF216" s="325"/>
      <c r="BG216" s="315"/>
      <c r="BH216" s="325"/>
      <c r="BI216" s="322"/>
      <c r="BJ216" s="325"/>
      <c r="BK216" s="320"/>
      <c r="BL216" s="325"/>
      <c r="BM216" s="322"/>
      <c r="BN216" s="325"/>
      <c r="BO216" s="320"/>
      <c r="BP216" s="325"/>
      <c r="BQ216" s="322"/>
      <c r="BR216" s="325"/>
      <c r="BS216" s="320"/>
      <c r="BT216" s="325"/>
      <c r="BU216" s="322"/>
      <c r="BV216" s="325"/>
      <c r="BW216" s="320"/>
      <c r="BX216" s="325"/>
      <c r="BY216" s="322"/>
      <c r="BZ216" s="384"/>
      <c r="CA216" s="323"/>
      <c r="CB216" s="324"/>
      <c r="CC216" s="315"/>
      <c r="CD216" s="325"/>
      <c r="CE216" s="322"/>
      <c r="CF216" s="324"/>
      <c r="CG216" s="315"/>
      <c r="CH216" s="325"/>
      <c r="CI216" s="322"/>
      <c r="CJ216" s="326"/>
      <c r="CK216" s="327"/>
      <c r="CL216" s="328"/>
    </row>
    <row r="217" spans="1:90" ht="23.25" thickBot="1">
      <c r="B217" s="223"/>
      <c r="C217" s="224"/>
      <c r="D217" s="225"/>
      <c r="E217" s="373"/>
      <c r="F217" s="374"/>
      <c r="G217" s="227"/>
      <c r="H217" s="188"/>
      <c r="I217" s="228"/>
      <c r="J217" s="228"/>
      <c r="K217" s="229"/>
      <c r="L217" s="379"/>
      <c r="M217" s="231"/>
      <c r="N217" s="232"/>
      <c r="O217" s="371"/>
      <c r="P217" s="371"/>
      <c r="R217" s="380"/>
      <c r="S217" s="376"/>
      <c r="T217" s="195"/>
      <c r="U217" s="234"/>
      <c r="V217" s="380"/>
      <c r="W217" s="380"/>
      <c r="X217" s="380"/>
      <c r="Y217" s="235"/>
      <c r="Z217" s="380"/>
      <c r="AA217" s="380"/>
      <c r="AB217" s="380"/>
      <c r="AC217" s="235"/>
      <c r="AD217" s="381"/>
      <c r="AE217" s="376"/>
      <c r="AF217" s="385"/>
      <c r="AG217" s="236"/>
      <c r="AH217" s="204"/>
      <c r="AI217" s="204"/>
      <c r="AJ217" s="211"/>
      <c r="AK217" s="236"/>
      <c r="AL217" s="378"/>
      <c r="AM217" s="206"/>
      <c r="AN217" s="203"/>
      <c r="AO217" s="204"/>
      <c r="AP217" s="204"/>
      <c r="AQ217" s="203"/>
      <c r="AR217" s="211"/>
      <c r="AS217" s="207"/>
      <c r="AT217" s="203"/>
      <c r="AU217" s="206"/>
      <c r="AV217" s="206"/>
      <c r="AW217" s="237"/>
      <c r="AX217" s="211"/>
      <c r="AY217" s="204"/>
      <c r="AZ217" s="211"/>
      <c r="BA217" s="238"/>
      <c r="BB217" s="211"/>
      <c r="BC217" s="204"/>
      <c r="BD217" s="211"/>
      <c r="BE217" s="235"/>
      <c r="BF217" s="211"/>
      <c r="BG217" s="195"/>
      <c r="BH217" s="211"/>
      <c r="BI217" s="238"/>
      <c r="BJ217" s="211"/>
      <c r="BK217" s="204"/>
      <c r="BL217" s="211"/>
      <c r="BM217" s="238"/>
      <c r="BN217" s="211"/>
      <c r="BO217" s="204"/>
      <c r="BP217" s="211"/>
      <c r="BQ217" s="238"/>
      <c r="BR217" s="211"/>
      <c r="BS217" s="204"/>
      <c r="BT217" s="211"/>
      <c r="BU217" s="238"/>
      <c r="BV217" s="211"/>
      <c r="BW217" s="204"/>
      <c r="BX217" s="211"/>
      <c r="BY217" s="238"/>
      <c r="BZ217" s="208"/>
      <c r="CA217" s="239"/>
      <c r="CB217" s="210"/>
      <c r="CC217" s="195"/>
      <c r="CD217" s="211"/>
      <c r="CE217" s="238"/>
      <c r="CF217" s="210"/>
      <c r="CG217" s="195"/>
      <c r="CH217" s="211"/>
      <c r="CI217" s="238"/>
      <c r="CJ217" s="240"/>
      <c r="CK217" s="241"/>
      <c r="CL217" s="242"/>
    </row>
    <row r="218" spans="1:90" ht="23.25" thickBot="1">
      <c r="B218" s="223"/>
      <c r="C218" s="224"/>
      <c r="D218" s="225"/>
      <c r="E218" s="373"/>
      <c r="F218" s="374"/>
      <c r="G218" s="227"/>
      <c r="H218" s="188"/>
      <c r="I218" s="228"/>
      <c r="J218" s="228"/>
      <c r="K218" s="229"/>
      <c r="L218" s="379"/>
      <c r="M218" s="231"/>
      <c r="N218" s="232"/>
      <c r="O218" s="371"/>
      <c r="P218" s="371"/>
      <c r="R218" s="380"/>
      <c r="S218" s="376"/>
      <c r="T218" s="195"/>
      <c r="U218" s="234"/>
      <c r="V218" s="380"/>
      <c r="W218" s="380"/>
      <c r="X218" s="380"/>
      <c r="Y218" s="235"/>
      <c r="Z218" s="380"/>
      <c r="AA218" s="380"/>
      <c r="AB218" s="380"/>
      <c r="AC218" s="235"/>
      <c r="AD218" s="381"/>
      <c r="AE218" s="376"/>
      <c r="AF218" s="385"/>
      <c r="AG218" s="236"/>
      <c r="AH218" s="204"/>
      <c r="AI218" s="204"/>
      <c r="AJ218" s="211"/>
      <c r="AK218" s="236"/>
      <c r="AL218" s="378"/>
      <c r="AM218" s="206"/>
      <c r="AN218" s="203"/>
      <c r="AO218" s="204"/>
      <c r="AP218" s="204"/>
      <c r="AQ218" s="203"/>
      <c r="AR218" s="211"/>
      <c r="AS218" s="207"/>
      <c r="AT218" s="203"/>
      <c r="AU218" s="206"/>
      <c r="AV218" s="206"/>
      <c r="AW218" s="237"/>
      <c r="AX218" s="211"/>
      <c r="AY218" s="204"/>
      <c r="AZ218" s="211"/>
      <c r="BA218" s="238"/>
      <c r="BB218" s="211"/>
      <c r="BC218" s="204"/>
      <c r="BD218" s="211"/>
      <c r="BE218" s="235"/>
      <c r="BF218" s="211"/>
      <c r="BG218" s="195"/>
      <c r="BH218" s="211"/>
      <c r="BI218" s="238"/>
      <c r="BJ218" s="211"/>
      <c r="BK218" s="204"/>
      <c r="BL218" s="211"/>
      <c r="BM218" s="238"/>
      <c r="BN218" s="211"/>
      <c r="BO218" s="204"/>
      <c r="BP218" s="211"/>
      <c r="BQ218" s="238"/>
      <c r="BR218" s="211"/>
      <c r="BS218" s="204"/>
      <c r="BT218" s="211"/>
      <c r="BU218" s="238"/>
      <c r="BV218" s="211"/>
      <c r="BW218" s="204"/>
      <c r="BX218" s="211"/>
      <c r="BY218" s="238"/>
      <c r="BZ218" s="208"/>
      <c r="CA218" s="239"/>
      <c r="CB218" s="210"/>
      <c r="CC218" s="195"/>
      <c r="CD218" s="211"/>
      <c r="CE218" s="238"/>
      <c r="CF218" s="210"/>
      <c r="CG218" s="195"/>
      <c r="CH218" s="211"/>
      <c r="CI218" s="238"/>
      <c r="CJ218" s="240"/>
      <c r="CK218" s="241"/>
      <c r="CL218" s="242"/>
    </row>
    <row r="219" spans="1:90" ht="23.25" thickBot="1">
      <c r="B219" s="223"/>
      <c r="C219" s="224"/>
      <c r="D219" s="225"/>
      <c r="E219" s="373"/>
      <c r="F219" s="374"/>
      <c r="G219" s="227"/>
      <c r="H219" s="188"/>
      <c r="I219" s="228"/>
      <c r="J219" s="228"/>
      <c r="K219" s="229"/>
      <c r="L219" s="379"/>
      <c r="M219" s="231"/>
      <c r="N219" s="232"/>
      <c r="O219" s="371"/>
      <c r="P219" s="371"/>
      <c r="R219" s="380"/>
      <c r="S219" s="376"/>
      <c r="T219" s="195"/>
      <c r="U219" s="234"/>
      <c r="V219" s="380"/>
      <c r="W219" s="380"/>
      <c r="X219" s="380"/>
      <c r="Y219" s="235"/>
      <c r="Z219" s="380"/>
      <c r="AA219" s="380"/>
      <c r="AB219" s="380"/>
      <c r="AC219" s="235"/>
      <c r="AD219" s="381"/>
      <c r="AE219" s="376"/>
      <c r="AF219" s="385"/>
      <c r="AG219" s="236"/>
      <c r="AH219" s="204"/>
      <c r="AI219" s="204"/>
      <c r="AJ219" s="211"/>
      <c r="AK219" s="236"/>
      <c r="AL219" s="378"/>
      <c r="AM219" s="206"/>
      <c r="AN219" s="203"/>
      <c r="AO219" s="204"/>
      <c r="AP219" s="204"/>
      <c r="AQ219" s="203"/>
      <c r="AR219" s="211"/>
      <c r="AS219" s="207"/>
      <c r="AT219" s="203"/>
      <c r="AU219" s="206"/>
      <c r="AV219" s="206"/>
      <c r="AW219" s="237"/>
      <c r="AX219" s="211"/>
      <c r="AY219" s="204"/>
      <c r="AZ219" s="211"/>
      <c r="BA219" s="238"/>
      <c r="BB219" s="211"/>
      <c r="BC219" s="204"/>
      <c r="BD219" s="211"/>
      <c r="BE219" s="235"/>
      <c r="BF219" s="211"/>
      <c r="BG219" s="195"/>
      <c r="BH219" s="211"/>
      <c r="BI219" s="238"/>
      <c r="BJ219" s="211"/>
      <c r="BK219" s="204"/>
      <c r="BL219" s="211"/>
      <c r="BM219" s="238"/>
      <c r="BN219" s="211"/>
      <c r="BO219" s="204"/>
      <c r="BP219" s="211"/>
      <c r="BQ219" s="238"/>
      <c r="BR219" s="211"/>
      <c r="BS219" s="204"/>
      <c r="BT219" s="211"/>
      <c r="BU219" s="238"/>
      <c r="BV219" s="211"/>
      <c r="BW219" s="204"/>
      <c r="BX219" s="211"/>
      <c r="BY219" s="238"/>
      <c r="BZ219" s="208"/>
      <c r="CA219" s="239"/>
      <c r="CB219" s="210"/>
      <c r="CC219" s="195"/>
      <c r="CD219" s="211"/>
      <c r="CE219" s="238"/>
      <c r="CF219" s="210"/>
      <c r="CG219" s="195"/>
      <c r="CH219" s="211"/>
      <c r="CI219" s="238"/>
      <c r="CJ219" s="240"/>
      <c r="CK219" s="241"/>
      <c r="CL219" s="242"/>
    </row>
    <row r="220" spans="1:90" ht="23.25" thickBot="1">
      <c r="B220" s="223"/>
      <c r="C220" s="224"/>
      <c r="D220" s="225"/>
      <c r="E220" s="373"/>
      <c r="F220" s="374"/>
      <c r="G220" s="227"/>
      <c r="H220" s="188"/>
      <c r="I220" s="228"/>
      <c r="J220" s="228"/>
      <c r="K220" s="229"/>
      <c r="L220" s="379"/>
      <c r="M220" s="231"/>
      <c r="N220" s="232"/>
      <c r="O220" s="371"/>
      <c r="P220" s="371"/>
      <c r="R220" s="380"/>
      <c r="S220" s="376"/>
      <c r="T220" s="195"/>
      <c r="U220" s="234"/>
      <c r="V220" s="380"/>
      <c r="W220" s="380"/>
      <c r="X220" s="380"/>
      <c r="Y220" s="235"/>
      <c r="Z220" s="380"/>
      <c r="AA220" s="380"/>
      <c r="AB220" s="380"/>
      <c r="AC220" s="235"/>
      <c r="AD220" s="381"/>
      <c r="AE220" s="376"/>
      <c r="AF220" s="385"/>
      <c r="AG220" s="236"/>
      <c r="AH220" s="204"/>
      <c r="AI220" s="204"/>
      <c r="AJ220" s="211"/>
      <c r="AK220" s="236"/>
      <c r="AL220" s="378"/>
      <c r="AM220" s="206"/>
      <c r="AN220" s="203"/>
      <c r="AO220" s="204"/>
      <c r="AP220" s="204"/>
      <c r="AQ220" s="203"/>
      <c r="AR220" s="211"/>
      <c r="AS220" s="207"/>
      <c r="AT220" s="203"/>
      <c r="AU220" s="206"/>
      <c r="AV220" s="206"/>
      <c r="AW220" s="237"/>
      <c r="AX220" s="211"/>
      <c r="AY220" s="204"/>
      <c r="AZ220" s="211"/>
      <c r="BA220" s="238"/>
      <c r="BB220" s="211"/>
      <c r="BC220" s="204"/>
      <c r="BD220" s="211"/>
      <c r="BE220" s="235"/>
      <c r="BF220" s="211"/>
      <c r="BG220" s="195"/>
      <c r="BH220" s="211"/>
      <c r="BI220" s="238"/>
      <c r="BJ220" s="211"/>
      <c r="BK220" s="204"/>
      <c r="BL220" s="211"/>
      <c r="BM220" s="238"/>
      <c r="BN220" s="211"/>
      <c r="BO220" s="204"/>
      <c r="BP220" s="211"/>
      <c r="BQ220" s="238"/>
      <c r="BR220" s="211"/>
      <c r="BS220" s="204"/>
      <c r="BT220" s="211"/>
      <c r="BU220" s="238"/>
      <c r="BV220" s="211"/>
      <c r="BW220" s="204"/>
      <c r="BX220" s="211"/>
      <c r="BY220" s="238"/>
      <c r="BZ220" s="208"/>
      <c r="CA220" s="239"/>
      <c r="CB220" s="210"/>
      <c r="CC220" s="195"/>
      <c r="CD220" s="211"/>
      <c r="CE220" s="238"/>
      <c r="CF220" s="210"/>
      <c r="CG220" s="195"/>
      <c r="CH220" s="211"/>
      <c r="CI220" s="238"/>
      <c r="CJ220" s="240"/>
      <c r="CK220" s="241"/>
      <c r="CL220" s="242"/>
    </row>
    <row r="221" spans="1:90" ht="23.25" thickBot="1">
      <c r="B221" s="223"/>
      <c r="C221" s="224"/>
      <c r="D221" s="225"/>
      <c r="E221" s="373"/>
      <c r="F221" s="374"/>
      <c r="G221" s="227"/>
      <c r="H221" s="188"/>
      <c r="I221" s="228"/>
      <c r="J221" s="228"/>
      <c r="K221" s="229"/>
      <c r="L221" s="379"/>
      <c r="M221" s="231"/>
      <c r="N221" s="232"/>
      <c r="O221" s="371"/>
      <c r="P221" s="371"/>
      <c r="R221" s="380"/>
      <c r="S221" s="376"/>
      <c r="T221" s="195"/>
      <c r="U221" s="234"/>
      <c r="V221" s="380"/>
      <c r="W221" s="380"/>
      <c r="X221" s="380"/>
      <c r="Y221" s="235"/>
      <c r="Z221" s="380"/>
      <c r="AA221" s="380"/>
      <c r="AB221" s="380"/>
      <c r="AC221" s="235"/>
      <c r="AD221" s="381"/>
      <c r="AE221" s="376"/>
      <c r="AF221" s="385"/>
      <c r="AG221" s="236"/>
      <c r="AH221" s="204"/>
      <c r="AI221" s="204"/>
      <c r="AJ221" s="211"/>
      <c r="AK221" s="236"/>
      <c r="AL221" s="378"/>
      <c r="AM221" s="206"/>
      <c r="AN221" s="203"/>
      <c r="AO221" s="204"/>
      <c r="AP221" s="204"/>
      <c r="AQ221" s="203"/>
      <c r="AR221" s="211"/>
      <c r="AS221" s="207"/>
      <c r="AT221" s="203"/>
      <c r="AU221" s="206"/>
      <c r="AV221" s="206"/>
      <c r="AW221" s="237"/>
      <c r="AX221" s="211"/>
      <c r="AY221" s="204"/>
      <c r="AZ221" s="211"/>
      <c r="BA221" s="238"/>
      <c r="BB221" s="211"/>
      <c r="BC221" s="204"/>
      <c r="BD221" s="211"/>
      <c r="BE221" s="235"/>
      <c r="BF221" s="211"/>
      <c r="BG221" s="195"/>
      <c r="BH221" s="211"/>
      <c r="BI221" s="238"/>
      <c r="BJ221" s="211"/>
      <c r="BK221" s="204"/>
      <c r="BL221" s="211"/>
      <c r="BM221" s="238"/>
      <c r="BN221" s="211"/>
      <c r="BO221" s="204"/>
      <c r="BP221" s="211"/>
      <c r="BQ221" s="238"/>
      <c r="BR221" s="211"/>
      <c r="BS221" s="204"/>
      <c r="BT221" s="211"/>
      <c r="BU221" s="238"/>
      <c r="BV221" s="211"/>
      <c r="BW221" s="204"/>
      <c r="BX221" s="211"/>
      <c r="BY221" s="238"/>
      <c r="BZ221" s="208"/>
      <c r="CA221" s="239"/>
      <c r="CB221" s="210"/>
      <c r="CC221" s="195"/>
      <c r="CD221" s="211"/>
      <c r="CE221" s="238"/>
      <c r="CF221" s="210"/>
      <c r="CG221" s="195"/>
      <c r="CH221" s="211"/>
      <c r="CI221" s="238"/>
      <c r="CJ221" s="240"/>
      <c r="CK221" s="241"/>
      <c r="CL221" s="242"/>
    </row>
    <row r="222" spans="1:90" ht="23.25" thickBot="1">
      <c r="B222" s="223"/>
      <c r="C222" s="224"/>
      <c r="D222" s="225"/>
      <c r="E222" s="373"/>
      <c r="F222" s="374"/>
      <c r="G222" s="227"/>
      <c r="H222" s="188"/>
      <c r="I222" s="228"/>
      <c r="J222" s="228"/>
      <c r="K222" s="229"/>
      <c r="L222" s="379"/>
      <c r="M222" s="231"/>
      <c r="N222" s="232"/>
      <c r="O222" s="371"/>
      <c r="P222" s="371"/>
      <c r="R222" s="380"/>
      <c r="S222" s="376"/>
      <c r="T222" s="195"/>
      <c r="U222" s="234"/>
      <c r="V222" s="380"/>
      <c r="W222" s="380"/>
      <c r="X222" s="380"/>
      <c r="Y222" s="235"/>
      <c r="Z222" s="380"/>
      <c r="AA222" s="380"/>
      <c r="AB222" s="380"/>
      <c r="AC222" s="235"/>
      <c r="AD222" s="381"/>
      <c r="AE222" s="376"/>
      <c r="AF222" s="385"/>
      <c r="AG222" s="236"/>
      <c r="AH222" s="204"/>
      <c r="AI222" s="204"/>
      <c r="AJ222" s="211"/>
      <c r="AK222" s="236"/>
      <c r="AL222" s="378"/>
      <c r="AM222" s="206"/>
      <c r="AN222" s="203"/>
      <c r="AO222" s="204"/>
      <c r="AP222" s="204"/>
      <c r="AQ222" s="203"/>
      <c r="AR222" s="211"/>
      <c r="AS222" s="207"/>
      <c r="AT222" s="203"/>
      <c r="AU222" s="206"/>
      <c r="AV222" s="206"/>
      <c r="AW222" s="237"/>
      <c r="AX222" s="211"/>
      <c r="AY222" s="204"/>
      <c r="AZ222" s="211"/>
      <c r="BA222" s="238"/>
      <c r="BB222" s="211"/>
      <c r="BC222" s="204"/>
      <c r="BD222" s="211"/>
      <c r="BE222" s="235"/>
      <c r="BF222" s="211"/>
      <c r="BG222" s="195"/>
      <c r="BH222" s="211"/>
      <c r="BI222" s="238"/>
      <c r="BJ222" s="211"/>
      <c r="BK222" s="204"/>
      <c r="BL222" s="211"/>
      <c r="BM222" s="238"/>
      <c r="BN222" s="211"/>
      <c r="BO222" s="204"/>
      <c r="BP222" s="211"/>
      <c r="BQ222" s="238"/>
      <c r="BR222" s="211"/>
      <c r="BS222" s="204"/>
      <c r="BT222" s="211"/>
      <c r="BU222" s="238"/>
      <c r="BV222" s="211"/>
      <c r="BW222" s="204"/>
      <c r="BX222" s="211"/>
      <c r="BY222" s="238"/>
      <c r="BZ222" s="208"/>
      <c r="CA222" s="239"/>
      <c r="CB222" s="210"/>
      <c r="CC222" s="195"/>
      <c r="CD222" s="211"/>
      <c r="CE222" s="238"/>
      <c r="CF222" s="210"/>
      <c r="CG222" s="195"/>
      <c r="CH222" s="211"/>
      <c r="CI222" s="238"/>
      <c r="CJ222" s="240"/>
      <c r="CK222" s="241"/>
      <c r="CL222" s="242"/>
    </row>
    <row r="223" spans="1:90" ht="23.25" thickBot="1">
      <c r="B223" s="223"/>
      <c r="C223" s="224"/>
      <c r="D223" s="225"/>
      <c r="E223" s="373"/>
      <c r="F223" s="374"/>
      <c r="G223" s="227"/>
      <c r="H223" s="188"/>
      <c r="I223" s="228"/>
      <c r="J223" s="228"/>
      <c r="K223" s="229"/>
      <c r="L223" s="379"/>
      <c r="M223" s="231"/>
      <c r="N223" s="232"/>
      <c r="O223" s="371"/>
      <c r="P223" s="371"/>
      <c r="R223" s="380"/>
      <c r="S223" s="376"/>
      <c r="T223" s="195"/>
      <c r="U223" s="234"/>
      <c r="V223" s="380"/>
      <c r="W223" s="380"/>
      <c r="X223" s="380"/>
      <c r="Y223" s="235"/>
      <c r="Z223" s="380"/>
      <c r="AA223" s="380"/>
      <c r="AB223" s="380"/>
      <c r="AC223" s="235"/>
      <c r="AD223" s="381"/>
      <c r="AE223" s="376"/>
      <c r="AF223" s="385"/>
      <c r="AG223" s="236"/>
      <c r="AH223" s="204"/>
      <c r="AI223" s="204"/>
      <c r="AJ223" s="211"/>
      <c r="AK223" s="236"/>
      <c r="AL223" s="378"/>
      <c r="AM223" s="206"/>
      <c r="AN223" s="203"/>
      <c r="AO223" s="204"/>
      <c r="AP223" s="204"/>
      <c r="AQ223" s="203"/>
      <c r="AR223" s="211"/>
      <c r="AS223" s="207"/>
      <c r="AT223" s="203"/>
      <c r="AU223" s="206"/>
      <c r="AV223" s="206"/>
      <c r="AW223" s="237"/>
      <c r="AX223" s="211"/>
      <c r="AY223" s="204"/>
      <c r="AZ223" s="211"/>
      <c r="BA223" s="238"/>
      <c r="BB223" s="211"/>
      <c r="BC223" s="204"/>
      <c r="BD223" s="211"/>
      <c r="BE223" s="235"/>
      <c r="BF223" s="211"/>
      <c r="BG223" s="195"/>
      <c r="BH223" s="211"/>
      <c r="BI223" s="238"/>
      <c r="BJ223" s="211"/>
      <c r="BK223" s="204"/>
      <c r="BL223" s="211"/>
      <c r="BM223" s="238"/>
      <c r="BN223" s="211"/>
      <c r="BO223" s="204"/>
      <c r="BP223" s="211"/>
      <c r="BQ223" s="238"/>
      <c r="BR223" s="211"/>
      <c r="BS223" s="204"/>
      <c r="BT223" s="211"/>
      <c r="BU223" s="238"/>
      <c r="BV223" s="211"/>
      <c r="BW223" s="204"/>
      <c r="BX223" s="211"/>
      <c r="BY223" s="238"/>
      <c r="BZ223" s="208"/>
      <c r="CA223" s="239"/>
      <c r="CB223" s="210"/>
      <c r="CC223" s="195"/>
      <c r="CD223" s="211"/>
      <c r="CE223" s="238"/>
      <c r="CF223" s="210"/>
      <c r="CG223" s="195"/>
      <c r="CH223" s="211"/>
      <c r="CI223" s="238"/>
      <c r="CJ223" s="240"/>
      <c r="CK223" s="241"/>
      <c r="CL223" s="242"/>
    </row>
    <row r="224" spans="1:90" ht="23.25" thickBot="1">
      <c r="B224" s="223"/>
      <c r="C224" s="224"/>
      <c r="D224" s="225"/>
      <c r="E224" s="373"/>
      <c r="F224" s="374"/>
      <c r="G224" s="227"/>
      <c r="H224" s="188"/>
      <c r="I224" s="228"/>
      <c r="J224" s="228"/>
      <c r="K224" s="229"/>
      <c r="L224" s="379"/>
      <c r="M224" s="231"/>
      <c r="N224" s="232"/>
      <c r="O224" s="386"/>
      <c r="P224" s="386"/>
      <c r="R224" s="380"/>
      <c r="S224" s="376"/>
      <c r="T224" s="195"/>
      <c r="U224" s="234"/>
      <c r="V224" s="380"/>
      <c r="W224" s="380"/>
      <c r="X224" s="380"/>
      <c r="Y224" s="235"/>
      <c r="Z224" s="380"/>
      <c r="AA224" s="380"/>
      <c r="AB224" s="380"/>
      <c r="AC224" s="235"/>
      <c r="AD224" s="381"/>
      <c r="AE224" s="376"/>
      <c r="AF224" s="385"/>
      <c r="AG224" s="236"/>
      <c r="AH224" s="204"/>
      <c r="AI224" s="204"/>
      <c r="AJ224" s="211"/>
      <c r="AK224" s="236"/>
      <c r="AL224" s="378"/>
      <c r="AM224" s="206"/>
      <c r="AN224" s="203"/>
      <c r="AO224" s="204"/>
      <c r="AP224" s="204"/>
      <c r="AQ224" s="203"/>
      <c r="AR224" s="211"/>
      <c r="AS224" s="207"/>
      <c r="AT224" s="203"/>
      <c r="AU224" s="206"/>
      <c r="AV224" s="206"/>
      <c r="AW224" s="237"/>
      <c r="AX224" s="211"/>
      <c r="AY224" s="204"/>
      <c r="AZ224" s="211"/>
      <c r="BA224" s="238"/>
      <c r="BB224" s="211"/>
      <c r="BC224" s="204"/>
      <c r="BD224" s="211"/>
      <c r="BE224" s="235"/>
      <c r="BF224" s="211"/>
      <c r="BG224" s="195"/>
      <c r="BH224" s="211"/>
      <c r="BI224" s="238"/>
      <c r="BJ224" s="211"/>
      <c r="BK224" s="204"/>
      <c r="BL224" s="211"/>
      <c r="BM224" s="238"/>
      <c r="BN224" s="211"/>
      <c r="BO224" s="204"/>
      <c r="BP224" s="211"/>
      <c r="BQ224" s="238"/>
      <c r="BR224" s="211"/>
      <c r="BS224" s="204"/>
      <c r="BT224" s="211"/>
      <c r="BU224" s="238"/>
      <c r="BV224" s="211"/>
      <c r="BW224" s="204"/>
      <c r="BX224" s="211"/>
      <c r="BY224" s="238"/>
      <c r="BZ224" s="208"/>
      <c r="CA224" s="239"/>
      <c r="CB224" s="210"/>
      <c r="CC224" s="195"/>
      <c r="CD224" s="211"/>
      <c r="CE224" s="238"/>
      <c r="CF224" s="210"/>
      <c r="CG224" s="195"/>
      <c r="CH224" s="211"/>
      <c r="CI224" s="238"/>
      <c r="CJ224" s="240"/>
      <c r="CK224" s="241"/>
      <c r="CL224" s="242"/>
    </row>
    <row r="225" spans="1:90" ht="23.25" thickBot="1">
      <c r="B225" s="223"/>
      <c r="C225" s="224"/>
      <c r="D225" s="225"/>
      <c r="E225" s="373"/>
      <c r="F225" s="374"/>
      <c r="G225" s="227"/>
      <c r="H225" s="188"/>
      <c r="I225" s="228"/>
      <c r="J225" s="228"/>
      <c r="K225" s="229"/>
      <c r="L225" s="379"/>
      <c r="M225" s="231"/>
      <c r="N225" s="232"/>
      <c r="O225" s="386"/>
      <c r="P225" s="386"/>
      <c r="R225" s="380"/>
      <c r="S225" s="387"/>
      <c r="T225" s="195"/>
      <c r="U225" s="234"/>
      <c r="V225" s="380"/>
      <c r="W225" s="380"/>
      <c r="X225" s="380"/>
      <c r="Y225" s="235"/>
      <c r="Z225" s="380"/>
      <c r="AA225" s="380"/>
      <c r="AB225" s="380"/>
      <c r="AC225" s="235"/>
      <c r="AD225" s="381"/>
      <c r="AE225" s="387"/>
      <c r="AF225" s="385"/>
      <c r="AG225" s="236"/>
      <c r="AH225" s="204"/>
      <c r="AI225" s="204"/>
      <c r="AJ225" s="211"/>
      <c r="AK225" s="236"/>
      <c r="AL225" s="378"/>
      <c r="AM225" s="206"/>
      <c r="AN225" s="203"/>
      <c r="AO225" s="204"/>
      <c r="AP225" s="204"/>
      <c r="AQ225" s="203"/>
      <c r="AR225" s="211"/>
      <c r="AS225" s="207"/>
      <c r="AT225" s="203"/>
      <c r="AU225" s="206"/>
      <c r="AV225" s="206"/>
      <c r="AW225" s="237"/>
      <c r="AX225" s="211"/>
      <c r="AY225" s="204"/>
      <c r="AZ225" s="211"/>
      <c r="BA225" s="238"/>
      <c r="BB225" s="211"/>
      <c r="BC225" s="204"/>
      <c r="BD225" s="211"/>
      <c r="BE225" s="235"/>
      <c r="BF225" s="211"/>
      <c r="BG225" s="195"/>
      <c r="BH225" s="211"/>
      <c r="BI225" s="238"/>
      <c r="BJ225" s="211"/>
      <c r="BK225" s="204"/>
      <c r="BL225" s="211"/>
      <c r="BM225" s="238"/>
      <c r="BN225" s="211"/>
      <c r="BO225" s="204"/>
      <c r="BP225" s="211"/>
      <c r="BQ225" s="238"/>
      <c r="BR225" s="211"/>
      <c r="BS225" s="204"/>
      <c r="BT225" s="211"/>
      <c r="BU225" s="238"/>
      <c r="BV225" s="211"/>
      <c r="BW225" s="204"/>
      <c r="BX225" s="211"/>
      <c r="BY225" s="238"/>
      <c r="BZ225" s="208"/>
      <c r="CA225" s="239"/>
      <c r="CB225" s="210"/>
      <c r="CC225" s="204"/>
      <c r="CD225" s="211"/>
      <c r="CE225" s="238"/>
      <c r="CF225" s="210"/>
      <c r="CG225" s="195"/>
      <c r="CH225" s="211"/>
      <c r="CI225" s="238"/>
      <c r="CJ225" s="240"/>
      <c r="CK225" s="241"/>
      <c r="CL225" s="242"/>
    </row>
    <row r="226" spans="1:90" ht="23.25" thickBot="1">
      <c r="B226" s="223" t="str">
        <f t="shared" ref="B226:B231" si="9">CK226</f>
        <v/>
      </c>
      <c r="C226" s="224">
        <f t="shared" ref="C226:C231" si="10">CM226</f>
        <v>0</v>
      </c>
      <c r="D226" s="225"/>
      <c r="E226" s="373"/>
      <c r="F226" s="374"/>
      <c r="G226" s="227"/>
      <c r="H226" s="188"/>
      <c r="I226" s="228"/>
      <c r="J226" s="228"/>
      <c r="K226" s="229"/>
      <c r="L226" s="379"/>
      <c r="M226" s="231" t="str">
        <f t="shared" ref="M226:M235" si="11">IF(L226="","",DATE(LEFT(L226,1)+17&amp;MID(L226,2,2),MID(L226,4,2),MID(L226,6,2)))</f>
        <v/>
      </c>
      <c r="N226" s="232" t="str">
        <f>IF([1]الشيت!M226="","",CONCATENATE(DATEDIF([1]الشيت!M226,[1]البداية!$M$20,"md")," - ",DATEDIF([1]الشيت!M226,[1]البداية!$M$20,"ym")," - ",DATEDIF([1]الشيت!M226,[1]البداية!$M$20,"y")))</f>
        <v/>
      </c>
      <c r="O226" s="386"/>
      <c r="P226" s="386"/>
      <c r="R226" s="380"/>
      <c r="S226" s="387"/>
      <c r="T226" s="195"/>
      <c r="U226" s="234">
        <f t="shared" ref="U226:U231" si="12">IF(AND($B$1="",R226="غ",S226="غ",T226="غ"),"غائب",SUM(T226,S226,R226))</f>
        <v>0</v>
      </c>
      <c r="V226" s="380"/>
      <c r="W226" s="380"/>
      <c r="X226" s="380"/>
      <c r="Y226" s="235">
        <f t="shared" ref="Y226:Y231" si="13">IF(AND($B$1="",V226="غ",W226="غ",X226="غ"),"غائب",SUM(X226,W226,V226))</f>
        <v>0</v>
      </c>
      <c r="Z226" s="380"/>
      <c r="AA226" s="380"/>
      <c r="AB226" s="380"/>
      <c r="AC226" s="235">
        <f t="shared" ref="AC226:AC231" si="14">IF(AND($B$1="",Z226="غ",AA226="غ",AB226="غ"),"غائب",SUM(AB226,AA226,Z226))</f>
        <v>0</v>
      </c>
      <c r="AD226" s="381"/>
      <c r="AE226" s="387"/>
      <c r="AF226" s="385"/>
      <c r="AG226" s="236">
        <f t="shared" ref="AG226:AG231" si="15">IF(AND($B$1="",AD226="غ",AE226="غ",AF226="غ"),"غائب",SUM(AF226,AE226,AD226))</f>
        <v>0</v>
      </c>
      <c r="AH226" s="204"/>
      <c r="AI226" s="204"/>
      <c r="AJ226" s="211"/>
      <c r="AK226" s="236">
        <f t="shared" ref="AK226:AK231" si="16">IF(AND($B$1="",AH226="غ",AI226="غ",AJ226="غ"),"غائب",SUM(AJ226,AI226,AH226))</f>
        <v>0</v>
      </c>
      <c r="AL226" s="378"/>
      <c r="AM226" s="206"/>
      <c r="AN226" s="203">
        <f t="shared" ref="AN226:AN231" si="17">IF(AND($B$1="",AL226="غ",AM226="غ"),"غائب",SUM(AL226:AM226))</f>
        <v>0</v>
      </c>
      <c r="AO226" s="204"/>
      <c r="AP226" s="204"/>
      <c r="AQ226" s="203">
        <f t="shared" ref="AQ226:AQ231" si="18">IF(AND($B$1="",AO226="غ",AP226="غ"),"غائب",SUM(AO226:AP226))</f>
        <v>0</v>
      </c>
      <c r="AR226" s="211"/>
      <c r="AS226" s="207"/>
      <c r="AT226" s="203">
        <f t="shared" ref="AT226:AT231" si="19">IF(AND($B$1="",AR226="غ",AS226="غ"),"غائب",SUM(AR226:AS226))</f>
        <v>0</v>
      </c>
      <c r="AU226" s="206">
        <f t="shared" ref="AU226:AU231" si="20">IF(AND($B$1="",AR226="غ",AO226="غ",AL226="غ"),"غائب",SUM(AR226,AO226,AL226))</f>
        <v>0</v>
      </c>
      <c r="AV226" s="206">
        <f t="shared" ref="AV226:AV231" si="21">IF(AND($B$1="",AS226="غ",AP226="غ",AM226="غ"),"غائب",SUM(AM226,AP226,AS226))</f>
        <v>0</v>
      </c>
      <c r="AW226" s="237">
        <f t="shared" ref="AW226:AW231" si="22">IF(AND($B$1="",AU226="غائب",AV226="غائب"),"غائب",SUM(AU226:AV226))</f>
        <v>0</v>
      </c>
      <c r="AX226" s="211"/>
      <c r="AY226" s="204"/>
      <c r="AZ226" s="211"/>
      <c r="BA226" s="238">
        <f t="shared" ref="BA226:BA231" si="23">IF(AND($B$1="",AX226="غ",AY226="غ",AZ226="غ"),"غائب",SUM(AZ226,AY226,AX226))</f>
        <v>0</v>
      </c>
      <c r="BB226" s="211"/>
      <c r="BC226" s="204"/>
      <c r="BD226" s="211"/>
      <c r="BE226" s="235">
        <f t="shared" ref="BE226:BE231" si="24">IF(AND($B$1="",BB226="غ",BC226="غ",BD226="غ"),"غائب",SUM(BD226,BC226,BB226))</f>
        <v>0</v>
      </c>
      <c r="BF226" s="211"/>
      <c r="BG226" s="195"/>
      <c r="BH226" s="211"/>
      <c r="BI226" s="238">
        <f t="shared" ref="BI226:BI231" si="25">IF(AND($B$1="",BF226="غ",BG226="غ",BH226="غ"),"غائب",SUM(BH226,BG226,BF226))</f>
        <v>0</v>
      </c>
      <c r="BJ226" s="211"/>
      <c r="BK226" s="204"/>
      <c r="BL226" s="211"/>
      <c r="BM226" s="238">
        <f t="shared" ref="BM226:BM231" si="26">IF(AND($B$1="",BJ226="غ",BK226="غ",BL226="غ"),"غائب",SUM(BL226,BK226,BJ226))</f>
        <v>0</v>
      </c>
      <c r="BN226" s="211"/>
      <c r="BO226" s="204"/>
      <c r="BP226" s="211"/>
      <c r="BQ226" s="238">
        <f t="shared" ref="BQ226:BQ231" si="27">IF(AND($B$1="",BN226="غ",BO226="غ",BP226="غ"),"غائب",SUM(BP226,BO226,BN226))</f>
        <v>0</v>
      </c>
      <c r="BR226" s="211"/>
      <c r="BS226" s="204"/>
      <c r="BT226" s="211"/>
      <c r="BU226" s="238">
        <f t="shared" ref="BU226:BU231" si="28">IF(AND($B$1="",BR226="غ",BS226="غ",BT226="غ"),"غائب",SUM(BT226,BS226,BR226))</f>
        <v>0</v>
      </c>
      <c r="BV226" s="211"/>
      <c r="BW226" s="204"/>
      <c r="BX226" s="211"/>
      <c r="BY226" s="238">
        <f t="shared" ref="BY226:BY231" si="29">IF(AND($B$1="",BV226="غ",BW226="غ",BX226="غ"),"غائب",SUM(BX226,BW226,BV226))</f>
        <v>0</v>
      </c>
      <c r="BZ226" s="208">
        <f t="shared" ref="BZ226:BZ231" si="30">IF(AND($B$1="",S226="غ",W226="غ",AA226="غ",AE226="غ",AI226="غ",AQ226="غ",AY226="غ",BC226="غ",BG226="غ",BK226="غ",BO226="غ",BS226="غ",BW226),"غائب",SUM(S226,W226,AA226,AE226,AI226,AQ226,AY226,BC226,BG226,BK226,BO226,BS226,BW226))</f>
        <v>0</v>
      </c>
      <c r="CA226" s="239">
        <f t="shared" ref="CA226:CA231" si="31">IF(AND($B$1="",U226="غائب",Y226="غائب",AC226="غائب",AG226="غائب",AK226="غائب",AW226="غائب",BA226="غائب",BE226="غائب",BI226="غائب",BM226="غائب",BQ226="غائب",BU226="غائب",BY226="غائب",CE226="غائب",CI226="غائب"),"غائب",SUM(BY226,BU226,BQ226,BM226,BI226,BE226,BA226,AW226,AK226,AG226,AC226,Y226,U226))</f>
        <v>0</v>
      </c>
      <c r="CB226" s="210"/>
      <c r="CC226" s="204"/>
      <c r="CD226" s="211"/>
      <c r="CE226" s="238">
        <f t="shared" ref="CE226:CE231" si="32">IF(AND($B$1="",CB226="غ",CC226="غ",CD226="غ"),"غائب",SUM(CD226,CC226,CB226))</f>
        <v>0</v>
      </c>
      <c r="CF226" s="210"/>
      <c r="CG226" s="195"/>
      <c r="CH226" s="211"/>
      <c r="CI226" s="238">
        <f t="shared" ref="CI226:CI231" si="33">IF(AND($B$1="",CF226="غ",CG226="غ",CH226="غ"),"غائب",SUM(CH226,CG226,CF226))</f>
        <v>0</v>
      </c>
      <c r="CJ226" s="240" t="str">
        <f t="shared" ref="CJ226:CJ231" si="34">IF(OR($F226="",BZ$4=""),"",IF(BZ226="غائب","غائب",IF(BZ226/BZ$8&gt;=0.9,"ممتاز",IF(BZ226/BZ$8&gt;=0.8,"جيد جدا",IF(BZ226/BZ$8&gt;=0.6,"جيد ",IF(BZ226/BZ$8&gt;=0.5,"مقبول ",IF(BZ226&lt;BZ$8,"ضعيف")))))))</f>
        <v/>
      </c>
      <c r="CK226" s="241" t="str">
        <f t="shared" ref="CK226:CK231" si="35">IF($F226="","",IF(AND(CN226&gt;=3,I226="معيد"),"مفصول",IF(OR(CN226=1,CN226=2),"دور ثان",IF(CN226&gt;=3,"راسب",IF(CN226=0,"ناجح")))))</f>
        <v/>
      </c>
      <c r="CL226" s="242" t="str">
        <f>IF(F226="","",IF(CN226=0,RANK($CA226,$CA$10:$CA$598)+COUNTIF(CA$10:CA226,CA226)-1,IF(CN226&gt;=$CO$8,"جميع المواد",CONCATENATE(DH226,DI226,DJ226,DK226,DL226,DM226,DN226,DO226,DP226,DQ226,DR226,DS226,DT226,DU226,DV226,DW226))))</f>
        <v/>
      </c>
    </row>
    <row r="227" spans="1:90" ht="23.25" thickBot="1">
      <c r="B227" s="223" t="str">
        <f t="shared" si="9"/>
        <v/>
      </c>
      <c r="C227" s="224">
        <f t="shared" si="10"/>
        <v>0</v>
      </c>
      <c r="D227" s="225"/>
      <c r="E227" s="373"/>
      <c r="F227" s="374"/>
      <c r="G227" s="227"/>
      <c r="H227" s="188"/>
      <c r="I227" s="228"/>
      <c r="J227" s="228"/>
      <c r="K227" s="229"/>
      <c r="L227" s="379"/>
      <c r="M227" s="231" t="str">
        <f t="shared" si="11"/>
        <v/>
      </c>
      <c r="N227" s="232" t="str">
        <f>IF([1]الشيت!M227="","",CONCATENATE(DATEDIF([1]الشيت!M227,[1]البداية!$M$20,"md")," - ",DATEDIF([1]الشيت!M227,[1]البداية!$M$20,"ym")," - ",DATEDIF([1]الشيت!M227,[1]البداية!$M$20,"y")))</f>
        <v/>
      </c>
      <c r="O227" s="386"/>
      <c r="P227" s="386"/>
      <c r="R227" s="380"/>
      <c r="S227" s="387"/>
      <c r="T227" s="195"/>
      <c r="U227" s="234">
        <f t="shared" si="12"/>
        <v>0</v>
      </c>
      <c r="V227" s="380"/>
      <c r="W227" s="380"/>
      <c r="X227" s="380"/>
      <c r="Y227" s="235">
        <f t="shared" si="13"/>
        <v>0</v>
      </c>
      <c r="Z227" s="380"/>
      <c r="AA227" s="380"/>
      <c r="AB227" s="380"/>
      <c r="AC227" s="235">
        <f t="shared" si="14"/>
        <v>0</v>
      </c>
      <c r="AD227" s="381"/>
      <c r="AE227" s="387"/>
      <c r="AF227" s="385"/>
      <c r="AG227" s="236">
        <f t="shared" si="15"/>
        <v>0</v>
      </c>
      <c r="AH227" s="204"/>
      <c r="AI227" s="204"/>
      <c r="AJ227" s="211"/>
      <c r="AK227" s="236">
        <f t="shared" si="16"/>
        <v>0</v>
      </c>
      <c r="AL227" s="378"/>
      <c r="AM227" s="206"/>
      <c r="AN227" s="203">
        <f t="shared" si="17"/>
        <v>0</v>
      </c>
      <c r="AO227" s="204"/>
      <c r="AP227" s="204"/>
      <c r="AQ227" s="203">
        <f t="shared" si="18"/>
        <v>0</v>
      </c>
      <c r="AR227" s="211"/>
      <c r="AS227" s="207"/>
      <c r="AT227" s="203">
        <f t="shared" si="19"/>
        <v>0</v>
      </c>
      <c r="AU227" s="206">
        <f t="shared" si="20"/>
        <v>0</v>
      </c>
      <c r="AV227" s="206">
        <f t="shared" si="21"/>
        <v>0</v>
      </c>
      <c r="AW227" s="237">
        <f t="shared" si="22"/>
        <v>0</v>
      </c>
      <c r="AX227" s="211"/>
      <c r="AY227" s="204"/>
      <c r="AZ227" s="211"/>
      <c r="BA227" s="238">
        <f t="shared" si="23"/>
        <v>0</v>
      </c>
      <c r="BB227" s="211"/>
      <c r="BC227" s="204"/>
      <c r="BD227" s="211"/>
      <c r="BE227" s="235">
        <f t="shared" si="24"/>
        <v>0</v>
      </c>
      <c r="BF227" s="211"/>
      <c r="BG227" s="195"/>
      <c r="BH227" s="211"/>
      <c r="BI227" s="238">
        <f t="shared" si="25"/>
        <v>0</v>
      </c>
      <c r="BJ227" s="211"/>
      <c r="BK227" s="204"/>
      <c r="BL227" s="211"/>
      <c r="BM227" s="238">
        <f t="shared" si="26"/>
        <v>0</v>
      </c>
      <c r="BN227" s="211"/>
      <c r="BO227" s="204"/>
      <c r="BP227" s="211"/>
      <c r="BQ227" s="238">
        <f t="shared" si="27"/>
        <v>0</v>
      </c>
      <c r="BR227" s="211"/>
      <c r="BS227" s="204"/>
      <c r="BT227" s="211"/>
      <c r="BU227" s="238">
        <f t="shared" si="28"/>
        <v>0</v>
      </c>
      <c r="BV227" s="211"/>
      <c r="BW227" s="204"/>
      <c r="BX227" s="211"/>
      <c r="BY227" s="238">
        <f t="shared" si="29"/>
        <v>0</v>
      </c>
      <c r="BZ227" s="208">
        <f t="shared" si="30"/>
        <v>0</v>
      </c>
      <c r="CA227" s="239">
        <f t="shared" si="31"/>
        <v>0</v>
      </c>
      <c r="CB227" s="210"/>
      <c r="CC227" s="204"/>
      <c r="CD227" s="211"/>
      <c r="CE227" s="238">
        <f t="shared" si="32"/>
        <v>0</v>
      </c>
      <c r="CF227" s="210"/>
      <c r="CG227" s="195"/>
      <c r="CH227" s="211"/>
      <c r="CI227" s="238">
        <f t="shared" si="33"/>
        <v>0</v>
      </c>
      <c r="CJ227" s="240" t="str">
        <f t="shared" si="34"/>
        <v/>
      </c>
      <c r="CK227" s="241" t="str">
        <f t="shared" si="35"/>
        <v/>
      </c>
      <c r="CL227" s="242" t="str">
        <f>IF(F227="","",IF(CN227=0,RANK($CA227,$CA$10:$CA$598)+COUNTIF(CA$10:CA227,CA227)-1,IF(CN227&gt;=$CO$8,"جميع المواد",CONCATENATE(DH227,DI227,DJ227,DK227,DL227,DM227,DN227,DO227,DP227,DQ227,DR227,DS227,DT227,DU227,DV227,DW227))))</f>
        <v/>
      </c>
    </row>
    <row r="228" spans="1:90" ht="23.25" thickBot="1">
      <c r="B228" s="223" t="str">
        <f t="shared" si="9"/>
        <v/>
      </c>
      <c r="C228" s="224">
        <f t="shared" si="10"/>
        <v>0</v>
      </c>
      <c r="D228" s="225"/>
      <c r="E228" s="373"/>
      <c r="F228" s="374"/>
      <c r="G228" s="227"/>
      <c r="H228" s="188"/>
      <c r="I228" s="228"/>
      <c r="J228" s="228"/>
      <c r="K228" s="229"/>
      <c r="L228" s="379"/>
      <c r="M228" s="231" t="str">
        <f t="shared" si="11"/>
        <v/>
      </c>
      <c r="N228" s="232" t="str">
        <f>IF([1]الشيت!M228="","",CONCATENATE(DATEDIF([1]الشيت!M228,[1]البداية!$M$20,"md")," - ",DATEDIF([1]الشيت!M228,[1]البداية!$M$20,"ym")," - ",DATEDIF([1]الشيت!M228,[1]البداية!$M$20,"y")))</f>
        <v/>
      </c>
      <c r="O228" s="386"/>
      <c r="P228" s="386"/>
      <c r="R228" s="380"/>
      <c r="S228" s="387"/>
      <c r="T228" s="195"/>
      <c r="U228" s="234">
        <f t="shared" si="12"/>
        <v>0</v>
      </c>
      <c r="V228" s="380"/>
      <c r="W228" s="380"/>
      <c r="X228" s="380"/>
      <c r="Y228" s="235">
        <f t="shared" si="13"/>
        <v>0</v>
      </c>
      <c r="Z228" s="380"/>
      <c r="AA228" s="380"/>
      <c r="AB228" s="380"/>
      <c r="AC228" s="235">
        <f t="shared" si="14"/>
        <v>0</v>
      </c>
      <c r="AD228" s="381"/>
      <c r="AE228" s="387"/>
      <c r="AF228" s="385"/>
      <c r="AG228" s="236">
        <f t="shared" si="15"/>
        <v>0</v>
      </c>
      <c r="AH228" s="204"/>
      <c r="AI228" s="204"/>
      <c r="AJ228" s="211"/>
      <c r="AK228" s="236">
        <f t="shared" si="16"/>
        <v>0</v>
      </c>
      <c r="AL228" s="378"/>
      <c r="AM228" s="206"/>
      <c r="AN228" s="203">
        <f t="shared" si="17"/>
        <v>0</v>
      </c>
      <c r="AO228" s="204"/>
      <c r="AP228" s="204"/>
      <c r="AQ228" s="203">
        <f t="shared" si="18"/>
        <v>0</v>
      </c>
      <c r="AR228" s="211"/>
      <c r="AS228" s="207"/>
      <c r="AT228" s="203">
        <f t="shared" si="19"/>
        <v>0</v>
      </c>
      <c r="AU228" s="206">
        <f t="shared" si="20"/>
        <v>0</v>
      </c>
      <c r="AV228" s="206">
        <f t="shared" si="21"/>
        <v>0</v>
      </c>
      <c r="AW228" s="237">
        <f t="shared" si="22"/>
        <v>0</v>
      </c>
      <c r="AX228" s="211"/>
      <c r="AY228" s="204"/>
      <c r="AZ228" s="211"/>
      <c r="BA228" s="238">
        <f t="shared" si="23"/>
        <v>0</v>
      </c>
      <c r="BB228" s="211"/>
      <c r="BC228" s="204"/>
      <c r="BD228" s="211"/>
      <c r="BE228" s="235">
        <f t="shared" si="24"/>
        <v>0</v>
      </c>
      <c r="BF228" s="211"/>
      <c r="BG228" s="204"/>
      <c r="BH228" s="211"/>
      <c r="BI228" s="238">
        <f t="shared" si="25"/>
        <v>0</v>
      </c>
      <c r="BJ228" s="211"/>
      <c r="BK228" s="204"/>
      <c r="BL228" s="211"/>
      <c r="BM228" s="238">
        <f t="shared" si="26"/>
        <v>0</v>
      </c>
      <c r="BN228" s="211"/>
      <c r="BO228" s="204"/>
      <c r="BP228" s="211"/>
      <c r="BQ228" s="238">
        <f t="shared" si="27"/>
        <v>0</v>
      </c>
      <c r="BR228" s="211"/>
      <c r="BS228" s="204"/>
      <c r="BT228" s="211"/>
      <c r="BU228" s="238">
        <f t="shared" si="28"/>
        <v>0</v>
      </c>
      <c r="BV228" s="211"/>
      <c r="BW228" s="204"/>
      <c r="BX228" s="211"/>
      <c r="BY228" s="238">
        <f t="shared" si="29"/>
        <v>0</v>
      </c>
      <c r="BZ228" s="208">
        <f t="shared" si="30"/>
        <v>0</v>
      </c>
      <c r="CA228" s="239">
        <f t="shared" si="31"/>
        <v>0</v>
      </c>
      <c r="CB228" s="210"/>
      <c r="CC228" s="204"/>
      <c r="CD228" s="211"/>
      <c r="CE228" s="238">
        <f t="shared" si="32"/>
        <v>0</v>
      </c>
      <c r="CF228" s="210"/>
      <c r="CG228" s="195"/>
      <c r="CH228" s="211"/>
      <c r="CI228" s="238">
        <f t="shared" si="33"/>
        <v>0</v>
      </c>
      <c r="CJ228" s="240" t="str">
        <f t="shared" si="34"/>
        <v/>
      </c>
      <c r="CK228" s="241" t="str">
        <f t="shared" si="35"/>
        <v/>
      </c>
      <c r="CL228" s="242" t="str">
        <f>IF(F228="","",IF(CN228=0,RANK($CA228,$CA$10:$CA$598)+COUNTIF(CA$10:CA228,CA228)-1,IF(CN228&gt;=$CO$8,"جميع المواد",CONCATENATE(DH228,DI228,DJ228,DK228,DL228,DM228,DN228,DO228,DP228,DQ228,DR228,DS228,DT228,DU228,DV228,DW228))))</f>
        <v/>
      </c>
    </row>
    <row r="229" spans="1:90" ht="23.25" thickBot="1">
      <c r="B229" s="223" t="str">
        <f t="shared" si="9"/>
        <v/>
      </c>
      <c r="C229" s="224">
        <f t="shared" si="10"/>
        <v>0</v>
      </c>
      <c r="D229" s="225"/>
      <c r="E229" s="373"/>
      <c r="F229" s="374"/>
      <c r="G229" s="227"/>
      <c r="H229" s="188"/>
      <c r="I229" s="228"/>
      <c r="J229" s="228"/>
      <c r="K229" s="229"/>
      <c r="L229" s="379"/>
      <c r="M229" s="231" t="str">
        <f t="shared" si="11"/>
        <v/>
      </c>
      <c r="N229" s="232" t="str">
        <f>IF([1]الشيت!M229="","",CONCATENATE(DATEDIF([1]الشيت!M229,[1]البداية!$M$20,"md")," - ",DATEDIF([1]الشيت!M229,[1]البداية!$M$20,"ym")," - ",DATEDIF([1]الشيت!M229,[1]البداية!$M$20,"y")))</f>
        <v/>
      </c>
      <c r="O229" s="386"/>
      <c r="P229" s="386"/>
      <c r="R229" s="380"/>
      <c r="S229" s="376"/>
      <c r="T229" s="195"/>
      <c r="U229" s="234">
        <f t="shared" si="12"/>
        <v>0</v>
      </c>
      <c r="V229" s="380"/>
      <c r="W229" s="380"/>
      <c r="X229" s="380"/>
      <c r="Y229" s="235">
        <f t="shared" si="13"/>
        <v>0</v>
      </c>
      <c r="Z229" s="380"/>
      <c r="AA229" s="380"/>
      <c r="AB229" s="380"/>
      <c r="AC229" s="235">
        <f t="shared" si="14"/>
        <v>0</v>
      </c>
      <c r="AD229" s="381"/>
      <c r="AE229" s="376"/>
      <c r="AF229" s="385"/>
      <c r="AG229" s="236">
        <f t="shared" si="15"/>
        <v>0</v>
      </c>
      <c r="AH229" s="204"/>
      <c r="AI229" s="204"/>
      <c r="AJ229" s="211"/>
      <c r="AK229" s="236">
        <f t="shared" si="16"/>
        <v>0</v>
      </c>
      <c r="AL229" s="378"/>
      <c r="AM229" s="206"/>
      <c r="AN229" s="203">
        <f t="shared" si="17"/>
        <v>0</v>
      </c>
      <c r="AO229" s="204"/>
      <c r="AP229" s="204"/>
      <c r="AQ229" s="203">
        <f t="shared" si="18"/>
        <v>0</v>
      </c>
      <c r="AR229" s="211"/>
      <c r="AS229" s="207"/>
      <c r="AT229" s="203">
        <f t="shared" si="19"/>
        <v>0</v>
      </c>
      <c r="AU229" s="206">
        <f t="shared" si="20"/>
        <v>0</v>
      </c>
      <c r="AV229" s="206">
        <f t="shared" si="21"/>
        <v>0</v>
      </c>
      <c r="AW229" s="237">
        <f t="shared" si="22"/>
        <v>0</v>
      </c>
      <c r="AX229" s="211"/>
      <c r="AY229" s="204"/>
      <c r="AZ229" s="211"/>
      <c r="BA229" s="238">
        <f t="shared" si="23"/>
        <v>0</v>
      </c>
      <c r="BB229" s="211"/>
      <c r="BC229" s="204"/>
      <c r="BD229" s="211"/>
      <c r="BE229" s="235">
        <f t="shared" si="24"/>
        <v>0</v>
      </c>
      <c r="BF229" s="211"/>
      <c r="BG229" s="204"/>
      <c r="BH229" s="211"/>
      <c r="BI229" s="238">
        <f t="shared" si="25"/>
        <v>0</v>
      </c>
      <c r="BJ229" s="211"/>
      <c r="BK229" s="204"/>
      <c r="BL229" s="211"/>
      <c r="BM229" s="238">
        <f t="shared" si="26"/>
        <v>0</v>
      </c>
      <c r="BN229" s="211"/>
      <c r="BO229" s="204"/>
      <c r="BP229" s="211"/>
      <c r="BQ229" s="238">
        <f t="shared" si="27"/>
        <v>0</v>
      </c>
      <c r="BR229" s="211"/>
      <c r="BS229" s="204"/>
      <c r="BT229" s="211"/>
      <c r="BU229" s="238">
        <f t="shared" si="28"/>
        <v>0</v>
      </c>
      <c r="BV229" s="211"/>
      <c r="BW229" s="204"/>
      <c r="BX229" s="211"/>
      <c r="BY229" s="238">
        <f t="shared" si="29"/>
        <v>0</v>
      </c>
      <c r="BZ229" s="208">
        <f t="shared" si="30"/>
        <v>0</v>
      </c>
      <c r="CA229" s="239">
        <f t="shared" si="31"/>
        <v>0</v>
      </c>
      <c r="CB229" s="210"/>
      <c r="CC229" s="204"/>
      <c r="CD229" s="211"/>
      <c r="CE229" s="238">
        <f t="shared" si="32"/>
        <v>0</v>
      </c>
      <c r="CF229" s="210"/>
      <c r="CG229" s="195"/>
      <c r="CH229" s="211"/>
      <c r="CI229" s="238">
        <f t="shared" si="33"/>
        <v>0</v>
      </c>
      <c r="CJ229" s="240" t="str">
        <f t="shared" si="34"/>
        <v/>
      </c>
      <c r="CK229" s="241" t="str">
        <f t="shared" si="35"/>
        <v/>
      </c>
      <c r="CL229" s="242" t="str">
        <f>IF(F229="","",IF(CN229=0,RANK($CA229,$CA$10:$CA$598)+COUNTIF(CA$10:CA229,CA229)-1,IF(CN229&gt;=$CO$8,"جميع المواد",CONCATENATE(DH229,DI229,DJ229,DK229,DL229,DM229,DN229,DO229,DP229,DQ229,DR229,DS229,DT229,DU229,DV229,DW229))))</f>
        <v/>
      </c>
    </row>
    <row r="230" spans="1:90" ht="23.25" thickBot="1">
      <c r="B230" s="223" t="str">
        <f t="shared" si="9"/>
        <v/>
      </c>
      <c r="C230" s="224">
        <f t="shared" si="10"/>
        <v>0</v>
      </c>
      <c r="D230" s="225"/>
      <c r="E230" s="373"/>
      <c r="F230" s="374"/>
      <c r="G230" s="227"/>
      <c r="H230" s="188"/>
      <c r="I230" s="228"/>
      <c r="J230" s="228"/>
      <c r="K230" s="229"/>
      <c r="L230" s="379"/>
      <c r="M230" s="231" t="str">
        <f t="shared" si="11"/>
        <v/>
      </c>
      <c r="N230" s="232" t="str">
        <f>IF([1]الشيت!M230="","",CONCATENATE(DATEDIF([1]الشيت!M230,[1]البداية!$M$20,"md")," - ",DATEDIF([1]الشيت!M230,[1]البداية!$M$20,"ym")," - ",DATEDIF([1]الشيت!M230,[1]البداية!$M$20,"y")))</f>
        <v/>
      </c>
      <c r="O230" s="386"/>
      <c r="P230" s="386"/>
      <c r="R230" s="195"/>
      <c r="S230" s="376"/>
      <c r="T230" s="195"/>
      <c r="U230" s="234">
        <f t="shared" si="12"/>
        <v>0</v>
      </c>
      <c r="V230" s="195"/>
      <c r="W230" s="195"/>
      <c r="X230" s="195"/>
      <c r="Y230" s="235">
        <f t="shared" si="13"/>
        <v>0</v>
      </c>
      <c r="Z230" s="380"/>
      <c r="AA230" s="195"/>
      <c r="AB230" s="195"/>
      <c r="AC230" s="235">
        <f t="shared" si="14"/>
        <v>0</v>
      </c>
      <c r="AD230" s="381"/>
      <c r="AE230" s="376"/>
      <c r="AF230" s="385"/>
      <c r="AG230" s="236">
        <f t="shared" si="15"/>
        <v>0</v>
      </c>
      <c r="AH230" s="204"/>
      <c r="AI230" s="204"/>
      <c r="AJ230" s="211"/>
      <c r="AK230" s="236">
        <f t="shared" si="16"/>
        <v>0</v>
      </c>
      <c r="AL230" s="378"/>
      <c r="AM230" s="206"/>
      <c r="AN230" s="203">
        <f t="shared" si="17"/>
        <v>0</v>
      </c>
      <c r="AO230" s="204"/>
      <c r="AP230" s="204"/>
      <c r="AQ230" s="203">
        <f t="shared" si="18"/>
        <v>0</v>
      </c>
      <c r="AR230" s="211"/>
      <c r="AS230" s="207"/>
      <c r="AT230" s="203">
        <f t="shared" si="19"/>
        <v>0</v>
      </c>
      <c r="AU230" s="206">
        <f t="shared" si="20"/>
        <v>0</v>
      </c>
      <c r="AV230" s="206">
        <f t="shared" si="21"/>
        <v>0</v>
      </c>
      <c r="AW230" s="237">
        <f t="shared" si="22"/>
        <v>0</v>
      </c>
      <c r="AX230" s="211"/>
      <c r="AY230" s="204"/>
      <c r="AZ230" s="211"/>
      <c r="BA230" s="238">
        <f t="shared" si="23"/>
        <v>0</v>
      </c>
      <c r="BB230" s="211"/>
      <c r="BC230" s="204"/>
      <c r="BD230" s="211"/>
      <c r="BE230" s="235">
        <f t="shared" si="24"/>
        <v>0</v>
      </c>
      <c r="BF230" s="211"/>
      <c r="BG230" s="204"/>
      <c r="BH230" s="211"/>
      <c r="BI230" s="238">
        <f t="shared" si="25"/>
        <v>0</v>
      </c>
      <c r="BJ230" s="211"/>
      <c r="BK230" s="204"/>
      <c r="BL230" s="211"/>
      <c r="BM230" s="238">
        <f t="shared" si="26"/>
        <v>0</v>
      </c>
      <c r="BN230" s="211"/>
      <c r="BO230" s="204"/>
      <c r="BP230" s="211"/>
      <c r="BQ230" s="238">
        <f t="shared" si="27"/>
        <v>0</v>
      </c>
      <c r="BR230" s="211"/>
      <c r="BS230" s="204"/>
      <c r="BT230" s="211"/>
      <c r="BU230" s="238">
        <f t="shared" si="28"/>
        <v>0</v>
      </c>
      <c r="BV230" s="211"/>
      <c r="BW230" s="204"/>
      <c r="BX230" s="211"/>
      <c r="BY230" s="238">
        <f t="shared" si="29"/>
        <v>0</v>
      </c>
      <c r="BZ230" s="208">
        <f t="shared" si="30"/>
        <v>0</v>
      </c>
      <c r="CA230" s="239">
        <f t="shared" si="31"/>
        <v>0</v>
      </c>
      <c r="CB230" s="210"/>
      <c r="CC230" s="204"/>
      <c r="CD230" s="211"/>
      <c r="CE230" s="238">
        <f t="shared" si="32"/>
        <v>0</v>
      </c>
      <c r="CF230" s="210"/>
      <c r="CG230" s="195"/>
      <c r="CH230" s="211"/>
      <c r="CI230" s="238">
        <f t="shared" si="33"/>
        <v>0</v>
      </c>
      <c r="CJ230" s="240" t="str">
        <f t="shared" si="34"/>
        <v/>
      </c>
      <c r="CK230" s="241" t="str">
        <f t="shared" si="35"/>
        <v/>
      </c>
      <c r="CL230" s="242" t="str">
        <f>IF(F230="","",IF(CN230=0,RANK($CA230,$CA$10:$CA$598)+COUNTIF(CA$10:CA230,CA230)-1,IF(CN230&gt;=$CO$8,"جميع المواد",CONCATENATE(DH230,DI230,DJ230,DK230,DL230,DM230,DN230,DO230,DP230,DQ230,DR230,DS230,DT230,DU230,DV230,DW230))))</f>
        <v/>
      </c>
    </row>
    <row r="231" spans="1:90" ht="23.25" thickBot="1">
      <c r="A231" s="303"/>
      <c r="B231" s="304" t="str">
        <f t="shared" si="9"/>
        <v/>
      </c>
      <c r="C231" s="305">
        <f t="shared" si="10"/>
        <v>0</v>
      </c>
      <c r="D231" s="306"/>
      <c r="E231" s="373"/>
      <c r="F231" s="374"/>
      <c r="G231" s="308"/>
      <c r="H231" s="309"/>
      <c r="I231" s="382"/>
      <c r="J231" s="382"/>
      <c r="K231" s="382"/>
      <c r="L231" s="379"/>
      <c r="M231" s="231" t="str">
        <f t="shared" si="11"/>
        <v/>
      </c>
      <c r="N231" s="232" t="str">
        <f>IF([1]الشيت!M231="","",CONCATENATE(DATEDIF([1]الشيت!M231,[1]البداية!$M$20,"md")," - ",DATEDIF([1]الشيت!M231,[1]البداية!$M$20,"ym")," - ",DATEDIF([1]الشيت!M231,[1]البداية!$M$20,"y")))</f>
        <v/>
      </c>
      <c r="O231" s="382"/>
      <c r="P231" s="382"/>
      <c r="Q231" s="316"/>
      <c r="R231" s="315"/>
      <c r="S231" s="315"/>
      <c r="T231" s="315"/>
      <c r="U231" s="317">
        <f t="shared" si="12"/>
        <v>0</v>
      </c>
      <c r="V231" s="315"/>
      <c r="W231" s="315"/>
      <c r="X231" s="315"/>
      <c r="Y231" s="318">
        <f t="shared" si="13"/>
        <v>0</v>
      </c>
      <c r="Z231" s="315"/>
      <c r="AA231" s="315"/>
      <c r="AB231" s="315"/>
      <c r="AC231" s="318">
        <f t="shared" si="14"/>
        <v>0</v>
      </c>
      <c r="AD231" s="325"/>
      <c r="AE231" s="388"/>
      <c r="AF231" s="389"/>
      <c r="AG231" s="317">
        <f t="shared" si="15"/>
        <v>0</v>
      </c>
      <c r="AH231" s="320"/>
      <c r="AI231" s="320"/>
      <c r="AJ231" s="325"/>
      <c r="AK231" s="317">
        <f t="shared" si="16"/>
        <v>0</v>
      </c>
      <c r="AL231" s="383"/>
      <c r="AM231" s="321"/>
      <c r="AN231" s="319">
        <f t="shared" si="17"/>
        <v>0</v>
      </c>
      <c r="AO231" s="320"/>
      <c r="AP231" s="320"/>
      <c r="AQ231" s="319">
        <f t="shared" si="18"/>
        <v>0</v>
      </c>
      <c r="AR231" s="325"/>
      <c r="AS231" s="322"/>
      <c r="AT231" s="319">
        <f t="shared" si="19"/>
        <v>0</v>
      </c>
      <c r="AU231" s="321">
        <f t="shared" si="20"/>
        <v>0</v>
      </c>
      <c r="AV231" s="321">
        <f t="shared" si="21"/>
        <v>0</v>
      </c>
      <c r="AW231" s="319">
        <f t="shared" si="22"/>
        <v>0</v>
      </c>
      <c r="AX231" s="325"/>
      <c r="AY231" s="320"/>
      <c r="AZ231" s="325"/>
      <c r="BA231" s="322">
        <f t="shared" si="23"/>
        <v>0</v>
      </c>
      <c r="BB231" s="325"/>
      <c r="BC231" s="320"/>
      <c r="BD231" s="325"/>
      <c r="BE231" s="318">
        <f t="shared" si="24"/>
        <v>0</v>
      </c>
      <c r="BF231" s="325"/>
      <c r="BG231" s="320"/>
      <c r="BH231" s="325"/>
      <c r="BI231" s="322">
        <f t="shared" si="25"/>
        <v>0</v>
      </c>
      <c r="BJ231" s="325"/>
      <c r="BK231" s="320"/>
      <c r="BL231" s="325"/>
      <c r="BM231" s="322">
        <f t="shared" si="26"/>
        <v>0</v>
      </c>
      <c r="BN231" s="325"/>
      <c r="BO231" s="320"/>
      <c r="BP231" s="325"/>
      <c r="BQ231" s="322">
        <f t="shared" si="27"/>
        <v>0</v>
      </c>
      <c r="BR231" s="325"/>
      <c r="BS231" s="320"/>
      <c r="BT231" s="325"/>
      <c r="BU231" s="322">
        <f t="shared" si="28"/>
        <v>0</v>
      </c>
      <c r="BV231" s="325"/>
      <c r="BW231" s="320"/>
      <c r="BX231" s="325"/>
      <c r="BY231" s="322">
        <f t="shared" si="29"/>
        <v>0</v>
      </c>
      <c r="BZ231" s="384">
        <f t="shared" si="30"/>
        <v>0</v>
      </c>
      <c r="CA231" s="323">
        <f t="shared" si="31"/>
        <v>0</v>
      </c>
      <c r="CB231" s="324"/>
      <c r="CC231" s="320"/>
      <c r="CD231" s="325"/>
      <c r="CE231" s="322">
        <f t="shared" si="32"/>
        <v>0</v>
      </c>
      <c r="CF231" s="324"/>
      <c r="CG231" s="315"/>
      <c r="CH231" s="325"/>
      <c r="CI231" s="322">
        <f t="shared" si="33"/>
        <v>0</v>
      </c>
      <c r="CJ231" s="326" t="str">
        <f t="shared" si="34"/>
        <v/>
      </c>
      <c r="CK231" s="327" t="str">
        <f t="shared" si="35"/>
        <v/>
      </c>
      <c r="CL231" s="328" t="str">
        <f>IF(F231="","",IF(CN231=0,RANK($CA231,$CA$10:$CA$598)+COUNTIF(CA$10:CA231,CA231)-1,IF(CN231&gt;=$CO$8,"جميع المواد",CONCATENATE(DH231,DI231,DJ231,DK231,DL231,DM231,DN231,DO231,DP231,DQ231,DR231,DS231,DT231,DU231,DV231,DW231))))</f>
        <v/>
      </c>
    </row>
    <row r="232" spans="1:90" ht="23.25" thickBot="1">
      <c r="B232" s="223"/>
      <c r="C232" s="224"/>
      <c r="D232" s="225"/>
      <c r="E232" s="373"/>
      <c r="F232" s="374"/>
      <c r="G232" s="227"/>
      <c r="H232" s="188"/>
      <c r="I232" s="190"/>
      <c r="J232" s="190"/>
      <c r="K232" s="190"/>
      <c r="L232" s="379"/>
      <c r="M232" s="231" t="str">
        <f t="shared" si="11"/>
        <v/>
      </c>
      <c r="N232" s="232" t="str">
        <f>IF([1]الشيت!M232="","",CONCATENATE(DATEDIF([1]الشيت!M232,[1]البداية!$M$20,"md")," - ",DATEDIF([1]الشيت!M232,[1]البداية!$M$20,"ym")," - ",DATEDIF([1]الشيت!M232,[1]البداية!$M$20,"y")))</f>
        <v/>
      </c>
      <c r="O232" s="390"/>
      <c r="P232" s="391"/>
      <c r="R232" s="211"/>
      <c r="S232" s="204"/>
      <c r="T232" s="211"/>
      <c r="U232" s="234"/>
      <c r="V232" s="211"/>
      <c r="W232" s="204"/>
      <c r="X232" s="211"/>
      <c r="Y232" s="235"/>
      <c r="Z232" s="211"/>
      <c r="AA232" s="204"/>
      <c r="AB232" s="211"/>
      <c r="AC232" s="235"/>
      <c r="AD232" s="211"/>
      <c r="AE232" s="211"/>
      <c r="AF232" s="378"/>
      <c r="AG232" s="236"/>
      <c r="AH232" s="204"/>
      <c r="AI232" s="378"/>
      <c r="AJ232" s="211"/>
      <c r="AK232" s="236"/>
      <c r="AL232" s="378"/>
      <c r="AM232" s="206"/>
      <c r="AN232" s="203"/>
      <c r="AO232" s="378"/>
      <c r="AP232" s="211"/>
      <c r="AQ232" s="203"/>
      <c r="AR232" s="211"/>
      <c r="AS232" s="207"/>
      <c r="AT232" s="203"/>
      <c r="AU232" s="206"/>
      <c r="AV232" s="206"/>
      <c r="AW232" s="237"/>
      <c r="AX232" s="211"/>
      <c r="AY232" s="204"/>
      <c r="AZ232" s="211"/>
      <c r="BA232" s="238"/>
      <c r="BB232" s="211"/>
      <c r="BC232" s="204"/>
      <c r="BD232" s="211"/>
      <c r="BE232" s="235"/>
      <c r="BF232" s="211"/>
      <c r="BG232" s="195"/>
      <c r="BH232" s="211"/>
      <c r="BI232" s="238"/>
      <c r="BJ232" s="211"/>
      <c r="BK232" s="204"/>
      <c r="BL232" s="211"/>
      <c r="BM232" s="238"/>
      <c r="BN232" s="211"/>
      <c r="BO232" s="204"/>
      <c r="BP232" s="211"/>
      <c r="BQ232" s="238"/>
      <c r="BR232" s="211"/>
      <c r="BS232" s="204"/>
      <c r="BT232" s="211"/>
      <c r="BU232" s="238"/>
      <c r="BV232" s="211"/>
      <c r="BW232" s="204"/>
      <c r="BX232" s="211"/>
      <c r="BY232" s="238"/>
      <c r="BZ232" s="208"/>
      <c r="CA232" s="239"/>
      <c r="CB232" s="210"/>
      <c r="CC232" s="204">
        <v>0</v>
      </c>
      <c r="CD232" s="211"/>
      <c r="CE232" s="238"/>
      <c r="CF232" s="210"/>
      <c r="CG232" s="204"/>
      <c r="CH232" s="211"/>
      <c r="CI232" s="238"/>
      <c r="CJ232" s="240"/>
      <c r="CK232" s="241"/>
      <c r="CL232" s="242"/>
    </row>
    <row r="233" spans="1:90" ht="23.25" thickBot="1">
      <c r="B233" s="223"/>
      <c r="C233" s="224"/>
      <c r="D233" s="225"/>
      <c r="E233" s="373"/>
      <c r="F233" s="374"/>
      <c r="G233" s="227"/>
      <c r="H233" s="392"/>
      <c r="I233" s="228"/>
      <c r="J233" s="228"/>
      <c r="K233" s="228"/>
      <c r="L233" s="379"/>
      <c r="M233" s="231" t="str">
        <f t="shared" si="11"/>
        <v/>
      </c>
      <c r="N233" s="232" t="str">
        <f>IF([1]الشيت!M233="","",CONCATENATE(DATEDIF([1]الشيت!M233,[1]البداية!$M$20,"md")," - ",DATEDIF([1]الشيت!M233,[1]البداية!$M$20,"ym")," - ",DATEDIF([1]الشيت!M233,[1]البداية!$M$20,"y")))</f>
        <v/>
      </c>
      <c r="O233" s="390"/>
      <c r="P233" s="391"/>
      <c r="R233" s="211"/>
      <c r="S233" s="204"/>
      <c r="T233" s="211"/>
      <c r="U233" s="234"/>
      <c r="V233" s="211"/>
      <c r="W233" s="204"/>
      <c r="X233" s="211"/>
      <c r="Y233" s="235"/>
      <c r="Z233" s="211"/>
      <c r="AA233" s="204"/>
      <c r="AB233" s="211"/>
      <c r="AC233" s="235"/>
      <c r="AD233" s="211"/>
      <c r="AE233" s="211"/>
      <c r="AF233" s="378"/>
      <c r="AG233" s="236"/>
      <c r="AH233" s="204"/>
      <c r="AI233" s="378"/>
      <c r="AJ233" s="211"/>
      <c r="AK233" s="236"/>
      <c r="AL233" s="378"/>
      <c r="AM233" s="206"/>
      <c r="AN233" s="203"/>
      <c r="AO233" s="378"/>
      <c r="AP233" s="211"/>
      <c r="AQ233" s="203"/>
      <c r="AR233" s="211"/>
      <c r="AS233" s="207"/>
      <c r="AT233" s="203"/>
      <c r="AU233" s="206"/>
      <c r="AV233" s="206"/>
      <c r="AW233" s="237"/>
      <c r="AX233" s="211"/>
      <c r="AY233" s="204"/>
      <c r="AZ233" s="211"/>
      <c r="BA233" s="238"/>
      <c r="BB233" s="211"/>
      <c r="BC233" s="204"/>
      <c r="BD233" s="211"/>
      <c r="BE233" s="235"/>
      <c r="BF233" s="211"/>
      <c r="BG233" s="195"/>
      <c r="BH233" s="211"/>
      <c r="BI233" s="238"/>
      <c r="BJ233" s="211"/>
      <c r="BK233" s="204"/>
      <c r="BL233" s="211"/>
      <c r="BM233" s="238"/>
      <c r="BN233" s="211"/>
      <c r="BO233" s="204"/>
      <c r="BP233" s="211"/>
      <c r="BQ233" s="238"/>
      <c r="BR233" s="211"/>
      <c r="BS233" s="204"/>
      <c r="BT233" s="211"/>
      <c r="BU233" s="238"/>
      <c r="BV233" s="211"/>
      <c r="BW233" s="204"/>
      <c r="BX233" s="211"/>
      <c r="BY233" s="238"/>
      <c r="BZ233" s="208"/>
      <c r="CA233" s="239"/>
      <c r="CB233" s="210"/>
      <c r="CC233" s="204">
        <v>0</v>
      </c>
      <c r="CD233" s="211"/>
      <c r="CE233" s="238"/>
      <c r="CF233" s="210"/>
      <c r="CG233" s="204"/>
      <c r="CH233" s="211"/>
      <c r="CI233" s="238"/>
      <c r="CJ233" s="240"/>
      <c r="CK233" s="241"/>
      <c r="CL233" s="242"/>
    </row>
    <row r="234" spans="1:90" ht="23.25" thickBot="1">
      <c r="B234" s="223"/>
      <c r="C234" s="224"/>
      <c r="D234" s="225"/>
      <c r="E234" s="393"/>
      <c r="F234" s="374"/>
      <c r="G234" s="227"/>
      <c r="H234" s="392"/>
      <c r="I234" s="228"/>
      <c r="J234" s="228"/>
      <c r="K234" s="228"/>
      <c r="L234" s="379"/>
      <c r="M234" s="231" t="str">
        <f t="shared" si="11"/>
        <v/>
      </c>
      <c r="N234" s="232" t="str">
        <f>IF([1]الشيت!M234="","",CONCATENATE(DATEDIF([1]الشيت!M234,[1]البداية!$M$20,"md")," - ",DATEDIF([1]الشيت!M234,[1]البداية!$M$20,"ym")," - ",DATEDIF([1]الشيت!M234,[1]البداية!$M$20,"y")))</f>
        <v/>
      </c>
      <c r="O234" s="390"/>
      <c r="P234" s="391"/>
      <c r="R234" s="211"/>
      <c r="S234" s="204"/>
      <c r="T234" s="211"/>
      <c r="U234" s="234"/>
      <c r="V234" s="211"/>
      <c r="W234" s="204"/>
      <c r="X234" s="211"/>
      <c r="Y234" s="235"/>
      <c r="Z234" s="211"/>
      <c r="AA234" s="204"/>
      <c r="AB234" s="211"/>
      <c r="AC234" s="235"/>
      <c r="AD234" s="211"/>
      <c r="AE234" s="211"/>
      <c r="AF234" s="378"/>
      <c r="AG234" s="236"/>
      <c r="AH234" s="204"/>
      <c r="AI234" s="378"/>
      <c r="AJ234" s="211"/>
      <c r="AK234" s="236"/>
      <c r="AL234" s="378"/>
      <c r="AM234" s="206"/>
      <c r="AN234" s="203"/>
      <c r="AO234" s="378"/>
      <c r="AP234" s="211"/>
      <c r="AQ234" s="203"/>
      <c r="AR234" s="211"/>
      <c r="AS234" s="207"/>
      <c r="AT234" s="203"/>
      <c r="AU234" s="206"/>
      <c r="AV234" s="206"/>
      <c r="AW234" s="237"/>
      <c r="AX234" s="211"/>
      <c r="AY234" s="204"/>
      <c r="AZ234" s="211"/>
      <c r="BA234" s="238"/>
      <c r="BB234" s="211"/>
      <c r="BC234" s="204"/>
      <c r="BD234" s="211"/>
      <c r="BE234" s="235"/>
      <c r="BF234" s="211"/>
      <c r="BG234" s="195"/>
      <c r="BH234" s="211"/>
      <c r="BI234" s="238"/>
      <c r="BJ234" s="211"/>
      <c r="BK234" s="204"/>
      <c r="BL234" s="211"/>
      <c r="BM234" s="238"/>
      <c r="BN234" s="211"/>
      <c r="BO234" s="204"/>
      <c r="BP234" s="211"/>
      <c r="BQ234" s="238"/>
      <c r="BR234" s="211"/>
      <c r="BS234" s="204"/>
      <c r="BT234" s="211"/>
      <c r="BU234" s="238"/>
      <c r="BV234" s="211"/>
      <c r="BW234" s="204"/>
      <c r="BX234" s="211"/>
      <c r="BY234" s="238"/>
      <c r="BZ234" s="208"/>
      <c r="CA234" s="239"/>
      <c r="CB234" s="210"/>
      <c r="CC234" s="204">
        <v>0</v>
      </c>
      <c r="CD234" s="211"/>
      <c r="CE234" s="238"/>
      <c r="CF234" s="210"/>
      <c r="CG234" s="204"/>
      <c r="CH234" s="211"/>
      <c r="CI234" s="238"/>
      <c r="CJ234" s="240"/>
      <c r="CK234" s="241"/>
      <c r="CL234" s="242"/>
    </row>
    <row r="235" spans="1:90" ht="23.25" thickBot="1">
      <c r="B235" s="223"/>
      <c r="C235" s="224"/>
      <c r="D235" s="225"/>
      <c r="E235" s="393"/>
      <c r="F235" s="374"/>
      <c r="G235" s="227"/>
      <c r="H235" s="392"/>
      <c r="I235" s="228"/>
      <c r="J235" s="228"/>
      <c r="K235" s="228"/>
      <c r="L235" s="379"/>
      <c r="M235" s="231" t="str">
        <f t="shared" si="11"/>
        <v/>
      </c>
      <c r="N235" s="232" t="str">
        <f>IF([1]الشيت!M235="","",CONCATENATE(DATEDIF([1]الشيت!M235,[1]البداية!$M$20,"md")," - ",DATEDIF([1]الشيت!M235,[1]البداية!$M$20,"ym")," - ",DATEDIF([1]الشيت!M235,[1]البداية!$M$20,"y")))</f>
        <v/>
      </c>
      <c r="O235" s="390"/>
      <c r="P235" s="391"/>
      <c r="R235" s="211"/>
      <c r="S235" s="204"/>
      <c r="T235" s="211"/>
      <c r="U235" s="234"/>
      <c r="V235" s="211"/>
      <c r="W235" s="204"/>
      <c r="X235" s="211"/>
      <c r="Y235" s="235"/>
      <c r="Z235" s="211"/>
      <c r="AA235" s="204"/>
      <c r="AB235" s="211"/>
      <c r="AC235" s="235"/>
      <c r="AD235" s="211"/>
      <c r="AE235" s="211"/>
      <c r="AF235" s="378"/>
      <c r="AG235" s="236"/>
      <c r="AH235" s="204"/>
      <c r="AI235" s="378"/>
      <c r="AJ235" s="211"/>
      <c r="AK235" s="236"/>
      <c r="AL235" s="378"/>
      <c r="AM235" s="206"/>
      <c r="AN235" s="203"/>
      <c r="AO235" s="378"/>
      <c r="AP235" s="211"/>
      <c r="AQ235" s="203"/>
      <c r="AR235" s="211"/>
      <c r="AS235" s="207"/>
      <c r="AT235" s="203"/>
      <c r="AU235" s="206"/>
      <c r="AV235" s="206"/>
      <c r="AW235" s="237"/>
      <c r="AX235" s="211"/>
      <c r="AY235" s="204"/>
      <c r="AZ235" s="211"/>
      <c r="BA235" s="238"/>
      <c r="BB235" s="211"/>
      <c r="BC235" s="204"/>
      <c r="BD235" s="211"/>
      <c r="BE235" s="235"/>
      <c r="BF235" s="211"/>
      <c r="BG235" s="195"/>
      <c r="BH235" s="211"/>
      <c r="BI235" s="238"/>
      <c r="BJ235" s="211"/>
      <c r="BK235" s="204"/>
      <c r="BL235" s="211"/>
      <c r="BM235" s="238"/>
      <c r="BN235" s="211"/>
      <c r="BO235" s="204"/>
      <c r="BP235" s="211"/>
      <c r="BQ235" s="238"/>
      <c r="BR235" s="211"/>
      <c r="BS235" s="204"/>
      <c r="BT235" s="211"/>
      <c r="BU235" s="238"/>
      <c r="BV235" s="211"/>
      <c r="BW235" s="204"/>
      <c r="BX235" s="211"/>
      <c r="BY235" s="238"/>
      <c r="BZ235" s="208"/>
      <c r="CA235" s="239"/>
      <c r="CB235" s="210"/>
      <c r="CC235" s="204">
        <v>0</v>
      </c>
      <c r="CD235" s="211"/>
      <c r="CE235" s="238"/>
      <c r="CF235" s="210"/>
      <c r="CG235" s="204"/>
      <c r="CH235" s="211"/>
      <c r="CI235" s="238"/>
      <c r="CJ235" s="240"/>
      <c r="CK235" s="241"/>
      <c r="CL235" s="242"/>
    </row>
    <row r="236" spans="1:90" ht="23.25" thickBot="1">
      <c r="B236" s="223"/>
      <c r="C236" s="224"/>
      <c r="D236" s="225"/>
      <c r="E236" s="393"/>
      <c r="F236" s="374"/>
      <c r="G236" s="227"/>
      <c r="H236" s="392"/>
      <c r="I236" s="228"/>
      <c r="J236" s="228"/>
      <c r="K236" s="228"/>
      <c r="L236" s="379"/>
      <c r="M236" s="231"/>
      <c r="N236" s="232" t="str">
        <f>IF([1]الشيت!M236="","",CONCATENATE(DATEDIF([1]الشيت!M236,[1]البداية!$M$20,"md")," - ",DATEDIF([1]الشيت!M236,[1]البداية!$M$20,"ym")," - ",DATEDIF([1]الشيت!M236,[1]البداية!$M$20,"y")))</f>
        <v/>
      </c>
      <c r="O236" s="390"/>
      <c r="P236" s="391"/>
      <c r="R236" s="211"/>
      <c r="S236" s="204"/>
      <c r="T236" s="211"/>
      <c r="U236" s="234"/>
      <c r="V236" s="211"/>
      <c r="W236" s="204"/>
      <c r="X236" s="211"/>
      <c r="Y236" s="235"/>
      <c r="Z236" s="211"/>
      <c r="AA236" s="204"/>
      <c r="AB236" s="211"/>
      <c r="AC236" s="235"/>
      <c r="AD236" s="211"/>
      <c r="AE236" s="211"/>
      <c r="AF236" s="378"/>
      <c r="AG236" s="236"/>
      <c r="AH236" s="204"/>
      <c r="AI236" s="378"/>
      <c r="AJ236" s="211"/>
      <c r="AK236" s="236"/>
      <c r="AL236" s="378"/>
      <c r="AM236" s="206"/>
      <c r="AN236" s="203"/>
      <c r="AO236" s="378"/>
      <c r="AP236" s="211"/>
      <c r="AQ236" s="203"/>
      <c r="AR236" s="211"/>
      <c r="AS236" s="207"/>
      <c r="AT236" s="203"/>
      <c r="AU236" s="206"/>
      <c r="AV236" s="206"/>
      <c r="AW236" s="237"/>
      <c r="AX236" s="211"/>
      <c r="AY236" s="204"/>
      <c r="AZ236" s="211"/>
      <c r="BA236" s="238"/>
      <c r="BB236" s="211"/>
      <c r="BC236" s="204"/>
      <c r="BD236" s="211"/>
      <c r="BE236" s="235"/>
      <c r="BF236" s="211"/>
      <c r="BG236" s="195"/>
      <c r="BH236" s="211"/>
      <c r="BI236" s="238"/>
      <c r="BJ236" s="211"/>
      <c r="BK236" s="204"/>
      <c r="BL236" s="211"/>
      <c r="BM236" s="238"/>
      <c r="BN236" s="211"/>
      <c r="BO236" s="204"/>
      <c r="BP236" s="211"/>
      <c r="BQ236" s="238"/>
      <c r="BR236" s="211"/>
      <c r="BS236" s="204"/>
      <c r="BT236" s="211"/>
      <c r="BU236" s="238"/>
      <c r="BV236" s="211"/>
      <c r="BW236" s="204"/>
      <c r="BX236" s="211"/>
      <c r="BY236" s="238"/>
      <c r="BZ236" s="208"/>
      <c r="CA236" s="239"/>
      <c r="CB236" s="210"/>
      <c r="CC236" s="204">
        <v>0</v>
      </c>
      <c r="CD236" s="211"/>
      <c r="CE236" s="238"/>
      <c r="CF236" s="210"/>
      <c r="CG236" s="204"/>
      <c r="CH236" s="211"/>
      <c r="CI236" s="238"/>
      <c r="CJ236" s="240"/>
      <c r="CK236" s="241"/>
      <c r="CL236" s="242"/>
    </row>
    <row r="237" spans="1:90" ht="23.25" thickBot="1">
      <c r="B237" s="223"/>
      <c r="C237" s="224"/>
      <c r="D237" s="225"/>
      <c r="E237" s="393"/>
      <c r="F237" s="374"/>
      <c r="G237" s="227"/>
      <c r="H237" s="392"/>
      <c r="I237" s="228"/>
      <c r="J237" s="228"/>
      <c r="K237" s="228"/>
      <c r="L237" s="379"/>
      <c r="M237" s="231"/>
      <c r="N237" s="232" t="str">
        <f>IF([1]الشيت!M237="","",CONCATENATE(DATEDIF([1]الشيت!M237,[1]البداية!$M$20,"md")," - ",DATEDIF([1]الشيت!M237,[1]البداية!$M$20,"ym")," - ",DATEDIF([1]الشيت!M237,[1]البداية!$M$20,"y")))</f>
        <v/>
      </c>
      <c r="O237" s="390"/>
      <c r="P237" s="391"/>
      <c r="R237" s="211"/>
      <c r="S237" s="204"/>
      <c r="T237" s="211"/>
      <c r="U237" s="234"/>
      <c r="V237" s="211"/>
      <c r="W237" s="204"/>
      <c r="X237" s="211"/>
      <c r="Y237" s="235"/>
      <c r="Z237" s="211"/>
      <c r="AA237" s="204"/>
      <c r="AB237" s="211"/>
      <c r="AC237" s="235"/>
      <c r="AD237" s="211"/>
      <c r="AE237" s="211"/>
      <c r="AF237" s="378"/>
      <c r="AG237" s="236"/>
      <c r="AH237" s="204"/>
      <c r="AI237" s="378"/>
      <c r="AJ237" s="211"/>
      <c r="AK237" s="236"/>
      <c r="AL237" s="378"/>
      <c r="AM237" s="206"/>
      <c r="AN237" s="203"/>
      <c r="AO237" s="378"/>
      <c r="AP237" s="211"/>
      <c r="AQ237" s="203"/>
      <c r="AR237" s="211"/>
      <c r="AS237" s="207"/>
      <c r="AT237" s="203"/>
      <c r="AU237" s="206"/>
      <c r="AV237" s="206"/>
      <c r="AW237" s="237"/>
      <c r="AX237" s="211"/>
      <c r="AY237" s="204"/>
      <c r="AZ237" s="211"/>
      <c r="BA237" s="238"/>
      <c r="BB237" s="211"/>
      <c r="BC237" s="204"/>
      <c r="BD237" s="211"/>
      <c r="BE237" s="235"/>
      <c r="BF237" s="211"/>
      <c r="BG237" s="195"/>
      <c r="BH237" s="211"/>
      <c r="BI237" s="238"/>
      <c r="BJ237" s="211"/>
      <c r="BK237" s="204"/>
      <c r="BL237" s="211"/>
      <c r="BM237" s="238"/>
      <c r="BN237" s="211"/>
      <c r="BO237" s="204"/>
      <c r="BP237" s="211"/>
      <c r="BQ237" s="238"/>
      <c r="BR237" s="211"/>
      <c r="BS237" s="204"/>
      <c r="BT237" s="211"/>
      <c r="BU237" s="238"/>
      <c r="BV237" s="211"/>
      <c r="BW237" s="204"/>
      <c r="BX237" s="211"/>
      <c r="BY237" s="238"/>
      <c r="BZ237" s="208"/>
      <c r="CA237" s="239"/>
      <c r="CB237" s="210"/>
      <c r="CC237" s="204">
        <v>0</v>
      </c>
      <c r="CD237" s="211"/>
      <c r="CE237" s="238"/>
      <c r="CF237" s="210"/>
      <c r="CG237" s="204"/>
      <c r="CH237" s="211"/>
      <c r="CI237" s="238"/>
      <c r="CJ237" s="240"/>
      <c r="CK237" s="241"/>
      <c r="CL237" s="242"/>
    </row>
    <row r="238" spans="1:90" ht="23.25" thickBot="1">
      <c r="B238" s="223"/>
      <c r="C238" s="224"/>
      <c r="D238" s="225"/>
      <c r="E238" s="393"/>
      <c r="F238" s="374"/>
      <c r="G238" s="227"/>
      <c r="H238" s="392"/>
      <c r="I238" s="228"/>
      <c r="J238" s="228"/>
      <c r="K238" s="228"/>
      <c r="L238" s="379"/>
      <c r="M238" s="231"/>
      <c r="N238" s="232" t="str">
        <f>IF([1]الشيت!M238="","",CONCATENATE(DATEDIF([1]الشيت!M238,[1]البداية!$M$20,"md")," - ",DATEDIF([1]الشيت!M238,[1]البداية!$M$20,"ym")," - ",DATEDIF([1]الشيت!M238,[1]البداية!$M$20,"y")))</f>
        <v/>
      </c>
      <c r="O238" s="390"/>
      <c r="P238" s="391"/>
      <c r="R238" s="211"/>
      <c r="S238" s="204"/>
      <c r="T238" s="211"/>
      <c r="U238" s="234"/>
      <c r="V238" s="211"/>
      <c r="W238" s="204"/>
      <c r="X238" s="211"/>
      <c r="Y238" s="235"/>
      <c r="Z238" s="211"/>
      <c r="AA238" s="204"/>
      <c r="AB238" s="211"/>
      <c r="AC238" s="235"/>
      <c r="AD238" s="211"/>
      <c r="AE238" s="211"/>
      <c r="AF238" s="378"/>
      <c r="AG238" s="236"/>
      <c r="AH238" s="204"/>
      <c r="AI238" s="378"/>
      <c r="AJ238" s="211"/>
      <c r="AK238" s="236"/>
      <c r="AL238" s="378"/>
      <c r="AM238" s="206"/>
      <c r="AN238" s="203"/>
      <c r="AO238" s="378"/>
      <c r="AP238" s="211"/>
      <c r="AQ238" s="203"/>
      <c r="AR238" s="211"/>
      <c r="AS238" s="207"/>
      <c r="AT238" s="203"/>
      <c r="AU238" s="206"/>
      <c r="AV238" s="206"/>
      <c r="AW238" s="237"/>
      <c r="AX238" s="211"/>
      <c r="AY238" s="204"/>
      <c r="AZ238" s="211"/>
      <c r="BA238" s="238"/>
      <c r="BB238" s="211"/>
      <c r="BC238" s="204"/>
      <c r="BD238" s="211"/>
      <c r="BE238" s="235"/>
      <c r="BF238" s="211"/>
      <c r="BG238" s="204"/>
      <c r="BH238" s="211"/>
      <c r="BI238" s="238"/>
      <c r="BJ238" s="211"/>
      <c r="BK238" s="204"/>
      <c r="BL238" s="211"/>
      <c r="BM238" s="238"/>
      <c r="BN238" s="211"/>
      <c r="BO238" s="204"/>
      <c r="BP238" s="211"/>
      <c r="BQ238" s="238"/>
      <c r="BR238" s="211"/>
      <c r="BS238" s="204"/>
      <c r="BT238" s="211"/>
      <c r="BU238" s="238"/>
      <c r="BV238" s="211"/>
      <c r="BW238" s="204"/>
      <c r="BX238" s="211"/>
      <c r="BY238" s="238"/>
      <c r="BZ238" s="208"/>
      <c r="CA238" s="239"/>
      <c r="CB238" s="210"/>
      <c r="CC238" s="204">
        <v>0</v>
      </c>
      <c r="CD238" s="211"/>
      <c r="CE238" s="238"/>
      <c r="CF238" s="210"/>
      <c r="CG238" s="204"/>
      <c r="CH238" s="211"/>
      <c r="CI238" s="238"/>
      <c r="CJ238" s="240"/>
      <c r="CK238" s="241"/>
      <c r="CL238" s="242"/>
    </row>
    <row r="239" spans="1:90" ht="23.25" thickBot="1">
      <c r="B239" s="223"/>
      <c r="C239" s="224"/>
      <c r="D239" s="225"/>
      <c r="E239" s="393"/>
      <c r="F239" s="374"/>
      <c r="G239" s="227"/>
      <c r="H239" s="392"/>
      <c r="I239" s="228"/>
      <c r="J239" s="228"/>
      <c r="K239" s="228"/>
      <c r="L239" s="379"/>
      <c r="M239" s="231"/>
      <c r="N239" s="232" t="str">
        <f>IF([1]الشيت!M239="","",CONCATENATE(DATEDIF([1]الشيت!M239,[1]البداية!$M$20,"md")," - ",DATEDIF([1]الشيت!M239,[1]البداية!$M$20,"ym")," - ",DATEDIF([1]الشيت!M239,[1]البداية!$M$20,"y")))</f>
        <v/>
      </c>
      <c r="O239" s="390"/>
      <c r="P239" s="391"/>
      <c r="R239" s="211"/>
      <c r="S239" s="204"/>
      <c r="T239" s="211"/>
      <c r="U239" s="234"/>
      <c r="V239" s="211"/>
      <c r="W239" s="204"/>
      <c r="X239" s="211"/>
      <c r="Y239" s="235"/>
      <c r="Z239" s="211"/>
      <c r="AA239" s="204"/>
      <c r="AB239" s="211"/>
      <c r="AC239" s="235"/>
      <c r="AD239" s="211"/>
      <c r="AE239" s="211"/>
      <c r="AF239" s="378"/>
      <c r="AG239" s="236"/>
      <c r="AH239" s="204"/>
      <c r="AI239" s="378"/>
      <c r="AJ239" s="211"/>
      <c r="AK239" s="236"/>
      <c r="AL239" s="378"/>
      <c r="AM239" s="206"/>
      <c r="AN239" s="203"/>
      <c r="AO239" s="378"/>
      <c r="AP239" s="211"/>
      <c r="AQ239" s="203"/>
      <c r="AR239" s="211"/>
      <c r="AS239" s="207"/>
      <c r="AT239" s="203"/>
      <c r="AU239" s="206"/>
      <c r="AV239" s="206"/>
      <c r="AW239" s="237"/>
      <c r="AX239" s="211"/>
      <c r="AY239" s="204"/>
      <c r="AZ239" s="211"/>
      <c r="BA239" s="238"/>
      <c r="BB239" s="211"/>
      <c r="BC239" s="204"/>
      <c r="BD239" s="211"/>
      <c r="BE239" s="235"/>
      <c r="BF239" s="211"/>
      <c r="BG239" s="204"/>
      <c r="BH239" s="211"/>
      <c r="BI239" s="238"/>
      <c r="BJ239" s="211"/>
      <c r="BK239" s="204"/>
      <c r="BL239" s="211"/>
      <c r="BM239" s="238"/>
      <c r="BN239" s="211"/>
      <c r="BO239" s="204"/>
      <c r="BP239" s="211"/>
      <c r="BQ239" s="238"/>
      <c r="BR239" s="211"/>
      <c r="BS239" s="204"/>
      <c r="BT239" s="211"/>
      <c r="BU239" s="238"/>
      <c r="BV239" s="211"/>
      <c r="BW239" s="204"/>
      <c r="BX239" s="211"/>
      <c r="BY239" s="238"/>
      <c r="BZ239" s="208"/>
      <c r="CA239" s="239"/>
      <c r="CB239" s="210"/>
      <c r="CC239" s="204">
        <v>0</v>
      </c>
      <c r="CD239" s="211"/>
      <c r="CE239" s="238"/>
      <c r="CF239" s="210"/>
      <c r="CG239" s="204"/>
      <c r="CH239" s="211"/>
      <c r="CI239" s="238"/>
      <c r="CJ239" s="240"/>
      <c r="CK239" s="241"/>
      <c r="CL239" s="242"/>
    </row>
    <row r="240" spans="1:90" ht="23.25" thickBot="1">
      <c r="B240" s="223"/>
      <c r="C240" s="224"/>
      <c r="D240" s="225"/>
      <c r="E240" s="393"/>
      <c r="F240" s="374"/>
      <c r="G240" s="227"/>
      <c r="H240" s="392"/>
      <c r="I240" s="228"/>
      <c r="J240" s="228"/>
      <c r="K240" s="228"/>
      <c r="L240" s="379"/>
      <c r="M240" s="231"/>
      <c r="N240" s="232"/>
      <c r="O240" s="390"/>
      <c r="P240" s="391"/>
      <c r="R240" s="381"/>
      <c r="S240" s="394"/>
      <c r="T240" s="381"/>
      <c r="U240" s="234"/>
      <c r="V240" s="211"/>
      <c r="W240" s="204"/>
      <c r="X240" s="211"/>
      <c r="Y240" s="235"/>
      <c r="Z240" s="211"/>
      <c r="AA240" s="204"/>
      <c r="AB240" s="211"/>
      <c r="AC240" s="235"/>
      <c r="AD240" s="211"/>
      <c r="AE240" s="211"/>
      <c r="AF240" s="378"/>
      <c r="AG240" s="236"/>
      <c r="AH240" s="204"/>
      <c r="AI240" s="378"/>
      <c r="AJ240" s="211"/>
      <c r="AK240" s="236"/>
      <c r="AL240" s="378"/>
      <c r="AM240" s="206"/>
      <c r="AN240" s="203"/>
      <c r="AO240" s="378"/>
      <c r="AP240" s="211"/>
      <c r="AQ240" s="203"/>
      <c r="AR240" s="211"/>
      <c r="AS240" s="207"/>
      <c r="AT240" s="203"/>
      <c r="AU240" s="206"/>
      <c r="AV240" s="206"/>
      <c r="AW240" s="237"/>
      <c r="AX240" s="211"/>
      <c r="AY240" s="204"/>
      <c r="AZ240" s="211"/>
      <c r="BA240" s="238"/>
      <c r="BB240" s="211"/>
      <c r="BC240" s="204"/>
      <c r="BD240" s="211"/>
      <c r="BE240" s="235"/>
      <c r="BF240" s="211"/>
      <c r="BG240" s="204"/>
      <c r="BH240" s="211"/>
      <c r="BI240" s="238"/>
      <c r="BJ240" s="211"/>
      <c r="BK240" s="204"/>
      <c r="BL240" s="211"/>
      <c r="BM240" s="238"/>
      <c r="BN240" s="211"/>
      <c r="BO240" s="204"/>
      <c r="BP240" s="211"/>
      <c r="BQ240" s="238"/>
      <c r="BR240" s="211"/>
      <c r="BS240" s="204"/>
      <c r="BT240" s="211"/>
      <c r="BU240" s="238"/>
      <c r="BV240" s="211"/>
      <c r="BW240" s="204"/>
      <c r="BX240" s="211"/>
      <c r="BY240" s="238"/>
      <c r="BZ240" s="208"/>
      <c r="CA240" s="239"/>
      <c r="CB240" s="210"/>
      <c r="CC240" s="204">
        <v>0</v>
      </c>
      <c r="CD240" s="211"/>
      <c r="CE240" s="238"/>
      <c r="CF240" s="210"/>
      <c r="CG240" s="204"/>
      <c r="CH240" s="211"/>
      <c r="CI240" s="238"/>
      <c r="CJ240" s="240"/>
      <c r="CK240" s="241"/>
      <c r="CL240" s="242"/>
    </row>
    <row r="241" spans="2:90" ht="23.25" thickBot="1">
      <c r="B241" s="223"/>
      <c r="C241" s="224"/>
      <c r="D241" s="225"/>
      <c r="E241" s="393"/>
      <c r="F241" s="374"/>
      <c r="G241" s="227"/>
      <c r="H241" s="392"/>
      <c r="I241" s="228"/>
      <c r="J241" s="228"/>
      <c r="K241" s="228"/>
      <c r="L241" s="379"/>
      <c r="M241" s="231"/>
      <c r="N241" s="232"/>
      <c r="O241" s="390"/>
      <c r="P241" s="391"/>
      <c r="R241" s="381"/>
      <c r="S241" s="394"/>
      <c r="T241" s="381"/>
      <c r="U241" s="395"/>
      <c r="V241" s="211"/>
      <c r="W241" s="204"/>
      <c r="X241" s="211"/>
      <c r="Y241" s="235"/>
      <c r="Z241" s="211"/>
      <c r="AA241" s="204"/>
      <c r="AB241" s="211"/>
      <c r="AC241" s="235"/>
      <c r="AD241" s="211"/>
      <c r="AE241" s="211"/>
      <c r="AF241" s="378"/>
      <c r="AG241" s="236"/>
      <c r="AH241" s="204"/>
      <c r="AI241" s="378"/>
      <c r="AJ241" s="211"/>
      <c r="AK241" s="236"/>
      <c r="AL241" s="378"/>
      <c r="AM241" s="206"/>
      <c r="AN241" s="203"/>
      <c r="AO241" s="378"/>
      <c r="AP241" s="211"/>
      <c r="AQ241" s="203"/>
      <c r="AR241" s="211"/>
      <c r="AS241" s="207"/>
      <c r="AT241" s="203"/>
      <c r="AU241" s="206"/>
      <c r="AV241" s="206"/>
      <c r="AW241" s="237"/>
      <c r="AX241" s="211"/>
      <c r="AY241" s="204"/>
      <c r="AZ241" s="211"/>
      <c r="BA241" s="238"/>
      <c r="BB241" s="211"/>
      <c r="BC241" s="204"/>
      <c r="BD241" s="211"/>
      <c r="BE241" s="235"/>
      <c r="BF241" s="211"/>
      <c r="BG241" s="204"/>
      <c r="BH241" s="211"/>
      <c r="BI241" s="238"/>
      <c r="BJ241" s="211"/>
      <c r="BK241" s="204"/>
      <c r="BL241" s="211"/>
      <c r="BM241" s="238"/>
      <c r="BN241" s="211"/>
      <c r="BO241" s="204"/>
      <c r="BP241" s="211"/>
      <c r="BQ241" s="238"/>
      <c r="BR241" s="211"/>
      <c r="BS241" s="204"/>
      <c r="BT241" s="211"/>
      <c r="BU241" s="238"/>
      <c r="BV241" s="211"/>
      <c r="BW241" s="204"/>
      <c r="BX241" s="211"/>
      <c r="BY241" s="238"/>
      <c r="BZ241" s="208"/>
      <c r="CA241" s="239"/>
      <c r="CB241" s="210"/>
      <c r="CC241" s="204">
        <v>0</v>
      </c>
      <c r="CD241" s="211"/>
      <c r="CE241" s="238"/>
      <c r="CF241" s="210"/>
      <c r="CG241" s="204"/>
      <c r="CH241" s="211"/>
      <c r="CI241" s="238"/>
      <c r="CJ241" s="240"/>
      <c r="CK241" s="241"/>
      <c r="CL241" s="242"/>
    </row>
    <row r="242" spans="2:90" ht="23.25" thickBot="1">
      <c r="B242" s="223"/>
      <c r="C242" s="224"/>
      <c r="D242" s="225"/>
      <c r="E242" s="393"/>
      <c r="F242" s="374"/>
      <c r="G242" s="227"/>
      <c r="H242" s="392"/>
      <c r="I242" s="228"/>
      <c r="J242" s="228"/>
      <c r="K242" s="228"/>
      <c r="L242" s="379"/>
      <c r="M242" s="231"/>
      <c r="N242" s="232"/>
      <c r="O242" s="390"/>
      <c r="P242" s="391"/>
      <c r="R242" s="381"/>
      <c r="S242" s="394"/>
      <c r="T242" s="381"/>
      <c r="U242" s="395"/>
      <c r="V242" s="211"/>
      <c r="W242" s="204"/>
      <c r="X242" s="211"/>
      <c r="Y242" s="235"/>
      <c r="Z242" s="211"/>
      <c r="AA242" s="204"/>
      <c r="AB242" s="211"/>
      <c r="AC242" s="235"/>
      <c r="AD242" s="211"/>
      <c r="AE242" s="211"/>
      <c r="AF242" s="378"/>
      <c r="AG242" s="236"/>
      <c r="AH242" s="204"/>
      <c r="AI242" s="378"/>
      <c r="AJ242" s="211"/>
      <c r="AK242" s="236"/>
      <c r="AL242" s="378"/>
      <c r="AM242" s="206"/>
      <c r="AN242" s="203"/>
      <c r="AO242" s="378"/>
      <c r="AP242" s="211"/>
      <c r="AQ242" s="203"/>
      <c r="AR242" s="211"/>
      <c r="AS242" s="207"/>
      <c r="AT242" s="203"/>
      <c r="AU242" s="206"/>
      <c r="AV242" s="206"/>
      <c r="AW242" s="237"/>
      <c r="AX242" s="211"/>
      <c r="AY242" s="204"/>
      <c r="AZ242" s="211"/>
      <c r="BA242" s="238"/>
      <c r="BB242" s="211"/>
      <c r="BC242" s="204"/>
      <c r="BD242" s="211"/>
      <c r="BE242" s="235"/>
      <c r="BF242" s="211"/>
      <c r="BG242" s="204"/>
      <c r="BH242" s="211"/>
      <c r="BI242" s="238"/>
      <c r="BJ242" s="211"/>
      <c r="BK242" s="204"/>
      <c r="BL242" s="211"/>
      <c r="BM242" s="238"/>
      <c r="BN242" s="211"/>
      <c r="BO242" s="204"/>
      <c r="BP242" s="211"/>
      <c r="BQ242" s="238"/>
      <c r="BR242" s="211"/>
      <c r="BS242" s="204"/>
      <c r="BT242" s="211"/>
      <c r="BU242" s="238"/>
      <c r="BV242" s="211"/>
      <c r="BW242" s="204"/>
      <c r="BX242" s="211"/>
      <c r="BY242" s="238"/>
      <c r="BZ242" s="208"/>
      <c r="CA242" s="239"/>
      <c r="CB242" s="210"/>
      <c r="CC242" s="204">
        <v>0</v>
      </c>
      <c r="CD242" s="211"/>
      <c r="CE242" s="238"/>
      <c r="CF242" s="210"/>
      <c r="CG242" s="204"/>
      <c r="CH242" s="211"/>
      <c r="CI242" s="238"/>
      <c r="CJ242" s="240"/>
      <c r="CK242" s="241"/>
      <c r="CL242" s="242"/>
    </row>
    <row r="243" spans="2:90" ht="23.25" thickBot="1">
      <c r="B243" s="223"/>
      <c r="C243" s="224"/>
      <c r="D243" s="225"/>
      <c r="E243" s="393"/>
      <c r="F243" s="374"/>
      <c r="G243" s="227"/>
      <c r="H243" s="392"/>
      <c r="I243" s="228"/>
      <c r="J243" s="228"/>
      <c r="K243" s="228"/>
      <c r="L243" s="379"/>
      <c r="M243" s="231"/>
      <c r="N243" s="232"/>
      <c r="O243" s="390"/>
      <c r="P243" s="391"/>
      <c r="R243" s="396"/>
      <c r="S243" s="394"/>
      <c r="T243" s="396"/>
      <c r="U243" s="395"/>
      <c r="V243" s="397"/>
      <c r="W243" s="398"/>
      <c r="X243" s="397"/>
      <c r="Y243" s="399"/>
      <c r="Z243" s="397"/>
      <c r="AA243" s="398"/>
      <c r="AB243" s="397"/>
      <c r="AC243" s="399"/>
      <c r="AD243" s="397"/>
      <c r="AE243" s="397"/>
      <c r="AF243" s="400"/>
      <c r="AG243" s="401"/>
      <c r="AH243" s="398"/>
      <c r="AI243" s="400"/>
      <c r="AJ243" s="397"/>
      <c r="AK243" s="401"/>
      <c r="AL243" s="400"/>
      <c r="AM243" s="402"/>
      <c r="AN243" s="403"/>
      <c r="AO243" s="400"/>
      <c r="AP243" s="397"/>
      <c r="AQ243" s="403"/>
      <c r="AR243" s="397"/>
      <c r="AS243" s="404"/>
      <c r="AT243" s="403"/>
      <c r="AU243" s="405"/>
      <c r="AV243" s="405"/>
      <c r="AW243" s="406"/>
      <c r="AX243" s="397"/>
      <c r="AY243" s="398"/>
      <c r="AZ243" s="397"/>
      <c r="BA243" s="407"/>
      <c r="BB243" s="397"/>
      <c r="BC243" s="408"/>
      <c r="BD243" s="397"/>
      <c r="BE243" s="399"/>
      <c r="BF243" s="397"/>
      <c r="BG243" s="398"/>
      <c r="BH243" s="397"/>
      <c r="BI243" s="407"/>
      <c r="BJ243" s="397"/>
      <c r="BK243" s="398"/>
      <c r="BL243" s="397"/>
      <c r="BM243" s="407"/>
      <c r="BN243" s="397"/>
      <c r="BO243" s="398"/>
      <c r="BP243" s="397"/>
      <c r="BQ243" s="407"/>
      <c r="BR243" s="397"/>
      <c r="BS243" s="398"/>
      <c r="BT243" s="397"/>
      <c r="BU243" s="407"/>
      <c r="BV243" s="397"/>
      <c r="BW243" s="398"/>
      <c r="BX243" s="397"/>
      <c r="BY243" s="407"/>
      <c r="BZ243" s="409"/>
      <c r="CA243" s="410"/>
      <c r="CB243" s="411"/>
      <c r="CC243" s="408"/>
      <c r="CD243" s="397"/>
      <c r="CE243" s="407"/>
      <c r="CF243" s="411"/>
      <c r="CG243" s="398"/>
      <c r="CH243" s="397"/>
      <c r="CI243" s="407"/>
      <c r="CJ243" s="240"/>
      <c r="CK243" s="241"/>
      <c r="CL243" s="242"/>
    </row>
    <row r="244" spans="2:90" ht="23.25" thickBot="1">
      <c r="B244" s="223"/>
      <c r="C244" s="224"/>
      <c r="D244" s="225"/>
      <c r="E244" s="393"/>
      <c r="F244" s="374"/>
      <c r="G244" s="227"/>
      <c r="H244" s="392"/>
      <c r="I244" s="228"/>
      <c r="J244" s="228"/>
      <c r="K244" s="228"/>
      <c r="L244" s="379"/>
      <c r="M244" s="231"/>
      <c r="N244" s="232"/>
      <c r="O244" s="390"/>
      <c r="P244" s="391"/>
      <c r="R244" s="396"/>
      <c r="S244" s="394"/>
      <c r="T244" s="396"/>
      <c r="U244" s="395"/>
      <c r="V244" s="397"/>
      <c r="W244" s="398"/>
      <c r="X244" s="397"/>
      <c r="Y244" s="399"/>
      <c r="Z244" s="397"/>
      <c r="AA244" s="398"/>
      <c r="AB244" s="397"/>
      <c r="AC244" s="399"/>
      <c r="AD244" s="397"/>
      <c r="AE244" s="397"/>
      <c r="AF244" s="400"/>
      <c r="AG244" s="401"/>
      <c r="AH244" s="398"/>
      <c r="AI244" s="400"/>
      <c r="AJ244" s="397"/>
      <c r="AK244" s="401"/>
      <c r="AL244" s="400"/>
      <c r="AM244" s="402"/>
      <c r="AN244" s="403"/>
      <c r="AO244" s="400"/>
      <c r="AP244" s="397"/>
      <c r="AQ244" s="403"/>
      <c r="AR244" s="397"/>
      <c r="AS244" s="404"/>
      <c r="AT244" s="403"/>
      <c r="AU244" s="405"/>
      <c r="AV244" s="405"/>
      <c r="AW244" s="406"/>
      <c r="AX244" s="397"/>
      <c r="AY244" s="398"/>
      <c r="AZ244" s="397"/>
      <c r="BA244" s="407"/>
      <c r="BB244" s="397"/>
      <c r="BC244" s="408"/>
      <c r="BD244" s="397"/>
      <c r="BE244" s="399"/>
      <c r="BF244" s="397"/>
      <c r="BG244" s="398"/>
      <c r="BH244" s="397"/>
      <c r="BI244" s="407"/>
      <c r="BJ244" s="397"/>
      <c r="BK244" s="398"/>
      <c r="BL244" s="397"/>
      <c r="BM244" s="407"/>
      <c r="BN244" s="397"/>
      <c r="BO244" s="398"/>
      <c r="BP244" s="397"/>
      <c r="BQ244" s="407"/>
      <c r="BR244" s="397"/>
      <c r="BS244" s="398"/>
      <c r="BT244" s="397"/>
      <c r="BU244" s="407"/>
      <c r="BV244" s="397"/>
      <c r="BW244" s="398"/>
      <c r="BX244" s="397"/>
      <c r="BY244" s="407"/>
      <c r="BZ244" s="409"/>
      <c r="CA244" s="410"/>
      <c r="CB244" s="411"/>
      <c r="CC244" s="408"/>
      <c r="CD244" s="397"/>
      <c r="CE244" s="407"/>
      <c r="CF244" s="411"/>
      <c r="CG244" s="398"/>
      <c r="CH244" s="397"/>
      <c r="CI244" s="407"/>
      <c r="CJ244" s="240"/>
      <c r="CK244" s="241"/>
      <c r="CL244" s="242"/>
    </row>
    <row r="245" spans="2:90" ht="23.25" thickBot="1">
      <c r="B245" s="223"/>
      <c r="C245" s="224"/>
      <c r="D245" s="225"/>
      <c r="E245" s="393"/>
      <c r="F245" s="374"/>
      <c r="G245" s="227"/>
      <c r="H245" s="392"/>
      <c r="I245" s="228"/>
      <c r="J245" s="228"/>
      <c r="K245" s="228"/>
      <c r="L245" s="379"/>
      <c r="M245" s="231"/>
      <c r="N245" s="232"/>
      <c r="O245" s="390"/>
      <c r="P245" s="391"/>
      <c r="R245" s="396"/>
      <c r="S245" s="394"/>
      <c r="T245" s="396"/>
      <c r="U245" s="395"/>
      <c r="V245" s="397"/>
      <c r="W245" s="398"/>
      <c r="X245" s="397"/>
      <c r="Y245" s="399"/>
      <c r="Z245" s="397"/>
      <c r="AA245" s="398"/>
      <c r="AB245" s="397"/>
      <c r="AC245" s="399"/>
      <c r="AD245" s="397"/>
      <c r="AE245" s="397"/>
      <c r="AF245" s="400"/>
      <c r="AG245" s="401"/>
      <c r="AH245" s="398"/>
      <c r="AI245" s="400"/>
      <c r="AJ245" s="397"/>
      <c r="AK245" s="401"/>
      <c r="AL245" s="400"/>
      <c r="AM245" s="402"/>
      <c r="AN245" s="403"/>
      <c r="AO245" s="400"/>
      <c r="AP245" s="397"/>
      <c r="AQ245" s="403"/>
      <c r="AR245" s="397"/>
      <c r="AS245" s="404"/>
      <c r="AT245" s="403"/>
      <c r="AU245" s="405"/>
      <c r="AV245" s="405"/>
      <c r="AW245" s="406"/>
      <c r="AX245" s="397"/>
      <c r="AY245" s="398"/>
      <c r="AZ245" s="397"/>
      <c r="BA245" s="407"/>
      <c r="BB245" s="397"/>
      <c r="BC245" s="408"/>
      <c r="BD245" s="397"/>
      <c r="BE245" s="399"/>
      <c r="BF245" s="397"/>
      <c r="BG245" s="398"/>
      <c r="BH245" s="397"/>
      <c r="BI245" s="407"/>
      <c r="BJ245" s="397"/>
      <c r="BK245" s="398"/>
      <c r="BL245" s="397"/>
      <c r="BM245" s="407"/>
      <c r="BN245" s="397"/>
      <c r="BO245" s="398"/>
      <c r="BP245" s="397"/>
      <c r="BQ245" s="407"/>
      <c r="BR245" s="397"/>
      <c r="BS245" s="398"/>
      <c r="BT245" s="397"/>
      <c r="BU245" s="407"/>
      <c r="BV245" s="397"/>
      <c r="BW245" s="398"/>
      <c r="BX245" s="397"/>
      <c r="BY245" s="407"/>
      <c r="BZ245" s="409"/>
      <c r="CA245" s="410"/>
      <c r="CB245" s="411"/>
      <c r="CC245" s="408"/>
      <c r="CD245" s="397"/>
      <c r="CE245" s="407"/>
      <c r="CF245" s="411"/>
      <c r="CG245" s="398"/>
      <c r="CH245" s="397"/>
      <c r="CI245" s="407"/>
      <c r="CJ245" s="240"/>
      <c r="CK245" s="241"/>
      <c r="CL245" s="242"/>
    </row>
    <row r="246" spans="2:90" ht="23.25" thickBot="1">
      <c r="B246" s="223"/>
      <c r="C246" s="224"/>
      <c r="D246" s="225"/>
      <c r="E246" s="393"/>
      <c r="F246" s="374"/>
      <c r="G246" s="227"/>
      <c r="H246" s="392"/>
      <c r="I246" s="228"/>
      <c r="J246" s="228"/>
      <c r="K246" s="228"/>
      <c r="L246" s="379"/>
      <c r="M246" s="231"/>
      <c r="N246" s="232"/>
      <c r="O246" s="390"/>
      <c r="P246" s="391"/>
      <c r="R246" s="396"/>
      <c r="S246" s="394"/>
      <c r="T246" s="396"/>
      <c r="U246" s="395"/>
      <c r="V246" s="397"/>
      <c r="W246" s="398"/>
      <c r="X246" s="397"/>
      <c r="Y246" s="399"/>
      <c r="Z246" s="397"/>
      <c r="AA246" s="398"/>
      <c r="AB246" s="397"/>
      <c r="AC246" s="399"/>
      <c r="AD246" s="397"/>
      <c r="AE246" s="397"/>
      <c r="AF246" s="400"/>
      <c r="AG246" s="401"/>
      <c r="AH246" s="398"/>
      <c r="AI246" s="400"/>
      <c r="AJ246" s="397"/>
      <c r="AK246" s="401"/>
      <c r="AL246" s="400"/>
      <c r="AM246" s="402"/>
      <c r="AN246" s="403"/>
      <c r="AO246" s="400"/>
      <c r="AP246" s="397"/>
      <c r="AQ246" s="403"/>
      <c r="AR246" s="397"/>
      <c r="AS246" s="404"/>
      <c r="AT246" s="403"/>
      <c r="AU246" s="405"/>
      <c r="AV246" s="405"/>
      <c r="AW246" s="406"/>
      <c r="AX246" s="397"/>
      <c r="AY246" s="398"/>
      <c r="AZ246" s="397"/>
      <c r="BA246" s="407"/>
      <c r="BB246" s="397"/>
      <c r="BC246" s="408"/>
      <c r="BD246" s="397"/>
      <c r="BE246" s="399"/>
      <c r="BF246" s="397"/>
      <c r="BG246" s="398"/>
      <c r="BH246" s="397"/>
      <c r="BI246" s="407"/>
      <c r="BJ246" s="397"/>
      <c r="BK246" s="398"/>
      <c r="BL246" s="397"/>
      <c r="BM246" s="407"/>
      <c r="BN246" s="397"/>
      <c r="BO246" s="398"/>
      <c r="BP246" s="397"/>
      <c r="BQ246" s="407"/>
      <c r="BR246" s="397"/>
      <c r="BS246" s="398"/>
      <c r="BT246" s="397"/>
      <c r="BU246" s="407"/>
      <c r="BV246" s="397"/>
      <c r="BW246" s="398"/>
      <c r="BX246" s="397"/>
      <c r="BY246" s="407"/>
      <c r="BZ246" s="409"/>
      <c r="CA246" s="410"/>
      <c r="CB246" s="411"/>
      <c r="CC246" s="408"/>
      <c r="CD246" s="397"/>
      <c r="CE246" s="407"/>
      <c r="CF246" s="411"/>
      <c r="CG246" s="398"/>
      <c r="CH246" s="397"/>
      <c r="CI246" s="407"/>
      <c r="CJ246" s="240"/>
      <c r="CK246" s="241"/>
      <c r="CL246" s="242"/>
    </row>
    <row r="247" spans="2:90" ht="23.25" thickBot="1">
      <c r="B247" s="223"/>
      <c r="C247" s="224"/>
      <c r="D247" s="225"/>
      <c r="E247" s="393"/>
      <c r="F247" s="374"/>
      <c r="G247" s="227"/>
      <c r="H247" s="392"/>
      <c r="I247" s="228"/>
      <c r="J247" s="228"/>
      <c r="K247" s="228"/>
      <c r="L247" s="379"/>
      <c r="M247" s="231"/>
      <c r="N247" s="232"/>
      <c r="O247" s="390"/>
      <c r="P247" s="391"/>
      <c r="R247" s="396"/>
      <c r="S247" s="394"/>
      <c r="T247" s="396"/>
      <c r="U247" s="395"/>
      <c r="V247" s="397"/>
      <c r="W247" s="398"/>
      <c r="X247" s="397"/>
      <c r="Y247" s="399"/>
      <c r="Z247" s="397"/>
      <c r="AA247" s="398"/>
      <c r="AB247" s="397"/>
      <c r="AC247" s="399"/>
      <c r="AD247" s="397"/>
      <c r="AE247" s="397"/>
      <c r="AF247" s="400"/>
      <c r="AG247" s="401"/>
      <c r="AH247" s="398"/>
      <c r="AI247" s="400"/>
      <c r="AJ247" s="397"/>
      <c r="AK247" s="401"/>
      <c r="AL247" s="400"/>
      <c r="AM247" s="402"/>
      <c r="AN247" s="403"/>
      <c r="AO247" s="400"/>
      <c r="AP247" s="397"/>
      <c r="AQ247" s="403"/>
      <c r="AR247" s="397"/>
      <c r="AS247" s="404"/>
      <c r="AT247" s="403"/>
      <c r="AU247" s="405"/>
      <c r="AV247" s="405"/>
      <c r="AW247" s="406"/>
      <c r="AX247" s="397"/>
      <c r="AY247" s="398"/>
      <c r="AZ247" s="397"/>
      <c r="BA247" s="407"/>
      <c r="BB247" s="397"/>
      <c r="BC247" s="408"/>
      <c r="BD247" s="397"/>
      <c r="BE247" s="399"/>
      <c r="BF247" s="397"/>
      <c r="BG247" s="398"/>
      <c r="BH247" s="397"/>
      <c r="BI247" s="407"/>
      <c r="BJ247" s="397"/>
      <c r="BK247" s="398"/>
      <c r="BL247" s="397"/>
      <c r="BM247" s="407"/>
      <c r="BN247" s="397"/>
      <c r="BO247" s="398"/>
      <c r="BP247" s="397"/>
      <c r="BQ247" s="407"/>
      <c r="BR247" s="397"/>
      <c r="BS247" s="398"/>
      <c r="BT247" s="397"/>
      <c r="BU247" s="407"/>
      <c r="BV247" s="397"/>
      <c r="BW247" s="398"/>
      <c r="BX247" s="397"/>
      <c r="BY247" s="407"/>
      <c r="BZ247" s="409"/>
      <c r="CA247" s="410"/>
      <c r="CB247" s="411"/>
      <c r="CC247" s="408"/>
      <c r="CD247" s="397"/>
      <c r="CE247" s="407"/>
      <c r="CF247" s="411"/>
      <c r="CG247" s="398"/>
      <c r="CH247" s="397"/>
      <c r="CI247" s="407"/>
      <c r="CJ247" s="240"/>
      <c r="CK247" s="241"/>
      <c r="CL247" s="242"/>
    </row>
    <row r="248" spans="2:90" ht="23.25" thickBot="1">
      <c r="B248" s="223"/>
      <c r="C248" s="224"/>
      <c r="D248" s="225"/>
      <c r="E248" s="393"/>
      <c r="F248" s="374"/>
      <c r="G248" s="227"/>
      <c r="H248" s="392"/>
      <c r="I248" s="228"/>
      <c r="J248" s="228"/>
      <c r="K248" s="228"/>
      <c r="L248" s="379"/>
      <c r="M248" s="231"/>
      <c r="N248" s="232"/>
      <c r="O248" s="390"/>
      <c r="P248" s="391"/>
      <c r="R248" s="396"/>
      <c r="S248" s="394"/>
      <c r="T248" s="396"/>
      <c r="U248" s="395"/>
      <c r="V248" s="397"/>
      <c r="W248" s="398"/>
      <c r="X248" s="397"/>
      <c r="Y248" s="399"/>
      <c r="Z248" s="397"/>
      <c r="AA248" s="398"/>
      <c r="AB248" s="397"/>
      <c r="AC248" s="399"/>
      <c r="AD248" s="397"/>
      <c r="AE248" s="397"/>
      <c r="AF248" s="400"/>
      <c r="AG248" s="401"/>
      <c r="AH248" s="398"/>
      <c r="AI248" s="400"/>
      <c r="AJ248" s="397"/>
      <c r="AK248" s="401"/>
      <c r="AL248" s="400"/>
      <c r="AM248" s="402"/>
      <c r="AN248" s="403"/>
      <c r="AO248" s="400"/>
      <c r="AP248" s="397"/>
      <c r="AQ248" s="403"/>
      <c r="AR248" s="397"/>
      <c r="AS248" s="404"/>
      <c r="AT248" s="403"/>
      <c r="AU248" s="405"/>
      <c r="AV248" s="405"/>
      <c r="AW248" s="406"/>
      <c r="AX248" s="397"/>
      <c r="AY248" s="398"/>
      <c r="AZ248" s="397"/>
      <c r="BA248" s="407"/>
      <c r="BB248" s="397"/>
      <c r="BC248" s="408"/>
      <c r="BD248" s="397"/>
      <c r="BE248" s="399"/>
      <c r="BF248" s="397"/>
      <c r="BG248" s="398"/>
      <c r="BH248" s="397"/>
      <c r="BI248" s="407"/>
      <c r="BJ248" s="397"/>
      <c r="BK248" s="398"/>
      <c r="BL248" s="397"/>
      <c r="BM248" s="407"/>
      <c r="BN248" s="397"/>
      <c r="BO248" s="398"/>
      <c r="BP248" s="397"/>
      <c r="BQ248" s="407"/>
      <c r="BR248" s="397"/>
      <c r="BS248" s="398"/>
      <c r="BT248" s="397"/>
      <c r="BU248" s="407"/>
      <c r="BV248" s="397"/>
      <c r="BW248" s="398"/>
      <c r="BX248" s="397"/>
      <c r="BY248" s="407"/>
      <c r="BZ248" s="409"/>
      <c r="CA248" s="410"/>
      <c r="CB248" s="411"/>
      <c r="CC248" s="408"/>
      <c r="CD248" s="397"/>
      <c r="CE248" s="407"/>
      <c r="CF248" s="411"/>
      <c r="CG248" s="398"/>
      <c r="CH248" s="397"/>
      <c r="CI248" s="407"/>
      <c r="CJ248" s="240"/>
      <c r="CK248" s="241"/>
      <c r="CL248" s="242"/>
    </row>
    <row r="249" spans="2:90" ht="23.25" thickBot="1">
      <c r="B249" s="223"/>
      <c r="C249" s="224"/>
      <c r="D249" s="225"/>
      <c r="E249" s="393"/>
      <c r="F249" s="374"/>
      <c r="G249" s="227"/>
      <c r="H249" s="392"/>
      <c r="I249" s="228"/>
      <c r="J249" s="228"/>
      <c r="K249" s="228"/>
      <c r="L249" s="379"/>
      <c r="M249" s="231"/>
      <c r="N249" s="232"/>
      <c r="O249" s="390"/>
      <c r="P249" s="391"/>
      <c r="R249" s="396"/>
      <c r="S249" s="394"/>
      <c r="T249" s="396"/>
      <c r="U249" s="395"/>
      <c r="V249" s="397"/>
      <c r="W249" s="398"/>
      <c r="X249" s="397"/>
      <c r="Y249" s="399"/>
      <c r="Z249" s="397"/>
      <c r="AA249" s="398"/>
      <c r="AB249" s="397"/>
      <c r="AC249" s="399"/>
      <c r="AD249" s="397"/>
      <c r="AE249" s="397"/>
      <c r="AF249" s="400"/>
      <c r="AG249" s="401"/>
      <c r="AH249" s="398"/>
      <c r="AI249" s="400"/>
      <c r="AJ249" s="397"/>
      <c r="AK249" s="401"/>
      <c r="AL249" s="400"/>
      <c r="AM249" s="402"/>
      <c r="AN249" s="403"/>
      <c r="AO249" s="400"/>
      <c r="AP249" s="397"/>
      <c r="AQ249" s="403"/>
      <c r="AR249" s="397"/>
      <c r="AS249" s="404"/>
      <c r="AT249" s="403"/>
      <c r="AU249" s="405"/>
      <c r="AV249" s="405"/>
      <c r="AW249" s="406"/>
      <c r="AX249" s="397"/>
      <c r="AY249" s="398"/>
      <c r="AZ249" s="397"/>
      <c r="BA249" s="407"/>
      <c r="BB249" s="397"/>
      <c r="BC249" s="398"/>
      <c r="BD249" s="397"/>
      <c r="BE249" s="399"/>
      <c r="BF249" s="397"/>
      <c r="BG249" s="398"/>
      <c r="BH249" s="397"/>
      <c r="BI249" s="407"/>
      <c r="BJ249" s="397"/>
      <c r="BK249" s="398"/>
      <c r="BL249" s="397"/>
      <c r="BM249" s="407"/>
      <c r="BN249" s="397"/>
      <c r="BO249" s="398"/>
      <c r="BP249" s="397"/>
      <c r="BQ249" s="407"/>
      <c r="BR249" s="397"/>
      <c r="BS249" s="398"/>
      <c r="BT249" s="397"/>
      <c r="BU249" s="407"/>
      <c r="BV249" s="397"/>
      <c r="BW249" s="398"/>
      <c r="BX249" s="397"/>
      <c r="BY249" s="407"/>
      <c r="BZ249" s="409"/>
      <c r="CA249" s="410"/>
      <c r="CB249" s="411"/>
      <c r="CC249" s="408"/>
      <c r="CD249" s="397"/>
      <c r="CE249" s="407"/>
      <c r="CF249" s="411"/>
      <c r="CG249" s="398"/>
      <c r="CH249" s="397"/>
      <c r="CI249" s="407"/>
      <c r="CJ249" s="240"/>
      <c r="CK249" s="241"/>
      <c r="CL249" s="242"/>
    </row>
    <row r="250" spans="2:90" ht="23.25" thickBot="1">
      <c r="B250" s="223"/>
      <c r="C250" s="224"/>
      <c r="D250" s="225"/>
      <c r="E250" s="393"/>
      <c r="F250" s="374"/>
      <c r="G250" s="227"/>
      <c r="H250" s="392"/>
      <c r="I250" s="228"/>
      <c r="J250" s="228"/>
      <c r="K250" s="228"/>
      <c r="L250" s="379"/>
      <c r="M250" s="231"/>
      <c r="N250" s="232"/>
      <c r="O250" s="390"/>
      <c r="P250" s="391"/>
      <c r="R250" s="396"/>
      <c r="S250" s="394"/>
      <c r="T250" s="396"/>
      <c r="U250" s="395"/>
      <c r="V250" s="397"/>
      <c r="W250" s="398"/>
      <c r="X250" s="397"/>
      <c r="Y250" s="399"/>
      <c r="Z250" s="397"/>
      <c r="AA250" s="398"/>
      <c r="AB250" s="397"/>
      <c r="AC250" s="399"/>
      <c r="AD250" s="397"/>
      <c r="AE250" s="397"/>
      <c r="AF250" s="400"/>
      <c r="AG250" s="401"/>
      <c r="AH250" s="398"/>
      <c r="AI250" s="400"/>
      <c r="AJ250" s="397"/>
      <c r="AK250" s="401"/>
      <c r="AL250" s="400"/>
      <c r="AM250" s="402"/>
      <c r="AN250" s="403"/>
      <c r="AO250" s="400"/>
      <c r="AP250" s="397"/>
      <c r="AQ250" s="403"/>
      <c r="AR250" s="397"/>
      <c r="AS250" s="404"/>
      <c r="AT250" s="403"/>
      <c r="AU250" s="405"/>
      <c r="AV250" s="405"/>
      <c r="AW250" s="406"/>
      <c r="AX250" s="397"/>
      <c r="AY250" s="398"/>
      <c r="AZ250" s="397"/>
      <c r="BA250" s="407"/>
      <c r="BB250" s="397"/>
      <c r="BC250" s="398"/>
      <c r="BD250" s="397"/>
      <c r="BE250" s="399"/>
      <c r="BF250" s="397"/>
      <c r="BG250" s="398"/>
      <c r="BH250" s="397"/>
      <c r="BI250" s="407"/>
      <c r="BJ250" s="397"/>
      <c r="BK250" s="398"/>
      <c r="BL250" s="397"/>
      <c r="BM250" s="407"/>
      <c r="BN250" s="397"/>
      <c r="BO250" s="398"/>
      <c r="BP250" s="397"/>
      <c r="BQ250" s="407"/>
      <c r="BR250" s="397"/>
      <c r="BS250" s="398"/>
      <c r="BT250" s="397"/>
      <c r="BU250" s="407"/>
      <c r="BV250" s="397"/>
      <c r="BW250" s="398"/>
      <c r="BX250" s="397"/>
      <c r="BY250" s="407"/>
      <c r="BZ250" s="409"/>
      <c r="CA250" s="410"/>
      <c r="CB250" s="411"/>
      <c r="CC250" s="408"/>
      <c r="CD250" s="397"/>
      <c r="CE250" s="407"/>
      <c r="CF250" s="411"/>
      <c r="CG250" s="398"/>
      <c r="CH250" s="397"/>
      <c r="CI250" s="407"/>
      <c r="CJ250" s="240"/>
      <c r="CK250" s="241"/>
      <c r="CL250" s="242"/>
    </row>
    <row r="251" spans="2:90" ht="23.25" thickBot="1">
      <c r="B251" s="223"/>
      <c r="C251" s="224"/>
      <c r="D251" s="225"/>
      <c r="E251" s="393"/>
      <c r="F251" s="374"/>
      <c r="G251" s="227"/>
      <c r="H251" s="392"/>
      <c r="I251" s="228"/>
      <c r="J251" s="228"/>
      <c r="K251" s="228"/>
      <c r="L251" s="379"/>
      <c r="M251" s="231"/>
      <c r="N251" s="232"/>
      <c r="O251" s="390"/>
      <c r="P251" s="391"/>
      <c r="R251" s="396"/>
      <c r="S251" s="394"/>
      <c r="T251" s="396"/>
      <c r="U251" s="395"/>
      <c r="V251" s="397"/>
      <c r="W251" s="398"/>
      <c r="X251" s="397"/>
      <c r="Y251" s="399"/>
      <c r="Z251" s="397"/>
      <c r="AA251" s="398"/>
      <c r="AB251" s="397"/>
      <c r="AC251" s="399"/>
      <c r="AD251" s="397"/>
      <c r="AE251" s="397"/>
      <c r="AF251" s="400"/>
      <c r="AG251" s="401"/>
      <c r="AH251" s="398"/>
      <c r="AI251" s="400"/>
      <c r="AJ251" s="397"/>
      <c r="AK251" s="401"/>
      <c r="AL251" s="400"/>
      <c r="AM251" s="402"/>
      <c r="AN251" s="403"/>
      <c r="AO251" s="400"/>
      <c r="AP251" s="397"/>
      <c r="AQ251" s="403"/>
      <c r="AR251" s="397"/>
      <c r="AS251" s="404"/>
      <c r="AT251" s="403"/>
      <c r="AU251" s="405"/>
      <c r="AV251" s="405"/>
      <c r="AW251" s="406"/>
      <c r="AX251" s="397"/>
      <c r="AY251" s="398"/>
      <c r="AZ251" s="397"/>
      <c r="BA251" s="407"/>
      <c r="BB251" s="397"/>
      <c r="BC251" s="398"/>
      <c r="BD251" s="397"/>
      <c r="BE251" s="399"/>
      <c r="BF251" s="397"/>
      <c r="BG251" s="398"/>
      <c r="BH251" s="397"/>
      <c r="BI251" s="407"/>
      <c r="BJ251" s="397"/>
      <c r="BK251" s="398"/>
      <c r="BL251" s="397"/>
      <c r="BM251" s="407"/>
      <c r="BN251" s="397"/>
      <c r="BO251" s="398"/>
      <c r="BP251" s="397"/>
      <c r="BQ251" s="407"/>
      <c r="BR251" s="397"/>
      <c r="BS251" s="398"/>
      <c r="BT251" s="397"/>
      <c r="BU251" s="407"/>
      <c r="BV251" s="397"/>
      <c r="BW251" s="398"/>
      <c r="BX251" s="397"/>
      <c r="BY251" s="407"/>
      <c r="BZ251" s="409"/>
      <c r="CA251" s="410"/>
      <c r="CB251" s="411"/>
      <c r="CC251" s="408"/>
      <c r="CD251" s="397"/>
      <c r="CE251" s="407"/>
      <c r="CF251" s="411"/>
      <c r="CG251" s="398"/>
      <c r="CH251" s="397"/>
      <c r="CI251" s="407"/>
      <c r="CJ251" s="240"/>
      <c r="CK251" s="241"/>
      <c r="CL251" s="242"/>
    </row>
    <row r="252" spans="2:90" ht="23.25" thickBot="1">
      <c r="B252" s="223"/>
      <c r="C252" s="224"/>
      <c r="D252" s="225"/>
      <c r="E252" s="393"/>
      <c r="F252" s="374"/>
      <c r="G252" s="227"/>
      <c r="H252" s="392"/>
      <c r="I252" s="228"/>
      <c r="J252" s="228"/>
      <c r="K252" s="228"/>
      <c r="L252" s="379"/>
      <c r="M252" s="231"/>
      <c r="N252" s="232"/>
      <c r="O252" s="390"/>
      <c r="P252" s="391"/>
      <c r="R252" s="396"/>
      <c r="S252" s="394"/>
      <c r="T252" s="396"/>
      <c r="U252" s="395"/>
      <c r="V252" s="397"/>
      <c r="W252" s="398"/>
      <c r="X252" s="397"/>
      <c r="Y252" s="399"/>
      <c r="Z252" s="397"/>
      <c r="AA252" s="398"/>
      <c r="AB252" s="397"/>
      <c r="AC252" s="399"/>
      <c r="AD252" s="397"/>
      <c r="AE252" s="397"/>
      <c r="AF252" s="400"/>
      <c r="AG252" s="401"/>
      <c r="AH252" s="398"/>
      <c r="AI252" s="400"/>
      <c r="AJ252" s="397"/>
      <c r="AK252" s="401"/>
      <c r="AL252" s="400"/>
      <c r="AM252" s="402"/>
      <c r="AN252" s="403"/>
      <c r="AO252" s="400"/>
      <c r="AP252" s="397"/>
      <c r="AQ252" s="403"/>
      <c r="AR252" s="397"/>
      <c r="AS252" s="404"/>
      <c r="AT252" s="403"/>
      <c r="AU252" s="405"/>
      <c r="AV252" s="405"/>
      <c r="AW252" s="406"/>
      <c r="AX252" s="397"/>
      <c r="AY252" s="398"/>
      <c r="AZ252" s="397"/>
      <c r="BA252" s="407"/>
      <c r="BB252" s="397"/>
      <c r="BC252" s="398"/>
      <c r="BD252" s="397"/>
      <c r="BE252" s="399"/>
      <c r="BF252" s="397"/>
      <c r="BG252" s="398"/>
      <c r="BH252" s="397"/>
      <c r="BI252" s="407"/>
      <c r="BJ252" s="397"/>
      <c r="BK252" s="398"/>
      <c r="BL252" s="397"/>
      <c r="BM252" s="407"/>
      <c r="BN252" s="397"/>
      <c r="BO252" s="398"/>
      <c r="BP252" s="397"/>
      <c r="BQ252" s="407"/>
      <c r="BR252" s="397"/>
      <c r="BS252" s="398"/>
      <c r="BT252" s="397"/>
      <c r="BU252" s="407"/>
      <c r="BV252" s="397"/>
      <c r="BW252" s="398"/>
      <c r="BX252" s="397"/>
      <c r="BY252" s="407"/>
      <c r="BZ252" s="409"/>
      <c r="CA252" s="410"/>
      <c r="CB252" s="411"/>
      <c r="CC252" s="408"/>
      <c r="CD252" s="397"/>
      <c r="CE252" s="407"/>
      <c r="CF252" s="411"/>
      <c r="CG252" s="398"/>
      <c r="CH252" s="397"/>
      <c r="CI252" s="407"/>
      <c r="CJ252" s="240"/>
      <c r="CK252" s="241"/>
      <c r="CL252" s="242"/>
    </row>
    <row r="253" spans="2:90" ht="23.25" thickBot="1">
      <c r="B253" s="223"/>
      <c r="C253" s="224"/>
      <c r="D253" s="225"/>
      <c r="E253" s="393"/>
      <c r="F253" s="374"/>
      <c r="G253" s="227"/>
      <c r="H253" s="392"/>
      <c r="I253" s="228"/>
      <c r="J253" s="228"/>
      <c r="K253" s="228"/>
      <c r="L253" s="379"/>
      <c r="M253" s="231"/>
      <c r="N253" s="232"/>
      <c r="O253" s="390"/>
      <c r="P253" s="391"/>
      <c r="R253" s="396"/>
      <c r="S253" s="394"/>
      <c r="T253" s="396"/>
      <c r="U253" s="395"/>
      <c r="V253" s="397"/>
      <c r="W253" s="398"/>
      <c r="X253" s="397"/>
      <c r="Y253" s="399"/>
      <c r="Z253" s="397"/>
      <c r="AA253" s="398"/>
      <c r="AB253" s="397"/>
      <c r="AC253" s="399"/>
      <c r="AD253" s="397"/>
      <c r="AE253" s="397"/>
      <c r="AF253" s="400"/>
      <c r="AG253" s="401"/>
      <c r="AH253" s="398"/>
      <c r="AI253" s="400"/>
      <c r="AJ253" s="397"/>
      <c r="AK253" s="401"/>
      <c r="AL253" s="400"/>
      <c r="AM253" s="402"/>
      <c r="AN253" s="403"/>
      <c r="AO253" s="400"/>
      <c r="AP253" s="397"/>
      <c r="AQ253" s="403"/>
      <c r="AR253" s="397"/>
      <c r="AS253" s="404"/>
      <c r="AT253" s="403"/>
      <c r="AU253" s="405"/>
      <c r="AV253" s="405"/>
      <c r="AW253" s="406"/>
      <c r="AX253" s="397"/>
      <c r="AY253" s="398"/>
      <c r="AZ253" s="397"/>
      <c r="BA253" s="407"/>
      <c r="BB253" s="397"/>
      <c r="BC253" s="398"/>
      <c r="BD253" s="397"/>
      <c r="BE253" s="399"/>
      <c r="BF253" s="397"/>
      <c r="BG253" s="398"/>
      <c r="BH253" s="397"/>
      <c r="BI253" s="407"/>
      <c r="BJ253" s="397"/>
      <c r="BK253" s="398"/>
      <c r="BL253" s="397"/>
      <c r="BM253" s="407"/>
      <c r="BN253" s="397"/>
      <c r="BO253" s="398"/>
      <c r="BP253" s="397"/>
      <c r="BQ253" s="407"/>
      <c r="BR253" s="397"/>
      <c r="BS253" s="398"/>
      <c r="BT253" s="397"/>
      <c r="BU253" s="407"/>
      <c r="BV253" s="397"/>
      <c r="BW253" s="398"/>
      <c r="BX253" s="397"/>
      <c r="BY253" s="407"/>
      <c r="BZ253" s="409"/>
      <c r="CA253" s="410"/>
      <c r="CB253" s="411"/>
      <c r="CC253" s="408"/>
      <c r="CD253" s="397"/>
      <c r="CE253" s="407"/>
      <c r="CF253" s="411"/>
      <c r="CG253" s="398"/>
      <c r="CH253" s="397"/>
      <c r="CI253" s="407"/>
      <c r="CJ253" s="240"/>
      <c r="CK253" s="241"/>
      <c r="CL253" s="242"/>
    </row>
    <row r="254" spans="2:90" ht="23.25" thickBot="1">
      <c r="B254" s="223"/>
      <c r="C254" s="224"/>
      <c r="D254" s="225"/>
      <c r="E254" s="393"/>
      <c r="F254" s="374"/>
      <c r="G254" s="227"/>
      <c r="H254" s="392"/>
      <c r="I254" s="228"/>
      <c r="J254" s="228"/>
      <c r="K254" s="228"/>
      <c r="L254" s="379"/>
      <c r="M254" s="231"/>
      <c r="N254" s="232"/>
      <c r="O254" s="390"/>
      <c r="P254" s="391"/>
      <c r="R254" s="396"/>
      <c r="S254" s="394"/>
      <c r="T254" s="396"/>
      <c r="U254" s="395"/>
      <c r="V254" s="397"/>
      <c r="W254" s="398"/>
      <c r="X254" s="397"/>
      <c r="Y254" s="399"/>
      <c r="Z254" s="397"/>
      <c r="AA254" s="398"/>
      <c r="AB254" s="397"/>
      <c r="AC254" s="399"/>
      <c r="AD254" s="397"/>
      <c r="AE254" s="397"/>
      <c r="AF254" s="400"/>
      <c r="AG254" s="401"/>
      <c r="AH254" s="398"/>
      <c r="AI254" s="400"/>
      <c r="AJ254" s="397"/>
      <c r="AK254" s="401"/>
      <c r="AL254" s="400"/>
      <c r="AM254" s="402"/>
      <c r="AN254" s="403"/>
      <c r="AO254" s="400"/>
      <c r="AP254" s="397"/>
      <c r="AQ254" s="403"/>
      <c r="AR254" s="397"/>
      <c r="AS254" s="404"/>
      <c r="AT254" s="403"/>
      <c r="AU254" s="405"/>
      <c r="AV254" s="405"/>
      <c r="AW254" s="406"/>
      <c r="AX254" s="397"/>
      <c r="AY254" s="398"/>
      <c r="AZ254" s="397"/>
      <c r="BA254" s="407"/>
      <c r="BB254" s="397"/>
      <c r="BC254" s="398"/>
      <c r="BD254" s="397"/>
      <c r="BE254" s="399"/>
      <c r="BF254" s="397"/>
      <c r="BG254" s="398"/>
      <c r="BH254" s="397"/>
      <c r="BI254" s="407"/>
      <c r="BJ254" s="397"/>
      <c r="BK254" s="398"/>
      <c r="BL254" s="397"/>
      <c r="BM254" s="407"/>
      <c r="BN254" s="397"/>
      <c r="BO254" s="398"/>
      <c r="BP254" s="397"/>
      <c r="BQ254" s="407"/>
      <c r="BR254" s="397"/>
      <c r="BS254" s="398"/>
      <c r="BT254" s="397"/>
      <c r="BU254" s="407"/>
      <c r="BV254" s="397"/>
      <c r="BW254" s="398"/>
      <c r="BX254" s="397"/>
      <c r="BY254" s="407"/>
      <c r="BZ254" s="409"/>
      <c r="CA254" s="410"/>
      <c r="CB254" s="411"/>
      <c r="CC254" s="408"/>
      <c r="CD254" s="397"/>
      <c r="CE254" s="407"/>
      <c r="CF254" s="411"/>
      <c r="CG254" s="398"/>
      <c r="CH254" s="397"/>
      <c r="CI254" s="407"/>
      <c r="CJ254" s="240"/>
      <c r="CK254" s="241"/>
      <c r="CL254" s="242"/>
    </row>
    <row r="255" spans="2:90" ht="23.25" thickBot="1">
      <c r="B255" s="223"/>
      <c r="C255" s="224"/>
      <c r="D255" s="225"/>
      <c r="E255" s="393"/>
      <c r="F255" s="374"/>
      <c r="G255" s="227"/>
      <c r="H255" s="392"/>
      <c r="I255" s="228"/>
      <c r="J255" s="228"/>
      <c r="K255" s="228"/>
      <c r="L255" s="379"/>
      <c r="M255" s="231"/>
      <c r="N255" s="232"/>
      <c r="O255" s="390"/>
      <c r="P255" s="391"/>
      <c r="R255" s="396"/>
      <c r="S255" s="394"/>
      <c r="T255" s="396"/>
      <c r="U255" s="395"/>
      <c r="V255" s="397"/>
      <c r="W255" s="398"/>
      <c r="X255" s="397"/>
      <c r="Y255" s="399"/>
      <c r="Z255" s="397"/>
      <c r="AA255" s="398"/>
      <c r="AB255" s="397"/>
      <c r="AC255" s="399"/>
      <c r="AD255" s="397"/>
      <c r="AE255" s="397"/>
      <c r="AF255" s="400"/>
      <c r="AG255" s="401"/>
      <c r="AH255" s="398"/>
      <c r="AI255" s="400"/>
      <c r="AJ255" s="397"/>
      <c r="AK255" s="401"/>
      <c r="AL255" s="400"/>
      <c r="AM255" s="402"/>
      <c r="AN255" s="403"/>
      <c r="AO255" s="400"/>
      <c r="AP255" s="397"/>
      <c r="AQ255" s="403"/>
      <c r="AR255" s="397"/>
      <c r="AS255" s="404"/>
      <c r="AT255" s="403"/>
      <c r="AU255" s="405"/>
      <c r="AV255" s="405"/>
      <c r="AW255" s="406"/>
      <c r="AX255" s="397"/>
      <c r="AY255" s="398"/>
      <c r="AZ255" s="397"/>
      <c r="BA255" s="407"/>
      <c r="BB255" s="397"/>
      <c r="BC255" s="398"/>
      <c r="BD255" s="397"/>
      <c r="BE255" s="399"/>
      <c r="BF255" s="397"/>
      <c r="BG255" s="398"/>
      <c r="BH255" s="397"/>
      <c r="BI255" s="407"/>
      <c r="BJ255" s="397"/>
      <c r="BK255" s="398"/>
      <c r="BL255" s="397"/>
      <c r="BM255" s="407"/>
      <c r="BN255" s="397"/>
      <c r="BO255" s="398"/>
      <c r="BP255" s="397"/>
      <c r="BQ255" s="407"/>
      <c r="BR255" s="397"/>
      <c r="BS255" s="398"/>
      <c r="BT255" s="397"/>
      <c r="BU255" s="407"/>
      <c r="BV255" s="397"/>
      <c r="BW255" s="398"/>
      <c r="BX255" s="397"/>
      <c r="BY255" s="407"/>
      <c r="BZ255" s="409"/>
      <c r="CA255" s="410"/>
      <c r="CB255" s="411"/>
      <c r="CC255" s="412"/>
      <c r="CD255" s="397"/>
      <c r="CE255" s="407"/>
      <c r="CF255" s="411"/>
      <c r="CG255" s="398"/>
      <c r="CH255" s="397"/>
      <c r="CI255" s="407"/>
      <c r="CJ255" s="240"/>
      <c r="CK255" s="241"/>
      <c r="CL255" s="242"/>
    </row>
    <row r="256" spans="2:90" ht="23.25" thickBot="1">
      <c r="B256" s="223"/>
      <c r="C256" s="224"/>
      <c r="D256" s="225"/>
      <c r="E256" s="393"/>
      <c r="F256" s="374"/>
      <c r="G256" s="227"/>
      <c r="H256" s="392"/>
      <c r="I256" s="228"/>
      <c r="J256" s="228"/>
      <c r="K256" s="228"/>
      <c r="L256" s="379"/>
      <c r="M256" s="231"/>
      <c r="N256" s="232"/>
      <c r="O256" s="390"/>
      <c r="P256" s="391"/>
      <c r="R256" s="396"/>
      <c r="S256" s="394"/>
      <c r="T256" s="396"/>
      <c r="U256" s="395"/>
      <c r="V256" s="397"/>
      <c r="W256" s="398"/>
      <c r="X256" s="397"/>
      <c r="Y256" s="399"/>
      <c r="Z256" s="397"/>
      <c r="AA256" s="398"/>
      <c r="AB256" s="397"/>
      <c r="AC256" s="399"/>
      <c r="AD256" s="397"/>
      <c r="AE256" s="397"/>
      <c r="AF256" s="400"/>
      <c r="AG256" s="401"/>
      <c r="AH256" s="398"/>
      <c r="AI256" s="400"/>
      <c r="AJ256" s="397"/>
      <c r="AK256" s="401"/>
      <c r="AL256" s="400"/>
      <c r="AM256" s="402"/>
      <c r="AN256" s="403"/>
      <c r="AO256" s="400"/>
      <c r="AP256" s="397"/>
      <c r="AQ256" s="403"/>
      <c r="AR256" s="397"/>
      <c r="AS256" s="404"/>
      <c r="AT256" s="403"/>
      <c r="AU256" s="405"/>
      <c r="AV256" s="405"/>
      <c r="AW256" s="406"/>
      <c r="AX256" s="397"/>
      <c r="AY256" s="398"/>
      <c r="AZ256" s="397"/>
      <c r="BA256" s="407"/>
      <c r="BB256" s="397"/>
      <c r="BC256" s="398"/>
      <c r="BD256" s="397"/>
      <c r="BE256" s="399"/>
      <c r="BF256" s="397"/>
      <c r="BG256" s="398"/>
      <c r="BH256" s="397"/>
      <c r="BI256" s="407"/>
      <c r="BJ256" s="397"/>
      <c r="BK256" s="398"/>
      <c r="BL256" s="397"/>
      <c r="BM256" s="407"/>
      <c r="BN256" s="397"/>
      <c r="BO256" s="398"/>
      <c r="BP256" s="397"/>
      <c r="BQ256" s="407"/>
      <c r="BR256" s="397"/>
      <c r="BS256" s="398"/>
      <c r="BT256" s="397"/>
      <c r="BU256" s="407"/>
      <c r="BV256" s="397"/>
      <c r="BW256" s="398"/>
      <c r="BX256" s="397"/>
      <c r="BY256" s="407"/>
      <c r="BZ256" s="409"/>
      <c r="CA256" s="410"/>
      <c r="CB256" s="411"/>
      <c r="CC256" s="412"/>
      <c r="CD256" s="397"/>
      <c r="CE256" s="407"/>
      <c r="CF256" s="411"/>
      <c r="CG256" s="398"/>
      <c r="CH256" s="397"/>
      <c r="CI256" s="407"/>
      <c r="CJ256" s="240"/>
      <c r="CK256" s="241"/>
      <c r="CL256" s="242"/>
    </row>
    <row r="257" spans="2:90" ht="23.25" thickBot="1">
      <c r="B257" s="223"/>
      <c r="C257" s="224"/>
      <c r="D257" s="225"/>
      <c r="E257" s="393"/>
      <c r="F257" s="374"/>
      <c r="G257" s="227"/>
      <c r="H257" s="392"/>
      <c r="I257" s="228"/>
      <c r="J257" s="228"/>
      <c r="K257" s="228"/>
      <c r="L257" s="379"/>
      <c r="M257" s="231"/>
      <c r="N257" s="232"/>
      <c r="O257" s="390"/>
      <c r="P257" s="391"/>
      <c r="R257" s="396"/>
      <c r="S257" s="394"/>
      <c r="T257" s="396"/>
      <c r="U257" s="395"/>
      <c r="V257" s="397"/>
      <c r="W257" s="398"/>
      <c r="X257" s="397"/>
      <c r="Y257" s="399"/>
      <c r="Z257" s="397"/>
      <c r="AA257" s="398"/>
      <c r="AB257" s="397"/>
      <c r="AC257" s="399"/>
      <c r="AD257" s="397"/>
      <c r="AE257" s="397"/>
      <c r="AF257" s="400"/>
      <c r="AG257" s="401"/>
      <c r="AH257" s="398"/>
      <c r="AI257" s="400"/>
      <c r="AJ257" s="397"/>
      <c r="AK257" s="401"/>
      <c r="AL257" s="400"/>
      <c r="AM257" s="402"/>
      <c r="AN257" s="403"/>
      <c r="AO257" s="400"/>
      <c r="AP257" s="397"/>
      <c r="AQ257" s="403"/>
      <c r="AR257" s="397"/>
      <c r="AS257" s="404"/>
      <c r="AT257" s="403"/>
      <c r="AU257" s="405"/>
      <c r="AV257" s="405"/>
      <c r="AW257" s="406"/>
      <c r="AX257" s="397"/>
      <c r="AY257" s="398"/>
      <c r="AZ257" s="397"/>
      <c r="BA257" s="407"/>
      <c r="BB257" s="397"/>
      <c r="BC257" s="398"/>
      <c r="BD257" s="397"/>
      <c r="BE257" s="399"/>
      <c r="BF257" s="397"/>
      <c r="BG257" s="398"/>
      <c r="BH257" s="397"/>
      <c r="BI257" s="407"/>
      <c r="BJ257" s="397"/>
      <c r="BK257" s="398"/>
      <c r="BL257" s="397"/>
      <c r="BM257" s="407"/>
      <c r="BN257" s="397"/>
      <c r="BO257" s="398"/>
      <c r="BP257" s="397"/>
      <c r="BQ257" s="407"/>
      <c r="BR257" s="397"/>
      <c r="BS257" s="398"/>
      <c r="BT257" s="397"/>
      <c r="BU257" s="407"/>
      <c r="BV257" s="397"/>
      <c r="BW257" s="398"/>
      <c r="BX257" s="397"/>
      <c r="BY257" s="407"/>
      <c r="BZ257" s="409"/>
      <c r="CA257" s="410"/>
      <c r="CB257" s="411"/>
      <c r="CC257" s="412"/>
      <c r="CD257" s="397"/>
      <c r="CE257" s="407"/>
      <c r="CF257" s="411"/>
      <c r="CG257" s="398"/>
      <c r="CH257" s="397"/>
      <c r="CI257" s="407"/>
      <c r="CJ257" s="240"/>
      <c r="CK257" s="241"/>
      <c r="CL257" s="242"/>
    </row>
    <row r="258" spans="2:90" ht="23.25" thickBot="1">
      <c r="B258" s="223"/>
      <c r="C258" s="224"/>
      <c r="D258" s="225"/>
      <c r="E258" s="393"/>
      <c r="F258" s="374"/>
      <c r="G258" s="227"/>
      <c r="H258" s="392"/>
      <c r="I258" s="228"/>
      <c r="J258" s="228"/>
      <c r="K258" s="228"/>
      <c r="L258" s="379"/>
      <c r="M258" s="231"/>
      <c r="N258" s="232"/>
      <c r="O258" s="390"/>
      <c r="P258" s="391"/>
      <c r="R258" s="396"/>
      <c r="S258" s="394"/>
      <c r="T258" s="396"/>
      <c r="U258" s="395"/>
      <c r="V258" s="397"/>
      <c r="W258" s="398"/>
      <c r="X258" s="397"/>
      <c r="Y258" s="399"/>
      <c r="Z258" s="397"/>
      <c r="AA258" s="398"/>
      <c r="AB258" s="397"/>
      <c r="AC258" s="399"/>
      <c r="AD258" s="397"/>
      <c r="AE258" s="397"/>
      <c r="AF258" s="400"/>
      <c r="AG258" s="401"/>
      <c r="AH258" s="398"/>
      <c r="AI258" s="400"/>
      <c r="AJ258" s="397"/>
      <c r="AK258" s="401"/>
      <c r="AL258" s="400"/>
      <c r="AM258" s="402"/>
      <c r="AN258" s="403"/>
      <c r="AO258" s="400"/>
      <c r="AP258" s="397"/>
      <c r="AQ258" s="403"/>
      <c r="AR258" s="397"/>
      <c r="AS258" s="404"/>
      <c r="AT258" s="403"/>
      <c r="AU258" s="405"/>
      <c r="AV258" s="405"/>
      <c r="AW258" s="406"/>
      <c r="AX258" s="397"/>
      <c r="AY258" s="398"/>
      <c r="AZ258" s="397"/>
      <c r="BA258" s="407"/>
      <c r="BB258" s="397"/>
      <c r="BC258" s="398"/>
      <c r="BD258" s="397"/>
      <c r="BE258" s="399"/>
      <c r="BF258" s="397"/>
      <c r="BG258" s="398"/>
      <c r="BH258" s="397"/>
      <c r="BI258" s="407"/>
      <c r="BJ258" s="397"/>
      <c r="BK258" s="398"/>
      <c r="BL258" s="397"/>
      <c r="BM258" s="407"/>
      <c r="BN258" s="397"/>
      <c r="BO258" s="398"/>
      <c r="BP258" s="397"/>
      <c r="BQ258" s="407"/>
      <c r="BR258" s="397"/>
      <c r="BS258" s="398"/>
      <c r="BT258" s="397"/>
      <c r="BU258" s="407"/>
      <c r="BV258" s="397"/>
      <c r="BW258" s="398"/>
      <c r="BX258" s="397"/>
      <c r="BY258" s="407"/>
      <c r="BZ258" s="409"/>
      <c r="CA258" s="410"/>
      <c r="CB258" s="411"/>
      <c r="CC258" s="412"/>
      <c r="CD258" s="397"/>
      <c r="CE258" s="407"/>
      <c r="CF258" s="411"/>
      <c r="CG258" s="398"/>
      <c r="CH258" s="397"/>
      <c r="CI258" s="407"/>
      <c r="CJ258" s="240"/>
      <c r="CK258" s="241"/>
      <c r="CL258" s="242"/>
    </row>
    <row r="259" spans="2:90" ht="23.25" thickBot="1">
      <c r="B259" s="223"/>
      <c r="C259" s="224"/>
      <c r="D259" s="225"/>
      <c r="E259" s="393"/>
      <c r="F259" s="374"/>
      <c r="G259" s="227"/>
      <c r="H259" s="392"/>
      <c r="I259" s="228"/>
      <c r="J259" s="228"/>
      <c r="K259" s="228"/>
      <c r="L259" s="379"/>
      <c r="M259" s="231"/>
      <c r="N259" s="232"/>
      <c r="O259" s="390"/>
      <c r="P259" s="391"/>
      <c r="R259" s="396"/>
      <c r="S259" s="394"/>
      <c r="T259" s="396"/>
      <c r="U259" s="395"/>
      <c r="V259" s="397"/>
      <c r="W259" s="398"/>
      <c r="X259" s="397"/>
      <c r="Y259" s="399"/>
      <c r="Z259" s="397"/>
      <c r="AA259" s="398"/>
      <c r="AB259" s="397"/>
      <c r="AC259" s="399"/>
      <c r="AD259" s="397"/>
      <c r="AE259" s="397"/>
      <c r="AF259" s="400"/>
      <c r="AG259" s="401"/>
      <c r="AH259" s="398"/>
      <c r="AI259" s="400"/>
      <c r="AJ259" s="397"/>
      <c r="AK259" s="401"/>
      <c r="AL259" s="400"/>
      <c r="AM259" s="402"/>
      <c r="AN259" s="403"/>
      <c r="AO259" s="400"/>
      <c r="AP259" s="397"/>
      <c r="AQ259" s="403"/>
      <c r="AR259" s="397"/>
      <c r="AS259" s="404"/>
      <c r="AT259" s="403"/>
      <c r="AU259" s="405"/>
      <c r="AV259" s="405"/>
      <c r="AW259" s="406"/>
      <c r="AX259" s="397"/>
      <c r="AY259" s="398"/>
      <c r="AZ259" s="397"/>
      <c r="BA259" s="407"/>
      <c r="BB259" s="397"/>
      <c r="BC259" s="398"/>
      <c r="BD259" s="397"/>
      <c r="BE259" s="399"/>
      <c r="BF259" s="397"/>
      <c r="BG259" s="398"/>
      <c r="BH259" s="397"/>
      <c r="BI259" s="407"/>
      <c r="BJ259" s="397"/>
      <c r="BK259" s="398"/>
      <c r="BL259" s="397"/>
      <c r="BM259" s="407"/>
      <c r="BN259" s="397"/>
      <c r="BO259" s="398"/>
      <c r="BP259" s="397"/>
      <c r="BQ259" s="407"/>
      <c r="BR259" s="397"/>
      <c r="BS259" s="398"/>
      <c r="BT259" s="397"/>
      <c r="BU259" s="407"/>
      <c r="BV259" s="397"/>
      <c r="BW259" s="398"/>
      <c r="BX259" s="397"/>
      <c r="BY259" s="407"/>
      <c r="BZ259" s="409"/>
      <c r="CA259" s="410"/>
      <c r="CB259" s="411"/>
      <c r="CC259" s="412"/>
      <c r="CD259" s="397"/>
      <c r="CE259" s="407"/>
      <c r="CF259" s="411"/>
      <c r="CG259" s="398"/>
      <c r="CH259" s="397"/>
      <c r="CI259" s="407"/>
      <c r="CJ259" s="240"/>
      <c r="CK259" s="241"/>
      <c r="CL259" s="242"/>
    </row>
    <row r="260" spans="2:90" ht="23.25" thickBot="1">
      <c r="B260" s="223"/>
      <c r="C260" s="224"/>
      <c r="D260" s="225"/>
      <c r="E260" s="393"/>
      <c r="F260" s="374"/>
      <c r="G260" s="227"/>
      <c r="H260" s="392"/>
      <c r="I260" s="228"/>
      <c r="J260" s="228"/>
      <c r="K260" s="228"/>
      <c r="L260" s="379"/>
      <c r="M260" s="231"/>
      <c r="N260" s="232"/>
      <c r="O260" s="390"/>
      <c r="P260" s="391"/>
      <c r="R260" s="396"/>
      <c r="S260" s="394"/>
      <c r="T260" s="396"/>
      <c r="U260" s="395"/>
      <c r="V260" s="397"/>
      <c r="W260" s="398"/>
      <c r="X260" s="397"/>
      <c r="Y260" s="399"/>
      <c r="Z260" s="397"/>
      <c r="AA260" s="398"/>
      <c r="AB260" s="397"/>
      <c r="AC260" s="399"/>
      <c r="AD260" s="397"/>
      <c r="AE260" s="397"/>
      <c r="AF260" s="400"/>
      <c r="AG260" s="401"/>
      <c r="AH260" s="398"/>
      <c r="AI260" s="400"/>
      <c r="AJ260" s="397"/>
      <c r="AK260" s="401"/>
      <c r="AL260" s="400"/>
      <c r="AM260" s="402"/>
      <c r="AN260" s="403"/>
      <c r="AO260" s="400"/>
      <c r="AP260" s="397"/>
      <c r="AQ260" s="403"/>
      <c r="AR260" s="397"/>
      <c r="AS260" s="404"/>
      <c r="AT260" s="403"/>
      <c r="AU260" s="405"/>
      <c r="AV260" s="405"/>
      <c r="AW260" s="406"/>
      <c r="AX260" s="397"/>
      <c r="AY260" s="398"/>
      <c r="AZ260" s="397"/>
      <c r="BA260" s="407"/>
      <c r="BB260" s="397"/>
      <c r="BC260" s="398"/>
      <c r="BD260" s="397"/>
      <c r="BE260" s="399"/>
      <c r="BF260" s="397"/>
      <c r="BG260" s="398"/>
      <c r="BH260" s="397"/>
      <c r="BI260" s="407"/>
      <c r="BJ260" s="397"/>
      <c r="BK260" s="398"/>
      <c r="BL260" s="397"/>
      <c r="BM260" s="407"/>
      <c r="BN260" s="397"/>
      <c r="BO260" s="398"/>
      <c r="BP260" s="397"/>
      <c r="BQ260" s="407"/>
      <c r="BR260" s="397"/>
      <c r="BS260" s="398"/>
      <c r="BT260" s="397"/>
      <c r="BU260" s="407"/>
      <c r="BV260" s="397"/>
      <c r="BW260" s="398"/>
      <c r="BX260" s="397"/>
      <c r="BY260" s="407"/>
      <c r="BZ260" s="409"/>
      <c r="CA260" s="410"/>
      <c r="CB260" s="411"/>
      <c r="CC260" s="412"/>
      <c r="CD260" s="397"/>
      <c r="CE260" s="407"/>
      <c r="CF260" s="411"/>
      <c r="CG260" s="398"/>
      <c r="CH260" s="397"/>
      <c r="CI260" s="407"/>
      <c r="CJ260" s="240"/>
      <c r="CK260" s="241"/>
      <c r="CL260" s="242"/>
    </row>
    <row r="261" spans="2:90" ht="23.25" thickBot="1">
      <c r="B261" s="223"/>
      <c r="C261" s="224"/>
      <c r="D261" s="225"/>
      <c r="E261" s="393"/>
      <c r="F261" s="374"/>
      <c r="G261" s="227"/>
      <c r="H261" s="392"/>
      <c r="I261" s="228"/>
      <c r="J261" s="228"/>
      <c r="K261" s="228"/>
      <c r="L261" s="379"/>
      <c r="M261" s="231"/>
      <c r="N261" s="232"/>
      <c r="O261" s="390"/>
      <c r="P261" s="391"/>
      <c r="R261" s="396"/>
      <c r="S261" s="394"/>
      <c r="T261" s="396"/>
      <c r="U261" s="395"/>
      <c r="V261" s="397"/>
      <c r="W261" s="398"/>
      <c r="X261" s="397"/>
      <c r="Y261" s="399"/>
      <c r="Z261" s="397"/>
      <c r="AA261" s="398"/>
      <c r="AB261" s="397"/>
      <c r="AC261" s="399"/>
      <c r="AD261" s="397"/>
      <c r="AE261" s="397"/>
      <c r="AF261" s="400"/>
      <c r="AG261" s="401"/>
      <c r="AH261" s="398"/>
      <c r="AI261" s="400"/>
      <c r="AJ261" s="397"/>
      <c r="AK261" s="401"/>
      <c r="AL261" s="400"/>
      <c r="AM261" s="402"/>
      <c r="AN261" s="403"/>
      <c r="AO261" s="400"/>
      <c r="AP261" s="397"/>
      <c r="AQ261" s="403"/>
      <c r="AR261" s="397"/>
      <c r="AS261" s="404"/>
      <c r="AT261" s="403"/>
      <c r="AU261" s="405"/>
      <c r="AV261" s="405"/>
      <c r="AW261" s="406"/>
      <c r="AX261" s="397"/>
      <c r="AY261" s="398"/>
      <c r="AZ261" s="397"/>
      <c r="BA261" s="407"/>
      <c r="BB261" s="397"/>
      <c r="BC261" s="398"/>
      <c r="BD261" s="397"/>
      <c r="BE261" s="399"/>
      <c r="BF261" s="397"/>
      <c r="BG261" s="398"/>
      <c r="BH261" s="397"/>
      <c r="BI261" s="407"/>
      <c r="BJ261" s="397"/>
      <c r="BK261" s="398"/>
      <c r="BL261" s="397"/>
      <c r="BM261" s="407"/>
      <c r="BN261" s="397"/>
      <c r="BO261" s="398"/>
      <c r="BP261" s="397"/>
      <c r="BQ261" s="407"/>
      <c r="BR261" s="397"/>
      <c r="BS261" s="398"/>
      <c r="BT261" s="397"/>
      <c r="BU261" s="407"/>
      <c r="BV261" s="397"/>
      <c r="BW261" s="398"/>
      <c r="BX261" s="397"/>
      <c r="BY261" s="407"/>
      <c r="BZ261" s="409"/>
      <c r="CA261" s="410"/>
      <c r="CB261" s="411"/>
      <c r="CC261" s="412"/>
      <c r="CD261" s="397"/>
      <c r="CE261" s="407"/>
      <c r="CF261" s="411"/>
      <c r="CG261" s="398"/>
      <c r="CH261" s="397"/>
      <c r="CI261" s="407"/>
      <c r="CJ261" s="240"/>
      <c r="CK261" s="241"/>
      <c r="CL261" s="242"/>
    </row>
    <row r="262" spans="2:90" ht="23.25" thickBot="1">
      <c r="B262" s="223"/>
      <c r="C262" s="224"/>
      <c r="D262" s="225"/>
      <c r="E262" s="393"/>
      <c r="F262" s="374"/>
      <c r="G262" s="227"/>
      <c r="H262" s="392"/>
      <c r="I262" s="228"/>
      <c r="J262" s="228"/>
      <c r="K262" s="228"/>
      <c r="L262" s="379"/>
      <c r="M262" s="231"/>
      <c r="N262" s="232"/>
      <c r="O262" s="390"/>
      <c r="P262" s="391"/>
      <c r="R262" s="396"/>
      <c r="S262" s="394"/>
      <c r="T262" s="396"/>
      <c r="U262" s="395"/>
      <c r="V262" s="397"/>
      <c r="W262" s="398"/>
      <c r="X262" s="397"/>
      <c r="Y262" s="399"/>
      <c r="Z262" s="397"/>
      <c r="AA262" s="398"/>
      <c r="AB262" s="397"/>
      <c r="AC262" s="399"/>
      <c r="AD262" s="397"/>
      <c r="AE262" s="397"/>
      <c r="AF262" s="400"/>
      <c r="AG262" s="401"/>
      <c r="AH262" s="398"/>
      <c r="AI262" s="400"/>
      <c r="AJ262" s="397"/>
      <c r="AK262" s="401"/>
      <c r="AL262" s="400"/>
      <c r="AM262" s="402"/>
      <c r="AN262" s="403"/>
      <c r="AO262" s="400"/>
      <c r="AP262" s="397"/>
      <c r="AQ262" s="403"/>
      <c r="AR262" s="397"/>
      <c r="AS262" s="404"/>
      <c r="AT262" s="403"/>
      <c r="AU262" s="405"/>
      <c r="AV262" s="405"/>
      <c r="AW262" s="406"/>
      <c r="AX262" s="397"/>
      <c r="AY262" s="398"/>
      <c r="AZ262" s="397"/>
      <c r="BA262" s="407"/>
      <c r="BB262" s="397"/>
      <c r="BC262" s="398"/>
      <c r="BD262" s="397"/>
      <c r="BE262" s="399"/>
      <c r="BF262" s="397"/>
      <c r="BG262" s="398"/>
      <c r="BH262" s="397"/>
      <c r="BI262" s="407"/>
      <c r="BJ262" s="397"/>
      <c r="BK262" s="398"/>
      <c r="BL262" s="397"/>
      <c r="BM262" s="407"/>
      <c r="BN262" s="397"/>
      <c r="BO262" s="398"/>
      <c r="BP262" s="397"/>
      <c r="BQ262" s="407"/>
      <c r="BR262" s="397"/>
      <c r="BS262" s="398"/>
      <c r="BT262" s="397"/>
      <c r="BU262" s="407"/>
      <c r="BV262" s="397"/>
      <c r="BW262" s="398"/>
      <c r="BX262" s="397"/>
      <c r="BY262" s="407"/>
      <c r="BZ262" s="409"/>
      <c r="CA262" s="410"/>
      <c r="CB262" s="411"/>
      <c r="CC262" s="412"/>
      <c r="CD262" s="397"/>
      <c r="CE262" s="407"/>
      <c r="CF262" s="411"/>
      <c r="CG262" s="398"/>
      <c r="CH262" s="397"/>
      <c r="CI262" s="407"/>
      <c r="CJ262" s="240"/>
      <c r="CK262" s="241"/>
      <c r="CL262" s="242"/>
    </row>
    <row r="263" spans="2:90" ht="23.25" thickBot="1">
      <c r="B263" s="223"/>
      <c r="C263" s="224"/>
      <c r="D263" s="225"/>
      <c r="E263" s="393"/>
      <c r="F263" s="374"/>
      <c r="G263" s="227"/>
      <c r="H263" s="392"/>
      <c r="I263" s="228"/>
      <c r="J263" s="228"/>
      <c r="K263" s="228"/>
      <c r="L263" s="379"/>
      <c r="M263" s="231"/>
      <c r="N263" s="232"/>
      <c r="O263" s="390"/>
      <c r="P263" s="391"/>
      <c r="R263" s="396"/>
      <c r="S263" s="394"/>
      <c r="T263" s="396"/>
      <c r="U263" s="395"/>
      <c r="V263" s="397"/>
      <c r="W263" s="398"/>
      <c r="X263" s="397"/>
      <c r="Y263" s="399"/>
      <c r="Z263" s="397"/>
      <c r="AA263" s="398"/>
      <c r="AB263" s="397"/>
      <c r="AC263" s="399"/>
      <c r="AD263" s="397"/>
      <c r="AE263" s="397"/>
      <c r="AF263" s="400"/>
      <c r="AG263" s="401"/>
      <c r="AH263" s="398"/>
      <c r="AI263" s="400"/>
      <c r="AJ263" s="397"/>
      <c r="AK263" s="401"/>
      <c r="AL263" s="400"/>
      <c r="AM263" s="402"/>
      <c r="AN263" s="403"/>
      <c r="AO263" s="400"/>
      <c r="AP263" s="397"/>
      <c r="AQ263" s="403"/>
      <c r="AR263" s="397"/>
      <c r="AS263" s="404"/>
      <c r="AT263" s="403"/>
      <c r="AU263" s="405"/>
      <c r="AV263" s="405"/>
      <c r="AW263" s="406"/>
      <c r="AX263" s="397"/>
      <c r="AY263" s="398"/>
      <c r="AZ263" s="397"/>
      <c r="BA263" s="407"/>
      <c r="BB263" s="397"/>
      <c r="BC263" s="398"/>
      <c r="BD263" s="397"/>
      <c r="BE263" s="399"/>
      <c r="BF263" s="397"/>
      <c r="BG263" s="398"/>
      <c r="BH263" s="397"/>
      <c r="BI263" s="407"/>
      <c r="BJ263" s="397"/>
      <c r="BK263" s="398"/>
      <c r="BL263" s="397"/>
      <c r="BM263" s="407"/>
      <c r="BN263" s="397"/>
      <c r="BO263" s="398"/>
      <c r="BP263" s="397"/>
      <c r="BQ263" s="407"/>
      <c r="BR263" s="397"/>
      <c r="BS263" s="398"/>
      <c r="BT263" s="397"/>
      <c r="BU263" s="407"/>
      <c r="BV263" s="397"/>
      <c r="BW263" s="398"/>
      <c r="BX263" s="397"/>
      <c r="BY263" s="407"/>
      <c r="BZ263" s="409"/>
      <c r="CA263" s="410"/>
      <c r="CB263" s="411"/>
      <c r="CC263" s="412"/>
      <c r="CD263" s="397"/>
      <c r="CE263" s="407"/>
      <c r="CF263" s="411"/>
      <c r="CG263" s="398"/>
      <c r="CH263" s="397"/>
      <c r="CI263" s="407"/>
      <c r="CJ263" s="240"/>
      <c r="CK263" s="241"/>
      <c r="CL263" s="242"/>
    </row>
    <row r="264" spans="2:90" ht="23.25" thickBot="1">
      <c r="B264" s="223"/>
      <c r="C264" s="224"/>
      <c r="D264" s="225"/>
      <c r="E264" s="393"/>
      <c r="F264" s="374"/>
      <c r="G264" s="227"/>
      <c r="H264" s="392"/>
      <c r="I264" s="228"/>
      <c r="J264" s="228"/>
      <c r="K264" s="228"/>
      <c r="L264" s="379"/>
      <c r="M264" s="231"/>
      <c r="N264" s="232"/>
      <c r="O264" s="390"/>
      <c r="P264" s="391"/>
      <c r="R264" s="396"/>
      <c r="S264" s="394"/>
      <c r="T264" s="396"/>
      <c r="U264" s="395"/>
      <c r="V264" s="397"/>
      <c r="W264" s="398"/>
      <c r="X264" s="397"/>
      <c r="Y264" s="399"/>
      <c r="Z264" s="397"/>
      <c r="AA264" s="398"/>
      <c r="AB264" s="397"/>
      <c r="AC264" s="399"/>
      <c r="AD264" s="397"/>
      <c r="AE264" s="397"/>
      <c r="AF264" s="400"/>
      <c r="AG264" s="401"/>
      <c r="AH264" s="398"/>
      <c r="AI264" s="400"/>
      <c r="AJ264" s="397"/>
      <c r="AK264" s="401"/>
      <c r="AL264" s="400"/>
      <c r="AM264" s="402"/>
      <c r="AN264" s="403"/>
      <c r="AO264" s="400"/>
      <c r="AP264" s="397"/>
      <c r="AQ264" s="403"/>
      <c r="AR264" s="397"/>
      <c r="AS264" s="404"/>
      <c r="AT264" s="403"/>
      <c r="AU264" s="405"/>
      <c r="AV264" s="405"/>
      <c r="AW264" s="406"/>
      <c r="AX264" s="397"/>
      <c r="AY264" s="398"/>
      <c r="AZ264" s="397"/>
      <c r="BA264" s="407"/>
      <c r="BB264" s="397"/>
      <c r="BC264" s="398"/>
      <c r="BD264" s="397"/>
      <c r="BE264" s="399"/>
      <c r="BF264" s="397"/>
      <c r="BG264" s="398"/>
      <c r="BH264" s="397"/>
      <c r="BI264" s="407"/>
      <c r="BJ264" s="397"/>
      <c r="BK264" s="398"/>
      <c r="BL264" s="397"/>
      <c r="BM264" s="407"/>
      <c r="BN264" s="397"/>
      <c r="BO264" s="398"/>
      <c r="BP264" s="397"/>
      <c r="BQ264" s="407"/>
      <c r="BR264" s="397"/>
      <c r="BS264" s="398"/>
      <c r="BT264" s="397"/>
      <c r="BU264" s="407"/>
      <c r="BV264" s="397"/>
      <c r="BW264" s="398"/>
      <c r="BX264" s="397"/>
      <c r="BY264" s="407"/>
      <c r="BZ264" s="409"/>
      <c r="CA264" s="410"/>
      <c r="CB264" s="411"/>
      <c r="CC264" s="412"/>
      <c r="CD264" s="397"/>
      <c r="CE264" s="407"/>
      <c r="CF264" s="411"/>
      <c r="CG264" s="398"/>
      <c r="CH264" s="397"/>
      <c r="CI264" s="407"/>
      <c r="CJ264" s="240"/>
      <c r="CK264" s="241"/>
      <c r="CL264" s="242"/>
    </row>
    <row r="265" spans="2:90" ht="23.25" thickBot="1">
      <c r="B265" s="223"/>
      <c r="C265" s="224"/>
      <c r="D265" s="225"/>
      <c r="E265" s="393"/>
      <c r="F265" s="374"/>
      <c r="G265" s="227"/>
      <c r="H265" s="392"/>
      <c r="I265" s="228"/>
      <c r="J265" s="228"/>
      <c r="K265" s="228"/>
      <c r="L265" s="379"/>
      <c r="M265" s="231"/>
      <c r="N265" s="232"/>
      <c r="O265" s="390"/>
      <c r="P265" s="391"/>
      <c r="R265" s="396"/>
      <c r="S265" s="394"/>
      <c r="T265" s="396"/>
      <c r="U265" s="395"/>
      <c r="V265" s="397"/>
      <c r="W265" s="398"/>
      <c r="X265" s="397"/>
      <c r="Y265" s="399"/>
      <c r="Z265" s="397"/>
      <c r="AA265" s="398"/>
      <c r="AB265" s="397"/>
      <c r="AC265" s="399"/>
      <c r="AD265" s="397"/>
      <c r="AE265" s="397"/>
      <c r="AF265" s="400"/>
      <c r="AG265" s="401"/>
      <c r="AH265" s="398"/>
      <c r="AI265" s="400"/>
      <c r="AJ265" s="397"/>
      <c r="AK265" s="401"/>
      <c r="AL265" s="400"/>
      <c r="AM265" s="402"/>
      <c r="AN265" s="403"/>
      <c r="AO265" s="400"/>
      <c r="AP265" s="397"/>
      <c r="AQ265" s="403"/>
      <c r="AR265" s="397"/>
      <c r="AS265" s="404"/>
      <c r="AT265" s="403"/>
      <c r="AU265" s="405"/>
      <c r="AV265" s="405"/>
      <c r="AW265" s="406"/>
      <c r="AX265" s="397"/>
      <c r="AY265" s="398"/>
      <c r="AZ265" s="397"/>
      <c r="BA265" s="407"/>
      <c r="BB265" s="397"/>
      <c r="BC265" s="398"/>
      <c r="BD265" s="397"/>
      <c r="BE265" s="399"/>
      <c r="BF265" s="397"/>
      <c r="BG265" s="398"/>
      <c r="BH265" s="397"/>
      <c r="BI265" s="407"/>
      <c r="BJ265" s="397"/>
      <c r="BK265" s="398"/>
      <c r="BL265" s="397"/>
      <c r="BM265" s="407"/>
      <c r="BN265" s="397"/>
      <c r="BO265" s="398"/>
      <c r="BP265" s="397"/>
      <c r="BQ265" s="407"/>
      <c r="BR265" s="397"/>
      <c r="BS265" s="398"/>
      <c r="BT265" s="397"/>
      <c r="BU265" s="407"/>
      <c r="BV265" s="397"/>
      <c r="BW265" s="398"/>
      <c r="BX265" s="397"/>
      <c r="BY265" s="407"/>
      <c r="BZ265" s="409"/>
      <c r="CA265" s="410"/>
      <c r="CB265" s="411"/>
      <c r="CC265" s="412"/>
      <c r="CD265" s="397"/>
      <c r="CE265" s="407"/>
      <c r="CF265" s="411"/>
      <c r="CG265" s="398"/>
      <c r="CH265" s="397"/>
      <c r="CI265" s="407"/>
      <c r="CJ265" s="240"/>
      <c r="CK265" s="241"/>
      <c r="CL265" s="242"/>
    </row>
    <row r="266" spans="2:90" ht="23.25" thickBot="1">
      <c r="B266" s="223"/>
      <c r="C266" s="224"/>
      <c r="D266" s="225"/>
      <c r="E266" s="393"/>
      <c r="F266" s="374"/>
      <c r="G266" s="227"/>
      <c r="H266" s="392"/>
      <c r="I266" s="228"/>
      <c r="J266" s="228"/>
      <c r="K266" s="228"/>
      <c r="L266" s="413"/>
      <c r="M266" s="231"/>
      <c r="N266" s="232"/>
      <c r="O266" s="390"/>
      <c r="P266" s="391"/>
      <c r="R266" s="396"/>
      <c r="S266" s="394"/>
      <c r="T266" s="396"/>
      <c r="U266" s="395"/>
      <c r="V266" s="397"/>
      <c r="W266" s="398"/>
      <c r="X266" s="397"/>
      <c r="Y266" s="399"/>
      <c r="Z266" s="397"/>
      <c r="AA266" s="398"/>
      <c r="AB266" s="397"/>
      <c r="AC266" s="399"/>
      <c r="AD266" s="397"/>
      <c r="AE266" s="397"/>
      <c r="AF266" s="400"/>
      <c r="AG266" s="401"/>
      <c r="AH266" s="398"/>
      <c r="AI266" s="400"/>
      <c r="AJ266" s="397"/>
      <c r="AK266" s="401"/>
      <c r="AL266" s="400"/>
      <c r="AM266" s="402"/>
      <c r="AN266" s="403"/>
      <c r="AO266" s="400"/>
      <c r="AP266" s="397"/>
      <c r="AQ266" s="403"/>
      <c r="AR266" s="397"/>
      <c r="AS266" s="404"/>
      <c r="AT266" s="403"/>
      <c r="AU266" s="405"/>
      <c r="AV266" s="405"/>
      <c r="AW266" s="406"/>
      <c r="AX266" s="397"/>
      <c r="AY266" s="398"/>
      <c r="AZ266" s="397"/>
      <c r="BA266" s="407"/>
      <c r="BB266" s="397"/>
      <c r="BC266" s="398"/>
      <c r="BD266" s="397"/>
      <c r="BE266" s="399"/>
      <c r="BF266" s="397"/>
      <c r="BG266" s="398"/>
      <c r="BH266" s="397"/>
      <c r="BI266" s="407"/>
      <c r="BJ266" s="397"/>
      <c r="BK266" s="398"/>
      <c r="BL266" s="397"/>
      <c r="BM266" s="407"/>
      <c r="BN266" s="397"/>
      <c r="BO266" s="398"/>
      <c r="BP266" s="397"/>
      <c r="BQ266" s="407"/>
      <c r="BR266" s="397"/>
      <c r="BS266" s="398"/>
      <c r="BT266" s="397"/>
      <c r="BU266" s="407"/>
      <c r="BV266" s="397"/>
      <c r="BW266" s="398"/>
      <c r="BX266" s="397"/>
      <c r="BY266" s="407"/>
      <c r="BZ266" s="409"/>
      <c r="CA266" s="410"/>
      <c r="CB266" s="411"/>
      <c r="CC266" s="412"/>
      <c r="CD266" s="397"/>
      <c r="CE266" s="407"/>
      <c r="CF266" s="411"/>
      <c r="CG266" s="398"/>
      <c r="CH266" s="397"/>
      <c r="CI266" s="407"/>
      <c r="CJ266" s="240"/>
      <c r="CK266" s="241"/>
      <c r="CL266" s="242"/>
    </row>
    <row r="267" spans="2:90" ht="23.25" thickBot="1">
      <c r="B267" s="223"/>
      <c r="C267" s="224"/>
      <c r="D267" s="225"/>
      <c r="E267" s="393"/>
      <c r="F267" s="374"/>
      <c r="G267" s="227"/>
      <c r="H267" s="392"/>
      <c r="I267" s="228"/>
      <c r="J267" s="228"/>
      <c r="K267" s="228"/>
      <c r="L267" s="413"/>
      <c r="M267" s="231"/>
      <c r="N267" s="232"/>
      <c r="O267" s="390"/>
      <c r="P267" s="391"/>
      <c r="R267" s="396"/>
      <c r="S267" s="394"/>
      <c r="T267" s="396"/>
      <c r="U267" s="395"/>
      <c r="V267" s="397"/>
      <c r="W267" s="398"/>
      <c r="X267" s="397"/>
      <c r="Y267" s="399"/>
      <c r="Z267" s="397"/>
      <c r="AA267" s="398"/>
      <c r="AB267" s="397"/>
      <c r="AC267" s="399"/>
      <c r="AD267" s="397"/>
      <c r="AE267" s="397"/>
      <c r="AF267" s="400"/>
      <c r="AG267" s="401"/>
      <c r="AH267" s="398"/>
      <c r="AI267" s="400"/>
      <c r="AJ267" s="397"/>
      <c r="AK267" s="401"/>
      <c r="AL267" s="400"/>
      <c r="AM267" s="402"/>
      <c r="AN267" s="403"/>
      <c r="AO267" s="400"/>
      <c r="AP267" s="397"/>
      <c r="AQ267" s="403"/>
      <c r="AR267" s="397"/>
      <c r="AS267" s="404"/>
      <c r="AT267" s="403"/>
      <c r="AU267" s="405"/>
      <c r="AV267" s="405"/>
      <c r="AW267" s="406"/>
      <c r="AX267" s="397"/>
      <c r="AY267" s="398"/>
      <c r="AZ267" s="397"/>
      <c r="BA267" s="407"/>
      <c r="BB267" s="397"/>
      <c r="BC267" s="398"/>
      <c r="BD267" s="397"/>
      <c r="BE267" s="399"/>
      <c r="BF267" s="397"/>
      <c r="BG267" s="398"/>
      <c r="BH267" s="397"/>
      <c r="BI267" s="407"/>
      <c r="BJ267" s="397"/>
      <c r="BK267" s="398"/>
      <c r="BL267" s="397"/>
      <c r="BM267" s="407"/>
      <c r="BN267" s="397"/>
      <c r="BO267" s="398"/>
      <c r="BP267" s="397"/>
      <c r="BQ267" s="407"/>
      <c r="BR267" s="397"/>
      <c r="BS267" s="398"/>
      <c r="BT267" s="397"/>
      <c r="BU267" s="407"/>
      <c r="BV267" s="397"/>
      <c r="BW267" s="398"/>
      <c r="BX267" s="397"/>
      <c r="BY267" s="407"/>
      <c r="BZ267" s="409"/>
      <c r="CA267" s="410"/>
      <c r="CB267" s="411"/>
      <c r="CC267" s="412"/>
      <c r="CD267" s="397"/>
      <c r="CE267" s="407"/>
      <c r="CF267" s="411"/>
      <c r="CG267" s="398"/>
      <c r="CH267" s="397"/>
      <c r="CI267" s="407"/>
      <c r="CJ267" s="240"/>
      <c r="CK267" s="241"/>
      <c r="CL267" s="242"/>
    </row>
    <row r="268" spans="2:90" ht="23.25" thickBot="1">
      <c r="B268" s="223"/>
      <c r="C268" s="224"/>
      <c r="D268" s="225"/>
      <c r="E268" s="393"/>
      <c r="F268" s="374"/>
      <c r="G268" s="227"/>
      <c r="H268" s="392"/>
      <c r="I268" s="228"/>
      <c r="J268" s="228"/>
      <c r="K268" s="228"/>
      <c r="L268" s="413"/>
      <c r="M268" s="231"/>
      <c r="N268" s="232"/>
      <c r="O268" s="390"/>
      <c r="P268" s="391"/>
      <c r="R268" s="396"/>
      <c r="S268" s="394"/>
      <c r="T268" s="396"/>
      <c r="U268" s="395"/>
      <c r="V268" s="397"/>
      <c r="W268" s="398"/>
      <c r="X268" s="397"/>
      <c r="Y268" s="399"/>
      <c r="Z268" s="397"/>
      <c r="AA268" s="398"/>
      <c r="AB268" s="397"/>
      <c r="AC268" s="399"/>
      <c r="AD268" s="397"/>
      <c r="AE268" s="397"/>
      <c r="AF268" s="400"/>
      <c r="AG268" s="401"/>
      <c r="AH268" s="398"/>
      <c r="AI268" s="400"/>
      <c r="AJ268" s="397"/>
      <c r="AK268" s="401"/>
      <c r="AL268" s="400"/>
      <c r="AM268" s="402"/>
      <c r="AN268" s="403"/>
      <c r="AO268" s="400"/>
      <c r="AP268" s="397"/>
      <c r="AQ268" s="403"/>
      <c r="AR268" s="397"/>
      <c r="AS268" s="404"/>
      <c r="AT268" s="403"/>
      <c r="AU268" s="405"/>
      <c r="AV268" s="405"/>
      <c r="AW268" s="406"/>
      <c r="AX268" s="397"/>
      <c r="AY268" s="398"/>
      <c r="AZ268" s="397"/>
      <c r="BA268" s="407"/>
      <c r="BB268" s="397"/>
      <c r="BC268" s="398"/>
      <c r="BD268" s="397"/>
      <c r="BE268" s="399"/>
      <c r="BF268" s="397"/>
      <c r="BG268" s="398"/>
      <c r="BH268" s="397"/>
      <c r="BI268" s="407"/>
      <c r="BJ268" s="397"/>
      <c r="BK268" s="398"/>
      <c r="BL268" s="397"/>
      <c r="BM268" s="407"/>
      <c r="BN268" s="397"/>
      <c r="BO268" s="398"/>
      <c r="BP268" s="397"/>
      <c r="BQ268" s="407"/>
      <c r="BR268" s="397"/>
      <c r="BS268" s="398"/>
      <c r="BT268" s="397"/>
      <c r="BU268" s="407"/>
      <c r="BV268" s="397"/>
      <c r="BW268" s="398"/>
      <c r="BX268" s="397"/>
      <c r="BY268" s="407"/>
      <c r="BZ268" s="409"/>
      <c r="CA268" s="410"/>
      <c r="CB268" s="411"/>
      <c r="CC268" s="398"/>
      <c r="CD268" s="397"/>
      <c r="CE268" s="407"/>
      <c r="CF268" s="411"/>
      <c r="CG268" s="398"/>
      <c r="CH268" s="397"/>
      <c r="CI268" s="407"/>
      <c r="CJ268" s="240"/>
      <c r="CK268" s="241"/>
      <c r="CL268" s="242"/>
    </row>
    <row r="269" spans="2:90" ht="23.25" thickBot="1">
      <c r="B269" s="223"/>
      <c r="C269" s="224"/>
      <c r="D269" s="225"/>
      <c r="E269" s="393"/>
      <c r="F269" s="374"/>
      <c r="G269" s="227"/>
      <c r="H269" s="392"/>
      <c r="I269" s="228"/>
      <c r="J269" s="228"/>
      <c r="K269" s="228"/>
      <c r="L269" s="413"/>
      <c r="M269" s="231"/>
      <c r="N269" s="232"/>
      <c r="O269" s="390"/>
      <c r="P269" s="391"/>
      <c r="R269" s="396"/>
      <c r="S269" s="394"/>
      <c r="T269" s="396"/>
      <c r="U269" s="395"/>
      <c r="V269" s="397"/>
      <c r="W269" s="398"/>
      <c r="X269" s="397"/>
      <c r="Y269" s="399"/>
      <c r="Z269" s="397"/>
      <c r="AA269" s="398"/>
      <c r="AB269" s="397"/>
      <c r="AC269" s="399"/>
      <c r="AD269" s="397"/>
      <c r="AE269" s="397"/>
      <c r="AF269" s="400"/>
      <c r="AG269" s="401"/>
      <c r="AH269" s="398"/>
      <c r="AI269" s="400"/>
      <c r="AJ269" s="397"/>
      <c r="AK269" s="401"/>
      <c r="AL269" s="400"/>
      <c r="AM269" s="402"/>
      <c r="AN269" s="403"/>
      <c r="AO269" s="400"/>
      <c r="AP269" s="397"/>
      <c r="AQ269" s="403"/>
      <c r="AR269" s="397"/>
      <c r="AS269" s="404"/>
      <c r="AT269" s="403"/>
      <c r="AU269" s="405"/>
      <c r="AV269" s="405"/>
      <c r="AW269" s="406"/>
      <c r="AX269" s="397"/>
      <c r="AY269" s="398"/>
      <c r="AZ269" s="397"/>
      <c r="BA269" s="407"/>
      <c r="BB269" s="397"/>
      <c r="BC269" s="398"/>
      <c r="BD269" s="397"/>
      <c r="BE269" s="399"/>
      <c r="BF269" s="397"/>
      <c r="BG269" s="398"/>
      <c r="BH269" s="397"/>
      <c r="BI269" s="407"/>
      <c r="BJ269" s="397"/>
      <c r="BK269" s="398"/>
      <c r="BL269" s="397"/>
      <c r="BM269" s="407"/>
      <c r="BN269" s="397"/>
      <c r="BO269" s="398"/>
      <c r="BP269" s="397"/>
      <c r="BQ269" s="407"/>
      <c r="BR269" s="397"/>
      <c r="BS269" s="398"/>
      <c r="BT269" s="397"/>
      <c r="BU269" s="407"/>
      <c r="BV269" s="397"/>
      <c r="BW269" s="398"/>
      <c r="BX269" s="397"/>
      <c r="BY269" s="407"/>
      <c r="BZ269" s="409"/>
      <c r="CA269" s="410"/>
      <c r="CB269" s="411"/>
      <c r="CC269" s="398"/>
      <c r="CD269" s="397"/>
      <c r="CE269" s="407"/>
      <c r="CF269" s="411"/>
      <c r="CG269" s="398"/>
      <c r="CH269" s="397"/>
      <c r="CI269" s="407"/>
      <c r="CJ269" s="240"/>
      <c r="CK269" s="241"/>
      <c r="CL269" s="242"/>
    </row>
    <row r="270" spans="2:90" ht="23.25" thickBot="1">
      <c r="B270" s="223"/>
      <c r="C270" s="224"/>
      <c r="D270" s="225"/>
      <c r="E270" s="393"/>
      <c r="F270" s="374"/>
      <c r="G270" s="227"/>
      <c r="H270" s="392"/>
      <c r="I270" s="228"/>
      <c r="J270" s="228"/>
      <c r="K270" s="228"/>
      <c r="L270" s="413"/>
      <c r="M270" s="231"/>
      <c r="N270" s="232"/>
      <c r="O270" s="390"/>
      <c r="P270" s="391"/>
      <c r="R270" s="396"/>
      <c r="S270" s="394"/>
      <c r="T270" s="396"/>
      <c r="U270" s="395"/>
      <c r="V270" s="397"/>
      <c r="W270" s="398"/>
      <c r="X270" s="397"/>
      <c r="Y270" s="399"/>
      <c r="Z270" s="397"/>
      <c r="AA270" s="398"/>
      <c r="AB270" s="397"/>
      <c r="AC270" s="399"/>
      <c r="AD270" s="397"/>
      <c r="AE270" s="397"/>
      <c r="AF270" s="400"/>
      <c r="AG270" s="401"/>
      <c r="AH270" s="398"/>
      <c r="AI270" s="400"/>
      <c r="AJ270" s="397"/>
      <c r="AK270" s="401"/>
      <c r="AL270" s="400"/>
      <c r="AM270" s="402"/>
      <c r="AN270" s="403"/>
      <c r="AO270" s="400"/>
      <c r="AP270" s="397"/>
      <c r="AQ270" s="403"/>
      <c r="AR270" s="397"/>
      <c r="AS270" s="404"/>
      <c r="AT270" s="403"/>
      <c r="AU270" s="398"/>
      <c r="AV270" s="397"/>
      <c r="AW270" s="406"/>
      <c r="AX270" s="397"/>
      <c r="AY270" s="398"/>
      <c r="AZ270" s="397"/>
      <c r="BA270" s="407"/>
      <c r="BB270" s="397"/>
      <c r="BC270" s="398"/>
      <c r="BD270" s="397"/>
      <c r="BE270" s="399"/>
      <c r="BF270" s="397"/>
      <c r="BG270" s="398"/>
      <c r="BH270" s="397"/>
      <c r="BI270" s="407"/>
      <c r="BJ270" s="397"/>
      <c r="BK270" s="398"/>
      <c r="BL270" s="397"/>
      <c r="BM270" s="407"/>
      <c r="BN270" s="397"/>
      <c r="BO270" s="398"/>
      <c r="BP270" s="397"/>
      <c r="BQ270" s="407"/>
      <c r="BR270" s="397"/>
      <c r="BS270" s="398"/>
      <c r="BT270" s="397"/>
      <c r="BU270" s="407"/>
      <c r="BV270" s="397"/>
      <c r="BW270" s="398"/>
      <c r="BX270" s="397"/>
      <c r="BY270" s="407"/>
      <c r="BZ270" s="409"/>
      <c r="CA270" s="410"/>
      <c r="CB270" s="411"/>
      <c r="CC270" s="398"/>
      <c r="CD270" s="397"/>
      <c r="CE270" s="407"/>
      <c r="CF270" s="411"/>
      <c r="CG270" s="398"/>
      <c r="CH270" s="397"/>
      <c r="CI270" s="407"/>
      <c r="CJ270" s="240"/>
      <c r="CK270" s="241"/>
      <c r="CL270" s="242"/>
    </row>
    <row r="271" spans="2:90" ht="23.25" thickBot="1">
      <c r="B271" s="223"/>
      <c r="C271" s="224"/>
      <c r="D271" s="225"/>
      <c r="E271" s="393"/>
      <c r="F271" s="374"/>
      <c r="G271" s="227"/>
      <c r="H271" s="392"/>
      <c r="I271" s="228"/>
      <c r="J271" s="228"/>
      <c r="K271" s="228"/>
      <c r="L271" s="413"/>
      <c r="M271" s="231"/>
      <c r="N271" s="232"/>
      <c r="O271" s="390"/>
      <c r="P271" s="391"/>
      <c r="R271" s="396"/>
      <c r="S271" s="394"/>
      <c r="T271" s="396"/>
      <c r="U271" s="395"/>
      <c r="V271" s="397"/>
      <c r="W271" s="398"/>
      <c r="X271" s="397"/>
      <c r="Y271" s="399"/>
      <c r="Z271" s="397"/>
      <c r="AA271" s="398"/>
      <c r="AB271" s="397"/>
      <c r="AC271" s="399"/>
      <c r="AD271" s="397"/>
      <c r="AE271" s="397"/>
      <c r="AF271" s="400"/>
      <c r="AG271" s="401"/>
      <c r="AH271" s="398"/>
      <c r="AI271" s="400"/>
      <c r="AJ271" s="397"/>
      <c r="AK271" s="401"/>
      <c r="AL271" s="400"/>
      <c r="AM271" s="402"/>
      <c r="AN271" s="403"/>
      <c r="AO271" s="400"/>
      <c r="AP271" s="397"/>
      <c r="AQ271" s="403"/>
      <c r="AR271" s="397"/>
      <c r="AS271" s="404"/>
      <c r="AT271" s="403"/>
      <c r="AU271" s="398"/>
      <c r="AV271" s="397"/>
      <c r="AW271" s="406"/>
      <c r="AX271" s="397"/>
      <c r="AY271" s="398"/>
      <c r="AZ271" s="397"/>
      <c r="BA271" s="407"/>
      <c r="BB271" s="397"/>
      <c r="BC271" s="398"/>
      <c r="BD271" s="397"/>
      <c r="BE271" s="399"/>
      <c r="BF271" s="397"/>
      <c r="BG271" s="398"/>
      <c r="BH271" s="397"/>
      <c r="BI271" s="407"/>
      <c r="BJ271" s="397"/>
      <c r="BK271" s="398"/>
      <c r="BL271" s="397"/>
      <c r="BM271" s="407"/>
      <c r="BN271" s="397"/>
      <c r="BO271" s="398"/>
      <c r="BP271" s="397"/>
      <c r="BQ271" s="407"/>
      <c r="BR271" s="397"/>
      <c r="BS271" s="398"/>
      <c r="BT271" s="397"/>
      <c r="BU271" s="407"/>
      <c r="BV271" s="397"/>
      <c r="BW271" s="398"/>
      <c r="BX271" s="397"/>
      <c r="BY271" s="407"/>
      <c r="BZ271" s="409"/>
      <c r="CA271" s="410"/>
      <c r="CB271" s="411"/>
      <c r="CC271" s="398"/>
      <c r="CD271" s="397"/>
      <c r="CE271" s="407"/>
      <c r="CF271" s="411"/>
      <c r="CG271" s="398"/>
      <c r="CH271" s="397"/>
      <c r="CI271" s="407"/>
      <c r="CJ271" s="240"/>
      <c r="CK271" s="241"/>
      <c r="CL271" s="242"/>
    </row>
    <row r="272" spans="2:90" ht="23.25" thickBot="1">
      <c r="B272" s="223"/>
      <c r="C272" s="224"/>
      <c r="D272" s="225"/>
      <c r="E272" s="393"/>
      <c r="F272" s="374"/>
      <c r="G272" s="227"/>
      <c r="H272" s="392"/>
      <c r="I272" s="228"/>
      <c r="J272" s="228"/>
      <c r="K272" s="228"/>
      <c r="L272" s="413"/>
      <c r="M272" s="231"/>
      <c r="N272" s="232"/>
      <c r="O272" s="390"/>
      <c r="P272" s="391"/>
      <c r="R272" s="396"/>
      <c r="S272" s="394"/>
      <c r="T272" s="396"/>
      <c r="U272" s="395"/>
      <c r="V272" s="397"/>
      <c r="W272" s="398"/>
      <c r="X272" s="397"/>
      <c r="Y272" s="399"/>
      <c r="Z272" s="397"/>
      <c r="AA272" s="398"/>
      <c r="AB272" s="397"/>
      <c r="AC272" s="399"/>
      <c r="AD272" s="397"/>
      <c r="AE272" s="397"/>
      <c r="AF272" s="400"/>
      <c r="AG272" s="401"/>
      <c r="AH272" s="398"/>
      <c r="AI272" s="400"/>
      <c r="AJ272" s="397"/>
      <c r="AK272" s="401"/>
      <c r="AL272" s="400"/>
      <c r="AM272" s="402"/>
      <c r="AN272" s="403"/>
      <c r="AO272" s="400"/>
      <c r="AP272" s="397"/>
      <c r="AQ272" s="403"/>
      <c r="AR272" s="397"/>
      <c r="AS272" s="404"/>
      <c r="AT272" s="403"/>
      <c r="AU272" s="398"/>
      <c r="AV272" s="397"/>
      <c r="AW272" s="406"/>
      <c r="AX272" s="397"/>
      <c r="AY272" s="398"/>
      <c r="AZ272" s="397"/>
      <c r="BA272" s="407"/>
      <c r="BB272" s="397"/>
      <c r="BC272" s="398"/>
      <c r="BD272" s="397"/>
      <c r="BE272" s="399"/>
      <c r="BF272" s="397"/>
      <c r="BG272" s="398"/>
      <c r="BH272" s="397"/>
      <c r="BI272" s="407"/>
      <c r="BJ272" s="397"/>
      <c r="BK272" s="398"/>
      <c r="BL272" s="397"/>
      <c r="BM272" s="407"/>
      <c r="BN272" s="397"/>
      <c r="BO272" s="398"/>
      <c r="BP272" s="397"/>
      <c r="BQ272" s="407"/>
      <c r="BR272" s="397"/>
      <c r="BS272" s="398"/>
      <c r="BT272" s="397"/>
      <c r="BU272" s="407"/>
      <c r="BV272" s="397"/>
      <c r="BW272" s="398"/>
      <c r="BX272" s="397"/>
      <c r="BY272" s="407"/>
      <c r="BZ272" s="409"/>
      <c r="CA272" s="410"/>
      <c r="CB272" s="411"/>
      <c r="CC272" s="398"/>
      <c r="CD272" s="397"/>
      <c r="CE272" s="407"/>
      <c r="CF272" s="411"/>
      <c r="CG272" s="398"/>
      <c r="CH272" s="397"/>
      <c r="CI272" s="407"/>
      <c r="CJ272" s="240"/>
      <c r="CK272" s="241"/>
      <c r="CL272" s="242"/>
    </row>
    <row r="273" spans="2:90" ht="23.25" thickBot="1">
      <c r="B273" s="223"/>
      <c r="C273" s="224"/>
      <c r="D273" s="225"/>
      <c r="E273" s="393"/>
      <c r="F273" s="374"/>
      <c r="G273" s="227"/>
      <c r="H273" s="392"/>
      <c r="I273" s="228"/>
      <c r="J273" s="228"/>
      <c r="K273" s="228"/>
      <c r="L273" s="379"/>
      <c r="M273" s="231"/>
      <c r="N273" s="232"/>
      <c r="O273" s="390"/>
      <c r="P273" s="391"/>
      <c r="R273" s="396"/>
      <c r="S273" s="394"/>
      <c r="T273" s="396"/>
      <c r="U273" s="395"/>
      <c r="V273" s="397"/>
      <c r="W273" s="398"/>
      <c r="X273" s="397"/>
      <c r="Y273" s="399"/>
      <c r="Z273" s="397"/>
      <c r="AA273" s="398"/>
      <c r="AB273" s="397"/>
      <c r="AC273" s="399"/>
      <c r="AD273" s="397"/>
      <c r="AE273" s="397"/>
      <c r="AF273" s="400"/>
      <c r="AG273" s="401"/>
      <c r="AH273" s="398"/>
      <c r="AI273" s="400"/>
      <c r="AJ273" s="397"/>
      <c r="AK273" s="401"/>
      <c r="AL273" s="400"/>
      <c r="AM273" s="402"/>
      <c r="AN273" s="403"/>
      <c r="AO273" s="400"/>
      <c r="AP273" s="397"/>
      <c r="AQ273" s="403"/>
      <c r="AR273" s="397"/>
      <c r="AS273" s="404"/>
      <c r="AT273" s="403"/>
      <c r="AU273" s="398"/>
      <c r="AV273" s="397"/>
      <c r="AW273" s="406"/>
      <c r="AX273" s="397"/>
      <c r="AY273" s="398"/>
      <c r="AZ273" s="397"/>
      <c r="BA273" s="407"/>
      <c r="BB273" s="397"/>
      <c r="BC273" s="398"/>
      <c r="BD273" s="397"/>
      <c r="BE273" s="399"/>
      <c r="BF273" s="397"/>
      <c r="BG273" s="398"/>
      <c r="BH273" s="397"/>
      <c r="BI273" s="407"/>
      <c r="BJ273" s="397"/>
      <c r="BK273" s="398"/>
      <c r="BL273" s="397"/>
      <c r="BM273" s="407"/>
      <c r="BN273" s="397"/>
      <c r="BO273" s="398"/>
      <c r="BP273" s="397"/>
      <c r="BQ273" s="407"/>
      <c r="BR273" s="397"/>
      <c r="BS273" s="398"/>
      <c r="BT273" s="397"/>
      <c r="BU273" s="407"/>
      <c r="BV273" s="397"/>
      <c r="BW273" s="398"/>
      <c r="BX273" s="397"/>
      <c r="BY273" s="407"/>
      <c r="BZ273" s="409"/>
      <c r="CA273" s="410"/>
      <c r="CB273" s="411"/>
      <c r="CC273" s="398"/>
      <c r="CD273" s="397"/>
      <c r="CE273" s="407"/>
      <c r="CF273" s="411"/>
      <c r="CG273" s="398"/>
      <c r="CH273" s="397"/>
      <c r="CI273" s="407"/>
      <c r="CJ273" s="240"/>
      <c r="CK273" s="241"/>
      <c r="CL273" s="242"/>
    </row>
    <row r="274" spans="2:90" ht="23.25" thickBot="1">
      <c r="B274" s="223"/>
      <c r="C274" s="224"/>
      <c r="D274" s="225"/>
      <c r="E274" s="393"/>
      <c r="F274" s="374"/>
      <c r="G274" s="227"/>
      <c r="H274" s="392"/>
      <c r="I274" s="228"/>
      <c r="J274" s="228"/>
      <c r="K274" s="228"/>
      <c r="L274" s="379"/>
      <c r="M274" s="231"/>
      <c r="N274" s="232"/>
      <c r="O274" s="390"/>
      <c r="P274" s="391"/>
      <c r="R274" s="396"/>
      <c r="S274" s="394"/>
      <c r="T274" s="396"/>
      <c r="U274" s="395"/>
      <c r="V274" s="397"/>
      <c r="W274" s="398"/>
      <c r="X274" s="397"/>
      <c r="Y274" s="399"/>
      <c r="Z274" s="397"/>
      <c r="AA274" s="398"/>
      <c r="AB274" s="397"/>
      <c r="AC274" s="399"/>
      <c r="AD274" s="397"/>
      <c r="AE274" s="397"/>
      <c r="AF274" s="400"/>
      <c r="AG274" s="401"/>
      <c r="AH274" s="398"/>
      <c r="AI274" s="400"/>
      <c r="AJ274" s="397"/>
      <c r="AK274" s="401"/>
      <c r="AL274" s="400"/>
      <c r="AM274" s="402"/>
      <c r="AN274" s="403"/>
      <c r="AO274" s="400"/>
      <c r="AP274" s="397"/>
      <c r="AQ274" s="403"/>
      <c r="AR274" s="397"/>
      <c r="AS274" s="404"/>
      <c r="AT274" s="403"/>
      <c r="AU274" s="398"/>
      <c r="AV274" s="397"/>
      <c r="AW274" s="406"/>
      <c r="AX274" s="397"/>
      <c r="AY274" s="398"/>
      <c r="AZ274" s="397"/>
      <c r="BA274" s="407"/>
      <c r="BB274" s="397"/>
      <c r="BC274" s="398"/>
      <c r="BD274" s="397"/>
      <c r="BE274" s="399"/>
      <c r="BF274" s="397"/>
      <c r="BG274" s="398"/>
      <c r="BH274" s="397"/>
      <c r="BI274" s="407"/>
      <c r="BJ274" s="397"/>
      <c r="BK274" s="398"/>
      <c r="BL274" s="397"/>
      <c r="BM274" s="407"/>
      <c r="BN274" s="397"/>
      <c r="BO274" s="398"/>
      <c r="BP274" s="397"/>
      <c r="BQ274" s="407"/>
      <c r="BR274" s="397"/>
      <c r="BS274" s="398"/>
      <c r="BT274" s="397"/>
      <c r="BU274" s="407"/>
      <c r="BV274" s="397"/>
      <c r="BW274" s="398"/>
      <c r="BX274" s="397"/>
      <c r="BY274" s="407"/>
      <c r="BZ274" s="409"/>
      <c r="CA274" s="410"/>
      <c r="CB274" s="411"/>
      <c r="CC274" s="398"/>
      <c r="CD274" s="397"/>
      <c r="CE274" s="407"/>
      <c r="CF274" s="411"/>
      <c r="CG274" s="398"/>
      <c r="CH274" s="397"/>
      <c r="CI274" s="407"/>
      <c r="CJ274" s="240"/>
      <c r="CK274" s="241"/>
      <c r="CL274" s="242"/>
    </row>
    <row r="275" spans="2:90" ht="23.25" thickBot="1">
      <c r="B275" s="223"/>
      <c r="C275" s="224"/>
      <c r="D275" s="225"/>
      <c r="E275" s="393"/>
      <c r="F275" s="374"/>
      <c r="G275" s="227"/>
      <c r="H275" s="392"/>
      <c r="I275" s="228"/>
      <c r="J275" s="228"/>
      <c r="K275" s="228"/>
      <c r="L275" s="379"/>
      <c r="M275" s="231"/>
      <c r="N275" s="232"/>
      <c r="O275" s="390"/>
      <c r="P275" s="391"/>
      <c r="R275" s="396"/>
      <c r="S275" s="394"/>
      <c r="T275" s="396"/>
      <c r="U275" s="395"/>
      <c r="V275" s="397"/>
      <c r="W275" s="398"/>
      <c r="X275" s="397"/>
      <c r="Y275" s="399"/>
      <c r="Z275" s="397"/>
      <c r="AA275" s="398"/>
      <c r="AB275" s="397"/>
      <c r="AC275" s="399"/>
      <c r="AD275" s="397"/>
      <c r="AE275" s="397"/>
      <c r="AF275" s="400"/>
      <c r="AG275" s="401"/>
      <c r="AH275" s="398"/>
      <c r="AI275" s="400"/>
      <c r="AJ275" s="397"/>
      <c r="AK275" s="401"/>
      <c r="AL275" s="400"/>
      <c r="AM275" s="402"/>
      <c r="AN275" s="403"/>
      <c r="AO275" s="400"/>
      <c r="AP275" s="397"/>
      <c r="AQ275" s="403"/>
      <c r="AR275" s="397"/>
      <c r="AS275" s="404"/>
      <c r="AT275" s="403"/>
      <c r="AU275" s="398"/>
      <c r="AV275" s="397"/>
      <c r="AW275" s="406"/>
      <c r="AX275" s="397"/>
      <c r="AY275" s="398"/>
      <c r="AZ275" s="397"/>
      <c r="BA275" s="407"/>
      <c r="BB275" s="397"/>
      <c r="BC275" s="398"/>
      <c r="BD275" s="397"/>
      <c r="BE275" s="399"/>
      <c r="BF275" s="397"/>
      <c r="BG275" s="398"/>
      <c r="BH275" s="397"/>
      <c r="BI275" s="407"/>
      <c r="BJ275" s="397"/>
      <c r="BK275" s="398"/>
      <c r="BL275" s="397"/>
      <c r="BM275" s="407"/>
      <c r="BN275" s="397"/>
      <c r="BO275" s="398"/>
      <c r="BP275" s="397"/>
      <c r="BQ275" s="407"/>
      <c r="BR275" s="397"/>
      <c r="BS275" s="398"/>
      <c r="BT275" s="397"/>
      <c r="BU275" s="407"/>
      <c r="BV275" s="397"/>
      <c r="BW275" s="398"/>
      <c r="BX275" s="397"/>
      <c r="BY275" s="407"/>
      <c r="BZ275" s="409"/>
      <c r="CA275" s="410"/>
      <c r="CB275" s="411"/>
      <c r="CC275" s="398"/>
      <c r="CD275" s="397"/>
      <c r="CE275" s="407"/>
      <c r="CF275" s="411"/>
      <c r="CG275" s="398"/>
      <c r="CH275" s="397"/>
      <c r="CI275" s="407"/>
      <c r="CJ275" s="240"/>
      <c r="CK275" s="241"/>
      <c r="CL275" s="242"/>
    </row>
    <row r="276" spans="2:90" ht="23.25" thickBot="1">
      <c r="B276" s="223"/>
      <c r="C276" s="224"/>
      <c r="D276" s="225"/>
      <c r="E276" s="393"/>
      <c r="F276" s="374"/>
      <c r="G276" s="227"/>
      <c r="H276" s="392"/>
      <c r="I276" s="228"/>
      <c r="J276" s="228"/>
      <c r="K276" s="228"/>
      <c r="L276" s="379"/>
      <c r="M276" s="231"/>
      <c r="N276" s="232"/>
      <c r="O276" s="390"/>
      <c r="P276" s="391"/>
      <c r="R276" s="396"/>
      <c r="S276" s="394"/>
      <c r="T276" s="396"/>
      <c r="U276" s="395"/>
      <c r="V276" s="397"/>
      <c r="W276" s="398"/>
      <c r="X276" s="397"/>
      <c r="Y276" s="399"/>
      <c r="Z276" s="397"/>
      <c r="AA276" s="398"/>
      <c r="AB276" s="397"/>
      <c r="AC276" s="399"/>
      <c r="AD276" s="397"/>
      <c r="AE276" s="397"/>
      <c r="AF276" s="400"/>
      <c r="AG276" s="401"/>
      <c r="AH276" s="398"/>
      <c r="AI276" s="400"/>
      <c r="AJ276" s="397"/>
      <c r="AK276" s="401"/>
      <c r="AL276" s="400"/>
      <c r="AM276" s="402"/>
      <c r="AN276" s="403"/>
      <c r="AO276" s="400"/>
      <c r="AP276" s="397"/>
      <c r="AQ276" s="403"/>
      <c r="AR276" s="397"/>
      <c r="AS276" s="404"/>
      <c r="AT276" s="403"/>
      <c r="AU276" s="398"/>
      <c r="AV276" s="397"/>
      <c r="AW276" s="406"/>
      <c r="AX276" s="397"/>
      <c r="AY276" s="398"/>
      <c r="AZ276" s="397"/>
      <c r="BA276" s="407"/>
      <c r="BB276" s="397"/>
      <c r="BC276" s="398"/>
      <c r="BD276" s="397"/>
      <c r="BE276" s="399"/>
      <c r="BF276" s="397"/>
      <c r="BG276" s="398"/>
      <c r="BH276" s="397"/>
      <c r="BI276" s="407"/>
      <c r="BJ276" s="397"/>
      <c r="BK276" s="398"/>
      <c r="BL276" s="397"/>
      <c r="BM276" s="407"/>
      <c r="BN276" s="397"/>
      <c r="BO276" s="398"/>
      <c r="BP276" s="397"/>
      <c r="BQ276" s="407"/>
      <c r="BR276" s="397"/>
      <c r="BS276" s="398"/>
      <c r="BT276" s="397"/>
      <c r="BU276" s="407"/>
      <c r="BV276" s="397"/>
      <c r="BW276" s="398"/>
      <c r="BX276" s="397"/>
      <c r="BY276" s="407"/>
      <c r="BZ276" s="409"/>
      <c r="CA276" s="410"/>
      <c r="CB276" s="411"/>
      <c r="CC276" s="398"/>
      <c r="CD276" s="397"/>
      <c r="CE276" s="407"/>
      <c r="CF276" s="411"/>
      <c r="CG276" s="398"/>
      <c r="CH276" s="397"/>
      <c r="CI276" s="407"/>
      <c r="CJ276" s="240"/>
      <c r="CK276" s="241"/>
      <c r="CL276" s="242"/>
    </row>
    <row r="277" spans="2:90" ht="23.25" thickBot="1">
      <c r="B277" s="223"/>
      <c r="C277" s="224"/>
      <c r="D277" s="225"/>
      <c r="E277" s="393"/>
      <c r="F277" s="374"/>
      <c r="G277" s="227"/>
      <c r="H277" s="392"/>
      <c r="I277" s="228"/>
      <c r="J277" s="228"/>
      <c r="K277" s="228"/>
      <c r="L277" s="379"/>
      <c r="M277" s="231"/>
      <c r="N277" s="232"/>
      <c r="O277" s="390"/>
      <c r="P277" s="391"/>
      <c r="R277" s="396"/>
      <c r="S277" s="394"/>
      <c r="T277" s="396"/>
      <c r="U277" s="395"/>
      <c r="V277" s="397"/>
      <c r="W277" s="398"/>
      <c r="X277" s="397"/>
      <c r="Y277" s="399"/>
      <c r="Z277" s="397"/>
      <c r="AA277" s="398"/>
      <c r="AB277" s="397"/>
      <c r="AC277" s="399"/>
      <c r="AD277" s="397"/>
      <c r="AE277" s="397"/>
      <c r="AF277" s="400"/>
      <c r="AG277" s="401"/>
      <c r="AH277" s="398"/>
      <c r="AI277" s="400"/>
      <c r="AJ277" s="397"/>
      <c r="AK277" s="401"/>
      <c r="AL277" s="400"/>
      <c r="AM277" s="402"/>
      <c r="AN277" s="403"/>
      <c r="AO277" s="400"/>
      <c r="AP277" s="397"/>
      <c r="AQ277" s="403"/>
      <c r="AR277" s="397"/>
      <c r="AS277" s="404"/>
      <c r="AT277" s="403"/>
      <c r="AU277" s="398"/>
      <c r="AV277" s="397"/>
      <c r="AW277" s="406"/>
      <c r="AX277" s="397"/>
      <c r="AY277" s="398"/>
      <c r="AZ277" s="397"/>
      <c r="BA277" s="407"/>
      <c r="BB277" s="397"/>
      <c r="BC277" s="398"/>
      <c r="BD277" s="397"/>
      <c r="BE277" s="399"/>
      <c r="BF277" s="397"/>
      <c r="BG277" s="398"/>
      <c r="BH277" s="397"/>
      <c r="BI277" s="407"/>
      <c r="BJ277" s="397"/>
      <c r="BK277" s="398"/>
      <c r="BL277" s="397"/>
      <c r="BM277" s="407"/>
      <c r="BN277" s="397"/>
      <c r="BO277" s="398"/>
      <c r="BP277" s="397"/>
      <c r="BQ277" s="407"/>
      <c r="BR277" s="397"/>
      <c r="BS277" s="398"/>
      <c r="BT277" s="397"/>
      <c r="BU277" s="407"/>
      <c r="BV277" s="397"/>
      <c r="BW277" s="398"/>
      <c r="BX277" s="397"/>
      <c r="BY277" s="407"/>
      <c r="BZ277" s="409"/>
      <c r="CA277" s="410"/>
      <c r="CB277" s="411"/>
      <c r="CC277" s="398"/>
      <c r="CD277" s="397"/>
      <c r="CE277" s="407"/>
      <c r="CF277" s="411"/>
      <c r="CG277" s="398"/>
      <c r="CH277" s="397"/>
      <c r="CI277" s="407"/>
      <c r="CJ277" s="240"/>
      <c r="CK277" s="241"/>
      <c r="CL277" s="242"/>
    </row>
    <row r="278" spans="2:90" ht="23.25" thickBot="1">
      <c r="B278" s="223"/>
      <c r="C278" s="224"/>
      <c r="D278" s="225"/>
      <c r="E278" s="393"/>
      <c r="F278" s="374"/>
      <c r="G278" s="227"/>
      <c r="H278" s="392"/>
      <c r="I278" s="228"/>
      <c r="J278" s="228"/>
      <c r="K278" s="228"/>
      <c r="L278" s="379"/>
      <c r="M278" s="231"/>
      <c r="N278" s="232"/>
      <c r="O278" s="390"/>
      <c r="P278" s="391"/>
      <c r="R278" s="396"/>
      <c r="S278" s="394"/>
      <c r="T278" s="396"/>
      <c r="U278" s="395"/>
      <c r="V278" s="397"/>
      <c r="W278" s="398"/>
      <c r="X278" s="397"/>
      <c r="Y278" s="399"/>
      <c r="Z278" s="397"/>
      <c r="AA278" s="398"/>
      <c r="AB278" s="397"/>
      <c r="AC278" s="399"/>
      <c r="AD278" s="397"/>
      <c r="AE278" s="397"/>
      <c r="AF278" s="400"/>
      <c r="AG278" s="401"/>
      <c r="AH278" s="398"/>
      <c r="AI278" s="400"/>
      <c r="AJ278" s="397"/>
      <c r="AK278" s="401"/>
      <c r="AL278" s="400"/>
      <c r="AM278" s="402"/>
      <c r="AN278" s="403"/>
      <c r="AO278" s="400"/>
      <c r="AP278" s="397"/>
      <c r="AQ278" s="403"/>
      <c r="AR278" s="397"/>
      <c r="AS278" s="404"/>
      <c r="AT278" s="403"/>
      <c r="AU278" s="398"/>
      <c r="AV278" s="397"/>
      <c r="AW278" s="406"/>
      <c r="AX278" s="397"/>
      <c r="AY278" s="398"/>
      <c r="AZ278" s="397"/>
      <c r="BA278" s="407"/>
      <c r="BB278" s="397"/>
      <c r="BC278" s="398"/>
      <c r="BD278" s="397"/>
      <c r="BE278" s="399"/>
      <c r="BF278" s="397"/>
      <c r="BG278" s="398"/>
      <c r="BH278" s="397"/>
      <c r="BI278" s="407"/>
      <c r="BJ278" s="397"/>
      <c r="BK278" s="398"/>
      <c r="BL278" s="397"/>
      <c r="BM278" s="407"/>
      <c r="BN278" s="397"/>
      <c r="BO278" s="398"/>
      <c r="BP278" s="397"/>
      <c r="BQ278" s="407"/>
      <c r="BR278" s="397"/>
      <c r="BS278" s="398"/>
      <c r="BT278" s="397"/>
      <c r="BU278" s="407"/>
      <c r="BV278" s="397"/>
      <c r="BW278" s="398"/>
      <c r="BX278" s="397"/>
      <c r="BY278" s="407"/>
      <c r="BZ278" s="409"/>
      <c r="CA278" s="410"/>
      <c r="CB278" s="411"/>
      <c r="CC278" s="398"/>
      <c r="CD278" s="397"/>
      <c r="CE278" s="407"/>
      <c r="CF278" s="411"/>
      <c r="CG278" s="398"/>
      <c r="CH278" s="397"/>
      <c r="CI278" s="407"/>
      <c r="CJ278" s="240"/>
      <c r="CK278" s="241"/>
      <c r="CL278" s="242"/>
    </row>
    <row r="279" spans="2:90" ht="23.25" thickBot="1">
      <c r="B279" s="223"/>
      <c r="C279" s="224"/>
      <c r="D279" s="225"/>
      <c r="E279" s="393"/>
      <c r="F279" s="374"/>
      <c r="G279" s="227"/>
      <c r="H279" s="392"/>
      <c r="I279" s="228"/>
      <c r="J279" s="228"/>
      <c r="K279" s="228"/>
      <c r="L279" s="414"/>
      <c r="M279" s="231"/>
      <c r="N279" s="232"/>
      <c r="O279" s="390"/>
      <c r="P279" s="391"/>
      <c r="R279" s="396"/>
      <c r="S279" s="394"/>
      <c r="T279" s="396"/>
      <c r="U279" s="395"/>
      <c r="V279" s="397"/>
      <c r="W279" s="398"/>
      <c r="X279" s="397"/>
      <c r="Y279" s="399"/>
      <c r="Z279" s="397"/>
      <c r="AA279" s="398"/>
      <c r="AB279" s="397"/>
      <c r="AC279" s="399"/>
      <c r="AD279" s="397"/>
      <c r="AE279" s="397"/>
      <c r="AF279" s="400"/>
      <c r="AG279" s="401"/>
      <c r="AH279" s="398"/>
      <c r="AI279" s="400"/>
      <c r="AJ279" s="397"/>
      <c r="AK279" s="401"/>
      <c r="AL279" s="400"/>
      <c r="AM279" s="402"/>
      <c r="AN279" s="403"/>
      <c r="AO279" s="400"/>
      <c r="AP279" s="397"/>
      <c r="AQ279" s="403"/>
      <c r="AR279" s="397"/>
      <c r="AS279" s="404"/>
      <c r="AT279" s="403"/>
      <c r="AU279" s="398"/>
      <c r="AV279" s="397"/>
      <c r="AW279" s="406"/>
      <c r="AX279" s="397"/>
      <c r="AY279" s="398"/>
      <c r="AZ279" s="397"/>
      <c r="BA279" s="407"/>
      <c r="BB279" s="397"/>
      <c r="BC279" s="398"/>
      <c r="BD279" s="397"/>
      <c r="BE279" s="399"/>
      <c r="BF279" s="397"/>
      <c r="BG279" s="398"/>
      <c r="BH279" s="397"/>
      <c r="BI279" s="407"/>
      <c r="BJ279" s="397"/>
      <c r="BK279" s="398"/>
      <c r="BL279" s="397"/>
      <c r="BM279" s="407"/>
      <c r="BN279" s="397"/>
      <c r="BO279" s="398"/>
      <c r="BP279" s="397"/>
      <c r="BQ279" s="407"/>
      <c r="BR279" s="397"/>
      <c r="BS279" s="398"/>
      <c r="BT279" s="397"/>
      <c r="BU279" s="407"/>
      <c r="BV279" s="397"/>
      <c r="BW279" s="398"/>
      <c r="BX279" s="397"/>
      <c r="BY279" s="407"/>
      <c r="BZ279" s="409"/>
      <c r="CA279" s="410"/>
      <c r="CB279" s="411"/>
      <c r="CC279" s="398"/>
      <c r="CD279" s="397"/>
      <c r="CE279" s="407"/>
      <c r="CF279" s="411"/>
      <c r="CG279" s="398"/>
      <c r="CH279" s="397"/>
      <c r="CI279" s="407"/>
      <c r="CJ279" s="240"/>
      <c r="CK279" s="241"/>
      <c r="CL279" s="242"/>
    </row>
    <row r="280" spans="2:90" ht="23.25" thickBot="1">
      <c r="B280" s="223"/>
      <c r="C280" s="224"/>
      <c r="D280" s="225"/>
      <c r="E280" s="393"/>
      <c r="F280" s="374"/>
      <c r="G280" s="227"/>
      <c r="H280" s="392"/>
      <c r="I280" s="228"/>
      <c r="J280" s="228"/>
      <c r="K280" s="228"/>
      <c r="L280" s="379"/>
      <c r="M280" s="231"/>
      <c r="N280" s="232"/>
      <c r="O280" s="390"/>
      <c r="P280" s="391"/>
      <c r="R280" s="396"/>
      <c r="S280" s="394"/>
      <c r="T280" s="396"/>
      <c r="U280" s="395"/>
      <c r="V280" s="397"/>
      <c r="W280" s="398"/>
      <c r="X280" s="397"/>
      <c r="Y280" s="399"/>
      <c r="Z280" s="397"/>
      <c r="AA280" s="398"/>
      <c r="AB280" s="397"/>
      <c r="AC280" s="399"/>
      <c r="AD280" s="397"/>
      <c r="AE280" s="397"/>
      <c r="AF280" s="400"/>
      <c r="AG280" s="401"/>
      <c r="AH280" s="398"/>
      <c r="AI280" s="400"/>
      <c r="AJ280" s="397"/>
      <c r="AK280" s="401"/>
      <c r="AL280" s="400"/>
      <c r="AM280" s="402"/>
      <c r="AN280" s="403"/>
      <c r="AO280" s="400"/>
      <c r="AP280" s="397"/>
      <c r="AQ280" s="403"/>
      <c r="AR280" s="397"/>
      <c r="AS280" s="404"/>
      <c r="AT280" s="403"/>
      <c r="AU280" s="398"/>
      <c r="AV280" s="397"/>
      <c r="AW280" s="406"/>
      <c r="AX280" s="397"/>
      <c r="AY280" s="398"/>
      <c r="AZ280" s="397"/>
      <c r="BA280" s="407"/>
      <c r="BB280" s="397"/>
      <c r="BC280" s="398"/>
      <c r="BD280" s="397"/>
      <c r="BE280" s="399"/>
      <c r="BF280" s="397"/>
      <c r="BG280" s="398"/>
      <c r="BH280" s="397"/>
      <c r="BI280" s="407"/>
      <c r="BJ280" s="397"/>
      <c r="BK280" s="398"/>
      <c r="BL280" s="397"/>
      <c r="BM280" s="407"/>
      <c r="BN280" s="397"/>
      <c r="BO280" s="398"/>
      <c r="BP280" s="397"/>
      <c r="BQ280" s="407"/>
      <c r="BR280" s="397"/>
      <c r="BS280" s="398"/>
      <c r="BT280" s="397"/>
      <c r="BU280" s="407"/>
      <c r="BV280" s="397"/>
      <c r="BW280" s="398"/>
      <c r="BX280" s="397"/>
      <c r="BY280" s="407"/>
      <c r="BZ280" s="409"/>
      <c r="CA280" s="410"/>
      <c r="CB280" s="411"/>
      <c r="CC280" s="398"/>
      <c r="CD280" s="397"/>
      <c r="CE280" s="407"/>
      <c r="CF280" s="411"/>
      <c r="CG280" s="398"/>
      <c r="CH280" s="397"/>
      <c r="CI280" s="407"/>
      <c r="CJ280" s="240"/>
      <c r="CK280" s="241"/>
      <c r="CL280" s="242"/>
    </row>
    <row r="281" spans="2:90" ht="23.25" thickBot="1">
      <c r="B281" s="223"/>
      <c r="C281" s="224"/>
      <c r="D281" s="225"/>
      <c r="E281" s="393"/>
      <c r="F281" s="374"/>
      <c r="G281" s="227"/>
      <c r="H281" s="392"/>
      <c r="I281" s="228"/>
      <c r="J281" s="228"/>
      <c r="K281" s="228"/>
      <c r="L281" s="379"/>
      <c r="M281" s="231"/>
      <c r="N281" s="232"/>
      <c r="O281" s="390"/>
      <c r="P281" s="391"/>
      <c r="R281" s="396"/>
      <c r="S281" s="394"/>
      <c r="T281" s="396"/>
      <c r="U281" s="395"/>
      <c r="V281" s="397"/>
      <c r="W281" s="398"/>
      <c r="X281" s="397"/>
      <c r="Y281" s="399"/>
      <c r="Z281" s="397"/>
      <c r="AA281" s="398"/>
      <c r="AB281" s="397"/>
      <c r="AC281" s="399"/>
      <c r="AD281" s="397"/>
      <c r="AE281" s="397"/>
      <c r="AF281" s="400"/>
      <c r="AG281" s="401"/>
      <c r="AH281" s="398"/>
      <c r="AI281" s="400"/>
      <c r="AJ281" s="397"/>
      <c r="AK281" s="401"/>
      <c r="AL281" s="400"/>
      <c r="AM281" s="402"/>
      <c r="AN281" s="403"/>
      <c r="AO281" s="400"/>
      <c r="AP281" s="397"/>
      <c r="AQ281" s="403"/>
      <c r="AR281" s="397"/>
      <c r="AS281" s="404"/>
      <c r="AT281" s="403"/>
      <c r="AU281" s="398"/>
      <c r="AV281" s="397"/>
      <c r="AW281" s="406"/>
      <c r="AX281" s="397"/>
      <c r="AY281" s="398"/>
      <c r="AZ281" s="397"/>
      <c r="BA281" s="407"/>
      <c r="BB281" s="397"/>
      <c r="BC281" s="398"/>
      <c r="BD281" s="397"/>
      <c r="BE281" s="399"/>
      <c r="BF281" s="397"/>
      <c r="BG281" s="398"/>
      <c r="BH281" s="397"/>
      <c r="BI281" s="407"/>
      <c r="BJ281" s="397"/>
      <c r="BK281" s="398"/>
      <c r="BL281" s="397"/>
      <c r="BM281" s="407"/>
      <c r="BN281" s="397"/>
      <c r="BO281" s="398"/>
      <c r="BP281" s="397"/>
      <c r="BQ281" s="407"/>
      <c r="BR281" s="397"/>
      <c r="BS281" s="398"/>
      <c r="BT281" s="397"/>
      <c r="BU281" s="407"/>
      <c r="BV281" s="397"/>
      <c r="BW281" s="398"/>
      <c r="BX281" s="397"/>
      <c r="BY281" s="407"/>
      <c r="BZ281" s="409"/>
      <c r="CA281" s="410"/>
      <c r="CB281" s="411"/>
      <c r="CC281" s="398"/>
      <c r="CD281" s="397"/>
      <c r="CE281" s="407"/>
      <c r="CF281" s="411"/>
      <c r="CG281" s="398"/>
      <c r="CH281" s="397"/>
      <c r="CI281" s="407"/>
      <c r="CJ281" s="240"/>
      <c r="CK281" s="241"/>
      <c r="CL281" s="242"/>
    </row>
    <row r="282" spans="2:90" ht="23.25" thickBot="1">
      <c r="B282" s="223"/>
      <c r="C282" s="224"/>
      <c r="D282" s="225"/>
      <c r="E282" s="393"/>
      <c r="F282" s="374"/>
      <c r="G282" s="227"/>
      <c r="H282" s="392"/>
      <c r="I282" s="228"/>
      <c r="J282" s="228"/>
      <c r="K282" s="228"/>
      <c r="L282" s="379"/>
      <c r="M282" s="231"/>
      <c r="N282" s="232"/>
      <c r="O282" s="390"/>
      <c r="P282" s="391"/>
      <c r="R282" s="396"/>
      <c r="S282" s="394"/>
      <c r="T282" s="396"/>
      <c r="U282" s="395"/>
      <c r="V282" s="397"/>
      <c r="W282" s="398"/>
      <c r="X282" s="397"/>
      <c r="Y282" s="399"/>
      <c r="Z282" s="397"/>
      <c r="AA282" s="398"/>
      <c r="AB282" s="397"/>
      <c r="AC282" s="399"/>
      <c r="AD282" s="397"/>
      <c r="AE282" s="397"/>
      <c r="AF282" s="400"/>
      <c r="AG282" s="401"/>
      <c r="AH282" s="398"/>
      <c r="AI282" s="400"/>
      <c r="AJ282" s="397"/>
      <c r="AK282" s="401"/>
      <c r="AL282" s="400"/>
      <c r="AM282" s="402"/>
      <c r="AN282" s="403"/>
      <c r="AO282" s="400"/>
      <c r="AP282" s="397"/>
      <c r="AQ282" s="403"/>
      <c r="AR282" s="397"/>
      <c r="AS282" s="404"/>
      <c r="AT282" s="403"/>
      <c r="AU282" s="398"/>
      <c r="AV282" s="397"/>
      <c r="AW282" s="406"/>
      <c r="AX282" s="397"/>
      <c r="AY282" s="398"/>
      <c r="AZ282" s="397"/>
      <c r="BA282" s="407"/>
      <c r="BB282" s="397"/>
      <c r="BC282" s="398"/>
      <c r="BD282" s="397"/>
      <c r="BE282" s="399"/>
      <c r="BF282" s="397"/>
      <c r="BG282" s="398"/>
      <c r="BH282" s="397"/>
      <c r="BI282" s="407"/>
      <c r="BJ282" s="397"/>
      <c r="BK282" s="398"/>
      <c r="BL282" s="397"/>
      <c r="BM282" s="407"/>
      <c r="BN282" s="397"/>
      <c r="BO282" s="398"/>
      <c r="BP282" s="397"/>
      <c r="BQ282" s="407"/>
      <c r="BR282" s="397"/>
      <c r="BS282" s="398"/>
      <c r="BT282" s="397"/>
      <c r="BU282" s="407"/>
      <c r="BV282" s="397"/>
      <c r="BW282" s="398"/>
      <c r="BX282" s="397"/>
      <c r="BY282" s="407"/>
      <c r="BZ282" s="409"/>
      <c r="CA282" s="410"/>
      <c r="CB282" s="411"/>
      <c r="CC282" s="398"/>
      <c r="CD282" s="397"/>
      <c r="CE282" s="407"/>
      <c r="CF282" s="411"/>
      <c r="CG282" s="398"/>
      <c r="CH282" s="397"/>
      <c r="CI282" s="407"/>
      <c r="CJ282" s="240"/>
      <c r="CK282" s="241"/>
      <c r="CL282" s="242"/>
    </row>
    <row r="283" spans="2:90" ht="23.25" thickBot="1">
      <c r="B283" s="223"/>
      <c r="C283" s="224"/>
      <c r="D283" s="225"/>
      <c r="E283" s="393"/>
      <c r="F283" s="374"/>
      <c r="G283" s="227"/>
      <c r="H283" s="392"/>
      <c r="I283" s="228"/>
      <c r="J283" s="228"/>
      <c r="K283" s="228"/>
      <c r="L283" s="379"/>
      <c r="M283" s="231"/>
      <c r="N283" s="232"/>
      <c r="O283" s="390"/>
      <c r="P283" s="391"/>
      <c r="R283" s="396"/>
      <c r="S283" s="394"/>
      <c r="T283" s="396"/>
      <c r="U283" s="395"/>
      <c r="V283" s="397"/>
      <c r="W283" s="398"/>
      <c r="X283" s="397"/>
      <c r="Y283" s="399"/>
      <c r="Z283" s="397"/>
      <c r="AA283" s="398"/>
      <c r="AB283" s="397"/>
      <c r="AC283" s="399"/>
      <c r="AD283" s="397"/>
      <c r="AE283" s="397"/>
      <c r="AF283" s="400"/>
      <c r="AG283" s="401"/>
      <c r="AH283" s="398"/>
      <c r="AI283" s="400"/>
      <c r="AJ283" s="397"/>
      <c r="AK283" s="401"/>
      <c r="AL283" s="400"/>
      <c r="AM283" s="402"/>
      <c r="AN283" s="403"/>
      <c r="AO283" s="400"/>
      <c r="AP283" s="397"/>
      <c r="AQ283" s="403"/>
      <c r="AR283" s="397"/>
      <c r="AS283" s="404"/>
      <c r="AT283" s="403"/>
      <c r="AU283" s="398"/>
      <c r="AV283" s="397"/>
      <c r="AW283" s="406"/>
      <c r="AX283" s="397"/>
      <c r="AY283" s="398"/>
      <c r="AZ283" s="397"/>
      <c r="BA283" s="407"/>
      <c r="BB283" s="397"/>
      <c r="BC283" s="398"/>
      <c r="BD283" s="397"/>
      <c r="BE283" s="399"/>
      <c r="BF283" s="397"/>
      <c r="BG283" s="398"/>
      <c r="BH283" s="397"/>
      <c r="BI283" s="407"/>
      <c r="BJ283" s="397"/>
      <c r="BK283" s="398"/>
      <c r="BL283" s="397"/>
      <c r="BM283" s="407"/>
      <c r="BN283" s="397"/>
      <c r="BO283" s="398"/>
      <c r="BP283" s="397"/>
      <c r="BQ283" s="407"/>
      <c r="BR283" s="397"/>
      <c r="BS283" s="398"/>
      <c r="BT283" s="397"/>
      <c r="BU283" s="407"/>
      <c r="BV283" s="397"/>
      <c r="BW283" s="398"/>
      <c r="BX283" s="397"/>
      <c r="BY283" s="407"/>
      <c r="BZ283" s="409"/>
      <c r="CA283" s="410"/>
      <c r="CB283" s="411"/>
      <c r="CC283" s="398"/>
      <c r="CD283" s="397"/>
      <c r="CE283" s="407"/>
      <c r="CF283" s="411"/>
      <c r="CG283" s="398"/>
      <c r="CH283" s="397"/>
      <c r="CI283" s="407"/>
      <c r="CJ283" s="240"/>
      <c r="CK283" s="241"/>
      <c r="CL283" s="242"/>
    </row>
    <row r="284" spans="2:90" ht="23.25" thickBot="1">
      <c r="B284" s="223"/>
      <c r="C284" s="224"/>
      <c r="D284" s="225"/>
      <c r="E284" s="393"/>
      <c r="F284" s="374"/>
      <c r="G284" s="227"/>
      <c r="H284" s="392"/>
      <c r="I284" s="228"/>
      <c r="J284" s="228"/>
      <c r="K284" s="228"/>
      <c r="L284" s="379"/>
      <c r="M284" s="231"/>
      <c r="N284" s="232"/>
      <c r="O284" s="390"/>
      <c r="P284" s="391"/>
      <c r="R284" s="396"/>
      <c r="S284" s="394"/>
      <c r="T284" s="396"/>
      <c r="U284" s="395"/>
      <c r="V284" s="397"/>
      <c r="W284" s="398"/>
      <c r="X284" s="397"/>
      <c r="Y284" s="399"/>
      <c r="Z284" s="397"/>
      <c r="AA284" s="398"/>
      <c r="AB284" s="397"/>
      <c r="AC284" s="399"/>
      <c r="AD284" s="397"/>
      <c r="AE284" s="397"/>
      <c r="AF284" s="400"/>
      <c r="AG284" s="401"/>
      <c r="AH284" s="398"/>
      <c r="AI284" s="400"/>
      <c r="AJ284" s="397"/>
      <c r="AK284" s="401"/>
      <c r="AL284" s="400"/>
      <c r="AM284" s="402"/>
      <c r="AN284" s="403"/>
      <c r="AO284" s="400"/>
      <c r="AP284" s="397"/>
      <c r="AQ284" s="403"/>
      <c r="AR284" s="397"/>
      <c r="AS284" s="404"/>
      <c r="AT284" s="403"/>
      <c r="AU284" s="398"/>
      <c r="AV284" s="397"/>
      <c r="AW284" s="406"/>
      <c r="AX284" s="397"/>
      <c r="AY284" s="398"/>
      <c r="AZ284" s="397"/>
      <c r="BA284" s="407"/>
      <c r="BB284" s="397"/>
      <c r="BC284" s="398"/>
      <c r="BD284" s="397"/>
      <c r="BE284" s="399"/>
      <c r="BF284" s="397"/>
      <c r="BG284" s="398"/>
      <c r="BH284" s="397"/>
      <c r="BI284" s="407"/>
      <c r="BJ284" s="397"/>
      <c r="BK284" s="398"/>
      <c r="BL284" s="397"/>
      <c r="BM284" s="407"/>
      <c r="BN284" s="397"/>
      <c r="BO284" s="398"/>
      <c r="BP284" s="397"/>
      <c r="BQ284" s="407"/>
      <c r="BR284" s="397"/>
      <c r="BS284" s="398"/>
      <c r="BT284" s="397"/>
      <c r="BU284" s="407"/>
      <c r="BV284" s="397"/>
      <c r="BW284" s="398"/>
      <c r="BX284" s="397"/>
      <c r="BY284" s="407"/>
      <c r="BZ284" s="409"/>
      <c r="CA284" s="410"/>
      <c r="CB284" s="411"/>
      <c r="CC284" s="398"/>
      <c r="CD284" s="397"/>
      <c r="CE284" s="407"/>
      <c r="CF284" s="411"/>
      <c r="CG284" s="398"/>
      <c r="CH284" s="397"/>
      <c r="CI284" s="407"/>
      <c r="CJ284" s="240"/>
      <c r="CK284" s="241"/>
      <c r="CL284" s="242"/>
    </row>
    <row r="285" spans="2:90" ht="23.25" thickBot="1">
      <c r="B285" s="223"/>
      <c r="C285" s="224"/>
      <c r="D285" s="225"/>
      <c r="E285" s="393"/>
      <c r="F285" s="374"/>
      <c r="G285" s="227"/>
      <c r="H285" s="392"/>
      <c r="I285" s="228"/>
      <c r="J285" s="228"/>
      <c r="K285" s="228"/>
      <c r="L285" s="379"/>
      <c r="M285" s="231"/>
      <c r="N285" s="232"/>
      <c r="O285" s="390"/>
      <c r="P285" s="391"/>
      <c r="R285" s="396"/>
      <c r="S285" s="394"/>
      <c r="T285" s="396"/>
      <c r="U285" s="395"/>
      <c r="V285" s="397"/>
      <c r="W285" s="398"/>
      <c r="X285" s="397"/>
      <c r="Y285" s="399"/>
      <c r="Z285" s="397"/>
      <c r="AA285" s="398"/>
      <c r="AB285" s="397"/>
      <c r="AC285" s="399"/>
      <c r="AD285" s="397"/>
      <c r="AE285" s="397"/>
      <c r="AF285" s="400"/>
      <c r="AG285" s="401"/>
      <c r="AH285" s="398"/>
      <c r="AI285" s="400"/>
      <c r="AJ285" s="397"/>
      <c r="AK285" s="401"/>
      <c r="AL285" s="400"/>
      <c r="AM285" s="402"/>
      <c r="AN285" s="403"/>
      <c r="AO285" s="400"/>
      <c r="AP285" s="397"/>
      <c r="AQ285" s="403"/>
      <c r="AR285" s="397"/>
      <c r="AS285" s="404"/>
      <c r="AT285" s="403"/>
      <c r="AU285" s="398"/>
      <c r="AV285" s="397"/>
      <c r="AW285" s="406"/>
      <c r="AX285" s="397"/>
      <c r="AY285" s="398"/>
      <c r="AZ285" s="397"/>
      <c r="BA285" s="407"/>
      <c r="BB285" s="397"/>
      <c r="BC285" s="398"/>
      <c r="BD285" s="397"/>
      <c r="BE285" s="399"/>
      <c r="BF285" s="397"/>
      <c r="BG285" s="398"/>
      <c r="BH285" s="397"/>
      <c r="BI285" s="407"/>
      <c r="BJ285" s="397"/>
      <c r="BK285" s="398"/>
      <c r="BL285" s="397"/>
      <c r="BM285" s="407"/>
      <c r="BN285" s="397"/>
      <c r="BO285" s="398"/>
      <c r="BP285" s="397"/>
      <c r="BQ285" s="407"/>
      <c r="BR285" s="397"/>
      <c r="BS285" s="398"/>
      <c r="BT285" s="397"/>
      <c r="BU285" s="407"/>
      <c r="BV285" s="397"/>
      <c r="BW285" s="398"/>
      <c r="BX285" s="397"/>
      <c r="BY285" s="407"/>
      <c r="BZ285" s="409"/>
      <c r="CA285" s="410"/>
      <c r="CB285" s="411"/>
      <c r="CC285" s="398"/>
      <c r="CD285" s="397"/>
      <c r="CE285" s="407"/>
      <c r="CF285" s="411"/>
      <c r="CG285" s="398"/>
      <c r="CH285" s="397"/>
      <c r="CI285" s="407"/>
      <c r="CJ285" s="240"/>
      <c r="CK285" s="241"/>
      <c r="CL285" s="242"/>
    </row>
    <row r="286" spans="2:90" ht="23.25" thickBot="1">
      <c r="B286" s="223"/>
      <c r="C286" s="224"/>
      <c r="D286" s="225"/>
      <c r="E286" s="393"/>
      <c r="F286" s="374"/>
      <c r="G286" s="227"/>
      <c r="H286" s="392"/>
      <c r="I286" s="228"/>
      <c r="J286" s="228"/>
      <c r="K286" s="228"/>
      <c r="L286" s="379"/>
      <c r="M286" s="231"/>
      <c r="N286" s="232"/>
      <c r="O286" s="390"/>
      <c r="P286" s="391"/>
      <c r="R286" s="396"/>
      <c r="S286" s="394"/>
      <c r="T286" s="396"/>
      <c r="U286" s="395"/>
      <c r="V286" s="397"/>
      <c r="W286" s="398"/>
      <c r="X286" s="397"/>
      <c r="Y286" s="399"/>
      <c r="Z286" s="397"/>
      <c r="AA286" s="398"/>
      <c r="AB286" s="397"/>
      <c r="AC286" s="399"/>
      <c r="AD286" s="397"/>
      <c r="AE286" s="397"/>
      <c r="AF286" s="400"/>
      <c r="AG286" s="401"/>
      <c r="AH286" s="398"/>
      <c r="AI286" s="400"/>
      <c r="AJ286" s="397"/>
      <c r="AK286" s="401"/>
      <c r="AL286" s="400"/>
      <c r="AM286" s="402"/>
      <c r="AN286" s="403"/>
      <c r="AO286" s="400"/>
      <c r="AP286" s="397"/>
      <c r="AQ286" s="403"/>
      <c r="AR286" s="397"/>
      <c r="AS286" s="404"/>
      <c r="AT286" s="403"/>
      <c r="AU286" s="398"/>
      <c r="AV286" s="397"/>
      <c r="AW286" s="406"/>
      <c r="AX286" s="397"/>
      <c r="AY286" s="398"/>
      <c r="AZ286" s="397"/>
      <c r="BA286" s="407"/>
      <c r="BB286" s="397"/>
      <c r="BC286" s="398"/>
      <c r="BD286" s="397"/>
      <c r="BE286" s="399"/>
      <c r="BF286" s="397"/>
      <c r="BG286" s="398"/>
      <c r="BH286" s="397"/>
      <c r="BI286" s="407"/>
      <c r="BJ286" s="397"/>
      <c r="BK286" s="398"/>
      <c r="BL286" s="397"/>
      <c r="BM286" s="407"/>
      <c r="BN286" s="397"/>
      <c r="BO286" s="398"/>
      <c r="BP286" s="397"/>
      <c r="BQ286" s="407"/>
      <c r="BR286" s="397"/>
      <c r="BS286" s="398"/>
      <c r="BT286" s="397"/>
      <c r="BU286" s="407"/>
      <c r="BV286" s="397"/>
      <c r="BW286" s="398"/>
      <c r="BX286" s="397"/>
      <c r="BY286" s="407"/>
      <c r="BZ286" s="409"/>
      <c r="CA286" s="410"/>
      <c r="CB286" s="411"/>
      <c r="CC286" s="398"/>
      <c r="CD286" s="397"/>
      <c r="CE286" s="407"/>
      <c r="CF286" s="411"/>
      <c r="CG286" s="398"/>
      <c r="CH286" s="397"/>
      <c r="CI286" s="407"/>
      <c r="CJ286" s="240"/>
      <c r="CK286" s="241"/>
      <c r="CL286" s="242"/>
    </row>
    <row r="287" spans="2:90" ht="23.25" thickBot="1">
      <c r="B287" s="223"/>
      <c r="C287" s="224"/>
      <c r="D287" s="225"/>
      <c r="E287" s="393"/>
      <c r="F287" s="374"/>
      <c r="G287" s="227"/>
      <c r="H287" s="392"/>
      <c r="I287" s="228"/>
      <c r="J287" s="228"/>
      <c r="K287" s="228"/>
      <c r="L287" s="379"/>
      <c r="M287" s="231"/>
      <c r="N287" s="232"/>
      <c r="O287" s="390"/>
      <c r="P287" s="391"/>
      <c r="R287" s="396"/>
      <c r="S287" s="394"/>
      <c r="T287" s="396"/>
      <c r="U287" s="395"/>
      <c r="V287" s="397"/>
      <c r="W287" s="398"/>
      <c r="X287" s="397"/>
      <c r="Y287" s="399"/>
      <c r="Z287" s="397"/>
      <c r="AA287" s="398"/>
      <c r="AB287" s="397"/>
      <c r="AC287" s="399"/>
      <c r="AD287" s="397"/>
      <c r="AE287" s="397"/>
      <c r="AF287" s="400"/>
      <c r="AG287" s="401"/>
      <c r="AH287" s="398"/>
      <c r="AI287" s="400"/>
      <c r="AJ287" s="397"/>
      <c r="AK287" s="401"/>
      <c r="AL287" s="400"/>
      <c r="AM287" s="402"/>
      <c r="AN287" s="403"/>
      <c r="AO287" s="400"/>
      <c r="AP287" s="397"/>
      <c r="AQ287" s="403"/>
      <c r="AR287" s="397"/>
      <c r="AS287" s="404"/>
      <c r="AT287" s="403"/>
      <c r="AU287" s="398"/>
      <c r="AV287" s="397"/>
      <c r="AW287" s="406"/>
      <c r="AX287" s="397"/>
      <c r="AY287" s="398"/>
      <c r="AZ287" s="397"/>
      <c r="BA287" s="407"/>
      <c r="BB287" s="397"/>
      <c r="BC287" s="398"/>
      <c r="BD287" s="397"/>
      <c r="BE287" s="399"/>
      <c r="BF287" s="397"/>
      <c r="BG287" s="398"/>
      <c r="BH287" s="397"/>
      <c r="BI287" s="407"/>
      <c r="BJ287" s="397"/>
      <c r="BK287" s="398"/>
      <c r="BL287" s="397"/>
      <c r="BM287" s="407"/>
      <c r="BN287" s="397"/>
      <c r="BO287" s="398"/>
      <c r="BP287" s="397"/>
      <c r="BQ287" s="407"/>
      <c r="BR287" s="397"/>
      <c r="BS287" s="398"/>
      <c r="BT287" s="397"/>
      <c r="BU287" s="407"/>
      <c r="BV287" s="397"/>
      <c r="BW287" s="398"/>
      <c r="BX287" s="397"/>
      <c r="BY287" s="407"/>
      <c r="BZ287" s="409"/>
      <c r="CA287" s="410"/>
      <c r="CB287" s="411"/>
      <c r="CC287" s="398"/>
      <c r="CD287" s="397"/>
      <c r="CE287" s="407"/>
      <c r="CF287" s="411"/>
      <c r="CG287" s="398"/>
      <c r="CH287" s="397"/>
      <c r="CI287" s="407"/>
      <c r="CJ287" s="240"/>
      <c r="CK287" s="241"/>
      <c r="CL287" s="242"/>
    </row>
    <row r="288" spans="2:90" ht="24" thickTop="1" thickBot="1">
      <c r="B288" s="223"/>
      <c r="C288" s="224"/>
      <c r="D288" s="225"/>
      <c r="E288" s="393"/>
      <c r="F288" s="374"/>
      <c r="G288" s="227"/>
      <c r="H288" s="392"/>
      <c r="I288" s="228"/>
      <c r="J288" s="228"/>
      <c r="K288" s="228"/>
      <c r="L288" s="415"/>
      <c r="M288" s="231"/>
      <c r="N288" s="232"/>
      <c r="O288" s="390"/>
      <c r="P288" s="391"/>
      <c r="R288" s="396"/>
      <c r="S288" s="394"/>
      <c r="T288" s="396"/>
      <c r="U288" s="395"/>
      <c r="V288" s="397"/>
      <c r="W288" s="398"/>
      <c r="X288" s="397"/>
      <c r="Y288" s="399"/>
      <c r="Z288" s="397"/>
      <c r="AA288" s="398"/>
      <c r="AB288" s="397"/>
      <c r="AC288" s="399"/>
      <c r="AD288" s="397"/>
      <c r="AE288" s="397"/>
      <c r="AF288" s="400"/>
      <c r="AG288" s="401"/>
      <c r="AH288" s="398"/>
      <c r="AI288" s="400"/>
      <c r="AJ288" s="397"/>
      <c r="AK288" s="401"/>
      <c r="AL288" s="400"/>
      <c r="AM288" s="402"/>
      <c r="AN288" s="403"/>
      <c r="AO288" s="400"/>
      <c r="AP288" s="397"/>
      <c r="AQ288" s="403"/>
      <c r="AR288" s="397"/>
      <c r="AS288" s="404"/>
      <c r="AT288" s="403"/>
      <c r="AU288" s="398"/>
      <c r="AV288" s="397"/>
      <c r="AW288" s="406"/>
      <c r="AX288" s="397"/>
      <c r="AY288" s="398"/>
      <c r="AZ288" s="397"/>
      <c r="BA288" s="407"/>
      <c r="BB288" s="397"/>
      <c r="BC288" s="398"/>
      <c r="BD288" s="397"/>
      <c r="BE288" s="399"/>
      <c r="BF288" s="397"/>
      <c r="BG288" s="398"/>
      <c r="BH288" s="397"/>
      <c r="BI288" s="407"/>
      <c r="BJ288" s="397"/>
      <c r="BK288" s="398"/>
      <c r="BL288" s="397"/>
      <c r="BM288" s="407"/>
      <c r="BN288" s="397"/>
      <c r="BO288" s="398"/>
      <c r="BP288" s="397"/>
      <c r="BQ288" s="407"/>
      <c r="BR288" s="397"/>
      <c r="BS288" s="398"/>
      <c r="BT288" s="397"/>
      <c r="BU288" s="407"/>
      <c r="BV288" s="397"/>
      <c r="BW288" s="398"/>
      <c r="BX288" s="397"/>
      <c r="BY288" s="407"/>
      <c r="BZ288" s="409"/>
      <c r="CA288" s="410"/>
      <c r="CB288" s="411"/>
      <c r="CC288" s="398"/>
      <c r="CD288" s="397"/>
      <c r="CE288" s="407"/>
      <c r="CF288" s="411"/>
      <c r="CG288" s="398"/>
      <c r="CH288" s="397"/>
      <c r="CI288" s="407"/>
      <c r="CJ288" s="240"/>
      <c r="CK288" s="241"/>
      <c r="CL288" s="242"/>
    </row>
    <row r="289" spans="2:90" ht="24" thickTop="1" thickBot="1">
      <c r="B289" s="223"/>
      <c r="C289" s="224"/>
      <c r="D289" s="225"/>
      <c r="E289" s="393"/>
      <c r="F289" s="374"/>
      <c r="G289" s="227"/>
      <c r="H289" s="392"/>
      <c r="I289" s="228"/>
      <c r="J289" s="228"/>
      <c r="K289" s="228"/>
      <c r="L289" s="379"/>
      <c r="M289" s="231"/>
      <c r="N289" s="232"/>
      <c r="O289" s="390"/>
      <c r="P289" s="391"/>
      <c r="R289" s="396"/>
      <c r="S289" s="394"/>
      <c r="T289" s="396"/>
      <c r="U289" s="395"/>
      <c r="V289" s="397"/>
      <c r="W289" s="398"/>
      <c r="X289" s="397"/>
      <c r="Y289" s="399"/>
      <c r="Z289" s="397"/>
      <c r="AA289" s="398"/>
      <c r="AB289" s="397"/>
      <c r="AC289" s="399"/>
      <c r="AD289" s="397"/>
      <c r="AE289" s="397"/>
      <c r="AF289" s="400"/>
      <c r="AG289" s="401"/>
      <c r="AH289" s="398"/>
      <c r="AI289" s="400"/>
      <c r="AJ289" s="397"/>
      <c r="AK289" s="401"/>
      <c r="AL289" s="400"/>
      <c r="AM289" s="402"/>
      <c r="AN289" s="403"/>
      <c r="AO289" s="400"/>
      <c r="AP289" s="397"/>
      <c r="AQ289" s="403"/>
      <c r="AR289" s="397"/>
      <c r="AS289" s="404"/>
      <c r="AT289" s="403"/>
      <c r="AU289" s="398"/>
      <c r="AV289" s="397"/>
      <c r="AW289" s="406"/>
      <c r="AX289" s="397"/>
      <c r="AY289" s="398"/>
      <c r="AZ289" s="397"/>
      <c r="BA289" s="407"/>
      <c r="BB289" s="397"/>
      <c r="BC289" s="398"/>
      <c r="BD289" s="397"/>
      <c r="BE289" s="399"/>
      <c r="BF289" s="397"/>
      <c r="BG289" s="398"/>
      <c r="BH289" s="397"/>
      <c r="BI289" s="407"/>
      <c r="BJ289" s="397"/>
      <c r="BK289" s="398"/>
      <c r="BL289" s="397"/>
      <c r="BM289" s="407"/>
      <c r="BN289" s="397"/>
      <c r="BO289" s="398"/>
      <c r="BP289" s="397"/>
      <c r="BQ289" s="407"/>
      <c r="BR289" s="397"/>
      <c r="BS289" s="398"/>
      <c r="BT289" s="397"/>
      <c r="BU289" s="407"/>
      <c r="BV289" s="397"/>
      <c r="BW289" s="398"/>
      <c r="BX289" s="397"/>
      <c r="BY289" s="407"/>
      <c r="BZ289" s="409"/>
      <c r="CA289" s="410"/>
      <c r="CB289" s="411"/>
      <c r="CC289" s="398"/>
      <c r="CD289" s="397"/>
      <c r="CE289" s="407"/>
      <c r="CF289" s="411"/>
      <c r="CG289" s="398"/>
      <c r="CH289" s="397"/>
      <c r="CI289" s="407"/>
      <c r="CJ289" s="240"/>
      <c r="CK289" s="241"/>
      <c r="CL289" s="242"/>
    </row>
    <row r="290" spans="2:90" ht="23.25" thickBot="1">
      <c r="B290" s="223"/>
      <c r="C290" s="224"/>
      <c r="D290" s="225"/>
      <c r="E290" s="393"/>
      <c r="F290" s="374"/>
      <c r="G290" s="227"/>
      <c r="H290" s="392"/>
      <c r="I290" s="228"/>
      <c r="J290" s="228"/>
      <c r="K290" s="228"/>
      <c r="L290" s="379"/>
      <c r="M290" s="231"/>
      <c r="N290" s="232"/>
      <c r="O290" s="390"/>
      <c r="P290" s="391"/>
      <c r="R290" s="396"/>
      <c r="S290" s="394"/>
      <c r="T290" s="396"/>
      <c r="U290" s="395"/>
      <c r="V290" s="397"/>
      <c r="W290" s="398"/>
      <c r="X290" s="397"/>
      <c r="Y290" s="399"/>
      <c r="Z290" s="397"/>
      <c r="AA290" s="398"/>
      <c r="AB290" s="397"/>
      <c r="AC290" s="399"/>
      <c r="AD290" s="397"/>
      <c r="AE290" s="397"/>
      <c r="AF290" s="400"/>
      <c r="AG290" s="401"/>
      <c r="AH290" s="398"/>
      <c r="AI290" s="400"/>
      <c r="AJ290" s="397"/>
      <c r="AK290" s="401"/>
      <c r="AL290" s="400"/>
      <c r="AM290" s="402"/>
      <c r="AN290" s="403"/>
      <c r="AO290" s="400"/>
      <c r="AP290" s="397"/>
      <c r="AQ290" s="403"/>
      <c r="AR290" s="397"/>
      <c r="AS290" s="404"/>
      <c r="AT290" s="403"/>
      <c r="AU290" s="398"/>
      <c r="AV290" s="397"/>
      <c r="AW290" s="406"/>
      <c r="AX290" s="397"/>
      <c r="AY290" s="398"/>
      <c r="AZ290" s="397"/>
      <c r="BA290" s="407"/>
      <c r="BB290" s="397"/>
      <c r="BC290" s="398"/>
      <c r="BD290" s="397"/>
      <c r="BE290" s="399"/>
      <c r="BF290" s="397"/>
      <c r="BG290" s="398"/>
      <c r="BH290" s="397"/>
      <c r="BI290" s="407"/>
      <c r="BJ290" s="397"/>
      <c r="BK290" s="398"/>
      <c r="BL290" s="397"/>
      <c r="BM290" s="407"/>
      <c r="BN290" s="397"/>
      <c r="BO290" s="398"/>
      <c r="BP290" s="397"/>
      <c r="BQ290" s="407"/>
      <c r="BR290" s="397"/>
      <c r="BS290" s="398"/>
      <c r="BT290" s="397"/>
      <c r="BU290" s="407"/>
      <c r="BV290" s="397"/>
      <c r="BW290" s="398"/>
      <c r="BX290" s="397"/>
      <c r="BY290" s="407"/>
      <c r="BZ290" s="409"/>
      <c r="CA290" s="410"/>
      <c r="CB290" s="411"/>
      <c r="CC290" s="398"/>
      <c r="CD290" s="397"/>
      <c r="CE290" s="407"/>
      <c r="CF290" s="411"/>
      <c r="CG290" s="398"/>
      <c r="CH290" s="397"/>
      <c r="CI290" s="407"/>
      <c r="CJ290" s="240"/>
      <c r="CK290" s="241"/>
      <c r="CL290" s="242"/>
    </row>
    <row r="291" spans="2:90" ht="23.25" thickBot="1">
      <c r="B291" s="223"/>
      <c r="C291" s="224"/>
      <c r="D291" s="225"/>
      <c r="E291" s="393"/>
      <c r="F291" s="374"/>
      <c r="G291" s="227"/>
      <c r="H291" s="392"/>
      <c r="I291" s="228"/>
      <c r="J291" s="228"/>
      <c r="K291" s="228"/>
      <c r="L291" s="379"/>
      <c r="M291" s="231"/>
      <c r="N291" s="232"/>
      <c r="O291" s="390"/>
      <c r="P291" s="391"/>
      <c r="R291" s="396"/>
      <c r="S291" s="394"/>
      <c r="T291" s="396"/>
      <c r="U291" s="395"/>
      <c r="V291" s="397"/>
      <c r="W291" s="398"/>
      <c r="X291" s="397"/>
      <c r="Y291" s="399"/>
      <c r="Z291" s="397"/>
      <c r="AA291" s="398"/>
      <c r="AB291" s="397"/>
      <c r="AC291" s="399"/>
      <c r="AD291" s="397"/>
      <c r="AE291" s="397"/>
      <c r="AF291" s="400"/>
      <c r="AG291" s="401"/>
      <c r="AH291" s="398"/>
      <c r="AI291" s="400"/>
      <c r="AJ291" s="397"/>
      <c r="AK291" s="401"/>
      <c r="AL291" s="400"/>
      <c r="AM291" s="402"/>
      <c r="AN291" s="403"/>
      <c r="AO291" s="400"/>
      <c r="AP291" s="397"/>
      <c r="AQ291" s="403"/>
      <c r="AR291" s="397"/>
      <c r="AS291" s="404"/>
      <c r="AT291" s="403"/>
      <c r="AU291" s="398"/>
      <c r="AV291" s="397"/>
      <c r="AW291" s="406"/>
      <c r="AX291" s="397"/>
      <c r="AY291" s="398"/>
      <c r="AZ291" s="397"/>
      <c r="BA291" s="407"/>
      <c r="BB291" s="397"/>
      <c r="BC291" s="398"/>
      <c r="BD291" s="397"/>
      <c r="BE291" s="399"/>
      <c r="BF291" s="397"/>
      <c r="BG291" s="398"/>
      <c r="BH291" s="397"/>
      <c r="BI291" s="407"/>
      <c r="BJ291" s="397"/>
      <c r="BK291" s="398"/>
      <c r="BL291" s="397"/>
      <c r="BM291" s="407"/>
      <c r="BN291" s="397"/>
      <c r="BO291" s="398"/>
      <c r="BP291" s="397"/>
      <c r="BQ291" s="407"/>
      <c r="BR291" s="397"/>
      <c r="BS291" s="398"/>
      <c r="BT291" s="397"/>
      <c r="BU291" s="407"/>
      <c r="BV291" s="397"/>
      <c r="BW291" s="398"/>
      <c r="BX291" s="397"/>
      <c r="BY291" s="407"/>
      <c r="BZ291" s="409"/>
      <c r="CA291" s="410"/>
      <c r="CB291" s="411"/>
      <c r="CC291" s="398"/>
      <c r="CD291" s="397"/>
      <c r="CE291" s="407"/>
      <c r="CF291" s="411"/>
      <c r="CG291" s="398"/>
      <c r="CH291" s="397"/>
      <c r="CI291" s="407"/>
      <c r="CJ291" s="240"/>
      <c r="CK291" s="241"/>
      <c r="CL291" s="242"/>
    </row>
    <row r="292" spans="2:90" ht="23.25" thickBot="1">
      <c r="B292" s="223"/>
      <c r="C292" s="224"/>
      <c r="D292" s="225"/>
      <c r="E292" s="393"/>
      <c r="F292" s="374"/>
      <c r="G292" s="227"/>
      <c r="H292" s="392"/>
      <c r="I292" s="228"/>
      <c r="J292" s="228"/>
      <c r="K292" s="228"/>
      <c r="L292" s="416"/>
      <c r="M292" s="231"/>
      <c r="N292" s="232"/>
      <c r="O292" s="390"/>
      <c r="P292" s="391"/>
      <c r="R292" s="396"/>
      <c r="S292" s="394"/>
      <c r="T292" s="396"/>
      <c r="U292" s="395"/>
      <c r="V292" s="397"/>
      <c r="W292" s="398"/>
      <c r="X292" s="397"/>
      <c r="Y292" s="399"/>
      <c r="Z292" s="397"/>
      <c r="AA292" s="398"/>
      <c r="AB292" s="397"/>
      <c r="AC292" s="399"/>
      <c r="AD292" s="397"/>
      <c r="AE292" s="397"/>
      <c r="AF292" s="400"/>
      <c r="AG292" s="401"/>
      <c r="AH292" s="398"/>
      <c r="AI292" s="400"/>
      <c r="AJ292" s="397"/>
      <c r="AK292" s="401"/>
      <c r="AL292" s="400"/>
      <c r="AM292" s="402"/>
      <c r="AN292" s="403"/>
      <c r="AO292" s="400"/>
      <c r="AP292" s="397"/>
      <c r="AQ292" s="403"/>
      <c r="AR292" s="397"/>
      <c r="AS292" s="404"/>
      <c r="AT292" s="403"/>
      <c r="AU292" s="398"/>
      <c r="AV292" s="397"/>
      <c r="AW292" s="406"/>
      <c r="AX292" s="397"/>
      <c r="AY292" s="398"/>
      <c r="AZ292" s="397"/>
      <c r="BA292" s="407"/>
      <c r="BB292" s="397"/>
      <c r="BC292" s="398"/>
      <c r="BD292" s="397"/>
      <c r="BE292" s="399"/>
      <c r="BF292" s="397"/>
      <c r="BG292" s="398"/>
      <c r="BH292" s="397"/>
      <c r="BI292" s="407"/>
      <c r="BJ292" s="397"/>
      <c r="BK292" s="398"/>
      <c r="BL292" s="397"/>
      <c r="BM292" s="407"/>
      <c r="BN292" s="397"/>
      <c r="BO292" s="398"/>
      <c r="BP292" s="397"/>
      <c r="BQ292" s="407"/>
      <c r="BR292" s="397"/>
      <c r="BS292" s="398"/>
      <c r="BT292" s="397"/>
      <c r="BU292" s="407"/>
      <c r="BV292" s="397"/>
      <c r="BW292" s="398"/>
      <c r="BX292" s="397"/>
      <c r="BY292" s="407"/>
      <c r="BZ292" s="409"/>
      <c r="CA292" s="410"/>
      <c r="CB292" s="411"/>
      <c r="CC292" s="398"/>
      <c r="CD292" s="397"/>
      <c r="CE292" s="407"/>
      <c r="CF292" s="411"/>
      <c r="CG292" s="398"/>
      <c r="CH292" s="397"/>
      <c r="CI292" s="407"/>
      <c r="CJ292" s="240"/>
      <c r="CK292" s="241"/>
      <c r="CL292" s="242"/>
    </row>
    <row r="293" spans="2:90" ht="23.25" thickBot="1">
      <c r="B293" s="223"/>
      <c r="C293" s="224"/>
      <c r="D293" s="225"/>
      <c r="E293" s="393"/>
      <c r="F293" s="374"/>
      <c r="G293" s="227"/>
      <c r="H293" s="392"/>
      <c r="I293" s="228"/>
      <c r="J293" s="228"/>
      <c r="K293" s="228"/>
      <c r="L293" s="379"/>
      <c r="M293" s="231"/>
      <c r="N293" s="232"/>
      <c r="O293" s="390"/>
      <c r="P293" s="391"/>
      <c r="R293" s="396"/>
      <c r="S293" s="394"/>
      <c r="T293" s="396"/>
      <c r="U293" s="395"/>
      <c r="V293" s="397"/>
      <c r="W293" s="398"/>
      <c r="X293" s="397"/>
      <c r="Y293" s="399"/>
      <c r="Z293" s="397"/>
      <c r="AA293" s="398"/>
      <c r="AB293" s="397"/>
      <c r="AC293" s="399"/>
      <c r="AD293" s="397"/>
      <c r="AE293" s="397"/>
      <c r="AF293" s="400"/>
      <c r="AG293" s="401"/>
      <c r="AH293" s="398"/>
      <c r="AI293" s="400"/>
      <c r="AJ293" s="397"/>
      <c r="AK293" s="401"/>
      <c r="AL293" s="400"/>
      <c r="AM293" s="402"/>
      <c r="AN293" s="403"/>
      <c r="AO293" s="400"/>
      <c r="AP293" s="397"/>
      <c r="AQ293" s="403"/>
      <c r="AR293" s="397"/>
      <c r="AS293" s="404"/>
      <c r="AT293" s="403"/>
      <c r="AU293" s="398"/>
      <c r="AV293" s="397"/>
      <c r="AW293" s="406"/>
      <c r="AX293" s="397"/>
      <c r="AY293" s="398"/>
      <c r="AZ293" s="397"/>
      <c r="BA293" s="407"/>
      <c r="BB293" s="397"/>
      <c r="BC293" s="398"/>
      <c r="BD293" s="397"/>
      <c r="BE293" s="399"/>
      <c r="BF293" s="397"/>
      <c r="BG293" s="398"/>
      <c r="BH293" s="397"/>
      <c r="BI293" s="407"/>
      <c r="BJ293" s="397"/>
      <c r="BK293" s="398"/>
      <c r="BL293" s="397"/>
      <c r="BM293" s="407"/>
      <c r="BN293" s="397"/>
      <c r="BO293" s="398"/>
      <c r="BP293" s="397"/>
      <c r="BQ293" s="407"/>
      <c r="BR293" s="397"/>
      <c r="BS293" s="398"/>
      <c r="BT293" s="397"/>
      <c r="BU293" s="407"/>
      <c r="BV293" s="397"/>
      <c r="BW293" s="398"/>
      <c r="BX293" s="397"/>
      <c r="BY293" s="407"/>
      <c r="BZ293" s="409"/>
      <c r="CA293" s="410"/>
      <c r="CB293" s="411"/>
      <c r="CC293" s="398"/>
      <c r="CD293" s="397"/>
      <c r="CE293" s="407"/>
      <c r="CF293" s="411"/>
      <c r="CG293" s="398"/>
      <c r="CH293" s="397"/>
      <c r="CI293" s="407"/>
      <c r="CJ293" s="240"/>
      <c r="CK293" s="241"/>
      <c r="CL293" s="242"/>
    </row>
    <row r="294" spans="2:90" ht="23.25" thickBot="1">
      <c r="B294" s="223"/>
      <c r="C294" s="224"/>
      <c r="D294" s="225"/>
      <c r="E294" s="393"/>
      <c r="F294" s="374"/>
      <c r="G294" s="227"/>
      <c r="H294" s="392"/>
      <c r="I294" s="228"/>
      <c r="J294" s="228"/>
      <c r="K294" s="228"/>
      <c r="L294" s="379"/>
      <c r="M294" s="231"/>
      <c r="N294" s="232"/>
      <c r="O294" s="390"/>
      <c r="P294" s="391"/>
      <c r="R294" s="396"/>
      <c r="S294" s="394"/>
      <c r="T294" s="396"/>
      <c r="U294" s="395"/>
      <c r="V294" s="397"/>
      <c r="W294" s="398"/>
      <c r="X294" s="397"/>
      <c r="Y294" s="399"/>
      <c r="Z294" s="397"/>
      <c r="AA294" s="398"/>
      <c r="AB294" s="397"/>
      <c r="AC294" s="399"/>
      <c r="AD294" s="397"/>
      <c r="AE294" s="397"/>
      <c r="AF294" s="400"/>
      <c r="AG294" s="401"/>
      <c r="AH294" s="398"/>
      <c r="AI294" s="400"/>
      <c r="AJ294" s="397"/>
      <c r="AK294" s="401"/>
      <c r="AL294" s="400"/>
      <c r="AM294" s="402"/>
      <c r="AN294" s="403"/>
      <c r="AO294" s="400"/>
      <c r="AP294" s="397"/>
      <c r="AQ294" s="403"/>
      <c r="AR294" s="397"/>
      <c r="AS294" s="404"/>
      <c r="AT294" s="403"/>
      <c r="AU294" s="398"/>
      <c r="AV294" s="397"/>
      <c r="AW294" s="406"/>
      <c r="AX294" s="397"/>
      <c r="AY294" s="398"/>
      <c r="AZ294" s="397"/>
      <c r="BA294" s="407"/>
      <c r="BB294" s="397"/>
      <c r="BC294" s="398"/>
      <c r="BD294" s="397"/>
      <c r="BE294" s="399"/>
      <c r="BF294" s="397"/>
      <c r="BG294" s="398"/>
      <c r="BH294" s="397"/>
      <c r="BI294" s="407"/>
      <c r="BJ294" s="397"/>
      <c r="BK294" s="398"/>
      <c r="BL294" s="397"/>
      <c r="BM294" s="407"/>
      <c r="BN294" s="397"/>
      <c r="BO294" s="398"/>
      <c r="BP294" s="397"/>
      <c r="BQ294" s="407"/>
      <c r="BR294" s="397"/>
      <c r="BS294" s="398"/>
      <c r="BT294" s="397"/>
      <c r="BU294" s="407"/>
      <c r="BV294" s="397"/>
      <c r="BW294" s="398"/>
      <c r="BX294" s="397"/>
      <c r="BY294" s="407"/>
      <c r="BZ294" s="409"/>
      <c r="CA294" s="410"/>
      <c r="CB294" s="411"/>
      <c r="CC294" s="398"/>
      <c r="CD294" s="397"/>
      <c r="CE294" s="407"/>
      <c r="CF294" s="411"/>
      <c r="CG294" s="398"/>
      <c r="CH294" s="397"/>
      <c r="CI294" s="407"/>
      <c r="CJ294" s="240"/>
      <c r="CK294" s="241"/>
      <c r="CL294" s="242"/>
    </row>
    <row r="295" spans="2:90" ht="23.25" thickBot="1">
      <c r="B295" s="223"/>
      <c r="C295" s="224"/>
      <c r="D295" s="225"/>
      <c r="E295" s="393"/>
      <c r="F295" s="374"/>
      <c r="G295" s="227"/>
      <c r="H295" s="392"/>
      <c r="I295" s="228"/>
      <c r="J295" s="228"/>
      <c r="K295" s="228"/>
      <c r="L295" s="379"/>
      <c r="M295" s="231"/>
      <c r="N295" s="232"/>
      <c r="O295" s="390"/>
      <c r="P295" s="391"/>
      <c r="R295" s="396"/>
      <c r="S295" s="394"/>
      <c r="T295" s="396"/>
      <c r="U295" s="395"/>
      <c r="V295" s="397"/>
      <c r="W295" s="398"/>
      <c r="X295" s="397"/>
      <c r="Y295" s="399"/>
      <c r="Z295" s="397"/>
      <c r="AA295" s="398"/>
      <c r="AB295" s="397"/>
      <c r="AC295" s="399"/>
      <c r="AD295" s="397"/>
      <c r="AE295" s="397"/>
      <c r="AF295" s="400"/>
      <c r="AG295" s="401"/>
      <c r="AH295" s="398"/>
      <c r="AI295" s="400"/>
      <c r="AJ295" s="397"/>
      <c r="AK295" s="401"/>
      <c r="AL295" s="400"/>
      <c r="AM295" s="402"/>
      <c r="AN295" s="403"/>
      <c r="AO295" s="400"/>
      <c r="AP295" s="397"/>
      <c r="AQ295" s="403"/>
      <c r="AR295" s="397"/>
      <c r="AS295" s="404"/>
      <c r="AT295" s="403"/>
      <c r="AU295" s="398"/>
      <c r="AV295" s="397"/>
      <c r="AW295" s="406"/>
      <c r="AX295" s="397"/>
      <c r="AY295" s="398"/>
      <c r="AZ295" s="397"/>
      <c r="BA295" s="407"/>
      <c r="BB295" s="397"/>
      <c r="BC295" s="398"/>
      <c r="BD295" s="397"/>
      <c r="BE295" s="399"/>
      <c r="BF295" s="397"/>
      <c r="BG295" s="398"/>
      <c r="BH295" s="397"/>
      <c r="BI295" s="407"/>
      <c r="BJ295" s="397"/>
      <c r="BK295" s="398"/>
      <c r="BL295" s="397"/>
      <c r="BM295" s="407"/>
      <c r="BN295" s="397"/>
      <c r="BO295" s="398"/>
      <c r="BP295" s="397"/>
      <c r="BQ295" s="407"/>
      <c r="BR295" s="397"/>
      <c r="BS295" s="398"/>
      <c r="BT295" s="397"/>
      <c r="BU295" s="407"/>
      <c r="BV295" s="397"/>
      <c r="BW295" s="398"/>
      <c r="BX295" s="397"/>
      <c r="BY295" s="407"/>
      <c r="BZ295" s="409"/>
      <c r="CA295" s="410"/>
      <c r="CB295" s="411"/>
      <c r="CC295" s="398"/>
      <c r="CD295" s="397"/>
      <c r="CE295" s="407"/>
      <c r="CF295" s="411"/>
      <c r="CG295" s="398"/>
      <c r="CH295" s="397"/>
      <c r="CI295" s="407"/>
      <c r="CJ295" s="240"/>
      <c r="CK295" s="241"/>
      <c r="CL295" s="242"/>
    </row>
    <row r="296" spans="2:90" ht="23.25" thickBot="1">
      <c r="B296" s="223"/>
      <c r="C296" s="224"/>
      <c r="D296" s="225"/>
      <c r="E296" s="393"/>
      <c r="F296" s="374"/>
      <c r="G296" s="227"/>
      <c r="H296" s="392"/>
      <c r="I296" s="228"/>
      <c r="J296" s="228"/>
      <c r="K296" s="228"/>
      <c r="L296" s="379"/>
      <c r="M296" s="231"/>
      <c r="N296" s="232"/>
      <c r="O296" s="390"/>
      <c r="P296" s="391"/>
      <c r="R296" s="396"/>
      <c r="S296" s="394"/>
      <c r="T296" s="396"/>
      <c r="U296" s="395"/>
      <c r="V296" s="397"/>
      <c r="W296" s="398"/>
      <c r="X296" s="397"/>
      <c r="Y296" s="399"/>
      <c r="Z296" s="397"/>
      <c r="AA296" s="398"/>
      <c r="AB296" s="397"/>
      <c r="AC296" s="399"/>
      <c r="AD296" s="397"/>
      <c r="AE296" s="397"/>
      <c r="AF296" s="400"/>
      <c r="AG296" s="401"/>
      <c r="AH296" s="398"/>
      <c r="AI296" s="400"/>
      <c r="AJ296" s="397"/>
      <c r="AK296" s="401"/>
      <c r="AL296" s="400"/>
      <c r="AM296" s="402"/>
      <c r="AN296" s="403"/>
      <c r="AO296" s="400"/>
      <c r="AP296" s="397"/>
      <c r="AQ296" s="403"/>
      <c r="AR296" s="397"/>
      <c r="AS296" s="404"/>
      <c r="AT296" s="403"/>
      <c r="AU296" s="398"/>
      <c r="AV296" s="397"/>
      <c r="AW296" s="406"/>
      <c r="AX296" s="397"/>
      <c r="AY296" s="398"/>
      <c r="AZ296" s="397"/>
      <c r="BA296" s="407"/>
      <c r="BB296" s="397"/>
      <c r="BC296" s="398"/>
      <c r="BD296" s="397"/>
      <c r="BE296" s="399"/>
      <c r="BF296" s="397"/>
      <c r="BG296" s="398"/>
      <c r="BH296" s="397"/>
      <c r="BI296" s="407"/>
      <c r="BJ296" s="397"/>
      <c r="BK296" s="398"/>
      <c r="BL296" s="397"/>
      <c r="BM296" s="407"/>
      <c r="BN296" s="397"/>
      <c r="BO296" s="398"/>
      <c r="BP296" s="397"/>
      <c r="BQ296" s="407"/>
      <c r="BR296" s="397"/>
      <c r="BS296" s="398"/>
      <c r="BT296" s="397"/>
      <c r="BU296" s="407"/>
      <c r="BV296" s="397"/>
      <c r="BW296" s="398"/>
      <c r="BX296" s="397"/>
      <c r="BY296" s="407"/>
      <c r="BZ296" s="409"/>
      <c r="CA296" s="410"/>
      <c r="CB296" s="411"/>
      <c r="CC296" s="398"/>
      <c r="CD296" s="397"/>
      <c r="CE296" s="407"/>
      <c r="CF296" s="411"/>
      <c r="CG296" s="398"/>
      <c r="CH296" s="397"/>
      <c r="CI296" s="407"/>
      <c r="CJ296" s="240"/>
      <c r="CK296" s="241"/>
      <c r="CL296" s="242"/>
    </row>
    <row r="297" spans="2:90" ht="23.25" thickBot="1">
      <c r="B297" s="223"/>
      <c r="C297" s="224"/>
      <c r="D297" s="225"/>
      <c r="E297" s="393"/>
      <c r="F297" s="374"/>
      <c r="G297" s="227"/>
      <c r="H297" s="392"/>
      <c r="I297" s="228"/>
      <c r="J297" s="228"/>
      <c r="K297" s="228"/>
      <c r="L297" s="379"/>
      <c r="M297" s="231"/>
      <c r="N297" s="232"/>
      <c r="O297" s="390"/>
      <c r="P297" s="391"/>
      <c r="R297" s="396"/>
      <c r="S297" s="394"/>
      <c r="T297" s="396"/>
      <c r="U297" s="395"/>
      <c r="V297" s="397"/>
      <c r="W297" s="398"/>
      <c r="X297" s="397"/>
      <c r="Y297" s="399"/>
      <c r="Z297" s="397"/>
      <c r="AA297" s="398"/>
      <c r="AB297" s="397"/>
      <c r="AC297" s="399"/>
      <c r="AD297" s="397"/>
      <c r="AE297" s="397"/>
      <c r="AF297" s="400"/>
      <c r="AG297" s="401"/>
      <c r="AH297" s="398"/>
      <c r="AI297" s="400"/>
      <c r="AJ297" s="397"/>
      <c r="AK297" s="401"/>
      <c r="AL297" s="400"/>
      <c r="AM297" s="402"/>
      <c r="AN297" s="403"/>
      <c r="AO297" s="400"/>
      <c r="AP297" s="397"/>
      <c r="AQ297" s="403"/>
      <c r="AR297" s="397"/>
      <c r="AS297" s="404"/>
      <c r="AT297" s="403"/>
      <c r="AU297" s="398"/>
      <c r="AV297" s="397"/>
      <c r="AW297" s="406"/>
      <c r="AX297" s="397"/>
      <c r="AY297" s="398"/>
      <c r="AZ297" s="397"/>
      <c r="BA297" s="407"/>
      <c r="BB297" s="397"/>
      <c r="BC297" s="398"/>
      <c r="BD297" s="397"/>
      <c r="BE297" s="399"/>
      <c r="BF297" s="397"/>
      <c r="BG297" s="398"/>
      <c r="BH297" s="397"/>
      <c r="BI297" s="407"/>
      <c r="BJ297" s="397"/>
      <c r="BK297" s="398"/>
      <c r="BL297" s="397"/>
      <c r="BM297" s="407"/>
      <c r="BN297" s="397"/>
      <c r="BO297" s="398"/>
      <c r="BP297" s="397"/>
      <c r="BQ297" s="407"/>
      <c r="BR297" s="397"/>
      <c r="BS297" s="398"/>
      <c r="BT297" s="397"/>
      <c r="BU297" s="407"/>
      <c r="BV297" s="397"/>
      <c r="BW297" s="398"/>
      <c r="BX297" s="397"/>
      <c r="BY297" s="407"/>
      <c r="BZ297" s="409"/>
      <c r="CA297" s="410"/>
      <c r="CB297" s="411"/>
      <c r="CC297" s="398"/>
      <c r="CD297" s="397"/>
      <c r="CE297" s="407"/>
      <c r="CF297" s="411"/>
      <c r="CG297" s="398"/>
      <c r="CH297" s="397"/>
      <c r="CI297" s="407"/>
      <c r="CJ297" s="240"/>
      <c r="CK297" s="241"/>
      <c r="CL297" s="242"/>
    </row>
    <row r="298" spans="2:90" ht="23.25" thickBot="1">
      <c r="B298" s="223"/>
      <c r="C298" s="224"/>
      <c r="D298" s="225"/>
      <c r="E298" s="393"/>
      <c r="F298" s="374"/>
      <c r="G298" s="227"/>
      <c r="H298" s="392"/>
      <c r="I298" s="228"/>
      <c r="J298" s="228"/>
      <c r="K298" s="228"/>
      <c r="L298" s="379"/>
      <c r="M298" s="231"/>
      <c r="N298" s="232"/>
      <c r="O298" s="390"/>
      <c r="P298" s="391"/>
      <c r="R298" s="396"/>
      <c r="S298" s="394"/>
      <c r="T298" s="396"/>
      <c r="U298" s="395"/>
      <c r="V298" s="397"/>
      <c r="W298" s="398"/>
      <c r="X298" s="397"/>
      <c r="Y298" s="399"/>
      <c r="Z298" s="397"/>
      <c r="AA298" s="398"/>
      <c r="AB298" s="397"/>
      <c r="AC298" s="399"/>
      <c r="AD298" s="397"/>
      <c r="AE298" s="397"/>
      <c r="AF298" s="400"/>
      <c r="AG298" s="401"/>
      <c r="AH298" s="398"/>
      <c r="AI298" s="400"/>
      <c r="AJ298" s="397"/>
      <c r="AK298" s="401"/>
      <c r="AL298" s="400"/>
      <c r="AM298" s="402"/>
      <c r="AN298" s="403"/>
      <c r="AO298" s="400"/>
      <c r="AP298" s="397"/>
      <c r="AQ298" s="403"/>
      <c r="AR298" s="397"/>
      <c r="AS298" s="404"/>
      <c r="AT298" s="403"/>
      <c r="AU298" s="398"/>
      <c r="AV298" s="397"/>
      <c r="AW298" s="406"/>
      <c r="AX298" s="397"/>
      <c r="AY298" s="398"/>
      <c r="AZ298" s="397"/>
      <c r="BA298" s="407"/>
      <c r="BB298" s="397"/>
      <c r="BC298" s="398"/>
      <c r="BD298" s="397"/>
      <c r="BE298" s="399"/>
      <c r="BF298" s="397"/>
      <c r="BG298" s="398"/>
      <c r="BH298" s="397"/>
      <c r="BI298" s="407"/>
      <c r="BJ298" s="397"/>
      <c r="BK298" s="398"/>
      <c r="BL298" s="397"/>
      <c r="BM298" s="407"/>
      <c r="BN298" s="397"/>
      <c r="BO298" s="398"/>
      <c r="BP298" s="397"/>
      <c r="BQ298" s="407"/>
      <c r="BR298" s="397"/>
      <c r="BS298" s="398"/>
      <c r="BT298" s="397"/>
      <c r="BU298" s="407"/>
      <c r="BV298" s="397"/>
      <c r="BW298" s="398"/>
      <c r="BX298" s="397"/>
      <c r="BY298" s="407"/>
      <c r="BZ298" s="409"/>
      <c r="CA298" s="410"/>
      <c r="CB298" s="411"/>
      <c r="CC298" s="398"/>
      <c r="CD298" s="397"/>
      <c r="CE298" s="407"/>
      <c r="CF298" s="411"/>
      <c r="CG298" s="398"/>
      <c r="CH298" s="397"/>
      <c r="CI298" s="407"/>
      <c r="CJ298" s="240"/>
      <c r="CK298" s="241"/>
      <c r="CL298" s="242"/>
    </row>
    <row r="299" spans="2:90" ht="23.25" thickBot="1">
      <c r="B299" s="223"/>
      <c r="C299" s="224"/>
      <c r="D299" s="225"/>
      <c r="E299" s="393"/>
      <c r="F299" s="374"/>
      <c r="G299" s="227"/>
      <c r="H299" s="392"/>
      <c r="I299" s="228"/>
      <c r="J299" s="228"/>
      <c r="K299" s="228"/>
      <c r="L299" s="379"/>
      <c r="M299" s="231"/>
      <c r="N299" s="232"/>
      <c r="O299" s="390"/>
      <c r="P299" s="391"/>
      <c r="R299" s="396"/>
      <c r="S299" s="394"/>
      <c r="T299" s="396"/>
      <c r="U299" s="395"/>
      <c r="V299" s="397"/>
      <c r="W299" s="398"/>
      <c r="X299" s="397"/>
      <c r="Y299" s="399"/>
      <c r="Z299" s="397"/>
      <c r="AA299" s="398"/>
      <c r="AB299" s="397"/>
      <c r="AC299" s="399"/>
      <c r="AD299" s="397"/>
      <c r="AE299" s="397"/>
      <c r="AF299" s="400"/>
      <c r="AG299" s="401"/>
      <c r="AH299" s="398"/>
      <c r="AI299" s="400"/>
      <c r="AJ299" s="397"/>
      <c r="AK299" s="401"/>
      <c r="AL299" s="400"/>
      <c r="AM299" s="402"/>
      <c r="AN299" s="403"/>
      <c r="AO299" s="400"/>
      <c r="AP299" s="397"/>
      <c r="AQ299" s="403"/>
      <c r="AR299" s="397"/>
      <c r="AS299" s="404"/>
      <c r="AT299" s="403"/>
      <c r="AU299" s="398"/>
      <c r="AV299" s="397"/>
      <c r="AW299" s="406"/>
      <c r="AX299" s="397"/>
      <c r="AY299" s="398"/>
      <c r="AZ299" s="397"/>
      <c r="BA299" s="407"/>
      <c r="BB299" s="397"/>
      <c r="BC299" s="398"/>
      <c r="BD299" s="397"/>
      <c r="BE299" s="399"/>
      <c r="BF299" s="397"/>
      <c r="BG299" s="398"/>
      <c r="BH299" s="397"/>
      <c r="BI299" s="407"/>
      <c r="BJ299" s="397"/>
      <c r="BK299" s="398"/>
      <c r="BL299" s="397"/>
      <c r="BM299" s="407"/>
      <c r="BN299" s="397"/>
      <c r="BO299" s="398"/>
      <c r="BP299" s="397"/>
      <c r="BQ299" s="407"/>
      <c r="BR299" s="397"/>
      <c r="BS299" s="398"/>
      <c r="BT299" s="397"/>
      <c r="BU299" s="407"/>
      <c r="BV299" s="397"/>
      <c r="BW299" s="398"/>
      <c r="BX299" s="397"/>
      <c r="BY299" s="407"/>
      <c r="BZ299" s="409"/>
      <c r="CA299" s="410"/>
      <c r="CB299" s="411"/>
      <c r="CC299" s="398"/>
      <c r="CD299" s="397"/>
      <c r="CE299" s="407"/>
      <c r="CF299" s="411"/>
      <c r="CG299" s="398"/>
      <c r="CH299" s="397"/>
      <c r="CI299" s="407"/>
      <c r="CJ299" s="240"/>
      <c r="CK299" s="241"/>
      <c r="CL299" s="242"/>
    </row>
    <row r="300" spans="2:90" ht="23.25" thickBot="1">
      <c r="B300" s="223"/>
      <c r="C300" s="224"/>
      <c r="D300" s="225"/>
      <c r="E300" s="393"/>
      <c r="F300" s="374"/>
      <c r="G300" s="227"/>
      <c r="H300" s="392"/>
      <c r="I300" s="228"/>
      <c r="J300" s="228"/>
      <c r="K300" s="228"/>
      <c r="L300" s="379"/>
      <c r="M300" s="231"/>
      <c r="N300" s="232"/>
      <c r="O300" s="390"/>
      <c r="P300" s="391"/>
      <c r="R300" s="396"/>
      <c r="S300" s="394"/>
      <c r="T300" s="396"/>
      <c r="U300" s="395"/>
      <c r="V300" s="397"/>
      <c r="W300" s="398"/>
      <c r="X300" s="397"/>
      <c r="Y300" s="399"/>
      <c r="Z300" s="397"/>
      <c r="AA300" s="398"/>
      <c r="AB300" s="397"/>
      <c r="AC300" s="399"/>
      <c r="AD300" s="397"/>
      <c r="AE300" s="397"/>
      <c r="AF300" s="400"/>
      <c r="AG300" s="401"/>
      <c r="AH300" s="398"/>
      <c r="AI300" s="400"/>
      <c r="AJ300" s="397"/>
      <c r="AK300" s="401"/>
      <c r="AL300" s="400"/>
      <c r="AM300" s="402"/>
      <c r="AN300" s="403"/>
      <c r="AO300" s="400"/>
      <c r="AP300" s="397"/>
      <c r="AQ300" s="403"/>
      <c r="AR300" s="397"/>
      <c r="AS300" s="404"/>
      <c r="AT300" s="403"/>
      <c r="AU300" s="398"/>
      <c r="AV300" s="397"/>
      <c r="AW300" s="406"/>
      <c r="AX300" s="397"/>
      <c r="AY300" s="398"/>
      <c r="AZ300" s="397"/>
      <c r="BA300" s="407"/>
      <c r="BB300" s="397"/>
      <c r="BC300" s="398"/>
      <c r="BD300" s="397"/>
      <c r="BE300" s="399"/>
      <c r="BF300" s="397"/>
      <c r="BG300" s="398"/>
      <c r="BH300" s="397"/>
      <c r="BI300" s="407"/>
      <c r="BJ300" s="397"/>
      <c r="BK300" s="398"/>
      <c r="BL300" s="397"/>
      <c r="BM300" s="407"/>
      <c r="BN300" s="397"/>
      <c r="BO300" s="398"/>
      <c r="BP300" s="397"/>
      <c r="BQ300" s="407"/>
      <c r="BR300" s="397"/>
      <c r="BS300" s="398"/>
      <c r="BT300" s="397"/>
      <c r="BU300" s="407"/>
      <c r="BV300" s="397"/>
      <c r="BW300" s="398"/>
      <c r="BX300" s="397"/>
      <c r="BY300" s="407"/>
      <c r="BZ300" s="409"/>
      <c r="CA300" s="410"/>
      <c r="CB300" s="411"/>
      <c r="CC300" s="398"/>
      <c r="CD300" s="397"/>
      <c r="CE300" s="407"/>
      <c r="CF300" s="411"/>
      <c r="CG300" s="398"/>
      <c r="CH300" s="397"/>
      <c r="CI300" s="407"/>
      <c r="CJ300" s="240"/>
      <c r="CK300" s="241"/>
      <c r="CL300" s="242"/>
    </row>
    <row r="301" spans="2:90" ht="23.25" thickBot="1">
      <c r="B301" s="223"/>
      <c r="C301" s="224"/>
      <c r="D301" s="225"/>
      <c r="E301" s="393"/>
      <c r="F301" s="374"/>
      <c r="G301" s="227"/>
      <c r="H301" s="392"/>
      <c r="I301" s="228"/>
      <c r="J301" s="228"/>
      <c r="K301" s="228"/>
      <c r="L301" s="379"/>
      <c r="M301" s="231"/>
      <c r="N301" s="232"/>
      <c r="O301" s="390"/>
      <c r="P301" s="391"/>
      <c r="R301" s="396"/>
      <c r="S301" s="394"/>
      <c r="T301" s="396"/>
      <c r="U301" s="395"/>
      <c r="V301" s="397"/>
      <c r="W301" s="398"/>
      <c r="X301" s="397"/>
      <c r="Y301" s="399"/>
      <c r="Z301" s="397"/>
      <c r="AA301" s="398"/>
      <c r="AB301" s="397"/>
      <c r="AC301" s="399"/>
      <c r="AD301" s="397"/>
      <c r="AE301" s="397"/>
      <c r="AF301" s="400"/>
      <c r="AG301" s="401"/>
      <c r="AH301" s="398"/>
      <c r="AI301" s="400"/>
      <c r="AJ301" s="397"/>
      <c r="AK301" s="401"/>
      <c r="AL301" s="400"/>
      <c r="AM301" s="402"/>
      <c r="AN301" s="403"/>
      <c r="AO301" s="400"/>
      <c r="AP301" s="397"/>
      <c r="AQ301" s="403"/>
      <c r="AR301" s="397"/>
      <c r="AS301" s="404"/>
      <c r="AT301" s="403"/>
      <c r="AU301" s="398"/>
      <c r="AV301" s="397"/>
      <c r="AW301" s="406"/>
      <c r="AX301" s="397"/>
      <c r="AY301" s="398"/>
      <c r="AZ301" s="397"/>
      <c r="BA301" s="407"/>
      <c r="BB301" s="397"/>
      <c r="BC301" s="398"/>
      <c r="BD301" s="397"/>
      <c r="BE301" s="399"/>
      <c r="BF301" s="397"/>
      <c r="BG301" s="398"/>
      <c r="BH301" s="397"/>
      <c r="BI301" s="407"/>
      <c r="BJ301" s="397"/>
      <c r="BK301" s="398"/>
      <c r="BL301" s="397"/>
      <c r="BM301" s="407"/>
      <c r="BN301" s="397"/>
      <c r="BO301" s="398"/>
      <c r="BP301" s="397"/>
      <c r="BQ301" s="407"/>
      <c r="BR301" s="397"/>
      <c r="BS301" s="398"/>
      <c r="BT301" s="397"/>
      <c r="BU301" s="407"/>
      <c r="BV301" s="397"/>
      <c r="BW301" s="398"/>
      <c r="BX301" s="397"/>
      <c r="BY301" s="407"/>
      <c r="BZ301" s="409"/>
      <c r="CA301" s="410"/>
      <c r="CB301" s="411"/>
      <c r="CC301" s="398"/>
      <c r="CD301" s="397"/>
      <c r="CE301" s="407"/>
      <c r="CF301" s="411"/>
      <c r="CG301" s="398"/>
      <c r="CH301" s="397"/>
      <c r="CI301" s="407"/>
      <c r="CJ301" s="240"/>
      <c r="CK301" s="241"/>
      <c r="CL301" s="242"/>
    </row>
    <row r="302" spans="2:90" ht="23.25" thickBot="1">
      <c r="B302" s="223"/>
      <c r="C302" s="224"/>
      <c r="D302" s="225"/>
      <c r="E302" s="393"/>
      <c r="F302" s="374"/>
      <c r="G302" s="227"/>
      <c r="H302" s="392"/>
      <c r="I302" s="228"/>
      <c r="J302" s="228"/>
      <c r="K302" s="228"/>
      <c r="L302" s="379"/>
      <c r="M302" s="231"/>
      <c r="N302" s="232"/>
      <c r="O302" s="390"/>
      <c r="P302" s="391"/>
      <c r="R302" s="396"/>
      <c r="S302" s="394"/>
      <c r="T302" s="396"/>
      <c r="U302" s="395"/>
      <c r="V302" s="397"/>
      <c r="W302" s="398"/>
      <c r="X302" s="397"/>
      <c r="Y302" s="399"/>
      <c r="Z302" s="397"/>
      <c r="AA302" s="398"/>
      <c r="AB302" s="397"/>
      <c r="AC302" s="399"/>
      <c r="AD302" s="397"/>
      <c r="AE302" s="397"/>
      <c r="AF302" s="400"/>
      <c r="AG302" s="401"/>
      <c r="AH302" s="398"/>
      <c r="AI302" s="400"/>
      <c r="AJ302" s="397"/>
      <c r="AK302" s="401"/>
      <c r="AL302" s="400"/>
      <c r="AM302" s="402"/>
      <c r="AN302" s="403"/>
      <c r="AO302" s="400"/>
      <c r="AP302" s="397"/>
      <c r="AQ302" s="403"/>
      <c r="AR302" s="397"/>
      <c r="AS302" s="404"/>
      <c r="AT302" s="403"/>
      <c r="AU302" s="398"/>
      <c r="AV302" s="397"/>
      <c r="AW302" s="406"/>
      <c r="AX302" s="397"/>
      <c r="AY302" s="398"/>
      <c r="AZ302" s="397"/>
      <c r="BA302" s="407"/>
      <c r="BB302" s="397"/>
      <c r="BC302" s="398"/>
      <c r="BD302" s="397"/>
      <c r="BE302" s="399"/>
      <c r="BF302" s="397"/>
      <c r="BG302" s="398"/>
      <c r="BH302" s="397"/>
      <c r="BI302" s="407"/>
      <c r="BJ302" s="397"/>
      <c r="BK302" s="398"/>
      <c r="BL302" s="397"/>
      <c r="BM302" s="407"/>
      <c r="BN302" s="397"/>
      <c r="BO302" s="398"/>
      <c r="BP302" s="397"/>
      <c r="BQ302" s="407"/>
      <c r="BR302" s="397"/>
      <c r="BS302" s="398"/>
      <c r="BT302" s="397"/>
      <c r="BU302" s="407"/>
      <c r="BV302" s="397"/>
      <c r="BW302" s="398"/>
      <c r="BX302" s="397"/>
      <c r="BY302" s="407"/>
      <c r="BZ302" s="409"/>
      <c r="CA302" s="410"/>
      <c r="CB302" s="411"/>
      <c r="CC302" s="398"/>
      <c r="CD302" s="397"/>
      <c r="CE302" s="407"/>
      <c r="CF302" s="411"/>
      <c r="CG302" s="398"/>
      <c r="CH302" s="397"/>
      <c r="CI302" s="407"/>
      <c r="CJ302" s="240"/>
      <c r="CK302" s="241"/>
      <c r="CL302" s="242"/>
    </row>
    <row r="303" spans="2:90" ht="23.25" thickBot="1">
      <c r="B303" s="223"/>
      <c r="C303" s="224"/>
      <c r="D303" s="225"/>
      <c r="E303" s="393"/>
      <c r="F303" s="374"/>
      <c r="G303" s="227"/>
      <c r="H303" s="392"/>
      <c r="I303" s="228"/>
      <c r="J303" s="228"/>
      <c r="K303" s="228"/>
      <c r="L303" s="379"/>
      <c r="M303" s="231"/>
      <c r="N303" s="232"/>
      <c r="O303" s="390"/>
      <c r="P303" s="391"/>
      <c r="R303" s="396"/>
      <c r="S303" s="394"/>
      <c r="T303" s="396"/>
      <c r="U303" s="395"/>
      <c r="V303" s="397"/>
      <c r="W303" s="398"/>
      <c r="X303" s="397"/>
      <c r="Y303" s="399"/>
      <c r="Z303" s="397"/>
      <c r="AA303" s="398"/>
      <c r="AB303" s="397"/>
      <c r="AC303" s="399"/>
      <c r="AD303" s="397"/>
      <c r="AE303" s="397"/>
      <c r="AF303" s="400"/>
      <c r="AG303" s="401"/>
      <c r="AH303" s="398"/>
      <c r="AI303" s="400"/>
      <c r="AJ303" s="397"/>
      <c r="AK303" s="401"/>
      <c r="AL303" s="400"/>
      <c r="AM303" s="402"/>
      <c r="AN303" s="403"/>
      <c r="AO303" s="400"/>
      <c r="AP303" s="397"/>
      <c r="AQ303" s="403"/>
      <c r="AR303" s="397"/>
      <c r="AS303" s="404"/>
      <c r="AT303" s="403"/>
      <c r="AU303" s="398"/>
      <c r="AV303" s="397"/>
      <c r="AW303" s="406"/>
      <c r="AX303" s="397"/>
      <c r="AY303" s="398"/>
      <c r="AZ303" s="397"/>
      <c r="BA303" s="407"/>
      <c r="BB303" s="397"/>
      <c r="BC303" s="398"/>
      <c r="BD303" s="397"/>
      <c r="BE303" s="399"/>
      <c r="BF303" s="397"/>
      <c r="BG303" s="398"/>
      <c r="BH303" s="397"/>
      <c r="BI303" s="407"/>
      <c r="BJ303" s="397"/>
      <c r="BK303" s="398"/>
      <c r="BL303" s="397"/>
      <c r="BM303" s="407"/>
      <c r="BN303" s="397"/>
      <c r="BO303" s="398"/>
      <c r="BP303" s="397"/>
      <c r="BQ303" s="407"/>
      <c r="BR303" s="397"/>
      <c r="BS303" s="398"/>
      <c r="BT303" s="397"/>
      <c r="BU303" s="407"/>
      <c r="BV303" s="397"/>
      <c r="BW303" s="398"/>
      <c r="BX303" s="397"/>
      <c r="BY303" s="407"/>
      <c r="BZ303" s="409"/>
      <c r="CA303" s="410"/>
      <c r="CB303" s="411"/>
      <c r="CC303" s="398"/>
      <c r="CD303" s="397"/>
      <c r="CE303" s="407"/>
      <c r="CF303" s="411"/>
      <c r="CG303" s="398"/>
      <c r="CH303" s="397"/>
      <c r="CI303" s="407"/>
      <c r="CJ303" s="240"/>
      <c r="CK303" s="241"/>
      <c r="CL303" s="242"/>
    </row>
    <row r="304" spans="2:90" ht="23.25" thickBot="1">
      <c r="B304" s="223"/>
      <c r="C304" s="224"/>
      <c r="D304" s="225"/>
      <c r="E304" s="393"/>
      <c r="F304" s="374"/>
      <c r="G304" s="227"/>
      <c r="H304" s="392"/>
      <c r="I304" s="228"/>
      <c r="J304" s="228"/>
      <c r="K304" s="228"/>
      <c r="L304" s="379"/>
      <c r="M304" s="231"/>
      <c r="N304" s="232"/>
      <c r="O304" s="390"/>
      <c r="P304" s="391"/>
      <c r="R304" s="396"/>
      <c r="S304" s="394"/>
      <c r="T304" s="396"/>
      <c r="U304" s="395"/>
      <c r="V304" s="397"/>
      <c r="W304" s="398"/>
      <c r="X304" s="397"/>
      <c r="Y304" s="399"/>
      <c r="Z304" s="397"/>
      <c r="AA304" s="398"/>
      <c r="AB304" s="397"/>
      <c r="AC304" s="399"/>
      <c r="AD304" s="397"/>
      <c r="AE304" s="397"/>
      <c r="AF304" s="400"/>
      <c r="AG304" s="401"/>
      <c r="AH304" s="398"/>
      <c r="AI304" s="400"/>
      <c r="AJ304" s="397"/>
      <c r="AK304" s="401"/>
      <c r="AL304" s="400"/>
      <c r="AM304" s="402"/>
      <c r="AN304" s="403"/>
      <c r="AO304" s="400"/>
      <c r="AP304" s="397"/>
      <c r="AQ304" s="403"/>
      <c r="AR304" s="397"/>
      <c r="AS304" s="404"/>
      <c r="AT304" s="403"/>
      <c r="AU304" s="398"/>
      <c r="AV304" s="397"/>
      <c r="AW304" s="406"/>
      <c r="AX304" s="397"/>
      <c r="AY304" s="398"/>
      <c r="AZ304" s="397"/>
      <c r="BA304" s="407"/>
      <c r="BB304" s="397"/>
      <c r="BC304" s="398"/>
      <c r="BD304" s="397"/>
      <c r="BE304" s="399"/>
      <c r="BF304" s="397"/>
      <c r="BG304" s="398"/>
      <c r="BH304" s="397"/>
      <c r="BI304" s="407"/>
      <c r="BJ304" s="397"/>
      <c r="BK304" s="398"/>
      <c r="BL304" s="397"/>
      <c r="BM304" s="407"/>
      <c r="BN304" s="397"/>
      <c r="BO304" s="398"/>
      <c r="BP304" s="397"/>
      <c r="BQ304" s="407"/>
      <c r="BR304" s="397"/>
      <c r="BS304" s="398"/>
      <c r="BT304" s="397"/>
      <c r="BU304" s="407"/>
      <c r="BV304" s="397"/>
      <c r="BW304" s="398"/>
      <c r="BX304" s="397"/>
      <c r="BY304" s="407"/>
      <c r="BZ304" s="409"/>
      <c r="CA304" s="410"/>
      <c r="CB304" s="411"/>
      <c r="CC304" s="398"/>
      <c r="CD304" s="397"/>
      <c r="CE304" s="407"/>
      <c r="CF304" s="411"/>
      <c r="CG304" s="398"/>
      <c r="CH304" s="397"/>
      <c r="CI304" s="407"/>
      <c r="CJ304" s="240"/>
      <c r="CK304" s="241"/>
      <c r="CL304" s="242"/>
    </row>
    <row r="305" spans="2:90" ht="23.25" thickBot="1">
      <c r="B305" s="223"/>
      <c r="C305" s="224"/>
      <c r="D305" s="225"/>
      <c r="E305" s="393"/>
      <c r="F305" s="374"/>
      <c r="G305" s="227"/>
      <c r="H305" s="392"/>
      <c r="I305" s="228"/>
      <c r="J305" s="228"/>
      <c r="K305" s="228"/>
      <c r="L305" s="379"/>
      <c r="M305" s="231"/>
      <c r="N305" s="232"/>
      <c r="O305" s="390"/>
      <c r="P305" s="391"/>
      <c r="R305" s="396"/>
      <c r="S305" s="394"/>
      <c r="T305" s="396"/>
      <c r="U305" s="395"/>
      <c r="V305" s="397"/>
      <c r="W305" s="398"/>
      <c r="X305" s="397"/>
      <c r="Y305" s="399"/>
      <c r="Z305" s="397"/>
      <c r="AA305" s="398"/>
      <c r="AB305" s="397"/>
      <c r="AC305" s="399"/>
      <c r="AD305" s="397"/>
      <c r="AE305" s="397"/>
      <c r="AF305" s="400"/>
      <c r="AG305" s="401"/>
      <c r="AH305" s="398"/>
      <c r="AI305" s="400"/>
      <c r="AJ305" s="397"/>
      <c r="AK305" s="401"/>
      <c r="AL305" s="400"/>
      <c r="AM305" s="402"/>
      <c r="AN305" s="403"/>
      <c r="AO305" s="400"/>
      <c r="AP305" s="397"/>
      <c r="AQ305" s="403"/>
      <c r="AR305" s="397"/>
      <c r="AS305" s="404"/>
      <c r="AT305" s="403"/>
      <c r="AU305" s="398"/>
      <c r="AV305" s="397"/>
      <c r="AW305" s="406"/>
      <c r="AX305" s="397"/>
      <c r="AY305" s="398"/>
      <c r="AZ305" s="397"/>
      <c r="BA305" s="407"/>
      <c r="BB305" s="397"/>
      <c r="BC305" s="398"/>
      <c r="BD305" s="397"/>
      <c r="BE305" s="407"/>
      <c r="BF305" s="397"/>
      <c r="BG305" s="398"/>
      <c r="BH305" s="397"/>
      <c r="BI305" s="407"/>
      <c r="BJ305" s="397"/>
      <c r="BK305" s="398"/>
      <c r="BL305" s="397"/>
      <c r="BM305" s="407"/>
      <c r="BN305" s="397"/>
      <c r="BO305" s="398"/>
      <c r="BP305" s="397"/>
      <c r="BQ305" s="407"/>
      <c r="BR305" s="397"/>
      <c r="BS305" s="398"/>
      <c r="BT305" s="397"/>
      <c r="BU305" s="407"/>
      <c r="BV305" s="397"/>
      <c r="BW305" s="398"/>
      <c r="BX305" s="397"/>
      <c r="BY305" s="407"/>
      <c r="BZ305" s="409"/>
      <c r="CA305" s="410"/>
      <c r="CB305" s="411"/>
      <c r="CC305" s="398"/>
      <c r="CD305" s="397"/>
      <c r="CE305" s="407"/>
      <c r="CF305" s="411"/>
      <c r="CG305" s="398"/>
      <c r="CH305" s="397"/>
      <c r="CI305" s="407"/>
      <c r="CJ305" s="240"/>
      <c r="CK305" s="241"/>
      <c r="CL305" s="242"/>
    </row>
    <row r="306" spans="2:90" ht="23.25" thickBot="1">
      <c r="B306" s="223"/>
      <c r="C306" s="224"/>
      <c r="D306" s="225"/>
      <c r="E306" s="393"/>
      <c r="F306" s="374"/>
      <c r="G306" s="227"/>
      <c r="H306" s="392"/>
      <c r="I306" s="228"/>
      <c r="J306" s="228"/>
      <c r="K306" s="228"/>
      <c r="L306" s="379"/>
      <c r="M306" s="231"/>
      <c r="N306" s="232"/>
      <c r="O306" s="390"/>
      <c r="P306" s="391"/>
      <c r="R306" s="396"/>
      <c r="S306" s="394"/>
      <c r="T306" s="396"/>
      <c r="U306" s="395"/>
      <c r="V306" s="397"/>
      <c r="W306" s="398"/>
      <c r="X306" s="397"/>
      <c r="Y306" s="399"/>
      <c r="Z306" s="397"/>
      <c r="AA306" s="398"/>
      <c r="AB306" s="397"/>
      <c r="AC306" s="399"/>
      <c r="AD306" s="397"/>
      <c r="AE306" s="397"/>
      <c r="AF306" s="400"/>
      <c r="AG306" s="401"/>
      <c r="AH306" s="398"/>
      <c r="AI306" s="400"/>
      <c r="AJ306" s="397"/>
      <c r="AK306" s="401"/>
      <c r="AL306" s="400"/>
      <c r="AM306" s="402"/>
      <c r="AN306" s="403"/>
      <c r="AO306" s="400"/>
      <c r="AP306" s="397"/>
      <c r="AQ306" s="403"/>
      <c r="AR306" s="397"/>
      <c r="AS306" s="404"/>
      <c r="AT306" s="403"/>
      <c r="AU306" s="398"/>
      <c r="AV306" s="397"/>
      <c r="AW306" s="406"/>
      <c r="AX306" s="397"/>
      <c r="AY306" s="398"/>
      <c r="AZ306" s="397"/>
      <c r="BA306" s="407"/>
      <c r="BB306" s="397"/>
      <c r="BC306" s="398"/>
      <c r="BD306" s="397"/>
      <c r="BE306" s="407"/>
      <c r="BF306" s="397"/>
      <c r="BG306" s="398"/>
      <c r="BH306" s="397"/>
      <c r="BI306" s="407"/>
      <c r="BJ306" s="397"/>
      <c r="BK306" s="398"/>
      <c r="BL306" s="397"/>
      <c r="BM306" s="407"/>
      <c r="BN306" s="397"/>
      <c r="BO306" s="398"/>
      <c r="BP306" s="397"/>
      <c r="BQ306" s="407"/>
      <c r="BR306" s="397"/>
      <c r="BS306" s="398"/>
      <c r="BT306" s="397"/>
      <c r="BU306" s="407"/>
      <c r="BV306" s="397"/>
      <c r="BW306" s="398"/>
      <c r="BX306" s="397"/>
      <c r="BY306" s="407"/>
      <c r="BZ306" s="409"/>
      <c r="CA306" s="410"/>
      <c r="CB306" s="411"/>
      <c r="CC306" s="398"/>
      <c r="CD306" s="397"/>
      <c r="CE306" s="407"/>
      <c r="CF306" s="411"/>
      <c r="CG306" s="398"/>
      <c r="CH306" s="397"/>
      <c r="CI306" s="407"/>
      <c r="CJ306" s="240"/>
      <c r="CK306" s="241"/>
      <c r="CL306" s="242"/>
    </row>
    <row r="307" spans="2:90" ht="23.25" thickBot="1">
      <c r="B307" s="223"/>
      <c r="C307" s="224"/>
      <c r="D307" s="225"/>
      <c r="E307" s="393"/>
      <c r="F307" s="374"/>
      <c r="G307" s="227"/>
      <c r="H307" s="392"/>
      <c r="I307" s="228"/>
      <c r="J307" s="228"/>
      <c r="K307" s="228"/>
      <c r="L307" s="379"/>
      <c r="M307" s="231"/>
      <c r="N307" s="232"/>
      <c r="O307" s="390"/>
      <c r="P307" s="391"/>
      <c r="R307" s="396"/>
      <c r="S307" s="394"/>
      <c r="T307" s="396"/>
      <c r="U307" s="395"/>
      <c r="V307" s="397"/>
      <c r="W307" s="398"/>
      <c r="X307" s="397"/>
      <c r="Y307" s="399"/>
      <c r="Z307" s="397"/>
      <c r="AA307" s="398"/>
      <c r="AB307" s="397"/>
      <c r="AC307" s="399"/>
      <c r="AD307" s="397"/>
      <c r="AE307" s="397"/>
      <c r="AF307" s="400"/>
      <c r="AG307" s="401"/>
      <c r="AH307" s="398"/>
      <c r="AI307" s="400"/>
      <c r="AJ307" s="397"/>
      <c r="AK307" s="401"/>
      <c r="AL307" s="400"/>
      <c r="AM307" s="402"/>
      <c r="AN307" s="403"/>
      <c r="AO307" s="400"/>
      <c r="AP307" s="397"/>
      <c r="AQ307" s="403"/>
      <c r="AR307" s="397"/>
      <c r="AS307" s="404"/>
      <c r="AT307" s="403"/>
      <c r="AU307" s="398"/>
      <c r="AV307" s="397"/>
      <c r="AW307" s="406"/>
      <c r="AX307" s="397"/>
      <c r="AY307" s="398"/>
      <c r="AZ307" s="397"/>
      <c r="BA307" s="407"/>
      <c r="BB307" s="397"/>
      <c r="BC307" s="398"/>
      <c r="BD307" s="397"/>
      <c r="BE307" s="407"/>
      <c r="BF307" s="397"/>
      <c r="BG307" s="398"/>
      <c r="BH307" s="397"/>
      <c r="BI307" s="407"/>
      <c r="BJ307" s="397"/>
      <c r="BK307" s="398"/>
      <c r="BL307" s="397"/>
      <c r="BM307" s="407"/>
      <c r="BN307" s="397"/>
      <c r="BO307" s="398"/>
      <c r="BP307" s="397"/>
      <c r="BQ307" s="407"/>
      <c r="BR307" s="397"/>
      <c r="BS307" s="398"/>
      <c r="BT307" s="397"/>
      <c r="BU307" s="407"/>
      <c r="BV307" s="397"/>
      <c r="BW307" s="398"/>
      <c r="BX307" s="397"/>
      <c r="BY307" s="407"/>
      <c r="BZ307" s="409"/>
      <c r="CA307" s="410"/>
      <c r="CB307" s="411"/>
      <c r="CC307" s="398"/>
      <c r="CD307" s="397"/>
      <c r="CE307" s="407"/>
      <c r="CF307" s="411"/>
      <c r="CG307" s="398"/>
      <c r="CH307" s="397"/>
      <c r="CI307" s="407"/>
      <c r="CJ307" s="240"/>
      <c r="CK307" s="241"/>
      <c r="CL307" s="242"/>
    </row>
    <row r="308" spans="2:90" ht="23.25" thickBot="1">
      <c r="B308" s="223"/>
      <c r="C308" s="224"/>
      <c r="D308" s="225"/>
      <c r="E308" s="393"/>
      <c r="F308" s="374"/>
      <c r="G308" s="227"/>
      <c r="H308" s="392"/>
      <c r="I308" s="228"/>
      <c r="J308" s="228"/>
      <c r="K308" s="228"/>
      <c r="L308" s="379"/>
      <c r="M308" s="231"/>
      <c r="N308" s="232"/>
      <c r="O308" s="390"/>
      <c r="P308" s="391"/>
      <c r="R308" s="396"/>
      <c r="S308" s="394"/>
      <c r="T308" s="396"/>
      <c r="U308" s="395"/>
      <c r="V308" s="397"/>
      <c r="W308" s="398"/>
      <c r="X308" s="397"/>
      <c r="Y308" s="399"/>
      <c r="Z308" s="397"/>
      <c r="AA308" s="398"/>
      <c r="AB308" s="397"/>
      <c r="AC308" s="399"/>
      <c r="AD308" s="397"/>
      <c r="AE308" s="397"/>
      <c r="AF308" s="400"/>
      <c r="AG308" s="401"/>
      <c r="AH308" s="398"/>
      <c r="AI308" s="400"/>
      <c r="AJ308" s="397"/>
      <c r="AK308" s="401"/>
      <c r="AL308" s="400"/>
      <c r="AM308" s="402"/>
      <c r="AN308" s="403"/>
      <c r="AO308" s="400"/>
      <c r="AP308" s="397"/>
      <c r="AQ308" s="403"/>
      <c r="AR308" s="397"/>
      <c r="AS308" s="404"/>
      <c r="AT308" s="403"/>
      <c r="AU308" s="398"/>
      <c r="AV308" s="397"/>
      <c r="AW308" s="406"/>
      <c r="AX308" s="397"/>
      <c r="AY308" s="398"/>
      <c r="AZ308" s="397"/>
      <c r="BA308" s="407"/>
      <c r="BB308" s="397"/>
      <c r="BC308" s="398"/>
      <c r="BD308" s="397"/>
      <c r="BE308" s="407"/>
      <c r="BF308" s="397"/>
      <c r="BG308" s="398"/>
      <c r="BH308" s="397"/>
      <c r="BI308" s="407"/>
      <c r="BJ308" s="397"/>
      <c r="BK308" s="398"/>
      <c r="BL308" s="397"/>
      <c r="BM308" s="407"/>
      <c r="BN308" s="397"/>
      <c r="BO308" s="398"/>
      <c r="BP308" s="397"/>
      <c r="BQ308" s="407"/>
      <c r="BR308" s="397"/>
      <c r="BS308" s="398"/>
      <c r="BT308" s="397"/>
      <c r="BU308" s="407"/>
      <c r="BV308" s="397"/>
      <c r="BW308" s="398"/>
      <c r="BX308" s="397"/>
      <c r="BY308" s="407"/>
      <c r="BZ308" s="409"/>
      <c r="CA308" s="410"/>
      <c r="CB308" s="411"/>
      <c r="CC308" s="398"/>
      <c r="CD308" s="397"/>
      <c r="CE308" s="407"/>
      <c r="CF308" s="411"/>
      <c r="CG308" s="398"/>
      <c r="CH308" s="397"/>
      <c r="CI308" s="407"/>
      <c r="CJ308" s="240"/>
      <c r="CK308" s="241"/>
      <c r="CL308" s="242"/>
    </row>
    <row r="309" spans="2:90" ht="23.25" thickBot="1">
      <c r="B309" s="223"/>
      <c r="C309" s="224"/>
      <c r="D309" s="225"/>
      <c r="E309" s="393"/>
      <c r="F309" s="374"/>
      <c r="G309" s="227"/>
      <c r="H309" s="392"/>
      <c r="I309" s="228"/>
      <c r="J309" s="228"/>
      <c r="K309" s="228"/>
      <c r="L309" s="379"/>
      <c r="M309" s="231"/>
      <c r="N309" s="232"/>
      <c r="O309" s="390"/>
      <c r="P309" s="391"/>
      <c r="R309" s="396"/>
      <c r="S309" s="394"/>
      <c r="T309" s="396"/>
      <c r="U309" s="395"/>
      <c r="V309" s="397"/>
      <c r="W309" s="398"/>
      <c r="X309" s="397"/>
      <c r="Y309" s="399"/>
      <c r="Z309" s="397"/>
      <c r="AA309" s="398"/>
      <c r="AB309" s="397"/>
      <c r="AC309" s="399"/>
      <c r="AD309" s="397"/>
      <c r="AE309" s="397"/>
      <c r="AF309" s="400"/>
      <c r="AG309" s="401"/>
      <c r="AH309" s="398"/>
      <c r="AI309" s="400"/>
      <c r="AJ309" s="397"/>
      <c r="AK309" s="401"/>
      <c r="AL309" s="400"/>
      <c r="AM309" s="402"/>
      <c r="AN309" s="403"/>
      <c r="AO309" s="400"/>
      <c r="AP309" s="397"/>
      <c r="AQ309" s="403"/>
      <c r="AR309" s="397"/>
      <c r="AS309" s="404"/>
      <c r="AT309" s="403"/>
      <c r="AU309" s="398"/>
      <c r="AV309" s="397"/>
      <c r="AW309" s="406"/>
      <c r="AX309" s="397"/>
      <c r="AY309" s="398"/>
      <c r="AZ309" s="397"/>
      <c r="BA309" s="407"/>
      <c r="BB309" s="397"/>
      <c r="BC309" s="398"/>
      <c r="BD309" s="397"/>
      <c r="BE309" s="407"/>
      <c r="BF309" s="397"/>
      <c r="BG309" s="398"/>
      <c r="BH309" s="397"/>
      <c r="BI309" s="407"/>
      <c r="BJ309" s="397"/>
      <c r="BK309" s="398"/>
      <c r="BL309" s="397"/>
      <c r="BM309" s="407"/>
      <c r="BN309" s="397"/>
      <c r="BO309" s="398"/>
      <c r="BP309" s="397"/>
      <c r="BQ309" s="407"/>
      <c r="BR309" s="397"/>
      <c r="BS309" s="398"/>
      <c r="BT309" s="397"/>
      <c r="BU309" s="407"/>
      <c r="BV309" s="397"/>
      <c r="BW309" s="398"/>
      <c r="BX309" s="397"/>
      <c r="BY309" s="407"/>
      <c r="BZ309" s="409"/>
      <c r="CA309" s="410"/>
      <c r="CB309" s="411"/>
      <c r="CC309" s="398"/>
      <c r="CD309" s="397"/>
      <c r="CE309" s="407"/>
      <c r="CF309" s="411"/>
      <c r="CG309" s="398"/>
      <c r="CH309" s="397"/>
      <c r="CI309" s="407"/>
      <c r="CJ309" s="240"/>
      <c r="CK309" s="241"/>
      <c r="CL309" s="242"/>
    </row>
    <row r="310" spans="2:90" ht="23.25" thickBot="1">
      <c r="B310" s="223"/>
      <c r="C310" s="224"/>
      <c r="D310" s="225"/>
      <c r="E310" s="393"/>
      <c r="F310" s="374"/>
      <c r="G310" s="227"/>
      <c r="H310" s="392"/>
      <c r="I310" s="228"/>
      <c r="J310" s="228"/>
      <c r="K310" s="228"/>
      <c r="L310" s="379"/>
      <c r="M310" s="231"/>
      <c r="N310" s="232"/>
      <c r="O310" s="390"/>
      <c r="P310" s="391"/>
      <c r="R310" s="396"/>
      <c r="S310" s="394"/>
      <c r="T310" s="396"/>
      <c r="U310" s="395"/>
      <c r="V310" s="397"/>
      <c r="W310" s="398"/>
      <c r="X310" s="397"/>
      <c r="Y310" s="399"/>
      <c r="Z310" s="397"/>
      <c r="AA310" s="398"/>
      <c r="AB310" s="397"/>
      <c r="AC310" s="399"/>
      <c r="AD310" s="397"/>
      <c r="AE310" s="397"/>
      <c r="AF310" s="400"/>
      <c r="AG310" s="401"/>
      <c r="AH310" s="398"/>
      <c r="AI310" s="400"/>
      <c r="AJ310" s="397"/>
      <c r="AK310" s="401"/>
      <c r="AL310" s="400"/>
      <c r="AM310" s="402"/>
      <c r="AN310" s="403"/>
      <c r="AO310" s="400"/>
      <c r="AP310" s="397"/>
      <c r="AQ310" s="403"/>
      <c r="AR310" s="397"/>
      <c r="AS310" s="404"/>
      <c r="AT310" s="403"/>
      <c r="AU310" s="398"/>
      <c r="AV310" s="397"/>
      <c r="AW310" s="406"/>
      <c r="AX310" s="397"/>
      <c r="AY310" s="398"/>
      <c r="AZ310" s="397"/>
      <c r="BA310" s="407"/>
      <c r="BB310" s="397"/>
      <c r="BC310" s="398"/>
      <c r="BD310" s="397"/>
      <c r="BE310" s="407"/>
      <c r="BF310" s="397"/>
      <c r="BG310" s="398"/>
      <c r="BH310" s="397"/>
      <c r="BI310" s="407"/>
      <c r="BJ310" s="397"/>
      <c r="BK310" s="398"/>
      <c r="BL310" s="397"/>
      <c r="BM310" s="407"/>
      <c r="BN310" s="397"/>
      <c r="BO310" s="398"/>
      <c r="BP310" s="397"/>
      <c r="BQ310" s="407"/>
      <c r="BR310" s="397"/>
      <c r="BS310" s="398"/>
      <c r="BT310" s="397"/>
      <c r="BU310" s="407"/>
      <c r="BV310" s="397"/>
      <c r="BW310" s="398"/>
      <c r="BX310" s="397"/>
      <c r="BY310" s="407"/>
      <c r="BZ310" s="409"/>
      <c r="CA310" s="410"/>
      <c r="CB310" s="411"/>
      <c r="CC310" s="398"/>
      <c r="CD310" s="397"/>
      <c r="CE310" s="407"/>
      <c r="CF310" s="411"/>
      <c r="CG310" s="398"/>
      <c r="CH310" s="397"/>
      <c r="CI310" s="407"/>
      <c r="CJ310" s="240"/>
      <c r="CK310" s="241"/>
      <c r="CL310" s="242"/>
    </row>
    <row r="311" spans="2:90" ht="23.25" thickBot="1">
      <c r="B311" s="223"/>
      <c r="C311" s="224"/>
      <c r="D311" s="225"/>
      <c r="E311" s="393"/>
      <c r="F311" s="374"/>
      <c r="G311" s="227"/>
      <c r="H311" s="392"/>
      <c r="I311" s="228"/>
      <c r="J311" s="228"/>
      <c r="K311" s="228"/>
      <c r="L311" s="379"/>
      <c r="M311" s="231"/>
      <c r="N311" s="232"/>
      <c r="O311" s="390"/>
      <c r="P311" s="391"/>
      <c r="R311" s="396"/>
      <c r="S311" s="394"/>
      <c r="T311" s="396"/>
      <c r="U311" s="395"/>
      <c r="V311" s="397"/>
      <c r="W311" s="398"/>
      <c r="X311" s="397"/>
      <c r="Y311" s="399"/>
      <c r="Z311" s="397"/>
      <c r="AA311" s="398"/>
      <c r="AB311" s="397"/>
      <c r="AC311" s="399"/>
      <c r="AD311" s="397"/>
      <c r="AE311" s="397"/>
      <c r="AF311" s="400"/>
      <c r="AG311" s="401"/>
      <c r="AH311" s="398"/>
      <c r="AI311" s="400"/>
      <c r="AJ311" s="397"/>
      <c r="AK311" s="401"/>
      <c r="AL311" s="400"/>
      <c r="AM311" s="402"/>
      <c r="AN311" s="403"/>
      <c r="AO311" s="400"/>
      <c r="AP311" s="397"/>
      <c r="AQ311" s="403"/>
      <c r="AR311" s="397"/>
      <c r="AS311" s="404"/>
      <c r="AT311" s="403"/>
      <c r="AU311" s="398"/>
      <c r="AV311" s="397"/>
      <c r="AW311" s="406"/>
      <c r="AX311" s="397"/>
      <c r="AY311" s="398"/>
      <c r="AZ311" s="397"/>
      <c r="BA311" s="407"/>
      <c r="BB311" s="397"/>
      <c r="BC311" s="398"/>
      <c r="BD311" s="397"/>
      <c r="BE311" s="407"/>
      <c r="BF311" s="397"/>
      <c r="BG311" s="398"/>
      <c r="BH311" s="397"/>
      <c r="BI311" s="407"/>
      <c r="BJ311" s="397"/>
      <c r="BK311" s="398"/>
      <c r="BL311" s="397"/>
      <c r="BM311" s="407"/>
      <c r="BN311" s="397"/>
      <c r="BO311" s="398"/>
      <c r="BP311" s="397"/>
      <c r="BQ311" s="407"/>
      <c r="BR311" s="397"/>
      <c r="BS311" s="398"/>
      <c r="BT311" s="397"/>
      <c r="BU311" s="407"/>
      <c r="BV311" s="397"/>
      <c r="BW311" s="398"/>
      <c r="BX311" s="397"/>
      <c r="BY311" s="407"/>
      <c r="BZ311" s="409"/>
      <c r="CA311" s="410"/>
      <c r="CB311" s="411"/>
      <c r="CC311" s="398"/>
      <c r="CD311" s="397"/>
      <c r="CE311" s="407"/>
      <c r="CF311" s="411"/>
      <c r="CG311" s="398"/>
      <c r="CH311" s="397"/>
      <c r="CI311" s="407"/>
      <c r="CJ311" s="240"/>
      <c r="CK311" s="241"/>
      <c r="CL311" s="242"/>
    </row>
    <row r="312" spans="2:90" ht="23.25" thickBot="1">
      <c r="B312" s="223"/>
      <c r="C312" s="224"/>
      <c r="D312" s="225"/>
      <c r="E312" s="393"/>
      <c r="F312" s="374"/>
      <c r="G312" s="227"/>
      <c r="H312" s="392"/>
      <c r="I312" s="228"/>
      <c r="J312" s="228"/>
      <c r="K312" s="228"/>
      <c r="L312" s="379"/>
      <c r="M312" s="231"/>
      <c r="N312" s="232"/>
      <c r="O312" s="390"/>
      <c r="P312" s="391"/>
      <c r="R312" s="396"/>
      <c r="S312" s="394"/>
      <c r="T312" s="396"/>
      <c r="U312" s="395"/>
      <c r="V312" s="397"/>
      <c r="W312" s="398"/>
      <c r="X312" s="397"/>
      <c r="Y312" s="399"/>
      <c r="Z312" s="397"/>
      <c r="AA312" s="398"/>
      <c r="AB312" s="397"/>
      <c r="AC312" s="399"/>
      <c r="AD312" s="397"/>
      <c r="AE312" s="397"/>
      <c r="AF312" s="400"/>
      <c r="AG312" s="401"/>
      <c r="AH312" s="398"/>
      <c r="AI312" s="400"/>
      <c r="AJ312" s="397"/>
      <c r="AK312" s="401"/>
      <c r="AL312" s="400"/>
      <c r="AM312" s="402"/>
      <c r="AN312" s="403"/>
      <c r="AO312" s="400"/>
      <c r="AP312" s="397"/>
      <c r="AQ312" s="403"/>
      <c r="AR312" s="397"/>
      <c r="AS312" s="404"/>
      <c r="AT312" s="403"/>
      <c r="AU312" s="398"/>
      <c r="AV312" s="397"/>
      <c r="AW312" s="406"/>
      <c r="AX312" s="397"/>
      <c r="AY312" s="398"/>
      <c r="AZ312" s="397"/>
      <c r="BA312" s="407"/>
      <c r="BB312" s="397"/>
      <c r="BC312" s="398"/>
      <c r="BD312" s="397"/>
      <c r="BE312" s="407"/>
      <c r="BF312" s="397"/>
      <c r="BG312" s="398"/>
      <c r="BH312" s="397"/>
      <c r="BI312" s="407"/>
      <c r="BJ312" s="397"/>
      <c r="BK312" s="398"/>
      <c r="BL312" s="397"/>
      <c r="BM312" s="407"/>
      <c r="BN312" s="397"/>
      <c r="BO312" s="398"/>
      <c r="BP312" s="397"/>
      <c r="BQ312" s="407"/>
      <c r="BR312" s="397"/>
      <c r="BS312" s="398"/>
      <c r="BT312" s="397"/>
      <c r="BU312" s="407"/>
      <c r="BV312" s="397"/>
      <c r="BW312" s="398"/>
      <c r="BX312" s="397"/>
      <c r="BY312" s="407"/>
      <c r="BZ312" s="409"/>
      <c r="CA312" s="410"/>
      <c r="CB312" s="411"/>
      <c r="CC312" s="398"/>
      <c r="CD312" s="397"/>
      <c r="CE312" s="407"/>
      <c r="CF312" s="411"/>
      <c r="CG312" s="398"/>
      <c r="CH312" s="397"/>
      <c r="CI312" s="407"/>
      <c r="CJ312" s="240"/>
      <c r="CK312" s="241"/>
      <c r="CL312" s="242"/>
    </row>
    <row r="313" spans="2:90" ht="23.25" thickBot="1">
      <c r="B313" s="223"/>
      <c r="C313" s="224"/>
      <c r="D313" s="225"/>
      <c r="E313" s="393"/>
      <c r="F313" s="374"/>
      <c r="G313" s="227"/>
      <c r="H313" s="392"/>
      <c r="I313" s="228"/>
      <c r="J313" s="228"/>
      <c r="K313" s="228"/>
      <c r="L313" s="379"/>
      <c r="M313" s="231"/>
      <c r="N313" s="232"/>
      <c r="O313" s="390"/>
      <c r="P313" s="391"/>
      <c r="R313" s="396"/>
      <c r="S313" s="394"/>
      <c r="T313" s="396"/>
      <c r="U313" s="395"/>
      <c r="V313" s="397"/>
      <c r="W313" s="398"/>
      <c r="X313" s="397"/>
      <c r="Y313" s="399"/>
      <c r="Z313" s="397"/>
      <c r="AA313" s="398"/>
      <c r="AB313" s="397"/>
      <c r="AC313" s="399"/>
      <c r="AD313" s="397"/>
      <c r="AE313" s="397"/>
      <c r="AF313" s="400"/>
      <c r="AG313" s="401"/>
      <c r="AH313" s="398"/>
      <c r="AI313" s="400"/>
      <c r="AJ313" s="397"/>
      <c r="AK313" s="401"/>
      <c r="AL313" s="400"/>
      <c r="AM313" s="402"/>
      <c r="AN313" s="403"/>
      <c r="AO313" s="400"/>
      <c r="AP313" s="397"/>
      <c r="AQ313" s="403"/>
      <c r="AR313" s="397"/>
      <c r="AS313" s="404"/>
      <c r="AT313" s="403"/>
      <c r="AU313" s="398"/>
      <c r="AV313" s="397"/>
      <c r="AW313" s="406"/>
      <c r="AX313" s="397"/>
      <c r="AY313" s="398"/>
      <c r="AZ313" s="397"/>
      <c r="BA313" s="407"/>
      <c r="BB313" s="397"/>
      <c r="BC313" s="398"/>
      <c r="BD313" s="397"/>
      <c r="BE313" s="407"/>
      <c r="BF313" s="397"/>
      <c r="BG313" s="398"/>
      <c r="BH313" s="397"/>
      <c r="BI313" s="407"/>
      <c r="BJ313" s="397"/>
      <c r="BK313" s="398"/>
      <c r="BL313" s="397"/>
      <c r="BM313" s="407"/>
      <c r="BN313" s="397"/>
      <c r="BO313" s="398"/>
      <c r="BP313" s="397"/>
      <c r="BQ313" s="407"/>
      <c r="BR313" s="397"/>
      <c r="BS313" s="398"/>
      <c r="BT313" s="397"/>
      <c r="BU313" s="407"/>
      <c r="BV313" s="397"/>
      <c r="BW313" s="398"/>
      <c r="BX313" s="397"/>
      <c r="BY313" s="407"/>
      <c r="BZ313" s="409"/>
      <c r="CA313" s="410"/>
      <c r="CB313" s="411"/>
      <c r="CC313" s="398"/>
      <c r="CD313" s="397"/>
      <c r="CE313" s="407"/>
      <c r="CF313" s="411"/>
      <c r="CG313" s="398"/>
      <c r="CH313" s="397"/>
      <c r="CI313" s="407"/>
      <c r="CJ313" s="240"/>
      <c r="CK313" s="241"/>
      <c r="CL313" s="242"/>
    </row>
    <row r="314" spans="2:90" ht="23.25" thickBot="1">
      <c r="B314" s="223"/>
      <c r="C314" s="224"/>
      <c r="D314" s="225"/>
      <c r="E314" s="393"/>
      <c r="F314" s="374"/>
      <c r="G314" s="227"/>
      <c r="H314" s="392"/>
      <c r="I314" s="228"/>
      <c r="J314" s="228"/>
      <c r="K314" s="228"/>
      <c r="L314" s="379"/>
      <c r="M314" s="231"/>
      <c r="N314" s="232"/>
      <c r="O314" s="390"/>
      <c r="P314" s="391"/>
      <c r="R314" s="396"/>
      <c r="S314" s="394"/>
      <c r="T314" s="396"/>
      <c r="U314" s="395"/>
      <c r="V314" s="397"/>
      <c r="W314" s="398"/>
      <c r="X314" s="397"/>
      <c r="Y314" s="399"/>
      <c r="Z314" s="397"/>
      <c r="AA314" s="398"/>
      <c r="AB314" s="397"/>
      <c r="AC314" s="399"/>
      <c r="AD314" s="397"/>
      <c r="AE314" s="397"/>
      <c r="AF314" s="400"/>
      <c r="AG314" s="401"/>
      <c r="AH314" s="398"/>
      <c r="AI314" s="400"/>
      <c r="AJ314" s="397"/>
      <c r="AK314" s="401"/>
      <c r="AL314" s="400"/>
      <c r="AM314" s="402"/>
      <c r="AN314" s="403"/>
      <c r="AO314" s="400"/>
      <c r="AP314" s="397"/>
      <c r="AQ314" s="403"/>
      <c r="AR314" s="397"/>
      <c r="AS314" s="404"/>
      <c r="AT314" s="403"/>
      <c r="AU314" s="398"/>
      <c r="AV314" s="397"/>
      <c r="AW314" s="406"/>
      <c r="AX314" s="397"/>
      <c r="AY314" s="398"/>
      <c r="AZ314" s="397"/>
      <c r="BA314" s="407"/>
      <c r="BB314" s="397"/>
      <c r="BC314" s="398"/>
      <c r="BD314" s="397"/>
      <c r="BE314" s="407"/>
      <c r="BF314" s="397"/>
      <c r="BG314" s="398"/>
      <c r="BH314" s="397"/>
      <c r="BI314" s="407"/>
      <c r="BJ314" s="397"/>
      <c r="BK314" s="398"/>
      <c r="BL314" s="397"/>
      <c r="BM314" s="407"/>
      <c r="BN314" s="397"/>
      <c r="BO314" s="398"/>
      <c r="BP314" s="397"/>
      <c r="BQ314" s="407"/>
      <c r="BR314" s="397"/>
      <c r="BS314" s="398"/>
      <c r="BT314" s="397"/>
      <c r="BU314" s="407"/>
      <c r="BV314" s="397"/>
      <c r="BW314" s="398"/>
      <c r="BX314" s="397"/>
      <c r="BY314" s="407"/>
      <c r="BZ314" s="409"/>
      <c r="CA314" s="410"/>
      <c r="CB314" s="411"/>
      <c r="CC314" s="398"/>
      <c r="CD314" s="397"/>
      <c r="CE314" s="407"/>
      <c r="CF314" s="411"/>
      <c r="CG314" s="398"/>
      <c r="CH314" s="397"/>
      <c r="CI314" s="407"/>
      <c r="CJ314" s="240"/>
      <c r="CK314" s="241"/>
      <c r="CL314" s="242"/>
    </row>
    <row r="315" spans="2:90" ht="23.25" thickBot="1">
      <c r="B315" s="223"/>
      <c r="C315" s="224"/>
      <c r="D315" s="225"/>
      <c r="E315" s="393"/>
      <c r="F315" s="374"/>
      <c r="G315" s="227"/>
      <c r="H315" s="392"/>
      <c r="I315" s="228"/>
      <c r="J315" s="228"/>
      <c r="K315" s="228"/>
      <c r="L315" s="379"/>
      <c r="M315" s="231"/>
      <c r="N315" s="232"/>
      <c r="O315" s="390"/>
      <c r="P315" s="391"/>
      <c r="R315" s="396"/>
      <c r="S315" s="394"/>
      <c r="T315" s="396"/>
      <c r="U315" s="395"/>
      <c r="V315" s="397"/>
      <c r="W315" s="398"/>
      <c r="X315" s="397"/>
      <c r="Y315" s="399"/>
      <c r="Z315" s="397"/>
      <c r="AA315" s="398"/>
      <c r="AB315" s="397"/>
      <c r="AC315" s="399"/>
      <c r="AD315" s="397"/>
      <c r="AE315" s="397"/>
      <c r="AF315" s="400"/>
      <c r="AG315" s="401"/>
      <c r="AH315" s="398"/>
      <c r="AI315" s="400"/>
      <c r="AJ315" s="397"/>
      <c r="AK315" s="401"/>
      <c r="AL315" s="400"/>
      <c r="AM315" s="402"/>
      <c r="AN315" s="403"/>
      <c r="AO315" s="400"/>
      <c r="AP315" s="397"/>
      <c r="AQ315" s="403"/>
      <c r="AR315" s="397"/>
      <c r="AS315" s="404"/>
      <c r="AT315" s="403"/>
      <c r="AU315" s="398"/>
      <c r="AV315" s="397"/>
      <c r="AW315" s="406"/>
      <c r="AX315" s="397"/>
      <c r="AY315" s="398"/>
      <c r="AZ315" s="397"/>
      <c r="BA315" s="407"/>
      <c r="BB315" s="397"/>
      <c r="BC315" s="398"/>
      <c r="BD315" s="397"/>
      <c r="BE315" s="407"/>
      <c r="BF315" s="397"/>
      <c r="BG315" s="398"/>
      <c r="BH315" s="397"/>
      <c r="BI315" s="407"/>
      <c r="BJ315" s="397"/>
      <c r="BK315" s="398"/>
      <c r="BL315" s="397"/>
      <c r="BM315" s="407"/>
      <c r="BN315" s="397"/>
      <c r="BO315" s="398"/>
      <c r="BP315" s="397"/>
      <c r="BQ315" s="407"/>
      <c r="BR315" s="397"/>
      <c r="BS315" s="398"/>
      <c r="BT315" s="397"/>
      <c r="BU315" s="407"/>
      <c r="BV315" s="397"/>
      <c r="BW315" s="398"/>
      <c r="BX315" s="397"/>
      <c r="BY315" s="407"/>
      <c r="BZ315" s="409"/>
      <c r="CA315" s="410"/>
      <c r="CB315" s="411"/>
      <c r="CC315" s="398"/>
      <c r="CD315" s="397"/>
      <c r="CE315" s="407"/>
      <c r="CF315" s="411"/>
      <c r="CG315" s="398"/>
      <c r="CH315" s="397"/>
      <c r="CI315" s="407"/>
      <c r="CJ315" s="240"/>
      <c r="CK315" s="241"/>
      <c r="CL315" s="242"/>
    </row>
    <row r="316" spans="2:90" ht="23.25" thickBot="1">
      <c r="B316" s="223"/>
      <c r="C316" s="224"/>
      <c r="D316" s="225"/>
      <c r="E316" s="393"/>
      <c r="F316" s="374"/>
      <c r="G316" s="227"/>
      <c r="H316" s="392"/>
      <c r="I316" s="228"/>
      <c r="J316" s="228"/>
      <c r="K316" s="228"/>
      <c r="L316" s="379"/>
      <c r="M316" s="231"/>
      <c r="N316" s="232"/>
      <c r="O316" s="390"/>
      <c r="P316" s="391"/>
      <c r="R316" s="396"/>
      <c r="S316" s="394"/>
      <c r="T316" s="396"/>
      <c r="U316" s="395"/>
      <c r="V316" s="397"/>
      <c r="W316" s="398"/>
      <c r="X316" s="397"/>
      <c r="Y316" s="399"/>
      <c r="Z316" s="397"/>
      <c r="AA316" s="398"/>
      <c r="AB316" s="397"/>
      <c r="AC316" s="399"/>
      <c r="AD316" s="397"/>
      <c r="AE316" s="397"/>
      <c r="AF316" s="400"/>
      <c r="AG316" s="401"/>
      <c r="AH316" s="398"/>
      <c r="AI316" s="400"/>
      <c r="AJ316" s="397"/>
      <c r="AK316" s="401"/>
      <c r="AL316" s="400"/>
      <c r="AM316" s="402"/>
      <c r="AN316" s="403"/>
      <c r="AO316" s="400"/>
      <c r="AP316" s="397"/>
      <c r="AQ316" s="403"/>
      <c r="AR316" s="397"/>
      <c r="AS316" s="404"/>
      <c r="AT316" s="403"/>
      <c r="AU316" s="398"/>
      <c r="AV316" s="397"/>
      <c r="AW316" s="406"/>
      <c r="AX316" s="397"/>
      <c r="AY316" s="398"/>
      <c r="AZ316" s="397"/>
      <c r="BA316" s="407"/>
      <c r="BB316" s="397"/>
      <c r="BC316" s="398"/>
      <c r="BD316" s="397"/>
      <c r="BE316" s="407"/>
      <c r="BF316" s="397"/>
      <c r="BG316" s="398"/>
      <c r="BH316" s="397"/>
      <c r="BI316" s="407"/>
      <c r="BJ316" s="397"/>
      <c r="BK316" s="398"/>
      <c r="BL316" s="397"/>
      <c r="BM316" s="407"/>
      <c r="BN316" s="397"/>
      <c r="BO316" s="398"/>
      <c r="BP316" s="397"/>
      <c r="BQ316" s="407"/>
      <c r="BR316" s="397"/>
      <c r="BS316" s="398"/>
      <c r="BT316" s="397"/>
      <c r="BU316" s="407"/>
      <c r="BV316" s="397"/>
      <c r="BW316" s="398"/>
      <c r="BX316" s="397"/>
      <c r="BY316" s="407"/>
      <c r="BZ316" s="409"/>
      <c r="CA316" s="410"/>
      <c r="CB316" s="411"/>
      <c r="CC316" s="398"/>
      <c r="CD316" s="397"/>
      <c r="CE316" s="407"/>
      <c r="CF316" s="411"/>
      <c r="CG316" s="398"/>
      <c r="CH316" s="397"/>
      <c r="CI316" s="407"/>
      <c r="CJ316" s="240"/>
      <c r="CK316" s="241"/>
      <c r="CL316" s="242"/>
    </row>
    <row r="317" spans="2:90" ht="23.25" thickBot="1">
      <c r="B317" s="223"/>
      <c r="C317" s="224"/>
      <c r="D317" s="225"/>
      <c r="E317" s="393"/>
      <c r="F317" s="374"/>
      <c r="G317" s="227"/>
      <c r="H317" s="392"/>
      <c r="I317" s="228"/>
      <c r="J317" s="228"/>
      <c r="K317" s="228"/>
      <c r="L317" s="417"/>
      <c r="M317" s="231"/>
      <c r="N317" s="232"/>
      <c r="O317" s="390"/>
      <c r="P317" s="391"/>
      <c r="R317" s="396"/>
      <c r="S317" s="394"/>
      <c r="T317" s="396"/>
      <c r="U317" s="395"/>
      <c r="V317" s="397"/>
      <c r="W317" s="398"/>
      <c r="X317" s="397"/>
      <c r="Y317" s="399"/>
      <c r="Z317" s="397"/>
      <c r="AA317" s="398"/>
      <c r="AB317" s="397"/>
      <c r="AC317" s="399"/>
      <c r="AD317" s="397"/>
      <c r="AE317" s="397"/>
      <c r="AF317" s="400"/>
      <c r="AG317" s="401"/>
      <c r="AH317" s="398"/>
      <c r="AI317" s="400"/>
      <c r="AJ317" s="397"/>
      <c r="AK317" s="401"/>
      <c r="AL317" s="400"/>
      <c r="AM317" s="402"/>
      <c r="AN317" s="403"/>
      <c r="AO317" s="400"/>
      <c r="AP317" s="397"/>
      <c r="AQ317" s="403"/>
      <c r="AR317" s="397"/>
      <c r="AS317" s="404"/>
      <c r="AT317" s="403"/>
      <c r="AU317" s="398"/>
      <c r="AV317" s="397"/>
      <c r="AW317" s="406"/>
      <c r="AX317" s="397"/>
      <c r="AY317" s="398"/>
      <c r="AZ317" s="397"/>
      <c r="BA317" s="407"/>
      <c r="BB317" s="397"/>
      <c r="BC317" s="398"/>
      <c r="BD317" s="397"/>
      <c r="BE317" s="407"/>
      <c r="BF317" s="397"/>
      <c r="BG317" s="398"/>
      <c r="BH317" s="397"/>
      <c r="BI317" s="407"/>
      <c r="BJ317" s="397"/>
      <c r="BK317" s="398"/>
      <c r="BL317" s="397"/>
      <c r="BM317" s="407"/>
      <c r="BN317" s="397"/>
      <c r="BO317" s="398"/>
      <c r="BP317" s="397"/>
      <c r="BQ317" s="407"/>
      <c r="BR317" s="397"/>
      <c r="BS317" s="398"/>
      <c r="BT317" s="397"/>
      <c r="BU317" s="407"/>
      <c r="BV317" s="397"/>
      <c r="BW317" s="398"/>
      <c r="BX317" s="397"/>
      <c r="BY317" s="407"/>
      <c r="BZ317" s="409"/>
      <c r="CA317" s="410"/>
      <c r="CB317" s="411"/>
      <c r="CC317" s="398"/>
      <c r="CD317" s="397"/>
      <c r="CE317" s="407"/>
      <c r="CF317" s="411"/>
      <c r="CG317" s="398"/>
      <c r="CH317" s="397"/>
      <c r="CI317" s="407"/>
      <c r="CJ317" s="240"/>
      <c r="CK317" s="241"/>
      <c r="CL317" s="242"/>
    </row>
    <row r="318" spans="2:90" ht="23.25" thickBot="1">
      <c r="B318" s="223"/>
      <c r="C318" s="224"/>
      <c r="D318" s="225"/>
      <c r="E318" s="393"/>
      <c r="F318" s="374"/>
      <c r="G318" s="227"/>
      <c r="H318" s="392"/>
      <c r="I318" s="228"/>
      <c r="J318" s="228"/>
      <c r="K318" s="228"/>
      <c r="L318" s="418"/>
      <c r="M318" s="231"/>
      <c r="N318" s="232"/>
      <c r="O318" s="390"/>
      <c r="P318" s="391"/>
      <c r="R318" s="396"/>
      <c r="S318" s="394"/>
      <c r="T318" s="396"/>
      <c r="U318" s="395"/>
      <c r="V318" s="397"/>
      <c r="W318" s="398"/>
      <c r="X318" s="397"/>
      <c r="Y318" s="399"/>
      <c r="Z318" s="397"/>
      <c r="AA318" s="398"/>
      <c r="AB318" s="397"/>
      <c r="AC318" s="399"/>
      <c r="AD318" s="397"/>
      <c r="AE318" s="397"/>
      <c r="AF318" s="400"/>
      <c r="AG318" s="401"/>
      <c r="AH318" s="398"/>
      <c r="AI318" s="400"/>
      <c r="AJ318" s="397"/>
      <c r="AK318" s="401"/>
      <c r="AL318" s="400"/>
      <c r="AM318" s="402"/>
      <c r="AN318" s="403"/>
      <c r="AO318" s="400"/>
      <c r="AP318" s="397"/>
      <c r="AQ318" s="403"/>
      <c r="AR318" s="397"/>
      <c r="AS318" s="404"/>
      <c r="AT318" s="403"/>
      <c r="AU318" s="398"/>
      <c r="AV318" s="397"/>
      <c r="AW318" s="406"/>
      <c r="AX318" s="397"/>
      <c r="AY318" s="398"/>
      <c r="AZ318" s="397"/>
      <c r="BA318" s="407"/>
      <c r="BB318" s="397"/>
      <c r="BC318" s="398"/>
      <c r="BD318" s="397"/>
      <c r="BE318" s="407"/>
      <c r="BF318" s="397"/>
      <c r="BG318" s="398"/>
      <c r="BH318" s="397"/>
      <c r="BI318" s="407"/>
      <c r="BJ318" s="397"/>
      <c r="BK318" s="398"/>
      <c r="BL318" s="397"/>
      <c r="BM318" s="407"/>
      <c r="BN318" s="397"/>
      <c r="BO318" s="398"/>
      <c r="BP318" s="397"/>
      <c r="BQ318" s="407"/>
      <c r="BR318" s="397"/>
      <c r="BS318" s="398"/>
      <c r="BT318" s="397"/>
      <c r="BU318" s="407"/>
      <c r="BV318" s="397"/>
      <c r="BW318" s="398"/>
      <c r="BX318" s="397"/>
      <c r="BY318" s="407"/>
      <c r="BZ318" s="409"/>
      <c r="CA318" s="410"/>
      <c r="CB318" s="411"/>
      <c r="CC318" s="398"/>
      <c r="CD318" s="397"/>
      <c r="CE318" s="407"/>
      <c r="CF318" s="411"/>
      <c r="CG318" s="398"/>
      <c r="CH318" s="397"/>
      <c r="CI318" s="407"/>
      <c r="CJ318" s="240"/>
      <c r="CK318" s="241"/>
      <c r="CL318" s="242"/>
    </row>
    <row r="319" spans="2:90" ht="23.25" thickBot="1">
      <c r="B319" s="223"/>
      <c r="C319" s="224"/>
      <c r="D319" s="225"/>
      <c r="E319" s="393"/>
      <c r="F319" s="374"/>
      <c r="G319" s="227"/>
      <c r="H319" s="392"/>
      <c r="I319" s="228"/>
      <c r="J319" s="228"/>
      <c r="K319" s="228"/>
      <c r="L319" s="418"/>
      <c r="M319" s="231"/>
      <c r="N319" s="232"/>
      <c r="O319" s="390"/>
      <c r="P319" s="391"/>
      <c r="R319" s="396"/>
      <c r="S319" s="394"/>
      <c r="T319" s="396"/>
      <c r="U319" s="395"/>
      <c r="V319" s="397"/>
      <c r="W319" s="398"/>
      <c r="X319" s="397"/>
      <c r="Y319" s="399"/>
      <c r="Z319" s="397"/>
      <c r="AA319" s="398"/>
      <c r="AB319" s="397"/>
      <c r="AC319" s="399"/>
      <c r="AD319" s="397"/>
      <c r="AE319" s="397"/>
      <c r="AF319" s="400"/>
      <c r="AG319" s="401"/>
      <c r="AH319" s="398"/>
      <c r="AI319" s="400"/>
      <c r="AJ319" s="397"/>
      <c r="AK319" s="401"/>
      <c r="AL319" s="400"/>
      <c r="AM319" s="402"/>
      <c r="AN319" s="403"/>
      <c r="AO319" s="400"/>
      <c r="AP319" s="397"/>
      <c r="AQ319" s="403"/>
      <c r="AR319" s="397"/>
      <c r="AS319" s="404"/>
      <c r="AT319" s="403"/>
      <c r="AU319" s="398"/>
      <c r="AV319" s="397"/>
      <c r="AW319" s="406"/>
      <c r="AX319" s="397"/>
      <c r="AY319" s="398"/>
      <c r="AZ319" s="397"/>
      <c r="BA319" s="407"/>
      <c r="BB319" s="397"/>
      <c r="BC319" s="398"/>
      <c r="BD319" s="397"/>
      <c r="BE319" s="407"/>
      <c r="BF319" s="397"/>
      <c r="BG319" s="398"/>
      <c r="BH319" s="397"/>
      <c r="BI319" s="407"/>
      <c r="BJ319" s="397"/>
      <c r="BK319" s="398"/>
      <c r="BL319" s="397"/>
      <c r="BM319" s="407"/>
      <c r="BN319" s="397"/>
      <c r="BO319" s="398"/>
      <c r="BP319" s="397"/>
      <c r="BQ319" s="407"/>
      <c r="BR319" s="397"/>
      <c r="BS319" s="398"/>
      <c r="BT319" s="397"/>
      <c r="BU319" s="407"/>
      <c r="BV319" s="397"/>
      <c r="BW319" s="398"/>
      <c r="BX319" s="397"/>
      <c r="BY319" s="407"/>
      <c r="BZ319" s="409"/>
      <c r="CA319" s="410"/>
      <c r="CB319" s="411"/>
      <c r="CC319" s="398"/>
      <c r="CD319" s="397"/>
      <c r="CE319" s="407"/>
      <c r="CF319" s="411"/>
      <c r="CG319" s="398"/>
      <c r="CH319" s="397"/>
      <c r="CI319" s="407"/>
      <c r="CJ319" s="240"/>
      <c r="CK319" s="241"/>
      <c r="CL319" s="242"/>
    </row>
    <row r="320" spans="2:90" ht="23.25" thickBot="1">
      <c r="B320" s="223"/>
      <c r="C320" s="224"/>
      <c r="D320" s="225"/>
      <c r="E320" s="393"/>
      <c r="F320" s="374"/>
      <c r="G320" s="227"/>
      <c r="H320" s="392"/>
      <c r="I320" s="228"/>
      <c r="J320" s="228"/>
      <c r="K320" s="228"/>
      <c r="L320" s="418"/>
      <c r="M320" s="231"/>
      <c r="N320" s="232"/>
      <c r="O320" s="390"/>
      <c r="P320" s="391"/>
      <c r="R320" s="396"/>
      <c r="S320" s="394"/>
      <c r="T320" s="396"/>
      <c r="U320" s="395"/>
      <c r="V320" s="397"/>
      <c r="W320" s="398"/>
      <c r="X320" s="397"/>
      <c r="Y320" s="399"/>
      <c r="Z320" s="397"/>
      <c r="AA320" s="398"/>
      <c r="AB320" s="397"/>
      <c r="AC320" s="399"/>
      <c r="AD320" s="397"/>
      <c r="AE320" s="397"/>
      <c r="AF320" s="400"/>
      <c r="AG320" s="401"/>
      <c r="AH320" s="398"/>
      <c r="AI320" s="400"/>
      <c r="AJ320" s="397"/>
      <c r="AK320" s="401"/>
      <c r="AL320" s="400"/>
      <c r="AM320" s="402"/>
      <c r="AN320" s="403"/>
      <c r="AO320" s="400"/>
      <c r="AP320" s="397"/>
      <c r="AQ320" s="403"/>
      <c r="AR320" s="397"/>
      <c r="AS320" s="404"/>
      <c r="AT320" s="403"/>
      <c r="AU320" s="398"/>
      <c r="AV320" s="397"/>
      <c r="AW320" s="406"/>
      <c r="AX320" s="397"/>
      <c r="AY320" s="398"/>
      <c r="AZ320" s="397"/>
      <c r="BA320" s="407"/>
      <c r="BB320" s="397"/>
      <c r="BC320" s="398"/>
      <c r="BD320" s="397"/>
      <c r="BE320" s="407"/>
      <c r="BF320" s="397"/>
      <c r="BG320" s="398"/>
      <c r="BH320" s="397"/>
      <c r="BI320" s="407"/>
      <c r="BJ320" s="397"/>
      <c r="BK320" s="398"/>
      <c r="BL320" s="397"/>
      <c r="BM320" s="407"/>
      <c r="BN320" s="397"/>
      <c r="BO320" s="398"/>
      <c r="BP320" s="397"/>
      <c r="BQ320" s="407"/>
      <c r="BR320" s="397"/>
      <c r="BS320" s="398"/>
      <c r="BT320" s="397"/>
      <c r="BU320" s="407"/>
      <c r="BV320" s="397"/>
      <c r="BW320" s="398"/>
      <c r="BX320" s="397"/>
      <c r="BY320" s="407"/>
      <c r="BZ320" s="409"/>
      <c r="CA320" s="410"/>
      <c r="CB320" s="411"/>
      <c r="CC320" s="398"/>
      <c r="CD320" s="397"/>
      <c r="CE320" s="407"/>
      <c r="CF320" s="411"/>
      <c r="CG320" s="398"/>
      <c r="CH320" s="397"/>
      <c r="CI320" s="407"/>
      <c r="CJ320" s="240"/>
      <c r="CK320" s="241"/>
      <c r="CL320" s="242"/>
    </row>
    <row r="321" spans="2:90" ht="23.25" thickBot="1">
      <c r="B321" s="223"/>
      <c r="C321" s="224"/>
      <c r="D321" s="225"/>
      <c r="E321" s="393"/>
      <c r="F321" s="374"/>
      <c r="G321" s="227"/>
      <c r="H321" s="392"/>
      <c r="I321" s="228"/>
      <c r="J321" s="228"/>
      <c r="K321" s="228"/>
      <c r="L321" s="418"/>
      <c r="M321" s="231"/>
      <c r="N321" s="232"/>
      <c r="O321" s="390"/>
      <c r="P321" s="391"/>
      <c r="R321" s="396"/>
      <c r="S321" s="394"/>
      <c r="T321" s="396"/>
      <c r="U321" s="395"/>
      <c r="V321" s="397"/>
      <c r="W321" s="398"/>
      <c r="X321" s="397"/>
      <c r="Y321" s="399"/>
      <c r="Z321" s="397"/>
      <c r="AA321" s="398"/>
      <c r="AB321" s="397"/>
      <c r="AC321" s="399"/>
      <c r="AD321" s="397"/>
      <c r="AE321" s="397"/>
      <c r="AF321" s="400"/>
      <c r="AG321" s="401"/>
      <c r="AH321" s="398"/>
      <c r="AI321" s="400"/>
      <c r="AJ321" s="397"/>
      <c r="AK321" s="401"/>
      <c r="AL321" s="400"/>
      <c r="AM321" s="402"/>
      <c r="AN321" s="403"/>
      <c r="AO321" s="400"/>
      <c r="AP321" s="397"/>
      <c r="AQ321" s="403"/>
      <c r="AR321" s="397"/>
      <c r="AS321" s="404"/>
      <c r="AT321" s="403"/>
      <c r="AU321" s="398"/>
      <c r="AV321" s="397"/>
      <c r="AW321" s="406"/>
      <c r="AX321" s="397"/>
      <c r="AY321" s="398"/>
      <c r="AZ321" s="397"/>
      <c r="BA321" s="407"/>
      <c r="BB321" s="397"/>
      <c r="BC321" s="398"/>
      <c r="BD321" s="397"/>
      <c r="BE321" s="407"/>
      <c r="BF321" s="397"/>
      <c r="BG321" s="398"/>
      <c r="BH321" s="397"/>
      <c r="BI321" s="407"/>
      <c r="BJ321" s="397"/>
      <c r="BK321" s="398"/>
      <c r="BL321" s="397"/>
      <c r="BM321" s="407"/>
      <c r="BN321" s="397"/>
      <c r="BO321" s="398"/>
      <c r="BP321" s="397"/>
      <c r="BQ321" s="407"/>
      <c r="BR321" s="397"/>
      <c r="BS321" s="398"/>
      <c r="BT321" s="397"/>
      <c r="BU321" s="407"/>
      <c r="BV321" s="397"/>
      <c r="BW321" s="398"/>
      <c r="BX321" s="397"/>
      <c r="BY321" s="407"/>
      <c r="BZ321" s="409"/>
      <c r="CA321" s="410"/>
      <c r="CB321" s="411"/>
      <c r="CC321" s="398"/>
      <c r="CD321" s="397"/>
      <c r="CE321" s="407"/>
      <c r="CF321" s="411"/>
      <c r="CG321" s="398"/>
      <c r="CH321" s="397"/>
      <c r="CI321" s="407"/>
      <c r="CJ321" s="240"/>
      <c r="CK321" s="241"/>
      <c r="CL321" s="242"/>
    </row>
    <row r="322" spans="2:90" ht="23.25" thickBot="1">
      <c r="B322" s="223"/>
      <c r="C322" s="224"/>
      <c r="D322" s="225"/>
      <c r="E322" s="393"/>
      <c r="F322" s="374"/>
      <c r="G322" s="227"/>
      <c r="H322" s="392"/>
      <c r="I322" s="228"/>
      <c r="J322" s="228"/>
      <c r="K322" s="228"/>
      <c r="L322" s="418"/>
      <c r="M322" s="231"/>
      <c r="N322" s="232"/>
      <c r="O322" s="390"/>
      <c r="P322" s="391"/>
      <c r="R322" s="396"/>
      <c r="S322" s="394"/>
      <c r="T322" s="396"/>
      <c r="U322" s="395"/>
      <c r="V322" s="397"/>
      <c r="W322" s="398"/>
      <c r="X322" s="397"/>
      <c r="Y322" s="399"/>
      <c r="Z322" s="397"/>
      <c r="AA322" s="398"/>
      <c r="AB322" s="397"/>
      <c r="AC322" s="399"/>
      <c r="AD322" s="397"/>
      <c r="AE322" s="397"/>
      <c r="AF322" s="400"/>
      <c r="AG322" s="401"/>
      <c r="AH322" s="398"/>
      <c r="AI322" s="400"/>
      <c r="AJ322" s="397"/>
      <c r="AK322" s="401"/>
      <c r="AL322" s="400"/>
      <c r="AM322" s="402"/>
      <c r="AN322" s="403"/>
      <c r="AO322" s="400"/>
      <c r="AP322" s="397"/>
      <c r="AQ322" s="398"/>
      <c r="AR322" s="397"/>
      <c r="AS322" s="404"/>
      <c r="AT322" s="403"/>
      <c r="AU322" s="398"/>
      <c r="AV322" s="397"/>
      <c r="AW322" s="406"/>
      <c r="AX322" s="397"/>
      <c r="AY322" s="398"/>
      <c r="AZ322" s="397"/>
      <c r="BA322" s="407"/>
      <c r="BB322" s="397"/>
      <c r="BC322" s="398"/>
      <c r="BD322" s="397"/>
      <c r="BE322" s="407"/>
      <c r="BF322" s="397"/>
      <c r="BG322" s="398"/>
      <c r="BH322" s="397"/>
      <c r="BI322" s="407"/>
      <c r="BJ322" s="397"/>
      <c r="BK322" s="398"/>
      <c r="BL322" s="397"/>
      <c r="BM322" s="407"/>
      <c r="BN322" s="397"/>
      <c r="BO322" s="398"/>
      <c r="BP322" s="397"/>
      <c r="BQ322" s="407"/>
      <c r="BR322" s="397"/>
      <c r="BS322" s="398"/>
      <c r="BT322" s="397"/>
      <c r="BU322" s="407"/>
      <c r="BV322" s="397"/>
      <c r="BW322" s="398"/>
      <c r="BX322" s="397"/>
      <c r="BY322" s="407"/>
      <c r="BZ322" s="409"/>
      <c r="CA322" s="410"/>
      <c r="CB322" s="411"/>
      <c r="CC322" s="398"/>
      <c r="CD322" s="397"/>
      <c r="CE322" s="407"/>
      <c r="CF322" s="411"/>
      <c r="CG322" s="398"/>
      <c r="CH322" s="397"/>
      <c r="CI322" s="407"/>
      <c r="CJ322" s="240"/>
      <c r="CK322" s="241"/>
      <c r="CL322" s="242"/>
    </row>
    <row r="323" spans="2:90" ht="23.25" thickBot="1">
      <c r="B323" s="223"/>
      <c r="C323" s="224"/>
      <c r="D323" s="225"/>
      <c r="E323" s="393"/>
      <c r="F323" s="374"/>
      <c r="G323" s="227"/>
      <c r="H323" s="392"/>
      <c r="I323" s="228"/>
      <c r="J323" s="228"/>
      <c r="K323" s="228"/>
      <c r="L323" s="418"/>
      <c r="M323" s="231"/>
      <c r="N323" s="232"/>
      <c r="O323" s="390"/>
      <c r="P323" s="391"/>
      <c r="R323" s="396"/>
      <c r="S323" s="394"/>
      <c r="T323" s="396"/>
      <c r="U323" s="395"/>
      <c r="V323" s="397"/>
      <c r="W323" s="398"/>
      <c r="X323" s="397"/>
      <c r="Y323" s="399"/>
      <c r="Z323" s="397"/>
      <c r="AA323" s="398"/>
      <c r="AB323" s="397"/>
      <c r="AC323" s="399"/>
      <c r="AD323" s="397"/>
      <c r="AE323" s="397"/>
      <c r="AF323" s="400"/>
      <c r="AG323" s="401"/>
      <c r="AH323" s="398"/>
      <c r="AI323" s="400"/>
      <c r="AJ323" s="397"/>
      <c r="AK323" s="401"/>
      <c r="AL323" s="400"/>
      <c r="AM323" s="402"/>
      <c r="AN323" s="403"/>
      <c r="AO323" s="400"/>
      <c r="AP323" s="397"/>
      <c r="AQ323" s="398"/>
      <c r="AR323" s="397"/>
      <c r="AS323" s="404"/>
      <c r="AT323" s="403"/>
      <c r="AU323" s="398"/>
      <c r="AV323" s="397"/>
      <c r="AW323" s="406"/>
      <c r="AX323" s="397"/>
      <c r="AY323" s="398"/>
      <c r="AZ323" s="397"/>
      <c r="BA323" s="407"/>
      <c r="BB323" s="397"/>
      <c r="BC323" s="398"/>
      <c r="BD323" s="397"/>
      <c r="BE323" s="407"/>
      <c r="BF323" s="397"/>
      <c r="BG323" s="398"/>
      <c r="BH323" s="397"/>
      <c r="BI323" s="407"/>
      <c r="BJ323" s="397"/>
      <c r="BK323" s="398"/>
      <c r="BL323" s="397"/>
      <c r="BM323" s="407"/>
      <c r="BN323" s="397"/>
      <c r="BO323" s="398"/>
      <c r="BP323" s="397"/>
      <c r="BQ323" s="407"/>
      <c r="BR323" s="397"/>
      <c r="BS323" s="398"/>
      <c r="BT323" s="397"/>
      <c r="BU323" s="407"/>
      <c r="BV323" s="397"/>
      <c r="BW323" s="398"/>
      <c r="BX323" s="397"/>
      <c r="BY323" s="407"/>
      <c r="BZ323" s="409"/>
      <c r="CA323" s="410"/>
      <c r="CB323" s="411"/>
      <c r="CC323" s="398"/>
      <c r="CD323" s="397"/>
      <c r="CE323" s="407"/>
      <c r="CF323" s="411"/>
      <c r="CG323" s="398"/>
      <c r="CH323" s="397"/>
      <c r="CI323" s="407"/>
      <c r="CJ323" s="240"/>
      <c r="CK323" s="241"/>
      <c r="CL323" s="242"/>
    </row>
    <row r="324" spans="2:90" ht="23.25" thickBot="1">
      <c r="B324" s="223"/>
      <c r="C324" s="224"/>
      <c r="D324" s="225"/>
      <c r="E324" s="393"/>
      <c r="F324" s="374"/>
      <c r="G324" s="227"/>
      <c r="H324" s="392"/>
      <c r="I324" s="228"/>
      <c r="J324" s="228"/>
      <c r="K324" s="228"/>
      <c r="L324" s="418"/>
      <c r="M324" s="231"/>
      <c r="N324" s="232"/>
      <c r="O324" s="390"/>
      <c r="P324" s="391"/>
      <c r="R324" s="396"/>
      <c r="S324" s="394"/>
      <c r="T324" s="396"/>
      <c r="U324" s="395"/>
      <c r="V324" s="397"/>
      <c r="W324" s="398"/>
      <c r="X324" s="397"/>
      <c r="Y324" s="399"/>
      <c r="Z324" s="397"/>
      <c r="AA324" s="398"/>
      <c r="AB324" s="397"/>
      <c r="AC324" s="399"/>
      <c r="AD324" s="397"/>
      <c r="AE324" s="397"/>
      <c r="AF324" s="400"/>
      <c r="AG324" s="401"/>
      <c r="AH324" s="398"/>
      <c r="AI324" s="400"/>
      <c r="AJ324" s="397"/>
      <c r="AK324" s="401"/>
      <c r="AL324" s="400"/>
      <c r="AM324" s="402"/>
      <c r="AN324" s="403"/>
      <c r="AO324" s="400"/>
      <c r="AP324" s="397"/>
      <c r="AQ324" s="398"/>
      <c r="AR324" s="397"/>
      <c r="AS324" s="404"/>
      <c r="AT324" s="403"/>
      <c r="AU324" s="398"/>
      <c r="AV324" s="397"/>
      <c r="AW324" s="406"/>
      <c r="AX324" s="397"/>
      <c r="AY324" s="398"/>
      <c r="AZ324" s="397"/>
      <c r="BA324" s="407"/>
      <c r="BB324" s="397"/>
      <c r="BC324" s="398"/>
      <c r="BD324" s="397"/>
      <c r="BE324" s="407"/>
      <c r="BF324" s="397"/>
      <c r="BG324" s="398"/>
      <c r="BH324" s="397"/>
      <c r="BI324" s="407"/>
      <c r="BJ324" s="397"/>
      <c r="BK324" s="398"/>
      <c r="BL324" s="397"/>
      <c r="BM324" s="407"/>
      <c r="BN324" s="397"/>
      <c r="BO324" s="398"/>
      <c r="BP324" s="397"/>
      <c r="BQ324" s="407"/>
      <c r="BR324" s="397"/>
      <c r="BS324" s="398"/>
      <c r="BT324" s="397"/>
      <c r="BU324" s="407"/>
      <c r="BV324" s="397"/>
      <c r="BW324" s="398"/>
      <c r="BX324" s="397"/>
      <c r="BY324" s="407"/>
      <c r="BZ324" s="409"/>
      <c r="CA324" s="410"/>
      <c r="CB324" s="411"/>
      <c r="CC324" s="398"/>
      <c r="CD324" s="397"/>
      <c r="CE324" s="407"/>
      <c r="CF324" s="411"/>
      <c r="CG324" s="398"/>
      <c r="CH324" s="397"/>
      <c r="CI324" s="407"/>
      <c r="CJ324" s="240"/>
      <c r="CK324" s="241"/>
      <c r="CL324" s="242"/>
    </row>
    <row r="325" spans="2:90" ht="23.25" thickBot="1">
      <c r="B325" s="223"/>
      <c r="C325" s="224"/>
      <c r="D325" s="225"/>
      <c r="E325" s="393"/>
      <c r="F325" s="374"/>
      <c r="G325" s="227"/>
      <c r="H325" s="392"/>
      <c r="I325" s="228"/>
      <c r="J325" s="228"/>
      <c r="K325" s="228"/>
      <c r="L325" s="418"/>
      <c r="M325" s="231"/>
      <c r="N325" s="232"/>
      <c r="O325" s="390"/>
      <c r="P325" s="391"/>
      <c r="R325" s="396"/>
      <c r="S325" s="381"/>
      <c r="T325" s="396"/>
      <c r="U325" s="395"/>
      <c r="V325" s="397"/>
      <c r="W325" s="398"/>
      <c r="X325" s="397"/>
      <c r="Y325" s="399"/>
      <c r="Z325" s="397"/>
      <c r="AA325" s="398"/>
      <c r="AB325" s="397"/>
      <c r="AC325" s="399"/>
      <c r="AD325" s="397"/>
      <c r="AE325" s="397"/>
      <c r="AF325" s="400"/>
      <c r="AG325" s="401"/>
      <c r="AH325" s="398"/>
      <c r="AI325" s="400"/>
      <c r="AJ325" s="397"/>
      <c r="AK325" s="401"/>
      <c r="AL325" s="400"/>
      <c r="AM325" s="402"/>
      <c r="AN325" s="403"/>
      <c r="AO325" s="400"/>
      <c r="AP325" s="397"/>
      <c r="AQ325" s="398"/>
      <c r="AR325" s="397"/>
      <c r="AS325" s="404"/>
      <c r="AT325" s="403"/>
      <c r="AU325" s="398"/>
      <c r="AV325" s="397"/>
      <c r="AW325" s="406"/>
      <c r="AX325" s="397"/>
      <c r="AY325" s="398"/>
      <c r="AZ325" s="397"/>
      <c r="BA325" s="407"/>
      <c r="BB325" s="397"/>
      <c r="BC325" s="398"/>
      <c r="BD325" s="397"/>
      <c r="BE325" s="407"/>
      <c r="BF325" s="397"/>
      <c r="BG325" s="398"/>
      <c r="BH325" s="397"/>
      <c r="BI325" s="407"/>
      <c r="BJ325" s="397"/>
      <c r="BK325" s="398"/>
      <c r="BL325" s="397"/>
      <c r="BM325" s="407"/>
      <c r="BN325" s="397"/>
      <c r="BO325" s="398"/>
      <c r="BP325" s="397"/>
      <c r="BQ325" s="407"/>
      <c r="BR325" s="397"/>
      <c r="BS325" s="398"/>
      <c r="BT325" s="397"/>
      <c r="BU325" s="407"/>
      <c r="BV325" s="397"/>
      <c r="BW325" s="398"/>
      <c r="BX325" s="397"/>
      <c r="BY325" s="407"/>
      <c r="BZ325" s="409"/>
      <c r="CA325" s="410"/>
      <c r="CB325" s="411"/>
      <c r="CC325" s="398"/>
      <c r="CD325" s="397"/>
      <c r="CE325" s="407"/>
      <c r="CF325" s="411"/>
      <c r="CG325" s="398"/>
      <c r="CH325" s="397"/>
      <c r="CI325" s="407"/>
      <c r="CJ325" s="240"/>
      <c r="CK325" s="241"/>
      <c r="CL325" s="242"/>
    </row>
    <row r="326" spans="2:90" ht="23.25" thickBot="1">
      <c r="B326" s="223"/>
      <c r="C326" s="224"/>
      <c r="D326" s="225"/>
      <c r="E326" s="393"/>
      <c r="F326" s="374"/>
      <c r="G326" s="227"/>
      <c r="H326" s="392"/>
      <c r="I326" s="228"/>
      <c r="J326" s="228"/>
      <c r="K326" s="228"/>
      <c r="L326" s="418"/>
      <c r="M326" s="231"/>
      <c r="N326" s="232"/>
      <c r="O326" s="390"/>
      <c r="P326" s="391"/>
      <c r="R326" s="396"/>
      <c r="S326" s="381"/>
      <c r="T326" s="396"/>
      <c r="U326" s="395"/>
      <c r="V326" s="397"/>
      <c r="W326" s="398"/>
      <c r="X326" s="397"/>
      <c r="Y326" s="399"/>
      <c r="Z326" s="397"/>
      <c r="AA326" s="398"/>
      <c r="AB326" s="397"/>
      <c r="AC326" s="399"/>
      <c r="AD326" s="397"/>
      <c r="AE326" s="397"/>
      <c r="AF326" s="400"/>
      <c r="AG326" s="401"/>
      <c r="AH326" s="398"/>
      <c r="AI326" s="400"/>
      <c r="AJ326" s="397"/>
      <c r="AK326" s="401"/>
      <c r="AL326" s="400"/>
      <c r="AM326" s="402"/>
      <c r="AN326" s="403"/>
      <c r="AO326" s="400"/>
      <c r="AP326" s="397"/>
      <c r="AQ326" s="398"/>
      <c r="AR326" s="397"/>
      <c r="AS326" s="404"/>
      <c r="AT326" s="403"/>
      <c r="AU326" s="398"/>
      <c r="AV326" s="397"/>
      <c r="AW326" s="406"/>
      <c r="AX326" s="397"/>
      <c r="AY326" s="398"/>
      <c r="AZ326" s="397"/>
      <c r="BA326" s="407"/>
      <c r="BB326" s="397"/>
      <c r="BC326" s="398"/>
      <c r="BD326" s="397"/>
      <c r="BE326" s="407"/>
      <c r="BF326" s="397"/>
      <c r="BG326" s="398"/>
      <c r="BH326" s="397"/>
      <c r="BI326" s="407"/>
      <c r="BJ326" s="397"/>
      <c r="BK326" s="398"/>
      <c r="BL326" s="397"/>
      <c r="BM326" s="407"/>
      <c r="BN326" s="397"/>
      <c r="BO326" s="398"/>
      <c r="BP326" s="397"/>
      <c r="BQ326" s="407"/>
      <c r="BR326" s="397"/>
      <c r="BS326" s="398"/>
      <c r="BT326" s="397"/>
      <c r="BU326" s="407"/>
      <c r="BV326" s="397"/>
      <c r="BW326" s="398"/>
      <c r="BX326" s="397"/>
      <c r="BY326" s="407"/>
      <c r="BZ326" s="409"/>
      <c r="CA326" s="410"/>
      <c r="CB326" s="411"/>
      <c r="CC326" s="398"/>
      <c r="CD326" s="397"/>
      <c r="CE326" s="407"/>
      <c r="CF326" s="411"/>
      <c r="CG326" s="398"/>
      <c r="CH326" s="397"/>
      <c r="CI326" s="407"/>
      <c r="CJ326" s="240"/>
      <c r="CK326" s="241"/>
      <c r="CL326" s="242"/>
    </row>
    <row r="327" spans="2:90" ht="23.25" thickBot="1">
      <c r="B327" s="223"/>
      <c r="C327" s="224"/>
      <c r="D327" s="225"/>
      <c r="E327" s="393"/>
      <c r="F327" s="374"/>
      <c r="G327" s="227"/>
      <c r="H327" s="392"/>
      <c r="I327" s="228"/>
      <c r="J327" s="228"/>
      <c r="K327" s="228"/>
      <c r="L327" s="418"/>
      <c r="M327" s="231"/>
      <c r="N327" s="232"/>
      <c r="O327" s="390"/>
      <c r="P327" s="391"/>
      <c r="R327" s="396"/>
      <c r="S327" s="381"/>
      <c r="T327" s="396"/>
      <c r="U327" s="395"/>
      <c r="V327" s="397"/>
      <c r="W327" s="398"/>
      <c r="X327" s="397"/>
      <c r="Y327" s="399"/>
      <c r="Z327" s="397"/>
      <c r="AA327" s="398"/>
      <c r="AB327" s="397"/>
      <c r="AC327" s="399"/>
      <c r="AD327" s="397"/>
      <c r="AE327" s="397"/>
      <c r="AF327" s="400"/>
      <c r="AG327" s="401"/>
      <c r="AH327" s="398"/>
      <c r="AI327" s="400"/>
      <c r="AJ327" s="397"/>
      <c r="AK327" s="401"/>
      <c r="AL327" s="400"/>
      <c r="AM327" s="402"/>
      <c r="AN327" s="403"/>
      <c r="AO327" s="400"/>
      <c r="AP327" s="397"/>
      <c r="AQ327" s="398"/>
      <c r="AR327" s="397"/>
      <c r="AS327" s="404"/>
      <c r="AT327" s="403"/>
      <c r="AU327" s="398"/>
      <c r="AV327" s="397"/>
      <c r="AW327" s="406"/>
      <c r="AX327" s="397"/>
      <c r="AY327" s="398"/>
      <c r="AZ327" s="397"/>
      <c r="BA327" s="407"/>
      <c r="BB327" s="397"/>
      <c r="BC327" s="398"/>
      <c r="BD327" s="397"/>
      <c r="BE327" s="407"/>
      <c r="BF327" s="397"/>
      <c r="BG327" s="398"/>
      <c r="BH327" s="397"/>
      <c r="BI327" s="407"/>
      <c r="BJ327" s="397"/>
      <c r="BK327" s="398"/>
      <c r="BL327" s="397"/>
      <c r="BM327" s="407"/>
      <c r="BN327" s="397"/>
      <c r="BO327" s="398"/>
      <c r="BP327" s="397"/>
      <c r="BQ327" s="407"/>
      <c r="BR327" s="397"/>
      <c r="BS327" s="398"/>
      <c r="BT327" s="397"/>
      <c r="BU327" s="407"/>
      <c r="BV327" s="397"/>
      <c r="BW327" s="398"/>
      <c r="BX327" s="397"/>
      <c r="BY327" s="407"/>
      <c r="BZ327" s="409"/>
      <c r="CA327" s="410"/>
      <c r="CB327" s="411"/>
      <c r="CC327" s="398"/>
      <c r="CD327" s="397"/>
      <c r="CE327" s="407"/>
      <c r="CF327" s="411"/>
      <c r="CG327" s="398"/>
      <c r="CH327" s="397"/>
      <c r="CI327" s="407"/>
      <c r="CJ327" s="240"/>
      <c r="CK327" s="241"/>
      <c r="CL327" s="242"/>
    </row>
    <row r="328" spans="2:90" ht="23.25" thickBot="1">
      <c r="B328" s="223"/>
      <c r="C328" s="224"/>
      <c r="D328" s="225"/>
      <c r="E328" s="393"/>
      <c r="F328" s="374"/>
      <c r="G328" s="227"/>
      <c r="H328" s="392"/>
      <c r="I328" s="228"/>
      <c r="J328" s="228"/>
      <c r="K328" s="228"/>
      <c r="L328" s="418"/>
      <c r="M328" s="231"/>
      <c r="N328" s="232"/>
      <c r="O328" s="390"/>
      <c r="P328" s="391"/>
      <c r="R328" s="396"/>
      <c r="S328" s="381"/>
      <c r="T328" s="396"/>
      <c r="U328" s="395"/>
      <c r="V328" s="397"/>
      <c r="W328" s="398"/>
      <c r="X328" s="397"/>
      <c r="Y328" s="399"/>
      <c r="Z328" s="397"/>
      <c r="AA328" s="398"/>
      <c r="AB328" s="397"/>
      <c r="AC328" s="399"/>
      <c r="AD328" s="397"/>
      <c r="AE328" s="397"/>
      <c r="AF328" s="400"/>
      <c r="AG328" s="401"/>
      <c r="AH328" s="398"/>
      <c r="AI328" s="400"/>
      <c r="AJ328" s="397"/>
      <c r="AK328" s="401"/>
      <c r="AL328" s="400"/>
      <c r="AM328" s="402"/>
      <c r="AN328" s="403"/>
      <c r="AO328" s="400"/>
      <c r="AP328" s="397"/>
      <c r="AQ328" s="398"/>
      <c r="AR328" s="397"/>
      <c r="AS328" s="404"/>
      <c r="AT328" s="403"/>
      <c r="AU328" s="398"/>
      <c r="AV328" s="397"/>
      <c r="AW328" s="406"/>
      <c r="AX328" s="397"/>
      <c r="AY328" s="398"/>
      <c r="AZ328" s="397"/>
      <c r="BA328" s="407"/>
      <c r="BB328" s="397"/>
      <c r="BC328" s="398"/>
      <c r="BD328" s="397"/>
      <c r="BE328" s="407"/>
      <c r="BF328" s="397"/>
      <c r="BG328" s="398"/>
      <c r="BH328" s="397"/>
      <c r="BI328" s="407"/>
      <c r="BJ328" s="397"/>
      <c r="BK328" s="398"/>
      <c r="BL328" s="397"/>
      <c r="BM328" s="407"/>
      <c r="BN328" s="397"/>
      <c r="BO328" s="398"/>
      <c r="BP328" s="397"/>
      <c r="BQ328" s="407"/>
      <c r="BR328" s="397"/>
      <c r="BS328" s="398"/>
      <c r="BT328" s="397"/>
      <c r="BU328" s="407"/>
      <c r="BV328" s="397"/>
      <c r="BW328" s="398"/>
      <c r="BX328" s="397"/>
      <c r="BY328" s="407"/>
      <c r="BZ328" s="409"/>
      <c r="CA328" s="410"/>
      <c r="CB328" s="411"/>
      <c r="CC328" s="398"/>
      <c r="CD328" s="397"/>
      <c r="CE328" s="407"/>
      <c r="CF328" s="411"/>
      <c r="CG328" s="398"/>
      <c r="CH328" s="397"/>
      <c r="CI328" s="407"/>
      <c r="CJ328" s="240"/>
      <c r="CK328" s="241"/>
      <c r="CL328" s="242"/>
    </row>
    <row r="329" spans="2:90" ht="23.25" thickBot="1">
      <c r="B329" s="223"/>
      <c r="C329" s="224"/>
      <c r="D329" s="225"/>
      <c r="E329" s="393"/>
      <c r="F329" s="374"/>
      <c r="G329" s="227"/>
      <c r="H329" s="392"/>
      <c r="I329" s="228"/>
      <c r="J329" s="228"/>
      <c r="K329" s="228"/>
      <c r="L329" s="418"/>
      <c r="M329" s="231"/>
      <c r="N329" s="232"/>
      <c r="O329" s="390"/>
      <c r="P329" s="391"/>
      <c r="R329" s="396"/>
      <c r="S329" s="381"/>
      <c r="T329" s="396"/>
      <c r="U329" s="395"/>
      <c r="V329" s="397"/>
      <c r="W329" s="398"/>
      <c r="X329" s="397"/>
      <c r="Y329" s="399"/>
      <c r="Z329" s="397"/>
      <c r="AA329" s="398"/>
      <c r="AB329" s="397"/>
      <c r="AC329" s="399"/>
      <c r="AD329" s="397"/>
      <c r="AE329" s="397"/>
      <c r="AF329" s="400"/>
      <c r="AG329" s="401"/>
      <c r="AH329" s="398"/>
      <c r="AI329" s="400"/>
      <c r="AJ329" s="397"/>
      <c r="AK329" s="401"/>
      <c r="AL329" s="400"/>
      <c r="AM329" s="402"/>
      <c r="AN329" s="403"/>
      <c r="AO329" s="400"/>
      <c r="AP329" s="419"/>
      <c r="AQ329" s="398"/>
      <c r="AR329" s="397"/>
      <c r="AS329" s="404"/>
      <c r="AT329" s="403"/>
      <c r="AU329" s="398"/>
      <c r="AV329" s="397"/>
      <c r="AW329" s="406"/>
      <c r="AX329" s="397"/>
      <c r="AY329" s="398"/>
      <c r="AZ329" s="397"/>
      <c r="BA329" s="407"/>
      <c r="BB329" s="397"/>
      <c r="BC329" s="398"/>
      <c r="BD329" s="397"/>
      <c r="BE329" s="407"/>
      <c r="BF329" s="397"/>
      <c r="BG329" s="398"/>
      <c r="BH329" s="397"/>
      <c r="BI329" s="407"/>
      <c r="BJ329" s="397"/>
      <c r="BK329" s="398"/>
      <c r="BL329" s="397"/>
      <c r="BM329" s="407"/>
      <c r="BN329" s="397"/>
      <c r="BO329" s="398"/>
      <c r="BP329" s="397"/>
      <c r="BQ329" s="407"/>
      <c r="BR329" s="397"/>
      <c r="BS329" s="398"/>
      <c r="BT329" s="397"/>
      <c r="BU329" s="407"/>
      <c r="BV329" s="397"/>
      <c r="BW329" s="398"/>
      <c r="BX329" s="397"/>
      <c r="BY329" s="407"/>
      <c r="BZ329" s="409"/>
      <c r="CA329" s="410"/>
      <c r="CB329" s="411"/>
      <c r="CC329" s="398"/>
      <c r="CD329" s="397"/>
      <c r="CE329" s="407"/>
      <c r="CF329" s="411"/>
      <c r="CG329" s="398"/>
      <c r="CH329" s="397"/>
      <c r="CI329" s="407"/>
      <c r="CJ329" s="240"/>
      <c r="CK329" s="241"/>
      <c r="CL329" s="242"/>
    </row>
    <row r="330" spans="2:90" ht="23.25" thickBot="1">
      <c r="B330" s="223"/>
      <c r="C330" s="224"/>
      <c r="D330" s="225"/>
      <c r="E330" s="393"/>
      <c r="F330" s="374"/>
      <c r="G330" s="227"/>
      <c r="H330" s="392"/>
      <c r="I330" s="228"/>
      <c r="J330" s="228"/>
      <c r="K330" s="228"/>
      <c r="L330" s="418"/>
      <c r="M330" s="231"/>
      <c r="N330" s="232"/>
      <c r="O330" s="390"/>
      <c r="P330" s="391"/>
      <c r="R330" s="396"/>
      <c r="S330" s="381"/>
      <c r="T330" s="396"/>
      <c r="U330" s="395"/>
      <c r="V330" s="397"/>
      <c r="W330" s="398"/>
      <c r="X330" s="397"/>
      <c r="Y330" s="399"/>
      <c r="Z330" s="397"/>
      <c r="AA330" s="398"/>
      <c r="AB330" s="397"/>
      <c r="AC330" s="399"/>
      <c r="AD330" s="397"/>
      <c r="AE330" s="397"/>
      <c r="AF330" s="400"/>
      <c r="AG330" s="401"/>
      <c r="AH330" s="398"/>
      <c r="AI330" s="400"/>
      <c r="AJ330" s="397"/>
      <c r="AK330" s="401"/>
      <c r="AL330" s="400"/>
      <c r="AM330" s="402"/>
      <c r="AN330" s="403"/>
      <c r="AO330" s="400"/>
      <c r="AP330" s="397"/>
      <c r="AQ330" s="398"/>
      <c r="AR330" s="397"/>
      <c r="AS330" s="404"/>
      <c r="AT330" s="403"/>
      <c r="AU330" s="398"/>
      <c r="AV330" s="397"/>
      <c r="AW330" s="406"/>
      <c r="AX330" s="397"/>
      <c r="AY330" s="398"/>
      <c r="AZ330" s="397"/>
      <c r="BA330" s="407"/>
      <c r="BB330" s="397"/>
      <c r="BC330" s="398"/>
      <c r="BD330" s="397"/>
      <c r="BE330" s="407"/>
      <c r="BF330" s="397"/>
      <c r="BG330" s="398"/>
      <c r="BH330" s="397"/>
      <c r="BI330" s="407"/>
      <c r="BJ330" s="397"/>
      <c r="BK330" s="398"/>
      <c r="BL330" s="397"/>
      <c r="BM330" s="407"/>
      <c r="BN330" s="397"/>
      <c r="BO330" s="398"/>
      <c r="BP330" s="397"/>
      <c r="BQ330" s="407"/>
      <c r="BR330" s="397"/>
      <c r="BS330" s="398"/>
      <c r="BT330" s="397"/>
      <c r="BU330" s="407"/>
      <c r="BV330" s="397"/>
      <c r="BW330" s="398"/>
      <c r="BX330" s="397"/>
      <c r="BY330" s="407"/>
      <c r="BZ330" s="409"/>
      <c r="CA330" s="410"/>
      <c r="CB330" s="411"/>
      <c r="CC330" s="398"/>
      <c r="CD330" s="397"/>
      <c r="CE330" s="407"/>
      <c r="CF330" s="411"/>
      <c r="CG330" s="398"/>
      <c r="CH330" s="397"/>
      <c r="CI330" s="407"/>
      <c r="CJ330" s="240"/>
      <c r="CK330" s="241"/>
      <c r="CL330" s="242"/>
    </row>
    <row r="331" spans="2:90" ht="23.25" thickBot="1">
      <c r="B331" s="223"/>
      <c r="C331" s="224"/>
      <c r="D331" s="225"/>
      <c r="E331" s="393"/>
      <c r="F331" s="374"/>
      <c r="G331" s="227"/>
      <c r="H331" s="392"/>
      <c r="I331" s="228"/>
      <c r="J331" s="228"/>
      <c r="K331" s="228"/>
      <c r="L331" s="418"/>
      <c r="M331" s="231"/>
      <c r="N331" s="232"/>
      <c r="O331" s="390"/>
      <c r="P331" s="391"/>
      <c r="R331" s="396"/>
      <c r="S331" s="381"/>
      <c r="T331" s="396"/>
      <c r="U331" s="395"/>
      <c r="V331" s="397"/>
      <c r="W331" s="398"/>
      <c r="X331" s="397"/>
      <c r="Y331" s="399"/>
      <c r="Z331" s="397"/>
      <c r="AA331" s="398"/>
      <c r="AB331" s="397"/>
      <c r="AC331" s="399"/>
      <c r="AD331" s="397"/>
      <c r="AE331" s="397"/>
      <c r="AF331" s="400"/>
      <c r="AG331" s="401"/>
      <c r="AH331" s="398"/>
      <c r="AI331" s="400"/>
      <c r="AJ331" s="397"/>
      <c r="AK331" s="401"/>
      <c r="AL331" s="400"/>
      <c r="AM331" s="402"/>
      <c r="AN331" s="403"/>
      <c r="AO331" s="400"/>
      <c r="AP331" s="397"/>
      <c r="AQ331" s="398"/>
      <c r="AR331" s="397"/>
      <c r="AS331" s="404"/>
      <c r="AT331" s="403"/>
      <c r="AU331" s="398"/>
      <c r="AV331" s="397"/>
      <c r="AW331" s="406"/>
      <c r="AX331" s="397"/>
      <c r="AY331" s="398"/>
      <c r="AZ331" s="397"/>
      <c r="BA331" s="407"/>
      <c r="BB331" s="397"/>
      <c r="BC331" s="398"/>
      <c r="BD331" s="397"/>
      <c r="BE331" s="407"/>
      <c r="BF331" s="397"/>
      <c r="BG331" s="398"/>
      <c r="BH331" s="397"/>
      <c r="BI331" s="407"/>
      <c r="BJ331" s="397"/>
      <c r="BK331" s="398"/>
      <c r="BL331" s="397"/>
      <c r="BM331" s="407"/>
      <c r="BN331" s="397"/>
      <c r="BO331" s="398"/>
      <c r="BP331" s="397"/>
      <c r="BQ331" s="407"/>
      <c r="BR331" s="397"/>
      <c r="BS331" s="398"/>
      <c r="BT331" s="397"/>
      <c r="BU331" s="407"/>
      <c r="BV331" s="397"/>
      <c r="BW331" s="398"/>
      <c r="BX331" s="397"/>
      <c r="BY331" s="407"/>
      <c r="BZ331" s="409"/>
      <c r="CA331" s="410"/>
      <c r="CB331" s="411"/>
      <c r="CC331" s="398"/>
      <c r="CD331" s="397"/>
      <c r="CE331" s="407"/>
      <c r="CF331" s="411"/>
      <c r="CG331" s="398"/>
      <c r="CH331" s="397"/>
      <c r="CI331" s="407"/>
      <c r="CJ331" s="240"/>
      <c r="CK331" s="241"/>
      <c r="CL331" s="242"/>
    </row>
    <row r="332" spans="2:90" ht="23.25" thickBot="1">
      <c r="B332" s="223"/>
      <c r="C332" s="224"/>
      <c r="D332" s="225"/>
      <c r="E332" s="393"/>
      <c r="F332" s="374"/>
      <c r="G332" s="227"/>
      <c r="H332" s="392"/>
      <c r="I332" s="228"/>
      <c r="J332" s="228"/>
      <c r="K332" s="228"/>
      <c r="L332" s="418"/>
      <c r="M332" s="231"/>
      <c r="N332" s="232"/>
      <c r="O332" s="390"/>
      <c r="P332" s="391"/>
      <c r="R332" s="396"/>
      <c r="S332" s="381"/>
      <c r="T332" s="396"/>
      <c r="U332" s="395"/>
      <c r="V332" s="397"/>
      <c r="W332" s="398"/>
      <c r="X332" s="397"/>
      <c r="Y332" s="399"/>
      <c r="Z332" s="397"/>
      <c r="AA332" s="398"/>
      <c r="AB332" s="397"/>
      <c r="AC332" s="399"/>
      <c r="AD332" s="397"/>
      <c r="AE332" s="397"/>
      <c r="AF332" s="400"/>
      <c r="AG332" s="401"/>
      <c r="AH332" s="398"/>
      <c r="AI332" s="400"/>
      <c r="AJ332" s="397"/>
      <c r="AK332" s="401"/>
      <c r="AL332" s="400"/>
      <c r="AM332" s="402"/>
      <c r="AN332" s="403"/>
      <c r="AO332" s="400"/>
      <c r="AP332" s="397"/>
      <c r="AQ332" s="398"/>
      <c r="AR332" s="397"/>
      <c r="AS332" s="404"/>
      <c r="AT332" s="403"/>
      <c r="AU332" s="398"/>
      <c r="AV332" s="397"/>
      <c r="AW332" s="406"/>
      <c r="AX332" s="397"/>
      <c r="AY332" s="398"/>
      <c r="AZ332" s="397"/>
      <c r="BA332" s="407"/>
      <c r="BB332" s="397"/>
      <c r="BC332" s="398"/>
      <c r="BD332" s="397"/>
      <c r="BE332" s="407"/>
      <c r="BF332" s="397"/>
      <c r="BG332" s="398"/>
      <c r="BH332" s="397"/>
      <c r="BI332" s="407"/>
      <c r="BJ332" s="397"/>
      <c r="BK332" s="398"/>
      <c r="BL332" s="397"/>
      <c r="BM332" s="407"/>
      <c r="BN332" s="397"/>
      <c r="BO332" s="398"/>
      <c r="BP332" s="397"/>
      <c r="BQ332" s="407"/>
      <c r="BR332" s="397"/>
      <c r="BS332" s="398"/>
      <c r="BT332" s="397"/>
      <c r="BU332" s="407"/>
      <c r="BV332" s="397"/>
      <c r="BW332" s="398"/>
      <c r="BX332" s="397"/>
      <c r="BY332" s="407"/>
      <c r="BZ332" s="409"/>
      <c r="CA332" s="410"/>
      <c r="CB332" s="411"/>
      <c r="CC332" s="398"/>
      <c r="CD332" s="397"/>
      <c r="CE332" s="407"/>
      <c r="CF332" s="411"/>
      <c r="CG332" s="398"/>
      <c r="CH332" s="397"/>
      <c r="CI332" s="407"/>
      <c r="CJ332" s="240"/>
      <c r="CK332" s="241"/>
      <c r="CL332" s="242"/>
    </row>
    <row r="333" spans="2:90" ht="23.25" thickBot="1">
      <c r="B333" s="223"/>
      <c r="C333" s="224"/>
      <c r="D333" s="225"/>
      <c r="E333" s="393"/>
      <c r="F333" s="374"/>
      <c r="G333" s="227"/>
      <c r="H333" s="392"/>
      <c r="I333" s="228"/>
      <c r="J333" s="228"/>
      <c r="K333" s="228"/>
      <c r="L333" s="418"/>
      <c r="M333" s="231"/>
      <c r="N333" s="232"/>
      <c r="O333" s="390"/>
      <c r="P333" s="391"/>
      <c r="R333" s="396"/>
      <c r="S333" s="381"/>
      <c r="T333" s="396"/>
      <c r="U333" s="395"/>
      <c r="V333" s="397"/>
      <c r="W333" s="398"/>
      <c r="X333" s="397"/>
      <c r="Y333" s="399"/>
      <c r="Z333" s="397"/>
      <c r="AA333" s="398"/>
      <c r="AB333" s="397"/>
      <c r="AC333" s="399"/>
      <c r="AD333" s="397"/>
      <c r="AE333" s="397"/>
      <c r="AF333" s="400"/>
      <c r="AG333" s="401"/>
      <c r="AH333" s="398"/>
      <c r="AI333" s="400"/>
      <c r="AJ333" s="397"/>
      <c r="AK333" s="401"/>
      <c r="AL333" s="400"/>
      <c r="AM333" s="402"/>
      <c r="AN333" s="403"/>
      <c r="AO333" s="400"/>
      <c r="AP333" s="397"/>
      <c r="AQ333" s="398"/>
      <c r="AR333" s="397"/>
      <c r="AS333" s="404"/>
      <c r="AT333" s="403"/>
      <c r="AU333" s="398"/>
      <c r="AV333" s="397"/>
      <c r="AW333" s="406"/>
      <c r="AX333" s="397"/>
      <c r="AY333" s="398"/>
      <c r="AZ333" s="397"/>
      <c r="BA333" s="407"/>
      <c r="BB333" s="397"/>
      <c r="BC333" s="398"/>
      <c r="BD333" s="397"/>
      <c r="BE333" s="407"/>
      <c r="BF333" s="397"/>
      <c r="BG333" s="398"/>
      <c r="BH333" s="397"/>
      <c r="BI333" s="407"/>
      <c r="BJ333" s="397"/>
      <c r="BK333" s="398"/>
      <c r="BL333" s="397"/>
      <c r="BM333" s="407"/>
      <c r="BN333" s="397"/>
      <c r="BO333" s="398"/>
      <c r="BP333" s="397"/>
      <c r="BQ333" s="407"/>
      <c r="BR333" s="397"/>
      <c r="BS333" s="398"/>
      <c r="BT333" s="397"/>
      <c r="BU333" s="407"/>
      <c r="BV333" s="397"/>
      <c r="BW333" s="398"/>
      <c r="BX333" s="397"/>
      <c r="BY333" s="407"/>
      <c r="BZ333" s="409"/>
      <c r="CA333" s="410"/>
      <c r="CB333" s="411"/>
      <c r="CC333" s="398"/>
      <c r="CD333" s="397"/>
      <c r="CE333" s="407"/>
      <c r="CF333" s="411"/>
      <c r="CG333" s="398"/>
      <c r="CH333" s="397"/>
      <c r="CI333" s="407"/>
      <c r="CJ333" s="240"/>
      <c r="CK333" s="241"/>
      <c r="CL333" s="242"/>
    </row>
    <row r="334" spans="2:90" ht="23.25" thickBot="1">
      <c r="B334" s="223"/>
      <c r="C334" s="224"/>
      <c r="D334" s="225"/>
      <c r="E334" s="393"/>
      <c r="F334" s="374"/>
      <c r="G334" s="227"/>
      <c r="H334" s="392"/>
      <c r="I334" s="228"/>
      <c r="J334" s="228"/>
      <c r="K334" s="228"/>
      <c r="L334" s="418"/>
      <c r="M334" s="231"/>
      <c r="N334" s="232"/>
      <c r="O334" s="390"/>
      <c r="P334" s="391"/>
      <c r="R334" s="396"/>
      <c r="S334" s="381"/>
      <c r="T334" s="396"/>
      <c r="U334" s="395"/>
      <c r="V334" s="397"/>
      <c r="W334" s="398"/>
      <c r="X334" s="397"/>
      <c r="Y334" s="399"/>
      <c r="Z334" s="397"/>
      <c r="AA334" s="398"/>
      <c r="AB334" s="397"/>
      <c r="AC334" s="399"/>
      <c r="AD334" s="397"/>
      <c r="AE334" s="397"/>
      <c r="AF334" s="400"/>
      <c r="AG334" s="401"/>
      <c r="AH334" s="398"/>
      <c r="AI334" s="400"/>
      <c r="AJ334" s="397"/>
      <c r="AK334" s="401"/>
      <c r="AL334" s="400"/>
      <c r="AM334" s="402"/>
      <c r="AN334" s="403"/>
      <c r="AO334" s="400"/>
      <c r="AP334" s="397"/>
      <c r="AQ334" s="398"/>
      <c r="AR334" s="397"/>
      <c r="AS334" s="404"/>
      <c r="AT334" s="403"/>
      <c r="AU334" s="398"/>
      <c r="AV334" s="397"/>
      <c r="AW334" s="406"/>
      <c r="AX334" s="397"/>
      <c r="AY334" s="398"/>
      <c r="AZ334" s="397"/>
      <c r="BA334" s="407"/>
      <c r="BB334" s="397"/>
      <c r="BC334" s="398"/>
      <c r="BD334" s="397"/>
      <c r="BE334" s="407"/>
      <c r="BF334" s="397"/>
      <c r="BG334" s="398"/>
      <c r="BH334" s="397"/>
      <c r="BI334" s="407"/>
      <c r="BJ334" s="397"/>
      <c r="BK334" s="398"/>
      <c r="BL334" s="397"/>
      <c r="BM334" s="407"/>
      <c r="BN334" s="397"/>
      <c r="BO334" s="398"/>
      <c r="BP334" s="397"/>
      <c r="BQ334" s="407"/>
      <c r="BR334" s="397"/>
      <c r="BS334" s="398"/>
      <c r="BT334" s="397"/>
      <c r="BU334" s="407"/>
      <c r="BV334" s="397"/>
      <c r="BW334" s="398"/>
      <c r="BX334" s="397"/>
      <c r="BY334" s="407"/>
      <c r="BZ334" s="409"/>
      <c r="CA334" s="410"/>
      <c r="CB334" s="411"/>
      <c r="CC334" s="398"/>
      <c r="CD334" s="397"/>
      <c r="CE334" s="407"/>
      <c r="CF334" s="411"/>
      <c r="CG334" s="398"/>
      <c r="CH334" s="397"/>
      <c r="CI334" s="407"/>
      <c r="CJ334" s="240"/>
      <c r="CK334" s="241"/>
      <c r="CL334" s="242"/>
    </row>
    <row r="335" spans="2:90" ht="23.25" thickBot="1">
      <c r="B335" s="223"/>
      <c r="C335" s="224"/>
      <c r="D335" s="225"/>
      <c r="E335" s="393"/>
      <c r="F335" s="374"/>
      <c r="G335" s="227"/>
      <c r="H335" s="392"/>
      <c r="I335" s="228"/>
      <c r="J335" s="228"/>
      <c r="K335" s="228"/>
      <c r="L335" s="418"/>
      <c r="M335" s="231"/>
      <c r="N335" s="232"/>
      <c r="O335" s="390"/>
      <c r="P335" s="391"/>
      <c r="R335" s="396"/>
      <c r="S335" s="381"/>
      <c r="T335" s="396"/>
      <c r="U335" s="395"/>
      <c r="V335" s="397"/>
      <c r="W335" s="398"/>
      <c r="X335" s="397"/>
      <c r="Y335" s="399"/>
      <c r="Z335" s="397"/>
      <c r="AA335" s="398"/>
      <c r="AB335" s="397"/>
      <c r="AC335" s="399"/>
      <c r="AD335" s="397"/>
      <c r="AE335" s="397"/>
      <c r="AF335" s="400"/>
      <c r="AG335" s="401"/>
      <c r="AH335" s="398"/>
      <c r="AI335" s="400"/>
      <c r="AJ335" s="397"/>
      <c r="AK335" s="401"/>
      <c r="AL335" s="400"/>
      <c r="AM335" s="402"/>
      <c r="AN335" s="403"/>
      <c r="AO335" s="400"/>
      <c r="AP335" s="397"/>
      <c r="AQ335" s="398"/>
      <c r="AR335" s="397"/>
      <c r="AS335" s="404"/>
      <c r="AT335" s="403"/>
      <c r="AU335" s="398"/>
      <c r="AV335" s="397"/>
      <c r="AW335" s="406"/>
      <c r="AX335" s="397"/>
      <c r="AY335" s="398"/>
      <c r="AZ335" s="397"/>
      <c r="BA335" s="407"/>
      <c r="BB335" s="397"/>
      <c r="BC335" s="398"/>
      <c r="BD335" s="397"/>
      <c r="BE335" s="407"/>
      <c r="BF335" s="397"/>
      <c r="BG335" s="398"/>
      <c r="BH335" s="397"/>
      <c r="BI335" s="407"/>
      <c r="BJ335" s="397"/>
      <c r="BK335" s="398"/>
      <c r="BL335" s="397"/>
      <c r="BM335" s="407"/>
      <c r="BN335" s="397"/>
      <c r="BO335" s="398"/>
      <c r="BP335" s="397"/>
      <c r="BQ335" s="407"/>
      <c r="BR335" s="397"/>
      <c r="BS335" s="398"/>
      <c r="BT335" s="397"/>
      <c r="BU335" s="407"/>
      <c r="BV335" s="397"/>
      <c r="BW335" s="398"/>
      <c r="BX335" s="397"/>
      <c r="BY335" s="407"/>
      <c r="BZ335" s="409"/>
      <c r="CA335" s="410"/>
      <c r="CB335" s="411"/>
      <c r="CC335" s="398"/>
      <c r="CD335" s="397"/>
      <c r="CE335" s="407"/>
      <c r="CF335" s="411"/>
      <c r="CG335" s="398"/>
      <c r="CH335" s="397"/>
      <c r="CI335" s="407"/>
      <c r="CJ335" s="240"/>
      <c r="CK335" s="241"/>
      <c r="CL335" s="242"/>
    </row>
    <row r="336" spans="2:90" ht="23.25" thickBot="1">
      <c r="B336" s="223"/>
      <c r="C336" s="224"/>
      <c r="D336" s="225"/>
      <c r="E336" s="393"/>
      <c r="F336" s="374"/>
      <c r="G336" s="227"/>
      <c r="H336" s="392"/>
      <c r="I336" s="228"/>
      <c r="J336" s="228"/>
      <c r="K336" s="228"/>
      <c r="L336" s="418"/>
      <c r="M336" s="231"/>
      <c r="N336" s="232"/>
      <c r="O336" s="390"/>
      <c r="P336" s="391"/>
      <c r="R336" s="396"/>
      <c r="S336" s="381"/>
      <c r="T336" s="396"/>
      <c r="U336" s="395"/>
      <c r="V336" s="397"/>
      <c r="W336" s="398"/>
      <c r="X336" s="397"/>
      <c r="Y336" s="399"/>
      <c r="Z336" s="397"/>
      <c r="AA336" s="398"/>
      <c r="AB336" s="397"/>
      <c r="AC336" s="399"/>
      <c r="AD336" s="397"/>
      <c r="AE336" s="397"/>
      <c r="AF336" s="400"/>
      <c r="AG336" s="401"/>
      <c r="AH336" s="398"/>
      <c r="AI336" s="400"/>
      <c r="AJ336" s="397"/>
      <c r="AK336" s="401"/>
      <c r="AL336" s="400"/>
      <c r="AM336" s="402"/>
      <c r="AN336" s="403"/>
      <c r="AO336" s="400"/>
      <c r="AP336" s="397"/>
      <c r="AQ336" s="398"/>
      <c r="AR336" s="397"/>
      <c r="AS336" s="404"/>
      <c r="AT336" s="403"/>
      <c r="AU336" s="398"/>
      <c r="AV336" s="397"/>
      <c r="AW336" s="406"/>
      <c r="AX336" s="397"/>
      <c r="AY336" s="398"/>
      <c r="AZ336" s="397"/>
      <c r="BA336" s="407"/>
      <c r="BB336" s="397"/>
      <c r="BC336" s="398"/>
      <c r="BD336" s="397"/>
      <c r="BE336" s="407"/>
      <c r="BF336" s="397"/>
      <c r="BG336" s="398"/>
      <c r="BH336" s="397"/>
      <c r="BI336" s="407"/>
      <c r="BJ336" s="397"/>
      <c r="BK336" s="398"/>
      <c r="BL336" s="397"/>
      <c r="BM336" s="407"/>
      <c r="BN336" s="397"/>
      <c r="BO336" s="398"/>
      <c r="BP336" s="397"/>
      <c r="BQ336" s="407"/>
      <c r="BR336" s="397"/>
      <c r="BS336" s="398"/>
      <c r="BT336" s="397"/>
      <c r="BU336" s="407"/>
      <c r="BV336" s="397"/>
      <c r="BW336" s="398"/>
      <c r="BX336" s="397"/>
      <c r="BY336" s="407"/>
      <c r="BZ336" s="409"/>
      <c r="CA336" s="410"/>
      <c r="CB336" s="411"/>
      <c r="CC336" s="398"/>
      <c r="CD336" s="397"/>
      <c r="CE336" s="407"/>
      <c r="CF336" s="411"/>
      <c r="CG336" s="398"/>
      <c r="CH336" s="397"/>
      <c r="CI336" s="407"/>
      <c r="CJ336" s="240"/>
      <c r="CK336" s="241"/>
      <c r="CL336" s="242"/>
    </row>
    <row r="337" spans="2:90" ht="23.25" thickBot="1">
      <c r="B337" s="223"/>
      <c r="C337" s="224"/>
      <c r="D337" s="225"/>
      <c r="E337" s="393"/>
      <c r="F337" s="374"/>
      <c r="G337" s="227"/>
      <c r="H337" s="392"/>
      <c r="I337" s="228"/>
      <c r="J337" s="228"/>
      <c r="K337" s="228"/>
      <c r="L337" s="418"/>
      <c r="M337" s="231"/>
      <c r="N337" s="232"/>
      <c r="O337" s="390"/>
      <c r="P337" s="391"/>
      <c r="R337" s="396"/>
      <c r="S337" s="381"/>
      <c r="T337" s="396"/>
      <c r="U337" s="395"/>
      <c r="V337" s="397"/>
      <c r="W337" s="398"/>
      <c r="X337" s="397"/>
      <c r="Y337" s="399"/>
      <c r="Z337" s="397"/>
      <c r="AA337" s="398"/>
      <c r="AB337" s="397"/>
      <c r="AC337" s="399"/>
      <c r="AD337" s="397"/>
      <c r="AE337" s="397"/>
      <c r="AF337" s="400"/>
      <c r="AG337" s="401"/>
      <c r="AH337" s="398"/>
      <c r="AI337" s="400"/>
      <c r="AJ337" s="397"/>
      <c r="AK337" s="401"/>
      <c r="AL337" s="400"/>
      <c r="AM337" s="402"/>
      <c r="AN337" s="403"/>
      <c r="AO337" s="400"/>
      <c r="AP337" s="397"/>
      <c r="AQ337" s="398"/>
      <c r="AR337" s="397"/>
      <c r="AS337" s="404"/>
      <c r="AT337" s="403"/>
      <c r="AU337" s="398"/>
      <c r="AV337" s="397"/>
      <c r="AW337" s="406"/>
      <c r="AX337" s="397"/>
      <c r="AY337" s="398"/>
      <c r="AZ337" s="397"/>
      <c r="BA337" s="407"/>
      <c r="BB337" s="397"/>
      <c r="BC337" s="398"/>
      <c r="BD337" s="397"/>
      <c r="BE337" s="407"/>
      <c r="BF337" s="397"/>
      <c r="BG337" s="398"/>
      <c r="BH337" s="397"/>
      <c r="BI337" s="407"/>
      <c r="BJ337" s="397"/>
      <c r="BK337" s="398"/>
      <c r="BL337" s="397"/>
      <c r="BM337" s="407"/>
      <c r="BN337" s="397"/>
      <c r="BO337" s="398"/>
      <c r="BP337" s="397"/>
      <c r="BQ337" s="407"/>
      <c r="BR337" s="397"/>
      <c r="BS337" s="398"/>
      <c r="BT337" s="397"/>
      <c r="BU337" s="407"/>
      <c r="BV337" s="397"/>
      <c r="BW337" s="398"/>
      <c r="BX337" s="397"/>
      <c r="BY337" s="407"/>
      <c r="BZ337" s="409"/>
      <c r="CA337" s="410"/>
      <c r="CB337" s="411"/>
      <c r="CC337" s="398"/>
      <c r="CD337" s="397"/>
      <c r="CE337" s="407"/>
      <c r="CF337" s="411"/>
      <c r="CG337" s="398"/>
      <c r="CH337" s="397"/>
      <c r="CI337" s="407"/>
      <c r="CJ337" s="240"/>
      <c r="CK337" s="241"/>
      <c r="CL337" s="242"/>
    </row>
    <row r="338" spans="2:90" ht="23.25" thickBot="1">
      <c r="B338" s="223"/>
      <c r="C338" s="224"/>
      <c r="D338" s="225"/>
      <c r="E338" s="393"/>
      <c r="F338" s="374"/>
      <c r="G338" s="227"/>
      <c r="H338" s="392"/>
      <c r="I338" s="228"/>
      <c r="J338" s="228"/>
      <c r="K338" s="228"/>
      <c r="L338" s="418"/>
      <c r="M338" s="231"/>
      <c r="N338" s="232"/>
      <c r="O338" s="390"/>
      <c r="P338" s="391"/>
      <c r="R338" s="396"/>
      <c r="S338" s="381"/>
      <c r="T338" s="396"/>
      <c r="U338" s="395"/>
      <c r="V338" s="397"/>
      <c r="W338" s="398"/>
      <c r="X338" s="397"/>
      <c r="Y338" s="399"/>
      <c r="Z338" s="397"/>
      <c r="AA338" s="398"/>
      <c r="AB338" s="397"/>
      <c r="AC338" s="399"/>
      <c r="AD338" s="397"/>
      <c r="AE338" s="397"/>
      <c r="AF338" s="400"/>
      <c r="AG338" s="401"/>
      <c r="AH338" s="398"/>
      <c r="AI338" s="400"/>
      <c r="AJ338" s="397"/>
      <c r="AK338" s="401"/>
      <c r="AL338" s="400"/>
      <c r="AM338" s="402"/>
      <c r="AN338" s="403"/>
      <c r="AO338" s="400"/>
      <c r="AP338" s="397"/>
      <c r="AQ338" s="398"/>
      <c r="AR338" s="397"/>
      <c r="AS338" s="404"/>
      <c r="AT338" s="403"/>
      <c r="AU338" s="398"/>
      <c r="AV338" s="397"/>
      <c r="AW338" s="406"/>
      <c r="AX338" s="397"/>
      <c r="AY338" s="398"/>
      <c r="AZ338" s="397"/>
      <c r="BA338" s="407"/>
      <c r="BB338" s="397"/>
      <c r="BC338" s="398"/>
      <c r="BD338" s="397"/>
      <c r="BE338" s="407"/>
      <c r="BF338" s="397"/>
      <c r="BG338" s="398"/>
      <c r="BH338" s="397"/>
      <c r="BI338" s="407"/>
      <c r="BJ338" s="397"/>
      <c r="BK338" s="398"/>
      <c r="BL338" s="397"/>
      <c r="BM338" s="407"/>
      <c r="BN338" s="397"/>
      <c r="BO338" s="398"/>
      <c r="BP338" s="397"/>
      <c r="BQ338" s="407"/>
      <c r="BR338" s="397"/>
      <c r="BS338" s="398"/>
      <c r="BT338" s="397"/>
      <c r="BU338" s="407"/>
      <c r="BV338" s="397"/>
      <c r="BW338" s="398"/>
      <c r="BX338" s="397"/>
      <c r="BY338" s="407"/>
      <c r="BZ338" s="409"/>
      <c r="CA338" s="410"/>
      <c r="CB338" s="411"/>
      <c r="CC338" s="398"/>
      <c r="CD338" s="397"/>
      <c r="CE338" s="407"/>
      <c r="CF338" s="411"/>
      <c r="CG338" s="398"/>
      <c r="CH338" s="397"/>
      <c r="CI338" s="407"/>
      <c r="CJ338" s="240"/>
      <c r="CK338" s="241"/>
      <c r="CL338" s="242"/>
    </row>
    <row r="339" spans="2:90" ht="23.25" thickBot="1">
      <c r="B339" s="223"/>
      <c r="C339" s="224"/>
      <c r="D339" s="225"/>
      <c r="E339" s="393"/>
      <c r="F339" s="374"/>
      <c r="G339" s="227"/>
      <c r="H339" s="392"/>
      <c r="I339" s="228"/>
      <c r="J339" s="228"/>
      <c r="K339" s="228"/>
      <c r="L339" s="418"/>
      <c r="M339" s="231"/>
      <c r="N339" s="232"/>
      <c r="O339" s="390"/>
      <c r="P339" s="391"/>
      <c r="R339" s="396"/>
      <c r="S339" s="381"/>
      <c r="T339" s="396"/>
      <c r="U339" s="395"/>
      <c r="V339" s="397"/>
      <c r="W339" s="398"/>
      <c r="X339" s="397"/>
      <c r="Y339" s="399"/>
      <c r="Z339" s="397"/>
      <c r="AA339" s="398"/>
      <c r="AB339" s="397"/>
      <c r="AC339" s="399"/>
      <c r="AD339" s="397"/>
      <c r="AE339" s="397"/>
      <c r="AF339" s="400"/>
      <c r="AG339" s="401"/>
      <c r="AH339" s="398"/>
      <c r="AI339" s="400"/>
      <c r="AJ339" s="397"/>
      <c r="AK339" s="401"/>
      <c r="AL339" s="400"/>
      <c r="AM339" s="402"/>
      <c r="AN339" s="403"/>
      <c r="AO339" s="400"/>
      <c r="AP339" s="397"/>
      <c r="AQ339" s="398"/>
      <c r="AR339" s="397"/>
      <c r="AS339" s="404"/>
      <c r="AT339" s="403"/>
      <c r="AU339" s="398"/>
      <c r="AV339" s="397"/>
      <c r="AW339" s="406"/>
      <c r="AX339" s="397"/>
      <c r="AY339" s="398"/>
      <c r="AZ339" s="397"/>
      <c r="BA339" s="407"/>
      <c r="BB339" s="397"/>
      <c r="BC339" s="398"/>
      <c r="BD339" s="397"/>
      <c r="BE339" s="407"/>
      <c r="BF339" s="397"/>
      <c r="BG339" s="398"/>
      <c r="BH339" s="397"/>
      <c r="BI339" s="407"/>
      <c r="BJ339" s="397"/>
      <c r="BK339" s="398"/>
      <c r="BL339" s="397"/>
      <c r="BM339" s="407"/>
      <c r="BN339" s="397"/>
      <c r="BO339" s="398"/>
      <c r="BP339" s="397"/>
      <c r="BQ339" s="407"/>
      <c r="BR339" s="397"/>
      <c r="BS339" s="398"/>
      <c r="BT339" s="397"/>
      <c r="BU339" s="407"/>
      <c r="BV339" s="397"/>
      <c r="BW339" s="398"/>
      <c r="BX339" s="397"/>
      <c r="BY339" s="407"/>
      <c r="BZ339" s="409"/>
      <c r="CA339" s="410"/>
      <c r="CB339" s="411"/>
      <c r="CC339" s="398"/>
      <c r="CD339" s="397"/>
      <c r="CE339" s="407"/>
      <c r="CF339" s="411"/>
      <c r="CG339" s="398"/>
      <c r="CH339" s="397"/>
      <c r="CI339" s="407"/>
      <c r="CJ339" s="240"/>
      <c r="CK339" s="241"/>
      <c r="CL339" s="242"/>
    </row>
    <row r="340" spans="2:90" ht="23.25" thickBot="1">
      <c r="B340" s="223"/>
      <c r="C340" s="224"/>
      <c r="D340" s="225"/>
      <c r="E340" s="393"/>
      <c r="F340" s="374"/>
      <c r="G340" s="227"/>
      <c r="H340" s="392"/>
      <c r="I340" s="228"/>
      <c r="J340" s="228"/>
      <c r="K340" s="228"/>
      <c r="L340" s="418"/>
      <c r="M340" s="231"/>
      <c r="N340" s="232"/>
      <c r="O340" s="390"/>
      <c r="P340" s="391"/>
      <c r="R340" s="396"/>
      <c r="S340" s="381"/>
      <c r="T340" s="396"/>
      <c r="U340" s="395"/>
      <c r="V340" s="397"/>
      <c r="W340" s="398"/>
      <c r="X340" s="397"/>
      <c r="Y340" s="399"/>
      <c r="Z340" s="397"/>
      <c r="AA340" s="398"/>
      <c r="AB340" s="397"/>
      <c r="AC340" s="399"/>
      <c r="AD340" s="397"/>
      <c r="AE340" s="397"/>
      <c r="AF340" s="400"/>
      <c r="AG340" s="401"/>
      <c r="AH340" s="398"/>
      <c r="AI340" s="400"/>
      <c r="AJ340" s="397"/>
      <c r="AK340" s="401"/>
      <c r="AL340" s="400"/>
      <c r="AM340" s="402"/>
      <c r="AN340" s="403"/>
      <c r="AO340" s="400"/>
      <c r="AP340" s="397"/>
      <c r="AQ340" s="398"/>
      <c r="AR340" s="397"/>
      <c r="AS340" s="404"/>
      <c r="AT340" s="403"/>
      <c r="AU340" s="398"/>
      <c r="AV340" s="397"/>
      <c r="AW340" s="406"/>
      <c r="AX340" s="397"/>
      <c r="AY340" s="398"/>
      <c r="AZ340" s="397"/>
      <c r="BA340" s="407"/>
      <c r="BB340" s="397"/>
      <c r="BC340" s="398"/>
      <c r="BD340" s="397"/>
      <c r="BE340" s="407"/>
      <c r="BF340" s="397"/>
      <c r="BG340" s="398"/>
      <c r="BH340" s="397"/>
      <c r="BI340" s="407"/>
      <c r="BJ340" s="397"/>
      <c r="BK340" s="398"/>
      <c r="BL340" s="397"/>
      <c r="BM340" s="407"/>
      <c r="BN340" s="397"/>
      <c r="BO340" s="398"/>
      <c r="BP340" s="397"/>
      <c r="BQ340" s="407"/>
      <c r="BR340" s="397"/>
      <c r="BS340" s="398"/>
      <c r="BT340" s="397"/>
      <c r="BU340" s="407"/>
      <c r="BV340" s="397"/>
      <c r="BW340" s="398"/>
      <c r="BX340" s="397"/>
      <c r="BY340" s="407"/>
      <c r="BZ340" s="409"/>
      <c r="CA340" s="410"/>
      <c r="CB340" s="411"/>
      <c r="CC340" s="398"/>
      <c r="CD340" s="397"/>
      <c r="CE340" s="407"/>
      <c r="CF340" s="411"/>
      <c r="CG340" s="398"/>
      <c r="CH340" s="397"/>
      <c r="CI340" s="407"/>
      <c r="CJ340" s="240"/>
      <c r="CK340" s="241"/>
      <c r="CL340" s="242"/>
    </row>
    <row r="341" spans="2:90" ht="23.25" thickBot="1">
      <c r="B341" s="223"/>
      <c r="C341" s="224"/>
      <c r="D341" s="225"/>
      <c r="E341" s="393"/>
      <c r="F341" s="374"/>
      <c r="G341" s="227"/>
      <c r="H341" s="392"/>
      <c r="I341" s="228"/>
      <c r="J341" s="228"/>
      <c r="K341" s="228"/>
      <c r="L341" s="418"/>
      <c r="M341" s="231"/>
      <c r="N341" s="232"/>
      <c r="O341" s="390"/>
      <c r="P341" s="391"/>
      <c r="R341" s="396"/>
      <c r="S341" s="381"/>
      <c r="T341" s="396"/>
      <c r="U341" s="395"/>
      <c r="V341" s="397"/>
      <c r="W341" s="398"/>
      <c r="X341" s="397"/>
      <c r="Y341" s="399"/>
      <c r="Z341" s="397"/>
      <c r="AA341" s="398"/>
      <c r="AB341" s="397"/>
      <c r="AC341" s="399"/>
      <c r="AD341" s="397"/>
      <c r="AE341" s="397"/>
      <c r="AF341" s="400"/>
      <c r="AG341" s="401"/>
      <c r="AH341" s="398"/>
      <c r="AI341" s="400"/>
      <c r="AJ341" s="397"/>
      <c r="AK341" s="401"/>
      <c r="AL341" s="400"/>
      <c r="AM341" s="402"/>
      <c r="AN341" s="403"/>
      <c r="AO341" s="400"/>
      <c r="AP341" s="397"/>
      <c r="AQ341" s="398"/>
      <c r="AR341" s="397"/>
      <c r="AS341" s="404"/>
      <c r="AT341" s="403"/>
      <c r="AU341" s="398"/>
      <c r="AV341" s="397"/>
      <c r="AW341" s="406"/>
      <c r="AX341" s="397"/>
      <c r="AY341" s="398"/>
      <c r="AZ341" s="397"/>
      <c r="BA341" s="407"/>
      <c r="BB341" s="397"/>
      <c r="BC341" s="398"/>
      <c r="BD341" s="397"/>
      <c r="BE341" s="407"/>
      <c r="BF341" s="397"/>
      <c r="BG341" s="398"/>
      <c r="BH341" s="397"/>
      <c r="BI341" s="407"/>
      <c r="BJ341" s="397"/>
      <c r="BK341" s="398"/>
      <c r="BL341" s="397"/>
      <c r="BM341" s="407"/>
      <c r="BN341" s="397"/>
      <c r="BO341" s="398"/>
      <c r="BP341" s="397"/>
      <c r="BQ341" s="407"/>
      <c r="BR341" s="397"/>
      <c r="BS341" s="398"/>
      <c r="BT341" s="397"/>
      <c r="BU341" s="407"/>
      <c r="BV341" s="397"/>
      <c r="BW341" s="398"/>
      <c r="BX341" s="397"/>
      <c r="BY341" s="407"/>
      <c r="BZ341" s="409"/>
      <c r="CA341" s="410"/>
      <c r="CB341" s="411"/>
      <c r="CC341" s="398"/>
      <c r="CD341" s="397"/>
      <c r="CE341" s="407"/>
      <c r="CF341" s="411"/>
      <c r="CG341" s="398"/>
      <c r="CH341" s="397"/>
      <c r="CI341" s="407"/>
      <c r="CJ341" s="240"/>
      <c r="CK341" s="241"/>
      <c r="CL341" s="242"/>
    </row>
    <row r="342" spans="2:90" ht="23.25" thickBot="1">
      <c r="B342" s="223"/>
      <c r="C342" s="224"/>
      <c r="D342" s="225"/>
      <c r="E342" s="393"/>
      <c r="F342" s="374"/>
      <c r="G342" s="227"/>
      <c r="H342" s="392"/>
      <c r="I342" s="228"/>
      <c r="J342" s="228"/>
      <c r="K342" s="228"/>
      <c r="L342" s="418"/>
      <c r="M342" s="231"/>
      <c r="N342" s="232"/>
      <c r="O342" s="390"/>
      <c r="P342" s="391"/>
      <c r="R342" s="396"/>
      <c r="S342" s="381"/>
      <c r="T342" s="396"/>
      <c r="U342" s="395"/>
      <c r="V342" s="397"/>
      <c r="W342" s="398"/>
      <c r="X342" s="397"/>
      <c r="Y342" s="399"/>
      <c r="Z342" s="397"/>
      <c r="AA342" s="398"/>
      <c r="AB342" s="397"/>
      <c r="AC342" s="399"/>
      <c r="AD342" s="397"/>
      <c r="AE342" s="397"/>
      <c r="AF342" s="400"/>
      <c r="AG342" s="401"/>
      <c r="AH342" s="398"/>
      <c r="AI342" s="400"/>
      <c r="AJ342" s="397"/>
      <c r="AK342" s="401"/>
      <c r="AL342" s="400"/>
      <c r="AM342" s="402"/>
      <c r="AN342" s="403"/>
      <c r="AO342" s="400"/>
      <c r="AP342" s="397"/>
      <c r="AQ342" s="398"/>
      <c r="AR342" s="397"/>
      <c r="AS342" s="404"/>
      <c r="AT342" s="403"/>
      <c r="AU342" s="398"/>
      <c r="AV342" s="397"/>
      <c r="AW342" s="406"/>
      <c r="AX342" s="397"/>
      <c r="AY342" s="398"/>
      <c r="AZ342" s="397"/>
      <c r="BA342" s="407"/>
      <c r="BB342" s="397"/>
      <c r="BC342" s="398"/>
      <c r="BD342" s="397"/>
      <c r="BE342" s="407"/>
      <c r="BF342" s="397"/>
      <c r="BG342" s="398"/>
      <c r="BH342" s="397"/>
      <c r="BI342" s="407"/>
      <c r="BJ342" s="397"/>
      <c r="BK342" s="398"/>
      <c r="BL342" s="397"/>
      <c r="BM342" s="407"/>
      <c r="BN342" s="397"/>
      <c r="BO342" s="398"/>
      <c r="BP342" s="397"/>
      <c r="BQ342" s="407"/>
      <c r="BR342" s="397"/>
      <c r="BS342" s="398"/>
      <c r="BT342" s="397"/>
      <c r="BU342" s="407"/>
      <c r="BV342" s="397"/>
      <c r="BW342" s="398"/>
      <c r="BX342" s="397"/>
      <c r="BY342" s="407"/>
      <c r="BZ342" s="409"/>
      <c r="CA342" s="410"/>
      <c r="CB342" s="411"/>
      <c r="CC342" s="398"/>
      <c r="CD342" s="397"/>
      <c r="CE342" s="407"/>
      <c r="CF342" s="411"/>
      <c r="CG342" s="398"/>
      <c r="CH342" s="397"/>
      <c r="CI342" s="407"/>
      <c r="CJ342" s="240"/>
      <c r="CK342" s="241"/>
      <c r="CL342" s="242"/>
    </row>
    <row r="343" spans="2:90" ht="23.25" thickBot="1">
      <c r="B343" s="223"/>
      <c r="C343" s="224"/>
      <c r="D343" s="225"/>
      <c r="E343" s="393"/>
      <c r="F343" s="420"/>
      <c r="G343" s="227"/>
      <c r="H343" s="392"/>
      <c r="I343" s="228"/>
      <c r="J343" s="228"/>
      <c r="K343" s="228"/>
      <c r="L343" s="418"/>
      <c r="M343" s="231"/>
      <c r="N343" s="232"/>
      <c r="O343" s="390"/>
      <c r="P343" s="391"/>
      <c r="R343" s="396"/>
      <c r="S343" s="381"/>
      <c r="T343" s="396"/>
      <c r="U343" s="395"/>
      <c r="V343" s="397"/>
      <c r="W343" s="398"/>
      <c r="X343" s="397"/>
      <c r="Y343" s="399"/>
      <c r="Z343" s="397"/>
      <c r="AA343" s="398"/>
      <c r="AB343" s="397"/>
      <c r="AC343" s="399"/>
      <c r="AD343" s="397"/>
      <c r="AE343" s="397"/>
      <c r="AF343" s="400"/>
      <c r="AG343" s="401"/>
      <c r="AH343" s="398"/>
      <c r="AI343" s="400"/>
      <c r="AJ343" s="397"/>
      <c r="AK343" s="401"/>
      <c r="AL343" s="400"/>
      <c r="AM343" s="402"/>
      <c r="AN343" s="403"/>
      <c r="AO343" s="400"/>
      <c r="AP343" s="397"/>
      <c r="AQ343" s="398"/>
      <c r="AR343" s="397"/>
      <c r="AS343" s="404"/>
      <c r="AT343" s="403"/>
      <c r="AU343" s="398"/>
      <c r="AV343" s="397"/>
      <c r="AW343" s="406"/>
      <c r="AX343" s="397"/>
      <c r="AY343" s="398"/>
      <c r="AZ343" s="397"/>
      <c r="BA343" s="407"/>
      <c r="BB343" s="397"/>
      <c r="BC343" s="398"/>
      <c r="BD343" s="397"/>
      <c r="BE343" s="407"/>
      <c r="BF343" s="397"/>
      <c r="BG343" s="398"/>
      <c r="BH343" s="397"/>
      <c r="BI343" s="407"/>
      <c r="BJ343" s="397"/>
      <c r="BK343" s="398"/>
      <c r="BL343" s="397"/>
      <c r="BM343" s="407"/>
      <c r="BN343" s="397"/>
      <c r="BO343" s="398"/>
      <c r="BP343" s="397"/>
      <c r="BQ343" s="407"/>
      <c r="BR343" s="397"/>
      <c r="BS343" s="398"/>
      <c r="BT343" s="397"/>
      <c r="BU343" s="407"/>
      <c r="BV343" s="397"/>
      <c r="BW343" s="398"/>
      <c r="BX343" s="397"/>
      <c r="BY343" s="407"/>
      <c r="BZ343" s="409"/>
      <c r="CA343" s="410"/>
      <c r="CB343" s="411"/>
      <c r="CC343" s="398"/>
      <c r="CD343" s="397"/>
      <c r="CE343" s="407"/>
      <c r="CF343" s="411"/>
      <c r="CG343" s="398"/>
      <c r="CH343" s="397"/>
      <c r="CI343" s="407"/>
      <c r="CJ343" s="240"/>
      <c r="CK343" s="241"/>
      <c r="CL343" s="242"/>
    </row>
    <row r="344" spans="2:90" ht="23.25" thickBot="1">
      <c r="B344" s="223"/>
      <c r="C344" s="224"/>
      <c r="D344" s="225"/>
      <c r="E344" s="393"/>
      <c r="F344" s="420"/>
      <c r="G344" s="227"/>
      <c r="H344" s="392"/>
      <c r="I344" s="228"/>
      <c r="J344" s="228"/>
      <c r="K344" s="228"/>
      <c r="L344" s="418"/>
      <c r="M344" s="231"/>
      <c r="N344" s="232"/>
      <c r="O344" s="390"/>
      <c r="P344" s="391"/>
      <c r="R344" s="396"/>
      <c r="S344" s="381"/>
      <c r="T344" s="396"/>
      <c r="U344" s="395"/>
      <c r="V344" s="397"/>
      <c r="W344" s="398"/>
      <c r="X344" s="397"/>
      <c r="Y344" s="399"/>
      <c r="Z344" s="397"/>
      <c r="AA344" s="398"/>
      <c r="AB344" s="397"/>
      <c r="AC344" s="399"/>
      <c r="AD344" s="397"/>
      <c r="AE344" s="397"/>
      <c r="AF344" s="400"/>
      <c r="AG344" s="401"/>
      <c r="AH344" s="398"/>
      <c r="AI344" s="400"/>
      <c r="AJ344" s="397"/>
      <c r="AK344" s="401"/>
      <c r="AL344" s="400"/>
      <c r="AM344" s="402"/>
      <c r="AN344" s="403"/>
      <c r="AO344" s="400"/>
      <c r="AP344" s="397"/>
      <c r="AQ344" s="398"/>
      <c r="AR344" s="397"/>
      <c r="AS344" s="404"/>
      <c r="AT344" s="403"/>
      <c r="AU344" s="398"/>
      <c r="AV344" s="397"/>
      <c r="AW344" s="407"/>
      <c r="AX344" s="397"/>
      <c r="AY344" s="398"/>
      <c r="AZ344" s="397"/>
      <c r="BA344" s="407"/>
      <c r="BB344" s="397"/>
      <c r="BC344" s="398"/>
      <c r="BD344" s="397"/>
      <c r="BE344" s="407"/>
      <c r="BF344" s="397"/>
      <c r="BG344" s="398"/>
      <c r="BH344" s="397"/>
      <c r="BI344" s="407"/>
      <c r="BJ344" s="397"/>
      <c r="BK344" s="398"/>
      <c r="BL344" s="397"/>
      <c r="BM344" s="407"/>
      <c r="BN344" s="397"/>
      <c r="BO344" s="398"/>
      <c r="BP344" s="397"/>
      <c r="BQ344" s="407"/>
      <c r="BR344" s="397"/>
      <c r="BS344" s="398"/>
      <c r="BT344" s="397"/>
      <c r="BU344" s="407"/>
      <c r="BV344" s="397"/>
      <c r="BW344" s="398"/>
      <c r="BX344" s="397"/>
      <c r="BY344" s="407"/>
      <c r="BZ344" s="409"/>
      <c r="CA344" s="410"/>
      <c r="CB344" s="411"/>
      <c r="CC344" s="398"/>
      <c r="CD344" s="397"/>
      <c r="CE344" s="407"/>
      <c r="CF344" s="411"/>
      <c r="CG344" s="398"/>
      <c r="CH344" s="397"/>
      <c r="CI344" s="407"/>
      <c r="CJ344" s="240"/>
      <c r="CK344" s="241"/>
      <c r="CL344" s="242"/>
    </row>
    <row r="345" spans="2:90" ht="23.25" thickBot="1">
      <c r="B345" s="223"/>
      <c r="C345" s="224"/>
      <c r="D345" s="225"/>
      <c r="E345" s="393"/>
      <c r="F345" s="420"/>
      <c r="G345" s="227"/>
      <c r="H345" s="392"/>
      <c r="I345" s="228"/>
      <c r="J345" s="228"/>
      <c r="K345" s="228"/>
      <c r="L345" s="418"/>
      <c r="M345" s="231"/>
      <c r="N345" s="232"/>
      <c r="O345" s="390"/>
      <c r="P345" s="391"/>
      <c r="R345" s="396"/>
      <c r="S345" s="381"/>
      <c r="T345" s="396"/>
      <c r="U345" s="395"/>
      <c r="V345" s="397"/>
      <c r="W345" s="398"/>
      <c r="X345" s="397"/>
      <c r="Y345" s="399"/>
      <c r="Z345" s="397"/>
      <c r="AA345" s="398"/>
      <c r="AB345" s="397"/>
      <c r="AC345" s="399"/>
      <c r="AD345" s="397"/>
      <c r="AE345" s="397"/>
      <c r="AF345" s="400"/>
      <c r="AG345" s="401"/>
      <c r="AH345" s="398"/>
      <c r="AI345" s="400"/>
      <c r="AJ345" s="397"/>
      <c r="AK345" s="401"/>
      <c r="AL345" s="400"/>
      <c r="AM345" s="402"/>
      <c r="AN345" s="403"/>
      <c r="AO345" s="400"/>
      <c r="AP345" s="397"/>
      <c r="AQ345" s="398"/>
      <c r="AR345" s="397"/>
      <c r="AS345" s="404"/>
      <c r="AT345" s="403"/>
      <c r="AU345" s="398"/>
      <c r="AV345" s="397"/>
      <c r="AW345" s="407"/>
      <c r="AX345" s="397"/>
      <c r="AY345" s="398"/>
      <c r="AZ345" s="397"/>
      <c r="BA345" s="407"/>
      <c r="BB345" s="397"/>
      <c r="BC345" s="398"/>
      <c r="BD345" s="397"/>
      <c r="BE345" s="407"/>
      <c r="BF345" s="397"/>
      <c r="BG345" s="398"/>
      <c r="BH345" s="397"/>
      <c r="BI345" s="407"/>
      <c r="BJ345" s="397"/>
      <c r="BK345" s="398"/>
      <c r="BL345" s="397"/>
      <c r="BM345" s="407"/>
      <c r="BN345" s="397"/>
      <c r="BO345" s="398"/>
      <c r="BP345" s="397"/>
      <c r="BQ345" s="407"/>
      <c r="BR345" s="397"/>
      <c r="BS345" s="398"/>
      <c r="BT345" s="397"/>
      <c r="BU345" s="407"/>
      <c r="BV345" s="397"/>
      <c r="BW345" s="398"/>
      <c r="BX345" s="397"/>
      <c r="BY345" s="407"/>
      <c r="BZ345" s="409"/>
      <c r="CA345" s="410"/>
      <c r="CB345" s="411"/>
      <c r="CC345" s="398"/>
      <c r="CD345" s="397"/>
      <c r="CE345" s="407"/>
      <c r="CF345" s="411"/>
      <c r="CG345" s="398"/>
      <c r="CH345" s="397"/>
      <c r="CI345" s="407"/>
      <c r="CJ345" s="240"/>
      <c r="CK345" s="241"/>
      <c r="CL345" s="242"/>
    </row>
    <row r="346" spans="2:90" ht="23.25" thickBot="1">
      <c r="B346" s="223"/>
      <c r="C346" s="224"/>
      <c r="D346" s="225"/>
      <c r="E346" s="393"/>
      <c r="F346" s="420"/>
      <c r="G346" s="227"/>
      <c r="H346" s="392"/>
      <c r="I346" s="228"/>
      <c r="J346" s="228"/>
      <c r="K346" s="228"/>
      <c r="L346" s="418"/>
      <c r="M346" s="231"/>
      <c r="N346" s="232"/>
      <c r="O346" s="390"/>
      <c r="P346" s="391"/>
      <c r="R346" s="396"/>
      <c r="S346" s="381"/>
      <c r="T346" s="396"/>
      <c r="U346" s="395"/>
      <c r="V346" s="397"/>
      <c r="W346" s="398"/>
      <c r="X346" s="397"/>
      <c r="Y346" s="399"/>
      <c r="Z346" s="397"/>
      <c r="AA346" s="398"/>
      <c r="AB346" s="397"/>
      <c r="AC346" s="399"/>
      <c r="AD346" s="397"/>
      <c r="AE346" s="397"/>
      <c r="AF346" s="400"/>
      <c r="AG346" s="401"/>
      <c r="AH346" s="398"/>
      <c r="AI346" s="400"/>
      <c r="AJ346" s="397"/>
      <c r="AK346" s="401"/>
      <c r="AL346" s="400"/>
      <c r="AM346" s="402"/>
      <c r="AN346" s="403"/>
      <c r="AO346" s="400"/>
      <c r="AP346" s="397"/>
      <c r="AQ346" s="398"/>
      <c r="AR346" s="397"/>
      <c r="AS346" s="404"/>
      <c r="AT346" s="403"/>
      <c r="AU346" s="398"/>
      <c r="AV346" s="397"/>
      <c r="AW346" s="407"/>
      <c r="AX346" s="397"/>
      <c r="AY346" s="398"/>
      <c r="AZ346" s="397"/>
      <c r="BA346" s="407"/>
      <c r="BB346" s="397"/>
      <c r="BC346" s="398"/>
      <c r="BD346" s="397"/>
      <c r="BE346" s="407"/>
      <c r="BF346" s="397"/>
      <c r="BG346" s="398"/>
      <c r="BH346" s="397"/>
      <c r="BI346" s="407"/>
      <c r="BJ346" s="397"/>
      <c r="BK346" s="398"/>
      <c r="BL346" s="397"/>
      <c r="BM346" s="407"/>
      <c r="BN346" s="397"/>
      <c r="BO346" s="398"/>
      <c r="BP346" s="397"/>
      <c r="BQ346" s="407"/>
      <c r="BR346" s="397"/>
      <c r="BS346" s="398"/>
      <c r="BT346" s="397"/>
      <c r="BU346" s="407"/>
      <c r="BV346" s="397"/>
      <c r="BW346" s="398"/>
      <c r="BX346" s="397"/>
      <c r="BY346" s="407"/>
      <c r="BZ346" s="409"/>
      <c r="CA346" s="410"/>
      <c r="CB346" s="411"/>
      <c r="CC346" s="398"/>
      <c r="CD346" s="397"/>
      <c r="CE346" s="407"/>
      <c r="CF346" s="411"/>
      <c r="CG346" s="398"/>
      <c r="CH346" s="397"/>
      <c r="CI346" s="407"/>
      <c r="CJ346" s="240"/>
      <c r="CK346" s="241"/>
      <c r="CL346" s="242"/>
    </row>
    <row r="347" spans="2:90" ht="23.25" thickBot="1">
      <c r="B347" s="223"/>
      <c r="C347" s="224"/>
      <c r="D347" s="225"/>
      <c r="E347" s="393"/>
      <c r="F347" s="420"/>
      <c r="G347" s="227"/>
      <c r="H347" s="392"/>
      <c r="I347" s="228"/>
      <c r="J347" s="228"/>
      <c r="K347" s="228"/>
      <c r="L347" s="418"/>
      <c r="M347" s="231"/>
      <c r="N347" s="232"/>
      <c r="O347" s="390"/>
      <c r="P347" s="391"/>
      <c r="R347" s="396"/>
      <c r="S347" s="381"/>
      <c r="T347" s="396"/>
      <c r="U347" s="395"/>
      <c r="V347" s="397"/>
      <c r="W347" s="398"/>
      <c r="X347" s="397"/>
      <c r="Y347" s="399"/>
      <c r="Z347" s="397"/>
      <c r="AA347" s="398"/>
      <c r="AB347" s="397"/>
      <c r="AC347" s="399"/>
      <c r="AD347" s="397"/>
      <c r="AE347" s="397"/>
      <c r="AF347" s="400"/>
      <c r="AG347" s="401"/>
      <c r="AH347" s="398"/>
      <c r="AI347" s="400"/>
      <c r="AJ347" s="397"/>
      <c r="AK347" s="401"/>
      <c r="AL347" s="400"/>
      <c r="AM347" s="402"/>
      <c r="AN347" s="403"/>
      <c r="AO347" s="400"/>
      <c r="AP347" s="397"/>
      <c r="AQ347" s="398"/>
      <c r="AR347" s="397"/>
      <c r="AS347" s="404"/>
      <c r="AT347" s="403"/>
      <c r="AU347" s="398"/>
      <c r="AV347" s="397"/>
      <c r="AW347" s="407"/>
      <c r="AX347" s="397"/>
      <c r="AY347" s="398"/>
      <c r="AZ347" s="397"/>
      <c r="BA347" s="407"/>
      <c r="BB347" s="397"/>
      <c r="BC347" s="398"/>
      <c r="BD347" s="397"/>
      <c r="BE347" s="407"/>
      <c r="BF347" s="397"/>
      <c r="BG347" s="398"/>
      <c r="BH347" s="397"/>
      <c r="BI347" s="407"/>
      <c r="BJ347" s="397"/>
      <c r="BK347" s="398"/>
      <c r="BL347" s="397"/>
      <c r="BM347" s="407"/>
      <c r="BN347" s="397"/>
      <c r="BO347" s="398"/>
      <c r="BP347" s="397"/>
      <c r="BQ347" s="407"/>
      <c r="BR347" s="397"/>
      <c r="BS347" s="398"/>
      <c r="BT347" s="397"/>
      <c r="BU347" s="407"/>
      <c r="BV347" s="397"/>
      <c r="BW347" s="398"/>
      <c r="BX347" s="397"/>
      <c r="BY347" s="407"/>
      <c r="BZ347" s="409"/>
      <c r="CA347" s="410"/>
      <c r="CB347" s="411"/>
      <c r="CC347" s="398"/>
      <c r="CD347" s="397"/>
      <c r="CE347" s="407"/>
      <c r="CF347" s="411"/>
      <c r="CG347" s="398"/>
      <c r="CH347" s="397"/>
      <c r="CI347" s="407"/>
      <c r="CJ347" s="240"/>
      <c r="CK347" s="241"/>
      <c r="CL347" s="242"/>
    </row>
    <row r="348" spans="2:90" ht="23.25" thickBot="1">
      <c r="B348" s="223"/>
      <c r="C348" s="224"/>
      <c r="D348" s="225"/>
      <c r="E348" s="393"/>
      <c r="F348" s="420"/>
      <c r="G348" s="227"/>
      <c r="H348" s="392"/>
      <c r="I348" s="228"/>
      <c r="J348" s="228"/>
      <c r="K348" s="228"/>
      <c r="L348" s="418"/>
      <c r="M348" s="231"/>
      <c r="N348" s="232"/>
      <c r="O348" s="390"/>
      <c r="P348" s="391"/>
      <c r="R348" s="396"/>
      <c r="S348" s="381"/>
      <c r="T348" s="396"/>
      <c r="U348" s="395"/>
      <c r="V348" s="397"/>
      <c r="W348" s="398"/>
      <c r="X348" s="397"/>
      <c r="Y348" s="399"/>
      <c r="Z348" s="397"/>
      <c r="AA348" s="398"/>
      <c r="AB348" s="397"/>
      <c r="AC348" s="399"/>
      <c r="AD348" s="397"/>
      <c r="AE348" s="397"/>
      <c r="AF348" s="400"/>
      <c r="AG348" s="401"/>
      <c r="AH348" s="398"/>
      <c r="AI348" s="400"/>
      <c r="AJ348" s="397"/>
      <c r="AK348" s="401"/>
      <c r="AL348" s="400"/>
      <c r="AM348" s="402"/>
      <c r="AN348" s="403"/>
      <c r="AO348" s="400"/>
      <c r="AP348" s="397"/>
      <c r="AQ348" s="398"/>
      <c r="AR348" s="397"/>
      <c r="AS348" s="404"/>
      <c r="AT348" s="403"/>
      <c r="AU348" s="398"/>
      <c r="AV348" s="397"/>
      <c r="AW348" s="407"/>
      <c r="AX348" s="397"/>
      <c r="AY348" s="398"/>
      <c r="AZ348" s="397"/>
      <c r="BA348" s="407"/>
      <c r="BB348" s="397"/>
      <c r="BC348" s="398"/>
      <c r="BD348" s="397"/>
      <c r="BE348" s="407"/>
      <c r="BF348" s="397"/>
      <c r="BG348" s="398"/>
      <c r="BH348" s="397"/>
      <c r="BI348" s="407"/>
      <c r="BJ348" s="397"/>
      <c r="BK348" s="398"/>
      <c r="BL348" s="397"/>
      <c r="BM348" s="407"/>
      <c r="BN348" s="397"/>
      <c r="BO348" s="398"/>
      <c r="BP348" s="397"/>
      <c r="BQ348" s="407"/>
      <c r="BR348" s="397"/>
      <c r="BS348" s="398"/>
      <c r="BT348" s="397"/>
      <c r="BU348" s="407"/>
      <c r="BV348" s="397"/>
      <c r="BW348" s="398"/>
      <c r="BX348" s="397"/>
      <c r="BY348" s="407"/>
      <c r="BZ348" s="409"/>
      <c r="CA348" s="410"/>
      <c r="CB348" s="411"/>
      <c r="CC348" s="398"/>
      <c r="CD348" s="397"/>
      <c r="CE348" s="407"/>
      <c r="CF348" s="411"/>
      <c r="CG348" s="398"/>
      <c r="CH348" s="397"/>
      <c r="CI348" s="407"/>
      <c r="CJ348" s="240"/>
      <c r="CK348" s="241"/>
      <c r="CL348" s="242"/>
    </row>
    <row r="349" spans="2:90" ht="23.25" thickBot="1">
      <c r="B349" s="223"/>
      <c r="C349" s="224"/>
      <c r="D349" s="225"/>
      <c r="E349" s="393"/>
      <c r="F349" s="420"/>
      <c r="G349" s="227"/>
      <c r="H349" s="392"/>
      <c r="I349" s="228"/>
      <c r="J349" s="228"/>
      <c r="K349" s="228"/>
      <c r="L349" s="418"/>
      <c r="M349" s="231"/>
      <c r="N349" s="232"/>
      <c r="O349" s="390"/>
      <c r="P349" s="391"/>
      <c r="R349" s="396"/>
      <c r="S349" s="381"/>
      <c r="T349" s="396"/>
      <c r="U349" s="395"/>
      <c r="V349" s="397"/>
      <c r="W349" s="398"/>
      <c r="X349" s="397"/>
      <c r="Y349" s="399"/>
      <c r="Z349" s="397"/>
      <c r="AA349" s="398"/>
      <c r="AB349" s="397"/>
      <c r="AC349" s="399"/>
      <c r="AD349" s="397"/>
      <c r="AE349" s="397"/>
      <c r="AF349" s="400"/>
      <c r="AG349" s="401"/>
      <c r="AH349" s="398"/>
      <c r="AI349" s="400"/>
      <c r="AJ349" s="397"/>
      <c r="AK349" s="401"/>
      <c r="AL349" s="400"/>
      <c r="AM349" s="402"/>
      <c r="AN349" s="403"/>
      <c r="AO349" s="400"/>
      <c r="AP349" s="397"/>
      <c r="AQ349" s="398"/>
      <c r="AR349" s="397"/>
      <c r="AS349" s="404"/>
      <c r="AT349" s="403"/>
      <c r="AU349" s="398"/>
      <c r="AV349" s="397"/>
      <c r="AW349" s="407"/>
      <c r="AX349" s="397"/>
      <c r="AY349" s="398"/>
      <c r="AZ349" s="397"/>
      <c r="BA349" s="407"/>
      <c r="BB349" s="397"/>
      <c r="BC349" s="398"/>
      <c r="BD349" s="397"/>
      <c r="BE349" s="407"/>
      <c r="BF349" s="397"/>
      <c r="BG349" s="398"/>
      <c r="BH349" s="397"/>
      <c r="BI349" s="407"/>
      <c r="BJ349" s="397"/>
      <c r="BK349" s="398"/>
      <c r="BL349" s="397"/>
      <c r="BM349" s="407"/>
      <c r="BN349" s="397"/>
      <c r="BO349" s="398"/>
      <c r="BP349" s="397"/>
      <c r="BQ349" s="407"/>
      <c r="BR349" s="397"/>
      <c r="BS349" s="398"/>
      <c r="BT349" s="397"/>
      <c r="BU349" s="407"/>
      <c r="BV349" s="397"/>
      <c r="BW349" s="398"/>
      <c r="BX349" s="397"/>
      <c r="BY349" s="407"/>
      <c r="BZ349" s="409"/>
      <c r="CA349" s="410"/>
      <c r="CB349" s="411"/>
      <c r="CC349" s="398"/>
      <c r="CD349" s="397"/>
      <c r="CE349" s="407"/>
      <c r="CF349" s="411"/>
      <c r="CG349" s="398"/>
      <c r="CH349" s="397"/>
      <c r="CI349" s="407"/>
      <c r="CJ349" s="240"/>
      <c r="CK349" s="241"/>
      <c r="CL349" s="242"/>
    </row>
    <row r="350" spans="2:90" ht="23.25" thickBot="1">
      <c r="B350" s="223"/>
      <c r="C350" s="224"/>
      <c r="D350" s="225"/>
      <c r="E350" s="393"/>
      <c r="F350" s="420"/>
      <c r="G350" s="227"/>
      <c r="H350" s="392"/>
      <c r="I350" s="228"/>
      <c r="J350" s="228"/>
      <c r="K350" s="228"/>
      <c r="L350" s="418"/>
      <c r="M350" s="231"/>
      <c r="N350" s="232"/>
      <c r="O350" s="390"/>
      <c r="P350" s="391"/>
      <c r="R350" s="396"/>
      <c r="S350" s="381"/>
      <c r="T350" s="396"/>
      <c r="U350" s="395"/>
      <c r="V350" s="397"/>
      <c r="W350" s="398"/>
      <c r="X350" s="397"/>
      <c r="Y350" s="399"/>
      <c r="Z350" s="397"/>
      <c r="AA350" s="398"/>
      <c r="AB350" s="397"/>
      <c r="AC350" s="399"/>
      <c r="AD350" s="397"/>
      <c r="AE350" s="397"/>
      <c r="AF350" s="400"/>
      <c r="AG350" s="401"/>
      <c r="AH350" s="398"/>
      <c r="AI350" s="400"/>
      <c r="AJ350" s="397"/>
      <c r="AK350" s="401"/>
      <c r="AL350" s="400"/>
      <c r="AM350" s="402"/>
      <c r="AN350" s="403"/>
      <c r="AO350" s="400"/>
      <c r="AP350" s="397"/>
      <c r="AQ350" s="398"/>
      <c r="AR350" s="397"/>
      <c r="AS350" s="404"/>
      <c r="AT350" s="403"/>
      <c r="AU350" s="398"/>
      <c r="AV350" s="397"/>
      <c r="AW350" s="407"/>
      <c r="AX350" s="397"/>
      <c r="AY350" s="398"/>
      <c r="AZ350" s="397"/>
      <c r="BA350" s="407"/>
      <c r="BB350" s="397"/>
      <c r="BC350" s="398"/>
      <c r="BD350" s="397"/>
      <c r="BE350" s="407"/>
      <c r="BF350" s="397"/>
      <c r="BG350" s="398"/>
      <c r="BH350" s="397"/>
      <c r="BI350" s="407"/>
      <c r="BJ350" s="397"/>
      <c r="BK350" s="398"/>
      <c r="BL350" s="397"/>
      <c r="BM350" s="407"/>
      <c r="BN350" s="397"/>
      <c r="BO350" s="398"/>
      <c r="BP350" s="397"/>
      <c r="BQ350" s="407"/>
      <c r="BR350" s="397"/>
      <c r="BS350" s="398"/>
      <c r="BT350" s="397"/>
      <c r="BU350" s="407"/>
      <c r="BV350" s="397"/>
      <c r="BW350" s="398"/>
      <c r="BX350" s="397"/>
      <c r="BY350" s="407"/>
      <c r="BZ350" s="409"/>
      <c r="CA350" s="410"/>
      <c r="CB350" s="411"/>
      <c r="CC350" s="398"/>
      <c r="CD350" s="397"/>
      <c r="CE350" s="407"/>
      <c r="CF350" s="411"/>
      <c r="CG350" s="398"/>
      <c r="CH350" s="397"/>
      <c r="CI350" s="407"/>
      <c r="CJ350" s="240"/>
      <c r="CK350" s="241"/>
      <c r="CL350" s="242"/>
    </row>
    <row r="351" spans="2:90" ht="23.25" thickBot="1">
      <c r="B351" s="223"/>
      <c r="C351" s="224"/>
      <c r="D351" s="225"/>
      <c r="E351" s="393"/>
      <c r="F351" s="420"/>
      <c r="G351" s="227"/>
      <c r="H351" s="392"/>
      <c r="I351" s="228"/>
      <c r="J351" s="228"/>
      <c r="K351" s="228"/>
      <c r="L351" s="418"/>
      <c r="M351" s="231"/>
      <c r="N351" s="232"/>
      <c r="O351" s="390"/>
      <c r="P351" s="391"/>
      <c r="R351" s="396"/>
      <c r="S351" s="381"/>
      <c r="T351" s="396"/>
      <c r="U351" s="395"/>
      <c r="V351" s="397"/>
      <c r="W351" s="398"/>
      <c r="X351" s="397"/>
      <c r="Y351" s="399"/>
      <c r="Z351" s="397"/>
      <c r="AA351" s="398"/>
      <c r="AB351" s="397"/>
      <c r="AC351" s="399"/>
      <c r="AD351" s="397"/>
      <c r="AE351" s="397"/>
      <c r="AF351" s="400"/>
      <c r="AG351" s="401"/>
      <c r="AH351" s="398"/>
      <c r="AI351" s="400"/>
      <c r="AJ351" s="397"/>
      <c r="AK351" s="401"/>
      <c r="AL351" s="400"/>
      <c r="AM351" s="402"/>
      <c r="AN351" s="403"/>
      <c r="AO351" s="400"/>
      <c r="AP351" s="397"/>
      <c r="AQ351" s="398"/>
      <c r="AR351" s="397"/>
      <c r="AS351" s="404"/>
      <c r="AT351" s="403"/>
      <c r="AU351" s="398"/>
      <c r="AV351" s="397"/>
      <c r="AW351" s="407"/>
      <c r="AX351" s="397"/>
      <c r="AY351" s="398"/>
      <c r="AZ351" s="397"/>
      <c r="BA351" s="407"/>
      <c r="BB351" s="397"/>
      <c r="BC351" s="398"/>
      <c r="BD351" s="397"/>
      <c r="BE351" s="407"/>
      <c r="BF351" s="397"/>
      <c r="BG351" s="398"/>
      <c r="BH351" s="397"/>
      <c r="BI351" s="407"/>
      <c r="BJ351" s="397"/>
      <c r="BK351" s="398"/>
      <c r="BL351" s="397"/>
      <c r="BM351" s="407"/>
      <c r="BN351" s="397"/>
      <c r="BO351" s="398"/>
      <c r="BP351" s="397"/>
      <c r="BQ351" s="407"/>
      <c r="BR351" s="397"/>
      <c r="BS351" s="398"/>
      <c r="BT351" s="397"/>
      <c r="BU351" s="407"/>
      <c r="BV351" s="397"/>
      <c r="BW351" s="398"/>
      <c r="BX351" s="397"/>
      <c r="BY351" s="407"/>
      <c r="BZ351" s="409"/>
      <c r="CA351" s="410"/>
      <c r="CB351" s="411"/>
      <c r="CC351" s="398"/>
      <c r="CD351" s="397"/>
      <c r="CE351" s="407"/>
      <c r="CF351" s="411"/>
      <c r="CG351" s="398"/>
      <c r="CH351" s="397"/>
      <c r="CI351" s="407"/>
      <c r="CJ351" s="240"/>
      <c r="CK351" s="241"/>
      <c r="CL351" s="242"/>
    </row>
    <row r="352" spans="2:90" ht="23.25" thickBot="1">
      <c r="B352" s="223"/>
      <c r="C352" s="224"/>
      <c r="D352" s="225"/>
      <c r="E352" s="393"/>
      <c r="F352" s="420"/>
      <c r="G352" s="227"/>
      <c r="H352" s="392"/>
      <c r="I352" s="228"/>
      <c r="J352" s="228"/>
      <c r="K352" s="228"/>
      <c r="L352" s="418"/>
      <c r="M352" s="231"/>
      <c r="N352" s="232"/>
      <c r="O352" s="390"/>
      <c r="P352" s="391"/>
      <c r="R352" s="396"/>
      <c r="S352" s="381"/>
      <c r="T352" s="396"/>
      <c r="U352" s="395"/>
      <c r="V352" s="397"/>
      <c r="W352" s="398"/>
      <c r="X352" s="397"/>
      <c r="Y352" s="399"/>
      <c r="Z352" s="397"/>
      <c r="AA352" s="398"/>
      <c r="AB352" s="397"/>
      <c r="AC352" s="399"/>
      <c r="AD352" s="397"/>
      <c r="AE352" s="397"/>
      <c r="AF352" s="400"/>
      <c r="AG352" s="401"/>
      <c r="AH352" s="398"/>
      <c r="AI352" s="400"/>
      <c r="AJ352" s="397"/>
      <c r="AK352" s="401"/>
      <c r="AL352" s="400"/>
      <c r="AM352" s="402"/>
      <c r="AN352" s="403"/>
      <c r="AO352" s="400"/>
      <c r="AP352" s="397"/>
      <c r="AQ352" s="398"/>
      <c r="AR352" s="397"/>
      <c r="AS352" s="404"/>
      <c r="AT352" s="403"/>
      <c r="AU352" s="398"/>
      <c r="AV352" s="397"/>
      <c r="AW352" s="407"/>
      <c r="AX352" s="397"/>
      <c r="AY352" s="398"/>
      <c r="AZ352" s="397"/>
      <c r="BA352" s="407"/>
      <c r="BB352" s="397"/>
      <c r="BC352" s="398"/>
      <c r="BD352" s="397"/>
      <c r="BE352" s="407"/>
      <c r="BF352" s="397"/>
      <c r="BG352" s="398"/>
      <c r="BH352" s="397"/>
      <c r="BI352" s="407"/>
      <c r="BJ352" s="397"/>
      <c r="BK352" s="398"/>
      <c r="BL352" s="397"/>
      <c r="BM352" s="407"/>
      <c r="BN352" s="397"/>
      <c r="BO352" s="398"/>
      <c r="BP352" s="397"/>
      <c r="BQ352" s="407"/>
      <c r="BR352" s="397"/>
      <c r="BS352" s="398"/>
      <c r="BT352" s="397"/>
      <c r="BU352" s="407"/>
      <c r="BV352" s="397"/>
      <c r="BW352" s="398"/>
      <c r="BX352" s="397"/>
      <c r="BY352" s="407"/>
      <c r="BZ352" s="409"/>
      <c r="CA352" s="410"/>
      <c r="CB352" s="411"/>
      <c r="CC352" s="398"/>
      <c r="CD352" s="397"/>
      <c r="CE352" s="407"/>
      <c r="CF352" s="411"/>
      <c r="CG352" s="398"/>
      <c r="CH352" s="397"/>
      <c r="CI352" s="407"/>
      <c r="CJ352" s="240"/>
      <c r="CK352" s="241"/>
      <c r="CL352" s="242"/>
    </row>
    <row r="353" spans="2:90" ht="23.25" thickBot="1">
      <c r="B353" s="223"/>
      <c r="C353" s="224"/>
      <c r="D353" s="225"/>
      <c r="E353" s="393"/>
      <c r="F353" s="420"/>
      <c r="G353" s="227"/>
      <c r="H353" s="392"/>
      <c r="I353" s="228"/>
      <c r="J353" s="228"/>
      <c r="K353" s="228"/>
      <c r="L353" s="418"/>
      <c r="M353" s="231"/>
      <c r="N353" s="232"/>
      <c r="O353" s="390"/>
      <c r="P353" s="391"/>
      <c r="R353" s="396"/>
      <c r="S353" s="381"/>
      <c r="T353" s="396"/>
      <c r="U353" s="395"/>
      <c r="V353" s="397"/>
      <c r="W353" s="398"/>
      <c r="X353" s="397"/>
      <c r="Y353" s="399"/>
      <c r="Z353" s="397"/>
      <c r="AA353" s="398"/>
      <c r="AB353" s="397"/>
      <c r="AC353" s="399"/>
      <c r="AD353" s="397"/>
      <c r="AE353" s="397"/>
      <c r="AF353" s="400"/>
      <c r="AG353" s="401"/>
      <c r="AH353" s="398"/>
      <c r="AI353" s="400"/>
      <c r="AJ353" s="397"/>
      <c r="AK353" s="401"/>
      <c r="AL353" s="400"/>
      <c r="AM353" s="402"/>
      <c r="AN353" s="403"/>
      <c r="AO353" s="400"/>
      <c r="AP353" s="397"/>
      <c r="AQ353" s="398"/>
      <c r="AR353" s="397"/>
      <c r="AS353" s="404"/>
      <c r="AT353" s="403"/>
      <c r="AU353" s="398"/>
      <c r="AV353" s="397"/>
      <c r="AW353" s="407"/>
      <c r="AX353" s="397"/>
      <c r="AY353" s="398"/>
      <c r="AZ353" s="397"/>
      <c r="BA353" s="407"/>
      <c r="BB353" s="397"/>
      <c r="BC353" s="398"/>
      <c r="BD353" s="397"/>
      <c r="BE353" s="407"/>
      <c r="BF353" s="397"/>
      <c r="BG353" s="398"/>
      <c r="BH353" s="397"/>
      <c r="BI353" s="407"/>
      <c r="BJ353" s="397"/>
      <c r="BK353" s="398"/>
      <c r="BL353" s="397"/>
      <c r="BM353" s="407"/>
      <c r="BN353" s="397"/>
      <c r="BO353" s="398"/>
      <c r="BP353" s="397"/>
      <c r="BQ353" s="407"/>
      <c r="BR353" s="397"/>
      <c r="BS353" s="398"/>
      <c r="BT353" s="397"/>
      <c r="BU353" s="407"/>
      <c r="BV353" s="397"/>
      <c r="BW353" s="398"/>
      <c r="BX353" s="397"/>
      <c r="BY353" s="407"/>
      <c r="BZ353" s="409"/>
      <c r="CA353" s="410"/>
      <c r="CB353" s="411"/>
      <c r="CC353" s="398"/>
      <c r="CD353" s="397"/>
      <c r="CE353" s="407"/>
      <c r="CF353" s="411"/>
      <c r="CG353" s="398"/>
      <c r="CH353" s="397"/>
      <c r="CI353" s="407"/>
      <c r="CJ353" s="240"/>
      <c r="CK353" s="241"/>
      <c r="CL353" s="242"/>
    </row>
    <row r="354" spans="2:90" ht="23.25" thickBot="1">
      <c r="B354" s="223"/>
      <c r="C354" s="224"/>
      <c r="D354" s="225"/>
      <c r="E354" s="393"/>
      <c r="F354" s="420"/>
      <c r="G354" s="227"/>
      <c r="H354" s="392"/>
      <c r="I354" s="228"/>
      <c r="J354" s="228"/>
      <c r="K354" s="228"/>
      <c r="L354" s="418"/>
      <c r="M354" s="231"/>
      <c r="N354" s="232"/>
      <c r="O354" s="390"/>
      <c r="P354" s="391"/>
      <c r="R354" s="396"/>
      <c r="S354" s="381"/>
      <c r="T354" s="396"/>
      <c r="U354" s="395"/>
      <c r="V354" s="397"/>
      <c r="W354" s="398"/>
      <c r="X354" s="397"/>
      <c r="Y354" s="399"/>
      <c r="Z354" s="397"/>
      <c r="AA354" s="398"/>
      <c r="AB354" s="397"/>
      <c r="AC354" s="399"/>
      <c r="AD354" s="397"/>
      <c r="AE354" s="397"/>
      <c r="AF354" s="400"/>
      <c r="AG354" s="401"/>
      <c r="AH354" s="398"/>
      <c r="AI354" s="400"/>
      <c r="AJ354" s="397"/>
      <c r="AK354" s="401"/>
      <c r="AL354" s="400"/>
      <c r="AM354" s="402"/>
      <c r="AN354" s="403"/>
      <c r="AO354" s="400"/>
      <c r="AP354" s="397"/>
      <c r="AQ354" s="398"/>
      <c r="AR354" s="397"/>
      <c r="AS354" s="404"/>
      <c r="AT354" s="403"/>
      <c r="AU354" s="398"/>
      <c r="AV354" s="397"/>
      <c r="AW354" s="407"/>
      <c r="AX354" s="397"/>
      <c r="AY354" s="398"/>
      <c r="AZ354" s="397"/>
      <c r="BA354" s="407"/>
      <c r="BB354" s="397"/>
      <c r="BC354" s="398"/>
      <c r="BD354" s="397"/>
      <c r="BE354" s="407"/>
      <c r="BF354" s="397"/>
      <c r="BG354" s="398"/>
      <c r="BH354" s="397"/>
      <c r="BI354" s="407"/>
      <c r="BJ354" s="397"/>
      <c r="BK354" s="398"/>
      <c r="BL354" s="397"/>
      <c r="BM354" s="407"/>
      <c r="BN354" s="397"/>
      <c r="BO354" s="398"/>
      <c r="BP354" s="397"/>
      <c r="BQ354" s="407"/>
      <c r="BR354" s="397"/>
      <c r="BS354" s="398"/>
      <c r="BT354" s="397"/>
      <c r="BU354" s="407"/>
      <c r="BV354" s="397"/>
      <c r="BW354" s="398"/>
      <c r="BX354" s="397"/>
      <c r="BY354" s="407"/>
      <c r="BZ354" s="409"/>
      <c r="CA354" s="410"/>
      <c r="CB354" s="411"/>
      <c r="CC354" s="398"/>
      <c r="CD354" s="397"/>
      <c r="CE354" s="407"/>
      <c r="CF354" s="411"/>
      <c r="CG354" s="398"/>
      <c r="CH354" s="397"/>
      <c r="CI354" s="407"/>
      <c r="CJ354" s="240"/>
      <c r="CK354" s="241"/>
      <c r="CL354" s="242"/>
    </row>
    <row r="355" spans="2:90" ht="23.25" thickBot="1">
      <c r="B355" s="223"/>
      <c r="C355" s="224"/>
      <c r="D355" s="225"/>
      <c r="E355" s="393"/>
      <c r="F355" s="420"/>
      <c r="G355" s="227"/>
      <c r="H355" s="392"/>
      <c r="I355" s="228"/>
      <c r="J355" s="228"/>
      <c r="K355" s="228"/>
      <c r="L355" s="418"/>
      <c r="M355" s="231"/>
      <c r="N355" s="232"/>
      <c r="O355" s="390"/>
      <c r="P355" s="391"/>
      <c r="R355" s="396"/>
      <c r="S355" s="381"/>
      <c r="T355" s="396"/>
      <c r="U355" s="395"/>
      <c r="V355" s="397"/>
      <c r="W355" s="398"/>
      <c r="X355" s="397"/>
      <c r="Y355" s="399"/>
      <c r="Z355" s="397"/>
      <c r="AA355" s="398"/>
      <c r="AB355" s="397"/>
      <c r="AC355" s="399"/>
      <c r="AD355" s="397"/>
      <c r="AE355" s="397"/>
      <c r="AF355" s="400"/>
      <c r="AG355" s="401"/>
      <c r="AH355" s="398"/>
      <c r="AI355" s="400"/>
      <c r="AJ355" s="397"/>
      <c r="AK355" s="401"/>
      <c r="AL355" s="400"/>
      <c r="AM355" s="402"/>
      <c r="AN355" s="403"/>
      <c r="AO355" s="400"/>
      <c r="AP355" s="397"/>
      <c r="AQ355" s="398"/>
      <c r="AR355" s="397"/>
      <c r="AS355" s="404"/>
      <c r="AT355" s="403"/>
      <c r="AU355" s="398"/>
      <c r="AV355" s="397"/>
      <c r="AW355" s="407"/>
      <c r="AX355" s="397"/>
      <c r="AY355" s="398"/>
      <c r="AZ355" s="397"/>
      <c r="BA355" s="407"/>
      <c r="BB355" s="397"/>
      <c r="BC355" s="398"/>
      <c r="BD355" s="397"/>
      <c r="BE355" s="407"/>
      <c r="BF355" s="397"/>
      <c r="BG355" s="398"/>
      <c r="BH355" s="397"/>
      <c r="BI355" s="407"/>
      <c r="BJ355" s="397"/>
      <c r="BK355" s="398"/>
      <c r="BL355" s="397"/>
      <c r="BM355" s="407"/>
      <c r="BN355" s="397"/>
      <c r="BO355" s="398"/>
      <c r="BP355" s="397"/>
      <c r="BQ355" s="407"/>
      <c r="BR355" s="397"/>
      <c r="BS355" s="398"/>
      <c r="BT355" s="397"/>
      <c r="BU355" s="407"/>
      <c r="BV355" s="397"/>
      <c r="BW355" s="398"/>
      <c r="BX355" s="397"/>
      <c r="BY355" s="407"/>
      <c r="BZ355" s="409"/>
      <c r="CA355" s="410"/>
      <c r="CB355" s="411"/>
      <c r="CC355" s="398"/>
      <c r="CD355" s="397"/>
      <c r="CE355" s="407"/>
      <c r="CF355" s="411"/>
      <c r="CG355" s="398"/>
      <c r="CH355" s="397"/>
      <c r="CI355" s="407"/>
      <c r="CJ355" s="240"/>
      <c r="CK355" s="241"/>
      <c r="CL355" s="242"/>
    </row>
    <row r="356" spans="2:90" ht="23.25" thickBot="1">
      <c r="B356" s="223"/>
      <c r="C356" s="224"/>
      <c r="D356" s="225"/>
      <c r="E356" s="393"/>
      <c r="F356" s="420"/>
      <c r="G356" s="227"/>
      <c r="H356" s="392"/>
      <c r="I356" s="228"/>
      <c r="J356" s="228"/>
      <c r="K356" s="228"/>
      <c r="L356" s="418"/>
      <c r="M356" s="231"/>
      <c r="N356" s="232"/>
      <c r="O356" s="390"/>
      <c r="P356" s="391"/>
      <c r="R356" s="396"/>
      <c r="S356" s="381"/>
      <c r="T356" s="396"/>
      <c r="U356" s="395"/>
      <c r="V356" s="397"/>
      <c r="W356" s="398"/>
      <c r="X356" s="397"/>
      <c r="Y356" s="399"/>
      <c r="Z356" s="397"/>
      <c r="AA356" s="398"/>
      <c r="AB356" s="397"/>
      <c r="AC356" s="399"/>
      <c r="AD356" s="397"/>
      <c r="AE356" s="397"/>
      <c r="AF356" s="400"/>
      <c r="AG356" s="401"/>
      <c r="AH356" s="398"/>
      <c r="AI356" s="400"/>
      <c r="AJ356" s="397"/>
      <c r="AK356" s="401"/>
      <c r="AL356" s="400"/>
      <c r="AM356" s="402"/>
      <c r="AN356" s="403"/>
      <c r="AO356" s="400"/>
      <c r="AP356" s="397"/>
      <c r="AQ356" s="398"/>
      <c r="AR356" s="397"/>
      <c r="AS356" s="404"/>
      <c r="AT356" s="403"/>
      <c r="AU356" s="398"/>
      <c r="AV356" s="397"/>
      <c r="AW356" s="407"/>
      <c r="AX356" s="397"/>
      <c r="AY356" s="398"/>
      <c r="AZ356" s="397"/>
      <c r="BA356" s="407"/>
      <c r="BB356" s="397"/>
      <c r="BC356" s="398"/>
      <c r="BD356" s="397"/>
      <c r="BE356" s="407"/>
      <c r="BF356" s="397"/>
      <c r="BG356" s="398"/>
      <c r="BH356" s="397"/>
      <c r="BI356" s="407"/>
      <c r="BJ356" s="397"/>
      <c r="BK356" s="398"/>
      <c r="BL356" s="397"/>
      <c r="BM356" s="407"/>
      <c r="BN356" s="397"/>
      <c r="BO356" s="398"/>
      <c r="BP356" s="397"/>
      <c r="BQ356" s="407"/>
      <c r="BR356" s="397"/>
      <c r="BS356" s="398"/>
      <c r="BT356" s="397"/>
      <c r="BU356" s="407"/>
      <c r="BV356" s="397"/>
      <c r="BW356" s="398"/>
      <c r="BX356" s="397"/>
      <c r="BY356" s="407"/>
      <c r="BZ356" s="409"/>
      <c r="CA356" s="410"/>
      <c r="CB356" s="411"/>
      <c r="CC356" s="398"/>
      <c r="CD356" s="397"/>
      <c r="CE356" s="407"/>
      <c r="CF356" s="411"/>
      <c r="CG356" s="398"/>
      <c r="CH356" s="397"/>
      <c r="CI356" s="407"/>
      <c r="CJ356" s="240"/>
      <c r="CK356" s="241"/>
      <c r="CL356" s="242"/>
    </row>
    <row r="357" spans="2:90" ht="23.25" thickBot="1">
      <c r="B357" s="223"/>
      <c r="C357" s="224"/>
      <c r="D357" s="225"/>
      <c r="E357" s="393"/>
      <c r="F357" s="420"/>
      <c r="G357" s="227"/>
      <c r="H357" s="392"/>
      <c r="I357" s="228"/>
      <c r="J357" s="228"/>
      <c r="K357" s="228"/>
      <c r="L357" s="418"/>
      <c r="M357" s="231"/>
      <c r="N357" s="232"/>
      <c r="O357" s="390"/>
      <c r="P357" s="391"/>
      <c r="R357" s="396"/>
      <c r="S357" s="381"/>
      <c r="T357" s="396"/>
      <c r="U357" s="395"/>
      <c r="V357" s="397"/>
      <c r="W357" s="398"/>
      <c r="X357" s="397"/>
      <c r="Y357" s="399"/>
      <c r="Z357" s="397"/>
      <c r="AA357" s="398"/>
      <c r="AB357" s="397"/>
      <c r="AC357" s="399"/>
      <c r="AD357" s="397"/>
      <c r="AE357" s="397"/>
      <c r="AF357" s="400"/>
      <c r="AG357" s="401"/>
      <c r="AH357" s="398"/>
      <c r="AI357" s="400"/>
      <c r="AJ357" s="397"/>
      <c r="AK357" s="401"/>
      <c r="AL357" s="400"/>
      <c r="AM357" s="402"/>
      <c r="AN357" s="403"/>
      <c r="AO357" s="400"/>
      <c r="AP357" s="397"/>
      <c r="AQ357" s="398"/>
      <c r="AR357" s="397"/>
      <c r="AS357" s="404"/>
      <c r="AT357" s="403"/>
      <c r="AU357" s="398"/>
      <c r="AV357" s="397"/>
      <c r="AW357" s="407"/>
      <c r="AX357" s="397"/>
      <c r="AY357" s="398"/>
      <c r="AZ357" s="397"/>
      <c r="BA357" s="407"/>
      <c r="BB357" s="397"/>
      <c r="BC357" s="398"/>
      <c r="BD357" s="397"/>
      <c r="BE357" s="407"/>
      <c r="BF357" s="397"/>
      <c r="BG357" s="398"/>
      <c r="BH357" s="397"/>
      <c r="BI357" s="407"/>
      <c r="BJ357" s="397"/>
      <c r="BK357" s="398"/>
      <c r="BL357" s="397"/>
      <c r="BM357" s="407"/>
      <c r="BN357" s="397"/>
      <c r="BO357" s="398"/>
      <c r="BP357" s="397"/>
      <c r="BQ357" s="407"/>
      <c r="BR357" s="397"/>
      <c r="BS357" s="398"/>
      <c r="BT357" s="397"/>
      <c r="BU357" s="407"/>
      <c r="BV357" s="397"/>
      <c r="BW357" s="398"/>
      <c r="BX357" s="397"/>
      <c r="BY357" s="407"/>
      <c r="BZ357" s="409"/>
      <c r="CA357" s="410"/>
      <c r="CB357" s="411"/>
      <c r="CC357" s="398"/>
      <c r="CD357" s="397"/>
      <c r="CE357" s="407"/>
      <c r="CF357" s="411"/>
      <c r="CG357" s="398"/>
      <c r="CH357" s="397"/>
      <c r="CI357" s="407"/>
      <c r="CJ357" s="240"/>
      <c r="CK357" s="241"/>
      <c r="CL357" s="242"/>
    </row>
    <row r="358" spans="2:90" ht="23.25" thickBot="1">
      <c r="B358" s="223"/>
      <c r="C358" s="224"/>
      <c r="D358" s="225"/>
      <c r="E358" s="393"/>
      <c r="F358" s="420"/>
      <c r="G358" s="227"/>
      <c r="H358" s="392"/>
      <c r="I358" s="228"/>
      <c r="J358" s="228"/>
      <c r="K358" s="228"/>
      <c r="L358" s="418"/>
      <c r="M358" s="231"/>
      <c r="N358" s="232"/>
      <c r="O358" s="390"/>
      <c r="P358" s="391"/>
      <c r="R358" s="396"/>
      <c r="S358" s="381"/>
      <c r="T358" s="396"/>
      <c r="U358" s="395"/>
      <c r="V358" s="397"/>
      <c r="W358" s="398"/>
      <c r="X358" s="397"/>
      <c r="Y358" s="399"/>
      <c r="Z358" s="397"/>
      <c r="AA358" s="398"/>
      <c r="AB358" s="397"/>
      <c r="AC358" s="407"/>
      <c r="AD358" s="397"/>
      <c r="AE358" s="397"/>
      <c r="AF358" s="400"/>
      <c r="AG358" s="401"/>
      <c r="AH358" s="398"/>
      <c r="AI358" s="400"/>
      <c r="AJ358" s="397"/>
      <c r="AK358" s="401"/>
      <c r="AL358" s="400"/>
      <c r="AM358" s="402"/>
      <c r="AN358" s="403"/>
      <c r="AO358" s="400"/>
      <c r="AP358" s="397"/>
      <c r="AQ358" s="398"/>
      <c r="AR358" s="397"/>
      <c r="AS358" s="404"/>
      <c r="AT358" s="403"/>
      <c r="AU358" s="398"/>
      <c r="AV358" s="397"/>
      <c r="AW358" s="407"/>
      <c r="AX358" s="397"/>
      <c r="AY358" s="398"/>
      <c r="AZ358" s="397"/>
      <c r="BA358" s="407"/>
      <c r="BB358" s="397"/>
      <c r="BC358" s="398"/>
      <c r="BD358" s="397"/>
      <c r="BE358" s="407"/>
      <c r="BF358" s="397"/>
      <c r="BG358" s="398"/>
      <c r="BH358" s="397"/>
      <c r="BI358" s="407"/>
      <c r="BJ358" s="397"/>
      <c r="BK358" s="398"/>
      <c r="BL358" s="397"/>
      <c r="BM358" s="407"/>
      <c r="BN358" s="397"/>
      <c r="BO358" s="398"/>
      <c r="BP358" s="397"/>
      <c r="BQ358" s="407"/>
      <c r="BR358" s="397"/>
      <c r="BS358" s="398"/>
      <c r="BT358" s="397"/>
      <c r="BU358" s="407"/>
      <c r="BV358" s="397"/>
      <c r="BW358" s="398"/>
      <c r="BX358" s="397"/>
      <c r="BY358" s="407"/>
      <c r="BZ358" s="409"/>
      <c r="CA358" s="410"/>
      <c r="CB358" s="411"/>
      <c r="CC358" s="398"/>
      <c r="CD358" s="397"/>
      <c r="CE358" s="407"/>
      <c r="CF358" s="411"/>
      <c r="CG358" s="398"/>
      <c r="CH358" s="397"/>
      <c r="CI358" s="407"/>
      <c r="CJ358" s="240"/>
      <c r="CK358" s="241"/>
      <c r="CL358" s="242"/>
    </row>
    <row r="359" spans="2:90" ht="23.25" thickBot="1">
      <c r="B359" s="223"/>
      <c r="C359" s="224"/>
      <c r="D359" s="225"/>
      <c r="E359" s="393"/>
      <c r="F359" s="420"/>
      <c r="G359" s="227"/>
      <c r="H359" s="392"/>
      <c r="I359" s="228"/>
      <c r="J359" s="228"/>
      <c r="K359" s="228"/>
      <c r="L359" s="418"/>
      <c r="M359" s="231"/>
      <c r="N359" s="232"/>
      <c r="O359" s="390"/>
      <c r="P359" s="391"/>
      <c r="R359" s="396"/>
      <c r="S359" s="381"/>
      <c r="T359" s="396"/>
      <c r="U359" s="395"/>
      <c r="V359" s="397"/>
      <c r="W359" s="398"/>
      <c r="X359" s="397"/>
      <c r="Y359" s="399"/>
      <c r="Z359" s="397"/>
      <c r="AA359" s="398"/>
      <c r="AB359" s="397"/>
      <c r="AC359" s="407"/>
      <c r="AD359" s="397"/>
      <c r="AE359" s="397"/>
      <c r="AF359" s="400"/>
      <c r="AG359" s="401"/>
      <c r="AH359" s="398"/>
      <c r="AI359" s="400"/>
      <c r="AJ359" s="397"/>
      <c r="AK359" s="401"/>
      <c r="AL359" s="400"/>
      <c r="AM359" s="402"/>
      <c r="AN359" s="403"/>
      <c r="AO359" s="400"/>
      <c r="AP359" s="397"/>
      <c r="AQ359" s="398"/>
      <c r="AR359" s="397"/>
      <c r="AS359" s="404"/>
      <c r="AT359" s="403"/>
      <c r="AU359" s="398"/>
      <c r="AV359" s="397"/>
      <c r="AW359" s="407"/>
      <c r="AX359" s="397"/>
      <c r="AY359" s="398"/>
      <c r="AZ359" s="397"/>
      <c r="BA359" s="407"/>
      <c r="BB359" s="397"/>
      <c r="BC359" s="398"/>
      <c r="BD359" s="397"/>
      <c r="BE359" s="407"/>
      <c r="BF359" s="397"/>
      <c r="BG359" s="398"/>
      <c r="BH359" s="397"/>
      <c r="BI359" s="407"/>
      <c r="BJ359" s="397"/>
      <c r="BK359" s="398"/>
      <c r="BL359" s="397"/>
      <c r="BM359" s="407"/>
      <c r="BN359" s="397"/>
      <c r="BO359" s="398"/>
      <c r="BP359" s="397"/>
      <c r="BQ359" s="407"/>
      <c r="BR359" s="397"/>
      <c r="BS359" s="398"/>
      <c r="BT359" s="397"/>
      <c r="BU359" s="407"/>
      <c r="BV359" s="397"/>
      <c r="BW359" s="398"/>
      <c r="BX359" s="397"/>
      <c r="BY359" s="407"/>
      <c r="BZ359" s="409"/>
      <c r="CA359" s="410"/>
      <c r="CB359" s="411"/>
      <c r="CC359" s="398"/>
      <c r="CD359" s="397"/>
      <c r="CE359" s="407"/>
      <c r="CF359" s="411"/>
      <c r="CG359" s="398"/>
      <c r="CH359" s="397"/>
      <c r="CI359" s="407"/>
      <c r="CJ359" s="240"/>
      <c r="CK359" s="241"/>
      <c r="CL359" s="242"/>
    </row>
    <row r="360" spans="2:90" ht="23.25" thickBot="1">
      <c r="B360" s="223"/>
      <c r="C360" s="224"/>
      <c r="D360" s="225"/>
      <c r="E360" s="393"/>
      <c r="F360" s="420"/>
      <c r="G360" s="227"/>
      <c r="H360" s="392"/>
      <c r="I360" s="228"/>
      <c r="J360" s="228"/>
      <c r="K360" s="228"/>
      <c r="L360" s="418"/>
      <c r="M360" s="231"/>
      <c r="N360" s="232"/>
      <c r="O360" s="390"/>
      <c r="P360" s="391"/>
      <c r="R360" s="396"/>
      <c r="S360" s="381"/>
      <c r="T360" s="396"/>
      <c r="U360" s="395"/>
      <c r="V360" s="397"/>
      <c r="W360" s="398"/>
      <c r="X360" s="397"/>
      <c r="Y360" s="399"/>
      <c r="Z360" s="397"/>
      <c r="AA360" s="398"/>
      <c r="AB360" s="397"/>
      <c r="AC360" s="407"/>
      <c r="AD360" s="397"/>
      <c r="AE360" s="397"/>
      <c r="AF360" s="400"/>
      <c r="AG360" s="401"/>
      <c r="AH360" s="398"/>
      <c r="AI360" s="400"/>
      <c r="AJ360" s="397"/>
      <c r="AK360" s="401"/>
      <c r="AL360" s="400"/>
      <c r="AM360" s="402"/>
      <c r="AN360" s="403"/>
      <c r="AO360" s="400"/>
      <c r="AP360" s="397"/>
      <c r="AQ360" s="398"/>
      <c r="AR360" s="397"/>
      <c r="AS360" s="404"/>
      <c r="AT360" s="403"/>
      <c r="AU360" s="398"/>
      <c r="AV360" s="397"/>
      <c r="AW360" s="407"/>
      <c r="AX360" s="397"/>
      <c r="AY360" s="398"/>
      <c r="AZ360" s="397"/>
      <c r="BA360" s="407"/>
      <c r="BB360" s="397"/>
      <c r="BC360" s="398"/>
      <c r="BD360" s="397"/>
      <c r="BE360" s="407"/>
      <c r="BF360" s="397"/>
      <c r="BG360" s="398"/>
      <c r="BH360" s="397"/>
      <c r="BI360" s="407"/>
      <c r="BJ360" s="397"/>
      <c r="BK360" s="398"/>
      <c r="BL360" s="397"/>
      <c r="BM360" s="407"/>
      <c r="BN360" s="397"/>
      <c r="BO360" s="398"/>
      <c r="BP360" s="397"/>
      <c r="BQ360" s="407"/>
      <c r="BR360" s="397"/>
      <c r="BS360" s="398"/>
      <c r="BT360" s="397"/>
      <c r="BU360" s="407"/>
      <c r="BV360" s="397"/>
      <c r="BW360" s="398"/>
      <c r="BX360" s="397"/>
      <c r="BY360" s="407"/>
      <c r="BZ360" s="409"/>
      <c r="CA360" s="410"/>
      <c r="CB360" s="411"/>
      <c r="CC360" s="398"/>
      <c r="CD360" s="397"/>
      <c r="CE360" s="407"/>
      <c r="CF360" s="411"/>
      <c r="CG360" s="398"/>
      <c r="CH360" s="397"/>
      <c r="CI360" s="407"/>
      <c r="CJ360" s="240"/>
      <c r="CK360" s="241"/>
      <c r="CL360" s="242"/>
    </row>
    <row r="361" spans="2:90" ht="23.25" thickBot="1">
      <c r="B361" s="223"/>
      <c r="C361" s="224"/>
      <c r="D361" s="225"/>
      <c r="E361" s="393"/>
      <c r="F361" s="420"/>
      <c r="G361" s="227"/>
      <c r="H361" s="392"/>
      <c r="I361" s="228"/>
      <c r="J361" s="228"/>
      <c r="K361" s="228"/>
      <c r="L361" s="418"/>
      <c r="M361" s="231"/>
      <c r="N361" s="232"/>
      <c r="O361" s="390"/>
      <c r="P361" s="391"/>
      <c r="R361" s="396"/>
      <c r="S361" s="381"/>
      <c r="T361" s="396"/>
      <c r="U361" s="395"/>
      <c r="V361" s="397"/>
      <c r="W361" s="398"/>
      <c r="X361" s="397"/>
      <c r="Y361" s="399"/>
      <c r="Z361" s="397"/>
      <c r="AA361" s="398"/>
      <c r="AB361" s="397"/>
      <c r="AC361" s="407"/>
      <c r="AD361" s="397"/>
      <c r="AE361" s="397"/>
      <c r="AF361" s="400"/>
      <c r="AG361" s="401"/>
      <c r="AH361" s="398"/>
      <c r="AI361" s="400"/>
      <c r="AJ361" s="397"/>
      <c r="AK361" s="401"/>
      <c r="AL361" s="400"/>
      <c r="AM361" s="402"/>
      <c r="AN361" s="403"/>
      <c r="AO361" s="400"/>
      <c r="AP361" s="397"/>
      <c r="AQ361" s="398"/>
      <c r="AR361" s="397"/>
      <c r="AS361" s="404"/>
      <c r="AT361" s="403"/>
      <c r="AU361" s="398"/>
      <c r="AV361" s="397"/>
      <c r="AW361" s="407"/>
      <c r="AX361" s="397"/>
      <c r="AY361" s="398"/>
      <c r="AZ361" s="397"/>
      <c r="BA361" s="407"/>
      <c r="BB361" s="397"/>
      <c r="BC361" s="398"/>
      <c r="BD361" s="397"/>
      <c r="BE361" s="407"/>
      <c r="BF361" s="397"/>
      <c r="BG361" s="398"/>
      <c r="BH361" s="397"/>
      <c r="BI361" s="407"/>
      <c r="BJ361" s="397"/>
      <c r="BK361" s="398"/>
      <c r="BL361" s="397"/>
      <c r="BM361" s="407"/>
      <c r="BN361" s="397"/>
      <c r="BO361" s="398"/>
      <c r="BP361" s="397"/>
      <c r="BQ361" s="407"/>
      <c r="BR361" s="397"/>
      <c r="BS361" s="398"/>
      <c r="BT361" s="397"/>
      <c r="BU361" s="407"/>
      <c r="BV361" s="397"/>
      <c r="BW361" s="398"/>
      <c r="BX361" s="397"/>
      <c r="BY361" s="407"/>
      <c r="BZ361" s="409"/>
      <c r="CA361" s="410"/>
      <c r="CB361" s="411"/>
      <c r="CC361" s="398"/>
      <c r="CD361" s="397"/>
      <c r="CE361" s="407"/>
      <c r="CF361" s="411"/>
      <c r="CG361" s="398"/>
      <c r="CH361" s="397"/>
      <c r="CI361" s="407"/>
      <c r="CJ361" s="240"/>
      <c r="CK361" s="241"/>
      <c r="CL361" s="242"/>
    </row>
    <row r="362" spans="2:90" ht="23.25" thickBot="1">
      <c r="B362" s="223"/>
      <c r="C362" s="224"/>
      <c r="D362" s="225"/>
      <c r="E362" s="393"/>
      <c r="F362" s="420"/>
      <c r="G362" s="227"/>
      <c r="H362" s="392"/>
      <c r="I362" s="228"/>
      <c r="J362" s="228"/>
      <c r="K362" s="228"/>
      <c r="L362" s="418"/>
      <c r="M362" s="231"/>
      <c r="N362" s="232"/>
      <c r="O362" s="390"/>
      <c r="P362" s="391"/>
      <c r="R362" s="396"/>
      <c r="S362" s="381"/>
      <c r="T362" s="396"/>
      <c r="U362" s="395"/>
      <c r="V362" s="397"/>
      <c r="W362" s="398"/>
      <c r="X362" s="397"/>
      <c r="Y362" s="399"/>
      <c r="Z362" s="397"/>
      <c r="AA362" s="398"/>
      <c r="AB362" s="397"/>
      <c r="AC362" s="407"/>
      <c r="AD362" s="397"/>
      <c r="AE362" s="397"/>
      <c r="AF362" s="400"/>
      <c r="AG362" s="401"/>
      <c r="AH362" s="398"/>
      <c r="AI362" s="400"/>
      <c r="AJ362" s="397"/>
      <c r="AK362" s="401"/>
      <c r="AL362" s="400"/>
      <c r="AM362" s="402"/>
      <c r="AN362" s="403"/>
      <c r="AO362" s="400"/>
      <c r="AP362" s="397"/>
      <c r="AQ362" s="398"/>
      <c r="AR362" s="397"/>
      <c r="AS362" s="404"/>
      <c r="AT362" s="403"/>
      <c r="AU362" s="398"/>
      <c r="AV362" s="397"/>
      <c r="AW362" s="407"/>
      <c r="AX362" s="397"/>
      <c r="AY362" s="398"/>
      <c r="AZ362" s="397"/>
      <c r="BA362" s="407"/>
      <c r="BB362" s="397"/>
      <c r="BC362" s="398"/>
      <c r="BD362" s="397"/>
      <c r="BE362" s="407"/>
      <c r="BF362" s="397"/>
      <c r="BG362" s="398"/>
      <c r="BH362" s="397"/>
      <c r="BI362" s="407"/>
      <c r="BJ362" s="397"/>
      <c r="BK362" s="398"/>
      <c r="BL362" s="397"/>
      <c r="BM362" s="407"/>
      <c r="BN362" s="397"/>
      <c r="BO362" s="398"/>
      <c r="BP362" s="397"/>
      <c r="BQ362" s="407"/>
      <c r="BR362" s="397"/>
      <c r="BS362" s="398"/>
      <c r="BT362" s="397"/>
      <c r="BU362" s="407"/>
      <c r="BV362" s="397"/>
      <c r="BW362" s="398"/>
      <c r="BX362" s="397"/>
      <c r="BY362" s="407"/>
      <c r="BZ362" s="409"/>
      <c r="CA362" s="410"/>
      <c r="CB362" s="411"/>
      <c r="CC362" s="398"/>
      <c r="CD362" s="397"/>
      <c r="CE362" s="407"/>
      <c r="CF362" s="411"/>
      <c r="CG362" s="398"/>
      <c r="CH362" s="397"/>
      <c r="CI362" s="407"/>
      <c r="CJ362" s="240"/>
      <c r="CK362" s="241"/>
      <c r="CL362" s="242"/>
    </row>
    <row r="363" spans="2:90" ht="23.25" thickBot="1">
      <c r="B363" s="223"/>
      <c r="C363" s="224"/>
      <c r="D363" s="225"/>
      <c r="E363" s="393"/>
      <c r="F363" s="420"/>
      <c r="G363" s="227"/>
      <c r="H363" s="392"/>
      <c r="I363" s="228"/>
      <c r="J363" s="228"/>
      <c r="K363" s="228"/>
      <c r="L363" s="418"/>
      <c r="M363" s="231"/>
      <c r="N363" s="232"/>
      <c r="O363" s="390"/>
      <c r="P363" s="391"/>
      <c r="R363" s="396"/>
      <c r="S363" s="381"/>
      <c r="T363" s="396"/>
      <c r="U363" s="395"/>
      <c r="V363" s="397"/>
      <c r="W363" s="398"/>
      <c r="X363" s="397"/>
      <c r="Y363" s="399"/>
      <c r="Z363" s="397"/>
      <c r="AA363" s="398"/>
      <c r="AB363" s="397"/>
      <c r="AC363" s="407"/>
      <c r="AD363" s="397"/>
      <c r="AE363" s="397"/>
      <c r="AF363" s="400"/>
      <c r="AG363" s="401"/>
      <c r="AH363" s="398"/>
      <c r="AI363" s="400"/>
      <c r="AJ363" s="397"/>
      <c r="AK363" s="401"/>
      <c r="AL363" s="400"/>
      <c r="AM363" s="402"/>
      <c r="AN363" s="403"/>
      <c r="AO363" s="400"/>
      <c r="AP363" s="397"/>
      <c r="AQ363" s="398"/>
      <c r="AR363" s="397"/>
      <c r="AS363" s="404"/>
      <c r="AT363" s="403"/>
      <c r="AU363" s="398"/>
      <c r="AV363" s="397"/>
      <c r="AW363" s="407"/>
      <c r="AX363" s="397"/>
      <c r="AY363" s="398"/>
      <c r="AZ363" s="397"/>
      <c r="BA363" s="407"/>
      <c r="BB363" s="397"/>
      <c r="BC363" s="398"/>
      <c r="BD363" s="397"/>
      <c r="BE363" s="407"/>
      <c r="BF363" s="397"/>
      <c r="BG363" s="398"/>
      <c r="BH363" s="397"/>
      <c r="BI363" s="407"/>
      <c r="BJ363" s="397"/>
      <c r="BK363" s="398"/>
      <c r="BL363" s="397"/>
      <c r="BM363" s="407"/>
      <c r="BN363" s="397"/>
      <c r="BO363" s="398"/>
      <c r="BP363" s="397"/>
      <c r="BQ363" s="407"/>
      <c r="BR363" s="397"/>
      <c r="BS363" s="398"/>
      <c r="BT363" s="397"/>
      <c r="BU363" s="407"/>
      <c r="BV363" s="397"/>
      <c r="BW363" s="398"/>
      <c r="BX363" s="397"/>
      <c r="BY363" s="407"/>
      <c r="BZ363" s="409"/>
      <c r="CA363" s="410"/>
      <c r="CB363" s="411"/>
      <c r="CC363" s="398"/>
      <c r="CD363" s="397"/>
      <c r="CE363" s="407"/>
      <c r="CF363" s="411"/>
      <c r="CG363" s="398"/>
      <c r="CH363" s="397"/>
      <c r="CI363" s="407"/>
      <c r="CJ363" s="240"/>
      <c r="CK363" s="241"/>
      <c r="CL363" s="242"/>
    </row>
    <row r="364" spans="2:90" ht="23.25" thickBot="1">
      <c r="B364" s="223"/>
      <c r="C364" s="224"/>
      <c r="D364" s="225"/>
      <c r="E364" s="393"/>
      <c r="F364" s="420"/>
      <c r="G364" s="227"/>
      <c r="H364" s="392"/>
      <c r="I364" s="228"/>
      <c r="J364" s="228"/>
      <c r="K364" s="228"/>
      <c r="L364" s="418"/>
      <c r="M364" s="231"/>
      <c r="N364" s="232"/>
      <c r="O364" s="390"/>
      <c r="P364" s="391"/>
      <c r="R364" s="396"/>
      <c r="S364" s="381"/>
      <c r="T364" s="396"/>
      <c r="U364" s="395"/>
      <c r="V364" s="397"/>
      <c r="W364" s="398"/>
      <c r="X364" s="397"/>
      <c r="Y364" s="399"/>
      <c r="Z364" s="397"/>
      <c r="AA364" s="398"/>
      <c r="AB364" s="397"/>
      <c r="AC364" s="407"/>
      <c r="AD364" s="397"/>
      <c r="AE364" s="397"/>
      <c r="AF364" s="400"/>
      <c r="AG364" s="401"/>
      <c r="AH364" s="398"/>
      <c r="AI364" s="400"/>
      <c r="AJ364" s="397"/>
      <c r="AK364" s="401"/>
      <c r="AL364" s="400"/>
      <c r="AM364" s="402"/>
      <c r="AN364" s="403"/>
      <c r="AO364" s="400"/>
      <c r="AP364" s="397"/>
      <c r="AQ364" s="398"/>
      <c r="AR364" s="397"/>
      <c r="AS364" s="404"/>
      <c r="AT364" s="403"/>
      <c r="AU364" s="398"/>
      <c r="AV364" s="397"/>
      <c r="AW364" s="407"/>
      <c r="AX364" s="397"/>
      <c r="AY364" s="398"/>
      <c r="AZ364" s="397"/>
      <c r="BA364" s="407"/>
      <c r="BB364" s="397"/>
      <c r="BC364" s="398"/>
      <c r="BD364" s="397"/>
      <c r="BE364" s="407"/>
      <c r="BF364" s="397"/>
      <c r="BG364" s="398"/>
      <c r="BH364" s="397"/>
      <c r="BI364" s="407"/>
      <c r="BJ364" s="397"/>
      <c r="BK364" s="398"/>
      <c r="BL364" s="397"/>
      <c r="BM364" s="407"/>
      <c r="BN364" s="397"/>
      <c r="BO364" s="398"/>
      <c r="BP364" s="397"/>
      <c r="BQ364" s="407"/>
      <c r="BR364" s="397"/>
      <c r="BS364" s="398"/>
      <c r="BT364" s="397"/>
      <c r="BU364" s="407"/>
      <c r="BV364" s="397"/>
      <c r="BW364" s="398"/>
      <c r="BX364" s="397"/>
      <c r="BY364" s="407"/>
      <c r="BZ364" s="409"/>
      <c r="CA364" s="410"/>
      <c r="CB364" s="411"/>
      <c r="CC364" s="398"/>
      <c r="CD364" s="397"/>
      <c r="CE364" s="407"/>
      <c r="CF364" s="411"/>
      <c r="CG364" s="398"/>
      <c r="CH364" s="397"/>
      <c r="CI364" s="407"/>
      <c r="CJ364" s="240"/>
      <c r="CK364" s="241"/>
      <c r="CL364" s="242"/>
    </row>
    <row r="365" spans="2:90" ht="23.25" thickBot="1">
      <c r="B365" s="223"/>
      <c r="C365" s="224"/>
      <c r="D365" s="225"/>
      <c r="E365" s="393"/>
      <c r="F365" s="420"/>
      <c r="G365" s="227"/>
      <c r="H365" s="392"/>
      <c r="I365" s="228"/>
      <c r="J365" s="228"/>
      <c r="K365" s="228"/>
      <c r="L365" s="418"/>
      <c r="M365" s="231"/>
      <c r="N365" s="232"/>
      <c r="O365" s="390"/>
      <c r="P365" s="391"/>
      <c r="R365" s="396"/>
      <c r="S365" s="381"/>
      <c r="T365" s="396"/>
      <c r="U365" s="395"/>
      <c r="V365" s="397"/>
      <c r="W365" s="398"/>
      <c r="X365" s="397"/>
      <c r="Y365" s="399"/>
      <c r="Z365" s="397"/>
      <c r="AA365" s="398"/>
      <c r="AB365" s="397"/>
      <c r="AC365" s="407"/>
      <c r="AD365" s="397"/>
      <c r="AE365" s="397"/>
      <c r="AF365" s="400"/>
      <c r="AG365" s="401"/>
      <c r="AH365" s="398"/>
      <c r="AI365" s="400"/>
      <c r="AJ365" s="397"/>
      <c r="AK365" s="401"/>
      <c r="AL365" s="400"/>
      <c r="AM365" s="402"/>
      <c r="AN365" s="403"/>
      <c r="AO365" s="400"/>
      <c r="AP365" s="397"/>
      <c r="AQ365" s="398"/>
      <c r="AR365" s="397"/>
      <c r="AS365" s="404"/>
      <c r="AT365" s="403"/>
      <c r="AU365" s="398"/>
      <c r="AV365" s="397"/>
      <c r="AW365" s="407"/>
      <c r="AX365" s="397"/>
      <c r="AY365" s="398"/>
      <c r="AZ365" s="397"/>
      <c r="BA365" s="407"/>
      <c r="BB365" s="397"/>
      <c r="BC365" s="398"/>
      <c r="BD365" s="397"/>
      <c r="BE365" s="407"/>
      <c r="BF365" s="397"/>
      <c r="BG365" s="398"/>
      <c r="BH365" s="397"/>
      <c r="BI365" s="407"/>
      <c r="BJ365" s="397"/>
      <c r="BK365" s="398"/>
      <c r="BL365" s="397"/>
      <c r="BM365" s="407"/>
      <c r="BN365" s="397"/>
      <c r="BO365" s="398"/>
      <c r="BP365" s="397"/>
      <c r="BQ365" s="407"/>
      <c r="BR365" s="397"/>
      <c r="BS365" s="398"/>
      <c r="BT365" s="397"/>
      <c r="BU365" s="407"/>
      <c r="BV365" s="397"/>
      <c r="BW365" s="398"/>
      <c r="BX365" s="397"/>
      <c r="BY365" s="407"/>
      <c r="BZ365" s="409"/>
      <c r="CA365" s="410"/>
      <c r="CB365" s="411"/>
      <c r="CC365" s="398"/>
      <c r="CD365" s="397"/>
      <c r="CE365" s="407"/>
      <c r="CF365" s="411"/>
      <c r="CG365" s="398"/>
      <c r="CH365" s="397"/>
      <c r="CI365" s="407"/>
      <c r="CJ365" s="240"/>
      <c r="CK365" s="241"/>
      <c r="CL365" s="242"/>
    </row>
    <row r="366" spans="2:90" ht="23.25" thickBot="1">
      <c r="B366" s="223"/>
      <c r="C366" s="224"/>
      <c r="D366" s="225"/>
      <c r="E366" s="393"/>
      <c r="F366" s="420"/>
      <c r="G366" s="227"/>
      <c r="H366" s="392"/>
      <c r="I366" s="228"/>
      <c r="J366" s="228"/>
      <c r="K366" s="228"/>
      <c r="L366" s="418"/>
      <c r="M366" s="231"/>
      <c r="N366" s="232"/>
      <c r="O366" s="390"/>
      <c r="P366" s="391"/>
      <c r="R366" s="396"/>
      <c r="S366" s="381"/>
      <c r="T366" s="396"/>
      <c r="U366" s="395"/>
      <c r="V366" s="397"/>
      <c r="W366" s="398"/>
      <c r="X366" s="397"/>
      <c r="Y366" s="399"/>
      <c r="Z366" s="397"/>
      <c r="AA366" s="398"/>
      <c r="AB366" s="397"/>
      <c r="AC366" s="407"/>
      <c r="AD366" s="397"/>
      <c r="AE366" s="397"/>
      <c r="AF366" s="400"/>
      <c r="AG366" s="401"/>
      <c r="AH366" s="398"/>
      <c r="AI366" s="400"/>
      <c r="AJ366" s="397"/>
      <c r="AK366" s="401"/>
      <c r="AL366" s="400"/>
      <c r="AM366" s="402"/>
      <c r="AN366" s="403"/>
      <c r="AO366" s="400"/>
      <c r="AP366" s="397"/>
      <c r="AQ366" s="398"/>
      <c r="AR366" s="397"/>
      <c r="AS366" s="404"/>
      <c r="AT366" s="403"/>
      <c r="AU366" s="398"/>
      <c r="AV366" s="397"/>
      <c r="AW366" s="407"/>
      <c r="AX366" s="397"/>
      <c r="AY366" s="398"/>
      <c r="AZ366" s="397"/>
      <c r="BA366" s="407"/>
      <c r="BB366" s="397"/>
      <c r="BC366" s="398"/>
      <c r="BD366" s="397"/>
      <c r="BE366" s="407"/>
      <c r="BF366" s="397"/>
      <c r="BG366" s="398"/>
      <c r="BH366" s="397"/>
      <c r="BI366" s="407"/>
      <c r="BJ366" s="397"/>
      <c r="BK366" s="398"/>
      <c r="BL366" s="397"/>
      <c r="BM366" s="407"/>
      <c r="BN366" s="397"/>
      <c r="BO366" s="398"/>
      <c r="BP366" s="397"/>
      <c r="BQ366" s="407"/>
      <c r="BR366" s="397"/>
      <c r="BS366" s="398"/>
      <c r="BT366" s="397"/>
      <c r="BU366" s="407"/>
      <c r="BV366" s="397"/>
      <c r="BW366" s="398"/>
      <c r="BX366" s="397"/>
      <c r="BY366" s="407"/>
      <c r="BZ366" s="409"/>
      <c r="CA366" s="410"/>
      <c r="CB366" s="411"/>
      <c r="CC366" s="398"/>
      <c r="CD366" s="397"/>
      <c r="CE366" s="407"/>
      <c r="CF366" s="411"/>
      <c r="CG366" s="398"/>
      <c r="CH366" s="397"/>
      <c r="CI366" s="407"/>
      <c r="CJ366" s="240"/>
      <c r="CK366" s="241"/>
      <c r="CL366" s="242"/>
    </row>
    <row r="367" spans="2:90" ht="23.25" thickBot="1">
      <c r="B367" s="223"/>
      <c r="C367" s="224"/>
      <c r="D367" s="225"/>
      <c r="E367" s="393"/>
      <c r="F367" s="420"/>
      <c r="G367" s="227"/>
      <c r="H367" s="392"/>
      <c r="I367" s="228"/>
      <c r="J367" s="228"/>
      <c r="K367" s="228"/>
      <c r="L367" s="418"/>
      <c r="M367" s="231"/>
      <c r="N367" s="232"/>
      <c r="O367" s="390"/>
      <c r="P367" s="391"/>
      <c r="R367" s="396"/>
      <c r="S367" s="381"/>
      <c r="T367" s="396"/>
      <c r="U367" s="395"/>
      <c r="V367" s="397"/>
      <c r="W367" s="398"/>
      <c r="X367" s="397"/>
      <c r="Y367" s="399"/>
      <c r="Z367" s="397"/>
      <c r="AA367" s="398"/>
      <c r="AB367" s="397"/>
      <c r="AC367" s="407"/>
      <c r="AD367" s="397"/>
      <c r="AE367" s="397"/>
      <c r="AF367" s="400"/>
      <c r="AG367" s="401"/>
      <c r="AH367" s="398"/>
      <c r="AI367" s="400"/>
      <c r="AJ367" s="397"/>
      <c r="AK367" s="401"/>
      <c r="AL367" s="400"/>
      <c r="AM367" s="402"/>
      <c r="AN367" s="403"/>
      <c r="AO367" s="400"/>
      <c r="AP367" s="397"/>
      <c r="AQ367" s="398"/>
      <c r="AR367" s="397"/>
      <c r="AS367" s="404"/>
      <c r="AT367" s="403"/>
      <c r="AU367" s="398"/>
      <c r="AV367" s="397"/>
      <c r="AW367" s="407"/>
      <c r="AX367" s="397"/>
      <c r="AY367" s="398"/>
      <c r="AZ367" s="397"/>
      <c r="BA367" s="407"/>
      <c r="BB367" s="397"/>
      <c r="BC367" s="398"/>
      <c r="BD367" s="397"/>
      <c r="BE367" s="407"/>
      <c r="BF367" s="397"/>
      <c r="BG367" s="398"/>
      <c r="BH367" s="397"/>
      <c r="BI367" s="407"/>
      <c r="BJ367" s="397"/>
      <c r="BK367" s="398"/>
      <c r="BL367" s="397"/>
      <c r="BM367" s="407"/>
      <c r="BN367" s="397"/>
      <c r="BO367" s="398"/>
      <c r="BP367" s="397"/>
      <c r="BQ367" s="407"/>
      <c r="BR367" s="397"/>
      <c r="BS367" s="398"/>
      <c r="BT367" s="397"/>
      <c r="BU367" s="407"/>
      <c r="BV367" s="397"/>
      <c r="BW367" s="398"/>
      <c r="BX367" s="397"/>
      <c r="BY367" s="407"/>
      <c r="BZ367" s="409"/>
      <c r="CA367" s="410"/>
      <c r="CB367" s="411"/>
      <c r="CC367" s="398"/>
      <c r="CD367" s="397"/>
      <c r="CE367" s="407"/>
      <c r="CF367" s="411"/>
      <c r="CG367" s="398"/>
      <c r="CH367" s="397"/>
      <c r="CI367" s="407"/>
      <c r="CJ367" s="240"/>
      <c r="CK367" s="241"/>
      <c r="CL367" s="242"/>
    </row>
    <row r="368" spans="2:90" ht="23.25" thickBot="1">
      <c r="B368" s="223"/>
      <c r="C368" s="224"/>
      <c r="D368" s="225"/>
      <c r="E368" s="393"/>
      <c r="F368" s="420"/>
      <c r="G368" s="227"/>
      <c r="H368" s="392"/>
      <c r="I368" s="228"/>
      <c r="J368" s="228"/>
      <c r="K368" s="228"/>
      <c r="L368" s="418"/>
      <c r="M368" s="231"/>
      <c r="N368" s="232"/>
      <c r="O368" s="390"/>
      <c r="P368" s="391"/>
      <c r="R368" s="396"/>
      <c r="S368" s="381"/>
      <c r="T368" s="396"/>
      <c r="U368" s="395"/>
      <c r="V368" s="397"/>
      <c r="W368" s="398"/>
      <c r="X368" s="397"/>
      <c r="Y368" s="399"/>
      <c r="Z368" s="397"/>
      <c r="AA368" s="398"/>
      <c r="AB368" s="397"/>
      <c r="AC368" s="407"/>
      <c r="AD368" s="397"/>
      <c r="AE368" s="397"/>
      <c r="AF368" s="400"/>
      <c r="AG368" s="401"/>
      <c r="AH368" s="398"/>
      <c r="AI368" s="400"/>
      <c r="AJ368" s="397"/>
      <c r="AK368" s="401"/>
      <c r="AL368" s="400"/>
      <c r="AM368" s="402"/>
      <c r="AN368" s="403"/>
      <c r="AO368" s="400"/>
      <c r="AP368" s="397"/>
      <c r="AQ368" s="398"/>
      <c r="AR368" s="397"/>
      <c r="AS368" s="404"/>
      <c r="AT368" s="403"/>
      <c r="AU368" s="398"/>
      <c r="AV368" s="397"/>
      <c r="AW368" s="407"/>
      <c r="AX368" s="397"/>
      <c r="AY368" s="398"/>
      <c r="AZ368" s="397"/>
      <c r="BA368" s="407"/>
      <c r="BB368" s="397"/>
      <c r="BC368" s="398"/>
      <c r="BD368" s="397"/>
      <c r="BE368" s="407"/>
      <c r="BF368" s="397"/>
      <c r="BG368" s="398"/>
      <c r="BH368" s="397"/>
      <c r="BI368" s="407"/>
      <c r="BJ368" s="397"/>
      <c r="BK368" s="398"/>
      <c r="BL368" s="397"/>
      <c r="BM368" s="407"/>
      <c r="BN368" s="397"/>
      <c r="BO368" s="398"/>
      <c r="BP368" s="397"/>
      <c r="BQ368" s="407"/>
      <c r="BR368" s="397"/>
      <c r="BS368" s="398"/>
      <c r="BT368" s="397"/>
      <c r="BU368" s="407"/>
      <c r="BV368" s="397"/>
      <c r="BW368" s="398"/>
      <c r="BX368" s="397"/>
      <c r="BY368" s="407"/>
      <c r="BZ368" s="409"/>
      <c r="CA368" s="410"/>
      <c r="CB368" s="411"/>
      <c r="CC368" s="398"/>
      <c r="CD368" s="397"/>
      <c r="CE368" s="407"/>
      <c r="CF368" s="411"/>
      <c r="CG368" s="398"/>
      <c r="CH368" s="397"/>
      <c r="CI368" s="407"/>
      <c r="CJ368" s="240"/>
      <c r="CK368" s="241"/>
      <c r="CL368" s="242"/>
    </row>
    <row r="369" spans="2:90" ht="23.25" thickBot="1">
      <c r="B369" s="223"/>
      <c r="C369" s="224"/>
      <c r="D369" s="225"/>
      <c r="E369" s="393"/>
      <c r="F369" s="420"/>
      <c r="G369" s="227"/>
      <c r="H369" s="392"/>
      <c r="I369" s="228"/>
      <c r="J369" s="228"/>
      <c r="K369" s="228"/>
      <c r="L369" s="418"/>
      <c r="M369" s="231"/>
      <c r="N369" s="232"/>
      <c r="O369" s="390"/>
      <c r="P369" s="391"/>
      <c r="R369" s="396"/>
      <c r="S369" s="381"/>
      <c r="T369" s="396"/>
      <c r="U369" s="395"/>
      <c r="V369" s="397"/>
      <c r="W369" s="398"/>
      <c r="X369" s="397"/>
      <c r="Y369" s="399"/>
      <c r="Z369" s="397"/>
      <c r="AA369" s="398"/>
      <c r="AB369" s="397"/>
      <c r="AC369" s="407"/>
      <c r="AD369" s="397"/>
      <c r="AE369" s="397"/>
      <c r="AF369" s="400"/>
      <c r="AG369" s="401"/>
      <c r="AH369" s="398"/>
      <c r="AI369" s="400"/>
      <c r="AJ369" s="397"/>
      <c r="AK369" s="401"/>
      <c r="AL369" s="400"/>
      <c r="AM369" s="402"/>
      <c r="AN369" s="403"/>
      <c r="AO369" s="400"/>
      <c r="AP369" s="397"/>
      <c r="AQ369" s="398"/>
      <c r="AR369" s="397"/>
      <c r="AS369" s="404"/>
      <c r="AT369" s="403"/>
      <c r="AU369" s="398"/>
      <c r="AV369" s="397"/>
      <c r="AW369" s="407"/>
      <c r="AX369" s="397"/>
      <c r="AY369" s="398"/>
      <c r="AZ369" s="397"/>
      <c r="BA369" s="407"/>
      <c r="BB369" s="397"/>
      <c r="BC369" s="398"/>
      <c r="BD369" s="397"/>
      <c r="BE369" s="407"/>
      <c r="BF369" s="397"/>
      <c r="BG369" s="398"/>
      <c r="BH369" s="397"/>
      <c r="BI369" s="407"/>
      <c r="BJ369" s="397"/>
      <c r="BK369" s="398"/>
      <c r="BL369" s="397"/>
      <c r="BM369" s="407"/>
      <c r="BN369" s="397"/>
      <c r="BO369" s="398"/>
      <c r="BP369" s="397"/>
      <c r="BQ369" s="407"/>
      <c r="BR369" s="397"/>
      <c r="BS369" s="398"/>
      <c r="BT369" s="397"/>
      <c r="BU369" s="407"/>
      <c r="BV369" s="397"/>
      <c r="BW369" s="398"/>
      <c r="BX369" s="397"/>
      <c r="BY369" s="407"/>
      <c r="BZ369" s="409"/>
      <c r="CA369" s="410"/>
      <c r="CB369" s="411"/>
      <c r="CC369" s="398"/>
      <c r="CD369" s="397"/>
      <c r="CE369" s="407"/>
      <c r="CF369" s="411"/>
      <c r="CG369" s="398"/>
      <c r="CH369" s="397"/>
      <c r="CI369" s="407"/>
      <c r="CJ369" s="240"/>
      <c r="CK369" s="241"/>
      <c r="CL369" s="242"/>
    </row>
    <row r="370" spans="2:90" ht="23.25" thickBot="1">
      <c r="B370" s="223"/>
      <c r="C370" s="224"/>
      <c r="D370" s="225"/>
      <c r="E370" s="393"/>
      <c r="F370" s="420"/>
      <c r="G370" s="227"/>
      <c r="H370" s="392"/>
      <c r="I370" s="228"/>
      <c r="J370" s="228"/>
      <c r="K370" s="228"/>
      <c r="L370" s="418"/>
      <c r="M370" s="231"/>
      <c r="N370" s="232"/>
      <c r="O370" s="390"/>
      <c r="P370" s="391"/>
      <c r="R370" s="396"/>
      <c r="S370" s="381"/>
      <c r="T370" s="396"/>
      <c r="U370" s="395"/>
      <c r="V370" s="397"/>
      <c r="W370" s="398"/>
      <c r="X370" s="397"/>
      <c r="Y370" s="399"/>
      <c r="Z370" s="397"/>
      <c r="AA370" s="398"/>
      <c r="AB370" s="397"/>
      <c r="AC370" s="407"/>
      <c r="AD370" s="397"/>
      <c r="AE370" s="397"/>
      <c r="AF370" s="400"/>
      <c r="AG370" s="401"/>
      <c r="AH370" s="398"/>
      <c r="AI370" s="400"/>
      <c r="AJ370" s="397"/>
      <c r="AK370" s="401"/>
      <c r="AL370" s="400"/>
      <c r="AM370" s="402"/>
      <c r="AN370" s="403"/>
      <c r="AO370" s="400"/>
      <c r="AP370" s="397"/>
      <c r="AQ370" s="398"/>
      <c r="AR370" s="397"/>
      <c r="AS370" s="404"/>
      <c r="AT370" s="403"/>
      <c r="AU370" s="398"/>
      <c r="AV370" s="397"/>
      <c r="AW370" s="407"/>
      <c r="AX370" s="397"/>
      <c r="AY370" s="398"/>
      <c r="AZ370" s="397"/>
      <c r="BA370" s="407"/>
      <c r="BB370" s="397"/>
      <c r="BC370" s="398"/>
      <c r="BD370" s="397"/>
      <c r="BE370" s="407"/>
      <c r="BF370" s="397"/>
      <c r="BG370" s="398"/>
      <c r="BH370" s="397"/>
      <c r="BI370" s="407"/>
      <c r="BJ370" s="397"/>
      <c r="BK370" s="398"/>
      <c r="BL370" s="397"/>
      <c r="BM370" s="407"/>
      <c r="BN370" s="397"/>
      <c r="BO370" s="398"/>
      <c r="BP370" s="397"/>
      <c r="BQ370" s="407"/>
      <c r="BR370" s="397"/>
      <c r="BS370" s="398"/>
      <c r="BT370" s="397"/>
      <c r="BU370" s="407"/>
      <c r="BV370" s="397"/>
      <c r="BW370" s="398"/>
      <c r="BX370" s="397"/>
      <c r="BY370" s="407"/>
      <c r="BZ370" s="409"/>
      <c r="CA370" s="410"/>
      <c r="CB370" s="411"/>
      <c r="CC370" s="398"/>
      <c r="CD370" s="397"/>
      <c r="CE370" s="407"/>
      <c r="CF370" s="411"/>
      <c r="CG370" s="398"/>
      <c r="CH370" s="397"/>
      <c r="CI370" s="407"/>
      <c r="CJ370" s="240"/>
      <c r="CK370" s="241"/>
      <c r="CL370" s="242"/>
    </row>
    <row r="371" spans="2:90" ht="23.25" thickBot="1">
      <c r="B371" s="223"/>
      <c r="C371" s="224"/>
      <c r="D371" s="225"/>
      <c r="E371" s="393"/>
      <c r="F371" s="420"/>
      <c r="G371" s="227"/>
      <c r="H371" s="392"/>
      <c r="I371" s="228"/>
      <c r="J371" s="228"/>
      <c r="K371" s="228"/>
      <c r="L371" s="418"/>
      <c r="M371" s="231"/>
      <c r="N371" s="232"/>
      <c r="O371" s="390"/>
      <c r="P371" s="391"/>
      <c r="R371" s="396"/>
      <c r="S371" s="381"/>
      <c r="T371" s="396"/>
      <c r="U371" s="395"/>
      <c r="V371" s="397"/>
      <c r="W371" s="398"/>
      <c r="X371" s="397"/>
      <c r="Y371" s="399"/>
      <c r="Z371" s="397"/>
      <c r="AA371" s="398"/>
      <c r="AB371" s="397"/>
      <c r="AC371" s="407"/>
      <c r="AD371" s="397"/>
      <c r="AE371" s="397"/>
      <c r="AF371" s="400"/>
      <c r="AG371" s="401"/>
      <c r="AH371" s="398"/>
      <c r="AI371" s="400"/>
      <c r="AJ371" s="397"/>
      <c r="AK371" s="401"/>
      <c r="AL371" s="400"/>
      <c r="AM371" s="402"/>
      <c r="AN371" s="403"/>
      <c r="AO371" s="400"/>
      <c r="AP371" s="397"/>
      <c r="AQ371" s="398"/>
      <c r="AR371" s="397"/>
      <c r="AS371" s="404"/>
      <c r="AT371" s="403"/>
      <c r="AU371" s="398"/>
      <c r="AV371" s="397"/>
      <c r="AW371" s="407"/>
      <c r="AX371" s="397"/>
      <c r="AY371" s="398"/>
      <c r="AZ371" s="397"/>
      <c r="BA371" s="407"/>
      <c r="BB371" s="397"/>
      <c r="BC371" s="398"/>
      <c r="BD371" s="397"/>
      <c r="BE371" s="407"/>
      <c r="BF371" s="397"/>
      <c r="BG371" s="398"/>
      <c r="BH371" s="397"/>
      <c r="BI371" s="407"/>
      <c r="BJ371" s="397"/>
      <c r="BK371" s="398"/>
      <c r="BL371" s="397"/>
      <c r="BM371" s="407"/>
      <c r="BN371" s="397"/>
      <c r="BO371" s="398"/>
      <c r="BP371" s="397"/>
      <c r="BQ371" s="407"/>
      <c r="BR371" s="397"/>
      <c r="BS371" s="398"/>
      <c r="BT371" s="397"/>
      <c r="BU371" s="407"/>
      <c r="BV371" s="397"/>
      <c r="BW371" s="398"/>
      <c r="BX371" s="397"/>
      <c r="BY371" s="407"/>
      <c r="BZ371" s="409"/>
      <c r="CA371" s="410"/>
      <c r="CB371" s="411"/>
      <c r="CC371" s="398"/>
      <c r="CD371" s="397"/>
      <c r="CE371" s="407"/>
      <c r="CF371" s="411"/>
      <c r="CG371" s="398"/>
      <c r="CH371" s="397"/>
      <c r="CI371" s="407"/>
      <c r="CJ371" s="240"/>
      <c r="CK371" s="241"/>
      <c r="CL371" s="242"/>
    </row>
    <row r="372" spans="2:90" ht="23.25" thickBot="1">
      <c r="B372" s="223"/>
      <c r="C372" s="224"/>
      <c r="D372" s="225"/>
      <c r="E372" s="393"/>
      <c r="F372" s="420"/>
      <c r="G372" s="227"/>
      <c r="H372" s="392"/>
      <c r="I372" s="228"/>
      <c r="J372" s="228"/>
      <c r="K372" s="228"/>
      <c r="L372" s="418"/>
      <c r="M372" s="231"/>
      <c r="N372" s="232"/>
      <c r="O372" s="390"/>
      <c r="P372" s="391"/>
      <c r="R372" s="396"/>
      <c r="S372" s="381"/>
      <c r="T372" s="396"/>
      <c r="U372" s="395"/>
      <c r="V372" s="397"/>
      <c r="W372" s="398"/>
      <c r="X372" s="397"/>
      <c r="Y372" s="399"/>
      <c r="Z372" s="397"/>
      <c r="AA372" s="398"/>
      <c r="AB372" s="397"/>
      <c r="AC372" s="407"/>
      <c r="AD372" s="397"/>
      <c r="AE372" s="397"/>
      <c r="AF372" s="400"/>
      <c r="AG372" s="401"/>
      <c r="AH372" s="398"/>
      <c r="AI372" s="400"/>
      <c r="AJ372" s="397"/>
      <c r="AK372" s="401"/>
      <c r="AL372" s="400"/>
      <c r="AM372" s="402"/>
      <c r="AN372" s="403"/>
      <c r="AO372" s="400"/>
      <c r="AP372" s="397"/>
      <c r="AQ372" s="398"/>
      <c r="AR372" s="397"/>
      <c r="AS372" s="404"/>
      <c r="AT372" s="403"/>
      <c r="AU372" s="398"/>
      <c r="AV372" s="397"/>
      <c r="AW372" s="407"/>
      <c r="AX372" s="397"/>
      <c r="AY372" s="398"/>
      <c r="AZ372" s="397"/>
      <c r="BA372" s="407"/>
      <c r="BB372" s="397"/>
      <c r="BC372" s="398"/>
      <c r="BD372" s="397"/>
      <c r="BE372" s="407"/>
      <c r="BF372" s="397"/>
      <c r="BG372" s="398"/>
      <c r="BH372" s="397"/>
      <c r="BI372" s="407"/>
      <c r="BJ372" s="397"/>
      <c r="BK372" s="398"/>
      <c r="BL372" s="397"/>
      <c r="BM372" s="407"/>
      <c r="BN372" s="397"/>
      <c r="BO372" s="398"/>
      <c r="BP372" s="397"/>
      <c r="BQ372" s="407"/>
      <c r="BR372" s="397"/>
      <c r="BS372" s="398"/>
      <c r="BT372" s="397"/>
      <c r="BU372" s="407"/>
      <c r="BV372" s="397"/>
      <c r="BW372" s="398"/>
      <c r="BX372" s="397"/>
      <c r="BY372" s="407"/>
      <c r="BZ372" s="409"/>
      <c r="CA372" s="410"/>
      <c r="CB372" s="411"/>
      <c r="CC372" s="398"/>
      <c r="CD372" s="397"/>
      <c r="CE372" s="407"/>
      <c r="CF372" s="411"/>
      <c r="CG372" s="398"/>
      <c r="CH372" s="397"/>
      <c r="CI372" s="407"/>
      <c r="CJ372" s="240"/>
      <c r="CK372" s="241"/>
      <c r="CL372" s="242"/>
    </row>
    <row r="373" spans="2:90" ht="23.25" thickBot="1">
      <c r="B373" s="223"/>
      <c r="C373" s="224"/>
      <c r="D373" s="225"/>
      <c r="E373" s="393"/>
      <c r="F373" s="420"/>
      <c r="G373" s="227"/>
      <c r="H373" s="392"/>
      <c r="I373" s="228"/>
      <c r="J373" s="228"/>
      <c r="K373" s="228"/>
      <c r="L373" s="418"/>
      <c r="M373" s="231"/>
      <c r="N373" s="232"/>
      <c r="O373" s="390"/>
      <c r="P373" s="391"/>
      <c r="R373" s="396"/>
      <c r="S373" s="381"/>
      <c r="T373" s="396"/>
      <c r="U373" s="395"/>
      <c r="V373" s="397"/>
      <c r="W373" s="398"/>
      <c r="X373" s="397"/>
      <c r="Y373" s="399"/>
      <c r="Z373" s="397"/>
      <c r="AA373" s="398"/>
      <c r="AB373" s="397"/>
      <c r="AC373" s="407"/>
      <c r="AD373" s="397"/>
      <c r="AE373" s="397"/>
      <c r="AF373" s="400"/>
      <c r="AG373" s="401"/>
      <c r="AH373" s="398"/>
      <c r="AI373" s="400"/>
      <c r="AJ373" s="397"/>
      <c r="AK373" s="401"/>
      <c r="AL373" s="400"/>
      <c r="AM373" s="402"/>
      <c r="AN373" s="403"/>
      <c r="AO373" s="400"/>
      <c r="AP373" s="397"/>
      <c r="AQ373" s="398"/>
      <c r="AR373" s="397"/>
      <c r="AS373" s="404"/>
      <c r="AT373" s="403"/>
      <c r="AU373" s="398"/>
      <c r="AV373" s="397"/>
      <c r="AW373" s="407"/>
      <c r="AX373" s="397"/>
      <c r="AY373" s="398"/>
      <c r="AZ373" s="397"/>
      <c r="BA373" s="407"/>
      <c r="BB373" s="397"/>
      <c r="BC373" s="398"/>
      <c r="BD373" s="397"/>
      <c r="BE373" s="407"/>
      <c r="BF373" s="397"/>
      <c r="BG373" s="398"/>
      <c r="BH373" s="397"/>
      <c r="BI373" s="407"/>
      <c r="BJ373" s="397"/>
      <c r="BK373" s="398"/>
      <c r="BL373" s="397"/>
      <c r="BM373" s="407"/>
      <c r="BN373" s="397"/>
      <c r="BO373" s="398"/>
      <c r="BP373" s="397"/>
      <c r="BQ373" s="407"/>
      <c r="BR373" s="397"/>
      <c r="BS373" s="398"/>
      <c r="BT373" s="397"/>
      <c r="BU373" s="407"/>
      <c r="BV373" s="397"/>
      <c r="BW373" s="398"/>
      <c r="BX373" s="397"/>
      <c r="BY373" s="407"/>
      <c r="BZ373" s="409"/>
      <c r="CA373" s="410"/>
      <c r="CB373" s="411"/>
      <c r="CC373" s="398"/>
      <c r="CD373" s="397"/>
      <c r="CE373" s="407"/>
      <c r="CF373" s="411"/>
      <c r="CG373" s="398"/>
      <c r="CH373" s="397"/>
      <c r="CI373" s="407"/>
      <c r="CJ373" s="240"/>
      <c r="CK373" s="241"/>
      <c r="CL373" s="242"/>
    </row>
    <row r="374" spans="2:90" ht="23.25" thickBot="1">
      <c r="B374" s="223"/>
      <c r="C374" s="224"/>
      <c r="D374" s="225"/>
      <c r="E374" s="393"/>
      <c r="F374" s="420"/>
      <c r="G374" s="227"/>
      <c r="H374" s="392"/>
      <c r="I374" s="228"/>
      <c r="J374" s="228"/>
      <c r="K374" s="228"/>
      <c r="L374" s="418"/>
      <c r="M374" s="231"/>
      <c r="N374" s="232"/>
      <c r="O374" s="390"/>
      <c r="P374" s="391"/>
      <c r="R374" s="396"/>
      <c r="S374" s="381"/>
      <c r="T374" s="396"/>
      <c r="U374" s="395"/>
      <c r="V374" s="397"/>
      <c r="W374" s="398"/>
      <c r="X374" s="397"/>
      <c r="Y374" s="399"/>
      <c r="Z374" s="397"/>
      <c r="AA374" s="398"/>
      <c r="AB374" s="397"/>
      <c r="AC374" s="407"/>
      <c r="AD374" s="397"/>
      <c r="AE374" s="397"/>
      <c r="AF374" s="400"/>
      <c r="AG374" s="401"/>
      <c r="AH374" s="398"/>
      <c r="AI374" s="400"/>
      <c r="AJ374" s="397"/>
      <c r="AK374" s="401"/>
      <c r="AL374" s="400"/>
      <c r="AM374" s="402"/>
      <c r="AN374" s="403"/>
      <c r="AO374" s="400"/>
      <c r="AP374" s="397"/>
      <c r="AQ374" s="398"/>
      <c r="AR374" s="397"/>
      <c r="AS374" s="404"/>
      <c r="AT374" s="403"/>
      <c r="AU374" s="398"/>
      <c r="AV374" s="397"/>
      <c r="AW374" s="407"/>
      <c r="AX374" s="397"/>
      <c r="AY374" s="398"/>
      <c r="AZ374" s="397"/>
      <c r="BA374" s="407"/>
      <c r="BB374" s="397"/>
      <c r="BC374" s="398"/>
      <c r="BD374" s="397"/>
      <c r="BE374" s="407"/>
      <c r="BF374" s="397"/>
      <c r="BG374" s="398"/>
      <c r="BH374" s="397"/>
      <c r="BI374" s="407"/>
      <c r="BJ374" s="397"/>
      <c r="BK374" s="398"/>
      <c r="BL374" s="397"/>
      <c r="BM374" s="407"/>
      <c r="BN374" s="397"/>
      <c r="BO374" s="398"/>
      <c r="BP374" s="397"/>
      <c r="BQ374" s="407"/>
      <c r="BR374" s="397"/>
      <c r="BS374" s="398"/>
      <c r="BT374" s="397"/>
      <c r="BU374" s="407"/>
      <c r="BV374" s="397"/>
      <c r="BW374" s="398"/>
      <c r="BX374" s="397"/>
      <c r="BY374" s="407"/>
      <c r="BZ374" s="409"/>
      <c r="CA374" s="410"/>
      <c r="CB374" s="411"/>
      <c r="CC374" s="398"/>
      <c r="CD374" s="397"/>
      <c r="CE374" s="407"/>
      <c r="CF374" s="411"/>
      <c r="CG374" s="398"/>
      <c r="CH374" s="397"/>
      <c r="CI374" s="407"/>
      <c r="CJ374" s="240"/>
      <c r="CK374" s="241"/>
      <c r="CL374" s="242"/>
    </row>
    <row r="375" spans="2:90" ht="23.25" thickBot="1">
      <c r="B375" s="223"/>
      <c r="C375" s="224"/>
      <c r="D375" s="225"/>
      <c r="E375" s="393"/>
      <c r="F375" s="420"/>
      <c r="G375" s="227"/>
      <c r="H375" s="392"/>
      <c r="I375" s="228"/>
      <c r="J375" s="228"/>
      <c r="K375" s="228"/>
      <c r="L375" s="418"/>
      <c r="M375" s="231"/>
      <c r="N375" s="232"/>
      <c r="O375" s="390"/>
      <c r="P375" s="391"/>
      <c r="R375" s="396"/>
      <c r="S375" s="381"/>
      <c r="T375" s="396"/>
      <c r="U375" s="395"/>
      <c r="V375" s="397"/>
      <c r="W375" s="398"/>
      <c r="X375" s="397"/>
      <c r="Y375" s="399"/>
      <c r="Z375" s="397"/>
      <c r="AA375" s="398"/>
      <c r="AB375" s="397"/>
      <c r="AC375" s="407"/>
      <c r="AD375" s="397"/>
      <c r="AE375" s="397"/>
      <c r="AF375" s="400"/>
      <c r="AG375" s="401"/>
      <c r="AH375" s="398"/>
      <c r="AI375" s="400"/>
      <c r="AJ375" s="397"/>
      <c r="AK375" s="401"/>
      <c r="AL375" s="400"/>
      <c r="AM375" s="402"/>
      <c r="AN375" s="403"/>
      <c r="AO375" s="400"/>
      <c r="AP375" s="397"/>
      <c r="AQ375" s="398"/>
      <c r="AR375" s="397"/>
      <c r="AS375" s="404"/>
      <c r="AT375" s="403"/>
      <c r="AU375" s="398"/>
      <c r="AV375" s="397"/>
      <c r="AW375" s="407"/>
      <c r="AX375" s="397"/>
      <c r="AY375" s="398"/>
      <c r="AZ375" s="397"/>
      <c r="BA375" s="407"/>
      <c r="BB375" s="397"/>
      <c r="BC375" s="398"/>
      <c r="BD375" s="397"/>
      <c r="BE375" s="407"/>
      <c r="BF375" s="397"/>
      <c r="BG375" s="398"/>
      <c r="BH375" s="397"/>
      <c r="BI375" s="407"/>
      <c r="BJ375" s="397"/>
      <c r="BK375" s="398"/>
      <c r="BL375" s="397"/>
      <c r="BM375" s="407"/>
      <c r="BN375" s="397"/>
      <c r="BO375" s="398"/>
      <c r="BP375" s="397"/>
      <c r="BQ375" s="407"/>
      <c r="BR375" s="397"/>
      <c r="BS375" s="398"/>
      <c r="BT375" s="397"/>
      <c r="BU375" s="407"/>
      <c r="BV375" s="397"/>
      <c r="BW375" s="398"/>
      <c r="BX375" s="397"/>
      <c r="BY375" s="407"/>
      <c r="BZ375" s="409"/>
      <c r="CA375" s="410"/>
      <c r="CB375" s="411"/>
      <c r="CC375" s="398"/>
      <c r="CD375" s="397"/>
      <c r="CE375" s="407"/>
      <c r="CF375" s="397"/>
      <c r="CG375" s="398"/>
      <c r="CH375" s="397"/>
      <c r="CI375" s="407"/>
      <c r="CJ375" s="240"/>
      <c r="CK375" s="241"/>
      <c r="CL375" s="242"/>
    </row>
    <row r="376" spans="2:90" ht="23.25" thickBot="1">
      <c r="B376" s="223"/>
      <c r="C376" s="224"/>
      <c r="D376" s="225"/>
      <c r="E376" s="393"/>
      <c r="F376" s="420"/>
      <c r="G376" s="227"/>
      <c r="H376" s="392"/>
      <c r="I376" s="228"/>
      <c r="J376" s="228"/>
      <c r="K376" s="228"/>
      <c r="L376" s="418"/>
      <c r="M376" s="231"/>
      <c r="N376" s="232"/>
      <c r="O376" s="390"/>
      <c r="P376" s="391"/>
      <c r="R376" s="396"/>
      <c r="S376" s="381"/>
      <c r="T376" s="396"/>
      <c r="U376" s="395"/>
      <c r="V376" s="397"/>
      <c r="W376" s="398"/>
      <c r="X376" s="397"/>
      <c r="Y376" s="407"/>
      <c r="Z376" s="397"/>
      <c r="AA376" s="398"/>
      <c r="AB376" s="397"/>
      <c r="AC376" s="407"/>
      <c r="AD376" s="397"/>
      <c r="AE376" s="397"/>
      <c r="AF376" s="400"/>
      <c r="AG376" s="401"/>
      <c r="AH376" s="398"/>
      <c r="AI376" s="400"/>
      <c r="AJ376" s="397"/>
      <c r="AK376" s="401"/>
      <c r="AL376" s="400"/>
      <c r="AM376" s="402"/>
      <c r="AN376" s="403"/>
      <c r="AO376" s="400"/>
      <c r="AP376" s="397"/>
      <c r="AQ376" s="398"/>
      <c r="AR376" s="397"/>
      <c r="AS376" s="404"/>
      <c r="AT376" s="403"/>
      <c r="AU376" s="398"/>
      <c r="AV376" s="397"/>
      <c r="AW376" s="407"/>
      <c r="AX376" s="397"/>
      <c r="AY376" s="398"/>
      <c r="AZ376" s="397"/>
      <c r="BA376" s="407"/>
      <c r="BB376" s="397"/>
      <c r="BC376" s="398"/>
      <c r="BD376" s="397"/>
      <c r="BE376" s="407"/>
      <c r="BF376" s="397"/>
      <c r="BG376" s="398"/>
      <c r="BH376" s="397"/>
      <c r="BI376" s="407"/>
      <c r="BJ376" s="397"/>
      <c r="BK376" s="398"/>
      <c r="BL376" s="397"/>
      <c r="BM376" s="407"/>
      <c r="BN376" s="397"/>
      <c r="BO376" s="398"/>
      <c r="BP376" s="397"/>
      <c r="BQ376" s="407"/>
      <c r="BR376" s="397"/>
      <c r="BS376" s="398"/>
      <c r="BT376" s="397"/>
      <c r="BU376" s="407"/>
      <c r="BV376" s="397"/>
      <c r="BW376" s="398"/>
      <c r="BX376" s="397"/>
      <c r="BY376" s="407"/>
      <c r="BZ376" s="409"/>
      <c r="CA376" s="410"/>
      <c r="CB376" s="411"/>
      <c r="CC376" s="398"/>
      <c r="CD376" s="397"/>
      <c r="CE376" s="407"/>
      <c r="CF376" s="397"/>
      <c r="CG376" s="398"/>
      <c r="CH376" s="397"/>
      <c r="CI376" s="407"/>
      <c r="CJ376" s="240"/>
      <c r="CK376" s="241"/>
      <c r="CL376" s="242"/>
    </row>
    <row r="377" spans="2:90" ht="23.25" thickBot="1">
      <c r="B377" s="223"/>
      <c r="C377" s="224"/>
      <c r="D377" s="225"/>
      <c r="E377" s="393"/>
      <c r="F377" s="420"/>
      <c r="G377" s="227"/>
      <c r="H377" s="392"/>
      <c r="I377" s="228"/>
      <c r="J377" s="228"/>
      <c r="K377" s="228"/>
      <c r="L377" s="418"/>
      <c r="M377" s="231"/>
      <c r="N377" s="232"/>
      <c r="O377" s="390"/>
      <c r="P377" s="391"/>
      <c r="R377" s="396"/>
      <c r="S377" s="381"/>
      <c r="T377" s="396"/>
      <c r="U377" s="395"/>
      <c r="V377" s="397"/>
      <c r="W377" s="398"/>
      <c r="X377" s="397"/>
      <c r="Y377" s="407"/>
      <c r="Z377" s="397"/>
      <c r="AA377" s="398"/>
      <c r="AB377" s="397"/>
      <c r="AC377" s="407"/>
      <c r="AD377" s="397"/>
      <c r="AE377" s="397"/>
      <c r="AF377" s="400"/>
      <c r="AG377" s="401"/>
      <c r="AH377" s="398"/>
      <c r="AI377" s="400"/>
      <c r="AJ377" s="397"/>
      <c r="AK377" s="401"/>
      <c r="AL377" s="400"/>
      <c r="AM377" s="402"/>
      <c r="AN377" s="403"/>
      <c r="AO377" s="400"/>
      <c r="AP377" s="397"/>
      <c r="AQ377" s="398"/>
      <c r="AR377" s="397"/>
      <c r="AS377" s="404"/>
      <c r="AT377" s="403"/>
      <c r="AU377" s="398"/>
      <c r="AV377" s="397"/>
      <c r="AW377" s="407"/>
      <c r="AX377" s="397"/>
      <c r="AY377" s="398"/>
      <c r="AZ377" s="397"/>
      <c r="BA377" s="407"/>
      <c r="BB377" s="397"/>
      <c r="BC377" s="398"/>
      <c r="BD377" s="397"/>
      <c r="BE377" s="407"/>
      <c r="BF377" s="397"/>
      <c r="BG377" s="398"/>
      <c r="BH377" s="397"/>
      <c r="BI377" s="407"/>
      <c r="BJ377" s="397"/>
      <c r="BK377" s="398"/>
      <c r="BL377" s="397"/>
      <c r="BM377" s="407"/>
      <c r="BN377" s="397"/>
      <c r="BO377" s="398"/>
      <c r="BP377" s="397"/>
      <c r="BQ377" s="407"/>
      <c r="BR377" s="397"/>
      <c r="BS377" s="398"/>
      <c r="BT377" s="397"/>
      <c r="BU377" s="407"/>
      <c r="BV377" s="397"/>
      <c r="BW377" s="398"/>
      <c r="BX377" s="397"/>
      <c r="BY377" s="407"/>
      <c r="BZ377" s="409"/>
      <c r="CA377" s="410"/>
      <c r="CB377" s="411"/>
      <c r="CC377" s="398"/>
      <c r="CD377" s="397"/>
      <c r="CE377" s="407"/>
      <c r="CF377" s="397"/>
      <c r="CG377" s="398"/>
      <c r="CH377" s="397"/>
      <c r="CI377" s="407"/>
      <c r="CJ377" s="240"/>
      <c r="CK377" s="241"/>
      <c r="CL377" s="242"/>
    </row>
    <row r="378" spans="2:90" ht="23.25" thickBot="1">
      <c r="B378" s="223"/>
      <c r="C378" s="224"/>
      <c r="D378" s="225"/>
      <c r="E378" s="393"/>
      <c r="F378" s="420"/>
      <c r="G378" s="227"/>
      <c r="H378" s="392"/>
      <c r="I378" s="228"/>
      <c r="J378" s="228"/>
      <c r="K378" s="228"/>
      <c r="L378" s="418"/>
      <c r="M378" s="231"/>
      <c r="N378" s="232"/>
      <c r="O378" s="390"/>
      <c r="P378" s="391"/>
      <c r="R378" s="396"/>
      <c r="S378" s="381"/>
      <c r="T378" s="396"/>
      <c r="U378" s="395"/>
      <c r="V378" s="397"/>
      <c r="W378" s="398"/>
      <c r="X378" s="397"/>
      <c r="Y378" s="407"/>
      <c r="Z378" s="397"/>
      <c r="AA378" s="398"/>
      <c r="AB378" s="397"/>
      <c r="AC378" s="407"/>
      <c r="AD378" s="397"/>
      <c r="AE378" s="397"/>
      <c r="AF378" s="400"/>
      <c r="AG378" s="401"/>
      <c r="AH378" s="398"/>
      <c r="AI378" s="400"/>
      <c r="AJ378" s="397"/>
      <c r="AK378" s="401"/>
      <c r="AL378" s="400"/>
      <c r="AM378" s="402"/>
      <c r="AN378" s="403"/>
      <c r="AO378" s="400"/>
      <c r="AP378" s="397"/>
      <c r="AQ378" s="398"/>
      <c r="AR378" s="397"/>
      <c r="AS378" s="404"/>
      <c r="AT378" s="403"/>
      <c r="AU378" s="398"/>
      <c r="AV378" s="397"/>
      <c r="AW378" s="407"/>
      <c r="AX378" s="397"/>
      <c r="AY378" s="398"/>
      <c r="AZ378" s="397"/>
      <c r="BA378" s="407"/>
      <c r="BB378" s="397"/>
      <c r="BC378" s="398"/>
      <c r="BD378" s="397"/>
      <c r="BE378" s="407"/>
      <c r="BF378" s="397"/>
      <c r="BG378" s="398"/>
      <c r="BH378" s="397"/>
      <c r="BI378" s="407"/>
      <c r="BJ378" s="397"/>
      <c r="BK378" s="398"/>
      <c r="BL378" s="397"/>
      <c r="BM378" s="407"/>
      <c r="BN378" s="397"/>
      <c r="BO378" s="398"/>
      <c r="BP378" s="397"/>
      <c r="BQ378" s="407"/>
      <c r="BR378" s="397"/>
      <c r="BS378" s="398"/>
      <c r="BT378" s="397"/>
      <c r="BU378" s="407"/>
      <c r="BV378" s="397"/>
      <c r="BW378" s="398"/>
      <c r="BX378" s="397"/>
      <c r="BY378" s="407"/>
      <c r="BZ378" s="409"/>
      <c r="CA378" s="410"/>
      <c r="CB378" s="411"/>
      <c r="CC378" s="398"/>
      <c r="CD378" s="397"/>
      <c r="CE378" s="407"/>
      <c r="CF378" s="397"/>
      <c r="CG378" s="398"/>
      <c r="CH378" s="397"/>
      <c r="CI378" s="407"/>
      <c r="CJ378" s="240"/>
      <c r="CK378" s="241"/>
      <c r="CL378" s="242"/>
    </row>
    <row r="379" spans="2:90" ht="23.25" thickBot="1">
      <c r="B379" s="223"/>
      <c r="C379" s="224"/>
      <c r="D379" s="225"/>
      <c r="E379" s="393"/>
      <c r="F379" s="420"/>
      <c r="G379" s="227"/>
      <c r="H379" s="392"/>
      <c r="I379" s="228"/>
      <c r="J379" s="228"/>
      <c r="K379" s="228"/>
      <c r="L379" s="418"/>
      <c r="M379" s="231"/>
      <c r="N379" s="232"/>
      <c r="O379" s="390"/>
      <c r="P379" s="391"/>
      <c r="R379" s="396"/>
      <c r="S379" s="381"/>
      <c r="T379" s="396"/>
      <c r="U379" s="395"/>
      <c r="V379" s="397"/>
      <c r="W379" s="398"/>
      <c r="X379" s="397"/>
      <c r="Y379" s="407"/>
      <c r="Z379" s="397"/>
      <c r="AA379" s="398"/>
      <c r="AB379" s="397"/>
      <c r="AC379" s="407"/>
      <c r="AD379" s="397"/>
      <c r="AE379" s="397"/>
      <c r="AF379" s="400"/>
      <c r="AG379" s="401"/>
      <c r="AH379" s="398"/>
      <c r="AI379" s="400"/>
      <c r="AJ379" s="397"/>
      <c r="AK379" s="401"/>
      <c r="AL379" s="400"/>
      <c r="AM379" s="402"/>
      <c r="AN379" s="403"/>
      <c r="AO379" s="400"/>
      <c r="AP379" s="397"/>
      <c r="AQ379" s="398"/>
      <c r="AR379" s="397"/>
      <c r="AS379" s="404"/>
      <c r="AT379" s="403"/>
      <c r="AU379" s="398"/>
      <c r="AV379" s="397"/>
      <c r="AW379" s="407"/>
      <c r="AX379" s="397"/>
      <c r="AY379" s="398"/>
      <c r="AZ379" s="397"/>
      <c r="BA379" s="407"/>
      <c r="BB379" s="397"/>
      <c r="BC379" s="398"/>
      <c r="BD379" s="397"/>
      <c r="BE379" s="407"/>
      <c r="BF379" s="397"/>
      <c r="BG379" s="398"/>
      <c r="BH379" s="397"/>
      <c r="BI379" s="407"/>
      <c r="BJ379" s="397"/>
      <c r="BK379" s="398"/>
      <c r="BL379" s="397"/>
      <c r="BM379" s="407"/>
      <c r="BN379" s="397"/>
      <c r="BO379" s="398"/>
      <c r="BP379" s="397"/>
      <c r="BQ379" s="407"/>
      <c r="BR379" s="397"/>
      <c r="BS379" s="398"/>
      <c r="BT379" s="397"/>
      <c r="BU379" s="407"/>
      <c r="BV379" s="397"/>
      <c r="BW379" s="398"/>
      <c r="BX379" s="397"/>
      <c r="BY379" s="407"/>
      <c r="BZ379" s="409"/>
      <c r="CA379" s="410"/>
      <c r="CB379" s="411"/>
      <c r="CC379" s="398"/>
      <c r="CD379" s="397"/>
      <c r="CE379" s="407"/>
      <c r="CF379" s="397"/>
      <c r="CG379" s="398"/>
      <c r="CH379" s="397"/>
      <c r="CI379" s="407"/>
      <c r="CJ379" s="240"/>
      <c r="CK379" s="241"/>
      <c r="CL379" s="242"/>
    </row>
    <row r="380" spans="2:90" ht="23.25" thickBot="1">
      <c r="B380" s="223"/>
      <c r="C380" s="224"/>
      <c r="D380" s="225"/>
      <c r="E380" s="421"/>
      <c r="F380" s="420"/>
      <c r="G380" s="227"/>
      <c r="H380" s="392"/>
      <c r="I380" s="228"/>
      <c r="J380" s="228"/>
      <c r="K380" s="228"/>
      <c r="L380" s="418"/>
      <c r="M380" s="231"/>
      <c r="N380" s="232"/>
      <c r="O380" s="390"/>
      <c r="P380" s="391"/>
      <c r="R380" s="396"/>
      <c r="S380" s="381"/>
      <c r="T380" s="396"/>
      <c r="U380" s="395"/>
      <c r="V380" s="397"/>
      <c r="W380" s="397"/>
      <c r="X380" s="397"/>
      <c r="Y380" s="407"/>
      <c r="Z380" s="397"/>
      <c r="AA380" s="397"/>
      <c r="AB380" s="397"/>
      <c r="AC380" s="407"/>
      <c r="AD380" s="397"/>
      <c r="AE380" s="397"/>
      <c r="AF380" s="400"/>
      <c r="AG380" s="401"/>
      <c r="AH380" s="397"/>
      <c r="AI380" s="400"/>
      <c r="AJ380" s="397"/>
      <c r="AK380" s="401"/>
      <c r="AL380" s="400"/>
      <c r="AM380" s="402"/>
      <c r="AN380" s="403"/>
      <c r="AO380" s="400"/>
      <c r="AP380" s="397"/>
      <c r="AQ380" s="397"/>
      <c r="AR380" s="397"/>
      <c r="AS380" s="404"/>
      <c r="AT380" s="403"/>
      <c r="AU380" s="397"/>
      <c r="AV380" s="397"/>
      <c r="AW380" s="407"/>
      <c r="AX380" s="397"/>
      <c r="AY380" s="397"/>
      <c r="AZ380" s="397"/>
      <c r="BA380" s="407"/>
      <c r="BB380" s="397"/>
      <c r="BC380" s="397"/>
      <c r="BD380" s="397"/>
      <c r="BE380" s="407"/>
      <c r="BF380" s="397"/>
      <c r="BG380" s="397"/>
      <c r="BH380" s="397"/>
      <c r="BI380" s="407"/>
      <c r="BJ380" s="397"/>
      <c r="BK380" s="397"/>
      <c r="BL380" s="397"/>
      <c r="BM380" s="407"/>
      <c r="BN380" s="397"/>
      <c r="BO380" s="397"/>
      <c r="BP380" s="397"/>
      <c r="BQ380" s="407"/>
      <c r="BR380" s="397"/>
      <c r="BS380" s="397"/>
      <c r="BT380" s="397"/>
      <c r="BU380" s="407"/>
      <c r="BV380" s="397"/>
      <c r="BW380" s="398"/>
      <c r="BX380" s="397"/>
      <c r="BY380" s="407"/>
      <c r="BZ380" s="409"/>
      <c r="CA380" s="410"/>
      <c r="CB380" s="411"/>
      <c r="CC380" s="397"/>
      <c r="CD380" s="397"/>
      <c r="CE380" s="407"/>
      <c r="CF380" s="397"/>
      <c r="CG380" s="397"/>
      <c r="CH380" s="397"/>
      <c r="CI380" s="407"/>
      <c r="CJ380" s="240"/>
      <c r="CK380" s="241"/>
      <c r="CL380" s="242"/>
    </row>
    <row r="381" spans="2:90" ht="23.25" thickBot="1">
      <c r="B381" s="223"/>
      <c r="C381" s="224"/>
      <c r="D381" s="225"/>
      <c r="E381" s="421"/>
      <c r="F381" s="420"/>
      <c r="G381" s="227"/>
      <c r="H381" s="392"/>
      <c r="I381" s="228"/>
      <c r="J381" s="228"/>
      <c r="K381" s="228"/>
      <c r="L381" s="418"/>
      <c r="M381" s="231"/>
      <c r="N381" s="232"/>
      <c r="O381" s="390"/>
      <c r="P381" s="391"/>
      <c r="R381" s="396"/>
      <c r="S381" s="381"/>
      <c r="T381" s="396"/>
      <c r="U381" s="395"/>
      <c r="V381" s="397"/>
      <c r="W381" s="397"/>
      <c r="X381" s="397"/>
      <c r="Y381" s="407"/>
      <c r="Z381" s="397"/>
      <c r="AA381" s="397"/>
      <c r="AB381" s="397"/>
      <c r="AC381" s="407"/>
      <c r="AD381" s="397"/>
      <c r="AE381" s="397"/>
      <c r="AF381" s="400"/>
      <c r="AG381" s="401"/>
      <c r="AH381" s="397"/>
      <c r="AI381" s="400"/>
      <c r="AJ381" s="397"/>
      <c r="AK381" s="401"/>
      <c r="AL381" s="400"/>
      <c r="AM381" s="402"/>
      <c r="AN381" s="403"/>
      <c r="AO381" s="400"/>
      <c r="AP381" s="397"/>
      <c r="AQ381" s="397"/>
      <c r="AR381" s="397"/>
      <c r="AS381" s="404"/>
      <c r="AT381" s="403"/>
      <c r="AU381" s="397"/>
      <c r="AV381" s="397"/>
      <c r="AW381" s="407"/>
      <c r="AX381" s="397"/>
      <c r="AY381" s="397"/>
      <c r="AZ381" s="397"/>
      <c r="BA381" s="407"/>
      <c r="BB381" s="397"/>
      <c r="BC381" s="397"/>
      <c r="BD381" s="397"/>
      <c r="BE381" s="407"/>
      <c r="BF381" s="397"/>
      <c r="BG381" s="397"/>
      <c r="BH381" s="397"/>
      <c r="BI381" s="407"/>
      <c r="BJ381" s="397"/>
      <c r="BK381" s="397"/>
      <c r="BL381" s="397"/>
      <c r="BM381" s="407"/>
      <c r="BN381" s="397"/>
      <c r="BO381" s="397"/>
      <c r="BP381" s="397"/>
      <c r="BQ381" s="407"/>
      <c r="BR381" s="397"/>
      <c r="BS381" s="397"/>
      <c r="BT381" s="397"/>
      <c r="BU381" s="407"/>
      <c r="BV381" s="397"/>
      <c r="BW381" s="398"/>
      <c r="BX381" s="397"/>
      <c r="BY381" s="407"/>
      <c r="BZ381" s="409"/>
      <c r="CA381" s="410"/>
      <c r="CB381" s="411"/>
      <c r="CC381" s="397"/>
      <c r="CD381" s="397"/>
      <c r="CE381" s="407"/>
      <c r="CF381" s="397"/>
      <c r="CG381" s="397"/>
      <c r="CH381" s="397"/>
      <c r="CI381" s="407"/>
      <c r="CJ381" s="240"/>
      <c r="CK381" s="241"/>
      <c r="CL381" s="242"/>
    </row>
    <row r="382" spans="2:90" ht="23.25" thickBot="1">
      <c r="B382" s="223"/>
      <c r="C382" s="224"/>
      <c r="D382" s="225"/>
      <c r="E382" s="421"/>
      <c r="F382" s="420"/>
      <c r="G382" s="227"/>
      <c r="H382" s="392"/>
      <c r="I382" s="228"/>
      <c r="J382" s="228"/>
      <c r="K382" s="228"/>
      <c r="L382" s="418"/>
      <c r="M382" s="231"/>
      <c r="N382" s="232"/>
      <c r="O382" s="390"/>
      <c r="P382" s="391"/>
      <c r="R382" s="396"/>
      <c r="S382" s="381"/>
      <c r="T382" s="396"/>
      <c r="U382" s="395"/>
      <c r="V382" s="397"/>
      <c r="W382" s="397"/>
      <c r="X382" s="397"/>
      <c r="Y382" s="407"/>
      <c r="Z382" s="397"/>
      <c r="AA382" s="397"/>
      <c r="AB382" s="397"/>
      <c r="AC382" s="407"/>
      <c r="AD382" s="397"/>
      <c r="AE382" s="397"/>
      <c r="AF382" s="400"/>
      <c r="AG382" s="401"/>
      <c r="AH382" s="397"/>
      <c r="AI382" s="400"/>
      <c r="AJ382" s="397"/>
      <c r="AK382" s="401"/>
      <c r="AL382" s="400"/>
      <c r="AM382" s="402"/>
      <c r="AN382" s="403"/>
      <c r="AO382" s="400"/>
      <c r="AP382" s="397"/>
      <c r="AQ382" s="397"/>
      <c r="AR382" s="397"/>
      <c r="AS382" s="404"/>
      <c r="AT382" s="403"/>
      <c r="AU382" s="397"/>
      <c r="AV382" s="397"/>
      <c r="AW382" s="407"/>
      <c r="AX382" s="397"/>
      <c r="AY382" s="397"/>
      <c r="AZ382" s="397"/>
      <c r="BA382" s="407"/>
      <c r="BB382" s="397"/>
      <c r="BC382" s="397"/>
      <c r="BD382" s="397"/>
      <c r="BE382" s="407"/>
      <c r="BF382" s="397"/>
      <c r="BG382" s="397"/>
      <c r="BH382" s="397"/>
      <c r="BI382" s="407"/>
      <c r="BJ382" s="397"/>
      <c r="BK382" s="397"/>
      <c r="BL382" s="397"/>
      <c r="BM382" s="407"/>
      <c r="BN382" s="397"/>
      <c r="BO382" s="397"/>
      <c r="BP382" s="397"/>
      <c r="BQ382" s="407"/>
      <c r="BR382" s="397"/>
      <c r="BS382" s="397"/>
      <c r="BT382" s="397"/>
      <c r="BU382" s="407"/>
      <c r="BV382" s="397"/>
      <c r="BW382" s="398"/>
      <c r="BX382" s="397"/>
      <c r="BY382" s="407"/>
      <c r="BZ382" s="409"/>
      <c r="CA382" s="410"/>
      <c r="CB382" s="411"/>
      <c r="CC382" s="397"/>
      <c r="CD382" s="397"/>
      <c r="CE382" s="407"/>
      <c r="CF382" s="397"/>
      <c r="CG382" s="397"/>
      <c r="CH382" s="397"/>
      <c r="CI382" s="407"/>
      <c r="CJ382" s="240"/>
      <c r="CK382" s="241"/>
      <c r="CL382" s="242"/>
    </row>
    <row r="383" spans="2:90" ht="23.25" thickBot="1">
      <c r="B383" s="223"/>
      <c r="C383" s="224"/>
      <c r="D383" s="225"/>
      <c r="E383" s="421"/>
      <c r="F383" s="420"/>
      <c r="G383" s="227"/>
      <c r="H383" s="392"/>
      <c r="I383" s="228"/>
      <c r="J383" s="228"/>
      <c r="K383" s="228"/>
      <c r="L383" s="418"/>
      <c r="M383" s="231"/>
      <c r="N383" s="232"/>
      <c r="O383" s="390"/>
      <c r="P383" s="391"/>
      <c r="R383" s="396"/>
      <c r="S383" s="381"/>
      <c r="T383" s="396"/>
      <c r="U383" s="395"/>
      <c r="V383" s="397"/>
      <c r="W383" s="397"/>
      <c r="X383" s="397"/>
      <c r="Y383" s="407"/>
      <c r="Z383" s="397"/>
      <c r="AA383" s="397"/>
      <c r="AB383" s="397"/>
      <c r="AC383" s="407"/>
      <c r="AD383" s="397"/>
      <c r="AE383" s="397"/>
      <c r="AF383" s="400"/>
      <c r="AG383" s="401"/>
      <c r="AH383" s="397"/>
      <c r="AI383" s="400"/>
      <c r="AJ383" s="397"/>
      <c r="AK383" s="401"/>
      <c r="AL383" s="400"/>
      <c r="AM383" s="402"/>
      <c r="AN383" s="403"/>
      <c r="AO383" s="400"/>
      <c r="AP383" s="397"/>
      <c r="AQ383" s="397"/>
      <c r="AR383" s="397"/>
      <c r="AS383" s="404"/>
      <c r="AT383" s="403"/>
      <c r="AU383" s="397"/>
      <c r="AV383" s="397"/>
      <c r="AW383" s="407"/>
      <c r="AX383" s="397"/>
      <c r="AY383" s="397"/>
      <c r="AZ383" s="397"/>
      <c r="BA383" s="407"/>
      <c r="BB383" s="397"/>
      <c r="BC383" s="397"/>
      <c r="BD383" s="397"/>
      <c r="BE383" s="407"/>
      <c r="BF383" s="397"/>
      <c r="BG383" s="397"/>
      <c r="BH383" s="397"/>
      <c r="BI383" s="407"/>
      <c r="BJ383" s="397"/>
      <c r="BK383" s="397"/>
      <c r="BL383" s="397"/>
      <c r="BM383" s="407"/>
      <c r="BN383" s="397"/>
      <c r="BO383" s="397"/>
      <c r="BP383" s="397"/>
      <c r="BQ383" s="407"/>
      <c r="BR383" s="397"/>
      <c r="BS383" s="397"/>
      <c r="BT383" s="397"/>
      <c r="BU383" s="407"/>
      <c r="BV383" s="397"/>
      <c r="BW383" s="398"/>
      <c r="BX383" s="397"/>
      <c r="BY383" s="407"/>
      <c r="BZ383" s="409"/>
      <c r="CA383" s="410"/>
      <c r="CB383" s="411"/>
      <c r="CC383" s="397"/>
      <c r="CD383" s="397"/>
      <c r="CE383" s="407"/>
      <c r="CF383" s="397"/>
      <c r="CG383" s="397"/>
      <c r="CH383" s="397"/>
      <c r="CI383" s="407"/>
      <c r="CJ383" s="240"/>
      <c r="CK383" s="241"/>
      <c r="CL383" s="242"/>
    </row>
    <row r="384" spans="2:90" ht="23.25" thickBot="1">
      <c r="B384" s="223"/>
      <c r="C384" s="224"/>
      <c r="D384" s="225"/>
      <c r="E384" s="421"/>
      <c r="F384" s="420"/>
      <c r="G384" s="227"/>
      <c r="H384" s="392"/>
      <c r="I384" s="228"/>
      <c r="J384" s="228"/>
      <c r="K384" s="228"/>
      <c r="L384" s="418"/>
      <c r="M384" s="231"/>
      <c r="N384" s="232"/>
      <c r="O384" s="390"/>
      <c r="P384" s="391"/>
      <c r="R384" s="396"/>
      <c r="S384" s="381"/>
      <c r="T384" s="396"/>
      <c r="U384" s="395"/>
      <c r="V384" s="397"/>
      <c r="W384" s="397"/>
      <c r="X384" s="397"/>
      <c r="Y384" s="407"/>
      <c r="Z384" s="397"/>
      <c r="AA384" s="397"/>
      <c r="AB384" s="397"/>
      <c r="AC384" s="407"/>
      <c r="AD384" s="397"/>
      <c r="AE384" s="397"/>
      <c r="AF384" s="400"/>
      <c r="AG384" s="401"/>
      <c r="AH384" s="397"/>
      <c r="AI384" s="400"/>
      <c r="AJ384" s="397"/>
      <c r="AK384" s="401"/>
      <c r="AL384" s="400"/>
      <c r="AM384" s="402"/>
      <c r="AN384" s="403"/>
      <c r="AO384" s="400"/>
      <c r="AP384" s="397"/>
      <c r="AQ384" s="397"/>
      <c r="AR384" s="397"/>
      <c r="AS384" s="404"/>
      <c r="AT384" s="403"/>
      <c r="AU384" s="397"/>
      <c r="AV384" s="397"/>
      <c r="AW384" s="407"/>
      <c r="AX384" s="397"/>
      <c r="AY384" s="397"/>
      <c r="AZ384" s="397"/>
      <c r="BA384" s="407"/>
      <c r="BB384" s="397"/>
      <c r="BC384" s="397"/>
      <c r="BD384" s="397"/>
      <c r="BE384" s="407"/>
      <c r="BF384" s="397"/>
      <c r="BG384" s="397"/>
      <c r="BH384" s="397"/>
      <c r="BI384" s="407"/>
      <c r="BJ384" s="397"/>
      <c r="BK384" s="397"/>
      <c r="BL384" s="397"/>
      <c r="BM384" s="407"/>
      <c r="BN384" s="397"/>
      <c r="BO384" s="397"/>
      <c r="BP384" s="397"/>
      <c r="BQ384" s="407"/>
      <c r="BR384" s="397"/>
      <c r="BS384" s="397"/>
      <c r="BT384" s="397"/>
      <c r="BU384" s="407"/>
      <c r="BV384" s="397"/>
      <c r="BW384" s="398"/>
      <c r="BX384" s="397"/>
      <c r="BY384" s="407"/>
      <c r="BZ384" s="409"/>
      <c r="CA384" s="410"/>
      <c r="CB384" s="411"/>
      <c r="CC384" s="397"/>
      <c r="CD384" s="397"/>
      <c r="CE384" s="407"/>
      <c r="CF384" s="397"/>
      <c r="CG384" s="397"/>
      <c r="CH384" s="397"/>
      <c r="CI384" s="407"/>
      <c r="CJ384" s="240"/>
      <c r="CK384" s="241"/>
      <c r="CL384" s="242"/>
    </row>
    <row r="385" spans="2:90" ht="23.25" thickBot="1">
      <c r="B385" s="223"/>
      <c r="C385" s="224"/>
      <c r="D385" s="225"/>
      <c r="E385" s="421"/>
      <c r="F385" s="420"/>
      <c r="G385" s="227"/>
      <c r="H385" s="392"/>
      <c r="I385" s="228"/>
      <c r="J385" s="228"/>
      <c r="K385" s="228"/>
      <c r="L385" s="418"/>
      <c r="M385" s="231"/>
      <c r="N385" s="232"/>
      <c r="O385" s="390"/>
      <c r="P385" s="391"/>
      <c r="R385" s="396"/>
      <c r="S385" s="381"/>
      <c r="T385" s="396"/>
      <c r="U385" s="395"/>
      <c r="V385" s="397"/>
      <c r="W385" s="397"/>
      <c r="X385" s="397"/>
      <c r="Y385" s="407"/>
      <c r="Z385" s="397"/>
      <c r="AA385" s="397"/>
      <c r="AB385" s="397"/>
      <c r="AC385" s="407"/>
      <c r="AD385" s="397"/>
      <c r="AE385" s="397"/>
      <c r="AF385" s="400"/>
      <c r="AG385" s="401"/>
      <c r="AH385" s="397"/>
      <c r="AI385" s="400"/>
      <c r="AJ385" s="397"/>
      <c r="AK385" s="401"/>
      <c r="AL385" s="400"/>
      <c r="AM385" s="402"/>
      <c r="AN385" s="403"/>
      <c r="AO385" s="400"/>
      <c r="AP385" s="397"/>
      <c r="AQ385" s="397"/>
      <c r="AR385" s="397"/>
      <c r="AS385" s="404"/>
      <c r="AT385" s="403"/>
      <c r="AU385" s="397"/>
      <c r="AV385" s="397"/>
      <c r="AW385" s="407"/>
      <c r="AX385" s="397"/>
      <c r="AY385" s="397"/>
      <c r="AZ385" s="397"/>
      <c r="BA385" s="407"/>
      <c r="BB385" s="397"/>
      <c r="BC385" s="397"/>
      <c r="BD385" s="397"/>
      <c r="BE385" s="407"/>
      <c r="BF385" s="397"/>
      <c r="BG385" s="397"/>
      <c r="BH385" s="397"/>
      <c r="BI385" s="407"/>
      <c r="BJ385" s="397"/>
      <c r="BK385" s="397"/>
      <c r="BL385" s="397"/>
      <c r="BM385" s="407"/>
      <c r="BN385" s="397"/>
      <c r="BO385" s="397"/>
      <c r="BP385" s="397"/>
      <c r="BQ385" s="407"/>
      <c r="BR385" s="397"/>
      <c r="BS385" s="397"/>
      <c r="BT385" s="397"/>
      <c r="BU385" s="407"/>
      <c r="BV385" s="397"/>
      <c r="BW385" s="398"/>
      <c r="BX385" s="397"/>
      <c r="BY385" s="407"/>
      <c r="BZ385" s="409"/>
      <c r="CA385" s="410"/>
      <c r="CB385" s="411"/>
      <c r="CC385" s="397"/>
      <c r="CD385" s="397"/>
      <c r="CE385" s="407"/>
      <c r="CF385" s="397"/>
      <c r="CG385" s="397"/>
      <c r="CH385" s="397"/>
      <c r="CI385" s="407"/>
      <c r="CJ385" s="240"/>
      <c r="CK385" s="241"/>
      <c r="CL385" s="242"/>
    </row>
    <row r="386" spans="2:90" ht="23.25" thickBot="1">
      <c r="B386" s="223"/>
      <c r="C386" s="224"/>
      <c r="D386" s="225"/>
      <c r="E386" s="421"/>
      <c r="F386" s="420"/>
      <c r="G386" s="227"/>
      <c r="H386" s="392"/>
      <c r="I386" s="228"/>
      <c r="J386" s="228"/>
      <c r="K386" s="228"/>
      <c r="L386" s="418"/>
      <c r="M386" s="231"/>
      <c r="N386" s="232"/>
      <c r="O386" s="390"/>
      <c r="P386" s="391"/>
      <c r="R386" s="396"/>
      <c r="S386" s="381"/>
      <c r="T386" s="396"/>
      <c r="U386" s="395"/>
      <c r="V386" s="397"/>
      <c r="W386" s="397"/>
      <c r="X386" s="397"/>
      <c r="Y386" s="407"/>
      <c r="Z386" s="397"/>
      <c r="AA386" s="397"/>
      <c r="AB386" s="397"/>
      <c r="AC386" s="407"/>
      <c r="AD386" s="397"/>
      <c r="AE386" s="397"/>
      <c r="AF386" s="400"/>
      <c r="AG386" s="401"/>
      <c r="AH386" s="397"/>
      <c r="AI386" s="400"/>
      <c r="AJ386" s="397"/>
      <c r="AK386" s="401"/>
      <c r="AL386" s="400"/>
      <c r="AM386" s="402"/>
      <c r="AN386" s="403"/>
      <c r="AO386" s="400"/>
      <c r="AP386" s="397"/>
      <c r="AQ386" s="397"/>
      <c r="AR386" s="397"/>
      <c r="AS386" s="404"/>
      <c r="AT386" s="403"/>
      <c r="AU386" s="397"/>
      <c r="AV386" s="397"/>
      <c r="AW386" s="407"/>
      <c r="AX386" s="397"/>
      <c r="AY386" s="397"/>
      <c r="AZ386" s="397"/>
      <c r="BA386" s="407"/>
      <c r="BB386" s="397"/>
      <c r="BC386" s="397"/>
      <c r="BD386" s="397"/>
      <c r="BE386" s="407"/>
      <c r="BF386" s="397"/>
      <c r="BG386" s="397"/>
      <c r="BH386" s="397"/>
      <c r="BI386" s="407"/>
      <c r="BJ386" s="397"/>
      <c r="BK386" s="397"/>
      <c r="BL386" s="397"/>
      <c r="BM386" s="407"/>
      <c r="BN386" s="397"/>
      <c r="BO386" s="397"/>
      <c r="BP386" s="397"/>
      <c r="BQ386" s="407"/>
      <c r="BR386" s="397"/>
      <c r="BS386" s="397"/>
      <c r="BT386" s="397"/>
      <c r="BU386" s="407"/>
      <c r="BV386" s="397"/>
      <c r="BW386" s="398"/>
      <c r="BX386" s="397"/>
      <c r="BY386" s="407"/>
      <c r="BZ386" s="409"/>
      <c r="CA386" s="410"/>
      <c r="CB386" s="411"/>
      <c r="CC386" s="397"/>
      <c r="CD386" s="397"/>
      <c r="CE386" s="407"/>
      <c r="CF386" s="397"/>
      <c r="CG386" s="397"/>
      <c r="CH386" s="397"/>
      <c r="CI386" s="407"/>
      <c r="CJ386" s="240"/>
      <c r="CK386" s="241"/>
      <c r="CL386" s="242"/>
    </row>
    <row r="387" spans="2:90" ht="23.25" thickBot="1">
      <c r="B387" s="223"/>
      <c r="C387" s="224"/>
      <c r="D387" s="225"/>
      <c r="E387" s="421"/>
      <c r="F387" s="420"/>
      <c r="G387" s="227"/>
      <c r="H387" s="392"/>
      <c r="I387" s="228"/>
      <c r="J387" s="228"/>
      <c r="K387" s="228"/>
      <c r="L387" s="418"/>
      <c r="M387" s="231"/>
      <c r="N387" s="232"/>
      <c r="O387" s="390"/>
      <c r="P387" s="391"/>
      <c r="R387" s="396"/>
      <c r="S387" s="381"/>
      <c r="T387" s="396"/>
      <c r="U387" s="395"/>
      <c r="V387" s="397"/>
      <c r="W387" s="397"/>
      <c r="X387" s="397"/>
      <c r="Y387" s="407"/>
      <c r="Z387" s="397"/>
      <c r="AA387" s="397"/>
      <c r="AB387" s="397"/>
      <c r="AC387" s="407"/>
      <c r="AD387" s="397"/>
      <c r="AE387" s="397"/>
      <c r="AF387" s="400"/>
      <c r="AG387" s="401"/>
      <c r="AH387" s="397"/>
      <c r="AI387" s="400"/>
      <c r="AJ387" s="397"/>
      <c r="AK387" s="401"/>
      <c r="AL387" s="400"/>
      <c r="AM387" s="402"/>
      <c r="AN387" s="403"/>
      <c r="AO387" s="400"/>
      <c r="AP387" s="397"/>
      <c r="AQ387" s="397"/>
      <c r="AR387" s="397"/>
      <c r="AS387" s="404"/>
      <c r="AT387" s="403"/>
      <c r="AU387" s="397"/>
      <c r="AV387" s="397"/>
      <c r="AW387" s="407"/>
      <c r="AX387" s="397"/>
      <c r="AY387" s="397"/>
      <c r="AZ387" s="397"/>
      <c r="BA387" s="407"/>
      <c r="BB387" s="397"/>
      <c r="BC387" s="397"/>
      <c r="BD387" s="397"/>
      <c r="BE387" s="407"/>
      <c r="BF387" s="397"/>
      <c r="BG387" s="397"/>
      <c r="BH387" s="397"/>
      <c r="BI387" s="407"/>
      <c r="BJ387" s="397"/>
      <c r="BK387" s="397"/>
      <c r="BL387" s="397"/>
      <c r="BM387" s="407"/>
      <c r="BN387" s="397"/>
      <c r="BO387" s="397"/>
      <c r="BP387" s="397"/>
      <c r="BQ387" s="407"/>
      <c r="BR387" s="397"/>
      <c r="BS387" s="397"/>
      <c r="BT387" s="397"/>
      <c r="BU387" s="407"/>
      <c r="BV387" s="397"/>
      <c r="BW387" s="398"/>
      <c r="BX387" s="397"/>
      <c r="BY387" s="407"/>
      <c r="BZ387" s="409"/>
      <c r="CA387" s="410"/>
      <c r="CB387" s="411"/>
      <c r="CC387" s="397"/>
      <c r="CD387" s="397"/>
      <c r="CE387" s="407"/>
      <c r="CF387" s="397"/>
      <c r="CG387" s="397"/>
      <c r="CH387" s="397"/>
      <c r="CI387" s="407"/>
      <c r="CJ387" s="240"/>
      <c r="CK387" s="241"/>
      <c r="CL387" s="242"/>
    </row>
    <row r="388" spans="2:90" ht="23.25" thickBot="1">
      <c r="B388" s="223"/>
      <c r="C388" s="224"/>
      <c r="D388" s="225"/>
      <c r="E388" s="421"/>
      <c r="F388" s="420"/>
      <c r="G388" s="227"/>
      <c r="H388" s="392"/>
      <c r="I388" s="228"/>
      <c r="J388" s="228"/>
      <c r="K388" s="228"/>
      <c r="L388" s="418"/>
      <c r="M388" s="231"/>
      <c r="N388" s="232"/>
      <c r="O388" s="390"/>
      <c r="P388" s="391"/>
      <c r="R388" s="396"/>
      <c r="S388" s="381"/>
      <c r="T388" s="396"/>
      <c r="U388" s="395"/>
      <c r="V388" s="397"/>
      <c r="W388" s="397"/>
      <c r="X388" s="397"/>
      <c r="Y388" s="407"/>
      <c r="Z388" s="397"/>
      <c r="AA388" s="397"/>
      <c r="AB388" s="397"/>
      <c r="AC388" s="407"/>
      <c r="AD388" s="397"/>
      <c r="AE388" s="397"/>
      <c r="AF388" s="400"/>
      <c r="AG388" s="401"/>
      <c r="AH388" s="397"/>
      <c r="AI388" s="400"/>
      <c r="AJ388" s="397"/>
      <c r="AK388" s="401"/>
      <c r="AL388" s="400"/>
      <c r="AM388" s="402"/>
      <c r="AN388" s="403"/>
      <c r="AO388" s="400"/>
      <c r="AP388" s="397"/>
      <c r="AQ388" s="397"/>
      <c r="AR388" s="397"/>
      <c r="AS388" s="404"/>
      <c r="AT388" s="403"/>
      <c r="AU388" s="397"/>
      <c r="AV388" s="397"/>
      <c r="AW388" s="407"/>
      <c r="AX388" s="397"/>
      <c r="AY388" s="397"/>
      <c r="AZ388" s="397"/>
      <c r="BA388" s="407"/>
      <c r="BB388" s="397"/>
      <c r="BC388" s="397"/>
      <c r="BD388" s="397"/>
      <c r="BE388" s="407"/>
      <c r="BF388" s="397"/>
      <c r="BG388" s="397"/>
      <c r="BH388" s="397"/>
      <c r="BI388" s="407"/>
      <c r="BJ388" s="397"/>
      <c r="BK388" s="397"/>
      <c r="BL388" s="397"/>
      <c r="BM388" s="407"/>
      <c r="BN388" s="397"/>
      <c r="BO388" s="397"/>
      <c r="BP388" s="397"/>
      <c r="BQ388" s="407"/>
      <c r="BR388" s="397"/>
      <c r="BS388" s="397"/>
      <c r="BT388" s="397"/>
      <c r="BU388" s="407"/>
      <c r="BV388" s="397"/>
      <c r="BW388" s="398"/>
      <c r="BX388" s="397"/>
      <c r="BY388" s="407"/>
      <c r="BZ388" s="409"/>
      <c r="CA388" s="410"/>
      <c r="CB388" s="411"/>
      <c r="CC388" s="397"/>
      <c r="CD388" s="397"/>
      <c r="CE388" s="407"/>
      <c r="CF388" s="397"/>
      <c r="CG388" s="397"/>
      <c r="CH388" s="397"/>
      <c r="CI388" s="407"/>
      <c r="CJ388" s="240"/>
      <c r="CK388" s="241"/>
      <c r="CL388" s="242"/>
    </row>
    <row r="389" spans="2:90" ht="23.25" thickBot="1">
      <c r="B389" s="223"/>
      <c r="C389" s="224"/>
      <c r="D389" s="225"/>
      <c r="E389" s="421"/>
      <c r="F389" s="420"/>
      <c r="G389" s="227"/>
      <c r="H389" s="392"/>
      <c r="I389" s="228"/>
      <c r="J389" s="228"/>
      <c r="K389" s="228"/>
      <c r="L389" s="418"/>
      <c r="M389" s="231"/>
      <c r="N389" s="232"/>
      <c r="O389" s="390"/>
      <c r="P389" s="391"/>
      <c r="R389" s="396"/>
      <c r="S389" s="381"/>
      <c r="T389" s="396"/>
      <c r="U389" s="395"/>
      <c r="V389" s="397"/>
      <c r="W389" s="397"/>
      <c r="X389" s="397"/>
      <c r="Y389" s="407"/>
      <c r="Z389" s="397"/>
      <c r="AA389" s="397"/>
      <c r="AB389" s="397"/>
      <c r="AC389" s="407"/>
      <c r="AD389" s="397"/>
      <c r="AE389" s="397"/>
      <c r="AF389" s="400"/>
      <c r="AG389" s="401"/>
      <c r="AH389" s="397"/>
      <c r="AI389" s="400"/>
      <c r="AJ389" s="397"/>
      <c r="AK389" s="401"/>
      <c r="AL389" s="400"/>
      <c r="AM389" s="402"/>
      <c r="AN389" s="403"/>
      <c r="AO389" s="400"/>
      <c r="AP389" s="397"/>
      <c r="AQ389" s="397"/>
      <c r="AR389" s="397"/>
      <c r="AS389" s="404"/>
      <c r="AT389" s="403"/>
      <c r="AU389" s="397"/>
      <c r="AV389" s="397"/>
      <c r="AW389" s="407"/>
      <c r="AX389" s="397"/>
      <c r="AY389" s="397"/>
      <c r="AZ389" s="397"/>
      <c r="BA389" s="407"/>
      <c r="BB389" s="397"/>
      <c r="BC389" s="397"/>
      <c r="BD389" s="397"/>
      <c r="BE389" s="407"/>
      <c r="BF389" s="397"/>
      <c r="BG389" s="397"/>
      <c r="BH389" s="397"/>
      <c r="BI389" s="407"/>
      <c r="BJ389" s="397"/>
      <c r="BK389" s="397"/>
      <c r="BL389" s="397"/>
      <c r="BM389" s="407"/>
      <c r="BN389" s="397"/>
      <c r="BO389" s="397"/>
      <c r="BP389" s="397"/>
      <c r="BQ389" s="407"/>
      <c r="BR389" s="397"/>
      <c r="BS389" s="397"/>
      <c r="BT389" s="397"/>
      <c r="BU389" s="407"/>
      <c r="BV389" s="397"/>
      <c r="BW389" s="398"/>
      <c r="BX389" s="397"/>
      <c r="BY389" s="407"/>
      <c r="BZ389" s="409"/>
      <c r="CA389" s="410"/>
      <c r="CB389" s="411"/>
      <c r="CC389" s="397"/>
      <c r="CD389" s="397"/>
      <c r="CE389" s="407"/>
      <c r="CF389" s="397"/>
      <c r="CG389" s="397"/>
      <c r="CH389" s="397"/>
      <c r="CI389" s="407"/>
      <c r="CJ389" s="240"/>
      <c r="CK389" s="241"/>
      <c r="CL389" s="242"/>
    </row>
    <row r="390" spans="2:90" ht="23.25" thickBot="1">
      <c r="B390" s="223"/>
      <c r="C390" s="224"/>
      <c r="D390" s="225"/>
      <c r="E390" s="421"/>
      <c r="F390" s="420"/>
      <c r="G390" s="227"/>
      <c r="H390" s="392"/>
      <c r="I390" s="228"/>
      <c r="J390" s="228"/>
      <c r="K390" s="228"/>
      <c r="L390" s="418"/>
      <c r="M390" s="231"/>
      <c r="N390" s="232"/>
      <c r="O390" s="390"/>
      <c r="P390" s="391"/>
      <c r="R390" s="396"/>
      <c r="S390" s="381"/>
      <c r="T390" s="396"/>
      <c r="U390" s="395"/>
      <c r="V390" s="397"/>
      <c r="W390" s="397"/>
      <c r="X390" s="397"/>
      <c r="Y390" s="407"/>
      <c r="Z390" s="397"/>
      <c r="AA390" s="397"/>
      <c r="AB390" s="397"/>
      <c r="AC390" s="407"/>
      <c r="AD390" s="397"/>
      <c r="AE390" s="397"/>
      <c r="AF390" s="400"/>
      <c r="AG390" s="401"/>
      <c r="AH390" s="397"/>
      <c r="AI390" s="400"/>
      <c r="AJ390" s="397"/>
      <c r="AK390" s="401"/>
      <c r="AL390" s="400"/>
      <c r="AM390" s="402"/>
      <c r="AN390" s="403"/>
      <c r="AO390" s="400"/>
      <c r="AP390" s="397"/>
      <c r="AQ390" s="397"/>
      <c r="AR390" s="397"/>
      <c r="AS390" s="404"/>
      <c r="AT390" s="403"/>
      <c r="AU390" s="397"/>
      <c r="AV390" s="397"/>
      <c r="AW390" s="407"/>
      <c r="AX390" s="397"/>
      <c r="AY390" s="397"/>
      <c r="AZ390" s="397"/>
      <c r="BA390" s="407"/>
      <c r="BB390" s="397"/>
      <c r="BC390" s="397"/>
      <c r="BD390" s="397"/>
      <c r="BE390" s="407"/>
      <c r="BF390" s="397"/>
      <c r="BG390" s="397"/>
      <c r="BH390" s="397"/>
      <c r="BI390" s="407"/>
      <c r="BJ390" s="397"/>
      <c r="BK390" s="397"/>
      <c r="BL390" s="397"/>
      <c r="BM390" s="407"/>
      <c r="BN390" s="397"/>
      <c r="BO390" s="397"/>
      <c r="BP390" s="397"/>
      <c r="BQ390" s="407"/>
      <c r="BR390" s="397"/>
      <c r="BS390" s="397"/>
      <c r="BT390" s="397"/>
      <c r="BU390" s="407"/>
      <c r="BV390" s="397"/>
      <c r="BW390" s="398"/>
      <c r="BX390" s="397"/>
      <c r="BY390" s="407"/>
      <c r="BZ390" s="409"/>
      <c r="CA390" s="410"/>
      <c r="CB390" s="411"/>
      <c r="CC390" s="397"/>
      <c r="CD390" s="397"/>
      <c r="CE390" s="407"/>
      <c r="CF390" s="397"/>
      <c r="CG390" s="397"/>
      <c r="CH390" s="397"/>
      <c r="CI390" s="407"/>
      <c r="CJ390" s="240"/>
      <c r="CK390" s="241"/>
      <c r="CL390" s="242"/>
    </row>
    <row r="391" spans="2:90" ht="23.25" thickBot="1">
      <c r="B391" s="223"/>
      <c r="C391" s="224"/>
      <c r="D391" s="225"/>
      <c r="E391" s="421"/>
      <c r="F391" s="420"/>
      <c r="G391" s="227"/>
      <c r="H391" s="392"/>
      <c r="I391" s="228"/>
      <c r="J391" s="228"/>
      <c r="K391" s="228"/>
      <c r="L391" s="418"/>
      <c r="M391" s="231"/>
      <c r="N391" s="232"/>
      <c r="O391" s="390"/>
      <c r="P391" s="391"/>
      <c r="R391" s="396"/>
      <c r="S391" s="381"/>
      <c r="T391" s="396"/>
      <c r="U391" s="395"/>
      <c r="V391" s="397"/>
      <c r="W391" s="397"/>
      <c r="X391" s="397"/>
      <c r="Y391" s="407"/>
      <c r="Z391" s="397"/>
      <c r="AA391" s="397"/>
      <c r="AB391" s="397"/>
      <c r="AC391" s="407"/>
      <c r="AD391" s="397"/>
      <c r="AE391" s="397"/>
      <c r="AF391" s="400"/>
      <c r="AG391" s="401"/>
      <c r="AH391" s="397"/>
      <c r="AI391" s="400"/>
      <c r="AJ391" s="397"/>
      <c r="AK391" s="401"/>
      <c r="AL391" s="400"/>
      <c r="AM391" s="402"/>
      <c r="AN391" s="403"/>
      <c r="AO391" s="400"/>
      <c r="AP391" s="397"/>
      <c r="AQ391" s="397"/>
      <c r="AR391" s="397"/>
      <c r="AS391" s="404"/>
      <c r="AT391" s="403"/>
      <c r="AU391" s="397"/>
      <c r="AV391" s="397"/>
      <c r="AW391" s="407"/>
      <c r="AX391" s="397"/>
      <c r="AY391" s="397"/>
      <c r="AZ391" s="397"/>
      <c r="BA391" s="407"/>
      <c r="BB391" s="397"/>
      <c r="BC391" s="397"/>
      <c r="BD391" s="397"/>
      <c r="BE391" s="407"/>
      <c r="BF391" s="397"/>
      <c r="BG391" s="397"/>
      <c r="BH391" s="397"/>
      <c r="BI391" s="407"/>
      <c r="BJ391" s="397"/>
      <c r="BK391" s="397"/>
      <c r="BL391" s="397"/>
      <c r="BM391" s="407"/>
      <c r="BN391" s="397"/>
      <c r="BO391" s="397"/>
      <c r="BP391" s="397"/>
      <c r="BQ391" s="407"/>
      <c r="BR391" s="397"/>
      <c r="BS391" s="397"/>
      <c r="BT391" s="397"/>
      <c r="BU391" s="407"/>
      <c r="BV391" s="397"/>
      <c r="BW391" s="398"/>
      <c r="BX391" s="397"/>
      <c r="BY391" s="407"/>
      <c r="BZ391" s="409"/>
      <c r="CA391" s="410"/>
      <c r="CB391" s="411"/>
      <c r="CC391" s="397"/>
      <c r="CD391" s="397"/>
      <c r="CE391" s="407"/>
      <c r="CF391" s="397"/>
      <c r="CG391" s="397"/>
      <c r="CH391" s="397"/>
      <c r="CI391" s="407"/>
      <c r="CJ391" s="240"/>
      <c r="CK391" s="241"/>
      <c r="CL391" s="242"/>
    </row>
    <row r="392" spans="2:90" ht="23.25" thickBot="1">
      <c r="B392" s="223"/>
      <c r="C392" s="224"/>
      <c r="D392" s="225"/>
      <c r="E392" s="421"/>
      <c r="F392" s="420"/>
      <c r="G392" s="227"/>
      <c r="H392" s="392"/>
      <c r="I392" s="228"/>
      <c r="J392" s="228"/>
      <c r="K392" s="228"/>
      <c r="L392" s="418"/>
      <c r="M392" s="231"/>
      <c r="N392" s="232"/>
      <c r="O392" s="390"/>
      <c r="P392" s="391"/>
      <c r="R392" s="396"/>
      <c r="S392" s="381"/>
      <c r="T392" s="396"/>
      <c r="U392" s="395"/>
      <c r="V392" s="397"/>
      <c r="W392" s="397"/>
      <c r="X392" s="397"/>
      <c r="Y392" s="407"/>
      <c r="Z392" s="397"/>
      <c r="AA392" s="397"/>
      <c r="AB392" s="397"/>
      <c r="AC392" s="407"/>
      <c r="AD392" s="397"/>
      <c r="AE392" s="397"/>
      <c r="AF392" s="400"/>
      <c r="AG392" s="401"/>
      <c r="AH392" s="397"/>
      <c r="AI392" s="400"/>
      <c r="AJ392" s="397"/>
      <c r="AK392" s="401"/>
      <c r="AL392" s="400"/>
      <c r="AM392" s="402"/>
      <c r="AN392" s="403"/>
      <c r="AO392" s="400"/>
      <c r="AP392" s="397"/>
      <c r="AQ392" s="397"/>
      <c r="AR392" s="397"/>
      <c r="AS392" s="404"/>
      <c r="AT392" s="403"/>
      <c r="AU392" s="397"/>
      <c r="AV392" s="397"/>
      <c r="AW392" s="407"/>
      <c r="AX392" s="397"/>
      <c r="AY392" s="397"/>
      <c r="AZ392" s="397"/>
      <c r="BA392" s="407"/>
      <c r="BB392" s="397"/>
      <c r="BC392" s="397"/>
      <c r="BD392" s="397"/>
      <c r="BE392" s="407"/>
      <c r="BF392" s="397"/>
      <c r="BG392" s="397"/>
      <c r="BH392" s="397"/>
      <c r="BI392" s="407"/>
      <c r="BJ392" s="397"/>
      <c r="BK392" s="397"/>
      <c r="BL392" s="397"/>
      <c r="BM392" s="407"/>
      <c r="BN392" s="397"/>
      <c r="BO392" s="397"/>
      <c r="BP392" s="397"/>
      <c r="BQ392" s="407"/>
      <c r="BR392" s="397"/>
      <c r="BS392" s="397"/>
      <c r="BT392" s="397"/>
      <c r="BU392" s="407"/>
      <c r="BV392" s="397"/>
      <c r="BW392" s="398"/>
      <c r="BX392" s="397"/>
      <c r="BY392" s="407"/>
      <c r="BZ392" s="409"/>
      <c r="CA392" s="410"/>
      <c r="CB392" s="411"/>
      <c r="CC392" s="397"/>
      <c r="CD392" s="397"/>
      <c r="CE392" s="407"/>
      <c r="CF392" s="397"/>
      <c r="CG392" s="397"/>
      <c r="CH392" s="397"/>
      <c r="CI392" s="407"/>
      <c r="CJ392" s="240"/>
      <c r="CK392" s="241"/>
      <c r="CL392" s="242"/>
    </row>
    <row r="393" spans="2:90" ht="23.25" thickBot="1">
      <c r="B393" s="223"/>
      <c r="C393" s="224"/>
      <c r="D393" s="225"/>
      <c r="E393" s="421"/>
      <c r="F393" s="420"/>
      <c r="G393" s="227"/>
      <c r="H393" s="392"/>
      <c r="I393" s="228"/>
      <c r="J393" s="228"/>
      <c r="K393" s="228"/>
      <c r="L393" s="418"/>
      <c r="M393" s="231"/>
      <c r="N393" s="232"/>
      <c r="O393" s="390"/>
      <c r="P393" s="391"/>
      <c r="R393" s="396"/>
      <c r="S393" s="381"/>
      <c r="T393" s="396"/>
      <c r="U393" s="395"/>
      <c r="V393" s="397"/>
      <c r="W393" s="397"/>
      <c r="X393" s="397"/>
      <c r="Y393" s="407"/>
      <c r="Z393" s="397"/>
      <c r="AA393" s="397"/>
      <c r="AB393" s="397"/>
      <c r="AC393" s="407"/>
      <c r="AD393" s="397"/>
      <c r="AE393" s="397"/>
      <c r="AF393" s="400"/>
      <c r="AG393" s="401"/>
      <c r="AH393" s="397"/>
      <c r="AI393" s="400"/>
      <c r="AJ393" s="397"/>
      <c r="AK393" s="401"/>
      <c r="AL393" s="400"/>
      <c r="AM393" s="402"/>
      <c r="AN393" s="403"/>
      <c r="AO393" s="400"/>
      <c r="AP393" s="397"/>
      <c r="AQ393" s="397"/>
      <c r="AR393" s="397"/>
      <c r="AS393" s="404"/>
      <c r="AT393" s="403"/>
      <c r="AU393" s="397"/>
      <c r="AV393" s="397"/>
      <c r="AW393" s="407"/>
      <c r="AX393" s="397"/>
      <c r="AY393" s="397"/>
      <c r="AZ393" s="397"/>
      <c r="BA393" s="407"/>
      <c r="BB393" s="397"/>
      <c r="BC393" s="397"/>
      <c r="BD393" s="397"/>
      <c r="BE393" s="407"/>
      <c r="BF393" s="397"/>
      <c r="BG393" s="397"/>
      <c r="BH393" s="397"/>
      <c r="BI393" s="407"/>
      <c r="BJ393" s="397"/>
      <c r="BK393" s="397"/>
      <c r="BL393" s="397"/>
      <c r="BM393" s="407"/>
      <c r="BN393" s="397"/>
      <c r="BO393" s="397"/>
      <c r="BP393" s="397"/>
      <c r="BQ393" s="407"/>
      <c r="BR393" s="397"/>
      <c r="BS393" s="397"/>
      <c r="BT393" s="397"/>
      <c r="BU393" s="407"/>
      <c r="BV393" s="397"/>
      <c r="BW393" s="398"/>
      <c r="BX393" s="397"/>
      <c r="BY393" s="407"/>
      <c r="BZ393" s="409"/>
      <c r="CA393" s="410"/>
      <c r="CB393" s="411"/>
      <c r="CC393" s="397"/>
      <c r="CD393" s="397"/>
      <c r="CE393" s="407"/>
      <c r="CF393" s="397"/>
      <c r="CG393" s="397"/>
      <c r="CH393" s="397"/>
      <c r="CI393" s="407"/>
      <c r="CJ393" s="240"/>
      <c r="CK393" s="241"/>
      <c r="CL393" s="242"/>
    </row>
    <row r="394" spans="2:90" ht="23.25" thickBot="1">
      <c r="B394" s="223"/>
      <c r="C394" s="224"/>
      <c r="D394" s="225"/>
      <c r="E394" s="421"/>
      <c r="F394" s="420"/>
      <c r="G394" s="227"/>
      <c r="H394" s="392"/>
      <c r="I394" s="228"/>
      <c r="J394" s="228"/>
      <c r="K394" s="228"/>
      <c r="L394" s="418"/>
      <c r="M394" s="231"/>
      <c r="N394" s="232"/>
      <c r="O394" s="390"/>
      <c r="P394" s="391"/>
      <c r="R394" s="396"/>
      <c r="S394" s="381"/>
      <c r="T394" s="396"/>
      <c r="U394" s="395"/>
      <c r="V394" s="397"/>
      <c r="W394" s="397"/>
      <c r="X394" s="397"/>
      <c r="Y394" s="407"/>
      <c r="Z394" s="397"/>
      <c r="AA394" s="397"/>
      <c r="AB394" s="397"/>
      <c r="AC394" s="407"/>
      <c r="AD394" s="397"/>
      <c r="AE394" s="397"/>
      <c r="AF394" s="400"/>
      <c r="AG394" s="401"/>
      <c r="AH394" s="397"/>
      <c r="AI394" s="400"/>
      <c r="AJ394" s="397"/>
      <c r="AK394" s="401"/>
      <c r="AL394" s="400"/>
      <c r="AM394" s="402"/>
      <c r="AN394" s="403"/>
      <c r="AO394" s="400"/>
      <c r="AP394" s="397"/>
      <c r="AQ394" s="397"/>
      <c r="AR394" s="397"/>
      <c r="AS394" s="404"/>
      <c r="AT394" s="403"/>
      <c r="AU394" s="397"/>
      <c r="AV394" s="397"/>
      <c r="AW394" s="407"/>
      <c r="AX394" s="397"/>
      <c r="AY394" s="397"/>
      <c r="AZ394" s="397"/>
      <c r="BA394" s="407"/>
      <c r="BB394" s="397"/>
      <c r="BC394" s="397"/>
      <c r="BD394" s="397"/>
      <c r="BE394" s="407"/>
      <c r="BF394" s="397"/>
      <c r="BG394" s="397"/>
      <c r="BH394" s="397"/>
      <c r="BI394" s="407"/>
      <c r="BJ394" s="397"/>
      <c r="BK394" s="397"/>
      <c r="BL394" s="397"/>
      <c r="BM394" s="407"/>
      <c r="BN394" s="397"/>
      <c r="BO394" s="397"/>
      <c r="BP394" s="397"/>
      <c r="BQ394" s="407"/>
      <c r="BR394" s="397"/>
      <c r="BS394" s="397"/>
      <c r="BT394" s="397"/>
      <c r="BU394" s="407"/>
      <c r="BV394" s="397"/>
      <c r="BW394" s="398"/>
      <c r="BX394" s="397"/>
      <c r="BY394" s="407"/>
      <c r="BZ394" s="409"/>
      <c r="CA394" s="410"/>
      <c r="CB394" s="411"/>
      <c r="CC394" s="397"/>
      <c r="CD394" s="397"/>
      <c r="CE394" s="407"/>
      <c r="CF394" s="397"/>
      <c r="CG394" s="397"/>
      <c r="CH394" s="397"/>
      <c r="CI394" s="407"/>
      <c r="CJ394" s="240"/>
      <c r="CK394" s="241"/>
      <c r="CL394" s="242"/>
    </row>
    <row r="395" spans="2:90" ht="23.25" thickBot="1">
      <c r="B395" s="223"/>
      <c r="C395" s="224"/>
      <c r="D395" s="225"/>
      <c r="E395" s="421"/>
      <c r="F395" s="420"/>
      <c r="G395" s="227"/>
      <c r="H395" s="392"/>
      <c r="I395" s="228"/>
      <c r="J395" s="228"/>
      <c r="K395" s="228"/>
      <c r="L395" s="418"/>
      <c r="M395" s="231"/>
      <c r="N395" s="232"/>
      <c r="O395" s="390"/>
      <c r="P395" s="391"/>
      <c r="R395" s="396"/>
      <c r="S395" s="381"/>
      <c r="T395" s="396"/>
      <c r="U395" s="395"/>
      <c r="V395" s="397"/>
      <c r="W395" s="397"/>
      <c r="X395" s="397"/>
      <c r="Y395" s="407"/>
      <c r="Z395" s="397"/>
      <c r="AA395" s="397"/>
      <c r="AB395" s="397"/>
      <c r="AC395" s="407"/>
      <c r="AD395" s="397"/>
      <c r="AE395" s="397"/>
      <c r="AF395" s="400"/>
      <c r="AG395" s="401"/>
      <c r="AH395" s="397"/>
      <c r="AI395" s="400"/>
      <c r="AJ395" s="397"/>
      <c r="AK395" s="401"/>
      <c r="AL395" s="400"/>
      <c r="AM395" s="402"/>
      <c r="AN395" s="403"/>
      <c r="AO395" s="400"/>
      <c r="AP395" s="397"/>
      <c r="AQ395" s="397"/>
      <c r="AR395" s="397"/>
      <c r="AS395" s="404"/>
      <c r="AT395" s="403"/>
      <c r="AU395" s="397"/>
      <c r="AV395" s="397"/>
      <c r="AW395" s="407"/>
      <c r="AX395" s="397"/>
      <c r="AY395" s="397"/>
      <c r="AZ395" s="397"/>
      <c r="BA395" s="407"/>
      <c r="BB395" s="397"/>
      <c r="BC395" s="397"/>
      <c r="BD395" s="397"/>
      <c r="BE395" s="407"/>
      <c r="BF395" s="397"/>
      <c r="BG395" s="397"/>
      <c r="BH395" s="397"/>
      <c r="BI395" s="407"/>
      <c r="BJ395" s="397"/>
      <c r="BK395" s="397"/>
      <c r="BL395" s="397"/>
      <c r="BM395" s="407"/>
      <c r="BN395" s="397"/>
      <c r="BO395" s="397"/>
      <c r="BP395" s="397"/>
      <c r="BQ395" s="407"/>
      <c r="BR395" s="397"/>
      <c r="BS395" s="397"/>
      <c r="BT395" s="397"/>
      <c r="BU395" s="407"/>
      <c r="BV395" s="397"/>
      <c r="BW395" s="398"/>
      <c r="BX395" s="397"/>
      <c r="BY395" s="407"/>
      <c r="BZ395" s="409"/>
      <c r="CA395" s="410"/>
      <c r="CB395" s="411"/>
      <c r="CC395" s="397"/>
      <c r="CD395" s="397"/>
      <c r="CE395" s="407"/>
      <c r="CF395" s="397"/>
      <c r="CG395" s="397"/>
      <c r="CH395" s="397"/>
      <c r="CI395" s="407"/>
      <c r="CJ395" s="240"/>
      <c r="CK395" s="241"/>
      <c r="CL395" s="242"/>
    </row>
    <row r="396" spans="2:90" ht="23.25" thickBot="1">
      <c r="B396" s="223"/>
      <c r="C396" s="224"/>
      <c r="D396" s="225"/>
      <c r="E396" s="421"/>
      <c r="F396" s="420"/>
      <c r="G396" s="227"/>
      <c r="H396" s="392"/>
      <c r="I396" s="228"/>
      <c r="J396" s="228"/>
      <c r="K396" s="228"/>
      <c r="L396" s="418"/>
      <c r="M396" s="231"/>
      <c r="N396" s="232"/>
      <c r="O396" s="390"/>
      <c r="P396" s="391"/>
      <c r="R396" s="396"/>
      <c r="S396" s="381"/>
      <c r="T396" s="396"/>
      <c r="U396" s="395"/>
      <c r="V396" s="397"/>
      <c r="W396" s="397"/>
      <c r="X396" s="397"/>
      <c r="Y396" s="407"/>
      <c r="Z396" s="397"/>
      <c r="AA396" s="397"/>
      <c r="AB396" s="397"/>
      <c r="AC396" s="407"/>
      <c r="AD396" s="397"/>
      <c r="AE396" s="397"/>
      <c r="AF396" s="400"/>
      <c r="AG396" s="401"/>
      <c r="AH396" s="397"/>
      <c r="AI396" s="400"/>
      <c r="AJ396" s="397"/>
      <c r="AK396" s="401"/>
      <c r="AL396" s="400"/>
      <c r="AM396" s="402"/>
      <c r="AN396" s="403"/>
      <c r="AO396" s="400"/>
      <c r="AP396" s="397"/>
      <c r="AQ396" s="397"/>
      <c r="AR396" s="397"/>
      <c r="AS396" s="404"/>
      <c r="AT396" s="403"/>
      <c r="AU396" s="397"/>
      <c r="AV396" s="397"/>
      <c r="AW396" s="407"/>
      <c r="AX396" s="397"/>
      <c r="AY396" s="397"/>
      <c r="AZ396" s="397"/>
      <c r="BA396" s="407"/>
      <c r="BB396" s="397"/>
      <c r="BC396" s="397"/>
      <c r="BD396" s="397"/>
      <c r="BE396" s="407"/>
      <c r="BF396" s="397"/>
      <c r="BG396" s="397"/>
      <c r="BH396" s="397"/>
      <c r="BI396" s="407"/>
      <c r="BJ396" s="397"/>
      <c r="BK396" s="397"/>
      <c r="BL396" s="397"/>
      <c r="BM396" s="407"/>
      <c r="BN396" s="397"/>
      <c r="BO396" s="397"/>
      <c r="BP396" s="397"/>
      <c r="BQ396" s="407"/>
      <c r="BR396" s="397"/>
      <c r="BS396" s="397"/>
      <c r="BT396" s="397"/>
      <c r="BU396" s="407"/>
      <c r="BV396" s="397"/>
      <c r="BW396" s="398"/>
      <c r="BX396" s="397"/>
      <c r="BY396" s="407"/>
      <c r="BZ396" s="409"/>
      <c r="CA396" s="410"/>
      <c r="CB396" s="411"/>
      <c r="CC396" s="397"/>
      <c r="CD396" s="397"/>
      <c r="CE396" s="407"/>
      <c r="CF396" s="397"/>
      <c r="CG396" s="397"/>
      <c r="CH396" s="397"/>
      <c r="CI396" s="407"/>
      <c r="CJ396" s="240"/>
      <c r="CK396" s="241"/>
      <c r="CL396" s="242"/>
    </row>
    <row r="397" spans="2:90" ht="23.25" thickBot="1">
      <c r="B397" s="223"/>
      <c r="C397" s="224"/>
      <c r="D397" s="225"/>
      <c r="E397" s="421"/>
      <c r="F397" s="420"/>
      <c r="G397" s="227"/>
      <c r="H397" s="392"/>
      <c r="I397" s="228"/>
      <c r="J397" s="228"/>
      <c r="K397" s="228"/>
      <c r="L397" s="418"/>
      <c r="M397" s="231"/>
      <c r="N397" s="232"/>
      <c r="O397" s="390"/>
      <c r="P397" s="391"/>
      <c r="R397" s="396"/>
      <c r="S397" s="381"/>
      <c r="T397" s="396"/>
      <c r="U397" s="395"/>
      <c r="V397" s="397"/>
      <c r="W397" s="397"/>
      <c r="X397" s="397"/>
      <c r="Y397" s="407"/>
      <c r="Z397" s="397"/>
      <c r="AA397" s="397"/>
      <c r="AB397" s="397"/>
      <c r="AC397" s="407"/>
      <c r="AD397" s="397"/>
      <c r="AE397" s="397"/>
      <c r="AF397" s="400"/>
      <c r="AG397" s="401"/>
      <c r="AH397" s="397"/>
      <c r="AI397" s="400"/>
      <c r="AJ397" s="397"/>
      <c r="AK397" s="401"/>
      <c r="AL397" s="400"/>
      <c r="AM397" s="402"/>
      <c r="AN397" s="403"/>
      <c r="AO397" s="400"/>
      <c r="AP397" s="397"/>
      <c r="AQ397" s="397"/>
      <c r="AR397" s="397"/>
      <c r="AS397" s="404"/>
      <c r="AT397" s="403"/>
      <c r="AU397" s="397"/>
      <c r="AV397" s="397"/>
      <c r="AW397" s="407"/>
      <c r="AX397" s="397"/>
      <c r="AY397" s="397"/>
      <c r="AZ397" s="397"/>
      <c r="BA397" s="407"/>
      <c r="BB397" s="397"/>
      <c r="BC397" s="397"/>
      <c r="BD397" s="397"/>
      <c r="BE397" s="407"/>
      <c r="BF397" s="397"/>
      <c r="BG397" s="397"/>
      <c r="BH397" s="397"/>
      <c r="BI397" s="407"/>
      <c r="BJ397" s="397"/>
      <c r="BK397" s="397"/>
      <c r="BL397" s="397"/>
      <c r="BM397" s="407"/>
      <c r="BN397" s="397"/>
      <c r="BO397" s="397"/>
      <c r="BP397" s="397"/>
      <c r="BQ397" s="407"/>
      <c r="BR397" s="397"/>
      <c r="BS397" s="397"/>
      <c r="BT397" s="397"/>
      <c r="BU397" s="407"/>
      <c r="BV397" s="397"/>
      <c r="BW397" s="398"/>
      <c r="BX397" s="397"/>
      <c r="BY397" s="407"/>
      <c r="BZ397" s="409"/>
      <c r="CA397" s="410"/>
      <c r="CB397" s="411"/>
      <c r="CC397" s="397"/>
      <c r="CD397" s="397"/>
      <c r="CE397" s="407"/>
      <c r="CF397" s="397"/>
      <c r="CG397" s="397"/>
      <c r="CH397" s="397"/>
      <c r="CI397" s="407"/>
      <c r="CJ397" s="240"/>
      <c r="CK397" s="241"/>
      <c r="CL397" s="242"/>
    </row>
    <row r="398" spans="2:90" ht="23.25" thickBot="1">
      <c r="B398" s="223"/>
      <c r="C398" s="224"/>
      <c r="D398" s="225"/>
      <c r="E398" s="421"/>
      <c r="F398" s="420"/>
      <c r="G398" s="227"/>
      <c r="H398" s="392"/>
      <c r="I398" s="228"/>
      <c r="J398" s="228"/>
      <c r="K398" s="228"/>
      <c r="L398" s="418"/>
      <c r="M398" s="231"/>
      <c r="N398" s="232"/>
      <c r="O398" s="390"/>
      <c r="P398" s="391"/>
      <c r="R398" s="396"/>
      <c r="S398" s="381"/>
      <c r="T398" s="396"/>
      <c r="U398" s="395"/>
      <c r="V398" s="397"/>
      <c r="W398" s="397"/>
      <c r="X398" s="397"/>
      <c r="Y398" s="407"/>
      <c r="Z398" s="397"/>
      <c r="AA398" s="397"/>
      <c r="AB398" s="397"/>
      <c r="AC398" s="407"/>
      <c r="AD398" s="397"/>
      <c r="AE398" s="397"/>
      <c r="AF398" s="400"/>
      <c r="AG398" s="401"/>
      <c r="AH398" s="397"/>
      <c r="AI398" s="400"/>
      <c r="AJ398" s="397"/>
      <c r="AK398" s="401"/>
      <c r="AL398" s="400"/>
      <c r="AM398" s="402"/>
      <c r="AN398" s="403"/>
      <c r="AO398" s="400"/>
      <c r="AP398" s="397"/>
      <c r="AQ398" s="397"/>
      <c r="AR398" s="397"/>
      <c r="AS398" s="404"/>
      <c r="AT398" s="403"/>
      <c r="AU398" s="397"/>
      <c r="AV398" s="397"/>
      <c r="AW398" s="407"/>
      <c r="AX398" s="397"/>
      <c r="AY398" s="397"/>
      <c r="AZ398" s="397"/>
      <c r="BA398" s="407"/>
      <c r="BB398" s="397"/>
      <c r="BC398" s="397"/>
      <c r="BD398" s="397"/>
      <c r="BE398" s="407"/>
      <c r="BF398" s="397"/>
      <c r="BG398" s="397"/>
      <c r="BH398" s="397"/>
      <c r="BI398" s="407"/>
      <c r="BJ398" s="397"/>
      <c r="BK398" s="397"/>
      <c r="BL398" s="397"/>
      <c r="BM398" s="407"/>
      <c r="BN398" s="397"/>
      <c r="BO398" s="397"/>
      <c r="BP398" s="397"/>
      <c r="BQ398" s="407"/>
      <c r="BR398" s="397"/>
      <c r="BS398" s="397"/>
      <c r="BT398" s="397"/>
      <c r="BU398" s="407"/>
      <c r="BV398" s="397"/>
      <c r="BW398" s="398"/>
      <c r="BX398" s="397"/>
      <c r="BY398" s="407"/>
      <c r="BZ398" s="409"/>
      <c r="CA398" s="410"/>
      <c r="CB398" s="411"/>
      <c r="CC398" s="397"/>
      <c r="CD398" s="397"/>
      <c r="CE398" s="407"/>
      <c r="CF398" s="397"/>
      <c r="CG398" s="397"/>
      <c r="CH398" s="397"/>
      <c r="CI398" s="407"/>
      <c r="CJ398" s="240"/>
      <c r="CK398" s="241"/>
      <c r="CL398" s="242"/>
    </row>
    <row r="399" spans="2:90" ht="23.25" thickBot="1">
      <c r="B399" s="223"/>
      <c r="C399" s="224"/>
      <c r="D399" s="225"/>
      <c r="E399" s="421"/>
      <c r="F399" s="420"/>
      <c r="G399" s="227"/>
      <c r="H399" s="392"/>
      <c r="I399" s="228"/>
      <c r="J399" s="228"/>
      <c r="K399" s="228"/>
      <c r="L399" s="418"/>
      <c r="M399" s="231"/>
      <c r="N399" s="232"/>
      <c r="O399" s="390"/>
      <c r="P399" s="391"/>
      <c r="R399" s="396"/>
      <c r="S399" s="381"/>
      <c r="T399" s="396"/>
      <c r="U399" s="395"/>
      <c r="V399" s="397"/>
      <c r="W399" s="397"/>
      <c r="X399" s="397"/>
      <c r="Y399" s="407"/>
      <c r="Z399" s="397"/>
      <c r="AA399" s="397"/>
      <c r="AB399" s="397"/>
      <c r="AC399" s="407"/>
      <c r="AD399" s="397"/>
      <c r="AE399" s="397"/>
      <c r="AF399" s="400"/>
      <c r="AG399" s="401"/>
      <c r="AH399" s="397"/>
      <c r="AI399" s="400"/>
      <c r="AJ399" s="397"/>
      <c r="AK399" s="401"/>
      <c r="AL399" s="400"/>
      <c r="AM399" s="402"/>
      <c r="AN399" s="403"/>
      <c r="AO399" s="400"/>
      <c r="AP399" s="397"/>
      <c r="AQ399" s="397"/>
      <c r="AR399" s="397"/>
      <c r="AS399" s="404"/>
      <c r="AT399" s="403"/>
      <c r="AU399" s="397"/>
      <c r="AV399" s="397"/>
      <c r="AW399" s="407"/>
      <c r="AX399" s="397"/>
      <c r="AY399" s="397"/>
      <c r="AZ399" s="397"/>
      <c r="BA399" s="407"/>
      <c r="BB399" s="397"/>
      <c r="BC399" s="397"/>
      <c r="BD399" s="397"/>
      <c r="BE399" s="407"/>
      <c r="BF399" s="397"/>
      <c r="BG399" s="397"/>
      <c r="BH399" s="397"/>
      <c r="BI399" s="407"/>
      <c r="BJ399" s="397"/>
      <c r="BK399" s="397"/>
      <c r="BL399" s="397"/>
      <c r="BM399" s="407"/>
      <c r="BN399" s="397"/>
      <c r="BO399" s="397"/>
      <c r="BP399" s="397"/>
      <c r="BQ399" s="407"/>
      <c r="BR399" s="397"/>
      <c r="BS399" s="397"/>
      <c r="BT399" s="397"/>
      <c r="BU399" s="407"/>
      <c r="BV399" s="397"/>
      <c r="BW399" s="398"/>
      <c r="BX399" s="397"/>
      <c r="BY399" s="407"/>
      <c r="BZ399" s="409"/>
      <c r="CA399" s="410"/>
      <c r="CB399" s="411"/>
      <c r="CC399" s="397"/>
      <c r="CD399" s="397"/>
      <c r="CE399" s="407"/>
      <c r="CF399" s="397"/>
      <c r="CG399" s="397"/>
      <c r="CH399" s="397"/>
      <c r="CI399" s="407"/>
      <c r="CJ399" s="240"/>
      <c r="CK399" s="241"/>
      <c r="CL399" s="242"/>
    </row>
    <row r="400" spans="2:90" ht="23.25" thickBot="1">
      <c r="B400" s="223"/>
      <c r="C400" s="224"/>
      <c r="D400" s="225"/>
      <c r="E400" s="421"/>
      <c r="F400" s="420"/>
      <c r="G400" s="227"/>
      <c r="H400" s="392"/>
      <c r="I400" s="228"/>
      <c r="J400" s="228"/>
      <c r="K400" s="228"/>
      <c r="L400" s="418"/>
      <c r="M400" s="231"/>
      <c r="N400" s="232"/>
      <c r="O400" s="390"/>
      <c r="P400" s="391"/>
      <c r="R400" s="396"/>
      <c r="S400" s="381"/>
      <c r="T400" s="396"/>
      <c r="U400" s="395"/>
      <c r="V400" s="397"/>
      <c r="W400" s="397"/>
      <c r="X400" s="397"/>
      <c r="Y400" s="407"/>
      <c r="Z400" s="397"/>
      <c r="AA400" s="397"/>
      <c r="AB400" s="397"/>
      <c r="AC400" s="407"/>
      <c r="AD400" s="397"/>
      <c r="AE400" s="397"/>
      <c r="AF400" s="400"/>
      <c r="AG400" s="401"/>
      <c r="AH400" s="397"/>
      <c r="AI400" s="400"/>
      <c r="AJ400" s="397"/>
      <c r="AK400" s="401"/>
      <c r="AL400" s="400"/>
      <c r="AM400" s="402"/>
      <c r="AN400" s="403"/>
      <c r="AO400" s="400"/>
      <c r="AP400" s="397"/>
      <c r="AQ400" s="397"/>
      <c r="AR400" s="397"/>
      <c r="AS400" s="404"/>
      <c r="AT400" s="403"/>
      <c r="AU400" s="397"/>
      <c r="AV400" s="397"/>
      <c r="AW400" s="407"/>
      <c r="AX400" s="397"/>
      <c r="AY400" s="397"/>
      <c r="AZ400" s="397"/>
      <c r="BA400" s="407"/>
      <c r="BB400" s="397"/>
      <c r="BC400" s="397"/>
      <c r="BD400" s="397"/>
      <c r="BE400" s="407"/>
      <c r="BF400" s="397"/>
      <c r="BG400" s="397"/>
      <c r="BH400" s="397"/>
      <c r="BI400" s="407"/>
      <c r="BJ400" s="397"/>
      <c r="BK400" s="397"/>
      <c r="BL400" s="397"/>
      <c r="BM400" s="407"/>
      <c r="BN400" s="397"/>
      <c r="BO400" s="397"/>
      <c r="BP400" s="397"/>
      <c r="BQ400" s="407"/>
      <c r="BR400" s="397"/>
      <c r="BS400" s="397"/>
      <c r="BT400" s="397"/>
      <c r="BU400" s="407"/>
      <c r="BV400" s="397"/>
      <c r="BW400" s="398"/>
      <c r="BX400" s="397"/>
      <c r="BY400" s="407"/>
      <c r="BZ400" s="409"/>
      <c r="CA400" s="410"/>
      <c r="CB400" s="411"/>
      <c r="CC400" s="397"/>
      <c r="CD400" s="397"/>
      <c r="CE400" s="407"/>
      <c r="CF400" s="397"/>
      <c r="CG400" s="397"/>
      <c r="CH400" s="397"/>
      <c r="CI400" s="407"/>
      <c r="CJ400" s="240"/>
      <c r="CK400" s="241"/>
      <c r="CL400" s="242"/>
    </row>
    <row r="401" spans="2:90" ht="23.25" thickBot="1">
      <c r="B401" s="223"/>
      <c r="C401" s="224"/>
      <c r="D401" s="225"/>
      <c r="E401" s="421"/>
      <c r="F401" s="420"/>
      <c r="G401" s="227"/>
      <c r="H401" s="392"/>
      <c r="I401" s="228"/>
      <c r="J401" s="228"/>
      <c r="K401" s="228"/>
      <c r="L401" s="418"/>
      <c r="M401" s="231"/>
      <c r="N401" s="232"/>
      <c r="O401" s="390"/>
      <c r="P401" s="391"/>
      <c r="R401" s="396"/>
      <c r="S401" s="381"/>
      <c r="T401" s="396"/>
      <c r="U401" s="395"/>
      <c r="V401" s="397"/>
      <c r="W401" s="397"/>
      <c r="X401" s="397"/>
      <c r="Y401" s="407"/>
      <c r="Z401" s="397"/>
      <c r="AA401" s="397"/>
      <c r="AB401" s="397"/>
      <c r="AC401" s="407"/>
      <c r="AD401" s="397"/>
      <c r="AE401" s="397"/>
      <c r="AF401" s="400"/>
      <c r="AG401" s="401"/>
      <c r="AH401" s="397"/>
      <c r="AI401" s="400"/>
      <c r="AJ401" s="397"/>
      <c r="AK401" s="401"/>
      <c r="AL401" s="400"/>
      <c r="AM401" s="402"/>
      <c r="AN401" s="403"/>
      <c r="AO401" s="400"/>
      <c r="AP401" s="397"/>
      <c r="AQ401" s="397"/>
      <c r="AR401" s="397"/>
      <c r="AS401" s="404"/>
      <c r="AT401" s="403"/>
      <c r="AU401" s="397"/>
      <c r="AV401" s="397"/>
      <c r="AW401" s="407"/>
      <c r="AX401" s="397"/>
      <c r="AY401" s="397"/>
      <c r="AZ401" s="397"/>
      <c r="BA401" s="407"/>
      <c r="BB401" s="397"/>
      <c r="BC401" s="397"/>
      <c r="BD401" s="397"/>
      <c r="BE401" s="407"/>
      <c r="BF401" s="397"/>
      <c r="BG401" s="397"/>
      <c r="BH401" s="397"/>
      <c r="BI401" s="407"/>
      <c r="BJ401" s="397"/>
      <c r="BK401" s="397"/>
      <c r="BL401" s="397"/>
      <c r="BM401" s="407"/>
      <c r="BN401" s="397"/>
      <c r="BO401" s="397"/>
      <c r="BP401" s="397"/>
      <c r="BQ401" s="407"/>
      <c r="BR401" s="397"/>
      <c r="BS401" s="397"/>
      <c r="BT401" s="397"/>
      <c r="BU401" s="407"/>
      <c r="BV401" s="397"/>
      <c r="BW401" s="398"/>
      <c r="BX401" s="397"/>
      <c r="BY401" s="407"/>
      <c r="BZ401" s="409"/>
      <c r="CA401" s="410"/>
      <c r="CB401" s="411"/>
      <c r="CC401" s="397"/>
      <c r="CD401" s="397"/>
      <c r="CE401" s="407"/>
      <c r="CF401" s="397"/>
      <c r="CG401" s="397"/>
      <c r="CH401" s="397"/>
      <c r="CI401" s="407"/>
      <c r="CJ401" s="240"/>
      <c r="CK401" s="241"/>
      <c r="CL401" s="242"/>
    </row>
    <row r="402" spans="2:90" ht="23.25" thickBot="1">
      <c r="B402" s="223"/>
      <c r="C402" s="224"/>
      <c r="D402" s="225"/>
      <c r="E402" s="421"/>
      <c r="F402" s="420"/>
      <c r="G402" s="227"/>
      <c r="H402" s="392"/>
      <c r="I402" s="228"/>
      <c r="J402" s="228"/>
      <c r="K402" s="228"/>
      <c r="L402" s="418"/>
      <c r="M402" s="231"/>
      <c r="N402" s="232"/>
      <c r="O402" s="390"/>
      <c r="P402" s="391"/>
      <c r="R402" s="396"/>
      <c r="S402" s="381"/>
      <c r="T402" s="396"/>
      <c r="U402" s="395"/>
      <c r="V402" s="397"/>
      <c r="W402" s="397"/>
      <c r="X402" s="397"/>
      <c r="Y402" s="407"/>
      <c r="Z402" s="397"/>
      <c r="AA402" s="397"/>
      <c r="AB402" s="397"/>
      <c r="AC402" s="407"/>
      <c r="AD402" s="397"/>
      <c r="AE402" s="397"/>
      <c r="AF402" s="400"/>
      <c r="AG402" s="401"/>
      <c r="AH402" s="397"/>
      <c r="AI402" s="400"/>
      <c r="AJ402" s="397"/>
      <c r="AK402" s="401"/>
      <c r="AL402" s="400"/>
      <c r="AM402" s="402"/>
      <c r="AN402" s="403"/>
      <c r="AO402" s="400"/>
      <c r="AP402" s="397"/>
      <c r="AQ402" s="397"/>
      <c r="AR402" s="397"/>
      <c r="AS402" s="404"/>
      <c r="AT402" s="403"/>
      <c r="AU402" s="397"/>
      <c r="AV402" s="397"/>
      <c r="AW402" s="407"/>
      <c r="AX402" s="397"/>
      <c r="AY402" s="397"/>
      <c r="AZ402" s="397"/>
      <c r="BA402" s="407"/>
      <c r="BB402" s="397"/>
      <c r="BC402" s="397"/>
      <c r="BD402" s="397"/>
      <c r="BE402" s="407"/>
      <c r="BF402" s="397"/>
      <c r="BG402" s="397"/>
      <c r="BH402" s="397"/>
      <c r="BI402" s="407"/>
      <c r="BJ402" s="397"/>
      <c r="BK402" s="397"/>
      <c r="BL402" s="397"/>
      <c r="BM402" s="407"/>
      <c r="BN402" s="397"/>
      <c r="BO402" s="397"/>
      <c r="BP402" s="397"/>
      <c r="BQ402" s="407"/>
      <c r="BR402" s="397"/>
      <c r="BS402" s="397"/>
      <c r="BT402" s="397"/>
      <c r="BU402" s="407"/>
      <c r="BV402" s="397"/>
      <c r="BW402" s="398"/>
      <c r="BX402" s="397"/>
      <c r="BY402" s="407"/>
      <c r="BZ402" s="409"/>
      <c r="CA402" s="410"/>
      <c r="CB402" s="411"/>
      <c r="CC402" s="397"/>
      <c r="CD402" s="397"/>
      <c r="CE402" s="407"/>
      <c r="CF402" s="397"/>
      <c r="CG402" s="397"/>
      <c r="CH402" s="397"/>
      <c r="CI402" s="407"/>
      <c r="CJ402" s="240"/>
      <c r="CK402" s="241"/>
      <c r="CL402" s="242"/>
    </row>
    <row r="403" spans="2:90" ht="23.25" thickBot="1">
      <c r="B403" s="223"/>
      <c r="C403" s="224"/>
      <c r="D403" s="225"/>
      <c r="E403" s="421"/>
      <c r="F403" s="420"/>
      <c r="G403" s="227"/>
      <c r="H403" s="392"/>
      <c r="I403" s="228"/>
      <c r="J403" s="228"/>
      <c r="K403" s="228"/>
      <c r="L403" s="418"/>
      <c r="M403" s="231"/>
      <c r="N403" s="232"/>
      <c r="O403" s="390"/>
      <c r="P403" s="391"/>
      <c r="R403" s="396"/>
      <c r="S403" s="381"/>
      <c r="T403" s="396"/>
      <c r="U403" s="395"/>
      <c r="V403" s="397"/>
      <c r="W403" s="397"/>
      <c r="X403" s="397"/>
      <c r="Y403" s="407"/>
      <c r="Z403" s="397"/>
      <c r="AA403" s="397"/>
      <c r="AB403" s="397"/>
      <c r="AC403" s="407"/>
      <c r="AD403" s="397"/>
      <c r="AE403" s="397"/>
      <c r="AF403" s="400"/>
      <c r="AG403" s="401"/>
      <c r="AH403" s="397"/>
      <c r="AI403" s="400"/>
      <c r="AJ403" s="397"/>
      <c r="AK403" s="401"/>
      <c r="AL403" s="400"/>
      <c r="AM403" s="402"/>
      <c r="AN403" s="403"/>
      <c r="AO403" s="400"/>
      <c r="AP403" s="397"/>
      <c r="AQ403" s="397"/>
      <c r="AR403" s="397"/>
      <c r="AS403" s="404"/>
      <c r="AT403" s="403"/>
      <c r="AU403" s="397"/>
      <c r="AV403" s="397"/>
      <c r="AW403" s="407"/>
      <c r="AX403" s="397"/>
      <c r="AY403" s="397"/>
      <c r="AZ403" s="397"/>
      <c r="BA403" s="407"/>
      <c r="BB403" s="397"/>
      <c r="BC403" s="397"/>
      <c r="BD403" s="397"/>
      <c r="BE403" s="407"/>
      <c r="BF403" s="397"/>
      <c r="BG403" s="397"/>
      <c r="BH403" s="397"/>
      <c r="BI403" s="407"/>
      <c r="BJ403" s="397"/>
      <c r="BK403" s="397"/>
      <c r="BL403" s="397"/>
      <c r="BM403" s="407"/>
      <c r="BN403" s="397"/>
      <c r="BO403" s="397"/>
      <c r="BP403" s="397"/>
      <c r="BQ403" s="407"/>
      <c r="BR403" s="397"/>
      <c r="BS403" s="397"/>
      <c r="BT403" s="397"/>
      <c r="BU403" s="407"/>
      <c r="BV403" s="397"/>
      <c r="BW403" s="398"/>
      <c r="BX403" s="397"/>
      <c r="BY403" s="407"/>
      <c r="BZ403" s="409"/>
      <c r="CA403" s="410"/>
      <c r="CB403" s="411"/>
      <c r="CC403" s="397"/>
      <c r="CD403" s="397"/>
      <c r="CE403" s="407"/>
      <c r="CF403" s="397"/>
      <c r="CG403" s="397"/>
      <c r="CH403" s="397"/>
      <c r="CI403" s="407"/>
      <c r="CJ403" s="240"/>
      <c r="CK403" s="241"/>
      <c r="CL403" s="242"/>
    </row>
    <row r="404" spans="2:90" ht="23.25" thickBot="1">
      <c r="B404" s="223"/>
      <c r="C404" s="224"/>
      <c r="D404" s="225"/>
      <c r="E404" s="421"/>
      <c r="F404" s="420"/>
      <c r="G404" s="227"/>
      <c r="H404" s="392"/>
      <c r="I404" s="228"/>
      <c r="J404" s="228"/>
      <c r="K404" s="228"/>
      <c r="L404" s="418"/>
      <c r="M404" s="231"/>
      <c r="N404" s="232"/>
      <c r="O404" s="390"/>
      <c r="P404" s="391"/>
      <c r="R404" s="396"/>
      <c r="S404" s="381"/>
      <c r="T404" s="396"/>
      <c r="U404" s="395"/>
      <c r="V404" s="397"/>
      <c r="W404" s="397"/>
      <c r="X404" s="397"/>
      <c r="Y404" s="407"/>
      <c r="Z404" s="397"/>
      <c r="AA404" s="397"/>
      <c r="AB404" s="397"/>
      <c r="AC404" s="407"/>
      <c r="AD404" s="397"/>
      <c r="AE404" s="397"/>
      <c r="AF404" s="400"/>
      <c r="AG404" s="401"/>
      <c r="AH404" s="397"/>
      <c r="AI404" s="400"/>
      <c r="AJ404" s="397"/>
      <c r="AK404" s="401"/>
      <c r="AL404" s="400"/>
      <c r="AM404" s="402"/>
      <c r="AN404" s="403"/>
      <c r="AO404" s="400"/>
      <c r="AP404" s="397"/>
      <c r="AQ404" s="397"/>
      <c r="AR404" s="397"/>
      <c r="AS404" s="404"/>
      <c r="AT404" s="403"/>
      <c r="AU404" s="397"/>
      <c r="AV404" s="397"/>
      <c r="AW404" s="407"/>
      <c r="AX404" s="397"/>
      <c r="AY404" s="397"/>
      <c r="AZ404" s="397"/>
      <c r="BA404" s="407"/>
      <c r="BB404" s="397"/>
      <c r="BC404" s="397"/>
      <c r="BD404" s="397"/>
      <c r="BE404" s="407"/>
      <c r="BF404" s="397"/>
      <c r="BG404" s="397"/>
      <c r="BH404" s="397"/>
      <c r="BI404" s="407"/>
      <c r="BJ404" s="397"/>
      <c r="BK404" s="397"/>
      <c r="BL404" s="397"/>
      <c r="BM404" s="407"/>
      <c r="BN404" s="397"/>
      <c r="BO404" s="397"/>
      <c r="BP404" s="397"/>
      <c r="BQ404" s="407"/>
      <c r="BR404" s="397"/>
      <c r="BS404" s="397"/>
      <c r="BT404" s="397"/>
      <c r="BU404" s="407"/>
      <c r="BV404" s="397"/>
      <c r="BW404" s="398"/>
      <c r="BX404" s="397"/>
      <c r="BY404" s="407"/>
      <c r="BZ404" s="409"/>
      <c r="CA404" s="410"/>
      <c r="CB404" s="411"/>
      <c r="CC404" s="397"/>
      <c r="CD404" s="397"/>
      <c r="CE404" s="407"/>
      <c r="CF404" s="397"/>
      <c r="CG404" s="397"/>
      <c r="CH404" s="397"/>
      <c r="CI404" s="407"/>
      <c r="CJ404" s="240"/>
      <c r="CK404" s="241"/>
      <c r="CL404" s="242"/>
    </row>
    <row r="405" spans="2:90" ht="23.25" thickBot="1">
      <c r="B405" s="223"/>
      <c r="C405" s="224"/>
      <c r="D405" s="225"/>
      <c r="E405" s="421"/>
      <c r="F405" s="420"/>
      <c r="G405" s="227"/>
      <c r="H405" s="392"/>
      <c r="I405" s="228"/>
      <c r="J405" s="228"/>
      <c r="K405" s="228"/>
      <c r="L405" s="418"/>
      <c r="M405" s="231"/>
      <c r="N405" s="232"/>
      <c r="O405" s="390"/>
      <c r="P405" s="391"/>
      <c r="R405" s="396"/>
      <c r="S405" s="381"/>
      <c r="T405" s="396"/>
      <c r="U405" s="395"/>
      <c r="V405" s="397"/>
      <c r="W405" s="397"/>
      <c r="X405" s="397"/>
      <c r="Y405" s="407"/>
      <c r="Z405" s="397"/>
      <c r="AA405" s="397"/>
      <c r="AB405" s="397"/>
      <c r="AC405" s="407"/>
      <c r="AD405" s="397"/>
      <c r="AE405" s="397"/>
      <c r="AF405" s="400"/>
      <c r="AG405" s="401"/>
      <c r="AH405" s="397"/>
      <c r="AI405" s="400"/>
      <c r="AJ405" s="397"/>
      <c r="AK405" s="401"/>
      <c r="AL405" s="400"/>
      <c r="AM405" s="402"/>
      <c r="AN405" s="403"/>
      <c r="AO405" s="400"/>
      <c r="AP405" s="397"/>
      <c r="AQ405" s="397"/>
      <c r="AR405" s="397"/>
      <c r="AS405" s="404"/>
      <c r="AT405" s="403"/>
      <c r="AU405" s="397"/>
      <c r="AV405" s="397"/>
      <c r="AW405" s="407"/>
      <c r="AX405" s="397"/>
      <c r="AY405" s="397"/>
      <c r="AZ405" s="397"/>
      <c r="BA405" s="407"/>
      <c r="BB405" s="397"/>
      <c r="BC405" s="397"/>
      <c r="BD405" s="397"/>
      <c r="BE405" s="407"/>
      <c r="BF405" s="397"/>
      <c r="BG405" s="397"/>
      <c r="BH405" s="397"/>
      <c r="BI405" s="407"/>
      <c r="BJ405" s="397"/>
      <c r="BK405" s="397"/>
      <c r="BL405" s="397"/>
      <c r="BM405" s="407"/>
      <c r="BN405" s="397"/>
      <c r="BO405" s="397"/>
      <c r="BP405" s="397"/>
      <c r="BQ405" s="407"/>
      <c r="BR405" s="397"/>
      <c r="BS405" s="397"/>
      <c r="BT405" s="397"/>
      <c r="BU405" s="407"/>
      <c r="BV405" s="397"/>
      <c r="BW405" s="398"/>
      <c r="BX405" s="397"/>
      <c r="BY405" s="407"/>
      <c r="BZ405" s="409"/>
      <c r="CA405" s="410"/>
      <c r="CB405" s="411"/>
      <c r="CC405" s="397"/>
      <c r="CD405" s="397"/>
      <c r="CE405" s="407"/>
      <c r="CF405" s="397"/>
      <c r="CG405" s="397"/>
      <c r="CH405" s="397"/>
      <c r="CI405" s="407"/>
      <c r="CJ405" s="240"/>
      <c r="CK405" s="241"/>
      <c r="CL405" s="242"/>
    </row>
    <row r="406" spans="2:90" ht="23.25" thickBot="1">
      <c r="B406" s="223"/>
      <c r="C406" s="224"/>
      <c r="D406" s="225"/>
      <c r="E406" s="421"/>
      <c r="F406" s="420"/>
      <c r="G406" s="227"/>
      <c r="H406" s="392"/>
      <c r="I406" s="228"/>
      <c r="J406" s="228"/>
      <c r="K406" s="228"/>
      <c r="L406" s="418"/>
      <c r="M406" s="231"/>
      <c r="N406" s="232"/>
      <c r="O406" s="390"/>
      <c r="P406" s="391"/>
      <c r="R406" s="396"/>
      <c r="S406" s="381"/>
      <c r="T406" s="396"/>
      <c r="U406" s="395"/>
      <c r="V406" s="397"/>
      <c r="W406" s="397"/>
      <c r="X406" s="397"/>
      <c r="Y406" s="407"/>
      <c r="Z406" s="397"/>
      <c r="AA406" s="397"/>
      <c r="AB406" s="397"/>
      <c r="AC406" s="407"/>
      <c r="AD406" s="397"/>
      <c r="AE406" s="397"/>
      <c r="AF406" s="400"/>
      <c r="AG406" s="401"/>
      <c r="AH406" s="397"/>
      <c r="AI406" s="400"/>
      <c r="AJ406" s="397"/>
      <c r="AK406" s="401"/>
      <c r="AL406" s="400"/>
      <c r="AM406" s="402"/>
      <c r="AN406" s="403"/>
      <c r="AO406" s="400"/>
      <c r="AP406" s="397"/>
      <c r="AQ406" s="397"/>
      <c r="AR406" s="397"/>
      <c r="AS406" s="404"/>
      <c r="AT406" s="403"/>
      <c r="AU406" s="397"/>
      <c r="AV406" s="397"/>
      <c r="AW406" s="407"/>
      <c r="AX406" s="397"/>
      <c r="AY406" s="397"/>
      <c r="AZ406" s="397"/>
      <c r="BA406" s="407"/>
      <c r="BB406" s="397"/>
      <c r="BC406" s="397"/>
      <c r="BD406" s="397"/>
      <c r="BE406" s="407"/>
      <c r="BF406" s="397"/>
      <c r="BG406" s="397"/>
      <c r="BH406" s="397"/>
      <c r="BI406" s="407"/>
      <c r="BJ406" s="397"/>
      <c r="BK406" s="397"/>
      <c r="BL406" s="397"/>
      <c r="BM406" s="407"/>
      <c r="BN406" s="397"/>
      <c r="BO406" s="397"/>
      <c r="BP406" s="397"/>
      <c r="BQ406" s="407"/>
      <c r="BR406" s="397"/>
      <c r="BS406" s="397"/>
      <c r="BT406" s="397"/>
      <c r="BU406" s="407"/>
      <c r="BV406" s="397"/>
      <c r="BW406" s="398"/>
      <c r="BX406" s="397"/>
      <c r="BY406" s="407"/>
      <c r="BZ406" s="409"/>
      <c r="CA406" s="410"/>
      <c r="CB406" s="411"/>
      <c r="CC406" s="397"/>
      <c r="CD406" s="397"/>
      <c r="CE406" s="407"/>
      <c r="CF406" s="397"/>
      <c r="CG406" s="397"/>
      <c r="CH406" s="397"/>
      <c r="CI406" s="407"/>
      <c r="CJ406" s="240"/>
      <c r="CK406" s="241"/>
      <c r="CL406" s="242"/>
    </row>
    <row r="407" spans="2:90" ht="23.25" thickBot="1">
      <c r="B407" s="223"/>
      <c r="C407" s="224"/>
      <c r="D407" s="225"/>
      <c r="E407" s="421"/>
      <c r="F407" s="420"/>
      <c r="G407" s="227"/>
      <c r="H407" s="392"/>
      <c r="I407" s="228"/>
      <c r="J407" s="228"/>
      <c r="K407" s="228"/>
      <c r="L407" s="418"/>
      <c r="M407" s="231"/>
      <c r="N407" s="232"/>
      <c r="O407" s="390"/>
      <c r="P407" s="391"/>
      <c r="R407" s="396"/>
      <c r="S407" s="381"/>
      <c r="T407" s="396"/>
      <c r="U407" s="395"/>
      <c r="V407" s="397"/>
      <c r="W407" s="397"/>
      <c r="X407" s="397"/>
      <c r="Y407" s="407"/>
      <c r="Z407" s="397"/>
      <c r="AA407" s="397"/>
      <c r="AB407" s="397"/>
      <c r="AC407" s="407"/>
      <c r="AD407" s="397"/>
      <c r="AE407" s="397"/>
      <c r="AF407" s="400"/>
      <c r="AG407" s="401"/>
      <c r="AH407" s="397"/>
      <c r="AI407" s="400"/>
      <c r="AJ407" s="397"/>
      <c r="AK407" s="401"/>
      <c r="AL407" s="400"/>
      <c r="AM407" s="402"/>
      <c r="AN407" s="403"/>
      <c r="AO407" s="400"/>
      <c r="AP407" s="397"/>
      <c r="AQ407" s="397"/>
      <c r="AR407" s="397"/>
      <c r="AS407" s="404"/>
      <c r="AT407" s="403"/>
      <c r="AU407" s="397"/>
      <c r="AV407" s="397"/>
      <c r="AW407" s="407"/>
      <c r="AX407" s="397"/>
      <c r="AY407" s="397"/>
      <c r="AZ407" s="397"/>
      <c r="BA407" s="407"/>
      <c r="BB407" s="397"/>
      <c r="BC407" s="397"/>
      <c r="BD407" s="397"/>
      <c r="BE407" s="407"/>
      <c r="BF407" s="397"/>
      <c r="BG407" s="397"/>
      <c r="BH407" s="397"/>
      <c r="BI407" s="407"/>
      <c r="BJ407" s="397"/>
      <c r="BK407" s="397"/>
      <c r="BL407" s="397"/>
      <c r="BM407" s="407"/>
      <c r="BN407" s="397"/>
      <c r="BO407" s="397"/>
      <c r="BP407" s="397"/>
      <c r="BQ407" s="407"/>
      <c r="BR407" s="397"/>
      <c r="BS407" s="397"/>
      <c r="BT407" s="397"/>
      <c r="BU407" s="407"/>
      <c r="BV407" s="397"/>
      <c r="BW407" s="398"/>
      <c r="BX407" s="397"/>
      <c r="BY407" s="407"/>
      <c r="BZ407" s="409"/>
      <c r="CA407" s="410"/>
      <c r="CB407" s="411"/>
      <c r="CC407" s="397"/>
      <c r="CD407" s="397"/>
      <c r="CE407" s="407"/>
      <c r="CF407" s="397"/>
      <c r="CG407" s="397"/>
      <c r="CH407" s="397"/>
      <c r="CI407" s="407"/>
      <c r="CJ407" s="240"/>
      <c r="CK407" s="241"/>
      <c r="CL407" s="242"/>
    </row>
    <row r="408" spans="2:90" ht="23.25" thickBot="1">
      <c r="B408" s="223"/>
      <c r="C408" s="224"/>
      <c r="D408" s="225"/>
      <c r="E408" s="421"/>
      <c r="F408" s="420"/>
      <c r="G408" s="227"/>
      <c r="H408" s="392"/>
      <c r="I408" s="228"/>
      <c r="J408" s="228"/>
      <c r="K408" s="228"/>
      <c r="L408" s="418"/>
      <c r="M408" s="231"/>
      <c r="N408" s="232"/>
      <c r="O408" s="390"/>
      <c r="P408" s="391"/>
      <c r="R408" s="396"/>
      <c r="S408" s="381"/>
      <c r="T408" s="396"/>
      <c r="U408" s="395"/>
      <c r="V408" s="397"/>
      <c r="W408" s="397"/>
      <c r="X408" s="397"/>
      <c r="Y408" s="407"/>
      <c r="Z408" s="397"/>
      <c r="AA408" s="397"/>
      <c r="AB408" s="397"/>
      <c r="AC408" s="407"/>
      <c r="AD408" s="397"/>
      <c r="AE408" s="397"/>
      <c r="AF408" s="400"/>
      <c r="AG408" s="401"/>
      <c r="AH408" s="397"/>
      <c r="AI408" s="400"/>
      <c r="AJ408" s="397"/>
      <c r="AK408" s="401"/>
      <c r="AL408" s="400"/>
      <c r="AM408" s="402"/>
      <c r="AN408" s="403"/>
      <c r="AO408" s="400"/>
      <c r="AP408" s="397"/>
      <c r="AQ408" s="397"/>
      <c r="AR408" s="397"/>
      <c r="AS408" s="404"/>
      <c r="AT408" s="403"/>
      <c r="AU408" s="397"/>
      <c r="AV408" s="397"/>
      <c r="AW408" s="407"/>
      <c r="AX408" s="397"/>
      <c r="AY408" s="397"/>
      <c r="AZ408" s="397"/>
      <c r="BA408" s="407"/>
      <c r="BB408" s="397"/>
      <c r="BC408" s="397"/>
      <c r="BD408" s="397"/>
      <c r="BE408" s="407"/>
      <c r="BF408" s="397"/>
      <c r="BG408" s="397"/>
      <c r="BH408" s="397"/>
      <c r="BI408" s="407"/>
      <c r="BJ408" s="397"/>
      <c r="BK408" s="397"/>
      <c r="BL408" s="397"/>
      <c r="BM408" s="407"/>
      <c r="BN408" s="397"/>
      <c r="BO408" s="397"/>
      <c r="BP408" s="397"/>
      <c r="BQ408" s="407"/>
      <c r="BR408" s="397"/>
      <c r="BS408" s="397"/>
      <c r="BT408" s="397"/>
      <c r="BU408" s="407"/>
      <c r="BV408" s="397"/>
      <c r="BW408" s="398"/>
      <c r="BX408" s="397"/>
      <c r="BY408" s="407"/>
      <c r="BZ408" s="409"/>
      <c r="CA408" s="410"/>
      <c r="CB408" s="411"/>
      <c r="CC408" s="397"/>
      <c r="CD408" s="397"/>
      <c r="CE408" s="407"/>
      <c r="CF408" s="397"/>
      <c r="CG408" s="397"/>
      <c r="CH408" s="397"/>
      <c r="CI408" s="407"/>
      <c r="CJ408" s="240"/>
      <c r="CK408" s="241"/>
      <c r="CL408" s="242"/>
    </row>
    <row r="409" spans="2:90" ht="23.25" thickBot="1">
      <c r="B409" s="223"/>
      <c r="C409" s="224"/>
      <c r="D409" s="225"/>
      <c r="E409" s="421"/>
      <c r="F409" s="420"/>
      <c r="G409" s="227"/>
      <c r="H409" s="392"/>
      <c r="I409" s="228"/>
      <c r="J409" s="228"/>
      <c r="K409" s="228"/>
      <c r="L409" s="418"/>
      <c r="M409" s="231"/>
      <c r="N409" s="232"/>
      <c r="O409" s="390"/>
      <c r="P409" s="391"/>
      <c r="R409" s="396"/>
      <c r="S409" s="381"/>
      <c r="T409" s="396"/>
      <c r="U409" s="395"/>
      <c r="V409" s="397"/>
      <c r="W409" s="397"/>
      <c r="X409" s="397"/>
      <c r="Y409" s="407"/>
      <c r="Z409" s="397"/>
      <c r="AA409" s="397"/>
      <c r="AB409" s="397"/>
      <c r="AC409" s="407"/>
      <c r="AD409" s="397"/>
      <c r="AE409" s="397"/>
      <c r="AF409" s="400"/>
      <c r="AG409" s="401"/>
      <c r="AH409" s="397"/>
      <c r="AI409" s="400"/>
      <c r="AJ409" s="397"/>
      <c r="AK409" s="401"/>
      <c r="AL409" s="400"/>
      <c r="AM409" s="402"/>
      <c r="AN409" s="403"/>
      <c r="AO409" s="400"/>
      <c r="AP409" s="397"/>
      <c r="AQ409" s="397"/>
      <c r="AR409" s="397"/>
      <c r="AS409" s="404"/>
      <c r="AT409" s="403"/>
      <c r="AU409" s="397"/>
      <c r="AV409" s="397"/>
      <c r="AW409" s="407"/>
      <c r="AX409" s="397"/>
      <c r="AY409" s="397"/>
      <c r="AZ409" s="397"/>
      <c r="BA409" s="407"/>
      <c r="BB409" s="397"/>
      <c r="BC409" s="397"/>
      <c r="BD409" s="397"/>
      <c r="BE409" s="407"/>
      <c r="BF409" s="397"/>
      <c r="BG409" s="397"/>
      <c r="BH409" s="397"/>
      <c r="BI409" s="407"/>
      <c r="BJ409" s="397"/>
      <c r="BK409" s="397"/>
      <c r="BL409" s="397"/>
      <c r="BM409" s="407"/>
      <c r="BN409" s="397"/>
      <c r="BO409" s="397"/>
      <c r="BP409" s="397"/>
      <c r="BQ409" s="407"/>
      <c r="BR409" s="397"/>
      <c r="BS409" s="397"/>
      <c r="BT409" s="397"/>
      <c r="BU409" s="407"/>
      <c r="BV409" s="397"/>
      <c r="BW409" s="398"/>
      <c r="BX409" s="397"/>
      <c r="BY409" s="407"/>
      <c r="BZ409" s="409"/>
      <c r="CA409" s="410"/>
      <c r="CB409" s="411"/>
      <c r="CC409" s="397"/>
      <c r="CD409" s="397"/>
      <c r="CE409" s="407"/>
      <c r="CF409" s="397"/>
      <c r="CG409" s="397"/>
      <c r="CH409" s="397"/>
      <c r="CI409" s="407"/>
      <c r="CJ409" s="240"/>
      <c r="CK409" s="241"/>
      <c r="CL409" s="242"/>
    </row>
    <row r="410" spans="2:90" ht="23.25" thickBot="1">
      <c r="B410" s="223"/>
      <c r="C410" s="224"/>
      <c r="D410" s="225"/>
      <c r="E410" s="421"/>
      <c r="F410" s="420"/>
      <c r="G410" s="227"/>
      <c r="H410" s="392"/>
      <c r="I410" s="228"/>
      <c r="J410" s="228"/>
      <c r="K410" s="228"/>
      <c r="L410" s="418"/>
      <c r="M410" s="231"/>
      <c r="N410" s="232"/>
      <c r="O410" s="390"/>
      <c r="P410" s="391"/>
      <c r="R410" s="396"/>
      <c r="S410" s="381"/>
      <c r="T410" s="396"/>
      <c r="U410" s="395"/>
      <c r="V410" s="397"/>
      <c r="W410" s="397"/>
      <c r="X410" s="397"/>
      <c r="Y410" s="407"/>
      <c r="Z410" s="397"/>
      <c r="AA410" s="397"/>
      <c r="AB410" s="397"/>
      <c r="AC410" s="407"/>
      <c r="AD410" s="397"/>
      <c r="AE410" s="397"/>
      <c r="AF410" s="400"/>
      <c r="AG410" s="401"/>
      <c r="AH410" s="397"/>
      <c r="AI410" s="400"/>
      <c r="AJ410" s="397"/>
      <c r="AK410" s="401"/>
      <c r="AL410" s="400"/>
      <c r="AM410" s="402"/>
      <c r="AN410" s="403"/>
      <c r="AO410" s="400"/>
      <c r="AP410" s="397"/>
      <c r="AQ410" s="397"/>
      <c r="AR410" s="397"/>
      <c r="AS410" s="404"/>
      <c r="AT410" s="403"/>
      <c r="AU410" s="397"/>
      <c r="AV410" s="397"/>
      <c r="AW410" s="407"/>
      <c r="AX410" s="397"/>
      <c r="AY410" s="397"/>
      <c r="AZ410" s="397"/>
      <c r="BA410" s="407"/>
      <c r="BB410" s="397"/>
      <c r="BC410" s="397"/>
      <c r="BD410" s="397"/>
      <c r="BE410" s="407"/>
      <c r="BF410" s="397"/>
      <c r="BG410" s="397"/>
      <c r="BH410" s="397"/>
      <c r="BI410" s="407"/>
      <c r="BJ410" s="397"/>
      <c r="BK410" s="397"/>
      <c r="BL410" s="397"/>
      <c r="BM410" s="407"/>
      <c r="BN410" s="397"/>
      <c r="BO410" s="397"/>
      <c r="BP410" s="397"/>
      <c r="BQ410" s="407"/>
      <c r="BR410" s="397"/>
      <c r="BS410" s="397"/>
      <c r="BT410" s="397"/>
      <c r="BU410" s="407"/>
      <c r="BV410" s="397"/>
      <c r="BW410" s="398"/>
      <c r="BX410" s="397"/>
      <c r="BY410" s="407"/>
      <c r="BZ410" s="409"/>
      <c r="CA410" s="410"/>
      <c r="CB410" s="411"/>
      <c r="CC410" s="397"/>
      <c r="CD410" s="397"/>
      <c r="CE410" s="407"/>
      <c r="CF410" s="397"/>
      <c r="CG410" s="397"/>
      <c r="CH410" s="397"/>
      <c r="CI410" s="407"/>
      <c r="CJ410" s="240"/>
      <c r="CK410" s="241"/>
      <c r="CL410" s="242"/>
    </row>
    <row r="411" spans="2:90" ht="23.25" thickBot="1">
      <c r="B411" s="223"/>
      <c r="C411" s="224"/>
      <c r="D411" s="225"/>
      <c r="E411" s="421"/>
      <c r="F411" s="420"/>
      <c r="G411" s="227"/>
      <c r="H411" s="392"/>
      <c r="I411" s="228"/>
      <c r="J411" s="228"/>
      <c r="K411" s="228"/>
      <c r="L411" s="418"/>
      <c r="M411" s="231"/>
      <c r="N411" s="232"/>
      <c r="O411" s="390"/>
      <c r="P411" s="391"/>
      <c r="R411" s="396"/>
      <c r="S411" s="381"/>
      <c r="T411" s="396"/>
      <c r="U411" s="395"/>
      <c r="V411" s="397"/>
      <c r="W411" s="397"/>
      <c r="X411" s="397"/>
      <c r="Y411" s="407"/>
      <c r="Z411" s="397"/>
      <c r="AA411" s="397"/>
      <c r="AB411" s="397"/>
      <c r="AC411" s="407"/>
      <c r="AD411" s="397"/>
      <c r="AE411" s="397"/>
      <c r="AF411" s="400"/>
      <c r="AG411" s="401"/>
      <c r="AH411" s="397"/>
      <c r="AI411" s="400"/>
      <c r="AJ411" s="397"/>
      <c r="AK411" s="401"/>
      <c r="AL411" s="400"/>
      <c r="AM411" s="402"/>
      <c r="AN411" s="403"/>
      <c r="AO411" s="400"/>
      <c r="AP411" s="397"/>
      <c r="AQ411" s="397"/>
      <c r="AR411" s="397"/>
      <c r="AS411" s="404"/>
      <c r="AT411" s="403"/>
      <c r="AU411" s="397"/>
      <c r="AV411" s="397"/>
      <c r="AW411" s="407"/>
      <c r="AX411" s="397"/>
      <c r="AY411" s="397"/>
      <c r="AZ411" s="397"/>
      <c r="BA411" s="407"/>
      <c r="BB411" s="397"/>
      <c r="BC411" s="397"/>
      <c r="BD411" s="397"/>
      <c r="BE411" s="407"/>
      <c r="BF411" s="397"/>
      <c r="BG411" s="397"/>
      <c r="BH411" s="397"/>
      <c r="BI411" s="407"/>
      <c r="BJ411" s="397"/>
      <c r="BK411" s="397"/>
      <c r="BL411" s="397"/>
      <c r="BM411" s="407"/>
      <c r="BN411" s="397"/>
      <c r="BO411" s="397"/>
      <c r="BP411" s="397"/>
      <c r="BQ411" s="407"/>
      <c r="BR411" s="397"/>
      <c r="BS411" s="397"/>
      <c r="BT411" s="397"/>
      <c r="BU411" s="407"/>
      <c r="BV411" s="397"/>
      <c r="BW411" s="398"/>
      <c r="BX411" s="397"/>
      <c r="BY411" s="407"/>
      <c r="BZ411" s="409"/>
      <c r="CA411" s="410"/>
      <c r="CB411" s="411"/>
      <c r="CC411" s="397"/>
      <c r="CD411" s="397"/>
      <c r="CE411" s="407"/>
      <c r="CF411" s="397"/>
      <c r="CG411" s="397"/>
      <c r="CH411" s="397"/>
      <c r="CI411" s="407"/>
      <c r="CJ411" s="240"/>
      <c r="CK411" s="241"/>
      <c r="CL411" s="242"/>
    </row>
    <row r="412" spans="2:90" ht="23.25" thickBot="1">
      <c r="B412" s="223"/>
      <c r="C412" s="224"/>
      <c r="D412" s="225"/>
      <c r="E412" s="421"/>
      <c r="F412" s="420"/>
      <c r="G412" s="227"/>
      <c r="H412" s="392"/>
      <c r="I412" s="228"/>
      <c r="J412" s="228"/>
      <c r="K412" s="228"/>
      <c r="L412" s="418"/>
      <c r="M412" s="231"/>
      <c r="N412" s="232"/>
      <c r="O412" s="390"/>
      <c r="P412" s="391"/>
      <c r="R412" s="396"/>
      <c r="S412" s="381"/>
      <c r="T412" s="396"/>
      <c r="U412" s="395"/>
      <c r="V412" s="397"/>
      <c r="W412" s="397"/>
      <c r="X412" s="397"/>
      <c r="Y412" s="407"/>
      <c r="Z412" s="397"/>
      <c r="AA412" s="397"/>
      <c r="AB412" s="397"/>
      <c r="AC412" s="407"/>
      <c r="AD412" s="397"/>
      <c r="AE412" s="397"/>
      <c r="AF412" s="400"/>
      <c r="AG412" s="401"/>
      <c r="AH412" s="397"/>
      <c r="AI412" s="400"/>
      <c r="AJ412" s="397"/>
      <c r="AK412" s="401"/>
      <c r="AL412" s="400"/>
      <c r="AM412" s="402"/>
      <c r="AN412" s="403"/>
      <c r="AO412" s="400"/>
      <c r="AP412" s="397"/>
      <c r="AQ412" s="397"/>
      <c r="AR412" s="397"/>
      <c r="AS412" s="404"/>
      <c r="AT412" s="403"/>
      <c r="AU412" s="397"/>
      <c r="AV412" s="397"/>
      <c r="AW412" s="407"/>
      <c r="AX412" s="397"/>
      <c r="AY412" s="397"/>
      <c r="AZ412" s="397"/>
      <c r="BA412" s="407"/>
      <c r="BB412" s="397"/>
      <c r="BC412" s="397"/>
      <c r="BD412" s="397"/>
      <c r="BE412" s="407"/>
      <c r="BF412" s="397"/>
      <c r="BG412" s="397"/>
      <c r="BH412" s="397"/>
      <c r="BI412" s="407"/>
      <c r="BJ412" s="397"/>
      <c r="BK412" s="397"/>
      <c r="BL412" s="397"/>
      <c r="BM412" s="407"/>
      <c r="BN412" s="397"/>
      <c r="BO412" s="397"/>
      <c r="BP412" s="397"/>
      <c r="BQ412" s="407"/>
      <c r="BR412" s="397"/>
      <c r="BS412" s="397"/>
      <c r="BT412" s="397"/>
      <c r="BU412" s="407"/>
      <c r="BV412" s="397"/>
      <c r="BW412" s="398"/>
      <c r="BX412" s="397"/>
      <c r="BY412" s="407"/>
      <c r="BZ412" s="409"/>
      <c r="CA412" s="410"/>
      <c r="CB412" s="411"/>
      <c r="CC412" s="397"/>
      <c r="CD412" s="397"/>
      <c r="CE412" s="407"/>
      <c r="CF412" s="397"/>
      <c r="CG412" s="397"/>
      <c r="CH412" s="397"/>
      <c r="CI412" s="407"/>
      <c r="CJ412" s="240"/>
      <c r="CK412" s="241"/>
      <c r="CL412" s="242"/>
    </row>
    <row r="413" spans="2:90" ht="23.25" thickBot="1">
      <c r="B413" s="223"/>
      <c r="C413" s="224"/>
      <c r="D413" s="225"/>
      <c r="E413" s="421"/>
      <c r="F413" s="420"/>
      <c r="G413" s="227"/>
      <c r="H413" s="392"/>
      <c r="I413" s="228"/>
      <c r="J413" s="228"/>
      <c r="K413" s="228"/>
      <c r="L413" s="418"/>
      <c r="M413" s="231"/>
      <c r="N413" s="232"/>
      <c r="O413" s="390"/>
      <c r="P413" s="391"/>
      <c r="R413" s="396"/>
      <c r="S413" s="381"/>
      <c r="T413" s="396"/>
      <c r="U413" s="395"/>
      <c r="V413" s="397"/>
      <c r="W413" s="397"/>
      <c r="X413" s="397"/>
      <c r="Y413" s="407"/>
      <c r="Z413" s="397"/>
      <c r="AA413" s="397"/>
      <c r="AB413" s="397"/>
      <c r="AC413" s="407"/>
      <c r="AD413" s="397"/>
      <c r="AE413" s="397"/>
      <c r="AF413" s="400"/>
      <c r="AG413" s="401"/>
      <c r="AH413" s="397"/>
      <c r="AI413" s="400"/>
      <c r="AJ413" s="397"/>
      <c r="AK413" s="401"/>
      <c r="AL413" s="400"/>
      <c r="AM413" s="402"/>
      <c r="AN413" s="403"/>
      <c r="AO413" s="400"/>
      <c r="AP413" s="397"/>
      <c r="AQ413" s="397"/>
      <c r="AR413" s="397"/>
      <c r="AS413" s="404"/>
      <c r="AT413" s="403"/>
      <c r="AU413" s="397"/>
      <c r="AV413" s="397"/>
      <c r="AW413" s="407"/>
      <c r="AX413" s="397"/>
      <c r="AY413" s="397"/>
      <c r="AZ413" s="397"/>
      <c r="BA413" s="407"/>
      <c r="BB413" s="397"/>
      <c r="BC413" s="397"/>
      <c r="BD413" s="397"/>
      <c r="BE413" s="407"/>
      <c r="BF413" s="397"/>
      <c r="BG413" s="397"/>
      <c r="BH413" s="397"/>
      <c r="BI413" s="407"/>
      <c r="BJ413" s="397"/>
      <c r="BK413" s="397"/>
      <c r="BL413" s="397"/>
      <c r="BM413" s="407"/>
      <c r="BN413" s="397"/>
      <c r="BO413" s="397"/>
      <c r="BP413" s="397"/>
      <c r="BQ413" s="407"/>
      <c r="BR413" s="397"/>
      <c r="BS413" s="397"/>
      <c r="BT413" s="397"/>
      <c r="BU413" s="407"/>
      <c r="BV413" s="397"/>
      <c r="BW413" s="398"/>
      <c r="BX413" s="397"/>
      <c r="BY413" s="407"/>
      <c r="BZ413" s="409"/>
      <c r="CA413" s="410"/>
      <c r="CB413" s="411"/>
      <c r="CC413" s="397"/>
      <c r="CD413" s="397"/>
      <c r="CE413" s="407"/>
      <c r="CF413" s="397"/>
      <c r="CG413" s="397"/>
      <c r="CH413" s="397"/>
      <c r="CI413" s="407"/>
      <c r="CJ413" s="240"/>
      <c r="CK413" s="241"/>
      <c r="CL413" s="242"/>
    </row>
    <row r="414" spans="2:90" ht="23.25" thickBot="1">
      <c r="B414" s="223"/>
      <c r="C414" s="224"/>
      <c r="D414" s="225"/>
      <c r="E414" s="421"/>
      <c r="F414" s="420"/>
      <c r="G414" s="227"/>
      <c r="H414" s="392"/>
      <c r="I414" s="228"/>
      <c r="J414" s="228"/>
      <c r="K414" s="228"/>
      <c r="L414" s="418"/>
      <c r="M414" s="231"/>
      <c r="N414" s="232"/>
      <c r="O414" s="390"/>
      <c r="P414" s="391"/>
      <c r="R414" s="396"/>
      <c r="S414" s="381"/>
      <c r="T414" s="396"/>
      <c r="U414" s="395"/>
      <c r="V414" s="397"/>
      <c r="W414" s="397"/>
      <c r="X414" s="397"/>
      <c r="Y414" s="407"/>
      <c r="Z414" s="397"/>
      <c r="AA414" s="397"/>
      <c r="AB414" s="397"/>
      <c r="AC414" s="407"/>
      <c r="AD414" s="397"/>
      <c r="AE414" s="397"/>
      <c r="AF414" s="400"/>
      <c r="AG414" s="401"/>
      <c r="AH414" s="397"/>
      <c r="AI414" s="400"/>
      <c r="AJ414" s="397"/>
      <c r="AK414" s="401"/>
      <c r="AL414" s="400"/>
      <c r="AM414" s="402"/>
      <c r="AN414" s="403"/>
      <c r="AO414" s="400"/>
      <c r="AP414" s="397"/>
      <c r="AQ414" s="397"/>
      <c r="AR414" s="397"/>
      <c r="AS414" s="404"/>
      <c r="AT414" s="403"/>
      <c r="AU414" s="397"/>
      <c r="AV414" s="397"/>
      <c r="AW414" s="407"/>
      <c r="AX414" s="397"/>
      <c r="AY414" s="397"/>
      <c r="AZ414" s="397"/>
      <c r="BA414" s="407"/>
      <c r="BB414" s="397"/>
      <c r="BC414" s="397"/>
      <c r="BD414" s="397"/>
      <c r="BE414" s="407"/>
      <c r="BF414" s="397"/>
      <c r="BG414" s="397"/>
      <c r="BH414" s="397"/>
      <c r="BI414" s="407"/>
      <c r="BJ414" s="397"/>
      <c r="BK414" s="397"/>
      <c r="BL414" s="397"/>
      <c r="BM414" s="407"/>
      <c r="BN414" s="397"/>
      <c r="BO414" s="397"/>
      <c r="BP414" s="397"/>
      <c r="BQ414" s="407"/>
      <c r="BR414" s="397"/>
      <c r="BS414" s="397"/>
      <c r="BT414" s="397"/>
      <c r="BU414" s="407"/>
      <c r="BV414" s="397"/>
      <c r="BW414" s="398"/>
      <c r="BX414" s="397"/>
      <c r="BY414" s="407"/>
      <c r="BZ414" s="409"/>
      <c r="CA414" s="410"/>
      <c r="CB414" s="411"/>
      <c r="CC414" s="397"/>
      <c r="CD414" s="397"/>
      <c r="CE414" s="407"/>
      <c r="CF414" s="397"/>
      <c r="CG414" s="397"/>
      <c r="CH414" s="397"/>
      <c r="CI414" s="407"/>
      <c r="CJ414" s="240"/>
      <c r="CK414" s="241"/>
      <c r="CL414" s="242"/>
    </row>
    <row r="415" spans="2:90" ht="23.25" thickBot="1">
      <c r="B415" s="223"/>
      <c r="C415" s="224"/>
      <c r="D415" s="225"/>
      <c r="E415" s="421"/>
      <c r="F415" s="420"/>
      <c r="G415" s="227"/>
      <c r="H415" s="392"/>
      <c r="I415" s="228"/>
      <c r="J415" s="228"/>
      <c r="K415" s="228"/>
      <c r="L415" s="418"/>
      <c r="M415" s="231"/>
      <c r="N415" s="232"/>
      <c r="O415" s="390"/>
      <c r="P415" s="391"/>
      <c r="R415" s="396"/>
      <c r="S415" s="381"/>
      <c r="T415" s="396"/>
      <c r="U415" s="395"/>
      <c r="V415" s="397"/>
      <c r="W415" s="397"/>
      <c r="X415" s="397"/>
      <c r="Y415" s="407"/>
      <c r="Z415" s="397"/>
      <c r="AA415" s="397"/>
      <c r="AB415" s="397"/>
      <c r="AC415" s="407"/>
      <c r="AD415" s="397"/>
      <c r="AE415" s="397"/>
      <c r="AF415" s="400"/>
      <c r="AG415" s="401"/>
      <c r="AH415" s="397"/>
      <c r="AI415" s="400"/>
      <c r="AJ415" s="397"/>
      <c r="AK415" s="401"/>
      <c r="AL415" s="400"/>
      <c r="AM415" s="402"/>
      <c r="AN415" s="403"/>
      <c r="AO415" s="400"/>
      <c r="AP415" s="397"/>
      <c r="AQ415" s="397"/>
      <c r="AR415" s="397"/>
      <c r="AS415" s="404"/>
      <c r="AT415" s="403"/>
      <c r="AU415" s="397"/>
      <c r="AV415" s="397"/>
      <c r="AW415" s="407"/>
      <c r="AX415" s="397"/>
      <c r="AY415" s="397"/>
      <c r="AZ415" s="397"/>
      <c r="BA415" s="407"/>
      <c r="BB415" s="397"/>
      <c r="BC415" s="397"/>
      <c r="BD415" s="397"/>
      <c r="BE415" s="407"/>
      <c r="BF415" s="397"/>
      <c r="BG415" s="397"/>
      <c r="BH415" s="397"/>
      <c r="BI415" s="407"/>
      <c r="BJ415" s="397"/>
      <c r="BK415" s="397"/>
      <c r="BL415" s="397"/>
      <c r="BM415" s="407"/>
      <c r="BN415" s="397"/>
      <c r="BO415" s="397"/>
      <c r="BP415" s="397"/>
      <c r="BQ415" s="407"/>
      <c r="BR415" s="397"/>
      <c r="BS415" s="397"/>
      <c r="BT415" s="397"/>
      <c r="BU415" s="407"/>
      <c r="BV415" s="397"/>
      <c r="BW415" s="398"/>
      <c r="BX415" s="397"/>
      <c r="BY415" s="407"/>
      <c r="BZ415" s="409"/>
      <c r="CA415" s="410"/>
      <c r="CB415" s="411"/>
      <c r="CC415" s="397"/>
      <c r="CD415" s="397"/>
      <c r="CE415" s="407"/>
      <c r="CF415" s="397"/>
      <c r="CG415" s="397"/>
      <c r="CH415" s="397"/>
      <c r="CI415" s="407"/>
      <c r="CJ415" s="240"/>
      <c r="CK415" s="241"/>
      <c r="CL415" s="242"/>
    </row>
    <row r="416" spans="2:90" ht="23.25" thickBot="1">
      <c r="B416" s="223"/>
      <c r="C416" s="224"/>
      <c r="D416" s="225"/>
      <c r="E416" s="421"/>
      <c r="F416" s="420"/>
      <c r="G416" s="227"/>
      <c r="H416" s="392"/>
      <c r="I416" s="228"/>
      <c r="J416" s="228"/>
      <c r="K416" s="228"/>
      <c r="L416" s="418"/>
      <c r="M416" s="231"/>
      <c r="N416" s="232"/>
      <c r="O416" s="390"/>
      <c r="P416" s="391"/>
      <c r="R416" s="396"/>
      <c r="S416" s="381"/>
      <c r="T416" s="396"/>
      <c r="U416" s="395"/>
      <c r="V416" s="397"/>
      <c r="W416" s="397"/>
      <c r="X416" s="397"/>
      <c r="Y416" s="407"/>
      <c r="Z416" s="397"/>
      <c r="AA416" s="397"/>
      <c r="AB416" s="397"/>
      <c r="AC416" s="407"/>
      <c r="AD416" s="397"/>
      <c r="AE416" s="397"/>
      <c r="AF416" s="400"/>
      <c r="AG416" s="401"/>
      <c r="AH416" s="397"/>
      <c r="AI416" s="400"/>
      <c r="AJ416" s="397"/>
      <c r="AK416" s="401"/>
      <c r="AL416" s="400"/>
      <c r="AM416" s="402"/>
      <c r="AN416" s="403"/>
      <c r="AO416" s="400"/>
      <c r="AP416" s="397"/>
      <c r="AQ416" s="397"/>
      <c r="AR416" s="397"/>
      <c r="AS416" s="404"/>
      <c r="AT416" s="403"/>
      <c r="AU416" s="397"/>
      <c r="AV416" s="397"/>
      <c r="AW416" s="407"/>
      <c r="AX416" s="397"/>
      <c r="AY416" s="397"/>
      <c r="AZ416" s="397"/>
      <c r="BA416" s="407"/>
      <c r="BB416" s="397"/>
      <c r="BC416" s="397"/>
      <c r="BD416" s="397"/>
      <c r="BE416" s="407"/>
      <c r="BF416" s="397"/>
      <c r="BG416" s="397"/>
      <c r="BH416" s="397"/>
      <c r="BI416" s="407"/>
      <c r="BJ416" s="397"/>
      <c r="BK416" s="397"/>
      <c r="BL416" s="397"/>
      <c r="BM416" s="407"/>
      <c r="BN416" s="397"/>
      <c r="BO416" s="397"/>
      <c r="BP416" s="397"/>
      <c r="BQ416" s="407"/>
      <c r="BR416" s="397"/>
      <c r="BS416" s="397"/>
      <c r="BT416" s="397"/>
      <c r="BU416" s="407"/>
      <c r="BV416" s="397"/>
      <c r="BW416" s="398"/>
      <c r="BX416" s="397"/>
      <c r="BY416" s="407"/>
      <c r="BZ416" s="409"/>
      <c r="CA416" s="410"/>
      <c r="CB416" s="411"/>
      <c r="CC416" s="397"/>
      <c r="CD416" s="397"/>
      <c r="CE416" s="407"/>
      <c r="CF416" s="397"/>
      <c r="CG416" s="397"/>
      <c r="CH416" s="397"/>
      <c r="CI416" s="407"/>
      <c r="CJ416" s="240"/>
      <c r="CK416" s="241"/>
      <c r="CL416" s="242"/>
    </row>
    <row r="417" spans="2:90" ht="23.25" thickBot="1">
      <c r="B417" s="223"/>
      <c r="C417" s="224"/>
      <c r="D417" s="225"/>
      <c r="E417" s="421"/>
      <c r="F417" s="420"/>
      <c r="G417" s="227"/>
      <c r="H417" s="392"/>
      <c r="I417" s="228"/>
      <c r="J417" s="228"/>
      <c r="K417" s="228"/>
      <c r="L417" s="418"/>
      <c r="M417" s="231"/>
      <c r="N417" s="232"/>
      <c r="O417" s="390"/>
      <c r="P417" s="391"/>
      <c r="R417" s="396"/>
      <c r="S417" s="381"/>
      <c r="T417" s="396"/>
      <c r="U417" s="395"/>
      <c r="V417" s="397"/>
      <c r="W417" s="397"/>
      <c r="X417" s="397"/>
      <c r="Y417" s="407"/>
      <c r="Z417" s="397"/>
      <c r="AA417" s="397"/>
      <c r="AB417" s="397"/>
      <c r="AC417" s="407"/>
      <c r="AD417" s="397"/>
      <c r="AE417" s="397"/>
      <c r="AF417" s="400"/>
      <c r="AG417" s="401"/>
      <c r="AH417" s="397"/>
      <c r="AI417" s="400"/>
      <c r="AJ417" s="397"/>
      <c r="AK417" s="401"/>
      <c r="AL417" s="400"/>
      <c r="AM417" s="402"/>
      <c r="AN417" s="403"/>
      <c r="AO417" s="400"/>
      <c r="AP417" s="397"/>
      <c r="AQ417" s="397"/>
      <c r="AR417" s="397"/>
      <c r="AS417" s="404"/>
      <c r="AT417" s="403"/>
      <c r="AU417" s="397"/>
      <c r="AV417" s="397"/>
      <c r="AW417" s="407"/>
      <c r="AX417" s="397"/>
      <c r="AY417" s="397"/>
      <c r="AZ417" s="397"/>
      <c r="BA417" s="407"/>
      <c r="BB417" s="397"/>
      <c r="BC417" s="397"/>
      <c r="BD417" s="397"/>
      <c r="BE417" s="407"/>
      <c r="BF417" s="397"/>
      <c r="BG417" s="397"/>
      <c r="BH417" s="397"/>
      <c r="BI417" s="407"/>
      <c r="BJ417" s="397"/>
      <c r="BK417" s="397"/>
      <c r="BL417" s="397"/>
      <c r="BM417" s="407"/>
      <c r="BN417" s="397"/>
      <c r="BO417" s="397"/>
      <c r="BP417" s="397"/>
      <c r="BQ417" s="407"/>
      <c r="BR417" s="397"/>
      <c r="BS417" s="397"/>
      <c r="BT417" s="397"/>
      <c r="BU417" s="407"/>
      <c r="BV417" s="397"/>
      <c r="BW417" s="398"/>
      <c r="BX417" s="397"/>
      <c r="BY417" s="407"/>
      <c r="BZ417" s="409"/>
      <c r="CA417" s="410"/>
      <c r="CB417" s="411"/>
      <c r="CC417" s="397"/>
      <c r="CD417" s="397"/>
      <c r="CE417" s="407"/>
      <c r="CF417" s="397"/>
      <c r="CG417" s="397"/>
      <c r="CH417" s="397"/>
      <c r="CI417" s="407"/>
      <c r="CJ417" s="240"/>
      <c r="CK417" s="241"/>
      <c r="CL417" s="242"/>
    </row>
    <row r="418" spans="2:90" ht="23.25" thickBot="1">
      <c r="B418" s="223"/>
      <c r="C418" s="224"/>
      <c r="D418" s="225"/>
      <c r="E418" s="421"/>
      <c r="F418" s="420"/>
      <c r="G418" s="227"/>
      <c r="H418" s="392"/>
      <c r="I418" s="228"/>
      <c r="J418" s="228"/>
      <c r="K418" s="228"/>
      <c r="L418" s="418"/>
      <c r="M418" s="231"/>
      <c r="N418" s="232"/>
      <c r="O418" s="390"/>
      <c r="P418" s="391"/>
      <c r="R418" s="396"/>
      <c r="S418" s="381"/>
      <c r="T418" s="396"/>
      <c r="U418" s="395"/>
      <c r="V418" s="397"/>
      <c r="W418" s="397"/>
      <c r="X418" s="397"/>
      <c r="Y418" s="407"/>
      <c r="Z418" s="397"/>
      <c r="AA418" s="397"/>
      <c r="AB418" s="397"/>
      <c r="AC418" s="407"/>
      <c r="AD418" s="397"/>
      <c r="AE418" s="397"/>
      <c r="AF418" s="400"/>
      <c r="AG418" s="401"/>
      <c r="AH418" s="397"/>
      <c r="AI418" s="400"/>
      <c r="AJ418" s="397"/>
      <c r="AK418" s="401"/>
      <c r="AL418" s="400"/>
      <c r="AM418" s="402"/>
      <c r="AN418" s="403"/>
      <c r="AO418" s="400"/>
      <c r="AP418" s="397"/>
      <c r="AQ418" s="397"/>
      <c r="AR418" s="397"/>
      <c r="AS418" s="404"/>
      <c r="AT418" s="403"/>
      <c r="AU418" s="397"/>
      <c r="AV418" s="397"/>
      <c r="AW418" s="407"/>
      <c r="AX418" s="397"/>
      <c r="AY418" s="397"/>
      <c r="AZ418" s="397"/>
      <c r="BA418" s="407"/>
      <c r="BB418" s="397"/>
      <c r="BC418" s="397"/>
      <c r="BD418" s="397"/>
      <c r="BE418" s="407"/>
      <c r="BF418" s="397"/>
      <c r="BG418" s="397"/>
      <c r="BH418" s="397"/>
      <c r="BI418" s="407"/>
      <c r="BJ418" s="397"/>
      <c r="BK418" s="397"/>
      <c r="BL418" s="397"/>
      <c r="BM418" s="407"/>
      <c r="BN418" s="397"/>
      <c r="BO418" s="397"/>
      <c r="BP418" s="397"/>
      <c r="BQ418" s="407"/>
      <c r="BR418" s="397"/>
      <c r="BS418" s="397"/>
      <c r="BT418" s="397"/>
      <c r="BU418" s="407"/>
      <c r="BV418" s="397"/>
      <c r="BW418" s="398"/>
      <c r="BX418" s="397"/>
      <c r="BY418" s="407"/>
      <c r="BZ418" s="409"/>
      <c r="CA418" s="410"/>
      <c r="CB418" s="411"/>
      <c r="CC418" s="397"/>
      <c r="CD418" s="397"/>
      <c r="CE418" s="407"/>
      <c r="CF418" s="397"/>
      <c r="CG418" s="397"/>
      <c r="CH418" s="397"/>
      <c r="CI418" s="407"/>
      <c r="CJ418" s="240"/>
      <c r="CK418" s="241"/>
      <c r="CL418" s="242"/>
    </row>
    <row r="419" spans="2:90" ht="23.25" thickBot="1">
      <c r="B419" s="223"/>
      <c r="C419" s="224"/>
      <c r="D419" s="225"/>
      <c r="E419" s="421"/>
      <c r="F419" s="420"/>
      <c r="G419" s="227"/>
      <c r="H419" s="392"/>
      <c r="I419" s="228"/>
      <c r="J419" s="228"/>
      <c r="K419" s="228"/>
      <c r="L419" s="418"/>
      <c r="M419" s="231"/>
      <c r="N419" s="232"/>
      <c r="O419" s="390"/>
      <c r="P419" s="391"/>
      <c r="R419" s="396"/>
      <c r="S419" s="381"/>
      <c r="T419" s="396"/>
      <c r="U419" s="395"/>
      <c r="V419" s="397"/>
      <c r="W419" s="397"/>
      <c r="X419" s="397"/>
      <c r="Y419" s="407"/>
      <c r="Z419" s="397"/>
      <c r="AA419" s="397"/>
      <c r="AB419" s="397"/>
      <c r="AC419" s="407"/>
      <c r="AD419" s="397"/>
      <c r="AE419" s="397"/>
      <c r="AF419" s="400"/>
      <c r="AG419" s="401"/>
      <c r="AH419" s="397"/>
      <c r="AI419" s="400"/>
      <c r="AJ419" s="397"/>
      <c r="AK419" s="401"/>
      <c r="AL419" s="400"/>
      <c r="AM419" s="402"/>
      <c r="AN419" s="403"/>
      <c r="AO419" s="400"/>
      <c r="AP419" s="397"/>
      <c r="AQ419" s="397"/>
      <c r="AR419" s="397"/>
      <c r="AS419" s="404"/>
      <c r="AT419" s="403"/>
      <c r="AU419" s="397"/>
      <c r="AV419" s="397"/>
      <c r="AW419" s="407"/>
      <c r="AX419" s="397"/>
      <c r="AY419" s="397"/>
      <c r="AZ419" s="397"/>
      <c r="BA419" s="407"/>
      <c r="BB419" s="397"/>
      <c r="BC419" s="397"/>
      <c r="BD419" s="397"/>
      <c r="BE419" s="407"/>
      <c r="BF419" s="397"/>
      <c r="BG419" s="397"/>
      <c r="BH419" s="397"/>
      <c r="BI419" s="407"/>
      <c r="BJ419" s="397"/>
      <c r="BK419" s="397"/>
      <c r="BL419" s="397"/>
      <c r="BM419" s="407"/>
      <c r="BN419" s="397"/>
      <c r="BO419" s="397"/>
      <c r="BP419" s="397"/>
      <c r="BQ419" s="407"/>
      <c r="BR419" s="397"/>
      <c r="BS419" s="397"/>
      <c r="BT419" s="397"/>
      <c r="BU419" s="407"/>
      <c r="BV419" s="397"/>
      <c r="BW419" s="398"/>
      <c r="BX419" s="397"/>
      <c r="BY419" s="407"/>
      <c r="BZ419" s="409"/>
      <c r="CA419" s="410"/>
      <c r="CB419" s="411"/>
      <c r="CC419" s="397"/>
      <c r="CD419" s="397"/>
      <c r="CE419" s="407"/>
      <c r="CF419" s="397"/>
      <c r="CG419" s="397"/>
      <c r="CH419" s="397"/>
      <c r="CI419" s="407"/>
      <c r="CJ419" s="240"/>
      <c r="CK419" s="241"/>
      <c r="CL419" s="242"/>
    </row>
    <row r="420" spans="2:90" ht="23.25" thickBot="1">
      <c r="B420" s="223"/>
      <c r="C420" s="224"/>
      <c r="D420" s="225"/>
      <c r="E420" s="421"/>
      <c r="F420" s="420"/>
      <c r="G420" s="227"/>
      <c r="H420" s="392"/>
      <c r="I420" s="228"/>
      <c r="J420" s="228"/>
      <c r="K420" s="228"/>
      <c r="L420" s="418"/>
      <c r="M420" s="231"/>
      <c r="N420" s="232"/>
      <c r="O420" s="390"/>
      <c r="P420" s="391"/>
      <c r="R420" s="396"/>
      <c r="S420" s="381"/>
      <c r="T420" s="396"/>
      <c r="U420" s="395"/>
      <c r="V420" s="397"/>
      <c r="W420" s="397"/>
      <c r="X420" s="397"/>
      <c r="Y420" s="407"/>
      <c r="Z420" s="397"/>
      <c r="AA420" s="397"/>
      <c r="AB420" s="397"/>
      <c r="AC420" s="407"/>
      <c r="AD420" s="397"/>
      <c r="AE420" s="397"/>
      <c r="AF420" s="400"/>
      <c r="AG420" s="401"/>
      <c r="AH420" s="397"/>
      <c r="AI420" s="400"/>
      <c r="AJ420" s="397"/>
      <c r="AK420" s="401"/>
      <c r="AL420" s="400"/>
      <c r="AM420" s="402"/>
      <c r="AN420" s="403"/>
      <c r="AO420" s="400"/>
      <c r="AP420" s="397"/>
      <c r="AQ420" s="397"/>
      <c r="AR420" s="397"/>
      <c r="AS420" s="404"/>
      <c r="AT420" s="403"/>
      <c r="AU420" s="397"/>
      <c r="AV420" s="397"/>
      <c r="AW420" s="407"/>
      <c r="AX420" s="397"/>
      <c r="AY420" s="397"/>
      <c r="AZ420" s="397"/>
      <c r="BA420" s="407"/>
      <c r="BB420" s="397"/>
      <c r="BC420" s="397"/>
      <c r="BD420" s="397"/>
      <c r="BE420" s="407"/>
      <c r="BF420" s="397"/>
      <c r="BG420" s="397"/>
      <c r="BH420" s="397"/>
      <c r="BI420" s="407"/>
      <c r="BJ420" s="397"/>
      <c r="BK420" s="397"/>
      <c r="BL420" s="397"/>
      <c r="BM420" s="407"/>
      <c r="BN420" s="397"/>
      <c r="BO420" s="397"/>
      <c r="BP420" s="397"/>
      <c r="BQ420" s="407"/>
      <c r="BR420" s="397"/>
      <c r="BS420" s="397"/>
      <c r="BT420" s="397"/>
      <c r="BU420" s="407"/>
      <c r="BV420" s="397"/>
      <c r="BW420" s="398"/>
      <c r="BX420" s="397"/>
      <c r="BY420" s="407"/>
      <c r="BZ420" s="409"/>
      <c r="CA420" s="410"/>
      <c r="CB420" s="411"/>
      <c r="CC420" s="397"/>
      <c r="CD420" s="397"/>
      <c r="CE420" s="407"/>
      <c r="CF420" s="397"/>
      <c r="CG420" s="397"/>
      <c r="CH420" s="397"/>
      <c r="CI420" s="407"/>
      <c r="CJ420" s="240"/>
      <c r="CK420" s="241"/>
      <c r="CL420" s="242"/>
    </row>
    <row r="421" spans="2:90" ht="23.25" thickBot="1">
      <c r="B421" s="223"/>
      <c r="C421" s="224"/>
      <c r="D421" s="225"/>
      <c r="E421" s="421"/>
      <c r="F421" s="420"/>
      <c r="G421" s="227"/>
      <c r="H421" s="392"/>
      <c r="I421" s="228"/>
      <c r="J421" s="228"/>
      <c r="K421" s="228"/>
      <c r="L421" s="418"/>
      <c r="M421" s="231"/>
      <c r="N421" s="232"/>
      <c r="O421" s="390"/>
      <c r="P421" s="391"/>
      <c r="R421" s="396"/>
      <c r="S421" s="381"/>
      <c r="T421" s="396"/>
      <c r="U421" s="395"/>
      <c r="V421" s="397"/>
      <c r="W421" s="397"/>
      <c r="X421" s="397"/>
      <c r="Y421" s="407"/>
      <c r="Z421" s="397"/>
      <c r="AA421" s="397"/>
      <c r="AB421" s="397"/>
      <c r="AC421" s="407"/>
      <c r="AD421" s="397"/>
      <c r="AE421" s="397"/>
      <c r="AF421" s="400"/>
      <c r="AG421" s="401"/>
      <c r="AH421" s="397"/>
      <c r="AI421" s="400"/>
      <c r="AJ421" s="397"/>
      <c r="AK421" s="401"/>
      <c r="AL421" s="400"/>
      <c r="AM421" s="402"/>
      <c r="AN421" s="403"/>
      <c r="AO421" s="400"/>
      <c r="AP421" s="397"/>
      <c r="AQ421" s="397"/>
      <c r="AR421" s="397"/>
      <c r="AS421" s="404"/>
      <c r="AT421" s="403"/>
      <c r="AU421" s="397"/>
      <c r="AV421" s="397"/>
      <c r="AW421" s="407"/>
      <c r="AX421" s="397"/>
      <c r="AY421" s="397"/>
      <c r="AZ421" s="397"/>
      <c r="BA421" s="407"/>
      <c r="BB421" s="397"/>
      <c r="BC421" s="397"/>
      <c r="BD421" s="397"/>
      <c r="BE421" s="407"/>
      <c r="BF421" s="397"/>
      <c r="BG421" s="397"/>
      <c r="BH421" s="397"/>
      <c r="BI421" s="407"/>
      <c r="BJ421" s="397"/>
      <c r="BK421" s="397"/>
      <c r="BL421" s="397"/>
      <c r="BM421" s="407"/>
      <c r="BN421" s="397"/>
      <c r="BO421" s="397"/>
      <c r="BP421" s="397"/>
      <c r="BQ421" s="407"/>
      <c r="BR421" s="397"/>
      <c r="BS421" s="397"/>
      <c r="BT421" s="397"/>
      <c r="BU421" s="407"/>
      <c r="BV421" s="397"/>
      <c r="BW421" s="398"/>
      <c r="BX421" s="397"/>
      <c r="BY421" s="407"/>
      <c r="BZ421" s="409"/>
      <c r="CA421" s="410"/>
      <c r="CB421" s="411"/>
      <c r="CC421" s="397"/>
      <c r="CD421" s="397"/>
      <c r="CE421" s="407"/>
      <c r="CF421" s="397"/>
      <c r="CG421" s="397"/>
      <c r="CH421" s="397"/>
      <c r="CI421" s="407"/>
      <c r="CJ421" s="240"/>
      <c r="CK421" s="241"/>
      <c r="CL421" s="242"/>
    </row>
    <row r="422" spans="2:90" ht="23.25" thickBot="1">
      <c r="B422" s="223"/>
      <c r="C422" s="224"/>
      <c r="D422" s="225"/>
      <c r="E422" s="421"/>
      <c r="F422" s="420"/>
      <c r="G422" s="227"/>
      <c r="H422" s="392"/>
      <c r="I422" s="228"/>
      <c r="J422" s="228"/>
      <c r="K422" s="228"/>
      <c r="L422" s="418"/>
      <c r="M422" s="231"/>
      <c r="N422" s="232"/>
      <c r="O422" s="390"/>
      <c r="P422" s="391"/>
      <c r="R422" s="396"/>
      <c r="S422" s="381"/>
      <c r="T422" s="396"/>
      <c r="U422" s="395"/>
      <c r="V422" s="397"/>
      <c r="W422" s="397"/>
      <c r="X422" s="397"/>
      <c r="Y422" s="407"/>
      <c r="Z422" s="397"/>
      <c r="AA422" s="397"/>
      <c r="AB422" s="397"/>
      <c r="AC422" s="407"/>
      <c r="AD422" s="397"/>
      <c r="AE422" s="397"/>
      <c r="AF422" s="400"/>
      <c r="AG422" s="401"/>
      <c r="AH422" s="397"/>
      <c r="AI422" s="400"/>
      <c r="AJ422" s="397"/>
      <c r="AK422" s="401"/>
      <c r="AL422" s="400"/>
      <c r="AM422" s="402"/>
      <c r="AN422" s="403"/>
      <c r="AO422" s="400"/>
      <c r="AP422" s="397"/>
      <c r="AQ422" s="397"/>
      <c r="AR422" s="397"/>
      <c r="AS422" s="404"/>
      <c r="AT422" s="403"/>
      <c r="AU422" s="397"/>
      <c r="AV422" s="397"/>
      <c r="AW422" s="407"/>
      <c r="AX422" s="397"/>
      <c r="AY422" s="397"/>
      <c r="AZ422" s="397"/>
      <c r="BA422" s="407"/>
      <c r="BB422" s="397"/>
      <c r="BC422" s="397"/>
      <c r="BD422" s="397"/>
      <c r="BE422" s="407"/>
      <c r="BF422" s="397"/>
      <c r="BG422" s="397"/>
      <c r="BH422" s="397"/>
      <c r="BI422" s="407"/>
      <c r="BJ422" s="397"/>
      <c r="BK422" s="397"/>
      <c r="BL422" s="397"/>
      <c r="BM422" s="407"/>
      <c r="BN422" s="397"/>
      <c r="BO422" s="397"/>
      <c r="BP422" s="397"/>
      <c r="BQ422" s="407"/>
      <c r="BR422" s="397"/>
      <c r="BS422" s="397"/>
      <c r="BT422" s="397"/>
      <c r="BU422" s="407"/>
      <c r="BV422" s="397"/>
      <c r="BW422" s="398"/>
      <c r="BX422" s="397"/>
      <c r="BY422" s="407"/>
      <c r="BZ422" s="409"/>
      <c r="CA422" s="410"/>
      <c r="CB422" s="411"/>
      <c r="CC422" s="397"/>
      <c r="CD422" s="397"/>
      <c r="CE422" s="407"/>
      <c r="CF422" s="397"/>
      <c r="CG422" s="397"/>
      <c r="CH422" s="397"/>
      <c r="CI422" s="407"/>
      <c r="CJ422" s="240"/>
      <c r="CK422" s="241"/>
      <c r="CL422" s="242"/>
    </row>
    <row r="423" spans="2:90" ht="23.25" thickBot="1">
      <c r="B423" s="223"/>
      <c r="C423" s="224"/>
      <c r="D423" s="225"/>
      <c r="E423" s="421"/>
      <c r="F423" s="420"/>
      <c r="G423" s="227"/>
      <c r="H423" s="392"/>
      <c r="I423" s="228"/>
      <c r="J423" s="228"/>
      <c r="K423" s="228"/>
      <c r="L423" s="418"/>
      <c r="M423" s="231"/>
      <c r="N423" s="232"/>
      <c r="O423" s="390"/>
      <c r="P423" s="391"/>
      <c r="R423" s="396"/>
      <c r="S423" s="381"/>
      <c r="T423" s="396"/>
      <c r="U423" s="395"/>
      <c r="V423" s="397"/>
      <c r="W423" s="397"/>
      <c r="X423" s="397"/>
      <c r="Y423" s="407"/>
      <c r="Z423" s="397"/>
      <c r="AA423" s="397"/>
      <c r="AB423" s="397"/>
      <c r="AC423" s="407"/>
      <c r="AD423" s="397"/>
      <c r="AE423" s="397"/>
      <c r="AF423" s="400"/>
      <c r="AG423" s="401"/>
      <c r="AH423" s="397"/>
      <c r="AI423" s="400"/>
      <c r="AJ423" s="397"/>
      <c r="AK423" s="401"/>
      <c r="AL423" s="400"/>
      <c r="AM423" s="402"/>
      <c r="AN423" s="403"/>
      <c r="AO423" s="400"/>
      <c r="AP423" s="397"/>
      <c r="AQ423" s="397"/>
      <c r="AR423" s="397"/>
      <c r="AS423" s="404"/>
      <c r="AT423" s="403"/>
      <c r="AU423" s="397"/>
      <c r="AV423" s="397"/>
      <c r="AW423" s="407"/>
      <c r="AX423" s="397"/>
      <c r="AY423" s="397"/>
      <c r="AZ423" s="397"/>
      <c r="BA423" s="407"/>
      <c r="BB423" s="397"/>
      <c r="BC423" s="397"/>
      <c r="BD423" s="397"/>
      <c r="BE423" s="407"/>
      <c r="BF423" s="397"/>
      <c r="BG423" s="397"/>
      <c r="BH423" s="397"/>
      <c r="BI423" s="407"/>
      <c r="BJ423" s="397"/>
      <c r="BK423" s="397"/>
      <c r="BL423" s="397"/>
      <c r="BM423" s="407"/>
      <c r="BN423" s="397"/>
      <c r="BO423" s="397"/>
      <c r="BP423" s="397"/>
      <c r="BQ423" s="407"/>
      <c r="BR423" s="397"/>
      <c r="BS423" s="397"/>
      <c r="BT423" s="397"/>
      <c r="BU423" s="407"/>
      <c r="BV423" s="397"/>
      <c r="BW423" s="398"/>
      <c r="BX423" s="397"/>
      <c r="BY423" s="407"/>
      <c r="BZ423" s="409"/>
      <c r="CA423" s="410"/>
      <c r="CB423" s="411"/>
      <c r="CC423" s="397"/>
      <c r="CD423" s="397"/>
      <c r="CE423" s="407"/>
      <c r="CF423" s="397"/>
      <c r="CG423" s="397"/>
      <c r="CH423" s="397"/>
      <c r="CI423" s="407"/>
      <c r="CJ423" s="240"/>
      <c r="CK423" s="241"/>
      <c r="CL423" s="242"/>
    </row>
    <row r="424" spans="2:90" ht="23.25" thickBot="1">
      <c r="B424" s="223"/>
      <c r="C424" s="224"/>
      <c r="D424" s="225"/>
      <c r="E424" s="421"/>
      <c r="F424" s="420"/>
      <c r="G424" s="227"/>
      <c r="H424" s="392"/>
      <c r="I424" s="228"/>
      <c r="J424" s="228"/>
      <c r="K424" s="228"/>
      <c r="L424" s="418"/>
      <c r="M424" s="231"/>
      <c r="N424" s="232"/>
      <c r="O424" s="390"/>
      <c r="P424" s="391"/>
      <c r="R424" s="396"/>
      <c r="S424" s="381"/>
      <c r="T424" s="396"/>
      <c r="U424" s="395"/>
      <c r="V424" s="397"/>
      <c r="W424" s="397"/>
      <c r="X424" s="397"/>
      <c r="Y424" s="407"/>
      <c r="Z424" s="397"/>
      <c r="AA424" s="397"/>
      <c r="AB424" s="397"/>
      <c r="AC424" s="407"/>
      <c r="AD424" s="397"/>
      <c r="AE424" s="397"/>
      <c r="AF424" s="400"/>
      <c r="AG424" s="401"/>
      <c r="AH424" s="397"/>
      <c r="AI424" s="400"/>
      <c r="AJ424" s="397"/>
      <c r="AK424" s="401"/>
      <c r="AL424" s="400"/>
      <c r="AM424" s="402"/>
      <c r="AN424" s="403"/>
      <c r="AO424" s="400"/>
      <c r="AP424" s="397"/>
      <c r="AQ424" s="397"/>
      <c r="AR424" s="397"/>
      <c r="AS424" s="404"/>
      <c r="AT424" s="403"/>
      <c r="AU424" s="397"/>
      <c r="AV424" s="397"/>
      <c r="AW424" s="407"/>
      <c r="AX424" s="397"/>
      <c r="AY424" s="397"/>
      <c r="AZ424" s="397"/>
      <c r="BA424" s="407"/>
      <c r="BB424" s="397"/>
      <c r="BC424" s="397"/>
      <c r="BD424" s="397"/>
      <c r="BE424" s="407"/>
      <c r="BF424" s="397"/>
      <c r="BG424" s="397"/>
      <c r="BH424" s="397"/>
      <c r="BI424" s="407"/>
      <c r="BJ424" s="397"/>
      <c r="BK424" s="397"/>
      <c r="BL424" s="397"/>
      <c r="BM424" s="407"/>
      <c r="BN424" s="397"/>
      <c r="BO424" s="397"/>
      <c r="BP424" s="397"/>
      <c r="BQ424" s="407"/>
      <c r="BR424" s="397"/>
      <c r="BS424" s="397"/>
      <c r="BT424" s="397"/>
      <c r="BU424" s="407"/>
      <c r="BV424" s="397"/>
      <c r="BW424" s="398"/>
      <c r="BX424" s="397"/>
      <c r="BY424" s="407"/>
      <c r="BZ424" s="409"/>
      <c r="CA424" s="410"/>
      <c r="CB424" s="411"/>
      <c r="CC424" s="397"/>
      <c r="CD424" s="397"/>
      <c r="CE424" s="407"/>
      <c r="CF424" s="397"/>
      <c r="CG424" s="397"/>
      <c r="CH424" s="397"/>
      <c r="CI424" s="407"/>
      <c r="CJ424" s="240"/>
      <c r="CK424" s="241"/>
      <c r="CL424" s="242"/>
    </row>
    <row r="425" spans="2:90" ht="23.25" thickBot="1">
      <c r="B425" s="223"/>
      <c r="C425" s="224"/>
      <c r="D425" s="225"/>
      <c r="E425" s="421"/>
      <c r="F425" s="420"/>
      <c r="G425" s="227"/>
      <c r="H425" s="392"/>
      <c r="I425" s="228"/>
      <c r="J425" s="228"/>
      <c r="K425" s="228"/>
      <c r="L425" s="418"/>
      <c r="M425" s="231"/>
      <c r="N425" s="232"/>
      <c r="O425" s="390"/>
      <c r="P425" s="391"/>
      <c r="R425" s="396"/>
      <c r="S425" s="381"/>
      <c r="T425" s="396"/>
      <c r="U425" s="395"/>
      <c r="V425" s="397"/>
      <c r="W425" s="397"/>
      <c r="X425" s="397"/>
      <c r="Y425" s="407"/>
      <c r="Z425" s="397"/>
      <c r="AA425" s="397"/>
      <c r="AB425" s="397"/>
      <c r="AC425" s="407"/>
      <c r="AD425" s="397"/>
      <c r="AE425" s="397"/>
      <c r="AF425" s="400"/>
      <c r="AG425" s="401"/>
      <c r="AH425" s="397"/>
      <c r="AI425" s="400"/>
      <c r="AJ425" s="397"/>
      <c r="AK425" s="401"/>
      <c r="AL425" s="400"/>
      <c r="AM425" s="402"/>
      <c r="AN425" s="403"/>
      <c r="AO425" s="400"/>
      <c r="AP425" s="397"/>
      <c r="AQ425" s="397"/>
      <c r="AR425" s="397"/>
      <c r="AS425" s="404"/>
      <c r="AT425" s="403"/>
      <c r="AU425" s="397"/>
      <c r="AV425" s="397"/>
      <c r="AW425" s="407"/>
      <c r="AX425" s="397"/>
      <c r="AY425" s="397"/>
      <c r="AZ425" s="397"/>
      <c r="BA425" s="407"/>
      <c r="BB425" s="397"/>
      <c r="BC425" s="397"/>
      <c r="BD425" s="397"/>
      <c r="BE425" s="407"/>
      <c r="BF425" s="397"/>
      <c r="BG425" s="397"/>
      <c r="BH425" s="397"/>
      <c r="BI425" s="407"/>
      <c r="BJ425" s="397"/>
      <c r="BK425" s="397"/>
      <c r="BL425" s="397"/>
      <c r="BM425" s="407"/>
      <c r="BN425" s="397"/>
      <c r="BO425" s="397"/>
      <c r="BP425" s="397"/>
      <c r="BQ425" s="407"/>
      <c r="BR425" s="397"/>
      <c r="BS425" s="397"/>
      <c r="BT425" s="397"/>
      <c r="BU425" s="407"/>
      <c r="BV425" s="397"/>
      <c r="BW425" s="398"/>
      <c r="BX425" s="397"/>
      <c r="BY425" s="407"/>
      <c r="BZ425" s="409"/>
      <c r="CA425" s="410"/>
      <c r="CB425" s="411"/>
      <c r="CC425" s="397"/>
      <c r="CD425" s="397"/>
      <c r="CE425" s="407"/>
      <c r="CF425" s="397"/>
      <c r="CG425" s="397"/>
      <c r="CH425" s="397"/>
      <c r="CI425" s="407"/>
      <c r="CJ425" s="240"/>
      <c r="CK425" s="241"/>
      <c r="CL425" s="242"/>
    </row>
    <row r="426" spans="2:90" ht="23.25" thickBot="1">
      <c r="B426" s="223"/>
      <c r="C426" s="224"/>
      <c r="D426" s="225"/>
      <c r="E426" s="421"/>
      <c r="F426" s="420"/>
      <c r="G426" s="227"/>
      <c r="H426" s="392"/>
      <c r="I426" s="228"/>
      <c r="J426" s="228"/>
      <c r="K426" s="228"/>
      <c r="L426" s="418"/>
      <c r="M426" s="231"/>
      <c r="N426" s="232"/>
      <c r="O426" s="390"/>
      <c r="P426" s="391"/>
      <c r="R426" s="396"/>
      <c r="S426" s="381"/>
      <c r="T426" s="396"/>
      <c r="U426" s="395"/>
      <c r="V426" s="397"/>
      <c r="W426" s="397"/>
      <c r="X426" s="397"/>
      <c r="Y426" s="407"/>
      <c r="Z426" s="397"/>
      <c r="AA426" s="397"/>
      <c r="AB426" s="397"/>
      <c r="AC426" s="407"/>
      <c r="AD426" s="397"/>
      <c r="AE426" s="397"/>
      <c r="AF426" s="400"/>
      <c r="AG426" s="401"/>
      <c r="AH426" s="397"/>
      <c r="AI426" s="400"/>
      <c r="AJ426" s="397"/>
      <c r="AK426" s="401"/>
      <c r="AL426" s="400"/>
      <c r="AM426" s="402"/>
      <c r="AN426" s="403"/>
      <c r="AO426" s="400"/>
      <c r="AP426" s="397"/>
      <c r="AQ426" s="397"/>
      <c r="AR426" s="397"/>
      <c r="AS426" s="404"/>
      <c r="AT426" s="403"/>
      <c r="AU426" s="397"/>
      <c r="AV426" s="397"/>
      <c r="AW426" s="407"/>
      <c r="AX426" s="397"/>
      <c r="AY426" s="397"/>
      <c r="AZ426" s="397"/>
      <c r="BA426" s="407"/>
      <c r="BB426" s="397"/>
      <c r="BC426" s="397"/>
      <c r="BD426" s="397"/>
      <c r="BE426" s="407"/>
      <c r="BF426" s="397"/>
      <c r="BG426" s="397"/>
      <c r="BH426" s="397"/>
      <c r="BI426" s="407"/>
      <c r="BJ426" s="397"/>
      <c r="BK426" s="397"/>
      <c r="BL426" s="397"/>
      <c r="BM426" s="407"/>
      <c r="BN426" s="397"/>
      <c r="BO426" s="397"/>
      <c r="BP426" s="397"/>
      <c r="BQ426" s="407"/>
      <c r="BR426" s="397"/>
      <c r="BS426" s="397"/>
      <c r="BT426" s="397"/>
      <c r="BU426" s="407"/>
      <c r="BV426" s="397"/>
      <c r="BW426" s="398"/>
      <c r="BX426" s="397"/>
      <c r="BY426" s="407"/>
      <c r="BZ426" s="409"/>
      <c r="CA426" s="410"/>
      <c r="CB426" s="411"/>
      <c r="CC426" s="397"/>
      <c r="CD426" s="397"/>
      <c r="CE426" s="407"/>
      <c r="CF426" s="397"/>
      <c r="CG426" s="397"/>
      <c r="CH426" s="397"/>
      <c r="CI426" s="407"/>
      <c r="CJ426" s="240"/>
      <c r="CK426" s="241"/>
      <c r="CL426" s="242"/>
    </row>
    <row r="427" spans="2:90" ht="23.25" thickBot="1">
      <c r="B427" s="223"/>
      <c r="C427" s="224"/>
      <c r="D427" s="225"/>
      <c r="E427" s="421"/>
      <c r="F427" s="420"/>
      <c r="G427" s="227"/>
      <c r="H427" s="392"/>
      <c r="I427" s="228"/>
      <c r="J427" s="228"/>
      <c r="K427" s="228"/>
      <c r="L427" s="418"/>
      <c r="M427" s="231"/>
      <c r="N427" s="232"/>
      <c r="O427" s="390"/>
      <c r="P427" s="391"/>
      <c r="R427" s="396"/>
      <c r="S427" s="381"/>
      <c r="T427" s="396"/>
      <c r="U427" s="395"/>
      <c r="V427" s="397"/>
      <c r="W427" s="397"/>
      <c r="X427" s="397"/>
      <c r="Y427" s="407"/>
      <c r="Z427" s="397"/>
      <c r="AA427" s="397"/>
      <c r="AB427" s="397"/>
      <c r="AC427" s="407"/>
      <c r="AD427" s="397"/>
      <c r="AE427" s="397"/>
      <c r="AF427" s="400"/>
      <c r="AG427" s="401"/>
      <c r="AH427" s="397"/>
      <c r="AI427" s="400"/>
      <c r="AJ427" s="397"/>
      <c r="AK427" s="401"/>
      <c r="AL427" s="400"/>
      <c r="AM427" s="402"/>
      <c r="AN427" s="403"/>
      <c r="AO427" s="400"/>
      <c r="AP427" s="397"/>
      <c r="AQ427" s="397"/>
      <c r="AR427" s="397"/>
      <c r="AS427" s="404"/>
      <c r="AT427" s="403"/>
      <c r="AU427" s="397"/>
      <c r="AV427" s="397"/>
      <c r="AW427" s="407"/>
      <c r="AX427" s="397"/>
      <c r="AY427" s="397"/>
      <c r="AZ427" s="397"/>
      <c r="BA427" s="407"/>
      <c r="BB427" s="397"/>
      <c r="BC427" s="397"/>
      <c r="BD427" s="397"/>
      <c r="BE427" s="407"/>
      <c r="BF427" s="397"/>
      <c r="BG427" s="397"/>
      <c r="BH427" s="397"/>
      <c r="BI427" s="407"/>
      <c r="BJ427" s="397"/>
      <c r="BK427" s="397"/>
      <c r="BL427" s="397"/>
      <c r="BM427" s="407"/>
      <c r="BN427" s="397"/>
      <c r="BO427" s="397"/>
      <c r="BP427" s="397"/>
      <c r="BQ427" s="407"/>
      <c r="BR427" s="397"/>
      <c r="BS427" s="397"/>
      <c r="BT427" s="397"/>
      <c r="BU427" s="407"/>
      <c r="BV427" s="397"/>
      <c r="BW427" s="398"/>
      <c r="BX427" s="397"/>
      <c r="BY427" s="407"/>
      <c r="BZ427" s="409"/>
      <c r="CA427" s="410"/>
      <c r="CB427" s="411"/>
      <c r="CC427" s="397"/>
      <c r="CD427" s="397"/>
      <c r="CE427" s="407"/>
      <c r="CF427" s="397"/>
      <c r="CG427" s="397"/>
      <c r="CH427" s="397"/>
      <c r="CI427" s="407"/>
      <c r="CJ427" s="240"/>
      <c r="CK427" s="241"/>
      <c r="CL427" s="242"/>
    </row>
    <row r="428" spans="2:90" ht="23.25" thickBot="1">
      <c r="B428" s="223"/>
      <c r="C428" s="224"/>
      <c r="D428" s="225"/>
      <c r="E428" s="421"/>
      <c r="F428" s="420"/>
      <c r="G428" s="227"/>
      <c r="H428" s="392"/>
      <c r="I428" s="228"/>
      <c r="J428" s="228"/>
      <c r="K428" s="228"/>
      <c r="L428" s="418"/>
      <c r="M428" s="231"/>
      <c r="N428" s="232"/>
      <c r="O428" s="390"/>
      <c r="P428" s="391"/>
      <c r="R428" s="396"/>
      <c r="S428" s="381"/>
      <c r="T428" s="396"/>
      <c r="U428" s="395"/>
      <c r="V428" s="397"/>
      <c r="W428" s="397"/>
      <c r="X428" s="397"/>
      <c r="Y428" s="407"/>
      <c r="Z428" s="397"/>
      <c r="AA428" s="397"/>
      <c r="AB428" s="397"/>
      <c r="AC428" s="407"/>
      <c r="AD428" s="397"/>
      <c r="AE428" s="397"/>
      <c r="AF428" s="400"/>
      <c r="AG428" s="401"/>
      <c r="AH428" s="397"/>
      <c r="AI428" s="400"/>
      <c r="AJ428" s="397"/>
      <c r="AK428" s="401"/>
      <c r="AL428" s="400"/>
      <c r="AM428" s="402"/>
      <c r="AN428" s="403"/>
      <c r="AO428" s="400"/>
      <c r="AP428" s="397"/>
      <c r="AQ428" s="397"/>
      <c r="AR428" s="397"/>
      <c r="AS428" s="404"/>
      <c r="AT428" s="403"/>
      <c r="AU428" s="397"/>
      <c r="AV428" s="397"/>
      <c r="AW428" s="407"/>
      <c r="AX428" s="397"/>
      <c r="AY428" s="397"/>
      <c r="AZ428" s="397"/>
      <c r="BA428" s="407"/>
      <c r="BB428" s="397"/>
      <c r="BC428" s="397"/>
      <c r="BD428" s="397"/>
      <c r="BE428" s="407"/>
      <c r="BF428" s="397"/>
      <c r="BG428" s="397"/>
      <c r="BH428" s="397"/>
      <c r="BI428" s="407"/>
      <c r="BJ428" s="397"/>
      <c r="BK428" s="397"/>
      <c r="BL428" s="397"/>
      <c r="BM428" s="407"/>
      <c r="BN428" s="397"/>
      <c r="BO428" s="397"/>
      <c r="BP428" s="397"/>
      <c r="BQ428" s="407"/>
      <c r="BR428" s="397"/>
      <c r="BS428" s="397"/>
      <c r="BT428" s="397"/>
      <c r="BU428" s="407"/>
      <c r="BV428" s="397"/>
      <c r="BW428" s="398"/>
      <c r="BX428" s="397"/>
      <c r="BY428" s="407"/>
      <c r="BZ428" s="409"/>
      <c r="CA428" s="410"/>
      <c r="CB428" s="411"/>
      <c r="CC428" s="397"/>
      <c r="CD428" s="397"/>
      <c r="CE428" s="407"/>
      <c r="CF428" s="397"/>
      <c r="CG428" s="397"/>
      <c r="CH428" s="397"/>
      <c r="CI428" s="407"/>
      <c r="CJ428" s="240"/>
      <c r="CK428" s="241"/>
      <c r="CL428" s="242"/>
    </row>
    <row r="429" spans="2:90" ht="23.25" thickBot="1">
      <c r="B429" s="223"/>
      <c r="C429" s="224"/>
      <c r="D429" s="225"/>
      <c r="E429" s="421"/>
      <c r="F429" s="420"/>
      <c r="G429" s="227"/>
      <c r="H429" s="392"/>
      <c r="I429" s="228"/>
      <c r="J429" s="228"/>
      <c r="K429" s="228"/>
      <c r="L429" s="418"/>
      <c r="M429" s="231"/>
      <c r="N429" s="232"/>
      <c r="O429" s="390"/>
      <c r="P429" s="391"/>
      <c r="R429" s="397"/>
      <c r="S429" s="211"/>
      <c r="T429" s="397"/>
      <c r="U429" s="238"/>
      <c r="V429" s="397"/>
      <c r="W429" s="397"/>
      <c r="X429" s="397"/>
      <c r="Y429" s="407"/>
      <c r="Z429" s="397"/>
      <c r="AA429" s="397"/>
      <c r="AB429" s="397"/>
      <c r="AC429" s="407"/>
      <c r="AD429" s="397"/>
      <c r="AE429" s="397"/>
      <c r="AF429" s="400"/>
      <c r="AG429" s="401"/>
      <c r="AH429" s="397"/>
      <c r="AI429" s="400"/>
      <c r="AJ429" s="397"/>
      <c r="AK429" s="401"/>
      <c r="AL429" s="400"/>
      <c r="AM429" s="402"/>
      <c r="AN429" s="403"/>
      <c r="AO429" s="400"/>
      <c r="AP429" s="397"/>
      <c r="AQ429" s="397"/>
      <c r="AR429" s="397"/>
      <c r="AS429" s="404"/>
      <c r="AT429" s="403"/>
      <c r="AU429" s="397"/>
      <c r="AV429" s="397"/>
      <c r="AW429" s="407"/>
      <c r="AX429" s="397"/>
      <c r="AY429" s="397"/>
      <c r="AZ429" s="397"/>
      <c r="BA429" s="407"/>
      <c r="BB429" s="397"/>
      <c r="BC429" s="397"/>
      <c r="BD429" s="397"/>
      <c r="BE429" s="407"/>
      <c r="BF429" s="397"/>
      <c r="BG429" s="397"/>
      <c r="BH429" s="397"/>
      <c r="BI429" s="407"/>
      <c r="BJ429" s="397"/>
      <c r="BK429" s="397"/>
      <c r="BL429" s="397"/>
      <c r="BM429" s="407"/>
      <c r="BN429" s="397"/>
      <c r="BO429" s="397"/>
      <c r="BP429" s="397"/>
      <c r="BQ429" s="407"/>
      <c r="BR429" s="397"/>
      <c r="BS429" s="397"/>
      <c r="BT429" s="397"/>
      <c r="BU429" s="407"/>
      <c r="BV429" s="397"/>
      <c r="BW429" s="398"/>
      <c r="BX429" s="397"/>
      <c r="BY429" s="407"/>
      <c r="BZ429" s="409"/>
      <c r="CA429" s="410"/>
      <c r="CB429" s="411"/>
      <c r="CC429" s="397"/>
      <c r="CD429" s="397"/>
      <c r="CE429" s="407"/>
      <c r="CF429" s="397"/>
      <c r="CG429" s="397"/>
      <c r="CH429" s="397"/>
      <c r="CI429" s="407"/>
      <c r="CJ429" s="240"/>
      <c r="CK429" s="241"/>
      <c r="CL429" s="242"/>
    </row>
    <row r="430" spans="2:90" ht="23.25" thickBot="1">
      <c r="B430" s="223"/>
      <c r="C430" s="224"/>
      <c r="D430" s="225"/>
      <c r="E430" s="421"/>
      <c r="F430" s="420"/>
      <c r="G430" s="227"/>
      <c r="H430" s="392"/>
      <c r="I430" s="228"/>
      <c r="J430" s="228"/>
      <c r="K430" s="228"/>
      <c r="L430" s="418"/>
      <c r="M430" s="231"/>
      <c r="N430" s="232"/>
      <c r="O430" s="390"/>
      <c r="P430" s="391"/>
      <c r="R430" s="397"/>
      <c r="S430" s="211"/>
      <c r="T430" s="397"/>
      <c r="U430" s="238"/>
      <c r="V430" s="397"/>
      <c r="W430" s="397"/>
      <c r="X430" s="397"/>
      <c r="Y430" s="407"/>
      <c r="Z430" s="397"/>
      <c r="AA430" s="397"/>
      <c r="AB430" s="397"/>
      <c r="AC430" s="407"/>
      <c r="AD430" s="397"/>
      <c r="AE430" s="397"/>
      <c r="AF430" s="400"/>
      <c r="AG430" s="401"/>
      <c r="AH430" s="397"/>
      <c r="AI430" s="400"/>
      <c r="AJ430" s="397"/>
      <c r="AK430" s="401"/>
      <c r="AL430" s="400"/>
      <c r="AM430" s="402"/>
      <c r="AN430" s="403"/>
      <c r="AO430" s="400"/>
      <c r="AP430" s="397"/>
      <c r="AQ430" s="397"/>
      <c r="AR430" s="397"/>
      <c r="AS430" s="404"/>
      <c r="AT430" s="403"/>
      <c r="AU430" s="397"/>
      <c r="AV430" s="397"/>
      <c r="AW430" s="407"/>
      <c r="AX430" s="397"/>
      <c r="AY430" s="397"/>
      <c r="AZ430" s="397"/>
      <c r="BA430" s="407"/>
      <c r="BB430" s="397"/>
      <c r="BC430" s="397"/>
      <c r="BD430" s="397"/>
      <c r="BE430" s="407"/>
      <c r="BF430" s="397"/>
      <c r="BG430" s="397"/>
      <c r="BH430" s="397"/>
      <c r="BI430" s="407"/>
      <c r="BJ430" s="397"/>
      <c r="BK430" s="397"/>
      <c r="BL430" s="397"/>
      <c r="BM430" s="407"/>
      <c r="BN430" s="397"/>
      <c r="BO430" s="397"/>
      <c r="BP430" s="397"/>
      <c r="BQ430" s="407"/>
      <c r="BR430" s="397"/>
      <c r="BS430" s="397"/>
      <c r="BT430" s="397"/>
      <c r="BU430" s="407"/>
      <c r="BV430" s="397"/>
      <c r="BW430" s="398"/>
      <c r="BX430" s="397"/>
      <c r="BY430" s="407"/>
      <c r="BZ430" s="409"/>
      <c r="CA430" s="410"/>
      <c r="CB430" s="411"/>
      <c r="CC430" s="397"/>
      <c r="CD430" s="397"/>
      <c r="CE430" s="407"/>
      <c r="CF430" s="397"/>
      <c r="CG430" s="397"/>
      <c r="CH430" s="397"/>
      <c r="CI430" s="407"/>
      <c r="CJ430" s="240"/>
      <c r="CK430" s="241"/>
      <c r="CL430" s="242"/>
    </row>
    <row r="431" spans="2:90" ht="23.25" thickBot="1">
      <c r="B431" s="223"/>
      <c r="C431" s="224"/>
      <c r="D431" s="225"/>
      <c r="E431" s="421"/>
      <c r="F431" s="420"/>
      <c r="G431" s="227"/>
      <c r="H431" s="392"/>
      <c r="I431" s="228"/>
      <c r="J431" s="228"/>
      <c r="K431" s="228"/>
      <c r="L431" s="418"/>
      <c r="M431" s="231"/>
      <c r="N431" s="232"/>
      <c r="O431" s="390"/>
      <c r="P431" s="391"/>
      <c r="R431" s="397"/>
      <c r="S431" s="211"/>
      <c r="T431" s="397"/>
      <c r="U431" s="238"/>
      <c r="V431" s="397"/>
      <c r="W431" s="397"/>
      <c r="X431" s="397"/>
      <c r="Y431" s="407"/>
      <c r="Z431" s="397"/>
      <c r="AA431" s="397"/>
      <c r="AB431" s="397"/>
      <c r="AC431" s="407"/>
      <c r="AD431" s="397"/>
      <c r="AE431" s="397"/>
      <c r="AF431" s="400"/>
      <c r="AG431" s="401"/>
      <c r="AH431" s="397"/>
      <c r="AI431" s="400"/>
      <c r="AJ431" s="397"/>
      <c r="AK431" s="401"/>
      <c r="AL431" s="400"/>
      <c r="AM431" s="402"/>
      <c r="AN431" s="403"/>
      <c r="AO431" s="400"/>
      <c r="AP431" s="397"/>
      <c r="AQ431" s="397"/>
      <c r="AR431" s="397"/>
      <c r="AS431" s="404"/>
      <c r="AT431" s="403"/>
      <c r="AU431" s="397"/>
      <c r="AV431" s="397"/>
      <c r="AW431" s="407"/>
      <c r="AX431" s="397"/>
      <c r="AY431" s="397"/>
      <c r="AZ431" s="397"/>
      <c r="BA431" s="407"/>
      <c r="BB431" s="397"/>
      <c r="BC431" s="397"/>
      <c r="BD431" s="397"/>
      <c r="BE431" s="407"/>
      <c r="BF431" s="397"/>
      <c r="BG431" s="397"/>
      <c r="BH431" s="397"/>
      <c r="BI431" s="407"/>
      <c r="BJ431" s="397"/>
      <c r="BK431" s="397"/>
      <c r="BL431" s="397"/>
      <c r="BM431" s="407"/>
      <c r="BN431" s="397"/>
      <c r="BO431" s="397"/>
      <c r="BP431" s="397"/>
      <c r="BQ431" s="407"/>
      <c r="BR431" s="397"/>
      <c r="BS431" s="397"/>
      <c r="BT431" s="397"/>
      <c r="BU431" s="407"/>
      <c r="BV431" s="397"/>
      <c r="BW431" s="398"/>
      <c r="BX431" s="397"/>
      <c r="BY431" s="407"/>
      <c r="BZ431" s="409"/>
      <c r="CA431" s="410"/>
      <c r="CB431" s="411"/>
      <c r="CC431" s="397"/>
      <c r="CD431" s="397"/>
      <c r="CE431" s="407"/>
      <c r="CF431" s="397"/>
      <c r="CG431" s="397"/>
      <c r="CH431" s="397"/>
      <c r="CI431" s="407"/>
      <c r="CJ431" s="240"/>
      <c r="CK431" s="241"/>
      <c r="CL431" s="242"/>
    </row>
    <row r="432" spans="2:90" ht="23.25" thickBot="1">
      <c r="B432" s="223"/>
      <c r="C432" s="224"/>
      <c r="D432" s="225"/>
      <c r="E432" s="421"/>
      <c r="F432" s="420"/>
      <c r="G432" s="227"/>
      <c r="H432" s="392"/>
      <c r="I432" s="228"/>
      <c r="J432" s="228"/>
      <c r="K432" s="228"/>
      <c r="L432" s="418"/>
      <c r="M432" s="231"/>
      <c r="N432" s="232"/>
      <c r="O432" s="390"/>
      <c r="P432" s="391"/>
      <c r="R432" s="397"/>
      <c r="S432" s="211"/>
      <c r="T432" s="397"/>
      <c r="U432" s="238"/>
      <c r="V432" s="397"/>
      <c r="W432" s="397"/>
      <c r="X432" s="397"/>
      <c r="Y432" s="407"/>
      <c r="Z432" s="397"/>
      <c r="AA432" s="397"/>
      <c r="AB432" s="397"/>
      <c r="AC432" s="407"/>
      <c r="AD432" s="397"/>
      <c r="AE432" s="397"/>
      <c r="AF432" s="400"/>
      <c r="AG432" s="401"/>
      <c r="AH432" s="397"/>
      <c r="AI432" s="400"/>
      <c r="AJ432" s="397"/>
      <c r="AK432" s="401"/>
      <c r="AL432" s="400"/>
      <c r="AM432" s="402"/>
      <c r="AN432" s="403"/>
      <c r="AO432" s="400"/>
      <c r="AP432" s="397"/>
      <c r="AQ432" s="397"/>
      <c r="AR432" s="397"/>
      <c r="AS432" s="404"/>
      <c r="AT432" s="403"/>
      <c r="AU432" s="397"/>
      <c r="AV432" s="397"/>
      <c r="AW432" s="407"/>
      <c r="AX432" s="397"/>
      <c r="AY432" s="397"/>
      <c r="AZ432" s="397"/>
      <c r="BA432" s="407"/>
      <c r="BB432" s="397"/>
      <c r="BC432" s="397"/>
      <c r="BD432" s="397"/>
      <c r="BE432" s="407"/>
      <c r="BF432" s="397"/>
      <c r="BG432" s="397"/>
      <c r="BH432" s="397"/>
      <c r="BI432" s="407"/>
      <c r="BJ432" s="397"/>
      <c r="BK432" s="397"/>
      <c r="BL432" s="397"/>
      <c r="BM432" s="407"/>
      <c r="BN432" s="397"/>
      <c r="BO432" s="397"/>
      <c r="BP432" s="397"/>
      <c r="BQ432" s="407"/>
      <c r="BR432" s="397"/>
      <c r="BS432" s="397"/>
      <c r="BT432" s="397"/>
      <c r="BU432" s="407"/>
      <c r="BV432" s="397"/>
      <c r="BW432" s="398"/>
      <c r="BX432" s="397"/>
      <c r="BY432" s="407"/>
      <c r="BZ432" s="409"/>
      <c r="CA432" s="410"/>
      <c r="CB432" s="411"/>
      <c r="CC432" s="397"/>
      <c r="CD432" s="397"/>
      <c r="CE432" s="407"/>
      <c r="CF432" s="397"/>
      <c r="CG432" s="397"/>
      <c r="CH432" s="397"/>
      <c r="CI432" s="407"/>
      <c r="CJ432" s="240"/>
      <c r="CK432" s="241"/>
      <c r="CL432" s="242"/>
    </row>
    <row r="433" spans="2:90" ht="23.25" thickBot="1">
      <c r="B433" s="223"/>
      <c r="C433" s="224"/>
      <c r="D433" s="225"/>
      <c r="E433" s="421"/>
      <c r="F433" s="420"/>
      <c r="G433" s="227"/>
      <c r="H433" s="392"/>
      <c r="I433" s="228"/>
      <c r="J433" s="228"/>
      <c r="K433" s="228"/>
      <c r="L433" s="418"/>
      <c r="M433" s="231"/>
      <c r="N433" s="232"/>
      <c r="O433" s="390"/>
      <c r="P433" s="391"/>
      <c r="R433" s="397"/>
      <c r="S433" s="211"/>
      <c r="T433" s="397"/>
      <c r="U433" s="238"/>
      <c r="V433" s="397"/>
      <c r="W433" s="397"/>
      <c r="X433" s="397"/>
      <c r="Y433" s="407"/>
      <c r="Z433" s="397"/>
      <c r="AA433" s="397"/>
      <c r="AB433" s="397"/>
      <c r="AC433" s="407"/>
      <c r="AD433" s="397"/>
      <c r="AE433" s="397"/>
      <c r="AF433" s="400"/>
      <c r="AG433" s="401"/>
      <c r="AH433" s="397"/>
      <c r="AI433" s="400"/>
      <c r="AJ433" s="397"/>
      <c r="AK433" s="401"/>
      <c r="AL433" s="400"/>
      <c r="AM433" s="402"/>
      <c r="AN433" s="403"/>
      <c r="AO433" s="400"/>
      <c r="AP433" s="397"/>
      <c r="AQ433" s="397"/>
      <c r="AR433" s="397"/>
      <c r="AS433" s="404"/>
      <c r="AT433" s="403"/>
      <c r="AU433" s="397"/>
      <c r="AV433" s="397"/>
      <c r="AW433" s="407"/>
      <c r="AX433" s="397"/>
      <c r="AY433" s="397"/>
      <c r="AZ433" s="397"/>
      <c r="BA433" s="407"/>
      <c r="BB433" s="397"/>
      <c r="BC433" s="397"/>
      <c r="BD433" s="397"/>
      <c r="BE433" s="407"/>
      <c r="BF433" s="397"/>
      <c r="BG433" s="397"/>
      <c r="BH433" s="397"/>
      <c r="BI433" s="407"/>
      <c r="BJ433" s="397"/>
      <c r="BK433" s="397"/>
      <c r="BL433" s="397"/>
      <c r="BM433" s="407"/>
      <c r="BN433" s="397"/>
      <c r="BO433" s="397"/>
      <c r="BP433" s="397"/>
      <c r="BQ433" s="407"/>
      <c r="BR433" s="397"/>
      <c r="BS433" s="397"/>
      <c r="BT433" s="397"/>
      <c r="BU433" s="407"/>
      <c r="BV433" s="397"/>
      <c r="BW433" s="398"/>
      <c r="BX433" s="397"/>
      <c r="BY433" s="407"/>
      <c r="BZ433" s="409"/>
      <c r="CA433" s="410"/>
      <c r="CB433" s="411"/>
      <c r="CC433" s="397"/>
      <c r="CD433" s="397"/>
      <c r="CE433" s="407"/>
      <c r="CF433" s="397"/>
      <c r="CG433" s="397"/>
      <c r="CH433" s="397"/>
      <c r="CI433" s="407"/>
      <c r="CJ433" s="240"/>
      <c r="CK433" s="241"/>
      <c r="CL433" s="242"/>
    </row>
    <row r="434" spans="2:90" ht="23.25" thickBot="1">
      <c r="B434" s="223"/>
      <c r="C434" s="224"/>
      <c r="D434" s="225"/>
      <c r="E434" s="421"/>
      <c r="F434" s="420"/>
      <c r="G434" s="227"/>
      <c r="H434" s="392"/>
      <c r="I434" s="228"/>
      <c r="J434" s="228"/>
      <c r="K434" s="228"/>
      <c r="L434" s="418"/>
      <c r="M434" s="231"/>
      <c r="N434" s="232"/>
      <c r="O434" s="390"/>
      <c r="P434" s="391"/>
      <c r="R434" s="397"/>
      <c r="S434" s="211"/>
      <c r="T434" s="397"/>
      <c r="U434" s="238"/>
      <c r="V434" s="397"/>
      <c r="W434" s="397"/>
      <c r="X434" s="397"/>
      <c r="Y434" s="407"/>
      <c r="Z434" s="397"/>
      <c r="AA434" s="397"/>
      <c r="AB434" s="397"/>
      <c r="AC434" s="407"/>
      <c r="AD434" s="397"/>
      <c r="AE434" s="397"/>
      <c r="AF434" s="400"/>
      <c r="AG434" s="401"/>
      <c r="AH434" s="397"/>
      <c r="AI434" s="400"/>
      <c r="AJ434" s="397"/>
      <c r="AK434" s="401"/>
      <c r="AL434" s="400"/>
      <c r="AM434" s="402"/>
      <c r="AN434" s="403"/>
      <c r="AO434" s="400"/>
      <c r="AP434" s="397"/>
      <c r="AQ434" s="397"/>
      <c r="AR434" s="397"/>
      <c r="AS434" s="404"/>
      <c r="AT434" s="403"/>
      <c r="AU434" s="397"/>
      <c r="AV434" s="397"/>
      <c r="AW434" s="407"/>
      <c r="AX434" s="397"/>
      <c r="AY434" s="397"/>
      <c r="AZ434" s="397"/>
      <c r="BA434" s="407"/>
      <c r="BB434" s="397"/>
      <c r="BC434" s="397"/>
      <c r="BD434" s="397"/>
      <c r="BE434" s="407"/>
      <c r="BF434" s="397"/>
      <c r="BG434" s="397"/>
      <c r="BH434" s="397"/>
      <c r="BI434" s="407"/>
      <c r="BJ434" s="397"/>
      <c r="BK434" s="397"/>
      <c r="BL434" s="397"/>
      <c r="BM434" s="407"/>
      <c r="BN434" s="397"/>
      <c r="BO434" s="397"/>
      <c r="BP434" s="397"/>
      <c r="BQ434" s="407"/>
      <c r="BR434" s="397"/>
      <c r="BS434" s="397"/>
      <c r="BT434" s="397"/>
      <c r="BU434" s="407"/>
      <c r="BV434" s="397"/>
      <c r="BW434" s="398"/>
      <c r="BX434" s="397"/>
      <c r="BY434" s="407"/>
      <c r="BZ434" s="409"/>
      <c r="CA434" s="410"/>
      <c r="CB434" s="411"/>
      <c r="CC434" s="397"/>
      <c r="CD434" s="397"/>
      <c r="CE434" s="407"/>
      <c r="CF434" s="397"/>
      <c r="CG434" s="397"/>
      <c r="CH434" s="397"/>
      <c r="CI434" s="407"/>
      <c r="CJ434" s="240"/>
      <c r="CK434" s="241"/>
      <c r="CL434" s="242"/>
    </row>
    <row r="435" spans="2:90" ht="23.25" thickBot="1">
      <c r="B435" s="223"/>
      <c r="C435" s="224"/>
      <c r="D435" s="225"/>
      <c r="E435" s="421"/>
      <c r="F435" s="420"/>
      <c r="G435" s="227"/>
      <c r="H435" s="392"/>
      <c r="I435" s="228"/>
      <c r="J435" s="228"/>
      <c r="K435" s="228"/>
      <c r="L435" s="418"/>
      <c r="M435" s="231"/>
      <c r="N435" s="232"/>
      <c r="O435" s="390"/>
      <c r="P435" s="391"/>
      <c r="R435" s="397"/>
      <c r="S435" s="211"/>
      <c r="T435" s="397"/>
      <c r="U435" s="238"/>
      <c r="V435" s="397"/>
      <c r="W435" s="397"/>
      <c r="X435" s="397"/>
      <c r="Y435" s="407"/>
      <c r="Z435" s="397"/>
      <c r="AA435" s="397"/>
      <c r="AB435" s="397"/>
      <c r="AC435" s="407"/>
      <c r="AD435" s="397"/>
      <c r="AE435" s="397"/>
      <c r="AF435" s="400"/>
      <c r="AG435" s="401"/>
      <c r="AH435" s="397"/>
      <c r="AI435" s="400"/>
      <c r="AJ435" s="397"/>
      <c r="AK435" s="401"/>
      <c r="AL435" s="400"/>
      <c r="AM435" s="402"/>
      <c r="AN435" s="403"/>
      <c r="AO435" s="400"/>
      <c r="AP435" s="397"/>
      <c r="AQ435" s="397"/>
      <c r="AR435" s="397"/>
      <c r="AS435" s="404"/>
      <c r="AT435" s="403"/>
      <c r="AU435" s="397"/>
      <c r="AV435" s="397"/>
      <c r="AW435" s="407"/>
      <c r="AX435" s="397"/>
      <c r="AY435" s="397"/>
      <c r="AZ435" s="397"/>
      <c r="BA435" s="407"/>
      <c r="BB435" s="397"/>
      <c r="BC435" s="397"/>
      <c r="BD435" s="397"/>
      <c r="BE435" s="407"/>
      <c r="BF435" s="397"/>
      <c r="BG435" s="397"/>
      <c r="BH435" s="397"/>
      <c r="BI435" s="407"/>
      <c r="BJ435" s="397"/>
      <c r="BK435" s="397"/>
      <c r="BL435" s="397"/>
      <c r="BM435" s="407"/>
      <c r="BN435" s="397"/>
      <c r="BO435" s="397"/>
      <c r="BP435" s="397"/>
      <c r="BQ435" s="407"/>
      <c r="BR435" s="397"/>
      <c r="BS435" s="397"/>
      <c r="BT435" s="397"/>
      <c r="BU435" s="407"/>
      <c r="BV435" s="397"/>
      <c r="BW435" s="398"/>
      <c r="BX435" s="397"/>
      <c r="BY435" s="407"/>
      <c r="BZ435" s="409"/>
      <c r="CA435" s="410"/>
      <c r="CB435" s="411"/>
      <c r="CC435" s="397"/>
      <c r="CD435" s="397"/>
      <c r="CE435" s="407"/>
      <c r="CF435" s="397"/>
      <c r="CG435" s="397"/>
      <c r="CH435" s="397"/>
      <c r="CI435" s="407"/>
      <c r="CJ435" s="240"/>
      <c r="CK435" s="241"/>
      <c r="CL435" s="242"/>
    </row>
    <row r="436" spans="2:90" ht="23.25" thickBot="1">
      <c r="B436" s="223"/>
      <c r="C436" s="224"/>
      <c r="D436" s="225"/>
      <c r="E436" s="421"/>
      <c r="F436" s="420"/>
      <c r="G436" s="227"/>
      <c r="H436" s="392"/>
      <c r="I436" s="228"/>
      <c r="J436" s="228"/>
      <c r="K436" s="228"/>
      <c r="L436" s="418"/>
      <c r="M436" s="231"/>
      <c r="N436" s="232"/>
      <c r="O436" s="390"/>
      <c r="P436" s="391"/>
      <c r="R436" s="397"/>
      <c r="S436" s="211"/>
      <c r="T436" s="397"/>
      <c r="U436" s="238"/>
      <c r="V436" s="397"/>
      <c r="W436" s="397"/>
      <c r="X436" s="397"/>
      <c r="Y436" s="407"/>
      <c r="Z436" s="397"/>
      <c r="AA436" s="397"/>
      <c r="AB436" s="397"/>
      <c r="AC436" s="407"/>
      <c r="AD436" s="397"/>
      <c r="AE436" s="397"/>
      <c r="AF436" s="400"/>
      <c r="AG436" s="401"/>
      <c r="AH436" s="397"/>
      <c r="AI436" s="400"/>
      <c r="AJ436" s="397"/>
      <c r="AK436" s="401"/>
      <c r="AL436" s="400"/>
      <c r="AM436" s="402"/>
      <c r="AN436" s="403"/>
      <c r="AO436" s="400"/>
      <c r="AP436" s="397"/>
      <c r="AQ436" s="397"/>
      <c r="AR436" s="397"/>
      <c r="AS436" s="404"/>
      <c r="AT436" s="403"/>
      <c r="AU436" s="397"/>
      <c r="AV436" s="397"/>
      <c r="AW436" s="407"/>
      <c r="AX436" s="397"/>
      <c r="AY436" s="397"/>
      <c r="AZ436" s="397"/>
      <c r="BA436" s="407"/>
      <c r="BB436" s="397"/>
      <c r="BC436" s="397"/>
      <c r="BD436" s="397"/>
      <c r="BE436" s="407"/>
      <c r="BF436" s="397"/>
      <c r="BG436" s="397"/>
      <c r="BH436" s="397"/>
      <c r="BI436" s="407"/>
      <c r="BJ436" s="397"/>
      <c r="BK436" s="397"/>
      <c r="BL436" s="397"/>
      <c r="BM436" s="407"/>
      <c r="BN436" s="397"/>
      <c r="BO436" s="397"/>
      <c r="BP436" s="397"/>
      <c r="BQ436" s="407"/>
      <c r="BR436" s="397"/>
      <c r="BS436" s="397"/>
      <c r="BT436" s="397"/>
      <c r="BU436" s="407"/>
      <c r="BV436" s="397"/>
      <c r="BW436" s="398"/>
      <c r="BX436" s="397"/>
      <c r="BY436" s="407"/>
      <c r="BZ436" s="409"/>
      <c r="CA436" s="410"/>
      <c r="CB436" s="411"/>
      <c r="CC436" s="397"/>
      <c r="CD436" s="397"/>
      <c r="CE436" s="407"/>
      <c r="CF436" s="397"/>
      <c r="CG436" s="397"/>
      <c r="CH436" s="397"/>
      <c r="CI436" s="407"/>
      <c r="CJ436" s="240"/>
      <c r="CK436" s="241"/>
      <c r="CL436" s="242"/>
    </row>
    <row r="437" spans="2:90" ht="23.25" thickBot="1">
      <c r="B437" s="223"/>
      <c r="C437" s="224"/>
      <c r="D437" s="225"/>
      <c r="E437" s="421"/>
      <c r="F437" s="420"/>
      <c r="G437" s="227"/>
      <c r="H437" s="392"/>
      <c r="I437" s="228"/>
      <c r="J437" s="228"/>
      <c r="K437" s="228"/>
      <c r="L437" s="418"/>
      <c r="M437" s="231"/>
      <c r="N437" s="232"/>
      <c r="O437" s="390"/>
      <c r="P437" s="391"/>
      <c r="R437" s="397"/>
      <c r="S437" s="211"/>
      <c r="T437" s="397"/>
      <c r="U437" s="238"/>
      <c r="V437" s="397"/>
      <c r="W437" s="397"/>
      <c r="X437" s="397"/>
      <c r="Y437" s="407"/>
      <c r="Z437" s="397"/>
      <c r="AA437" s="397"/>
      <c r="AB437" s="397"/>
      <c r="AC437" s="407"/>
      <c r="AD437" s="397"/>
      <c r="AE437" s="397"/>
      <c r="AF437" s="400"/>
      <c r="AG437" s="401"/>
      <c r="AH437" s="397"/>
      <c r="AI437" s="400"/>
      <c r="AJ437" s="397"/>
      <c r="AK437" s="401"/>
      <c r="AL437" s="400"/>
      <c r="AM437" s="402"/>
      <c r="AN437" s="403"/>
      <c r="AO437" s="400"/>
      <c r="AP437" s="397"/>
      <c r="AQ437" s="397"/>
      <c r="AR437" s="397"/>
      <c r="AS437" s="404"/>
      <c r="AT437" s="403"/>
      <c r="AU437" s="397"/>
      <c r="AV437" s="397"/>
      <c r="AW437" s="407"/>
      <c r="AX437" s="397"/>
      <c r="AY437" s="397"/>
      <c r="AZ437" s="397"/>
      <c r="BA437" s="407"/>
      <c r="BB437" s="397"/>
      <c r="BC437" s="397"/>
      <c r="BD437" s="397"/>
      <c r="BE437" s="407"/>
      <c r="BF437" s="397"/>
      <c r="BG437" s="397"/>
      <c r="BH437" s="397"/>
      <c r="BI437" s="407"/>
      <c r="BJ437" s="397"/>
      <c r="BK437" s="397"/>
      <c r="BL437" s="397"/>
      <c r="BM437" s="407"/>
      <c r="BN437" s="397"/>
      <c r="BO437" s="397"/>
      <c r="BP437" s="397"/>
      <c r="BQ437" s="407"/>
      <c r="BR437" s="397"/>
      <c r="BS437" s="397"/>
      <c r="BT437" s="397"/>
      <c r="BU437" s="407"/>
      <c r="BV437" s="397"/>
      <c r="BW437" s="398"/>
      <c r="BX437" s="397"/>
      <c r="BY437" s="407"/>
      <c r="BZ437" s="409"/>
      <c r="CA437" s="410"/>
      <c r="CB437" s="411"/>
      <c r="CC437" s="397"/>
      <c r="CD437" s="397"/>
      <c r="CE437" s="407"/>
      <c r="CF437" s="397"/>
      <c r="CG437" s="397"/>
      <c r="CH437" s="397"/>
      <c r="CI437" s="407"/>
      <c r="CJ437" s="240"/>
      <c r="CK437" s="241"/>
      <c r="CL437" s="242"/>
    </row>
    <row r="438" spans="2:90" ht="23.25" thickBot="1">
      <c r="B438" s="223"/>
      <c r="C438" s="224"/>
      <c r="D438" s="225"/>
      <c r="E438" s="421"/>
      <c r="F438" s="420"/>
      <c r="G438" s="227"/>
      <c r="H438" s="392"/>
      <c r="I438" s="228"/>
      <c r="J438" s="228"/>
      <c r="K438" s="228"/>
      <c r="L438" s="418"/>
      <c r="M438" s="231"/>
      <c r="N438" s="232"/>
      <c r="O438" s="390"/>
      <c r="P438" s="391"/>
      <c r="R438" s="397"/>
      <c r="S438" s="211"/>
      <c r="T438" s="397"/>
      <c r="U438" s="238"/>
      <c r="V438" s="397"/>
      <c r="W438" s="397"/>
      <c r="X438" s="397"/>
      <c r="Y438" s="407"/>
      <c r="Z438" s="397"/>
      <c r="AA438" s="397"/>
      <c r="AB438" s="397"/>
      <c r="AC438" s="407"/>
      <c r="AD438" s="397"/>
      <c r="AE438" s="397"/>
      <c r="AF438" s="400"/>
      <c r="AG438" s="401"/>
      <c r="AH438" s="397"/>
      <c r="AI438" s="400"/>
      <c r="AJ438" s="397"/>
      <c r="AK438" s="401"/>
      <c r="AL438" s="400"/>
      <c r="AM438" s="402"/>
      <c r="AN438" s="403"/>
      <c r="AO438" s="400"/>
      <c r="AP438" s="397"/>
      <c r="AQ438" s="397"/>
      <c r="AR438" s="397"/>
      <c r="AS438" s="404"/>
      <c r="AT438" s="403"/>
      <c r="AU438" s="397"/>
      <c r="AV438" s="397"/>
      <c r="AW438" s="407"/>
      <c r="AX438" s="397"/>
      <c r="AY438" s="397"/>
      <c r="AZ438" s="397"/>
      <c r="BA438" s="407"/>
      <c r="BB438" s="397"/>
      <c r="BC438" s="397"/>
      <c r="BD438" s="397"/>
      <c r="BE438" s="407"/>
      <c r="BF438" s="397"/>
      <c r="BG438" s="397"/>
      <c r="BH438" s="397"/>
      <c r="BI438" s="407"/>
      <c r="BJ438" s="397"/>
      <c r="BK438" s="397"/>
      <c r="BL438" s="397"/>
      <c r="BM438" s="407"/>
      <c r="BN438" s="397"/>
      <c r="BO438" s="397"/>
      <c r="BP438" s="397"/>
      <c r="BQ438" s="407"/>
      <c r="BR438" s="397"/>
      <c r="BS438" s="397"/>
      <c r="BT438" s="397"/>
      <c r="BU438" s="407"/>
      <c r="BV438" s="397"/>
      <c r="BW438" s="398"/>
      <c r="BX438" s="397"/>
      <c r="BY438" s="407"/>
      <c r="BZ438" s="409"/>
      <c r="CA438" s="410"/>
      <c r="CB438" s="411"/>
      <c r="CC438" s="397"/>
      <c r="CD438" s="397"/>
      <c r="CE438" s="407"/>
      <c r="CF438" s="397"/>
      <c r="CG438" s="397"/>
      <c r="CH438" s="397"/>
      <c r="CI438" s="407"/>
      <c r="CJ438" s="240"/>
      <c r="CK438" s="241"/>
      <c r="CL438" s="242"/>
    </row>
    <row r="439" spans="2:90" ht="23.25" thickBot="1">
      <c r="B439" s="223"/>
      <c r="C439" s="224"/>
      <c r="D439" s="225"/>
      <c r="E439" s="421"/>
      <c r="F439" s="420"/>
      <c r="G439" s="227"/>
      <c r="H439" s="392"/>
      <c r="I439" s="228"/>
      <c r="J439" s="228"/>
      <c r="K439" s="228"/>
      <c r="L439" s="418"/>
      <c r="M439" s="231"/>
      <c r="N439" s="232"/>
      <c r="O439" s="390"/>
      <c r="P439" s="391"/>
      <c r="R439" s="397"/>
      <c r="S439" s="211"/>
      <c r="T439" s="397"/>
      <c r="U439" s="238"/>
      <c r="V439" s="397"/>
      <c r="W439" s="397"/>
      <c r="X439" s="397"/>
      <c r="Y439" s="407"/>
      <c r="Z439" s="397"/>
      <c r="AA439" s="397"/>
      <c r="AB439" s="397"/>
      <c r="AC439" s="407"/>
      <c r="AD439" s="397"/>
      <c r="AE439" s="397"/>
      <c r="AF439" s="400"/>
      <c r="AG439" s="401"/>
      <c r="AH439" s="397"/>
      <c r="AI439" s="400"/>
      <c r="AJ439" s="397"/>
      <c r="AK439" s="401"/>
      <c r="AL439" s="400"/>
      <c r="AM439" s="402"/>
      <c r="AN439" s="403"/>
      <c r="AO439" s="400"/>
      <c r="AP439" s="397"/>
      <c r="AQ439" s="397"/>
      <c r="AR439" s="397"/>
      <c r="AS439" s="404"/>
      <c r="AT439" s="403"/>
      <c r="AU439" s="397"/>
      <c r="AV439" s="397"/>
      <c r="AW439" s="407"/>
      <c r="AX439" s="397"/>
      <c r="AY439" s="397"/>
      <c r="AZ439" s="397"/>
      <c r="BA439" s="407"/>
      <c r="BB439" s="397"/>
      <c r="BC439" s="397"/>
      <c r="BD439" s="397"/>
      <c r="BE439" s="407"/>
      <c r="BF439" s="397"/>
      <c r="BG439" s="397"/>
      <c r="BH439" s="397"/>
      <c r="BI439" s="407"/>
      <c r="BJ439" s="397"/>
      <c r="BK439" s="397"/>
      <c r="BL439" s="397"/>
      <c r="BM439" s="407"/>
      <c r="BN439" s="397"/>
      <c r="BO439" s="397"/>
      <c r="BP439" s="397"/>
      <c r="BQ439" s="407"/>
      <c r="BR439" s="397"/>
      <c r="BS439" s="397"/>
      <c r="BT439" s="397"/>
      <c r="BU439" s="407"/>
      <c r="BV439" s="397"/>
      <c r="BW439" s="398"/>
      <c r="BX439" s="397"/>
      <c r="BY439" s="407"/>
      <c r="BZ439" s="409"/>
      <c r="CA439" s="410"/>
      <c r="CB439" s="411"/>
      <c r="CC439" s="397"/>
      <c r="CD439" s="397"/>
      <c r="CE439" s="407"/>
      <c r="CF439" s="397"/>
      <c r="CG439" s="397"/>
      <c r="CH439" s="397"/>
      <c r="CI439" s="407"/>
      <c r="CJ439" s="240"/>
      <c r="CK439" s="241"/>
      <c r="CL439" s="242"/>
    </row>
    <row r="440" spans="2:90" ht="23.25" thickBot="1">
      <c r="B440" s="223"/>
      <c r="C440" s="224"/>
      <c r="D440" s="225"/>
      <c r="E440" s="421"/>
      <c r="F440" s="420"/>
      <c r="G440" s="227"/>
      <c r="H440" s="392"/>
      <c r="I440" s="228"/>
      <c r="J440" s="228"/>
      <c r="K440" s="228"/>
      <c r="L440" s="418"/>
      <c r="M440" s="231"/>
      <c r="N440" s="232"/>
      <c r="O440" s="390"/>
      <c r="P440" s="391"/>
      <c r="R440" s="397"/>
      <c r="S440" s="211"/>
      <c r="T440" s="397"/>
      <c r="U440" s="238"/>
      <c r="V440" s="397"/>
      <c r="W440" s="397"/>
      <c r="X440" s="397"/>
      <c r="Y440" s="407"/>
      <c r="Z440" s="397"/>
      <c r="AA440" s="397"/>
      <c r="AB440" s="397"/>
      <c r="AC440" s="407"/>
      <c r="AD440" s="397"/>
      <c r="AE440" s="397"/>
      <c r="AF440" s="400"/>
      <c r="AG440" s="401"/>
      <c r="AH440" s="397"/>
      <c r="AI440" s="400"/>
      <c r="AJ440" s="397"/>
      <c r="AK440" s="401"/>
      <c r="AL440" s="400"/>
      <c r="AM440" s="402"/>
      <c r="AN440" s="403"/>
      <c r="AO440" s="400"/>
      <c r="AP440" s="397"/>
      <c r="AQ440" s="397"/>
      <c r="AR440" s="397"/>
      <c r="AS440" s="404"/>
      <c r="AT440" s="403"/>
      <c r="AU440" s="397"/>
      <c r="AV440" s="397"/>
      <c r="AW440" s="407"/>
      <c r="AX440" s="397"/>
      <c r="AY440" s="397"/>
      <c r="AZ440" s="397"/>
      <c r="BA440" s="407"/>
      <c r="BB440" s="397"/>
      <c r="BC440" s="397"/>
      <c r="BD440" s="397"/>
      <c r="BE440" s="407"/>
      <c r="BF440" s="397"/>
      <c r="BG440" s="397"/>
      <c r="BH440" s="397"/>
      <c r="BI440" s="407"/>
      <c r="BJ440" s="397"/>
      <c r="BK440" s="397"/>
      <c r="BL440" s="397"/>
      <c r="BM440" s="407"/>
      <c r="BN440" s="397"/>
      <c r="BO440" s="397"/>
      <c r="BP440" s="397"/>
      <c r="BQ440" s="407"/>
      <c r="BR440" s="397"/>
      <c r="BS440" s="397"/>
      <c r="BT440" s="397"/>
      <c r="BU440" s="407"/>
      <c r="BV440" s="397"/>
      <c r="BW440" s="398"/>
      <c r="BX440" s="397"/>
      <c r="BY440" s="407"/>
      <c r="BZ440" s="409"/>
      <c r="CA440" s="410"/>
      <c r="CB440" s="411"/>
      <c r="CC440" s="397"/>
      <c r="CD440" s="397"/>
      <c r="CE440" s="407"/>
      <c r="CF440" s="397"/>
      <c r="CG440" s="397"/>
      <c r="CH440" s="397"/>
      <c r="CI440" s="407"/>
      <c r="CJ440" s="240"/>
      <c r="CK440" s="241"/>
      <c r="CL440" s="242"/>
    </row>
    <row r="441" spans="2:90" ht="23.25" thickBot="1">
      <c r="B441" s="223"/>
      <c r="C441" s="224"/>
      <c r="D441" s="225"/>
      <c r="E441" s="421"/>
      <c r="F441" s="420"/>
      <c r="G441" s="227"/>
      <c r="H441" s="392"/>
      <c r="I441" s="228"/>
      <c r="J441" s="228"/>
      <c r="K441" s="228"/>
      <c r="L441" s="418"/>
      <c r="M441" s="231"/>
      <c r="N441" s="232"/>
      <c r="O441" s="390"/>
      <c r="P441" s="391"/>
      <c r="R441" s="397"/>
      <c r="S441" s="211"/>
      <c r="T441" s="397"/>
      <c r="U441" s="238"/>
      <c r="V441" s="397"/>
      <c r="W441" s="397"/>
      <c r="X441" s="397"/>
      <c r="Y441" s="407"/>
      <c r="Z441" s="397"/>
      <c r="AA441" s="397"/>
      <c r="AB441" s="397"/>
      <c r="AC441" s="407"/>
      <c r="AD441" s="397"/>
      <c r="AE441" s="397"/>
      <c r="AF441" s="400"/>
      <c r="AG441" s="401"/>
      <c r="AH441" s="397"/>
      <c r="AI441" s="400"/>
      <c r="AJ441" s="397"/>
      <c r="AK441" s="401"/>
      <c r="AL441" s="400"/>
      <c r="AM441" s="402"/>
      <c r="AN441" s="403"/>
      <c r="AO441" s="400"/>
      <c r="AP441" s="397"/>
      <c r="AQ441" s="397"/>
      <c r="AR441" s="397"/>
      <c r="AS441" s="404"/>
      <c r="AT441" s="403"/>
      <c r="AU441" s="397"/>
      <c r="AV441" s="397"/>
      <c r="AW441" s="407"/>
      <c r="AX441" s="397"/>
      <c r="AY441" s="397"/>
      <c r="AZ441" s="397"/>
      <c r="BA441" s="407"/>
      <c r="BB441" s="397"/>
      <c r="BC441" s="397"/>
      <c r="BD441" s="397"/>
      <c r="BE441" s="407"/>
      <c r="BF441" s="397"/>
      <c r="BG441" s="397"/>
      <c r="BH441" s="397"/>
      <c r="BI441" s="407"/>
      <c r="BJ441" s="397"/>
      <c r="BK441" s="397"/>
      <c r="BL441" s="397"/>
      <c r="BM441" s="407"/>
      <c r="BN441" s="397"/>
      <c r="BO441" s="397"/>
      <c r="BP441" s="397"/>
      <c r="BQ441" s="407"/>
      <c r="BR441" s="397"/>
      <c r="BS441" s="397"/>
      <c r="BT441" s="397"/>
      <c r="BU441" s="407"/>
      <c r="BV441" s="397"/>
      <c r="BW441" s="398"/>
      <c r="BX441" s="397"/>
      <c r="BY441" s="407"/>
      <c r="BZ441" s="409"/>
      <c r="CA441" s="410"/>
      <c r="CB441" s="411"/>
      <c r="CC441" s="397"/>
      <c r="CD441" s="397"/>
      <c r="CE441" s="407"/>
      <c r="CF441" s="397"/>
      <c r="CG441" s="397"/>
      <c r="CH441" s="397"/>
      <c r="CI441" s="407"/>
      <c r="CJ441" s="240"/>
      <c r="CK441" s="241"/>
      <c r="CL441" s="242"/>
    </row>
    <row r="442" spans="2:90" ht="23.25" thickBot="1">
      <c r="B442" s="223"/>
      <c r="C442" s="224"/>
      <c r="D442" s="225"/>
      <c r="E442" s="421"/>
      <c r="F442" s="420"/>
      <c r="G442" s="227"/>
      <c r="H442" s="392"/>
      <c r="I442" s="228"/>
      <c r="J442" s="228"/>
      <c r="K442" s="228"/>
      <c r="L442" s="418"/>
      <c r="M442" s="231"/>
      <c r="N442" s="232"/>
      <c r="O442" s="390"/>
      <c r="P442" s="391"/>
      <c r="R442" s="397"/>
      <c r="S442" s="211"/>
      <c r="T442" s="397"/>
      <c r="U442" s="238"/>
      <c r="V442" s="397"/>
      <c r="W442" s="397"/>
      <c r="X442" s="397"/>
      <c r="Y442" s="407"/>
      <c r="Z442" s="397"/>
      <c r="AA442" s="397"/>
      <c r="AB442" s="397"/>
      <c r="AC442" s="407"/>
      <c r="AD442" s="397"/>
      <c r="AE442" s="397"/>
      <c r="AF442" s="400"/>
      <c r="AG442" s="401"/>
      <c r="AH442" s="397"/>
      <c r="AI442" s="400"/>
      <c r="AJ442" s="397"/>
      <c r="AK442" s="401"/>
      <c r="AL442" s="400"/>
      <c r="AM442" s="402"/>
      <c r="AN442" s="403"/>
      <c r="AO442" s="400"/>
      <c r="AP442" s="397"/>
      <c r="AQ442" s="397"/>
      <c r="AR442" s="397"/>
      <c r="AS442" s="404"/>
      <c r="AT442" s="403"/>
      <c r="AU442" s="397"/>
      <c r="AV442" s="397"/>
      <c r="AW442" s="407"/>
      <c r="AX442" s="397"/>
      <c r="AY442" s="397"/>
      <c r="AZ442" s="397"/>
      <c r="BA442" s="407"/>
      <c r="BB442" s="397"/>
      <c r="BC442" s="397"/>
      <c r="BD442" s="397"/>
      <c r="BE442" s="407"/>
      <c r="BF442" s="397"/>
      <c r="BG442" s="397"/>
      <c r="BH442" s="397"/>
      <c r="BI442" s="407"/>
      <c r="BJ442" s="397"/>
      <c r="BK442" s="397"/>
      <c r="BL442" s="397"/>
      <c r="BM442" s="407"/>
      <c r="BN442" s="397"/>
      <c r="BO442" s="397"/>
      <c r="BP442" s="397"/>
      <c r="BQ442" s="407"/>
      <c r="BR442" s="397"/>
      <c r="BS442" s="397"/>
      <c r="BT442" s="397"/>
      <c r="BU442" s="407"/>
      <c r="BV442" s="397"/>
      <c r="BW442" s="398"/>
      <c r="BX442" s="397"/>
      <c r="BY442" s="407"/>
      <c r="BZ442" s="409"/>
      <c r="CA442" s="410"/>
      <c r="CB442" s="411"/>
      <c r="CC442" s="397"/>
      <c r="CD442" s="397"/>
      <c r="CE442" s="407"/>
      <c r="CF442" s="397"/>
      <c r="CG442" s="397"/>
      <c r="CH442" s="397"/>
      <c r="CI442" s="407"/>
      <c r="CJ442" s="240"/>
      <c r="CK442" s="241"/>
      <c r="CL442" s="242"/>
    </row>
    <row r="443" spans="2:90" ht="23.25" thickBot="1">
      <c r="B443" s="223"/>
      <c r="C443" s="224"/>
      <c r="D443" s="225"/>
      <c r="E443" s="421"/>
      <c r="F443" s="420"/>
      <c r="G443" s="227"/>
      <c r="H443" s="392"/>
      <c r="I443" s="228"/>
      <c r="J443" s="228"/>
      <c r="K443" s="228"/>
      <c r="L443" s="418"/>
      <c r="M443" s="231"/>
      <c r="N443" s="232"/>
      <c r="O443" s="390"/>
      <c r="P443" s="391"/>
      <c r="R443" s="397"/>
      <c r="S443" s="211"/>
      <c r="T443" s="397"/>
      <c r="U443" s="238"/>
      <c r="V443" s="397"/>
      <c r="W443" s="397"/>
      <c r="X443" s="397"/>
      <c r="Y443" s="407"/>
      <c r="Z443" s="397"/>
      <c r="AA443" s="397"/>
      <c r="AB443" s="397"/>
      <c r="AC443" s="407"/>
      <c r="AD443" s="397"/>
      <c r="AE443" s="397"/>
      <c r="AF443" s="400"/>
      <c r="AG443" s="401"/>
      <c r="AH443" s="397"/>
      <c r="AI443" s="400"/>
      <c r="AJ443" s="397"/>
      <c r="AK443" s="401"/>
      <c r="AL443" s="400"/>
      <c r="AM443" s="402"/>
      <c r="AN443" s="403"/>
      <c r="AO443" s="400"/>
      <c r="AP443" s="397"/>
      <c r="AQ443" s="397"/>
      <c r="AR443" s="397"/>
      <c r="AS443" s="404"/>
      <c r="AT443" s="403"/>
      <c r="AU443" s="397"/>
      <c r="AV443" s="397"/>
      <c r="AW443" s="407"/>
      <c r="AX443" s="397"/>
      <c r="AY443" s="397"/>
      <c r="AZ443" s="397"/>
      <c r="BA443" s="407"/>
      <c r="BB443" s="397"/>
      <c r="BC443" s="397"/>
      <c r="BD443" s="397"/>
      <c r="BE443" s="407"/>
      <c r="BF443" s="397"/>
      <c r="BG443" s="397"/>
      <c r="BH443" s="397"/>
      <c r="BI443" s="407"/>
      <c r="BJ443" s="397"/>
      <c r="BK443" s="397"/>
      <c r="BL443" s="397"/>
      <c r="BM443" s="407"/>
      <c r="BN443" s="397"/>
      <c r="BO443" s="397"/>
      <c r="BP443" s="397"/>
      <c r="BQ443" s="407"/>
      <c r="BR443" s="397"/>
      <c r="BS443" s="397"/>
      <c r="BT443" s="397"/>
      <c r="BU443" s="407"/>
      <c r="BV443" s="397"/>
      <c r="BW443" s="398"/>
      <c r="BX443" s="397"/>
      <c r="BY443" s="407"/>
      <c r="BZ443" s="409"/>
      <c r="CA443" s="410"/>
      <c r="CB443" s="411"/>
      <c r="CC443" s="397"/>
      <c r="CD443" s="397"/>
      <c r="CE443" s="407"/>
      <c r="CF443" s="397"/>
      <c r="CG443" s="397"/>
      <c r="CH443" s="397"/>
      <c r="CI443" s="407"/>
      <c r="CJ443" s="240"/>
      <c r="CK443" s="241"/>
      <c r="CL443" s="242"/>
    </row>
    <row r="444" spans="2:90" ht="23.25" thickBot="1">
      <c r="B444" s="223"/>
      <c r="C444" s="224"/>
      <c r="D444" s="225"/>
      <c r="E444" s="421"/>
      <c r="F444" s="420"/>
      <c r="G444" s="227"/>
      <c r="H444" s="392"/>
      <c r="I444" s="228"/>
      <c r="J444" s="228"/>
      <c r="K444" s="228"/>
      <c r="L444" s="418"/>
      <c r="M444" s="231"/>
      <c r="N444" s="232"/>
      <c r="O444" s="390"/>
      <c r="P444" s="391"/>
      <c r="R444" s="397"/>
      <c r="S444" s="211"/>
      <c r="T444" s="397"/>
      <c r="U444" s="238"/>
      <c r="V444" s="397"/>
      <c r="W444" s="397"/>
      <c r="X444" s="397"/>
      <c r="Y444" s="407"/>
      <c r="Z444" s="397"/>
      <c r="AA444" s="397"/>
      <c r="AB444" s="397"/>
      <c r="AC444" s="407"/>
      <c r="AD444" s="397"/>
      <c r="AE444" s="397"/>
      <c r="AF444" s="400"/>
      <c r="AG444" s="401"/>
      <c r="AH444" s="397"/>
      <c r="AI444" s="400"/>
      <c r="AJ444" s="397"/>
      <c r="AK444" s="401"/>
      <c r="AL444" s="400"/>
      <c r="AM444" s="402"/>
      <c r="AN444" s="403"/>
      <c r="AO444" s="400"/>
      <c r="AP444" s="397"/>
      <c r="AQ444" s="397"/>
      <c r="AR444" s="397"/>
      <c r="AS444" s="404"/>
      <c r="AT444" s="403"/>
      <c r="AU444" s="397"/>
      <c r="AV444" s="397"/>
      <c r="AW444" s="407"/>
      <c r="AX444" s="397"/>
      <c r="AY444" s="397"/>
      <c r="AZ444" s="397"/>
      <c r="BA444" s="407"/>
      <c r="BB444" s="397"/>
      <c r="BC444" s="397"/>
      <c r="BD444" s="397"/>
      <c r="BE444" s="407"/>
      <c r="BF444" s="397"/>
      <c r="BG444" s="397"/>
      <c r="BH444" s="397"/>
      <c r="BI444" s="407"/>
      <c r="BJ444" s="397"/>
      <c r="BK444" s="397"/>
      <c r="BL444" s="397"/>
      <c r="BM444" s="407"/>
      <c r="BN444" s="397"/>
      <c r="BO444" s="397"/>
      <c r="BP444" s="397"/>
      <c r="BQ444" s="407"/>
      <c r="BR444" s="397"/>
      <c r="BS444" s="397"/>
      <c r="BT444" s="397"/>
      <c r="BU444" s="407"/>
      <c r="BV444" s="397"/>
      <c r="BW444" s="398"/>
      <c r="BX444" s="397"/>
      <c r="BY444" s="407"/>
      <c r="BZ444" s="409"/>
      <c r="CA444" s="410"/>
      <c r="CB444" s="411"/>
      <c r="CC444" s="397"/>
      <c r="CD444" s="397"/>
      <c r="CE444" s="407"/>
      <c r="CF444" s="397"/>
      <c r="CG444" s="397"/>
      <c r="CH444" s="397"/>
      <c r="CI444" s="407"/>
      <c r="CJ444" s="240"/>
      <c r="CK444" s="241"/>
      <c r="CL444" s="242"/>
    </row>
    <row r="445" spans="2:90" ht="23.25" thickBot="1">
      <c r="B445" s="223"/>
      <c r="C445" s="224"/>
      <c r="D445" s="225"/>
      <c r="E445" s="421"/>
      <c r="F445" s="420"/>
      <c r="G445" s="227"/>
      <c r="H445" s="392"/>
      <c r="I445" s="228"/>
      <c r="J445" s="228"/>
      <c r="K445" s="228"/>
      <c r="L445" s="418"/>
      <c r="M445" s="231"/>
      <c r="N445" s="232"/>
      <c r="O445" s="390"/>
      <c r="P445" s="391"/>
      <c r="R445" s="397"/>
      <c r="S445" s="211"/>
      <c r="T445" s="397"/>
      <c r="U445" s="238"/>
      <c r="V445" s="397"/>
      <c r="W445" s="397"/>
      <c r="X445" s="397"/>
      <c r="Y445" s="407"/>
      <c r="Z445" s="397"/>
      <c r="AA445" s="397"/>
      <c r="AB445" s="397"/>
      <c r="AC445" s="407"/>
      <c r="AD445" s="397"/>
      <c r="AE445" s="397"/>
      <c r="AF445" s="400"/>
      <c r="AG445" s="401"/>
      <c r="AH445" s="397"/>
      <c r="AI445" s="400"/>
      <c r="AJ445" s="397"/>
      <c r="AK445" s="401"/>
      <c r="AL445" s="400"/>
      <c r="AM445" s="402"/>
      <c r="AN445" s="403"/>
      <c r="AO445" s="400"/>
      <c r="AP445" s="397"/>
      <c r="AQ445" s="397"/>
      <c r="AR445" s="397"/>
      <c r="AS445" s="404"/>
      <c r="AT445" s="403"/>
      <c r="AU445" s="397"/>
      <c r="AV445" s="397"/>
      <c r="AW445" s="407"/>
      <c r="AX445" s="397"/>
      <c r="AY445" s="397"/>
      <c r="AZ445" s="397"/>
      <c r="BA445" s="407"/>
      <c r="BB445" s="397"/>
      <c r="BC445" s="397"/>
      <c r="BD445" s="397"/>
      <c r="BE445" s="407"/>
      <c r="BF445" s="397"/>
      <c r="BG445" s="397"/>
      <c r="BH445" s="397"/>
      <c r="BI445" s="407"/>
      <c r="BJ445" s="397"/>
      <c r="BK445" s="397"/>
      <c r="BL445" s="397"/>
      <c r="BM445" s="407"/>
      <c r="BN445" s="397"/>
      <c r="BO445" s="397"/>
      <c r="BP445" s="397"/>
      <c r="BQ445" s="407"/>
      <c r="BR445" s="397"/>
      <c r="BS445" s="397"/>
      <c r="BT445" s="397"/>
      <c r="BU445" s="407"/>
      <c r="BV445" s="397"/>
      <c r="BW445" s="398"/>
      <c r="BX445" s="397"/>
      <c r="BY445" s="407"/>
      <c r="BZ445" s="409"/>
      <c r="CA445" s="410"/>
      <c r="CB445" s="411"/>
      <c r="CC445" s="397"/>
      <c r="CD445" s="397"/>
      <c r="CE445" s="407"/>
      <c r="CF445" s="397"/>
      <c r="CG445" s="397"/>
      <c r="CH445" s="397"/>
      <c r="CI445" s="407"/>
      <c r="CJ445" s="240"/>
      <c r="CK445" s="241"/>
      <c r="CL445" s="242"/>
    </row>
    <row r="446" spans="2:90" ht="23.25" thickBot="1">
      <c r="B446" s="223"/>
      <c r="C446" s="224"/>
      <c r="D446" s="225"/>
      <c r="E446" s="421"/>
      <c r="F446" s="420"/>
      <c r="G446" s="227"/>
      <c r="H446" s="392"/>
      <c r="I446" s="228"/>
      <c r="J446" s="228"/>
      <c r="K446" s="228"/>
      <c r="L446" s="418"/>
      <c r="M446" s="231"/>
      <c r="N446" s="232"/>
      <c r="O446" s="390"/>
      <c r="P446" s="391"/>
      <c r="R446" s="397"/>
      <c r="S446" s="211"/>
      <c r="T446" s="397"/>
      <c r="U446" s="238"/>
      <c r="V446" s="397"/>
      <c r="W446" s="397"/>
      <c r="X446" s="397"/>
      <c r="Y446" s="407"/>
      <c r="Z446" s="397"/>
      <c r="AA446" s="397"/>
      <c r="AB446" s="397"/>
      <c r="AC446" s="407"/>
      <c r="AD446" s="397"/>
      <c r="AE446" s="397"/>
      <c r="AF446" s="400"/>
      <c r="AG446" s="401"/>
      <c r="AH446" s="397"/>
      <c r="AI446" s="400"/>
      <c r="AJ446" s="397"/>
      <c r="AK446" s="401"/>
      <c r="AL446" s="400"/>
      <c r="AM446" s="402"/>
      <c r="AN446" s="403"/>
      <c r="AO446" s="400"/>
      <c r="AP446" s="397"/>
      <c r="AQ446" s="397"/>
      <c r="AR446" s="397"/>
      <c r="AS446" s="404"/>
      <c r="AT446" s="403"/>
      <c r="AU446" s="397"/>
      <c r="AV446" s="397"/>
      <c r="AW446" s="407"/>
      <c r="AX446" s="397"/>
      <c r="AY446" s="397"/>
      <c r="AZ446" s="397"/>
      <c r="BA446" s="407"/>
      <c r="BB446" s="397"/>
      <c r="BC446" s="397"/>
      <c r="BD446" s="397"/>
      <c r="BE446" s="407"/>
      <c r="BF446" s="397"/>
      <c r="BG446" s="397"/>
      <c r="BH446" s="397"/>
      <c r="BI446" s="407"/>
      <c r="BJ446" s="397"/>
      <c r="BK446" s="397"/>
      <c r="BL446" s="397"/>
      <c r="BM446" s="407"/>
      <c r="BN446" s="397"/>
      <c r="BO446" s="397"/>
      <c r="BP446" s="397"/>
      <c r="BQ446" s="407"/>
      <c r="BR446" s="397"/>
      <c r="BS446" s="397"/>
      <c r="BT446" s="397"/>
      <c r="BU446" s="407"/>
      <c r="BV446" s="397"/>
      <c r="BW446" s="398"/>
      <c r="BX446" s="397"/>
      <c r="BY446" s="407"/>
      <c r="BZ446" s="409"/>
      <c r="CA446" s="410"/>
      <c r="CB446" s="411"/>
      <c r="CC446" s="397"/>
      <c r="CD446" s="397"/>
      <c r="CE446" s="407"/>
      <c r="CF446" s="397"/>
      <c r="CG446" s="397"/>
      <c r="CH446" s="397"/>
      <c r="CI446" s="407"/>
      <c r="CJ446" s="240"/>
      <c r="CK446" s="241"/>
      <c r="CL446" s="242"/>
    </row>
    <row r="447" spans="2:90" ht="23.25" thickBot="1">
      <c r="B447" s="223"/>
      <c r="C447" s="224"/>
      <c r="D447" s="225"/>
      <c r="E447" s="421"/>
      <c r="F447" s="420"/>
      <c r="G447" s="227"/>
      <c r="H447" s="392"/>
      <c r="I447" s="228"/>
      <c r="J447" s="228"/>
      <c r="K447" s="228"/>
      <c r="L447" s="418"/>
      <c r="M447" s="231"/>
      <c r="N447" s="232"/>
      <c r="O447" s="390"/>
      <c r="P447" s="391"/>
      <c r="R447" s="397"/>
      <c r="S447" s="211"/>
      <c r="T447" s="397"/>
      <c r="U447" s="238"/>
      <c r="V447" s="397"/>
      <c r="W447" s="397"/>
      <c r="X447" s="397"/>
      <c r="Y447" s="407"/>
      <c r="Z447" s="397"/>
      <c r="AA447" s="397"/>
      <c r="AB447" s="397"/>
      <c r="AC447" s="407"/>
      <c r="AD447" s="397"/>
      <c r="AE447" s="397"/>
      <c r="AF447" s="400"/>
      <c r="AG447" s="401"/>
      <c r="AH447" s="397"/>
      <c r="AI447" s="400"/>
      <c r="AJ447" s="397"/>
      <c r="AK447" s="401"/>
      <c r="AL447" s="400"/>
      <c r="AM447" s="402"/>
      <c r="AN447" s="403"/>
      <c r="AO447" s="400"/>
      <c r="AP447" s="397"/>
      <c r="AQ447" s="397"/>
      <c r="AR447" s="397"/>
      <c r="AS447" s="404"/>
      <c r="AT447" s="403"/>
      <c r="AU447" s="397"/>
      <c r="AV447" s="397"/>
      <c r="AW447" s="407"/>
      <c r="AX447" s="397"/>
      <c r="AY447" s="397"/>
      <c r="AZ447" s="397"/>
      <c r="BA447" s="407"/>
      <c r="BB447" s="397"/>
      <c r="BC447" s="397"/>
      <c r="BD447" s="397"/>
      <c r="BE447" s="407"/>
      <c r="BF447" s="397"/>
      <c r="BG447" s="397"/>
      <c r="BH447" s="397"/>
      <c r="BI447" s="407"/>
      <c r="BJ447" s="397"/>
      <c r="BK447" s="397"/>
      <c r="BL447" s="397"/>
      <c r="BM447" s="407"/>
      <c r="BN447" s="397"/>
      <c r="BO447" s="397"/>
      <c r="BP447" s="397"/>
      <c r="BQ447" s="407"/>
      <c r="BR447" s="397"/>
      <c r="BS447" s="397"/>
      <c r="BT447" s="397"/>
      <c r="BU447" s="407"/>
      <c r="BV447" s="397"/>
      <c r="BW447" s="398"/>
      <c r="BX447" s="397"/>
      <c r="BY447" s="407"/>
      <c r="BZ447" s="409"/>
      <c r="CA447" s="410"/>
      <c r="CB447" s="411"/>
      <c r="CC447" s="397"/>
      <c r="CD447" s="397"/>
      <c r="CE447" s="407"/>
      <c r="CF447" s="397"/>
      <c r="CG447" s="397"/>
      <c r="CH447" s="397"/>
      <c r="CI447" s="407"/>
      <c r="CJ447" s="240"/>
      <c r="CK447" s="241"/>
      <c r="CL447" s="242"/>
    </row>
    <row r="448" spans="2:90" ht="23.25" thickBot="1">
      <c r="B448" s="223"/>
      <c r="C448" s="224"/>
      <c r="D448" s="225"/>
      <c r="E448" s="421"/>
      <c r="F448" s="420"/>
      <c r="G448" s="227"/>
      <c r="H448" s="392"/>
      <c r="I448" s="228"/>
      <c r="J448" s="228"/>
      <c r="K448" s="228"/>
      <c r="L448" s="418"/>
      <c r="M448" s="231"/>
      <c r="N448" s="232"/>
      <c r="O448" s="390"/>
      <c r="P448" s="391"/>
      <c r="R448" s="397"/>
      <c r="S448" s="211"/>
      <c r="T448" s="397"/>
      <c r="U448" s="238"/>
      <c r="V448" s="397"/>
      <c r="W448" s="397"/>
      <c r="X448" s="397"/>
      <c r="Y448" s="407"/>
      <c r="Z448" s="397"/>
      <c r="AA448" s="397"/>
      <c r="AB448" s="397"/>
      <c r="AC448" s="407"/>
      <c r="AD448" s="397"/>
      <c r="AE448" s="397"/>
      <c r="AF448" s="400"/>
      <c r="AG448" s="401"/>
      <c r="AH448" s="397"/>
      <c r="AI448" s="400"/>
      <c r="AJ448" s="397"/>
      <c r="AK448" s="401"/>
      <c r="AL448" s="400"/>
      <c r="AM448" s="402"/>
      <c r="AN448" s="403"/>
      <c r="AO448" s="400"/>
      <c r="AP448" s="397"/>
      <c r="AQ448" s="397"/>
      <c r="AR448" s="397"/>
      <c r="AS448" s="404"/>
      <c r="AT448" s="403"/>
      <c r="AU448" s="397"/>
      <c r="AV448" s="397"/>
      <c r="AW448" s="407"/>
      <c r="AX448" s="397"/>
      <c r="AY448" s="397"/>
      <c r="AZ448" s="397"/>
      <c r="BA448" s="407"/>
      <c r="BB448" s="397"/>
      <c r="BC448" s="397"/>
      <c r="BD448" s="397"/>
      <c r="BE448" s="407"/>
      <c r="BF448" s="397"/>
      <c r="BG448" s="397"/>
      <c r="BH448" s="397"/>
      <c r="BI448" s="407"/>
      <c r="BJ448" s="397"/>
      <c r="BK448" s="397"/>
      <c r="BL448" s="397"/>
      <c r="BM448" s="407"/>
      <c r="BN448" s="397"/>
      <c r="BO448" s="397"/>
      <c r="BP448" s="397"/>
      <c r="BQ448" s="407"/>
      <c r="BR448" s="397"/>
      <c r="BS448" s="397"/>
      <c r="BT448" s="397"/>
      <c r="BU448" s="407"/>
      <c r="BV448" s="397"/>
      <c r="BW448" s="398"/>
      <c r="BX448" s="397"/>
      <c r="BY448" s="407"/>
      <c r="BZ448" s="409"/>
      <c r="CA448" s="410"/>
      <c r="CB448" s="411"/>
      <c r="CC448" s="397"/>
      <c r="CD448" s="397"/>
      <c r="CE448" s="407"/>
      <c r="CF448" s="397"/>
      <c r="CG448" s="397"/>
      <c r="CH448" s="397"/>
      <c r="CI448" s="407"/>
      <c r="CJ448" s="240"/>
      <c r="CK448" s="241"/>
      <c r="CL448" s="242"/>
    </row>
    <row r="449" spans="2:90" ht="23.25" thickBot="1">
      <c r="B449" s="223"/>
      <c r="C449" s="224"/>
      <c r="D449" s="225"/>
      <c r="E449" s="421"/>
      <c r="F449" s="420"/>
      <c r="G449" s="227"/>
      <c r="H449" s="392"/>
      <c r="I449" s="228"/>
      <c r="J449" s="228"/>
      <c r="K449" s="228"/>
      <c r="L449" s="418"/>
      <c r="M449" s="231"/>
      <c r="N449" s="232"/>
      <c r="O449" s="390"/>
      <c r="P449" s="391"/>
      <c r="R449" s="397"/>
      <c r="S449" s="211"/>
      <c r="T449" s="397"/>
      <c r="U449" s="238"/>
      <c r="V449" s="397"/>
      <c r="W449" s="397"/>
      <c r="X449" s="397"/>
      <c r="Y449" s="407"/>
      <c r="Z449" s="397"/>
      <c r="AA449" s="397"/>
      <c r="AB449" s="397"/>
      <c r="AC449" s="407"/>
      <c r="AD449" s="397"/>
      <c r="AE449" s="397"/>
      <c r="AF449" s="400"/>
      <c r="AG449" s="401"/>
      <c r="AH449" s="397"/>
      <c r="AI449" s="400"/>
      <c r="AJ449" s="397"/>
      <c r="AK449" s="401"/>
      <c r="AL449" s="400"/>
      <c r="AM449" s="402"/>
      <c r="AN449" s="403"/>
      <c r="AO449" s="400"/>
      <c r="AP449" s="397"/>
      <c r="AQ449" s="397"/>
      <c r="AR449" s="397"/>
      <c r="AS449" s="404"/>
      <c r="AT449" s="403"/>
      <c r="AU449" s="397"/>
      <c r="AV449" s="397"/>
      <c r="AW449" s="407"/>
      <c r="AX449" s="397"/>
      <c r="AY449" s="397"/>
      <c r="AZ449" s="397"/>
      <c r="BA449" s="407"/>
      <c r="BB449" s="397"/>
      <c r="BC449" s="397"/>
      <c r="BD449" s="397"/>
      <c r="BE449" s="407"/>
      <c r="BF449" s="397"/>
      <c r="BG449" s="397"/>
      <c r="BH449" s="397"/>
      <c r="BI449" s="407"/>
      <c r="BJ449" s="397"/>
      <c r="BK449" s="397"/>
      <c r="BL449" s="397"/>
      <c r="BM449" s="407"/>
      <c r="BN449" s="397"/>
      <c r="BO449" s="397"/>
      <c r="BP449" s="397"/>
      <c r="BQ449" s="407"/>
      <c r="BR449" s="397"/>
      <c r="BS449" s="397"/>
      <c r="BT449" s="397"/>
      <c r="BU449" s="407"/>
      <c r="BV449" s="397"/>
      <c r="BW449" s="398"/>
      <c r="BX449" s="397"/>
      <c r="BY449" s="407"/>
      <c r="BZ449" s="409"/>
      <c r="CA449" s="410"/>
      <c r="CB449" s="411"/>
      <c r="CC449" s="397"/>
      <c r="CD449" s="397"/>
      <c r="CE449" s="407"/>
      <c r="CF449" s="397"/>
      <c r="CG449" s="397"/>
      <c r="CH449" s="397"/>
      <c r="CI449" s="407"/>
      <c r="CJ449" s="240"/>
      <c r="CK449" s="241"/>
      <c r="CL449" s="242"/>
    </row>
    <row r="450" spans="2:90" ht="23.25" thickBot="1">
      <c r="B450" s="223"/>
      <c r="C450" s="224"/>
      <c r="D450" s="225"/>
      <c r="E450" s="421"/>
      <c r="F450" s="420"/>
      <c r="G450" s="227"/>
      <c r="H450" s="392"/>
      <c r="I450" s="228"/>
      <c r="J450" s="228"/>
      <c r="K450" s="228"/>
      <c r="L450" s="418"/>
      <c r="M450" s="231"/>
      <c r="N450" s="232"/>
      <c r="O450" s="390"/>
      <c r="P450" s="391"/>
      <c r="R450" s="397"/>
      <c r="S450" s="211"/>
      <c r="T450" s="397"/>
      <c r="U450" s="238"/>
      <c r="V450" s="397"/>
      <c r="W450" s="397"/>
      <c r="X450" s="397"/>
      <c r="Y450" s="407"/>
      <c r="Z450" s="397"/>
      <c r="AA450" s="397"/>
      <c r="AB450" s="397"/>
      <c r="AC450" s="407"/>
      <c r="AD450" s="397"/>
      <c r="AE450" s="397"/>
      <c r="AF450" s="400"/>
      <c r="AG450" s="401"/>
      <c r="AH450" s="397"/>
      <c r="AI450" s="400"/>
      <c r="AJ450" s="397"/>
      <c r="AK450" s="401"/>
      <c r="AL450" s="400"/>
      <c r="AM450" s="402"/>
      <c r="AN450" s="403"/>
      <c r="AO450" s="400"/>
      <c r="AP450" s="397"/>
      <c r="AQ450" s="397"/>
      <c r="AR450" s="397"/>
      <c r="AS450" s="404"/>
      <c r="AT450" s="403"/>
      <c r="AU450" s="397"/>
      <c r="AV450" s="397"/>
      <c r="AW450" s="407"/>
      <c r="AX450" s="397"/>
      <c r="AY450" s="397"/>
      <c r="AZ450" s="397"/>
      <c r="BA450" s="407"/>
      <c r="BB450" s="397"/>
      <c r="BC450" s="397"/>
      <c r="BD450" s="397"/>
      <c r="BE450" s="407"/>
      <c r="BF450" s="397"/>
      <c r="BG450" s="397"/>
      <c r="BH450" s="397"/>
      <c r="BI450" s="407"/>
      <c r="BJ450" s="397"/>
      <c r="BK450" s="397"/>
      <c r="BL450" s="397"/>
      <c r="BM450" s="407"/>
      <c r="BN450" s="397"/>
      <c r="BO450" s="397"/>
      <c r="BP450" s="397"/>
      <c r="BQ450" s="407"/>
      <c r="BR450" s="397"/>
      <c r="BS450" s="397"/>
      <c r="BT450" s="397"/>
      <c r="BU450" s="407"/>
      <c r="BV450" s="397"/>
      <c r="BW450" s="398"/>
      <c r="BX450" s="397"/>
      <c r="BY450" s="407"/>
      <c r="BZ450" s="409"/>
      <c r="CA450" s="410"/>
      <c r="CB450" s="411"/>
      <c r="CC450" s="397"/>
      <c r="CD450" s="397"/>
      <c r="CE450" s="407"/>
      <c r="CF450" s="397"/>
      <c r="CG450" s="397"/>
      <c r="CH450" s="397"/>
      <c r="CI450" s="407"/>
      <c r="CJ450" s="240"/>
      <c r="CK450" s="241"/>
      <c r="CL450" s="242"/>
    </row>
    <row r="451" spans="2:90" ht="23.25" thickBot="1">
      <c r="B451" s="223"/>
      <c r="C451" s="224"/>
      <c r="D451" s="225"/>
      <c r="E451" s="421"/>
      <c r="F451" s="420"/>
      <c r="G451" s="227"/>
      <c r="H451" s="392"/>
      <c r="I451" s="228"/>
      <c r="J451" s="228"/>
      <c r="K451" s="228"/>
      <c r="L451" s="418"/>
      <c r="M451" s="231"/>
      <c r="N451" s="232"/>
      <c r="O451" s="390"/>
      <c r="P451" s="391"/>
      <c r="R451" s="397"/>
      <c r="S451" s="211"/>
      <c r="T451" s="397"/>
      <c r="U451" s="238"/>
      <c r="V451" s="397"/>
      <c r="W451" s="397"/>
      <c r="X451" s="397"/>
      <c r="Y451" s="407"/>
      <c r="Z451" s="397"/>
      <c r="AA451" s="397"/>
      <c r="AB451" s="397"/>
      <c r="AC451" s="407"/>
      <c r="AD451" s="397"/>
      <c r="AE451" s="397"/>
      <c r="AF451" s="400"/>
      <c r="AG451" s="401"/>
      <c r="AH451" s="397"/>
      <c r="AI451" s="400"/>
      <c r="AJ451" s="397"/>
      <c r="AK451" s="401"/>
      <c r="AL451" s="400"/>
      <c r="AM451" s="402"/>
      <c r="AN451" s="403"/>
      <c r="AO451" s="400"/>
      <c r="AP451" s="397"/>
      <c r="AQ451" s="397"/>
      <c r="AR451" s="397"/>
      <c r="AS451" s="404"/>
      <c r="AT451" s="403"/>
      <c r="AU451" s="397"/>
      <c r="AV451" s="397"/>
      <c r="AW451" s="407"/>
      <c r="AX451" s="397"/>
      <c r="AY451" s="397"/>
      <c r="AZ451" s="397"/>
      <c r="BA451" s="407"/>
      <c r="BB451" s="397"/>
      <c r="BC451" s="397"/>
      <c r="BD451" s="397"/>
      <c r="BE451" s="407"/>
      <c r="BF451" s="397"/>
      <c r="BG451" s="397"/>
      <c r="BH451" s="397"/>
      <c r="BI451" s="407"/>
      <c r="BJ451" s="397"/>
      <c r="BK451" s="397"/>
      <c r="BL451" s="397"/>
      <c r="BM451" s="407"/>
      <c r="BN451" s="397"/>
      <c r="BO451" s="397"/>
      <c r="BP451" s="397"/>
      <c r="BQ451" s="407"/>
      <c r="BR451" s="397"/>
      <c r="BS451" s="397"/>
      <c r="BT451" s="397"/>
      <c r="BU451" s="407"/>
      <c r="BV451" s="397"/>
      <c r="BW451" s="398"/>
      <c r="BX451" s="397"/>
      <c r="BY451" s="407"/>
      <c r="BZ451" s="409"/>
      <c r="CA451" s="410"/>
      <c r="CB451" s="411"/>
      <c r="CC451" s="397"/>
      <c r="CD451" s="397"/>
      <c r="CE451" s="407"/>
      <c r="CF451" s="397"/>
      <c r="CG451" s="397"/>
      <c r="CH451" s="397"/>
      <c r="CI451" s="407"/>
      <c r="CJ451" s="240"/>
      <c r="CK451" s="241"/>
      <c r="CL451" s="242"/>
    </row>
    <row r="452" spans="2:90" ht="23.25" thickBot="1">
      <c r="B452" s="223"/>
      <c r="C452" s="224"/>
      <c r="D452" s="225"/>
      <c r="E452" s="421"/>
      <c r="F452" s="420"/>
      <c r="G452" s="227"/>
      <c r="H452" s="392"/>
      <c r="I452" s="228"/>
      <c r="J452" s="228"/>
      <c r="K452" s="228"/>
      <c r="L452" s="418"/>
      <c r="M452" s="231"/>
      <c r="N452" s="232"/>
      <c r="O452" s="390"/>
      <c r="P452" s="391"/>
      <c r="R452" s="397"/>
      <c r="S452" s="211"/>
      <c r="T452" s="397"/>
      <c r="U452" s="238"/>
      <c r="V452" s="397"/>
      <c r="W452" s="397"/>
      <c r="X452" s="397"/>
      <c r="Y452" s="407"/>
      <c r="Z452" s="397"/>
      <c r="AA452" s="397"/>
      <c r="AB452" s="397"/>
      <c r="AC452" s="407"/>
      <c r="AD452" s="397"/>
      <c r="AE452" s="397"/>
      <c r="AF452" s="400"/>
      <c r="AG452" s="401"/>
      <c r="AH452" s="397"/>
      <c r="AI452" s="400"/>
      <c r="AJ452" s="397"/>
      <c r="AK452" s="401"/>
      <c r="AL452" s="400"/>
      <c r="AM452" s="402"/>
      <c r="AN452" s="403"/>
      <c r="AO452" s="400"/>
      <c r="AP452" s="397"/>
      <c r="AQ452" s="397"/>
      <c r="AR452" s="397"/>
      <c r="AS452" s="404"/>
      <c r="AT452" s="403"/>
      <c r="AU452" s="397"/>
      <c r="AV452" s="397"/>
      <c r="AW452" s="407"/>
      <c r="AX452" s="397"/>
      <c r="AY452" s="397"/>
      <c r="AZ452" s="397"/>
      <c r="BA452" s="407"/>
      <c r="BB452" s="397"/>
      <c r="BC452" s="397"/>
      <c r="BD452" s="397"/>
      <c r="BE452" s="407"/>
      <c r="BF452" s="397"/>
      <c r="BG452" s="397"/>
      <c r="BH452" s="397"/>
      <c r="BI452" s="407"/>
      <c r="BJ452" s="397"/>
      <c r="BK452" s="397"/>
      <c r="BL452" s="397"/>
      <c r="BM452" s="407"/>
      <c r="BN452" s="397"/>
      <c r="BO452" s="397"/>
      <c r="BP452" s="397"/>
      <c r="BQ452" s="407"/>
      <c r="BR452" s="397"/>
      <c r="BS452" s="397"/>
      <c r="BT452" s="397"/>
      <c r="BU452" s="407"/>
      <c r="BV452" s="397"/>
      <c r="BW452" s="398"/>
      <c r="BX452" s="397"/>
      <c r="BY452" s="407"/>
      <c r="BZ452" s="409"/>
      <c r="CA452" s="410"/>
      <c r="CB452" s="411"/>
      <c r="CC452" s="397"/>
      <c r="CD452" s="397"/>
      <c r="CE452" s="407"/>
      <c r="CF452" s="397"/>
      <c r="CG452" s="397"/>
      <c r="CH452" s="397"/>
      <c r="CI452" s="407"/>
      <c r="CJ452" s="240"/>
      <c r="CK452" s="241"/>
      <c r="CL452" s="242"/>
    </row>
    <row r="453" spans="2:90" ht="23.25" thickBot="1">
      <c r="B453" s="223"/>
      <c r="C453" s="224"/>
      <c r="D453" s="225"/>
      <c r="E453" s="421"/>
      <c r="F453" s="420"/>
      <c r="G453" s="227"/>
      <c r="H453" s="392"/>
      <c r="I453" s="228"/>
      <c r="J453" s="228"/>
      <c r="K453" s="228"/>
      <c r="L453" s="418"/>
      <c r="M453" s="231"/>
      <c r="N453" s="232"/>
      <c r="O453" s="390"/>
      <c r="P453" s="391"/>
      <c r="R453" s="397"/>
      <c r="S453" s="211"/>
      <c r="T453" s="397"/>
      <c r="U453" s="238"/>
      <c r="V453" s="397"/>
      <c r="W453" s="397"/>
      <c r="X453" s="397"/>
      <c r="Y453" s="407"/>
      <c r="Z453" s="397"/>
      <c r="AA453" s="397"/>
      <c r="AB453" s="397"/>
      <c r="AC453" s="407"/>
      <c r="AD453" s="397"/>
      <c r="AE453" s="397"/>
      <c r="AF453" s="400"/>
      <c r="AG453" s="401"/>
      <c r="AH453" s="397"/>
      <c r="AI453" s="400"/>
      <c r="AJ453" s="397"/>
      <c r="AK453" s="401"/>
      <c r="AL453" s="400"/>
      <c r="AM453" s="402"/>
      <c r="AN453" s="403"/>
      <c r="AO453" s="400"/>
      <c r="AP453" s="397"/>
      <c r="AQ453" s="397"/>
      <c r="AR453" s="397"/>
      <c r="AS453" s="404"/>
      <c r="AT453" s="403"/>
      <c r="AU453" s="397"/>
      <c r="AV453" s="397"/>
      <c r="AW453" s="407"/>
      <c r="AX453" s="397"/>
      <c r="AY453" s="397"/>
      <c r="AZ453" s="397"/>
      <c r="BA453" s="407"/>
      <c r="BB453" s="397"/>
      <c r="BC453" s="397"/>
      <c r="BD453" s="397"/>
      <c r="BE453" s="407"/>
      <c r="BF453" s="397"/>
      <c r="BG453" s="397"/>
      <c r="BH453" s="397"/>
      <c r="BI453" s="407"/>
      <c r="BJ453" s="397"/>
      <c r="BK453" s="397"/>
      <c r="BL453" s="397"/>
      <c r="BM453" s="407"/>
      <c r="BN453" s="397"/>
      <c r="BO453" s="397"/>
      <c r="BP453" s="397"/>
      <c r="BQ453" s="407"/>
      <c r="BR453" s="397"/>
      <c r="BS453" s="397"/>
      <c r="BT453" s="397"/>
      <c r="BU453" s="407"/>
      <c r="BV453" s="397"/>
      <c r="BW453" s="398"/>
      <c r="BX453" s="397"/>
      <c r="BY453" s="407"/>
      <c r="BZ453" s="409"/>
      <c r="CA453" s="410"/>
      <c r="CB453" s="411"/>
      <c r="CC453" s="397"/>
      <c r="CD453" s="397"/>
      <c r="CE453" s="407"/>
      <c r="CF453" s="397"/>
      <c r="CG453" s="397"/>
      <c r="CH453" s="397"/>
      <c r="CI453" s="407"/>
      <c r="CJ453" s="240"/>
      <c r="CK453" s="241"/>
      <c r="CL453" s="242"/>
    </row>
    <row r="454" spans="2:90" ht="23.25" thickBot="1">
      <c r="B454" s="223"/>
      <c r="C454" s="224"/>
      <c r="D454" s="225"/>
      <c r="E454" s="421"/>
      <c r="F454" s="420"/>
      <c r="G454" s="227"/>
      <c r="H454" s="392"/>
      <c r="I454" s="228"/>
      <c r="J454" s="228"/>
      <c r="K454" s="228"/>
      <c r="L454" s="418"/>
      <c r="M454" s="231"/>
      <c r="N454" s="232"/>
      <c r="O454" s="390"/>
      <c r="P454" s="391"/>
      <c r="R454" s="397"/>
      <c r="S454" s="211"/>
      <c r="T454" s="397"/>
      <c r="U454" s="238"/>
      <c r="V454" s="397"/>
      <c r="W454" s="397"/>
      <c r="X454" s="397"/>
      <c r="Y454" s="407"/>
      <c r="Z454" s="397"/>
      <c r="AA454" s="397"/>
      <c r="AB454" s="397"/>
      <c r="AC454" s="407"/>
      <c r="AD454" s="397"/>
      <c r="AE454" s="397"/>
      <c r="AF454" s="400"/>
      <c r="AG454" s="401"/>
      <c r="AH454" s="397"/>
      <c r="AI454" s="400"/>
      <c r="AJ454" s="397"/>
      <c r="AK454" s="401"/>
      <c r="AL454" s="400"/>
      <c r="AM454" s="402"/>
      <c r="AN454" s="403"/>
      <c r="AO454" s="400"/>
      <c r="AP454" s="397"/>
      <c r="AQ454" s="397"/>
      <c r="AR454" s="397"/>
      <c r="AS454" s="404"/>
      <c r="AT454" s="403"/>
      <c r="AU454" s="397"/>
      <c r="AV454" s="397"/>
      <c r="AW454" s="407"/>
      <c r="AX454" s="397"/>
      <c r="AY454" s="397"/>
      <c r="AZ454" s="397"/>
      <c r="BA454" s="407"/>
      <c r="BB454" s="397"/>
      <c r="BC454" s="397"/>
      <c r="BD454" s="397"/>
      <c r="BE454" s="407"/>
      <c r="BF454" s="397"/>
      <c r="BG454" s="397"/>
      <c r="BH454" s="397"/>
      <c r="BI454" s="407"/>
      <c r="BJ454" s="397"/>
      <c r="BK454" s="397"/>
      <c r="BL454" s="397"/>
      <c r="BM454" s="407"/>
      <c r="BN454" s="397"/>
      <c r="BO454" s="397"/>
      <c r="BP454" s="397"/>
      <c r="BQ454" s="407"/>
      <c r="BR454" s="397"/>
      <c r="BS454" s="397"/>
      <c r="BT454" s="397"/>
      <c r="BU454" s="407"/>
      <c r="BV454" s="397"/>
      <c r="BW454" s="398"/>
      <c r="BX454" s="397"/>
      <c r="BY454" s="407"/>
      <c r="BZ454" s="409"/>
      <c r="CA454" s="410"/>
      <c r="CB454" s="411"/>
      <c r="CC454" s="397"/>
      <c r="CD454" s="397"/>
      <c r="CE454" s="407"/>
      <c r="CF454" s="397"/>
      <c r="CG454" s="397"/>
      <c r="CH454" s="397"/>
      <c r="CI454" s="407"/>
      <c r="CJ454" s="240"/>
      <c r="CK454" s="241"/>
      <c r="CL454" s="242"/>
    </row>
    <row r="455" spans="2:90" ht="23.25" thickBot="1">
      <c r="B455" s="223"/>
      <c r="C455" s="224"/>
      <c r="D455" s="225"/>
      <c r="E455" s="421"/>
      <c r="F455" s="420"/>
      <c r="G455" s="227"/>
      <c r="H455" s="392"/>
      <c r="I455" s="228"/>
      <c r="J455" s="228"/>
      <c r="K455" s="228"/>
      <c r="L455" s="418"/>
      <c r="M455" s="231"/>
      <c r="N455" s="232"/>
      <c r="O455" s="390"/>
      <c r="P455" s="391"/>
      <c r="R455" s="397"/>
      <c r="S455" s="211"/>
      <c r="T455" s="397"/>
      <c r="U455" s="238"/>
      <c r="V455" s="397"/>
      <c r="W455" s="397"/>
      <c r="X455" s="397"/>
      <c r="Y455" s="407"/>
      <c r="Z455" s="397"/>
      <c r="AA455" s="397"/>
      <c r="AB455" s="397"/>
      <c r="AC455" s="407"/>
      <c r="AD455" s="397"/>
      <c r="AE455" s="397"/>
      <c r="AF455" s="400"/>
      <c r="AG455" s="401"/>
      <c r="AH455" s="397"/>
      <c r="AI455" s="400"/>
      <c r="AJ455" s="397"/>
      <c r="AK455" s="401"/>
      <c r="AL455" s="400"/>
      <c r="AM455" s="402"/>
      <c r="AN455" s="403"/>
      <c r="AO455" s="400"/>
      <c r="AP455" s="397"/>
      <c r="AQ455" s="397"/>
      <c r="AR455" s="397"/>
      <c r="AS455" s="404"/>
      <c r="AT455" s="403"/>
      <c r="AU455" s="397"/>
      <c r="AV455" s="397"/>
      <c r="AW455" s="407"/>
      <c r="AX455" s="397"/>
      <c r="AY455" s="397"/>
      <c r="AZ455" s="397"/>
      <c r="BA455" s="407"/>
      <c r="BB455" s="397"/>
      <c r="BC455" s="397"/>
      <c r="BD455" s="397"/>
      <c r="BE455" s="407"/>
      <c r="BF455" s="397"/>
      <c r="BG455" s="397"/>
      <c r="BH455" s="397"/>
      <c r="BI455" s="407"/>
      <c r="BJ455" s="397"/>
      <c r="BK455" s="397"/>
      <c r="BL455" s="397"/>
      <c r="BM455" s="407"/>
      <c r="BN455" s="397"/>
      <c r="BO455" s="397"/>
      <c r="BP455" s="397"/>
      <c r="BQ455" s="407"/>
      <c r="BR455" s="397"/>
      <c r="BS455" s="397"/>
      <c r="BT455" s="397"/>
      <c r="BU455" s="407"/>
      <c r="BV455" s="397"/>
      <c r="BW455" s="398"/>
      <c r="BX455" s="397"/>
      <c r="BY455" s="407"/>
      <c r="BZ455" s="409"/>
      <c r="CA455" s="410"/>
      <c r="CB455" s="411"/>
      <c r="CC455" s="397"/>
      <c r="CD455" s="397"/>
      <c r="CE455" s="407"/>
      <c r="CF455" s="397"/>
      <c r="CG455" s="397"/>
      <c r="CH455" s="397"/>
      <c r="CI455" s="407"/>
      <c r="CJ455" s="240"/>
      <c r="CK455" s="241"/>
      <c r="CL455" s="242"/>
    </row>
    <row r="456" spans="2:90" ht="23.25" thickBot="1">
      <c r="B456" s="223"/>
      <c r="C456" s="224"/>
      <c r="D456" s="225"/>
      <c r="E456" s="421"/>
      <c r="F456" s="420"/>
      <c r="G456" s="227"/>
      <c r="H456" s="392"/>
      <c r="I456" s="228"/>
      <c r="J456" s="228"/>
      <c r="K456" s="228"/>
      <c r="L456" s="418"/>
      <c r="M456" s="231"/>
      <c r="N456" s="232"/>
      <c r="O456" s="390"/>
      <c r="P456" s="391"/>
      <c r="R456" s="397"/>
      <c r="S456" s="211"/>
      <c r="T456" s="397"/>
      <c r="U456" s="238"/>
      <c r="V456" s="397"/>
      <c r="W456" s="397"/>
      <c r="X456" s="397"/>
      <c r="Y456" s="407"/>
      <c r="Z456" s="397"/>
      <c r="AA456" s="397"/>
      <c r="AB456" s="397"/>
      <c r="AC456" s="407"/>
      <c r="AD456" s="397"/>
      <c r="AE456" s="397"/>
      <c r="AF456" s="400"/>
      <c r="AG456" s="401"/>
      <c r="AH456" s="397"/>
      <c r="AI456" s="400"/>
      <c r="AJ456" s="397"/>
      <c r="AK456" s="401"/>
      <c r="AL456" s="400"/>
      <c r="AM456" s="402"/>
      <c r="AN456" s="403"/>
      <c r="AO456" s="400"/>
      <c r="AP456" s="397"/>
      <c r="AQ456" s="397"/>
      <c r="AR456" s="397"/>
      <c r="AS456" s="404"/>
      <c r="AT456" s="403"/>
      <c r="AU456" s="397"/>
      <c r="AV456" s="397"/>
      <c r="AW456" s="407"/>
      <c r="AX456" s="397"/>
      <c r="AY456" s="397"/>
      <c r="AZ456" s="397"/>
      <c r="BA456" s="407"/>
      <c r="BB456" s="397"/>
      <c r="BC456" s="397"/>
      <c r="BD456" s="397"/>
      <c r="BE456" s="407"/>
      <c r="BF456" s="397"/>
      <c r="BG456" s="397"/>
      <c r="BH456" s="397"/>
      <c r="BI456" s="407"/>
      <c r="BJ456" s="397"/>
      <c r="BK456" s="397"/>
      <c r="BL456" s="397"/>
      <c r="BM456" s="407"/>
      <c r="BN456" s="397"/>
      <c r="BO456" s="397"/>
      <c r="BP456" s="397"/>
      <c r="BQ456" s="407"/>
      <c r="BR456" s="397"/>
      <c r="BS456" s="397"/>
      <c r="BT456" s="397"/>
      <c r="BU456" s="407"/>
      <c r="BV456" s="397"/>
      <c r="BW456" s="398"/>
      <c r="BX456" s="397"/>
      <c r="BY456" s="407"/>
      <c r="BZ456" s="409"/>
      <c r="CA456" s="410"/>
      <c r="CB456" s="411"/>
      <c r="CC456" s="397"/>
      <c r="CD456" s="397"/>
      <c r="CE456" s="407"/>
      <c r="CF456" s="397"/>
      <c r="CG456" s="397"/>
      <c r="CH456" s="397"/>
      <c r="CI456" s="407"/>
      <c r="CJ456" s="240"/>
      <c r="CK456" s="241"/>
      <c r="CL456" s="242"/>
    </row>
    <row r="457" spans="2:90" ht="23.25" thickBot="1">
      <c r="B457" s="223"/>
      <c r="C457" s="224"/>
      <c r="D457" s="225"/>
      <c r="E457" s="421"/>
      <c r="F457" s="420"/>
      <c r="G457" s="227"/>
      <c r="H457" s="392"/>
      <c r="I457" s="228"/>
      <c r="J457" s="228"/>
      <c r="K457" s="228"/>
      <c r="L457" s="418"/>
      <c r="M457" s="231"/>
      <c r="N457" s="232"/>
      <c r="O457" s="390"/>
      <c r="P457" s="391"/>
      <c r="R457" s="397"/>
      <c r="S457" s="211"/>
      <c r="T457" s="397"/>
      <c r="U457" s="238"/>
      <c r="V457" s="397"/>
      <c r="W457" s="397"/>
      <c r="X457" s="397"/>
      <c r="Y457" s="407"/>
      <c r="Z457" s="397"/>
      <c r="AA457" s="397"/>
      <c r="AB457" s="397"/>
      <c r="AC457" s="407"/>
      <c r="AD457" s="397"/>
      <c r="AE457" s="397"/>
      <c r="AF457" s="400"/>
      <c r="AG457" s="401"/>
      <c r="AH457" s="397"/>
      <c r="AI457" s="400"/>
      <c r="AJ457" s="397"/>
      <c r="AK457" s="401"/>
      <c r="AL457" s="400"/>
      <c r="AM457" s="402"/>
      <c r="AN457" s="403"/>
      <c r="AO457" s="400"/>
      <c r="AP457" s="397"/>
      <c r="AQ457" s="397"/>
      <c r="AR457" s="397"/>
      <c r="AS457" s="404"/>
      <c r="AT457" s="403"/>
      <c r="AU457" s="397"/>
      <c r="AV457" s="397"/>
      <c r="AW457" s="407"/>
      <c r="AX457" s="397"/>
      <c r="AY457" s="397"/>
      <c r="AZ457" s="397"/>
      <c r="BA457" s="407"/>
      <c r="BB457" s="397"/>
      <c r="BC457" s="397"/>
      <c r="BD457" s="397"/>
      <c r="BE457" s="407"/>
      <c r="BF457" s="397"/>
      <c r="BG457" s="397"/>
      <c r="BH457" s="397"/>
      <c r="BI457" s="407"/>
      <c r="BJ457" s="397"/>
      <c r="BK457" s="397"/>
      <c r="BL457" s="397"/>
      <c r="BM457" s="407"/>
      <c r="BN457" s="397"/>
      <c r="BO457" s="397"/>
      <c r="BP457" s="397"/>
      <c r="BQ457" s="407"/>
      <c r="BR457" s="397"/>
      <c r="BS457" s="397"/>
      <c r="BT457" s="397"/>
      <c r="BU457" s="407"/>
      <c r="BV457" s="397"/>
      <c r="BW457" s="398"/>
      <c r="BX457" s="397"/>
      <c r="BY457" s="407"/>
      <c r="BZ457" s="409"/>
      <c r="CA457" s="410"/>
      <c r="CB457" s="411"/>
      <c r="CC457" s="397"/>
      <c r="CD457" s="397"/>
      <c r="CE457" s="407"/>
      <c r="CF457" s="397"/>
      <c r="CG457" s="397"/>
      <c r="CH457" s="397"/>
      <c r="CI457" s="407"/>
      <c r="CJ457" s="240"/>
      <c r="CK457" s="241"/>
      <c r="CL457" s="242"/>
    </row>
    <row r="458" spans="2:90" ht="23.25" thickBot="1">
      <c r="B458" s="223"/>
      <c r="C458" s="224"/>
      <c r="D458" s="225"/>
      <c r="E458" s="421"/>
      <c r="F458" s="420"/>
      <c r="G458" s="227"/>
      <c r="H458" s="392"/>
      <c r="I458" s="228"/>
      <c r="J458" s="228"/>
      <c r="K458" s="228"/>
      <c r="L458" s="418"/>
      <c r="M458" s="231"/>
      <c r="N458" s="232"/>
      <c r="O458" s="390"/>
      <c r="P458" s="391"/>
      <c r="R458" s="397"/>
      <c r="S458" s="211"/>
      <c r="T458" s="397"/>
      <c r="U458" s="238"/>
      <c r="V458" s="397"/>
      <c r="W458" s="397"/>
      <c r="X458" s="397"/>
      <c r="Y458" s="407"/>
      <c r="Z458" s="397"/>
      <c r="AA458" s="397"/>
      <c r="AB458" s="397"/>
      <c r="AC458" s="407"/>
      <c r="AD458" s="397"/>
      <c r="AE458" s="397"/>
      <c r="AF458" s="400"/>
      <c r="AG458" s="401"/>
      <c r="AH458" s="397"/>
      <c r="AI458" s="400"/>
      <c r="AJ458" s="397"/>
      <c r="AK458" s="401"/>
      <c r="AL458" s="400"/>
      <c r="AM458" s="402"/>
      <c r="AN458" s="403"/>
      <c r="AO458" s="400"/>
      <c r="AP458" s="397"/>
      <c r="AQ458" s="397"/>
      <c r="AR458" s="397"/>
      <c r="AS458" s="404"/>
      <c r="AT458" s="403"/>
      <c r="AU458" s="397"/>
      <c r="AV458" s="397"/>
      <c r="AW458" s="407"/>
      <c r="AX458" s="397"/>
      <c r="AY458" s="397"/>
      <c r="AZ458" s="397"/>
      <c r="BA458" s="407"/>
      <c r="BB458" s="397"/>
      <c r="BC458" s="397"/>
      <c r="BD458" s="397"/>
      <c r="BE458" s="407"/>
      <c r="BF458" s="397"/>
      <c r="BG458" s="397"/>
      <c r="BH458" s="397"/>
      <c r="BI458" s="407"/>
      <c r="BJ458" s="397"/>
      <c r="BK458" s="397"/>
      <c r="BL458" s="397"/>
      <c r="BM458" s="407"/>
      <c r="BN458" s="397"/>
      <c r="BO458" s="397"/>
      <c r="BP458" s="397"/>
      <c r="BQ458" s="407"/>
      <c r="BR458" s="397"/>
      <c r="BS458" s="397"/>
      <c r="BT458" s="397"/>
      <c r="BU458" s="407"/>
      <c r="BV458" s="397"/>
      <c r="BW458" s="398"/>
      <c r="BX458" s="397"/>
      <c r="BY458" s="407"/>
      <c r="BZ458" s="409"/>
      <c r="CA458" s="410"/>
      <c r="CB458" s="411"/>
      <c r="CC458" s="397"/>
      <c r="CD458" s="397"/>
      <c r="CE458" s="407"/>
      <c r="CF458" s="397"/>
      <c r="CG458" s="397"/>
      <c r="CH458" s="397"/>
      <c r="CI458" s="407"/>
      <c r="CJ458" s="240"/>
      <c r="CK458" s="241"/>
      <c r="CL458" s="242"/>
    </row>
    <row r="459" spans="2:90" ht="23.25" thickBot="1">
      <c r="B459" s="223"/>
      <c r="C459" s="224"/>
      <c r="D459" s="225"/>
      <c r="E459" s="421"/>
      <c r="F459" s="420"/>
      <c r="G459" s="227"/>
      <c r="H459" s="392"/>
      <c r="I459" s="228"/>
      <c r="J459" s="228"/>
      <c r="K459" s="228"/>
      <c r="L459" s="418"/>
      <c r="M459" s="231"/>
      <c r="N459" s="232"/>
      <c r="O459" s="390"/>
      <c r="P459" s="391"/>
      <c r="R459" s="397"/>
      <c r="S459" s="211"/>
      <c r="T459" s="397"/>
      <c r="U459" s="238"/>
      <c r="V459" s="397"/>
      <c r="W459" s="397"/>
      <c r="X459" s="397"/>
      <c r="Y459" s="407"/>
      <c r="Z459" s="397"/>
      <c r="AA459" s="397"/>
      <c r="AB459" s="397"/>
      <c r="AC459" s="407"/>
      <c r="AD459" s="397"/>
      <c r="AE459" s="397"/>
      <c r="AF459" s="400"/>
      <c r="AG459" s="401"/>
      <c r="AH459" s="397"/>
      <c r="AI459" s="400"/>
      <c r="AJ459" s="397"/>
      <c r="AK459" s="401"/>
      <c r="AL459" s="400"/>
      <c r="AM459" s="402"/>
      <c r="AN459" s="403"/>
      <c r="AO459" s="400"/>
      <c r="AP459" s="397"/>
      <c r="AQ459" s="397"/>
      <c r="AR459" s="397"/>
      <c r="AS459" s="404"/>
      <c r="AT459" s="403"/>
      <c r="AU459" s="397"/>
      <c r="AV459" s="397"/>
      <c r="AW459" s="407"/>
      <c r="AX459" s="397"/>
      <c r="AY459" s="397"/>
      <c r="AZ459" s="397"/>
      <c r="BA459" s="407"/>
      <c r="BB459" s="397"/>
      <c r="BC459" s="397"/>
      <c r="BD459" s="397"/>
      <c r="BE459" s="407"/>
      <c r="BF459" s="397"/>
      <c r="BG459" s="397"/>
      <c r="BH459" s="397"/>
      <c r="BI459" s="407"/>
      <c r="BJ459" s="397"/>
      <c r="BK459" s="397"/>
      <c r="BL459" s="397"/>
      <c r="BM459" s="407"/>
      <c r="BN459" s="397"/>
      <c r="BO459" s="397"/>
      <c r="BP459" s="397"/>
      <c r="BQ459" s="407"/>
      <c r="BR459" s="397"/>
      <c r="BS459" s="397"/>
      <c r="BT459" s="397"/>
      <c r="BU459" s="407"/>
      <c r="BV459" s="397"/>
      <c r="BW459" s="398"/>
      <c r="BX459" s="397"/>
      <c r="BY459" s="407"/>
      <c r="BZ459" s="409"/>
      <c r="CA459" s="410"/>
      <c r="CB459" s="411"/>
      <c r="CC459" s="397"/>
      <c r="CD459" s="397"/>
      <c r="CE459" s="407"/>
      <c r="CF459" s="397"/>
      <c r="CG459" s="397"/>
      <c r="CH459" s="397"/>
      <c r="CI459" s="407"/>
      <c r="CJ459" s="240"/>
      <c r="CK459" s="241"/>
      <c r="CL459" s="242"/>
    </row>
    <row r="460" spans="2:90" ht="23.25" thickBot="1">
      <c r="B460" s="223"/>
      <c r="C460" s="224"/>
      <c r="D460" s="225"/>
      <c r="E460" s="421"/>
      <c r="F460" s="420"/>
      <c r="G460" s="227"/>
      <c r="H460" s="392"/>
      <c r="I460" s="228"/>
      <c r="J460" s="228"/>
      <c r="K460" s="228"/>
      <c r="L460" s="418"/>
      <c r="M460" s="231"/>
      <c r="N460" s="232"/>
      <c r="O460" s="390"/>
      <c r="P460" s="391"/>
      <c r="R460" s="397"/>
      <c r="S460" s="211"/>
      <c r="T460" s="397"/>
      <c r="U460" s="238"/>
      <c r="V460" s="397"/>
      <c r="W460" s="397"/>
      <c r="X460" s="397"/>
      <c r="Y460" s="407"/>
      <c r="Z460" s="397"/>
      <c r="AA460" s="397"/>
      <c r="AB460" s="397"/>
      <c r="AC460" s="407"/>
      <c r="AD460" s="397"/>
      <c r="AE460" s="397"/>
      <c r="AF460" s="400"/>
      <c r="AG460" s="401"/>
      <c r="AH460" s="397"/>
      <c r="AI460" s="400"/>
      <c r="AJ460" s="397"/>
      <c r="AK460" s="401"/>
      <c r="AL460" s="400"/>
      <c r="AM460" s="402"/>
      <c r="AN460" s="403"/>
      <c r="AO460" s="400"/>
      <c r="AP460" s="397"/>
      <c r="AQ460" s="397"/>
      <c r="AR460" s="397"/>
      <c r="AS460" s="404"/>
      <c r="AT460" s="403"/>
      <c r="AU460" s="397"/>
      <c r="AV460" s="397"/>
      <c r="AW460" s="407"/>
      <c r="AX460" s="397"/>
      <c r="AY460" s="397"/>
      <c r="AZ460" s="397"/>
      <c r="BA460" s="407"/>
      <c r="BB460" s="397"/>
      <c r="BC460" s="397"/>
      <c r="BD460" s="397"/>
      <c r="BE460" s="407"/>
      <c r="BF460" s="397"/>
      <c r="BG460" s="397"/>
      <c r="BH460" s="397"/>
      <c r="BI460" s="407"/>
      <c r="BJ460" s="397"/>
      <c r="BK460" s="397"/>
      <c r="BL460" s="397"/>
      <c r="BM460" s="407"/>
      <c r="BN460" s="397"/>
      <c r="BO460" s="397"/>
      <c r="BP460" s="397"/>
      <c r="BQ460" s="407"/>
      <c r="BR460" s="397"/>
      <c r="BS460" s="397"/>
      <c r="BT460" s="397"/>
      <c r="BU460" s="407"/>
      <c r="BV460" s="397"/>
      <c r="BW460" s="398"/>
      <c r="BX460" s="397"/>
      <c r="BY460" s="407"/>
      <c r="BZ460" s="409"/>
      <c r="CA460" s="410"/>
      <c r="CB460" s="411"/>
      <c r="CC460" s="397"/>
      <c r="CD460" s="397"/>
      <c r="CE460" s="407"/>
      <c r="CF460" s="397"/>
      <c r="CG460" s="397"/>
      <c r="CH460" s="397"/>
      <c r="CI460" s="407"/>
      <c r="CJ460" s="240"/>
      <c r="CK460" s="241"/>
      <c r="CL460" s="242"/>
    </row>
    <row r="461" spans="2:90" ht="23.25" thickBot="1">
      <c r="B461" s="223"/>
      <c r="C461" s="224"/>
      <c r="D461" s="225"/>
      <c r="E461" s="421"/>
      <c r="F461" s="420"/>
      <c r="G461" s="227"/>
      <c r="H461" s="392"/>
      <c r="I461" s="228"/>
      <c r="J461" s="228"/>
      <c r="K461" s="228"/>
      <c r="L461" s="418"/>
      <c r="M461" s="231"/>
      <c r="N461" s="232"/>
      <c r="O461" s="390"/>
      <c r="P461" s="391"/>
      <c r="R461" s="397"/>
      <c r="S461" s="211"/>
      <c r="T461" s="397"/>
      <c r="U461" s="238"/>
      <c r="V461" s="397"/>
      <c r="W461" s="397"/>
      <c r="X461" s="397"/>
      <c r="Y461" s="407"/>
      <c r="Z461" s="397"/>
      <c r="AA461" s="397"/>
      <c r="AB461" s="397"/>
      <c r="AC461" s="407"/>
      <c r="AD461" s="397"/>
      <c r="AE461" s="397"/>
      <c r="AF461" s="400"/>
      <c r="AG461" s="401"/>
      <c r="AH461" s="397"/>
      <c r="AI461" s="400"/>
      <c r="AJ461" s="397"/>
      <c r="AK461" s="401"/>
      <c r="AL461" s="400"/>
      <c r="AM461" s="402"/>
      <c r="AN461" s="403"/>
      <c r="AO461" s="400"/>
      <c r="AP461" s="397"/>
      <c r="AQ461" s="397"/>
      <c r="AR461" s="397"/>
      <c r="AS461" s="404"/>
      <c r="AT461" s="403"/>
      <c r="AU461" s="397"/>
      <c r="AV461" s="397"/>
      <c r="AW461" s="407"/>
      <c r="AX461" s="397"/>
      <c r="AY461" s="397"/>
      <c r="AZ461" s="397"/>
      <c r="BA461" s="407"/>
      <c r="BB461" s="397"/>
      <c r="BC461" s="397"/>
      <c r="BD461" s="397"/>
      <c r="BE461" s="407"/>
      <c r="BF461" s="397"/>
      <c r="BG461" s="397"/>
      <c r="BH461" s="397"/>
      <c r="BI461" s="407"/>
      <c r="BJ461" s="397"/>
      <c r="BK461" s="397"/>
      <c r="BL461" s="397"/>
      <c r="BM461" s="407"/>
      <c r="BN461" s="397"/>
      <c r="BO461" s="397"/>
      <c r="BP461" s="397"/>
      <c r="BQ461" s="407"/>
      <c r="BR461" s="397"/>
      <c r="BS461" s="397"/>
      <c r="BT461" s="397"/>
      <c r="BU461" s="407"/>
      <c r="BV461" s="397"/>
      <c r="BW461" s="398"/>
      <c r="BX461" s="397"/>
      <c r="BY461" s="407"/>
      <c r="BZ461" s="409"/>
      <c r="CA461" s="410"/>
      <c r="CB461" s="411"/>
      <c r="CC461" s="397"/>
      <c r="CD461" s="397"/>
      <c r="CE461" s="407"/>
      <c r="CF461" s="397"/>
      <c r="CG461" s="397"/>
      <c r="CH461" s="397"/>
      <c r="CI461" s="407"/>
      <c r="CJ461" s="240"/>
      <c r="CK461" s="241"/>
      <c r="CL461" s="242"/>
    </row>
    <row r="462" spans="2:90" ht="23.25" thickBot="1">
      <c r="B462" s="223"/>
      <c r="C462" s="224"/>
      <c r="D462" s="225"/>
      <c r="E462" s="421"/>
      <c r="F462" s="420"/>
      <c r="G462" s="227"/>
      <c r="H462" s="392"/>
      <c r="I462" s="228"/>
      <c r="J462" s="228"/>
      <c r="K462" s="228"/>
      <c r="L462" s="418"/>
      <c r="M462" s="231"/>
      <c r="N462" s="232"/>
      <c r="O462" s="390"/>
      <c r="P462" s="391"/>
      <c r="R462" s="397"/>
      <c r="S462" s="211"/>
      <c r="T462" s="397"/>
      <c r="U462" s="238"/>
      <c r="V462" s="397"/>
      <c r="W462" s="397"/>
      <c r="X462" s="397"/>
      <c r="Y462" s="407"/>
      <c r="Z462" s="397"/>
      <c r="AA462" s="397"/>
      <c r="AB462" s="397"/>
      <c r="AC462" s="407"/>
      <c r="AD462" s="397"/>
      <c r="AE462" s="397"/>
      <c r="AF462" s="400"/>
      <c r="AG462" s="401"/>
      <c r="AH462" s="397"/>
      <c r="AI462" s="400"/>
      <c r="AJ462" s="397"/>
      <c r="AK462" s="401"/>
      <c r="AL462" s="400"/>
      <c r="AM462" s="402"/>
      <c r="AN462" s="403"/>
      <c r="AO462" s="400"/>
      <c r="AP462" s="397"/>
      <c r="AQ462" s="397"/>
      <c r="AR462" s="397"/>
      <c r="AS462" s="404"/>
      <c r="AT462" s="403"/>
      <c r="AU462" s="397"/>
      <c r="AV462" s="397"/>
      <c r="AW462" s="407"/>
      <c r="AX462" s="397"/>
      <c r="AY462" s="397"/>
      <c r="AZ462" s="397"/>
      <c r="BA462" s="407"/>
      <c r="BB462" s="397"/>
      <c r="BC462" s="397"/>
      <c r="BD462" s="397"/>
      <c r="BE462" s="407"/>
      <c r="BF462" s="397"/>
      <c r="BG462" s="397"/>
      <c r="BH462" s="397"/>
      <c r="BI462" s="407"/>
      <c r="BJ462" s="397"/>
      <c r="BK462" s="397"/>
      <c r="BL462" s="397"/>
      <c r="BM462" s="407"/>
      <c r="BN462" s="397"/>
      <c r="BO462" s="397"/>
      <c r="BP462" s="397"/>
      <c r="BQ462" s="407"/>
      <c r="BR462" s="397"/>
      <c r="BS462" s="397"/>
      <c r="BT462" s="397"/>
      <c r="BU462" s="407"/>
      <c r="BV462" s="397"/>
      <c r="BW462" s="398"/>
      <c r="BX462" s="397"/>
      <c r="BY462" s="407"/>
      <c r="BZ462" s="409"/>
      <c r="CA462" s="410"/>
      <c r="CB462" s="411"/>
      <c r="CC462" s="397"/>
      <c r="CD462" s="397"/>
      <c r="CE462" s="407"/>
      <c r="CF462" s="397"/>
      <c r="CG462" s="397"/>
      <c r="CH462" s="397"/>
      <c r="CI462" s="407"/>
      <c r="CJ462" s="240"/>
      <c r="CK462" s="241"/>
      <c r="CL462" s="242"/>
    </row>
    <row r="463" spans="2:90" ht="23.25" thickBot="1">
      <c r="B463" s="223"/>
      <c r="C463" s="224"/>
      <c r="D463" s="225"/>
      <c r="E463" s="421"/>
      <c r="F463" s="420"/>
      <c r="G463" s="227"/>
      <c r="H463" s="392"/>
      <c r="I463" s="228"/>
      <c r="J463" s="228"/>
      <c r="K463" s="228"/>
      <c r="L463" s="418"/>
      <c r="M463" s="231"/>
      <c r="N463" s="232"/>
      <c r="O463" s="390"/>
      <c r="P463" s="391"/>
      <c r="R463" s="397"/>
      <c r="S463" s="211"/>
      <c r="T463" s="397"/>
      <c r="U463" s="238"/>
      <c r="V463" s="397"/>
      <c r="W463" s="397"/>
      <c r="X463" s="397"/>
      <c r="Y463" s="407"/>
      <c r="Z463" s="397"/>
      <c r="AA463" s="397"/>
      <c r="AB463" s="397"/>
      <c r="AC463" s="407"/>
      <c r="AD463" s="397"/>
      <c r="AE463" s="397"/>
      <c r="AF463" s="400"/>
      <c r="AG463" s="401"/>
      <c r="AH463" s="397"/>
      <c r="AI463" s="400"/>
      <c r="AJ463" s="397"/>
      <c r="AK463" s="401"/>
      <c r="AL463" s="400"/>
      <c r="AM463" s="402"/>
      <c r="AN463" s="403"/>
      <c r="AO463" s="400"/>
      <c r="AP463" s="397"/>
      <c r="AQ463" s="397"/>
      <c r="AR463" s="397"/>
      <c r="AS463" s="404"/>
      <c r="AT463" s="403"/>
      <c r="AU463" s="397"/>
      <c r="AV463" s="397"/>
      <c r="AW463" s="407"/>
      <c r="AX463" s="397"/>
      <c r="AY463" s="397"/>
      <c r="AZ463" s="397"/>
      <c r="BA463" s="407"/>
      <c r="BB463" s="397"/>
      <c r="BC463" s="397"/>
      <c r="BD463" s="397"/>
      <c r="BE463" s="407"/>
      <c r="BF463" s="397"/>
      <c r="BG463" s="397"/>
      <c r="BH463" s="397"/>
      <c r="BI463" s="407"/>
      <c r="BJ463" s="397"/>
      <c r="BK463" s="397"/>
      <c r="BL463" s="397"/>
      <c r="BM463" s="407"/>
      <c r="BN463" s="397"/>
      <c r="BO463" s="397"/>
      <c r="BP463" s="397"/>
      <c r="BQ463" s="407"/>
      <c r="BR463" s="397"/>
      <c r="BS463" s="397"/>
      <c r="BT463" s="397"/>
      <c r="BU463" s="407"/>
      <c r="BV463" s="397"/>
      <c r="BW463" s="398"/>
      <c r="BX463" s="397"/>
      <c r="BY463" s="407"/>
      <c r="BZ463" s="409"/>
      <c r="CA463" s="410"/>
      <c r="CB463" s="411"/>
      <c r="CC463" s="397"/>
      <c r="CD463" s="397"/>
      <c r="CE463" s="407"/>
      <c r="CF463" s="397"/>
      <c r="CG463" s="397"/>
      <c r="CH463" s="397"/>
      <c r="CI463" s="407"/>
      <c r="CJ463" s="240"/>
      <c r="CK463" s="241"/>
      <c r="CL463" s="242"/>
    </row>
    <row r="464" spans="2:90" ht="23.25" thickBot="1">
      <c r="B464" s="223"/>
      <c r="C464" s="224"/>
      <c r="D464" s="225"/>
      <c r="E464" s="421"/>
      <c r="F464" s="420"/>
      <c r="G464" s="227"/>
      <c r="H464" s="392"/>
      <c r="I464" s="228"/>
      <c r="J464" s="228"/>
      <c r="K464" s="228"/>
      <c r="L464" s="418"/>
      <c r="M464" s="231"/>
      <c r="N464" s="232"/>
      <c r="O464" s="390"/>
      <c r="P464" s="391"/>
      <c r="R464" s="397"/>
      <c r="S464" s="211"/>
      <c r="T464" s="397"/>
      <c r="U464" s="238"/>
      <c r="V464" s="397"/>
      <c r="W464" s="397"/>
      <c r="X464" s="397"/>
      <c r="Y464" s="407"/>
      <c r="Z464" s="397"/>
      <c r="AA464" s="397"/>
      <c r="AB464" s="397"/>
      <c r="AC464" s="407"/>
      <c r="AD464" s="397"/>
      <c r="AE464" s="397"/>
      <c r="AF464" s="400"/>
      <c r="AG464" s="401"/>
      <c r="AH464" s="397"/>
      <c r="AI464" s="400"/>
      <c r="AJ464" s="397"/>
      <c r="AK464" s="401"/>
      <c r="AL464" s="400"/>
      <c r="AM464" s="402"/>
      <c r="AN464" s="403"/>
      <c r="AO464" s="400"/>
      <c r="AP464" s="397"/>
      <c r="AQ464" s="397"/>
      <c r="AR464" s="397"/>
      <c r="AS464" s="404"/>
      <c r="AT464" s="403"/>
      <c r="AU464" s="397"/>
      <c r="AV464" s="397"/>
      <c r="AW464" s="407"/>
      <c r="AX464" s="397"/>
      <c r="AY464" s="397"/>
      <c r="AZ464" s="397"/>
      <c r="BA464" s="407"/>
      <c r="BB464" s="397"/>
      <c r="BC464" s="397"/>
      <c r="BD464" s="397"/>
      <c r="BE464" s="407"/>
      <c r="BF464" s="397"/>
      <c r="BG464" s="397"/>
      <c r="BH464" s="397"/>
      <c r="BI464" s="407"/>
      <c r="BJ464" s="397"/>
      <c r="BK464" s="397"/>
      <c r="BL464" s="397"/>
      <c r="BM464" s="407"/>
      <c r="BN464" s="397"/>
      <c r="BO464" s="397"/>
      <c r="BP464" s="397"/>
      <c r="BQ464" s="407"/>
      <c r="BR464" s="397"/>
      <c r="BS464" s="397"/>
      <c r="BT464" s="397"/>
      <c r="BU464" s="407"/>
      <c r="BV464" s="397"/>
      <c r="BW464" s="398"/>
      <c r="BX464" s="397"/>
      <c r="BY464" s="407"/>
      <c r="BZ464" s="409"/>
      <c r="CA464" s="410"/>
      <c r="CB464" s="411"/>
      <c r="CC464" s="397"/>
      <c r="CD464" s="397"/>
      <c r="CE464" s="407"/>
      <c r="CF464" s="397"/>
      <c r="CG464" s="397"/>
      <c r="CH464" s="397"/>
      <c r="CI464" s="407"/>
      <c r="CJ464" s="240"/>
      <c r="CK464" s="241"/>
      <c r="CL464" s="242"/>
    </row>
    <row r="465" spans="2:90" ht="23.25" thickBot="1">
      <c r="B465" s="223"/>
      <c r="C465" s="224"/>
      <c r="D465" s="225"/>
      <c r="E465" s="421"/>
      <c r="F465" s="420"/>
      <c r="G465" s="227"/>
      <c r="H465" s="392"/>
      <c r="I465" s="228"/>
      <c r="J465" s="228"/>
      <c r="K465" s="228"/>
      <c r="L465" s="418"/>
      <c r="M465" s="231"/>
      <c r="N465" s="232"/>
      <c r="O465" s="390"/>
      <c r="P465" s="391"/>
      <c r="R465" s="397"/>
      <c r="S465" s="211"/>
      <c r="T465" s="397"/>
      <c r="U465" s="238"/>
      <c r="V465" s="397"/>
      <c r="W465" s="397"/>
      <c r="X465" s="397"/>
      <c r="Y465" s="407"/>
      <c r="Z465" s="397"/>
      <c r="AA465" s="397"/>
      <c r="AB465" s="397"/>
      <c r="AC465" s="407"/>
      <c r="AD465" s="397"/>
      <c r="AE465" s="397"/>
      <c r="AF465" s="400"/>
      <c r="AG465" s="401"/>
      <c r="AH465" s="397"/>
      <c r="AI465" s="400"/>
      <c r="AJ465" s="397"/>
      <c r="AK465" s="401"/>
      <c r="AL465" s="400"/>
      <c r="AM465" s="402"/>
      <c r="AN465" s="403"/>
      <c r="AO465" s="400"/>
      <c r="AP465" s="397"/>
      <c r="AQ465" s="397"/>
      <c r="AR465" s="397"/>
      <c r="AS465" s="404"/>
      <c r="AT465" s="403"/>
      <c r="AU465" s="397"/>
      <c r="AV465" s="397"/>
      <c r="AW465" s="407"/>
      <c r="AX465" s="397"/>
      <c r="AY465" s="397"/>
      <c r="AZ465" s="397"/>
      <c r="BA465" s="407"/>
      <c r="BB465" s="397"/>
      <c r="BC465" s="397"/>
      <c r="BD465" s="397"/>
      <c r="BE465" s="407"/>
      <c r="BF465" s="397"/>
      <c r="BG465" s="397"/>
      <c r="BH465" s="397"/>
      <c r="BI465" s="407"/>
      <c r="BJ465" s="397"/>
      <c r="BK465" s="397"/>
      <c r="BL465" s="397"/>
      <c r="BM465" s="407"/>
      <c r="BN465" s="397"/>
      <c r="BO465" s="397"/>
      <c r="BP465" s="397"/>
      <c r="BQ465" s="407"/>
      <c r="BR465" s="397"/>
      <c r="BS465" s="397"/>
      <c r="BT465" s="397"/>
      <c r="BU465" s="407"/>
      <c r="BV465" s="397"/>
      <c r="BW465" s="398"/>
      <c r="BX465" s="397"/>
      <c r="BY465" s="407"/>
      <c r="BZ465" s="409"/>
      <c r="CA465" s="410"/>
      <c r="CB465" s="411"/>
      <c r="CC465" s="397"/>
      <c r="CD465" s="397"/>
      <c r="CE465" s="407"/>
      <c r="CF465" s="397"/>
      <c r="CG465" s="397"/>
      <c r="CH465" s="397"/>
      <c r="CI465" s="407"/>
      <c r="CJ465" s="240"/>
      <c r="CK465" s="241"/>
      <c r="CL465" s="242"/>
    </row>
    <row r="466" spans="2:90" ht="23.25" thickBot="1">
      <c r="B466" s="223"/>
      <c r="C466" s="224"/>
      <c r="D466" s="225"/>
      <c r="E466" s="421"/>
      <c r="F466" s="420"/>
      <c r="G466" s="227"/>
      <c r="H466" s="392"/>
      <c r="I466" s="228"/>
      <c r="J466" s="228"/>
      <c r="K466" s="228"/>
      <c r="L466" s="418"/>
      <c r="M466" s="231"/>
      <c r="N466" s="232"/>
      <c r="O466" s="390"/>
      <c r="P466" s="391"/>
      <c r="R466" s="397"/>
      <c r="S466" s="211"/>
      <c r="T466" s="397"/>
      <c r="U466" s="238"/>
      <c r="V466" s="397"/>
      <c r="W466" s="397"/>
      <c r="X466" s="397"/>
      <c r="Y466" s="407"/>
      <c r="Z466" s="397"/>
      <c r="AA466" s="397"/>
      <c r="AB466" s="397"/>
      <c r="AC466" s="407"/>
      <c r="AD466" s="397"/>
      <c r="AE466" s="397"/>
      <c r="AF466" s="400"/>
      <c r="AG466" s="401"/>
      <c r="AH466" s="397"/>
      <c r="AI466" s="400"/>
      <c r="AJ466" s="397"/>
      <c r="AK466" s="401"/>
      <c r="AL466" s="400"/>
      <c r="AM466" s="402"/>
      <c r="AN466" s="403"/>
      <c r="AO466" s="400"/>
      <c r="AP466" s="397"/>
      <c r="AQ466" s="397"/>
      <c r="AR466" s="397"/>
      <c r="AS466" s="404"/>
      <c r="AT466" s="403"/>
      <c r="AU466" s="397"/>
      <c r="AV466" s="397"/>
      <c r="AW466" s="407"/>
      <c r="AX466" s="397"/>
      <c r="AY466" s="397"/>
      <c r="AZ466" s="397"/>
      <c r="BA466" s="407"/>
      <c r="BB466" s="397"/>
      <c r="BC466" s="397"/>
      <c r="BD466" s="397"/>
      <c r="BE466" s="407"/>
      <c r="BF466" s="397"/>
      <c r="BG466" s="397"/>
      <c r="BH466" s="397"/>
      <c r="BI466" s="407"/>
      <c r="BJ466" s="397"/>
      <c r="BK466" s="397"/>
      <c r="BL466" s="397"/>
      <c r="BM466" s="407"/>
      <c r="BN466" s="397"/>
      <c r="BO466" s="397"/>
      <c r="BP466" s="397"/>
      <c r="BQ466" s="407"/>
      <c r="BR466" s="397"/>
      <c r="BS466" s="397"/>
      <c r="BT466" s="397"/>
      <c r="BU466" s="407"/>
      <c r="BV466" s="397"/>
      <c r="BW466" s="398"/>
      <c r="BX466" s="397"/>
      <c r="BY466" s="407"/>
      <c r="BZ466" s="409"/>
      <c r="CA466" s="410"/>
      <c r="CB466" s="411"/>
      <c r="CC466" s="397"/>
      <c r="CD466" s="397"/>
      <c r="CE466" s="407"/>
      <c r="CF466" s="397"/>
      <c r="CG466" s="397"/>
      <c r="CH466" s="397"/>
      <c r="CI466" s="407"/>
      <c r="CJ466" s="240"/>
      <c r="CK466" s="241"/>
      <c r="CL466" s="242"/>
    </row>
    <row r="467" spans="2:90" ht="23.25" thickBot="1">
      <c r="B467" s="223"/>
      <c r="C467" s="224"/>
      <c r="D467" s="225"/>
      <c r="E467" s="421"/>
      <c r="F467" s="420"/>
      <c r="G467" s="227"/>
      <c r="H467" s="392"/>
      <c r="I467" s="228"/>
      <c r="J467" s="228"/>
      <c r="K467" s="228"/>
      <c r="L467" s="418"/>
      <c r="M467" s="231"/>
      <c r="N467" s="232"/>
      <c r="O467" s="390"/>
      <c r="P467" s="391"/>
      <c r="R467" s="397"/>
      <c r="S467" s="211"/>
      <c r="T467" s="397"/>
      <c r="U467" s="238"/>
      <c r="V467" s="397"/>
      <c r="W467" s="397"/>
      <c r="X467" s="397"/>
      <c r="Y467" s="407"/>
      <c r="Z467" s="397"/>
      <c r="AA467" s="397"/>
      <c r="AB467" s="397"/>
      <c r="AC467" s="407"/>
      <c r="AD467" s="397"/>
      <c r="AE467" s="397"/>
      <c r="AF467" s="400"/>
      <c r="AG467" s="401"/>
      <c r="AH467" s="397"/>
      <c r="AI467" s="400"/>
      <c r="AJ467" s="397"/>
      <c r="AK467" s="401"/>
      <c r="AL467" s="400"/>
      <c r="AM467" s="402"/>
      <c r="AN467" s="403"/>
      <c r="AO467" s="400"/>
      <c r="AP467" s="397"/>
      <c r="AQ467" s="397"/>
      <c r="AR467" s="397"/>
      <c r="AS467" s="404"/>
      <c r="AT467" s="403"/>
      <c r="AU467" s="397"/>
      <c r="AV467" s="397"/>
      <c r="AW467" s="407"/>
      <c r="AX467" s="397"/>
      <c r="AY467" s="397"/>
      <c r="AZ467" s="397"/>
      <c r="BA467" s="407"/>
      <c r="BB467" s="397"/>
      <c r="BC467" s="397"/>
      <c r="BD467" s="397"/>
      <c r="BE467" s="407"/>
      <c r="BF467" s="397"/>
      <c r="BG467" s="397"/>
      <c r="BH467" s="397"/>
      <c r="BI467" s="407"/>
      <c r="BJ467" s="397"/>
      <c r="BK467" s="397"/>
      <c r="BL467" s="397"/>
      <c r="BM467" s="407"/>
      <c r="BN467" s="397"/>
      <c r="BO467" s="397"/>
      <c r="BP467" s="397"/>
      <c r="BQ467" s="407"/>
      <c r="BR467" s="397"/>
      <c r="BS467" s="397"/>
      <c r="BT467" s="397"/>
      <c r="BU467" s="407"/>
      <c r="BV467" s="397"/>
      <c r="BW467" s="398"/>
      <c r="BX467" s="397"/>
      <c r="BY467" s="407"/>
      <c r="BZ467" s="409"/>
      <c r="CA467" s="410"/>
      <c r="CB467" s="411"/>
      <c r="CC467" s="397"/>
      <c r="CD467" s="397"/>
      <c r="CE467" s="407"/>
      <c r="CF467" s="397"/>
      <c r="CG467" s="397"/>
      <c r="CH467" s="397"/>
      <c r="CI467" s="407"/>
      <c r="CJ467" s="240"/>
      <c r="CK467" s="241"/>
      <c r="CL467" s="242"/>
    </row>
    <row r="468" spans="2:90" ht="23.25" thickBot="1">
      <c r="B468" s="223"/>
      <c r="C468" s="224"/>
      <c r="D468" s="225"/>
      <c r="E468" s="421"/>
      <c r="F468" s="420"/>
      <c r="G468" s="227"/>
      <c r="H468" s="392"/>
      <c r="I468" s="228"/>
      <c r="J468" s="228"/>
      <c r="K468" s="228"/>
      <c r="L468" s="418"/>
      <c r="M468" s="231"/>
      <c r="N468" s="232"/>
      <c r="O468" s="390"/>
      <c r="P468" s="391"/>
      <c r="R468" s="397"/>
      <c r="S468" s="211"/>
      <c r="T468" s="397"/>
      <c r="U468" s="238"/>
      <c r="V468" s="397"/>
      <c r="W468" s="397"/>
      <c r="X468" s="397"/>
      <c r="Y468" s="407"/>
      <c r="Z468" s="397"/>
      <c r="AA468" s="397"/>
      <c r="AB468" s="397"/>
      <c r="AC468" s="407"/>
      <c r="AD468" s="397"/>
      <c r="AE468" s="397"/>
      <c r="AF468" s="400"/>
      <c r="AG468" s="401"/>
      <c r="AH468" s="397"/>
      <c r="AI468" s="400"/>
      <c r="AJ468" s="397"/>
      <c r="AK468" s="401"/>
      <c r="AL468" s="400"/>
      <c r="AM468" s="402"/>
      <c r="AN468" s="403"/>
      <c r="AO468" s="400"/>
      <c r="AP468" s="397"/>
      <c r="AQ468" s="397"/>
      <c r="AR468" s="397"/>
      <c r="AS468" s="404"/>
      <c r="AT468" s="403"/>
      <c r="AU468" s="397"/>
      <c r="AV468" s="397"/>
      <c r="AW468" s="407"/>
      <c r="AX468" s="397"/>
      <c r="AY468" s="397"/>
      <c r="AZ468" s="397"/>
      <c r="BA468" s="407"/>
      <c r="BB468" s="397"/>
      <c r="BC468" s="397"/>
      <c r="BD468" s="397"/>
      <c r="BE468" s="407"/>
      <c r="BF468" s="397"/>
      <c r="BG468" s="397"/>
      <c r="BH468" s="397"/>
      <c r="BI468" s="407"/>
      <c r="BJ468" s="397"/>
      <c r="BK468" s="397"/>
      <c r="BL468" s="397"/>
      <c r="BM468" s="407"/>
      <c r="BN468" s="397"/>
      <c r="BO468" s="397"/>
      <c r="BP468" s="397"/>
      <c r="BQ468" s="407"/>
      <c r="BR468" s="397"/>
      <c r="BS468" s="397"/>
      <c r="BT468" s="397"/>
      <c r="BU468" s="407"/>
      <c r="BV468" s="397"/>
      <c r="BW468" s="398"/>
      <c r="BX468" s="397"/>
      <c r="BY468" s="407"/>
      <c r="BZ468" s="409"/>
      <c r="CA468" s="410"/>
      <c r="CB468" s="411"/>
      <c r="CC468" s="397"/>
      <c r="CD468" s="397"/>
      <c r="CE468" s="407"/>
      <c r="CF468" s="397"/>
      <c r="CG468" s="397"/>
      <c r="CH468" s="397"/>
      <c r="CI468" s="407"/>
      <c r="CJ468" s="240"/>
      <c r="CK468" s="241"/>
      <c r="CL468" s="242"/>
    </row>
    <row r="469" spans="2:90" ht="23.25" thickBot="1">
      <c r="B469" s="223"/>
      <c r="C469" s="224"/>
      <c r="D469" s="225"/>
      <c r="E469" s="421"/>
      <c r="F469" s="420"/>
      <c r="G469" s="227"/>
      <c r="H469" s="392"/>
      <c r="I469" s="228"/>
      <c r="J469" s="228"/>
      <c r="K469" s="228"/>
      <c r="L469" s="418"/>
      <c r="M469" s="231"/>
      <c r="N469" s="232"/>
      <c r="O469" s="390"/>
      <c r="P469" s="391"/>
      <c r="R469" s="397"/>
      <c r="S469" s="211"/>
      <c r="T469" s="397"/>
      <c r="U469" s="238"/>
      <c r="V469" s="397"/>
      <c r="W469" s="397"/>
      <c r="X469" s="397"/>
      <c r="Y469" s="407"/>
      <c r="Z469" s="397"/>
      <c r="AA469" s="397"/>
      <c r="AB469" s="397"/>
      <c r="AC469" s="407"/>
      <c r="AD469" s="397"/>
      <c r="AE469" s="397"/>
      <c r="AF469" s="400"/>
      <c r="AG469" s="401"/>
      <c r="AH469" s="397"/>
      <c r="AI469" s="400"/>
      <c r="AJ469" s="397"/>
      <c r="AK469" s="401"/>
      <c r="AL469" s="400"/>
      <c r="AM469" s="402"/>
      <c r="AN469" s="403"/>
      <c r="AO469" s="400"/>
      <c r="AP469" s="397"/>
      <c r="AQ469" s="397"/>
      <c r="AR469" s="397"/>
      <c r="AS469" s="404"/>
      <c r="AT469" s="403"/>
      <c r="AU469" s="397"/>
      <c r="AV469" s="397"/>
      <c r="AW469" s="407"/>
      <c r="AX469" s="397"/>
      <c r="AY469" s="397"/>
      <c r="AZ469" s="397"/>
      <c r="BA469" s="407"/>
      <c r="BB469" s="397"/>
      <c r="BC469" s="397"/>
      <c r="BD469" s="397"/>
      <c r="BE469" s="407"/>
      <c r="BF469" s="397"/>
      <c r="BG469" s="397"/>
      <c r="BH469" s="397"/>
      <c r="BI469" s="407"/>
      <c r="BJ469" s="397"/>
      <c r="BK469" s="397"/>
      <c r="BL469" s="397"/>
      <c r="BM469" s="407"/>
      <c r="BN469" s="397"/>
      <c r="BO469" s="397"/>
      <c r="BP469" s="397"/>
      <c r="BQ469" s="407"/>
      <c r="BR469" s="397"/>
      <c r="BS469" s="397"/>
      <c r="BT469" s="397"/>
      <c r="BU469" s="407"/>
      <c r="BV469" s="397"/>
      <c r="BW469" s="398"/>
      <c r="BX469" s="397"/>
      <c r="BY469" s="407"/>
      <c r="BZ469" s="409"/>
      <c r="CA469" s="410"/>
      <c r="CB469" s="411"/>
      <c r="CC469" s="397"/>
      <c r="CD469" s="397"/>
      <c r="CE469" s="407"/>
      <c r="CF469" s="397"/>
      <c r="CG469" s="397"/>
      <c r="CH469" s="397"/>
      <c r="CI469" s="407"/>
      <c r="CJ469" s="240"/>
      <c r="CK469" s="241"/>
      <c r="CL469" s="242"/>
    </row>
    <row r="470" spans="2:90" ht="23.25" thickBot="1">
      <c r="B470" s="223"/>
      <c r="C470" s="224"/>
      <c r="D470" s="225"/>
      <c r="E470" s="421"/>
      <c r="F470" s="420"/>
      <c r="G470" s="227"/>
      <c r="H470" s="392"/>
      <c r="I470" s="228"/>
      <c r="J470" s="228"/>
      <c r="K470" s="228"/>
      <c r="L470" s="418"/>
      <c r="M470" s="231"/>
      <c r="N470" s="232"/>
      <c r="O470" s="390"/>
      <c r="P470" s="391"/>
      <c r="R470" s="397"/>
      <c r="S470" s="211"/>
      <c r="T470" s="397"/>
      <c r="U470" s="238"/>
      <c r="V470" s="397"/>
      <c r="W470" s="397"/>
      <c r="X470" s="397"/>
      <c r="Y470" s="407"/>
      <c r="Z470" s="397"/>
      <c r="AA470" s="397"/>
      <c r="AB470" s="397"/>
      <c r="AC470" s="407"/>
      <c r="AD470" s="397"/>
      <c r="AE470" s="397"/>
      <c r="AF470" s="400"/>
      <c r="AG470" s="401"/>
      <c r="AH470" s="397"/>
      <c r="AI470" s="400"/>
      <c r="AJ470" s="397"/>
      <c r="AK470" s="401"/>
      <c r="AL470" s="400"/>
      <c r="AM470" s="402"/>
      <c r="AN470" s="403"/>
      <c r="AO470" s="400"/>
      <c r="AP470" s="397"/>
      <c r="AQ470" s="397"/>
      <c r="AR470" s="397"/>
      <c r="AS470" s="404"/>
      <c r="AT470" s="403"/>
      <c r="AU470" s="397"/>
      <c r="AV470" s="397"/>
      <c r="AW470" s="407"/>
      <c r="AX470" s="397"/>
      <c r="AY470" s="397"/>
      <c r="AZ470" s="397"/>
      <c r="BA470" s="407"/>
      <c r="BB470" s="397"/>
      <c r="BC470" s="397"/>
      <c r="BD470" s="397"/>
      <c r="BE470" s="407"/>
      <c r="BF470" s="397"/>
      <c r="BG470" s="397"/>
      <c r="BH470" s="397"/>
      <c r="BI470" s="407"/>
      <c r="BJ470" s="397"/>
      <c r="BK470" s="397"/>
      <c r="BL470" s="397"/>
      <c r="BM470" s="407"/>
      <c r="BN470" s="397"/>
      <c r="BO470" s="397"/>
      <c r="BP470" s="397"/>
      <c r="BQ470" s="407"/>
      <c r="BR470" s="397"/>
      <c r="BS470" s="397"/>
      <c r="BT470" s="397"/>
      <c r="BU470" s="407"/>
      <c r="BV470" s="397"/>
      <c r="BW470" s="398"/>
      <c r="BX470" s="397"/>
      <c r="BY470" s="407"/>
      <c r="BZ470" s="409"/>
      <c r="CA470" s="410"/>
      <c r="CB470" s="411"/>
      <c r="CC470" s="397"/>
      <c r="CD470" s="397"/>
      <c r="CE470" s="407"/>
      <c r="CF470" s="397"/>
      <c r="CG470" s="397"/>
      <c r="CH470" s="397"/>
      <c r="CI470" s="407"/>
      <c r="CJ470" s="240"/>
      <c r="CK470" s="241"/>
      <c r="CL470" s="242"/>
    </row>
    <row r="471" spans="2:90" ht="23.25" thickBot="1">
      <c r="B471" s="223"/>
      <c r="C471" s="224"/>
      <c r="D471" s="225"/>
      <c r="E471" s="421"/>
      <c r="F471" s="420"/>
      <c r="G471" s="227"/>
      <c r="H471" s="392"/>
      <c r="I471" s="228"/>
      <c r="J471" s="228"/>
      <c r="K471" s="228"/>
      <c r="L471" s="418"/>
      <c r="M471" s="231"/>
      <c r="N471" s="232"/>
      <c r="O471" s="390"/>
      <c r="P471" s="391"/>
      <c r="R471" s="397"/>
      <c r="S471" s="211"/>
      <c r="T471" s="397"/>
      <c r="U471" s="238"/>
      <c r="V471" s="397"/>
      <c r="W471" s="397"/>
      <c r="X471" s="397"/>
      <c r="Y471" s="407"/>
      <c r="Z471" s="397"/>
      <c r="AA471" s="397"/>
      <c r="AB471" s="397"/>
      <c r="AC471" s="407"/>
      <c r="AD471" s="397"/>
      <c r="AE471" s="397"/>
      <c r="AF471" s="400"/>
      <c r="AG471" s="401"/>
      <c r="AH471" s="397"/>
      <c r="AI471" s="400"/>
      <c r="AJ471" s="397"/>
      <c r="AK471" s="401"/>
      <c r="AL471" s="400"/>
      <c r="AM471" s="402"/>
      <c r="AN471" s="403"/>
      <c r="AO471" s="400"/>
      <c r="AP471" s="397"/>
      <c r="AQ471" s="397"/>
      <c r="AR471" s="397"/>
      <c r="AS471" s="404"/>
      <c r="AT471" s="403"/>
      <c r="AU471" s="397"/>
      <c r="AV471" s="397"/>
      <c r="AW471" s="407"/>
      <c r="AX471" s="397"/>
      <c r="AY471" s="397"/>
      <c r="AZ471" s="397"/>
      <c r="BA471" s="407"/>
      <c r="BB471" s="397"/>
      <c r="BC471" s="397"/>
      <c r="BD471" s="397"/>
      <c r="BE471" s="407"/>
      <c r="BF471" s="397"/>
      <c r="BG471" s="397"/>
      <c r="BH471" s="397"/>
      <c r="BI471" s="407"/>
      <c r="BJ471" s="397"/>
      <c r="BK471" s="397"/>
      <c r="BL471" s="397"/>
      <c r="BM471" s="407"/>
      <c r="BN471" s="397"/>
      <c r="BO471" s="397"/>
      <c r="BP471" s="397"/>
      <c r="BQ471" s="407"/>
      <c r="BR471" s="397"/>
      <c r="BS471" s="397"/>
      <c r="BT471" s="397"/>
      <c r="BU471" s="407"/>
      <c r="BV471" s="397"/>
      <c r="BW471" s="398"/>
      <c r="BX471" s="397"/>
      <c r="BY471" s="407"/>
      <c r="BZ471" s="409"/>
      <c r="CA471" s="410"/>
      <c r="CB471" s="411"/>
      <c r="CC471" s="397"/>
      <c r="CD471" s="397"/>
      <c r="CE471" s="407"/>
      <c r="CF471" s="397"/>
      <c r="CG471" s="397"/>
      <c r="CH471" s="397"/>
      <c r="CI471" s="407"/>
      <c r="CJ471" s="240"/>
      <c r="CK471" s="241"/>
      <c r="CL471" s="242"/>
    </row>
    <row r="472" spans="2:90" ht="23.25" thickBot="1">
      <c r="B472" s="223"/>
      <c r="C472" s="224"/>
      <c r="D472" s="225"/>
      <c r="E472" s="421"/>
      <c r="F472" s="420"/>
      <c r="G472" s="227"/>
      <c r="H472" s="392"/>
      <c r="I472" s="228"/>
      <c r="J472" s="228"/>
      <c r="K472" s="228"/>
      <c r="L472" s="418"/>
      <c r="M472" s="231"/>
      <c r="N472" s="232"/>
      <c r="O472" s="390"/>
      <c r="P472" s="391"/>
      <c r="R472" s="397"/>
      <c r="S472" s="211"/>
      <c r="T472" s="397"/>
      <c r="U472" s="238"/>
      <c r="V472" s="397"/>
      <c r="W472" s="397"/>
      <c r="X472" s="397"/>
      <c r="Y472" s="407"/>
      <c r="Z472" s="397"/>
      <c r="AA472" s="397"/>
      <c r="AB472" s="397"/>
      <c r="AC472" s="407"/>
      <c r="AD472" s="397"/>
      <c r="AE472" s="397"/>
      <c r="AF472" s="400"/>
      <c r="AG472" s="401"/>
      <c r="AH472" s="397"/>
      <c r="AI472" s="400"/>
      <c r="AJ472" s="397"/>
      <c r="AK472" s="401"/>
      <c r="AL472" s="400"/>
      <c r="AM472" s="402"/>
      <c r="AN472" s="403"/>
      <c r="AO472" s="400"/>
      <c r="AP472" s="397"/>
      <c r="AQ472" s="397"/>
      <c r="AR472" s="397"/>
      <c r="AS472" s="404"/>
      <c r="AT472" s="403"/>
      <c r="AU472" s="397"/>
      <c r="AV472" s="397"/>
      <c r="AW472" s="407"/>
      <c r="AX472" s="397"/>
      <c r="AY472" s="397"/>
      <c r="AZ472" s="397"/>
      <c r="BA472" s="407"/>
      <c r="BB472" s="397"/>
      <c r="BC472" s="397"/>
      <c r="BD472" s="397"/>
      <c r="BE472" s="407"/>
      <c r="BF472" s="397"/>
      <c r="BG472" s="397"/>
      <c r="BH472" s="397"/>
      <c r="BI472" s="407"/>
      <c r="BJ472" s="397"/>
      <c r="BK472" s="397"/>
      <c r="BL472" s="397"/>
      <c r="BM472" s="407"/>
      <c r="BN472" s="397"/>
      <c r="BO472" s="397"/>
      <c r="BP472" s="397"/>
      <c r="BQ472" s="407"/>
      <c r="BR472" s="397"/>
      <c r="BS472" s="397"/>
      <c r="BT472" s="397"/>
      <c r="BU472" s="407"/>
      <c r="BV472" s="397"/>
      <c r="BW472" s="398"/>
      <c r="BX472" s="397"/>
      <c r="BY472" s="407"/>
      <c r="BZ472" s="409"/>
      <c r="CA472" s="410"/>
      <c r="CB472" s="411"/>
      <c r="CC472" s="397"/>
      <c r="CD472" s="397"/>
      <c r="CE472" s="407"/>
      <c r="CF472" s="397"/>
      <c r="CG472" s="397"/>
      <c r="CH472" s="397"/>
      <c r="CI472" s="407"/>
      <c r="CJ472" s="240"/>
      <c r="CK472" s="241"/>
      <c r="CL472" s="242"/>
    </row>
    <row r="473" spans="2:90" ht="23.25" thickBot="1">
      <c r="B473" s="223"/>
      <c r="C473" s="224"/>
      <c r="D473" s="225"/>
      <c r="E473" s="421"/>
      <c r="F473" s="420"/>
      <c r="G473" s="227"/>
      <c r="H473" s="392"/>
      <c r="I473" s="228"/>
      <c r="J473" s="228"/>
      <c r="K473" s="228"/>
      <c r="L473" s="418"/>
      <c r="M473" s="231"/>
      <c r="N473" s="232"/>
      <c r="O473" s="390"/>
      <c r="P473" s="391"/>
      <c r="R473" s="397"/>
      <c r="S473" s="211"/>
      <c r="T473" s="397"/>
      <c r="U473" s="238"/>
      <c r="V473" s="397"/>
      <c r="W473" s="397"/>
      <c r="X473" s="397"/>
      <c r="Y473" s="407"/>
      <c r="Z473" s="397"/>
      <c r="AA473" s="397"/>
      <c r="AB473" s="397"/>
      <c r="AC473" s="407"/>
      <c r="AD473" s="397"/>
      <c r="AE473" s="397"/>
      <c r="AF473" s="400"/>
      <c r="AG473" s="401"/>
      <c r="AH473" s="397"/>
      <c r="AI473" s="400"/>
      <c r="AJ473" s="397"/>
      <c r="AK473" s="401"/>
      <c r="AL473" s="400"/>
      <c r="AM473" s="402"/>
      <c r="AN473" s="403"/>
      <c r="AO473" s="400"/>
      <c r="AP473" s="397"/>
      <c r="AQ473" s="397"/>
      <c r="AR473" s="397"/>
      <c r="AS473" s="404"/>
      <c r="AT473" s="403"/>
      <c r="AU473" s="397"/>
      <c r="AV473" s="397"/>
      <c r="AW473" s="407"/>
      <c r="AX473" s="397"/>
      <c r="AY473" s="397"/>
      <c r="AZ473" s="397"/>
      <c r="BA473" s="407"/>
      <c r="BB473" s="397"/>
      <c r="BC473" s="397"/>
      <c r="BD473" s="397"/>
      <c r="BE473" s="407"/>
      <c r="BF473" s="397"/>
      <c r="BG473" s="397"/>
      <c r="BH473" s="397"/>
      <c r="BI473" s="407"/>
      <c r="BJ473" s="397"/>
      <c r="BK473" s="397"/>
      <c r="BL473" s="397"/>
      <c r="BM473" s="407"/>
      <c r="BN473" s="397"/>
      <c r="BO473" s="397"/>
      <c r="BP473" s="397"/>
      <c r="BQ473" s="407"/>
      <c r="BR473" s="397"/>
      <c r="BS473" s="397"/>
      <c r="BT473" s="397"/>
      <c r="BU473" s="407"/>
      <c r="BV473" s="397"/>
      <c r="BW473" s="398"/>
      <c r="BX473" s="397"/>
      <c r="BY473" s="407"/>
      <c r="BZ473" s="409"/>
      <c r="CA473" s="410"/>
      <c r="CB473" s="411"/>
      <c r="CC473" s="397"/>
      <c r="CD473" s="397"/>
      <c r="CE473" s="407"/>
      <c r="CF473" s="397"/>
      <c r="CG473" s="397"/>
      <c r="CH473" s="397"/>
      <c r="CI473" s="407"/>
      <c r="CJ473" s="240"/>
      <c r="CK473" s="241"/>
      <c r="CL473" s="242"/>
    </row>
    <row r="474" spans="2:90" ht="23.25" thickBot="1">
      <c r="B474" s="223"/>
      <c r="C474" s="224"/>
      <c r="D474" s="225"/>
      <c r="E474" s="421"/>
      <c r="F474" s="420"/>
      <c r="G474" s="227"/>
      <c r="H474" s="392"/>
      <c r="I474" s="228"/>
      <c r="J474" s="228"/>
      <c r="K474" s="228"/>
      <c r="L474" s="418"/>
      <c r="M474" s="231"/>
      <c r="N474" s="232"/>
      <c r="O474" s="390"/>
      <c r="P474" s="391"/>
      <c r="R474" s="397"/>
      <c r="S474" s="211"/>
      <c r="T474" s="397"/>
      <c r="U474" s="238"/>
      <c r="V474" s="397"/>
      <c r="W474" s="397"/>
      <c r="X474" s="397"/>
      <c r="Y474" s="407"/>
      <c r="Z474" s="397"/>
      <c r="AA474" s="397"/>
      <c r="AB474" s="397"/>
      <c r="AC474" s="407"/>
      <c r="AD474" s="397"/>
      <c r="AE474" s="397"/>
      <c r="AF474" s="400"/>
      <c r="AG474" s="401"/>
      <c r="AH474" s="397"/>
      <c r="AI474" s="400"/>
      <c r="AJ474" s="397"/>
      <c r="AK474" s="401"/>
      <c r="AL474" s="400"/>
      <c r="AM474" s="402"/>
      <c r="AN474" s="403"/>
      <c r="AO474" s="400"/>
      <c r="AP474" s="397"/>
      <c r="AQ474" s="397"/>
      <c r="AR474" s="397"/>
      <c r="AS474" s="404"/>
      <c r="AT474" s="403"/>
      <c r="AU474" s="397"/>
      <c r="AV474" s="397"/>
      <c r="AW474" s="407"/>
      <c r="AX474" s="397"/>
      <c r="AY474" s="397"/>
      <c r="AZ474" s="397"/>
      <c r="BA474" s="407"/>
      <c r="BB474" s="397"/>
      <c r="BC474" s="397"/>
      <c r="BD474" s="397"/>
      <c r="BE474" s="407"/>
      <c r="BF474" s="397"/>
      <c r="BG474" s="397"/>
      <c r="BH474" s="397"/>
      <c r="BI474" s="407"/>
      <c r="BJ474" s="397"/>
      <c r="BK474" s="397"/>
      <c r="BL474" s="397"/>
      <c r="BM474" s="407"/>
      <c r="BN474" s="397"/>
      <c r="BO474" s="397"/>
      <c r="BP474" s="397"/>
      <c r="BQ474" s="407"/>
      <c r="BR474" s="397"/>
      <c r="BS474" s="397"/>
      <c r="BT474" s="397"/>
      <c r="BU474" s="407"/>
      <c r="BV474" s="397"/>
      <c r="BW474" s="398"/>
      <c r="BX474" s="397"/>
      <c r="BY474" s="407"/>
      <c r="BZ474" s="409"/>
      <c r="CA474" s="410"/>
      <c r="CB474" s="411"/>
      <c r="CC474" s="397"/>
      <c r="CD474" s="397"/>
      <c r="CE474" s="407"/>
      <c r="CF474" s="397"/>
      <c r="CG474" s="397"/>
      <c r="CH474" s="397"/>
      <c r="CI474" s="407"/>
      <c r="CJ474" s="240"/>
      <c r="CK474" s="241"/>
      <c r="CL474" s="242"/>
    </row>
    <row r="475" spans="2:90" ht="23.25" thickBot="1">
      <c r="B475" s="223"/>
      <c r="C475" s="224"/>
      <c r="D475" s="225"/>
      <c r="E475" s="421"/>
      <c r="F475" s="420"/>
      <c r="G475" s="227"/>
      <c r="H475" s="392"/>
      <c r="I475" s="228"/>
      <c r="J475" s="228"/>
      <c r="K475" s="228"/>
      <c r="L475" s="418"/>
      <c r="M475" s="231"/>
      <c r="N475" s="232"/>
      <c r="O475" s="390"/>
      <c r="P475" s="391"/>
      <c r="R475" s="397"/>
      <c r="S475" s="211"/>
      <c r="T475" s="397"/>
      <c r="U475" s="238"/>
      <c r="V475" s="397"/>
      <c r="W475" s="397"/>
      <c r="X475" s="397"/>
      <c r="Y475" s="407"/>
      <c r="Z475" s="397"/>
      <c r="AA475" s="397"/>
      <c r="AB475" s="397"/>
      <c r="AC475" s="407"/>
      <c r="AD475" s="397"/>
      <c r="AE475" s="397"/>
      <c r="AF475" s="400"/>
      <c r="AG475" s="401"/>
      <c r="AH475" s="397"/>
      <c r="AI475" s="400"/>
      <c r="AJ475" s="397"/>
      <c r="AK475" s="401"/>
      <c r="AL475" s="400"/>
      <c r="AM475" s="402"/>
      <c r="AN475" s="403"/>
      <c r="AO475" s="400"/>
      <c r="AP475" s="397"/>
      <c r="AQ475" s="397"/>
      <c r="AR475" s="397"/>
      <c r="AS475" s="404"/>
      <c r="AT475" s="403"/>
      <c r="AU475" s="397"/>
      <c r="AV475" s="397"/>
      <c r="AW475" s="407"/>
      <c r="AX475" s="397"/>
      <c r="AY475" s="397"/>
      <c r="AZ475" s="397"/>
      <c r="BA475" s="407"/>
      <c r="BB475" s="397"/>
      <c r="BC475" s="397"/>
      <c r="BD475" s="397"/>
      <c r="BE475" s="407"/>
      <c r="BF475" s="397"/>
      <c r="BG475" s="397"/>
      <c r="BH475" s="397"/>
      <c r="BI475" s="407"/>
      <c r="BJ475" s="397"/>
      <c r="BK475" s="397"/>
      <c r="BL475" s="397"/>
      <c r="BM475" s="407"/>
      <c r="BN475" s="397"/>
      <c r="BO475" s="397"/>
      <c r="BP475" s="397"/>
      <c r="BQ475" s="407"/>
      <c r="BR475" s="397"/>
      <c r="BS475" s="397"/>
      <c r="BT475" s="397"/>
      <c r="BU475" s="407"/>
      <c r="BV475" s="397"/>
      <c r="BW475" s="398"/>
      <c r="BX475" s="397"/>
      <c r="BY475" s="407"/>
      <c r="BZ475" s="409"/>
      <c r="CA475" s="410"/>
      <c r="CB475" s="411"/>
      <c r="CC475" s="397"/>
      <c r="CD475" s="397"/>
      <c r="CE475" s="407"/>
      <c r="CF475" s="397"/>
      <c r="CG475" s="397"/>
      <c r="CH475" s="397"/>
      <c r="CI475" s="407"/>
      <c r="CJ475" s="240"/>
      <c r="CK475" s="241"/>
      <c r="CL475" s="242"/>
    </row>
    <row r="476" spans="2:90" ht="23.25" thickBot="1">
      <c r="B476" s="223"/>
      <c r="C476" s="224"/>
      <c r="D476" s="225"/>
      <c r="E476" s="421"/>
      <c r="F476" s="420"/>
      <c r="G476" s="227"/>
      <c r="H476" s="392"/>
      <c r="I476" s="228"/>
      <c r="J476" s="228"/>
      <c r="K476" s="228"/>
      <c r="L476" s="418"/>
      <c r="M476" s="231"/>
      <c r="N476" s="232"/>
      <c r="O476" s="390"/>
      <c r="P476" s="391"/>
      <c r="R476" s="397"/>
      <c r="S476" s="211"/>
      <c r="T476" s="397"/>
      <c r="U476" s="238"/>
      <c r="V476" s="397"/>
      <c r="W476" s="397"/>
      <c r="X476" s="397"/>
      <c r="Y476" s="407"/>
      <c r="Z476" s="397"/>
      <c r="AA476" s="397"/>
      <c r="AB476" s="397"/>
      <c r="AC476" s="407"/>
      <c r="AD476" s="397"/>
      <c r="AE476" s="397"/>
      <c r="AF476" s="400"/>
      <c r="AG476" s="401"/>
      <c r="AH476" s="397"/>
      <c r="AI476" s="400"/>
      <c r="AJ476" s="397"/>
      <c r="AK476" s="401"/>
      <c r="AL476" s="400"/>
      <c r="AM476" s="402"/>
      <c r="AN476" s="403"/>
      <c r="AO476" s="400"/>
      <c r="AP476" s="397"/>
      <c r="AQ476" s="397"/>
      <c r="AR476" s="397"/>
      <c r="AS476" s="404"/>
      <c r="AT476" s="403"/>
      <c r="AU476" s="397"/>
      <c r="AV476" s="397"/>
      <c r="AW476" s="407"/>
      <c r="AX476" s="397"/>
      <c r="AY476" s="397"/>
      <c r="AZ476" s="397"/>
      <c r="BA476" s="407"/>
      <c r="BB476" s="397"/>
      <c r="BC476" s="397"/>
      <c r="BD476" s="397"/>
      <c r="BE476" s="407"/>
      <c r="BF476" s="397"/>
      <c r="BG476" s="397"/>
      <c r="BH476" s="397"/>
      <c r="BI476" s="407"/>
      <c r="BJ476" s="397"/>
      <c r="BK476" s="397"/>
      <c r="BL476" s="397"/>
      <c r="BM476" s="407"/>
      <c r="BN476" s="397"/>
      <c r="BO476" s="397"/>
      <c r="BP476" s="397"/>
      <c r="BQ476" s="407"/>
      <c r="BR476" s="397"/>
      <c r="BS476" s="397"/>
      <c r="BT476" s="397"/>
      <c r="BU476" s="407"/>
      <c r="BV476" s="397"/>
      <c r="BW476" s="398"/>
      <c r="BX476" s="397"/>
      <c r="BY476" s="407"/>
      <c r="BZ476" s="409"/>
      <c r="CA476" s="410"/>
      <c r="CB476" s="411"/>
      <c r="CC476" s="397"/>
      <c r="CD476" s="397"/>
      <c r="CE476" s="407"/>
      <c r="CF476" s="397"/>
      <c r="CG476" s="397"/>
      <c r="CH476" s="397"/>
      <c r="CI476" s="407"/>
      <c r="CJ476" s="240"/>
      <c r="CK476" s="241"/>
      <c r="CL476" s="242"/>
    </row>
    <row r="477" spans="2:90" ht="23.25" thickBot="1">
      <c r="B477" s="223"/>
      <c r="C477" s="224"/>
      <c r="D477" s="225"/>
      <c r="E477" s="421"/>
      <c r="F477" s="420"/>
      <c r="G477" s="227"/>
      <c r="H477" s="392"/>
      <c r="I477" s="228"/>
      <c r="J477" s="228"/>
      <c r="K477" s="228"/>
      <c r="L477" s="418"/>
      <c r="M477" s="231"/>
      <c r="N477" s="232"/>
      <c r="O477" s="390"/>
      <c r="P477" s="391"/>
      <c r="R477" s="397"/>
      <c r="S477" s="211"/>
      <c r="T477" s="397"/>
      <c r="U477" s="238"/>
      <c r="V477" s="397"/>
      <c r="W477" s="397"/>
      <c r="X477" s="397"/>
      <c r="Y477" s="407"/>
      <c r="Z477" s="397"/>
      <c r="AA477" s="397"/>
      <c r="AB477" s="397"/>
      <c r="AC477" s="407"/>
      <c r="AD477" s="397"/>
      <c r="AE477" s="397"/>
      <c r="AF477" s="400"/>
      <c r="AG477" s="401"/>
      <c r="AH477" s="397"/>
      <c r="AI477" s="400"/>
      <c r="AJ477" s="397"/>
      <c r="AK477" s="401"/>
      <c r="AL477" s="400"/>
      <c r="AM477" s="402"/>
      <c r="AN477" s="403"/>
      <c r="AO477" s="400"/>
      <c r="AP477" s="397"/>
      <c r="AQ477" s="397"/>
      <c r="AR477" s="397"/>
      <c r="AS477" s="404"/>
      <c r="AT477" s="403"/>
      <c r="AU477" s="397"/>
      <c r="AV477" s="397"/>
      <c r="AW477" s="407"/>
      <c r="AX477" s="397"/>
      <c r="AY477" s="397"/>
      <c r="AZ477" s="397"/>
      <c r="BA477" s="407"/>
      <c r="BB477" s="397"/>
      <c r="BC477" s="397"/>
      <c r="BD477" s="397"/>
      <c r="BE477" s="407"/>
      <c r="BF477" s="397"/>
      <c r="BG477" s="397"/>
      <c r="BH477" s="397"/>
      <c r="BI477" s="407"/>
      <c r="BJ477" s="397"/>
      <c r="BK477" s="397"/>
      <c r="BL477" s="397"/>
      <c r="BM477" s="407"/>
      <c r="BN477" s="397"/>
      <c r="BO477" s="397"/>
      <c r="BP477" s="397"/>
      <c r="BQ477" s="407"/>
      <c r="BR477" s="397"/>
      <c r="BS477" s="397"/>
      <c r="BT477" s="397"/>
      <c r="BU477" s="407"/>
      <c r="BV477" s="397"/>
      <c r="BW477" s="398"/>
      <c r="BX477" s="397"/>
      <c r="BY477" s="407"/>
      <c r="BZ477" s="409"/>
      <c r="CA477" s="410"/>
      <c r="CB477" s="411"/>
      <c r="CC477" s="397"/>
      <c r="CD477" s="397"/>
      <c r="CE477" s="407"/>
      <c r="CF477" s="397"/>
      <c r="CG477" s="397"/>
      <c r="CH477" s="397"/>
      <c r="CI477" s="407"/>
      <c r="CJ477" s="240"/>
      <c r="CK477" s="241"/>
      <c r="CL477" s="242"/>
    </row>
    <row r="478" spans="2:90" ht="23.25" thickBot="1">
      <c r="B478" s="223"/>
      <c r="C478" s="224"/>
      <c r="D478" s="225"/>
      <c r="E478" s="421"/>
      <c r="F478" s="420"/>
      <c r="G478" s="227"/>
      <c r="H478" s="392"/>
      <c r="I478" s="228"/>
      <c r="J478" s="228"/>
      <c r="K478" s="228"/>
      <c r="L478" s="418"/>
      <c r="M478" s="231"/>
      <c r="N478" s="232"/>
      <c r="O478" s="390"/>
      <c r="P478" s="391"/>
      <c r="R478" s="397"/>
      <c r="S478" s="211"/>
      <c r="T478" s="397"/>
      <c r="U478" s="238"/>
      <c r="V478" s="397"/>
      <c r="W478" s="397"/>
      <c r="X478" s="397"/>
      <c r="Y478" s="407"/>
      <c r="Z478" s="397"/>
      <c r="AA478" s="397"/>
      <c r="AB478" s="397"/>
      <c r="AC478" s="407"/>
      <c r="AD478" s="397"/>
      <c r="AE478" s="397"/>
      <c r="AF478" s="400"/>
      <c r="AG478" s="401"/>
      <c r="AH478" s="397"/>
      <c r="AI478" s="400"/>
      <c r="AJ478" s="397"/>
      <c r="AK478" s="401"/>
      <c r="AL478" s="400"/>
      <c r="AM478" s="402"/>
      <c r="AN478" s="403"/>
      <c r="AO478" s="400"/>
      <c r="AP478" s="397"/>
      <c r="AQ478" s="397"/>
      <c r="AR478" s="397"/>
      <c r="AS478" s="404"/>
      <c r="AT478" s="403"/>
      <c r="AU478" s="397"/>
      <c r="AV478" s="397"/>
      <c r="AW478" s="407"/>
      <c r="AX478" s="397"/>
      <c r="AY478" s="397"/>
      <c r="AZ478" s="397"/>
      <c r="BA478" s="407"/>
      <c r="BB478" s="397"/>
      <c r="BC478" s="397"/>
      <c r="BD478" s="397"/>
      <c r="BE478" s="407"/>
      <c r="BF478" s="397"/>
      <c r="BG478" s="397"/>
      <c r="BH478" s="397"/>
      <c r="BI478" s="407"/>
      <c r="BJ478" s="397"/>
      <c r="BK478" s="397"/>
      <c r="BL478" s="397"/>
      <c r="BM478" s="407"/>
      <c r="BN478" s="397"/>
      <c r="BO478" s="397"/>
      <c r="BP478" s="397"/>
      <c r="BQ478" s="407"/>
      <c r="BR478" s="397"/>
      <c r="BS478" s="397"/>
      <c r="BT478" s="397"/>
      <c r="BU478" s="407"/>
      <c r="BV478" s="397"/>
      <c r="BW478" s="398"/>
      <c r="BX478" s="397"/>
      <c r="BY478" s="407"/>
      <c r="BZ478" s="409"/>
      <c r="CA478" s="410"/>
      <c r="CB478" s="411"/>
      <c r="CC478" s="397"/>
      <c r="CD478" s="397"/>
      <c r="CE478" s="407"/>
      <c r="CF478" s="397"/>
      <c r="CG478" s="397"/>
      <c r="CH478" s="397"/>
      <c r="CI478" s="407"/>
      <c r="CJ478" s="240"/>
      <c r="CK478" s="241"/>
      <c r="CL478" s="242"/>
    </row>
    <row r="479" spans="2:90" ht="23.25" thickBot="1">
      <c r="B479" s="223"/>
      <c r="C479" s="224"/>
      <c r="D479" s="225"/>
      <c r="E479" s="421"/>
      <c r="F479" s="420"/>
      <c r="G479" s="227"/>
      <c r="H479" s="392"/>
      <c r="I479" s="228"/>
      <c r="J479" s="228"/>
      <c r="K479" s="228"/>
      <c r="L479" s="418"/>
      <c r="M479" s="231"/>
      <c r="N479" s="232"/>
      <c r="O479" s="390"/>
      <c r="P479" s="391"/>
      <c r="R479" s="397"/>
      <c r="S479" s="211"/>
      <c r="T479" s="397"/>
      <c r="U479" s="238"/>
      <c r="V479" s="397"/>
      <c r="W479" s="397"/>
      <c r="X479" s="397"/>
      <c r="Y479" s="407"/>
      <c r="Z479" s="397"/>
      <c r="AA479" s="397"/>
      <c r="AB479" s="397"/>
      <c r="AC479" s="407"/>
      <c r="AD479" s="397"/>
      <c r="AE479" s="397"/>
      <c r="AF479" s="400"/>
      <c r="AG479" s="401"/>
      <c r="AH479" s="397"/>
      <c r="AI479" s="400"/>
      <c r="AJ479" s="397"/>
      <c r="AK479" s="401"/>
      <c r="AL479" s="400"/>
      <c r="AM479" s="402"/>
      <c r="AN479" s="403"/>
      <c r="AO479" s="400"/>
      <c r="AP479" s="397"/>
      <c r="AQ479" s="397"/>
      <c r="AR479" s="397"/>
      <c r="AS479" s="404"/>
      <c r="AT479" s="403"/>
      <c r="AU479" s="397"/>
      <c r="AV479" s="397"/>
      <c r="AW479" s="407"/>
      <c r="AX479" s="397"/>
      <c r="AY479" s="397"/>
      <c r="AZ479" s="397"/>
      <c r="BA479" s="407"/>
      <c r="BB479" s="397"/>
      <c r="BC479" s="397"/>
      <c r="BD479" s="397"/>
      <c r="BE479" s="407"/>
      <c r="BF479" s="397"/>
      <c r="BG479" s="397"/>
      <c r="BH479" s="397"/>
      <c r="BI479" s="407"/>
      <c r="BJ479" s="397"/>
      <c r="BK479" s="397"/>
      <c r="BL479" s="397"/>
      <c r="BM479" s="407"/>
      <c r="BN479" s="397"/>
      <c r="BO479" s="397"/>
      <c r="BP479" s="397"/>
      <c r="BQ479" s="407"/>
      <c r="BR479" s="397"/>
      <c r="BS479" s="397"/>
      <c r="BT479" s="397"/>
      <c r="BU479" s="407"/>
      <c r="BV479" s="397"/>
      <c r="BW479" s="398"/>
      <c r="BX479" s="397"/>
      <c r="BY479" s="407"/>
      <c r="BZ479" s="409"/>
      <c r="CA479" s="410"/>
      <c r="CB479" s="411"/>
      <c r="CC479" s="397"/>
      <c r="CD479" s="397"/>
      <c r="CE479" s="407"/>
      <c r="CF479" s="397"/>
      <c r="CG479" s="397"/>
      <c r="CH479" s="397"/>
      <c r="CI479" s="407"/>
      <c r="CJ479" s="240"/>
      <c r="CK479" s="241"/>
      <c r="CL479" s="242"/>
    </row>
    <row r="480" spans="2:90" ht="23.25" thickBot="1">
      <c r="B480" s="223"/>
      <c r="C480" s="224"/>
      <c r="D480" s="225"/>
      <c r="E480" s="421"/>
      <c r="F480" s="420"/>
      <c r="G480" s="227"/>
      <c r="H480" s="392"/>
      <c r="I480" s="228"/>
      <c r="J480" s="228"/>
      <c r="K480" s="228"/>
      <c r="L480" s="418"/>
      <c r="M480" s="231"/>
      <c r="N480" s="232"/>
      <c r="O480" s="390"/>
      <c r="P480" s="391"/>
      <c r="R480" s="397"/>
      <c r="S480" s="211"/>
      <c r="T480" s="397"/>
      <c r="U480" s="238"/>
      <c r="V480" s="397"/>
      <c r="W480" s="397"/>
      <c r="X480" s="397"/>
      <c r="Y480" s="407"/>
      <c r="Z480" s="397"/>
      <c r="AA480" s="397"/>
      <c r="AB480" s="397"/>
      <c r="AC480" s="407"/>
      <c r="AD480" s="397"/>
      <c r="AE480" s="397"/>
      <c r="AF480" s="400"/>
      <c r="AG480" s="401"/>
      <c r="AH480" s="397"/>
      <c r="AI480" s="400"/>
      <c r="AJ480" s="397"/>
      <c r="AK480" s="401"/>
      <c r="AL480" s="400"/>
      <c r="AM480" s="402"/>
      <c r="AN480" s="403"/>
      <c r="AO480" s="400"/>
      <c r="AP480" s="397"/>
      <c r="AQ480" s="397"/>
      <c r="AR480" s="397"/>
      <c r="AS480" s="404"/>
      <c r="AT480" s="403"/>
      <c r="AU480" s="397"/>
      <c r="AV480" s="397"/>
      <c r="AW480" s="407"/>
      <c r="AX480" s="397"/>
      <c r="AY480" s="397"/>
      <c r="AZ480" s="397"/>
      <c r="BA480" s="407"/>
      <c r="BB480" s="397"/>
      <c r="BC480" s="397"/>
      <c r="BD480" s="397"/>
      <c r="BE480" s="407"/>
      <c r="BF480" s="397"/>
      <c r="BG480" s="397"/>
      <c r="BH480" s="397"/>
      <c r="BI480" s="407"/>
      <c r="BJ480" s="397"/>
      <c r="BK480" s="397"/>
      <c r="BL480" s="397"/>
      <c r="BM480" s="407"/>
      <c r="BN480" s="397"/>
      <c r="BO480" s="397"/>
      <c r="BP480" s="397"/>
      <c r="BQ480" s="407"/>
      <c r="BR480" s="397"/>
      <c r="BS480" s="397"/>
      <c r="BT480" s="397"/>
      <c r="BU480" s="407"/>
      <c r="BV480" s="397"/>
      <c r="BW480" s="398"/>
      <c r="BX480" s="397"/>
      <c r="BY480" s="407"/>
      <c r="BZ480" s="409"/>
      <c r="CA480" s="410"/>
      <c r="CB480" s="411"/>
      <c r="CC480" s="397"/>
      <c r="CD480" s="397"/>
      <c r="CE480" s="407"/>
      <c r="CF480" s="397"/>
      <c r="CG480" s="397"/>
      <c r="CH480" s="397"/>
      <c r="CI480" s="407"/>
      <c r="CJ480" s="240"/>
      <c r="CK480" s="241"/>
      <c r="CL480" s="242"/>
    </row>
    <row r="481" spans="2:90" ht="23.25" thickBot="1">
      <c r="B481" s="223"/>
      <c r="C481" s="224"/>
      <c r="D481" s="225"/>
      <c r="E481" s="421"/>
      <c r="F481" s="420"/>
      <c r="G481" s="227"/>
      <c r="H481" s="392"/>
      <c r="I481" s="228"/>
      <c r="J481" s="228"/>
      <c r="K481" s="228"/>
      <c r="L481" s="418"/>
      <c r="M481" s="231"/>
      <c r="N481" s="232"/>
      <c r="O481" s="390"/>
      <c r="P481" s="391"/>
      <c r="R481" s="397"/>
      <c r="S481" s="211"/>
      <c r="T481" s="397"/>
      <c r="U481" s="238"/>
      <c r="V481" s="397"/>
      <c r="W481" s="397"/>
      <c r="X481" s="397"/>
      <c r="Y481" s="407"/>
      <c r="Z481" s="397"/>
      <c r="AA481" s="397"/>
      <c r="AB481" s="397"/>
      <c r="AC481" s="407"/>
      <c r="AD481" s="397"/>
      <c r="AE481" s="397"/>
      <c r="AF481" s="400"/>
      <c r="AG481" s="401"/>
      <c r="AH481" s="397"/>
      <c r="AI481" s="400"/>
      <c r="AJ481" s="397"/>
      <c r="AK481" s="401"/>
      <c r="AL481" s="400"/>
      <c r="AM481" s="402"/>
      <c r="AN481" s="403"/>
      <c r="AO481" s="400"/>
      <c r="AP481" s="397"/>
      <c r="AQ481" s="397"/>
      <c r="AR481" s="397"/>
      <c r="AS481" s="404"/>
      <c r="AT481" s="403"/>
      <c r="AU481" s="397"/>
      <c r="AV481" s="397"/>
      <c r="AW481" s="407"/>
      <c r="AX481" s="397"/>
      <c r="AY481" s="397"/>
      <c r="AZ481" s="397"/>
      <c r="BA481" s="407"/>
      <c r="BB481" s="397"/>
      <c r="BC481" s="397"/>
      <c r="BD481" s="397"/>
      <c r="BE481" s="407"/>
      <c r="BF481" s="397"/>
      <c r="BG481" s="397"/>
      <c r="BH481" s="397"/>
      <c r="BI481" s="407"/>
      <c r="BJ481" s="397"/>
      <c r="BK481" s="397"/>
      <c r="BL481" s="397"/>
      <c r="BM481" s="407"/>
      <c r="BN481" s="397"/>
      <c r="BO481" s="397"/>
      <c r="BP481" s="397"/>
      <c r="BQ481" s="407"/>
      <c r="BR481" s="397"/>
      <c r="BS481" s="397"/>
      <c r="BT481" s="397"/>
      <c r="BU481" s="407"/>
      <c r="BV481" s="397"/>
      <c r="BW481" s="398"/>
      <c r="BX481" s="397"/>
      <c r="BY481" s="407"/>
      <c r="BZ481" s="409"/>
      <c r="CA481" s="410"/>
      <c r="CB481" s="411"/>
      <c r="CC481" s="397"/>
      <c r="CD481" s="397"/>
      <c r="CE481" s="407"/>
      <c r="CF481" s="397"/>
      <c r="CG481" s="397"/>
      <c r="CH481" s="397"/>
      <c r="CI481" s="407"/>
      <c r="CJ481" s="240"/>
      <c r="CK481" s="241"/>
      <c r="CL481" s="242"/>
    </row>
    <row r="482" spans="2:90" ht="23.25" thickBot="1">
      <c r="B482" s="223"/>
      <c r="C482" s="224"/>
      <c r="D482" s="225"/>
      <c r="E482" s="421"/>
      <c r="F482" s="420"/>
      <c r="G482" s="227"/>
      <c r="H482" s="392"/>
      <c r="I482" s="228"/>
      <c r="J482" s="228"/>
      <c r="K482" s="228"/>
      <c r="L482" s="418"/>
      <c r="M482" s="231"/>
      <c r="N482" s="232"/>
      <c r="O482" s="390"/>
      <c r="P482" s="391"/>
      <c r="R482" s="397"/>
      <c r="S482" s="211"/>
      <c r="T482" s="397"/>
      <c r="U482" s="238"/>
      <c r="V482" s="397"/>
      <c r="W482" s="397"/>
      <c r="X482" s="397"/>
      <c r="Y482" s="407"/>
      <c r="Z482" s="397"/>
      <c r="AA482" s="397"/>
      <c r="AB482" s="397"/>
      <c r="AC482" s="407"/>
      <c r="AD482" s="397"/>
      <c r="AE482" s="397"/>
      <c r="AF482" s="400"/>
      <c r="AG482" s="401"/>
      <c r="AH482" s="397"/>
      <c r="AI482" s="400"/>
      <c r="AJ482" s="397"/>
      <c r="AK482" s="422"/>
      <c r="AL482" s="400"/>
      <c r="AM482" s="402"/>
      <c r="AN482" s="403"/>
      <c r="AO482" s="400"/>
      <c r="AP482" s="397"/>
      <c r="AQ482" s="397"/>
      <c r="AR482" s="397"/>
      <c r="AS482" s="404"/>
      <c r="AT482" s="403"/>
      <c r="AU482" s="397"/>
      <c r="AV482" s="397"/>
      <c r="AW482" s="407"/>
      <c r="AX482" s="397"/>
      <c r="AY482" s="397"/>
      <c r="AZ482" s="397"/>
      <c r="BA482" s="407"/>
      <c r="BB482" s="397"/>
      <c r="BC482" s="397"/>
      <c r="BD482" s="397"/>
      <c r="BE482" s="407"/>
      <c r="BF482" s="397"/>
      <c r="BG482" s="397"/>
      <c r="BH482" s="397"/>
      <c r="BI482" s="407"/>
      <c r="BJ482" s="397"/>
      <c r="BK482" s="397"/>
      <c r="BL482" s="397"/>
      <c r="BM482" s="407"/>
      <c r="BN482" s="397"/>
      <c r="BO482" s="397"/>
      <c r="BP482" s="397"/>
      <c r="BQ482" s="407"/>
      <c r="BR482" s="397"/>
      <c r="BS482" s="397"/>
      <c r="BT482" s="397"/>
      <c r="BU482" s="407"/>
      <c r="BV482" s="397"/>
      <c r="BW482" s="398"/>
      <c r="BX482" s="397"/>
      <c r="BY482" s="407"/>
      <c r="BZ482" s="409"/>
      <c r="CA482" s="410"/>
      <c r="CB482" s="411"/>
      <c r="CC482" s="397"/>
      <c r="CD482" s="397"/>
      <c r="CE482" s="407"/>
      <c r="CF482" s="397"/>
      <c r="CG482" s="397"/>
      <c r="CH482" s="397"/>
      <c r="CI482" s="407"/>
      <c r="CJ482" s="240"/>
      <c r="CK482" s="241"/>
      <c r="CL482" s="242"/>
    </row>
    <row r="483" spans="2:90" ht="23.25" thickBot="1">
      <c r="B483" s="223"/>
      <c r="C483" s="224"/>
      <c r="D483" s="225"/>
      <c r="E483" s="421"/>
      <c r="F483" s="420"/>
      <c r="G483" s="227"/>
      <c r="H483" s="392"/>
      <c r="I483" s="228"/>
      <c r="J483" s="228"/>
      <c r="K483" s="228"/>
      <c r="L483" s="418"/>
      <c r="M483" s="231"/>
      <c r="N483" s="232"/>
      <c r="O483" s="390"/>
      <c r="P483" s="391"/>
      <c r="R483" s="397"/>
      <c r="S483" s="211"/>
      <c r="T483" s="397"/>
      <c r="U483" s="238"/>
      <c r="V483" s="397"/>
      <c r="W483" s="397"/>
      <c r="X483" s="397"/>
      <c r="Y483" s="407"/>
      <c r="Z483" s="397"/>
      <c r="AA483" s="397"/>
      <c r="AB483" s="397"/>
      <c r="AC483" s="407"/>
      <c r="AD483" s="397"/>
      <c r="AE483" s="397"/>
      <c r="AF483" s="400"/>
      <c r="AG483" s="401"/>
      <c r="AH483" s="397"/>
      <c r="AI483" s="400"/>
      <c r="AJ483" s="397"/>
      <c r="AK483" s="422"/>
      <c r="AL483" s="400"/>
      <c r="AM483" s="402"/>
      <c r="AN483" s="403"/>
      <c r="AO483" s="400"/>
      <c r="AP483" s="397"/>
      <c r="AQ483" s="397"/>
      <c r="AR483" s="397"/>
      <c r="AS483" s="404"/>
      <c r="AT483" s="403"/>
      <c r="AU483" s="397"/>
      <c r="AV483" s="397"/>
      <c r="AW483" s="407"/>
      <c r="AX483" s="397"/>
      <c r="AY483" s="397"/>
      <c r="AZ483" s="397"/>
      <c r="BA483" s="407"/>
      <c r="BB483" s="397"/>
      <c r="BC483" s="397"/>
      <c r="BD483" s="397"/>
      <c r="BE483" s="407"/>
      <c r="BF483" s="397"/>
      <c r="BG483" s="397"/>
      <c r="BH483" s="397"/>
      <c r="BI483" s="407"/>
      <c r="BJ483" s="397"/>
      <c r="BK483" s="397"/>
      <c r="BL483" s="397"/>
      <c r="BM483" s="407"/>
      <c r="BN483" s="397"/>
      <c r="BO483" s="397"/>
      <c r="BP483" s="397"/>
      <c r="BQ483" s="407"/>
      <c r="BR483" s="397"/>
      <c r="BS483" s="397"/>
      <c r="BT483" s="397"/>
      <c r="BU483" s="407"/>
      <c r="BV483" s="397"/>
      <c r="BW483" s="398"/>
      <c r="BX483" s="397"/>
      <c r="BY483" s="407"/>
      <c r="BZ483" s="409"/>
      <c r="CA483" s="410"/>
      <c r="CB483" s="411"/>
      <c r="CC483" s="397"/>
      <c r="CD483" s="397"/>
      <c r="CE483" s="407"/>
      <c r="CF483" s="397"/>
      <c r="CG483" s="397"/>
      <c r="CH483" s="397"/>
      <c r="CI483" s="407"/>
      <c r="CJ483" s="240"/>
      <c r="CK483" s="241"/>
      <c r="CL483" s="242"/>
    </row>
    <row r="484" spans="2:90" ht="23.25" thickBot="1">
      <c r="B484" s="223"/>
      <c r="C484" s="224"/>
      <c r="D484" s="225"/>
      <c r="E484" s="421"/>
      <c r="F484" s="420"/>
      <c r="G484" s="227"/>
      <c r="H484" s="392"/>
      <c r="I484" s="228"/>
      <c r="J484" s="228"/>
      <c r="K484" s="228"/>
      <c r="L484" s="418"/>
      <c r="M484" s="231"/>
      <c r="N484" s="232"/>
      <c r="O484" s="390"/>
      <c r="P484" s="391"/>
      <c r="R484" s="397"/>
      <c r="S484" s="211"/>
      <c r="T484" s="397"/>
      <c r="U484" s="238"/>
      <c r="V484" s="397"/>
      <c r="W484" s="397"/>
      <c r="X484" s="397"/>
      <c r="Y484" s="407"/>
      <c r="Z484" s="397"/>
      <c r="AA484" s="397"/>
      <c r="AB484" s="397"/>
      <c r="AC484" s="407"/>
      <c r="AD484" s="397"/>
      <c r="AE484" s="397"/>
      <c r="AF484" s="400"/>
      <c r="AG484" s="401"/>
      <c r="AH484" s="397"/>
      <c r="AI484" s="400"/>
      <c r="AJ484" s="397"/>
      <c r="AK484" s="422"/>
      <c r="AL484" s="400"/>
      <c r="AM484" s="402"/>
      <c r="AN484" s="403"/>
      <c r="AO484" s="400"/>
      <c r="AP484" s="397"/>
      <c r="AQ484" s="397"/>
      <c r="AR484" s="397"/>
      <c r="AS484" s="404"/>
      <c r="AT484" s="403"/>
      <c r="AU484" s="397"/>
      <c r="AV484" s="397"/>
      <c r="AW484" s="407"/>
      <c r="AX484" s="397"/>
      <c r="AY484" s="397"/>
      <c r="AZ484" s="397"/>
      <c r="BA484" s="407"/>
      <c r="BB484" s="397"/>
      <c r="BC484" s="397"/>
      <c r="BD484" s="397"/>
      <c r="BE484" s="407"/>
      <c r="BF484" s="397"/>
      <c r="BG484" s="397"/>
      <c r="BH484" s="397"/>
      <c r="BI484" s="407"/>
      <c r="BJ484" s="397"/>
      <c r="BK484" s="397"/>
      <c r="BL484" s="397"/>
      <c r="BM484" s="407"/>
      <c r="BN484" s="397"/>
      <c r="BO484" s="397"/>
      <c r="BP484" s="397"/>
      <c r="BQ484" s="407"/>
      <c r="BR484" s="397"/>
      <c r="BS484" s="397"/>
      <c r="BT484" s="397"/>
      <c r="BU484" s="407"/>
      <c r="BV484" s="397"/>
      <c r="BW484" s="398"/>
      <c r="BX484" s="397"/>
      <c r="BY484" s="407"/>
      <c r="BZ484" s="409"/>
      <c r="CA484" s="410"/>
      <c r="CB484" s="411"/>
      <c r="CC484" s="397"/>
      <c r="CD484" s="397"/>
      <c r="CE484" s="407"/>
      <c r="CF484" s="397"/>
      <c r="CG484" s="397"/>
      <c r="CH484" s="397"/>
      <c r="CI484" s="407"/>
      <c r="CJ484" s="240"/>
      <c r="CK484" s="241"/>
      <c r="CL484" s="242"/>
    </row>
    <row r="485" spans="2:90" ht="23.25" thickBot="1">
      <c r="B485" s="223"/>
      <c r="C485" s="224"/>
      <c r="D485" s="225"/>
      <c r="E485" s="421"/>
      <c r="F485" s="420"/>
      <c r="G485" s="227"/>
      <c r="H485" s="392"/>
      <c r="I485" s="228"/>
      <c r="J485" s="228"/>
      <c r="K485" s="228"/>
      <c r="L485" s="418"/>
      <c r="M485" s="231"/>
      <c r="N485" s="232"/>
      <c r="O485" s="390"/>
      <c r="P485" s="391"/>
      <c r="R485" s="397"/>
      <c r="S485" s="211"/>
      <c r="T485" s="397"/>
      <c r="U485" s="238"/>
      <c r="V485" s="397"/>
      <c r="W485" s="397"/>
      <c r="X485" s="397"/>
      <c r="Y485" s="407"/>
      <c r="Z485" s="397"/>
      <c r="AA485" s="397"/>
      <c r="AB485" s="397"/>
      <c r="AC485" s="407"/>
      <c r="AD485" s="397"/>
      <c r="AE485" s="397"/>
      <c r="AF485" s="400"/>
      <c r="AG485" s="401"/>
      <c r="AH485" s="397"/>
      <c r="AI485" s="400"/>
      <c r="AJ485" s="397"/>
      <c r="AK485" s="422"/>
      <c r="AL485" s="400"/>
      <c r="AM485" s="402"/>
      <c r="AN485" s="403"/>
      <c r="AO485" s="400"/>
      <c r="AP485" s="397"/>
      <c r="AQ485" s="397"/>
      <c r="AR485" s="397"/>
      <c r="AS485" s="404"/>
      <c r="AT485" s="403"/>
      <c r="AU485" s="397"/>
      <c r="AV485" s="397"/>
      <c r="AW485" s="407"/>
      <c r="AX485" s="397"/>
      <c r="AY485" s="397"/>
      <c r="AZ485" s="397"/>
      <c r="BA485" s="407"/>
      <c r="BB485" s="397"/>
      <c r="BC485" s="397"/>
      <c r="BD485" s="397"/>
      <c r="BE485" s="407"/>
      <c r="BF485" s="397"/>
      <c r="BG485" s="397"/>
      <c r="BH485" s="397"/>
      <c r="BI485" s="407"/>
      <c r="BJ485" s="397"/>
      <c r="BK485" s="397"/>
      <c r="BL485" s="397"/>
      <c r="BM485" s="407"/>
      <c r="BN485" s="397"/>
      <c r="BO485" s="397"/>
      <c r="BP485" s="397"/>
      <c r="BQ485" s="407"/>
      <c r="BR485" s="397"/>
      <c r="BS485" s="397"/>
      <c r="BT485" s="397"/>
      <c r="BU485" s="407"/>
      <c r="BV485" s="397"/>
      <c r="BW485" s="398"/>
      <c r="BX485" s="397"/>
      <c r="BY485" s="407"/>
      <c r="BZ485" s="409"/>
      <c r="CA485" s="410"/>
      <c r="CB485" s="411"/>
      <c r="CC485" s="397"/>
      <c r="CD485" s="397"/>
      <c r="CE485" s="407"/>
      <c r="CF485" s="397"/>
      <c r="CG485" s="397"/>
      <c r="CH485" s="397"/>
      <c r="CI485" s="407"/>
      <c r="CJ485" s="240"/>
      <c r="CK485" s="241"/>
      <c r="CL485" s="242"/>
    </row>
    <row r="486" spans="2:90" ht="23.25" thickBot="1">
      <c r="B486" s="223"/>
      <c r="C486" s="224"/>
      <c r="D486" s="225"/>
      <c r="E486" s="421"/>
      <c r="F486" s="420"/>
      <c r="G486" s="227"/>
      <c r="H486" s="392"/>
      <c r="I486" s="228"/>
      <c r="J486" s="228"/>
      <c r="K486" s="228"/>
      <c r="L486" s="418"/>
      <c r="M486" s="231"/>
      <c r="N486" s="232"/>
      <c r="O486" s="390"/>
      <c r="P486" s="391"/>
      <c r="R486" s="397"/>
      <c r="S486" s="211"/>
      <c r="T486" s="397"/>
      <c r="U486" s="238"/>
      <c r="V486" s="397"/>
      <c r="W486" s="397"/>
      <c r="X486" s="397"/>
      <c r="Y486" s="407"/>
      <c r="Z486" s="397"/>
      <c r="AA486" s="397"/>
      <c r="AB486" s="397"/>
      <c r="AC486" s="407"/>
      <c r="AD486" s="397"/>
      <c r="AE486" s="397"/>
      <c r="AF486" s="400"/>
      <c r="AG486" s="401"/>
      <c r="AH486" s="397"/>
      <c r="AI486" s="400"/>
      <c r="AJ486" s="397"/>
      <c r="AK486" s="422"/>
      <c r="AL486" s="400"/>
      <c r="AM486" s="402"/>
      <c r="AN486" s="403"/>
      <c r="AO486" s="400"/>
      <c r="AP486" s="397"/>
      <c r="AQ486" s="397"/>
      <c r="AR486" s="397"/>
      <c r="AS486" s="404"/>
      <c r="AT486" s="403"/>
      <c r="AU486" s="397"/>
      <c r="AV486" s="397"/>
      <c r="AW486" s="407"/>
      <c r="AX486" s="397"/>
      <c r="AY486" s="397"/>
      <c r="AZ486" s="397"/>
      <c r="BA486" s="407"/>
      <c r="BB486" s="397"/>
      <c r="BC486" s="397"/>
      <c r="BD486" s="397"/>
      <c r="BE486" s="407"/>
      <c r="BF486" s="397"/>
      <c r="BG486" s="397"/>
      <c r="BH486" s="397"/>
      <c r="BI486" s="407"/>
      <c r="BJ486" s="397"/>
      <c r="BK486" s="397"/>
      <c r="BL486" s="397"/>
      <c r="BM486" s="407"/>
      <c r="BN486" s="397"/>
      <c r="BO486" s="397"/>
      <c r="BP486" s="397"/>
      <c r="BQ486" s="407"/>
      <c r="BR486" s="397"/>
      <c r="BS486" s="397"/>
      <c r="BT486" s="397"/>
      <c r="BU486" s="407"/>
      <c r="BV486" s="397"/>
      <c r="BW486" s="398"/>
      <c r="BX486" s="397"/>
      <c r="BY486" s="407"/>
      <c r="BZ486" s="409"/>
      <c r="CA486" s="410"/>
      <c r="CB486" s="411"/>
      <c r="CC486" s="397"/>
      <c r="CD486" s="397"/>
      <c r="CE486" s="407"/>
      <c r="CF486" s="397"/>
      <c r="CG486" s="397"/>
      <c r="CH486" s="397"/>
      <c r="CI486" s="407"/>
      <c r="CJ486" s="240"/>
      <c r="CK486" s="241"/>
      <c r="CL486" s="242"/>
    </row>
    <row r="487" spans="2:90" ht="23.25" thickBot="1">
      <c r="B487" s="223"/>
      <c r="C487" s="224"/>
      <c r="D487" s="225"/>
      <c r="E487" s="421"/>
      <c r="F487" s="420"/>
      <c r="G487" s="227"/>
      <c r="H487" s="392"/>
      <c r="I487" s="228"/>
      <c r="J487" s="228"/>
      <c r="K487" s="228"/>
      <c r="L487" s="418"/>
      <c r="M487" s="231"/>
      <c r="N487" s="232"/>
      <c r="O487" s="390"/>
      <c r="P487" s="391"/>
      <c r="R487" s="397"/>
      <c r="S487" s="211"/>
      <c r="T487" s="397"/>
      <c r="U487" s="238"/>
      <c r="V487" s="397"/>
      <c r="W487" s="397"/>
      <c r="X487" s="397"/>
      <c r="Y487" s="407"/>
      <c r="Z487" s="397"/>
      <c r="AA487" s="397"/>
      <c r="AB487" s="397"/>
      <c r="AC487" s="407"/>
      <c r="AD487" s="397"/>
      <c r="AE487" s="397"/>
      <c r="AF487" s="400"/>
      <c r="AG487" s="401"/>
      <c r="AH487" s="397"/>
      <c r="AI487" s="400"/>
      <c r="AJ487" s="397"/>
      <c r="AK487" s="422"/>
      <c r="AL487" s="400"/>
      <c r="AM487" s="402"/>
      <c r="AN487" s="403"/>
      <c r="AO487" s="400"/>
      <c r="AP487" s="397"/>
      <c r="AQ487" s="397"/>
      <c r="AR487" s="397"/>
      <c r="AS487" s="404"/>
      <c r="AT487" s="403"/>
      <c r="AU487" s="397"/>
      <c r="AV487" s="397"/>
      <c r="AW487" s="407"/>
      <c r="AX487" s="397"/>
      <c r="AY487" s="397"/>
      <c r="AZ487" s="397"/>
      <c r="BA487" s="407"/>
      <c r="BB487" s="397"/>
      <c r="BC487" s="397"/>
      <c r="BD487" s="397"/>
      <c r="BE487" s="407"/>
      <c r="BF487" s="397"/>
      <c r="BG487" s="397"/>
      <c r="BH487" s="397"/>
      <c r="BI487" s="407"/>
      <c r="BJ487" s="397"/>
      <c r="BK487" s="397"/>
      <c r="BL487" s="397"/>
      <c r="BM487" s="407"/>
      <c r="BN487" s="397"/>
      <c r="BO487" s="397"/>
      <c r="BP487" s="397"/>
      <c r="BQ487" s="407"/>
      <c r="BR487" s="397"/>
      <c r="BS487" s="397"/>
      <c r="BT487" s="397"/>
      <c r="BU487" s="407"/>
      <c r="BV487" s="397"/>
      <c r="BW487" s="398"/>
      <c r="BX487" s="397"/>
      <c r="BY487" s="407"/>
      <c r="BZ487" s="409"/>
      <c r="CA487" s="410"/>
      <c r="CB487" s="411"/>
      <c r="CC487" s="397"/>
      <c r="CD487" s="397"/>
      <c r="CE487" s="407"/>
      <c r="CF487" s="397"/>
      <c r="CG487" s="397"/>
      <c r="CH487" s="397"/>
      <c r="CI487" s="407"/>
      <c r="CJ487" s="240"/>
      <c r="CK487" s="241"/>
      <c r="CL487" s="242"/>
    </row>
    <row r="488" spans="2:90" ht="23.25" thickBot="1">
      <c r="B488" s="223"/>
      <c r="C488" s="224"/>
      <c r="D488" s="225"/>
      <c r="E488" s="421"/>
      <c r="F488" s="420"/>
      <c r="G488" s="227"/>
      <c r="H488" s="392"/>
      <c r="I488" s="228"/>
      <c r="J488" s="228"/>
      <c r="K488" s="228"/>
      <c r="L488" s="418"/>
      <c r="M488" s="231"/>
      <c r="N488" s="232"/>
      <c r="O488" s="390"/>
      <c r="P488" s="391"/>
      <c r="R488" s="397"/>
      <c r="S488" s="211"/>
      <c r="T488" s="397"/>
      <c r="U488" s="238"/>
      <c r="V488" s="397"/>
      <c r="W488" s="397"/>
      <c r="X488" s="397"/>
      <c r="Y488" s="407"/>
      <c r="Z488" s="397"/>
      <c r="AA488" s="397"/>
      <c r="AB488" s="397"/>
      <c r="AC488" s="407"/>
      <c r="AD488" s="397"/>
      <c r="AE488" s="397"/>
      <c r="AF488" s="400"/>
      <c r="AG488" s="401"/>
      <c r="AH488" s="397"/>
      <c r="AI488" s="400"/>
      <c r="AJ488" s="397"/>
      <c r="AK488" s="422"/>
      <c r="AL488" s="400"/>
      <c r="AM488" s="402"/>
      <c r="AN488" s="403"/>
      <c r="AO488" s="400"/>
      <c r="AP488" s="397"/>
      <c r="AQ488" s="397"/>
      <c r="AR488" s="397"/>
      <c r="AS488" s="404"/>
      <c r="AT488" s="403"/>
      <c r="AU488" s="397"/>
      <c r="AV488" s="397"/>
      <c r="AW488" s="407"/>
      <c r="AX488" s="397"/>
      <c r="AY488" s="397"/>
      <c r="AZ488" s="397"/>
      <c r="BA488" s="407"/>
      <c r="BB488" s="397"/>
      <c r="BC488" s="397"/>
      <c r="BD488" s="397"/>
      <c r="BE488" s="407"/>
      <c r="BF488" s="397"/>
      <c r="BG488" s="397"/>
      <c r="BH488" s="397"/>
      <c r="BI488" s="407"/>
      <c r="BJ488" s="397"/>
      <c r="BK488" s="397"/>
      <c r="BL488" s="397"/>
      <c r="BM488" s="407"/>
      <c r="BN488" s="397"/>
      <c r="BO488" s="397"/>
      <c r="BP488" s="397"/>
      <c r="BQ488" s="407"/>
      <c r="BR488" s="397"/>
      <c r="BS488" s="397"/>
      <c r="BT488" s="397"/>
      <c r="BU488" s="407"/>
      <c r="BV488" s="397"/>
      <c r="BW488" s="398"/>
      <c r="BX488" s="397"/>
      <c r="BY488" s="407"/>
      <c r="BZ488" s="409"/>
      <c r="CA488" s="410"/>
      <c r="CB488" s="411"/>
      <c r="CC488" s="397"/>
      <c r="CD488" s="397"/>
      <c r="CE488" s="407"/>
      <c r="CF488" s="397"/>
      <c r="CG488" s="397"/>
      <c r="CH488" s="397"/>
      <c r="CI488" s="407"/>
      <c r="CJ488" s="240"/>
      <c r="CK488" s="241"/>
      <c r="CL488" s="242"/>
    </row>
    <row r="489" spans="2:90" ht="23.25" thickBot="1">
      <c r="B489" s="223"/>
      <c r="C489" s="224"/>
      <c r="D489" s="225"/>
      <c r="E489" s="421"/>
      <c r="F489" s="420"/>
      <c r="G489" s="227"/>
      <c r="H489" s="392"/>
      <c r="I489" s="228"/>
      <c r="J489" s="228"/>
      <c r="K489" s="228"/>
      <c r="L489" s="418"/>
      <c r="M489" s="231"/>
      <c r="N489" s="232"/>
      <c r="O489" s="390"/>
      <c r="P489" s="391"/>
      <c r="R489" s="397"/>
      <c r="S489" s="211"/>
      <c r="T489" s="397"/>
      <c r="U489" s="238"/>
      <c r="V489" s="397"/>
      <c r="W489" s="397"/>
      <c r="X489" s="397"/>
      <c r="Y489" s="407"/>
      <c r="Z489" s="397"/>
      <c r="AA489" s="397"/>
      <c r="AB489" s="397"/>
      <c r="AC489" s="407"/>
      <c r="AD489" s="397"/>
      <c r="AE489" s="397"/>
      <c r="AF489" s="400"/>
      <c r="AG489" s="401"/>
      <c r="AH489" s="397"/>
      <c r="AI489" s="400"/>
      <c r="AJ489" s="397"/>
      <c r="AK489" s="422"/>
      <c r="AL489" s="400"/>
      <c r="AM489" s="402"/>
      <c r="AN489" s="403"/>
      <c r="AO489" s="400"/>
      <c r="AP489" s="397"/>
      <c r="AQ489" s="397"/>
      <c r="AR489" s="397"/>
      <c r="AS489" s="404"/>
      <c r="AT489" s="403"/>
      <c r="AU489" s="397"/>
      <c r="AV489" s="397"/>
      <c r="AW489" s="407"/>
      <c r="AX489" s="397"/>
      <c r="AY489" s="397"/>
      <c r="AZ489" s="397"/>
      <c r="BA489" s="407"/>
      <c r="BB489" s="397"/>
      <c r="BC489" s="397"/>
      <c r="BD489" s="397"/>
      <c r="BE489" s="407"/>
      <c r="BF489" s="397"/>
      <c r="BG489" s="397"/>
      <c r="BH489" s="397"/>
      <c r="BI489" s="407"/>
      <c r="BJ489" s="397"/>
      <c r="BK489" s="397"/>
      <c r="BL489" s="397"/>
      <c r="BM489" s="407"/>
      <c r="BN489" s="397"/>
      <c r="BO489" s="397"/>
      <c r="BP489" s="397"/>
      <c r="BQ489" s="407"/>
      <c r="BR489" s="397"/>
      <c r="BS489" s="397"/>
      <c r="BT489" s="397"/>
      <c r="BU489" s="407"/>
      <c r="BV489" s="397"/>
      <c r="BW489" s="398"/>
      <c r="BX489" s="397"/>
      <c r="BY489" s="407"/>
      <c r="BZ489" s="409"/>
      <c r="CA489" s="410"/>
      <c r="CB489" s="411"/>
      <c r="CC489" s="397"/>
      <c r="CD489" s="397"/>
      <c r="CE489" s="407"/>
      <c r="CF489" s="397"/>
      <c r="CG489" s="397"/>
      <c r="CH489" s="397"/>
      <c r="CI489" s="407"/>
      <c r="CJ489" s="240"/>
      <c r="CK489" s="241"/>
      <c r="CL489" s="242"/>
    </row>
    <row r="490" spans="2:90" ht="23.25" thickBot="1">
      <c r="B490" s="223"/>
      <c r="C490" s="224"/>
      <c r="D490" s="225"/>
      <c r="E490" s="421"/>
      <c r="F490" s="420"/>
      <c r="G490" s="227"/>
      <c r="H490" s="392"/>
      <c r="I490" s="228"/>
      <c r="J490" s="228"/>
      <c r="K490" s="228"/>
      <c r="L490" s="418"/>
      <c r="M490" s="231"/>
      <c r="N490" s="232"/>
      <c r="O490" s="390"/>
      <c r="P490" s="391"/>
      <c r="R490" s="397"/>
      <c r="S490" s="211"/>
      <c r="T490" s="397"/>
      <c r="U490" s="238"/>
      <c r="V490" s="397"/>
      <c r="W490" s="397"/>
      <c r="X490" s="397"/>
      <c r="Y490" s="407"/>
      <c r="Z490" s="397"/>
      <c r="AA490" s="397"/>
      <c r="AB490" s="397"/>
      <c r="AC490" s="407"/>
      <c r="AD490" s="397"/>
      <c r="AE490" s="397"/>
      <c r="AF490" s="400"/>
      <c r="AG490" s="401"/>
      <c r="AH490" s="397"/>
      <c r="AI490" s="400"/>
      <c r="AJ490" s="397"/>
      <c r="AK490" s="422"/>
      <c r="AL490" s="400"/>
      <c r="AM490" s="402"/>
      <c r="AN490" s="403"/>
      <c r="AO490" s="400"/>
      <c r="AP490" s="397"/>
      <c r="AQ490" s="397"/>
      <c r="AR490" s="397"/>
      <c r="AS490" s="404"/>
      <c r="AT490" s="403"/>
      <c r="AU490" s="397"/>
      <c r="AV490" s="397"/>
      <c r="AW490" s="407"/>
      <c r="AX490" s="397"/>
      <c r="AY490" s="397"/>
      <c r="AZ490" s="397"/>
      <c r="BA490" s="407"/>
      <c r="BB490" s="397"/>
      <c r="BC490" s="397"/>
      <c r="BD490" s="397"/>
      <c r="BE490" s="407"/>
      <c r="BF490" s="397"/>
      <c r="BG490" s="397"/>
      <c r="BH490" s="397"/>
      <c r="BI490" s="407"/>
      <c r="BJ490" s="397"/>
      <c r="BK490" s="397"/>
      <c r="BL490" s="397"/>
      <c r="BM490" s="407"/>
      <c r="BN490" s="397"/>
      <c r="BO490" s="397"/>
      <c r="BP490" s="397"/>
      <c r="BQ490" s="407"/>
      <c r="BR490" s="397"/>
      <c r="BS490" s="397"/>
      <c r="BT490" s="397"/>
      <c r="BU490" s="407"/>
      <c r="BV490" s="397"/>
      <c r="BW490" s="398"/>
      <c r="BX490" s="397"/>
      <c r="BY490" s="407"/>
      <c r="BZ490" s="409"/>
      <c r="CA490" s="410"/>
      <c r="CB490" s="411"/>
      <c r="CC490" s="397"/>
      <c r="CD490" s="397"/>
      <c r="CE490" s="407"/>
      <c r="CF490" s="397"/>
      <c r="CG490" s="397"/>
      <c r="CH490" s="397"/>
      <c r="CI490" s="407"/>
      <c r="CJ490" s="240"/>
      <c r="CK490" s="241"/>
      <c r="CL490" s="242"/>
    </row>
    <row r="491" spans="2:90" ht="23.25" thickBot="1">
      <c r="B491" s="223"/>
      <c r="C491" s="224"/>
      <c r="D491" s="225"/>
      <c r="E491" s="421"/>
      <c r="F491" s="420"/>
      <c r="G491" s="227"/>
      <c r="H491" s="392"/>
      <c r="I491" s="228"/>
      <c r="J491" s="228"/>
      <c r="K491" s="228"/>
      <c r="L491" s="418"/>
      <c r="M491" s="231"/>
      <c r="N491" s="232"/>
      <c r="O491" s="390"/>
      <c r="P491" s="391"/>
      <c r="R491" s="397"/>
      <c r="S491" s="211"/>
      <c r="T491" s="397"/>
      <c r="U491" s="238"/>
      <c r="V491" s="397"/>
      <c r="W491" s="397"/>
      <c r="X491" s="397"/>
      <c r="Y491" s="407"/>
      <c r="Z491" s="397"/>
      <c r="AA491" s="397"/>
      <c r="AB491" s="397"/>
      <c r="AC491" s="407"/>
      <c r="AD491" s="397"/>
      <c r="AE491" s="397"/>
      <c r="AF491" s="400"/>
      <c r="AG491" s="401"/>
      <c r="AH491" s="397"/>
      <c r="AI491" s="400"/>
      <c r="AJ491" s="397"/>
      <c r="AK491" s="422"/>
      <c r="AL491" s="400"/>
      <c r="AM491" s="402"/>
      <c r="AN491" s="403"/>
      <c r="AO491" s="400"/>
      <c r="AP491" s="397"/>
      <c r="AQ491" s="397"/>
      <c r="AR491" s="397"/>
      <c r="AS491" s="404"/>
      <c r="AT491" s="403"/>
      <c r="AU491" s="397"/>
      <c r="AV491" s="397"/>
      <c r="AW491" s="407"/>
      <c r="AX491" s="397"/>
      <c r="AY491" s="397"/>
      <c r="AZ491" s="397"/>
      <c r="BA491" s="407"/>
      <c r="BB491" s="397"/>
      <c r="BC491" s="397"/>
      <c r="BD491" s="397"/>
      <c r="BE491" s="407"/>
      <c r="BF491" s="397"/>
      <c r="BG491" s="397"/>
      <c r="BH491" s="397"/>
      <c r="BI491" s="407"/>
      <c r="BJ491" s="397"/>
      <c r="BK491" s="397"/>
      <c r="BL491" s="397"/>
      <c r="BM491" s="407"/>
      <c r="BN491" s="397"/>
      <c r="BO491" s="397"/>
      <c r="BP491" s="397"/>
      <c r="BQ491" s="407"/>
      <c r="BR491" s="397"/>
      <c r="BS491" s="397"/>
      <c r="BT491" s="397"/>
      <c r="BU491" s="407"/>
      <c r="BV491" s="397"/>
      <c r="BW491" s="398"/>
      <c r="BX491" s="397"/>
      <c r="BY491" s="407"/>
      <c r="BZ491" s="409"/>
      <c r="CA491" s="410"/>
      <c r="CB491" s="411"/>
      <c r="CC491" s="397"/>
      <c r="CD491" s="397"/>
      <c r="CE491" s="407"/>
      <c r="CF491" s="397"/>
      <c r="CG491" s="397"/>
      <c r="CH491" s="397"/>
      <c r="CI491" s="407"/>
      <c r="CJ491" s="240"/>
      <c r="CK491" s="241"/>
      <c r="CL491" s="242"/>
    </row>
    <row r="492" spans="2:90" ht="23.25" thickBot="1">
      <c r="B492" s="223"/>
      <c r="C492" s="224"/>
      <c r="D492" s="225"/>
      <c r="E492" s="421"/>
      <c r="F492" s="420"/>
      <c r="G492" s="227"/>
      <c r="H492" s="392"/>
      <c r="I492" s="228"/>
      <c r="J492" s="228"/>
      <c r="K492" s="228"/>
      <c r="L492" s="418"/>
      <c r="M492" s="231"/>
      <c r="N492" s="232"/>
      <c r="O492" s="390"/>
      <c r="P492" s="391"/>
      <c r="R492" s="397"/>
      <c r="S492" s="211"/>
      <c r="T492" s="397"/>
      <c r="U492" s="238"/>
      <c r="V492" s="397"/>
      <c r="W492" s="397"/>
      <c r="X492" s="397"/>
      <c r="Y492" s="407"/>
      <c r="Z492" s="397"/>
      <c r="AA492" s="397"/>
      <c r="AB492" s="397"/>
      <c r="AC492" s="407"/>
      <c r="AD492" s="397"/>
      <c r="AE492" s="397"/>
      <c r="AF492" s="400"/>
      <c r="AG492" s="401"/>
      <c r="AH492" s="397"/>
      <c r="AI492" s="400"/>
      <c r="AJ492" s="397"/>
      <c r="AK492" s="422"/>
      <c r="AL492" s="400"/>
      <c r="AM492" s="402"/>
      <c r="AN492" s="403"/>
      <c r="AO492" s="400"/>
      <c r="AP492" s="397"/>
      <c r="AQ492" s="397"/>
      <c r="AR492" s="397"/>
      <c r="AS492" s="404"/>
      <c r="AT492" s="403"/>
      <c r="AU492" s="397"/>
      <c r="AV492" s="397"/>
      <c r="AW492" s="407"/>
      <c r="AX492" s="397"/>
      <c r="AY492" s="397"/>
      <c r="AZ492" s="397"/>
      <c r="BA492" s="407"/>
      <c r="BB492" s="397"/>
      <c r="BC492" s="397"/>
      <c r="BD492" s="397"/>
      <c r="BE492" s="407"/>
      <c r="BF492" s="397"/>
      <c r="BG492" s="397"/>
      <c r="BH492" s="397"/>
      <c r="BI492" s="407"/>
      <c r="BJ492" s="397"/>
      <c r="BK492" s="397"/>
      <c r="BL492" s="397"/>
      <c r="BM492" s="407"/>
      <c r="BN492" s="397"/>
      <c r="BO492" s="397"/>
      <c r="BP492" s="397"/>
      <c r="BQ492" s="407"/>
      <c r="BR492" s="397"/>
      <c r="BS492" s="397"/>
      <c r="BT492" s="397"/>
      <c r="BU492" s="407"/>
      <c r="BV492" s="397"/>
      <c r="BW492" s="398"/>
      <c r="BX492" s="397"/>
      <c r="BY492" s="407"/>
      <c r="BZ492" s="409"/>
      <c r="CA492" s="410"/>
      <c r="CB492" s="411"/>
      <c r="CC492" s="397"/>
      <c r="CD492" s="397"/>
      <c r="CE492" s="407"/>
      <c r="CF492" s="397"/>
      <c r="CG492" s="397"/>
      <c r="CH492" s="397"/>
      <c r="CI492" s="407"/>
      <c r="CJ492" s="240"/>
      <c r="CK492" s="241"/>
      <c r="CL492" s="242"/>
    </row>
    <row r="493" spans="2:90" ht="23.25" thickBot="1">
      <c r="B493" s="223"/>
      <c r="C493" s="224"/>
      <c r="D493" s="225"/>
      <c r="E493" s="421"/>
      <c r="F493" s="420"/>
      <c r="G493" s="227"/>
      <c r="H493" s="392"/>
      <c r="I493" s="228"/>
      <c r="J493" s="228"/>
      <c r="K493" s="228"/>
      <c r="L493" s="418"/>
      <c r="M493" s="231"/>
      <c r="N493" s="232"/>
      <c r="O493" s="390"/>
      <c r="P493" s="391"/>
      <c r="R493" s="397"/>
      <c r="S493" s="211"/>
      <c r="T493" s="397"/>
      <c r="U493" s="238"/>
      <c r="V493" s="397"/>
      <c r="W493" s="397"/>
      <c r="X493" s="397"/>
      <c r="Y493" s="407"/>
      <c r="Z493" s="397"/>
      <c r="AA493" s="397"/>
      <c r="AB493" s="397"/>
      <c r="AC493" s="407"/>
      <c r="AD493" s="397"/>
      <c r="AE493" s="397"/>
      <c r="AF493" s="400"/>
      <c r="AG493" s="401"/>
      <c r="AH493" s="397"/>
      <c r="AI493" s="400"/>
      <c r="AJ493" s="397"/>
      <c r="AK493" s="422"/>
      <c r="AL493" s="400"/>
      <c r="AM493" s="402"/>
      <c r="AN493" s="403"/>
      <c r="AO493" s="400"/>
      <c r="AP493" s="397"/>
      <c r="AQ493" s="397"/>
      <c r="AR493" s="397"/>
      <c r="AS493" s="404"/>
      <c r="AT493" s="403"/>
      <c r="AU493" s="397"/>
      <c r="AV493" s="397"/>
      <c r="AW493" s="407"/>
      <c r="AX493" s="397"/>
      <c r="AY493" s="397"/>
      <c r="AZ493" s="397"/>
      <c r="BA493" s="407"/>
      <c r="BB493" s="397"/>
      <c r="BC493" s="397"/>
      <c r="BD493" s="397"/>
      <c r="BE493" s="407"/>
      <c r="BF493" s="397"/>
      <c r="BG493" s="397"/>
      <c r="BH493" s="397"/>
      <c r="BI493" s="407"/>
      <c r="BJ493" s="397"/>
      <c r="BK493" s="397"/>
      <c r="BL493" s="397"/>
      <c r="BM493" s="407"/>
      <c r="BN493" s="397"/>
      <c r="BO493" s="397"/>
      <c r="BP493" s="397"/>
      <c r="BQ493" s="407"/>
      <c r="BR493" s="397"/>
      <c r="BS493" s="397"/>
      <c r="BT493" s="397"/>
      <c r="BU493" s="407"/>
      <c r="BV493" s="397"/>
      <c r="BW493" s="398"/>
      <c r="BX493" s="397"/>
      <c r="BY493" s="407"/>
      <c r="BZ493" s="409"/>
      <c r="CA493" s="410"/>
      <c r="CB493" s="411"/>
      <c r="CC493" s="397"/>
      <c r="CD493" s="397"/>
      <c r="CE493" s="407"/>
      <c r="CF493" s="397"/>
      <c r="CG493" s="397"/>
      <c r="CH493" s="397"/>
      <c r="CI493" s="407"/>
      <c r="CJ493" s="240"/>
      <c r="CK493" s="241"/>
      <c r="CL493" s="242"/>
    </row>
    <row r="494" spans="2:90" ht="23.25" thickBot="1">
      <c r="B494" s="223"/>
      <c r="C494" s="224"/>
      <c r="D494" s="225"/>
      <c r="E494" s="421"/>
      <c r="F494" s="420"/>
      <c r="G494" s="227"/>
      <c r="H494" s="392"/>
      <c r="I494" s="228"/>
      <c r="J494" s="228"/>
      <c r="K494" s="228"/>
      <c r="L494" s="418"/>
      <c r="M494" s="231"/>
      <c r="N494" s="232"/>
      <c r="O494" s="390"/>
      <c r="P494" s="391"/>
      <c r="R494" s="397"/>
      <c r="S494" s="211"/>
      <c r="T494" s="397"/>
      <c r="U494" s="238"/>
      <c r="V494" s="397"/>
      <c r="W494" s="397"/>
      <c r="X494" s="397"/>
      <c r="Y494" s="407"/>
      <c r="Z494" s="397"/>
      <c r="AA494" s="397"/>
      <c r="AB494" s="397"/>
      <c r="AC494" s="407"/>
      <c r="AD494" s="397"/>
      <c r="AE494" s="397"/>
      <c r="AF494" s="400"/>
      <c r="AG494" s="401"/>
      <c r="AH494" s="397"/>
      <c r="AI494" s="400"/>
      <c r="AJ494" s="397"/>
      <c r="AK494" s="422"/>
      <c r="AL494" s="400"/>
      <c r="AM494" s="402"/>
      <c r="AN494" s="403"/>
      <c r="AO494" s="400"/>
      <c r="AP494" s="397"/>
      <c r="AQ494" s="397"/>
      <c r="AR494" s="397"/>
      <c r="AS494" s="404"/>
      <c r="AT494" s="403"/>
      <c r="AU494" s="397"/>
      <c r="AV494" s="397"/>
      <c r="AW494" s="407"/>
      <c r="AX494" s="397"/>
      <c r="AY494" s="397"/>
      <c r="AZ494" s="397"/>
      <c r="BA494" s="407"/>
      <c r="BB494" s="397"/>
      <c r="BC494" s="397"/>
      <c r="BD494" s="397"/>
      <c r="BE494" s="407"/>
      <c r="BF494" s="397"/>
      <c r="BG494" s="397"/>
      <c r="BH494" s="397"/>
      <c r="BI494" s="407"/>
      <c r="BJ494" s="397"/>
      <c r="BK494" s="397"/>
      <c r="BL494" s="397"/>
      <c r="BM494" s="407"/>
      <c r="BN494" s="397"/>
      <c r="BO494" s="397"/>
      <c r="BP494" s="397"/>
      <c r="BQ494" s="407"/>
      <c r="BR494" s="397"/>
      <c r="BS494" s="397"/>
      <c r="BT494" s="397"/>
      <c r="BU494" s="407"/>
      <c r="BV494" s="397"/>
      <c r="BW494" s="398"/>
      <c r="BX494" s="397"/>
      <c r="BY494" s="407"/>
      <c r="BZ494" s="409"/>
      <c r="CA494" s="410"/>
      <c r="CB494" s="411"/>
      <c r="CC494" s="397"/>
      <c r="CD494" s="397"/>
      <c r="CE494" s="407"/>
      <c r="CF494" s="397"/>
      <c r="CG494" s="397"/>
      <c r="CH494" s="397"/>
      <c r="CI494" s="407"/>
      <c r="CJ494" s="240"/>
      <c r="CK494" s="241"/>
      <c r="CL494" s="242"/>
    </row>
    <row r="495" spans="2:90" ht="23.25" thickBot="1">
      <c r="B495" s="223"/>
      <c r="C495" s="224"/>
      <c r="D495" s="225"/>
      <c r="E495" s="421"/>
      <c r="F495" s="420"/>
      <c r="G495" s="227"/>
      <c r="H495" s="392"/>
      <c r="I495" s="228"/>
      <c r="J495" s="228"/>
      <c r="K495" s="228"/>
      <c r="L495" s="418"/>
      <c r="M495" s="231"/>
      <c r="N495" s="232"/>
      <c r="O495" s="390"/>
      <c r="P495" s="391"/>
      <c r="R495" s="397"/>
      <c r="S495" s="211"/>
      <c r="T495" s="397"/>
      <c r="U495" s="238"/>
      <c r="V495" s="397"/>
      <c r="W495" s="397"/>
      <c r="X495" s="397"/>
      <c r="Y495" s="407"/>
      <c r="Z495" s="397"/>
      <c r="AA495" s="397"/>
      <c r="AB495" s="397"/>
      <c r="AC495" s="407"/>
      <c r="AD495" s="397"/>
      <c r="AE495" s="397"/>
      <c r="AF495" s="400"/>
      <c r="AG495" s="401"/>
      <c r="AH495" s="397"/>
      <c r="AI495" s="400"/>
      <c r="AJ495" s="397"/>
      <c r="AK495" s="422"/>
      <c r="AL495" s="400"/>
      <c r="AM495" s="402"/>
      <c r="AN495" s="403"/>
      <c r="AO495" s="400"/>
      <c r="AP495" s="397"/>
      <c r="AQ495" s="397"/>
      <c r="AR495" s="397"/>
      <c r="AS495" s="404"/>
      <c r="AT495" s="403"/>
      <c r="AU495" s="397"/>
      <c r="AV495" s="397"/>
      <c r="AW495" s="407"/>
      <c r="AX495" s="397"/>
      <c r="AY495" s="397"/>
      <c r="AZ495" s="397"/>
      <c r="BA495" s="407"/>
      <c r="BB495" s="397"/>
      <c r="BC495" s="397"/>
      <c r="BD495" s="397"/>
      <c r="BE495" s="407"/>
      <c r="BF495" s="397"/>
      <c r="BG495" s="397"/>
      <c r="BH495" s="397"/>
      <c r="BI495" s="407"/>
      <c r="BJ495" s="397"/>
      <c r="BK495" s="397"/>
      <c r="BL495" s="397"/>
      <c r="BM495" s="407"/>
      <c r="BN495" s="397"/>
      <c r="BO495" s="397"/>
      <c r="BP495" s="397"/>
      <c r="BQ495" s="407"/>
      <c r="BR495" s="397"/>
      <c r="BS495" s="397"/>
      <c r="BT495" s="397"/>
      <c r="BU495" s="407"/>
      <c r="BV495" s="397"/>
      <c r="BW495" s="398"/>
      <c r="BX495" s="397"/>
      <c r="BY495" s="407"/>
      <c r="BZ495" s="409"/>
      <c r="CA495" s="410"/>
      <c r="CB495" s="411"/>
      <c r="CC495" s="397"/>
      <c r="CD495" s="397"/>
      <c r="CE495" s="407"/>
      <c r="CF495" s="397"/>
      <c r="CG495" s="397"/>
      <c r="CH495" s="397"/>
      <c r="CI495" s="407"/>
      <c r="CJ495" s="240"/>
      <c r="CK495" s="241"/>
      <c r="CL495" s="242"/>
    </row>
    <row r="496" spans="2:90" ht="23.25" thickBot="1">
      <c r="B496" s="223"/>
      <c r="C496" s="224"/>
      <c r="D496" s="225"/>
      <c r="E496" s="421"/>
      <c r="F496" s="420"/>
      <c r="G496" s="227"/>
      <c r="H496" s="392"/>
      <c r="I496" s="228"/>
      <c r="J496" s="228"/>
      <c r="K496" s="228"/>
      <c r="L496" s="418"/>
      <c r="M496" s="231"/>
      <c r="N496" s="232"/>
      <c r="O496" s="390"/>
      <c r="P496" s="391"/>
      <c r="R496" s="397"/>
      <c r="S496" s="211"/>
      <c r="T496" s="397"/>
      <c r="U496" s="238"/>
      <c r="V496" s="397"/>
      <c r="W496" s="397"/>
      <c r="X496" s="397"/>
      <c r="Y496" s="407"/>
      <c r="Z496" s="397"/>
      <c r="AA496" s="397"/>
      <c r="AB496" s="397"/>
      <c r="AC496" s="407"/>
      <c r="AD496" s="397"/>
      <c r="AE496" s="397"/>
      <c r="AF496" s="400"/>
      <c r="AG496" s="401"/>
      <c r="AH496" s="397"/>
      <c r="AI496" s="400"/>
      <c r="AJ496" s="397"/>
      <c r="AK496" s="422"/>
      <c r="AL496" s="400"/>
      <c r="AM496" s="402"/>
      <c r="AN496" s="403"/>
      <c r="AO496" s="400"/>
      <c r="AP496" s="397"/>
      <c r="AQ496" s="397"/>
      <c r="AR496" s="397"/>
      <c r="AS496" s="404"/>
      <c r="AT496" s="403"/>
      <c r="AU496" s="397"/>
      <c r="AV496" s="397"/>
      <c r="AW496" s="407"/>
      <c r="AX496" s="397"/>
      <c r="AY496" s="397"/>
      <c r="AZ496" s="397"/>
      <c r="BA496" s="407"/>
      <c r="BB496" s="397"/>
      <c r="BC496" s="397"/>
      <c r="BD496" s="397"/>
      <c r="BE496" s="407"/>
      <c r="BF496" s="397"/>
      <c r="BG496" s="397"/>
      <c r="BH496" s="397"/>
      <c r="BI496" s="407"/>
      <c r="BJ496" s="397"/>
      <c r="BK496" s="397"/>
      <c r="BL496" s="397"/>
      <c r="BM496" s="407"/>
      <c r="BN496" s="397"/>
      <c r="BO496" s="397"/>
      <c r="BP496" s="397"/>
      <c r="BQ496" s="407"/>
      <c r="BR496" s="397"/>
      <c r="BS496" s="397"/>
      <c r="BT496" s="397"/>
      <c r="BU496" s="407"/>
      <c r="BV496" s="397"/>
      <c r="BW496" s="398"/>
      <c r="BX496" s="397"/>
      <c r="BY496" s="407"/>
      <c r="BZ496" s="409"/>
      <c r="CA496" s="410"/>
      <c r="CB496" s="411"/>
      <c r="CC496" s="397"/>
      <c r="CD496" s="397"/>
      <c r="CE496" s="407"/>
      <c r="CF496" s="397"/>
      <c r="CG496" s="397"/>
      <c r="CH496" s="397"/>
      <c r="CI496" s="407"/>
      <c r="CJ496" s="240"/>
      <c r="CK496" s="241"/>
      <c r="CL496" s="242"/>
    </row>
    <row r="497" spans="2:90" ht="23.25" thickBot="1">
      <c r="B497" s="223"/>
      <c r="C497" s="224"/>
      <c r="D497" s="225"/>
      <c r="E497" s="421"/>
      <c r="F497" s="420"/>
      <c r="G497" s="227"/>
      <c r="H497" s="392"/>
      <c r="I497" s="228"/>
      <c r="J497" s="228"/>
      <c r="K497" s="228"/>
      <c r="L497" s="418"/>
      <c r="M497" s="231"/>
      <c r="N497" s="232"/>
      <c r="O497" s="390"/>
      <c r="P497" s="391"/>
      <c r="R497" s="397"/>
      <c r="S497" s="211"/>
      <c r="T497" s="397"/>
      <c r="U497" s="238"/>
      <c r="V497" s="397"/>
      <c r="W497" s="397"/>
      <c r="X497" s="397"/>
      <c r="Y497" s="407"/>
      <c r="Z497" s="397"/>
      <c r="AA497" s="397"/>
      <c r="AB497" s="397"/>
      <c r="AC497" s="407"/>
      <c r="AD497" s="397"/>
      <c r="AE497" s="397"/>
      <c r="AF497" s="400"/>
      <c r="AG497" s="401"/>
      <c r="AH497" s="397"/>
      <c r="AI497" s="400"/>
      <c r="AJ497" s="397"/>
      <c r="AK497" s="422"/>
      <c r="AL497" s="400"/>
      <c r="AM497" s="402"/>
      <c r="AN497" s="403"/>
      <c r="AO497" s="400"/>
      <c r="AP497" s="397"/>
      <c r="AQ497" s="397"/>
      <c r="AR497" s="397"/>
      <c r="AS497" s="404"/>
      <c r="AT497" s="403"/>
      <c r="AU497" s="397"/>
      <c r="AV497" s="397"/>
      <c r="AW497" s="407"/>
      <c r="AX497" s="397"/>
      <c r="AY497" s="397"/>
      <c r="AZ497" s="397"/>
      <c r="BA497" s="407"/>
      <c r="BB497" s="397"/>
      <c r="BC497" s="397"/>
      <c r="BD497" s="397"/>
      <c r="BE497" s="407"/>
      <c r="BF497" s="397"/>
      <c r="BG497" s="397"/>
      <c r="BH497" s="397"/>
      <c r="BI497" s="407"/>
      <c r="BJ497" s="397"/>
      <c r="BK497" s="397"/>
      <c r="BL497" s="397"/>
      <c r="BM497" s="407"/>
      <c r="BN497" s="397"/>
      <c r="BO497" s="397"/>
      <c r="BP497" s="397"/>
      <c r="BQ497" s="407"/>
      <c r="BR497" s="397"/>
      <c r="BS497" s="397"/>
      <c r="BT497" s="397"/>
      <c r="BU497" s="407"/>
      <c r="BV497" s="397"/>
      <c r="BW497" s="398"/>
      <c r="BX497" s="397"/>
      <c r="BY497" s="407"/>
      <c r="BZ497" s="409"/>
      <c r="CA497" s="410"/>
      <c r="CB497" s="411"/>
      <c r="CC497" s="397"/>
      <c r="CD497" s="397"/>
      <c r="CE497" s="407"/>
      <c r="CF497" s="397"/>
      <c r="CG497" s="397"/>
      <c r="CH497" s="397"/>
      <c r="CI497" s="407"/>
      <c r="CJ497" s="240"/>
      <c r="CK497" s="241"/>
      <c r="CL497" s="242"/>
    </row>
    <row r="498" spans="2:90" ht="23.25" thickBot="1">
      <c r="B498" s="223"/>
      <c r="C498" s="224"/>
      <c r="D498" s="225"/>
      <c r="E498" s="421"/>
      <c r="F498" s="420"/>
      <c r="G498" s="227"/>
      <c r="H498" s="392"/>
      <c r="I498" s="228"/>
      <c r="J498" s="228"/>
      <c r="K498" s="228"/>
      <c r="L498" s="418"/>
      <c r="M498" s="231"/>
      <c r="N498" s="232"/>
      <c r="O498" s="390"/>
      <c r="P498" s="391"/>
      <c r="R498" s="397"/>
      <c r="S498" s="211"/>
      <c r="T498" s="397"/>
      <c r="U498" s="238"/>
      <c r="V498" s="397"/>
      <c r="W498" s="397"/>
      <c r="X498" s="397"/>
      <c r="Y498" s="407"/>
      <c r="Z498" s="397"/>
      <c r="AA498" s="397"/>
      <c r="AB498" s="397"/>
      <c r="AC498" s="407"/>
      <c r="AD498" s="397"/>
      <c r="AE498" s="397"/>
      <c r="AF498" s="400"/>
      <c r="AG498" s="401"/>
      <c r="AH498" s="397"/>
      <c r="AI498" s="400"/>
      <c r="AJ498" s="397"/>
      <c r="AK498" s="422"/>
      <c r="AL498" s="400"/>
      <c r="AM498" s="402"/>
      <c r="AN498" s="403"/>
      <c r="AO498" s="400"/>
      <c r="AP498" s="397"/>
      <c r="AQ498" s="397"/>
      <c r="AR498" s="397"/>
      <c r="AS498" s="404"/>
      <c r="AT498" s="403"/>
      <c r="AU498" s="397"/>
      <c r="AV498" s="397"/>
      <c r="AW498" s="407"/>
      <c r="AX498" s="397"/>
      <c r="AY498" s="397"/>
      <c r="AZ498" s="397"/>
      <c r="BA498" s="407"/>
      <c r="BB498" s="397"/>
      <c r="BC498" s="397"/>
      <c r="BD498" s="397"/>
      <c r="BE498" s="407"/>
      <c r="BF498" s="397"/>
      <c r="BG498" s="397"/>
      <c r="BH498" s="397"/>
      <c r="BI498" s="407"/>
      <c r="BJ498" s="397"/>
      <c r="BK498" s="397"/>
      <c r="BL498" s="397"/>
      <c r="BM498" s="407"/>
      <c r="BN498" s="397"/>
      <c r="BO498" s="397"/>
      <c r="BP498" s="397"/>
      <c r="BQ498" s="407"/>
      <c r="BR498" s="397"/>
      <c r="BS498" s="397"/>
      <c r="BT498" s="397"/>
      <c r="BU498" s="407"/>
      <c r="BV498" s="397"/>
      <c r="BW498" s="398"/>
      <c r="BX498" s="397"/>
      <c r="BY498" s="407"/>
      <c r="BZ498" s="409"/>
      <c r="CA498" s="410"/>
      <c r="CB498" s="411"/>
      <c r="CC498" s="397"/>
      <c r="CD498" s="397"/>
      <c r="CE498" s="407"/>
      <c r="CF498" s="397"/>
      <c r="CG498" s="397"/>
      <c r="CH498" s="397"/>
      <c r="CI498" s="407"/>
      <c r="CJ498" s="240"/>
      <c r="CK498" s="241"/>
      <c r="CL498" s="242"/>
    </row>
    <row r="499" spans="2:90" ht="23.25" thickBot="1">
      <c r="B499" s="223"/>
      <c r="C499" s="224"/>
      <c r="D499" s="225"/>
      <c r="E499" s="421"/>
      <c r="F499" s="420"/>
      <c r="G499" s="227"/>
      <c r="H499" s="392"/>
      <c r="I499" s="228"/>
      <c r="J499" s="228"/>
      <c r="K499" s="228"/>
      <c r="L499" s="418"/>
      <c r="M499" s="231"/>
      <c r="N499" s="232"/>
      <c r="O499" s="390"/>
      <c r="P499" s="391"/>
      <c r="R499" s="397"/>
      <c r="S499" s="211"/>
      <c r="T499" s="397"/>
      <c r="U499" s="238"/>
      <c r="V499" s="397"/>
      <c r="W499" s="397"/>
      <c r="X499" s="397"/>
      <c r="Y499" s="407"/>
      <c r="Z499" s="397"/>
      <c r="AA499" s="397"/>
      <c r="AB499" s="397"/>
      <c r="AC499" s="407"/>
      <c r="AD499" s="397"/>
      <c r="AE499" s="397"/>
      <c r="AF499" s="400"/>
      <c r="AG499" s="401"/>
      <c r="AH499" s="397"/>
      <c r="AI499" s="400"/>
      <c r="AJ499" s="397"/>
      <c r="AK499" s="422"/>
      <c r="AL499" s="400"/>
      <c r="AM499" s="402"/>
      <c r="AN499" s="403"/>
      <c r="AO499" s="400"/>
      <c r="AP499" s="397"/>
      <c r="AQ499" s="397"/>
      <c r="AR499" s="397"/>
      <c r="AS499" s="404"/>
      <c r="AT499" s="403"/>
      <c r="AU499" s="397"/>
      <c r="AV499" s="397"/>
      <c r="AW499" s="407"/>
      <c r="AX499" s="397"/>
      <c r="AY499" s="397"/>
      <c r="AZ499" s="397"/>
      <c r="BA499" s="407"/>
      <c r="BB499" s="397"/>
      <c r="BC499" s="397"/>
      <c r="BD499" s="397"/>
      <c r="BE499" s="407"/>
      <c r="BF499" s="397"/>
      <c r="BG499" s="397"/>
      <c r="BH499" s="397"/>
      <c r="BI499" s="407"/>
      <c r="BJ499" s="397"/>
      <c r="BK499" s="397"/>
      <c r="BL499" s="397"/>
      <c r="BM499" s="407"/>
      <c r="BN499" s="397"/>
      <c r="BO499" s="397"/>
      <c r="BP499" s="397"/>
      <c r="BQ499" s="407"/>
      <c r="BR499" s="397"/>
      <c r="BS499" s="397"/>
      <c r="BT499" s="397"/>
      <c r="BU499" s="407"/>
      <c r="BV499" s="397"/>
      <c r="BW499" s="398"/>
      <c r="BX499" s="397"/>
      <c r="BY499" s="407"/>
      <c r="BZ499" s="409"/>
      <c r="CA499" s="410"/>
      <c r="CB499" s="411"/>
      <c r="CC499" s="397"/>
      <c r="CD499" s="397"/>
      <c r="CE499" s="407"/>
      <c r="CF499" s="397"/>
      <c r="CG499" s="397"/>
      <c r="CH499" s="397"/>
      <c r="CI499" s="407"/>
      <c r="CJ499" s="240"/>
      <c r="CK499" s="241"/>
      <c r="CL499" s="242"/>
    </row>
    <row r="500" spans="2:90" ht="23.25" thickBot="1">
      <c r="B500" s="223"/>
      <c r="C500" s="224"/>
      <c r="D500" s="225"/>
      <c r="E500" s="421"/>
      <c r="F500" s="420"/>
      <c r="G500" s="227"/>
      <c r="H500" s="392"/>
      <c r="I500" s="228"/>
      <c r="J500" s="228"/>
      <c r="K500" s="228"/>
      <c r="L500" s="418"/>
      <c r="M500" s="231"/>
      <c r="N500" s="232"/>
      <c r="O500" s="390"/>
      <c r="P500" s="391"/>
      <c r="R500" s="397"/>
      <c r="S500" s="211"/>
      <c r="T500" s="397"/>
      <c r="U500" s="238"/>
      <c r="V500" s="397"/>
      <c r="W500" s="397"/>
      <c r="X500" s="397"/>
      <c r="Y500" s="407"/>
      <c r="Z500" s="397"/>
      <c r="AA500" s="397"/>
      <c r="AB500" s="397"/>
      <c r="AC500" s="407"/>
      <c r="AD500" s="397"/>
      <c r="AE500" s="397"/>
      <c r="AF500" s="400"/>
      <c r="AG500" s="401"/>
      <c r="AH500" s="397"/>
      <c r="AI500" s="400"/>
      <c r="AJ500" s="397"/>
      <c r="AK500" s="422"/>
      <c r="AL500" s="400"/>
      <c r="AM500" s="402"/>
      <c r="AN500" s="403"/>
      <c r="AO500" s="400"/>
      <c r="AP500" s="397"/>
      <c r="AQ500" s="397"/>
      <c r="AR500" s="397"/>
      <c r="AS500" s="404"/>
      <c r="AT500" s="403"/>
      <c r="AU500" s="397"/>
      <c r="AV500" s="397"/>
      <c r="AW500" s="407"/>
      <c r="AX500" s="397"/>
      <c r="AY500" s="397"/>
      <c r="AZ500" s="397"/>
      <c r="BA500" s="407"/>
      <c r="BB500" s="397"/>
      <c r="BC500" s="397"/>
      <c r="BD500" s="397"/>
      <c r="BE500" s="407"/>
      <c r="BF500" s="397"/>
      <c r="BG500" s="397"/>
      <c r="BH500" s="397"/>
      <c r="BI500" s="407"/>
      <c r="BJ500" s="397"/>
      <c r="BK500" s="397"/>
      <c r="BL500" s="397"/>
      <c r="BM500" s="407"/>
      <c r="BN500" s="397"/>
      <c r="BO500" s="397"/>
      <c r="BP500" s="397"/>
      <c r="BQ500" s="407"/>
      <c r="BR500" s="397"/>
      <c r="BS500" s="397"/>
      <c r="BT500" s="397"/>
      <c r="BU500" s="407"/>
      <c r="BV500" s="397"/>
      <c r="BW500" s="398"/>
      <c r="BX500" s="397"/>
      <c r="BY500" s="407"/>
      <c r="BZ500" s="409"/>
      <c r="CA500" s="410"/>
      <c r="CB500" s="411"/>
      <c r="CC500" s="397"/>
      <c r="CD500" s="397"/>
      <c r="CE500" s="407"/>
      <c r="CF500" s="397"/>
      <c r="CG500" s="397"/>
      <c r="CH500" s="397"/>
      <c r="CI500" s="407"/>
      <c r="CJ500" s="240"/>
      <c r="CK500" s="241"/>
      <c r="CL500" s="242"/>
    </row>
    <row r="501" spans="2:90" ht="23.25" thickBot="1">
      <c r="B501" s="223"/>
      <c r="C501" s="224"/>
      <c r="D501" s="225"/>
      <c r="E501" s="421"/>
      <c r="F501" s="420"/>
      <c r="G501" s="227"/>
      <c r="H501" s="392"/>
      <c r="I501" s="228"/>
      <c r="J501" s="228"/>
      <c r="K501" s="228"/>
      <c r="L501" s="418"/>
      <c r="M501" s="231"/>
      <c r="N501" s="232"/>
      <c r="O501" s="390"/>
      <c r="P501" s="391"/>
      <c r="R501" s="397"/>
      <c r="S501" s="211"/>
      <c r="T501" s="397"/>
      <c r="U501" s="238"/>
      <c r="V501" s="397"/>
      <c r="W501" s="397"/>
      <c r="X501" s="397"/>
      <c r="Y501" s="407"/>
      <c r="Z501" s="397"/>
      <c r="AA501" s="397"/>
      <c r="AB501" s="397"/>
      <c r="AC501" s="407"/>
      <c r="AD501" s="397"/>
      <c r="AE501" s="397"/>
      <c r="AF501" s="400"/>
      <c r="AG501" s="401"/>
      <c r="AH501" s="397"/>
      <c r="AI501" s="400"/>
      <c r="AJ501" s="397"/>
      <c r="AK501" s="422"/>
      <c r="AL501" s="400"/>
      <c r="AM501" s="402"/>
      <c r="AN501" s="403"/>
      <c r="AO501" s="400"/>
      <c r="AP501" s="397"/>
      <c r="AQ501" s="397"/>
      <c r="AR501" s="397"/>
      <c r="AS501" s="404"/>
      <c r="AT501" s="403"/>
      <c r="AU501" s="397"/>
      <c r="AV501" s="397"/>
      <c r="AW501" s="407"/>
      <c r="AX501" s="397"/>
      <c r="AY501" s="397"/>
      <c r="AZ501" s="397"/>
      <c r="BA501" s="407"/>
      <c r="BB501" s="397"/>
      <c r="BC501" s="397"/>
      <c r="BD501" s="397"/>
      <c r="BE501" s="407"/>
      <c r="BF501" s="397"/>
      <c r="BG501" s="397"/>
      <c r="BH501" s="397"/>
      <c r="BI501" s="407"/>
      <c r="BJ501" s="397"/>
      <c r="BK501" s="397"/>
      <c r="BL501" s="397"/>
      <c r="BM501" s="407"/>
      <c r="BN501" s="397"/>
      <c r="BO501" s="397"/>
      <c r="BP501" s="397"/>
      <c r="BQ501" s="407"/>
      <c r="BR501" s="397"/>
      <c r="BS501" s="397"/>
      <c r="BT501" s="397"/>
      <c r="BU501" s="407"/>
      <c r="BV501" s="397"/>
      <c r="BW501" s="398"/>
      <c r="BX501" s="397"/>
      <c r="BY501" s="407"/>
      <c r="BZ501" s="409"/>
      <c r="CA501" s="410"/>
      <c r="CB501" s="411"/>
      <c r="CC501" s="397"/>
      <c r="CD501" s="397"/>
      <c r="CE501" s="407"/>
      <c r="CF501" s="397"/>
      <c r="CG501" s="397"/>
      <c r="CH501" s="397"/>
      <c r="CI501" s="407"/>
      <c r="CJ501" s="240"/>
      <c r="CK501" s="241"/>
      <c r="CL501" s="242"/>
    </row>
    <row r="502" spans="2:90" ht="23.25" thickBot="1">
      <c r="B502" s="223"/>
      <c r="C502" s="224"/>
      <c r="D502" s="225"/>
      <c r="E502" s="421"/>
      <c r="F502" s="420"/>
      <c r="G502" s="227"/>
      <c r="H502" s="392"/>
      <c r="I502" s="228"/>
      <c r="J502" s="228"/>
      <c r="K502" s="228"/>
      <c r="L502" s="418"/>
      <c r="M502" s="231"/>
      <c r="N502" s="232"/>
      <c r="O502" s="390"/>
      <c r="P502" s="391"/>
      <c r="R502" s="397"/>
      <c r="S502" s="211"/>
      <c r="T502" s="397"/>
      <c r="U502" s="238"/>
      <c r="V502" s="397"/>
      <c r="W502" s="397"/>
      <c r="X502" s="397"/>
      <c r="Y502" s="407"/>
      <c r="Z502" s="397"/>
      <c r="AA502" s="397"/>
      <c r="AB502" s="397"/>
      <c r="AC502" s="407"/>
      <c r="AD502" s="397"/>
      <c r="AE502" s="397"/>
      <c r="AF502" s="400"/>
      <c r="AG502" s="401"/>
      <c r="AH502" s="397"/>
      <c r="AI502" s="400"/>
      <c r="AJ502" s="397"/>
      <c r="AK502" s="422"/>
      <c r="AL502" s="400"/>
      <c r="AM502" s="402"/>
      <c r="AN502" s="403"/>
      <c r="AO502" s="400"/>
      <c r="AP502" s="397"/>
      <c r="AQ502" s="397"/>
      <c r="AR502" s="397"/>
      <c r="AS502" s="404"/>
      <c r="AT502" s="403"/>
      <c r="AU502" s="397"/>
      <c r="AV502" s="397"/>
      <c r="AW502" s="407"/>
      <c r="AX502" s="397"/>
      <c r="AY502" s="397"/>
      <c r="AZ502" s="397"/>
      <c r="BA502" s="407"/>
      <c r="BB502" s="397"/>
      <c r="BC502" s="397"/>
      <c r="BD502" s="397"/>
      <c r="BE502" s="407"/>
      <c r="BF502" s="397"/>
      <c r="BG502" s="397"/>
      <c r="BH502" s="397"/>
      <c r="BI502" s="407"/>
      <c r="BJ502" s="397"/>
      <c r="BK502" s="397"/>
      <c r="BL502" s="397"/>
      <c r="BM502" s="407"/>
      <c r="BN502" s="397"/>
      <c r="BO502" s="397"/>
      <c r="BP502" s="397"/>
      <c r="BQ502" s="407"/>
      <c r="BR502" s="397"/>
      <c r="BS502" s="397"/>
      <c r="BT502" s="397"/>
      <c r="BU502" s="407"/>
      <c r="BV502" s="397"/>
      <c r="BW502" s="398"/>
      <c r="BX502" s="397"/>
      <c r="BY502" s="407"/>
      <c r="BZ502" s="409"/>
      <c r="CA502" s="410"/>
      <c r="CB502" s="411"/>
      <c r="CC502" s="397"/>
      <c r="CD502" s="397"/>
      <c r="CE502" s="407"/>
      <c r="CF502" s="397"/>
      <c r="CG502" s="397"/>
      <c r="CH502" s="397"/>
      <c r="CI502" s="407"/>
      <c r="CJ502" s="240"/>
      <c r="CK502" s="241"/>
      <c r="CL502" s="242"/>
    </row>
    <row r="503" spans="2:90" ht="23.25" thickBot="1">
      <c r="B503" s="223"/>
      <c r="C503" s="224"/>
      <c r="D503" s="225"/>
      <c r="E503" s="421"/>
      <c r="F503" s="420"/>
      <c r="G503" s="227"/>
      <c r="H503" s="392"/>
      <c r="I503" s="228"/>
      <c r="J503" s="228"/>
      <c r="K503" s="228"/>
      <c r="L503" s="418"/>
      <c r="M503" s="231"/>
      <c r="N503" s="232"/>
      <c r="O503" s="390"/>
      <c r="P503" s="391"/>
      <c r="R503" s="397"/>
      <c r="S503" s="211"/>
      <c r="T503" s="397"/>
      <c r="U503" s="238"/>
      <c r="V503" s="397"/>
      <c r="W503" s="397"/>
      <c r="X503" s="397"/>
      <c r="Y503" s="407"/>
      <c r="Z503" s="397"/>
      <c r="AA503" s="397"/>
      <c r="AB503" s="397"/>
      <c r="AC503" s="407"/>
      <c r="AD503" s="397"/>
      <c r="AE503" s="397"/>
      <c r="AF503" s="400"/>
      <c r="AG503" s="401"/>
      <c r="AH503" s="397"/>
      <c r="AI503" s="400"/>
      <c r="AJ503" s="397"/>
      <c r="AK503" s="422"/>
      <c r="AL503" s="400"/>
      <c r="AM503" s="402"/>
      <c r="AN503" s="403"/>
      <c r="AO503" s="400"/>
      <c r="AP503" s="397"/>
      <c r="AQ503" s="397"/>
      <c r="AR503" s="397"/>
      <c r="AS503" s="404"/>
      <c r="AT503" s="403"/>
      <c r="AU503" s="397"/>
      <c r="AV503" s="397"/>
      <c r="AW503" s="407"/>
      <c r="AX503" s="397"/>
      <c r="AY503" s="397"/>
      <c r="AZ503" s="397"/>
      <c r="BA503" s="407"/>
      <c r="BB503" s="397"/>
      <c r="BC503" s="397"/>
      <c r="BD503" s="397"/>
      <c r="BE503" s="407"/>
      <c r="BF503" s="397"/>
      <c r="BG503" s="397"/>
      <c r="BH503" s="397"/>
      <c r="BI503" s="407"/>
      <c r="BJ503" s="397"/>
      <c r="BK503" s="397"/>
      <c r="BL503" s="397"/>
      <c r="BM503" s="407"/>
      <c r="BN503" s="397"/>
      <c r="BO503" s="397"/>
      <c r="BP503" s="397"/>
      <c r="BQ503" s="407"/>
      <c r="BR503" s="397"/>
      <c r="BS503" s="397"/>
      <c r="BT503" s="397"/>
      <c r="BU503" s="407"/>
      <c r="BV503" s="397"/>
      <c r="BW503" s="398"/>
      <c r="BX503" s="397"/>
      <c r="BY503" s="407"/>
      <c r="BZ503" s="409"/>
      <c r="CA503" s="410"/>
      <c r="CB503" s="411"/>
      <c r="CC503" s="397"/>
      <c r="CD503" s="397"/>
      <c r="CE503" s="407"/>
      <c r="CF503" s="397"/>
      <c r="CG503" s="397"/>
      <c r="CH503" s="397"/>
      <c r="CI503" s="407"/>
      <c r="CJ503" s="240"/>
      <c r="CK503" s="241"/>
      <c r="CL503" s="242"/>
    </row>
    <row r="504" spans="2:90" ht="23.25" thickBot="1">
      <c r="B504" s="223"/>
      <c r="C504" s="224"/>
      <c r="D504" s="225"/>
      <c r="E504" s="421"/>
      <c r="F504" s="420"/>
      <c r="G504" s="227"/>
      <c r="H504" s="392"/>
      <c r="I504" s="228"/>
      <c r="J504" s="228"/>
      <c r="K504" s="228"/>
      <c r="L504" s="418"/>
      <c r="M504" s="231"/>
      <c r="N504" s="232"/>
      <c r="O504" s="390"/>
      <c r="P504" s="391"/>
      <c r="R504" s="397"/>
      <c r="S504" s="211"/>
      <c r="T504" s="397"/>
      <c r="U504" s="238"/>
      <c r="V504" s="397"/>
      <c r="W504" s="397"/>
      <c r="X504" s="397"/>
      <c r="Y504" s="407"/>
      <c r="Z504" s="397"/>
      <c r="AA504" s="397"/>
      <c r="AB504" s="397"/>
      <c r="AC504" s="407"/>
      <c r="AD504" s="397"/>
      <c r="AE504" s="397"/>
      <c r="AF504" s="400"/>
      <c r="AG504" s="401"/>
      <c r="AH504" s="397"/>
      <c r="AI504" s="400"/>
      <c r="AJ504" s="397"/>
      <c r="AK504" s="422"/>
      <c r="AL504" s="400"/>
      <c r="AM504" s="402"/>
      <c r="AN504" s="403"/>
      <c r="AO504" s="400"/>
      <c r="AP504" s="397"/>
      <c r="AQ504" s="397"/>
      <c r="AR504" s="397"/>
      <c r="AS504" s="404"/>
      <c r="AT504" s="403"/>
      <c r="AU504" s="397"/>
      <c r="AV504" s="397"/>
      <c r="AW504" s="407"/>
      <c r="AX504" s="397"/>
      <c r="AY504" s="397"/>
      <c r="AZ504" s="397"/>
      <c r="BA504" s="407"/>
      <c r="BB504" s="397"/>
      <c r="BC504" s="397"/>
      <c r="BD504" s="397"/>
      <c r="BE504" s="407"/>
      <c r="BF504" s="397"/>
      <c r="BG504" s="397"/>
      <c r="BH504" s="397"/>
      <c r="BI504" s="407"/>
      <c r="BJ504" s="397"/>
      <c r="BK504" s="397"/>
      <c r="BL504" s="397"/>
      <c r="BM504" s="407"/>
      <c r="BN504" s="397"/>
      <c r="BO504" s="397"/>
      <c r="BP504" s="397"/>
      <c r="BQ504" s="407"/>
      <c r="BR504" s="397"/>
      <c r="BS504" s="397"/>
      <c r="BT504" s="397"/>
      <c r="BU504" s="407"/>
      <c r="BV504" s="397"/>
      <c r="BW504" s="398"/>
      <c r="BX504" s="397"/>
      <c r="BY504" s="407"/>
      <c r="BZ504" s="409"/>
      <c r="CA504" s="410"/>
      <c r="CB504" s="411"/>
      <c r="CC504" s="397"/>
      <c r="CD504" s="397"/>
      <c r="CE504" s="407"/>
      <c r="CF504" s="397"/>
      <c r="CG504" s="397"/>
      <c r="CH504" s="397"/>
      <c r="CI504" s="407"/>
      <c r="CJ504" s="240"/>
      <c r="CK504" s="241"/>
      <c r="CL504" s="242"/>
    </row>
    <row r="505" spans="2:90" ht="23.25" thickBot="1">
      <c r="B505" s="223"/>
      <c r="C505" s="224"/>
      <c r="D505" s="225"/>
      <c r="E505" s="421"/>
      <c r="F505" s="420"/>
      <c r="G505" s="227"/>
      <c r="H505" s="392"/>
      <c r="I505" s="228"/>
      <c r="J505" s="228"/>
      <c r="K505" s="228"/>
      <c r="L505" s="418"/>
      <c r="M505" s="231"/>
      <c r="N505" s="232"/>
      <c r="O505" s="390"/>
      <c r="P505" s="391"/>
      <c r="R505" s="397"/>
      <c r="S505" s="211"/>
      <c r="T505" s="397"/>
      <c r="U505" s="238"/>
      <c r="V505" s="397"/>
      <c r="W505" s="397"/>
      <c r="X505" s="397"/>
      <c r="Y505" s="407"/>
      <c r="Z505" s="397"/>
      <c r="AA505" s="397"/>
      <c r="AB505" s="397"/>
      <c r="AC505" s="407"/>
      <c r="AD505" s="397"/>
      <c r="AE505" s="397"/>
      <c r="AF505" s="400"/>
      <c r="AG505" s="401"/>
      <c r="AH505" s="397"/>
      <c r="AI505" s="400"/>
      <c r="AJ505" s="397"/>
      <c r="AK505" s="422"/>
      <c r="AL505" s="400"/>
      <c r="AM505" s="402"/>
      <c r="AN505" s="403"/>
      <c r="AO505" s="400"/>
      <c r="AP505" s="397"/>
      <c r="AQ505" s="397"/>
      <c r="AR505" s="397"/>
      <c r="AS505" s="404"/>
      <c r="AT505" s="403"/>
      <c r="AU505" s="397"/>
      <c r="AV505" s="397"/>
      <c r="AW505" s="407"/>
      <c r="AX505" s="397"/>
      <c r="AY505" s="397"/>
      <c r="AZ505" s="397"/>
      <c r="BA505" s="407"/>
      <c r="BB505" s="397"/>
      <c r="BC505" s="397"/>
      <c r="BD505" s="397"/>
      <c r="BE505" s="407"/>
      <c r="BF505" s="397"/>
      <c r="BG505" s="397"/>
      <c r="BH505" s="397"/>
      <c r="BI505" s="407"/>
      <c r="BJ505" s="397"/>
      <c r="BK505" s="397"/>
      <c r="BL505" s="397"/>
      <c r="BM505" s="407"/>
      <c r="BN505" s="397"/>
      <c r="BO505" s="397"/>
      <c r="BP505" s="397"/>
      <c r="BQ505" s="407"/>
      <c r="BR505" s="397"/>
      <c r="BS505" s="397"/>
      <c r="BT505" s="397"/>
      <c r="BU505" s="407"/>
      <c r="BV505" s="397"/>
      <c r="BW505" s="398"/>
      <c r="BX505" s="397"/>
      <c r="BY505" s="407"/>
      <c r="BZ505" s="409"/>
      <c r="CA505" s="410"/>
      <c r="CB505" s="411"/>
      <c r="CC505" s="397"/>
      <c r="CD505" s="397"/>
      <c r="CE505" s="407"/>
      <c r="CF505" s="397"/>
      <c r="CG505" s="397"/>
      <c r="CH505" s="397"/>
      <c r="CI505" s="407"/>
      <c r="CJ505" s="240"/>
      <c r="CK505" s="241"/>
      <c r="CL505" s="242"/>
    </row>
    <row r="506" spans="2:90" ht="23.25" thickBot="1">
      <c r="B506" s="223"/>
      <c r="C506" s="224"/>
      <c r="D506" s="225"/>
      <c r="E506" s="421"/>
      <c r="F506" s="420"/>
      <c r="G506" s="227"/>
      <c r="H506" s="392"/>
      <c r="I506" s="228"/>
      <c r="J506" s="228"/>
      <c r="K506" s="228"/>
      <c r="L506" s="418"/>
      <c r="M506" s="231"/>
      <c r="N506" s="232"/>
      <c r="O506" s="390"/>
      <c r="P506" s="391"/>
      <c r="R506" s="397"/>
      <c r="S506" s="211"/>
      <c r="T506" s="397"/>
      <c r="U506" s="238"/>
      <c r="V506" s="397"/>
      <c r="W506" s="397"/>
      <c r="X506" s="397"/>
      <c r="Y506" s="407"/>
      <c r="Z506" s="397"/>
      <c r="AA506" s="397"/>
      <c r="AB506" s="397"/>
      <c r="AC506" s="407"/>
      <c r="AD506" s="397"/>
      <c r="AE506" s="397"/>
      <c r="AF506" s="400"/>
      <c r="AG506" s="401"/>
      <c r="AH506" s="397"/>
      <c r="AI506" s="400"/>
      <c r="AJ506" s="397"/>
      <c r="AK506" s="422"/>
      <c r="AL506" s="400"/>
      <c r="AM506" s="402"/>
      <c r="AN506" s="403"/>
      <c r="AO506" s="400"/>
      <c r="AP506" s="397"/>
      <c r="AQ506" s="397"/>
      <c r="AR506" s="397"/>
      <c r="AS506" s="404"/>
      <c r="AT506" s="403"/>
      <c r="AU506" s="397"/>
      <c r="AV506" s="397"/>
      <c r="AW506" s="407"/>
      <c r="AX506" s="397"/>
      <c r="AY506" s="397"/>
      <c r="AZ506" s="397"/>
      <c r="BA506" s="407"/>
      <c r="BB506" s="397"/>
      <c r="BC506" s="397"/>
      <c r="BD506" s="397"/>
      <c r="BE506" s="407"/>
      <c r="BF506" s="397"/>
      <c r="BG506" s="397"/>
      <c r="BH506" s="397"/>
      <c r="BI506" s="407"/>
      <c r="BJ506" s="397"/>
      <c r="BK506" s="397"/>
      <c r="BL506" s="397"/>
      <c r="BM506" s="407"/>
      <c r="BN506" s="397"/>
      <c r="BO506" s="397"/>
      <c r="BP506" s="397"/>
      <c r="BQ506" s="407"/>
      <c r="BR506" s="397"/>
      <c r="BS506" s="397"/>
      <c r="BT506" s="397"/>
      <c r="BU506" s="407"/>
      <c r="BV506" s="397"/>
      <c r="BW506" s="398"/>
      <c r="BX506" s="397"/>
      <c r="BY506" s="407"/>
      <c r="BZ506" s="409"/>
      <c r="CA506" s="410"/>
      <c r="CB506" s="411"/>
      <c r="CC506" s="397"/>
      <c r="CD506" s="397"/>
      <c r="CE506" s="407"/>
      <c r="CF506" s="397"/>
      <c r="CG506" s="397"/>
      <c r="CH506" s="397"/>
      <c r="CI506" s="407"/>
      <c r="CJ506" s="240"/>
      <c r="CK506" s="241"/>
      <c r="CL506" s="242"/>
    </row>
    <row r="507" spans="2:90" ht="23.25" thickBot="1">
      <c r="B507" s="223"/>
      <c r="C507" s="224"/>
      <c r="D507" s="225"/>
      <c r="E507" s="421"/>
      <c r="F507" s="420"/>
      <c r="G507" s="227"/>
      <c r="H507" s="392"/>
      <c r="I507" s="228"/>
      <c r="J507" s="228"/>
      <c r="K507" s="228"/>
      <c r="L507" s="418"/>
      <c r="M507" s="231"/>
      <c r="N507" s="232"/>
      <c r="O507" s="390"/>
      <c r="P507" s="391"/>
      <c r="R507" s="397"/>
      <c r="S507" s="211"/>
      <c r="T507" s="397"/>
      <c r="U507" s="238"/>
      <c r="V507" s="397"/>
      <c r="W507" s="397"/>
      <c r="X507" s="397"/>
      <c r="Y507" s="407"/>
      <c r="Z507" s="397"/>
      <c r="AA507" s="397"/>
      <c r="AB507" s="397"/>
      <c r="AC507" s="407"/>
      <c r="AD507" s="397"/>
      <c r="AE507" s="397"/>
      <c r="AF507" s="400"/>
      <c r="AG507" s="401"/>
      <c r="AH507" s="397"/>
      <c r="AI507" s="400"/>
      <c r="AJ507" s="397"/>
      <c r="AK507" s="422"/>
      <c r="AL507" s="400"/>
      <c r="AM507" s="402"/>
      <c r="AN507" s="403"/>
      <c r="AO507" s="400"/>
      <c r="AP507" s="397"/>
      <c r="AQ507" s="397"/>
      <c r="AR507" s="397"/>
      <c r="AS507" s="404"/>
      <c r="AT507" s="403"/>
      <c r="AU507" s="397"/>
      <c r="AV507" s="397"/>
      <c r="AW507" s="407"/>
      <c r="AX507" s="397"/>
      <c r="AY507" s="397"/>
      <c r="AZ507" s="397"/>
      <c r="BA507" s="407"/>
      <c r="BB507" s="397"/>
      <c r="BC507" s="397"/>
      <c r="BD507" s="397"/>
      <c r="BE507" s="407"/>
      <c r="BF507" s="397"/>
      <c r="BG507" s="397"/>
      <c r="BH507" s="397"/>
      <c r="BI507" s="407"/>
      <c r="BJ507" s="397"/>
      <c r="BK507" s="397"/>
      <c r="BL507" s="397"/>
      <c r="BM507" s="407"/>
      <c r="BN507" s="397"/>
      <c r="BO507" s="397"/>
      <c r="BP507" s="397"/>
      <c r="BQ507" s="407"/>
      <c r="BR507" s="397"/>
      <c r="BS507" s="397"/>
      <c r="BT507" s="397"/>
      <c r="BU507" s="407"/>
      <c r="BV507" s="397"/>
      <c r="BW507" s="398"/>
      <c r="BX507" s="397"/>
      <c r="BY507" s="407"/>
      <c r="BZ507" s="409"/>
      <c r="CA507" s="410"/>
      <c r="CB507" s="411"/>
      <c r="CC507" s="397"/>
      <c r="CD507" s="397"/>
      <c r="CE507" s="407"/>
      <c r="CF507" s="397"/>
      <c r="CG507" s="397"/>
      <c r="CH507" s="397"/>
      <c r="CI507" s="407"/>
      <c r="CJ507" s="240"/>
      <c r="CK507" s="241"/>
      <c r="CL507" s="242"/>
    </row>
    <row r="508" spans="2:90" ht="23.25" thickBot="1">
      <c r="B508" s="223"/>
      <c r="C508" s="224"/>
      <c r="D508" s="225"/>
      <c r="E508" s="421"/>
      <c r="F508" s="420"/>
      <c r="G508" s="227"/>
      <c r="H508" s="392"/>
      <c r="I508" s="228"/>
      <c r="J508" s="228"/>
      <c r="K508" s="228"/>
      <c r="L508" s="418"/>
      <c r="M508" s="231"/>
      <c r="N508" s="232"/>
      <c r="O508" s="390"/>
      <c r="P508" s="391"/>
      <c r="R508" s="397"/>
      <c r="S508" s="211"/>
      <c r="T508" s="397"/>
      <c r="U508" s="238"/>
      <c r="V508" s="397"/>
      <c r="W508" s="397"/>
      <c r="X508" s="397"/>
      <c r="Y508" s="407"/>
      <c r="Z508" s="397"/>
      <c r="AA508" s="397"/>
      <c r="AB508" s="397"/>
      <c r="AC508" s="407"/>
      <c r="AD508" s="397"/>
      <c r="AE508" s="397"/>
      <c r="AF508" s="400"/>
      <c r="AG508" s="401"/>
      <c r="AH508" s="397"/>
      <c r="AI508" s="400"/>
      <c r="AJ508" s="397"/>
      <c r="AK508" s="422"/>
      <c r="AL508" s="400"/>
      <c r="AM508" s="402"/>
      <c r="AN508" s="403"/>
      <c r="AO508" s="400"/>
      <c r="AP508" s="397"/>
      <c r="AQ508" s="397"/>
      <c r="AR508" s="397"/>
      <c r="AS508" s="404"/>
      <c r="AT508" s="403"/>
      <c r="AU508" s="397"/>
      <c r="AV508" s="397"/>
      <c r="AW508" s="407"/>
      <c r="AX508" s="397"/>
      <c r="AY508" s="397"/>
      <c r="AZ508" s="397"/>
      <c r="BA508" s="407"/>
      <c r="BB508" s="397"/>
      <c r="BC508" s="397"/>
      <c r="BD508" s="397"/>
      <c r="BE508" s="407"/>
      <c r="BF508" s="397"/>
      <c r="BG508" s="397"/>
      <c r="BH508" s="397"/>
      <c r="BI508" s="407"/>
      <c r="BJ508" s="397"/>
      <c r="BK508" s="397"/>
      <c r="BL508" s="397"/>
      <c r="BM508" s="407"/>
      <c r="BN508" s="397"/>
      <c r="BO508" s="397"/>
      <c r="BP508" s="397"/>
      <c r="BQ508" s="407"/>
      <c r="BR508" s="397"/>
      <c r="BS508" s="397"/>
      <c r="BT508" s="397"/>
      <c r="BU508" s="407"/>
      <c r="BV508" s="397"/>
      <c r="BW508" s="398"/>
      <c r="BX508" s="397"/>
      <c r="BY508" s="407"/>
      <c r="BZ508" s="409"/>
      <c r="CA508" s="410"/>
      <c r="CB508" s="411"/>
      <c r="CC508" s="397"/>
      <c r="CD508" s="397"/>
      <c r="CE508" s="407"/>
      <c r="CF508" s="397"/>
      <c r="CG508" s="397"/>
      <c r="CH508" s="397"/>
      <c r="CI508" s="407"/>
      <c r="CJ508" s="240"/>
      <c r="CK508" s="241"/>
      <c r="CL508" s="242"/>
    </row>
    <row r="509" spans="2:90" ht="23.25" thickBot="1">
      <c r="B509" s="223"/>
      <c r="C509" s="224"/>
      <c r="D509" s="225"/>
      <c r="E509" s="421"/>
      <c r="F509" s="420"/>
      <c r="G509" s="227"/>
      <c r="H509" s="392"/>
      <c r="I509" s="228"/>
      <c r="J509" s="228"/>
      <c r="K509" s="228"/>
      <c r="L509" s="418"/>
      <c r="M509" s="231"/>
      <c r="N509" s="232"/>
      <c r="O509" s="390"/>
      <c r="P509" s="391"/>
      <c r="R509" s="397"/>
      <c r="S509" s="211"/>
      <c r="T509" s="397"/>
      <c r="U509" s="238"/>
      <c r="V509" s="397"/>
      <c r="W509" s="397"/>
      <c r="X509" s="397"/>
      <c r="Y509" s="407"/>
      <c r="Z509" s="397"/>
      <c r="AA509" s="397"/>
      <c r="AB509" s="397"/>
      <c r="AC509" s="407"/>
      <c r="AD509" s="397"/>
      <c r="AE509" s="397"/>
      <c r="AF509" s="400"/>
      <c r="AG509" s="401"/>
      <c r="AH509" s="397"/>
      <c r="AI509" s="400"/>
      <c r="AJ509" s="397"/>
      <c r="AK509" s="422"/>
      <c r="AL509" s="400"/>
      <c r="AM509" s="402"/>
      <c r="AN509" s="403"/>
      <c r="AO509" s="400"/>
      <c r="AP509" s="397"/>
      <c r="AQ509" s="397"/>
      <c r="AR509" s="397"/>
      <c r="AS509" s="404"/>
      <c r="AT509" s="403"/>
      <c r="AU509" s="397"/>
      <c r="AV509" s="397"/>
      <c r="AW509" s="407"/>
      <c r="AX509" s="397"/>
      <c r="AY509" s="397"/>
      <c r="AZ509" s="397"/>
      <c r="BA509" s="407"/>
      <c r="BB509" s="397"/>
      <c r="BC509" s="397"/>
      <c r="BD509" s="397"/>
      <c r="BE509" s="407"/>
      <c r="BF509" s="397"/>
      <c r="BG509" s="397"/>
      <c r="BH509" s="397"/>
      <c r="BI509" s="407"/>
      <c r="BJ509" s="397"/>
      <c r="BK509" s="397"/>
      <c r="BL509" s="397"/>
      <c r="BM509" s="407"/>
      <c r="BN509" s="397"/>
      <c r="BO509" s="397"/>
      <c r="BP509" s="397"/>
      <c r="BQ509" s="407"/>
      <c r="BR509" s="397"/>
      <c r="BS509" s="397"/>
      <c r="BT509" s="397"/>
      <c r="BU509" s="407"/>
      <c r="BV509" s="397"/>
      <c r="BW509" s="398"/>
      <c r="BX509" s="397"/>
      <c r="BY509" s="407"/>
      <c r="BZ509" s="409"/>
      <c r="CA509" s="410"/>
      <c r="CB509" s="411"/>
      <c r="CC509" s="397"/>
      <c r="CD509" s="397"/>
      <c r="CE509" s="407"/>
      <c r="CF509" s="397"/>
      <c r="CG509" s="397"/>
      <c r="CH509" s="397"/>
      <c r="CI509" s="407"/>
      <c r="CJ509" s="240"/>
      <c r="CK509" s="241"/>
      <c r="CL509" s="242"/>
    </row>
    <row r="510" spans="2:90" ht="23.25" thickBot="1">
      <c r="B510" s="223"/>
      <c r="C510" s="224"/>
      <c r="D510" s="225"/>
      <c r="E510" s="421"/>
      <c r="F510" s="420"/>
      <c r="G510" s="227"/>
      <c r="H510" s="392"/>
      <c r="I510" s="228"/>
      <c r="J510" s="228"/>
      <c r="K510" s="228"/>
      <c r="L510" s="418"/>
      <c r="M510" s="231"/>
      <c r="N510" s="232"/>
      <c r="O510" s="390"/>
      <c r="P510" s="391"/>
      <c r="R510" s="397"/>
      <c r="S510" s="211"/>
      <c r="T510" s="397"/>
      <c r="U510" s="238"/>
      <c r="V510" s="397"/>
      <c r="W510" s="397"/>
      <c r="X510" s="397"/>
      <c r="Y510" s="407"/>
      <c r="Z510" s="397"/>
      <c r="AA510" s="397"/>
      <c r="AB510" s="397"/>
      <c r="AC510" s="407"/>
      <c r="AD510" s="397"/>
      <c r="AE510" s="397"/>
      <c r="AF510" s="400"/>
      <c r="AG510" s="401"/>
      <c r="AH510" s="397"/>
      <c r="AI510" s="400"/>
      <c r="AJ510" s="397"/>
      <c r="AK510" s="422"/>
      <c r="AL510" s="400"/>
      <c r="AM510" s="402"/>
      <c r="AN510" s="403"/>
      <c r="AO510" s="400"/>
      <c r="AP510" s="397"/>
      <c r="AQ510" s="397"/>
      <c r="AR510" s="397"/>
      <c r="AS510" s="404"/>
      <c r="AT510" s="403"/>
      <c r="AU510" s="397"/>
      <c r="AV510" s="397"/>
      <c r="AW510" s="407"/>
      <c r="AX510" s="397"/>
      <c r="AY510" s="397"/>
      <c r="AZ510" s="397"/>
      <c r="BA510" s="407"/>
      <c r="BB510" s="397"/>
      <c r="BC510" s="397"/>
      <c r="BD510" s="397"/>
      <c r="BE510" s="407"/>
      <c r="BF510" s="397"/>
      <c r="BG510" s="397"/>
      <c r="BH510" s="397"/>
      <c r="BI510" s="407"/>
      <c r="BJ510" s="397"/>
      <c r="BK510" s="397"/>
      <c r="BL510" s="397"/>
      <c r="BM510" s="407"/>
      <c r="BN510" s="397"/>
      <c r="BO510" s="397"/>
      <c r="BP510" s="397"/>
      <c r="BQ510" s="407"/>
      <c r="BR510" s="397"/>
      <c r="BS510" s="397"/>
      <c r="BT510" s="397"/>
      <c r="BU510" s="407"/>
      <c r="BV510" s="397"/>
      <c r="BW510" s="398"/>
      <c r="BX510" s="397"/>
      <c r="BY510" s="407"/>
      <c r="BZ510" s="409"/>
      <c r="CA510" s="410"/>
      <c r="CB510" s="411"/>
      <c r="CC510" s="397"/>
      <c r="CD510" s="397"/>
      <c r="CE510" s="407"/>
      <c r="CF510" s="397"/>
      <c r="CG510" s="397"/>
      <c r="CH510" s="397"/>
      <c r="CI510" s="407"/>
      <c r="CJ510" s="240"/>
      <c r="CK510" s="241"/>
      <c r="CL510" s="242"/>
    </row>
    <row r="511" spans="2:90" ht="23.25" thickBot="1">
      <c r="B511" s="223"/>
      <c r="C511" s="224"/>
      <c r="D511" s="225"/>
      <c r="E511" s="421"/>
      <c r="F511" s="420"/>
      <c r="G511" s="227"/>
      <c r="H511" s="392"/>
      <c r="I511" s="228"/>
      <c r="J511" s="228"/>
      <c r="K511" s="228"/>
      <c r="L511" s="418"/>
      <c r="M511" s="231"/>
      <c r="N511" s="232"/>
      <c r="O511" s="390"/>
      <c r="P511" s="391"/>
      <c r="R511" s="397"/>
      <c r="S511" s="211"/>
      <c r="T511" s="397"/>
      <c r="U511" s="238"/>
      <c r="V511" s="397"/>
      <c r="W511" s="397"/>
      <c r="X511" s="397"/>
      <c r="Y511" s="407"/>
      <c r="Z511" s="397"/>
      <c r="AA511" s="397"/>
      <c r="AB511" s="397"/>
      <c r="AC511" s="407"/>
      <c r="AD511" s="397"/>
      <c r="AE511" s="397"/>
      <c r="AF511" s="400"/>
      <c r="AG511" s="401"/>
      <c r="AH511" s="397"/>
      <c r="AI511" s="400"/>
      <c r="AJ511" s="397"/>
      <c r="AK511" s="422"/>
      <c r="AL511" s="400"/>
      <c r="AM511" s="402"/>
      <c r="AN511" s="403"/>
      <c r="AO511" s="400"/>
      <c r="AP511" s="397"/>
      <c r="AQ511" s="397"/>
      <c r="AR511" s="397"/>
      <c r="AS511" s="404"/>
      <c r="AT511" s="403"/>
      <c r="AU511" s="397"/>
      <c r="AV511" s="397"/>
      <c r="AW511" s="407"/>
      <c r="AX511" s="397"/>
      <c r="AY511" s="397"/>
      <c r="AZ511" s="397"/>
      <c r="BA511" s="407"/>
      <c r="BB511" s="397"/>
      <c r="BC511" s="397"/>
      <c r="BD511" s="397"/>
      <c r="BE511" s="407"/>
      <c r="BF511" s="397"/>
      <c r="BG511" s="397"/>
      <c r="BH511" s="397"/>
      <c r="BI511" s="407"/>
      <c r="BJ511" s="397"/>
      <c r="BK511" s="397"/>
      <c r="BL511" s="397"/>
      <c r="BM511" s="407"/>
      <c r="BN511" s="397"/>
      <c r="BO511" s="397"/>
      <c r="BP511" s="397"/>
      <c r="BQ511" s="407"/>
      <c r="BR511" s="397"/>
      <c r="BS511" s="397"/>
      <c r="BT511" s="397"/>
      <c r="BU511" s="407"/>
      <c r="BV511" s="397"/>
      <c r="BW511" s="398"/>
      <c r="BX511" s="397"/>
      <c r="BY511" s="407"/>
      <c r="BZ511" s="409"/>
      <c r="CA511" s="410"/>
      <c r="CB511" s="411"/>
      <c r="CC511" s="397"/>
      <c r="CD511" s="397"/>
      <c r="CE511" s="407"/>
      <c r="CF511" s="397"/>
      <c r="CG511" s="397"/>
      <c r="CH511" s="397"/>
      <c r="CI511" s="407"/>
      <c r="CJ511" s="240"/>
      <c r="CK511" s="241"/>
      <c r="CL511" s="242"/>
    </row>
    <row r="512" spans="2:90" ht="23.25" thickBot="1">
      <c r="B512" s="223"/>
      <c r="C512" s="224"/>
      <c r="D512" s="225"/>
      <c r="E512" s="421"/>
      <c r="F512" s="420"/>
      <c r="G512" s="227"/>
      <c r="H512" s="392"/>
      <c r="I512" s="228"/>
      <c r="J512" s="228"/>
      <c r="K512" s="228"/>
      <c r="L512" s="418"/>
      <c r="M512" s="231"/>
      <c r="N512" s="232"/>
      <c r="O512" s="390"/>
      <c r="P512" s="391"/>
      <c r="R512" s="397"/>
      <c r="S512" s="211"/>
      <c r="T512" s="397"/>
      <c r="U512" s="238"/>
      <c r="V512" s="397"/>
      <c r="W512" s="397"/>
      <c r="X512" s="397"/>
      <c r="Y512" s="407"/>
      <c r="Z512" s="397"/>
      <c r="AA512" s="397"/>
      <c r="AB512" s="397"/>
      <c r="AC512" s="407"/>
      <c r="AD512" s="397"/>
      <c r="AE512" s="397"/>
      <c r="AF512" s="400"/>
      <c r="AG512" s="401"/>
      <c r="AH512" s="397"/>
      <c r="AI512" s="400"/>
      <c r="AJ512" s="397"/>
      <c r="AK512" s="422"/>
      <c r="AL512" s="400"/>
      <c r="AM512" s="402"/>
      <c r="AN512" s="403"/>
      <c r="AO512" s="400"/>
      <c r="AP512" s="397"/>
      <c r="AQ512" s="397"/>
      <c r="AR512" s="397"/>
      <c r="AS512" s="404"/>
      <c r="AT512" s="403"/>
      <c r="AU512" s="397"/>
      <c r="AV512" s="397"/>
      <c r="AW512" s="407"/>
      <c r="AX512" s="397"/>
      <c r="AY512" s="397"/>
      <c r="AZ512" s="397"/>
      <c r="BA512" s="407"/>
      <c r="BB512" s="397"/>
      <c r="BC512" s="397"/>
      <c r="BD512" s="397"/>
      <c r="BE512" s="407"/>
      <c r="BF512" s="397"/>
      <c r="BG512" s="397"/>
      <c r="BH512" s="397"/>
      <c r="BI512" s="407"/>
      <c r="BJ512" s="397"/>
      <c r="BK512" s="397"/>
      <c r="BL512" s="397"/>
      <c r="BM512" s="407"/>
      <c r="BN512" s="397"/>
      <c r="BO512" s="397"/>
      <c r="BP512" s="397"/>
      <c r="BQ512" s="407"/>
      <c r="BR512" s="397"/>
      <c r="BS512" s="397"/>
      <c r="BT512" s="397"/>
      <c r="BU512" s="407"/>
      <c r="BV512" s="397"/>
      <c r="BW512" s="398"/>
      <c r="BX512" s="397"/>
      <c r="BY512" s="407"/>
      <c r="BZ512" s="409"/>
      <c r="CA512" s="410"/>
      <c r="CB512" s="411"/>
      <c r="CC512" s="397"/>
      <c r="CD512" s="397"/>
      <c r="CE512" s="407"/>
      <c r="CF512" s="397"/>
      <c r="CG512" s="397"/>
      <c r="CH512" s="397"/>
      <c r="CI512" s="407"/>
      <c r="CJ512" s="240"/>
      <c r="CK512" s="241"/>
      <c r="CL512" s="242"/>
    </row>
    <row r="513" spans="2:90" ht="23.25" thickBot="1">
      <c r="B513" s="223"/>
      <c r="C513" s="224"/>
      <c r="D513" s="225"/>
      <c r="E513" s="421"/>
      <c r="F513" s="420"/>
      <c r="G513" s="227"/>
      <c r="H513" s="392"/>
      <c r="I513" s="228"/>
      <c r="J513" s="228"/>
      <c r="K513" s="228"/>
      <c r="L513" s="418"/>
      <c r="M513" s="231"/>
      <c r="N513" s="232"/>
      <c r="O513" s="390"/>
      <c r="P513" s="391"/>
      <c r="R513" s="397"/>
      <c r="S513" s="211"/>
      <c r="T513" s="397"/>
      <c r="U513" s="238"/>
      <c r="V513" s="397"/>
      <c r="W513" s="397"/>
      <c r="X513" s="397"/>
      <c r="Y513" s="407"/>
      <c r="Z513" s="397"/>
      <c r="AA513" s="397"/>
      <c r="AB513" s="397"/>
      <c r="AC513" s="407"/>
      <c r="AD513" s="397"/>
      <c r="AE513" s="397"/>
      <c r="AF513" s="400"/>
      <c r="AG513" s="401"/>
      <c r="AH513" s="397"/>
      <c r="AI513" s="400"/>
      <c r="AJ513" s="397"/>
      <c r="AK513" s="422"/>
      <c r="AL513" s="400"/>
      <c r="AM513" s="402"/>
      <c r="AN513" s="403"/>
      <c r="AO513" s="400"/>
      <c r="AP513" s="397"/>
      <c r="AQ513" s="397"/>
      <c r="AR513" s="397"/>
      <c r="AS513" s="404"/>
      <c r="AT513" s="403"/>
      <c r="AU513" s="397"/>
      <c r="AV513" s="397"/>
      <c r="AW513" s="407"/>
      <c r="AX513" s="397"/>
      <c r="AY513" s="397"/>
      <c r="AZ513" s="397"/>
      <c r="BA513" s="407"/>
      <c r="BB513" s="397"/>
      <c r="BC513" s="397"/>
      <c r="BD513" s="397"/>
      <c r="BE513" s="407"/>
      <c r="BF513" s="397"/>
      <c r="BG513" s="397"/>
      <c r="BH513" s="397"/>
      <c r="BI513" s="407"/>
      <c r="BJ513" s="397"/>
      <c r="BK513" s="397"/>
      <c r="BL513" s="397"/>
      <c r="BM513" s="407"/>
      <c r="BN513" s="397"/>
      <c r="BO513" s="397"/>
      <c r="BP513" s="397"/>
      <c r="BQ513" s="407"/>
      <c r="BR513" s="397"/>
      <c r="BS513" s="397"/>
      <c r="BT513" s="397"/>
      <c r="BU513" s="407"/>
      <c r="BV513" s="397"/>
      <c r="BW513" s="398"/>
      <c r="BX513" s="397"/>
      <c r="BY513" s="407"/>
      <c r="BZ513" s="409"/>
      <c r="CA513" s="410"/>
      <c r="CB513" s="411"/>
      <c r="CC513" s="397"/>
      <c r="CD513" s="397"/>
      <c r="CE513" s="407"/>
      <c r="CF513" s="397"/>
      <c r="CG513" s="397"/>
      <c r="CH513" s="397"/>
      <c r="CI513" s="407"/>
      <c r="CJ513" s="240"/>
      <c r="CK513" s="241"/>
      <c r="CL513" s="242"/>
    </row>
    <row r="514" spans="2:90" ht="23.25" thickBot="1">
      <c r="B514" s="223"/>
      <c r="C514" s="224"/>
      <c r="D514" s="225"/>
      <c r="E514" s="421"/>
      <c r="F514" s="420"/>
      <c r="G514" s="227"/>
      <c r="H514" s="392"/>
      <c r="I514" s="228"/>
      <c r="J514" s="228"/>
      <c r="K514" s="228"/>
      <c r="L514" s="418"/>
      <c r="M514" s="231"/>
      <c r="N514" s="232"/>
      <c r="O514" s="390"/>
      <c r="P514" s="391"/>
      <c r="R514" s="397"/>
      <c r="S514" s="211"/>
      <c r="T514" s="397"/>
      <c r="U514" s="238"/>
      <c r="V514" s="397"/>
      <c r="W514" s="397"/>
      <c r="X514" s="397"/>
      <c r="Y514" s="407"/>
      <c r="Z514" s="397"/>
      <c r="AA514" s="397"/>
      <c r="AB514" s="397"/>
      <c r="AC514" s="407"/>
      <c r="AD514" s="397"/>
      <c r="AE514" s="397"/>
      <c r="AF514" s="400"/>
      <c r="AG514" s="401"/>
      <c r="AH514" s="397"/>
      <c r="AI514" s="400"/>
      <c r="AJ514" s="397"/>
      <c r="AK514" s="422"/>
      <c r="AL514" s="400"/>
      <c r="AM514" s="402"/>
      <c r="AN514" s="403"/>
      <c r="AO514" s="400"/>
      <c r="AP514" s="397"/>
      <c r="AQ514" s="397"/>
      <c r="AR514" s="397"/>
      <c r="AS514" s="404"/>
      <c r="AT514" s="403"/>
      <c r="AU514" s="397"/>
      <c r="AV514" s="397"/>
      <c r="AW514" s="407"/>
      <c r="AX514" s="397"/>
      <c r="AY514" s="397"/>
      <c r="AZ514" s="397"/>
      <c r="BA514" s="407"/>
      <c r="BB514" s="397"/>
      <c r="BC514" s="397"/>
      <c r="BD514" s="397"/>
      <c r="BE514" s="407"/>
      <c r="BF514" s="397"/>
      <c r="BG514" s="397"/>
      <c r="BH514" s="397"/>
      <c r="BI514" s="407"/>
      <c r="BJ514" s="397"/>
      <c r="BK514" s="397"/>
      <c r="BL514" s="397"/>
      <c r="BM514" s="407"/>
      <c r="BN514" s="397"/>
      <c r="BO514" s="397"/>
      <c r="BP514" s="397"/>
      <c r="BQ514" s="407"/>
      <c r="BR514" s="397"/>
      <c r="BS514" s="397"/>
      <c r="BT514" s="397"/>
      <c r="BU514" s="407"/>
      <c r="BV514" s="397"/>
      <c r="BW514" s="398"/>
      <c r="BX514" s="397"/>
      <c r="BY514" s="407"/>
      <c r="BZ514" s="409"/>
      <c r="CA514" s="410"/>
      <c r="CB514" s="411"/>
      <c r="CC514" s="397"/>
      <c r="CD514" s="397"/>
      <c r="CE514" s="407"/>
      <c r="CF514" s="397"/>
      <c r="CG514" s="397"/>
      <c r="CH514" s="397"/>
      <c r="CI514" s="407"/>
      <c r="CJ514" s="240"/>
      <c r="CK514" s="241"/>
      <c r="CL514" s="242"/>
    </row>
    <row r="515" spans="2:90" ht="23.25" thickBot="1">
      <c r="B515" s="223"/>
      <c r="C515" s="224"/>
      <c r="D515" s="225"/>
      <c r="E515" s="421"/>
      <c r="F515" s="420"/>
      <c r="G515" s="227"/>
      <c r="H515" s="392"/>
      <c r="I515" s="228"/>
      <c r="J515" s="228"/>
      <c r="K515" s="228"/>
      <c r="L515" s="418"/>
      <c r="M515" s="231"/>
      <c r="N515" s="232"/>
      <c r="O515" s="390"/>
      <c r="P515" s="391"/>
      <c r="R515" s="397"/>
      <c r="S515" s="211"/>
      <c r="T515" s="397"/>
      <c r="U515" s="238"/>
      <c r="V515" s="397"/>
      <c r="W515" s="397"/>
      <c r="X515" s="397"/>
      <c r="Y515" s="407"/>
      <c r="Z515" s="397"/>
      <c r="AA515" s="397"/>
      <c r="AB515" s="397"/>
      <c r="AC515" s="407"/>
      <c r="AD515" s="397"/>
      <c r="AE515" s="397"/>
      <c r="AF515" s="400"/>
      <c r="AG515" s="401"/>
      <c r="AH515" s="397"/>
      <c r="AI515" s="400"/>
      <c r="AJ515" s="397"/>
      <c r="AK515" s="422"/>
      <c r="AL515" s="400"/>
      <c r="AM515" s="402"/>
      <c r="AN515" s="403"/>
      <c r="AO515" s="400"/>
      <c r="AP515" s="397"/>
      <c r="AQ515" s="397"/>
      <c r="AR515" s="397"/>
      <c r="AS515" s="404"/>
      <c r="AT515" s="403"/>
      <c r="AU515" s="397"/>
      <c r="AV515" s="397"/>
      <c r="AW515" s="407"/>
      <c r="AX515" s="397"/>
      <c r="AY515" s="397"/>
      <c r="AZ515" s="397"/>
      <c r="BA515" s="407"/>
      <c r="BB515" s="397"/>
      <c r="BC515" s="397"/>
      <c r="BD515" s="397"/>
      <c r="BE515" s="407"/>
      <c r="BF515" s="397"/>
      <c r="BG515" s="397"/>
      <c r="BH515" s="397"/>
      <c r="BI515" s="407"/>
      <c r="BJ515" s="397"/>
      <c r="BK515" s="397"/>
      <c r="BL515" s="397"/>
      <c r="BM515" s="407"/>
      <c r="BN515" s="397"/>
      <c r="BO515" s="397"/>
      <c r="BP515" s="397"/>
      <c r="BQ515" s="407"/>
      <c r="BR515" s="397"/>
      <c r="BS515" s="397"/>
      <c r="BT515" s="397"/>
      <c r="BU515" s="407"/>
      <c r="BV515" s="397"/>
      <c r="BW515" s="398"/>
      <c r="BX515" s="397"/>
      <c r="BY515" s="407"/>
      <c r="BZ515" s="409"/>
      <c r="CA515" s="410"/>
      <c r="CB515" s="411"/>
      <c r="CC515" s="397"/>
      <c r="CD515" s="397"/>
      <c r="CE515" s="407"/>
      <c r="CF515" s="397"/>
      <c r="CG515" s="397"/>
      <c r="CH515" s="397"/>
      <c r="CI515" s="407"/>
      <c r="CJ515" s="240"/>
      <c r="CK515" s="241"/>
      <c r="CL515" s="242"/>
    </row>
    <row r="516" spans="2:90" ht="23.25" thickBot="1">
      <c r="B516" s="223"/>
      <c r="C516" s="224"/>
      <c r="D516" s="225"/>
      <c r="E516" s="421"/>
      <c r="F516" s="420"/>
      <c r="G516" s="227"/>
      <c r="H516" s="392"/>
      <c r="I516" s="228"/>
      <c r="J516" s="228"/>
      <c r="K516" s="228"/>
      <c r="L516" s="418"/>
      <c r="M516" s="231"/>
      <c r="N516" s="232"/>
      <c r="O516" s="390"/>
      <c r="P516" s="391"/>
      <c r="R516" s="397"/>
      <c r="S516" s="211"/>
      <c r="T516" s="397"/>
      <c r="U516" s="238"/>
      <c r="V516" s="397"/>
      <c r="W516" s="397"/>
      <c r="X516" s="397"/>
      <c r="Y516" s="407"/>
      <c r="Z516" s="397"/>
      <c r="AA516" s="397"/>
      <c r="AB516" s="397"/>
      <c r="AC516" s="407"/>
      <c r="AD516" s="397"/>
      <c r="AE516" s="397"/>
      <c r="AF516" s="400"/>
      <c r="AG516" s="401"/>
      <c r="AH516" s="397"/>
      <c r="AI516" s="400"/>
      <c r="AJ516" s="397"/>
      <c r="AK516" s="422"/>
      <c r="AL516" s="400"/>
      <c r="AM516" s="402"/>
      <c r="AN516" s="403"/>
      <c r="AO516" s="400"/>
      <c r="AP516" s="397"/>
      <c r="AQ516" s="397"/>
      <c r="AR516" s="397"/>
      <c r="AS516" s="404"/>
      <c r="AT516" s="403"/>
      <c r="AU516" s="397"/>
      <c r="AV516" s="397"/>
      <c r="AW516" s="407"/>
      <c r="AX516" s="397"/>
      <c r="AY516" s="397"/>
      <c r="AZ516" s="397"/>
      <c r="BA516" s="407"/>
      <c r="BB516" s="397"/>
      <c r="BC516" s="397"/>
      <c r="BD516" s="397"/>
      <c r="BE516" s="407"/>
      <c r="BF516" s="397"/>
      <c r="BG516" s="397"/>
      <c r="BH516" s="397"/>
      <c r="BI516" s="407"/>
      <c r="BJ516" s="397"/>
      <c r="BK516" s="397"/>
      <c r="BL516" s="397"/>
      <c r="BM516" s="407"/>
      <c r="BN516" s="397"/>
      <c r="BO516" s="397"/>
      <c r="BP516" s="397"/>
      <c r="BQ516" s="407"/>
      <c r="BR516" s="397"/>
      <c r="BS516" s="397"/>
      <c r="BT516" s="397"/>
      <c r="BU516" s="407"/>
      <c r="BV516" s="397"/>
      <c r="BW516" s="398"/>
      <c r="BX516" s="397"/>
      <c r="BY516" s="407"/>
      <c r="BZ516" s="409"/>
      <c r="CA516" s="410"/>
      <c r="CB516" s="411"/>
      <c r="CC516" s="397"/>
      <c r="CD516" s="397"/>
      <c r="CE516" s="407"/>
      <c r="CF516" s="397"/>
      <c r="CG516" s="397"/>
      <c r="CH516" s="397"/>
      <c r="CI516" s="407"/>
      <c r="CJ516" s="240"/>
      <c r="CK516" s="241"/>
      <c r="CL516" s="242"/>
    </row>
    <row r="517" spans="2:90" ht="23.25" thickBot="1">
      <c r="B517" s="223"/>
      <c r="C517" s="224"/>
      <c r="D517" s="225"/>
      <c r="E517" s="421"/>
      <c r="F517" s="420"/>
      <c r="G517" s="227"/>
      <c r="H517" s="392"/>
      <c r="I517" s="228"/>
      <c r="J517" s="228"/>
      <c r="K517" s="228"/>
      <c r="L517" s="418"/>
      <c r="M517" s="231"/>
      <c r="N517" s="232"/>
      <c r="O517" s="390"/>
      <c r="P517" s="391"/>
      <c r="R517" s="397"/>
      <c r="S517" s="211"/>
      <c r="T517" s="397"/>
      <c r="U517" s="238"/>
      <c r="V517" s="397"/>
      <c r="W517" s="397"/>
      <c r="X517" s="397"/>
      <c r="Y517" s="407"/>
      <c r="Z517" s="397"/>
      <c r="AA517" s="397"/>
      <c r="AB517" s="397"/>
      <c r="AC517" s="407"/>
      <c r="AD517" s="397"/>
      <c r="AE517" s="397"/>
      <c r="AF517" s="400"/>
      <c r="AG517" s="401"/>
      <c r="AH517" s="397"/>
      <c r="AI517" s="400"/>
      <c r="AJ517" s="397"/>
      <c r="AK517" s="422"/>
      <c r="AL517" s="400"/>
      <c r="AM517" s="402"/>
      <c r="AN517" s="403"/>
      <c r="AO517" s="400"/>
      <c r="AP517" s="397"/>
      <c r="AQ517" s="397"/>
      <c r="AR517" s="397"/>
      <c r="AS517" s="404"/>
      <c r="AT517" s="403"/>
      <c r="AU517" s="397"/>
      <c r="AV517" s="397"/>
      <c r="AW517" s="407"/>
      <c r="AX517" s="397"/>
      <c r="AY517" s="397"/>
      <c r="AZ517" s="397"/>
      <c r="BA517" s="407"/>
      <c r="BB517" s="397"/>
      <c r="BC517" s="397"/>
      <c r="BD517" s="397"/>
      <c r="BE517" s="407"/>
      <c r="BF517" s="397"/>
      <c r="BG517" s="397"/>
      <c r="BH517" s="397"/>
      <c r="BI517" s="407"/>
      <c r="BJ517" s="397"/>
      <c r="BK517" s="397"/>
      <c r="BL517" s="397"/>
      <c r="BM517" s="407"/>
      <c r="BN517" s="397"/>
      <c r="BO517" s="397"/>
      <c r="BP517" s="397"/>
      <c r="BQ517" s="407"/>
      <c r="BR517" s="397"/>
      <c r="BS517" s="397"/>
      <c r="BT517" s="397"/>
      <c r="BU517" s="407"/>
      <c r="BV517" s="397"/>
      <c r="BW517" s="398"/>
      <c r="BX517" s="397"/>
      <c r="BY517" s="407"/>
      <c r="BZ517" s="409"/>
      <c r="CA517" s="410"/>
      <c r="CB517" s="411"/>
      <c r="CC517" s="397"/>
      <c r="CD517" s="397"/>
      <c r="CE517" s="407"/>
      <c r="CF517" s="397"/>
      <c r="CG517" s="397"/>
      <c r="CH517" s="397"/>
      <c r="CI517" s="407"/>
      <c r="CJ517" s="240"/>
      <c r="CK517" s="241"/>
      <c r="CL517" s="242"/>
    </row>
    <row r="518" spans="2:90" ht="23.25" thickBot="1">
      <c r="B518" s="223"/>
      <c r="C518" s="224"/>
      <c r="D518" s="225"/>
      <c r="E518" s="421"/>
      <c r="F518" s="420"/>
      <c r="G518" s="227"/>
      <c r="H518" s="392"/>
      <c r="I518" s="228"/>
      <c r="J518" s="228"/>
      <c r="K518" s="228"/>
      <c r="L518" s="418"/>
      <c r="M518" s="231"/>
      <c r="N518" s="232"/>
      <c r="O518" s="390"/>
      <c r="P518" s="391"/>
      <c r="R518" s="397"/>
      <c r="S518" s="211"/>
      <c r="T518" s="397"/>
      <c r="U518" s="238"/>
      <c r="V518" s="397"/>
      <c r="W518" s="397"/>
      <c r="X518" s="397"/>
      <c r="Y518" s="407"/>
      <c r="Z518" s="397"/>
      <c r="AA518" s="397"/>
      <c r="AB518" s="397"/>
      <c r="AC518" s="407"/>
      <c r="AD518" s="397"/>
      <c r="AE518" s="397"/>
      <c r="AF518" s="400"/>
      <c r="AG518" s="401"/>
      <c r="AH518" s="397"/>
      <c r="AI518" s="400"/>
      <c r="AJ518" s="397"/>
      <c r="AK518" s="422"/>
      <c r="AL518" s="400"/>
      <c r="AM518" s="402"/>
      <c r="AN518" s="403"/>
      <c r="AO518" s="400"/>
      <c r="AP518" s="397"/>
      <c r="AQ518" s="397"/>
      <c r="AR518" s="397"/>
      <c r="AS518" s="404"/>
      <c r="AT518" s="403"/>
      <c r="AU518" s="397"/>
      <c r="AV518" s="397"/>
      <c r="AW518" s="407"/>
      <c r="AX518" s="397"/>
      <c r="AY518" s="397"/>
      <c r="AZ518" s="397"/>
      <c r="BA518" s="407"/>
      <c r="BB518" s="397"/>
      <c r="BC518" s="397"/>
      <c r="BD518" s="397"/>
      <c r="BE518" s="407"/>
      <c r="BF518" s="397"/>
      <c r="BG518" s="397"/>
      <c r="BH518" s="397"/>
      <c r="BI518" s="407"/>
      <c r="BJ518" s="397"/>
      <c r="BK518" s="397"/>
      <c r="BL518" s="397"/>
      <c r="BM518" s="407"/>
      <c r="BN518" s="397"/>
      <c r="BO518" s="397"/>
      <c r="BP518" s="397"/>
      <c r="BQ518" s="407"/>
      <c r="BR518" s="397"/>
      <c r="BS518" s="397"/>
      <c r="BT518" s="397"/>
      <c r="BU518" s="407"/>
      <c r="BV518" s="397"/>
      <c r="BW518" s="398"/>
      <c r="BX518" s="397"/>
      <c r="BY518" s="407"/>
      <c r="BZ518" s="409"/>
      <c r="CA518" s="410"/>
      <c r="CB518" s="411"/>
      <c r="CC518" s="397"/>
      <c r="CD518" s="397"/>
      <c r="CE518" s="407"/>
      <c r="CF518" s="397"/>
      <c r="CG518" s="397"/>
      <c r="CH518" s="397"/>
      <c r="CI518" s="407"/>
      <c r="CJ518" s="240"/>
      <c r="CK518" s="241"/>
      <c r="CL518" s="242"/>
    </row>
    <row r="519" spans="2:90" ht="23.25" thickBot="1">
      <c r="B519" s="223"/>
      <c r="C519" s="224"/>
      <c r="D519" s="225"/>
      <c r="E519" s="421"/>
      <c r="F519" s="420"/>
      <c r="G519" s="227"/>
      <c r="H519" s="392"/>
      <c r="I519" s="228"/>
      <c r="J519" s="228"/>
      <c r="K519" s="228"/>
      <c r="L519" s="418"/>
      <c r="M519" s="231"/>
      <c r="N519" s="232"/>
      <c r="O519" s="390"/>
      <c r="P519" s="391"/>
      <c r="R519" s="397"/>
      <c r="S519" s="211"/>
      <c r="T519" s="397"/>
      <c r="U519" s="238"/>
      <c r="V519" s="397"/>
      <c r="W519" s="397"/>
      <c r="X519" s="397"/>
      <c r="Y519" s="407"/>
      <c r="Z519" s="397"/>
      <c r="AA519" s="397"/>
      <c r="AB519" s="397"/>
      <c r="AC519" s="407"/>
      <c r="AD519" s="397"/>
      <c r="AE519" s="397"/>
      <c r="AF519" s="400"/>
      <c r="AG519" s="401"/>
      <c r="AH519" s="397"/>
      <c r="AI519" s="400"/>
      <c r="AJ519" s="397"/>
      <c r="AK519" s="422"/>
      <c r="AL519" s="400"/>
      <c r="AM519" s="402"/>
      <c r="AN519" s="403"/>
      <c r="AO519" s="400"/>
      <c r="AP519" s="397"/>
      <c r="AQ519" s="397"/>
      <c r="AR519" s="397"/>
      <c r="AS519" s="404"/>
      <c r="AT519" s="403"/>
      <c r="AU519" s="397"/>
      <c r="AV519" s="397"/>
      <c r="AW519" s="407"/>
      <c r="AX519" s="397"/>
      <c r="AY519" s="397"/>
      <c r="AZ519" s="397"/>
      <c r="BA519" s="407"/>
      <c r="BB519" s="397"/>
      <c r="BC519" s="397"/>
      <c r="BD519" s="397"/>
      <c r="BE519" s="407"/>
      <c r="BF519" s="397"/>
      <c r="BG519" s="397"/>
      <c r="BH519" s="397"/>
      <c r="BI519" s="407"/>
      <c r="BJ519" s="397"/>
      <c r="BK519" s="397"/>
      <c r="BL519" s="397"/>
      <c r="BM519" s="407"/>
      <c r="BN519" s="397"/>
      <c r="BO519" s="397"/>
      <c r="BP519" s="397"/>
      <c r="BQ519" s="407"/>
      <c r="BR519" s="397"/>
      <c r="BS519" s="397"/>
      <c r="BT519" s="397"/>
      <c r="BU519" s="407"/>
      <c r="BV519" s="397"/>
      <c r="BW519" s="398"/>
      <c r="BX519" s="397"/>
      <c r="BY519" s="407"/>
      <c r="BZ519" s="409"/>
      <c r="CA519" s="410"/>
      <c r="CB519" s="411"/>
      <c r="CC519" s="397"/>
      <c r="CD519" s="397"/>
      <c r="CE519" s="407"/>
      <c r="CF519" s="397"/>
      <c r="CG519" s="397"/>
      <c r="CH519" s="397"/>
      <c r="CI519" s="407"/>
      <c r="CJ519" s="240"/>
      <c r="CK519" s="241"/>
      <c r="CL519" s="242"/>
    </row>
    <row r="520" spans="2:90" ht="23.25" thickBot="1">
      <c r="B520" s="223"/>
      <c r="C520" s="224"/>
      <c r="D520" s="225"/>
      <c r="E520" s="421"/>
      <c r="F520" s="420"/>
      <c r="G520" s="227"/>
      <c r="H520" s="392"/>
      <c r="I520" s="228"/>
      <c r="J520" s="228"/>
      <c r="K520" s="228"/>
      <c r="L520" s="418"/>
      <c r="M520" s="231"/>
      <c r="N520" s="232"/>
      <c r="O520" s="390"/>
      <c r="P520" s="391"/>
      <c r="R520" s="397"/>
      <c r="S520" s="211"/>
      <c r="T520" s="397"/>
      <c r="U520" s="238"/>
      <c r="V520" s="397"/>
      <c r="W520" s="397"/>
      <c r="X520" s="397"/>
      <c r="Y520" s="407"/>
      <c r="Z520" s="397"/>
      <c r="AA520" s="397"/>
      <c r="AB520" s="397"/>
      <c r="AC520" s="407"/>
      <c r="AD520" s="397"/>
      <c r="AE520" s="397"/>
      <c r="AF520" s="400"/>
      <c r="AG520" s="401"/>
      <c r="AH520" s="397"/>
      <c r="AI520" s="400"/>
      <c r="AJ520" s="397"/>
      <c r="AK520" s="422"/>
      <c r="AL520" s="400"/>
      <c r="AM520" s="402"/>
      <c r="AN520" s="403"/>
      <c r="AO520" s="400"/>
      <c r="AP520" s="397"/>
      <c r="AQ520" s="397"/>
      <c r="AR520" s="397"/>
      <c r="AS520" s="404"/>
      <c r="AT520" s="403"/>
      <c r="AU520" s="397"/>
      <c r="AV520" s="397"/>
      <c r="AW520" s="407"/>
      <c r="AX520" s="397"/>
      <c r="AY520" s="397"/>
      <c r="AZ520" s="397"/>
      <c r="BA520" s="407"/>
      <c r="BB520" s="397"/>
      <c r="BC520" s="397"/>
      <c r="BD520" s="397"/>
      <c r="BE520" s="407"/>
      <c r="BF520" s="397"/>
      <c r="BG520" s="397"/>
      <c r="BH520" s="397"/>
      <c r="BI520" s="407"/>
      <c r="BJ520" s="397"/>
      <c r="BK520" s="397"/>
      <c r="BL520" s="397"/>
      <c r="BM520" s="407"/>
      <c r="BN520" s="397"/>
      <c r="BO520" s="397"/>
      <c r="BP520" s="397"/>
      <c r="BQ520" s="407"/>
      <c r="BR520" s="397"/>
      <c r="BS520" s="397"/>
      <c r="BT520" s="397"/>
      <c r="BU520" s="407"/>
      <c r="BV520" s="397"/>
      <c r="BW520" s="398"/>
      <c r="BX520" s="397"/>
      <c r="BY520" s="407"/>
      <c r="BZ520" s="409"/>
      <c r="CA520" s="410"/>
      <c r="CB520" s="411"/>
      <c r="CC520" s="397"/>
      <c r="CD520" s="397"/>
      <c r="CE520" s="407"/>
      <c r="CF520" s="397"/>
      <c r="CG520" s="397"/>
      <c r="CH520" s="397"/>
      <c r="CI520" s="407"/>
      <c r="CJ520" s="240"/>
      <c r="CK520" s="241"/>
      <c r="CL520" s="242"/>
    </row>
    <row r="521" spans="2:90" ht="23.25" thickBot="1">
      <c r="B521" s="223"/>
      <c r="C521" s="224"/>
      <c r="D521" s="225"/>
      <c r="E521" s="421"/>
      <c r="F521" s="420"/>
      <c r="G521" s="227"/>
      <c r="H521" s="392"/>
      <c r="I521" s="228"/>
      <c r="J521" s="228"/>
      <c r="K521" s="228"/>
      <c r="L521" s="418"/>
      <c r="M521" s="231"/>
      <c r="N521" s="232"/>
      <c r="O521" s="390"/>
      <c r="P521" s="391"/>
      <c r="R521" s="397"/>
      <c r="S521" s="211"/>
      <c r="T521" s="397"/>
      <c r="U521" s="238"/>
      <c r="V521" s="397"/>
      <c r="W521" s="397"/>
      <c r="X521" s="397"/>
      <c r="Y521" s="407"/>
      <c r="Z521" s="397"/>
      <c r="AA521" s="397"/>
      <c r="AB521" s="397"/>
      <c r="AC521" s="407"/>
      <c r="AD521" s="397"/>
      <c r="AE521" s="397"/>
      <c r="AF521" s="400"/>
      <c r="AG521" s="401"/>
      <c r="AH521" s="397"/>
      <c r="AI521" s="400"/>
      <c r="AJ521" s="397"/>
      <c r="AK521" s="422"/>
      <c r="AL521" s="400"/>
      <c r="AM521" s="402"/>
      <c r="AN521" s="403"/>
      <c r="AO521" s="400"/>
      <c r="AP521" s="397"/>
      <c r="AQ521" s="397"/>
      <c r="AR521" s="397"/>
      <c r="AS521" s="404"/>
      <c r="AT521" s="397"/>
      <c r="AU521" s="397"/>
      <c r="AV521" s="397"/>
      <c r="AW521" s="407"/>
      <c r="AX521" s="397"/>
      <c r="AY521" s="397"/>
      <c r="AZ521" s="397"/>
      <c r="BA521" s="407"/>
      <c r="BB521" s="397"/>
      <c r="BC521" s="397"/>
      <c r="BD521" s="397"/>
      <c r="BE521" s="407"/>
      <c r="BF521" s="397"/>
      <c r="BG521" s="397"/>
      <c r="BH521" s="397"/>
      <c r="BI521" s="407"/>
      <c r="BJ521" s="397"/>
      <c r="BK521" s="397"/>
      <c r="BL521" s="397"/>
      <c r="BM521" s="407"/>
      <c r="BN521" s="397"/>
      <c r="BO521" s="397"/>
      <c r="BP521" s="397"/>
      <c r="BQ521" s="407"/>
      <c r="BR521" s="397"/>
      <c r="BS521" s="397"/>
      <c r="BT521" s="397"/>
      <c r="BU521" s="407"/>
      <c r="BV521" s="397"/>
      <c r="BW521" s="398"/>
      <c r="BX521" s="397"/>
      <c r="BY521" s="407"/>
      <c r="BZ521" s="409"/>
      <c r="CA521" s="410"/>
      <c r="CB521" s="411"/>
      <c r="CC521" s="397"/>
      <c r="CD521" s="397"/>
      <c r="CE521" s="407"/>
      <c r="CF521" s="397"/>
      <c r="CG521" s="397"/>
      <c r="CH521" s="397"/>
      <c r="CI521" s="407"/>
      <c r="CJ521" s="240"/>
      <c r="CK521" s="241"/>
      <c r="CL521" s="242"/>
    </row>
    <row r="522" spans="2:90" ht="23.25" thickBot="1">
      <c r="B522" s="223"/>
      <c r="C522" s="224"/>
      <c r="D522" s="225"/>
      <c r="E522" s="421"/>
      <c r="F522" s="420"/>
      <c r="G522" s="227"/>
      <c r="H522" s="392"/>
      <c r="I522" s="228"/>
      <c r="J522" s="228"/>
      <c r="K522" s="228"/>
      <c r="L522" s="418"/>
      <c r="M522" s="231"/>
      <c r="N522" s="232"/>
      <c r="O522" s="390"/>
      <c r="P522" s="391"/>
      <c r="R522" s="397"/>
      <c r="S522" s="211"/>
      <c r="T522" s="397"/>
      <c r="U522" s="238"/>
      <c r="V522" s="397"/>
      <c r="W522" s="397"/>
      <c r="X522" s="397"/>
      <c r="Y522" s="407"/>
      <c r="Z522" s="397"/>
      <c r="AA522" s="397"/>
      <c r="AB522" s="397"/>
      <c r="AC522" s="407"/>
      <c r="AD522" s="397"/>
      <c r="AE522" s="397"/>
      <c r="AF522" s="400"/>
      <c r="AG522" s="401"/>
      <c r="AH522" s="397"/>
      <c r="AI522" s="400"/>
      <c r="AJ522" s="397"/>
      <c r="AK522" s="422"/>
      <c r="AL522" s="400"/>
      <c r="AM522" s="402"/>
      <c r="AN522" s="403"/>
      <c r="AO522" s="400"/>
      <c r="AP522" s="397"/>
      <c r="AQ522" s="397"/>
      <c r="AR522" s="397"/>
      <c r="AS522" s="404"/>
      <c r="AT522" s="397"/>
      <c r="AU522" s="397"/>
      <c r="AV522" s="397"/>
      <c r="AW522" s="407"/>
      <c r="AX522" s="397"/>
      <c r="AY522" s="397"/>
      <c r="AZ522" s="397"/>
      <c r="BA522" s="407"/>
      <c r="BB522" s="397"/>
      <c r="BC522" s="397"/>
      <c r="BD522" s="397"/>
      <c r="BE522" s="407"/>
      <c r="BF522" s="397"/>
      <c r="BG522" s="397"/>
      <c r="BH522" s="397"/>
      <c r="BI522" s="407"/>
      <c r="BJ522" s="397"/>
      <c r="BK522" s="397"/>
      <c r="BL522" s="397"/>
      <c r="BM522" s="407"/>
      <c r="BN522" s="397"/>
      <c r="BO522" s="397"/>
      <c r="BP522" s="397"/>
      <c r="BQ522" s="407"/>
      <c r="BR522" s="397"/>
      <c r="BS522" s="397"/>
      <c r="BT522" s="397"/>
      <c r="BU522" s="407"/>
      <c r="BV522" s="397"/>
      <c r="BW522" s="398"/>
      <c r="BX522" s="397"/>
      <c r="BY522" s="407"/>
      <c r="BZ522" s="409"/>
      <c r="CA522" s="410"/>
      <c r="CB522" s="411"/>
      <c r="CC522" s="397"/>
      <c r="CD522" s="397"/>
      <c r="CE522" s="407"/>
      <c r="CF522" s="397"/>
      <c r="CG522" s="397"/>
      <c r="CH522" s="397"/>
      <c r="CI522" s="407"/>
      <c r="CJ522" s="240"/>
      <c r="CK522" s="241"/>
      <c r="CL522" s="242"/>
    </row>
    <row r="523" spans="2:90" ht="23.25" thickBot="1">
      <c r="B523" s="223"/>
      <c r="C523" s="224"/>
      <c r="D523" s="225"/>
      <c r="E523" s="421"/>
      <c r="F523" s="420"/>
      <c r="G523" s="227"/>
      <c r="H523" s="392"/>
      <c r="I523" s="228"/>
      <c r="J523" s="228"/>
      <c r="K523" s="228"/>
      <c r="L523" s="418"/>
      <c r="M523" s="231"/>
      <c r="N523" s="232"/>
      <c r="O523" s="390"/>
      <c r="P523" s="391"/>
      <c r="R523" s="397"/>
      <c r="S523" s="211"/>
      <c r="T523" s="397"/>
      <c r="U523" s="238"/>
      <c r="V523" s="397"/>
      <c r="W523" s="397"/>
      <c r="X523" s="397"/>
      <c r="Y523" s="407"/>
      <c r="Z523" s="397"/>
      <c r="AA523" s="397"/>
      <c r="AB523" s="397"/>
      <c r="AC523" s="407"/>
      <c r="AD523" s="397"/>
      <c r="AE523" s="397"/>
      <c r="AF523" s="400"/>
      <c r="AG523" s="401"/>
      <c r="AH523" s="397"/>
      <c r="AI523" s="400"/>
      <c r="AJ523" s="397"/>
      <c r="AK523" s="422"/>
      <c r="AL523" s="400"/>
      <c r="AM523" s="402"/>
      <c r="AN523" s="403"/>
      <c r="AO523" s="400"/>
      <c r="AP523" s="397"/>
      <c r="AQ523" s="397"/>
      <c r="AR523" s="397"/>
      <c r="AS523" s="404"/>
      <c r="AT523" s="397"/>
      <c r="AU523" s="397"/>
      <c r="AV523" s="397"/>
      <c r="AW523" s="407"/>
      <c r="AX523" s="397"/>
      <c r="AY523" s="397"/>
      <c r="AZ523" s="397"/>
      <c r="BA523" s="407"/>
      <c r="BB523" s="397"/>
      <c r="BC523" s="397"/>
      <c r="BD523" s="397"/>
      <c r="BE523" s="407"/>
      <c r="BF523" s="397"/>
      <c r="BG523" s="397"/>
      <c r="BH523" s="397"/>
      <c r="BI523" s="407"/>
      <c r="BJ523" s="397"/>
      <c r="BK523" s="397"/>
      <c r="BL523" s="397"/>
      <c r="BM523" s="407"/>
      <c r="BN523" s="397"/>
      <c r="BO523" s="397"/>
      <c r="BP523" s="397"/>
      <c r="BQ523" s="407"/>
      <c r="BR523" s="397"/>
      <c r="BS523" s="397"/>
      <c r="BT523" s="397"/>
      <c r="BU523" s="407"/>
      <c r="BV523" s="397"/>
      <c r="BW523" s="398"/>
      <c r="BX523" s="397"/>
      <c r="BY523" s="407"/>
      <c r="BZ523" s="409"/>
      <c r="CA523" s="410"/>
      <c r="CB523" s="411"/>
      <c r="CC523" s="397"/>
      <c r="CD523" s="397"/>
      <c r="CE523" s="407"/>
      <c r="CF523" s="397"/>
      <c r="CG523" s="397"/>
      <c r="CH523" s="397"/>
      <c r="CI523" s="407"/>
      <c r="CJ523" s="240"/>
      <c r="CK523" s="241"/>
      <c r="CL523" s="242"/>
    </row>
    <row r="524" spans="2:90" ht="23.25" thickBot="1">
      <c r="B524" s="223"/>
      <c r="C524" s="224"/>
      <c r="D524" s="225"/>
      <c r="E524" s="421"/>
      <c r="F524" s="420"/>
      <c r="G524" s="227"/>
      <c r="H524" s="392"/>
      <c r="I524" s="228"/>
      <c r="J524" s="228"/>
      <c r="K524" s="228"/>
      <c r="L524" s="418"/>
      <c r="M524" s="231"/>
      <c r="N524" s="232"/>
      <c r="O524" s="390"/>
      <c r="P524" s="391"/>
      <c r="R524" s="397"/>
      <c r="S524" s="211"/>
      <c r="T524" s="397"/>
      <c r="U524" s="238"/>
      <c r="V524" s="397"/>
      <c r="W524" s="397"/>
      <c r="X524" s="397"/>
      <c r="Y524" s="407"/>
      <c r="Z524" s="397"/>
      <c r="AA524" s="397"/>
      <c r="AB524" s="397"/>
      <c r="AC524" s="407"/>
      <c r="AD524" s="397"/>
      <c r="AE524" s="397"/>
      <c r="AF524" s="400"/>
      <c r="AG524" s="401"/>
      <c r="AH524" s="397"/>
      <c r="AI524" s="400"/>
      <c r="AJ524" s="397"/>
      <c r="AK524" s="422"/>
      <c r="AL524" s="400"/>
      <c r="AM524" s="402"/>
      <c r="AN524" s="403"/>
      <c r="AO524" s="400"/>
      <c r="AP524" s="397"/>
      <c r="AQ524" s="397"/>
      <c r="AR524" s="397"/>
      <c r="AS524" s="404"/>
      <c r="AT524" s="397"/>
      <c r="AU524" s="397"/>
      <c r="AV524" s="397"/>
      <c r="AW524" s="407"/>
      <c r="AX524" s="397"/>
      <c r="AY524" s="397"/>
      <c r="AZ524" s="397"/>
      <c r="BA524" s="407"/>
      <c r="BB524" s="397"/>
      <c r="BC524" s="397"/>
      <c r="BD524" s="397"/>
      <c r="BE524" s="407"/>
      <c r="BF524" s="397"/>
      <c r="BG524" s="397"/>
      <c r="BH524" s="397"/>
      <c r="BI524" s="407"/>
      <c r="BJ524" s="397"/>
      <c r="BK524" s="397"/>
      <c r="BL524" s="397"/>
      <c r="BM524" s="407"/>
      <c r="BN524" s="397"/>
      <c r="BO524" s="397"/>
      <c r="BP524" s="397"/>
      <c r="BQ524" s="407"/>
      <c r="BR524" s="397"/>
      <c r="BS524" s="397"/>
      <c r="BT524" s="397"/>
      <c r="BU524" s="407"/>
      <c r="BV524" s="397"/>
      <c r="BW524" s="398"/>
      <c r="BX524" s="397"/>
      <c r="BY524" s="407"/>
      <c r="BZ524" s="409"/>
      <c r="CA524" s="410"/>
      <c r="CB524" s="411"/>
      <c r="CC524" s="397"/>
      <c r="CD524" s="397"/>
      <c r="CE524" s="407"/>
      <c r="CF524" s="397"/>
      <c r="CG524" s="397"/>
      <c r="CH524" s="397"/>
      <c r="CI524" s="407"/>
      <c r="CJ524" s="240"/>
      <c r="CK524" s="241"/>
      <c r="CL524" s="242"/>
    </row>
    <row r="525" spans="2:90" ht="23.25" thickBot="1">
      <c r="B525" s="223"/>
      <c r="C525" s="224"/>
      <c r="D525" s="225"/>
      <c r="E525" s="421"/>
      <c r="F525" s="420"/>
      <c r="G525" s="227"/>
      <c r="H525" s="392"/>
      <c r="I525" s="228"/>
      <c r="J525" s="228"/>
      <c r="K525" s="228"/>
      <c r="L525" s="418"/>
      <c r="M525" s="231"/>
      <c r="N525" s="232"/>
      <c r="O525" s="390"/>
      <c r="P525" s="391"/>
      <c r="R525" s="397"/>
      <c r="S525" s="211"/>
      <c r="T525" s="397"/>
      <c r="U525" s="238"/>
      <c r="V525" s="397"/>
      <c r="W525" s="397"/>
      <c r="X525" s="397"/>
      <c r="Y525" s="407"/>
      <c r="Z525" s="397"/>
      <c r="AA525" s="397"/>
      <c r="AB525" s="397"/>
      <c r="AC525" s="407"/>
      <c r="AD525" s="397"/>
      <c r="AE525" s="397"/>
      <c r="AF525" s="400"/>
      <c r="AG525" s="401"/>
      <c r="AH525" s="397"/>
      <c r="AI525" s="400"/>
      <c r="AJ525" s="397"/>
      <c r="AK525" s="422"/>
      <c r="AL525" s="400"/>
      <c r="AM525" s="402"/>
      <c r="AN525" s="403"/>
      <c r="AO525" s="400"/>
      <c r="AP525" s="397"/>
      <c r="AQ525" s="397"/>
      <c r="AR525" s="397"/>
      <c r="AS525" s="404"/>
      <c r="AT525" s="397"/>
      <c r="AU525" s="397"/>
      <c r="AV525" s="397"/>
      <c r="AW525" s="407"/>
      <c r="AX525" s="397"/>
      <c r="AY525" s="397"/>
      <c r="AZ525" s="397"/>
      <c r="BA525" s="407"/>
      <c r="BB525" s="397"/>
      <c r="BC525" s="397"/>
      <c r="BD525" s="397"/>
      <c r="BE525" s="407"/>
      <c r="BF525" s="397"/>
      <c r="BG525" s="397"/>
      <c r="BH525" s="397"/>
      <c r="BI525" s="407"/>
      <c r="BJ525" s="397"/>
      <c r="BK525" s="397"/>
      <c r="BL525" s="397"/>
      <c r="BM525" s="407"/>
      <c r="BN525" s="397"/>
      <c r="BO525" s="397"/>
      <c r="BP525" s="397"/>
      <c r="BQ525" s="407"/>
      <c r="BR525" s="397"/>
      <c r="BS525" s="397"/>
      <c r="BT525" s="397"/>
      <c r="BU525" s="407"/>
      <c r="BV525" s="397"/>
      <c r="BW525" s="398"/>
      <c r="BX525" s="397"/>
      <c r="BY525" s="407"/>
      <c r="BZ525" s="409"/>
      <c r="CA525" s="410"/>
      <c r="CB525" s="411"/>
      <c r="CC525" s="397"/>
      <c r="CD525" s="397"/>
      <c r="CE525" s="407"/>
      <c r="CF525" s="397"/>
      <c r="CG525" s="397"/>
      <c r="CH525" s="397"/>
      <c r="CI525" s="407"/>
      <c r="CJ525" s="240"/>
      <c r="CK525" s="241"/>
      <c r="CL525" s="242"/>
    </row>
    <row r="526" spans="2:90" ht="23.25" thickBot="1">
      <c r="B526" s="223"/>
      <c r="C526" s="224"/>
      <c r="D526" s="225"/>
      <c r="E526" s="421"/>
      <c r="F526" s="420"/>
      <c r="G526" s="227"/>
      <c r="H526" s="392"/>
      <c r="I526" s="228"/>
      <c r="J526" s="228"/>
      <c r="K526" s="228"/>
      <c r="L526" s="418"/>
      <c r="M526" s="231"/>
      <c r="N526" s="232"/>
      <c r="O526" s="390"/>
      <c r="P526" s="391"/>
      <c r="R526" s="397"/>
      <c r="S526" s="211"/>
      <c r="T526" s="397"/>
      <c r="U526" s="238"/>
      <c r="V526" s="397"/>
      <c r="W526" s="397"/>
      <c r="X526" s="397"/>
      <c r="Y526" s="407"/>
      <c r="Z526" s="397"/>
      <c r="AA526" s="397"/>
      <c r="AB526" s="397"/>
      <c r="AC526" s="407"/>
      <c r="AD526" s="397"/>
      <c r="AE526" s="397"/>
      <c r="AF526" s="400"/>
      <c r="AG526" s="401"/>
      <c r="AH526" s="397"/>
      <c r="AI526" s="400"/>
      <c r="AJ526" s="397"/>
      <c r="AK526" s="422"/>
      <c r="AL526" s="400"/>
      <c r="AM526" s="402"/>
      <c r="AN526" s="403"/>
      <c r="AO526" s="400"/>
      <c r="AP526" s="397"/>
      <c r="AQ526" s="397"/>
      <c r="AR526" s="397"/>
      <c r="AS526" s="404"/>
      <c r="AT526" s="397"/>
      <c r="AU526" s="397"/>
      <c r="AV526" s="397"/>
      <c r="AW526" s="407"/>
      <c r="AX526" s="397"/>
      <c r="AY526" s="397"/>
      <c r="AZ526" s="397"/>
      <c r="BA526" s="407"/>
      <c r="BB526" s="397"/>
      <c r="BC526" s="397"/>
      <c r="BD526" s="397"/>
      <c r="BE526" s="407"/>
      <c r="BF526" s="397"/>
      <c r="BG526" s="397"/>
      <c r="BH526" s="397"/>
      <c r="BI526" s="407"/>
      <c r="BJ526" s="397"/>
      <c r="BK526" s="397"/>
      <c r="BL526" s="397"/>
      <c r="BM526" s="407"/>
      <c r="BN526" s="397"/>
      <c r="BO526" s="397"/>
      <c r="BP526" s="397"/>
      <c r="BQ526" s="407"/>
      <c r="BR526" s="397"/>
      <c r="BS526" s="397"/>
      <c r="BT526" s="397"/>
      <c r="BU526" s="407"/>
      <c r="BV526" s="397"/>
      <c r="BW526" s="398"/>
      <c r="BX526" s="397"/>
      <c r="BY526" s="407"/>
      <c r="BZ526" s="409"/>
      <c r="CA526" s="410"/>
      <c r="CB526" s="411"/>
      <c r="CC526" s="397"/>
      <c r="CD526" s="397"/>
      <c r="CE526" s="407"/>
      <c r="CF526" s="397"/>
      <c r="CG526" s="397"/>
      <c r="CH526" s="397"/>
      <c r="CI526" s="407"/>
      <c r="CJ526" s="240"/>
      <c r="CK526" s="241"/>
      <c r="CL526" s="242"/>
    </row>
    <row r="527" spans="2:90" ht="23.25" thickBot="1">
      <c r="B527" s="223"/>
      <c r="C527" s="224"/>
      <c r="D527" s="225"/>
      <c r="E527" s="421"/>
      <c r="F527" s="420"/>
      <c r="G527" s="227"/>
      <c r="H527" s="392"/>
      <c r="I527" s="228"/>
      <c r="J527" s="228"/>
      <c r="K527" s="228"/>
      <c r="L527" s="418"/>
      <c r="M527" s="231"/>
      <c r="N527" s="232"/>
      <c r="O527" s="390"/>
      <c r="P527" s="391"/>
      <c r="R527" s="397"/>
      <c r="S527" s="211"/>
      <c r="T527" s="397"/>
      <c r="U527" s="238"/>
      <c r="V527" s="397"/>
      <c r="W527" s="397"/>
      <c r="X527" s="397"/>
      <c r="Y527" s="407"/>
      <c r="Z527" s="397"/>
      <c r="AA527" s="397"/>
      <c r="AB527" s="397"/>
      <c r="AC527" s="407"/>
      <c r="AD527" s="397"/>
      <c r="AE527" s="397"/>
      <c r="AF527" s="400"/>
      <c r="AG527" s="401"/>
      <c r="AH527" s="397"/>
      <c r="AI527" s="400"/>
      <c r="AJ527" s="397"/>
      <c r="AK527" s="422"/>
      <c r="AL527" s="400"/>
      <c r="AM527" s="402"/>
      <c r="AN527" s="403"/>
      <c r="AO527" s="400"/>
      <c r="AP527" s="397"/>
      <c r="AQ527" s="397"/>
      <c r="AR527" s="397"/>
      <c r="AS527" s="404"/>
      <c r="AT527" s="397"/>
      <c r="AU527" s="397"/>
      <c r="AV527" s="397"/>
      <c r="AW527" s="407"/>
      <c r="AX527" s="397"/>
      <c r="AY527" s="397"/>
      <c r="AZ527" s="397"/>
      <c r="BA527" s="407"/>
      <c r="BB527" s="397"/>
      <c r="BC527" s="397"/>
      <c r="BD527" s="397"/>
      <c r="BE527" s="407"/>
      <c r="BF527" s="397"/>
      <c r="BG527" s="397"/>
      <c r="BH527" s="397"/>
      <c r="BI527" s="407"/>
      <c r="BJ527" s="397"/>
      <c r="BK527" s="397"/>
      <c r="BL527" s="397"/>
      <c r="BM527" s="407"/>
      <c r="BN527" s="397"/>
      <c r="BO527" s="397"/>
      <c r="BP527" s="397"/>
      <c r="BQ527" s="407"/>
      <c r="BR527" s="397"/>
      <c r="BS527" s="397"/>
      <c r="BT527" s="397"/>
      <c r="BU527" s="407"/>
      <c r="BV527" s="397"/>
      <c r="BW527" s="398"/>
      <c r="BX527" s="397"/>
      <c r="BY527" s="407"/>
      <c r="BZ527" s="409"/>
      <c r="CA527" s="410"/>
      <c r="CB527" s="411"/>
      <c r="CC527" s="397"/>
      <c r="CD527" s="397"/>
      <c r="CE527" s="407"/>
      <c r="CF527" s="397"/>
      <c r="CG527" s="397"/>
      <c r="CH527" s="397"/>
      <c r="CI527" s="407"/>
      <c r="CJ527" s="240"/>
      <c r="CK527" s="241"/>
      <c r="CL527" s="242"/>
    </row>
    <row r="528" spans="2:90" ht="23.25" thickBot="1">
      <c r="B528" s="223"/>
      <c r="C528" s="224"/>
      <c r="D528" s="225"/>
      <c r="E528" s="421"/>
      <c r="F528" s="420"/>
      <c r="G528" s="227"/>
      <c r="H528" s="392"/>
      <c r="I528" s="228"/>
      <c r="J528" s="228"/>
      <c r="K528" s="228"/>
      <c r="L528" s="418"/>
      <c r="M528" s="231"/>
      <c r="N528" s="232"/>
      <c r="O528" s="390"/>
      <c r="P528" s="391"/>
      <c r="R528" s="397"/>
      <c r="S528" s="211"/>
      <c r="T528" s="397"/>
      <c r="U528" s="238"/>
      <c r="V528" s="397"/>
      <c r="W528" s="397"/>
      <c r="X528" s="397"/>
      <c r="Y528" s="407"/>
      <c r="Z528" s="397"/>
      <c r="AA528" s="397"/>
      <c r="AB528" s="397"/>
      <c r="AC528" s="407"/>
      <c r="AD528" s="397"/>
      <c r="AE528" s="397"/>
      <c r="AF528" s="400"/>
      <c r="AG528" s="401"/>
      <c r="AH528" s="397"/>
      <c r="AI528" s="400"/>
      <c r="AJ528" s="397"/>
      <c r="AK528" s="422"/>
      <c r="AL528" s="400"/>
      <c r="AM528" s="402"/>
      <c r="AN528" s="403"/>
      <c r="AO528" s="400"/>
      <c r="AP528" s="397"/>
      <c r="AQ528" s="397"/>
      <c r="AR528" s="397"/>
      <c r="AS528" s="404"/>
      <c r="AT528" s="397"/>
      <c r="AU528" s="397"/>
      <c r="AV528" s="397"/>
      <c r="AW528" s="407"/>
      <c r="AX528" s="397"/>
      <c r="AY528" s="397"/>
      <c r="AZ528" s="397"/>
      <c r="BA528" s="407"/>
      <c r="BB528" s="397"/>
      <c r="BC528" s="397"/>
      <c r="BD528" s="397"/>
      <c r="BE528" s="407"/>
      <c r="BF528" s="397"/>
      <c r="BG528" s="397"/>
      <c r="BH528" s="397"/>
      <c r="BI528" s="407"/>
      <c r="BJ528" s="397"/>
      <c r="BK528" s="397"/>
      <c r="BL528" s="397"/>
      <c r="BM528" s="407"/>
      <c r="BN528" s="397"/>
      <c r="BO528" s="397"/>
      <c r="BP528" s="397"/>
      <c r="BQ528" s="407"/>
      <c r="BR528" s="397"/>
      <c r="BS528" s="397"/>
      <c r="BT528" s="397"/>
      <c r="BU528" s="407"/>
      <c r="BV528" s="397"/>
      <c r="BW528" s="398"/>
      <c r="BX528" s="397"/>
      <c r="BY528" s="407"/>
      <c r="BZ528" s="409"/>
      <c r="CA528" s="410"/>
      <c r="CB528" s="411"/>
      <c r="CC528" s="397"/>
      <c r="CD528" s="397"/>
      <c r="CE528" s="407"/>
      <c r="CF528" s="397"/>
      <c r="CG528" s="397"/>
      <c r="CH528" s="397"/>
      <c r="CI528" s="407"/>
      <c r="CJ528" s="240"/>
      <c r="CK528" s="241"/>
      <c r="CL528" s="242"/>
    </row>
    <row r="529" spans="2:90" ht="23.25" thickBot="1">
      <c r="B529" s="223"/>
      <c r="C529" s="224"/>
      <c r="D529" s="225"/>
      <c r="E529" s="421"/>
      <c r="F529" s="420"/>
      <c r="G529" s="227"/>
      <c r="H529" s="392"/>
      <c r="I529" s="228"/>
      <c r="J529" s="228"/>
      <c r="K529" s="228"/>
      <c r="L529" s="418"/>
      <c r="M529" s="231"/>
      <c r="N529" s="232"/>
      <c r="O529" s="390"/>
      <c r="P529" s="391"/>
      <c r="R529" s="397"/>
      <c r="S529" s="211"/>
      <c r="T529" s="397"/>
      <c r="U529" s="238"/>
      <c r="V529" s="397"/>
      <c r="W529" s="397"/>
      <c r="X529" s="397"/>
      <c r="Y529" s="407"/>
      <c r="Z529" s="397"/>
      <c r="AA529" s="397"/>
      <c r="AB529" s="397"/>
      <c r="AC529" s="407"/>
      <c r="AD529" s="397"/>
      <c r="AE529" s="397"/>
      <c r="AF529" s="400"/>
      <c r="AG529" s="401"/>
      <c r="AH529" s="397"/>
      <c r="AI529" s="400"/>
      <c r="AJ529" s="397"/>
      <c r="AK529" s="422"/>
      <c r="AL529" s="400"/>
      <c r="AM529" s="402"/>
      <c r="AN529" s="403"/>
      <c r="AO529" s="400"/>
      <c r="AP529" s="397"/>
      <c r="AQ529" s="397"/>
      <c r="AR529" s="397"/>
      <c r="AS529" s="404"/>
      <c r="AT529" s="397"/>
      <c r="AU529" s="397"/>
      <c r="AV529" s="397"/>
      <c r="AW529" s="407"/>
      <c r="AX529" s="397"/>
      <c r="AY529" s="397"/>
      <c r="AZ529" s="397"/>
      <c r="BA529" s="407"/>
      <c r="BB529" s="397"/>
      <c r="BC529" s="397"/>
      <c r="BD529" s="397"/>
      <c r="BE529" s="407"/>
      <c r="BF529" s="397"/>
      <c r="BG529" s="397"/>
      <c r="BH529" s="397"/>
      <c r="BI529" s="407"/>
      <c r="BJ529" s="397"/>
      <c r="BK529" s="397"/>
      <c r="BL529" s="397"/>
      <c r="BM529" s="407"/>
      <c r="BN529" s="397"/>
      <c r="BO529" s="397"/>
      <c r="BP529" s="397"/>
      <c r="BQ529" s="407"/>
      <c r="BR529" s="397"/>
      <c r="BS529" s="397"/>
      <c r="BT529" s="397"/>
      <c r="BU529" s="407"/>
      <c r="BV529" s="397"/>
      <c r="BW529" s="398"/>
      <c r="BX529" s="397"/>
      <c r="BY529" s="407"/>
      <c r="BZ529" s="409"/>
      <c r="CA529" s="410"/>
      <c r="CB529" s="411"/>
      <c r="CC529" s="397"/>
      <c r="CD529" s="397"/>
      <c r="CE529" s="407"/>
      <c r="CF529" s="397"/>
      <c r="CG529" s="397"/>
      <c r="CH529" s="397"/>
      <c r="CI529" s="407"/>
      <c r="CJ529" s="240"/>
      <c r="CK529" s="241"/>
      <c r="CL529" s="242"/>
    </row>
    <row r="530" spans="2:90" ht="23.25" thickBot="1">
      <c r="B530" s="223"/>
      <c r="C530" s="224"/>
      <c r="D530" s="225"/>
      <c r="E530" s="421"/>
      <c r="F530" s="420"/>
      <c r="G530" s="227"/>
      <c r="H530" s="392"/>
      <c r="I530" s="228"/>
      <c r="J530" s="228"/>
      <c r="K530" s="228"/>
      <c r="L530" s="418"/>
      <c r="M530" s="231"/>
      <c r="N530" s="232"/>
      <c r="O530" s="390"/>
      <c r="P530" s="391"/>
      <c r="R530" s="397"/>
      <c r="S530" s="211"/>
      <c r="T530" s="397"/>
      <c r="U530" s="238"/>
      <c r="V530" s="397"/>
      <c r="W530" s="397"/>
      <c r="X530" s="397"/>
      <c r="Y530" s="407"/>
      <c r="Z530" s="397"/>
      <c r="AA530" s="397"/>
      <c r="AB530" s="397"/>
      <c r="AC530" s="407"/>
      <c r="AD530" s="397"/>
      <c r="AE530" s="397"/>
      <c r="AF530" s="400"/>
      <c r="AG530" s="401"/>
      <c r="AH530" s="397"/>
      <c r="AI530" s="400"/>
      <c r="AJ530" s="397"/>
      <c r="AK530" s="422"/>
      <c r="AL530" s="400"/>
      <c r="AM530" s="402"/>
      <c r="AN530" s="403"/>
      <c r="AO530" s="400"/>
      <c r="AP530" s="397"/>
      <c r="AQ530" s="397"/>
      <c r="AR530" s="397"/>
      <c r="AS530" s="404"/>
      <c r="AT530" s="397"/>
      <c r="AU530" s="397"/>
      <c r="AV530" s="397"/>
      <c r="AW530" s="407"/>
      <c r="AX530" s="397"/>
      <c r="AY530" s="397"/>
      <c r="AZ530" s="397"/>
      <c r="BA530" s="407"/>
      <c r="BB530" s="397"/>
      <c r="BC530" s="397"/>
      <c r="BD530" s="397"/>
      <c r="BE530" s="407"/>
      <c r="BF530" s="397"/>
      <c r="BG530" s="397"/>
      <c r="BH530" s="397"/>
      <c r="BI530" s="407"/>
      <c r="BJ530" s="397"/>
      <c r="BK530" s="397"/>
      <c r="BL530" s="397"/>
      <c r="BM530" s="407"/>
      <c r="BN530" s="397"/>
      <c r="BO530" s="397"/>
      <c r="BP530" s="397"/>
      <c r="BQ530" s="407"/>
      <c r="BR530" s="397"/>
      <c r="BS530" s="397"/>
      <c r="BT530" s="397"/>
      <c r="BU530" s="407"/>
      <c r="BV530" s="397"/>
      <c r="BW530" s="398"/>
      <c r="BX530" s="397"/>
      <c r="BY530" s="407"/>
      <c r="BZ530" s="409"/>
      <c r="CA530" s="410"/>
      <c r="CB530" s="411"/>
      <c r="CC530" s="397"/>
      <c r="CD530" s="397"/>
      <c r="CE530" s="407"/>
      <c r="CF530" s="397"/>
      <c r="CG530" s="397"/>
      <c r="CH530" s="397"/>
      <c r="CI530" s="407"/>
      <c r="CJ530" s="240"/>
      <c r="CK530" s="241"/>
      <c r="CL530" s="242"/>
    </row>
    <row r="531" spans="2:90" ht="23.25" thickBot="1">
      <c r="B531" s="223"/>
      <c r="C531" s="224"/>
      <c r="D531" s="225"/>
      <c r="E531" s="421"/>
      <c r="F531" s="420"/>
      <c r="G531" s="227"/>
      <c r="H531" s="392"/>
      <c r="I531" s="228"/>
      <c r="J531" s="228"/>
      <c r="K531" s="228"/>
      <c r="L531" s="418"/>
      <c r="M531" s="231"/>
      <c r="N531" s="232"/>
      <c r="O531" s="390"/>
      <c r="P531" s="391"/>
      <c r="R531" s="397"/>
      <c r="S531" s="211"/>
      <c r="T531" s="397"/>
      <c r="U531" s="238"/>
      <c r="V531" s="397"/>
      <c r="W531" s="397"/>
      <c r="X531" s="397"/>
      <c r="Y531" s="407"/>
      <c r="Z531" s="397"/>
      <c r="AA531" s="397"/>
      <c r="AB531" s="397"/>
      <c r="AC531" s="407"/>
      <c r="AD531" s="397"/>
      <c r="AE531" s="397"/>
      <c r="AF531" s="400"/>
      <c r="AG531" s="401"/>
      <c r="AH531" s="397"/>
      <c r="AI531" s="400"/>
      <c r="AJ531" s="397"/>
      <c r="AK531" s="422"/>
      <c r="AL531" s="400"/>
      <c r="AM531" s="402"/>
      <c r="AN531" s="403"/>
      <c r="AO531" s="400"/>
      <c r="AP531" s="397"/>
      <c r="AQ531" s="397"/>
      <c r="AR531" s="397"/>
      <c r="AS531" s="404"/>
      <c r="AT531" s="397"/>
      <c r="AU531" s="397"/>
      <c r="AV531" s="397"/>
      <c r="AW531" s="407"/>
      <c r="AX531" s="397"/>
      <c r="AY531" s="397"/>
      <c r="AZ531" s="397"/>
      <c r="BA531" s="407"/>
      <c r="BB531" s="397"/>
      <c r="BC531" s="397"/>
      <c r="BD531" s="397"/>
      <c r="BE531" s="407"/>
      <c r="BF531" s="397"/>
      <c r="BG531" s="397"/>
      <c r="BH531" s="397"/>
      <c r="BI531" s="407"/>
      <c r="BJ531" s="397"/>
      <c r="BK531" s="397"/>
      <c r="BL531" s="397"/>
      <c r="BM531" s="407"/>
      <c r="BN531" s="397"/>
      <c r="BO531" s="397"/>
      <c r="BP531" s="397"/>
      <c r="BQ531" s="407"/>
      <c r="BR531" s="397"/>
      <c r="BS531" s="397"/>
      <c r="BT531" s="397"/>
      <c r="BU531" s="407"/>
      <c r="BV531" s="397"/>
      <c r="BW531" s="398"/>
      <c r="BX531" s="397"/>
      <c r="BY531" s="407"/>
      <c r="BZ531" s="409"/>
      <c r="CA531" s="410"/>
      <c r="CB531" s="411"/>
      <c r="CC531" s="397"/>
      <c r="CD531" s="397"/>
      <c r="CE531" s="407"/>
      <c r="CF531" s="397"/>
      <c r="CG531" s="397"/>
      <c r="CH531" s="397"/>
      <c r="CI531" s="407"/>
      <c r="CJ531" s="240"/>
      <c r="CK531" s="241"/>
      <c r="CL531" s="242"/>
    </row>
    <row r="532" spans="2:90" ht="23.25" thickBot="1">
      <c r="B532" s="223"/>
      <c r="C532" s="224"/>
      <c r="D532" s="225"/>
      <c r="E532" s="421"/>
      <c r="F532" s="420"/>
      <c r="G532" s="227"/>
      <c r="H532" s="392"/>
      <c r="I532" s="228"/>
      <c r="J532" s="228"/>
      <c r="K532" s="228"/>
      <c r="L532" s="418"/>
      <c r="M532" s="231"/>
      <c r="N532" s="232"/>
      <c r="O532" s="390"/>
      <c r="P532" s="391"/>
      <c r="R532" s="397"/>
      <c r="S532" s="211"/>
      <c r="T532" s="397"/>
      <c r="U532" s="238"/>
      <c r="V532" s="397"/>
      <c r="W532" s="397"/>
      <c r="X532" s="397"/>
      <c r="Y532" s="407"/>
      <c r="Z532" s="397"/>
      <c r="AA532" s="397"/>
      <c r="AB532" s="397"/>
      <c r="AC532" s="407"/>
      <c r="AD532" s="397"/>
      <c r="AE532" s="397"/>
      <c r="AF532" s="400"/>
      <c r="AG532" s="401"/>
      <c r="AH532" s="397"/>
      <c r="AI532" s="400"/>
      <c r="AJ532" s="397"/>
      <c r="AK532" s="422"/>
      <c r="AL532" s="400"/>
      <c r="AM532" s="402"/>
      <c r="AN532" s="403"/>
      <c r="AO532" s="400"/>
      <c r="AP532" s="397"/>
      <c r="AQ532" s="397"/>
      <c r="AR532" s="397"/>
      <c r="AS532" s="404"/>
      <c r="AT532" s="397"/>
      <c r="AU532" s="397"/>
      <c r="AV532" s="397"/>
      <c r="AW532" s="407"/>
      <c r="AX532" s="397"/>
      <c r="AY532" s="397"/>
      <c r="AZ532" s="397"/>
      <c r="BA532" s="407"/>
      <c r="BB532" s="397"/>
      <c r="BC532" s="397"/>
      <c r="BD532" s="397"/>
      <c r="BE532" s="407"/>
      <c r="BF532" s="397"/>
      <c r="BG532" s="397"/>
      <c r="BH532" s="397"/>
      <c r="BI532" s="407"/>
      <c r="BJ532" s="397"/>
      <c r="BK532" s="397"/>
      <c r="BL532" s="397"/>
      <c r="BM532" s="407"/>
      <c r="BN532" s="397"/>
      <c r="BO532" s="397"/>
      <c r="BP532" s="397"/>
      <c r="BQ532" s="407"/>
      <c r="BR532" s="397"/>
      <c r="BS532" s="397"/>
      <c r="BT532" s="397"/>
      <c r="BU532" s="407"/>
      <c r="BV532" s="397"/>
      <c r="BW532" s="398"/>
      <c r="BX532" s="397"/>
      <c r="BY532" s="407"/>
      <c r="BZ532" s="409"/>
      <c r="CA532" s="410"/>
      <c r="CB532" s="411"/>
      <c r="CC532" s="397"/>
      <c r="CD532" s="397"/>
      <c r="CE532" s="407"/>
      <c r="CF532" s="397"/>
      <c r="CG532" s="397"/>
      <c r="CH532" s="397"/>
      <c r="CI532" s="407"/>
      <c r="CJ532" s="240"/>
      <c r="CK532" s="241"/>
      <c r="CL532" s="242"/>
    </row>
    <row r="533" spans="2:90" ht="23.25" thickBot="1">
      <c r="B533" s="223"/>
      <c r="C533" s="224"/>
      <c r="D533" s="225"/>
      <c r="E533" s="421"/>
      <c r="F533" s="420"/>
      <c r="G533" s="227"/>
      <c r="H533" s="392"/>
      <c r="I533" s="228"/>
      <c r="J533" s="228"/>
      <c r="K533" s="228"/>
      <c r="L533" s="418"/>
      <c r="M533" s="231"/>
      <c r="N533" s="232"/>
      <c r="O533" s="390"/>
      <c r="P533" s="391"/>
      <c r="R533" s="397"/>
      <c r="S533" s="211"/>
      <c r="T533" s="397"/>
      <c r="U533" s="238"/>
      <c r="V533" s="397"/>
      <c r="W533" s="397"/>
      <c r="X533" s="397"/>
      <c r="Y533" s="407"/>
      <c r="Z533" s="397"/>
      <c r="AA533" s="397"/>
      <c r="AB533" s="397"/>
      <c r="AC533" s="407"/>
      <c r="AD533" s="397"/>
      <c r="AE533" s="397"/>
      <c r="AF533" s="400"/>
      <c r="AG533" s="401"/>
      <c r="AH533" s="397"/>
      <c r="AI533" s="400"/>
      <c r="AJ533" s="397"/>
      <c r="AK533" s="422"/>
      <c r="AL533" s="400"/>
      <c r="AM533" s="402"/>
      <c r="AN533" s="403"/>
      <c r="AO533" s="400"/>
      <c r="AP533" s="397"/>
      <c r="AQ533" s="397"/>
      <c r="AR533" s="397"/>
      <c r="AS533" s="404"/>
      <c r="AT533" s="397"/>
      <c r="AU533" s="397"/>
      <c r="AV533" s="397"/>
      <c r="AW533" s="407"/>
      <c r="AX533" s="397"/>
      <c r="AY533" s="397"/>
      <c r="AZ533" s="397"/>
      <c r="BA533" s="407"/>
      <c r="BB533" s="397"/>
      <c r="BC533" s="397"/>
      <c r="BD533" s="397"/>
      <c r="BE533" s="407"/>
      <c r="BF533" s="397"/>
      <c r="BG533" s="397"/>
      <c r="BH533" s="397"/>
      <c r="BI533" s="407"/>
      <c r="BJ533" s="397"/>
      <c r="BK533" s="397"/>
      <c r="BL533" s="397"/>
      <c r="BM533" s="407"/>
      <c r="BN533" s="397"/>
      <c r="BO533" s="397"/>
      <c r="BP533" s="397"/>
      <c r="BQ533" s="407"/>
      <c r="BR533" s="397"/>
      <c r="BS533" s="397"/>
      <c r="BT533" s="397"/>
      <c r="BU533" s="407"/>
      <c r="BV533" s="397"/>
      <c r="BW533" s="398"/>
      <c r="BX533" s="397"/>
      <c r="BY533" s="407"/>
      <c r="BZ533" s="409"/>
      <c r="CA533" s="410"/>
      <c r="CB533" s="411"/>
      <c r="CC533" s="397"/>
      <c r="CD533" s="397"/>
      <c r="CE533" s="407"/>
      <c r="CF533" s="397"/>
      <c r="CG533" s="397"/>
      <c r="CH533" s="397"/>
      <c r="CI533" s="407"/>
      <c r="CJ533" s="240"/>
      <c r="CK533" s="241"/>
      <c r="CL533" s="242"/>
    </row>
    <row r="534" spans="2:90" ht="23.25" thickBot="1">
      <c r="B534" s="223"/>
      <c r="C534" s="224"/>
      <c r="D534" s="225"/>
      <c r="E534" s="421"/>
      <c r="F534" s="420"/>
      <c r="G534" s="227"/>
      <c r="H534" s="392"/>
      <c r="I534" s="228"/>
      <c r="J534" s="228"/>
      <c r="K534" s="228"/>
      <c r="L534" s="418"/>
      <c r="M534" s="231"/>
      <c r="N534" s="232"/>
      <c r="O534" s="390"/>
      <c r="P534" s="391"/>
      <c r="R534" s="397"/>
      <c r="S534" s="211"/>
      <c r="T534" s="397"/>
      <c r="U534" s="238"/>
      <c r="V534" s="397"/>
      <c r="W534" s="397"/>
      <c r="X534" s="397"/>
      <c r="Y534" s="407"/>
      <c r="Z534" s="397"/>
      <c r="AA534" s="397"/>
      <c r="AB534" s="397"/>
      <c r="AC534" s="407"/>
      <c r="AD534" s="397"/>
      <c r="AE534" s="397"/>
      <c r="AF534" s="400"/>
      <c r="AG534" s="401"/>
      <c r="AH534" s="397"/>
      <c r="AI534" s="400"/>
      <c r="AJ534" s="397"/>
      <c r="AK534" s="422"/>
      <c r="AL534" s="400"/>
      <c r="AM534" s="402"/>
      <c r="AN534" s="403"/>
      <c r="AO534" s="400"/>
      <c r="AP534" s="397"/>
      <c r="AQ534" s="397"/>
      <c r="AR534" s="397"/>
      <c r="AS534" s="404"/>
      <c r="AT534" s="397"/>
      <c r="AU534" s="397"/>
      <c r="AV534" s="397"/>
      <c r="AW534" s="407"/>
      <c r="AX534" s="397"/>
      <c r="AY534" s="397"/>
      <c r="AZ534" s="397"/>
      <c r="BA534" s="407"/>
      <c r="BB534" s="397"/>
      <c r="BC534" s="397"/>
      <c r="BD534" s="397"/>
      <c r="BE534" s="407"/>
      <c r="BF534" s="397"/>
      <c r="BG534" s="397"/>
      <c r="BH534" s="397"/>
      <c r="BI534" s="407"/>
      <c r="BJ534" s="397"/>
      <c r="BK534" s="397"/>
      <c r="BL534" s="397"/>
      <c r="BM534" s="407"/>
      <c r="BN534" s="397"/>
      <c r="BO534" s="397"/>
      <c r="BP534" s="397"/>
      <c r="BQ534" s="407"/>
      <c r="BR534" s="397"/>
      <c r="BS534" s="397"/>
      <c r="BT534" s="397"/>
      <c r="BU534" s="407"/>
      <c r="BV534" s="397"/>
      <c r="BW534" s="398"/>
      <c r="BX534" s="397"/>
      <c r="BY534" s="407"/>
      <c r="BZ534" s="409"/>
      <c r="CA534" s="410"/>
      <c r="CB534" s="411"/>
      <c r="CC534" s="397"/>
      <c r="CD534" s="397"/>
      <c r="CE534" s="407"/>
      <c r="CF534" s="397"/>
      <c r="CG534" s="397"/>
      <c r="CH534" s="397"/>
      <c r="CI534" s="407"/>
      <c r="CJ534" s="240"/>
      <c r="CK534" s="241"/>
      <c r="CL534" s="242"/>
    </row>
    <row r="535" spans="2:90" ht="23.25" thickBot="1">
      <c r="B535" s="223"/>
      <c r="C535" s="224"/>
      <c r="D535" s="225"/>
      <c r="E535" s="421"/>
      <c r="F535" s="420"/>
      <c r="G535" s="227"/>
      <c r="H535" s="392"/>
      <c r="I535" s="228"/>
      <c r="J535" s="228"/>
      <c r="K535" s="228"/>
      <c r="L535" s="418"/>
      <c r="M535" s="231"/>
      <c r="N535" s="232"/>
      <c r="O535" s="390"/>
      <c r="P535" s="391"/>
      <c r="R535" s="397"/>
      <c r="S535" s="211"/>
      <c r="T535" s="397"/>
      <c r="U535" s="238"/>
      <c r="V535" s="397"/>
      <c r="W535" s="397"/>
      <c r="X535" s="397"/>
      <c r="Y535" s="407"/>
      <c r="Z535" s="397"/>
      <c r="AA535" s="397"/>
      <c r="AB535" s="397"/>
      <c r="AC535" s="407"/>
      <c r="AD535" s="397"/>
      <c r="AE535" s="397"/>
      <c r="AF535" s="400"/>
      <c r="AG535" s="401"/>
      <c r="AH535" s="397"/>
      <c r="AI535" s="400"/>
      <c r="AJ535" s="397"/>
      <c r="AK535" s="422"/>
      <c r="AL535" s="400"/>
      <c r="AM535" s="402"/>
      <c r="AN535" s="403"/>
      <c r="AO535" s="400"/>
      <c r="AP535" s="397"/>
      <c r="AQ535" s="397"/>
      <c r="AR535" s="397"/>
      <c r="AS535" s="404"/>
      <c r="AT535" s="397"/>
      <c r="AU535" s="397"/>
      <c r="AV535" s="397"/>
      <c r="AW535" s="407"/>
      <c r="AX535" s="397"/>
      <c r="AY535" s="397"/>
      <c r="AZ535" s="397"/>
      <c r="BA535" s="407"/>
      <c r="BB535" s="397"/>
      <c r="BC535" s="397"/>
      <c r="BD535" s="397"/>
      <c r="BE535" s="407"/>
      <c r="BF535" s="397"/>
      <c r="BG535" s="397"/>
      <c r="BH535" s="397"/>
      <c r="BI535" s="407"/>
      <c r="BJ535" s="397"/>
      <c r="BK535" s="397"/>
      <c r="BL535" s="397"/>
      <c r="BM535" s="407"/>
      <c r="BN535" s="397"/>
      <c r="BO535" s="397"/>
      <c r="BP535" s="397"/>
      <c r="BQ535" s="407"/>
      <c r="BR535" s="397"/>
      <c r="BS535" s="397"/>
      <c r="BT535" s="397"/>
      <c r="BU535" s="407"/>
      <c r="BV535" s="397"/>
      <c r="BW535" s="398"/>
      <c r="BX535" s="397"/>
      <c r="BY535" s="407"/>
      <c r="BZ535" s="409"/>
      <c r="CA535" s="410"/>
      <c r="CB535" s="411"/>
      <c r="CC535" s="397"/>
      <c r="CD535" s="397"/>
      <c r="CE535" s="407"/>
      <c r="CF535" s="397"/>
      <c r="CG535" s="397"/>
      <c r="CH535" s="397"/>
      <c r="CI535" s="407"/>
      <c r="CJ535" s="240"/>
      <c r="CK535" s="241"/>
      <c r="CL535" s="242"/>
    </row>
    <row r="536" spans="2:90" ht="23.25" thickBot="1">
      <c r="B536" s="223"/>
      <c r="C536" s="224"/>
      <c r="D536" s="225"/>
      <c r="E536" s="421"/>
      <c r="F536" s="420"/>
      <c r="G536" s="227"/>
      <c r="H536" s="392"/>
      <c r="I536" s="228"/>
      <c r="J536" s="228"/>
      <c r="K536" s="228"/>
      <c r="L536" s="418"/>
      <c r="M536" s="231"/>
      <c r="N536" s="232"/>
      <c r="O536" s="390"/>
      <c r="P536" s="391"/>
      <c r="R536" s="397"/>
      <c r="S536" s="211"/>
      <c r="T536" s="397"/>
      <c r="U536" s="238"/>
      <c r="V536" s="397"/>
      <c r="W536" s="397"/>
      <c r="X536" s="397"/>
      <c r="Y536" s="407"/>
      <c r="Z536" s="397"/>
      <c r="AA536" s="397"/>
      <c r="AB536" s="397"/>
      <c r="AC536" s="407"/>
      <c r="AD536" s="397"/>
      <c r="AE536" s="397"/>
      <c r="AF536" s="400"/>
      <c r="AG536" s="401"/>
      <c r="AH536" s="397"/>
      <c r="AI536" s="400"/>
      <c r="AJ536" s="397"/>
      <c r="AK536" s="422"/>
      <c r="AL536" s="400"/>
      <c r="AM536" s="402"/>
      <c r="AN536" s="403"/>
      <c r="AO536" s="400"/>
      <c r="AP536" s="397"/>
      <c r="AQ536" s="397"/>
      <c r="AR536" s="397"/>
      <c r="AS536" s="404"/>
      <c r="AT536" s="397"/>
      <c r="AU536" s="397"/>
      <c r="AV536" s="397"/>
      <c r="AW536" s="407"/>
      <c r="AX536" s="397"/>
      <c r="AY536" s="397"/>
      <c r="AZ536" s="397"/>
      <c r="BA536" s="407"/>
      <c r="BB536" s="397"/>
      <c r="BC536" s="397"/>
      <c r="BD536" s="397"/>
      <c r="BE536" s="407"/>
      <c r="BF536" s="397"/>
      <c r="BG536" s="397"/>
      <c r="BH536" s="397"/>
      <c r="BI536" s="407"/>
      <c r="BJ536" s="397"/>
      <c r="BK536" s="397"/>
      <c r="BL536" s="397"/>
      <c r="BM536" s="407"/>
      <c r="BN536" s="397"/>
      <c r="BO536" s="397"/>
      <c r="BP536" s="397"/>
      <c r="BQ536" s="407"/>
      <c r="BR536" s="397"/>
      <c r="BS536" s="397"/>
      <c r="BT536" s="397"/>
      <c r="BU536" s="407"/>
      <c r="BV536" s="397"/>
      <c r="BW536" s="398"/>
      <c r="BX536" s="397"/>
      <c r="BY536" s="407"/>
      <c r="BZ536" s="409"/>
      <c r="CA536" s="410"/>
      <c r="CB536" s="411"/>
      <c r="CC536" s="397"/>
      <c r="CD536" s="397"/>
      <c r="CE536" s="407"/>
      <c r="CF536" s="397"/>
      <c r="CG536" s="397"/>
      <c r="CH536" s="397"/>
      <c r="CI536" s="407"/>
      <c r="CJ536" s="240"/>
      <c r="CK536" s="241"/>
      <c r="CL536" s="242"/>
    </row>
    <row r="537" spans="2:90" ht="23.25" thickBot="1">
      <c r="B537" s="223"/>
      <c r="C537" s="224"/>
      <c r="D537" s="225"/>
      <c r="E537" s="421"/>
      <c r="F537" s="420"/>
      <c r="G537" s="227"/>
      <c r="H537" s="392"/>
      <c r="I537" s="228"/>
      <c r="J537" s="228"/>
      <c r="K537" s="228"/>
      <c r="L537" s="418"/>
      <c r="M537" s="231"/>
      <c r="N537" s="232"/>
      <c r="O537" s="390"/>
      <c r="P537" s="391"/>
      <c r="R537" s="397"/>
      <c r="S537" s="211"/>
      <c r="T537" s="397"/>
      <c r="U537" s="238"/>
      <c r="V537" s="397"/>
      <c r="W537" s="397"/>
      <c r="X537" s="397"/>
      <c r="Y537" s="407"/>
      <c r="Z537" s="397"/>
      <c r="AA537" s="397"/>
      <c r="AB537" s="397"/>
      <c r="AC537" s="407"/>
      <c r="AD537" s="397"/>
      <c r="AE537" s="397"/>
      <c r="AF537" s="400"/>
      <c r="AG537" s="401"/>
      <c r="AH537" s="397"/>
      <c r="AI537" s="400"/>
      <c r="AJ537" s="397"/>
      <c r="AK537" s="422"/>
      <c r="AL537" s="400"/>
      <c r="AM537" s="402"/>
      <c r="AN537" s="403"/>
      <c r="AO537" s="400"/>
      <c r="AP537" s="397"/>
      <c r="AQ537" s="397"/>
      <c r="AR537" s="397"/>
      <c r="AS537" s="404"/>
      <c r="AT537" s="397"/>
      <c r="AU537" s="397"/>
      <c r="AV537" s="397"/>
      <c r="AW537" s="407"/>
      <c r="AX537" s="397"/>
      <c r="AY537" s="397"/>
      <c r="AZ537" s="397"/>
      <c r="BA537" s="407"/>
      <c r="BB537" s="397"/>
      <c r="BC537" s="397"/>
      <c r="BD537" s="397"/>
      <c r="BE537" s="407"/>
      <c r="BF537" s="397"/>
      <c r="BG537" s="397"/>
      <c r="BH537" s="397"/>
      <c r="BI537" s="407"/>
      <c r="BJ537" s="397"/>
      <c r="BK537" s="397"/>
      <c r="BL537" s="397"/>
      <c r="BM537" s="407"/>
      <c r="BN537" s="397"/>
      <c r="BO537" s="397"/>
      <c r="BP537" s="397"/>
      <c r="BQ537" s="407"/>
      <c r="BR537" s="397"/>
      <c r="BS537" s="397"/>
      <c r="BT537" s="397"/>
      <c r="BU537" s="407"/>
      <c r="BV537" s="397"/>
      <c r="BW537" s="398"/>
      <c r="BX537" s="397"/>
      <c r="BY537" s="407"/>
      <c r="BZ537" s="409"/>
      <c r="CA537" s="410"/>
      <c r="CB537" s="411"/>
      <c r="CC537" s="397"/>
      <c r="CD537" s="397"/>
      <c r="CE537" s="407"/>
      <c r="CF537" s="397"/>
      <c r="CG537" s="397"/>
      <c r="CH537" s="397"/>
      <c r="CI537" s="407"/>
      <c r="CJ537" s="240"/>
      <c r="CK537" s="241"/>
      <c r="CL537" s="242"/>
    </row>
    <row r="538" spans="2:90" ht="23.25" thickBot="1">
      <c r="B538" s="223"/>
      <c r="C538" s="224"/>
      <c r="D538" s="225"/>
      <c r="E538" s="421"/>
      <c r="F538" s="420"/>
      <c r="G538" s="227"/>
      <c r="H538" s="392"/>
      <c r="I538" s="228"/>
      <c r="J538" s="228"/>
      <c r="K538" s="228"/>
      <c r="L538" s="418"/>
      <c r="M538" s="231"/>
      <c r="N538" s="232"/>
      <c r="O538" s="390"/>
      <c r="P538" s="391"/>
      <c r="R538" s="397"/>
      <c r="S538" s="211"/>
      <c r="T538" s="397"/>
      <c r="U538" s="238"/>
      <c r="V538" s="397"/>
      <c r="W538" s="397"/>
      <c r="X538" s="397"/>
      <c r="Y538" s="407"/>
      <c r="Z538" s="397"/>
      <c r="AA538" s="397"/>
      <c r="AB538" s="397"/>
      <c r="AC538" s="407"/>
      <c r="AD538" s="397"/>
      <c r="AE538" s="397"/>
      <c r="AF538" s="400"/>
      <c r="AG538" s="401"/>
      <c r="AH538" s="397"/>
      <c r="AI538" s="400"/>
      <c r="AJ538" s="397"/>
      <c r="AK538" s="422"/>
      <c r="AL538" s="400"/>
      <c r="AM538" s="402"/>
      <c r="AN538" s="403"/>
      <c r="AO538" s="400"/>
      <c r="AP538" s="397"/>
      <c r="AQ538" s="397"/>
      <c r="AR538" s="397"/>
      <c r="AS538" s="404"/>
      <c r="AT538" s="397"/>
      <c r="AU538" s="397"/>
      <c r="AV538" s="397"/>
      <c r="AW538" s="407"/>
      <c r="AX538" s="397"/>
      <c r="AY538" s="397"/>
      <c r="AZ538" s="397"/>
      <c r="BA538" s="407"/>
      <c r="BB538" s="397"/>
      <c r="BC538" s="397"/>
      <c r="BD538" s="397"/>
      <c r="BE538" s="407"/>
      <c r="BF538" s="397"/>
      <c r="BG538" s="397"/>
      <c r="BH538" s="397"/>
      <c r="BI538" s="407"/>
      <c r="BJ538" s="397"/>
      <c r="BK538" s="397"/>
      <c r="BL538" s="397"/>
      <c r="BM538" s="407"/>
      <c r="BN538" s="397"/>
      <c r="BO538" s="397"/>
      <c r="BP538" s="397"/>
      <c r="BQ538" s="407"/>
      <c r="BR538" s="397"/>
      <c r="BS538" s="397"/>
      <c r="BT538" s="397"/>
      <c r="BU538" s="407"/>
      <c r="BV538" s="397"/>
      <c r="BW538" s="398"/>
      <c r="BX538" s="397"/>
      <c r="BY538" s="407"/>
      <c r="BZ538" s="409"/>
      <c r="CA538" s="410"/>
      <c r="CB538" s="411"/>
      <c r="CC538" s="397"/>
      <c r="CD538" s="397"/>
      <c r="CE538" s="407"/>
      <c r="CF538" s="397"/>
      <c r="CG538" s="397"/>
      <c r="CH538" s="397"/>
      <c r="CI538" s="407"/>
      <c r="CJ538" s="240"/>
      <c r="CK538" s="241"/>
      <c r="CL538" s="242"/>
    </row>
    <row r="539" spans="2:90" ht="23.25" thickBot="1">
      <c r="B539" s="223"/>
      <c r="C539" s="224"/>
      <c r="D539" s="225"/>
      <c r="E539" s="421"/>
      <c r="F539" s="420"/>
      <c r="G539" s="227"/>
      <c r="H539" s="392"/>
      <c r="I539" s="228"/>
      <c r="J539" s="228"/>
      <c r="K539" s="228"/>
      <c r="L539" s="418"/>
      <c r="M539" s="231"/>
      <c r="N539" s="232"/>
      <c r="O539" s="390"/>
      <c r="P539" s="391"/>
      <c r="R539" s="397"/>
      <c r="S539" s="211"/>
      <c r="T539" s="397"/>
      <c r="U539" s="238"/>
      <c r="V539" s="397"/>
      <c r="W539" s="397"/>
      <c r="X539" s="397"/>
      <c r="Y539" s="407"/>
      <c r="Z539" s="397"/>
      <c r="AA539" s="397"/>
      <c r="AB539" s="397"/>
      <c r="AC539" s="407"/>
      <c r="AD539" s="397"/>
      <c r="AE539" s="397"/>
      <c r="AF539" s="400"/>
      <c r="AG539" s="401"/>
      <c r="AH539" s="397"/>
      <c r="AI539" s="400"/>
      <c r="AJ539" s="397"/>
      <c r="AK539" s="422"/>
      <c r="AL539" s="400"/>
      <c r="AM539" s="402"/>
      <c r="AN539" s="403"/>
      <c r="AO539" s="400"/>
      <c r="AP539" s="397"/>
      <c r="AQ539" s="397"/>
      <c r="AR539" s="397"/>
      <c r="AS539" s="404"/>
      <c r="AT539" s="397"/>
      <c r="AU539" s="397"/>
      <c r="AV539" s="397"/>
      <c r="AW539" s="407"/>
      <c r="AX539" s="397"/>
      <c r="AY539" s="397"/>
      <c r="AZ539" s="397"/>
      <c r="BA539" s="407"/>
      <c r="BB539" s="397"/>
      <c r="BC539" s="397"/>
      <c r="BD539" s="397"/>
      <c r="BE539" s="407"/>
      <c r="BF539" s="397"/>
      <c r="BG539" s="397"/>
      <c r="BH539" s="397"/>
      <c r="BI539" s="407"/>
      <c r="BJ539" s="397"/>
      <c r="BK539" s="397"/>
      <c r="BL539" s="397"/>
      <c r="BM539" s="407"/>
      <c r="BN539" s="397"/>
      <c r="BO539" s="397"/>
      <c r="BP539" s="397"/>
      <c r="BQ539" s="407"/>
      <c r="BR539" s="397"/>
      <c r="BS539" s="397"/>
      <c r="BT539" s="397"/>
      <c r="BU539" s="407"/>
      <c r="BV539" s="397"/>
      <c r="BW539" s="398"/>
      <c r="BX539" s="397"/>
      <c r="BY539" s="407"/>
      <c r="BZ539" s="409"/>
      <c r="CA539" s="410"/>
      <c r="CB539" s="411"/>
      <c r="CC539" s="397"/>
      <c r="CD539" s="397"/>
      <c r="CE539" s="407"/>
      <c r="CF539" s="397"/>
      <c r="CG539" s="397"/>
      <c r="CH539" s="397"/>
      <c r="CI539" s="407"/>
      <c r="CJ539" s="240"/>
      <c r="CK539" s="241"/>
      <c r="CL539" s="242"/>
    </row>
    <row r="540" spans="2:90" ht="23.25" thickBot="1">
      <c r="B540" s="223"/>
      <c r="C540" s="224"/>
      <c r="D540" s="225"/>
      <c r="E540" s="421"/>
      <c r="F540" s="420"/>
      <c r="G540" s="227"/>
      <c r="H540" s="392"/>
      <c r="I540" s="228"/>
      <c r="J540" s="228"/>
      <c r="K540" s="228"/>
      <c r="L540" s="418"/>
      <c r="M540" s="231"/>
      <c r="N540" s="232"/>
      <c r="O540" s="390"/>
      <c r="P540" s="391"/>
      <c r="R540" s="397"/>
      <c r="S540" s="211"/>
      <c r="T540" s="397"/>
      <c r="U540" s="238"/>
      <c r="V540" s="397"/>
      <c r="W540" s="397"/>
      <c r="X540" s="397"/>
      <c r="Y540" s="407"/>
      <c r="Z540" s="397"/>
      <c r="AA540" s="397"/>
      <c r="AB540" s="397"/>
      <c r="AC540" s="407"/>
      <c r="AD540" s="397"/>
      <c r="AE540" s="397"/>
      <c r="AF540" s="400"/>
      <c r="AG540" s="401"/>
      <c r="AH540" s="397"/>
      <c r="AI540" s="400"/>
      <c r="AJ540" s="397"/>
      <c r="AK540" s="422"/>
      <c r="AL540" s="400"/>
      <c r="AM540" s="402"/>
      <c r="AN540" s="403"/>
      <c r="AO540" s="400"/>
      <c r="AP540" s="397"/>
      <c r="AQ540" s="397"/>
      <c r="AR540" s="397"/>
      <c r="AS540" s="404"/>
      <c r="AT540" s="397"/>
      <c r="AU540" s="397"/>
      <c r="AV540" s="397"/>
      <c r="AW540" s="407"/>
      <c r="AX540" s="397"/>
      <c r="AY540" s="397"/>
      <c r="AZ540" s="397"/>
      <c r="BA540" s="407"/>
      <c r="BB540" s="397"/>
      <c r="BC540" s="397"/>
      <c r="BD540" s="397"/>
      <c r="BE540" s="407"/>
      <c r="BF540" s="397"/>
      <c r="BG540" s="397"/>
      <c r="BH540" s="397"/>
      <c r="BI540" s="407"/>
      <c r="BJ540" s="397"/>
      <c r="BK540" s="397"/>
      <c r="BL540" s="397"/>
      <c r="BM540" s="407"/>
      <c r="BN540" s="397"/>
      <c r="BO540" s="397"/>
      <c r="BP540" s="397"/>
      <c r="BQ540" s="407"/>
      <c r="BR540" s="397"/>
      <c r="BS540" s="397"/>
      <c r="BT540" s="397"/>
      <c r="BU540" s="407"/>
      <c r="BV540" s="397"/>
      <c r="BW540" s="398"/>
      <c r="BX540" s="397"/>
      <c r="BY540" s="407"/>
      <c r="BZ540" s="409"/>
      <c r="CA540" s="410"/>
      <c r="CB540" s="411"/>
      <c r="CC540" s="397"/>
      <c r="CD540" s="397"/>
      <c r="CE540" s="407"/>
      <c r="CF540" s="397"/>
      <c r="CG540" s="397"/>
      <c r="CH540" s="397"/>
      <c r="CI540" s="407"/>
      <c r="CJ540" s="240"/>
      <c r="CK540" s="241"/>
      <c r="CL540" s="242"/>
    </row>
    <row r="541" spans="2:90" ht="23.25" thickBot="1">
      <c r="B541" s="223"/>
      <c r="C541" s="224"/>
      <c r="D541" s="225"/>
      <c r="E541" s="421"/>
      <c r="F541" s="420"/>
      <c r="G541" s="227"/>
      <c r="H541" s="392"/>
      <c r="I541" s="228"/>
      <c r="J541" s="228"/>
      <c r="K541" s="228"/>
      <c r="L541" s="418"/>
      <c r="M541" s="231"/>
      <c r="N541" s="232"/>
      <c r="O541" s="390"/>
      <c r="P541" s="391"/>
      <c r="R541" s="397"/>
      <c r="S541" s="211"/>
      <c r="T541" s="397"/>
      <c r="U541" s="238"/>
      <c r="V541" s="397"/>
      <c r="W541" s="397"/>
      <c r="X541" s="397"/>
      <c r="Y541" s="407"/>
      <c r="Z541" s="397"/>
      <c r="AA541" s="397"/>
      <c r="AB541" s="397"/>
      <c r="AC541" s="407"/>
      <c r="AD541" s="397"/>
      <c r="AE541" s="397"/>
      <c r="AF541" s="400"/>
      <c r="AG541" s="401"/>
      <c r="AH541" s="397"/>
      <c r="AI541" s="400"/>
      <c r="AJ541" s="397"/>
      <c r="AK541" s="422"/>
      <c r="AL541" s="400"/>
      <c r="AM541" s="402"/>
      <c r="AN541" s="403"/>
      <c r="AO541" s="400"/>
      <c r="AP541" s="397"/>
      <c r="AQ541" s="397"/>
      <c r="AR541" s="397"/>
      <c r="AS541" s="404"/>
      <c r="AT541" s="397"/>
      <c r="AU541" s="397"/>
      <c r="AV541" s="397"/>
      <c r="AW541" s="407"/>
      <c r="AX541" s="397"/>
      <c r="AY541" s="397"/>
      <c r="AZ541" s="397"/>
      <c r="BA541" s="407"/>
      <c r="BB541" s="397"/>
      <c r="BC541" s="397"/>
      <c r="BD541" s="397"/>
      <c r="BE541" s="407"/>
      <c r="BF541" s="397"/>
      <c r="BG541" s="397"/>
      <c r="BH541" s="397"/>
      <c r="BI541" s="407"/>
      <c r="BJ541" s="397"/>
      <c r="BK541" s="397"/>
      <c r="BL541" s="397"/>
      <c r="BM541" s="407"/>
      <c r="BN541" s="397"/>
      <c r="BO541" s="397"/>
      <c r="BP541" s="397"/>
      <c r="BQ541" s="407"/>
      <c r="BR541" s="397"/>
      <c r="BS541" s="397"/>
      <c r="BT541" s="397"/>
      <c r="BU541" s="407"/>
      <c r="BV541" s="397"/>
      <c r="BW541" s="398"/>
      <c r="BX541" s="397"/>
      <c r="BY541" s="407"/>
      <c r="BZ541" s="409"/>
      <c r="CA541" s="410"/>
      <c r="CB541" s="411"/>
      <c r="CC541" s="397"/>
      <c r="CD541" s="397"/>
      <c r="CE541" s="407"/>
      <c r="CF541" s="397"/>
      <c r="CG541" s="397"/>
      <c r="CH541" s="397"/>
      <c r="CI541" s="407"/>
      <c r="CJ541" s="240"/>
      <c r="CK541" s="241"/>
      <c r="CL541" s="242"/>
    </row>
    <row r="542" spans="2:90" ht="23.25" thickBot="1">
      <c r="B542" s="223"/>
      <c r="C542" s="224"/>
      <c r="D542" s="225"/>
      <c r="E542" s="421"/>
      <c r="F542" s="420"/>
      <c r="G542" s="227"/>
      <c r="H542" s="392"/>
      <c r="I542" s="228"/>
      <c r="J542" s="228"/>
      <c r="K542" s="228"/>
      <c r="L542" s="418"/>
      <c r="M542" s="231"/>
      <c r="N542" s="232"/>
      <c r="O542" s="390"/>
      <c r="P542" s="391"/>
      <c r="R542" s="397"/>
      <c r="S542" s="211"/>
      <c r="T542" s="397"/>
      <c r="U542" s="238"/>
      <c r="V542" s="397"/>
      <c r="W542" s="397"/>
      <c r="X542" s="397"/>
      <c r="Y542" s="407"/>
      <c r="Z542" s="397"/>
      <c r="AA542" s="397"/>
      <c r="AB542" s="397"/>
      <c r="AC542" s="407"/>
      <c r="AD542" s="397"/>
      <c r="AE542" s="397"/>
      <c r="AF542" s="400"/>
      <c r="AG542" s="401"/>
      <c r="AH542" s="397"/>
      <c r="AI542" s="400"/>
      <c r="AJ542" s="397"/>
      <c r="AK542" s="422"/>
      <c r="AL542" s="400"/>
      <c r="AM542" s="402"/>
      <c r="AN542" s="403"/>
      <c r="AO542" s="400"/>
      <c r="AP542" s="397"/>
      <c r="AQ542" s="397"/>
      <c r="AR542" s="397"/>
      <c r="AS542" s="404"/>
      <c r="AT542" s="397"/>
      <c r="AU542" s="397"/>
      <c r="AV542" s="397"/>
      <c r="AW542" s="407"/>
      <c r="AX542" s="397"/>
      <c r="AY542" s="397"/>
      <c r="AZ542" s="397"/>
      <c r="BA542" s="407"/>
      <c r="BB542" s="397"/>
      <c r="BC542" s="397"/>
      <c r="BD542" s="397"/>
      <c r="BE542" s="407"/>
      <c r="BF542" s="397"/>
      <c r="BG542" s="397"/>
      <c r="BH542" s="397"/>
      <c r="BI542" s="407"/>
      <c r="BJ542" s="397"/>
      <c r="BK542" s="397"/>
      <c r="BL542" s="397"/>
      <c r="BM542" s="407"/>
      <c r="BN542" s="397"/>
      <c r="BO542" s="397"/>
      <c r="BP542" s="397"/>
      <c r="BQ542" s="407"/>
      <c r="BR542" s="397"/>
      <c r="BS542" s="397"/>
      <c r="BT542" s="397"/>
      <c r="BU542" s="407"/>
      <c r="BV542" s="397"/>
      <c r="BW542" s="398"/>
      <c r="BX542" s="397"/>
      <c r="BY542" s="407"/>
      <c r="BZ542" s="409"/>
      <c r="CA542" s="410"/>
      <c r="CB542" s="411"/>
      <c r="CC542" s="397"/>
      <c r="CD542" s="397"/>
      <c r="CE542" s="407"/>
      <c r="CF542" s="397"/>
      <c r="CG542" s="397"/>
      <c r="CH542" s="397"/>
      <c r="CI542" s="407"/>
      <c r="CJ542" s="240"/>
      <c r="CK542" s="241"/>
      <c r="CL542" s="242"/>
    </row>
    <row r="543" spans="2:90" ht="23.25" thickBot="1">
      <c r="B543" s="223"/>
      <c r="C543" s="224"/>
      <c r="D543" s="225"/>
      <c r="E543" s="421"/>
      <c r="F543" s="420"/>
      <c r="G543" s="227"/>
      <c r="H543" s="392"/>
      <c r="I543" s="228"/>
      <c r="J543" s="228"/>
      <c r="K543" s="228"/>
      <c r="L543" s="418"/>
      <c r="M543" s="231"/>
      <c r="N543" s="232"/>
      <c r="O543" s="390"/>
      <c r="P543" s="391"/>
      <c r="R543" s="397"/>
      <c r="S543" s="211"/>
      <c r="T543" s="397"/>
      <c r="U543" s="238"/>
      <c r="V543" s="397"/>
      <c r="W543" s="397"/>
      <c r="X543" s="397"/>
      <c r="Y543" s="407"/>
      <c r="Z543" s="397"/>
      <c r="AA543" s="397"/>
      <c r="AB543" s="397"/>
      <c r="AC543" s="407"/>
      <c r="AD543" s="397"/>
      <c r="AE543" s="397"/>
      <c r="AF543" s="400"/>
      <c r="AG543" s="401"/>
      <c r="AH543" s="397"/>
      <c r="AI543" s="400"/>
      <c r="AJ543" s="397"/>
      <c r="AK543" s="422"/>
      <c r="AL543" s="400"/>
      <c r="AM543" s="402"/>
      <c r="AN543" s="403"/>
      <c r="AO543" s="400"/>
      <c r="AP543" s="397"/>
      <c r="AQ543" s="397"/>
      <c r="AR543" s="397"/>
      <c r="AS543" s="404"/>
      <c r="AT543" s="397"/>
      <c r="AU543" s="397"/>
      <c r="AV543" s="397"/>
      <c r="AW543" s="407"/>
      <c r="AX543" s="397"/>
      <c r="AY543" s="397"/>
      <c r="AZ543" s="397"/>
      <c r="BA543" s="407"/>
      <c r="BB543" s="397"/>
      <c r="BC543" s="397"/>
      <c r="BD543" s="397"/>
      <c r="BE543" s="407"/>
      <c r="BF543" s="397"/>
      <c r="BG543" s="397"/>
      <c r="BH543" s="397"/>
      <c r="BI543" s="407"/>
      <c r="BJ543" s="397"/>
      <c r="BK543" s="397"/>
      <c r="BL543" s="397"/>
      <c r="BM543" s="407"/>
      <c r="BN543" s="397"/>
      <c r="BO543" s="397"/>
      <c r="BP543" s="397"/>
      <c r="BQ543" s="407"/>
      <c r="BR543" s="397"/>
      <c r="BS543" s="397"/>
      <c r="BT543" s="397"/>
      <c r="BU543" s="407"/>
      <c r="BV543" s="397"/>
      <c r="BW543" s="398"/>
      <c r="BX543" s="397"/>
      <c r="BY543" s="407"/>
      <c r="BZ543" s="409"/>
      <c r="CA543" s="410"/>
      <c r="CB543" s="411"/>
      <c r="CC543" s="397"/>
      <c r="CD543" s="397"/>
      <c r="CE543" s="407"/>
      <c r="CF543" s="397"/>
      <c r="CG543" s="397"/>
      <c r="CH543" s="397"/>
      <c r="CI543" s="407"/>
      <c r="CJ543" s="240"/>
      <c r="CK543" s="241"/>
      <c r="CL543" s="242"/>
    </row>
    <row r="544" spans="2:90" ht="23.25" thickBot="1">
      <c r="B544" s="223"/>
      <c r="C544" s="224"/>
      <c r="D544" s="225"/>
      <c r="E544" s="421"/>
      <c r="F544" s="420"/>
      <c r="G544" s="227"/>
      <c r="H544" s="392"/>
      <c r="I544" s="228"/>
      <c r="J544" s="228"/>
      <c r="K544" s="228"/>
      <c r="L544" s="418"/>
      <c r="M544" s="231"/>
      <c r="N544" s="232"/>
      <c r="O544" s="390"/>
      <c r="P544" s="391"/>
      <c r="R544" s="397"/>
      <c r="S544" s="211"/>
      <c r="T544" s="397"/>
      <c r="U544" s="238"/>
      <c r="V544" s="397"/>
      <c r="W544" s="397"/>
      <c r="X544" s="397"/>
      <c r="Y544" s="407"/>
      <c r="Z544" s="397"/>
      <c r="AA544" s="397"/>
      <c r="AB544" s="397"/>
      <c r="AC544" s="407"/>
      <c r="AD544" s="397"/>
      <c r="AE544" s="397"/>
      <c r="AF544" s="400"/>
      <c r="AG544" s="401"/>
      <c r="AH544" s="397"/>
      <c r="AI544" s="400"/>
      <c r="AJ544" s="397"/>
      <c r="AK544" s="422"/>
      <c r="AL544" s="400"/>
      <c r="AM544" s="402"/>
      <c r="AN544" s="403"/>
      <c r="AO544" s="400"/>
      <c r="AP544" s="397"/>
      <c r="AQ544" s="397"/>
      <c r="AR544" s="397"/>
      <c r="AS544" s="404"/>
      <c r="AT544" s="397"/>
      <c r="AU544" s="397"/>
      <c r="AV544" s="397"/>
      <c r="AW544" s="407"/>
      <c r="AX544" s="397"/>
      <c r="AY544" s="397"/>
      <c r="AZ544" s="397"/>
      <c r="BA544" s="407"/>
      <c r="BB544" s="397"/>
      <c r="BC544" s="397"/>
      <c r="BD544" s="397"/>
      <c r="BE544" s="407"/>
      <c r="BF544" s="397"/>
      <c r="BG544" s="397"/>
      <c r="BH544" s="397"/>
      <c r="BI544" s="407"/>
      <c r="BJ544" s="397"/>
      <c r="BK544" s="397"/>
      <c r="BL544" s="397"/>
      <c r="BM544" s="407"/>
      <c r="BN544" s="397"/>
      <c r="BO544" s="397"/>
      <c r="BP544" s="397"/>
      <c r="BQ544" s="407"/>
      <c r="BR544" s="397"/>
      <c r="BS544" s="397"/>
      <c r="BT544" s="397"/>
      <c r="BU544" s="407"/>
      <c r="BV544" s="397"/>
      <c r="BW544" s="398"/>
      <c r="BX544" s="397"/>
      <c r="BY544" s="407"/>
      <c r="BZ544" s="409"/>
      <c r="CA544" s="410"/>
      <c r="CB544" s="411"/>
      <c r="CC544" s="397"/>
      <c r="CD544" s="397"/>
      <c r="CE544" s="407"/>
      <c r="CF544" s="397"/>
      <c r="CG544" s="397"/>
      <c r="CH544" s="397"/>
      <c r="CI544" s="407"/>
      <c r="CJ544" s="240"/>
      <c r="CK544" s="241"/>
      <c r="CL544" s="242"/>
    </row>
    <row r="545" spans="2:90" ht="23.25" thickBot="1">
      <c r="B545" s="223"/>
      <c r="C545" s="224"/>
      <c r="D545" s="225"/>
      <c r="E545" s="421"/>
      <c r="F545" s="420"/>
      <c r="G545" s="227"/>
      <c r="H545" s="392"/>
      <c r="I545" s="228"/>
      <c r="J545" s="228"/>
      <c r="K545" s="228"/>
      <c r="L545" s="418"/>
      <c r="M545" s="231"/>
      <c r="N545" s="232"/>
      <c r="O545" s="390"/>
      <c r="P545" s="391"/>
      <c r="R545" s="397"/>
      <c r="S545" s="211"/>
      <c r="T545" s="397"/>
      <c r="U545" s="238"/>
      <c r="V545" s="397"/>
      <c r="W545" s="397"/>
      <c r="X545" s="397"/>
      <c r="Y545" s="407"/>
      <c r="Z545" s="397"/>
      <c r="AA545" s="397"/>
      <c r="AB545" s="397"/>
      <c r="AC545" s="407"/>
      <c r="AD545" s="397"/>
      <c r="AE545" s="397"/>
      <c r="AF545" s="400"/>
      <c r="AG545" s="401"/>
      <c r="AH545" s="397"/>
      <c r="AI545" s="400"/>
      <c r="AJ545" s="397"/>
      <c r="AK545" s="422"/>
      <c r="AL545" s="400"/>
      <c r="AM545" s="402"/>
      <c r="AN545" s="403"/>
      <c r="AO545" s="400"/>
      <c r="AP545" s="397"/>
      <c r="AQ545" s="397"/>
      <c r="AR545" s="397"/>
      <c r="AS545" s="404"/>
      <c r="AT545" s="397"/>
      <c r="AU545" s="397"/>
      <c r="AV545" s="397"/>
      <c r="AW545" s="407"/>
      <c r="AX545" s="397"/>
      <c r="AY545" s="397"/>
      <c r="AZ545" s="397"/>
      <c r="BA545" s="407"/>
      <c r="BB545" s="397"/>
      <c r="BC545" s="397"/>
      <c r="BD545" s="397"/>
      <c r="BE545" s="407"/>
      <c r="BF545" s="397"/>
      <c r="BG545" s="397"/>
      <c r="BH545" s="397"/>
      <c r="BI545" s="407"/>
      <c r="BJ545" s="397"/>
      <c r="BK545" s="397"/>
      <c r="BL545" s="397"/>
      <c r="BM545" s="407"/>
      <c r="BN545" s="397"/>
      <c r="BO545" s="397"/>
      <c r="BP545" s="397"/>
      <c r="BQ545" s="407"/>
      <c r="BR545" s="397"/>
      <c r="BS545" s="397"/>
      <c r="BT545" s="397"/>
      <c r="BU545" s="407"/>
      <c r="BV545" s="397"/>
      <c r="BW545" s="398"/>
      <c r="BX545" s="397"/>
      <c r="BY545" s="407"/>
      <c r="BZ545" s="409"/>
      <c r="CA545" s="410"/>
      <c r="CB545" s="411"/>
      <c r="CC545" s="397"/>
      <c r="CD545" s="397"/>
      <c r="CE545" s="407"/>
      <c r="CF545" s="397"/>
      <c r="CG545" s="397"/>
      <c r="CH545" s="397"/>
      <c r="CI545" s="407"/>
      <c r="CJ545" s="240"/>
      <c r="CK545" s="241"/>
      <c r="CL545" s="242"/>
    </row>
    <row r="546" spans="2:90" ht="23.25" thickBot="1">
      <c r="B546" s="223"/>
      <c r="C546" s="224"/>
      <c r="D546" s="225"/>
      <c r="E546" s="421"/>
      <c r="F546" s="420"/>
      <c r="G546" s="227"/>
      <c r="H546" s="392"/>
      <c r="I546" s="228"/>
      <c r="J546" s="228"/>
      <c r="K546" s="228"/>
      <c r="L546" s="418"/>
      <c r="M546" s="231"/>
      <c r="N546" s="232"/>
      <c r="O546" s="390"/>
      <c r="P546" s="391"/>
      <c r="R546" s="397"/>
      <c r="S546" s="211"/>
      <c r="T546" s="397"/>
      <c r="U546" s="238"/>
      <c r="V546" s="397"/>
      <c r="W546" s="397"/>
      <c r="X546" s="397"/>
      <c r="Y546" s="407"/>
      <c r="Z546" s="397"/>
      <c r="AA546" s="397"/>
      <c r="AB546" s="397"/>
      <c r="AC546" s="407"/>
      <c r="AD546" s="397"/>
      <c r="AE546" s="397"/>
      <c r="AF546" s="400"/>
      <c r="AG546" s="401"/>
      <c r="AH546" s="397"/>
      <c r="AI546" s="400"/>
      <c r="AJ546" s="397"/>
      <c r="AK546" s="422"/>
      <c r="AL546" s="400"/>
      <c r="AM546" s="402"/>
      <c r="AN546" s="403"/>
      <c r="AO546" s="400"/>
      <c r="AP546" s="397"/>
      <c r="AQ546" s="397"/>
      <c r="AR546" s="397"/>
      <c r="AS546" s="404"/>
      <c r="AT546" s="397"/>
      <c r="AU546" s="397"/>
      <c r="AV546" s="397"/>
      <c r="AW546" s="407"/>
      <c r="AX546" s="397"/>
      <c r="AY546" s="397"/>
      <c r="AZ546" s="397"/>
      <c r="BA546" s="407"/>
      <c r="BB546" s="397"/>
      <c r="BC546" s="397"/>
      <c r="BD546" s="397"/>
      <c r="BE546" s="407"/>
      <c r="BF546" s="397"/>
      <c r="BG546" s="397"/>
      <c r="BH546" s="397"/>
      <c r="BI546" s="407"/>
      <c r="BJ546" s="397"/>
      <c r="BK546" s="397"/>
      <c r="BL546" s="397"/>
      <c r="BM546" s="407"/>
      <c r="BN546" s="397"/>
      <c r="BO546" s="397"/>
      <c r="BP546" s="397"/>
      <c r="BQ546" s="407"/>
      <c r="BR546" s="397"/>
      <c r="BS546" s="397"/>
      <c r="BT546" s="397"/>
      <c r="BU546" s="407"/>
      <c r="BV546" s="397"/>
      <c r="BW546" s="398"/>
      <c r="BX546" s="397"/>
      <c r="BY546" s="407"/>
      <c r="BZ546" s="409"/>
      <c r="CA546" s="410"/>
      <c r="CB546" s="411"/>
      <c r="CC546" s="397"/>
      <c r="CD546" s="397"/>
      <c r="CE546" s="407"/>
      <c r="CF546" s="397"/>
      <c r="CG546" s="397"/>
      <c r="CH546" s="397"/>
      <c r="CI546" s="407"/>
      <c r="CJ546" s="240"/>
      <c r="CK546" s="241"/>
      <c r="CL546" s="242"/>
    </row>
    <row r="547" spans="2:90" ht="23.25" thickBot="1">
      <c r="B547" s="223"/>
      <c r="C547" s="224"/>
      <c r="D547" s="225"/>
      <c r="E547" s="421"/>
      <c r="F547" s="420"/>
      <c r="G547" s="227"/>
      <c r="H547" s="392"/>
      <c r="I547" s="228"/>
      <c r="J547" s="228"/>
      <c r="K547" s="228"/>
      <c r="L547" s="418"/>
      <c r="M547" s="231"/>
      <c r="N547" s="232"/>
      <c r="O547" s="390"/>
      <c r="P547" s="391"/>
      <c r="R547" s="397"/>
      <c r="S547" s="211"/>
      <c r="T547" s="397"/>
      <c r="U547" s="238"/>
      <c r="V547" s="397"/>
      <c r="W547" s="397"/>
      <c r="X547" s="397"/>
      <c r="Y547" s="407"/>
      <c r="Z547" s="397"/>
      <c r="AA547" s="397"/>
      <c r="AB547" s="397"/>
      <c r="AC547" s="407"/>
      <c r="AD547" s="397"/>
      <c r="AE547" s="397"/>
      <c r="AF547" s="400"/>
      <c r="AG547" s="401"/>
      <c r="AH547" s="397"/>
      <c r="AI547" s="400"/>
      <c r="AJ547" s="397"/>
      <c r="AK547" s="422"/>
      <c r="AL547" s="400"/>
      <c r="AM547" s="402"/>
      <c r="AN547" s="403"/>
      <c r="AO547" s="400"/>
      <c r="AP547" s="397"/>
      <c r="AQ547" s="397"/>
      <c r="AR547" s="397"/>
      <c r="AS547" s="404"/>
      <c r="AT547" s="397"/>
      <c r="AU547" s="397"/>
      <c r="AV547" s="397"/>
      <c r="AW547" s="407"/>
      <c r="AX547" s="397"/>
      <c r="AY547" s="397"/>
      <c r="AZ547" s="397"/>
      <c r="BA547" s="407"/>
      <c r="BB547" s="397"/>
      <c r="BC547" s="397"/>
      <c r="BD547" s="397"/>
      <c r="BE547" s="407"/>
      <c r="BF547" s="397"/>
      <c r="BG547" s="397"/>
      <c r="BH547" s="397"/>
      <c r="BI547" s="407"/>
      <c r="BJ547" s="397"/>
      <c r="BK547" s="397"/>
      <c r="BL547" s="397"/>
      <c r="BM547" s="407"/>
      <c r="BN547" s="397"/>
      <c r="BO547" s="397"/>
      <c r="BP547" s="397"/>
      <c r="BQ547" s="407"/>
      <c r="BR547" s="397"/>
      <c r="BS547" s="397"/>
      <c r="BT547" s="397"/>
      <c r="BU547" s="407"/>
      <c r="BV547" s="397"/>
      <c r="BW547" s="398"/>
      <c r="BX547" s="397"/>
      <c r="BY547" s="407"/>
      <c r="BZ547" s="409"/>
      <c r="CA547" s="410"/>
      <c r="CB547" s="411"/>
      <c r="CC547" s="397"/>
      <c r="CD547" s="397"/>
      <c r="CE547" s="407"/>
      <c r="CF547" s="397"/>
      <c r="CG547" s="397"/>
      <c r="CH547" s="397"/>
      <c r="CI547" s="407"/>
      <c r="CJ547" s="240"/>
      <c r="CK547" s="241"/>
      <c r="CL547" s="242"/>
    </row>
    <row r="548" spans="2:90" ht="23.25" thickBot="1">
      <c r="B548" s="223"/>
      <c r="C548" s="224"/>
      <c r="D548" s="225"/>
      <c r="E548" s="421"/>
      <c r="F548" s="420"/>
      <c r="G548" s="227"/>
      <c r="H548" s="392"/>
      <c r="I548" s="228"/>
      <c r="J548" s="228"/>
      <c r="K548" s="228"/>
      <c r="L548" s="418"/>
      <c r="M548" s="231"/>
      <c r="N548" s="232"/>
      <c r="O548" s="390"/>
      <c r="P548" s="391"/>
      <c r="R548" s="397"/>
      <c r="S548" s="211"/>
      <c r="T548" s="397"/>
      <c r="U548" s="238"/>
      <c r="V548" s="397"/>
      <c r="W548" s="397"/>
      <c r="X548" s="397"/>
      <c r="Y548" s="407"/>
      <c r="Z548" s="397"/>
      <c r="AA548" s="397"/>
      <c r="AB548" s="397"/>
      <c r="AC548" s="407"/>
      <c r="AD548" s="397"/>
      <c r="AE548" s="397"/>
      <c r="AF548" s="400"/>
      <c r="AG548" s="401"/>
      <c r="AH548" s="397"/>
      <c r="AI548" s="400"/>
      <c r="AJ548" s="397"/>
      <c r="AK548" s="422"/>
      <c r="AL548" s="400"/>
      <c r="AM548" s="402"/>
      <c r="AN548" s="403"/>
      <c r="AO548" s="400"/>
      <c r="AP548" s="397"/>
      <c r="AQ548" s="397"/>
      <c r="AR548" s="397"/>
      <c r="AS548" s="404"/>
      <c r="AT548" s="397"/>
      <c r="AU548" s="397"/>
      <c r="AV548" s="397"/>
      <c r="AW548" s="407"/>
      <c r="AX548" s="397"/>
      <c r="AY548" s="397"/>
      <c r="AZ548" s="397"/>
      <c r="BA548" s="407"/>
      <c r="BB548" s="397"/>
      <c r="BC548" s="397"/>
      <c r="BD548" s="397"/>
      <c r="BE548" s="407"/>
      <c r="BF548" s="397"/>
      <c r="BG548" s="397"/>
      <c r="BH548" s="397"/>
      <c r="BI548" s="407"/>
      <c r="BJ548" s="397"/>
      <c r="BK548" s="397"/>
      <c r="BL548" s="397"/>
      <c r="BM548" s="407"/>
      <c r="BN548" s="397"/>
      <c r="BO548" s="397"/>
      <c r="BP548" s="397"/>
      <c r="BQ548" s="407"/>
      <c r="BR548" s="397"/>
      <c r="BS548" s="397"/>
      <c r="BT548" s="397"/>
      <c r="BU548" s="407"/>
      <c r="BV548" s="397"/>
      <c r="BW548" s="398"/>
      <c r="BX548" s="397"/>
      <c r="BY548" s="407"/>
      <c r="BZ548" s="409"/>
      <c r="CA548" s="410"/>
      <c r="CB548" s="411"/>
      <c r="CC548" s="397"/>
      <c r="CD548" s="397"/>
      <c r="CE548" s="407"/>
      <c r="CF548" s="397"/>
      <c r="CG548" s="397"/>
      <c r="CH548" s="397"/>
      <c r="CI548" s="407"/>
      <c r="CJ548" s="240"/>
      <c r="CK548" s="241"/>
      <c r="CL548" s="242"/>
    </row>
    <row r="549" spans="2:90" ht="23.25" thickBot="1">
      <c r="B549" s="223"/>
      <c r="C549" s="224"/>
      <c r="D549" s="225"/>
      <c r="E549" s="421"/>
      <c r="F549" s="420"/>
      <c r="G549" s="227"/>
      <c r="H549" s="392"/>
      <c r="I549" s="228"/>
      <c r="J549" s="228"/>
      <c r="K549" s="228"/>
      <c r="L549" s="418"/>
      <c r="M549" s="231"/>
      <c r="N549" s="232"/>
      <c r="O549" s="390"/>
      <c r="P549" s="391"/>
      <c r="R549" s="397"/>
      <c r="S549" s="211"/>
      <c r="T549" s="397"/>
      <c r="U549" s="238"/>
      <c r="V549" s="397"/>
      <c r="W549" s="397"/>
      <c r="X549" s="397"/>
      <c r="Y549" s="407"/>
      <c r="Z549" s="397"/>
      <c r="AA549" s="397"/>
      <c r="AB549" s="397"/>
      <c r="AC549" s="407"/>
      <c r="AD549" s="397"/>
      <c r="AE549" s="397"/>
      <c r="AF549" s="400"/>
      <c r="AG549" s="401"/>
      <c r="AH549" s="397"/>
      <c r="AI549" s="400"/>
      <c r="AJ549" s="397"/>
      <c r="AK549" s="422"/>
      <c r="AL549" s="400"/>
      <c r="AM549" s="402"/>
      <c r="AN549" s="403"/>
      <c r="AO549" s="400"/>
      <c r="AP549" s="397"/>
      <c r="AQ549" s="397"/>
      <c r="AR549" s="397"/>
      <c r="AS549" s="404"/>
      <c r="AT549" s="397"/>
      <c r="AU549" s="397"/>
      <c r="AV549" s="397"/>
      <c r="AW549" s="407"/>
      <c r="AX549" s="397"/>
      <c r="AY549" s="397"/>
      <c r="AZ549" s="397"/>
      <c r="BA549" s="407"/>
      <c r="BB549" s="397"/>
      <c r="BC549" s="397"/>
      <c r="BD549" s="397"/>
      <c r="BE549" s="407"/>
      <c r="BF549" s="397"/>
      <c r="BG549" s="397"/>
      <c r="BH549" s="397"/>
      <c r="BI549" s="407"/>
      <c r="BJ549" s="397"/>
      <c r="BK549" s="397"/>
      <c r="BL549" s="397"/>
      <c r="BM549" s="407"/>
      <c r="BN549" s="397"/>
      <c r="BO549" s="397"/>
      <c r="BP549" s="397"/>
      <c r="BQ549" s="407"/>
      <c r="BR549" s="397"/>
      <c r="BS549" s="397"/>
      <c r="BT549" s="397"/>
      <c r="BU549" s="407"/>
      <c r="BV549" s="397"/>
      <c r="BW549" s="398"/>
      <c r="BX549" s="397"/>
      <c r="BY549" s="407"/>
      <c r="BZ549" s="409"/>
      <c r="CA549" s="410"/>
      <c r="CB549" s="411"/>
      <c r="CC549" s="397"/>
      <c r="CD549" s="397"/>
      <c r="CE549" s="407"/>
      <c r="CF549" s="397"/>
      <c r="CG549" s="397"/>
      <c r="CH549" s="397"/>
      <c r="CI549" s="407"/>
      <c r="CJ549" s="240"/>
      <c r="CK549" s="241"/>
      <c r="CL549" s="242"/>
    </row>
    <row r="550" spans="2:90" ht="23.25" thickBot="1">
      <c r="B550" s="223"/>
      <c r="C550" s="224"/>
      <c r="D550" s="225"/>
      <c r="E550" s="421"/>
      <c r="F550" s="420"/>
      <c r="G550" s="227"/>
      <c r="H550" s="392"/>
      <c r="I550" s="228"/>
      <c r="J550" s="228"/>
      <c r="K550" s="228"/>
      <c r="L550" s="418"/>
      <c r="M550" s="231"/>
      <c r="N550" s="232"/>
      <c r="O550" s="390"/>
      <c r="P550" s="391"/>
      <c r="R550" s="397"/>
      <c r="S550" s="211"/>
      <c r="T550" s="397"/>
      <c r="U550" s="238"/>
      <c r="V550" s="397"/>
      <c r="W550" s="397"/>
      <c r="X550" s="397"/>
      <c r="Y550" s="407"/>
      <c r="Z550" s="397"/>
      <c r="AA550" s="397"/>
      <c r="AB550" s="397"/>
      <c r="AC550" s="407"/>
      <c r="AD550" s="397"/>
      <c r="AE550" s="397"/>
      <c r="AF550" s="400"/>
      <c r="AG550" s="401"/>
      <c r="AH550" s="397"/>
      <c r="AI550" s="400"/>
      <c r="AJ550" s="397"/>
      <c r="AK550" s="422"/>
      <c r="AL550" s="400"/>
      <c r="AM550" s="402"/>
      <c r="AN550" s="403"/>
      <c r="AO550" s="400"/>
      <c r="AP550" s="397"/>
      <c r="AQ550" s="397"/>
      <c r="AR550" s="397"/>
      <c r="AS550" s="404"/>
      <c r="AT550" s="397"/>
      <c r="AU550" s="397"/>
      <c r="AV550" s="397"/>
      <c r="AW550" s="407"/>
      <c r="AX550" s="397"/>
      <c r="AY550" s="397"/>
      <c r="AZ550" s="397"/>
      <c r="BA550" s="407"/>
      <c r="BB550" s="397"/>
      <c r="BC550" s="397"/>
      <c r="BD550" s="397"/>
      <c r="BE550" s="407"/>
      <c r="BF550" s="397"/>
      <c r="BG550" s="397"/>
      <c r="BH550" s="397"/>
      <c r="BI550" s="407"/>
      <c r="BJ550" s="397"/>
      <c r="BK550" s="397"/>
      <c r="BL550" s="397"/>
      <c r="BM550" s="407"/>
      <c r="BN550" s="397"/>
      <c r="BO550" s="397"/>
      <c r="BP550" s="397"/>
      <c r="BQ550" s="407"/>
      <c r="BR550" s="397"/>
      <c r="BS550" s="397"/>
      <c r="BT550" s="397"/>
      <c r="BU550" s="407"/>
      <c r="BV550" s="397"/>
      <c r="BW550" s="398"/>
      <c r="BX550" s="397"/>
      <c r="BY550" s="407"/>
      <c r="BZ550" s="409"/>
      <c r="CA550" s="410"/>
      <c r="CB550" s="411"/>
      <c r="CC550" s="397"/>
      <c r="CD550" s="397"/>
      <c r="CE550" s="407"/>
      <c r="CF550" s="397"/>
      <c r="CG550" s="397"/>
      <c r="CH550" s="397"/>
      <c r="CI550" s="407"/>
      <c r="CJ550" s="240"/>
      <c r="CK550" s="241"/>
      <c r="CL550" s="242"/>
    </row>
    <row r="551" spans="2:90" ht="23.25" thickBot="1">
      <c r="B551" s="223"/>
      <c r="C551" s="224"/>
      <c r="D551" s="225"/>
      <c r="E551" s="421"/>
      <c r="F551" s="420"/>
      <c r="G551" s="227"/>
      <c r="H551" s="392"/>
      <c r="I551" s="228"/>
      <c r="J551" s="228"/>
      <c r="K551" s="228"/>
      <c r="L551" s="418"/>
      <c r="M551" s="231"/>
      <c r="N551" s="232"/>
      <c r="O551" s="390"/>
      <c r="P551" s="391"/>
      <c r="R551" s="397"/>
      <c r="S551" s="211"/>
      <c r="T551" s="397"/>
      <c r="U551" s="238"/>
      <c r="V551" s="397"/>
      <c r="W551" s="397"/>
      <c r="X551" s="397"/>
      <c r="Y551" s="407"/>
      <c r="Z551" s="397"/>
      <c r="AA551" s="397"/>
      <c r="AB551" s="397"/>
      <c r="AC551" s="407"/>
      <c r="AD551" s="397"/>
      <c r="AE551" s="397"/>
      <c r="AF551" s="400"/>
      <c r="AG551" s="401"/>
      <c r="AH551" s="397"/>
      <c r="AI551" s="400"/>
      <c r="AJ551" s="397"/>
      <c r="AK551" s="422"/>
      <c r="AL551" s="400"/>
      <c r="AM551" s="402"/>
      <c r="AN551" s="403"/>
      <c r="AO551" s="400"/>
      <c r="AP551" s="397"/>
      <c r="AQ551" s="397"/>
      <c r="AR551" s="397"/>
      <c r="AS551" s="404"/>
      <c r="AT551" s="397"/>
      <c r="AU551" s="397"/>
      <c r="AV551" s="397"/>
      <c r="AW551" s="407"/>
      <c r="AX551" s="397"/>
      <c r="AY551" s="397"/>
      <c r="AZ551" s="397"/>
      <c r="BA551" s="407"/>
      <c r="BB551" s="397"/>
      <c r="BC551" s="397"/>
      <c r="BD551" s="397"/>
      <c r="BE551" s="407"/>
      <c r="BF551" s="397"/>
      <c r="BG551" s="397"/>
      <c r="BH551" s="397"/>
      <c r="BI551" s="407"/>
      <c r="BJ551" s="397"/>
      <c r="BK551" s="397"/>
      <c r="BL551" s="397"/>
      <c r="BM551" s="407"/>
      <c r="BN551" s="397"/>
      <c r="BO551" s="397"/>
      <c r="BP551" s="397"/>
      <c r="BQ551" s="407"/>
      <c r="BR551" s="397"/>
      <c r="BS551" s="397"/>
      <c r="BT551" s="397"/>
      <c r="BU551" s="407"/>
      <c r="BV551" s="397"/>
      <c r="BW551" s="398"/>
      <c r="BX551" s="397"/>
      <c r="BY551" s="407"/>
      <c r="BZ551" s="409"/>
      <c r="CA551" s="410"/>
      <c r="CB551" s="411"/>
      <c r="CC551" s="397"/>
      <c r="CD551" s="397"/>
      <c r="CE551" s="407"/>
      <c r="CF551" s="397"/>
      <c r="CG551" s="397"/>
      <c r="CH551" s="397"/>
      <c r="CI551" s="407"/>
      <c r="CJ551" s="240"/>
      <c r="CK551" s="241"/>
      <c r="CL551" s="242"/>
    </row>
    <row r="552" spans="2:90" ht="23.25" thickBot="1">
      <c r="B552" s="223"/>
      <c r="C552" s="224"/>
      <c r="D552" s="225"/>
      <c r="E552" s="421"/>
      <c r="F552" s="420"/>
      <c r="G552" s="227"/>
      <c r="H552" s="392"/>
      <c r="I552" s="228"/>
      <c r="J552" s="228"/>
      <c r="K552" s="228"/>
      <c r="L552" s="418"/>
      <c r="M552" s="231"/>
      <c r="N552" s="232"/>
      <c r="O552" s="390"/>
      <c r="P552" s="391"/>
      <c r="R552" s="397"/>
      <c r="S552" s="211"/>
      <c r="T552" s="397"/>
      <c r="U552" s="238"/>
      <c r="V552" s="397"/>
      <c r="W552" s="397"/>
      <c r="X552" s="397"/>
      <c r="Y552" s="407"/>
      <c r="Z552" s="397"/>
      <c r="AA552" s="397"/>
      <c r="AB552" s="397"/>
      <c r="AC552" s="407"/>
      <c r="AD552" s="397"/>
      <c r="AE552" s="397"/>
      <c r="AF552" s="400"/>
      <c r="AG552" s="401"/>
      <c r="AH552" s="397"/>
      <c r="AI552" s="400"/>
      <c r="AJ552" s="397"/>
      <c r="AK552" s="422"/>
      <c r="AL552" s="400"/>
      <c r="AM552" s="402"/>
      <c r="AN552" s="403"/>
      <c r="AO552" s="400"/>
      <c r="AP552" s="397"/>
      <c r="AQ552" s="397"/>
      <c r="AR552" s="397"/>
      <c r="AS552" s="404"/>
      <c r="AT552" s="397"/>
      <c r="AU552" s="397"/>
      <c r="AV552" s="397"/>
      <c r="AW552" s="407"/>
      <c r="AX552" s="397"/>
      <c r="AY552" s="397"/>
      <c r="AZ552" s="397"/>
      <c r="BA552" s="407"/>
      <c r="BB552" s="397"/>
      <c r="BC552" s="397"/>
      <c r="BD552" s="397"/>
      <c r="BE552" s="407"/>
      <c r="BF552" s="397"/>
      <c r="BG552" s="397"/>
      <c r="BH552" s="397"/>
      <c r="BI552" s="407"/>
      <c r="BJ552" s="397"/>
      <c r="BK552" s="397"/>
      <c r="BL552" s="397"/>
      <c r="BM552" s="407"/>
      <c r="BN552" s="397"/>
      <c r="BO552" s="397"/>
      <c r="BP552" s="397"/>
      <c r="BQ552" s="407"/>
      <c r="BR552" s="397"/>
      <c r="BS552" s="397"/>
      <c r="BT552" s="397"/>
      <c r="BU552" s="407"/>
      <c r="BV552" s="397"/>
      <c r="BW552" s="398"/>
      <c r="BX552" s="397"/>
      <c r="BY552" s="407"/>
      <c r="BZ552" s="409"/>
      <c r="CA552" s="410"/>
      <c r="CB552" s="411"/>
      <c r="CC552" s="397"/>
      <c r="CD552" s="397"/>
      <c r="CE552" s="407"/>
      <c r="CF552" s="397"/>
      <c r="CG552" s="397"/>
      <c r="CH552" s="397"/>
      <c r="CI552" s="407"/>
      <c r="CJ552" s="240"/>
      <c r="CK552" s="241"/>
      <c r="CL552" s="242"/>
    </row>
    <row r="553" spans="2:90" ht="23.25" thickBot="1">
      <c r="B553" s="223"/>
      <c r="C553" s="224"/>
      <c r="D553" s="225"/>
      <c r="E553" s="421"/>
      <c r="F553" s="420"/>
      <c r="G553" s="227"/>
      <c r="H553" s="392"/>
      <c r="I553" s="228"/>
      <c r="J553" s="228"/>
      <c r="K553" s="228"/>
      <c r="L553" s="418"/>
      <c r="M553" s="231"/>
      <c r="N553" s="232"/>
      <c r="O553" s="390"/>
      <c r="P553" s="391"/>
      <c r="R553" s="397"/>
      <c r="S553" s="211"/>
      <c r="T553" s="397"/>
      <c r="U553" s="238"/>
      <c r="V553" s="397"/>
      <c r="W553" s="397"/>
      <c r="X553" s="397"/>
      <c r="Y553" s="407"/>
      <c r="Z553" s="397"/>
      <c r="AA553" s="397"/>
      <c r="AB553" s="397"/>
      <c r="AC553" s="407"/>
      <c r="AD553" s="397"/>
      <c r="AE553" s="397"/>
      <c r="AF553" s="400"/>
      <c r="AG553" s="401"/>
      <c r="AH553" s="397"/>
      <c r="AI553" s="400"/>
      <c r="AJ553" s="397"/>
      <c r="AK553" s="422"/>
      <c r="AL553" s="400"/>
      <c r="AM553" s="402"/>
      <c r="AN553" s="403"/>
      <c r="AO553" s="400"/>
      <c r="AP553" s="397"/>
      <c r="AQ553" s="397"/>
      <c r="AR553" s="397"/>
      <c r="AS553" s="404"/>
      <c r="AT553" s="397"/>
      <c r="AU553" s="397"/>
      <c r="AV553" s="397"/>
      <c r="AW553" s="407"/>
      <c r="AX553" s="397"/>
      <c r="AY553" s="397"/>
      <c r="AZ553" s="397"/>
      <c r="BA553" s="407"/>
      <c r="BB553" s="397"/>
      <c r="BC553" s="397"/>
      <c r="BD553" s="397"/>
      <c r="BE553" s="407"/>
      <c r="BF553" s="397"/>
      <c r="BG553" s="397"/>
      <c r="BH553" s="397"/>
      <c r="BI553" s="407"/>
      <c r="BJ553" s="397"/>
      <c r="BK553" s="397"/>
      <c r="BL553" s="397"/>
      <c r="BM553" s="407"/>
      <c r="BN553" s="397"/>
      <c r="BO553" s="397"/>
      <c r="BP553" s="397"/>
      <c r="BQ553" s="407"/>
      <c r="BR553" s="397"/>
      <c r="BS553" s="397"/>
      <c r="BT553" s="397"/>
      <c r="BU553" s="407"/>
      <c r="BV553" s="397"/>
      <c r="BW553" s="398"/>
      <c r="BX553" s="397"/>
      <c r="BY553" s="407"/>
      <c r="BZ553" s="409"/>
      <c r="CA553" s="410"/>
      <c r="CB553" s="411"/>
      <c r="CC553" s="397"/>
      <c r="CD553" s="397"/>
      <c r="CE553" s="407"/>
      <c r="CF553" s="397"/>
      <c r="CG553" s="397"/>
      <c r="CH553" s="397"/>
      <c r="CI553" s="407"/>
      <c r="CJ553" s="240"/>
      <c r="CK553" s="241"/>
      <c r="CL553" s="242"/>
    </row>
    <row r="554" spans="2:90" ht="23.25" thickBot="1">
      <c r="B554" s="223"/>
      <c r="C554" s="224"/>
      <c r="D554" s="225"/>
      <c r="E554" s="421"/>
      <c r="F554" s="420"/>
      <c r="G554" s="227"/>
      <c r="H554" s="392"/>
      <c r="I554" s="228"/>
      <c r="J554" s="228"/>
      <c r="K554" s="228"/>
      <c r="L554" s="418"/>
      <c r="M554" s="231"/>
      <c r="N554" s="232"/>
      <c r="O554" s="390"/>
      <c r="P554" s="391"/>
      <c r="R554" s="397"/>
      <c r="S554" s="211"/>
      <c r="T554" s="397"/>
      <c r="U554" s="238"/>
      <c r="V554" s="397"/>
      <c r="W554" s="397"/>
      <c r="X554" s="397"/>
      <c r="Y554" s="407"/>
      <c r="Z554" s="397"/>
      <c r="AA554" s="397"/>
      <c r="AB554" s="397"/>
      <c r="AC554" s="407"/>
      <c r="AD554" s="397"/>
      <c r="AE554" s="397"/>
      <c r="AF554" s="400"/>
      <c r="AG554" s="401"/>
      <c r="AH554" s="397"/>
      <c r="AI554" s="400"/>
      <c r="AJ554" s="397"/>
      <c r="AK554" s="422"/>
      <c r="AL554" s="400"/>
      <c r="AM554" s="402"/>
      <c r="AN554" s="403"/>
      <c r="AO554" s="400"/>
      <c r="AP554" s="397"/>
      <c r="AQ554" s="397"/>
      <c r="AR554" s="397"/>
      <c r="AS554" s="404"/>
      <c r="AT554" s="397"/>
      <c r="AU554" s="397"/>
      <c r="AV554" s="397"/>
      <c r="AW554" s="407"/>
      <c r="AX554" s="397"/>
      <c r="AY554" s="397"/>
      <c r="AZ554" s="397"/>
      <c r="BA554" s="407"/>
      <c r="BB554" s="397"/>
      <c r="BC554" s="397"/>
      <c r="BD554" s="397"/>
      <c r="BE554" s="407"/>
      <c r="BF554" s="397"/>
      <c r="BG554" s="397"/>
      <c r="BH554" s="397"/>
      <c r="BI554" s="407"/>
      <c r="BJ554" s="397"/>
      <c r="BK554" s="397"/>
      <c r="BL554" s="397"/>
      <c r="BM554" s="407"/>
      <c r="BN554" s="397"/>
      <c r="BO554" s="397"/>
      <c r="BP554" s="397"/>
      <c r="BQ554" s="407"/>
      <c r="BR554" s="397"/>
      <c r="BS554" s="397"/>
      <c r="BT554" s="397"/>
      <c r="BU554" s="407"/>
      <c r="BV554" s="397"/>
      <c r="BW554" s="398"/>
      <c r="BX554" s="397"/>
      <c r="BY554" s="407"/>
      <c r="BZ554" s="409"/>
      <c r="CA554" s="410"/>
      <c r="CB554" s="411"/>
      <c r="CC554" s="397"/>
      <c r="CD554" s="397"/>
      <c r="CE554" s="407"/>
      <c r="CF554" s="397"/>
      <c r="CG554" s="397"/>
      <c r="CH554" s="397"/>
      <c r="CI554" s="407"/>
      <c r="CJ554" s="240"/>
      <c r="CK554" s="241"/>
      <c r="CL554" s="242"/>
    </row>
    <row r="555" spans="2:90" ht="23.25" thickBot="1">
      <c r="B555" s="223"/>
      <c r="C555" s="224"/>
      <c r="D555" s="225"/>
      <c r="E555" s="421"/>
      <c r="F555" s="420"/>
      <c r="G555" s="227"/>
      <c r="H555" s="392"/>
      <c r="I555" s="228"/>
      <c r="J555" s="228"/>
      <c r="K555" s="228"/>
      <c r="L555" s="418"/>
      <c r="M555" s="231"/>
      <c r="N555" s="232"/>
      <c r="O555" s="390"/>
      <c r="P555" s="391"/>
      <c r="R555" s="397"/>
      <c r="S555" s="211"/>
      <c r="T555" s="397"/>
      <c r="U555" s="238"/>
      <c r="V555" s="397"/>
      <c r="W555" s="397"/>
      <c r="X555" s="397"/>
      <c r="Y555" s="407"/>
      <c r="Z555" s="397"/>
      <c r="AA555" s="397"/>
      <c r="AB555" s="397"/>
      <c r="AC555" s="407"/>
      <c r="AD555" s="397"/>
      <c r="AE555" s="397"/>
      <c r="AF555" s="400"/>
      <c r="AG555" s="401"/>
      <c r="AH555" s="397"/>
      <c r="AI555" s="400"/>
      <c r="AJ555" s="397"/>
      <c r="AK555" s="422"/>
      <c r="AL555" s="400"/>
      <c r="AM555" s="402"/>
      <c r="AN555" s="403"/>
      <c r="AO555" s="400"/>
      <c r="AP555" s="397"/>
      <c r="AQ555" s="397"/>
      <c r="AR555" s="397"/>
      <c r="AS555" s="404"/>
      <c r="AT555" s="397"/>
      <c r="AU555" s="397"/>
      <c r="AV555" s="397"/>
      <c r="AW555" s="407"/>
      <c r="AX555" s="397"/>
      <c r="AY555" s="397"/>
      <c r="AZ555" s="397"/>
      <c r="BA555" s="407"/>
      <c r="BB555" s="397"/>
      <c r="BC555" s="397"/>
      <c r="BD555" s="397"/>
      <c r="BE555" s="407"/>
      <c r="BF555" s="397"/>
      <c r="BG555" s="397"/>
      <c r="BH555" s="397"/>
      <c r="BI555" s="407"/>
      <c r="BJ555" s="397"/>
      <c r="BK555" s="397"/>
      <c r="BL555" s="397"/>
      <c r="BM555" s="407"/>
      <c r="BN555" s="397"/>
      <c r="BO555" s="397"/>
      <c r="BP555" s="397"/>
      <c r="BQ555" s="407"/>
      <c r="BR555" s="397"/>
      <c r="BS555" s="397"/>
      <c r="BT555" s="397"/>
      <c r="BU555" s="407"/>
      <c r="BV555" s="397"/>
      <c r="BW555" s="398"/>
      <c r="BX555" s="397"/>
      <c r="BY555" s="407"/>
      <c r="BZ555" s="409"/>
      <c r="CA555" s="410"/>
      <c r="CB555" s="411"/>
      <c r="CC555" s="397"/>
      <c r="CD555" s="397"/>
      <c r="CE555" s="407"/>
      <c r="CF555" s="397"/>
      <c r="CG555" s="397"/>
      <c r="CH555" s="397"/>
      <c r="CI555" s="407"/>
      <c r="CJ555" s="240"/>
      <c r="CK555" s="241"/>
      <c r="CL555" s="242"/>
    </row>
    <row r="556" spans="2:90" ht="23.25" thickBot="1">
      <c r="B556" s="223"/>
      <c r="C556" s="224"/>
      <c r="D556" s="225"/>
      <c r="E556" s="421"/>
      <c r="F556" s="420"/>
      <c r="G556" s="227"/>
      <c r="H556" s="392"/>
      <c r="I556" s="228"/>
      <c r="J556" s="228"/>
      <c r="K556" s="228"/>
      <c r="L556" s="418"/>
      <c r="M556" s="231"/>
      <c r="N556" s="232"/>
      <c r="O556" s="390"/>
      <c r="P556" s="391"/>
      <c r="R556" s="397"/>
      <c r="S556" s="211"/>
      <c r="T556" s="397"/>
      <c r="U556" s="238"/>
      <c r="V556" s="397"/>
      <c r="W556" s="397"/>
      <c r="X556" s="397"/>
      <c r="Y556" s="407"/>
      <c r="Z556" s="397"/>
      <c r="AA556" s="397"/>
      <c r="AB556" s="397"/>
      <c r="AC556" s="407"/>
      <c r="AD556" s="397"/>
      <c r="AE556" s="397"/>
      <c r="AF556" s="400"/>
      <c r="AG556" s="401"/>
      <c r="AH556" s="397"/>
      <c r="AI556" s="400"/>
      <c r="AJ556" s="397"/>
      <c r="AK556" s="422"/>
      <c r="AL556" s="400"/>
      <c r="AM556" s="402"/>
      <c r="AN556" s="403"/>
      <c r="AO556" s="400"/>
      <c r="AP556" s="397"/>
      <c r="AQ556" s="397"/>
      <c r="AR556" s="397"/>
      <c r="AS556" s="404"/>
      <c r="AT556" s="397"/>
      <c r="AU556" s="397"/>
      <c r="AV556" s="397"/>
      <c r="AW556" s="407"/>
      <c r="AX556" s="397"/>
      <c r="AY556" s="397"/>
      <c r="AZ556" s="397"/>
      <c r="BA556" s="407"/>
      <c r="BB556" s="397"/>
      <c r="BC556" s="397"/>
      <c r="BD556" s="397"/>
      <c r="BE556" s="407"/>
      <c r="BF556" s="397"/>
      <c r="BG556" s="397"/>
      <c r="BH556" s="397"/>
      <c r="BI556" s="407"/>
      <c r="BJ556" s="397"/>
      <c r="BK556" s="397"/>
      <c r="BL556" s="397"/>
      <c r="BM556" s="407"/>
      <c r="BN556" s="397"/>
      <c r="BO556" s="397"/>
      <c r="BP556" s="397"/>
      <c r="BQ556" s="407"/>
      <c r="BR556" s="397"/>
      <c r="BS556" s="397"/>
      <c r="BT556" s="397"/>
      <c r="BU556" s="407"/>
      <c r="BV556" s="397"/>
      <c r="BW556" s="398"/>
      <c r="BX556" s="397"/>
      <c r="BY556" s="407"/>
      <c r="BZ556" s="409"/>
      <c r="CA556" s="410"/>
      <c r="CB556" s="411"/>
      <c r="CC556" s="397"/>
      <c r="CD556" s="397"/>
      <c r="CE556" s="407"/>
      <c r="CF556" s="397"/>
      <c r="CG556" s="397"/>
      <c r="CH556" s="397"/>
      <c r="CI556" s="407"/>
      <c r="CJ556" s="240"/>
      <c r="CK556" s="241"/>
      <c r="CL556" s="242"/>
    </row>
    <row r="557" spans="2:90" ht="23.25" thickBot="1">
      <c r="B557" s="223"/>
      <c r="C557" s="224"/>
      <c r="D557" s="225"/>
      <c r="E557" s="421"/>
      <c r="F557" s="420"/>
      <c r="G557" s="227"/>
      <c r="H557" s="392"/>
      <c r="I557" s="228"/>
      <c r="J557" s="228"/>
      <c r="K557" s="228"/>
      <c r="L557" s="418"/>
      <c r="M557" s="231"/>
      <c r="N557" s="232"/>
      <c r="O557" s="390"/>
      <c r="P557" s="391"/>
      <c r="R557" s="397"/>
      <c r="S557" s="211"/>
      <c r="T557" s="397"/>
      <c r="U557" s="238"/>
      <c r="V557" s="397"/>
      <c r="W557" s="397"/>
      <c r="X557" s="397"/>
      <c r="Y557" s="407"/>
      <c r="Z557" s="397"/>
      <c r="AA557" s="397"/>
      <c r="AB557" s="397"/>
      <c r="AC557" s="407"/>
      <c r="AD557" s="397"/>
      <c r="AE557" s="397"/>
      <c r="AF557" s="400"/>
      <c r="AG557" s="401"/>
      <c r="AH557" s="397"/>
      <c r="AI557" s="400"/>
      <c r="AJ557" s="397"/>
      <c r="AK557" s="422"/>
      <c r="AL557" s="400"/>
      <c r="AM557" s="402"/>
      <c r="AN557" s="403"/>
      <c r="AO557" s="400"/>
      <c r="AP557" s="397"/>
      <c r="AQ557" s="397"/>
      <c r="AR557" s="397"/>
      <c r="AS557" s="404"/>
      <c r="AT557" s="397"/>
      <c r="AU557" s="397"/>
      <c r="AV557" s="397"/>
      <c r="AW557" s="407"/>
      <c r="AX557" s="397"/>
      <c r="AY557" s="397"/>
      <c r="AZ557" s="397"/>
      <c r="BA557" s="407"/>
      <c r="BB557" s="397"/>
      <c r="BC557" s="397"/>
      <c r="BD557" s="397"/>
      <c r="BE557" s="407"/>
      <c r="BF557" s="397"/>
      <c r="BG557" s="397"/>
      <c r="BH557" s="397"/>
      <c r="BI557" s="407"/>
      <c r="BJ557" s="397"/>
      <c r="BK557" s="397"/>
      <c r="BL557" s="397"/>
      <c r="BM557" s="407"/>
      <c r="BN557" s="397"/>
      <c r="BO557" s="397"/>
      <c r="BP557" s="397"/>
      <c r="BQ557" s="407"/>
      <c r="BR557" s="397"/>
      <c r="BS557" s="397"/>
      <c r="BT557" s="397"/>
      <c r="BU557" s="407"/>
      <c r="BV557" s="397"/>
      <c r="BW557" s="398"/>
      <c r="BX557" s="397"/>
      <c r="BY557" s="407"/>
      <c r="BZ557" s="409"/>
      <c r="CA557" s="410"/>
      <c r="CB557" s="411"/>
      <c r="CC557" s="397"/>
      <c r="CD557" s="397"/>
      <c r="CE557" s="407"/>
      <c r="CF557" s="397"/>
      <c r="CG557" s="397"/>
      <c r="CH557" s="397"/>
      <c r="CI557" s="407"/>
      <c r="CJ557" s="240"/>
      <c r="CK557" s="241"/>
      <c r="CL557" s="242"/>
    </row>
    <row r="558" spans="2:90" ht="23.25" thickBot="1">
      <c r="B558" s="223"/>
      <c r="C558" s="224"/>
      <c r="D558" s="225"/>
      <c r="E558" s="421"/>
      <c r="F558" s="420"/>
      <c r="G558" s="227"/>
      <c r="H558" s="392"/>
      <c r="I558" s="228"/>
      <c r="J558" s="228"/>
      <c r="K558" s="228"/>
      <c r="L558" s="418"/>
      <c r="M558" s="231"/>
      <c r="N558" s="232"/>
      <c r="O558" s="390"/>
      <c r="P558" s="391"/>
      <c r="R558" s="397"/>
      <c r="S558" s="211"/>
      <c r="T558" s="397"/>
      <c r="U558" s="238"/>
      <c r="V558" s="397"/>
      <c r="W558" s="397"/>
      <c r="X558" s="397"/>
      <c r="Y558" s="407"/>
      <c r="Z558" s="397"/>
      <c r="AA558" s="397"/>
      <c r="AB558" s="397"/>
      <c r="AC558" s="407"/>
      <c r="AD558" s="397"/>
      <c r="AE558" s="397"/>
      <c r="AF558" s="400"/>
      <c r="AG558" s="401"/>
      <c r="AH558" s="397"/>
      <c r="AI558" s="400"/>
      <c r="AJ558" s="397"/>
      <c r="AK558" s="422"/>
      <c r="AL558" s="400"/>
      <c r="AM558" s="402"/>
      <c r="AN558" s="403"/>
      <c r="AO558" s="400"/>
      <c r="AP558" s="397"/>
      <c r="AQ558" s="397"/>
      <c r="AR558" s="397"/>
      <c r="AS558" s="404"/>
      <c r="AT558" s="397"/>
      <c r="AU558" s="397"/>
      <c r="AV558" s="397"/>
      <c r="AW558" s="407"/>
      <c r="AX558" s="397"/>
      <c r="AY558" s="397"/>
      <c r="AZ558" s="397"/>
      <c r="BA558" s="407"/>
      <c r="BB558" s="397"/>
      <c r="BC558" s="397"/>
      <c r="BD558" s="397"/>
      <c r="BE558" s="407"/>
      <c r="BF558" s="397"/>
      <c r="BG558" s="397"/>
      <c r="BH558" s="397"/>
      <c r="BI558" s="407"/>
      <c r="BJ558" s="397"/>
      <c r="BK558" s="397"/>
      <c r="BL558" s="397"/>
      <c r="BM558" s="407"/>
      <c r="BN558" s="397"/>
      <c r="BO558" s="397"/>
      <c r="BP558" s="397"/>
      <c r="BQ558" s="407"/>
      <c r="BR558" s="397"/>
      <c r="BS558" s="397"/>
      <c r="BT558" s="397"/>
      <c r="BU558" s="407"/>
      <c r="BV558" s="397"/>
      <c r="BW558" s="398"/>
      <c r="BX558" s="397"/>
      <c r="BY558" s="407"/>
      <c r="BZ558" s="409"/>
      <c r="CA558" s="410"/>
      <c r="CB558" s="411"/>
      <c r="CC558" s="397"/>
      <c r="CD558" s="397"/>
      <c r="CE558" s="407"/>
      <c r="CF558" s="397"/>
      <c r="CG558" s="397"/>
      <c r="CH558" s="397"/>
      <c r="CI558" s="407"/>
      <c r="CJ558" s="240"/>
      <c r="CK558" s="241"/>
      <c r="CL558" s="242"/>
    </row>
    <row r="559" spans="2:90" ht="23.25" thickBot="1">
      <c r="B559" s="223"/>
      <c r="C559" s="224"/>
      <c r="D559" s="225"/>
      <c r="E559" s="421"/>
      <c r="F559" s="420"/>
      <c r="G559" s="227"/>
      <c r="H559" s="392"/>
      <c r="I559" s="228"/>
      <c r="J559" s="228"/>
      <c r="K559" s="228"/>
      <c r="L559" s="418"/>
      <c r="M559" s="231"/>
      <c r="N559" s="232"/>
      <c r="O559" s="390"/>
      <c r="P559" s="391"/>
      <c r="R559" s="397"/>
      <c r="S559" s="211"/>
      <c r="T559" s="397"/>
      <c r="U559" s="238"/>
      <c r="V559" s="397"/>
      <c r="W559" s="397"/>
      <c r="X559" s="397"/>
      <c r="Y559" s="407"/>
      <c r="Z559" s="397"/>
      <c r="AA559" s="397"/>
      <c r="AB559" s="397"/>
      <c r="AC559" s="407"/>
      <c r="AD559" s="397"/>
      <c r="AE559" s="397"/>
      <c r="AF559" s="400"/>
      <c r="AG559" s="401"/>
      <c r="AH559" s="397"/>
      <c r="AI559" s="400"/>
      <c r="AJ559" s="397"/>
      <c r="AK559" s="422"/>
      <c r="AL559" s="400"/>
      <c r="AM559" s="402"/>
      <c r="AN559" s="403"/>
      <c r="AO559" s="400"/>
      <c r="AP559" s="397"/>
      <c r="AQ559" s="397"/>
      <c r="AR559" s="397"/>
      <c r="AS559" s="404"/>
      <c r="AT559" s="397"/>
      <c r="AU559" s="397"/>
      <c r="AV559" s="397"/>
      <c r="AW559" s="407"/>
      <c r="AX559" s="397"/>
      <c r="AY559" s="397"/>
      <c r="AZ559" s="397"/>
      <c r="BA559" s="407"/>
      <c r="BB559" s="397"/>
      <c r="BC559" s="397"/>
      <c r="BD559" s="397"/>
      <c r="BE559" s="407"/>
      <c r="BF559" s="397"/>
      <c r="BG559" s="397"/>
      <c r="BH559" s="397"/>
      <c r="BI559" s="407"/>
      <c r="BJ559" s="397"/>
      <c r="BK559" s="397"/>
      <c r="BL559" s="397"/>
      <c r="BM559" s="407"/>
      <c r="BN559" s="397"/>
      <c r="BO559" s="397"/>
      <c r="BP559" s="397"/>
      <c r="BQ559" s="407"/>
      <c r="BR559" s="397"/>
      <c r="BS559" s="397"/>
      <c r="BT559" s="397"/>
      <c r="BU559" s="407"/>
      <c r="BV559" s="397"/>
      <c r="BW559" s="398"/>
      <c r="BX559" s="397"/>
      <c r="BY559" s="407"/>
      <c r="BZ559" s="409"/>
      <c r="CA559" s="410"/>
      <c r="CB559" s="411"/>
      <c r="CC559" s="397"/>
      <c r="CD559" s="397"/>
      <c r="CE559" s="407"/>
      <c r="CF559" s="397"/>
      <c r="CG559" s="397"/>
      <c r="CH559" s="397"/>
      <c r="CI559" s="407"/>
      <c r="CJ559" s="240"/>
      <c r="CK559" s="241"/>
      <c r="CL559" s="242"/>
    </row>
    <row r="560" spans="2:90" ht="23.25" thickBot="1">
      <c r="B560" s="223"/>
      <c r="C560" s="224"/>
      <c r="D560" s="225"/>
      <c r="E560" s="421"/>
      <c r="F560" s="420"/>
      <c r="G560" s="227"/>
      <c r="H560" s="392"/>
      <c r="I560" s="228"/>
      <c r="J560" s="228"/>
      <c r="K560" s="228"/>
      <c r="L560" s="418"/>
      <c r="M560" s="231"/>
      <c r="N560" s="232"/>
      <c r="O560" s="390"/>
      <c r="P560" s="391"/>
      <c r="R560" s="397"/>
      <c r="S560" s="211"/>
      <c r="T560" s="397"/>
      <c r="U560" s="238"/>
      <c r="V560" s="397"/>
      <c r="W560" s="397"/>
      <c r="X560" s="397"/>
      <c r="Y560" s="407"/>
      <c r="Z560" s="397"/>
      <c r="AA560" s="397"/>
      <c r="AB560" s="397"/>
      <c r="AC560" s="407"/>
      <c r="AD560" s="397"/>
      <c r="AE560" s="397"/>
      <c r="AF560" s="400"/>
      <c r="AG560" s="401"/>
      <c r="AH560" s="397"/>
      <c r="AI560" s="400"/>
      <c r="AJ560" s="397"/>
      <c r="AK560" s="422"/>
      <c r="AL560" s="400"/>
      <c r="AM560" s="402"/>
      <c r="AN560" s="403"/>
      <c r="AO560" s="400"/>
      <c r="AP560" s="397"/>
      <c r="AQ560" s="397"/>
      <c r="AR560" s="397"/>
      <c r="AS560" s="404"/>
      <c r="AT560" s="397"/>
      <c r="AU560" s="397"/>
      <c r="AV560" s="397"/>
      <c r="AW560" s="407"/>
      <c r="AX560" s="397"/>
      <c r="AY560" s="397"/>
      <c r="AZ560" s="397"/>
      <c r="BA560" s="407"/>
      <c r="BB560" s="397"/>
      <c r="BC560" s="397"/>
      <c r="BD560" s="397"/>
      <c r="BE560" s="407"/>
      <c r="BF560" s="397"/>
      <c r="BG560" s="397"/>
      <c r="BH560" s="397"/>
      <c r="BI560" s="407"/>
      <c r="BJ560" s="397"/>
      <c r="BK560" s="397"/>
      <c r="BL560" s="397"/>
      <c r="BM560" s="407"/>
      <c r="BN560" s="397"/>
      <c r="BO560" s="397"/>
      <c r="BP560" s="397"/>
      <c r="BQ560" s="407"/>
      <c r="BR560" s="397"/>
      <c r="BS560" s="397"/>
      <c r="BT560" s="397"/>
      <c r="BU560" s="407"/>
      <c r="BV560" s="397"/>
      <c r="BW560" s="398"/>
      <c r="BX560" s="397"/>
      <c r="BY560" s="407"/>
      <c r="BZ560" s="409"/>
      <c r="CA560" s="410"/>
      <c r="CB560" s="411"/>
      <c r="CC560" s="397"/>
      <c r="CD560" s="397"/>
      <c r="CE560" s="407"/>
      <c r="CF560" s="397"/>
      <c r="CG560" s="397"/>
      <c r="CH560" s="397"/>
      <c r="CI560" s="407"/>
      <c r="CJ560" s="240"/>
      <c r="CK560" s="241"/>
      <c r="CL560" s="242"/>
    </row>
    <row r="561" spans="2:90" ht="23.25" thickBot="1">
      <c r="B561" s="223"/>
      <c r="C561" s="224"/>
      <c r="D561" s="225"/>
      <c r="E561" s="421"/>
      <c r="F561" s="420"/>
      <c r="G561" s="227"/>
      <c r="H561" s="392"/>
      <c r="I561" s="228"/>
      <c r="J561" s="228"/>
      <c r="K561" s="228"/>
      <c r="L561" s="418"/>
      <c r="M561" s="231"/>
      <c r="N561" s="232"/>
      <c r="O561" s="390"/>
      <c r="P561" s="391"/>
      <c r="R561" s="397"/>
      <c r="S561" s="211"/>
      <c r="T561" s="397"/>
      <c r="U561" s="238"/>
      <c r="V561" s="397"/>
      <c r="W561" s="397"/>
      <c r="X561" s="397"/>
      <c r="Y561" s="407"/>
      <c r="Z561" s="397"/>
      <c r="AA561" s="397"/>
      <c r="AB561" s="397"/>
      <c r="AC561" s="407"/>
      <c r="AD561" s="397"/>
      <c r="AE561" s="397"/>
      <c r="AF561" s="400"/>
      <c r="AG561" s="401"/>
      <c r="AH561" s="397"/>
      <c r="AI561" s="400"/>
      <c r="AJ561" s="397"/>
      <c r="AK561" s="422"/>
      <c r="AL561" s="400"/>
      <c r="AM561" s="402"/>
      <c r="AN561" s="403"/>
      <c r="AO561" s="400"/>
      <c r="AP561" s="397"/>
      <c r="AQ561" s="397"/>
      <c r="AR561" s="397"/>
      <c r="AS561" s="404"/>
      <c r="AT561" s="397"/>
      <c r="AU561" s="397"/>
      <c r="AV561" s="397"/>
      <c r="AW561" s="407"/>
      <c r="AX561" s="397"/>
      <c r="AY561" s="397"/>
      <c r="AZ561" s="397"/>
      <c r="BA561" s="407"/>
      <c r="BB561" s="397"/>
      <c r="BC561" s="397"/>
      <c r="BD561" s="397"/>
      <c r="BE561" s="407"/>
      <c r="BF561" s="397"/>
      <c r="BG561" s="397"/>
      <c r="BH561" s="397"/>
      <c r="BI561" s="407"/>
      <c r="BJ561" s="397"/>
      <c r="BK561" s="397"/>
      <c r="BL561" s="397"/>
      <c r="BM561" s="407"/>
      <c r="BN561" s="397"/>
      <c r="BO561" s="397"/>
      <c r="BP561" s="397"/>
      <c r="BQ561" s="407"/>
      <c r="BR561" s="397"/>
      <c r="BS561" s="397"/>
      <c r="BT561" s="397"/>
      <c r="BU561" s="407"/>
      <c r="BV561" s="397"/>
      <c r="BW561" s="398"/>
      <c r="BX561" s="397"/>
      <c r="BY561" s="407"/>
      <c r="BZ561" s="409"/>
      <c r="CA561" s="410"/>
      <c r="CB561" s="411"/>
      <c r="CC561" s="397"/>
      <c r="CD561" s="397"/>
      <c r="CE561" s="407"/>
      <c r="CF561" s="397"/>
      <c r="CG561" s="397"/>
      <c r="CH561" s="397"/>
      <c r="CI561" s="407"/>
      <c r="CJ561" s="240"/>
      <c r="CK561" s="241"/>
      <c r="CL561" s="242"/>
    </row>
    <row r="562" spans="2:90" ht="23.25" thickBot="1">
      <c r="B562" s="223"/>
      <c r="C562" s="224"/>
      <c r="D562" s="225"/>
      <c r="E562" s="421"/>
      <c r="F562" s="420"/>
      <c r="G562" s="227"/>
      <c r="H562" s="392"/>
      <c r="I562" s="228"/>
      <c r="J562" s="228"/>
      <c r="K562" s="228"/>
      <c r="L562" s="418"/>
      <c r="M562" s="231"/>
      <c r="N562" s="232"/>
      <c r="O562" s="390"/>
      <c r="P562" s="391"/>
      <c r="R562" s="397"/>
      <c r="S562" s="211"/>
      <c r="T562" s="397"/>
      <c r="U562" s="238"/>
      <c r="V562" s="397"/>
      <c r="W562" s="397"/>
      <c r="X562" s="397"/>
      <c r="Y562" s="407"/>
      <c r="Z562" s="397"/>
      <c r="AA562" s="397"/>
      <c r="AB562" s="397"/>
      <c r="AC562" s="407"/>
      <c r="AD562" s="397"/>
      <c r="AE562" s="397"/>
      <c r="AF562" s="400"/>
      <c r="AG562" s="401"/>
      <c r="AH562" s="397"/>
      <c r="AI562" s="400"/>
      <c r="AJ562" s="397"/>
      <c r="AK562" s="422"/>
      <c r="AL562" s="400"/>
      <c r="AM562" s="402"/>
      <c r="AN562" s="403"/>
      <c r="AO562" s="400"/>
      <c r="AP562" s="397"/>
      <c r="AQ562" s="397"/>
      <c r="AR562" s="397"/>
      <c r="AS562" s="404"/>
      <c r="AT562" s="397"/>
      <c r="AU562" s="397"/>
      <c r="AV562" s="397"/>
      <c r="AW562" s="407"/>
      <c r="AX562" s="397"/>
      <c r="AY562" s="397"/>
      <c r="AZ562" s="397"/>
      <c r="BA562" s="407"/>
      <c r="BB562" s="397"/>
      <c r="BC562" s="397"/>
      <c r="BD562" s="397"/>
      <c r="BE562" s="407"/>
      <c r="BF562" s="397"/>
      <c r="BG562" s="397"/>
      <c r="BH562" s="397"/>
      <c r="BI562" s="407"/>
      <c r="BJ562" s="397"/>
      <c r="BK562" s="397"/>
      <c r="BL562" s="397"/>
      <c r="BM562" s="407"/>
      <c r="BN562" s="397"/>
      <c r="BO562" s="397"/>
      <c r="BP562" s="397"/>
      <c r="BQ562" s="407"/>
      <c r="BR562" s="397"/>
      <c r="BS562" s="397"/>
      <c r="BT562" s="397"/>
      <c r="BU562" s="407"/>
      <c r="BV562" s="397"/>
      <c r="BW562" s="398"/>
      <c r="BX562" s="397"/>
      <c r="BY562" s="407"/>
      <c r="BZ562" s="409"/>
      <c r="CA562" s="410"/>
      <c r="CB562" s="411"/>
      <c r="CC562" s="397"/>
      <c r="CD562" s="397"/>
      <c r="CE562" s="407"/>
      <c r="CF562" s="397"/>
      <c r="CG562" s="397"/>
      <c r="CH562" s="397"/>
      <c r="CI562" s="407"/>
      <c r="CJ562" s="240"/>
      <c r="CK562" s="241"/>
      <c r="CL562" s="242"/>
    </row>
    <row r="563" spans="2:90" ht="23.25" thickBot="1">
      <c r="B563" s="223"/>
      <c r="C563" s="224"/>
      <c r="D563" s="225"/>
      <c r="E563" s="421"/>
      <c r="F563" s="420"/>
      <c r="G563" s="227"/>
      <c r="H563" s="392"/>
      <c r="I563" s="228"/>
      <c r="J563" s="228"/>
      <c r="K563" s="228"/>
      <c r="L563" s="418"/>
      <c r="M563" s="231"/>
      <c r="N563" s="232"/>
      <c r="O563" s="390"/>
      <c r="P563" s="391"/>
      <c r="R563" s="397"/>
      <c r="S563" s="211"/>
      <c r="T563" s="397"/>
      <c r="U563" s="238"/>
      <c r="V563" s="397"/>
      <c r="W563" s="397"/>
      <c r="X563" s="397"/>
      <c r="Y563" s="407"/>
      <c r="Z563" s="397"/>
      <c r="AA563" s="397"/>
      <c r="AB563" s="397"/>
      <c r="AC563" s="407"/>
      <c r="AD563" s="397"/>
      <c r="AE563" s="397"/>
      <c r="AF563" s="400"/>
      <c r="AG563" s="401"/>
      <c r="AH563" s="397"/>
      <c r="AI563" s="400"/>
      <c r="AJ563" s="397"/>
      <c r="AK563" s="422"/>
      <c r="AL563" s="400"/>
      <c r="AM563" s="402"/>
      <c r="AN563" s="403"/>
      <c r="AO563" s="400"/>
      <c r="AP563" s="397"/>
      <c r="AQ563" s="397"/>
      <c r="AR563" s="397"/>
      <c r="AS563" s="404"/>
      <c r="AT563" s="397"/>
      <c r="AU563" s="397"/>
      <c r="AV563" s="397"/>
      <c r="AW563" s="407"/>
      <c r="AX563" s="397"/>
      <c r="AY563" s="397"/>
      <c r="AZ563" s="397"/>
      <c r="BA563" s="407"/>
      <c r="BB563" s="397"/>
      <c r="BC563" s="397"/>
      <c r="BD563" s="397"/>
      <c r="BE563" s="407"/>
      <c r="BF563" s="397"/>
      <c r="BG563" s="397"/>
      <c r="BH563" s="397"/>
      <c r="BI563" s="407"/>
      <c r="BJ563" s="397"/>
      <c r="BK563" s="397"/>
      <c r="BL563" s="397"/>
      <c r="BM563" s="407"/>
      <c r="BN563" s="397"/>
      <c r="BO563" s="397"/>
      <c r="BP563" s="397"/>
      <c r="BQ563" s="407"/>
      <c r="BR563" s="397"/>
      <c r="BS563" s="397"/>
      <c r="BT563" s="397"/>
      <c r="BU563" s="407"/>
      <c r="BV563" s="397"/>
      <c r="BW563" s="398"/>
      <c r="BX563" s="397"/>
      <c r="BY563" s="407"/>
      <c r="BZ563" s="409"/>
      <c r="CA563" s="410"/>
      <c r="CB563" s="411"/>
      <c r="CC563" s="397"/>
      <c r="CD563" s="397"/>
      <c r="CE563" s="407"/>
      <c r="CF563" s="397"/>
      <c r="CG563" s="397"/>
      <c r="CH563" s="397"/>
      <c r="CI563" s="407"/>
      <c r="CJ563" s="240"/>
      <c r="CK563" s="241"/>
      <c r="CL563" s="242"/>
    </row>
    <row r="564" spans="2:90" ht="23.25" thickBot="1">
      <c r="B564" s="223"/>
      <c r="C564" s="224"/>
      <c r="D564" s="225"/>
      <c r="E564" s="421"/>
      <c r="F564" s="420"/>
      <c r="G564" s="227"/>
      <c r="H564" s="392"/>
      <c r="I564" s="228"/>
      <c r="J564" s="228"/>
      <c r="K564" s="228"/>
      <c r="L564" s="418"/>
      <c r="M564" s="231"/>
      <c r="N564" s="232"/>
      <c r="O564" s="390"/>
      <c r="P564" s="391"/>
      <c r="R564" s="397"/>
      <c r="S564" s="211"/>
      <c r="T564" s="397"/>
      <c r="U564" s="238"/>
      <c r="V564" s="397"/>
      <c r="W564" s="397"/>
      <c r="X564" s="397"/>
      <c r="Y564" s="407"/>
      <c r="Z564" s="397"/>
      <c r="AA564" s="397"/>
      <c r="AB564" s="397"/>
      <c r="AC564" s="407"/>
      <c r="AD564" s="397"/>
      <c r="AE564" s="397"/>
      <c r="AF564" s="400"/>
      <c r="AG564" s="401"/>
      <c r="AH564" s="397"/>
      <c r="AI564" s="400"/>
      <c r="AJ564" s="397"/>
      <c r="AK564" s="422"/>
      <c r="AL564" s="400"/>
      <c r="AM564" s="402"/>
      <c r="AN564" s="403"/>
      <c r="AO564" s="400"/>
      <c r="AP564" s="397"/>
      <c r="AQ564" s="397"/>
      <c r="AR564" s="397"/>
      <c r="AS564" s="404"/>
      <c r="AT564" s="397"/>
      <c r="AU564" s="397"/>
      <c r="AV564" s="397"/>
      <c r="AW564" s="407"/>
      <c r="AX564" s="397"/>
      <c r="AY564" s="397"/>
      <c r="AZ564" s="397"/>
      <c r="BA564" s="407"/>
      <c r="BB564" s="397"/>
      <c r="BC564" s="397"/>
      <c r="BD564" s="397"/>
      <c r="BE564" s="407"/>
      <c r="BF564" s="397"/>
      <c r="BG564" s="397"/>
      <c r="BH564" s="397"/>
      <c r="BI564" s="407"/>
      <c r="BJ564" s="397"/>
      <c r="BK564" s="397"/>
      <c r="BL564" s="397"/>
      <c r="BM564" s="407"/>
      <c r="BN564" s="397"/>
      <c r="BO564" s="397"/>
      <c r="BP564" s="397"/>
      <c r="BQ564" s="407"/>
      <c r="BR564" s="397"/>
      <c r="BS564" s="397"/>
      <c r="BT564" s="397"/>
      <c r="BU564" s="407"/>
      <c r="BV564" s="397"/>
      <c r="BW564" s="398"/>
      <c r="BX564" s="397"/>
      <c r="BY564" s="407"/>
      <c r="BZ564" s="409"/>
      <c r="CA564" s="410"/>
      <c r="CB564" s="411"/>
      <c r="CC564" s="397"/>
      <c r="CD564" s="397"/>
      <c r="CE564" s="407"/>
      <c r="CF564" s="397"/>
      <c r="CG564" s="397"/>
      <c r="CH564" s="397"/>
      <c r="CI564" s="407"/>
      <c r="CJ564" s="240"/>
      <c r="CK564" s="241"/>
      <c r="CL564" s="242"/>
    </row>
    <row r="565" spans="2:90" ht="23.25" thickBot="1">
      <c r="B565" s="223"/>
      <c r="C565" s="224"/>
      <c r="D565" s="225"/>
      <c r="E565" s="421"/>
      <c r="F565" s="420"/>
      <c r="G565" s="227"/>
      <c r="H565" s="392"/>
      <c r="I565" s="228"/>
      <c r="J565" s="228"/>
      <c r="K565" s="228"/>
      <c r="L565" s="418"/>
      <c r="M565" s="231"/>
      <c r="N565" s="232"/>
      <c r="O565" s="390"/>
      <c r="P565" s="391"/>
      <c r="R565" s="397"/>
      <c r="S565" s="211"/>
      <c r="T565" s="397"/>
      <c r="U565" s="238"/>
      <c r="V565" s="397"/>
      <c r="W565" s="397"/>
      <c r="X565" s="397"/>
      <c r="Y565" s="407"/>
      <c r="Z565" s="397"/>
      <c r="AA565" s="397"/>
      <c r="AB565" s="397"/>
      <c r="AC565" s="407"/>
      <c r="AD565" s="397"/>
      <c r="AE565" s="397"/>
      <c r="AF565" s="400"/>
      <c r="AG565" s="401"/>
      <c r="AH565" s="397"/>
      <c r="AI565" s="400"/>
      <c r="AJ565" s="397"/>
      <c r="AK565" s="422"/>
      <c r="AL565" s="400"/>
      <c r="AM565" s="402"/>
      <c r="AN565" s="403"/>
      <c r="AO565" s="400"/>
      <c r="AP565" s="397"/>
      <c r="AQ565" s="397"/>
      <c r="AR565" s="397"/>
      <c r="AS565" s="404"/>
      <c r="AT565" s="397"/>
      <c r="AU565" s="397"/>
      <c r="AV565" s="397"/>
      <c r="AW565" s="407"/>
      <c r="AX565" s="397"/>
      <c r="AY565" s="397"/>
      <c r="AZ565" s="397"/>
      <c r="BA565" s="407"/>
      <c r="BB565" s="397"/>
      <c r="BC565" s="397"/>
      <c r="BD565" s="397"/>
      <c r="BE565" s="407"/>
      <c r="BF565" s="397"/>
      <c r="BG565" s="397"/>
      <c r="BH565" s="397"/>
      <c r="BI565" s="407"/>
      <c r="BJ565" s="397"/>
      <c r="BK565" s="397"/>
      <c r="BL565" s="397"/>
      <c r="BM565" s="407"/>
      <c r="BN565" s="397"/>
      <c r="BO565" s="397"/>
      <c r="BP565" s="397"/>
      <c r="BQ565" s="407"/>
      <c r="BR565" s="397"/>
      <c r="BS565" s="397"/>
      <c r="BT565" s="397"/>
      <c r="BU565" s="407"/>
      <c r="BV565" s="397"/>
      <c r="BW565" s="398"/>
      <c r="BX565" s="397"/>
      <c r="BY565" s="407"/>
      <c r="BZ565" s="409"/>
      <c r="CA565" s="410"/>
      <c r="CB565" s="411"/>
      <c r="CC565" s="397"/>
      <c r="CD565" s="397"/>
      <c r="CE565" s="407"/>
      <c r="CF565" s="397"/>
      <c r="CG565" s="397"/>
      <c r="CH565" s="397"/>
      <c r="CI565" s="407"/>
      <c r="CJ565" s="240"/>
      <c r="CK565" s="241"/>
      <c r="CL565" s="242"/>
    </row>
    <row r="566" spans="2:90" ht="23.25" thickBot="1">
      <c r="B566" s="223"/>
      <c r="C566" s="224"/>
      <c r="D566" s="225"/>
      <c r="E566" s="421"/>
      <c r="F566" s="420"/>
      <c r="G566" s="227"/>
      <c r="H566" s="392"/>
      <c r="I566" s="228"/>
      <c r="J566" s="228"/>
      <c r="K566" s="228"/>
      <c r="L566" s="418"/>
      <c r="M566" s="231"/>
      <c r="N566" s="232"/>
      <c r="O566" s="390"/>
      <c r="P566" s="391"/>
      <c r="R566" s="397"/>
      <c r="S566" s="211"/>
      <c r="T566" s="397"/>
      <c r="U566" s="238"/>
      <c r="V566" s="397"/>
      <c r="W566" s="397"/>
      <c r="X566" s="397"/>
      <c r="Y566" s="407"/>
      <c r="Z566" s="397"/>
      <c r="AA566" s="397"/>
      <c r="AB566" s="397"/>
      <c r="AC566" s="407"/>
      <c r="AD566" s="397"/>
      <c r="AE566" s="397"/>
      <c r="AF566" s="400"/>
      <c r="AG566" s="401"/>
      <c r="AH566" s="397"/>
      <c r="AI566" s="400"/>
      <c r="AJ566" s="397"/>
      <c r="AK566" s="422"/>
      <c r="AL566" s="400"/>
      <c r="AM566" s="402"/>
      <c r="AN566" s="403"/>
      <c r="AO566" s="400"/>
      <c r="AP566" s="397"/>
      <c r="AQ566" s="397"/>
      <c r="AR566" s="397"/>
      <c r="AS566" s="404"/>
      <c r="AT566" s="397"/>
      <c r="AU566" s="397"/>
      <c r="AV566" s="397"/>
      <c r="AW566" s="407"/>
      <c r="AX566" s="397"/>
      <c r="AY566" s="397"/>
      <c r="AZ566" s="397"/>
      <c r="BA566" s="407"/>
      <c r="BB566" s="397"/>
      <c r="BC566" s="397"/>
      <c r="BD566" s="397"/>
      <c r="BE566" s="407"/>
      <c r="BF566" s="397"/>
      <c r="BG566" s="397"/>
      <c r="BH566" s="397"/>
      <c r="BI566" s="407"/>
      <c r="BJ566" s="397"/>
      <c r="BK566" s="397"/>
      <c r="BL566" s="397"/>
      <c r="BM566" s="407"/>
      <c r="BN566" s="397"/>
      <c r="BO566" s="397"/>
      <c r="BP566" s="397"/>
      <c r="BQ566" s="407"/>
      <c r="BR566" s="397"/>
      <c r="BS566" s="397"/>
      <c r="BT566" s="397"/>
      <c r="BU566" s="407"/>
      <c r="BV566" s="397"/>
      <c r="BW566" s="398"/>
      <c r="BX566" s="397"/>
      <c r="BY566" s="407"/>
      <c r="BZ566" s="409"/>
      <c r="CA566" s="410"/>
      <c r="CB566" s="411"/>
      <c r="CC566" s="397"/>
      <c r="CD566" s="397"/>
      <c r="CE566" s="407"/>
      <c r="CF566" s="397"/>
      <c r="CG566" s="397"/>
      <c r="CH566" s="397"/>
      <c r="CI566" s="407"/>
      <c r="CJ566" s="240"/>
      <c r="CK566" s="241"/>
      <c r="CL566" s="242"/>
    </row>
    <row r="567" spans="2:90" ht="23.25" thickBot="1">
      <c r="B567" s="223"/>
      <c r="C567" s="224"/>
      <c r="D567" s="225"/>
      <c r="E567" s="421"/>
      <c r="F567" s="420"/>
      <c r="G567" s="227"/>
      <c r="H567" s="392"/>
      <c r="I567" s="228"/>
      <c r="J567" s="228"/>
      <c r="K567" s="228"/>
      <c r="L567" s="418"/>
      <c r="M567" s="231"/>
      <c r="N567" s="232"/>
      <c r="O567" s="390"/>
      <c r="P567" s="391"/>
      <c r="R567" s="397"/>
      <c r="S567" s="211"/>
      <c r="T567" s="397"/>
      <c r="U567" s="238"/>
      <c r="V567" s="397"/>
      <c r="W567" s="397"/>
      <c r="X567" s="397"/>
      <c r="Y567" s="407"/>
      <c r="Z567" s="397"/>
      <c r="AA567" s="397"/>
      <c r="AB567" s="397"/>
      <c r="AC567" s="407"/>
      <c r="AD567" s="397"/>
      <c r="AE567" s="397"/>
      <c r="AF567" s="400"/>
      <c r="AG567" s="401"/>
      <c r="AH567" s="397"/>
      <c r="AI567" s="400"/>
      <c r="AJ567" s="397"/>
      <c r="AK567" s="422"/>
      <c r="AL567" s="400"/>
      <c r="AM567" s="402"/>
      <c r="AN567" s="403"/>
      <c r="AO567" s="400"/>
      <c r="AP567" s="397"/>
      <c r="AQ567" s="397"/>
      <c r="AR567" s="397"/>
      <c r="AS567" s="404"/>
      <c r="AT567" s="397"/>
      <c r="AU567" s="397"/>
      <c r="AV567" s="397"/>
      <c r="AW567" s="407"/>
      <c r="AX567" s="397"/>
      <c r="AY567" s="397"/>
      <c r="AZ567" s="397"/>
      <c r="BA567" s="407"/>
      <c r="BB567" s="397"/>
      <c r="BC567" s="397"/>
      <c r="BD567" s="397"/>
      <c r="BE567" s="407"/>
      <c r="BF567" s="397"/>
      <c r="BG567" s="397"/>
      <c r="BH567" s="397"/>
      <c r="BI567" s="407"/>
      <c r="BJ567" s="397"/>
      <c r="BK567" s="397"/>
      <c r="BL567" s="397"/>
      <c r="BM567" s="407"/>
      <c r="BN567" s="397"/>
      <c r="BO567" s="397"/>
      <c r="BP567" s="397"/>
      <c r="BQ567" s="407"/>
      <c r="BR567" s="397"/>
      <c r="BS567" s="397"/>
      <c r="BT567" s="397"/>
      <c r="BU567" s="407"/>
      <c r="BV567" s="397"/>
      <c r="BW567" s="398"/>
      <c r="BX567" s="397"/>
      <c r="BY567" s="407"/>
      <c r="BZ567" s="409"/>
      <c r="CA567" s="410"/>
      <c r="CB567" s="411"/>
      <c r="CC567" s="397"/>
      <c r="CD567" s="397"/>
      <c r="CE567" s="407"/>
      <c r="CF567" s="397"/>
      <c r="CG567" s="397"/>
      <c r="CH567" s="397"/>
      <c r="CI567" s="407"/>
      <c r="CJ567" s="240"/>
      <c r="CK567" s="241"/>
      <c r="CL567" s="242"/>
    </row>
    <row r="568" spans="2:90" ht="23.25" thickBot="1">
      <c r="B568" s="223"/>
      <c r="C568" s="224"/>
      <c r="D568" s="225"/>
      <c r="E568" s="421"/>
      <c r="F568" s="420"/>
      <c r="G568" s="227"/>
      <c r="H568" s="392"/>
      <c r="I568" s="228"/>
      <c r="J568" s="228"/>
      <c r="K568" s="228"/>
      <c r="L568" s="418"/>
      <c r="M568" s="231"/>
      <c r="N568" s="232"/>
      <c r="O568" s="390"/>
      <c r="P568" s="391"/>
      <c r="R568" s="397"/>
      <c r="S568" s="211"/>
      <c r="T568" s="397"/>
      <c r="U568" s="238"/>
      <c r="V568" s="397"/>
      <c r="W568" s="397"/>
      <c r="X568" s="397"/>
      <c r="Y568" s="407"/>
      <c r="Z568" s="397"/>
      <c r="AA568" s="397"/>
      <c r="AB568" s="397"/>
      <c r="AC568" s="407"/>
      <c r="AD568" s="397"/>
      <c r="AE568" s="397"/>
      <c r="AF568" s="400"/>
      <c r="AG568" s="401"/>
      <c r="AH568" s="397"/>
      <c r="AI568" s="400"/>
      <c r="AJ568" s="397"/>
      <c r="AK568" s="422"/>
      <c r="AL568" s="400"/>
      <c r="AM568" s="402"/>
      <c r="AN568" s="403"/>
      <c r="AO568" s="400"/>
      <c r="AP568" s="397"/>
      <c r="AQ568" s="397"/>
      <c r="AR568" s="397"/>
      <c r="AS568" s="404"/>
      <c r="AT568" s="397"/>
      <c r="AU568" s="397"/>
      <c r="AV568" s="397"/>
      <c r="AW568" s="407"/>
      <c r="AX568" s="397"/>
      <c r="AY568" s="397"/>
      <c r="AZ568" s="397"/>
      <c r="BA568" s="407"/>
      <c r="BB568" s="397"/>
      <c r="BC568" s="397"/>
      <c r="BD568" s="397"/>
      <c r="BE568" s="407"/>
      <c r="BF568" s="397"/>
      <c r="BG568" s="397"/>
      <c r="BH568" s="397"/>
      <c r="BI568" s="407"/>
      <c r="BJ568" s="397"/>
      <c r="BK568" s="397"/>
      <c r="BL568" s="397"/>
      <c r="BM568" s="407"/>
      <c r="BN568" s="397"/>
      <c r="BO568" s="397"/>
      <c r="BP568" s="397"/>
      <c r="BQ568" s="407"/>
      <c r="BR568" s="397"/>
      <c r="BS568" s="397"/>
      <c r="BT568" s="397"/>
      <c r="BU568" s="407"/>
      <c r="BV568" s="397"/>
      <c r="BW568" s="398"/>
      <c r="BX568" s="397"/>
      <c r="BY568" s="407"/>
      <c r="BZ568" s="409"/>
      <c r="CA568" s="410"/>
      <c r="CB568" s="411"/>
      <c r="CC568" s="397"/>
      <c r="CD568" s="397"/>
      <c r="CE568" s="407"/>
      <c r="CF568" s="397"/>
      <c r="CG568" s="397"/>
      <c r="CH568" s="397"/>
      <c r="CI568" s="407"/>
      <c r="CJ568" s="240"/>
      <c r="CK568" s="241"/>
      <c r="CL568" s="242"/>
    </row>
    <row r="569" spans="2:90" ht="23.25" thickBot="1">
      <c r="B569" s="223"/>
      <c r="C569" s="224"/>
      <c r="D569" s="225"/>
      <c r="E569" s="421"/>
      <c r="F569" s="420"/>
      <c r="G569" s="227"/>
      <c r="H569" s="392"/>
      <c r="I569" s="228"/>
      <c r="J569" s="228"/>
      <c r="K569" s="228"/>
      <c r="L569" s="418"/>
      <c r="M569" s="231"/>
      <c r="N569" s="232"/>
      <c r="O569" s="390"/>
      <c r="P569" s="391"/>
      <c r="R569" s="397"/>
      <c r="S569" s="211"/>
      <c r="T569" s="397"/>
      <c r="U569" s="238"/>
      <c r="V569" s="397"/>
      <c r="W569" s="397"/>
      <c r="X569" s="397"/>
      <c r="Y569" s="407"/>
      <c r="Z569" s="397"/>
      <c r="AA569" s="397"/>
      <c r="AB569" s="397"/>
      <c r="AC569" s="407"/>
      <c r="AD569" s="397"/>
      <c r="AE569" s="397"/>
      <c r="AF569" s="400"/>
      <c r="AG569" s="401"/>
      <c r="AH569" s="397"/>
      <c r="AI569" s="400"/>
      <c r="AJ569" s="397"/>
      <c r="AK569" s="422"/>
      <c r="AL569" s="400"/>
      <c r="AM569" s="402"/>
      <c r="AN569" s="403"/>
      <c r="AO569" s="400"/>
      <c r="AP569" s="397"/>
      <c r="AQ569" s="397"/>
      <c r="AR569" s="397"/>
      <c r="AS569" s="404"/>
      <c r="AT569" s="397"/>
      <c r="AU569" s="397"/>
      <c r="AV569" s="397"/>
      <c r="AW569" s="407"/>
      <c r="AX569" s="397"/>
      <c r="AY569" s="397"/>
      <c r="AZ569" s="397"/>
      <c r="BA569" s="407"/>
      <c r="BB569" s="397"/>
      <c r="BC569" s="397"/>
      <c r="BD569" s="397"/>
      <c r="BE569" s="407"/>
      <c r="BF569" s="397"/>
      <c r="BG569" s="397"/>
      <c r="BH569" s="397"/>
      <c r="BI569" s="407"/>
      <c r="BJ569" s="397"/>
      <c r="BK569" s="397"/>
      <c r="BL569" s="397"/>
      <c r="BM569" s="407"/>
      <c r="BN569" s="397"/>
      <c r="BO569" s="397"/>
      <c r="BP569" s="397"/>
      <c r="BQ569" s="407"/>
      <c r="BR569" s="397"/>
      <c r="BS569" s="397"/>
      <c r="BT569" s="397"/>
      <c r="BU569" s="407"/>
      <c r="BV569" s="397"/>
      <c r="BW569" s="398"/>
      <c r="BX569" s="397"/>
      <c r="BY569" s="407"/>
      <c r="BZ569" s="409"/>
      <c r="CA569" s="410"/>
      <c r="CB569" s="411"/>
      <c r="CC569" s="397"/>
      <c r="CD569" s="397"/>
      <c r="CE569" s="407"/>
      <c r="CF569" s="397"/>
      <c r="CG569" s="397"/>
      <c r="CH569" s="397"/>
      <c r="CI569" s="407"/>
      <c r="CJ569" s="240"/>
      <c r="CK569" s="241"/>
      <c r="CL569" s="242"/>
    </row>
    <row r="570" spans="2:90" ht="23.25" thickBot="1">
      <c r="B570" s="223"/>
      <c r="C570" s="224"/>
      <c r="D570" s="225"/>
      <c r="E570" s="421"/>
      <c r="F570" s="420"/>
      <c r="G570" s="227"/>
      <c r="H570" s="392"/>
      <c r="I570" s="228"/>
      <c r="J570" s="228"/>
      <c r="K570" s="228"/>
      <c r="L570" s="418"/>
      <c r="M570" s="231"/>
      <c r="N570" s="232"/>
      <c r="O570" s="390"/>
      <c r="P570" s="391"/>
      <c r="R570" s="397"/>
      <c r="S570" s="211"/>
      <c r="T570" s="397"/>
      <c r="U570" s="238"/>
      <c r="V570" s="397"/>
      <c r="W570" s="397"/>
      <c r="X570" s="397"/>
      <c r="Y570" s="407"/>
      <c r="Z570" s="397"/>
      <c r="AA570" s="397"/>
      <c r="AB570" s="397"/>
      <c r="AC570" s="407"/>
      <c r="AD570" s="397"/>
      <c r="AE570" s="397"/>
      <c r="AF570" s="400"/>
      <c r="AG570" s="401"/>
      <c r="AH570" s="397"/>
      <c r="AI570" s="400"/>
      <c r="AJ570" s="397"/>
      <c r="AK570" s="422"/>
      <c r="AL570" s="400"/>
      <c r="AM570" s="402"/>
      <c r="AN570" s="403"/>
      <c r="AO570" s="400"/>
      <c r="AP570" s="397"/>
      <c r="AQ570" s="397"/>
      <c r="AR570" s="397"/>
      <c r="AS570" s="404"/>
      <c r="AT570" s="397"/>
      <c r="AU570" s="397"/>
      <c r="AV570" s="397"/>
      <c r="AW570" s="407"/>
      <c r="AX570" s="397"/>
      <c r="AY570" s="397"/>
      <c r="AZ570" s="397"/>
      <c r="BA570" s="407"/>
      <c r="BB570" s="397"/>
      <c r="BC570" s="397"/>
      <c r="BD570" s="397"/>
      <c r="BE570" s="407"/>
      <c r="BF570" s="397"/>
      <c r="BG570" s="397"/>
      <c r="BH570" s="397"/>
      <c r="BI570" s="407"/>
      <c r="BJ570" s="397"/>
      <c r="BK570" s="397"/>
      <c r="BL570" s="397"/>
      <c r="BM570" s="407"/>
      <c r="BN570" s="397"/>
      <c r="BO570" s="397"/>
      <c r="BP570" s="397"/>
      <c r="BQ570" s="407"/>
      <c r="BR570" s="397"/>
      <c r="BS570" s="397"/>
      <c r="BT570" s="397"/>
      <c r="BU570" s="407"/>
      <c r="BV570" s="397"/>
      <c r="BW570" s="398"/>
      <c r="BX570" s="397"/>
      <c r="BY570" s="407"/>
      <c r="BZ570" s="409"/>
      <c r="CA570" s="410"/>
      <c r="CB570" s="411"/>
      <c r="CC570" s="397"/>
      <c r="CD570" s="397"/>
      <c r="CE570" s="407"/>
      <c r="CF570" s="397"/>
      <c r="CG570" s="397"/>
      <c r="CH570" s="397"/>
      <c r="CI570" s="407"/>
      <c r="CJ570" s="240"/>
      <c r="CK570" s="241"/>
      <c r="CL570" s="242"/>
    </row>
    <row r="571" spans="2:90" ht="23.25" thickBot="1">
      <c r="B571" s="223"/>
      <c r="C571" s="224"/>
      <c r="D571" s="225"/>
      <c r="E571" s="421"/>
      <c r="F571" s="420"/>
      <c r="G571" s="227"/>
      <c r="H571" s="392"/>
      <c r="I571" s="228"/>
      <c r="J571" s="228"/>
      <c r="K571" s="228"/>
      <c r="L571" s="418"/>
      <c r="M571" s="231"/>
      <c r="N571" s="232"/>
      <c r="O571" s="390"/>
      <c r="P571" s="391"/>
      <c r="R571" s="397"/>
      <c r="S571" s="211"/>
      <c r="T571" s="397"/>
      <c r="U571" s="238"/>
      <c r="V571" s="397"/>
      <c r="W571" s="397"/>
      <c r="X571" s="397"/>
      <c r="Y571" s="407"/>
      <c r="Z571" s="397"/>
      <c r="AA571" s="397"/>
      <c r="AB571" s="397"/>
      <c r="AC571" s="407"/>
      <c r="AD571" s="397"/>
      <c r="AE571" s="397"/>
      <c r="AF571" s="400"/>
      <c r="AG571" s="401"/>
      <c r="AH571" s="397"/>
      <c r="AI571" s="400"/>
      <c r="AJ571" s="397"/>
      <c r="AK571" s="422"/>
      <c r="AL571" s="400"/>
      <c r="AM571" s="402"/>
      <c r="AN571" s="403"/>
      <c r="AO571" s="400"/>
      <c r="AP571" s="397"/>
      <c r="AQ571" s="397"/>
      <c r="AR571" s="397"/>
      <c r="AS571" s="404"/>
      <c r="AT571" s="397"/>
      <c r="AU571" s="397"/>
      <c r="AV571" s="397"/>
      <c r="AW571" s="407"/>
      <c r="AX571" s="397"/>
      <c r="AY571" s="397"/>
      <c r="AZ571" s="397"/>
      <c r="BA571" s="407"/>
      <c r="BB571" s="397"/>
      <c r="BC571" s="397"/>
      <c r="BD571" s="397"/>
      <c r="BE571" s="407"/>
      <c r="BF571" s="397"/>
      <c r="BG571" s="397"/>
      <c r="BH571" s="397"/>
      <c r="BI571" s="407"/>
      <c r="BJ571" s="397"/>
      <c r="BK571" s="397"/>
      <c r="BL571" s="397"/>
      <c r="BM571" s="407"/>
      <c r="BN571" s="397"/>
      <c r="BO571" s="397"/>
      <c r="BP571" s="397"/>
      <c r="BQ571" s="407"/>
      <c r="BR571" s="397"/>
      <c r="BS571" s="397"/>
      <c r="BT571" s="397"/>
      <c r="BU571" s="407"/>
      <c r="BV571" s="397"/>
      <c r="BW571" s="398"/>
      <c r="BX571" s="397"/>
      <c r="BY571" s="407"/>
      <c r="BZ571" s="409"/>
      <c r="CA571" s="410"/>
      <c r="CB571" s="411"/>
      <c r="CC571" s="397"/>
      <c r="CD571" s="397"/>
      <c r="CE571" s="407"/>
      <c r="CF571" s="397"/>
      <c r="CG571" s="397"/>
      <c r="CH571" s="397"/>
      <c r="CI571" s="407"/>
      <c r="CJ571" s="240"/>
      <c r="CK571" s="241"/>
      <c r="CL571" s="242"/>
    </row>
    <row r="572" spans="2:90" ht="23.25" thickBot="1">
      <c r="B572" s="223"/>
      <c r="C572" s="224"/>
      <c r="D572" s="225"/>
      <c r="E572" s="421"/>
      <c r="F572" s="420"/>
      <c r="G572" s="227"/>
      <c r="H572" s="392"/>
      <c r="I572" s="228"/>
      <c r="J572" s="228"/>
      <c r="K572" s="228"/>
      <c r="L572" s="418"/>
      <c r="M572" s="231"/>
      <c r="N572" s="232"/>
      <c r="O572" s="390"/>
      <c r="P572" s="391"/>
      <c r="R572" s="397"/>
      <c r="S572" s="211"/>
      <c r="T572" s="397"/>
      <c r="U572" s="238"/>
      <c r="V572" s="397"/>
      <c r="W572" s="397"/>
      <c r="X572" s="397"/>
      <c r="Y572" s="407"/>
      <c r="Z572" s="397"/>
      <c r="AA572" s="397"/>
      <c r="AB572" s="397"/>
      <c r="AC572" s="407"/>
      <c r="AD572" s="397"/>
      <c r="AE572" s="397"/>
      <c r="AF572" s="400"/>
      <c r="AG572" s="401"/>
      <c r="AH572" s="397"/>
      <c r="AI572" s="400"/>
      <c r="AJ572" s="397"/>
      <c r="AK572" s="422"/>
      <c r="AL572" s="400"/>
      <c r="AM572" s="402"/>
      <c r="AN572" s="403"/>
      <c r="AO572" s="400"/>
      <c r="AP572" s="397"/>
      <c r="AQ572" s="397"/>
      <c r="AR572" s="397"/>
      <c r="AS572" s="404"/>
      <c r="AT572" s="397"/>
      <c r="AU572" s="397"/>
      <c r="AV572" s="397"/>
      <c r="AW572" s="407"/>
      <c r="AX572" s="397"/>
      <c r="AY572" s="397"/>
      <c r="AZ572" s="397"/>
      <c r="BA572" s="407"/>
      <c r="BB572" s="397"/>
      <c r="BC572" s="397"/>
      <c r="BD572" s="397"/>
      <c r="BE572" s="407"/>
      <c r="BF572" s="397"/>
      <c r="BG572" s="397"/>
      <c r="BH572" s="397"/>
      <c r="BI572" s="407"/>
      <c r="BJ572" s="397"/>
      <c r="BK572" s="397"/>
      <c r="BL572" s="397"/>
      <c r="BM572" s="407"/>
      <c r="BN572" s="397"/>
      <c r="BO572" s="397"/>
      <c r="BP572" s="397"/>
      <c r="BQ572" s="407"/>
      <c r="BR572" s="397"/>
      <c r="BS572" s="397"/>
      <c r="BT572" s="397"/>
      <c r="BU572" s="407"/>
      <c r="BV572" s="397"/>
      <c r="BW572" s="398"/>
      <c r="BX572" s="397"/>
      <c r="BY572" s="407"/>
      <c r="BZ572" s="409"/>
      <c r="CA572" s="410"/>
      <c r="CB572" s="411"/>
      <c r="CC572" s="397"/>
      <c r="CD572" s="397"/>
      <c r="CE572" s="407"/>
      <c r="CF572" s="397"/>
      <c r="CG572" s="397"/>
      <c r="CH572" s="397"/>
      <c r="CI572" s="407"/>
      <c r="CJ572" s="240"/>
      <c r="CK572" s="241"/>
      <c r="CL572" s="242"/>
    </row>
    <row r="573" spans="2:90" ht="23.25" thickBot="1">
      <c r="B573" s="223"/>
      <c r="C573" s="224"/>
      <c r="D573" s="225"/>
      <c r="E573" s="421"/>
      <c r="F573" s="420"/>
      <c r="G573" s="227"/>
      <c r="H573" s="392"/>
      <c r="I573" s="228"/>
      <c r="J573" s="228"/>
      <c r="K573" s="228"/>
      <c r="L573" s="418"/>
      <c r="M573" s="231"/>
      <c r="N573" s="232"/>
      <c r="O573" s="390"/>
      <c r="P573" s="391"/>
      <c r="R573" s="397"/>
      <c r="S573" s="211"/>
      <c r="T573" s="397"/>
      <c r="U573" s="238"/>
      <c r="V573" s="397"/>
      <c r="W573" s="397"/>
      <c r="X573" s="397"/>
      <c r="Y573" s="407"/>
      <c r="Z573" s="397"/>
      <c r="AA573" s="397"/>
      <c r="AB573" s="397"/>
      <c r="AC573" s="407"/>
      <c r="AD573" s="397"/>
      <c r="AE573" s="397"/>
      <c r="AF573" s="400"/>
      <c r="AG573" s="401"/>
      <c r="AH573" s="397"/>
      <c r="AI573" s="400"/>
      <c r="AJ573" s="397"/>
      <c r="AK573" s="422"/>
      <c r="AL573" s="400"/>
      <c r="AM573" s="402"/>
      <c r="AN573" s="403"/>
      <c r="AO573" s="400"/>
      <c r="AP573" s="397"/>
      <c r="AQ573" s="397"/>
      <c r="AR573" s="397"/>
      <c r="AS573" s="404"/>
      <c r="AT573" s="397"/>
      <c r="AU573" s="397"/>
      <c r="AV573" s="397"/>
      <c r="AW573" s="407"/>
      <c r="AX573" s="397"/>
      <c r="AY573" s="397"/>
      <c r="AZ573" s="397"/>
      <c r="BA573" s="407"/>
      <c r="BB573" s="397"/>
      <c r="BC573" s="397"/>
      <c r="BD573" s="397"/>
      <c r="BE573" s="407"/>
      <c r="BF573" s="397"/>
      <c r="BG573" s="397"/>
      <c r="BH573" s="397"/>
      <c r="BI573" s="407"/>
      <c r="BJ573" s="397"/>
      <c r="BK573" s="397"/>
      <c r="BL573" s="397"/>
      <c r="BM573" s="407"/>
      <c r="BN573" s="397"/>
      <c r="BO573" s="397"/>
      <c r="BP573" s="397"/>
      <c r="BQ573" s="407"/>
      <c r="BR573" s="397"/>
      <c r="BS573" s="397"/>
      <c r="BT573" s="397"/>
      <c r="BU573" s="407"/>
      <c r="BV573" s="397"/>
      <c r="BW573" s="398"/>
      <c r="BX573" s="397"/>
      <c r="BY573" s="407"/>
      <c r="BZ573" s="409"/>
      <c r="CA573" s="410"/>
      <c r="CB573" s="411"/>
      <c r="CC573" s="397"/>
      <c r="CD573" s="397"/>
      <c r="CE573" s="407"/>
      <c r="CF573" s="397"/>
      <c r="CG573" s="397"/>
      <c r="CH573" s="397"/>
      <c r="CI573" s="407"/>
      <c r="CJ573" s="240"/>
      <c r="CK573" s="241"/>
      <c r="CL573" s="242"/>
    </row>
    <row r="574" spans="2:90" ht="23.25" thickBot="1">
      <c r="B574" s="223"/>
      <c r="C574" s="224"/>
      <c r="D574" s="225"/>
      <c r="E574" s="421"/>
      <c r="F574" s="420"/>
      <c r="G574" s="227"/>
      <c r="H574" s="392"/>
      <c r="I574" s="228"/>
      <c r="J574" s="228"/>
      <c r="K574" s="228"/>
      <c r="L574" s="418"/>
      <c r="M574" s="231"/>
      <c r="N574" s="232"/>
      <c r="O574" s="390"/>
      <c r="P574" s="391"/>
      <c r="R574" s="397"/>
      <c r="S574" s="211"/>
      <c r="T574" s="397"/>
      <c r="U574" s="238"/>
      <c r="V574" s="397"/>
      <c r="W574" s="397"/>
      <c r="X574" s="397"/>
      <c r="Y574" s="407"/>
      <c r="Z574" s="397"/>
      <c r="AA574" s="397"/>
      <c r="AB574" s="397"/>
      <c r="AC574" s="407"/>
      <c r="AD574" s="397"/>
      <c r="AE574" s="397"/>
      <c r="AF574" s="400"/>
      <c r="AG574" s="401"/>
      <c r="AH574" s="397"/>
      <c r="AI574" s="400"/>
      <c r="AJ574" s="397"/>
      <c r="AK574" s="422"/>
      <c r="AL574" s="400"/>
      <c r="AM574" s="402"/>
      <c r="AN574" s="403"/>
      <c r="AO574" s="400"/>
      <c r="AP574" s="397"/>
      <c r="AQ574" s="397"/>
      <c r="AR574" s="397"/>
      <c r="AS574" s="404"/>
      <c r="AT574" s="397"/>
      <c r="AU574" s="397"/>
      <c r="AV574" s="397"/>
      <c r="AW574" s="407"/>
      <c r="AX574" s="397"/>
      <c r="AY574" s="397"/>
      <c r="AZ574" s="397"/>
      <c r="BA574" s="407"/>
      <c r="BB574" s="397"/>
      <c r="BC574" s="397"/>
      <c r="BD574" s="397"/>
      <c r="BE574" s="407"/>
      <c r="BF574" s="397"/>
      <c r="BG574" s="397"/>
      <c r="BH574" s="397"/>
      <c r="BI574" s="407"/>
      <c r="BJ574" s="397"/>
      <c r="BK574" s="397"/>
      <c r="BL574" s="397"/>
      <c r="BM574" s="407"/>
      <c r="BN574" s="397"/>
      <c r="BO574" s="397"/>
      <c r="BP574" s="397"/>
      <c r="BQ574" s="407"/>
      <c r="BR574" s="397"/>
      <c r="BS574" s="397"/>
      <c r="BT574" s="397"/>
      <c r="BU574" s="407"/>
      <c r="BV574" s="397"/>
      <c r="BW574" s="398"/>
      <c r="BX574" s="397"/>
      <c r="BY574" s="407"/>
      <c r="BZ574" s="409"/>
      <c r="CA574" s="410"/>
      <c r="CB574" s="411"/>
      <c r="CC574" s="397"/>
      <c r="CD574" s="397"/>
      <c r="CE574" s="407"/>
      <c r="CF574" s="397"/>
      <c r="CG574" s="397"/>
      <c r="CH574" s="397"/>
      <c r="CI574" s="407"/>
      <c r="CJ574" s="240"/>
      <c r="CK574" s="241"/>
      <c r="CL574" s="242"/>
    </row>
    <row r="575" spans="2:90" ht="23.25" thickBot="1">
      <c r="B575" s="223"/>
      <c r="C575" s="224"/>
      <c r="D575" s="225"/>
      <c r="E575" s="421"/>
      <c r="F575" s="420"/>
      <c r="G575" s="227"/>
      <c r="H575" s="392"/>
      <c r="I575" s="228"/>
      <c r="J575" s="228"/>
      <c r="K575" s="228"/>
      <c r="L575" s="418"/>
      <c r="M575" s="231"/>
      <c r="N575" s="232"/>
      <c r="O575" s="390"/>
      <c r="P575" s="391"/>
      <c r="R575" s="397"/>
      <c r="S575" s="211"/>
      <c r="T575" s="397"/>
      <c r="U575" s="238"/>
      <c r="V575" s="397"/>
      <c r="W575" s="397"/>
      <c r="X575" s="397"/>
      <c r="Y575" s="407"/>
      <c r="Z575" s="397"/>
      <c r="AA575" s="397"/>
      <c r="AB575" s="397"/>
      <c r="AC575" s="407"/>
      <c r="AD575" s="397"/>
      <c r="AE575" s="397"/>
      <c r="AF575" s="400"/>
      <c r="AG575" s="401"/>
      <c r="AH575" s="397"/>
      <c r="AI575" s="400"/>
      <c r="AJ575" s="397"/>
      <c r="AK575" s="422"/>
      <c r="AL575" s="400"/>
      <c r="AM575" s="402"/>
      <c r="AN575" s="403"/>
      <c r="AO575" s="400"/>
      <c r="AP575" s="397"/>
      <c r="AQ575" s="397"/>
      <c r="AR575" s="397"/>
      <c r="AS575" s="404"/>
      <c r="AT575" s="397"/>
      <c r="AU575" s="397"/>
      <c r="AV575" s="397"/>
      <c r="AW575" s="407"/>
      <c r="AX575" s="397"/>
      <c r="AY575" s="397"/>
      <c r="AZ575" s="397"/>
      <c r="BA575" s="407"/>
      <c r="BB575" s="397"/>
      <c r="BC575" s="397"/>
      <c r="BD575" s="397"/>
      <c r="BE575" s="407"/>
      <c r="BF575" s="397"/>
      <c r="BG575" s="397"/>
      <c r="BH575" s="397"/>
      <c r="BI575" s="407"/>
      <c r="BJ575" s="397"/>
      <c r="BK575" s="397"/>
      <c r="BL575" s="397"/>
      <c r="BM575" s="407"/>
      <c r="BN575" s="397"/>
      <c r="BO575" s="397"/>
      <c r="BP575" s="397"/>
      <c r="BQ575" s="407"/>
      <c r="BR575" s="397"/>
      <c r="BS575" s="397"/>
      <c r="BT575" s="397"/>
      <c r="BU575" s="407"/>
      <c r="BV575" s="397"/>
      <c r="BW575" s="398"/>
      <c r="BX575" s="397"/>
      <c r="BY575" s="407"/>
      <c r="BZ575" s="409"/>
      <c r="CA575" s="410"/>
      <c r="CB575" s="411"/>
      <c r="CC575" s="397"/>
      <c r="CD575" s="397"/>
      <c r="CE575" s="407"/>
      <c r="CF575" s="397"/>
      <c r="CG575" s="397"/>
      <c r="CH575" s="397"/>
      <c r="CI575" s="407"/>
      <c r="CJ575" s="240"/>
      <c r="CK575" s="241"/>
      <c r="CL575" s="242"/>
    </row>
    <row r="576" spans="2:90" ht="23.25" thickBot="1">
      <c r="B576" s="223"/>
      <c r="C576" s="224"/>
      <c r="D576" s="225"/>
      <c r="E576" s="421"/>
      <c r="F576" s="420"/>
      <c r="G576" s="227"/>
      <c r="H576" s="392"/>
      <c r="I576" s="228"/>
      <c r="J576" s="228"/>
      <c r="K576" s="228"/>
      <c r="L576" s="418"/>
      <c r="M576" s="231"/>
      <c r="N576" s="232"/>
      <c r="O576" s="390"/>
      <c r="P576" s="391"/>
      <c r="R576" s="397"/>
      <c r="S576" s="211"/>
      <c r="T576" s="397"/>
      <c r="U576" s="238"/>
      <c r="V576" s="397"/>
      <c r="W576" s="397"/>
      <c r="X576" s="397"/>
      <c r="Y576" s="407"/>
      <c r="Z576" s="397"/>
      <c r="AA576" s="397"/>
      <c r="AB576" s="397"/>
      <c r="AC576" s="407"/>
      <c r="AD576" s="397"/>
      <c r="AE576" s="397"/>
      <c r="AF576" s="400"/>
      <c r="AG576" s="401"/>
      <c r="AH576" s="397"/>
      <c r="AI576" s="400"/>
      <c r="AJ576" s="397"/>
      <c r="AK576" s="422"/>
      <c r="AL576" s="400"/>
      <c r="AM576" s="402"/>
      <c r="AN576" s="403"/>
      <c r="AO576" s="400"/>
      <c r="AP576" s="397"/>
      <c r="AQ576" s="397"/>
      <c r="AR576" s="397"/>
      <c r="AS576" s="404"/>
      <c r="AT576" s="397"/>
      <c r="AU576" s="397"/>
      <c r="AV576" s="397"/>
      <c r="AW576" s="407"/>
      <c r="AX576" s="397"/>
      <c r="AY576" s="397"/>
      <c r="AZ576" s="397"/>
      <c r="BA576" s="407"/>
      <c r="BB576" s="397"/>
      <c r="BC576" s="397"/>
      <c r="BD576" s="397"/>
      <c r="BE576" s="407"/>
      <c r="BF576" s="397"/>
      <c r="BG576" s="397"/>
      <c r="BH576" s="397"/>
      <c r="BI576" s="407"/>
      <c r="BJ576" s="397"/>
      <c r="BK576" s="397"/>
      <c r="BL576" s="397"/>
      <c r="BM576" s="407"/>
      <c r="BN576" s="397"/>
      <c r="BO576" s="397"/>
      <c r="BP576" s="397"/>
      <c r="BQ576" s="407"/>
      <c r="BR576" s="397"/>
      <c r="BS576" s="397"/>
      <c r="BT576" s="397"/>
      <c r="BU576" s="407"/>
      <c r="BV576" s="397"/>
      <c r="BW576" s="398"/>
      <c r="BX576" s="397"/>
      <c r="BY576" s="407"/>
      <c r="BZ576" s="409"/>
      <c r="CA576" s="410"/>
      <c r="CB576" s="411"/>
      <c r="CC576" s="397"/>
      <c r="CD576" s="397"/>
      <c r="CE576" s="407"/>
      <c r="CF576" s="397"/>
      <c r="CG576" s="397"/>
      <c r="CH576" s="397"/>
      <c r="CI576" s="407"/>
      <c r="CJ576" s="240"/>
      <c r="CK576" s="241"/>
      <c r="CL576" s="242"/>
    </row>
    <row r="577" spans="2:90" ht="23.25" thickBot="1">
      <c r="B577" s="223"/>
      <c r="C577" s="224"/>
      <c r="D577" s="225"/>
      <c r="E577" s="421"/>
      <c r="F577" s="420"/>
      <c r="G577" s="227"/>
      <c r="H577" s="392"/>
      <c r="I577" s="228"/>
      <c r="J577" s="228"/>
      <c r="K577" s="228"/>
      <c r="L577" s="418"/>
      <c r="M577" s="231"/>
      <c r="N577" s="232"/>
      <c r="O577" s="390"/>
      <c r="P577" s="391"/>
      <c r="R577" s="397"/>
      <c r="S577" s="211"/>
      <c r="T577" s="397"/>
      <c r="U577" s="238"/>
      <c r="V577" s="397"/>
      <c r="W577" s="397"/>
      <c r="X577" s="397"/>
      <c r="Y577" s="407"/>
      <c r="Z577" s="397"/>
      <c r="AA577" s="397"/>
      <c r="AB577" s="397"/>
      <c r="AC577" s="407"/>
      <c r="AD577" s="397"/>
      <c r="AE577" s="397"/>
      <c r="AF577" s="400"/>
      <c r="AG577" s="401"/>
      <c r="AH577" s="397"/>
      <c r="AI577" s="400"/>
      <c r="AJ577" s="397"/>
      <c r="AK577" s="422"/>
      <c r="AL577" s="400"/>
      <c r="AM577" s="402"/>
      <c r="AN577" s="403"/>
      <c r="AO577" s="400"/>
      <c r="AP577" s="397"/>
      <c r="AQ577" s="397"/>
      <c r="AR577" s="397"/>
      <c r="AS577" s="404"/>
      <c r="AT577" s="397"/>
      <c r="AU577" s="397"/>
      <c r="AV577" s="397"/>
      <c r="AW577" s="407"/>
      <c r="AX577" s="397"/>
      <c r="AY577" s="397"/>
      <c r="AZ577" s="397"/>
      <c r="BA577" s="407"/>
      <c r="BB577" s="397"/>
      <c r="BC577" s="397"/>
      <c r="BD577" s="397"/>
      <c r="BE577" s="407"/>
      <c r="BF577" s="397"/>
      <c r="BG577" s="397"/>
      <c r="BH577" s="397"/>
      <c r="BI577" s="407"/>
      <c r="BJ577" s="397"/>
      <c r="BK577" s="397"/>
      <c r="BL577" s="397"/>
      <c r="BM577" s="407"/>
      <c r="BN577" s="397"/>
      <c r="BO577" s="397"/>
      <c r="BP577" s="397"/>
      <c r="BQ577" s="407"/>
      <c r="BR577" s="397"/>
      <c r="BS577" s="397"/>
      <c r="BT577" s="397"/>
      <c r="BU577" s="407"/>
      <c r="BV577" s="397"/>
      <c r="BW577" s="398"/>
      <c r="BX577" s="397"/>
      <c r="BY577" s="407"/>
      <c r="BZ577" s="409"/>
      <c r="CA577" s="410"/>
      <c r="CB577" s="411"/>
      <c r="CC577" s="397"/>
      <c r="CD577" s="397"/>
      <c r="CE577" s="407"/>
      <c r="CF577" s="397"/>
      <c r="CG577" s="397"/>
      <c r="CH577" s="397"/>
      <c r="CI577" s="407"/>
      <c r="CJ577" s="240"/>
      <c r="CK577" s="241"/>
      <c r="CL577" s="242"/>
    </row>
    <row r="578" spans="2:90" ht="23.25" thickBot="1">
      <c r="B578" s="223"/>
      <c r="C578" s="224"/>
      <c r="D578" s="225"/>
      <c r="E578" s="421"/>
      <c r="F578" s="420"/>
      <c r="G578" s="227"/>
      <c r="H578" s="392"/>
      <c r="I578" s="228"/>
      <c r="J578" s="228"/>
      <c r="K578" s="228"/>
      <c r="L578" s="418"/>
      <c r="M578" s="231"/>
      <c r="N578" s="232"/>
      <c r="O578" s="390"/>
      <c r="P578" s="391"/>
      <c r="R578" s="397"/>
      <c r="S578" s="211"/>
      <c r="T578" s="397"/>
      <c r="U578" s="238"/>
      <c r="V578" s="397"/>
      <c r="W578" s="397"/>
      <c r="X578" s="397"/>
      <c r="Y578" s="407"/>
      <c r="Z578" s="397"/>
      <c r="AA578" s="397"/>
      <c r="AB578" s="397"/>
      <c r="AC578" s="407"/>
      <c r="AD578" s="397"/>
      <c r="AE578" s="397"/>
      <c r="AF578" s="400"/>
      <c r="AG578" s="401"/>
      <c r="AH578" s="397"/>
      <c r="AI578" s="400"/>
      <c r="AJ578" s="397"/>
      <c r="AK578" s="422"/>
      <c r="AL578" s="400"/>
      <c r="AM578" s="402"/>
      <c r="AN578" s="403"/>
      <c r="AO578" s="400"/>
      <c r="AP578" s="397"/>
      <c r="AQ578" s="397"/>
      <c r="AR578" s="397"/>
      <c r="AS578" s="404"/>
      <c r="AT578" s="397"/>
      <c r="AU578" s="397"/>
      <c r="AV578" s="397"/>
      <c r="AW578" s="407"/>
      <c r="AX578" s="397"/>
      <c r="AY578" s="397"/>
      <c r="AZ578" s="397"/>
      <c r="BA578" s="407"/>
      <c r="BB578" s="397"/>
      <c r="BC578" s="397"/>
      <c r="BD578" s="397"/>
      <c r="BE578" s="407"/>
      <c r="BF578" s="397"/>
      <c r="BG578" s="397"/>
      <c r="BH578" s="397"/>
      <c r="BI578" s="407"/>
      <c r="BJ578" s="397"/>
      <c r="BK578" s="397"/>
      <c r="BL578" s="397"/>
      <c r="BM578" s="407"/>
      <c r="BN578" s="397"/>
      <c r="BO578" s="397"/>
      <c r="BP578" s="397"/>
      <c r="BQ578" s="407"/>
      <c r="BR578" s="397"/>
      <c r="BS578" s="397"/>
      <c r="BT578" s="397"/>
      <c r="BU578" s="407"/>
      <c r="BV578" s="397"/>
      <c r="BW578" s="398"/>
      <c r="BX578" s="397"/>
      <c r="BY578" s="407"/>
      <c r="BZ578" s="409"/>
      <c r="CA578" s="410"/>
      <c r="CB578" s="411"/>
      <c r="CC578" s="397"/>
      <c r="CD578" s="397"/>
      <c r="CE578" s="407"/>
      <c r="CF578" s="397"/>
      <c r="CG578" s="397"/>
      <c r="CH578" s="397"/>
      <c r="CI578" s="407"/>
      <c r="CJ578" s="240"/>
      <c r="CK578" s="241"/>
      <c r="CL578" s="242"/>
    </row>
    <row r="579" spans="2:90" ht="23.25" thickBot="1">
      <c r="B579" s="223"/>
      <c r="C579" s="224"/>
      <c r="D579" s="225"/>
      <c r="E579" s="421"/>
      <c r="F579" s="420"/>
      <c r="G579" s="227"/>
      <c r="H579" s="392"/>
      <c r="I579" s="228"/>
      <c r="J579" s="228"/>
      <c r="K579" s="228"/>
      <c r="L579" s="418"/>
      <c r="M579" s="231"/>
      <c r="N579" s="232"/>
      <c r="O579" s="390"/>
      <c r="P579" s="391"/>
      <c r="R579" s="397"/>
      <c r="S579" s="211"/>
      <c r="T579" s="397"/>
      <c r="U579" s="238"/>
      <c r="V579" s="397"/>
      <c r="W579" s="397"/>
      <c r="X579" s="397"/>
      <c r="Y579" s="407"/>
      <c r="Z579" s="397"/>
      <c r="AA579" s="397"/>
      <c r="AB579" s="397"/>
      <c r="AC579" s="407"/>
      <c r="AD579" s="397"/>
      <c r="AE579" s="397"/>
      <c r="AF579" s="400"/>
      <c r="AG579" s="401"/>
      <c r="AH579" s="397"/>
      <c r="AI579" s="400"/>
      <c r="AJ579" s="397"/>
      <c r="AK579" s="422"/>
      <c r="AL579" s="400"/>
      <c r="AM579" s="402"/>
      <c r="AN579" s="403"/>
      <c r="AO579" s="400"/>
      <c r="AP579" s="397"/>
      <c r="AQ579" s="397"/>
      <c r="AR579" s="397"/>
      <c r="AS579" s="404"/>
      <c r="AT579" s="397"/>
      <c r="AU579" s="397"/>
      <c r="AV579" s="397"/>
      <c r="AW579" s="407"/>
      <c r="AX579" s="397"/>
      <c r="AY579" s="397"/>
      <c r="AZ579" s="397"/>
      <c r="BA579" s="407"/>
      <c r="BB579" s="397"/>
      <c r="BC579" s="397"/>
      <c r="BD579" s="397"/>
      <c r="BE579" s="407"/>
      <c r="BF579" s="397"/>
      <c r="BG579" s="397"/>
      <c r="BH579" s="397"/>
      <c r="BI579" s="407"/>
      <c r="BJ579" s="397"/>
      <c r="BK579" s="397"/>
      <c r="BL579" s="397"/>
      <c r="BM579" s="407"/>
      <c r="BN579" s="397"/>
      <c r="BO579" s="397"/>
      <c r="BP579" s="397"/>
      <c r="BQ579" s="407"/>
      <c r="BR579" s="397"/>
      <c r="BS579" s="397"/>
      <c r="BT579" s="397"/>
      <c r="BU579" s="407"/>
      <c r="BV579" s="397"/>
      <c r="BW579" s="398"/>
      <c r="BX579" s="397"/>
      <c r="BY579" s="407"/>
      <c r="BZ579" s="409"/>
      <c r="CA579" s="410"/>
      <c r="CB579" s="411"/>
      <c r="CC579" s="397"/>
      <c r="CD579" s="397"/>
      <c r="CE579" s="407"/>
      <c r="CF579" s="397"/>
      <c r="CG579" s="397"/>
      <c r="CH579" s="397"/>
      <c r="CI579" s="407"/>
      <c r="CJ579" s="240"/>
      <c r="CK579" s="241"/>
      <c r="CL579" s="242"/>
    </row>
    <row r="580" spans="2:90" ht="23.25" thickBot="1">
      <c r="B580" s="223"/>
      <c r="C580" s="224"/>
      <c r="D580" s="225"/>
      <c r="E580" s="421"/>
      <c r="F580" s="420"/>
      <c r="G580" s="227"/>
      <c r="H580" s="392"/>
      <c r="I580" s="228"/>
      <c r="J580" s="228"/>
      <c r="K580" s="228"/>
      <c r="L580" s="418"/>
      <c r="M580" s="231"/>
      <c r="N580" s="232"/>
      <c r="O580" s="390"/>
      <c r="P580" s="391"/>
      <c r="R580" s="397"/>
      <c r="S580" s="211"/>
      <c r="T580" s="397"/>
      <c r="U580" s="238"/>
      <c r="V580" s="397"/>
      <c r="W580" s="397"/>
      <c r="X580" s="397"/>
      <c r="Y580" s="407"/>
      <c r="Z580" s="397"/>
      <c r="AA580" s="397"/>
      <c r="AB580" s="397"/>
      <c r="AC580" s="407"/>
      <c r="AD580" s="397"/>
      <c r="AE580" s="397"/>
      <c r="AF580" s="400"/>
      <c r="AG580" s="401"/>
      <c r="AH580" s="397"/>
      <c r="AI580" s="400"/>
      <c r="AJ580" s="397"/>
      <c r="AK580" s="422"/>
      <c r="AL580" s="400"/>
      <c r="AM580" s="402"/>
      <c r="AN580" s="403"/>
      <c r="AO580" s="400"/>
      <c r="AP580" s="397"/>
      <c r="AQ580" s="397"/>
      <c r="AR580" s="397"/>
      <c r="AS580" s="404"/>
      <c r="AT580" s="397"/>
      <c r="AU580" s="397"/>
      <c r="AV580" s="397"/>
      <c r="AW580" s="407"/>
      <c r="AX580" s="397"/>
      <c r="AY580" s="397"/>
      <c r="AZ580" s="397"/>
      <c r="BA580" s="407"/>
      <c r="BB580" s="397"/>
      <c r="BC580" s="397"/>
      <c r="BD580" s="397"/>
      <c r="BE580" s="407"/>
      <c r="BF580" s="397"/>
      <c r="BG580" s="397"/>
      <c r="BH580" s="397"/>
      <c r="BI580" s="407"/>
      <c r="BJ580" s="397"/>
      <c r="BK580" s="397"/>
      <c r="BL580" s="397"/>
      <c r="BM580" s="407"/>
      <c r="BN580" s="397"/>
      <c r="BO580" s="397"/>
      <c r="BP580" s="397"/>
      <c r="BQ580" s="407"/>
      <c r="BR580" s="397"/>
      <c r="BS580" s="397"/>
      <c r="BT580" s="397"/>
      <c r="BU580" s="407"/>
      <c r="BV580" s="397"/>
      <c r="BW580" s="398"/>
      <c r="BX580" s="397"/>
      <c r="BY580" s="407"/>
      <c r="BZ580" s="409"/>
      <c r="CA580" s="410"/>
      <c r="CB580" s="411"/>
      <c r="CC580" s="397"/>
      <c r="CD580" s="397"/>
      <c r="CE580" s="407"/>
      <c r="CF580" s="397"/>
      <c r="CG580" s="397"/>
      <c r="CH580" s="397"/>
      <c r="CI580" s="407"/>
      <c r="CJ580" s="240"/>
      <c r="CK580" s="241"/>
      <c r="CL580" s="242"/>
    </row>
    <row r="581" spans="2:90" ht="23.25" thickBot="1">
      <c r="B581" s="223"/>
      <c r="C581" s="224"/>
      <c r="D581" s="225"/>
      <c r="E581" s="421"/>
      <c r="F581" s="420"/>
      <c r="G581" s="227"/>
      <c r="H581" s="392"/>
      <c r="I581" s="228"/>
      <c r="J581" s="228"/>
      <c r="K581" s="228"/>
      <c r="L581" s="418"/>
      <c r="M581" s="231"/>
      <c r="N581" s="232"/>
      <c r="O581" s="390"/>
      <c r="P581" s="391"/>
      <c r="R581" s="397"/>
      <c r="S581" s="211"/>
      <c r="T581" s="397"/>
      <c r="U581" s="238"/>
      <c r="V581" s="397"/>
      <c r="W581" s="397"/>
      <c r="X581" s="397"/>
      <c r="Y581" s="407"/>
      <c r="Z581" s="397"/>
      <c r="AA581" s="397"/>
      <c r="AB581" s="397"/>
      <c r="AC581" s="407"/>
      <c r="AD581" s="397"/>
      <c r="AE581" s="397"/>
      <c r="AF581" s="400"/>
      <c r="AG581" s="401"/>
      <c r="AH581" s="397"/>
      <c r="AI581" s="400"/>
      <c r="AJ581" s="397"/>
      <c r="AK581" s="422"/>
      <c r="AL581" s="400"/>
      <c r="AM581" s="402"/>
      <c r="AN581" s="403"/>
      <c r="AO581" s="400"/>
      <c r="AP581" s="397"/>
      <c r="AQ581" s="397"/>
      <c r="AR581" s="397"/>
      <c r="AS581" s="404"/>
      <c r="AT581" s="397"/>
      <c r="AU581" s="397"/>
      <c r="AV581" s="397"/>
      <c r="AW581" s="407"/>
      <c r="AX581" s="397"/>
      <c r="AY581" s="397"/>
      <c r="AZ581" s="397"/>
      <c r="BA581" s="407"/>
      <c r="BB581" s="397"/>
      <c r="BC581" s="397"/>
      <c r="BD581" s="397"/>
      <c r="BE581" s="407"/>
      <c r="BF581" s="397"/>
      <c r="BG581" s="397"/>
      <c r="BH581" s="397"/>
      <c r="BI581" s="407"/>
      <c r="BJ581" s="397"/>
      <c r="BK581" s="397"/>
      <c r="BL581" s="397"/>
      <c r="BM581" s="407"/>
      <c r="BN581" s="397"/>
      <c r="BO581" s="397"/>
      <c r="BP581" s="397"/>
      <c r="BQ581" s="407"/>
      <c r="BR581" s="397"/>
      <c r="BS581" s="397"/>
      <c r="BT581" s="397"/>
      <c r="BU581" s="407"/>
      <c r="BV581" s="397"/>
      <c r="BW581" s="398"/>
      <c r="BX581" s="397"/>
      <c r="BY581" s="407"/>
      <c r="BZ581" s="409"/>
      <c r="CA581" s="410"/>
      <c r="CB581" s="411"/>
      <c r="CC581" s="397"/>
      <c r="CD581" s="397"/>
      <c r="CE581" s="407"/>
      <c r="CF581" s="397"/>
      <c r="CG581" s="397"/>
      <c r="CH581" s="397"/>
      <c r="CI581" s="407"/>
      <c r="CJ581" s="240"/>
      <c r="CK581" s="241"/>
      <c r="CL581" s="242"/>
    </row>
    <row r="582" spans="2:90" ht="23.25" thickBot="1">
      <c r="B582" s="223"/>
      <c r="C582" s="224"/>
      <c r="D582" s="225"/>
      <c r="E582" s="421"/>
      <c r="F582" s="420"/>
      <c r="G582" s="227"/>
      <c r="H582" s="392"/>
      <c r="I582" s="228"/>
      <c r="J582" s="228"/>
      <c r="K582" s="228"/>
      <c r="L582" s="418"/>
      <c r="M582" s="231"/>
      <c r="N582" s="232"/>
      <c r="O582" s="390"/>
      <c r="P582" s="391"/>
      <c r="R582" s="397"/>
      <c r="S582" s="211"/>
      <c r="T582" s="397"/>
      <c r="U582" s="238"/>
      <c r="V582" s="397"/>
      <c r="W582" s="397"/>
      <c r="X582" s="397"/>
      <c r="Y582" s="407"/>
      <c r="Z582" s="397"/>
      <c r="AA582" s="397"/>
      <c r="AB582" s="397"/>
      <c r="AC582" s="407"/>
      <c r="AD582" s="397"/>
      <c r="AE582" s="397"/>
      <c r="AF582" s="400"/>
      <c r="AG582" s="401"/>
      <c r="AH582" s="397"/>
      <c r="AI582" s="400"/>
      <c r="AJ582" s="397"/>
      <c r="AK582" s="422"/>
      <c r="AL582" s="400"/>
      <c r="AM582" s="402"/>
      <c r="AN582" s="403"/>
      <c r="AO582" s="400"/>
      <c r="AP582" s="397"/>
      <c r="AQ582" s="397"/>
      <c r="AR582" s="397"/>
      <c r="AS582" s="404"/>
      <c r="AT582" s="397"/>
      <c r="AU582" s="397"/>
      <c r="AV582" s="397"/>
      <c r="AW582" s="407"/>
      <c r="AX582" s="397"/>
      <c r="AY582" s="397"/>
      <c r="AZ582" s="397"/>
      <c r="BA582" s="407"/>
      <c r="BB582" s="397"/>
      <c r="BC582" s="397"/>
      <c r="BD582" s="397"/>
      <c r="BE582" s="407"/>
      <c r="BF582" s="397"/>
      <c r="BG582" s="397"/>
      <c r="BH582" s="397"/>
      <c r="BI582" s="407"/>
      <c r="BJ582" s="397"/>
      <c r="BK582" s="397"/>
      <c r="BL582" s="397"/>
      <c r="BM582" s="407"/>
      <c r="BN582" s="397"/>
      <c r="BO582" s="397"/>
      <c r="BP582" s="397"/>
      <c r="BQ582" s="407"/>
      <c r="BR582" s="397"/>
      <c r="BS582" s="397"/>
      <c r="BT582" s="397"/>
      <c r="BU582" s="407"/>
      <c r="BV582" s="397"/>
      <c r="BW582" s="398"/>
      <c r="BX582" s="397"/>
      <c r="BY582" s="407"/>
      <c r="BZ582" s="409"/>
      <c r="CA582" s="410"/>
      <c r="CB582" s="411"/>
      <c r="CC582" s="397"/>
      <c r="CD582" s="397"/>
      <c r="CE582" s="407"/>
      <c r="CF582" s="397"/>
      <c r="CG582" s="397"/>
      <c r="CH582" s="397"/>
      <c r="CI582" s="407"/>
      <c r="CJ582" s="240"/>
      <c r="CK582" s="241"/>
      <c r="CL582" s="242"/>
    </row>
    <row r="583" spans="2:90" ht="23.25" thickBot="1">
      <c r="B583" s="223"/>
      <c r="C583" s="224"/>
      <c r="D583" s="225"/>
      <c r="E583" s="421"/>
      <c r="F583" s="420"/>
      <c r="G583" s="227"/>
      <c r="H583" s="392"/>
      <c r="I583" s="228"/>
      <c r="J583" s="228"/>
      <c r="K583" s="228"/>
      <c r="L583" s="418"/>
      <c r="M583" s="231"/>
      <c r="N583" s="232"/>
      <c r="O583" s="390"/>
      <c r="P583" s="391"/>
      <c r="R583" s="397"/>
      <c r="S583" s="211"/>
      <c r="T583" s="397"/>
      <c r="U583" s="238"/>
      <c r="V583" s="397"/>
      <c r="W583" s="397"/>
      <c r="X583" s="397"/>
      <c r="Y583" s="407"/>
      <c r="Z583" s="397"/>
      <c r="AA583" s="397"/>
      <c r="AB583" s="397"/>
      <c r="AC583" s="407"/>
      <c r="AD583" s="397"/>
      <c r="AE583" s="397"/>
      <c r="AF583" s="400"/>
      <c r="AG583" s="401"/>
      <c r="AH583" s="397"/>
      <c r="AI583" s="400"/>
      <c r="AJ583" s="397"/>
      <c r="AK583" s="422"/>
      <c r="AL583" s="400"/>
      <c r="AM583" s="402"/>
      <c r="AN583" s="403"/>
      <c r="AO583" s="400"/>
      <c r="AP583" s="397"/>
      <c r="AQ583" s="397"/>
      <c r="AR583" s="397"/>
      <c r="AS583" s="404"/>
      <c r="AT583" s="397"/>
      <c r="AU583" s="397"/>
      <c r="AV583" s="397"/>
      <c r="AW583" s="407"/>
      <c r="AX583" s="397"/>
      <c r="AY583" s="397"/>
      <c r="AZ583" s="397"/>
      <c r="BA583" s="407"/>
      <c r="BB583" s="397"/>
      <c r="BC583" s="397"/>
      <c r="BD583" s="397"/>
      <c r="BE583" s="407"/>
      <c r="BF583" s="397"/>
      <c r="BG583" s="397"/>
      <c r="BH583" s="397"/>
      <c r="BI583" s="407"/>
      <c r="BJ583" s="397"/>
      <c r="BK583" s="397"/>
      <c r="BL583" s="397"/>
      <c r="BM583" s="407"/>
      <c r="BN583" s="397"/>
      <c r="BO583" s="397"/>
      <c r="BP583" s="397"/>
      <c r="BQ583" s="407"/>
      <c r="BR583" s="397"/>
      <c r="BS583" s="397"/>
      <c r="BT583" s="397"/>
      <c r="BU583" s="407"/>
      <c r="BV583" s="397"/>
      <c r="BW583" s="398"/>
      <c r="BX583" s="397"/>
      <c r="BY583" s="407"/>
      <c r="BZ583" s="409"/>
      <c r="CA583" s="410"/>
      <c r="CB583" s="411"/>
      <c r="CC583" s="397"/>
      <c r="CD583" s="397"/>
      <c r="CE583" s="407"/>
      <c r="CF583" s="397"/>
      <c r="CG583" s="397"/>
      <c r="CH583" s="397"/>
      <c r="CI583" s="407"/>
      <c r="CJ583" s="240"/>
      <c r="CK583" s="241"/>
      <c r="CL583" s="242"/>
    </row>
    <row r="584" spans="2:90" ht="23.25" thickBot="1">
      <c r="B584" s="223"/>
      <c r="C584" s="224"/>
      <c r="D584" s="225"/>
      <c r="E584" s="421"/>
      <c r="F584" s="420"/>
      <c r="G584" s="227"/>
      <c r="H584" s="392"/>
      <c r="I584" s="228"/>
      <c r="J584" s="228"/>
      <c r="K584" s="228"/>
      <c r="L584" s="418"/>
      <c r="M584" s="231"/>
      <c r="N584" s="232"/>
      <c r="O584" s="390"/>
      <c r="P584" s="391"/>
      <c r="R584" s="397"/>
      <c r="S584" s="211"/>
      <c r="T584" s="397"/>
      <c r="U584" s="238"/>
      <c r="V584" s="397"/>
      <c r="W584" s="397"/>
      <c r="X584" s="397"/>
      <c r="Y584" s="407"/>
      <c r="Z584" s="397"/>
      <c r="AA584" s="397"/>
      <c r="AB584" s="397"/>
      <c r="AC584" s="407"/>
      <c r="AD584" s="397"/>
      <c r="AE584" s="397"/>
      <c r="AF584" s="400"/>
      <c r="AG584" s="401"/>
      <c r="AH584" s="397"/>
      <c r="AI584" s="400"/>
      <c r="AJ584" s="397"/>
      <c r="AK584" s="422"/>
      <c r="AL584" s="400"/>
      <c r="AM584" s="402"/>
      <c r="AN584" s="403"/>
      <c r="AO584" s="400"/>
      <c r="AP584" s="397"/>
      <c r="AQ584" s="397"/>
      <c r="AR584" s="397"/>
      <c r="AS584" s="404"/>
      <c r="AT584" s="397"/>
      <c r="AU584" s="397"/>
      <c r="AV584" s="397"/>
      <c r="AW584" s="407"/>
      <c r="AX584" s="397"/>
      <c r="AY584" s="397"/>
      <c r="AZ584" s="397"/>
      <c r="BA584" s="407"/>
      <c r="BB584" s="397"/>
      <c r="BC584" s="397"/>
      <c r="BD584" s="397"/>
      <c r="BE584" s="407"/>
      <c r="BF584" s="397"/>
      <c r="BG584" s="397"/>
      <c r="BH584" s="397"/>
      <c r="BI584" s="407"/>
      <c r="BJ584" s="397"/>
      <c r="BK584" s="397"/>
      <c r="BL584" s="397"/>
      <c r="BM584" s="407"/>
      <c r="BN584" s="397"/>
      <c r="BO584" s="397"/>
      <c r="BP584" s="397"/>
      <c r="BQ584" s="407"/>
      <c r="BR584" s="397"/>
      <c r="BS584" s="397"/>
      <c r="BT584" s="397"/>
      <c r="BU584" s="407"/>
      <c r="BV584" s="397"/>
      <c r="BW584" s="398"/>
      <c r="BX584" s="397"/>
      <c r="BY584" s="407"/>
      <c r="BZ584" s="409"/>
      <c r="CA584" s="410"/>
      <c r="CB584" s="411"/>
      <c r="CC584" s="397"/>
      <c r="CD584" s="397"/>
      <c r="CE584" s="407"/>
      <c r="CF584" s="397"/>
      <c r="CG584" s="397"/>
      <c r="CH584" s="397"/>
      <c r="CI584" s="407"/>
      <c r="CJ584" s="240"/>
      <c r="CK584" s="241"/>
      <c r="CL584" s="242"/>
    </row>
    <row r="585" spans="2:90" ht="23.25" thickBot="1">
      <c r="B585" s="223"/>
      <c r="C585" s="224"/>
      <c r="D585" s="225"/>
      <c r="E585" s="421"/>
      <c r="F585" s="420"/>
      <c r="G585" s="227"/>
      <c r="H585" s="392"/>
      <c r="I585" s="228"/>
      <c r="J585" s="228"/>
      <c r="K585" s="228"/>
      <c r="L585" s="418"/>
      <c r="M585" s="231"/>
      <c r="N585" s="232"/>
      <c r="O585" s="390"/>
      <c r="P585" s="391"/>
      <c r="R585" s="397"/>
      <c r="S585" s="211"/>
      <c r="T585" s="397"/>
      <c r="U585" s="238"/>
      <c r="V585" s="397"/>
      <c r="W585" s="397"/>
      <c r="X585" s="397"/>
      <c r="Y585" s="407"/>
      <c r="Z585" s="397"/>
      <c r="AA585" s="397"/>
      <c r="AB585" s="397"/>
      <c r="AC585" s="407"/>
      <c r="AD585" s="397"/>
      <c r="AE585" s="397"/>
      <c r="AF585" s="400"/>
      <c r="AG585" s="401"/>
      <c r="AH585" s="397"/>
      <c r="AI585" s="400"/>
      <c r="AJ585" s="397"/>
      <c r="AK585" s="422"/>
      <c r="AL585" s="400"/>
      <c r="AM585" s="402"/>
      <c r="AN585" s="403"/>
      <c r="AO585" s="400"/>
      <c r="AP585" s="397"/>
      <c r="AQ585" s="397"/>
      <c r="AR585" s="397"/>
      <c r="AS585" s="404"/>
      <c r="AT585" s="397"/>
      <c r="AU585" s="397"/>
      <c r="AV585" s="397"/>
      <c r="AW585" s="407"/>
      <c r="AX585" s="397"/>
      <c r="AY585" s="397"/>
      <c r="AZ585" s="397"/>
      <c r="BA585" s="407"/>
      <c r="BB585" s="397"/>
      <c r="BC585" s="397"/>
      <c r="BD585" s="397"/>
      <c r="BE585" s="407"/>
      <c r="BF585" s="397"/>
      <c r="BG585" s="397"/>
      <c r="BH585" s="397"/>
      <c r="BI585" s="407"/>
      <c r="BJ585" s="397"/>
      <c r="BK585" s="397"/>
      <c r="BL585" s="397"/>
      <c r="BM585" s="407"/>
      <c r="BN585" s="397"/>
      <c r="BO585" s="397"/>
      <c r="BP585" s="397"/>
      <c r="BQ585" s="407"/>
      <c r="BR585" s="397"/>
      <c r="BS585" s="397"/>
      <c r="BT585" s="397"/>
      <c r="BU585" s="407"/>
      <c r="BV585" s="397"/>
      <c r="BW585" s="398"/>
      <c r="BX585" s="397"/>
      <c r="BY585" s="407"/>
      <c r="BZ585" s="409"/>
      <c r="CA585" s="410"/>
      <c r="CB585" s="411"/>
      <c r="CC585" s="397"/>
      <c r="CD585" s="397"/>
      <c r="CE585" s="407"/>
      <c r="CF585" s="397"/>
      <c r="CG585" s="397"/>
      <c r="CH585" s="397"/>
      <c r="CI585" s="407"/>
      <c r="CJ585" s="240"/>
      <c r="CK585" s="241"/>
      <c r="CL585" s="242"/>
    </row>
    <row r="586" spans="2:90" ht="23.25" thickBot="1">
      <c r="B586" s="223"/>
      <c r="C586" s="224"/>
      <c r="D586" s="225"/>
      <c r="E586" s="421"/>
      <c r="F586" s="420"/>
      <c r="G586" s="227"/>
      <c r="H586" s="392"/>
      <c r="I586" s="228"/>
      <c r="J586" s="228"/>
      <c r="K586" s="228"/>
      <c r="L586" s="418"/>
      <c r="M586" s="231"/>
      <c r="N586" s="232"/>
      <c r="O586" s="390"/>
      <c r="P586" s="391"/>
      <c r="R586" s="397"/>
      <c r="S586" s="211"/>
      <c r="T586" s="397"/>
      <c r="U586" s="238"/>
      <c r="V586" s="397"/>
      <c r="W586" s="397"/>
      <c r="X586" s="397"/>
      <c r="Y586" s="407"/>
      <c r="Z586" s="397"/>
      <c r="AA586" s="397"/>
      <c r="AB586" s="397"/>
      <c r="AC586" s="407"/>
      <c r="AD586" s="397"/>
      <c r="AE586" s="397"/>
      <c r="AF586" s="400"/>
      <c r="AG586" s="401"/>
      <c r="AH586" s="397"/>
      <c r="AI586" s="400"/>
      <c r="AJ586" s="397"/>
      <c r="AK586" s="422"/>
      <c r="AL586" s="400"/>
      <c r="AM586" s="402"/>
      <c r="AN586" s="403"/>
      <c r="AO586" s="400"/>
      <c r="AP586" s="397"/>
      <c r="AQ586" s="397"/>
      <c r="AR586" s="397"/>
      <c r="AS586" s="404"/>
      <c r="AT586" s="397"/>
      <c r="AU586" s="397"/>
      <c r="AV586" s="397"/>
      <c r="AW586" s="407"/>
      <c r="AX586" s="397"/>
      <c r="AY586" s="397"/>
      <c r="AZ586" s="397"/>
      <c r="BA586" s="407"/>
      <c r="BB586" s="397"/>
      <c r="BC586" s="397"/>
      <c r="BD586" s="397"/>
      <c r="BE586" s="407"/>
      <c r="BF586" s="397"/>
      <c r="BG586" s="397"/>
      <c r="BH586" s="397"/>
      <c r="BI586" s="407"/>
      <c r="BJ586" s="397"/>
      <c r="BK586" s="397"/>
      <c r="BL586" s="397"/>
      <c r="BM586" s="407"/>
      <c r="BN586" s="397"/>
      <c r="BO586" s="397"/>
      <c r="BP586" s="397"/>
      <c r="BQ586" s="407"/>
      <c r="BR586" s="397"/>
      <c r="BS586" s="397"/>
      <c r="BT586" s="397"/>
      <c r="BU586" s="407"/>
      <c r="BV586" s="397"/>
      <c r="BW586" s="398"/>
      <c r="BX586" s="397"/>
      <c r="BY586" s="407"/>
      <c r="BZ586" s="409"/>
      <c r="CA586" s="410"/>
      <c r="CB586" s="411"/>
      <c r="CC586" s="397"/>
      <c r="CD586" s="397"/>
      <c r="CE586" s="407"/>
      <c r="CF586" s="397"/>
      <c r="CG586" s="397"/>
      <c r="CH586" s="397"/>
      <c r="CI586" s="407"/>
      <c r="CJ586" s="240"/>
      <c r="CK586" s="241"/>
      <c r="CL586" s="242"/>
    </row>
    <row r="587" spans="2:90" ht="23.25" thickBot="1">
      <c r="B587" s="223"/>
      <c r="C587" s="224"/>
      <c r="D587" s="225"/>
      <c r="E587" s="421"/>
      <c r="F587" s="420"/>
      <c r="G587" s="227"/>
      <c r="H587" s="392"/>
      <c r="I587" s="228"/>
      <c r="J587" s="228"/>
      <c r="K587" s="228"/>
      <c r="L587" s="418"/>
      <c r="M587" s="231"/>
      <c r="N587" s="232"/>
      <c r="O587" s="390"/>
      <c r="P587" s="391"/>
      <c r="R587" s="397"/>
      <c r="S587" s="211"/>
      <c r="T587" s="397"/>
      <c r="U587" s="238"/>
      <c r="V587" s="397"/>
      <c r="W587" s="397"/>
      <c r="X587" s="397"/>
      <c r="Y587" s="407"/>
      <c r="Z587" s="397"/>
      <c r="AA587" s="397"/>
      <c r="AB587" s="397"/>
      <c r="AC587" s="407"/>
      <c r="AD587" s="397"/>
      <c r="AE587" s="397"/>
      <c r="AF587" s="400"/>
      <c r="AG587" s="422"/>
      <c r="AH587" s="397"/>
      <c r="AI587" s="400"/>
      <c r="AJ587" s="397"/>
      <c r="AK587" s="422"/>
      <c r="AL587" s="400"/>
      <c r="AM587" s="402"/>
      <c r="AN587" s="403"/>
      <c r="AO587" s="400"/>
      <c r="AP587" s="397"/>
      <c r="AQ587" s="397"/>
      <c r="AR587" s="397"/>
      <c r="AS587" s="404"/>
      <c r="AT587" s="397"/>
      <c r="AU587" s="397"/>
      <c r="AV587" s="397"/>
      <c r="AW587" s="407"/>
      <c r="AX587" s="397"/>
      <c r="AY587" s="397"/>
      <c r="AZ587" s="397"/>
      <c r="BA587" s="407"/>
      <c r="BB587" s="397"/>
      <c r="BC587" s="397"/>
      <c r="BD587" s="397"/>
      <c r="BE587" s="407"/>
      <c r="BF587" s="397"/>
      <c r="BG587" s="397"/>
      <c r="BH587" s="397"/>
      <c r="BI587" s="407"/>
      <c r="BJ587" s="397"/>
      <c r="BK587" s="397"/>
      <c r="BL587" s="397"/>
      <c r="BM587" s="407"/>
      <c r="BN587" s="397"/>
      <c r="BO587" s="397"/>
      <c r="BP587" s="397"/>
      <c r="BQ587" s="407"/>
      <c r="BR587" s="397"/>
      <c r="BS587" s="397"/>
      <c r="BT587" s="397"/>
      <c r="BU587" s="407"/>
      <c r="BV587" s="397"/>
      <c r="BW587" s="398"/>
      <c r="BX587" s="397"/>
      <c r="BY587" s="407"/>
      <c r="BZ587" s="409"/>
      <c r="CA587" s="410"/>
      <c r="CB587" s="411"/>
      <c r="CC587" s="397"/>
      <c r="CD587" s="397"/>
      <c r="CE587" s="407"/>
      <c r="CF587" s="397"/>
      <c r="CG587" s="397"/>
      <c r="CH587" s="397"/>
      <c r="CI587" s="407"/>
      <c r="CJ587" s="240"/>
      <c r="CK587" s="241"/>
      <c r="CL587" s="242"/>
    </row>
    <row r="588" spans="2:90" ht="23.25" thickBot="1">
      <c r="B588" s="223"/>
      <c r="C588" s="224"/>
      <c r="D588" s="225"/>
      <c r="E588" s="421"/>
      <c r="F588" s="420"/>
      <c r="G588" s="227"/>
      <c r="H588" s="392"/>
      <c r="I588" s="228"/>
      <c r="J588" s="228"/>
      <c r="K588" s="228"/>
      <c r="L588" s="418"/>
      <c r="M588" s="231"/>
      <c r="N588" s="232"/>
      <c r="O588" s="390"/>
      <c r="P588" s="391"/>
      <c r="R588" s="397"/>
      <c r="S588" s="211"/>
      <c r="T588" s="397"/>
      <c r="U588" s="238"/>
      <c r="V588" s="397"/>
      <c r="W588" s="397"/>
      <c r="X588" s="397"/>
      <c r="Y588" s="407"/>
      <c r="Z588" s="397"/>
      <c r="AA588" s="397"/>
      <c r="AB588" s="397"/>
      <c r="AC588" s="407"/>
      <c r="AD588" s="397"/>
      <c r="AE588" s="397"/>
      <c r="AF588" s="400"/>
      <c r="AG588" s="422"/>
      <c r="AH588" s="397"/>
      <c r="AI588" s="400"/>
      <c r="AJ588" s="397"/>
      <c r="AK588" s="422"/>
      <c r="AL588" s="400"/>
      <c r="AM588" s="402"/>
      <c r="AN588" s="403"/>
      <c r="AO588" s="400"/>
      <c r="AP588" s="397"/>
      <c r="AQ588" s="397"/>
      <c r="AR588" s="397"/>
      <c r="AS588" s="404"/>
      <c r="AT588" s="397"/>
      <c r="AU588" s="397"/>
      <c r="AV588" s="397"/>
      <c r="AW588" s="407"/>
      <c r="AX588" s="397"/>
      <c r="AY588" s="397"/>
      <c r="AZ588" s="397"/>
      <c r="BA588" s="407"/>
      <c r="BB588" s="397"/>
      <c r="BC588" s="397"/>
      <c r="BD588" s="397"/>
      <c r="BE588" s="407"/>
      <c r="BF588" s="397"/>
      <c r="BG588" s="397"/>
      <c r="BH588" s="397"/>
      <c r="BI588" s="407"/>
      <c r="BJ588" s="397"/>
      <c r="BK588" s="397"/>
      <c r="BL588" s="397"/>
      <c r="BM588" s="407"/>
      <c r="BN588" s="397"/>
      <c r="BO588" s="397"/>
      <c r="BP588" s="397"/>
      <c r="BQ588" s="407"/>
      <c r="BR588" s="397"/>
      <c r="BS588" s="397"/>
      <c r="BT588" s="397"/>
      <c r="BU588" s="407"/>
      <c r="BV588" s="397"/>
      <c r="BW588" s="398"/>
      <c r="BX588" s="397"/>
      <c r="BY588" s="407"/>
      <c r="BZ588" s="409"/>
      <c r="CA588" s="410"/>
      <c r="CB588" s="411"/>
      <c r="CC588" s="397"/>
      <c r="CD588" s="397"/>
      <c r="CE588" s="407"/>
      <c r="CF588" s="397"/>
      <c r="CG588" s="397"/>
      <c r="CH588" s="397"/>
      <c r="CI588" s="407"/>
      <c r="CJ588" s="240"/>
      <c r="CK588" s="241"/>
      <c r="CL588" s="242"/>
    </row>
    <row r="589" spans="2:90" ht="23.25" thickBot="1">
      <c r="B589" s="223"/>
      <c r="C589" s="224"/>
      <c r="D589" s="225"/>
      <c r="E589" s="421"/>
      <c r="F589" s="420"/>
      <c r="G589" s="227"/>
      <c r="H589" s="392"/>
      <c r="I589" s="228"/>
      <c r="J589" s="228"/>
      <c r="K589" s="228"/>
      <c r="L589" s="418"/>
      <c r="M589" s="231"/>
      <c r="N589" s="232"/>
      <c r="O589" s="390"/>
      <c r="P589" s="391"/>
      <c r="R589" s="397"/>
      <c r="S589" s="211"/>
      <c r="T589" s="397"/>
      <c r="U589" s="238"/>
      <c r="V589" s="397"/>
      <c r="W589" s="397"/>
      <c r="X589" s="397"/>
      <c r="Y589" s="407"/>
      <c r="Z589" s="397"/>
      <c r="AA589" s="397"/>
      <c r="AB589" s="397"/>
      <c r="AC589" s="407"/>
      <c r="AD589" s="397"/>
      <c r="AE589" s="397"/>
      <c r="AF589" s="400"/>
      <c r="AG589" s="422"/>
      <c r="AH589" s="397"/>
      <c r="AI589" s="400"/>
      <c r="AJ589" s="397"/>
      <c r="AK589" s="422"/>
      <c r="AL589" s="400"/>
      <c r="AM589" s="402"/>
      <c r="AN589" s="403"/>
      <c r="AO589" s="400"/>
      <c r="AP589" s="397"/>
      <c r="AQ589" s="397"/>
      <c r="AR589" s="397"/>
      <c r="AS589" s="404"/>
      <c r="AT589" s="397"/>
      <c r="AU589" s="397"/>
      <c r="AV589" s="397"/>
      <c r="AW589" s="407"/>
      <c r="AX589" s="397"/>
      <c r="AY589" s="397"/>
      <c r="AZ589" s="397"/>
      <c r="BA589" s="407"/>
      <c r="BB589" s="397"/>
      <c r="BC589" s="397"/>
      <c r="BD589" s="397"/>
      <c r="BE589" s="407"/>
      <c r="BF589" s="397"/>
      <c r="BG589" s="397"/>
      <c r="BH589" s="397"/>
      <c r="BI589" s="407"/>
      <c r="BJ589" s="397"/>
      <c r="BK589" s="397"/>
      <c r="BL589" s="397"/>
      <c r="BM589" s="407"/>
      <c r="BN589" s="397"/>
      <c r="BO589" s="397"/>
      <c r="BP589" s="397"/>
      <c r="BQ589" s="407"/>
      <c r="BR589" s="397"/>
      <c r="BS589" s="397"/>
      <c r="BT589" s="397"/>
      <c r="BU589" s="407"/>
      <c r="BV589" s="397"/>
      <c r="BW589" s="398"/>
      <c r="BX589" s="397"/>
      <c r="BY589" s="407"/>
      <c r="BZ589" s="409"/>
      <c r="CA589" s="410"/>
      <c r="CB589" s="411"/>
      <c r="CC589" s="397"/>
      <c r="CD589" s="397"/>
      <c r="CE589" s="407"/>
      <c r="CF589" s="397"/>
      <c r="CG589" s="397"/>
      <c r="CH589" s="397"/>
      <c r="CI589" s="407"/>
      <c r="CJ589" s="240"/>
      <c r="CK589" s="241"/>
      <c r="CL589" s="242"/>
    </row>
    <row r="590" spans="2:90" ht="23.25" thickBot="1">
      <c r="B590" s="223"/>
      <c r="C590" s="224"/>
      <c r="D590" s="225"/>
      <c r="E590" s="421"/>
      <c r="F590" s="420"/>
      <c r="G590" s="227"/>
      <c r="H590" s="392"/>
      <c r="I590" s="228"/>
      <c r="J590" s="228"/>
      <c r="K590" s="228"/>
      <c r="L590" s="418"/>
      <c r="M590" s="231"/>
      <c r="N590" s="232"/>
      <c r="O590" s="390"/>
      <c r="P590" s="391"/>
      <c r="R590" s="397"/>
      <c r="S590" s="211"/>
      <c r="T590" s="397"/>
      <c r="U590" s="238"/>
      <c r="V590" s="397"/>
      <c r="W590" s="397"/>
      <c r="X590" s="397"/>
      <c r="Y590" s="407"/>
      <c r="Z590" s="397"/>
      <c r="AA590" s="397"/>
      <c r="AB590" s="397"/>
      <c r="AC590" s="407"/>
      <c r="AD590" s="397"/>
      <c r="AE590" s="397"/>
      <c r="AF590" s="400"/>
      <c r="AG590" s="422"/>
      <c r="AH590" s="397"/>
      <c r="AI590" s="400"/>
      <c r="AJ590" s="397"/>
      <c r="AK590" s="422"/>
      <c r="AL590" s="400"/>
      <c r="AM590" s="402"/>
      <c r="AN590" s="403"/>
      <c r="AO590" s="400"/>
      <c r="AP590" s="397"/>
      <c r="AQ590" s="397"/>
      <c r="AR590" s="397"/>
      <c r="AS590" s="404"/>
      <c r="AT590" s="397"/>
      <c r="AU590" s="397"/>
      <c r="AV590" s="397"/>
      <c r="AW590" s="407"/>
      <c r="AX590" s="397"/>
      <c r="AY590" s="397"/>
      <c r="AZ590" s="397"/>
      <c r="BA590" s="407"/>
      <c r="BB590" s="397"/>
      <c r="BC590" s="397"/>
      <c r="BD590" s="397"/>
      <c r="BE590" s="407"/>
      <c r="BF590" s="397"/>
      <c r="BG590" s="397"/>
      <c r="BH590" s="397"/>
      <c r="BI590" s="407"/>
      <c r="BJ590" s="397"/>
      <c r="BK590" s="397"/>
      <c r="BL590" s="397"/>
      <c r="BM590" s="407"/>
      <c r="BN590" s="397"/>
      <c r="BO590" s="397"/>
      <c r="BP590" s="397"/>
      <c r="BQ590" s="407"/>
      <c r="BR590" s="397"/>
      <c r="BS590" s="397"/>
      <c r="BT590" s="397"/>
      <c r="BU590" s="407"/>
      <c r="BV590" s="397"/>
      <c r="BW590" s="398"/>
      <c r="BX590" s="397"/>
      <c r="BY590" s="407"/>
      <c r="BZ590" s="409"/>
      <c r="CA590" s="410"/>
      <c r="CB590" s="411"/>
      <c r="CC590" s="397"/>
      <c r="CD590" s="397"/>
      <c r="CE590" s="407"/>
      <c r="CF590" s="397"/>
      <c r="CG590" s="397"/>
      <c r="CH590" s="397"/>
      <c r="CI590" s="407"/>
      <c r="CJ590" s="240"/>
      <c r="CK590" s="241"/>
      <c r="CL590" s="242"/>
    </row>
    <row r="591" spans="2:90" ht="23.25" thickBot="1">
      <c r="B591" s="223"/>
      <c r="C591" s="224"/>
      <c r="D591" s="225"/>
      <c r="E591" s="421"/>
      <c r="F591" s="420"/>
      <c r="G591" s="227"/>
      <c r="H591" s="392"/>
      <c r="I591" s="228"/>
      <c r="J591" s="228"/>
      <c r="K591" s="228"/>
      <c r="L591" s="418"/>
      <c r="M591" s="231"/>
      <c r="N591" s="232"/>
      <c r="O591" s="390"/>
      <c r="P591" s="391"/>
      <c r="R591" s="397"/>
      <c r="S591" s="211"/>
      <c r="T591" s="397"/>
      <c r="U591" s="238"/>
      <c r="V591" s="397"/>
      <c r="W591" s="397"/>
      <c r="X591" s="397"/>
      <c r="Y591" s="407"/>
      <c r="Z591" s="397"/>
      <c r="AA591" s="397"/>
      <c r="AB591" s="397"/>
      <c r="AC591" s="407"/>
      <c r="AD591" s="397"/>
      <c r="AE591" s="397"/>
      <c r="AF591" s="400"/>
      <c r="AG591" s="422"/>
      <c r="AH591" s="397"/>
      <c r="AI591" s="400"/>
      <c r="AJ591" s="397"/>
      <c r="AK591" s="422"/>
      <c r="AL591" s="400"/>
      <c r="AM591" s="402"/>
      <c r="AN591" s="403"/>
      <c r="AO591" s="400"/>
      <c r="AP591" s="397"/>
      <c r="AQ591" s="397"/>
      <c r="AR591" s="397"/>
      <c r="AS591" s="404"/>
      <c r="AT591" s="397"/>
      <c r="AU591" s="397"/>
      <c r="AV591" s="397"/>
      <c r="AW591" s="407"/>
      <c r="AX591" s="397"/>
      <c r="AY591" s="397"/>
      <c r="AZ591" s="397"/>
      <c r="BA591" s="407"/>
      <c r="BB591" s="397"/>
      <c r="BC591" s="397"/>
      <c r="BD591" s="397"/>
      <c r="BE591" s="407"/>
      <c r="BF591" s="397"/>
      <c r="BG591" s="397"/>
      <c r="BH591" s="397"/>
      <c r="BI591" s="407"/>
      <c r="BJ591" s="397"/>
      <c r="BK591" s="397"/>
      <c r="BL591" s="397"/>
      <c r="BM591" s="407"/>
      <c r="BN591" s="397"/>
      <c r="BO591" s="397"/>
      <c r="BP591" s="397"/>
      <c r="BQ591" s="407"/>
      <c r="BR591" s="397"/>
      <c r="BS591" s="397"/>
      <c r="BT591" s="397"/>
      <c r="BU591" s="407"/>
      <c r="BV591" s="397"/>
      <c r="BW591" s="398"/>
      <c r="BX591" s="397"/>
      <c r="BY591" s="407"/>
      <c r="BZ591" s="409"/>
      <c r="CA591" s="410"/>
      <c r="CB591" s="411"/>
      <c r="CC591" s="397"/>
      <c r="CD591" s="397"/>
      <c r="CE591" s="407"/>
      <c r="CF591" s="397"/>
      <c r="CG591" s="397"/>
      <c r="CH591" s="397"/>
      <c r="CI591" s="407"/>
      <c r="CJ591" s="240"/>
      <c r="CK591" s="241"/>
      <c r="CL591" s="242"/>
    </row>
    <row r="592" spans="2:90" ht="23.25" thickBot="1">
      <c r="B592" s="223"/>
      <c r="C592" s="224"/>
      <c r="D592" s="225"/>
      <c r="E592" s="421"/>
      <c r="F592" s="420"/>
      <c r="G592" s="227"/>
      <c r="H592" s="392"/>
      <c r="I592" s="228"/>
      <c r="J592" s="228"/>
      <c r="K592" s="228"/>
      <c r="L592" s="418"/>
      <c r="M592" s="231"/>
      <c r="N592" s="232"/>
      <c r="O592" s="390"/>
      <c r="P592" s="391"/>
      <c r="R592" s="397"/>
      <c r="S592" s="211"/>
      <c r="T592" s="397"/>
      <c r="U592" s="238"/>
      <c r="V592" s="397"/>
      <c r="W592" s="397"/>
      <c r="X592" s="397"/>
      <c r="Y592" s="407"/>
      <c r="Z592" s="397"/>
      <c r="AA592" s="397"/>
      <c r="AB592" s="397"/>
      <c r="AC592" s="407"/>
      <c r="AD592" s="397"/>
      <c r="AE592" s="397"/>
      <c r="AF592" s="400"/>
      <c r="AG592" s="422"/>
      <c r="AH592" s="397"/>
      <c r="AI592" s="400"/>
      <c r="AJ592" s="397"/>
      <c r="AK592" s="422"/>
      <c r="AL592" s="400"/>
      <c r="AM592" s="402"/>
      <c r="AN592" s="403"/>
      <c r="AO592" s="400"/>
      <c r="AP592" s="397"/>
      <c r="AQ592" s="397"/>
      <c r="AR592" s="397"/>
      <c r="AS592" s="404"/>
      <c r="AT592" s="397"/>
      <c r="AU592" s="397"/>
      <c r="AV592" s="397"/>
      <c r="AW592" s="407"/>
      <c r="AX592" s="397"/>
      <c r="AY592" s="397"/>
      <c r="AZ592" s="397"/>
      <c r="BA592" s="407"/>
      <c r="BB592" s="397"/>
      <c r="BC592" s="397"/>
      <c r="BD592" s="397"/>
      <c r="BE592" s="407"/>
      <c r="BF592" s="397"/>
      <c r="BG592" s="397"/>
      <c r="BH592" s="397"/>
      <c r="BI592" s="407"/>
      <c r="BJ592" s="397"/>
      <c r="BK592" s="397"/>
      <c r="BL592" s="397"/>
      <c r="BM592" s="407"/>
      <c r="BN592" s="397"/>
      <c r="BO592" s="397"/>
      <c r="BP592" s="397"/>
      <c r="BQ592" s="407"/>
      <c r="BR592" s="397"/>
      <c r="BS592" s="397"/>
      <c r="BT592" s="397"/>
      <c r="BU592" s="407"/>
      <c r="BV592" s="397"/>
      <c r="BW592" s="398"/>
      <c r="BX592" s="397"/>
      <c r="BY592" s="407"/>
      <c r="BZ592" s="409"/>
      <c r="CA592" s="410"/>
      <c r="CB592" s="411"/>
      <c r="CC592" s="397"/>
      <c r="CD592" s="397"/>
      <c r="CE592" s="407"/>
      <c r="CF592" s="397"/>
      <c r="CG592" s="397"/>
      <c r="CH592" s="397"/>
      <c r="CI592" s="407"/>
      <c r="CJ592" s="240"/>
      <c r="CK592" s="241"/>
      <c r="CL592" s="242"/>
    </row>
    <row r="593" spans="1:90" ht="23.25" thickBot="1">
      <c r="B593" s="223"/>
      <c r="C593" s="224"/>
      <c r="D593" s="225"/>
      <c r="E593" s="421"/>
      <c r="F593" s="420"/>
      <c r="G593" s="227"/>
      <c r="H593" s="392"/>
      <c r="I593" s="228"/>
      <c r="J593" s="228"/>
      <c r="K593" s="228"/>
      <c r="L593" s="418"/>
      <c r="M593" s="231"/>
      <c r="N593" s="232"/>
      <c r="O593" s="390"/>
      <c r="P593" s="391"/>
      <c r="R593" s="397"/>
      <c r="S593" s="211"/>
      <c r="T593" s="397"/>
      <c r="U593" s="238"/>
      <c r="V593" s="397"/>
      <c r="W593" s="397"/>
      <c r="X593" s="397"/>
      <c r="Y593" s="407"/>
      <c r="Z593" s="397"/>
      <c r="AA593" s="397"/>
      <c r="AB593" s="397"/>
      <c r="AC593" s="407"/>
      <c r="AD593" s="397"/>
      <c r="AE593" s="397"/>
      <c r="AF593" s="400"/>
      <c r="AG593" s="422"/>
      <c r="AH593" s="397"/>
      <c r="AI593" s="400"/>
      <c r="AJ593" s="397"/>
      <c r="AK593" s="422"/>
      <c r="AL593" s="400"/>
      <c r="AM593" s="402"/>
      <c r="AN593" s="403"/>
      <c r="AO593" s="400"/>
      <c r="AP593" s="397"/>
      <c r="AQ593" s="397"/>
      <c r="AR593" s="397"/>
      <c r="AS593" s="404"/>
      <c r="AT593" s="397"/>
      <c r="AU593" s="397"/>
      <c r="AV593" s="397"/>
      <c r="AW593" s="407"/>
      <c r="AX593" s="397"/>
      <c r="AY593" s="397"/>
      <c r="AZ593" s="397"/>
      <c r="BA593" s="407"/>
      <c r="BB593" s="397"/>
      <c r="BC593" s="397"/>
      <c r="BD593" s="397"/>
      <c r="BE593" s="407"/>
      <c r="BF593" s="397"/>
      <c r="BG593" s="397"/>
      <c r="BH593" s="397"/>
      <c r="BI593" s="407"/>
      <c r="BJ593" s="397"/>
      <c r="BK593" s="397"/>
      <c r="BL593" s="397"/>
      <c r="BM593" s="407"/>
      <c r="BN593" s="397"/>
      <c r="BO593" s="397"/>
      <c r="BP593" s="397"/>
      <c r="BQ593" s="407"/>
      <c r="BR593" s="397"/>
      <c r="BS593" s="397"/>
      <c r="BT593" s="397"/>
      <c r="BU593" s="407"/>
      <c r="BV593" s="397"/>
      <c r="BW593" s="398"/>
      <c r="BX593" s="397"/>
      <c r="BY593" s="407"/>
      <c r="BZ593" s="409"/>
      <c r="CA593" s="410"/>
      <c r="CB593" s="411"/>
      <c r="CC593" s="397"/>
      <c r="CD593" s="397"/>
      <c r="CE593" s="407"/>
      <c r="CF593" s="397"/>
      <c r="CG593" s="397"/>
      <c r="CH593" s="397"/>
      <c r="CI593" s="407"/>
      <c r="CJ593" s="240"/>
      <c r="CK593" s="241"/>
      <c r="CL593" s="242"/>
    </row>
    <row r="594" spans="1:90" ht="23.25" thickBot="1">
      <c r="B594" s="223"/>
      <c r="C594" s="224"/>
      <c r="D594" s="225"/>
      <c r="E594" s="421"/>
      <c r="F594" s="420"/>
      <c r="G594" s="227"/>
      <c r="H594" s="392"/>
      <c r="I594" s="228"/>
      <c r="J594" s="228"/>
      <c r="K594" s="228"/>
      <c r="L594" s="418"/>
      <c r="M594" s="231"/>
      <c r="N594" s="232"/>
      <c r="O594" s="390"/>
      <c r="P594" s="391"/>
      <c r="R594" s="397"/>
      <c r="S594" s="211"/>
      <c r="T594" s="397"/>
      <c r="U594" s="238"/>
      <c r="V594" s="397"/>
      <c r="W594" s="397"/>
      <c r="X594" s="397"/>
      <c r="Y594" s="407"/>
      <c r="Z594" s="397"/>
      <c r="AA594" s="397"/>
      <c r="AB594" s="397"/>
      <c r="AC594" s="407"/>
      <c r="AD594" s="397"/>
      <c r="AE594" s="397"/>
      <c r="AF594" s="400"/>
      <c r="AG594" s="422"/>
      <c r="AH594" s="397"/>
      <c r="AI594" s="400"/>
      <c r="AJ594" s="397"/>
      <c r="AK594" s="422"/>
      <c r="AL594" s="400"/>
      <c r="AM594" s="402"/>
      <c r="AN594" s="403"/>
      <c r="AO594" s="400"/>
      <c r="AP594" s="397"/>
      <c r="AQ594" s="397"/>
      <c r="AR594" s="397"/>
      <c r="AS594" s="404"/>
      <c r="AT594" s="397"/>
      <c r="AU594" s="397"/>
      <c r="AV594" s="397"/>
      <c r="AW594" s="407"/>
      <c r="AX594" s="397"/>
      <c r="AY594" s="397"/>
      <c r="AZ594" s="397"/>
      <c r="BA594" s="407"/>
      <c r="BB594" s="397"/>
      <c r="BC594" s="397"/>
      <c r="BD594" s="397"/>
      <c r="BE594" s="407"/>
      <c r="BF594" s="397"/>
      <c r="BG594" s="397"/>
      <c r="BH594" s="397"/>
      <c r="BI594" s="407"/>
      <c r="BJ594" s="397"/>
      <c r="BK594" s="397"/>
      <c r="BL594" s="397"/>
      <c r="BM594" s="407"/>
      <c r="BN594" s="397"/>
      <c r="BO594" s="397"/>
      <c r="BP594" s="397"/>
      <c r="BQ594" s="407"/>
      <c r="BR594" s="397"/>
      <c r="BS594" s="397"/>
      <c r="BT594" s="397"/>
      <c r="BU594" s="407"/>
      <c r="BV594" s="397"/>
      <c r="BW594" s="398"/>
      <c r="BX594" s="397"/>
      <c r="BY594" s="407"/>
      <c r="BZ594" s="409"/>
      <c r="CA594" s="410"/>
      <c r="CB594" s="411"/>
      <c r="CC594" s="397"/>
      <c r="CD594" s="397"/>
      <c r="CE594" s="407"/>
      <c r="CF594" s="397"/>
      <c r="CG594" s="397"/>
      <c r="CH594" s="397"/>
      <c r="CI594" s="407"/>
      <c r="CJ594" s="240"/>
      <c r="CK594" s="241"/>
      <c r="CL594" s="242"/>
    </row>
    <row r="595" spans="1:90" ht="23.25" thickBot="1">
      <c r="B595" s="223"/>
      <c r="C595" s="224"/>
      <c r="D595" s="225"/>
      <c r="E595" s="421"/>
      <c r="F595" s="420"/>
      <c r="G595" s="227"/>
      <c r="H595" s="392"/>
      <c r="I595" s="228"/>
      <c r="J595" s="228"/>
      <c r="K595" s="228"/>
      <c r="L595" s="418"/>
      <c r="M595" s="231"/>
      <c r="N595" s="232"/>
      <c r="O595" s="390"/>
      <c r="P595" s="391"/>
      <c r="R595" s="397"/>
      <c r="S595" s="211"/>
      <c r="T595" s="397"/>
      <c r="U595" s="238"/>
      <c r="V595" s="397"/>
      <c r="W595" s="397"/>
      <c r="X595" s="397"/>
      <c r="Y595" s="407"/>
      <c r="Z595" s="397"/>
      <c r="AA595" s="397"/>
      <c r="AB595" s="397"/>
      <c r="AC595" s="407"/>
      <c r="AD595" s="397"/>
      <c r="AE595" s="397"/>
      <c r="AF595" s="400"/>
      <c r="AG595" s="422"/>
      <c r="AH595" s="397"/>
      <c r="AI595" s="400"/>
      <c r="AJ595" s="397"/>
      <c r="AK595" s="422"/>
      <c r="AL595" s="400"/>
      <c r="AM595" s="402"/>
      <c r="AN595" s="403"/>
      <c r="AO595" s="400"/>
      <c r="AP595" s="397"/>
      <c r="AQ595" s="397"/>
      <c r="AR595" s="397"/>
      <c r="AS595" s="404"/>
      <c r="AT595" s="397"/>
      <c r="AU595" s="397"/>
      <c r="AV595" s="397"/>
      <c r="AW595" s="407"/>
      <c r="AX595" s="397"/>
      <c r="AY595" s="397"/>
      <c r="AZ595" s="397"/>
      <c r="BA595" s="407"/>
      <c r="BB595" s="397"/>
      <c r="BC595" s="397"/>
      <c r="BD595" s="397"/>
      <c r="BE595" s="407"/>
      <c r="BF595" s="397"/>
      <c r="BG595" s="397"/>
      <c r="BH595" s="397"/>
      <c r="BI595" s="407"/>
      <c r="BJ595" s="397"/>
      <c r="BK595" s="397"/>
      <c r="BL595" s="397"/>
      <c r="BM595" s="407"/>
      <c r="BN595" s="397"/>
      <c r="BO595" s="397"/>
      <c r="BP595" s="397"/>
      <c r="BQ595" s="407"/>
      <c r="BR595" s="397"/>
      <c r="BS595" s="397"/>
      <c r="BT595" s="397"/>
      <c r="BU595" s="407"/>
      <c r="BV595" s="397"/>
      <c r="BW595" s="398"/>
      <c r="BX595" s="397"/>
      <c r="BY595" s="407"/>
      <c r="BZ595" s="409"/>
      <c r="CA595" s="410"/>
      <c r="CB595" s="411"/>
      <c r="CC595" s="397"/>
      <c r="CD595" s="397"/>
      <c r="CE595" s="407"/>
      <c r="CF595" s="397"/>
      <c r="CG595" s="397"/>
      <c r="CH595" s="397"/>
      <c r="CI595" s="407"/>
      <c r="CJ595" s="240"/>
      <c r="CK595" s="241"/>
      <c r="CL595" s="242"/>
    </row>
    <row r="596" spans="1:90" ht="23.25" thickBot="1">
      <c r="B596" s="223"/>
      <c r="C596" s="224"/>
      <c r="D596" s="225"/>
      <c r="E596" s="421"/>
      <c r="F596" s="420"/>
      <c r="G596" s="227"/>
      <c r="H596" s="392"/>
      <c r="I596" s="228"/>
      <c r="J596" s="228"/>
      <c r="K596" s="228"/>
      <c r="L596" s="418"/>
      <c r="M596" s="231"/>
      <c r="N596" s="232"/>
      <c r="O596" s="390"/>
      <c r="P596" s="391"/>
      <c r="R596" s="397"/>
      <c r="S596" s="211"/>
      <c r="T596" s="397"/>
      <c r="U596" s="238"/>
      <c r="V596" s="397"/>
      <c r="W596" s="397"/>
      <c r="X596" s="397"/>
      <c r="Y596" s="407"/>
      <c r="Z596" s="397"/>
      <c r="AA596" s="397"/>
      <c r="AB596" s="397"/>
      <c r="AC596" s="407"/>
      <c r="AD596" s="397"/>
      <c r="AE596" s="397"/>
      <c r="AF596" s="400"/>
      <c r="AG596" s="422"/>
      <c r="AH596" s="397"/>
      <c r="AI596" s="400"/>
      <c r="AJ596" s="397"/>
      <c r="AK596" s="422"/>
      <c r="AL596" s="400"/>
      <c r="AM596" s="402"/>
      <c r="AN596" s="403"/>
      <c r="AO596" s="400"/>
      <c r="AP596" s="397"/>
      <c r="AQ596" s="397"/>
      <c r="AR596" s="397"/>
      <c r="AS596" s="404"/>
      <c r="AT596" s="397"/>
      <c r="AU596" s="397"/>
      <c r="AV596" s="397"/>
      <c r="AW596" s="407"/>
      <c r="AX596" s="397"/>
      <c r="AY596" s="397"/>
      <c r="AZ596" s="397"/>
      <c r="BA596" s="407"/>
      <c r="BB596" s="397"/>
      <c r="BC596" s="397"/>
      <c r="BD596" s="397"/>
      <c r="BE596" s="407"/>
      <c r="BF596" s="397"/>
      <c r="BG596" s="397"/>
      <c r="BH596" s="397"/>
      <c r="BI596" s="407"/>
      <c r="BJ596" s="397"/>
      <c r="BK596" s="397"/>
      <c r="BL596" s="397"/>
      <c r="BM596" s="407"/>
      <c r="BN596" s="397"/>
      <c r="BO596" s="397"/>
      <c r="BP596" s="397"/>
      <c r="BQ596" s="407"/>
      <c r="BR596" s="397"/>
      <c r="BS596" s="397"/>
      <c r="BT596" s="397"/>
      <c r="BU596" s="407"/>
      <c r="BV596" s="397"/>
      <c r="BW596" s="398"/>
      <c r="BX596" s="397"/>
      <c r="BY596" s="407"/>
      <c r="BZ596" s="409"/>
      <c r="CA596" s="410"/>
      <c r="CB596" s="411"/>
      <c r="CC596" s="397"/>
      <c r="CD596" s="397"/>
      <c r="CE596" s="407"/>
      <c r="CF596" s="397"/>
      <c r="CG596" s="397"/>
      <c r="CH596" s="397"/>
      <c r="CI596" s="407"/>
      <c r="CJ596" s="240"/>
      <c r="CK596" s="241"/>
      <c r="CL596" s="242"/>
    </row>
    <row r="597" spans="1:90" ht="23.25" thickBot="1">
      <c r="B597" s="223"/>
      <c r="C597" s="224"/>
      <c r="D597" s="225"/>
      <c r="E597" s="421"/>
      <c r="F597" s="420"/>
      <c r="G597" s="227"/>
      <c r="H597" s="392"/>
      <c r="I597" s="228"/>
      <c r="J597" s="228"/>
      <c r="K597" s="228"/>
      <c r="L597" s="418"/>
      <c r="M597" s="231"/>
      <c r="N597" s="232"/>
      <c r="O597" s="390"/>
      <c r="P597" s="391"/>
      <c r="R597" s="397"/>
      <c r="S597" s="211"/>
      <c r="T597" s="397"/>
      <c r="U597" s="238"/>
      <c r="V597" s="397"/>
      <c r="W597" s="397"/>
      <c r="X597" s="397"/>
      <c r="Y597" s="407"/>
      <c r="Z597" s="397"/>
      <c r="AA597" s="397"/>
      <c r="AB597" s="397"/>
      <c r="AC597" s="407"/>
      <c r="AD597" s="397"/>
      <c r="AE597" s="397"/>
      <c r="AF597" s="400"/>
      <c r="AG597" s="422"/>
      <c r="AH597" s="397"/>
      <c r="AI597" s="400"/>
      <c r="AJ597" s="397"/>
      <c r="AK597" s="422"/>
      <c r="AL597" s="400"/>
      <c r="AM597" s="402"/>
      <c r="AN597" s="403"/>
      <c r="AO597" s="400"/>
      <c r="AP597" s="397"/>
      <c r="AQ597" s="397"/>
      <c r="AR597" s="397"/>
      <c r="AS597" s="404"/>
      <c r="AT597" s="397"/>
      <c r="AU597" s="397"/>
      <c r="AV597" s="397"/>
      <c r="AW597" s="407"/>
      <c r="AX597" s="397"/>
      <c r="AY597" s="397"/>
      <c r="AZ597" s="397"/>
      <c r="BA597" s="407"/>
      <c r="BB597" s="397"/>
      <c r="BC597" s="397"/>
      <c r="BD597" s="397"/>
      <c r="BE597" s="407"/>
      <c r="BF597" s="397"/>
      <c r="BG597" s="397"/>
      <c r="BH597" s="397"/>
      <c r="BI597" s="407"/>
      <c r="BJ597" s="397"/>
      <c r="BK597" s="397"/>
      <c r="BL597" s="397"/>
      <c r="BM597" s="407"/>
      <c r="BN597" s="397"/>
      <c r="BO597" s="397"/>
      <c r="BP597" s="397"/>
      <c r="BQ597" s="407"/>
      <c r="BR597" s="397"/>
      <c r="BS597" s="397"/>
      <c r="BT597" s="397"/>
      <c r="BU597" s="407"/>
      <c r="BV597" s="397"/>
      <c r="BW597" s="398"/>
      <c r="BX597" s="397"/>
      <c r="BY597" s="407"/>
      <c r="BZ597" s="409"/>
      <c r="CA597" s="410"/>
      <c r="CB597" s="411"/>
      <c r="CC597" s="397"/>
      <c r="CD597" s="397"/>
      <c r="CE597" s="407"/>
      <c r="CF597" s="397"/>
      <c r="CG597" s="397"/>
      <c r="CH597" s="397"/>
      <c r="CI597" s="407"/>
      <c r="CJ597" s="240"/>
      <c r="CK597" s="241"/>
      <c r="CL597" s="242"/>
    </row>
    <row r="598" spans="1:90" ht="23.25" thickBot="1">
      <c r="B598" s="223"/>
      <c r="C598" s="224"/>
      <c r="D598" s="225"/>
      <c r="E598" s="421"/>
      <c r="F598" s="420"/>
      <c r="G598" s="227"/>
      <c r="H598" s="392"/>
      <c r="I598" s="228"/>
      <c r="J598" s="228"/>
      <c r="K598" s="228"/>
      <c r="L598" s="418"/>
      <c r="M598" s="231"/>
      <c r="N598" s="232"/>
      <c r="O598" s="390"/>
      <c r="P598" s="391"/>
      <c r="R598" s="397"/>
      <c r="S598" s="211"/>
      <c r="T598" s="397"/>
      <c r="U598" s="238"/>
      <c r="V598" s="397"/>
      <c r="W598" s="397"/>
      <c r="X598" s="397"/>
      <c r="Y598" s="407"/>
      <c r="Z598" s="397"/>
      <c r="AA598" s="397"/>
      <c r="AB598" s="397"/>
      <c r="AC598" s="407"/>
      <c r="AD598" s="397"/>
      <c r="AE598" s="397"/>
      <c r="AF598" s="400"/>
      <c r="AG598" s="422"/>
      <c r="AH598" s="397"/>
      <c r="AI598" s="400"/>
      <c r="AJ598" s="397"/>
      <c r="AK598" s="422"/>
      <c r="AL598" s="400"/>
      <c r="AM598" s="402"/>
      <c r="AN598" s="403"/>
      <c r="AO598" s="400"/>
      <c r="AP598" s="397"/>
      <c r="AQ598" s="397"/>
      <c r="AR598" s="397"/>
      <c r="AS598" s="404"/>
      <c r="AT598" s="397"/>
      <c r="AU598" s="397"/>
      <c r="AV598" s="397"/>
      <c r="AW598" s="407"/>
      <c r="AX598" s="397"/>
      <c r="AY598" s="397"/>
      <c r="AZ598" s="397"/>
      <c r="BA598" s="407"/>
      <c r="BB598" s="397"/>
      <c r="BC598" s="397"/>
      <c r="BD598" s="397"/>
      <c r="BE598" s="407"/>
      <c r="BF598" s="397"/>
      <c r="BG598" s="397"/>
      <c r="BH598" s="397"/>
      <c r="BI598" s="407"/>
      <c r="BJ598" s="397"/>
      <c r="BK598" s="397"/>
      <c r="BL598" s="397"/>
      <c r="BM598" s="407"/>
      <c r="BN598" s="397"/>
      <c r="BO598" s="397"/>
      <c r="BP598" s="397"/>
      <c r="BQ598" s="407"/>
      <c r="BR598" s="397"/>
      <c r="BS598" s="397"/>
      <c r="BT598" s="397"/>
      <c r="BU598" s="407"/>
      <c r="BV598" s="397"/>
      <c r="BW598" s="398"/>
      <c r="BX598" s="397"/>
      <c r="BY598" s="407"/>
      <c r="BZ598" s="409"/>
      <c r="CA598" s="410"/>
      <c r="CB598" s="411"/>
      <c r="CC598" s="397"/>
      <c r="CD598" s="397"/>
      <c r="CE598" s="407"/>
      <c r="CF598" s="397"/>
      <c r="CG598" s="397"/>
      <c r="CH598" s="397"/>
      <c r="CI598" s="407"/>
      <c r="CJ598" s="240"/>
      <c r="CK598" s="241"/>
      <c r="CL598" s="242"/>
    </row>
    <row r="599" spans="1:90" ht="21" thickBot="1">
      <c r="A599" s="423"/>
      <c r="B599" s="424"/>
      <c r="C599" s="425"/>
      <c r="D599" s="424"/>
      <c r="E599" s="426"/>
      <c r="G599" s="428"/>
      <c r="H599" s="429"/>
      <c r="I599" s="429"/>
      <c r="J599" s="429"/>
      <c r="K599" s="429"/>
      <c r="L599" s="424"/>
      <c r="M599" s="424"/>
      <c r="N599" s="426"/>
      <c r="O599" s="430"/>
      <c r="P599" s="431"/>
      <c r="Q599" s="432"/>
      <c r="R599" s="433"/>
      <c r="S599" s="434"/>
      <c r="T599" s="433"/>
      <c r="U599" s="435"/>
      <c r="V599" s="436"/>
      <c r="W599" s="433"/>
      <c r="X599" s="433"/>
      <c r="Y599" s="437"/>
      <c r="Z599" s="433"/>
      <c r="AA599" s="433"/>
      <c r="AB599" s="433"/>
      <c r="AC599" s="437"/>
      <c r="AD599" s="433"/>
      <c r="AE599" s="433"/>
      <c r="AF599" s="433"/>
      <c r="AG599" s="437"/>
      <c r="AH599" s="433"/>
      <c r="AI599" s="433"/>
      <c r="AJ599" s="433"/>
      <c r="AK599" s="437"/>
      <c r="AL599" s="433"/>
      <c r="AM599" s="433"/>
      <c r="AN599" s="403"/>
      <c r="AO599" s="433"/>
      <c r="AP599" s="433"/>
      <c r="AQ599" s="433"/>
      <c r="AR599" s="433"/>
      <c r="AS599" s="433"/>
      <c r="AT599" s="433"/>
      <c r="AU599" s="433"/>
      <c r="AV599" s="433"/>
      <c r="AW599" s="437"/>
      <c r="AX599" s="433"/>
      <c r="AY599" s="433"/>
      <c r="AZ599" s="433"/>
      <c r="BA599" s="437"/>
      <c r="BB599" s="433"/>
      <c r="BC599" s="433"/>
      <c r="BD599" s="433"/>
      <c r="BE599" s="437"/>
      <c r="BF599" s="433"/>
      <c r="BG599" s="433"/>
      <c r="BH599" s="433"/>
      <c r="BI599" s="437"/>
      <c r="BJ599" s="433"/>
      <c r="BK599" s="433"/>
      <c r="BL599" s="433"/>
      <c r="BM599" s="437"/>
      <c r="BN599" s="433"/>
      <c r="BO599" s="433"/>
      <c r="BP599" s="433"/>
      <c r="BQ599" s="437"/>
      <c r="BR599" s="433"/>
      <c r="BS599" s="433"/>
      <c r="BT599" s="433"/>
      <c r="BU599" s="437"/>
      <c r="BV599" s="433"/>
      <c r="BW599" s="433"/>
      <c r="BX599" s="397"/>
      <c r="BY599" s="437"/>
      <c r="BZ599" s="438"/>
      <c r="CA599" s="439"/>
      <c r="CB599" s="433"/>
      <c r="CC599" s="433"/>
      <c r="CD599" s="433"/>
      <c r="CE599" s="437"/>
      <c r="CF599" s="433"/>
      <c r="CG599" s="433"/>
      <c r="CH599" s="433"/>
      <c r="CI599" s="437"/>
      <c r="CJ599" s="424"/>
      <c r="CK599" s="440"/>
      <c r="CL599" s="441"/>
    </row>
    <row r="600" spans="1:90" ht="21" thickBot="1">
      <c r="C600" s="425"/>
      <c r="P600" s="431"/>
      <c r="R600" s="419"/>
      <c r="S600" s="446"/>
      <c r="T600" s="419"/>
      <c r="V600" s="196"/>
      <c r="W600" s="419"/>
      <c r="X600" s="419"/>
      <c r="Z600" s="419"/>
      <c r="AA600" s="419"/>
      <c r="AB600" s="419"/>
      <c r="AD600" s="419"/>
      <c r="AE600" s="419"/>
      <c r="AF600" s="419"/>
      <c r="AH600" s="419"/>
      <c r="AI600" s="419"/>
      <c r="AJ600" s="419"/>
      <c r="AL600" s="419"/>
      <c r="AM600" s="419"/>
      <c r="AN600" s="403"/>
      <c r="AO600" s="419"/>
      <c r="AP600" s="419"/>
      <c r="AQ600" s="419"/>
      <c r="AR600" s="419"/>
      <c r="AS600" s="419"/>
      <c r="AT600" s="419"/>
      <c r="AU600" s="419"/>
      <c r="AV600" s="419"/>
      <c r="AX600" s="419"/>
      <c r="AY600" s="419"/>
      <c r="AZ600" s="419"/>
      <c r="BB600" s="419"/>
      <c r="BC600" s="419"/>
      <c r="BD600" s="419"/>
      <c r="BF600" s="419"/>
      <c r="BG600" s="419"/>
      <c r="BH600" s="419"/>
      <c r="BJ600" s="419"/>
      <c r="BK600" s="419"/>
      <c r="BL600" s="419"/>
      <c r="BN600" s="419"/>
      <c r="BO600" s="419"/>
      <c r="BP600" s="419"/>
      <c r="BR600" s="419"/>
      <c r="BS600" s="419"/>
      <c r="BT600" s="419"/>
      <c r="BV600" s="419"/>
      <c r="BW600" s="419"/>
      <c r="BX600" s="397"/>
      <c r="BZ600" s="449"/>
      <c r="CB600" s="419"/>
      <c r="CC600" s="419"/>
      <c r="CD600" s="419"/>
      <c r="CF600" s="419"/>
      <c r="CG600" s="419"/>
      <c r="CH600" s="419"/>
    </row>
    <row r="601" spans="1:90" ht="21" thickBot="1">
      <c r="C601" s="425"/>
      <c r="P601" s="431"/>
      <c r="R601" s="419"/>
      <c r="S601" s="446"/>
      <c r="T601" s="419"/>
      <c r="V601" s="196"/>
      <c r="W601" s="419"/>
      <c r="X601" s="419"/>
      <c r="Z601" s="419"/>
      <c r="AA601" s="419"/>
      <c r="AB601" s="419"/>
      <c r="AD601" s="419"/>
      <c r="AE601" s="419"/>
      <c r="AF601" s="419"/>
      <c r="AH601" s="419"/>
      <c r="AI601" s="419"/>
      <c r="AJ601" s="419"/>
      <c r="AL601" s="419"/>
      <c r="AM601" s="419"/>
      <c r="AN601" s="403"/>
      <c r="AO601" s="419"/>
      <c r="AP601" s="419"/>
      <c r="AQ601" s="419"/>
      <c r="AR601" s="419"/>
      <c r="AS601" s="419"/>
      <c r="AT601" s="419"/>
      <c r="AU601" s="419"/>
      <c r="AV601" s="419"/>
      <c r="AX601" s="419"/>
      <c r="AY601" s="419"/>
      <c r="AZ601" s="419"/>
      <c r="BB601" s="419"/>
      <c r="BC601" s="419"/>
      <c r="BD601" s="419"/>
      <c r="BF601" s="419"/>
      <c r="BG601" s="419"/>
      <c r="BH601" s="419"/>
      <c r="BJ601" s="419"/>
      <c r="BK601" s="419"/>
      <c r="BL601" s="419"/>
      <c r="BN601" s="419"/>
      <c r="BO601" s="419"/>
      <c r="BP601" s="419"/>
      <c r="BR601" s="419"/>
      <c r="BS601" s="419"/>
      <c r="BT601" s="419"/>
      <c r="BV601" s="419"/>
      <c r="BW601" s="419"/>
      <c r="BX601" s="397"/>
      <c r="BZ601" s="449"/>
      <c r="CB601" s="419"/>
      <c r="CC601" s="419"/>
      <c r="CD601" s="419"/>
      <c r="CF601" s="419"/>
      <c r="CG601" s="419"/>
      <c r="CH601" s="419"/>
    </row>
    <row r="602" spans="1:90" ht="21" thickBot="1">
      <c r="C602" s="425"/>
      <c r="P602" s="431"/>
      <c r="R602" s="419"/>
      <c r="S602" s="446"/>
      <c r="T602" s="419"/>
      <c r="V602" s="196"/>
      <c r="W602" s="419"/>
      <c r="X602" s="419"/>
      <c r="Z602" s="419"/>
      <c r="AA602" s="419"/>
      <c r="AB602" s="419"/>
      <c r="AD602" s="419"/>
      <c r="AE602" s="419"/>
      <c r="AF602" s="419"/>
      <c r="AH602" s="419"/>
      <c r="AI602" s="419"/>
      <c r="AJ602" s="419"/>
      <c r="AL602" s="419"/>
      <c r="AM602" s="419"/>
      <c r="AN602" s="403"/>
      <c r="AO602" s="419"/>
      <c r="AP602" s="419"/>
      <c r="AQ602" s="419"/>
      <c r="AR602" s="419"/>
      <c r="AS602" s="419"/>
      <c r="AT602" s="419"/>
      <c r="AU602" s="419"/>
      <c r="AV602" s="419"/>
      <c r="AX602" s="419"/>
      <c r="AY602" s="419"/>
      <c r="AZ602" s="419"/>
      <c r="BB602" s="419"/>
      <c r="BC602" s="419"/>
      <c r="BD602" s="419"/>
      <c r="BF602" s="419"/>
      <c r="BG602" s="419"/>
      <c r="BH602" s="419"/>
      <c r="BJ602" s="419"/>
      <c r="BK602" s="419"/>
      <c r="BL602" s="419"/>
      <c r="BN602" s="419"/>
      <c r="BO602" s="419"/>
      <c r="BP602" s="419"/>
      <c r="BR602" s="419"/>
      <c r="BS602" s="419"/>
      <c r="BT602" s="419"/>
      <c r="BV602" s="419"/>
      <c r="BW602" s="419"/>
      <c r="BX602" s="397"/>
      <c r="BZ602" s="449"/>
      <c r="CB602" s="419"/>
      <c r="CC602" s="419"/>
      <c r="CD602" s="419"/>
      <c r="CF602" s="419"/>
      <c r="CG602" s="419"/>
      <c r="CH602" s="419"/>
    </row>
    <row r="603" spans="1:90" ht="21" thickBot="1">
      <c r="C603" s="425"/>
      <c r="P603" s="431"/>
      <c r="R603" s="419"/>
      <c r="S603" s="446"/>
      <c r="T603" s="419"/>
      <c r="V603" s="196"/>
      <c r="W603" s="419"/>
      <c r="X603" s="419"/>
      <c r="Z603" s="419"/>
      <c r="AA603" s="419"/>
      <c r="AB603" s="419"/>
      <c r="AD603" s="419"/>
      <c r="AE603" s="419"/>
      <c r="AF603" s="419"/>
      <c r="AH603" s="419"/>
      <c r="AI603" s="419"/>
      <c r="AJ603" s="419"/>
      <c r="AL603" s="419"/>
      <c r="AM603" s="419"/>
      <c r="AN603" s="403"/>
      <c r="AO603" s="419"/>
      <c r="AP603" s="419"/>
      <c r="AQ603" s="419"/>
      <c r="AR603" s="419"/>
      <c r="AS603" s="419"/>
      <c r="AT603" s="419"/>
      <c r="AU603" s="419"/>
      <c r="AV603" s="419"/>
      <c r="AX603" s="419"/>
      <c r="AY603" s="419"/>
      <c r="AZ603" s="419"/>
      <c r="BB603" s="419"/>
      <c r="BC603" s="419"/>
      <c r="BD603" s="419"/>
      <c r="BF603" s="419"/>
      <c r="BG603" s="419"/>
      <c r="BH603" s="419"/>
      <c r="BJ603" s="419"/>
      <c r="BK603" s="419"/>
      <c r="BL603" s="419"/>
      <c r="BN603" s="419"/>
      <c r="BO603" s="419"/>
      <c r="BP603" s="419"/>
      <c r="BR603" s="419"/>
      <c r="BS603" s="419"/>
      <c r="BT603" s="419"/>
      <c r="BV603" s="419"/>
      <c r="BW603" s="419"/>
      <c r="BX603" s="397"/>
      <c r="BZ603" s="449"/>
      <c r="CB603" s="419"/>
      <c r="CC603" s="419"/>
      <c r="CD603" s="419"/>
      <c r="CF603" s="419"/>
      <c r="CG603" s="419"/>
      <c r="CH603" s="419"/>
    </row>
    <row r="604" spans="1:90" ht="21" thickBot="1">
      <c r="C604" s="425"/>
      <c r="P604" s="431"/>
      <c r="R604" s="419"/>
      <c r="S604" s="446"/>
      <c r="T604" s="419"/>
      <c r="V604" s="196"/>
      <c r="W604" s="419"/>
      <c r="X604" s="419"/>
      <c r="Z604" s="419"/>
      <c r="AA604" s="419"/>
      <c r="AB604" s="419"/>
      <c r="AD604" s="419"/>
      <c r="AE604" s="419"/>
      <c r="AF604" s="419"/>
      <c r="AH604" s="419"/>
      <c r="AI604" s="419"/>
      <c r="AJ604" s="419"/>
      <c r="AL604" s="419"/>
      <c r="AM604" s="419"/>
      <c r="AN604" s="403"/>
      <c r="AO604" s="419"/>
      <c r="AP604" s="419"/>
      <c r="AQ604" s="419"/>
      <c r="AR604" s="419"/>
      <c r="AS604" s="419"/>
      <c r="AT604" s="419"/>
      <c r="AU604" s="419"/>
      <c r="AV604" s="419"/>
      <c r="AX604" s="419"/>
      <c r="AY604" s="419"/>
      <c r="AZ604" s="419"/>
      <c r="BB604" s="419"/>
      <c r="BC604" s="419"/>
      <c r="BD604" s="419"/>
      <c r="BF604" s="419"/>
      <c r="BG604" s="419"/>
      <c r="BH604" s="419"/>
      <c r="BJ604" s="419"/>
      <c r="BK604" s="419"/>
      <c r="BL604" s="419"/>
      <c r="BN604" s="419"/>
      <c r="BO604" s="419"/>
      <c r="BP604" s="419"/>
      <c r="BR604" s="419"/>
      <c r="BS604" s="419"/>
      <c r="BT604" s="419"/>
      <c r="BV604" s="419"/>
      <c r="BW604" s="419"/>
      <c r="BX604" s="397"/>
      <c r="BZ604" s="449"/>
      <c r="CB604" s="419"/>
      <c r="CC604" s="419"/>
      <c r="CD604" s="419"/>
      <c r="CF604" s="419"/>
      <c r="CG604" s="419"/>
      <c r="CH604" s="419"/>
    </row>
    <row r="605" spans="1:90" ht="21" thickBot="1">
      <c r="C605" s="425"/>
      <c r="P605" s="431"/>
      <c r="R605" s="419"/>
      <c r="S605" s="446"/>
      <c r="T605" s="419"/>
      <c r="V605" s="196"/>
      <c r="W605" s="419"/>
      <c r="X605" s="419"/>
      <c r="Z605" s="419"/>
      <c r="AA605" s="419"/>
      <c r="AB605" s="419"/>
      <c r="AD605" s="419"/>
      <c r="AE605" s="419"/>
      <c r="AF605" s="419"/>
      <c r="AH605" s="419"/>
      <c r="AI605" s="419"/>
      <c r="AJ605" s="419"/>
      <c r="AL605" s="419"/>
      <c r="AM605" s="419"/>
      <c r="AN605" s="403"/>
      <c r="AO605" s="419"/>
      <c r="AP605" s="419"/>
      <c r="AQ605" s="419"/>
      <c r="AR605" s="419"/>
      <c r="AS605" s="419"/>
      <c r="AT605" s="419"/>
      <c r="AU605" s="419"/>
      <c r="AV605" s="419"/>
      <c r="AX605" s="419"/>
      <c r="AY605" s="419"/>
      <c r="AZ605" s="419"/>
      <c r="BB605" s="419"/>
      <c r="BC605" s="419"/>
      <c r="BD605" s="419"/>
      <c r="BF605" s="419"/>
      <c r="BG605" s="419"/>
      <c r="BH605" s="419"/>
      <c r="BJ605" s="419"/>
      <c r="BK605" s="419"/>
      <c r="BL605" s="419"/>
      <c r="BN605" s="419"/>
      <c r="BO605" s="419"/>
      <c r="BP605" s="419"/>
      <c r="BR605" s="419"/>
      <c r="BS605" s="419"/>
      <c r="BT605" s="419"/>
      <c r="BV605" s="419"/>
      <c r="BW605" s="419"/>
      <c r="BX605" s="397"/>
      <c r="BZ605" s="449"/>
      <c r="CB605" s="419"/>
      <c r="CC605" s="419"/>
      <c r="CD605" s="419"/>
      <c r="CF605" s="419"/>
      <c r="CG605" s="419"/>
      <c r="CH605" s="419"/>
    </row>
    <row r="606" spans="1:90" ht="21" thickBot="1">
      <c r="C606" s="425"/>
      <c r="P606" s="431"/>
      <c r="R606" s="419"/>
      <c r="S606" s="446"/>
      <c r="T606" s="419"/>
      <c r="V606" s="196"/>
      <c r="W606" s="419"/>
      <c r="X606" s="419"/>
      <c r="Z606" s="419"/>
      <c r="AA606" s="419"/>
      <c r="AB606" s="419"/>
      <c r="AD606" s="419"/>
      <c r="AE606" s="419"/>
      <c r="AF606" s="419"/>
      <c r="AH606" s="419"/>
      <c r="AI606" s="419"/>
      <c r="AJ606" s="419"/>
      <c r="AL606" s="419"/>
      <c r="AM606" s="419"/>
      <c r="AN606" s="403"/>
      <c r="AO606" s="419"/>
      <c r="AP606" s="419"/>
      <c r="AQ606" s="419"/>
      <c r="AR606" s="419"/>
      <c r="AS606" s="419"/>
      <c r="AT606" s="419"/>
      <c r="AU606" s="419"/>
      <c r="AV606" s="419"/>
      <c r="AX606" s="419"/>
      <c r="AY606" s="419"/>
      <c r="AZ606" s="419"/>
      <c r="BB606" s="419"/>
      <c r="BC606" s="419"/>
      <c r="BD606" s="419"/>
      <c r="BF606" s="419"/>
      <c r="BG606" s="419"/>
      <c r="BH606" s="419"/>
      <c r="BJ606" s="419"/>
      <c r="BK606" s="419"/>
      <c r="BL606" s="419"/>
      <c r="BN606" s="419"/>
      <c r="BO606" s="419"/>
      <c r="BP606" s="419"/>
      <c r="BR606" s="419"/>
      <c r="BS606" s="419"/>
      <c r="BT606" s="419"/>
      <c r="BV606" s="419"/>
      <c r="BW606" s="419"/>
      <c r="BX606" s="397"/>
      <c r="BZ606" s="449"/>
      <c r="CB606" s="419"/>
      <c r="CC606" s="419"/>
      <c r="CD606" s="419"/>
      <c r="CF606" s="419"/>
      <c r="CG606" s="419"/>
      <c r="CH606" s="419"/>
    </row>
    <row r="607" spans="1:90" ht="21" thickBot="1">
      <c r="C607" s="425"/>
      <c r="P607" s="431"/>
      <c r="R607" s="419"/>
      <c r="S607" s="446"/>
      <c r="T607" s="419"/>
      <c r="V607" s="196"/>
      <c r="W607" s="419"/>
      <c r="X607" s="419"/>
      <c r="Z607" s="419"/>
      <c r="AA607" s="419"/>
      <c r="AB607" s="419"/>
      <c r="AD607" s="419"/>
      <c r="AE607" s="419"/>
      <c r="AF607" s="419"/>
      <c r="AH607" s="419"/>
      <c r="AI607" s="419"/>
      <c r="AJ607" s="419"/>
      <c r="AL607" s="419"/>
      <c r="AM607" s="419"/>
      <c r="AN607" s="403"/>
      <c r="AO607" s="419"/>
      <c r="AP607" s="419"/>
      <c r="AQ607" s="419"/>
      <c r="AR607" s="419"/>
      <c r="AS607" s="419"/>
      <c r="AT607" s="419"/>
      <c r="AU607" s="419"/>
      <c r="AV607" s="419"/>
      <c r="AX607" s="419"/>
      <c r="AY607" s="419"/>
      <c r="AZ607" s="419"/>
      <c r="BB607" s="419"/>
      <c r="BC607" s="419"/>
      <c r="BD607" s="419"/>
      <c r="BF607" s="419"/>
      <c r="BG607" s="419"/>
      <c r="BH607" s="419"/>
      <c r="BJ607" s="419"/>
      <c r="BK607" s="419"/>
      <c r="BL607" s="419"/>
      <c r="BN607" s="419"/>
      <c r="BO607" s="419"/>
      <c r="BP607" s="419"/>
      <c r="BR607" s="419"/>
      <c r="BS607" s="419"/>
      <c r="BT607" s="419"/>
      <c r="BV607" s="419"/>
      <c r="BW607" s="419"/>
      <c r="BX607" s="397"/>
      <c r="BZ607" s="449"/>
      <c r="CB607" s="419"/>
      <c r="CC607" s="419"/>
      <c r="CD607" s="419"/>
      <c r="CF607" s="419"/>
      <c r="CG607" s="419"/>
      <c r="CH607" s="419"/>
    </row>
    <row r="608" spans="1:90" ht="21" thickBot="1">
      <c r="C608" s="425"/>
      <c r="P608" s="431"/>
      <c r="R608" s="419"/>
      <c r="S608" s="446"/>
      <c r="T608" s="419"/>
      <c r="V608" s="196"/>
      <c r="W608" s="419"/>
      <c r="X608" s="419"/>
      <c r="Z608" s="419"/>
      <c r="AA608" s="419"/>
      <c r="AB608" s="419"/>
      <c r="AD608" s="419"/>
      <c r="AE608" s="419"/>
      <c r="AF608" s="419"/>
      <c r="AH608" s="419"/>
      <c r="AI608" s="419"/>
      <c r="AJ608" s="419"/>
      <c r="AL608" s="419"/>
      <c r="AM608" s="419"/>
      <c r="AN608" s="403"/>
      <c r="AO608" s="419"/>
      <c r="AP608" s="419"/>
      <c r="AQ608" s="419"/>
      <c r="AR608" s="419"/>
      <c r="AS608" s="419"/>
      <c r="AT608" s="419"/>
      <c r="AU608" s="419"/>
      <c r="AV608" s="419"/>
      <c r="AX608" s="419"/>
      <c r="AY608" s="419"/>
      <c r="AZ608" s="419"/>
      <c r="BB608" s="419"/>
      <c r="BC608" s="419"/>
      <c r="BD608" s="419"/>
      <c r="BF608" s="419"/>
      <c r="BG608" s="419"/>
      <c r="BH608" s="419"/>
      <c r="BJ608" s="419"/>
      <c r="BK608" s="419"/>
      <c r="BL608" s="419"/>
      <c r="BN608" s="419"/>
      <c r="BO608" s="419"/>
      <c r="BP608" s="419"/>
      <c r="BR608" s="419"/>
      <c r="BS608" s="419"/>
      <c r="BT608" s="419"/>
      <c r="BV608" s="419"/>
      <c r="BW608" s="419"/>
      <c r="BX608" s="397"/>
      <c r="BZ608" s="449"/>
      <c r="CB608" s="419"/>
      <c r="CC608" s="419"/>
      <c r="CD608" s="419"/>
      <c r="CF608" s="419"/>
      <c r="CG608" s="419"/>
      <c r="CH608" s="419"/>
    </row>
    <row r="609" spans="3:86" ht="21" thickBot="1">
      <c r="C609" s="425"/>
      <c r="P609" s="431"/>
      <c r="R609" s="419"/>
      <c r="S609" s="446"/>
      <c r="T609" s="419"/>
      <c r="V609" s="196"/>
      <c r="W609" s="419"/>
      <c r="X609" s="419"/>
      <c r="Z609" s="419"/>
      <c r="AA609" s="419"/>
      <c r="AB609" s="419"/>
      <c r="AD609" s="419"/>
      <c r="AE609" s="419"/>
      <c r="AF609" s="419"/>
      <c r="AH609" s="419"/>
      <c r="AI609" s="419"/>
      <c r="AJ609" s="419"/>
      <c r="AL609" s="419"/>
      <c r="AM609" s="419"/>
      <c r="AN609" s="403"/>
      <c r="AO609" s="419"/>
      <c r="AP609" s="419"/>
      <c r="AQ609" s="419"/>
      <c r="AR609" s="419"/>
      <c r="AS609" s="419"/>
      <c r="AT609" s="419"/>
      <c r="AU609" s="419"/>
      <c r="AV609" s="419"/>
      <c r="AX609" s="419"/>
      <c r="AY609" s="419"/>
      <c r="AZ609" s="419"/>
      <c r="BB609" s="419"/>
      <c r="BC609" s="419"/>
      <c r="BD609" s="419"/>
      <c r="BF609" s="419"/>
      <c r="BG609" s="419"/>
      <c r="BH609" s="419"/>
      <c r="BJ609" s="419"/>
      <c r="BK609" s="419"/>
      <c r="BL609" s="419"/>
      <c r="BN609" s="419"/>
      <c r="BO609" s="419"/>
      <c r="BP609" s="419"/>
      <c r="BR609" s="419"/>
      <c r="BS609" s="419"/>
      <c r="BT609" s="419"/>
      <c r="BV609" s="419"/>
      <c r="BW609" s="419"/>
      <c r="BX609" s="397"/>
      <c r="BZ609" s="449"/>
      <c r="CB609" s="419"/>
      <c r="CC609" s="419"/>
      <c r="CD609" s="419"/>
      <c r="CF609" s="419"/>
      <c r="CG609" s="419"/>
      <c r="CH609" s="419"/>
    </row>
    <row r="610" spans="3:86" ht="21" thickBot="1">
      <c r="C610" s="425"/>
      <c r="P610" s="431"/>
      <c r="R610" s="419"/>
      <c r="S610" s="446"/>
      <c r="T610" s="419"/>
      <c r="V610" s="196"/>
      <c r="W610" s="419"/>
      <c r="X610" s="419"/>
      <c r="Z610" s="419"/>
      <c r="AA610" s="419"/>
      <c r="AB610" s="419"/>
      <c r="AD610" s="419"/>
      <c r="AE610" s="419"/>
      <c r="AF610" s="419"/>
      <c r="AH610" s="419"/>
      <c r="AI610" s="419"/>
      <c r="AJ610" s="419"/>
      <c r="AL610" s="419"/>
      <c r="AM610" s="419"/>
      <c r="AN610" s="403"/>
      <c r="AO610" s="419"/>
      <c r="AP610" s="419"/>
      <c r="AQ610" s="419"/>
      <c r="AR610" s="419"/>
      <c r="AS610" s="419"/>
      <c r="AT610" s="419"/>
      <c r="AU610" s="419"/>
      <c r="AV610" s="419"/>
      <c r="AX610" s="419"/>
      <c r="AY610" s="419"/>
      <c r="AZ610" s="419"/>
      <c r="BB610" s="419"/>
      <c r="BC610" s="419"/>
      <c r="BD610" s="419"/>
      <c r="BF610" s="419"/>
      <c r="BG610" s="419"/>
      <c r="BH610" s="419"/>
      <c r="BJ610" s="419"/>
      <c r="BK610" s="419"/>
      <c r="BL610" s="419"/>
      <c r="BN610" s="419"/>
      <c r="BO610" s="419"/>
      <c r="BP610" s="419"/>
      <c r="BR610" s="419"/>
      <c r="BS610" s="419"/>
      <c r="BT610" s="419"/>
      <c r="BV610" s="419"/>
      <c r="BW610" s="419"/>
      <c r="BX610" s="397"/>
      <c r="BZ610" s="449"/>
      <c r="CB610" s="419"/>
      <c r="CC610" s="419"/>
      <c r="CD610" s="419"/>
      <c r="CF610" s="419"/>
      <c r="CG610" s="419"/>
      <c r="CH610" s="419"/>
    </row>
    <row r="611" spans="3:86" ht="21" thickBot="1">
      <c r="C611" s="425"/>
      <c r="P611" s="431"/>
      <c r="R611" s="419"/>
      <c r="S611" s="446"/>
      <c r="T611" s="419"/>
      <c r="V611" s="196"/>
      <c r="W611" s="419"/>
      <c r="X611" s="419"/>
      <c r="Z611" s="419"/>
      <c r="AA611" s="419"/>
      <c r="AB611" s="419"/>
      <c r="AD611" s="419"/>
      <c r="AE611" s="419"/>
      <c r="AF611" s="419"/>
      <c r="AH611" s="419"/>
      <c r="AI611" s="419"/>
      <c r="AJ611" s="419"/>
      <c r="AL611" s="419"/>
      <c r="AM611" s="419"/>
      <c r="AN611" s="403"/>
      <c r="AO611" s="419"/>
      <c r="AP611" s="419"/>
      <c r="AQ611" s="419"/>
      <c r="AR611" s="419"/>
      <c r="AS611" s="419"/>
      <c r="AT611" s="419"/>
      <c r="AU611" s="419"/>
      <c r="AV611" s="419"/>
      <c r="AX611" s="419"/>
      <c r="AY611" s="419"/>
      <c r="AZ611" s="419"/>
      <c r="BB611" s="419"/>
      <c r="BC611" s="419"/>
      <c r="BD611" s="419"/>
      <c r="BF611" s="419"/>
      <c r="BG611" s="419"/>
      <c r="BH611" s="419"/>
      <c r="BJ611" s="419"/>
      <c r="BK611" s="419"/>
      <c r="BL611" s="419"/>
      <c r="BN611" s="419"/>
      <c r="BO611" s="419"/>
      <c r="BP611" s="419"/>
      <c r="BR611" s="419"/>
      <c r="BS611" s="419"/>
      <c r="BT611" s="419"/>
      <c r="BV611" s="419"/>
      <c r="BW611" s="419"/>
      <c r="BX611" s="397"/>
      <c r="BZ611" s="449"/>
      <c r="CB611" s="419"/>
      <c r="CC611" s="419"/>
      <c r="CD611" s="419"/>
      <c r="CF611" s="419"/>
      <c r="CG611" s="419"/>
      <c r="CH611" s="419"/>
    </row>
    <row r="612" spans="3:86" ht="21" thickBot="1">
      <c r="C612" s="425"/>
      <c r="P612" s="431"/>
      <c r="R612" s="419"/>
      <c r="S612" s="446"/>
      <c r="T612" s="419"/>
      <c r="V612" s="196"/>
      <c r="W612" s="419"/>
      <c r="X612" s="419"/>
      <c r="Z612" s="419"/>
      <c r="AA612" s="419"/>
      <c r="AB612" s="419"/>
      <c r="AD612" s="419"/>
      <c r="AE612" s="419"/>
      <c r="AF612" s="419"/>
      <c r="AH612" s="419"/>
      <c r="AI612" s="419"/>
      <c r="AJ612" s="419"/>
      <c r="AL612" s="419"/>
      <c r="AM612" s="419"/>
      <c r="AN612" s="403"/>
      <c r="AO612" s="419"/>
      <c r="AP612" s="419"/>
      <c r="AQ612" s="419"/>
      <c r="AR612" s="419"/>
      <c r="AS612" s="419"/>
      <c r="AT612" s="419"/>
      <c r="AU612" s="419"/>
      <c r="AV612" s="419"/>
      <c r="AX612" s="419"/>
      <c r="AY612" s="419"/>
      <c r="AZ612" s="419"/>
      <c r="BB612" s="419"/>
      <c r="BC612" s="419"/>
      <c r="BD612" s="419"/>
      <c r="BF612" s="419"/>
      <c r="BG612" s="419"/>
      <c r="BH612" s="419"/>
      <c r="BJ612" s="419"/>
      <c r="BK612" s="419"/>
      <c r="BL612" s="419"/>
      <c r="BN612" s="419"/>
      <c r="BO612" s="419"/>
      <c r="BP612" s="419"/>
      <c r="BR612" s="419"/>
      <c r="BS612" s="419"/>
      <c r="BT612" s="419"/>
      <c r="BV612" s="419"/>
      <c r="BW612" s="419"/>
      <c r="BX612" s="397"/>
      <c r="BZ612" s="449"/>
      <c r="CB612" s="419"/>
      <c r="CC612" s="419"/>
      <c r="CD612" s="419"/>
      <c r="CF612" s="419"/>
      <c r="CG612" s="419"/>
      <c r="CH612" s="419"/>
    </row>
    <row r="613" spans="3:86" ht="21" thickBot="1">
      <c r="C613" s="425"/>
      <c r="P613" s="431"/>
      <c r="R613" s="419"/>
      <c r="S613" s="446"/>
      <c r="T613" s="419"/>
      <c r="V613" s="196"/>
      <c r="W613" s="419"/>
      <c r="X613" s="419"/>
      <c r="Z613" s="419"/>
      <c r="AA613" s="419"/>
      <c r="AB613" s="419"/>
      <c r="AD613" s="419"/>
      <c r="AE613" s="419"/>
      <c r="AF613" s="419"/>
      <c r="AH613" s="419"/>
      <c r="AI613" s="419"/>
      <c r="AJ613" s="419"/>
      <c r="AL613" s="419"/>
      <c r="AM613" s="419"/>
      <c r="AN613" s="403"/>
      <c r="AO613" s="419"/>
      <c r="AP613" s="419"/>
      <c r="AQ613" s="419"/>
      <c r="AR613" s="419"/>
      <c r="AS613" s="419"/>
      <c r="AT613" s="419"/>
      <c r="AU613" s="419"/>
      <c r="AV613" s="419"/>
      <c r="AX613" s="419"/>
      <c r="AY613" s="419"/>
      <c r="AZ613" s="419"/>
      <c r="BB613" s="419"/>
      <c r="BC613" s="419"/>
      <c r="BD613" s="419"/>
      <c r="BF613" s="419"/>
      <c r="BG613" s="419"/>
      <c r="BH613" s="419"/>
      <c r="BJ613" s="419"/>
      <c r="BK613" s="419"/>
      <c r="BL613" s="419"/>
      <c r="BN613" s="419"/>
      <c r="BO613" s="419"/>
      <c r="BP613" s="419"/>
      <c r="BR613" s="419"/>
      <c r="BS613" s="419"/>
      <c r="BT613" s="419"/>
      <c r="BV613" s="419"/>
      <c r="BW613" s="419"/>
      <c r="BX613" s="397"/>
      <c r="BZ613" s="449"/>
      <c r="CB613" s="419"/>
      <c r="CC613" s="419"/>
      <c r="CD613" s="419"/>
      <c r="CF613" s="419"/>
      <c r="CG613" s="419"/>
      <c r="CH613" s="419"/>
    </row>
    <row r="614" spans="3:86" ht="21" thickBot="1">
      <c r="C614" s="425"/>
      <c r="P614" s="431"/>
      <c r="R614" s="419"/>
      <c r="S614" s="446"/>
      <c r="T614" s="419"/>
      <c r="V614" s="196"/>
      <c r="W614" s="419"/>
      <c r="X614" s="419"/>
      <c r="Z614" s="419"/>
      <c r="AA614" s="419"/>
      <c r="AB614" s="419"/>
      <c r="AD614" s="419"/>
      <c r="AE614" s="419"/>
      <c r="AF614" s="419"/>
      <c r="AH614" s="419"/>
      <c r="AI614" s="419"/>
      <c r="AJ614" s="419"/>
      <c r="AL614" s="419"/>
      <c r="AM614" s="419"/>
      <c r="AN614" s="403"/>
      <c r="AO614" s="419"/>
      <c r="AP614" s="419"/>
      <c r="AQ614" s="419"/>
      <c r="AR614" s="419"/>
      <c r="AS614" s="419"/>
      <c r="AT614" s="419"/>
      <c r="AU614" s="419"/>
      <c r="AV614" s="419"/>
      <c r="AX614" s="419"/>
      <c r="AY614" s="419"/>
      <c r="AZ614" s="419"/>
      <c r="BB614" s="419"/>
      <c r="BC614" s="419"/>
      <c r="BD614" s="419"/>
      <c r="BF614" s="419"/>
      <c r="BG614" s="419"/>
      <c r="BH614" s="419"/>
      <c r="BJ614" s="419"/>
      <c r="BK614" s="419"/>
      <c r="BL614" s="419"/>
      <c r="BN614" s="419"/>
      <c r="BO614" s="419"/>
      <c r="BP614" s="419"/>
      <c r="BR614" s="419"/>
      <c r="BS614" s="419"/>
      <c r="BT614" s="419"/>
      <c r="BV614" s="419"/>
      <c r="BW614" s="419"/>
      <c r="BX614" s="397"/>
      <c r="BZ614" s="449"/>
      <c r="CB614" s="419"/>
      <c r="CC614" s="419"/>
      <c r="CD614" s="419"/>
      <c r="CF614" s="419"/>
      <c r="CG614" s="419"/>
      <c r="CH614" s="419"/>
    </row>
    <row r="615" spans="3:86" ht="21" thickBot="1">
      <c r="C615" s="425"/>
      <c r="P615" s="431"/>
      <c r="R615" s="419"/>
      <c r="S615" s="446"/>
      <c r="T615" s="419"/>
      <c r="V615" s="196"/>
      <c r="W615" s="419"/>
      <c r="X615" s="419"/>
      <c r="Z615" s="419"/>
      <c r="AA615" s="419"/>
      <c r="AB615" s="419"/>
      <c r="AD615" s="419"/>
      <c r="AE615" s="419"/>
      <c r="AF615" s="419"/>
      <c r="AH615" s="419"/>
      <c r="AI615" s="419"/>
      <c r="AJ615" s="419"/>
      <c r="AL615" s="419"/>
      <c r="AM615" s="419"/>
      <c r="AN615" s="403"/>
      <c r="AO615" s="419"/>
      <c r="AP615" s="419"/>
      <c r="AQ615" s="419"/>
      <c r="AR615" s="419"/>
      <c r="AS615" s="419"/>
      <c r="AT615" s="419"/>
      <c r="AU615" s="419"/>
      <c r="AV615" s="419"/>
      <c r="AX615" s="419"/>
      <c r="AY615" s="419"/>
      <c r="AZ615" s="419"/>
      <c r="BB615" s="419"/>
      <c r="BC615" s="419"/>
      <c r="BD615" s="419"/>
      <c r="BF615" s="419"/>
      <c r="BG615" s="419"/>
      <c r="BH615" s="419"/>
      <c r="BJ615" s="419"/>
      <c r="BK615" s="419"/>
      <c r="BL615" s="419"/>
      <c r="BN615" s="419"/>
      <c r="BO615" s="419"/>
      <c r="BP615" s="419"/>
      <c r="BR615" s="419"/>
      <c r="BS615" s="419"/>
      <c r="BT615" s="419"/>
      <c r="BV615" s="419"/>
      <c r="BW615" s="419"/>
      <c r="BX615" s="397"/>
      <c r="BZ615" s="449"/>
      <c r="CB615" s="419"/>
      <c r="CC615" s="419"/>
      <c r="CD615" s="419"/>
      <c r="CF615" s="419"/>
      <c r="CG615" s="419"/>
      <c r="CH615" s="419"/>
    </row>
    <row r="616" spans="3:86" ht="21" thickBot="1">
      <c r="C616" s="425"/>
      <c r="P616" s="431"/>
      <c r="R616" s="419"/>
      <c r="S616" s="446"/>
      <c r="T616" s="419"/>
      <c r="V616" s="196"/>
      <c r="W616" s="419"/>
      <c r="X616" s="419"/>
      <c r="Z616" s="419"/>
      <c r="AA616" s="419"/>
      <c r="AB616" s="419"/>
      <c r="AD616" s="419"/>
      <c r="AE616" s="419"/>
      <c r="AF616" s="419"/>
      <c r="AH616" s="419"/>
      <c r="AI616" s="419"/>
      <c r="AJ616" s="419"/>
      <c r="AL616" s="419"/>
      <c r="AM616" s="419"/>
      <c r="AN616" s="403"/>
      <c r="AO616" s="419"/>
      <c r="AP616" s="419"/>
      <c r="AQ616" s="419"/>
      <c r="AR616" s="419"/>
      <c r="AS616" s="419"/>
      <c r="AT616" s="419"/>
      <c r="AU616" s="419"/>
      <c r="AV616" s="419"/>
      <c r="AX616" s="419"/>
      <c r="AY616" s="419"/>
      <c r="AZ616" s="419"/>
      <c r="BB616" s="419"/>
      <c r="BC616" s="419"/>
      <c r="BD616" s="419"/>
      <c r="BF616" s="419"/>
      <c r="BG616" s="419"/>
      <c r="BH616" s="419"/>
      <c r="BJ616" s="419"/>
      <c r="BK616" s="419"/>
      <c r="BL616" s="419"/>
      <c r="BN616" s="419"/>
      <c r="BO616" s="419"/>
      <c r="BP616" s="419"/>
      <c r="BR616" s="419"/>
      <c r="BS616" s="419"/>
      <c r="BT616" s="419"/>
      <c r="BV616" s="419"/>
      <c r="BW616" s="419"/>
      <c r="BX616" s="397"/>
      <c r="BZ616" s="449"/>
      <c r="CB616" s="419"/>
      <c r="CC616" s="419"/>
      <c r="CD616" s="419"/>
      <c r="CF616" s="419"/>
      <c r="CG616" s="419"/>
      <c r="CH616" s="419"/>
    </row>
    <row r="617" spans="3:86" ht="21" thickBot="1">
      <c r="C617" s="425"/>
      <c r="P617" s="431"/>
      <c r="R617" s="419"/>
      <c r="S617" s="446"/>
      <c r="T617" s="419"/>
      <c r="V617" s="196"/>
      <c r="W617" s="419"/>
      <c r="X617" s="419"/>
      <c r="Z617" s="419"/>
      <c r="AA617" s="419"/>
      <c r="AB617" s="419"/>
      <c r="AD617" s="419"/>
      <c r="AE617" s="419"/>
      <c r="AF617" s="419"/>
      <c r="AH617" s="419"/>
      <c r="AI617" s="419"/>
      <c r="AJ617" s="419"/>
      <c r="AL617" s="419"/>
      <c r="AM617" s="419"/>
      <c r="AN617" s="403"/>
      <c r="AO617" s="419"/>
      <c r="AP617" s="419"/>
      <c r="AQ617" s="419"/>
      <c r="AR617" s="419"/>
      <c r="AS617" s="419"/>
      <c r="AT617" s="419"/>
      <c r="AU617" s="419"/>
      <c r="AV617" s="419"/>
      <c r="AX617" s="419"/>
      <c r="AY617" s="419"/>
      <c r="AZ617" s="419"/>
      <c r="BB617" s="419"/>
      <c r="BC617" s="419"/>
      <c r="BD617" s="419"/>
      <c r="BF617" s="419"/>
      <c r="BG617" s="419"/>
      <c r="BH617" s="419"/>
      <c r="BJ617" s="419"/>
      <c r="BK617" s="419"/>
      <c r="BL617" s="419"/>
      <c r="BN617" s="419"/>
      <c r="BO617" s="419"/>
      <c r="BP617" s="419"/>
      <c r="BR617" s="419"/>
      <c r="BS617" s="419"/>
      <c r="BT617" s="419"/>
      <c r="BV617" s="419"/>
      <c r="BW617" s="419"/>
      <c r="BX617" s="397"/>
      <c r="BZ617" s="449"/>
      <c r="CB617" s="419"/>
      <c r="CC617" s="419"/>
      <c r="CD617" s="419"/>
      <c r="CF617" s="419"/>
      <c r="CG617" s="419"/>
      <c r="CH617" s="419"/>
    </row>
    <row r="618" spans="3:86" ht="21" thickBot="1">
      <c r="C618" s="425"/>
      <c r="P618" s="431"/>
      <c r="R618" s="419"/>
      <c r="S618" s="446"/>
      <c r="T618" s="419"/>
      <c r="V618" s="196"/>
      <c r="W618" s="419"/>
      <c r="X618" s="419"/>
      <c r="Z618" s="419"/>
      <c r="AA618" s="419"/>
      <c r="AB618" s="419"/>
      <c r="AD618" s="419"/>
      <c r="AE618" s="419"/>
      <c r="AF618" s="419"/>
      <c r="AH618" s="419"/>
      <c r="AI618" s="419"/>
      <c r="AJ618" s="419"/>
      <c r="AL618" s="419"/>
      <c r="AM618" s="419"/>
      <c r="AN618" s="403"/>
      <c r="AO618" s="419"/>
      <c r="AP618" s="419"/>
      <c r="AQ618" s="419"/>
      <c r="AR618" s="419"/>
      <c r="AS618" s="419"/>
      <c r="AT618" s="419"/>
      <c r="AU618" s="419"/>
      <c r="AV618" s="419"/>
      <c r="AX618" s="419"/>
      <c r="AY618" s="419"/>
      <c r="AZ618" s="419"/>
      <c r="BB618" s="419"/>
      <c r="BC618" s="419"/>
      <c r="BD618" s="419"/>
      <c r="BF618" s="419"/>
      <c r="BG618" s="419"/>
      <c r="BH618" s="419"/>
      <c r="BJ618" s="419"/>
      <c r="BK618" s="419"/>
      <c r="BL618" s="419"/>
      <c r="BN618" s="419"/>
      <c r="BO618" s="419"/>
      <c r="BP618" s="419"/>
      <c r="BR618" s="419"/>
      <c r="BS618" s="419"/>
      <c r="BT618" s="419"/>
      <c r="BV618" s="419"/>
      <c r="BW618" s="419"/>
      <c r="BX618" s="397"/>
      <c r="BZ618" s="449"/>
      <c r="CB618" s="419"/>
      <c r="CC618" s="419"/>
      <c r="CD618" s="419"/>
      <c r="CF618" s="419"/>
      <c r="CG618" s="419"/>
      <c r="CH618" s="419"/>
    </row>
    <row r="619" spans="3:86" ht="21" thickBot="1">
      <c r="C619" s="425"/>
      <c r="P619" s="431"/>
      <c r="R619" s="419"/>
      <c r="S619" s="446"/>
      <c r="T619" s="419"/>
      <c r="V619" s="196"/>
      <c r="W619" s="419"/>
      <c r="X619" s="419"/>
      <c r="Z619" s="419"/>
      <c r="AA619" s="419"/>
      <c r="AB619" s="419"/>
      <c r="AD619" s="419"/>
      <c r="AE619" s="419"/>
      <c r="AF619" s="419"/>
      <c r="AH619" s="419"/>
      <c r="AI619" s="419"/>
      <c r="AJ619" s="419"/>
      <c r="AL619" s="419"/>
      <c r="AM619" s="419"/>
      <c r="AN619" s="403"/>
      <c r="AO619" s="419"/>
      <c r="AP619" s="419"/>
      <c r="AQ619" s="419"/>
      <c r="AR619" s="419"/>
      <c r="AS619" s="419"/>
      <c r="AT619" s="419"/>
      <c r="AU619" s="419"/>
      <c r="AV619" s="419"/>
      <c r="AX619" s="419"/>
      <c r="AY619" s="419"/>
      <c r="AZ619" s="419"/>
      <c r="BB619" s="419"/>
      <c r="BC619" s="419"/>
      <c r="BD619" s="419"/>
      <c r="BF619" s="419"/>
      <c r="BG619" s="419"/>
      <c r="BH619" s="419"/>
      <c r="BJ619" s="419"/>
      <c r="BK619" s="419"/>
      <c r="BL619" s="419"/>
      <c r="BN619" s="419"/>
      <c r="BO619" s="419"/>
      <c r="BP619" s="419"/>
      <c r="BR619" s="419"/>
      <c r="BS619" s="419"/>
      <c r="BT619" s="419"/>
      <c r="BV619" s="419"/>
      <c r="BW619" s="419"/>
      <c r="BX619" s="397"/>
      <c r="BZ619" s="449"/>
      <c r="CB619" s="419"/>
      <c r="CC619" s="419"/>
      <c r="CD619" s="419"/>
      <c r="CF619" s="419"/>
      <c r="CG619" s="419"/>
      <c r="CH619" s="419"/>
    </row>
    <row r="620" spans="3:86" ht="21" thickBot="1">
      <c r="C620" s="425"/>
      <c r="P620" s="431"/>
      <c r="R620" s="419"/>
      <c r="S620" s="446"/>
      <c r="T620" s="419"/>
      <c r="V620" s="196"/>
      <c r="W620" s="419"/>
      <c r="X620" s="419"/>
      <c r="Z620" s="419"/>
      <c r="AA620" s="419"/>
      <c r="AB620" s="419"/>
      <c r="AD620" s="419"/>
      <c r="AE620" s="419"/>
      <c r="AF620" s="419"/>
      <c r="AH620" s="419"/>
      <c r="AI620" s="419"/>
      <c r="AJ620" s="419"/>
      <c r="AL620" s="419"/>
      <c r="AM620" s="419"/>
      <c r="AN620" s="403"/>
      <c r="AO620" s="419"/>
      <c r="AP620" s="419"/>
      <c r="AQ620" s="419"/>
      <c r="AR620" s="419"/>
      <c r="AS620" s="419"/>
      <c r="AT620" s="419"/>
      <c r="AU620" s="419"/>
      <c r="AV620" s="419"/>
      <c r="AX620" s="419"/>
      <c r="AY620" s="419"/>
      <c r="AZ620" s="419"/>
      <c r="BB620" s="419"/>
      <c r="BC620" s="419"/>
      <c r="BD620" s="419"/>
      <c r="BF620" s="419"/>
      <c r="BG620" s="419"/>
      <c r="BH620" s="419"/>
      <c r="BJ620" s="419"/>
      <c r="BK620" s="419"/>
      <c r="BL620" s="419"/>
      <c r="BN620" s="419"/>
      <c r="BO620" s="419"/>
      <c r="BP620" s="419"/>
      <c r="BR620" s="419"/>
      <c r="BS620" s="419"/>
      <c r="BT620" s="419"/>
      <c r="BV620" s="419"/>
      <c r="BW620" s="419"/>
      <c r="BX620" s="397"/>
      <c r="BZ620" s="449"/>
      <c r="CB620" s="419"/>
      <c r="CC620" s="419"/>
      <c r="CD620" s="419"/>
      <c r="CF620" s="419"/>
      <c r="CG620" s="419"/>
      <c r="CH620" s="419"/>
    </row>
    <row r="621" spans="3:86" ht="21" thickBot="1">
      <c r="C621" s="425"/>
      <c r="P621" s="431"/>
      <c r="R621" s="419"/>
      <c r="S621" s="446"/>
      <c r="T621" s="419"/>
      <c r="V621" s="196"/>
      <c r="W621" s="419"/>
      <c r="X621" s="419"/>
      <c r="Z621" s="419"/>
      <c r="AA621" s="419"/>
      <c r="AB621" s="419"/>
      <c r="AD621" s="419"/>
      <c r="AE621" s="419"/>
      <c r="AF621" s="419"/>
      <c r="AH621" s="419"/>
      <c r="AI621" s="419"/>
      <c r="AJ621" s="419"/>
      <c r="AL621" s="419"/>
      <c r="AM621" s="419"/>
      <c r="AN621" s="403"/>
      <c r="AO621" s="419"/>
      <c r="AP621" s="419"/>
      <c r="AQ621" s="419"/>
      <c r="AR621" s="419"/>
      <c r="AS621" s="419"/>
      <c r="AT621" s="419"/>
      <c r="AU621" s="419"/>
      <c r="AV621" s="419"/>
      <c r="AX621" s="419"/>
      <c r="AY621" s="419"/>
      <c r="AZ621" s="419"/>
      <c r="BB621" s="419"/>
      <c r="BC621" s="419"/>
      <c r="BD621" s="419"/>
      <c r="BF621" s="419"/>
      <c r="BG621" s="419"/>
      <c r="BH621" s="419"/>
      <c r="BJ621" s="419"/>
      <c r="BK621" s="419"/>
      <c r="BL621" s="419"/>
      <c r="BN621" s="419"/>
      <c r="BO621" s="419"/>
      <c r="BP621" s="419"/>
      <c r="BR621" s="419"/>
      <c r="BS621" s="419"/>
      <c r="BT621" s="419"/>
      <c r="BV621" s="419"/>
      <c r="BW621" s="419"/>
      <c r="BX621" s="397"/>
      <c r="BZ621" s="449"/>
      <c r="CB621" s="419"/>
      <c r="CC621" s="419"/>
      <c r="CD621" s="419"/>
      <c r="CF621" s="419"/>
      <c r="CG621" s="419"/>
      <c r="CH621" s="419"/>
    </row>
    <row r="622" spans="3:86" ht="21" thickBot="1">
      <c r="C622" s="425"/>
      <c r="P622" s="431"/>
      <c r="R622" s="419"/>
      <c r="S622" s="446"/>
      <c r="T622" s="419"/>
      <c r="V622" s="196"/>
      <c r="W622" s="419"/>
      <c r="X622" s="419"/>
      <c r="Z622" s="419"/>
      <c r="AA622" s="419"/>
      <c r="AB622" s="419"/>
      <c r="AD622" s="419"/>
      <c r="AE622" s="419"/>
      <c r="AF622" s="419"/>
      <c r="AH622" s="419"/>
      <c r="AI622" s="419"/>
      <c r="AJ622" s="419"/>
      <c r="AL622" s="419"/>
      <c r="AM622" s="419"/>
      <c r="AN622" s="403"/>
      <c r="AO622" s="419"/>
      <c r="AP622" s="419"/>
      <c r="AQ622" s="419"/>
      <c r="AR622" s="419"/>
      <c r="AS622" s="419"/>
      <c r="AT622" s="419"/>
      <c r="AU622" s="419"/>
      <c r="AV622" s="419"/>
      <c r="AX622" s="419"/>
      <c r="AY622" s="419"/>
      <c r="AZ622" s="419"/>
      <c r="BB622" s="419"/>
      <c r="BC622" s="419"/>
      <c r="BD622" s="419"/>
      <c r="BF622" s="419"/>
      <c r="BG622" s="419"/>
      <c r="BH622" s="419"/>
      <c r="BJ622" s="419"/>
      <c r="BK622" s="419"/>
      <c r="BL622" s="419"/>
      <c r="BN622" s="419"/>
      <c r="BO622" s="419"/>
      <c r="BP622" s="419"/>
      <c r="BR622" s="419"/>
      <c r="BS622" s="419"/>
      <c r="BT622" s="419"/>
      <c r="BV622" s="419"/>
      <c r="BW622" s="419"/>
      <c r="BX622" s="397"/>
      <c r="BZ622" s="449"/>
      <c r="CB622" s="419"/>
      <c r="CC622" s="419"/>
      <c r="CD622" s="419"/>
      <c r="CF622" s="419"/>
      <c r="CG622" s="419"/>
      <c r="CH622" s="419"/>
    </row>
    <row r="623" spans="3:86" ht="21" thickBot="1">
      <c r="C623" s="425"/>
      <c r="P623" s="431"/>
      <c r="R623" s="419"/>
      <c r="S623" s="446"/>
      <c r="T623" s="419"/>
      <c r="V623" s="196"/>
      <c r="W623" s="419"/>
      <c r="X623" s="419"/>
      <c r="Z623" s="419"/>
      <c r="AA623" s="419"/>
      <c r="AB623" s="419"/>
      <c r="AD623" s="419"/>
      <c r="AE623" s="419"/>
      <c r="AF623" s="419"/>
      <c r="AH623" s="419"/>
      <c r="AI623" s="419"/>
      <c r="AJ623" s="419"/>
      <c r="AL623" s="419"/>
      <c r="AM623" s="419"/>
      <c r="AN623" s="403"/>
      <c r="AO623" s="419"/>
      <c r="AP623" s="419"/>
      <c r="AQ623" s="419"/>
      <c r="AR623" s="419"/>
      <c r="AS623" s="419"/>
      <c r="AT623" s="419"/>
      <c r="AU623" s="419"/>
      <c r="AV623" s="419"/>
      <c r="AX623" s="419"/>
      <c r="AY623" s="419"/>
      <c r="AZ623" s="419"/>
      <c r="BB623" s="419"/>
      <c r="BC623" s="419"/>
      <c r="BD623" s="419"/>
      <c r="BF623" s="419"/>
      <c r="BG623" s="419"/>
      <c r="BH623" s="419"/>
      <c r="BJ623" s="419"/>
      <c r="BK623" s="419"/>
      <c r="BL623" s="419"/>
      <c r="BN623" s="419"/>
      <c r="BO623" s="419"/>
      <c r="BP623" s="419"/>
      <c r="BR623" s="419"/>
      <c r="BS623" s="419"/>
      <c r="BT623" s="419"/>
      <c r="BV623" s="419"/>
      <c r="BW623" s="419"/>
      <c r="BX623" s="397"/>
      <c r="BZ623" s="449"/>
      <c r="CB623" s="419"/>
      <c r="CC623" s="419"/>
      <c r="CD623" s="419"/>
      <c r="CF623" s="419"/>
      <c r="CG623" s="419"/>
      <c r="CH623" s="419"/>
    </row>
    <row r="624" spans="3:86" ht="21" thickBot="1">
      <c r="C624" s="425"/>
      <c r="P624" s="431"/>
      <c r="R624" s="419"/>
      <c r="S624" s="446"/>
      <c r="T624" s="419"/>
      <c r="V624" s="196"/>
      <c r="W624" s="419"/>
      <c r="X624" s="419"/>
      <c r="Z624" s="419"/>
      <c r="AA624" s="419"/>
      <c r="AB624" s="419"/>
      <c r="AD624" s="419"/>
      <c r="AE624" s="419"/>
      <c r="AF624" s="419"/>
      <c r="AH624" s="419"/>
      <c r="AI624" s="419"/>
      <c r="AJ624" s="419"/>
      <c r="AL624" s="419"/>
      <c r="AM624" s="419"/>
      <c r="AN624" s="403"/>
      <c r="AO624" s="419"/>
      <c r="AP624" s="419"/>
      <c r="AQ624" s="419"/>
      <c r="AR624" s="419"/>
      <c r="AS624" s="419"/>
      <c r="AT624" s="419"/>
      <c r="AU624" s="419"/>
      <c r="AV624" s="419"/>
      <c r="AX624" s="419"/>
      <c r="AY624" s="419"/>
      <c r="AZ624" s="419"/>
      <c r="BB624" s="419"/>
      <c r="BC624" s="419"/>
      <c r="BD624" s="419"/>
      <c r="BF624" s="419"/>
      <c r="BG624" s="419"/>
      <c r="BH624" s="419"/>
      <c r="BJ624" s="419"/>
      <c r="BK624" s="419"/>
      <c r="BL624" s="419"/>
      <c r="BN624" s="419"/>
      <c r="BO624" s="419"/>
      <c r="BP624" s="419"/>
      <c r="BR624" s="419"/>
      <c r="BS624" s="419"/>
      <c r="BT624" s="419"/>
      <c r="BV624" s="419"/>
      <c r="BW624" s="419"/>
      <c r="BX624" s="397"/>
      <c r="BZ624" s="449"/>
      <c r="CB624" s="419"/>
      <c r="CC624" s="419"/>
      <c r="CD624" s="419"/>
      <c r="CF624" s="419"/>
      <c r="CG624" s="419"/>
      <c r="CH624" s="419"/>
    </row>
    <row r="625" spans="3:86" ht="21" thickBot="1">
      <c r="C625" s="425"/>
      <c r="P625" s="431"/>
      <c r="R625" s="419"/>
      <c r="S625" s="446"/>
      <c r="T625" s="419"/>
      <c r="V625" s="196"/>
      <c r="W625" s="419"/>
      <c r="X625" s="419"/>
      <c r="Z625" s="419"/>
      <c r="AA625" s="419"/>
      <c r="AB625" s="419"/>
      <c r="AD625" s="419"/>
      <c r="AE625" s="419"/>
      <c r="AF625" s="419"/>
      <c r="AH625" s="419"/>
      <c r="AI625" s="419"/>
      <c r="AJ625" s="419"/>
      <c r="AL625" s="419"/>
      <c r="AM625" s="419"/>
      <c r="AN625" s="403"/>
      <c r="AO625" s="419"/>
      <c r="AP625" s="419"/>
      <c r="AQ625" s="419"/>
      <c r="AR625" s="419"/>
      <c r="AS625" s="419"/>
      <c r="AT625" s="419"/>
      <c r="AU625" s="419"/>
      <c r="AV625" s="419"/>
      <c r="AX625" s="419"/>
      <c r="AY625" s="419"/>
      <c r="AZ625" s="419"/>
      <c r="BB625" s="419"/>
      <c r="BC625" s="419"/>
      <c r="BD625" s="419"/>
      <c r="BF625" s="419"/>
      <c r="BG625" s="419"/>
      <c r="BH625" s="419"/>
      <c r="BJ625" s="419"/>
      <c r="BK625" s="419"/>
      <c r="BL625" s="419"/>
      <c r="BN625" s="419"/>
      <c r="BO625" s="419"/>
      <c r="BP625" s="419"/>
      <c r="BR625" s="419"/>
      <c r="BS625" s="419"/>
      <c r="BT625" s="419"/>
      <c r="BV625" s="419"/>
      <c r="BW625" s="419"/>
      <c r="BX625" s="397"/>
      <c r="BZ625" s="449"/>
      <c r="CB625" s="419"/>
      <c r="CC625" s="419"/>
      <c r="CD625" s="419"/>
      <c r="CF625" s="419"/>
      <c r="CG625" s="419"/>
      <c r="CH625" s="419"/>
    </row>
    <row r="626" spans="3:86" ht="21" thickBot="1">
      <c r="C626" s="425"/>
      <c r="P626" s="431"/>
      <c r="R626" s="419"/>
      <c r="S626" s="446"/>
      <c r="T626" s="419"/>
      <c r="V626" s="196"/>
      <c r="W626" s="419"/>
      <c r="X626" s="419"/>
      <c r="Z626" s="419"/>
      <c r="AA626" s="419"/>
      <c r="AB626" s="419"/>
      <c r="AD626" s="419"/>
      <c r="AE626" s="419"/>
      <c r="AF626" s="419"/>
      <c r="AH626" s="419"/>
      <c r="AI626" s="419"/>
      <c r="AJ626" s="419"/>
      <c r="AL626" s="419"/>
      <c r="AM626" s="419"/>
      <c r="AN626" s="403"/>
      <c r="AO626" s="419"/>
      <c r="AP626" s="419"/>
      <c r="AQ626" s="419"/>
      <c r="AR626" s="419"/>
      <c r="AS626" s="419"/>
      <c r="AT626" s="419"/>
      <c r="AU626" s="419"/>
      <c r="AV626" s="419"/>
      <c r="AX626" s="419"/>
      <c r="AY626" s="419"/>
      <c r="AZ626" s="419"/>
      <c r="BB626" s="419"/>
      <c r="BC626" s="419"/>
      <c r="BD626" s="419"/>
      <c r="BF626" s="419"/>
      <c r="BG626" s="419"/>
      <c r="BH626" s="419"/>
      <c r="BJ626" s="419"/>
      <c r="BK626" s="419"/>
      <c r="BL626" s="419"/>
      <c r="BN626" s="419"/>
      <c r="BO626" s="419"/>
      <c r="BP626" s="419"/>
      <c r="BR626" s="419"/>
      <c r="BS626" s="419"/>
      <c r="BT626" s="419"/>
      <c r="BV626" s="419"/>
      <c r="BW626" s="419"/>
      <c r="BX626" s="397"/>
      <c r="BZ626" s="449"/>
      <c r="CB626" s="419"/>
      <c r="CC626" s="419"/>
      <c r="CD626" s="419"/>
      <c r="CF626" s="419"/>
      <c r="CG626" s="419"/>
      <c r="CH626" s="419"/>
    </row>
    <row r="627" spans="3:86" ht="21" thickBot="1">
      <c r="C627" s="425"/>
      <c r="P627" s="431"/>
      <c r="R627" s="419"/>
      <c r="S627" s="446"/>
      <c r="T627" s="419"/>
      <c r="V627" s="196"/>
      <c r="W627" s="419"/>
      <c r="X627" s="419"/>
      <c r="Z627" s="419"/>
      <c r="AA627" s="419"/>
      <c r="AB627" s="419"/>
      <c r="AD627" s="419"/>
      <c r="AE627" s="419"/>
      <c r="AF627" s="419"/>
      <c r="AH627" s="419"/>
      <c r="AI627" s="419"/>
      <c r="AJ627" s="419"/>
      <c r="AL627" s="419"/>
      <c r="AM627" s="419"/>
      <c r="AN627" s="403"/>
      <c r="AO627" s="419"/>
      <c r="AP627" s="419"/>
      <c r="AQ627" s="419"/>
      <c r="AR627" s="419"/>
      <c r="AS627" s="419"/>
      <c r="AT627" s="419"/>
      <c r="AU627" s="419"/>
      <c r="AV627" s="419"/>
      <c r="AX627" s="419"/>
      <c r="AY627" s="419"/>
      <c r="AZ627" s="419"/>
      <c r="BB627" s="419"/>
      <c r="BC627" s="419"/>
      <c r="BD627" s="419"/>
      <c r="BF627" s="419"/>
      <c r="BG627" s="419"/>
      <c r="BH627" s="419"/>
      <c r="BJ627" s="419"/>
      <c r="BK627" s="419"/>
      <c r="BL627" s="419"/>
      <c r="BN627" s="419"/>
      <c r="BO627" s="419"/>
      <c r="BP627" s="419"/>
      <c r="BR627" s="419"/>
      <c r="BS627" s="419"/>
      <c r="BT627" s="419"/>
      <c r="BV627" s="419"/>
      <c r="BW627" s="419"/>
      <c r="BX627" s="397"/>
      <c r="BZ627" s="449"/>
      <c r="CB627" s="419"/>
      <c r="CC627" s="419"/>
      <c r="CD627" s="419"/>
      <c r="CF627" s="419"/>
      <c r="CG627" s="419"/>
      <c r="CH627" s="419"/>
    </row>
    <row r="628" spans="3:86" ht="21" thickBot="1">
      <c r="C628" s="425"/>
      <c r="P628" s="431"/>
      <c r="R628" s="419"/>
      <c r="S628" s="446"/>
      <c r="T628" s="419"/>
      <c r="V628" s="196"/>
      <c r="W628" s="419"/>
      <c r="X628" s="419"/>
      <c r="Z628" s="419"/>
      <c r="AA628" s="419"/>
      <c r="AB628" s="419"/>
      <c r="AD628" s="419"/>
      <c r="AE628" s="419"/>
      <c r="AF628" s="419"/>
      <c r="AH628" s="419"/>
      <c r="AI628" s="419"/>
      <c r="AJ628" s="419"/>
      <c r="AL628" s="419"/>
      <c r="AM628" s="419"/>
      <c r="AN628" s="403"/>
      <c r="AO628" s="419"/>
      <c r="AP628" s="419"/>
      <c r="AQ628" s="419"/>
      <c r="AR628" s="419"/>
      <c r="AS628" s="419"/>
      <c r="AT628" s="419"/>
      <c r="AU628" s="419"/>
      <c r="AV628" s="419"/>
      <c r="AX628" s="419"/>
      <c r="AY628" s="419"/>
      <c r="AZ628" s="419"/>
      <c r="BB628" s="419"/>
      <c r="BC628" s="419"/>
      <c r="BD628" s="419"/>
      <c r="BF628" s="419"/>
      <c r="BG628" s="419"/>
      <c r="BH628" s="419"/>
      <c r="BJ628" s="419"/>
      <c r="BK628" s="419"/>
      <c r="BL628" s="419"/>
      <c r="BN628" s="419"/>
      <c r="BO628" s="419"/>
      <c r="BP628" s="419"/>
      <c r="BR628" s="419"/>
      <c r="BS628" s="419"/>
      <c r="BT628" s="419"/>
      <c r="BV628" s="419"/>
      <c r="BW628" s="419"/>
      <c r="BX628" s="397"/>
      <c r="BZ628" s="449"/>
      <c r="CB628" s="419"/>
      <c r="CC628" s="419"/>
      <c r="CD628" s="419"/>
      <c r="CF628" s="419"/>
      <c r="CG628" s="419"/>
      <c r="CH628" s="419"/>
    </row>
    <row r="629" spans="3:86" ht="21" thickBot="1">
      <c r="C629" s="425"/>
      <c r="P629" s="431"/>
      <c r="R629" s="419"/>
      <c r="S629" s="446"/>
      <c r="T629" s="419"/>
      <c r="V629" s="196"/>
      <c r="W629" s="419"/>
      <c r="X629" s="419"/>
      <c r="Z629" s="419"/>
      <c r="AA629" s="419"/>
      <c r="AB629" s="419"/>
      <c r="AD629" s="419"/>
      <c r="AE629" s="419"/>
      <c r="AF629" s="419"/>
      <c r="AH629" s="419"/>
      <c r="AI629" s="419"/>
      <c r="AJ629" s="419"/>
      <c r="AL629" s="419"/>
      <c r="AM629" s="419"/>
      <c r="AN629" s="403"/>
      <c r="AO629" s="419"/>
      <c r="AP629" s="419"/>
      <c r="AQ629" s="419"/>
      <c r="AR629" s="419"/>
      <c r="AS629" s="419"/>
      <c r="AT629" s="419"/>
      <c r="AU629" s="419"/>
      <c r="AV629" s="419"/>
      <c r="AX629" s="419"/>
      <c r="AY629" s="419"/>
      <c r="AZ629" s="419"/>
      <c r="BB629" s="419"/>
      <c r="BC629" s="419"/>
      <c r="BD629" s="419"/>
      <c r="BF629" s="419"/>
      <c r="BG629" s="419"/>
      <c r="BH629" s="419"/>
      <c r="BJ629" s="419"/>
      <c r="BK629" s="419"/>
      <c r="BL629" s="419"/>
      <c r="BN629" s="419"/>
      <c r="BO629" s="419"/>
      <c r="BP629" s="419"/>
      <c r="BR629" s="419"/>
      <c r="BS629" s="419"/>
      <c r="BT629" s="419"/>
      <c r="BV629" s="419"/>
      <c r="BW629" s="419"/>
      <c r="BX629" s="397"/>
      <c r="BZ629" s="449"/>
      <c r="CB629" s="419"/>
      <c r="CC629" s="419"/>
      <c r="CD629" s="419"/>
      <c r="CF629" s="419"/>
      <c r="CG629" s="419"/>
      <c r="CH629" s="419"/>
    </row>
    <row r="630" spans="3:86" ht="21" thickBot="1">
      <c r="C630" s="425"/>
      <c r="P630" s="431"/>
      <c r="R630" s="419"/>
      <c r="S630" s="446"/>
      <c r="T630" s="419"/>
      <c r="V630" s="196"/>
      <c r="W630" s="419"/>
      <c r="X630" s="419"/>
      <c r="Z630" s="419"/>
      <c r="AA630" s="419"/>
      <c r="AB630" s="419"/>
      <c r="AD630" s="419"/>
      <c r="AE630" s="419"/>
      <c r="AF630" s="419"/>
      <c r="AH630" s="419"/>
      <c r="AI630" s="419"/>
      <c r="AJ630" s="419"/>
      <c r="AL630" s="419"/>
      <c r="AM630" s="419"/>
      <c r="AN630" s="403"/>
      <c r="AO630" s="419"/>
      <c r="AP630" s="419"/>
      <c r="AQ630" s="419"/>
      <c r="AR630" s="419"/>
      <c r="AS630" s="419"/>
      <c r="AT630" s="419"/>
      <c r="AU630" s="419"/>
      <c r="AV630" s="419"/>
      <c r="AX630" s="419"/>
      <c r="AY630" s="419"/>
      <c r="AZ630" s="419"/>
      <c r="BB630" s="419"/>
      <c r="BC630" s="419"/>
      <c r="BD630" s="419"/>
      <c r="BF630" s="419"/>
      <c r="BG630" s="419"/>
      <c r="BH630" s="419"/>
      <c r="BJ630" s="419"/>
      <c r="BK630" s="419"/>
      <c r="BL630" s="419"/>
      <c r="BN630" s="419"/>
      <c r="BO630" s="419"/>
      <c r="BP630" s="419"/>
      <c r="BR630" s="419"/>
      <c r="BS630" s="419"/>
      <c r="BT630" s="419"/>
      <c r="BV630" s="419"/>
      <c r="BW630" s="419"/>
      <c r="BX630" s="397"/>
      <c r="BZ630" s="449"/>
      <c r="CB630" s="419"/>
      <c r="CC630" s="419"/>
      <c r="CD630" s="419"/>
      <c r="CF630" s="419"/>
      <c r="CG630" s="419"/>
      <c r="CH630" s="419"/>
    </row>
    <row r="631" spans="3:86" ht="21" thickBot="1">
      <c r="C631" s="425"/>
      <c r="P631" s="431"/>
      <c r="R631" s="419"/>
      <c r="S631" s="446"/>
      <c r="T631" s="419"/>
      <c r="V631" s="196"/>
      <c r="W631" s="419"/>
      <c r="X631" s="419"/>
      <c r="Z631" s="419"/>
      <c r="AA631" s="419"/>
      <c r="AB631" s="419"/>
      <c r="AD631" s="419"/>
      <c r="AE631" s="419"/>
      <c r="AF631" s="419"/>
      <c r="AH631" s="419"/>
      <c r="AI631" s="419"/>
      <c r="AJ631" s="419"/>
      <c r="AL631" s="419"/>
      <c r="AM631" s="419"/>
      <c r="AN631" s="403"/>
      <c r="AO631" s="419"/>
      <c r="AP631" s="419"/>
      <c r="AQ631" s="419"/>
      <c r="AR631" s="419"/>
      <c r="AS631" s="419"/>
      <c r="AT631" s="419"/>
      <c r="AU631" s="419"/>
      <c r="AV631" s="419"/>
      <c r="AX631" s="419"/>
      <c r="AY631" s="419"/>
      <c r="AZ631" s="419"/>
      <c r="BB631" s="419"/>
      <c r="BC631" s="419"/>
      <c r="BD631" s="419"/>
      <c r="BF631" s="419"/>
      <c r="BG631" s="419"/>
      <c r="BH631" s="419"/>
      <c r="BJ631" s="419"/>
      <c r="BK631" s="419"/>
      <c r="BL631" s="419"/>
      <c r="BN631" s="419"/>
      <c r="BO631" s="419"/>
      <c r="BP631" s="419"/>
      <c r="BR631" s="419"/>
      <c r="BS631" s="419"/>
      <c r="BT631" s="419"/>
      <c r="BV631" s="419"/>
      <c r="BW631" s="419"/>
      <c r="BX631" s="397"/>
      <c r="BZ631" s="449"/>
      <c r="CB631" s="419"/>
      <c r="CC631" s="419"/>
      <c r="CD631" s="419"/>
      <c r="CF631" s="419"/>
      <c r="CG631" s="419"/>
      <c r="CH631" s="419"/>
    </row>
    <row r="632" spans="3:86" ht="21" thickBot="1">
      <c r="C632" s="425"/>
      <c r="P632" s="431"/>
      <c r="R632" s="419"/>
      <c r="S632" s="446"/>
      <c r="T632" s="419"/>
      <c r="V632" s="196"/>
      <c r="W632" s="419"/>
      <c r="X632" s="419"/>
      <c r="Z632" s="419"/>
      <c r="AA632" s="419"/>
      <c r="AB632" s="419"/>
      <c r="AD632" s="419"/>
      <c r="AE632" s="419"/>
      <c r="AF632" s="419"/>
      <c r="AH632" s="419"/>
      <c r="AI632" s="419"/>
      <c r="AJ632" s="419"/>
      <c r="AL632" s="419"/>
      <c r="AM632" s="419"/>
      <c r="AN632" s="403"/>
      <c r="AO632" s="419"/>
      <c r="AP632" s="419"/>
      <c r="AQ632" s="419"/>
      <c r="AR632" s="419"/>
      <c r="AS632" s="419"/>
      <c r="AT632" s="419"/>
      <c r="AU632" s="419"/>
      <c r="AV632" s="419"/>
      <c r="AX632" s="419"/>
      <c r="AY632" s="419"/>
      <c r="AZ632" s="419"/>
      <c r="BB632" s="419"/>
      <c r="BC632" s="419"/>
      <c r="BD632" s="419"/>
      <c r="BF632" s="419"/>
      <c r="BG632" s="419"/>
      <c r="BH632" s="419"/>
      <c r="BJ632" s="419"/>
      <c r="BK632" s="419"/>
      <c r="BL632" s="419"/>
      <c r="BN632" s="419"/>
      <c r="BO632" s="419"/>
      <c r="BP632" s="419"/>
      <c r="BR632" s="419"/>
      <c r="BS632" s="419"/>
      <c r="BT632" s="419"/>
      <c r="BV632" s="419"/>
      <c r="BW632" s="419"/>
      <c r="BX632" s="397"/>
      <c r="BZ632" s="449"/>
      <c r="CB632" s="419"/>
      <c r="CC632" s="419"/>
      <c r="CD632" s="419"/>
      <c r="CF632" s="419"/>
      <c r="CG632" s="419"/>
      <c r="CH632" s="419"/>
    </row>
    <row r="633" spans="3:86" ht="21" thickBot="1">
      <c r="C633" s="425"/>
      <c r="P633" s="431"/>
      <c r="R633" s="419"/>
      <c r="S633" s="446"/>
      <c r="T633" s="419"/>
      <c r="V633" s="196"/>
      <c r="W633" s="419"/>
      <c r="X633" s="419"/>
      <c r="Z633" s="419"/>
      <c r="AA633" s="419"/>
      <c r="AB633" s="419"/>
      <c r="AD633" s="419"/>
      <c r="AE633" s="419"/>
      <c r="AF633" s="419"/>
      <c r="AH633" s="419"/>
      <c r="AI633" s="419"/>
      <c r="AJ633" s="419"/>
      <c r="AL633" s="419"/>
      <c r="AM633" s="419"/>
      <c r="AN633" s="403"/>
      <c r="AO633" s="419"/>
      <c r="AP633" s="419"/>
      <c r="AQ633" s="419"/>
      <c r="AR633" s="419"/>
      <c r="AS633" s="419"/>
      <c r="AT633" s="419"/>
      <c r="AU633" s="419"/>
      <c r="AV633" s="419"/>
      <c r="AX633" s="419"/>
      <c r="AY633" s="419"/>
      <c r="AZ633" s="419"/>
      <c r="BB633" s="419"/>
      <c r="BC633" s="419"/>
      <c r="BD633" s="419"/>
      <c r="BF633" s="419"/>
      <c r="BG633" s="419"/>
      <c r="BH633" s="419"/>
      <c r="BJ633" s="419"/>
      <c r="BK633" s="419"/>
      <c r="BL633" s="419"/>
      <c r="BN633" s="419"/>
      <c r="BO633" s="419"/>
      <c r="BP633" s="419"/>
      <c r="BR633" s="419"/>
      <c r="BS633" s="419"/>
      <c r="BT633" s="419"/>
      <c r="BV633" s="419"/>
      <c r="BW633" s="419"/>
      <c r="BX633" s="397"/>
      <c r="BZ633" s="449"/>
      <c r="CB633" s="419"/>
      <c r="CC633" s="419"/>
      <c r="CD633" s="419"/>
      <c r="CF633" s="419"/>
      <c r="CG633" s="419"/>
      <c r="CH633" s="419"/>
    </row>
    <row r="634" spans="3:86" ht="21" thickBot="1">
      <c r="C634" s="425"/>
      <c r="P634" s="431"/>
      <c r="R634" s="419"/>
      <c r="S634" s="446"/>
      <c r="T634" s="419"/>
      <c r="V634" s="196"/>
      <c r="W634" s="419"/>
      <c r="X634" s="419"/>
      <c r="Z634" s="419"/>
      <c r="AA634" s="419"/>
      <c r="AB634" s="419"/>
      <c r="AD634" s="419"/>
      <c r="AE634" s="419"/>
      <c r="AF634" s="419"/>
      <c r="AH634" s="419"/>
      <c r="AI634" s="419"/>
      <c r="AJ634" s="419"/>
      <c r="AL634" s="419"/>
      <c r="AM634" s="419"/>
      <c r="AN634" s="403"/>
      <c r="AO634" s="419"/>
      <c r="AP634" s="419"/>
      <c r="AQ634" s="419"/>
      <c r="AR634" s="419"/>
      <c r="AS634" s="419"/>
      <c r="AT634" s="419"/>
      <c r="AU634" s="419"/>
      <c r="AV634" s="419"/>
      <c r="AX634" s="419"/>
      <c r="AY634" s="419"/>
      <c r="AZ634" s="419"/>
      <c r="BB634" s="419"/>
      <c r="BC634" s="419"/>
      <c r="BD634" s="419"/>
      <c r="BF634" s="419"/>
      <c r="BG634" s="419"/>
      <c r="BH634" s="419"/>
      <c r="BJ634" s="419"/>
      <c r="BK634" s="419"/>
      <c r="BL634" s="419"/>
      <c r="BN634" s="419"/>
      <c r="BO634" s="419"/>
      <c r="BP634" s="419"/>
      <c r="BR634" s="419"/>
      <c r="BS634" s="419"/>
      <c r="BT634" s="419"/>
      <c r="BV634" s="419"/>
      <c r="BW634" s="419"/>
      <c r="BX634" s="397"/>
      <c r="BZ634" s="449"/>
      <c r="CB634" s="419"/>
      <c r="CC634" s="419"/>
      <c r="CD634" s="419"/>
      <c r="CF634" s="419"/>
      <c r="CG634" s="419"/>
      <c r="CH634" s="419"/>
    </row>
    <row r="635" spans="3:86" ht="21" thickBot="1">
      <c r="C635" s="425"/>
      <c r="P635" s="431"/>
      <c r="R635" s="419"/>
      <c r="S635" s="446"/>
      <c r="T635" s="419"/>
      <c r="V635" s="196"/>
      <c r="W635" s="419"/>
      <c r="X635" s="419"/>
      <c r="Z635" s="419"/>
      <c r="AA635" s="419"/>
      <c r="AB635" s="419"/>
      <c r="AD635" s="419"/>
      <c r="AE635" s="419"/>
      <c r="AF635" s="419"/>
      <c r="AH635" s="419"/>
      <c r="AI635" s="419"/>
      <c r="AJ635" s="419"/>
      <c r="AL635" s="419"/>
      <c r="AM635" s="419"/>
      <c r="AN635" s="403"/>
      <c r="AO635" s="419"/>
      <c r="AP635" s="419"/>
      <c r="AQ635" s="419"/>
      <c r="AR635" s="419"/>
      <c r="AS635" s="419"/>
      <c r="AT635" s="419"/>
      <c r="AU635" s="419"/>
      <c r="AV635" s="419"/>
      <c r="AX635" s="419"/>
      <c r="AY635" s="419"/>
      <c r="AZ635" s="419"/>
      <c r="BB635" s="419"/>
      <c r="BC635" s="419"/>
      <c r="BD635" s="419"/>
      <c r="BF635" s="419"/>
      <c r="BG635" s="419"/>
      <c r="BH635" s="419"/>
      <c r="BJ635" s="419"/>
      <c r="BK635" s="419"/>
      <c r="BL635" s="419"/>
      <c r="BN635" s="419"/>
      <c r="BO635" s="419"/>
      <c r="BP635" s="419"/>
      <c r="BR635" s="419"/>
      <c r="BS635" s="419"/>
      <c r="BT635" s="419"/>
      <c r="BV635" s="419"/>
      <c r="BW635" s="419"/>
      <c r="BX635" s="397"/>
      <c r="BZ635" s="449"/>
      <c r="CB635" s="419"/>
      <c r="CC635" s="419"/>
      <c r="CD635" s="419"/>
      <c r="CF635" s="419"/>
      <c r="CG635" s="419"/>
      <c r="CH635" s="419"/>
    </row>
    <row r="636" spans="3:86" ht="21" thickBot="1">
      <c r="C636" s="425"/>
      <c r="P636" s="431"/>
      <c r="R636" s="419"/>
      <c r="S636" s="446"/>
      <c r="T636" s="419"/>
      <c r="V636" s="196"/>
      <c r="W636" s="419"/>
      <c r="X636" s="419"/>
      <c r="Z636" s="419"/>
      <c r="AA636" s="419"/>
      <c r="AB636" s="419"/>
      <c r="AD636" s="419"/>
      <c r="AE636" s="419"/>
      <c r="AF636" s="419"/>
      <c r="AH636" s="419"/>
      <c r="AI636" s="419"/>
      <c r="AJ636" s="419"/>
      <c r="AL636" s="419"/>
      <c r="AM636" s="419"/>
      <c r="AN636" s="403"/>
      <c r="AO636" s="419"/>
      <c r="AP636" s="419"/>
      <c r="AQ636" s="419"/>
      <c r="AR636" s="419"/>
      <c r="AS636" s="419"/>
      <c r="AT636" s="419"/>
      <c r="AU636" s="419"/>
      <c r="AV636" s="419"/>
      <c r="AX636" s="419"/>
      <c r="AY636" s="419"/>
      <c r="AZ636" s="419"/>
      <c r="BB636" s="419"/>
      <c r="BC636" s="419"/>
      <c r="BD636" s="419"/>
      <c r="BF636" s="419"/>
      <c r="BG636" s="419"/>
      <c r="BH636" s="419"/>
      <c r="BJ636" s="419"/>
      <c r="BK636" s="419"/>
      <c r="BL636" s="419"/>
      <c r="BN636" s="419"/>
      <c r="BO636" s="419"/>
      <c r="BP636" s="419"/>
      <c r="BR636" s="419"/>
      <c r="BS636" s="419"/>
      <c r="BT636" s="419"/>
      <c r="BV636" s="419"/>
      <c r="BW636" s="419"/>
      <c r="BX636" s="397"/>
      <c r="BZ636" s="449"/>
      <c r="CB636" s="419"/>
      <c r="CC636" s="419"/>
      <c r="CD636" s="419"/>
      <c r="CF636" s="419"/>
      <c r="CG636" s="419"/>
      <c r="CH636" s="419"/>
    </row>
    <row r="637" spans="3:86" ht="21" thickBot="1">
      <c r="C637" s="425"/>
      <c r="P637" s="431"/>
      <c r="R637" s="419"/>
      <c r="S637" s="446"/>
      <c r="T637" s="419"/>
      <c r="V637" s="196"/>
      <c r="W637" s="419"/>
      <c r="X637" s="419"/>
      <c r="Z637" s="419"/>
      <c r="AA637" s="419"/>
      <c r="AB637" s="419"/>
      <c r="AD637" s="419"/>
      <c r="AE637" s="419"/>
      <c r="AF637" s="419"/>
      <c r="AH637" s="419"/>
      <c r="AI637" s="419"/>
      <c r="AJ637" s="419"/>
      <c r="AL637" s="419"/>
      <c r="AM637" s="419"/>
      <c r="AN637" s="403"/>
      <c r="AO637" s="419"/>
      <c r="AP637" s="419"/>
      <c r="AQ637" s="419"/>
      <c r="AR637" s="419"/>
      <c r="AS637" s="419"/>
      <c r="AT637" s="419"/>
      <c r="AU637" s="419"/>
      <c r="AV637" s="419"/>
      <c r="AX637" s="419"/>
      <c r="AY637" s="419"/>
      <c r="AZ637" s="419"/>
      <c r="BB637" s="419"/>
      <c r="BC637" s="419"/>
      <c r="BD637" s="419"/>
      <c r="BF637" s="419"/>
      <c r="BG637" s="419"/>
      <c r="BH637" s="419"/>
      <c r="BJ637" s="419"/>
      <c r="BK637" s="419"/>
      <c r="BL637" s="419"/>
      <c r="BN637" s="419"/>
      <c r="BO637" s="419"/>
      <c r="BP637" s="419"/>
      <c r="BR637" s="419"/>
      <c r="BS637" s="419"/>
      <c r="BT637" s="419"/>
      <c r="BV637" s="419"/>
      <c r="BW637" s="419"/>
      <c r="BX637" s="397"/>
      <c r="BZ637" s="449"/>
      <c r="CB637" s="419"/>
      <c r="CC637" s="419"/>
      <c r="CD637" s="419"/>
      <c r="CF637" s="419"/>
      <c r="CG637" s="419"/>
      <c r="CH637" s="419"/>
    </row>
    <row r="638" spans="3:86" ht="21" thickBot="1">
      <c r="C638" s="425"/>
      <c r="P638" s="431"/>
      <c r="R638" s="419"/>
      <c r="S638" s="446"/>
      <c r="T638" s="419"/>
      <c r="V638" s="196"/>
      <c r="W638" s="419"/>
      <c r="X638" s="419"/>
      <c r="Z638" s="419"/>
      <c r="AA638" s="419"/>
      <c r="AB638" s="419"/>
      <c r="AD638" s="419"/>
      <c r="AE638" s="419"/>
      <c r="AF638" s="419"/>
      <c r="AH638" s="419"/>
      <c r="AI638" s="419"/>
      <c r="AJ638" s="419"/>
      <c r="AL638" s="419"/>
      <c r="AM638" s="419"/>
      <c r="AN638" s="403"/>
      <c r="AO638" s="419"/>
      <c r="AP638" s="419"/>
      <c r="AQ638" s="419"/>
      <c r="AR638" s="419"/>
      <c r="AS638" s="419"/>
      <c r="AT638" s="419"/>
      <c r="AU638" s="419"/>
      <c r="AV638" s="419"/>
      <c r="AX638" s="419"/>
      <c r="AY638" s="419"/>
      <c r="AZ638" s="419"/>
      <c r="BB638" s="419"/>
      <c r="BC638" s="419"/>
      <c r="BD638" s="419"/>
      <c r="BF638" s="419"/>
      <c r="BG638" s="419"/>
      <c r="BH638" s="419"/>
      <c r="BJ638" s="419"/>
      <c r="BK638" s="419"/>
      <c r="BL638" s="419"/>
      <c r="BN638" s="419"/>
      <c r="BO638" s="419"/>
      <c r="BP638" s="419"/>
      <c r="BR638" s="419"/>
      <c r="BS638" s="419"/>
      <c r="BT638" s="419"/>
      <c r="BV638" s="419"/>
      <c r="BW638" s="419"/>
      <c r="BX638" s="397"/>
      <c r="BZ638" s="449"/>
      <c r="CB638" s="419"/>
      <c r="CC638" s="419"/>
      <c r="CD638" s="419"/>
      <c r="CF638" s="419"/>
      <c r="CG638" s="419"/>
      <c r="CH638" s="419"/>
    </row>
    <row r="639" spans="3:86" ht="21" thickBot="1">
      <c r="C639" s="425"/>
      <c r="P639" s="431"/>
      <c r="R639" s="419"/>
      <c r="S639" s="446"/>
      <c r="T639" s="419"/>
      <c r="V639" s="196"/>
      <c r="W639" s="419"/>
      <c r="X639" s="419"/>
      <c r="Z639" s="419"/>
      <c r="AA639" s="419"/>
      <c r="AB639" s="419"/>
      <c r="AD639" s="419"/>
      <c r="AE639" s="419"/>
      <c r="AF639" s="419"/>
      <c r="AH639" s="419"/>
      <c r="AI639" s="419"/>
      <c r="AJ639" s="419"/>
      <c r="AL639" s="419"/>
      <c r="AM639" s="419"/>
      <c r="AN639" s="403"/>
      <c r="AO639" s="419"/>
      <c r="AP639" s="419"/>
      <c r="AQ639" s="419"/>
      <c r="AR639" s="419"/>
      <c r="AS639" s="419"/>
      <c r="AT639" s="419"/>
      <c r="AU639" s="419"/>
      <c r="AV639" s="419"/>
      <c r="AX639" s="419"/>
      <c r="AY639" s="419"/>
      <c r="AZ639" s="419"/>
      <c r="BB639" s="419"/>
      <c r="BC639" s="419"/>
      <c r="BD639" s="419"/>
      <c r="BF639" s="419"/>
      <c r="BG639" s="419"/>
      <c r="BH639" s="419"/>
      <c r="BJ639" s="419"/>
      <c r="BK639" s="419"/>
      <c r="BL639" s="419"/>
      <c r="BN639" s="419"/>
      <c r="BO639" s="419"/>
      <c r="BP639" s="419"/>
      <c r="BR639" s="419"/>
      <c r="BS639" s="419"/>
      <c r="BT639" s="419"/>
      <c r="BV639" s="419"/>
      <c r="BW639" s="419"/>
      <c r="BX639" s="397"/>
      <c r="BZ639" s="449"/>
      <c r="CB639" s="419"/>
      <c r="CC639" s="419"/>
      <c r="CD639" s="419"/>
      <c r="CF639" s="419"/>
      <c r="CG639" s="419"/>
      <c r="CH639" s="419"/>
    </row>
    <row r="640" spans="3:86" ht="21" thickBot="1">
      <c r="C640" s="425"/>
      <c r="P640" s="431"/>
      <c r="R640" s="419"/>
      <c r="S640" s="446"/>
      <c r="T640" s="419"/>
      <c r="V640" s="196"/>
      <c r="W640" s="419"/>
      <c r="X640" s="419"/>
      <c r="Z640" s="419"/>
      <c r="AA640" s="419"/>
      <c r="AB640" s="419"/>
      <c r="AD640" s="419"/>
      <c r="AE640" s="419"/>
      <c r="AF640" s="419"/>
      <c r="AH640" s="419"/>
      <c r="AI640" s="419"/>
      <c r="AJ640" s="419"/>
      <c r="AL640" s="419"/>
      <c r="AM640" s="419"/>
      <c r="AN640" s="403"/>
      <c r="AO640" s="419"/>
      <c r="AP640" s="419"/>
      <c r="AQ640" s="419"/>
      <c r="AR640" s="419"/>
      <c r="AS640" s="419"/>
      <c r="AT640" s="419"/>
      <c r="AU640" s="419"/>
      <c r="AV640" s="419"/>
      <c r="AX640" s="419"/>
      <c r="AY640" s="419"/>
      <c r="AZ640" s="419"/>
      <c r="BB640" s="419"/>
      <c r="BC640" s="419"/>
      <c r="BD640" s="419"/>
      <c r="BF640" s="419"/>
      <c r="BG640" s="419"/>
      <c r="BH640" s="419"/>
      <c r="BJ640" s="419"/>
      <c r="BK640" s="419"/>
      <c r="BL640" s="419"/>
      <c r="BN640" s="419"/>
      <c r="BO640" s="419"/>
      <c r="BP640" s="419"/>
      <c r="BR640" s="419"/>
      <c r="BS640" s="419"/>
      <c r="BT640" s="419"/>
      <c r="BV640" s="419"/>
      <c r="BW640" s="419"/>
      <c r="BX640" s="397"/>
      <c r="BZ640" s="449"/>
      <c r="CB640" s="419"/>
      <c r="CC640" s="419"/>
      <c r="CD640" s="419"/>
      <c r="CF640" s="419"/>
      <c r="CG640" s="419"/>
      <c r="CH640" s="419"/>
    </row>
    <row r="641" spans="3:86" ht="21" thickBot="1">
      <c r="C641" s="425"/>
      <c r="P641" s="431"/>
      <c r="R641" s="419"/>
      <c r="S641" s="446"/>
      <c r="T641" s="419"/>
      <c r="V641" s="196"/>
      <c r="W641" s="419"/>
      <c r="X641" s="419"/>
      <c r="Z641" s="419"/>
      <c r="AA641" s="419"/>
      <c r="AB641" s="419"/>
      <c r="AD641" s="419"/>
      <c r="AE641" s="419"/>
      <c r="AF641" s="419"/>
      <c r="AH641" s="419"/>
      <c r="AI641" s="419"/>
      <c r="AJ641" s="419"/>
      <c r="AL641" s="419"/>
      <c r="AM641" s="419"/>
      <c r="AN641" s="403"/>
      <c r="AO641" s="419"/>
      <c r="AP641" s="419"/>
      <c r="AQ641" s="419"/>
      <c r="AR641" s="419"/>
      <c r="AS641" s="419"/>
      <c r="AT641" s="419"/>
      <c r="AU641" s="419"/>
      <c r="AV641" s="419"/>
      <c r="AX641" s="419"/>
      <c r="AY641" s="419"/>
      <c r="AZ641" s="419"/>
      <c r="BB641" s="419"/>
      <c r="BC641" s="419"/>
      <c r="BD641" s="419"/>
      <c r="BF641" s="419"/>
      <c r="BG641" s="419"/>
      <c r="BH641" s="419"/>
      <c r="BJ641" s="419"/>
      <c r="BK641" s="419"/>
      <c r="BL641" s="419"/>
      <c r="BN641" s="419"/>
      <c r="BO641" s="419"/>
      <c r="BP641" s="419"/>
      <c r="BR641" s="419"/>
      <c r="BS641" s="419"/>
      <c r="BT641" s="419"/>
      <c r="BV641" s="419"/>
      <c r="BW641" s="419"/>
      <c r="BX641" s="397"/>
      <c r="BZ641" s="449"/>
      <c r="CB641" s="419"/>
      <c r="CC641" s="419"/>
      <c r="CD641" s="419"/>
      <c r="CF641" s="419"/>
      <c r="CG641" s="419"/>
      <c r="CH641" s="419"/>
    </row>
    <row r="642" spans="3:86" ht="21" thickBot="1">
      <c r="C642" s="425"/>
      <c r="P642" s="431"/>
      <c r="R642" s="419"/>
      <c r="S642" s="446"/>
      <c r="T642" s="419"/>
      <c r="V642" s="196"/>
      <c r="W642" s="419"/>
      <c r="X642" s="419"/>
      <c r="Z642" s="419"/>
      <c r="AA642" s="419"/>
      <c r="AB642" s="419"/>
      <c r="AD642" s="419"/>
      <c r="AE642" s="419"/>
      <c r="AF642" s="419"/>
      <c r="AH642" s="419"/>
      <c r="AI642" s="419"/>
      <c r="AJ642" s="419"/>
      <c r="AL642" s="419"/>
      <c r="AM642" s="419"/>
      <c r="AN642" s="403"/>
      <c r="AO642" s="419"/>
      <c r="AP642" s="419"/>
      <c r="AQ642" s="419"/>
      <c r="AR642" s="419"/>
      <c r="AS642" s="419"/>
      <c r="AT642" s="419"/>
      <c r="AU642" s="419"/>
      <c r="AV642" s="419"/>
      <c r="AX642" s="419"/>
      <c r="AY642" s="419"/>
      <c r="AZ642" s="419"/>
      <c r="BB642" s="419"/>
      <c r="BC642" s="419"/>
      <c r="BD642" s="419"/>
      <c r="BF642" s="419"/>
      <c r="BG642" s="419"/>
      <c r="BH642" s="419"/>
      <c r="BJ642" s="419"/>
      <c r="BK642" s="419"/>
      <c r="BL642" s="419"/>
      <c r="BN642" s="419"/>
      <c r="BO642" s="419"/>
      <c r="BP642" s="419"/>
      <c r="BR642" s="419"/>
      <c r="BS642" s="419"/>
      <c r="BT642" s="419"/>
      <c r="BV642" s="419"/>
      <c r="BW642" s="419"/>
      <c r="BX642" s="397"/>
      <c r="BZ642" s="449"/>
      <c r="CB642" s="419"/>
      <c r="CC642" s="419"/>
      <c r="CD642" s="419"/>
      <c r="CF642" s="419"/>
      <c r="CG642" s="419"/>
      <c r="CH642" s="419"/>
    </row>
    <row r="643" spans="3:86" ht="21" thickBot="1">
      <c r="C643" s="425"/>
      <c r="P643" s="431"/>
      <c r="R643" s="419"/>
      <c r="S643" s="446"/>
      <c r="T643" s="419"/>
      <c r="V643" s="196"/>
      <c r="W643" s="419"/>
      <c r="X643" s="419"/>
      <c r="Z643" s="419"/>
      <c r="AA643" s="419"/>
      <c r="AB643" s="419"/>
      <c r="AD643" s="419"/>
      <c r="AE643" s="419"/>
      <c r="AF643" s="419"/>
      <c r="AH643" s="419"/>
      <c r="AI643" s="419"/>
      <c r="AJ643" s="419"/>
      <c r="AL643" s="419"/>
      <c r="AM643" s="419"/>
      <c r="AN643" s="403"/>
      <c r="AO643" s="419"/>
      <c r="AP643" s="419"/>
      <c r="AQ643" s="419"/>
      <c r="AR643" s="419"/>
      <c r="AS643" s="419"/>
      <c r="AT643" s="419"/>
      <c r="AU643" s="419"/>
      <c r="AV643" s="419"/>
      <c r="AX643" s="419"/>
      <c r="AY643" s="419"/>
      <c r="AZ643" s="419"/>
      <c r="BB643" s="419"/>
      <c r="BC643" s="419"/>
      <c r="BD643" s="419"/>
      <c r="BF643" s="419"/>
      <c r="BG643" s="419"/>
      <c r="BH643" s="419"/>
      <c r="BJ643" s="419"/>
      <c r="BK643" s="419"/>
      <c r="BL643" s="419"/>
      <c r="BN643" s="419"/>
      <c r="BO643" s="419"/>
      <c r="BP643" s="419"/>
      <c r="BR643" s="419"/>
      <c r="BS643" s="419"/>
      <c r="BT643" s="419"/>
      <c r="BV643" s="419"/>
      <c r="BW643" s="419"/>
      <c r="BX643" s="397"/>
      <c r="BZ643" s="449"/>
      <c r="CB643" s="419"/>
      <c r="CC643" s="419"/>
      <c r="CD643" s="419"/>
      <c r="CF643" s="419"/>
      <c r="CG643" s="419"/>
      <c r="CH643" s="419"/>
    </row>
    <row r="644" spans="3:86" ht="21" thickBot="1">
      <c r="C644" s="425"/>
      <c r="P644" s="431"/>
      <c r="R644" s="419"/>
      <c r="S644" s="446"/>
      <c r="T644" s="419"/>
      <c r="V644" s="196"/>
      <c r="W644" s="419"/>
      <c r="X644" s="419"/>
      <c r="Z644" s="419"/>
      <c r="AA644" s="419"/>
      <c r="AB644" s="419"/>
      <c r="AD644" s="419"/>
      <c r="AE644" s="419"/>
      <c r="AF644" s="419"/>
      <c r="AH644" s="419"/>
      <c r="AI644" s="419"/>
      <c r="AJ644" s="419"/>
      <c r="AL644" s="419"/>
      <c r="AM644" s="419"/>
      <c r="AN644" s="403"/>
      <c r="AO644" s="419"/>
      <c r="AP644" s="419"/>
      <c r="AQ644" s="419"/>
      <c r="AR644" s="419"/>
      <c r="AS644" s="419"/>
      <c r="AT644" s="419"/>
      <c r="AU644" s="419"/>
      <c r="AV644" s="419"/>
      <c r="AX644" s="419"/>
      <c r="AY644" s="419"/>
      <c r="AZ644" s="419"/>
      <c r="BB644" s="419"/>
      <c r="BC644" s="419"/>
      <c r="BD644" s="419"/>
      <c r="BF644" s="419"/>
      <c r="BG644" s="419"/>
      <c r="BH644" s="419"/>
      <c r="BJ644" s="419"/>
      <c r="BK644" s="419"/>
      <c r="BL644" s="419"/>
      <c r="BN644" s="419"/>
      <c r="BO644" s="419"/>
      <c r="BP644" s="419"/>
      <c r="BR644" s="419"/>
      <c r="BS644" s="419"/>
      <c r="BT644" s="419"/>
      <c r="BV644" s="419"/>
      <c r="BW644" s="419"/>
      <c r="BX644" s="397"/>
      <c r="BZ644" s="449"/>
      <c r="CB644" s="419"/>
      <c r="CC644" s="419"/>
      <c r="CD644" s="419"/>
      <c r="CF644" s="419"/>
      <c r="CG644" s="419"/>
      <c r="CH644" s="419"/>
    </row>
    <row r="645" spans="3:86" ht="21" thickBot="1">
      <c r="C645" s="425"/>
      <c r="P645" s="431"/>
      <c r="R645" s="419"/>
      <c r="S645" s="446"/>
      <c r="T645" s="419"/>
      <c r="V645" s="196"/>
      <c r="W645" s="419"/>
      <c r="X645" s="419"/>
      <c r="Z645" s="419"/>
      <c r="AA645" s="419"/>
      <c r="AB645" s="419"/>
      <c r="AD645" s="419"/>
      <c r="AE645" s="419"/>
      <c r="AF645" s="419"/>
      <c r="AH645" s="419"/>
      <c r="AI645" s="419"/>
      <c r="AJ645" s="419"/>
      <c r="AL645" s="419"/>
      <c r="AM645" s="419"/>
      <c r="AN645" s="403"/>
      <c r="AO645" s="419"/>
      <c r="AP645" s="419"/>
      <c r="AQ645" s="419"/>
      <c r="AR645" s="419"/>
      <c r="AS645" s="419"/>
      <c r="AT645" s="419"/>
      <c r="AU645" s="419"/>
      <c r="AV645" s="419"/>
      <c r="AX645" s="419"/>
      <c r="AY645" s="419"/>
      <c r="AZ645" s="419"/>
      <c r="BB645" s="419"/>
      <c r="BC645" s="419"/>
      <c r="BD645" s="419"/>
      <c r="BF645" s="419"/>
      <c r="BG645" s="419"/>
      <c r="BH645" s="419"/>
      <c r="BJ645" s="419"/>
      <c r="BK645" s="419"/>
      <c r="BL645" s="419"/>
      <c r="BN645" s="419"/>
      <c r="BO645" s="419"/>
      <c r="BP645" s="419"/>
      <c r="BR645" s="419"/>
      <c r="BS645" s="419"/>
      <c r="BT645" s="419"/>
      <c r="BV645" s="419"/>
      <c r="BW645" s="419"/>
      <c r="BX645" s="397"/>
      <c r="BZ645" s="449"/>
      <c r="CB645" s="419"/>
      <c r="CC645" s="419"/>
      <c r="CD645" s="419"/>
      <c r="CF645" s="419"/>
      <c r="CG645" s="419"/>
      <c r="CH645" s="419"/>
    </row>
    <row r="646" spans="3:86" ht="21" thickBot="1">
      <c r="C646" s="425"/>
      <c r="P646" s="431"/>
      <c r="R646" s="419"/>
      <c r="S646" s="446"/>
      <c r="T646" s="419"/>
      <c r="V646" s="196"/>
      <c r="W646" s="419"/>
      <c r="X646" s="419"/>
      <c r="Z646" s="419"/>
      <c r="AA646" s="419"/>
      <c r="AB646" s="419"/>
      <c r="AD646" s="419"/>
      <c r="AE646" s="419"/>
      <c r="AF646" s="419"/>
      <c r="AH646" s="419"/>
      <c r="AI646" s="419"/>
      <c r="AJ646" s="419"/>
      <c r="AL646" s="419"/>
      <c r="AM646" s="419"/>
      <c r="AN646" s="403"/>
      <c r="AO646" s="419"/>
      <c r="AP646" s="419"/>
      <c r="AQ646" s="419"/>
      <c r="AR646" s="419"/>
      <c r="AS646" s="419"/>
      <c r="AT646" s="419"/>
      <c r="AU646" s="419"/>
      <c r="AV646" s="419"/>
      <c r="AX646" s="419"/>
      <c r="AY646" s="419"/>
      <c r="AZ646" s="419"/>
      <c r="BB646" s="419"/>
      <c r="BC646" s="419"/>
      <c r="BD646" s="419"/>
      <c r="BF646" s="419"/>
      <c r="BG646" s="419"/>
      <c r="BH646" s="419"/>
      <c r="BJ646" s="419"/>
      <c r="BK646" s="419"/>
      <c r="BL646" s="419"/>
      <c r="BN646" s="419"/>
      <c r="BO646" s="419"/>
      <c r="BP646" s="419"/>
      <c r="BR646" s="419"/>
      <c r="BS646" s="419"/>
      <c r="BT646" s="419"/>
      <c r="BV646" s="419"/>
      <c r="BW646" s="419"/>
      <c r="BX646" s="397"/>
      <c r="BZ646" s="449"/>
      <c r="CB646" s="419"/>
      <c r="CC646" s="419"/>
      <c r="CD646" s="419"/>
      <c r="CF646" s="419"/>
      <c r="CG646" s="419"/>
      <c r="CH646" s="419"/>
    </row>
    <row r="647" spans="3:86" ht="21" thickBot="1">
      <c r="C647" s="425"/>
      <c r="P647" s="431"/>
      <c r="R647" s="419"/>
      <c r="S647" s="446"/>
      <c r="T647" s="419"/>
      <c r="V647" s="196"/>
      <c r="W647" s="419"/>
      <c r="X647" s="419"/>
      <c r="Z647" s="419"/>
      <c r="AA647" s="419"/>
      <c r="AB647" s="419"/>
      <c r="AD647" s="419"/>
      <c r="AE647" s="419"/>
      <c r="AF647" s="419"/>
      <c r="AH647" s="419"/>
      <c r="AI647" s="419"/>
      <c r="AJ647" s="419"/>
      <c r="AL647" s="419"/>
      <c r="AM647" s="419"/>
      <c r="AN647" s="403"/>
      <c r="AO647" s="419"/>
      <c r="AP647" s="419"/>
      <c r="AQ647" s="419"/>
      <c r="AR647" s="419"/>
      <c r="AS647" s="419"/>
      <c r="AT647" s="419"/>
      <c r="AU647" s="419"/>
      <c r="AV647" s="419"/>
      <c r="AX647" s="419"/>
      <c r="AY647" s="419"/>
      <c r="AZ647" s="419"/>
      <c r="BB647" s="419"/>
      <c r="BC647" s="419"/>
      <c r="BD647" s="419"/>
      <c r="BF647" s="419"/>
      <c r="BG647" s="419"/>
      <c r="BH647" s="419"/>
      <c r="BJ647" s="419"/>
      <c r="BK647" s="419"/>
      <c r="BL647" s="419"/>
      <c r="BN647" s="419"/>
      <c r="BO647" s="419"/>
      <c r="BP647" s="419"/>
      <c r="BR647" s="419"/>
      <c r="BS647" s="419"/>
      <c r="BT647" s="419"/>
      <c r="BV647" s="419"/>
      <c r="BW647" s="419"/>
      <c r="BX647" s="397"/>
      <c r="BZ647" s="449"/>
      <c r="CB647" s="419"/>
      <c r="CC647" s="419"/>
      <c r="CD647" s="419"/>
      <c r="CF647" s="419"/>
      <c r="CG647" s="419"/>
      <c r="CH647" s="419"/>
    </row>
    <row r="648" spans="3:86" ht="21" thickBot="1">
      <c r="C648" s="425"/>
      <c r="P648" s="431"/>
      <c r="R648" s="419"/>
      <c r="S648" s="446"/>
      <c r="T648" s="419"/>
      <c r="V648" s="196"/>
      <c r="W648" s="419"/>
      <c r="X648" s="419"/>
      <c r="Z648" s="419"/>
      <c r="AA648" s="419"/>
      <c r="AB648" s="419"/>
      <c r="AD648" s="419"/>
      <c r="AE648" s="419"/>
      <c r="AF648" s="419"/>
      <c r="AH648" s="419"/>
      <c r="AI648" s="419"/>
      <c r="AJ648" s="419"/>
      <c r="AL648" s="419"/>
      <c r="AM648" s="419"/>
      <c r="AN648" s="403"/>
      <c r="AO648" s="419"/>
      <c r="AP648" s="419"/>
      <c r="AQ648" s="419"/>
      <c r="AR648" s="419"/>
      <c r="AS648" s="419"/>
      <c r="AT648" s="419"/>
      <c r="AU648" s="419"/>
      <c r="AV648" s="419"/>
      <c r="AX648" s="419"/>
      <c r="AY648" s="419"/>
      <c r="AZ648" s="419"/>
      <c r="BB648" s="419"/>
      <c r="BC648" s="419"/>
      <c r="BD648" s="419"/>
      <c r="BF648" s="419"/>
      <c r="BG648" s="419"/>
      <c r="BH648" s="419"/>
      <c r="BJ648" s="419"/>
      <c r="BK648" s="419"/>
      <c r="BL648" s="419"/>
      <c r="BN648" s="419"/>
      <c r="BO648" s="419"/>
      <c r="BP648" s="419"/>
      <c r="BR648" s="419"/>
      <c r="BS648" s="419"/>
      <c r="BT648" s="419"/>
      <c r="BV648" s="419"/>
      <c r="BW648" s="419"/>
      <c r="BX648" s="397"/>
      <c r="BZ648" s="449"/>
      <c r="CB648" s="419"/>
      <c r="CC648" s="419"/>
      <c r="CD648" s="419"/>
      <c r="CF648" s="419"/>
      <c r="CG648" s="419"/>
      <c r="CH648" s="419"/>
    </row>
    <row r="649" spans="3:86" ht="21" thickBot="1">
      <c r="C649" s="425"/>
      <c r="P649" s="431"/>
      <c r="R649" s="419"/>
      <c r="S649" s="446"/>
      <c r="T649" s="419"/>
      <c r="V649" s="196"/>
      <c r="W649" s="419"/>
      <c r="X649" s="419"/>
      <c r="Z649" s="419"/>
      <c r="AA649" s="419"/>
      <c r="AB649" s="419"/>
      <c r="AD649" s="419"/>
      <c r="AE649" s="419"/>
      <c r="AF649" s="419"/>
      <c r="AH649" s="419"/>
      <c r="AI649" s="419"/>
      <c r="AJ649" s="419"/>
      <c r="AL649" s="419"/>
      <c r="AM649" s="419"/>
      <c r="AN649" s="403"/>
      <c r="AO649" s="419"/>
      <c r="AP649" s="419"/>
      <c r="AQ649" s="419"/>
      <c r="AR649" s="419"/>
      <c r="AS649" s="419"/>
      <c r="AT649" s="419"/>
      <c r="AU649" s="419"/>
      <c r="AV649" s="419"/>
      <c r="AX649" s="419"/>
      <c r="AY649" s="419"/>
      <c r="AZ649" s="419"/>
      <c r="BB649" s="419"/>
      <c r="BC649" s="419"/>
      <c r="BD649" s="419"/>
      <c r="BF649" s="419"/>
      <c r="BG649" s="419"/>
      <c r="BH649" s="419"/>
      <c r="BJ649" s="419"/>
      <c r="BK649" s="419"/>
      <c r="BL649" s="419"/>
      <c r="BN649" s="419"/>
      <c r="BO649" s="419"/>
      <c r="BP649" s="419"/>
      <c r="BR649" s="419"/>
      <c r="BS649" s="419"/>
      <c r="BT649" s="419"/>
      <c r="BV649" s="419"/>
      <c r="BW649" s="419"/>
      <c r="BX649" s="397"/>
      <c r="BZ649" s="449"/>
      <c r="CB649" s="419"/>
      <c r="CC649" s="419"/>
      <c r="CD649" s="419"/>
      <c r="CF649" s="419"/>
      <c r="CG649" s="419"/>
      <c r="CH649" s="419"/>
    </row>
    <row r="650" spans="3:86" ht="21" thickBot="1">
      <c r="C650" s="425"/>
      <c r="P650" s="431"/>
      <c r="R650" s="419"/>
      <c r="S650" s="446"/>
      <c r="T650" s="419"/>
      <c r="V650" s="196"/>
      <c r="W650" s="419"/>
      <c r="X650" s="419"/>
      <c r="Z650" s="419"/>
      <c r="AA650" s="419"/>
      <c r="AB650" s="419"/>
      <c r="AD650" s="419"/>
      <c r="AE650" s="419"/>
      <c r="AF650" s="419"/>
      <c r="AH650" s="419"/>
      <c r="AI650" s="419"/>
      <c r="AJ650" s="419"/>
      <c r="AL650" s="419"/>
      <c r="AM650" s="419"/>
      <c r="AN650" s="403"/>
      <c r="AO650" s="419"/>
      <c r="AP650" s="419"/>
      <c r="AQ650" s="419"/>
      <c r="AR650" s="419"/>
      <c r="AS650" s="419"/>
      <c r="AT650" s="419"/>
      <c r="AU650" s="419"/>
      <c r="AV650" s="419"/>
      <c r="AX650" s="419"/>
      <c r="AY650" s="419"/>
      <c r="AZ650" s="419"/>
      <c r="BB650" s="419"/>
      <c r="BC650" s="419"/>
      <c r="BD650" s="419"/>
      <c r="BF650" s="419"/>
      <c r="BG650" s="419"/>
      <c r="BH650" s="419"/>
      <c r="BJ650" s="419"/>
      <c r="BK650" s="419"/>
      <c r="BL650" s="419"/>
      <c r="BN650" s="419"/>
      <c r="BO650" s="419"/>
      <c r="BP650" s="419"/>
      <c r="BR650" s="419"/>
      <c r="BS650" s="419"/>
      <c r="BT650" s="419"/>
      <c r="BV650" s="419"/>
      <c r="BW650" s="419"/>
      <c r="BX650" s="397"/>
      <c r="BZ650" s="449"/>
      <c r="CB650" s="419"/>
      <c r="CC650" s="419"/>
      <c r="CD650" s="419"/>
      <c r="CF650" s="419"/>
      <c r="CG650" s="419"/>
      <c r="CH650" s="419"/>
    </row>
    <row r="651" spans="3:86" ht="21" thickBot="1">
      <c r="C651" s="425"/>
      <c r="P651" s="431"/>
      <c r="R651" s="419"/>
      <c r="S651" s="446"/>
      <c r="T651" s="419"/>
      <c r="V651" s="196"/>
      <c r="W651" s="419"/>
      <c r="X651" s="419"/>
      <c r="Z651" s="419"/>
      <c r="AA651" s="419"/>
      <c r="AB651" s="419"/>
      <c r="AD651" s="419"/>
      <c r="AE651" s="419"/>
      <c r="AF651" s="419"/>
      <c r="AH651" s="419"/>
      <c r="AI651" s="419"/>
      <c r="AJ651" s="419"/>
      <c r="AL651" s="419"/>
      <c r="AM651" s="419"/>
      <c r="AN651" s="403"/>
      <c r="AO651" s="419"/>
      <c r="AP651" s="419"/>
      <c r="AQ651" s="419"/>
      <c r="AR651" s="419"/>
      <c r="AS651" s="419"/>
      <c r="AT651" s="419"/>
      <c r="AU651" s="419"/>
      <c r="AV651" s="419"/>
      <c r="AX651" s="419"/>
      <c r="AY651" s="419"/>
      <c r="AZ651" s="419"/>
      <c r="BB651" s="419"/>
      <c r="BC651" s="419"/>
      <c r="BD651" s="419"/>
      <c r="BF651" s="419"/>
      <c r="BG651" s="419"/>
      <c r="BH651" s="419"/>
      <c r="BJ651" s="419"/>
      <c r="BK651" s="419"/>
      <c r="BL651" s="419"/>
      <c r="BN651" s="419"/>
      <c r="BO651" s="419"/>
      <c r="BP651" s="419"/>
      <c r="BR651" s="419"/>
      <c r="BS651" s="419"/>
      <c r="BT651" s="419"/>
      <c r="BV651" s="419"/>
      <c r="BW651" s="419"/>
      <c r="BX651" s="397"/>
      <c r="BZ651" s="449"/>
      <c r="CB651" s="419"/>
      <c r="CC651" s="419"/>
      <c r="CD651" s="419"/>
      <c r="CF651" s="419"/>
      <c r="CG651" s="419"/>
      <c r="CH651" s="419"/>
    </row>
    <row r="652" spans="3:86" ht="21" thickBot="1">
      <c r="C652" s="425"/>
      <c r="P652" s="431"/>
      <c r="R652" s="419"/>
      <c r="S652" s="446"/>
      <c r="T652" s="419"/>
      <c r="V652" s="196"/>
      <c r="W652" s="419"/>
      <c r="X652" s="419"/>
      <c r="Z652" s="419"/>
      <c r="AA652" s="419"/>
      <c r="AB652" s="419"/>
      <c r="AD652" s="419"/>
      <c r="AE652" s="419"/>
      <c r="AF652" s="419"/>
      <c r="AH652" s="419"/>
      <c r="AI652" s="419"/>
      <c r="AJ652" s="419"/>
      <c r="AL652" s="419"/>
      <c r="AM652" s="419"/>
      <c r="AN652" s="403"/>
      <c r="AO652" s="419"/>
      <c r="AP652" s="419"/>
      <c r="AQ652" s="419"/>
      <c r="AR652" s="419"/>
      <c r="AS652" s="419"/>
      <c r="AT652" s="419"/>
      <c r="AU652" s="419"/>
      <c r="AV652" s="419"/>
      <c r="AX652" s="419"/>
      <c r="AY652" s="419"/>
      <c r="AZ652" s="419"/>
      <c r="BB652" s="419"/>
      <c r="BC652" s="419"/>
      <c r="BD652" s="419"/>
      <c r="BF652" s="419"/>
      <c r="BG652" s="419"/>
      <c r="BH652" s="419"/>
      <c r="BJ652" s="419"/>
      <c r="BK652" s="419"/>
      <c r="BL652" s="419"/>
      <c r="BN652" s="419"/>
      <c r="BO652" s="419"/>
      <c r="BP652" s="419"/>
      <c r="BR652" s="419"/>
      <c r="BS652" s="419"/>
      <c r="BT652" s="419"/>
      <c r="BV652" s="419"/>
      <c r="BW652" s="419"/>
      <c r="BX652" s="397"/>
      <c r="BZ652" s="449"/>
      <c r="CB652" s="419"/>
      <c r="CC652" s="419"/>
      <c r="CD652" s="419"/>
      <c r="CF652" s="419"/>
      <c r="CG652" s="419"/>
      <c r="CH652" s="419"/>
    </row>
    <row r="653" spans="3:86" ht="21" thickBot="1">
      <c r="C653" s="425"/>
      <c r="P653" s="431"/>
      <c r="R653" s="419"/>
      <c r="S653" s="446"/>
      <c r="T653" s="419"/>
      <c r="V653" s="196"/>
      <c r="W653" s="419"/>
      <c r="X653" s="419"/>
      <c r="Z653" s="419"/>
      <c r="AA653" s="419"/>
      <c r="AB653" s="419"/>
      <c r="AD653" s="419"/>
      <c r="AE653" s="419"/>
      <c r="AF653" s="419"/>
      <c r="AH653" s="419"/>
      <c r="AI653" s="419"/>
      <c r="AJ653" s="419"/>
      <c r="AL653" s="419"/>
      <c r="AM653" s="419"/>
      <c r="AN653" s="403"/>
      <c r="AO653" s="419"/>
      <c r="AP653" s="419"/>
      <c r="AQ653" s="419"/>
      <c r="AR653" s="419"/>
      <c r="AS653" s="419"/>
      <c r="AT653" s="419"/>
      <c r="AU653" s="419"/>
      <c r="AV653" s="419"/>
      <c r="AX653" s="419"/>
      <c r="AY653" s="419"/>
      <c r="AZ653" s="419"/>
      <c r="BB653" s="419"/>
      <c r="BC653" s="419"/>
      <c r="BD653" s="419"/>
      <c r="BF653" s="419"/>
      <c r="BG653" s="419"/>
      <c r="BH653" s="419"/>
      <c r="BJ653" s="419"/>
      <c r="BK653" s="419"/>
      <c r="BL653" s="419"/>
      <c r="BN653" s="419"/>
      <c r="BO653" s="419"/>
      <c r="BP653" s="419"/>
      <c r="BR653" s="419"/>
      <c r="BS653" s="419"/>
      <c r="BT653" s="419"/>
      <c r="BV653" s="419"/>
      <c r="BW653" s="419"/>
      <c r="BX653" s="397"/>
      <c r="BZ653" s="449"/>
      <c r="CB653" s="419"/>
      <c r="CC653" s="419"/>
      <c r="CD653" s="419"/>
      <c r="CF653" s="419"/>
      <c r="CG653" s="419"/>
      <c r="CH653" s="419"/>
    </row>
    <row r="654" spans="3:86" ht="21" thickBot="1">
      <c r="C654" s="425"/>
      <c r="P654" s="431"/>
      <c r="R654" s="419"/>
      <c r="S654" s="446"/>
      <c r="T654" s="419"/>
      <c r="V654" s="196"/>
      <c r="W654" s="419"/>
      <c r="X654" s="419"/>
      <c r="Z654" s="419"/>
      <c r="AA654" s="419"/>
      <c r="AB654" s="419"/>
      <c r="AD654" s="419"/>
      <c r="AE654" s="419"/>
      <c r="AF654" s="419"/>
      <c r="AH654" s="419"/>
      <c r="AI654" s="419"/>
      <c r="AJ654" s="419"/>
      <c r="AL654" s="419"/>
      <c r="AM654" s="419"/>
      <c r="AN654" s="403"/>
      <c r="AO654" s="419"/>
      <c r="AP654" s="419"/>
      <c r="AQ654" s="419"/>
      <c r="AR654" s="419"/>
      <c r="AS654" s="419"/>
      <c r="AT654" s="419"/>
      <c r="AU654" s="419"/>
      <c r="AV654" s="419"/>
      <c r="AX654" s="419"/>
      <c r="AY654" s="419"/>
      <c r="AZ654" s="419"/>
      <c r="BB654" s="419"/>
      <c r="BC654" s="419"/>
      <c r="BD654" s="419"/>
      <c r="BF654" s="419"/>
      <c r="BG654" s="419"/>
      <c r="BH654" s="419"/>
      <c r="BJ654" s="419"/>
      <c r="BK654" s="419"/>
      <c r="BL654" s="419"/>
      <c r="BN654" s="419"/>
      <c r="BO654" s="419"/>
      <c r="BP654" s="419"/>
      <c r="BR654" s="419"/>
      <c r="BS654" s="419"/>
      <c r="BT654" s="419"/>
      <c r="BV654" s="419"/>
      <c r="BW654" s="419"/>
      <c r="BX654" s="397"/>
      <c r="BZ654" s="449"/>
      <c r="CB654" s="419"/>
      <c r="CC654" s="419"/>
      <c r="CD654" s="419"/>
      <c r="CF654" s="419"/>
      <c r="CG654" s="419"/>
      <c r="CH654" s="419"/>
    </row>
    <row r="655" spans="3:86" ht="21" thickBot="1">
      <c r="C655" s="425"/>
      <c r="P655" s="431"/>
      <c r="R655" s="419"/>
      <c r="S655" s="446"/>
      <c r="T655" s="419"/>
      <c r="V655" s="196"/>
      <c r="W655" s="419"/>
      <c r="X655" s="419"/>
      <c r="Z655" s="419"/>
      <c r="AA655" s="419"/>
      <c r="AB655" s="419"/>
      <c r="AD655" s="419"/>
      <c r="AE655" s="419"/>
      <c r="AF655" s="419"/>
      <c r="AH655" s="419"/>
      <c r="AI655" s="419"/>
      <c r="AJ655" s="419"/>
      <c r="AL655" s="419"/>
      <c r="AM655" s="419"/>
      <c r="AN655" s="403"/>
      <c r="AO655" s="419"/>
      <c r="AP655" s="419"/>
      <c r="AQ655" s="419"/>
      <c r="AR655" s="419"/>
      <c r="AS655" s="419"/>
      <c r="AT655" s="419"/>
      <c r="AU655" s="419"/>
      <c r="AV655" s="419"/>
      <c r="AX655" s="419"/>
      <c r="AY655" s="419"/>
      <c r="AZ655" s="419"/>
      <c r="BB655" s="419"/>
      <c r="BC655" s="419"/>
      <c r="BD655" s="419"/>
      <c r="BF655" s="419"/>
      <c r="BG655" s="419"/>
      <c r="BH655" s="419"/>
      <c r="BJ655" s="419"/>
      <c r="BK655" s="419"/>
      <c r="BL655" s="419"/>
      <c r="BN655" s="419"/>
      <c r="BO655" s="419"/>
      <c r="BP655" s="419"/>
      <c r="BR655" s="419"/>
      <c r="BS655" s="419"/>
      <c r="BT655" s="419"/>
      <c r="BV655" s="419"/>
      <c r="BW655" s="419"/>
      <c r="BX655" s="397"/>
      <c r="BZ655" s="449"/>
      <c r="CB655" s="419"/>
      <c r="CC655" s="419"/>
      <c r="CD655" s="419"/>
      <c r="CF655" s="419"/>
      <c r="CG655" s="419"/>
      <c r="CH655" s="419"/>
    </row>
    <row r="656" spans="3:86" ht="21" thickBot="1">
      <c r="C656" s="425"/>
      <c r="P656" s="431"/>
      <c r="R656" s="419"/>
      <c r="S656" s="446"/>
      <c r="T656" s="419"/>
      <c r="V656" s="196"/>
      <c r="W656" s="419"/>
      <c r="X656" s="419"/>
      <c r="Z656" s="419"/>
      <c r="AA656" s="419"/>
      <c r="AB656" s="419"/>
      <c r="AD656" s="419"/>
      <c r="AE656" s="419"/>
      <c r="AF656" s="419"/>
      <c r="AH656" s="419"/>
      <c r="AI656" s="419"/>
      <c r="AJ656" s="419"/>
      <c r="AL656" s="419"/>
      <c r="AM656" s="419"/>
      <c r="AN656" s="403"/>
      <c r="AO656" s="419"/>
      <c r="AP656" s="419"/>
      <c r="AQ656" s="419"/>
      <c r="AR656" s="419"/>
      <c r="AS656" s="419"/>
      <c r="AT656" s="419"/>
      <c r="AU656" s="419"/>
      <c r="AV656" s="419"/>
      <c r="AX656" s="419"/>
      <c r="AY656" s="419"/>
      <c r="AZ656" s="419"/>
      <c r="BB656" s="419"/>
      <c r="BC656" s="419"/>
      <c r="BD656" s="419"/>
      <c r="BF656" s="419"/>
      <c r="BG656" s="419"/>
      <c r="BH656" s="419"/>
      <c r="BJ656" s="419"/>
      <c r="BK656" s="419"/>
      <c r="BL656" s="419"/>
      <c r="BN656" s="419"/>
      <c r="BO656" s="419"/>
      <c r="BP656" s="419"/>
      <c r="BR656" s="419"/>
      <c r="BS656" s="419"/>
      <c r="BT656" s="419"/>
      <c r="BV656" s="419"/>
      <c r="BW656" s="419"/>
      <c r="BX656" s="397"/>
      <c r="BZ656" s="449"/>
      <c r="CB656" s="419"/>
      <c r="CC656" s="419"/>
      <c r="CD656" s="419"/>
      <c r="CF656" s="419"/>
      <c r="CG656" s="419"/>
      <c r="CH656" s="419"/>
    </row>
    <row r="657" spans="3:86" ht="21" thickBot="1">
      <c r="C657" s="425"/>
      <c r="P657" s="431"/>
      <c r="R657" s="419"/>
      <c r="S657" s="446"/>
      <c r="T657" s="419"/>
      <c r="V657" s="196"/>
      <c r="W657" s="419"/>
      <c r="X657" s="419"/>
      <c r="Z657" s="419"/>
      <c r="AA657" s="419"/>
      <c r="AB657" s="419"/>
      <c r="AD657" s="419"/>
      <c r="AE657" s="419"/>
      <c r="AF657" s="419"/>
      <c r="AH657" s="419"/>
      <c r="AI657" s="419"/>
      <c r="AJ657" s="419"/>
      <c r="AL657" s="419"/>
      <c r="AM657" s="419"/>
      <c r="AN657" s="403"/>
      <c r="AO657" s="419"/>
      <c r="AP657" s="419"/>
      <c r="AQ657" s="419"/>
      <c r="AR657" s="419"/>
      <c r="AS657" s="419"/>
      <c r="AT657" s="419"/>
      <c r="AU657" s="419"/>
      <c r="AV657" s="419"/>
      <c r="AX657" s="419"/>
      <c r="AY657" s="419"/>
      <c r="AZ657" s="419"/>
      <c r="BB657" s="419"/>
      <c r="BC657" s="419"/>
      <c r="BD657" s="419"/>
      <c r="BF657" s="419"/>
      <c r="BG657" s="419"/>
      <c r="BH657" s="419"/>
      <c r="BJ657" s="419"/>
      <c r="BK657" s="419"/>
      <c r="BL657" s="419"/>
      <c r="BN657" s="419"/>
      <c r="BO657" s="419"/>
      <c r="BP657" s="419"/>
      <c r="BR657" s="419"/>
      <c r="BS657" s="419"/>
      <c r="BT657" s="419"/>
      <c r="BV657" s="419"/>
      <c r="BW657" s="419"/>
      <c r="BX657" s="397"/>
      <c r="BZ657" s="449"/>
      <c r="CB657" s="419"/>
      <c r="CC657" s="419"/>
      <c r="CD657" s="419"/>
      <c r="CF657" s="419"/>
      <c r="CG657" s="419"/>
      <c r="CH657" s="419"/>
    </row>
    <row r="658" spans="3:86" ht="21" thickBot="1">
      <c r="C658" s="425"/>
      <c r="P658" s="431"/>
      <c r="R658" s="419"/>
      <c r="S658" s="446"/>
      <c r="T658" s="419"/>
      <c r="V658" s="196"/>
      <c r="W658" s="419"/>
      <c r="X658" s="419"/>
      <c r="Z658" s="419"/>
      <c r="AA658" s="419"/>
      <c r="AB658" s="419"/>
      <c r="AD658" s="419"/>
      <c r="AE658" s="419"/>
      <c r="AF658" s="419"/>
      <c r="AH658" s="419"/>
      <c r="AI658" s="419"/>
      <c r="AJ658" s="419"/>
      <c r="AL658" s="419"/>
      <c r="AM658" s="419"/>
      <c r="AN658" s="403"/>
      <c r="AO658" s="419"/>
      <c r="AP658" s="419"/>
      <c r="AQ658" s="419"/>
      <c r="AR658" s="419"/>
      <c r="AS658" s="419"/>
      <c r="AT658" s="419"/>
      <c r="AU658" s="419"/>
      <c r="AV658" s="419"/>
      <c r="AX658" s="419"/>
      <c r="AY658" s="419"/>
      <c r="AZ658" s="419"/>
      <c r="BB658" s="419"/>
      <c r="BC658" s="419"/>
      <c r="BD658" s="419"/>
      <c r="BF658" s="419"/>
      <c r="BG658" s="419"/>
      <c r="BH658" s="419"/>
      <c r="BJ658" s="419"/>
      <c r="BK658" s="419"/>
      <c r="BL658" s="419"/>
      <c r="BN658" s="419"/>
      <c r="BO658" s="419"/>
      <c r="BP658" s="419"/>
      <c r="BR658" s="419"/>
      <c r="BS658" s="419"/>
      <c r="BT658" s="419"/>
      <c r="BV658" s="419"/>
      <c r="BW658" s="419"/>
      <c r="BX658" s="397"/>
      <c r="BZ658" s="449"/>
      <c r="CB658" s="419"/>
      <c r="CC658" s="419"/>
      <c r="CD658" s="419"/>
      <c r="CF658" s="419"/>
      <c r="CG658" s="419"/>
      <c r="CH658" s="419"/>
    </row>
    <row r="659" spans="3:86" ht="21" thickBot="1">
      <c r="C659" s="425"/>
      <c r="P659" s="431"/>
      <c r="R659" s="419"/>
      <c r="S659" s="446"/>
      <c r="T659" s="419"/>
      <c r="V659" s="196"/>
      <c r="W659" s="419"/>
      <c r="X659" s="419"/>
      <c r="Z659" s="419"/>
      <c r="AA659" s="419"/>
      <c r="AB659" s="419"/>
      <c r="AD659" s="419"/>
      <c r="AE659" s="419"/>
      <c r="AF659" s="419"/>
      <c r="AH659" s="419"/>
      <c r="AI659" s="419"/>
      <c r="AJ659" s="419"/>
      <c r="AL659" s="419"/>
      <c r="AM659" s="419"/>
      <c r="AN659" s="403"/>
      <c r="AO659" s="419"/>
      <c r="AP659" s="419"/>
      <c r="AQ659" s="419"/>
      <c r="AR659" s="419"/>
      <c r="AS659" s="419"/>
      <c r="AT659" s="419"/>
      <c r="AU659" s="419"/>
      <c r="AV659" s="419"/>
      <c r="AX659" s="419"/>
      <c r="AY659" s="419"/>
      <c r="AZ659" s="419"/>
      <c r="BB659" s="419"/>
      <c r="BC659" s="419"/>
      <c r="BD659" s="419"/>
      <c r="BF659" s="419"/>
      <c r="BG659" s="419"/>
      <c r="BH659" s="419"/>
      <c r="BJ659" s="419"/>
      <c r="BK659" s="419"/>
      <c r="BL659" s="419"/>
      <c r="BN659" s="419"/>
      <c r="BO659" s="419"/>
      <c r="BP659" s="419"/>
      <c r="BR659" s="419"/>
      <c r="BS659" s="419"/>
      <c r="BT659" s="419"/>
      <c r="BV659" s="419"/>
      <c r="BW659" s="419"/>
      <c r="BX659" s="397"/>
      <c r="BZ659" s="449"/>
      <c r="CB659" s="419"/>
      <c r="CC659" s="419"/>
      <c r="CD659" s="419"/>
      <c r="CF659" s="419"/>
      <c r="CG659" s="419"/>
      <c r="CH659" s="419"/>
    </row>
    <row r="660" spans="3:86" ht="21" thickBot="1">
      <c r="C660" s="425"/>
      <c r="P660" s="431"/>
      <c r="R660" s="419"/>
      <c r="S660" s="446"/>
      <c r="T660" s="419"/>
      <c r="V660" s="196"/>
      <c r="W660" s="419"/>
      <c r="X660" s="419"/>
      <c r="Z660" s="419"/>
      <c r="AA660" s="419"/>
      <c r="AB660" s="419"/>
      <c r="AD660" s="419"/>
      <c r="AE660" s="419"/>
      <c r="AF660" s="419"/>
      <c r="AH660" s="419"/>
      <c r="AI660" s="419"/>
      <c r="AJ660" s="419"/>
      <c r="AL660" s="419"/>
      <c r="AM660" s="419"/>
      <c r="AN660" s="403"/>
      <c r="AO660" s="419"/>
      <c r="AP660" s="419"/>
      <c r="AQ660" s="419"/>
      <c r="AR660" s="419"/>
      <c r="AS660" s="419"/>
      <c r="AT660" s="419"/>
      <c r="AU660" s="419"/>
      <c r="AV660" s="419"/>
      <c r="AX660" s="419"/>
      <c r="AY660" s="419"/>
      <c r="AZ660" s="419"/>
      <c r="BB660" s="419"/>
      <c r="BC660" s="419"/>
      <c r="BD660" s="419"/>
      <c r="BF660" s="419"/>
      <c r="BG660" s="419"/>
      <c r="BH660" s="419"/>
      <c r="BJ660" s="419"/>
      <c r="BK660" s="419"/>
      <c r="BL660" s="419"/>
      <c r="BN660" s="419"/>
      <c r="BO660" s="419"/>
      <c r="BP660" s="419"/>
      <c r="BR660" s="419"/>
      <c r="BS660" s="419"/>
      <c r="BT660" s="419"/>
      <c r="BV660" s="419"/>
      <c r="BW660" s="419"/>
      <c r="BX660" s="397"/>
      <c r="BZ660" s="449"/>
      <c r="CB660" s="419"/>
      <c r="CC660" s="419"/>
      <c r="CD660" s="419"/>
      <c r="CF660" s="419"/>
      <c r="CG660" s="419"/>
      <c r="CH660" s="419"/>
    </row>
    <row r="661" spans="3:86" ht="21" thickBot="1">
      <c r="C661" s="425"/>
      <c r="P661" s="431"/>
      <c r="R661" s="419"/>
      <c r="S661" s="446"/>
      <c r="T661" s="419"/>
      <c r="V661" s="196"/>
      <c r="W661" s="419"/>
      <c r="X661" s="419"/>
      <c r="Z661" s="419"/>
      <c r="AA661" s="419"/>
      <c r="AB661" s="419"/>
      <c r="AD661" s="419"/>
      <c r="AE661" s="419"/>
      <c r="AF661" s="419"/>
      <c r="AH661" s="419"/>
      <c r="AI661" s="419"/>
      <c r="AJ661" s="419"/>
      <c r="AL661" s="419"/>
      <c r="AM661" s="419"/>
      <c r="AN661" s="403"/>
      <c r="AO661" s="419"/>
      <c r="AP661" s="419"/>
      <c r="AQ661" s="419"/>
      <c r="AR661" s="419"/>
      <c r="AS661" s="419"/>
      <c r="AT661" s="419"/>
      <c r="AU661" s="419"/>
      <c r="AV661" s="419"/>
      <c r="AX661" s="419"/>
      <c r="AY661" s="419"/>
      <c r="AZ661" s="419"/>
      <c r="BB661" s="419"/>
      <c r="BC661" s="419"/>
      <c r="BD661" s="419"/>
      <c r="BF661" s="419"/>
      <c r="BG661" s="419"/>
      <c r="BH661" s="419"/>
      <c r="BJ661" s="419"/>
      <c r="BK661" s="419"/>
      <c r="BL661" s="419"/>
      <c r="BN661" s="419"/>
      <c r="BO661" s="419"/>
      <c r="BP661" s="419"/>
      <c r="BR661" s="419"/>
      <c r="BS661" s="419"/>
      <c r="BT661" s="419"/>
      <c r="BV661" s="419"/>
      <c r="BW661" s="419"/>
      <c r="BX661" s="397"/>
      <c r="BZ661" s="449"/>
      <c r="CB661" s="419"/>
      <c r="CC661" s="419"/>
      <c r="CD661" s="419"/>
      <c r="CF661" s="419"/>
      <c r="CG661" s="419"/>
      <c r="CH661" s="419"/>
    </row>
    <row r="662" spans="3:86" ht="21" thickBot="1">
      <c r="C662" s="425"/>
      <c r="P662" s="431"/>
      <c r="R662" s="419"/>
      <c r="S662" s="446"/>
      <c r="T662" s="419"/>
      <c r="V662" s="196"/>
      <c r="W662" s="419"/>
      <c r="X662" s="419"/>
      <c r="Z662" s="419"/>
      <c r="AA662" s="419"/>
      <c r="AB662" s="419"/>
      <c r="AD662" s="419"/>
      <c r="AE662" s="419"/>
      <c r="AF662" s="419"/>
      <c r="AH662" s="419"/>
      <c r="AI662" s="419"/>
      <c r="AJ662" s="419"/>
      <c r="AL662" s="419"/>
      <c r="AM662" s="419"/>
      <c r="AN662" s="403"/>
      <c r="AO662" s="419"/>
      <c r="AP662" s="419"/>
      <c r="AQ662" s="419"/>
      <c r="AR662" s="419"/>
      <c r="AS662" s="419"/>
      <c r="AT662" s="419"/>
      <c r="AU662" s="419"/>
      <c r="AV662" s="419"/>
      <c r="AX662" s="419"/>
      <c r="AY662" s="419"/>
      <c r="AZ662" s="419"/>
      <c r="BB662" s="419"/>
      <c r="BC662" s="419"/>
      <c r="BD662" s="419"/>
      <c r="BF662" s="419"/>
      <c r="BG662" s="419"/>
      <c r="BH662" s="419"/>
      <c r="BJ662" s="419"/>
      <c r="BK662" s="419"/>
      <c r="BL662" s="419"/>
      <c r="BN662" s="419"/>
      <c r="BO662" s="419"/>
      <c r="BP662" s="419"/>
      <c r="BR662" s="419"/>
      <c r="BS662" s="419"/>
      <c r="BT662" s="419"/>
      <c r="BV662" s="419"/>
      <c r="BW662" s="419"/>
      <c r="BX662" s="397"/>
      <c r="BZ662" s="449"/>
      <c r="CB662" s="419"/>
      <c r="CC662" s="419"/>
      <c r="CD662" s="419"/>
      <c r="CF662" s="419"/>
      <c r="CG662" s="419"/>
      <c r="CH662" s="419"/>
    </row>
    <row r="663" spans="3:86" ht="21" thickBot="1">
      <c r="C663" s="425"/>
      <c r="P663" s="431"/>
      <c r="R663" s="419"/>
      <c r="S663" s="446"/>
      <c r="T663" s="419"/>
      <c r="V663" s="196"/>
      <c r="W663" s="419"/>
      <c r="X663" s="419"/>
      <c r="Z663" s="419"/>
      <c r="AA663" s="419"/>
      <c r="AB663" s="419"/>
      <c r="AD663" s="419"/>
      <c r="AE663" s="419"/>
      <c r="AF663" s="419"/>
      <c r="AH663" s="419"/>
      <c r="AI663" s="419"/>
      <c r="AJ663" s="419"/>
      <c r="AL663" s="419"/>
      <c r="AM663" s="419"/>
      <c r="AN663" s="403"/>
      <c r="AO663" s="419"/>
      <c r="AP663" s="419"/>
      <c r="AQ663" s="419"/>
      <c r="AR663" s="419"/>
      <c r="AS663" s="419"/>
      <c r="AT663" s="419"/>
      <c r="AU663" s="419"/>
      <c r="AV663" s="419"/>
      <c r="AX663" s="419"/>
      <c r="AY663" s="419"/>
      <c r="AZ663" s="419"/>
      <c r="BB663" s="419"/>
      <c r="BC663" s="419"/>
      <c r="BD663" s="419"/>
      <c r="BF663" s="419"/>
      <c r="BG663" s="419"/>
      <c r="BH663" s="419"/>
      <c r="BJ663" s="419"/>
      <c r="BK663" s="419"/>
      <c r="BL663" s="419"/>
      <c r="BN663" s="419"/>
      <c r="BO663" s="419"/>
      <c r="BP663" s="419"/>
      <c r="BR663" s="419"/>
      <c r="BS663" s="419"/>
      <c r="BT663" s="419"/>
      <c r="BV663" s="419"/>
      <c r="BW663" s="419"/>
      <c r="BX663" s="397"/>
      <c r="BZ663" s="449"/>
      <c r="CB663" s="419"/>
      <c r="CC663" s="419"/>
      <c r="CD663" s="419"/>
      <c r="CF663" s="419"/>
      <c r="CG663" s="419"/>
      <c r="CH663" s="419"/>
    </row>
    <row r="664" spans="3:86" ht="21" thickBot="1">
      <c r="C664" s="425"/>
      <c r="P664" s="431"/>
      <c r="R664" s="419"/>
      <c r="S664" s="446"/>
      <c r="T664" s="419"/>
      <c r="V664" s="196"/>
      <c r="W664" s="419"/>
      <c r="X664" s="419"/>
      <c r="Z664" s="419"/>
      <c r="AA664" s="419"/>
      <c r="AB664" s="419"/>
      <c r="AD664" s="419"/>
      <c r="AE664" s="419"/>
      <c r="AF664" s="419"/>
      <c r="AH664" s="419"/>
      <c r="AI664" s="419"/>
      <c r="AJ664" s="419"/>
      <c r="AL664" s="419"/>
      <c r="AM664" s="419"/>
      <c r="AN664" s="403"/>
      <c r="AO664" s="419"/>
      <c r="AP664" s="419"/>
      <c r="AQ664" s="419"/>
      <c r="AR664" s="419"/>
      <c r="AS664" s="419"/>
      <c r="AT664" s="419"/>
      <c r="AU664" s="419"/>
      <c r="AV664" s="419"/>
      <c r="AX664" s="419"/>
      <c r="AY664" s="419"/>
      <c r="AZ664" s="419"/>
      <c r="BB664" s="419"/>
      <c r="BC664" s="419"/>
      <c r="BD664" s="419"/>
      <c r="BF664" s="419"/>
      <c r="BG664" s="419"/>
      <c r="BH664" s="419"/>
      <c r="BJ664" s="419"/>
      <c r="BK664" s="419"/>
      <c r="BL664" s="419"/>
      <c r="BN664" s="419"/>
      <c r="BO664" s="419"/>
      <c r="BP664" s="419"/>
      <c r="BR664" s="419"/>
      <c r="BS664" s="419"/>
      <c r="BT664" s="419"/>
      <c r="BV664" s="419"/>
      <c r="BW664" s="419"/>
      <c r="BX664" s="397"/>
      <c r="BZ664" s="449"/>
      <c r="CB664" s="419"/>
      <c r="CC664" s="419"/>
      <c r="CD664" s="419"/>
      <c r="CF664" s="419"/>
      <c r="CG664" s="419"/>
      <c r="CH664" s="419"/>
    </row>
    <row r="665" spans="3:86" ht="21" thickBot="1">
      <c r="C665" s="425"/>
      <c r="P665" s="431"/>
      <c r="R665" s="419"/>
      <c r="S665" s="446"/>
      <c r="T665" s="419"/>
      <c r="V665" s="196"/>
      <c r="W665" s="419"/>
      <c r="X665" s="419"/>
      <c r="Z665" s="419"/>
      <c r="AA665" s="419"/>
      <c r="AB665" s="419"/>
      <c r="AD665" s="419"/>
      <c r="AE665" s="419"/>
      <c r="AF665" s="419"/>
      <c r="AH665" s="419"/>
      <c r="AI665" s="419"/>
      <c r="AJ665" s="419"/>
      <c r="AL665" s="419"/>
      <c r="AM665" s="419"/>
      <c r="AN665" s="403"/>
      <c r="AO665" s="419"/>
      <c r="AP665" s="419"/>
      <c r="AQ665" s="419"/>
      <c r="AR665" s="419"/>
      <c r="AS665" s="419"/>
      <c r="AT665" s="419"/>
      <c r="AU665" s="419"/>
      <c r="AV665" s="419"/>
      <c r="AX665" s="419"/>
      <c r="AY665" s="419"/>
      <c r="AZ665" s="419"/>
      <c r="BB665" s="419"/>
      <c r="BC665" s="419"/>
      <c r="BD665" s="419"/>
      <c r="BF665" s="419"/>
      <c r="BG665" s="419"/>
      <c r="BH665" s="419"/>
      <c r="BJ665" s="419"/>
      <c r="BK665" s="419"/>
      <c r="BL665" s="419"/>
      <c r="BN665" s="419"/>
      <c r="BO665" s="419"/>
      <c r="BP665" s="419"/>
      <c r="BR665" s="419"/>
      <c r="BS665" s="419"/>
      <c r="BT665" s="419"/>
      <c r="BV665" s="419"/>
      <c r="BW665" s="419"/>
      <c r="BX665" s="397"/>
      <c r="BZ665" s="449"/>
      <c r="CB665" s="419"/>
      <c r="CC665" s="419"/>
      <c r="CD665" s="419"/>
      <c r="CF665" s="419"/>
      <c r="CG665" s="419"/>
      <c r="CH665" s="419"/>
    </row>
    <row r="666" spans="3:86" ht="21" thickBot="1">
      <c r="C666" s="425"/>
      <c r="P666" s="431"/>
      <c r="R666" s="419"/>
      <c r="S666" s="446"/>
      <c r="T666" s="419"/>
      <c r="V666" s="196"/>
      <c r="W666" s="419"/>
      <c r="X666" s="419"/>
      <c r="Z666" s="419"/>
      <c r="AA666" s="419"/>
      <c r="AB666" s="419"/>
      <c r="AD666" s="419"/>
      <c r="AE666" s="419"/>
      <c r="AF666" s="419"/>
      <c r="AH666" s="419"/>
      <c r="AI666" s="419"/>
      <c r="AJ666" s="419"/>
      <c r="AL666" s="419"/>
      <c r="AM666" s="419"/>
      <c r="AN666" s="403"/>
      <c r="AO666" s="419"/>
      <c r="AP666" s="419"/>
      <c r="AQ666" s="419"/>
      <c r="AR666" s="419"/>
      <c r="AS666" s="419"/>
      <c r="AT666" s="419"/>
      <c r="AU666" s="419"/>
      <c r="AV666" s="419"/>
      <c r="AX666" s="419"/>
      <c r="AY666" s="419"/>
      <c r="AZ666" s="419"/>
      <c r="BB666" s="419"/>
      <c r="BC666" s="419"/>
      <c r="BD666" s="419"/>
      <c r="BF666" s="419"/>
      <c r="BG666" s="419"/>
      <c r="BH666" s="419"/>
      <c r="BJ666" s="419"/>
      <c r="BK666" s="419"/>
      <c r="BL666" s="419"/>
      <c r="BN666" s="419"/>
      <c r="BO666" s="419"/>
      <c r="BP666" s="419"/>
      <c r="BR666" s="419"/>
      <c r="BS666" s="419"/>
      <c r="BT666" s="419"/>
      <c r="BV666" s="419"/>
      <c r="BW666" s="419"/>
      <c r="BX666" s="397"/>
      <c r="BZ666" s="449"/>
      <c r="CB666" s="419"/>
      <c r="CC666" s="419"/>
      <c r="CD666" s="419"/>
      <c r="CF666" s="419"/>
      <c r="CG666" s="419"/>
      <c r="CH666" s="419"/>
    </row>
    <row r="667" spans="3:86" ht="21" thickBot="1">
      <c r="C667" s="425"/>
      <c r="P667" s="431"/>
      <c r="R667" s="419"/>
      <c r="S667" s="446"/>
      <c r="T667" s="419"/>
      <c r="V667" s="196"/>
      <c r="W667" s="419"/>
      <c r="X667" s="419"/>
      <c r="Z667" s="419"/>
      <c r="AA667" s="419"/>
      <c r="AB667" s="419"/>
      <c r="AD667" s="419"/>
      <c r="AE667" s="419"/>
      <c r="AF667" s="419"/>
      <c r="AH667" s="419"/>
      <c r="AI667" s="419"/>
      <c r="AJ667" s="419"/>
      <c r="AL667" s="419"/>
      <c r="AM667" s="419"/>
      <c r="AN667" s="403"/>
      <c r="AO667" s="419"/>
      <c r="AP667" s="419"/>
      <c r="AQ667" s="419"/>
      <c r="AR667" s="419"/>
      <c r="AS667" s="419"/>
      <c r="AT667" s="419"/>
      <c r="AU667" s="419"/>
      <c r="AV667" s="419"/>
      <c r="AX667" s="419"/>
      <c r="AY667" s="419"/>
      <c r="AZ667" s="419"/>
      <c r="BB667" s="419"/>
      <c r="BC667" s="419"/>
      <c r="BD667" s="419"/>
      <c r="BF667" s="419"/>
      <c r="BG667" s="419"/>
      <c r="BH667" s="419"/>
      <c r="BJ667" s="419"/>
      <c r="BK667" s="419"/>
      <c r="BL667" s="419"/>
      <c r="BN667" s="419"/>
      <c r="BO667" s="419"/>
      <c r="BP667" s="419"/>
      <c r="BR667" s="419"/>
      <c r="BS667" s="419"/>
      <c r="BT667" s="419"/>
      <c r="BV667" s="419"/>
      <c r="BW667" s="419"/>
      <c r="BX667" s="397"/>
      <c r="BZ667" s="449"/>
      <c r="CB667" s="419"/>
      <c r="CC667" s="419"/>
      <c r="CD667" s="419"/>
      <c r="CF667" s="419"/>
      <c r="CG667" s="419"/>
      <c r="CH667" s="419"/>
    </row>
    <row r="668" spans="3:86" ht="21" thickBot="1">
      <c r="C668" s="425"/>
      <c r="P668" s="431"/>
      <c r="R668" s="419"/>
      <c r="S668" s="446"/>
      <c r="T668" s="419"/>
      <c r="V668" s="196"/>
      <c r="W668" s="419"/>
      <c r="X668" s="419"/>
      <c r="Z668" s="419"/>
      <c r="AA668" s="419"/>
      <c r="AB668" s="419"/>
      <c r="AD668" s="419"/>
      <c r="AE668" s="419"/>
      <c r="AF668" s="419"/>
      <c r="AH668" s="419"/>
      <c r="AI668" s="419"/>
      <c r="AJ668" s="419"/>
      <c r="AL668" s="419"/>
      <c r="AM668" s="419"/>
      <c r="AN668" s="403"/>
      <c r="AO668" s="419"/>
      <c r="AP668" s="419"/>
      <c r="AQ668" s="419"/>
      <c r="AR668" s="419"/>
      <c r="AS668" s="419"/>
      <c r="AT668" s="419"/>
      <c r="AU668" s="419"/>
      <c r="AV668" s="419"/>
      <c r="AX668" s="419"/>
      <c r="AY668" s="419"/>
      <c r="AZ668" s="419"/>
      <c r="BB668" s="419"/>
      <c r="BC668" s="419"/>
      <c r="BD668" s="419"/>
      <c r="BF668" s="419"/>
      <c r="BG668" s="419"/>
      <c r="BH668" s="419"/>
      <c r="BJ668" s="419"/>
      <c r="BK668" s="419"/>
      <c r="BL668" s="419"/>
      <c r="BN668" s="419"/>
      <c r="BO668" s="419"/>
      <c r="BP668" s="419"/>
      <c r="BR668" s="419"/>
      <c r="BS668" s="419"/>
      <c r="BT668" s="419"/>
      <c r="BV668" s="419"/>
      <c r="BW668" s="419"/>
      <c r="BX668" s="397"/>
      <c r="BZ668" s="449"/>
      <c r="CB668" s="419"/>
      <c r="CC668" s="419"/>
      <c r="CD668" s="419"/>
      <c r="CF668" s="419"/>
      <c r="CG668" s="419"/>
      <c r="CH668" s="419"/>
    </row>
    <row r="669" spans="3:86" ht="21" thickBot="1">
      <c r="C669" s="425"/>
      <c r="P669" s="431"/>
      <c r="R669" s="419"/>
      <c r="S669" s="446"/>
      <c r="T669" s="419"/>
      <c r="V669" s="196"/>
      <c r="W669" s="419"/>
      <c r="X669" s="419"/>
      <c r="Z669" s="419"/>
      <c r="AA669" s="419"/>
      <c r="AB669" s="419"/>
      <c r="AD669" s="419"/>
      <c r="AE669" s="419"/>
      <c r="AF669" s="419"/>
      <c r="AH669" s="419"/>
      <c r="AI669" s="419"/>
      <c r="AJ669" s="419"/>
      <c r="AL669" s="419"/>
      <c r="AM669" s="419"/>
      <c r="AN669" s="403"/>
      <c r="AO669" s="419"/>
      <c r="AP669" s="419"/>
      <c r="AQ669" s="419"/>
      <c r="AR669" s="419"/>
      <c r="AS669" s="419"/>
      <c r="AT669" s="419"/>
      <c r="AU669" s="419"/>
      <c r="AV669" s="419"/>
      <c r="AX669" s="419"/>
      <c r="AY669" s="419"/>
      <c r="AZ669" s="419"/>
      <c r="BB669" s="419"/>
      <c r="BC669" s="419"/>
      <c r="BD669" s="419"/>
      <c r="BF669" s="419"/>
      <c r="BG669" s="419"/>
      <c r="BH669" s="419"/>
      <c r="BJ669" s="419"/>
      <c r="BK669" s="419"/>
      <c r="BL669" s="419"/>
      <c r="BN669" s="419"/>
      <c r="BO669" s="419"/>
      <c r="BP669" s="419"/>
      <c r="BR669" s="419"/>
      <c r="BS669" s="419"/>
      <c r="BT669" s="419"/>
      <c r="BV669" s="419"/>
      <c r="BW669" s="419"/>
      <c r="BX669" s="397"/>
      <c r="BZ669" s="449"/>
      <c r="CB669" s="419"/>
      <c r="CC669" s="419"/>
      <c r="CD669" s="419"/>
      <c r="CF669" s="419"/>
      <c r="CG669" s="419"/>
      <c r="CH669" s="419"/>
    </row>
    <row r="670" spans="3:86" ht="21" thickBot="1">
      <c r="C670" s="425"/>
      <c r="P670" s="431"/>
      <c r="R670" s="419"/>
      <c r="S670" s="446"/>
      <c r="T670" s="419"/>
      <c r="V670" s="196"/>
      <c r="W670" s="419"/>
      <c r="X670" s="419"/>
      <c r="Z670" s="419"/>
      <c r="AA670" s="419"/>
      <c r="AB670" s="419"/>
      <c r="AD670" s="419"/>
      <c r="AE670" s="419"/>
      <c r="AF670" s="419"/>
      <c r="AH670" s="419"/>
      <c r="AI670" s="419"/>
      <c r="AJ670" s="419"/>
      <c r="AL670" s="419"/>
      <c r="AM670" s="419"/>
      <c r="AN670" s="403"/>
      <c r="AO670" s="419"/>
      <c r="AP670" s="419"/>
      <c r="AQ670" s="419"/>
      <c r="AR670" s="419"/>
      <c r="AS670" s="419"/>
      <c r="AT670" s="419"/>
      <c r="AU670" s="419"/>
      <c r="AV670" s="419"/>
      <c r="AX670" s="419"/>
      <c r="AY670" s="419"/>
      <c r="AZ670" s="419"/>
      <c r="BB670" s="419"/>
      <c r="BC670" s="419"/>
      <c r="BD670" s="419"/>
      <c r="BF670" s="419"/>
      <c r="BG670" s="419"/>
      <c r="BH670" s="419"/>
      <c r="BJ670" s="419"/>
      <c r="BK670" s="419"/>
      <c r="BL670" s="419"/>
      <c r="BN670" s="419"/>
      <c r="BO670" s="419"/>
      <c r="BP670" s="419"/>
      <c r="BR670" s="419"/>
      <c r="BS670" s="419"/>
      <c r="BT670" s="419"/>
      <c r="BV670" s="419"/>
      <c r="BW670" s="419"/>
      <c r="BX670" s="397"/>
      <c r="BZ670" s="449"/>
      <c r="CB670" s="419"/>
      <c r="CC670" s="419"/>
      <c r="CD670" s="419"/>
      <c r="CF670" s="419"/>
      <c r="CG670" s="419"/>
      <c r="CH670" s="419"/>
    </row>
    <row r="671" spans="3:86" ht="21" thickBot="1">
      <c r="C671" s="425"/>
      <c r="P671" s="431"/>
      <c r="R671" s="419"/>
      <c r="S671" s="446"/>
      <c r="T671" s="419"/>
      <c r="V671" s="196"/>
      <c r="W671" s="419"/>
      <c r="X671" s="419"/>
      <c r="Z671" s="419"/>
      <c r="AA671" s="419"/>
      <c r="AB671" s="419"/>
      <c r="AD671" s="419"/>
      <c r="AE671" s="419"/>
      <c r="AF671" s="419"/>
      <c r="AH671" s="419"/>
      <c r="AI671" s="419"/>
      <c r="AJ671" s="419"/>
      <c r="AL671" s="419"/>
      <c r="AM671" s="419"/>
      <c r="AN671" s="403"/>
      <c r="AO671" s="419"/>
      <c r="AP671" s="419"/>
      <c r="AQ671" s="419"/>
      <c r="AR671" s="419"/>
      <c r="AS671" s="419"/>
      <c r="AT671" s="419"/>
      <c r="AU671" s="419"/>
      <c r="AV671" s="419"/>
      <c r="AX671" s="419"/>
      <c r="AY671" s="419"/>
      <c r="AZ671" s="419"/>
      <c r="BB671" s="419"/>
      <c r="BC671" s="419"/>
      <c r="BD671" s="419"/>
      <c r="BF671" s="419"/>
      <c r="BG671" s="419"/>
      <c r="BH671" s="419"/>
      <c r="BJ671" s="419"/>
      <c r="BK671" s="419"/>
      <c r="BL671" s="419"/>
      <c r="BN671" s="419"/>
      <c r="BO671" s="419"/>
      <c r="BP671" s="419"/>
      <c r="BR671" s="419"/>
      <c r="BS671" s="419"/>
      <c r="BT671" s="419"/>
      <c r="BV671" s="419"/>
      <c r="BW671" s="419"/>
      <c r="BX671" s="397"/>
      <c r="BZ671" s="449"/>
      <c r="CB671" s="419"/>
      <c r="CC671" s="419"/>
      <c r="CD671" s="419"/>
      <c r="CF671" s="419"/>
      <c r="CG671" s="419"/>
      <c r="CH671" s="419"/>
    </row>
    <row r="672" spans="3:86" ht="21" thickBot="1">
      <c r="C672" s="425"/>
      <c r="P672" s="431"/>
      <c r="R672" s="419"/>
      <c r="S672" s="446"/>
      <c r="T672" s="419"/>
      <c r="V672" s="196"/>
      <c r="W672" s="419"/>
      <c r="X672" s="419"/>
      <c r="Z672" s="419"/>
      <c r="AA672" s="419"/>
      <c r="AB672" s="419"/>
      <c r="AD672" s="419"/>
      <c r="AE672" s="419"/>
      <c r="AF672" s="419"/>
      <c r="AH672" s="419"/>
      <c r="AI672" s="419"/>
      <c r="AJ672" s="419"/>
      <c r="AL672" s="419"/>
      <c r="AM672" s="419"/>
      <c r="AN672" s="403"/>
      <c r="AO672" s="419"/>
      <c r="AP672" s="419"/>
      <c r="AQ672" s="419"/>
      <c r="AR672" s="419"/>
      <c r="AS672" s="419"/>
      <c r="AT672" s="419"/>
      <c r="AU672" s="419"/>
      <c r="AV672" s="419"/>
      <c r="AX672" s="419"/>
      <c r="AY672" s="419"/>
      <c r="AZ672" s="419"/>
      <c r="BB672" s="419"/>
      <c r="BC672" s="419"/>
      <c r="BD672" s="419"/>
      <c r="BF672" s="419"/>
      <c r="BG672" s="419"/>
      <c r="BH672" s="419"/>
      <c r="BJ672" s="419"/>
      <c r="BK672" s="419"/>
      <c r="BL672" s="419"/>
      <c r="BN672" s="419"/>
      <c r="BO672" s="419"/>
      <c r="BP672" s="419"/>
      <c r="BR672" s="419"/>
      <c r="BS672" s="419"/>
      <c r="BT672" s="419"/>
      <c r="BV672" s="419"/>
      <c r="BW672" s="419"/>
      <c r="BX672" s="397"/>
      <c r="BZ672" s="449"/>
      <c r="CB672" s="419"/>
      <c r="CC672" s="419"/>
      <c r="CD672" s="419"/>
      <c r="CF672" s="419"/>
      <c r="CG672" s="419"/>
      <c r="CH672" s="419"/>
    </row>
    <row r="673" spans="3:86" ht="21" thickBot="1">
      <c r="C673" s="425"/>
      <c r="P673" s="431"/>
      <c r="R673" s="419"/>
      <c r="S673" s="446"/>
      <c r="T673" s="419"/>
      <c r="V673" s="196"/>
      <c r="W673" s="419"/>
      <c r="X673" s="419"/>
      <c r="Z673" s="419"/>
      <c r="AA673" s="419"/>
      <c r="AB673" s="419"/>
      <c r="AD673" s="419"/>
      <c r="AE673" s="419"/>
      <c r="AF673" s="419"/>
      <c r="AH673" s="419"/>
      <c r="AI673" s="419"/>
      <c r="AJ673" s="419"/>
      <c r="AL673" s="419"/>
      <c r="AM673" s="419"/>
      <c r="AN673" s="403"/>
      <c r="AO673" s="419"/>
      <c r="AP673" s="419"/>
      <c r="AQ673" s="419"/>
      <c r="AR673" s="419"/>
      <c r="AS673" s="419"/>
      <c r="AT673" s="419"/>
      <c r="AU673" s="419"/>
      <c r="AV673" s="419"/>
      <c r="AX673" s="419"/>
      <c r="AY673" s="419"/>
      <c r="AZ673" s="419"/>
      <c r="BB673" s="419"/>
      <c r="BC673" s="419"/>
      <c r="BD673" s="419"/>
      <c r="BF673" s="419"/>
      <c r="BG673" s="419"/>
      <c r="BH673" s="419"/>
      <c r="BJ673" s="419"/>
      <c r="BK673" s="419"/>
      <c r="BL673" s="419"/>
      <c r="BN673" s="419"/>
      <c r="BO673" s="419"/>
      <c r="BP673" s="419"/>
      <c r="BR673" s="419"/>
      <c r="BS673" s="419"/>
      <c r="BT673" s="419"/>
      <c r="BV673" s="419"/>
      <c r="BW673" s="419"/>
      <c r="BX673" s="397"/>
      <c r="BZ673" s="449"/>
      <c r="CB673" s="419"/>
      <c r="CC673" s="419"/>
      <c r="CD673" s="419"/>
      <c r="CF673" s="419"/>
      <c r="CG673" s="419"/>
      <c r="CH673" s="419"/>
    </row>
    <row r="674" spans="3:86" ht="21" thickBot="1">
      <c r="C674" s="425"/>
      <c r="P674" s="431"/>
      <c r="R674" s="419"/>
      <c r="S674" s="446"/>
      <c r="T674" s="419"/>
      <c r="V674" s="196"/>
      <c r="W674" s="419"/>
      <c r="X674" s="419"/>
      <c r="Z674" s="419"/>
      <c r="AA674" s="419"/>
      <c r="AB674" s="419"/>
      <c r="AD674" s="419"/>
      <c r="AE674" s="419"/>
      <c r="AF674" s="419"/>
      <c r="AH674" s="419"/>
      <c r="AI674" s="419"/>
      <c r="AJ674" s="419"/>
      <c r="AL674" s="419"/>
      <c r="AM674" s="419"/>
      <c r="AN674" s="403"/>
      <c r="AO674" s="419"/>
      <c r="AP674" s="419"/>
      <c r="AQ674" s="419"/>
      <c r="AR674" s="419"/>
      <c r="AS674" s="419"/>
      <c r="AT674" s="419"/>
      <c r="AU674" s="419"/>
      <c r="AV674" s="419"/>
      <c r="AX674" s="419"/>
      <c r="AY674" s="419"/>
      <c r="AZ674" s="419"/>
      <c r="BB674" s="419"/>
      <c r="BC674" s="419"/>
      <c r="BD674" s="419"/>
      <c r="BF674" s="419"/>
      <c r="BG674" s="419"/>
      <c r="BH674" s="419"/>
      <c r="BJ674" s="419"/>
      <c r="BK674" s="419"/>
      <c r="BL674" s="419"/>
      <c r="BN674" s="419"/>
      <c r="BO674" s="419"/>
      <c r="BP674" s="419"/>
      <c r="BR674" s="419"/>
      <c r="BS674" s="419"/>
      <c r="BT674" s="419"/>
      <c r="BV674" s="419"/>
      <c r="BW674" s="419"/>
      <c r="BX674" s="397"/>
      <c r="BZ674" s="449"/>
      <c r="CB674" s="419"/>
      <c r="CC674" s="419"/>
      <c r="CD674" s="419"/>
      <c r="CF674" s="419"/>
      <c r="CG674" s="419"/>
      <c r="CH674" s="419"/>
    </row>
    <row r="675" spans="3:86" ht="21" thickBot="1">
      <c r="C675" s="425"/>
      <c r="P675" s="431"/>
      <c r="R675" s="419"/>
      <c r="S675" s="446"/>
      <c r="T675" s="419"/>
      <c r="V675" s="196"/>
      <c r="W675" s="419"/>
      <c r="X675" s="419"/>
      <c r="Z675" s="419"/>
      <c r="AA675" s="419"/>
      <c r="AB675" s="419"/>
      <c r="AD675" s="419"/>
      <c r="AE675" s="419"/>
      <c r="AF675" s="419"/>
      <c r="AH675" s="419"/>
      <c r="AI675" s="419"/>
      <c r="AJ675" s="419"/>
      <c r="AL675" s="419"/>
      <c r="AM675" s="419"/>
      <c r="AN675" s="403"/>
      <c r="AO675" s="419"/>
      <c r="AP675" s="419"/>
      <c r="AQ675" s="419"/>
      <c r="AR675" s="419"/>
      <c r="AS675" s="419"/>
      <c r="AT675" s="419"/>
      <c r="AU675" s="419"/>
      <c r="AV675" s="419"/>
      <c r="AX675" s="419"/>
      <c r="AY675" s="419"/>
      <c r="AZ675" s="419"/>
      <c r="BB675" s="419"/>
      <c r="BC675" s="419"/>
      <c r="BD675" s="419"/>
      <c r="BF675" s="419"/>
      <c r="BG675" s="419"/>
      <c r="BH675" s="419"/>
      <c r="BJ675" s="419"/>
      <c r="BK675" s="419"/>
      <c r="BL675" s="419"/>
      <c r="BN675" s="419"/>
      <c r="BO675" s="419"/>
      <c r="BP675" s="419"/>
      <c r="BR675" s="419"/>
      <c r="BS675" s="419"/>
      <c r="BT675" s="419"/>
      <c r="BV675" s="419"/>
      <c r="BW675" s="419"/>
      <c r="BX675" s="397"/>
      <c r="BZ675" s="449"/>
      <c r="CB675" s="419"/>
      <c r="CC675" s="419"/>
      <c r="CD675" s="419"/>
      <c r="CF675" s="419"/>
      <c r="CG675" s="419"/>
      <c r="CH675" s="419"/>
    </row>
    <row r="676" spans="3:86" ht="21" thickBot="1">
      <c r="C676" s="425"/>
      <c r="P676" s="431"/>
      <c r="R676" s="419"/>
      <c r="S676" s="446"/>
      <c r="T676" s="419"/>
      <c r="V676" s="196"/>
      <c r="W676" s="419"/>
      <c r="X676" s="419"/>
      <c r="Z676" s="419"/>
      <c r="AA676" s="419"/>
      <c r="AB676" s="419"/>
      <c r="AD676" s="419"/>
      <c r="AE676" s="419"/>
      <c r="AF676" s="419"/>
      <c r="AH676" s="419"/>
      <c r="AI676" s="419"/>
      <c r="AJ676" s="419"/>
      <c r="AL676" s="419"/>
      <c r="AM676" s="419"/>
      <c r="AN676" s="403"/>
      <c r="AO676" s="419"/>
      <c r="AP676" s="419"/>
      <c r="AQ676" s="419"/>
      <c r="AR676" s="419"/>
      <c r="AS676" s="419"/>
      <c r="AT676" s="419"/>
      <c r="AU676" s="419"/>
      <c r="AV676" s="419"/>
      <c r="AX676" s="419"/>
      <c r="AY676" s="419"/>
      <c r="AZ676" s="419"/>
      <c r="BB676" s="419"/>
      <c r="BC676" s="419"/>
      <c r="BD676" s="419"/>
      <c r="BF676" s="419"/>
      <c r="BG676" s="419"/>
      <c r="BH676" s="419"/>
      <c r="BJ676" s="419"/>
      <c r="BK676" s="419"/>
      <c r="BL676" s="419"/>
      <c r="BN676" s="419"/>
      <c r="BO676" s="419"/>
      <c r="BP676" s="419"/>
      <c r="BR676" s="419"/>
      <c r="BS676" s="419"/>
      <c r="BT676" s="419"/>
      <c r="BV676" s="419"/>
      <c r="BW676" s="419"/>
      <c r="BX676" s="397"/>
      <c r="BZ676" s="449"/>
      <c r="CB676" s="419"/>
      <c r="CC676" s="419"/>
      <c r="CD676" s="419"/>
      <c r="CF676" s="419"/>
      <c r="CG676" s="419"/>
      <c r="CH676" s="419"/>
    </row>
    <row r="677" spans="3:86" ht="21" thickBot="1">
      <c r="C677" s="425"/>
      <c r="P677" s="431"/>
      <c r="R677" s="419"/>
      <c r="S677" s="446"/>
      <c r="T677" s="419"/>
      <c r="V677" s="196"/>
      <c r="W677" s="419"/>
      <c r="X677" s="419"/>
      <c r="Z677" s="419"/>
      <c r="AA677" s="419"/>
      <c r="AB677" s="419"/>
      <c r="AD677" s="419"/>
      <c r="AE677" s="419"/>
      <c r="AF677" s="419"/>
      <c r="AH677" s="419"/>
      <c r="AI677" s="419"/>
      <c r="AJ677" s="419"/>
      <c r="AL677" s="419"/>
      <c r="AM677" s="419"/>
      <c r="AN677" s="403"/>
      <c r="AO677" s="419"/>
      <c r="AP677" s="419"/>
      <c r="AQ677" s="419"/>
      <c r="AR677" s="419"/>
      <c r="AS677" s="419"/>
      <c r="AT677" s="419"/>
      <c r="AU677" s="419"/>
      <c r="AV677" s="419"/>
      <c r="AX677" s="419"/>
      <c r="AY677" s="419"/>
      <c r="AZ677" s="419"/>
      <c r="BB677" s="419"/>
      <c r="BC677" s="419"/>
      <c r="BD677" s="419"/>
      <c r="BF677" s="419"/>
      <c r="BG677" s="419"/>
      <c r="BH677" s="419"/>
      <c r="BJ677" s="419"/>
      <c r="BK677" s="419"/>
      <c r="BL677" s="419"/>
      <c r="BN677" s="419"/>
      <c r="BO677" s="419"/>
      <c r="BP677" s="419"/>
      <c r="BR677" s="419"/>
      <c r="BS677" s="419"/>
      <c r="BT677" s="419"/>
      <c r="BV677" s="419"/>
      <c r="BW677" s="419"/>
      <c r="BX677" s="397"/>
      <c r="BZ677" s="449"/>
      <c r="CB677" s="419"/>
      <c r="CC677" s="419"/>
      <c r="CD677" s="419"/>
      <c r="CF677" s="419"/>
      <c r="CG677" s="419"/>
      <c r="CH677" s="419"/>
    </row>
    <row r="678" spans="3:86" ht="21" thickBot="1">
      <c r="C678" s="425"/>
      <c r="P678" s="431"/>
      <c r="R678" s="419"/>
      <c r="S678" s="446"/>
      <c r="T678" s="419"/>
      <c r="V678" s="196"/>
      <c r="W678" s="419"/>
      <c r="X678" s="419"/>
      <c r="Z678" s="419"/>
      <c r="AA678" s="419"/>
      <c r="AB678" s="419"/>
      <c r="AD678" s="419"/>
      <c r="AE678" s="419"/>
      <c r="AF678" s="419"/>
      <c r="AH678" s="419"/>
      <c r="AI678" s="419"/>
      <c r="AJ678" s="419"/>
      <c r="AL678" s="419"/>
      <c r="AM678" s="419"/>
      <c r="AN678" s="403"/>
      <c r="AO678" s="419"/>
      <c r="AP678" s="419"/>
      <c r="AQ678" s="419"/>
      <c r="AR678" s="419"/>
      <c r="AS678" s="419"/>
      <c r="AT678" s="419"/>
      <c r="AU678" s="419"/>
      <c r="AV678" s="419"/>
      <c r="AX678" s="419"/>
      <c r="AY678" s="419"/>
      <c r="AZ678" s="419"/>
      <c r="BB678" s="419"/>
      <c r="BC678" s="419"/>
      <c r="BD678" s="419"/>
      <c r="BF678" s="419"/>
      <c r="BG678" s="419"/>
      <c r="BH678" s="419"/>
      <c r="BJ678" s="419"/>
      <c r="BK678" s="419"/>
      <c r="BL678" s="419"/>
      <c r="BN678" s="419"/>
      <c r="BO678" s="419"/>
      <c r="BP678" s="419"/>
      <c r="BR678" s="419"/>
      <c r="BS678" s="419"/>
      <c r="BT678" s="419"/>
      <c r="BV678" s="419"/>
      <c r="BW678" s="419"/>
      <c r="BX678" s="397"/>
      <c r="BZ678" s="449"/>
      <c r="CB678" s="419"/>
      <c r="CC678" s="419"/>
      <c r="CD678" s="419"/>
      <c r="CF678" s="419"/>
      <c r="CG678" s="419"/>
      <c r="CH678" s="419"/>
    </row>
    <row r="679" spans="3:86" ht="21" thickBot="1">
      <c r="C679" s="425"/>
      <c r="P679" s="431"/>
      <c r="R679" s="419"/>
      <c r="S679" s="446"/>
      <c r="T679" s="419"/>
      <c r="V679" s="196"/>
      <c r="W679" s="419"/>
      <c r="X679" s="419"/>
      <c r="Z679" s="419"/>
      <c r="AA679" s="419"/>
      <c r="AB679" s="419"/>
      <c r="AD679" s="419"/>
      <c r="AE679" s="419"/>
      <c r="AF679" s="419"/>
      <c r="AH679" s="419"/>
      <c r="AI679" s="419"/>
      <c r="AJ679" s="419"/>
      <c r="AL679" s="419"/>
      <c r="AM679" s="419"/>
      <c r="AN679" s="403"/>
      <c r="AO679" s="419"/>
      <c r="AP679" s="419"/>
      <c r="AQ679" s="419"/>
      <c r="AR679" s="419"/>
      <c r="AS679" s="419"/>
      <c r="AT679" s="419"/>
      <c r="AU679" s="419"/>
      <c r="AV679" s="419"/>
      <c r="AX679" s="419"/>
      <c r="AY679" s="419"/>
      <c r="AZ679" s="419"/>
      <c r="BB679" s="419"/>
      <c r="BC679" s="419"/>
      <c r="BD679" s="419"/>
      <c r="BF679" s="419"/>
      <c r="BG679" s="419"/>
      <c r="BH679" s="419"/>
      <c r="BJ679" s="419"/>
      <c r="BK679" s="419"/>
      <c r="BL679" s="419"/>
      <c r="BN679" s="419"/>
      <c r="BO679" s="419"/>
      <c r="BP679" s="419"/>
      <c r="BR679" s="419"/>
      <c r="BS679" s="419"/>
      <c r="BT679" s="419"/>
      <c r="BV679" s="419"/>
      <c r="BW679" s="419"/>
      <c r="BX679" s="397"/>
      <c r="BZ679" s="449"/>
      <c r="CB679" s="419"/>
      <c r="CC679" s="419"/>
      <c r="CD679" s="419"/>
      <c r="CF679" s="419"/>
      <c r="CG679" s="419"/>
      <c r="CH679" s="419"/>
    </row>
    <row r="680" spans="3:86" ht="21" thickBot="1">
      <c r="C680" s="425"/>
      <c r="P680" s="431"/>
      <c r="R680" s="419"/>
      <c r="S680" s="446"/>
      <c r="T680" s="419"/>
      <c r="V680" s="196"/>
      <c r="W680" s="419"/>
      <c r="X680" s="419"/>
      <c r="Z680" s="419"/>
      <c r="AA680" s="419"/>
      <c r="AB680" s="419"/>
      <c r="AD680" s="419"/>
      <c r="AE680" s="419"/>
      <c r="AF680" s="419"/>
      <c r="AH680" s="419"/>
      <c r="AI680" s="419"/>
      <c r="AJ680" s="419"/>
      <c r="AL680" s="419"/>
      <c r="AM680" s="419"/>
      <c r="AN680" s="403"/>
      <c r="AO680" s="419"/>
      <c r="AP680" s="419"/>
      <c r="AQ680" s="419"/>
      <c r="AR680" s="419"/>
      <c r="AS680" s="419"/>
      <c r="AT680" s="419"/>
      <c r="AU680" s="419"/>
      <c r="AV680" s="419"/>
      <c r="AX680" s="419"/>
      <c r="AY680" s="419"/>
      <c r="AZ680" s="419"/>
      <c r="BB680" s="419"/>
      <c r="BC680" s="419"/>
      <c r="BD680" s="419"/>
      <c r="BF680" s="419"/>
      <c r="BG680" s="419"/>
      <c r="BH680" s="419"/>
      <c r="BJ680" s="419"/>
      <c r="BK680" s="419"/>
      <c r="BL680" s="419"/>
      <c r="BN680" s="419"/>
      <c r="BO680" s="419"/>
      <c r="BP680" s="419"/>
      <c r="BR680" s="419"/>
      <c r="BS680" s="419"/>
      <c r="BT680" s="419"/>
      <c r="BV680" s="419"/>
      <c r="BW680" s="419"/>
      <c r="BX680" s="397"/>
      <c r="BZ680" s="449"/>
      <c r="CB680" s="419"/>
      <c r="CC680" s="419"/>
      <c r="CD680" s="419"/>
      <c r="CF680" s="419"/>
      <c r="CG680" s="419"/>
      <c r="CH680" s="419"/>
    </row>
    <row r="681" spans="3:86" ht="21" thickBot="1">
      <c r="C681" s="425"/>
      <c r="P681" s="431"/>
      <c r="R681" s="419"/>
      <c r="S681" s="446"/>
      <c r="T681" s="419"/>
      <c r="V681" s="196"/>
      <c r="W681" s="419"/>
      <c r="X681" s="419"/>
      <c r="Z681" s="419"/>
      <c r="AA681" s="419"/>
      <c r="AB681" s="419"/>
      <c r="AD681" s="419"/>
      <c r="AE681" s="419"/>
      <c r="AF681" s="419"/>
      <c r="AH681" s="419"/>
      <c r="AI681" s="419"/>
      <c r="AJ681" s="419"/>
      <c r="AL681" s="419"/>
      <c r="AM681" s="419"/>
      <c r="AN681" s="403"/>
      <c r="AO681" s="419"/>
      <c r="AP681" s="419"/>
      <c r="AQ681" s="419"/>
      <c r="AR681" s="419"/>
      <c r="AS681" s="419"/>
      <c r="AT681" s="419"/>
      <c r="AU681" s="419"/>
      <c r="AV681" s="419"/>
      <c r="AX681" s="419"/>
      <c r="AY681" s="419"/>
      <c r="AZ681" s="419"/>
      <c r="BB681" s="419"/>
      <c r="BC681" s="419"/>
      <c r="BD681" s="419"/>
      <c r="BF681" s="419"/>
      <c r="BG681" s="419"/>
      <c r="BH681" s="419"/>
      <c r="BJ681" s="419"/>
      <c r="BK681" s="419"/>
      <c r="BL681" s="419"/>
      <c r="BN681" s="419"/>
      <c r="BO681" s="419"/>
      <c r="BP681" s="419"/>
      <c r="BR681" s="419"/>
      <c r="BS681" s="419"/>
      <c r="BT681" s="419"/>
      <c r="BV681" s="419"/>
      <c r="BW681" s="419"/>
      <c r="BX681" s="397"/>
      <c r="BZ681" s="449"/>
      <c r="CB681" s="419"/>
      <c r="CC681" s="419"/>
      <c r="CD681" s="419"/>
      <c r="CF681" s="419"/>
      <c r="CG681" s="419"/>
      <c r="CH681" s="419"/>
    </row>
    <row r="682" spans="3:86" ht="21" thickBot="1">
      <c r="C682" s="425"/>
      <c r="P682" s="431"/>
      <c r="R682" s="419"/>
      <c r="S682" s="446"/>
      <c r="T682" s="419"/>
      <c r="V682" s="196"/>
      <c r="W682" s="419"/>
      <c r="X682" s="419"/>
      <c r="Z682" s="419"/>
      <c r="AA682" s="419"/>
      <c r="AB682" s="419"/>
      <c r="AD682" s="419"/>
      <c r="AE682" s="419"/>
      <c r="AF682" s="419"/>
      <c r="AH682" s="419"/>
      <c r="AI682" s="419"/>
      <c r="AJ682" s="419"/>
      <c r="AL682" s="419"/>
      <c r="AM682" s="419"/>
      <c r="AN682" s="403"/>
      <c r="AO682" s="419"/>
      <c r="AP682" s="419"/>
      <c r="AQ682" s="419"/>
      <c r="AR682" s="419"/>
      <c r="AS682" s="419"/>
      <c r="AT682" s="419"/>
      <c r="AU682" s="419"/>
      <c r="AV682" s="419"/>
      <c r="AX682" s="419"/>
      <c r="AY682" s="419"/>
      <c r="AZ682" s="419"/>
      <c r="BB682" s="419"/>
      <c r="BC682" s="419"/>
      <c r="BD682" s="419"/>
      <c r="BF682" s="419"/>
      <c r="BG682" s="419"/>
      <c r="BH682" s="419"/>
      <c r="BJ682" s="419"/>
      <c r="BK682" s="419"/>
      <c r="BL682" s="419"/>
      <c r="BN682" s="419"/>
      <c r="BO682" s="419"/>
      <c r="BP682" s="419"/>
      <c r="BR682" s="419"/>
      <c r="BS682" s="419"/>
      <c r="BT682" s="419"/>
      <c r="BV682" s="419"/>
      <c r="BW682" s="419"/>
      <c r="BX682" s="397"/>
      <c r="BZ682" s="449"/>
      <c r="CB682" s="419"/>
      <c r="CC682" s="419"/>
      <c r="CD682" s="419"/>
      <c r="CF682" s="419"/>
      <c r="CG682" s="419"/>
      <c r="CH682" s="419"/>
    </row>
    <row r="683" spans="3:86" ht="21" thickBot="1">
      <c r="C683" s="425"/>
      <c r="P683" s="431"/>
      <c r="R683" s="419"/>
      <c r="S683" s="446"/>
      <c r="T683" s="419"/>
      <c r="V683" s="196"/>
      <c r="W683" s="419"/>
      <c r="X683" s="419"/>
      <c r="Z683" s="419"/>
      <c r="AA683" s="419"/>
      <c r="AB683" s="419"/>
      <c r="AD683" s="419"/>
      <c r="AE683" s="419"/>
      <c r="AF683" s="419"/>
      <c r="AH683" s="419"/>
      <c r="AI683" s="419"/>
      <c r="AJ683" s="419"/>
      <c r="AL683" s="419"/>
      <c r="AM683" s="419"/>
      <c r="AN683" s="403"/>
      <c r="AO683" s="419"/>
      <c r="AP683" s="419"/>
      <c r="AQ683" s="419"/>
      <c r="AR683" s="419"/>
      <c r="AS683" s="419"/>
      <c r="AT683" s="419"/>
      <c r="AU683" s="419"/>
      <c r="AV683" s="419"/>
      <c r="AX683" s="419"/>
      <c r="AY683" s="419"/>
      <c r="AZ683" s="419"/>
      <c r="BB683" s="419"/>
      <c r="BC683" s="419"/>
      <c r="BD683" s="419"/>
      <c r="BF683" s="419"/>
      <c r="BG683" s="419"/>
      <c r="BH683" s="419"/>
      <c r="BJ683" s="419"/>
      <c r="BK683" s="419"/>
      <c r="BL683" s="419"/>
      <c r="BN683" s="419"/>
      <c r="BO683" s="419"/>
      <c r="BP683" s="419"/>
      <c r="BR683" s="419"/>
      <c r="BS683" s="419"/>
      <c r="BT683" s="419"/>
      <c r="BV683" s="419"/>
      <c r="BW683" s="419"/>
      <c r="BX683" s="397"/>
      <c r="BZ683" s="449"/>
      <c r="CB683" s="419"/>
      <c r="CC683" s="419"/>
      <c r="CD683" s="419"/>
      <c r="CF683" s="419"/>
      <c r="CG683" s="419"/>
      <c r="CH683" s="419"/>
    </row>
    <row r="684" spans="3:86" ht="21" thickBot="1">
      <c r="C684" s="425"/>
      <c r="P684" s="431"/>
      <c r="R684" s="419"/>
      <c r="S684" s="446"/>
      <c r="T684" s="419"/>
      <c r="V684" s="196"/>
      <c r="W684" s="419"/>
      <c r="X684" s="419"/>
      <c r="Z684" s="419"/>
      <c r="AA684" s="419"/>
      <c r="AB684" s="419"/>
      <c r="AD684" s="419"/>
      <c r="AE684" s="419"/>
      <c r="AF684" s="419"/>
      <c r="AH684" s="419"/>
      <c r="AI684" s="419"/>
      <c r="AJ684" s="419"/>
      <c r="AL684" s="419"/>
      <c r="AM684" s="419"/>
      <c r="AN684" s="403"/>
      <c r="AO684" s="419"/>
      <c r="AP684" s="419"/>
      <c r="AQ684" s="419"/>
      <c r="AR684" s="419"/>
      <c r="AS684" s="419"/>
      <c r="AT684" s="419"/>
      <c r="AU684" s="419"/>
      <c r="AV684" s="419"/>
      <c r="AX684" s="419"/>
      <c r="AY684" s="419"/>
      <c r="AZ684" s="419"/>
      <c r="BB684" s="419"/>
      <c r="BC684" s="419"/>
      <c r="BD684" s="419"/>
      <c r="BF684" s="419"/>
      <c r="BG684" s="419"/>
      <c r="BH684" s="419"/>
      <c r="BJ684" s="419"/>
      <c r="BK684" s="419"/>
      <c r="BL684" s="419"/>
      <c r="BN684" s="419"/>
      <c r="BO684" s="419"/>
      <c r="BP684" s="419"/>
      <c r="BR684" s="419"/>
      <c r="BS684" s="419"/>
      <c r="BT684" s="419"/>
      <c r="BV684" s="419"/>
      <c r="BW684" s="419"/>
      <c r="BX684" s="397"/>
      <c r="BZ684" s="449"/>
      <c r="CB684" s="419"/>
      <c r="CC684" s="419"/>
      <c r="CD684" s="419"/>
      <c r="CF684" s="419"/>
      <c r="CG684" s="419"/>
      <c r="CH684" s="419"/>
    </row>
    <row r="685" spans="3:86" ht="21" thickBot="1">
      <c r="C685" s="425"/>
      <c r="P685" s="431"/>
      <c r="R685" s="419"/>
      <c r="S685" s="446"/>
      <c r="T685" s="419"/>
      <c r="V685" s="196"/>
      <c r="W685" s="419"/>
      <c r="X685" s="419"/>
      <c r="Z685" s="419"/>
      <c r="AA685" s="419"/>
      <c r="AB685" s="419"/>
      <c r="AD685" s="419"/>
      <c r="AE685" s="419"/>
      <c r="AF685" s="419"/>
      <c r="AH685" s="419"/>
      <c r="AI685" s="419"/>
      <c r="AJ685" s="419"/>
      <c r="AL685" s="419"/>
      <c r="AM685" s="419"/>
      <c r="AN685" s="403"/>
      <c r="AO685" s="419"/>
      <c r="AP685" s="419"/>
      <c r="AQ685" s="419"/>
      <c r="AR685" s="419"/>
      <c r="AS685" s="419"/>
      <c r="AT685" s="419"/>
      <c r="AU685" s="419"/>
      <c r="AV685" s="419"/>
      <c r="AX685" s="419"/>
      <c r="AY685" s="419"/>
      <c r="AZ685" s="419"/>
      <c r="BB685" s="419"/>
      <c r="BC685" s="419"/>
      <c r="BD685" s="419"/>
      <c r="BF685" s="419"/>
      <c r="BG685" s="419"/>
      <c r="BH685" s="419"/>
      <c r="BJ685" s="419"/>
      <c r="BK685" s="419"/>
      <c r="BL685" s="419"/>
      <c r="BN685" s="419"/>
      <c r="BO685" s="419"/>
      <c r="BP685" s="419"/>
      <c r="BR685" s="419"/>
      <c r="BS685" s="419"/>
      <c r="BT685" s="419"/>
      <c r="BV685" s="419"/>
      <c r="BW685" s="419"/>
      <c r="BX685" s="397"/>
      <c r="BZ685" s="449"/>
      <c r="CB685" s="419"/>
      <c r="CC685" s="419"/>
      <c r="CD685" s="419"/>
      <c r="CF685" s="419"/>
      <c r="CG685" s="419"/>
      <c r="CH685" s="419"/>
    </row>
    <row r="686" spans="3:86" ht="21" thickBot="1">
      <c r="C686" s="425"/>
      <c r="P686" s="431"/>
      <c r="R686" s="419"/>
      <c r="S686" s="446"/>
      <c r="T686" s="419"/>
      <c r="V686" s="196"/>
      <c r="W686" s="419"/>
      <c r="X686" s="419"/>
      <c r="Z686" s="419"/>
      <c r="AA686" s="419"/>
      <c r="AB686" s="419"/>
      <c r="AD686" s="419"/>
      <c r="AE686" s="419"/>
      <c r="AF686" s="419"/>
      <c r="AH686" s="419"/>
      <c r="AI686" s="419"/>
      <c r="AJ686" s="419"/>
      <c r="AL686" s="419"/>
      <c r="AM686" s="419"/>
      <c r="AN686" s="403"/>
      <c r="AO686" s="419"/>
      <c r="AP686" s="419"/>
      <c r="AQ686" s="419"/>
      <c r="AR686" s="419"/>
      <c r="AS686" s="419"/>
      <c r="AT686" s="419"/>
      <c r="AU686" s="419"/>
      <c r="AV686" s="419"/>
      <c r="AX686" s="419"/>
      <c r="AY686" s="419"/>
      <c r="AZ686" s="419"/>
      <c r="BB686" s="419"/>
      <c r="BC686" s="419"/>
      <c r="BD686" s="419"/>
      <c r="BF686" s="419"/>
      <c r="BG686" s="419"/>
      <c r="BH686" s="419"/>
      <c r="BJ686" s="419"/>
      <c r="BK686" s="419"/>
      <c r="BL686" s="419"/>
      <c r="BN686" s="419"/>
      <c r="BO686" s="419"/>
      <c r="BP686" s="419"/>
      <c r="BR686" s="419"/>
      <c r="BS686" s="419"/>
      <c r="BT686" s="419"/>
      <c r="BV686" s="419"/>
      <c r="BW686" s="419"/>
      <c r="BX686" s="397"/>
      <c r="BZ686" s="449"/>
      <c r="CB686" s="419"/>
      <c r="CC686" s="419"/>
      <c r="CD686" s="419"/>
      <c r="CF686" s="419"/>
      <c r="CG686" s="419"/>
      <c r="CH686" s="419"/>
    </row>
    <row r="687" spans="3:86" ht="21" thickBot="1">
      <c r="C687" s="425"/>
      <c r="P687" s="431"/>
      <c r="R687" s="419"/>
      <c r="S687" s="446"/>
      <c r="T687" s="419"/>
      <c r="V687" s="196"/>
      <c r="W687" s="419"/>
      <c r="X687" s="419"/>
      <c r="Z687" s="419"/>
      <c r="AA687" s="419"/>
      <c r="AB687" s="419"/>
      <c r="AD687" s="419"/>
      <c r="AE687" s="419"/>
      <c r="AF687" s="419"/>
      <c r="AH687" s="419"/>
      <c r="AI687" s="419"/>
      <c r="AJ687" s="419"/>
      <c r="AL687" s="419"/>
      <c r="AM687" s="419"/>
      <c r="AN687" s="403"/>
      <c r="AO687" s="419"/>
      <c r="AP687" s="419"/>
      <c r="AQ687" s="419"/>
      <c r="AR687" s="419"/>
      <c r="AS687" s="419"/>
      <c r="AT687" s="419"/>
      <c r="AU687" s="419"/>
      <c r="AV687" s="419"/>
      <c r="AX687" s="419"/>
      <c r="AY687" s="419"/>
      <c r="AZ687" s="419"/>
      <c r="BB687" s="419"/>
      <c r="BC687" s="419"/>
      <c r="BD687" s="419"/>
      <c r="BF687" s="419"/>
      <c r="BG687" s="419"/>
      <c r="BH687" s="419"/>
      <c r="BJ687" s="419"/>
      <c r="BK687" s="419"/>
      <c r="BL687" s="419"/>
      <c r="BN687" s="419"/>
      <c r="BO687" s="419"/>
      <c r="BP687" s="419"/>
      <c r="BR687" s="419"/>
      <c r="BS687" s="419"/>
      <c r="BT687" s="419"/>
      <c r="BV687" s="419"/>
      <c r="BW687" s="419"/>
      <c r="BX687" s="397"/>
      <c r="BZ687" s="449"/>
      <c r="CB687" s="419"/>
      <c r="CC687" s="419"/>
      <c r="CD687" s="419"/>
      <c r="CF687" s="419"/>
      <c r="CG687" s="419"/>
      <c r="CH687" s="419"/>
    </row>
    <row r="688" spans="3:86" ht="21" thickBot="1">
      <c r="C688" s="425"/>
      <c r="P688" s="431"/>
      <c r="R688" s="419"/>
      <c r="S688" s="446"/>
      <c r="T688" s="419"/>
      <c r="V688" s="196"/>
      <c r="W688" s="419"/>
      <c r="X688" s="419"/>
      <c r="Z688" s="419"/>
      <c r="AA688" s="419"/>
      <c r="AB688" s="419"/>
      <c r="AD688" s="419"/>
      <c r="AE688" s="419"/>
      <c r="AF688" s="419"/>
      <c r="AH688" s="419"/>
      <c r="AI688" s="419"/>
      <c r="AJ688" s="419"/>
      <c r="AL688" s="419"/>
      <c r="AM688" s="419"/>
      <c r="AN688" s="403"/>
      <c r="AO688" s="419"/>
      <c r="AP688" s="419"/>
      <c r="AQ688" s="419"/>
      <c r="AR688" s="419"/>
      <c r="AS688" s="419"/>
      <c r="AT688" s="419"/>
      <c r="AU688" s="419"/>
      <c r="AV688" s="419"/>
      <c r="AX688" s="419"/>
      <c r="AY688" s="419"/>
      <c r="AZ688" s="419"/>
      <c r="BB688" s="419"/>
      <c r="BC688" s="419"/>
      <c r="BD688" s="419"/>
      <c r="BF688" s="419"/>
      <c r="BG688" s="419"/>
      <c r="BH688" s="419"/>
      <c r="BJ688" s="419"/>
      <c r="BK688" s="419"/>
      <c r="BL688" s="419"/>
      <c r="BN688" s="419"/>
      <c r="BO688" s="419"/>
      <c r="BP688" s="419"/>
      <c r="BR688" s="419"/>
      <c r="BS688" s="419"/>
      <c r="BT688" s="419"/>
      <c r="BV688" s="419"/>
      <c r="BW688" s="419"/>
      <c r="BX688" s="397"/>
      <c r="BZ688" s="449"/>
      <c r="CB688" s="419"/>
      <c r="CC688" s="419"/>
      <c r="CD688" s="419"/>
      <c r="CF688" s="419"/>
      <c r="CG688" s="419"/>
      <c r="CH688" s="419"/>
    </row>
    <row r="689" spans="3:86" ht="21" thickBot="1">
      <c r="C689" s="425"/>
      <c r="P689" s="431"/>
      <c r="R689" s="419"/>
      <c r="S689" s="446"/>
      <c r="T689" s="419"/>
      <c r="V689" s="196"/>
      <c r="W689" s="419"/>
      <c r="X689" s="419"/>
      <c r="Z689" s="419"/>
      <c r="AA689" s="419"/>
      <c r="AB689" s="419"/>
      <c r="AD689" s="419"/>
      <c r="AE689" s="419"/>
      <c r="AF689" s="419"/>
      <c r="AH689" s="419"/>
      <c r="AI689" s="419"/>
      <c r="AJ689" s="419"/>
      <c r="AL689" s="419"/>
      <c r="AM689" s="419"/>
      <c r="AN689" s="403"/>
      <c r="AO689" s="419"/>
      <c r="AP689" s="419"/>
      <c r="AQ689" s="419"/>
      <c r="AR689" s="419"/>
      <c r="AS689" s="419"/>
      <c r="AT689" s="419"/>
      <c r="AU689" s="419"/>
      <c r="AV689" s="419"/>
      <c r="AX689" s="419"/>
      <c r="AY689" s="419"/>
      <c r="AZ689" s="419"/>
      <c r="BB689" s="419"/>
      <c r="BC689" s="419"/>
      <c r="BD689" s="419"/>
      <c r="BF689" s="419"/>
      <c r="BG689" s="419"/>
      <c r="BH689" s="419"/>
      <c r="BJ689" s="419"/>
      <c r="BK689" s="419"/>
      <c r="BL689" s="419"/>
      <c r="BN689" s="419"/>
      <c r="BO689" s="419"/>
      <c r="BP689" s="419"/>
      <c r="BR689" s="419"/>
      <c r="BS689" s="419"/>
      <c r="BT689" s="419"/>
      <c r="BV689" s="419"/>
      <c r="BW689" s="419"/>
      <c r="BX689" s="397"/>
      <c r="BZ689" s="449"/>
      <c r="CB689" s="419"/>
      <c r="CC689" s="419"/>
      <c r="CD689" s="419"/>
      <c r="CF689" s="419"/>
      <c r="CG689" s="419"/>
      <c r="CH689" s="419"/>
    </row>
    <row r="690" spans="3:86" ht="21" thickBot="1">
      <c r="C690" s="425"/>
      <c r="P690" s="431"/>
      <c r="R690" s="419"/>
      <c r="S690" s="446"/>
      <c r="T690" s="419"/>
      <c r="V690" s="196"/>
      <c r="W690" s="419"/>
      <c r="X690" s="419"/>
      <c r="Z690" s="419"/>
      <c r="AA690" s="419"/>
      <c r="AB690" s="419"/>
      <c r="AD690" s="419"/>
      <c r="AE690" s="419"/>
      <c r="AF690" s="419"/>
      <c r="AH690" s="419"/>
      <c r="AI690" s="419"/>
      <c r="AJ690" s="419"/>
      <c r="AL690" s="419"/>
      <c r="AM690" s="419"/>
      <c r="AN690" s="403"/>
      <c r="AO690" s="419"/>
      <c r="AP690" s="419"/>
      <c r="AQ690" s="419"/>
      <c r="AR690" s="419"/>
      <c r="AS690" s="419"/>
      <c r="AT690" s="419"/>
      <c r="AU690" s="419"/>
      <c r="AV690" s="419"/>
      <c r="AX690" s="419"/>
      <c r="AY690" s="419"/>
      <c r="AZ690" s="419"/>
      <c r="BB690" s="419"/>
      <c r="BC690" s="419"/>
      <c r="BD690" s="419"/>
      <c r="BF690" s="419"/>
      <c r="BG690" s="419"/>
      <c r="BH690" s="419"/>
      <c r="BJ690" s="419"/>
      <c r="BK690" s="419"/>
      <c r="BL690" s="419"/>
      <c r="BN690" s="419"/>
      <c r="BO690" s="419"/>
      <c r="BP690" s="419"/>
      <c r="BR690" s="419"/>
      <c r="BS690" s="419"/>
      <c r="BT690" s="419"/>
      <c r="BV690" s="419"/>
      <c r="BW690" s="419"/>
      <c r="BX690" s="397"/>
      <c r="BZ690" s="449"/>
      <c r="CB690" s="419"/>
      <c r="CC690" s="419"/>
      <c r="CD690" s="419"/>
      <c r="CF690" s="419"/>
      <c r="CG690" s="419"/>
      <c r="CH690" s="419"/>
    </row>
    <row r="691" spans="3:86" ht="21" thickBot="1">
      <c r="C691" s="425"/>
      <c r="P691" s="431"/>
      <c r="R691" s="419"/>
      <c r="S691" s="446"/>
      <c r="T691" s="419"/>
      <c r="V691" s="196"/>
      <c r="W691" s="419"/>
      <c r="X691" s="419"/>
      <c r="Z691" s="419"/>
      <c r="AA691" s="419"/>
      <c r="AB691" s="419"/>
      <c r="AD691" s="419"/>
      <c r="AE691" s="419"/>
      <c r="AF691" s="419"/>
      <c r="AH691" s="419"/>
      <c r="AI691" s="419"/>
      <c r="AJ691" s="419"/>
      <c r="AL691" s="419"/>
      <c r="AM691" s="419"/>
      <c r="AN691" s="403"/>
      <c r="AO691" s="419"/>
      <c r="AP691" s="419"/>
      <c r="AQ691" s="419"/>
      <c r="AR691" s="419"/>
      <c r="AS691" s="419"/>
      <c r="AT691" s="419"/>
      <c r="AU691" s="419"/>
      <c r="AV691" s="419"/>
      <c r="AX691" s="419"/>
      <c r="AY691" s="419"/>
      <c r="AZ691" s="419"/>
      <c r="BB691" s="419"/>
      <c r="BC691" s="419"/>
      <c r="BD691" s="419"/>
      <c r="BF691" s="419"/>
      <c r="BG691" s="419"/>
      <c r="BH691" s="419"/>
      <c r="BJ691" s="419"/>
      <c r="BK691" s="419"/>
      <c r="BL691" s="419"/>
      <c r="BN691" s="419"/>
      <c r="BO691" s="419"/>
      <c r="BP691" s="419"/>
      <c r="BR691" s="419"/>
      <c r="BS691" s="419"/>
      <c r="BT691" s="419"/>
      <c r="BV691" s="419"/>
      <c r="BW691" s="419"/>
      <c r="BX691" s="397"/>
      <c r="BZ691" s="449"/>
      <c r="CB691" s="419"/>
      <c r="CC691" s="419"/>
      <c r="CD691" s="419"/>
      <c r="CF691" s="419"/>
      <c r="CG691" s="419"/>
      <c r="CH691" s="419"/>
    </row>
    <row r="692" spans="3:86" ht="21" thickBot="1">
      <c r="C692" s="425"/>
      <c r="P692" s="431"/>
      <c r="R692" s="419"/>
      <c r="S692" s="446"/>
      <c r="T692" s="419"/>
      <c r="V692" s="196"/>
      <c r="W692" s="419"/>
      <c r="X692" s="419"/>
      <c r="Z692" s="419"/>
      <c r="AA692" s="419"/>
      <c r="AB692" s="419"/>
      <c r="AD692" s="419"/>
      <c r="AE692" s="419"/>
      <c r="AF692" s="419"/>
      <c r="AH692" s="419"/>
      <c r="AI692" s="419"/>
      <c r="AJ692" s="419"/>
      <c r="AL692" s="419"/>
      <c r="AM692" s="419"/>
      <c r="AN692" s="403"/>
      <c r="AO692" s="419"/>
      <c r="AP692" s="419"/>
      <c r="AQ692" s="419"/>
      <c r="AR692" s="419"/>
      <c r="AS692" s="419"/>
      <c r="AT692" s="419"/>
      <c r="AU692" s="419"/>
      <c r="AV692" s="419"/>
      <c r="AX692" s="419"/>
      <c r="AY692" s="419"/>
      <c r="AZ692" s="419"/>
      <c r="BB692" s="419"/>
      <c r="BC692" s="419"/>
      <c r="BD692" s="419"/>
      <c r="BF692" s="419"/>
      <c r="BG692" s="419"/>
      <c r="BH692" s="419"/>
      <c r="BJ692" s="419"/>
      <c r="BK692" s="419"/>
      <c r="BL692" s="419"/>
      <c r="BN692" s="419"/>
      <c r="BO692" s="419"/>
      <c r="BP692" s="419"/>
      <c r="BR692" s="419"/>
      <c r="BS692" s="419"/>
      <c r="BT692" s="419"/>
      <c r="BV692" s="419"/>
      <c r="BW692" s="419"/>
      <c r="BX692" s="397"/>
      <c r="BZ692" s="449"/>
      <c r="CB692" s="419"/>
      <c r="CC692" s="419"/>
      <c r="CD692" s="419"/>
      <c r="CF692" s="419"/>
      <c r="CG692" s="419"/>
      <c r="CH692" s="419"/>
    </row>
    <row r="693" spans="3:86" ht="21" thickBot="1">
      <c r="C693" s="425"/>
      <c r="P693" s="431"/>
      <c r="R693" s="419"/>
      <c r="S693" s="446"/>
      <c r="T693" s="419"/>
      <c r="V693" s="196"/>
      <c r="W693" s="419"/>
      <c r="X693" s="419"/>
      <c r="Z693" s="419"/>
      <c r="AA693" s="419"/>
      <c r="AB693" s="419"/>
      <c r="AD693" s="419"/>
      <c r="AE693" s="419"/>
      <c r="AF693" s="419"/>
      <c r="AH693" s="419"/>
      <c r="AI693" s="419"/>
      <c r="AJ693" s="419"/>
      <c r="AL693" s="419"/>
      <c r="AM693" s="419"/>
      <c r="AN693" s="403"/>
      <c r="AO693" s="419"/>
      <c r="AP693" s="419"/>
      <c r="AQ693" s="419"/>
      <c r="AR693" s="419"/>
      <c r="AS693" s="419"/>
      <c r="AT693" s="419"/>
      <c r="AU693" s="419"/>
      <c r="AV693" s="419"/>
      <c r="AX693" s="419"/>
      <c r="AY693" s="419"/>
      <c r="AZ693" s="419"/>
      <c r="BB693" s="419"/>
      <c r="BC693" s="419"/>
      <c r="BD693" s="419"/>
      <c r="BF693" s="419"/>
      <c r="BG693" s="419"/>
      <c r="BH693" s="419"/>
      <c r="BJ693" s="419"/>
      <c r="BK693" s="419"/>
      <c r="BL693" s="419"/>
      <c r="BN693" s="419"/>
      <c r="BO693" s="419"/>
      <c r="BP693" s="419"/>
      <c r="BR693" s="419"/>
      <c r="BS693" s="419"/>
      <c r="BT693" s="419"/>
      <c r="BV693" s="419"/>
      <c r="BW693" s="419"/>
      <c r="BX693" s="397"/>
      <c r="BZ693" s="449"/>
      <c r="CB693" s="419"/>
      <c r="CC693" s="419"/>
      <c r="CD693" s="419"/>
      <c r="CF693" s="419"/>
      <c r="CG693" s="419"/>
      <c r="CH693" s="419"/>
    </row>
    <row r="694" spans="3:86" ht="21" thickBot="1">
      <c r="C694" s="425"/>
      <c r="P694" s="431"/>
      <c r="R694" s="419"/>
      <c r="S694" s="446"/>
      <c r="T694" s="419"/>
      <c r="V694" s="196"/>
      <c r="W694" s="419"/>
      <c r="X694" s="419"/>
      <c r="Z694" s="419"/>
      <c r="AA694" s="419"/>
      <c r="AB694" s="419"/>
      <c r="AD694" s="419"/>
      <c r="AE694" s="419"/>
      <c r="AF694" s="419"/>
      <c r="AH694" s="419"/>
      <c r="AI694" s="419"/>
      <c r="AJ694" s="419"/>
      <c r="AL694" s="419"/>
      <c r="AM694" s="419"/>
      <c r="AN694" s="403"/>
      <c r="AO694" s="419"/>
      <c r="AP694" s="419"/>
      <c r="AQ694" s="419"/>
      <c r="AR694" s="419"/>
      <c r="AS694" s="419"/>
      <c r="AT694" s="419"/>
      <c r="AU694" s="419"/>
      <c r="AV694" s="419"/>
      <c r="AX694" s="419"/>
      <c r="AY694" s="419"/>
      <c r="AZ694" s="419"/>
      <c r="BB694" s="419"/>
      <c r="BC694" s="419"/>
      <c r="BD694" s="419"/>
      <c r="BF694" s="419"/>
      <c r="BG694" s="419"/>
      <c r="BH694" s="419"/>
      <c r="BJ694" s="419"/>
      <c r="BK694" s="419"/>
      <c r="BL694" s="419"/>
      <c r="BN694" s="419"/>
      <c r="BO694" s="419"/>
      <c r="BP694" s="419"/>
      <c r="BR694" s="419"/>
      <c r="BS694" s="419"/>
      <c r="BT694" s="419"/>
      <c r="BV694" s="419"/>
      <c r="BW694" s="419"/>
      <c r="BX694" s="397"/>
      <c r="BZ694" s="449"/>
      <c r="CB694" s="419"/>
      <c r="CC694" s="419"/>
      <c r="CD694" s="419"/>
      <c r="CF694" s="419"/>
      <c r="CG694" s="419"/>
      <c r="CH694" s="419"/>
    </row>
    <row r="695" spans="3:86" ht="21" thickBot="1">
      <c r="C695" s="425"/>
      <c r="P695" s="431"/>
      <c r="R695" s="419"/>
      <c r="S695" s="446"/>
      <c r="T695" s="419"/>
      <c r="V695" s="196"/>
      <c r="W695" s="419"/>
      <c r="X695" s="419"/>
      <c r="Z695" s="419"/>
      <c r="AA695" s="419"/>
      <c r="AB695" s="419"/>
      <c r="AD695" s="419"/>
      <c r="AE695" s="419"/>
      <c r="AF695" s="419"/>
      <c r="AH695" s="419"/>
      <c r="AI695" s="419"/>
      <c r="AJ695" s="419"/>
      <c r="AL695" s="419"/>
      <c r="AM695" s="419"/>
      <c r="AN695" s="403"/>
      <c r="AO695" s="419"/>
      <c r="AP695" s="419"/>
      <c r="AQ695" s="419"/>
      <c r="AR695" s="419"/>
      <c r="AS695" s="419"/>
      <c r="AT695" s="419"/>
      <c r="AU695" s="419"/>
      <c r="AV695" s="419"/>
      <c r="AX695" s="419"/>
      <c r="AY695" s="419"/>
      <c r="AZ695" s="419"/>
      <c r="BB695" s="419"/>
      <c r="BC695" s="419"/>
      <c r="BD695" s="419"/>
      <c r="BF695" s="419"/>
      <c r="BG695" s="419"/>
      <c r="BH695" s="419"/>
      <c r="BJ695" s="419"/>
      <c r="BK695" s="419"/>
      <c r="BL695" s="419"/>
      <c r="BN695" s="419"/>
      <c r="BO695" s="419"/>
      <c r="BP695" s="419"/>
      <c r="BR695" s="419"/>
      <c r="BS695" s="419"/>
      <c r="BT695" s="419"/>
      <c r="BV695" s="419"/>
      <c r="BW695" s="419"/>
      <c r="BX695" s="397"/>
      <c r="BZ695" s="449"/>
      <c r="CB695" s="419"/>
      <c r="CC695" s="419"/>
      <c r="CD695" s="419"/>
      <c r="CF695" s="419"/>
      <c r="CG695" s="419"/>
      <c r="CH695" s="419"/>
    </row>
    <row r="696" spans="3:86" ht="21" thickBot="1">
      <c r="C696" s="425"/>
      <c r="P696" s="431"/>
      <c r="R696" s="419"/>
      <c r="S696" s="446"/>
      <c r="T696" s="419"/>
      <c r="V696" s="196"/>
      <c r="W696" s="419"/>
      <c r="X696" s="419"/>
      <c r="Z696" s="419"/>
      <c r="AA696" s="419"/>
      <c r="AB696" s="419"/>
      <c r="AD696" s="419"/>
      <c r="AE696" s="419"/>
      <c r="AF696" s="419"/>
      <c r="AH696" s="419"/>
      <c r="AI696" s="419"/>
      <c r="AJ696" s="419"/>
      <c r="AL696" s="419"/>
      <c r="AM696" s="419"/>
      <c r="AN696" s="403"/>
      <c r="AO696" s="419"/>
      <c r="AP696" s="419"/>
      <c r="AQ696" s="419"/>
      <c r="AR696" s="419"/>
      <c r="AS696" s="419"/>
      <c r="AT696" s="419"/>
      <c r="AU696" s="419"/>
      <c r="AV696" s="419"/>
      <c r="AX696" s="419"/>
      <c r="AY696" s="419"/>
      <c r="AZ696" s="419"/>
      <c r="BB696" s="419"/>
      <c r="BC696" s="419"/>
      <c r="BD696" s="419"/>
      <c r="BF696" s="419"/>
      <c r="BG696" s="419"/>
      <c r="BH696" s="419"/>
      <c r="BJ696" s="419"/>
      <c r="BK696" s="419"/>
      <c r="BL696" s="419"/>
      <c r="BN696" s="419"/>
      <c r="BO696" s="419"/>
      <c r="BP696" s="419"/>
      <c r="BR696" s="419"/>
      <c r="BS696" s="419"/>
      <c r="BT696" s="419"/>
      <c r="BV696" s="419"/>
      <c r="BW696" s="419"/>
      <c r="BX696" s="397"/>
      <c r="BZ696" s="449"/>
      <c r="CB696" s="419"/>
      <c r="CC696" s="419"/>
      <c r="CD696" s="419"/>
      <c r="CF696" s="419"/>
      <c r="CG696" s="419"/>
      <c r="CH696" s="419"/>
    </row>
    <row r="697" spans="3:86" ht="21" thickBot="1">
      <c r="C697" s="425"/>
      <c r="P697" s="431"/>
      <c r="R697" s="419"/>
      <c r="S697" s="446"/>
      <c r="T697" s="419"/>
      <c r="V697" s="196"/>
      <c r="W697" s="419"/>
      <c r="X697" s="419"/>
      <c r="Z697" s="419"/>
      <c r="AA697" s="419"/>
      <c r="AB697" s="419"/>
      <c r="AD697" s="419"/>
      <c r="AE697" s="419"/>
      <c r="AF697" s="419"/>
      <c r="AH697" s="419"/>
      <c r="AI697" s="419"/>
      <c r="AJ697" s="419"/>
      <c r="AL697" s="419"/>
      <c r="AM697" s="419"/>
      <c r="AN697" s="403"/>
      <c r="AO697" s="419"/>
      <c r="AP697" s="419"/>
      <c r="AQ697" s="419"/>
      <c r="AR697" s="419"/>
      <c r="AS697" s="419"/>
      <c r="AT697" s="419"/>
      <c r="AU697" s="419"/>
      <c r="AV697" s="419"/>
      <c r="AX697" s="419"/>
      <c r="AY697" s="419"/>
      <c r="AZ697" s="419"/>
      <c r="BB697" s="419"/>
      <c r="BC697" s="419"/>
      <c r="BD697" s="419"/>
      <c r="BF697" s="419"/>
      <c r="BG697" s="419"/>
      <c r="BH697" s="419"/>
      <c r="BJ697" s="419"/>
      <c r="BK697" s="419"/>
      <c r="BL697" s="419"/>
      <c r="BN697" s="419"/>
      <c r="BO697" s="419"/>
      <c r="BP697" s="419"/>
      <c r="BR697" s="419"/>
      <c r="BS697" s="419"/>
      <c r="BT697" s="419"/>
      <c r="BV697" s="419"/>
      <c r="BW697" s="419"/>
      <c r="BX697" s="397"/>
      <c r="BZ697" s="449"/>
      <c r="CB697" s="419"/>
      <c r="CC697" s="419"/>
      <c r="CD697" s="419"/>
      <c r="CF697" s="419"/>
      <c r="CG697" s="419"/>
      <c r="CH697" s="419"/>
    </row>
    <row r="698" spans="3:86" ht="21" thickBot="1">
      <c r="C698" s="425"/>
      <c r="P698" s="431"/>
      <c r="R698" s="419"/>
      <c r="S698" s="446"/>
      <c r="T698" s="419"/>
      <c r="V698" s="196"/>
      <c r="W698" s="419"/>
      <c r="X698" s="419"/>
      <c r="Z698" s="419"/>
      <c r="AA698" s="419"/>
      <c r="AB698" s="419"/>
      <c r="AD698" s="419"/>
      <c r="AE698" s="419"/>
      <c r="AF698" s="419"/>
      <c r="AH698" s="419"/>
      <c r="AI698" s="419"/>
      <c r="AJ698" s="419"/>
      <c r="AL698" s="419"/>
      <c r="AM698" s="419"/>
      <c r="AN698" s="403"/>
      <c r="AO698" s="419"/>
      <c r="AP698" s="419"/>
      <c r="AQ698" s="419"/>
      <c r="AR698" s="419"/>
      <c r="AS698" s="419"/>
      <c r="AT698" s="419"/>
      <c r="AU698" s="419"/>
      <c r="AV698" s="419"/>
      <c r="AX698" s="419"/>
      <c r="AY698" s="419"/>
      <c r="AZ698" s="419"/>
      <c r="BB698" s="419"/>
      <c r="BC698" s="419"/>
      <c r="BD698" s="419"/>
      <c r="BF698" s="419"/>
      <c r="BG698" s="419"/>
      <c r="BH698" s="419"/>
      <c r="BJ698" s="419"/>
      <c r="BK698" s="419"/>
      <c r="BL698" s="419"/>
      <c r="BN698" s="419"/>
      <c r="BO698" s="419"/>
      <c r="BP698" s="419"/>
      <c r="BR698" s="419"/>
      <c r="BS698" s="419"/>
      <c r="BT698" s="419"/>
      <c r="BV698" s="419"/>
      <c r="BW698" s="419"/>
      <c r="BX698" s="397"/>
      <c r="BZ698" s="449"/>
      <c r="CB698" s="419"/>
      <c r="CC698" s="419"/>
      <c r="CD698" s="419"/>
      <c r="CF698" s="419"/>
      <c r="CG698" s="419"/>
      <c r="CH698" s="419"/>
    </row>
    <row r="699" spans="3:86" ht="21" thickBot="1">
      <c r="C699" s="425"/>
      <c r="P699" s="431"/>
      <c r="R699" s="419"/>
      <c r="S699" s="446"/>
      <c r="T699" s="419"/>
      <c r="V699" s="196"/>
      <c r="W699" s="419"/>
      <c r="X699" s="419"/>
      <c r="Z699" s="419"/>
      <c r="AA699" s="419"/>
      <c r="AB699" s="419"/>
      <c r="AD699" s="419"/>
      <c r="AE699" s="419"/>
      <c r="AF699" s="419"/>
      <c r="AH699" s="419"/>
      <c r="AI699" s="419"/>
      <c r="AJ699" s="419"/>
      <c r="AL699" s="419"/>
      <c r="AM699" s="419"/>
      <c r="AN699" s="403"/>
      <c r="AO699" s="419"/>
      <c r="AP699" s="419"/>
      <c r="AQ699" s="419"/>
      <c r="AR699" s="419"/>
      <c r="AS699" s="419"/>
      <c r="AT699" s="419"/>
      <c r="AU699" s="419"/>
      <c r="AV699" s="419"/>
      <c r="AX699" s="419"/>
      <c r="AY699" s="419"/>
      <c r="AZ699" s="419"/>
      <c r="BB699" s="419"/>
      <c r="BC699" s="419"/>
      <c r="BD699" s="419"/>
      <c r="BF699" s="419"/>
      <c r="BG699" s="419"/>
      <c r="BH699" s="419"/>
      <c r="BJ699" s="419"/>
      <c r="BK699" s="419"/>
      <c r="BL699" s="419"/>
      <c r="BN699" s="419"/>
      <c r="BO699" s="419"/>
      <c r="BP699" s="419"/>
      <c r="BR699" s="419"/>
      <c r="BS699" s="419"/>
      <c r="BT699" s="419"/>
      <c r="BV699" s="419"/>
      <c r="BW699" s="419"/>
      <c r="BX699" s="397"/>
      <c r="BZ699" s="449"/>
      <c r="CB699" s="419"/>
      <c r="CC699" s="419"/>
      <c r="CD699" s="419"/>
      <c r="CF699" s="419"/>
      <c r="CG699" s="419"/>
      <c r="CH699" s="419"/>
    </row>
    <row r="700" spans="3:86" ht="21" thickBot="1">
      <c r="C700" s="425"/>
      <c r="P700" s="431"/>
      <c r="R700" s="419"/>
      <c r="S700" s="446"/>
      <c r="T700" s="419"/>
      <c r="V700" s="196"/>
      <c r="W700" s="419"/>
      <c r="X700" s="419"/>
      <c r="Z700" s="419"/>
      <c r="AA700" s="419"/>
      <c r="AB700" s="419"/>
      <c r="AD700" s="419"/>
      <c r="AE700" s="419"/>
      <c r="AF700" s="419"/>
      <c r="AH700" s="419"/>
      <c r="AI700" s="419"/>
      <c r="AJ700" s="419"/>
      <c r="AL700" s="419"/>
      <c r="AM700" s="419"/>
      <c r="AN700" s="403"/>
      <c r="AO700" s="419"/>
      <c r="AP700" s="419"/>
      <c r="AQ700" s="419"/>
      <c r="AR700" s="419"/>
      <c r="AS700" s="419"/>
      <c r="AT700" s="419"/>
      <c r="AU700" s="419"/>
      <c r="AV700" s="419"/>
      <c r="AX700" s="419"/>
      <c r="AY700" s="419"/>
      <c r="AZ700" s="419"/>
      <c r="BB700" s="419"/>
      <c r="BC700" s="419"/>
      <c r="BD700" s="419"/>
      <c r="BF700" s="419"/>
      <c r="BG700" s="419"/>
      <c r="BH700" s="419"/>
      <c r="BJ700" s="419"/>
      <c r="BK700" s="419"/>
      <c r="BL700" s="419"/>
      <c r="BN700" s="419"/>
      <c r="BO700" s="419"/>
      <c r="BP700" s="419"/>
      <c r="BR700" s="419"/>
      <c r="BS700" s="419"/>
      <c r="BT700" s="419"/>
      <c r="BV700" s="419"/>
      <c r="BW700" s="419"/>
      <c r="BX700" s="397"/>
      <c r="BZ700" s="449"/>
      <c r="CB700" s="419"/>
      <c r="CC700" s="419"/>
      <c r="CD700" s="419"/>
      <c r="CF700" s="419"/>
      <c r="CG700" s="419"/>
      <c r="CH700" s="419"/>
    </row>
    <row r="701" spans="3:86" ht="21" thickBot="1">
      <c r="C701" s="425"/>
      <c r="P701" s="431"/>
      <c r="R701" s="419"/>
      <c r="S701" s="446"/>
      <c r="T701" s="419"/>
      <c r="V701" s="196"/>
      <c r="W701" s="419"/>
      <c r="X701" s="419"/>
      <c r="Z701" s="419"/>
      <c r="AA701" s="419"/>
      <c r="AB701" s="419"/>
      <c r="AD701" s="419"/>
      <c r="AE701" s="419"/>
      <c r="AF701" s="419"/>
      <c r="AH701" s="419"/>
      <c r="AI701" s="419"/>
      <c r="AJ701" s="419"/>
      <c r="AL701" s="419"/>
      <c r="AM701" s="419"/>
      <c r="AN701" s="403"/>
      <c r="AO701" s="419"/>
      <c r="AP701" s="419"/>
      <c r="AQ701" s="419"/>
      <c r="AR701" s="419"/>
      <c r="AS701" s="419"/>
      <c r="AT701" s="419"/>
      <c r="AU701" s="419"/>
      <c r="AV701" s="419"/>
      <c r="AX701" s="419"/>
      <c r="AY701" s="419"/>
      <c r="AZ701" s="419"/>
      <c r="BB701" s="419"/>
      <c r="BC701" s="419"/>
      <c r="BD701" s="419"/>
      <c r="BF701" s="419"/>
      <c r="BG701" s="419"/>
      <c r="BH701" s="419"/>
      <c r="BJ701" s="419"/>
      <c r="BK701" s="419"/>
      <c r="BL701" s="419"/>
      <c r="BN701" s="419"/>
      <c r="BO701" s="419"/>
      <c r="BP701" s="419"/>
      <c r="BR701" s="419"/>
      <c r="BS701" s="419"/>
      <c r="BT701" s="419"/>
      <c r="BV701" s="419"/>
      <c r="BW701" s="419"/>
      <c r="BX701" s="397"/>
      <c r="BZ701" s="449"/>
      <c r="CB701" s="419"/>
      <c r="CC701" s="419"/>
      <c r="CD701" s="419"/>
      <c r="CF701" s="419"/>
      <c r="CG701" s="419"/>
      <c r="CH701" s="419"/>
    </row>
    <row r="702" spans="3:86" ht="21" thickBot="1">
      <c r="C702" s="425"/>
      <c r="P702" s="431"/>
      <c r="R702" s="419"/>
      <c r="S702" s="446"/>
      <c r="T702" s="419"/>
      <c r="V702" s="196"/>
      <c r="W702" s="419"/>
      <c r="X702" s="419"/>
      <c r="Z702" s="419"/>
      <c r="AA702" s="419"/>
      <c r="AB702" s="419"/>
      <c r="AD702" s="419"/>
      <c r="AE702" s="419"/>
      <c r="AF702" s="419"/>
      <c r="AH702" s="419"/>
      <c r="AI702" s="419"/>
      <c r="AJ702" s="419"/>
      <c r="AL702" s="419"/>
      <c r="AM702" s="419"/>
      <c r="AN702" s="403"/>
      <c r="AO702" s="419"/>
      <c r="AP702" s="419"/>
      <c r="AQ702" s="419"/>
      <c r="AR702" s="419"/>
      <c r="AS702" s="419"/>
      <c r="AT702" s="419"/>
      <c r="AU702" s="419"/>
      <c r="AV702" s="419"/>
      <c r="AX702" s="419"/>
      <c r="AY702" s="419"/>
      <c r="AZ702" s="419"/>
      <c r="BB702" s="419"/>
      <c r="BC702" s="419"/>
      <c r="BD702" s="419"/>
      <c r="BF702" s="419"/>
      <c r="BG702" s="419"/>
      <c r="BH702" s="419"/>
      <c r="BJ702" s="419"/>
      <c r="BK702" s="419"/>
      <c r="BL702" s="419"/>
      <c r="BN702" s="419"/>
      <c r="BO702" s="419"/>
      <c r="BP702" s="419"/>
      <c r="BR702" s="419"/>
      <c r="BS702" s="419"/>
      <c r="BT702" s="419"/>
      <c r="BV702" s="419"/>
      <c r="BW702" s="419"/>
      <c r="BX702" s="397"/>
      <c r="BZ702" s="449"/>
      <c r="CB702" s="419"/>
      <c r="CC702" s="419"/>
      <c r="CD702" s="419"/>
      <c r="CF702" s="419"/>
      <c r="CG702" s="419"/>
      <c r="CH702" s="419"/>
    </row>
    <row r="703" spans="3:86" ht="21" thickBot="1">
      <c r="C703" s="425"/>
      <c r="P703" s="431"/>
      <c r="R703" s="419"/>
      <c r="S703" s="446"/>
      <c r="T703" s="419"/>
      <c r="V703" s="196"/>
      <c r="W703" s="419"/>
      <c r="X703" s="419"/>
      <c r="Z703" s="419"/>
      <c r="AA703" s="419"/>
      <c r="AB703" s="419"/>
      <c r="AD703" s="419"/>
      <c r="AE703" s="419"/>
      <c r="AF703" s="419"/>
      <c r="AH703" s="419"/>
      <c r="AI703" s="419"/>
      <c r="AJ703" s="419"/>
      <c r="AL703" s="419"/>
      <c r="AM703" s="419"/>
      <c r="AN703" s="403"/>
      <c r="AO703" s="419"/>
      <c r="AP703" s="419"/>
      <c r="AQ703" s="419"/>
      <c r="AR703" s="419"/>
      <c r="AS703" s="419"/>
      <c r="AT703" s="419"/>
      <c r="AU703" s="419"/>
      <c r="AV703" s="419"/>
      <c r="AX703" s="419"/>
      <c r="AY703" s="419"/>
      <c r="AZ703" s="419"/>
      <c r="BB703" s="419"/>
      <c r="BC703" s="419"/>
      <c r="BD703" s="419"/>
      <c r="BF703" s="419"/>
      <c r="BG703" s="419"/>
      <c r="BH703" s="419"/>
      <c r="BJ703" s="419"/>
      <c r="BK703" s="419"/>
      <c r="BL703" s="419"/>
      <c r="BN703" s="419"/>
      <c r="BO703" s="419"/>
      <c r="BP703" s="419"/>
      <c r="BR703" s="419"/>
      <c r="BS703" s="419"/>
      <c r="BT703" s="419"/>
      <c r="BV703" s="419"/>
      <c r="BW703" s="419"/>
      <c r="BX703" s="397"/>
      <c r="BZ703" s="449"/>
      <c r="CB703" s="419"/>
      <c r="CC703" s="419"/>
      <c r="CD703" s="419"/>
      <c r="CF703" s="419"/>
      <c r="CG703" s="419"/>
      <c r="CH703" s="419"/>
    </row>
    <row r="704" spans="3:86" ht="21" thickBot="1">
      <c r="C704" s="425"/>
      <c r="P704" s="431"/>
      <c r="R704" s="419"/>
      <c r="S704" s="446"/>
      <c r="T704" s="419"/>
      <c r="V704" s="196"/>
      <c r="W704" s="419"/>
      <c r="X704" s="419"/>
      <c r="Z704" s="419"/>
      <c r="AA704" s="419"/>
      <c r="AB704" s="419"/>
      <c r="AD704" s="419"/>
      <c r="AE704" s="419"/>
      <c r="AF704" s="419"/>
      <c r="AH704" s="419"/>
      <c r="AI704" s="419"/>
      <c r="AJ704" s="419"/>
      <c r="AL704" s="419"/>
      <c r="AM704" s="419"/>
      <c r="AN704" s="403"/>
      <c r="AO704" s="419"/>
      <c r="AP704" s="419"/>
      <c r="AQ704" s="419"/>
      <c r="AR704" s="419"/>
      <c r="AS704" s="419"/>
      <c r="AT704" s="419"/>
      <c r="AU704" s="419"/>
      <c r="AV704" s="419"/>
      <c r="AX704" s="419"/>
      <c r="AY704" s="419"/>
      <c r="AZ704" s="419"/>
      <c r="BB704" s="419"/>
      <c r="BC704" s="419"/>
      <c r="BD704" s="419"/>
      <c r="BF704" s="419"/>
      <c r="BG704" s="419"/>
      <c r="BH704" s="419"/>
      <c r="BJ704" s="419"/>
      <c r="BK704" s="419"/>
      <c r="BL704" s="419"/>
      <c r="BN704" s="419"/>
      <c r="BO704" s="419"/>
      <c r="BP704" s="419"/>
      <c r="BR704" s="419"/>
      <c r="BS704" s="419"/>
      <c r="BT704" s="419"/>
      <c r="BV704" s="419"/>
      <c r="BW704" s="419"/>
      <c r="BX704" s="397"/>
      <c r="BZ704" s="449"/>
      <c r="CB704" s="419"/>
      <c r="CC704" s="419"/>
      <c r="CD704" s="419"/>
      <c r="CF704" s="419"/>
      <c r="CG704" s="419"/>
      <c r="CH704" s="419"/>
    </row>
    <row r="705" spans="3:86" ht="21" thickBot="1">
      <c r="C705" s="425"/>
      <c r="P705" s="431"/>
      <c r="R705" s="419"/>
      <c r="S705" s="446"/>
      <c r="T705" s="419"/>
      <c r="V705" s="196"/>
      <c r="W705" s="419"/>
      <c r="X705" s="419"/>
      <c r="Z705" s="419"/>
      <c r="AA705" s="419"/>
      <c r="AB705" s="419"/>
      <c r="AD705" s="419"/>
      <c r="AE705" s="419"/>
      <c r="AF705" s="419"/>
      <c r="AH705" s="419"/>
      <c r="AI705" s="419"/>
      <c r="AJ705" s="419"/>
      <c r="AL705" s="419"/>
      <c r="AM705" s="419"/>
      <c r="AN705" s="403"/>
      <c r="AO705" s="419"/>
      <c r="AP705" s="419"/>
      <c r="AQ705" s="419"/>
      <c r="AR705" s="419"/>
      <c r="AS705" s="419"/>
      <c r="AT705" s="419"/>
      <c r="AU705" s="419"/>
      <c r="AV705" s="419"/>
      <c r="AX705" s="419"/>
      <c r="AY705" s="419"/>
      <c r="AZ705" s="419"/>
      <c r="BB705" s="419"/>
      <c r="BC705" s="419"/>
      <c r="BD705" s="419"/>
      <c r="BF705" s="419"/>
      <c r="BG705" s="419"/>
      <c r="BH705" s="419"/>
      <c r="BJ705" s="419"/>
      <c r="BK705" s="419"/>
      <c r="BL705" s="419"/>
      <c r="BN705" s="419"/>
      <c r="BO705" s="419"/>
      <c r="BP705" s="419"/>
      <c r="BR705" s="419"/>
      <c r="BS705" s="419"/>
      <c r="BT705" s="419"/>
      <c r="BV705" s="419"/>
      <c r="BW705" s="419"/>
      <c r="BX705" s="397"/>
      <c r="BZ705" s="449"/>
      <c r="CB705" s="419"/>
      <c r="CC705" s="419"/>
      <c r="CD705" s="419"/>
      <c r="CF705" s="419"/>
      <c r="CG705" s="419"/>
      <c r="CH705" s="419"/>
    </row>
    <row r="706" spans="3:86" ht="21" thickBot="1">
      <c r="C706" s="425"/>
      <c r="P706" s="431"/>
      <c r="R706" s="419"/>
      <c r="S706" s="446"/>
      <c r="T706" s="419"/>
      <c r="V706" s="196"/>
      <c r="W706" s="419"/>
      <c r="X706" s="419"/>
      <c r="Z706" s="419"/>
      <c r="AA706" s="419"/>
      <c r="AB706" s="419"/>
      <c r="AD706" s="419"/>
      <c r="AE706" s="419"/>
      <c r="AF706" s="419"/>
      <c r="AH706" s="419"/>
      <c r="AI706" s="419"/>
      <c r="AJ706" s="419"/>
      <c r="AL706" s="419"/>
      <c r="AM706" s="419"/>
      <c r="AN706" s="403"/>
      <c r="AO706" s="419"/>
      <c r="AP706" s="419"/>
      <c r="AQ706" s="419"/>
      <c r="AR706" s="419"/>
      <c r="AS706" s="419"/>
      <c r="AT706" s="419"/>
      <c r="AU706" s="419"/>
      <c r="AV706" s="419"/>
      <c r="AX706" s="419"/>
      <c r="AY706" s="419"/>
      <c r="AZ706" s="419"/>
      <c r="BB706" s="419"/>
      <c r="BC706" s="419"/>
      <c r="BD706" s="419"/>
      <c r="BF706" s="419"/>
      <c r="BG706" s="419"/>
      <c r="BH706" s="419"/>
      <c r="BJ706" s="419"/>
      <c r="BK706" s="419"/>
      <c r="BL706" s="419"/>
      <c r="BN706" s="419"/>
      <c r="BO706" s="419"/>
      <c r="BP706" s="419"/>
      <c r="BR706" s="419"/>
      <c r="BS706" s="419"/>
      <c r="BT706" s="419"/>
      <c r="BV706" s="419"/>
      <c r="BW706" s="419"/>
      <c r="BX706" s="397"/>
      <c r="BZ706" s="449"/>
      <c r="CB706" s="419"/>
      <c r="CC706" s="419"/>
      <c r="CD706" s="419"/>
      <c r="CF706" s="419"/>
      <c r="CG706" s="419"/>
      <c r="CH706" s="419"/>
    </row>
    <row r="707" spans="3:86" ht="21" thickBot="1">
      <c r="C707" s="425"/>
      <c r="P707" s="431"/>
      <c r="R707" s="419"/>
      <c r="S707" s="446"/>
      <c r="T707" s="419"/>
      <c r="V707" s="196"/>
      <c r="W707" s="419"/>
      <c r="X707" s="419"/>
      <c r="Z707" s="419"/>
      <c r="AA707" s="419"/>
      <c r="AB707" s="419"/>
      <c r="AD707" s="419"/>
      <c r="AE707" s="419"/>
      <c r="AF707" s="419"/>
      <c r="AH707" s="419"/>
      <c r="AI707" s="419"/>
      <c r="AJ707" s="419"/>
      <c r="AL707" s="419"/>
      <c r="AM707" s="419"/>
      <c r="AN707" s="403"/>
      <c r="AO707" s="419"/>
      <c r="AP707" s="419"/>
      <c r="AQ707" s="419"/>
      <c r="AR707" s="419"/>
      <c r="AS707" s="419"/>
      <c r="AT707" s="419"/>
      <c r="AU707" s="419"/>
      <c r="AV707" s="419"/>
      <c r="AX707" s="419"/>
      <c r="AY707" s="419"/>
      <c r="AZ707" s="419"/>
      <c r="BB707" s="419"/>
      <c r="BC707" s="419"/>
      <c r="BD707" s="419"/>
      <c r="BF707" s="419"/>
      <c r="BG707" s="419"/>
      <c r="BH707" s="419"/>
      <c r="BJ707" s="419"/>
      <c r="BK707" s="419"/>
      <c r="BL707" s="419"/>
      <c r="BN707" s="419"/>
      <c r="BO707" s="419"/>
      <c r="BP707" s="419"/>
      <c r="BR707" s="419"/>
      <c r="BS707" s="419"/>
      <c r="BT707" s="419"/>
      <c r="BV707" s="419"/>
      <c r="BW707" s="419"/>
      <c r="BX707" s="397"/>
      <c r="BZ707" s="449"/>
      <c r="CB707" s="419"/>
      <c r="CC707" s="419"/>
      <c r="CD707" s="419"/>
      <c r="CF707" s="419"/>
      <c r="CG707" s="419"/>
      <c r="CH707" s="419"/>
    </row>
    <row r="708" spans="3:86" ht="21" thickBot="1">
      <c r="C708" s="425"/>
      <c r="P708" s="431"/>
      <c r="R708" s="419"/>
      <c r="S708" s="446"/>
      <c r="T708" s="419"/>
      <c r="V708" s="196"/>
      <c r="W708" s="419"/>
      <c r="X708" s="419"/>
      <c r="Z708" s="419"/>
      <c r="AA708" s="419"/>
      <c r="AB708" s="419"/>
      <c r="AD708" s="419"/>
      <c r="AE708" s="419"/>
      <c r="AF708" s="419"/>
      <c r="AH708" s="419"/>
      <c r="AI708" s="419"/>
      <c r="AJ708" s="419"/>
      <c r="AL708" s="419"/>
      <c r="AM708" s="419"/>
      <c r="AN708" s="403"/>
      <c r="AO708" s="419"/>
      <c r="AP708" s="419"/>
      <c r="AQ708" s="419"/>
      <c r="AR708" s="419"/>
      <c r="AS708" s="419"/>
      <c r="AT708" s="419"/>
      <c r="AU708" s="419"/>
      <c r="AV708" s="419"/>
      <c r="AX708" s="419"/>
      <c r="AY708" s="419"/>
      <c r="AZ708" s="419"/>
      <c r="BB708" s="419"/>
      <c r="BC708" s="419"/>
      <c r="BD708" s="419"/>
      <c r="BF708" s="419"/>
      <c r="BG708" s="419"/>
      <c r="BH708" s="419"/>
      <c r="BJ708" s="419"/>
      <c r="BK708" s="419"/>
      <c r="BL708" s="419"/>
      <c r="BN708" s="419"/>
      <c r="BO708" s="419"/>
      <c r="BP708" s="419"/>
      <c r="BR708" s="419"/>
      <c r="BS708" s="419"/>
      <c r="BT708" s="419"/>
      <c r="BV708" s="419"/>
      <c r="BW708" s="419"/>
      <c r="BX708" s="397"/>
      <c r="BZ708" s="449"/>
      <c r="CB708" s="419"/>
      <c r="CC708" s="419"/>
      <c r="CD708" s="419"/>
      <c r="CF708" s="419"/>
      <c r="CG708" s="419"/>
      <c r="CH708" s="419"/>
    </row>
    <row r="709" spans="3:86" ht="21" thickBot="1">
      <c r="C709" s="425"/>
      <c r="P709" s="431"/>
      <c r="R709" s="419"/>
      <c r="S709" s="446"/>
      <c r="T709" s="419"/>
      <c r="V709" s="196"/>
      <c r="W709" s="419"/>
      <c r="X709" s="419"/>
      <c r="Z709" s="419"/>
      <c r="AA709" s="419"/>
      <c r="AB709" s="419"/>
      <c r="AD709" s="419"/>
      <c r="AE709" s="419"/>
      <c r="AF709" s="419"/>
      <c r="AH709" s="419"/>
      <c r="AI709" s="419"/>
      <c r="AJ709" s="419"/>
      <c r="AL709" s="419"/>
      <c r="AM709" s="419"/>
      <c r="AN709" s="403"/>
      <c r="AO709" s="419"/>
      <c r="AP709" s="419"/>
      <c r="AQ709" s="419"/>
      <c r="AR709" s="419"/>
      <c r="AS709" s="419"/>
      <c r="AT709" s="419"/>
      <c r="AU709" s="419"/>
      <c r="AV709" s="419"/>
      <c r="AX709" s="419"/>
      <c r="AY709" s="419"/>
      <c r="AZ709" s="419"/>
      <c r="BB709" s="419"/>
      <c r="BC709" s="419"/>
      <c r="BD709" s="419"/>
      <c r="BF709" s="419"/>
      <c r="BG709" s="419"/>
      <c r="BH709" s="419"/>
      <c r="BJ709" s="419"/>
      <c r="BK709" s="419"/>
      <c r="BL709" s="419"/>
      <c r="BN709" s="419"/>
      <c r="BO709" s="419"/>
      <c r="BP709" s="419"/>
      <c r="BR709" s="419"/>
      <c r="BS709" s="419"/>
      <c r="BT709" s="419"/>
      <c r="BV709" s="419"/>
      <c r="BW709" s="419"/>
      <c r="BX709" s="397"/>
      <c r="BZ709" s="449"/>
      <c r="CB709" s="419"/>
      <c r="CC709" s="419"/>
      <c r="CD709" s="419"/>
      <c r="CF709" s="419"/>
      <c r="CG709" s="419"/>
      <c r="CH709" s="419"/>
    </row>
    <row r="710" spans="3:86" ht="21" thickBot="1">
      <c r="C710" s="425"/>
      <c r="P710" s="431"/>
      <c r="R710" s="419"/>
      <c r="S710" s="446"/>
      <c r="T710" s="419"/>
      <c r="V710" s="196"/>
      <c r="W710" s="419"/>
      <c r="X710" s="419"/>
      <c r="Z710" s="419"/>
      <c r="AA710" s="419"/>
      <c r="AB710" s="419"/>
      <c r="AD710" s="419"/>
      <c r="AE710" s="419"/>
      <c r="AF710" s="419"/>
      <c r="AH710" s="419"/>
      <c r="AI710" s="419"/>
      <c r="AJ710" s="419"/>
      <c r="AL710" s="419"/>
      <c r="AM710" s="419"/>
      <c r="AN710" s="403"/>
      <c r="AO710" s="419"/>
      <c r="AP710" s="419"/>
      <c r="AQ710" s="419"/>
      <c r="AR710" s="419"/>
      <c r="AS710" s="419"/>
      <c r="AT710" s="419"/>
      <c r="AU710" s="419"/>
      <c r="AV710" s="419"/>
      <c r="AX710" s="419"/>
      <c r="AY710" s="419"/>
      <c r="AZ710" s="419"/>
      <c r="BB710" s="419"/>
      <c r="BC710" s="419"/>
      <c r="BD710" s="419"/>
      <c r="BF710" s="419"/>
      <c r="BG710" s="419"/>
      <c r="BH710" s="419"/>
      <c r="BJ710" s="419"/>
      <c r="BK710" s="419"/>
      <c r="BL710" s="419"/>
      <c r="BN710" s="419"/>
      <c r="BO710" s="419"/>
      <c r="BP710" s="419"/>
      <c r="BR710" s="419"/>
      <c r="BS710" s="419"/>
      <c r="BT710" s="419"/>
      <c r="BV710" s="419"/>
      <c r="BW710" s="419"/>
      <c r="BX710" s="397"/>
      <c r="BZ710" s="449"/>
      <c r="CB710" s="419"/>
      <c r="CC710" s="419"/>
      <c r="CD710" s="419"/>
      <c r="CF710" s="419"/>
      <c r="CG710" s="419"/>
      <c r="CH710" s="419"/>
    </row>
    <row r="711" spans="3:86" ht="21" thickBot="1">
      <c r="C711" s="425"/>
      <c r="P711" s="431"/>
      <c r="R711" s="419"/>
      <c r="S711" s="446"/>
      <c r="T711" s="419"/>
      <c r="V711" s="196"/>
      <c r="W711" s="419"/>
      <c r="X711" s="419"/>
      <c r="Z711" s="419"/>
      <c r="AA711" s="419"/>
      <c r="AB711" s="419"/>
      <c r="AD711" s="419"/>
      <c r="AE711" s="419"/>
      <c r="AF711" s="419"/>
      <c r="AH711" s="419"/>
      <c r="AI711" s="419"/>
      <c r="AJ711" s="419"/>
      <c r="AL711" s="419"/>
      <c r="AM711" s="419"/>
      <c r="AN711" s="403"/>
      <c r="AO711" s="419"/>
      <c r="AP711" s="419"/>
      <c r="AQ711" s="419"/>
      <c r="AR711" s="419"/>
      <c r="AS711" s="419"/>
      <c r="AT711" s="419"/>
      <c r="AU711" s="419"/>
      <c r="AV711" s="419"/>
      <c r="AX711" s="419"/>
      <c r="AY711" s="419"/>
      <c r="AZ711" s="419"/>
      <c r="BB711" s="419"/>
      <c r="BC711" s="419"/>
      <c r="BD711" s="419"/>
      <c r="BF711" s="419"/>
      <c r="BG711" s="419"/>
      <c r="BH711" s="419"/>
      <c r="BJ711" s="419"/>
      <c r="BK711" s="419"/>
      <c r="BL711" s="419"/>
      <c r="BN711" s="419"/>
      <c r="BO711" s="419"/>
      <c r="BP711" s="419"/>
      <c r="BR711" s="419"/>
      <c r="BS711" s="419"/>
      <c r="BT711" s="419"/>
      <c r="BV711" s="419"/>
      <c r="BW711" s="419"/>
      <c r="BX711" s="397"/>
      <c r="BZ711" s="449"/>
      <c r="CB711" s="419"/>
      <c r="CC711" s="419"/>
      <c r="CD711" s="419"/>
      <c r="CF711" s="419"/>
      <c r="CG711" s="419"/>
      <c r="CH711" s="419"/>
    </row>
    <row r="712" spans="3:86" ht="21" thickBot="1">
      <c r="C712" s="425"/>
      <c r="P712" s="431"/>
      <c r="R712" s="419"/>
      <c r="S712" s="446"/>
      <c r="T712" s="419"/>
      <c r="V712" s="196"/>
      <c r="W712" s="419"/>
      <c r="X712" s="419"/>
      <c r="Z712" s="419"/>
      <c r="AA712" s="419"/>
      <c r="AB712" s="419"/>
      <c r="AD712" s="419"/>
      <c r="AE712" s="419"/>
      <c r="AF712" s="419"/>
      <c r="AH712" s="419"/>
      <c r="AI712" s="419"/>
      <c r="AJ712" s="419"/>
      <c r="AL712" s="419"/>
      <c r="AM712" s="419"/>
      <c r="AN712" s="403"/>
      <c r="AO712" s="419"/>
      <c r="AP712" s="419"/>
      <c r="AQ712" s="419"/>
      <c r="AR712" s="419"/>
      <c r="AS712" s="419"/>
      <c r="AT712" s="419"/>
      <c r="AU712" s="419"/>
      <c r="AV712" s="419"/>
      <c r="AX712" s="419"/>
      <c r="AY712" s="419"/>
      <c r="AZ712" s="419"/>
      <c r="BB712" s="419"/>
      <c r="BC712" s="419"/>
      <c r="BD712" s="419"/>
      <c r="BF712" s="419"/>
      <c r="BG712" s="419"/>
      <c r="BH712" s="419"/>
      <c r="BJ712" s="419"/>
      <c r="BK712" s="419"/>
      <c r="BL712" s="419"/>
      <c r="BN712" s="419"/>
      <c r="BO712" s="419"/>
      <c r="BP712" s="419"/>
      <c r="BR712" s="419"/>
      <c r="BS712" s="419"/>
      <c r="BT712" s="419"/>
      <c r="BV712" s="419"/>
      <c r="BW712" s="419"/>
      <c r="BX712" s="397"/>
      <c r="BZ712" s="449"/>
      <c r="CB712" s="419"/>
      <c r="CC712" s="419"/>
      <c r="CD712" s="419"/>
      <c r="CF712" s="419"/>
      <c r="CG712" s="419"/>
      <c r="CH712" s="419"/>
    </row>
    <row r="713" spans="3:86" ht="21" thickBot="1">
      <c r="C713" s="425"/>
      <c r="P713" s="431"/>
      <c r="R713" s="419"/>
      <c r="S713" s="446"/>
      <c r="T713" s="419"/>
      <c r="V713" s="196"/>
      <c r="W713" s="419"/>
      <c r="X713" s="419"/>
      <c r="Z713" s="419"/>
      <c r="AA713" s="419"/>
      <c r="AB713" s="419"/>
      <c r="AD713" s="419"/>
      <c r="AE713" s="419"/>
      <c r="AF713" s="419"/>
      <c r="AH713" s="419"/>
      <c r="AI713" s="419"/>
      <c r="AJ713" s="419"/>
      <c r="AL713" s="419"/>
      <c r="AM713" s="419"/>
      <c r="AN713" s="403"/>
      <c r="AO713" s="419"/>
      <c r="AP713" s="419"/>
      <c r="AQ713" s="419"/>
      <c r="AR713" s="419"/>
      <c r="AS713" s="419"/>
      <c r="AT713" s="419"/>
      <c r="AU713" s="419"/>
      <c r="AV713" s="419"/>
      <c r="AX713" s="419"/>
      <c r="AY713" s="419"/>
      <c r="AZ713" s="419"/>
      <c r="BB713" s="419"/>
      <c r="BC713" s="419"/>
      <c r="BD713" s="419"/>
      <c r="BF713" s="419"/>
      <c r="BG713" s="419"/>
      <c r="BH713" s="419"/>
      <c r="BJ713" s="419"/>
      <c r="BK713" s="419"/>
      <c r="BL713" s="419"/>
      <c r="BN713" s="419"/>
      <c r="BO713" s="419"/>
      <c r="BP713" s="419"/>
      <c r="BR713" s="419"/>
      <c r="BS713" s="419"/>
      <c r="BT713" s="419"/>
      <c r="BV713" s="419"/>
      <c r="BW713" s="419"/>
      <c r="BX713" s="397"/>
      <c r="BZ713" s="449"/>
      <c r="CB713" s="419"/>
      <c r="CC713" s="419"/>
      <c r="CD713" s="419"/>
      <c r="CF713" s="419"/>
      <c r="CG713" s="419"/>
      <c r="CH713" s="419"/>
    </row>
    <row r="714" spans="3:86" ht="21" thickBot="1">
      <c r="C714" s="425"/>
      <c r="P714" s="431"/>
      <c r="R714" s="419"/>
      <c r="S714" s="446"/>
      <c r="T714" s="419"/>
      <c r="V714" s="196"/>
      <c r="W714" s="419"/>
      <c r="X714" s="419"/>
      <c r="Z714" s="419"/>
      <c r="AA714" s="419"/>
      <c r="AB714" s="419"/>
      <c r="AD714" s="419"/>
      <c r="AE714" s="419"/>
      <c r="AF714" s="419"/>
      <c r="AH714" s="419"/>
      <c r="AI714" s="419"/>
      <c r="AJ714" s="419"/>
      <c r="AL714" s="419"/>
      <c r="AM714" s="419"/>
      <c r="AN714" s="403"/>
      <c r="AO714" s="419"/>
      <c r="AP714" s="419"/>
      <c r="AQ714" s="419"/>
      <c r="AR714" s="419"/>
      <c r="AS714" s="419"/>
      <c r="AT714" s="419"/>
      <c r="AU714" s="419"/>
      <c r="AV714" s="419"/>
      <c r="AX714" s="419"/>
      <c r="AY714" s="419"/>
      <c r="AZ714" s="419"/>
      <c r="BB714" s="419"/>
      <c r="BC714" s="419"/>
      <c r="BD714" s="419"/>
      <c r="BF714" s="419"/>
      <c r="BG714" s="419"/>
      <c r="BH714" s="419"/>
      <c r="BJ714" s="419"/>
      <c r="BK714" s="419"/>
      <c r="BL714" s="419"/>
      <c r="BN714" s="419"/>
      <c r="BO714" s="419"/>
      <c r="BP714" s="419"/>
      <c r="BR714" s="419"/>
      <c r="BS714" s="419"/>
      <c r="BT714" s="419"/>
      <c r="BV714" s="419"/>
      <c r="BW714" s="419"/>
      <c r="BX714" s="397"/>
      <c r="BZ714" s="449"/>
      <c r="CB714" s="419"/>
      <c r="CC714" s="419"/>
      <c r="CD714" s="419"/>
      <c r="CF714" s="419"/>
      <c r="CG714" s="419"/>
      <c r="CH714" s="419"/>
    </row>
    <row r="715" spans="3:86" ht="21" thickBot="1">
      <c r="C715" s="425"/>
      <c r="P715" s="431"/>
      <c r="R715" s="419"/>
      <c r="S715" s="446"/>
      <c r="T715" s="419"/>
      <c r="V715" s="196"/>
      <c r="W715" s="419"/>
      <c r="X715" s="419"/>
      <c r="Z715" s="419"/>
      <c r="AA715" s="419"/>
      <c r="AB715" s="419"/>
      <c r="AD715" s="419"/>
      <c r="AE715" s="419"/>
      <c r="AF715" s="419"/>
      <c r="AH715" s="419"/>
      <c r="AI715" s="419"/>
      <c r="AJ715" s="419"/>
      <c r="AL715" s="419"/>
      <c r="AM715" s="419"/>
      <c r="AN715" s="403"/>
      <c r="AO715" s="419"/>
      <c r="AP715" s="419"/>
      <c r="AQ715" s="419"/>
      <c r="AR715" s="419"/>
      <c r="AS715" s="419"/>
      <c r="AT715" s="419"/>
      <c r="AU715" s="419"/>
      <c r="AV715" s="419"/>
      <c r="AX715" s="419"/>
      <c r="AY715" s="419"/>
      <c r="AZ715" s="419"/>
      <c r="BB715" s="419"/>
      <c r="BC715" s="419"/>
      <c r="BD715" s="419"/>
      <c r="BF715" s="419"/>
      <c r="BG715" s="419"/>
      <c r="BH715" s="419"/>
      <c r="BJ715" s="419"/>
      <c r="BK715" s="419"/>
      <c r="BL715" s="419"/>
      <c r="BN715" s="419"/>
      <c r="BO715" s="419"/>
      <c r="BP715" s="419"/>
      <c r="BR715" s="419"/>
      <c r="BS715" s="419"/>
      <c r="BT715" s="419"/>
      <c r="BV715" s="419"/>
      <c r="BW715" s="419"/>
      <c r="BX715" s="397"/>
      <c r="BZ715" s="449"/>
      <c r="CB715" s="419"/>
      <c r="CC715" s="419"/>
      <c r="CD715" s="419"/>
      <c r="CF715" s="419"/>
      <c r="CG715" s="419"/>
      <c r="CH715" s="419"/>
    </row>
    <row r="716" spans="3:86" ht="21" thickBot="1">
      <c r="C716" s="425"/>
      <c r="P716" s="431"/>
      <c r="R716" s="419"/>
      <c r="S716" s="446"/>
      <c r="T716" s="419"/>
      <c r="V716" s="196"/>
      <c r="W716" s="419"/>
      <c r="X716" s="419"/>
      <c r="Z716" s="419"/>
      <c r="AA716" s="419"/>
      <c r="AB716" s="419"/>
      <c r="AD716" s="419"/>
      <c r="AE716" s="419"/>
      <c r="AF716" s="419"/>
      <c r="AH716" s="419"/>
      <c r="AI716" s="419"/>
      <c r="AJ716" s="419"/>
      <c r="AL716" s="419"/>
      <c r="AM716" s="419"/>
      <c r="AN716" s="403"/>
      <c r="AO716" s="419"/>
      <c r="AP716" s="419"/>
      <c r="AQ716" s="419"/>
      <c r="AR716" s="419"/>
      <c r="AS716" s="419"/>
      <c r="AT716" s="419"/>
      <c r="AU716" s="419"/>
      <c r="AV716" s="419"/>
      <c r="AX716" s="419"/>
      <c r="AY716" s="419"/>
      <c r="AZ716" s="419"/>
      <c r="BB716" s="419"/>
      <c r="BC716" s="419"/>
      <c r="BD716" s="419"/>
      <c r="BF716" s="419"/>
      <c r="BG716" s="419"/>
      <c r="BH716" s="419"/>
      <c r="BJ716" s="419"/>
      <c r="BK716" s="419"/>
      <c r="BL716" s="419"/>
      <c r="BN716" s="419"/>
      <c r="BO716" s="419"/>
      <c r="BP716" s="419"/>
      <c r="BR716" s="419"/>
      <c r="BS716" s="419"/>
      <c r="BT716" s="419"/>
      <c r="BV716" s="419"/>
      <c r="BW716" s="419"/>
      <c r="BX716" s="397"/>
      <c r="BZ716" s="449"/>
      <c r="CB716" s="419"/>
      <c r="CC716" s="419"/>
      <c r="CD716" s="419"/>
      <c r="CF716" s="419"/>
      <c r="CG716" s="419"/>
      <c r="CH716" s="419"/>
    </row>
    <row r="717" spans="3:86" ht="21" thickBot="1">
      <c r="C717" s="425"/>
      <c r="P717" s="431"/>
      <c r="R717" s="419"/>
      <c r="S717" s="446"/>
      <c r="T717" s="419"/>
      <c r="V717" s="196"/>
      <c r="W717" s="419"/>
      <c r="X717" s="419"/>
      <c r="Z717" s="419"/>
      <c r="AA717" s="419"/>
      <c r="AB717" s="419"/>
      <c r="AD717" s="419"/>
      <c r="AE717" s="419"/>
      <c r="AF717" s="419"/>
      <c r="AH717" s="419"/>
      <c r="AI717" s="419"/>
      <c r="AJ717" s="419"/>
      <c r="AL717" s="419"/>
      <c r="AM717" s="419"/>
      <c r="AN717" s="403"/>
      <c r="AO717" s="419"/>
      <c r="AP717" s="419"/>
      <c r="AQ717" s="419"/>
      <c r="AR717" s="419"/>
      <c r="AS717" s="419"/>
      <c r="AT717" s="419"/>
      <c r="AU717" s="419"/>
      <c r="AV717" s="419"/>
      <c r="AX717" s="419"/>
      <c r="AY717" s="419"/>
      <c r="AZ717" s="419"/>
      <c r="BB717" s="419"/>
      <c r="BC717" s="419"/>
      <c r="BD717" s="419"/>
      <c r="BF717" s="419"/>
      <c r="BG717" s="419"/>
      <c r="BH717" s="419"/>
      <c r="BJ717" s="419"/>
      <c r="BK717" s="419"/>
      <c r="BL717" s="419"/>
      <c r="BN717" s="419"/>
      <c r="BO717" s="419"/>
      <c r="BP717" s="419"/>
      <c r="BR717" s="419"/>
      <c r="BS717" s="419"/>
      <c r="BT717" s="419"/>
      <c r="BV717" s="419"/>
      <c r="BW717" s="419"/>
      <c r="BX717" s="397"/>
      <c r="BZ717" s="449"/>
      <c r="CB717" s="419"/>
      <c r="CC717" s="419"/>
      <c r="CD717" s="419"/>
      <c r="CF717" s="419"/>
      <c r="CG717" s="419"/>
      <c r="CH717" s="419"/>
    </row>
    <row r="718" spans="3:86" ht="21" thickBot="1">
      <c r="C718" s="425"/>
      <c r="P718" s="431"/>
      <c r="R718" s="419"/>
      <c r="S718" s="446"/>
      <c r="T718" s="419"/>
      <c r="V718" s="196"/>
      <c r="W718" s="419"/>
      <c r="X718" s="419"/>
      <c r="Z718" s="419"/>
      <c r="AA718" s="419"/>
      <c r="AB718" s="419"/>
      <c r="AD718" s="419"/>
      <c r="AE718" s="419"/>
      <c r="AF718" s="419"/>
      <c r="AH718" s="419"/>
      <c r="AI718" s="419"/>
      <c r="AJ718" s="419"/>
      <c r="AL718" s="419"/>
      <c r="AM718" s="419"/>
      <c r="AN718" s="403"/>
      <c r="AO718" s="419"/>
      <c r="AP718" s="419"/>
      <c r="AQ718" s="419"/>
      <c r="AR718" s="419"/>
      <c r="AS718" s="419"/>
      <c r="AT718" s="419"/>
      <c r="AU718" s="419"/>
      <c r="AV718" s="419"/>
      <c r="AX718" s="419"/>
      <c r="AY718" s="419"/>
      <c r="AZ718" s="419"/>
      <c r="BB718" s="419"/>
      <c r="BC718" s="419"/>
      <c r="BD718" s="419"/>
      <c r="BF718" s="419"/>
      <c r="BG718" s="419"/>
      <c r="BH718" s="419"/>
      <c r="BJ718" s="419"/>
      <c r="BK718" s="419"/>
      <c r="BL718" s="419"/>
      <c r="BN718" s="419"/>
      <c r="BO718" s="419"/>
      <c r="BP718" s="419"/>
      <c r="BR718" s="419"/>
      <c r="BS718" s="419"/>
      <c r="BT718" s="419"/>
      <c r="BV718" s="419"/>
      <c r="BW718" s="419"/>
      <c r="BX718" s="397"/>
      <c r="BZ718" s="449"/>
      <c r="CB718" s="419"/>
      <c r="CC718" s="419"/>
      <c r="CD718" s="419"/>
      <c r="CF718" s="419"/>
      <c r="CG718" s="419"/>
      <c r="CH718" s="419"/>
    </row>
    <row r="719" spans="3:86" ht="21" thickBot="1">
      <c r="C719" s="425"/>
      <c r="P719" s="431"/>
      <c r="R719" s="419"/>
      <c r="S719" s="446"/>
      <c r="T719" s="419"/>
      <c r="V719" s="196"/>
      <c r="W719" s="419"/>
      <c r="X719" s="419"/>
      <c r="Z719" s="419"/>
      <c r="AA719" s="419"/>
      <c r="AB719" s="419"/>
      <c r="AD719" s="419"/>
      <c r="AE719" s="419"/>
      <c r="AF719" s="419"/>
      <c r="AH719" s="419"/>
      <c r="AI719" s="419"/>
      <c r="AJ719" s="419"/>
      <c r="AL719" s="419"/>
      <c r="AM719" s="419"/>
      <c r="AN719" s="403"/>
      <c r="AO719" s="419"/>
      <c r="AP719" s="419"/>
      <c r="AQ719" s="419"/>
      <c r="AR719" s="419"/>
      <c r="AS719" s="419"/>
      <c r="AT719" s="419"/>
      <c r="AU719" s="419"/>
      <c r="AV719" s="419"/>
      <c r="AX719" s="419"/>
      <c r="AY719" s="419"/>
      <c r="AZ719" s="419"/>
      <c r="BB719" s="419"/>
      <c r="BC719" s="419"/>
      <c r="BD719" s="419"/>
      <c r="BF719" s="419"/>
      <c r="BG719" s="419"/>
      <c r="BH719" s="419"/>
      <c r="BJ719" s="419"/>
      <c r="BK719" s="419"/>
      <c r="BL719" s="419"/>
      <c r="BN719" s="419"/>
      <c r="BO719" s="419"/>
      <c r="BP719" s="419"/>
      <c r="BR719" s="419"/>
      <c r="BS719" s="419"/>
      <c r="BT719" s="419"/>
      <c r="BV719" s="419"/>
      <c r="BW719" s="419"/>
      <c r="BX719" s="397"/>
      <c r="BZ719" s="449"/>
      <c r="CB719" s="419"/>
      <c r="CC719" s="419"/>
      <c r="CD719" s="419"/>
      <c r="CF719" s="419"/>
      <c r="CG719" s="419"/>
      <c r="CH719" s="419"/>
    </row>
    <row r="720" spans="3:86" ht="21" thickBot="1">
      <c r="C720" s="425"/>
      <c r="P720" s="431"/>
      <c r="R720" s="419"/>
      <c r="S720" s="446"/>
      <c r="T720" s="419"/>
      <c r="V720" s="196"/>
      <c r="W720" s="419"/>
      <c r="X720" s="419"/>
      <c r="Z720" s="419"/>
      <c r="AA720" s="419"/>
      <c r="AB720" s="419"/>
      <c r="AD720" s="419"/>
      <c r="AE720" s="419"/>
      <c r="AF720" s="419"/>
      <c r="AH720" s="419"/>
      <c r="AI720" s="419"/>
      <c r="AJ720" s="419"/>
      <c r="AL720" s="419"/>
      <c r="AM720" s="419"/>
      <c r="AN720" s="403"/>
      <c r="AO720" s="419"/>
      <c r="AP720" s="419"/>
      <c r="AQ720" s="419"/>
      <c r="AR720" s="419"/>
      <c r="AS720" s="419"/>
      <c r="AT720" s="419"/>
      <c r="AU720" s="419"/>
      <c r="AV720" s="419"/>
      <c r="AX720" s="419"/>
      <c r="AY720" s="419"/>
      <c r="AZ720" s="419"/>
      <c r="BB720" s="419"/>
      <c r="BC720" s="419"/>
      <c r="BD720" s="419"/>
      <c r="BF720" s="419"/>
      <c r="BG720" s="419"/>
      <c r="BH720" s="419"/>
      <c r="BJ720" s="419"/>
      <c r="BK720" s="419"/>
      <c r="BL720" s="419"/>
      <c r="BN720" s="419"/>
      <c r="BO720" s="419"/>
      <c r="BP720" s="419"/>
      <c r="BR720" s="419"/>
      <c r="BS720" s="419"/>
      <c r="BT720" s="419"/>
      <c r="BV720" s="419"/>
      <c r="BW720" s="419"/>
      <c r="BX720" s="397"/>
      <c r="BZ720" s="449"/>
      <c r="CB720" s="419"/>
      <c r="CC720" s="419"/>
      <c r="CD720" s="419"/>
      <c r="CF720" s="419"/>
      <c r="CG720" s="419"/>
      <c r="CH720" s="419"/>
    </row>
    <row r="721" spans="3:86" ht="21" thickBot="1">
      <c r="C721" s="425"/>
      <c r="P721" s="431"/>
      <c r="R721" s="419"/>
      <c r="S721" s="446"/>
      <c r="T721" s="419"/>
      <c r="V721" s="196"/>
      <c r="W721" s="419"/>
      <c r="X721" s="419"/>
      <c r="Z721" s="419"/>
      <c r="AA721" s="419"/>
      <c r="AB721" s="419"/>
      <c r="AD721" s="419"/>
      <c r="AE721" s="419"/>
      <c r="AF721" s="419"/>
      <c r="AH721" s="419"/>
      <c r="AI721" s="419"/>
      <c r="AJ721" s="419"/>
      <c r="AL721" s="419"/>
      <c r="AM721" s="419"/>
      <c r="AN721" s="403"/>
      <c r="AO721" s="419"/>
      <c r="AP721" s="419"/>
      <c r="AQ721" s="419"/>
      <c r="AR721" s="419"/>
      <c r="AS721" s="419"/>
      <c r="AT721" s="419"/>
      <c r="AU721" s="419"/>
      <c r="AV721" s="419"/>
      <c r="AX721" s="419"/>
      <c r="AY721" s="419"/>
      <c r="AZ721" s="419"/>
      <c r="BB721" s="419"/>
      <c r="BC721" s="419"/>
      <c r="BD721" s="419"/>
      <c r="BF721" s="419"/>
      <c r="BG721" s="419"/>
      <c r="BH721" s="419"/>
      <c r="BJ721" s="419"/>
      <c r="BK721" s="419"/>
      <c r="BL721" s="419"/>
      <c r="BN721" s="419"/>
      <c r="BO721" s="419"/>
      <c r="BP721" s="419"/>
      <c r="BR721" s="419"/>
      <c r="BS721" s="419"/>
      <c r="BT721" s="419"/>
      <c r="BV721" s="419"/>
      <c r="BW721" s="419"/>
      <c r="BX721" s="397"/>
      <c r="BZ721" s="449"/>
      <c r="CB721" s="419"/>
      <c r="CC721" s="419"/>
      <c r="CD721" s="419"/>
      <c r="CF721" s="419"/>
      <c r="CG721" s="419"/>
      <c r="CH721" s="419"/>
    </row>
    <row r="722" spans="3:86" ht="21" thickBot="1">
      <c r="C722" s="425"/>
      <c r="P722" s="431"/>
      <c r="R722" s="419"/>
      <c r="S722" s="446"/>
      <c r="T722" s="419"/>
      <c r="V722" s="196"/>
      <c r="W722" s="419"/>
      <c r="X722" s="419"/>
      <c r="Z722" s="419"/>
      <c r="AA722" s="419"/>
      <c r="AB722" s="419"/>
      <c r="AD722" s="419"/>
      <c r="AE722" s="419"/>
      <c r="AF722" s="419"/>
      <c r="AH722" s="419"/>
      <c r="AI722" s="419"/>
      <c r="AJ722" s="419"/>
      <c r="AL722" s="419"/>
      <c r="AM722" s="419"/>
      <c r="AN722" s="403"/>
      <c r="AO722" s="419"/>
      <c r="AP722" s="419"/>
      <c r="AQ722" s="419"/>
      <c r="AR722" s="419"/>
      <c r="AS722" s="419"/>
      <c r="AT722" s="419"/>
      <c r="AU722" s="419"/>
      <c r="AV722" s="419"/>
      <c r="AX722" s="419"/>
      <c r="AY722" s="419"/>
      <c r="AZ722" s="419"/>
      <c r="BB722" s="419"/>
      <c r="BC722" s="419"/>
      <c r="BD722" s="419"/>
      <c r="BF722" s="419"/>
      <c r="BG722" s="419"/>
      <c r="BH722" s="419"/>
      <c r="BJ722" s="419"/>
      <c r="BK722" s="419"/>
      <c r="BL722" s="419"/>
      <c r="BN722" s="419"/>
      <c r="BO722" s="419"/>
      <c r="BP722" s="419"/>
      <c r="BR722" s="419"/>
      <c r="BS722" s="419"/>
      <c r="BT722" s="419"/>
      <c r="BV722" s="419"/>
      <c r="BW722" s="419"/>
      <c r="BX722" s="397"/>
      <c r="BZ722" s="449"/>
      <c r="CB722" s="419"/>
      <c r="CC722" s="419"/>
      <c r="CD722" s="419"/>
      <c r="CF722" s="419"/>
      <c r="CG722" s="419"/>
      <c r="CH722" s="419"/>
    </row>
    <row r="723" spans="3:86" ht="21" thickBot="1">
      <c r="C723" s="425"/>
      <c r="P723" s="431"/>
      <c r="R723" s="419"/>
      <c r="S723" s="446"/>
      <c r="T723" s="419"/>
      <c r="V723" s="196"/>
      <c r="W723" s="419"/>
      <c r="X723" s="419"/>
      <c r="Z723" s="419"/>
      <c r="AA723" s="419"/>
      <c r="AB723" s="419"/>
      <c r="AD723" s="419"/>
      <c r="AE723" s="419"/>
      <c r="AF723" s="419"/>
      <c r="AH723" s="419"/>
      <c r="AI723" s="419"/>
      <c r="AJ723" s="419"/>
      <c r="AL723" s="419"/>
      <c r="AM723" s="419"/>
      <c r="AN723" s="403"/>
      <c r="AO723" s="419"/>
      <c r="AP723" s="419"/>
      <c r="AQ723" s="419"/>
      <c r="AR723" s="419"/>
      <c r="AS723" s="419"/>
      <c r="AT723" s="419"/>
      <c r="AU723" s="419"/>
      <c r="AV723" s="419"/>
      <c r="AX723" s="419"/>
      <c r="AY723" s="419"/>
      <c r="AZ723" s="419"/>
      <c r="BB723" s="419"/>
      <c r="BC723" s="419"/>
      <c r="BD723" s="419"/>
      <c r="BF723" s="419"/>
      <c r="BG723" s="419"/>
      <c r="BH723" s="419"/>
      <c r="BJ723" s="419"/>
      <c r="BK723" s="419"/>
      <c r="BL723" s="419"/>
      <c r="BN723" s="419"/>
      <c r="BO723" s="419"/>
      <c r="BP723" s="419"/>
      <c r="BR723" s="419"/>
      <c r="BS723" s="419"/>
      <c r="BT723" s="419"/>
      <c r="BV723" s="419"/>
      <c r="BW723" s="419"/>
      <c r="BX723" s="397"/>
      <c r="BZ723" s="449"/>
      <c r="CB723" s="419"/>
      <c r="CC723" s="419"/>
      <c r="CD723" s="419"/>
      <c r="CF723" s="419"/>
      <c r="CG723" s="419"/>
      <c r="CH723" s="419"/>
    </row>
    <row r="724" spans="3:86" ht="21" thickBot="1">
      <c r="C724" s="425"/>
      <c r="P724" s="431"/>
      <c r="R724" s="419"/>
      <c r="S724" s="446"/>
      <c r="T724" s="419"/>
      <c r="V724" s="196"/>
      <c r="W724" s="419"/>
      <c r="X724" s="419"/>
      <c r="Z724" s="419"/>
      <c r="AA724" s="419"/>
      <c r="AB724" s="419"/>
      <c r="AD724" s="419"/>
      <c r="AE724" s="419"/>
      <c r="AF724" s="419"/>
      <c r="AH724" s="419"/>
      <c r="AI724" s="419"/>
      <c r="AJ724" s="419"/>
      <c r="AL724" s="419"/>
      <c r="AM724" s="419"/>
      <c r="AN724" s="403"/>
      <c r="AO724" s="419"/>
      <c r="AP724" s="419"/>
      <c r="AQ724" s="419"/>
      <c r="AR724" s="419"/>
      <c r="AS724" s="419"/>
      <c r="AT724" s="419"/>
      <c r="AU724" s="419"/>
      <c r="AV724" s="419"/>
      <c r="AX724" s="419"/>
      <c r="AY724" s="419"/>
      <c r="AZ724" s="419"/>
      <c r="BB724" s="419"/>
      <c r="BC724" s="419"/>
      <c r="BD724" s="419"/>
      <c r="BF724" s="419"/>
      <c r="BG724" s="419"/>
      <c r="BH724" s="419"/>
      <c r="BJ724" s="419"/>
      <c r="BK724" s="419"/>
      <c r="BL724" s="419"/>
      <c r="BN724" s="419"/>
      <c r="BO724" s="419"/>
      <c r="BP724" s="419"/>
      <c r="BR724" s="419"/>
      <c r="BS724" s="419"/>
      <c r="BT724" s="419"/>
      <c r="BV724" s="419"/>
      <c r="BW724" s="419"/>
      <c r="BX724" s="397"/>
      <c r="BZ724" s="449"/>
      <c r="CB724" s="419"/>
      <c r="CC724" s="419"/>
      <c r="CD724" s="419"/>
      <c r="CF724" s="419"/>
      <c r="CG724" s="419"/>
      <c r="CH724" s="419"/>
    </row>
    <row r="725" spans="3:86" ht="21" thickBot="1">
      <c r="C725" s="425"/>
      <c r="P725" s="431"/>
      <c r="R725" s="419"/>
      <c r="S725" s="446"/>
      <c r="T725" s="419"/>
      <c r="V725" s="196"/>
      <c r="W725" s="419"/>
      <c r="X725" s="419"/>
      <c r="Z725" s="419"/>
      <c r="AA725" s="419"/>
      <c r="AB725" s="419"/>
      <c r="AD725" s="419"/>
      <c r="AE725" s="419"/>
      <c r="AF725" s="419"/>
      <c r="AH725" s="419"/>
      <c r="AI725" s="419"/>
      <c r="AJ725" s="419"/>
      <c r="AL725" s="419"/>
      <c r="AM725" s="419"/>
      <c r="AN725" s="403"/>
      <c r="AO725" s="419"/>
      <c r="AP725" s="419"/>
      <c r="AQ725" s="419"/>
      <c r="AR725" s="419"/>
      <c r="AS725" s="419"/>
      <c r="AT725" s="419"/>
      <c r="AU725" s="419"/>
      <c r="AV725" s="419"/>
      <c r="AX725" s="419"/>
      <c r="AY725" s="419"/>
      <c r="AZ725" s="419"/>
      <c r="BB725" s="419"/>
      <c r="BC725" s="419"/>
      <c r="BD725" s="419"/>
      <c r="BF725" s="419"/>
      <c r="BG725" s="419"/>
      <c r="BH725" s="419"/>
      <c r="BJ725" s="419"/>
      <c r="BK725" s="419"/>
      <c r="BL725" s="419"/>
      <c r="BN725" s="419"/>
      <c r="BO725" s="419"/>
      <c r="BP725" s="419"/>
      <c r="BR725" s="419"/>
      <c r="BS725" s="419"/>
      <c r="BT725" s="419"/>
      <c r="BV725" s="419"/>
      <c r="BW725" s="419"/>
      <c r="BX725" s="397"/>
      <c r="BZ725" s="449"/>
      <c r="CB725" s="419"/>
      <c r="CC725" s="419"/>
      <c r="CD725" s="419"/>
      <c r="CF725" s="419"/>
      <c r="CG725" s="419"/>
      <c r="CH725" s="419"/>
    </row>
    <row r="726" spans="3:86" ht="21" thickBot="1">
      <c r="C726" s="425"/>
      <c r="P726" s="431"/>
      <c r="R726" s="419"/>
      <c r="S726" s="446"/>
      <c r="T726" s="419"/>
      <c r="V726" s="196"/>
      <c r="W726" s="419"/>
      <c r="X726" s="419"/>
      <c r="Z726" s="419"/>
      <c r="AA726" s="419"/>
      <c r="AB726" s="419"/>
      <c r="AD726" s="419"/>
      <c r="AE726" s="419"/>
      <c r="AF726" s="419"/>
      <c r="AH726" s="419"/>
      <c r="AI726" s="419"/>
      <c r="AJ726" s="419"/>
      <c r="AL726" s="419"/>
      <c r="AM726" s="419"/>
      <c r="AN726" s="403"/>
      <c r="AO726" s="419"/>
      <c r="AP726" s="419"/>
      <c r="AQ726" s="419"/>
      <c r="AR726" s="419"/>
      <c r="AS726" s="419"/>
      <c r="AT726" s="419"/>
      <c r="AU726" s="419"/>
      <c r="AV726" s="419"/>
      <c r="AX726" s="419"/>
      <c r="AY726" s="419"/>
      <c r="AZ726" s="419"/>
      <c r="BB726" s="419"/>
      <c r="BC726" s="419"/>
      <c r="BD726" s="419"/>
      <c r="BF726" s="419"/>
      <c r="BG726" s="419"/>
      <c r="BH726" s="419"/>
      <c r="BJ726" s="419"/>
      <c r="BK726" s="419"/>
      <c r="BL726" s="419"/>
      <c r="BN726" s="419"/>
      <c r="BO726" s="419"/>
      <c r="BP726" s="419"/>
      <c r="BR726" s="419"/>
      <c r="BS726" s="419"/>
      <c r="BT726" s="419"/>
      <c r="BV726" s="419"/>
      <c r="BW726" s="419"/>
      <c r="BX726" s="397"/>
      <c r="BZ726" s="449"/>
      <c r="CB726" s="419"/>
      <c r="CC726" s="419"/>
      <c r="CD726" s="419"/>
      <c r="CF726" s="419"/>
      <c r="CG726" s="419"/>
      <c r="CH726" s="419"/>
    </row>
    <row r="727" spans="3:86" ht="21" thickBot="1">
      <c r="C727" s="425"/>
      <c r="P727" s="431"/>
      <c r="R727" s="419"/>
      <c r="S727" s="446"/>
      <c r="T727" s="419"/>
      <c r="V727" s="196"/>
      <c r="W727" s="419"/>
      <c r="X727" s="419"/>
      <c r="Z727" s="419"/>
      <c r="AA727" s="419"/>
      <c r="AB727" s="419"/>
      <c r="AD727" s="419"/>
      <c r="AE727" s="419"/>
      <c r="AF727" s="419"/>
      <c r="AH727" s="419"/>
      <c r="AI727" s="419"/>
      <c r="AJ727" s="419"/>
      <c r="AL727" s="419"/>
      <c r="AM727" s="419"/>
      <c r="AN727" s="403"/>
      <c r="AO727" s="419"/>
      <c r="AP727" s="419"/>
      <c r="AQ727" s="419"/>
      <c r="AR727" s="419"/>
      <c r="AS727" s="419"/>
      <c r="AT727" s="419"/>
      <c r="AU727" s="419"/>
      <c r="AV727" s="419"/>
      <c r="AX727" s="419"/>
      <c r="AY727" s="419"/>
      <c r="AZ727" s="419"/>
      <c r="BB727" s="419"/>
      <c r="BC727" s="419"/>
      <c r="BD727" s="419"/>
      <c r="BF727" s="419"/>
      <c r="BG727" s="419"/>
      <c r="BH727" s="419"/>
      <c r="BJ727" s="419"/>
      <c r="BK727" s="419"/>
      <c r="BL727" s="419"/>
      <c r="BN727" s="419"/>
      <c r="BO727" s="419"/>
      <c r="BP727" s="419"/>
      <c r="BR727" s="419"/>
      <c r="BS727" s="419"/>
      <c r="BT727" s="419"/>
      <c r="BV727" s="419"/>
      <c r="BW727" s="419"/>
      <c r="BX727" s="397"/>
      <c r="BZ727" s="449"/>
      <c r="CB727" s="419"/>
      <c r="CC727" s="419"/>
      <c r="CD727" s="419"/>
      <c r="CF727" s="419"/>
      <c r="CG727" s="419"/>
      <c r="CH727" s="419"/>
    </row>
    <row r="728" spans="3:86" ht="21" thickBot="1">
      <c r="C728" s="425"/>
      <c r="P728" s="431"/>
      <c r="R728" s="419"/>
      <c r="S728" s="446"/>
      <c r="T728" s="419"/>
      <c r="V728" s="196"/>
      <c r="W728" s="419"/>
      <c r="X728" s="419"/>
      <c r="Z728" s="419"/>
      <c r="AA728" s="419"/>
      <c r="AB728" s="419"/>
      <c r="AD728" s="419"/>
      <c r="AE728" s="419"/>
      <c r="AF728" s="419"/>
      <c r="AH728" s="419"/>
      <c r="AI728" s="419"/>
      <c r="AJ728" s="419"/>
      <c r="AL728" s="419"/>
      <c r="AM728" s="419"/>
      <c r="AN728" s="403"/>
      <c r="AO728" s="419"/>
      <c r="AP728" s="419"/>
      <c r="AQ728" s="419"/>
      <c r="AR728" s="419"/>
      <c r="AS728" s="419"/>
      <c r="AT728" s="419"/>
      <c r="AU728" s="419"/>
      <c r="AV728" s="419"/>
      <c r="AX728" s="419"/>
      <c r="AY728" s="419"/>
      <c r="AZ728" s="419"/>
      <c r="BB728" s="419"/>
      <c r="BC728" s="419"/>
      <c r="BD728" s="419"/>
      <c r="BF728" s="419"/>
      <c r="BG728" s="419"/>
      <c r="BH728" s="419"/>
      <c r="BJ728" s="419"/>
      <c r="BK728" s="419"/>
      <c r="BL728" s="419"/>
      <c r="BN728" s="419"/>
      <c r="BO728" s="419"/>
      <c r="BP728" s="419"/>
      <c r="BR728" s="419"/>
      <c r="BS728" s="419"/>
      <c r="BT728" s="419"/>
      <c r="BV728" s="419"/>
      <c r="BW728" s="419"/>
      <c r="BX728" s="397"/>
      <c r="BZ728" s="449"/>
      <c r="CB728" s="419"/>
      <c r="CC728" s="419"/>
      <c r="CD728" s="419"/>
      <c r="CF728" s="419"/>
      <c r="CG728" s="419"/>
      <c r="CH728" s="419"/>
    </row>
    <row r="729" spans="3:86" ht="21" thickBot="1">
      <c r="C729" s="425"/>
      <c r="P729" s="431"/>
      <c r="R729" s="419"/>
      <c r="S729" s="446"/>
      <c r="T729" s="419"/>
      <c r="V729" s="196"/>
      <c r="W729" s="419"/>
      <c r="X729" s="419"/>
      <c r="Z729" s="419"/>
      <c r="AA729" s="419"/>
      <c r="AB729" s="419"/>
      <c r="AD729" s="419"/>
      <c r="AE729" s="419"/>
      <c r="AF729" s="419"/>
      <c r="AH729" s="419"/>
      <c r="AI729" s="419"/>
      <c r="AJ729" s="419"/>
      <c r="AL729" s="419"/>
      <c r="AM729" s="419"/>
      <c r="AN729" s="403"/>
      <c r="AO729" s="419"/>
      <c r="AP729" s="419"/>
      <c r="AQ729" s="419"/>
      <c r="AR729" s="419"/>
      <c r="AS729" s="419"/>
      <c r="AT729" s="419"/>
      <c r="AU729" s="419"/>
      <c r="AV729" s="419"/>
      <c r="AX729" s="419"/>
      <c r="AY729" s="419"/>
      <c r="AZ729" s="419"/>
      <c r="BB729" s="419"/>
      <c r="BC729" s="419"/>
      <c r="BD729" s="419"/>
      <c r="BF729" s="419"/>
      <c r="BG729" s="419"/>
      <c r="BH729" s="419"/>
      <c r="BJ729" s="419"/>
      <c r="BK729" s="419"/>
      <c r="BL729" s="419"/>
      <c r="BN729" s="419"/>
      <c r="BO729" s="419"/>
      <c r="BP729" s="419"/>
      <c r="BR729" s="419"/>
      <c r="BS729" s="419"/>
      <c r="BT729" s="419"/>
      <c r="BV729" s="419"/>
      <c r="BW729" s="419"/>
      <c r="BX729" s="397"/>
      <c r="BZ729" s="449"/>
      <c r="CB729" s="419"/>
      <c r="CC729" s="419"/>
      <c r="CD729" s="419"/>
      <c r="CF729" s="419"/>
      <c r="CG729" s="419"/>
      <c r="CH729" s="419"/>
    </row>
    <row r="730" spans="3:86" ht="21" thickBot="1">
      <c r="C730" s="425"/>
      <c r="P730" s="431"/>
      <c r="R730" s="419"/>
      <c r="S730" s="446"/>
      <c r="T730" s="419"/>
      <c r="V730" s="196"/>
      <c r="W730" s="419"/>
      <c r="X730" s="419"/>
      <c r="Z730" s="419"/>
      <c r="AA730" s="419"/>
      <c r="AB730" s="419"/>
      <c r="AD730" s="419"/>
      <c r="AE730" s="419"/>
      <c r="AF730" s="419"/>
      <c r="AH730" s="419"/>
      <c r="AI730" s="419"/>
      <c r="AJ730" s="419"/>
      <c r="AL730" s="419"/>
      <c r="AM730" s="419"/>
      <c r="AN730" s="403"/>
      <c r="AO730" s="419"/>
      <c r="AP730" s="419"/>
      <c r="AQ730" s="419"/>
      <c r="AR730" s="419"/>
      <c r="AS730" s="419"/>
      <c r="AT730" s="419"/>
      <c r="AU730" s="419"/>
      <c r="AV730" s="419"/>
      <c r="AX730" s="419"/>
      <c r="AY730" s="419"/>
      <c r="AZ730" s="419"/>
      <c r="BB730" s="419"/>
      <c r="BC730" s="419"/>
      <c r="BD730" s="419"/>
      <c r="BF730" s="419"/>
      <c r="BG730" s="419"/>
      <c r="BH730" s="419"/>
      <c r="BJ730" s="419"/>
      <c r="BK730" s="419"/>
      <c r="BL730" s="419"/>
      <c r="BN730" s="419"/>
      <c r="BO730" s="419"/>
      <c r="BP730" s="419"/>
      <c r="BR730" s="419"/>
      <c r="BS730" s="419"/>
      <c r="BT730" s="419"/>
      <c r="BV730" s="419"/>
      <c r="BW730" s="419"/>
      <c r="BX730" s="397"/>
      <c r="BZ730" s="449"/>
      <c r="CB730" s="419"/>
      <c r="CC730" s="419"/>
      <c r="CD730" s="419"/>
      <c r="CF730" s="419"/>
      <c r="CG730" s="419"/>
      <c r="CH730" s="419"/>
    </row>
    <row r="731" spans="3:86" ht="21" thickBot="1">
      <c r="C731" s="425"/>
      <c r="P731" s="431"/>
      <c r="R731" s="419"/>
      <c r="S731" s="446"/>
      <c r="T731" s="419"/>
      <c r="V731" s="196"/>
      <c r="W731" s="419"/>
      <c r="X731" s="419"/>
      <c r="Z731" s="419"/>
      <c r="AA731" s="419"/>
      <c r="AB731" s="419"/>
      <c r="AD731" s="419"/>
      <c r="AE731" s="419"/>
      <c r="AF731" s="419"/>
      <c r="AH731" s="419"/>
      <c r="AI731" s="419"/>
      <c r="AJ731" s="419"/>
      <c r="AL731" s="419"/>
      <c r="AM731" s="419"/>
      <c r="AN731" s="403"/>
      <c r="AO731" s="419"/>
      <c r="AP731" s="419"/>
      <c r="AQ731" s="419"/>
      <c r="AR731" s="419"/>
      <c r="AS731" s="419"/>
      <c r="AT731" s="419"/>
      <c r="AU731" s="419"/>
      <c r="AV731" s="419"/>
      <c r="AX731" s="419"/>
      <c r="AY731" s="419"/>
      <c r="AZ731" s="419"/>
      <c r="BB731" s="419"/>
      <c r="BC731" s="419"/>
      <c r="BD731" s="419"/>
      <c r="BF731" s="419"/>
      <c r="BG731" s="419"/>
      <c r="BH731" s="419"/>
      <c r="BJ731" s="419"/>
      <c r="BK731" s="419"/>
      <c r="BL731" s="419"/>
      <c r="BN731" s="419"/>
      <c r="BO731" s="419"/>
      <c r="BP731" s="419"/>
      <c r="BR731" s="419"/>
      <c r="BS731" s="419"/>
      <c r="BT731" s="419"/>
      <c r="BV731" s="419"/>
      <c r="BW731" s="419"/>
      <c r="BX731" s="397"/>
      <c r="BZ731" s="449"/>
      <c r="CB731" s="419"/>
      <c r="CC731" s="419"/>
      <c r="CD731" s="419"/>
      <c r="CF731" s="419"/>
      <c r="CG731" s="419"/>
      <c r="CH731" s="419"/>
    </row>
    <row r="732" spans="3:86" ht="21" thickBot="1">
      <c r="C732" s="425"/>
      <c r="P732" s="431"/>
      <c r="R732" s="419"/>
      <c r="S732" s="446"/>
      <c r="T732" s="419"/>
      <c r="V732" s="196"/>
      <c r="W732" s="419"/>
      <c r="X732" s="419"/>
      <c r="Z732" s="419"/>
      <c r="AA732" s="419"/>
      <c r="AB732" s="419"/>
      <c r="AD732" s="419"/>
      <c r="AE732" s="419"/>
      <c r="AF732" s="419"/>
      <c r="AH732" s="419"/>
      <c r="AI732" s="419"/>
      <c r="AJ732" s="419"/>
      <c r="AL732" s="419"/>
      <c r="AM732" s="419"/>
      <c r="AN732" s="403"/>
      <c r="AO732" s="419"/>
      <c r="AP732" s="419"/>
      <c r="AQ732" s="419"/>
      <c r="AR732" s="419"/>
      <c r="AS732" s="419"/>
      <c r="AT732" s="419"/>
      <c r="AU732" s="419"/>
      <c r="AV732" s="419"/>
      <c r="AX732" s="419"/>
      <c r="AY732" s="419"/>
      <c r="AZ732" s="419"/>
      <c r="BB732" s="419"/>
      <c r="BC732" s="419"/>
      <c r="BD732" s="419"/>
      <c r="BF732" s="419"/>
      <c r="BG732" s="419"/>
      <c r="BH732" s="419"/>
      <c r="BJ732" s="419"/>
      <c r="BK732" s="419"/>
      <c r="BL732" s="419"/>
      <c r="BN732" s="419"/>
      <c r="BO732" s="419"/>
      <c r="BP732" s="419"/>
      <c r="BR732" s="419"/>
      <c r="BS732" s="419"/>
      <c r="BT732" s="419"/>
      <c r="BV732" s="419"/>
      <c r="BW732" s="419"/>
      <c r="BX732" s="397"/>
      <c r="BZ732" s="449"/>
      <c r="CB732" s="419"/>
      <c r="CC732" s="419"/>
      <c r="CD732" s="419"/>
      <c r="CF732" s="419"/>
      <c r="CG732" s="419"/>
      <c r="CH732" s="419"/>
    </row>
    <row r="733" spans="3:86" ht="21" thickBot="1">
      <c r="C733" s="425"/>
      <c r="P733" s="431"/>
      <c r="R733" s="419"/>
      <c r="S733" s="446"/>
      <c r="T733" s="419"/>
      <c r="V733" s="196"/>
      <c r="W733" s="419"/>
      <c r="X733" s="419"/>
      <c r="Z733" s="419"/>
      <c r="AA733" s="419"/>
      <c r="AB733" s="419"/>
      <c r="AD733" s="419"/>
      <c r="AE733" s="419"/>
      <c r="AF733" s="419"/>
      <c r="AH733" s="419"/>
      <c r="AI733" s="419"/>
      <c r="AJ733" s="419"/>
      <c r="AL733" s="419"/>
      <c r="AM733" s="419"/>
      <c r="AN733" s="403"/>
      <c r="AO733" s="419"/>
      <c r="AP733" s="419"/>
      <c r="AQ733" s="419"/>
      <c r="AR733" s="419"/>
      <c r="AS733" s="419"/>
      <c r="AT733" s="419"/>
      <c r="AU733" s="419"/>
      <c r="AV733" s="419"/>
      <c r="AX733" s="419"/>
      <c r="AY733" s="419"/>
      <c r="AZ733" s="419"/>
      <c r="BB733" s="419"/>
      <c r="BC733" s="419"/>
      <c r="BD733" s="419"/>
      <c r="BF733" s="419"/>
      <c r="BG733" s="419"/>
      <c r="BH733" s="419"/>
      <c r="BJ733" s="419"/>
      <c r="BK733" s="419"/>
      <c r="BL733" s="419"/>
      <c r="BN733" s="419"/>
      <c r="BO733" s="419"/>
      <c r="BP733" s="419"/>
      <c r="BR733" s="419"/>
      <c r="BS733" s="419"/>
      <c r="BT733" s="419"/>
      <c r="BV733" s="419"/>
      <c r="BW733" s="419"/>
      <c r="BX733" s="397"/>
      <c r="BZ733" s="449"/>
      <c r="CB733" s="419"/>
      <c r="CC733" s="419"/>
      <c r="CD733" s="419"/>
      <c r="CF733" s="419"/>
      <c r="CG733" s="419"/>
      <c r="CH733" s="419"/>
    </row>
    <row r="734" spans="3:86" ht="21" thickBot="1">
      <c r="C734" s="425"/>
      <c r="P734" s="431"/>
      <c r="R734" s="419"/>
      <c r="S734" s="446"/>
      <c r="T734" s="419"/>
      <c r="V734" s="196"/>
      <c r="W734" s="419"/>
      <c r="X734" s="419"/>
      <c r="Z734" s="419"/>
      <c r="AA734" s="419"/>
      <c r="AB734" s="419"/>
      <c r="AD734" s="419"/>
      <c r="AE734" s="419"/>
      <c r="AF734" s="419"/>
      <c r="AH734" s="419"/>
      <c r="AI734" s="419"/>
      <c r="AJ734" s="419"/>
      <c r="AL734" s="419"/>
      <c r="AM734" s="419"/>
      <c r="AN734" s="403"/>
      <c r="AO734" s="419"/>
      <c r="AP734" s="419"/>
      <c r="AQ734" s="419"/>
      <c r="AR734" s="419"/>
      <c r="AS734" s="419"/>
      <c r="AT734" s="419"/>
      <c r="AU734" s="419"/>
      <c r="AV734" s="419"/>
      <c r="AX734" s="419"/>
      <c r="AY734" s="419"/>
      <c r="AZ734" s="419"/>
      <c r="BB734" s="419"/>
      <c r="BC734" s="419"/>
      <c r="BD734" s="419"/>
      <c r="BF734" s="419"/>
      <c r="BG734" s="419"/>
      <c r="BH734" s="419"/>
      <c r="BJ734" s="419"/>
      <c r="BK734" s="419"/>
      <c r="BL734" s="419"/>
      <c r="BN734" s="419"/>
      <c r="BO734" s="419"/>
      <c r="BP734" s="419"/>
      <c r="BR734" s="419"/>
      <c r="BS734" s="419"/>
      <c r="BT734" s="419"/>
      <c r="BV734" s="419"/>
      <c r="BW734" s="419"/>
      <c r="BX734" s="397"/>
      <c r="BZ734" s="449"/>
      <c r="CB734" s="419"/>
      <c r="CC734" s="419"/>
      <c r="CD734" s="419"/>
      <c r="CF734" s="419"/>
      <c r="CG734" s="419"/>
      <c r="CH734" s="419"/>
    </row>
    <row r="735" spans="3:86" ht="21" thickBot="1">
      <c r="C735" s="425"/>
      <c r="P735" s="431"/>
      <c r="R735" s="419"/>
      <c r="S735" s="446"/>
      <c r="T735" s="419"/>
      <c r="V735" s="196"/>
      <c r="W735" s="419"/>
      <c r="X735" s="419"/>
      <c r="Z735" s="419"/>
      <c r="AA735" s="419"/>
      <c r="AB735" s="419"/>
      <c r="AD735" s="419"/>
      <c r="AE735" s="419"/>
      <c r="AF735" s="419"/>
      <c r="AH735" s="419"/>
      <c r="AI735" s="419"/>
      <c r="AJ735" s="419"/>
      <c r="AL735" s="419"/>
      <c r="AM735" s="419"/>
      <c r="AN735" s="403"/>
      <c r="AO735" s="419"/>
      <c r="AP735" s="419"/>
      <c r="AQ735" s="419"/>
      <c r="AR735" s="419"/>
      <c r="AS735" s="419"/>
      <c r="AT735" s="419"/>
      <c r="AU735" s="419"/>
      <c r="AV735" s="419"/>
      <c r="AX735" s="419"/>
      <c r="AY735" s="419"/>
      <c r="AZ735" s="419"/>
      <c r="BB735" s="419"/>
      <c r="BC735" s="419"/>
      <c r="BD735" s="419"/>
      <c r="BF735" s="419"/>
      <c r="BG735" s="419"/>
      <c r="BH735" s="419"/>
      <c r="BJ735" s="419"/>
      <c r="BK735" s="419"/>
      <c r="BL735" s="419"/>
      <c r="BN735" s="419"/>
      <c r="BO735" s="419"/>
      <c r="BP735" s="419"/>
      <c r="BR735" s="419"/>
      <c r="BS735" s="419"/>
      <c r="BT735" s="419"/>
      <c r="BV735" s="419"/>
      <c r="BW735" s="419"/>
      <c r="BX735" s="397"/>
      <c r="BZ735" s="449"/>
      <c r="CB735" s="419"/>
      <c r="CC735" s="419"/>
      <c r="CD735" s="419"/>
      <c r="CF735" s="419"/>
      <c r="CG735" s="419"/>
      <c r="CH735" s="419"/>
    </row>
    <row r="736" spans="3:86" ht="21" thickBot="1">
      <c r="C736" s="425"/>
      <c r="P736" s="431"/>
      <c r="R736" s="419"/>
      <c r="S736" s="446"/>
      <c r="T736" s="419"/>
      <c r="V736" s="196"/>
      <c r="W736" s="419"/>
      <c r="X736" s="419"/>
      <c r="Z736" s="419"/>
      <c r="AA736" s="419"/>
      <c r="AB736" s="419"/>
      <c r="AD736" s="419"/>
      <c r="AE736" s="419"/>
      <c r="AF736" s="419"/>
      <c r="AH736" s="419"/>
      <c r="AI736" s="419"/>
      <c r="AJ736" s="419"/>
      <c r="AL736" s="419"/>
      <c r="AM736" s="419"/>
      <c r="AN736" s="403"/>
      <c r="AO736" s="419"/>
      <c r="AP736" s="419"/>
      <c r="AQ736" s="419"/>
      <c r="AR736" s="419"/>
      <c r="AS736" s="419"/>
      <c r="AT736" s="419"/>
      <c r="AU736" s="419"/>
      <c r="AV736" s="419"/>
      <c r="AX736" s="419"/>
      <c r="AY736" s="419"/>
      <c r="AZ736" s="419"/>
      <c r="BB736" s="419"/>
      <c r="BC736" s="419"/>
      <c r="BD736" s="419"/>
      <c r="BF736" s="419"/>
      <c r="BG736" s="419"/>
      <c r="BH736" s="419"/>
      <c r="BJ736" s="419"/>
      <c r="BK736" s="419"/>
      <c r="BL736" s="419"/>
      <c r="BN736" s="419"/>
      <c r="BO736" s="419"/>
      <c r="BP736" s="419"/>
      <c r="BR736" s="419"/>
      <c r="BS736" s="419"/>
      <c r="BT736" s="419"/>
      <c r="BV736" s="419"/>
      <c r="BW736" s="419"/>
      <c r="BX736" s="397"/>
      <c r="BZ736" s="449"/>
      <c r="CB736" s="419"/>
      <c r="CC736" s="419"/>
      <c r="CD736" s="419"/>
      <c r="CF736" s="419"/>
      <c r="CG736" s="419"/>
      <c r="CH736" s="419"/>
    </row>
    <row r="737" spans="3:86" ht="21" thickBot="1">
      <c r="C737" s="425"/>
      <c r="P737" s="431"/>
      <c r="R737" s="419"/>
      <c r="S737" s="446"/>
      <c r="T737" s="419"/>
      <c r="V737" s="196"/>
      <c r="W737" s="419"/>
      <c r="X737" s="419"/>
      <c r="Z737" s="419"/>
      <c r="AA737" s="419"/>
      <c r="AB737" s="419"/>
      <c r="AD737" s="419"/>
      <c r="AE737" s="419"/>
      <c r="AF737" s="419"/>
      <c r="AH737" s="419"/>
      <c r="AI737" s="419"/>
      <c r="AJ737" s="419"/>
      <c r="AL737" s="419"/>
      <c r="AM737" s="419"/>
      <c r="AN737" s="403"/>
      <c r="AO737" s="419"/>
      <c r="AP737" s="419"/>
      <c r="AQ737" s="419"/>
      <c r="AR737" s="419"/>
      <c r="AS737" s="419"/>
      <c r="AT737" s="419"/>
      <c r="AU737" s="419"/>
      <c r="AV737" s="419"/>
      <c r="AX737" s="419"/>
      <c r="AY737" s="419"/>
      <c r="AZ737" s="419"/>
      <c r="BB737" s="419"/>
      <c r="BC737" s="419"/>
      <c r="BD737" s="419"/>
      <c r="BF737" s="419"/>
      <c r="BG737" s="419"/>
      <c r="BH737" s="419"/>
      <c r="BJ737" s="419"/>
      <c r="BK737" s="419"/>
      <c r="BL737" s="419"/>
      <c r="BN737" s="419"/>
      <c r="BO737" s="419"/>
      <c r="BP737" s="419"/>
      <c r="BR737" s="419"/>
      <c r="BS737" s="419"/>
      <c r="BT737" s="419"/>
      <c r="BV737" s="419"/>
      <c r="BW737" s="419"/>
      <c r="BX737" s="397"/>
      <c r="BZ737" s="449"/>
      <c r="CB737" s="419"/>
      <c r="CC737" s="419"/>
      <c r="CD737" s="419"/>
      <c r="CF737" s="419"/>
      <c r="CG737" s="419"/>
      <c r="CH737" s="419"/>
    </row>
    <row r="738" spans="3:86" ht="21" thickBot="1">
      <c r="C738" s="425"/>
      <c r="P738" s="431"/>
      <c r="R738" s="419"/>
      <c r="S738" s="446"/>
      <c r="T738" s="419"/>
      <c r="V738" s="196"/>
      <c r="W738" s="419"/>
      <c r="X738" s="419"/>
      <c r="Z738" s="419"/>
      <c r="AA738" s="419"/>
      <c r="AB738" s="419"/>
      <c r="AD738" s="419"/>
      <c r="AE738" s="419"/>
      <c r="AF738" s="419"/>
      <c r="AH738" s="419"/>
      <c r="AI738" s="419"/>
      <c r="AJ738" s="419"/>
      <c r="AL738" s="419"/>
      <c r="AM738" s="419"/>
      <c r="AN738" s="403"/>
      <c r="AO738" s="419"/>
      <c r="AP738" s="419"/>
      <c r="AQ738" s="419"/>
      <c r="AR738" s="419"/>
      <c r="AS738" s="419"/>
      <c r="AT738" s="419"/>
      <c r="AU738" s="419"/>
      <c r="AV738" s="419"/>
      <c r="AX738" s="419"/>
      <c r="AY738" s="419"/>
      <c r="AZ738" s="419"/>
      <c r="BB738" s="419"/>
      <c r="BC738" s="419"/>
      <c r="BD738" s="419"/>
      <c r="BF738" s="419"/>
      <c r="BG738" s="419"/>
      <c r="BH738" s="419"/>
      <c r="BJ738" s="419"/>
      <c r="BK738" s="419"/>
      <c r="BL738" s="419"/>
      <c r="BN738" s="419"/>
      <c r="BO738" s="419"/>
      <c r="BP738" s="419"/>
      <c r="BR738" s="419"/>
      <c r="BS738" s="419"/>
      <c r="BT738" s="419"/>
      <c r="BV738" s="419"/>
      <c r="BW738" s="419"/>
      <c r="BX738" s="397"/>
      <c r="BZ738" s="449"/>
      <c r="CB738" s="419"/>
      <c r="CC738" s="419"/>
      <c r="CD738" s="419"/>
      <c r="CF738" s="419"/>
      <c r="CG738" s="419"/>
      <c r="CH738" s="419"/>
    </row>
    <row r="739" spans="3:86" ht="21" thickBot="1">
      <c r="C739" s="425"/>
      <c r="P739" s="431"/>
      <c r="R739" s="419"/>
      <c r="S739" s="446"/>
      <c r="T739" s="419"/>
      <c r="V739" s="196"/>
      <c r="W739" s="419"/>
      <c r="X739" s="419"/>
      <c r="Z739" s="419"/>
      <c r="AA739" s="419"/>
      <c r="AB739" s="419"/>
      <c r="AD739" s="419"/>
      <c r="AE739" s="419"/>
      <c r="AF739" s="419"/>
      <c r="AH739" s="419"/>
      <c r="AI739" s="419"/>
      <c r="AJ739" s="419"/>
      <c r="AL739" s="419"/>
      <c r="AM739" s="419"/>
      <c r="AN739" s="403"/>
      <c r="AO739" s="419"/>
      <c r="AP739" s="419"/>
      <c r="AQ739" s="419"/>
      <c r="AR739" s="419"/>
      <c r="AS739" s="419"/>
      <c r="AT739" s="419"/>
      <c r="AU739" s="419"/>
      <c r="AV739" s="419"/>
      <c r="AX739" s="419"/>
      <c r="AY739" s="419"/>
      <c r="AZ739" s="419"/>
      <c r="BB739" s="419"/>
      <c r="BC739" s="419"/>
      <c r="BD739" s="419"/>
      <c r="BF739" s="419"/>
      <c r="BG739" s="419"/>
      <c r="BH739" s="419"/>
      <c r="BJ739" s="419"/>
      <c r="BK739" s="419"/>
      <c r="BL739" s="419"/>
      <c r="BN739" s="419"/>
      <c r="BO739" s="419"/>
      <c r="BP739" s="419"/>
      <c r="BR739" s="419"/>
      <c r="BS739" s="419"/>
      <c r="BT739" s="419"/>
      <c r="BV739" s="419"/>
      <c r="BW739" s="419"/>
      <c r="BX739" s="397"/>
      <c r="BZ739" s="449"/>
      <c r="CB739" s="419"/>
      <c r="CC739" s="419"/>
      <c r="CD739" s="419"/>
      <c r="CF739" s="419"/>
      <c r="CG739" s="419"/>
      <c r="CH739" s="419"/>
    </row>
    <row r="740" spans="3:86" ht="21" thickBot="1">
      <c r="C740" s="425"/>
      <c r="P740" s="431"/>
      <c r="R740" s="419"/>
      <c r="S740" s="446"/>
      <c r="T740" s="419"/>
      <c r="V740" s="196"/>
      <c r="W740" s="419"/>
      <c r="X740" s="419"/>
      <c r="Z740" s="419"/>
      <c r="AA740" s="419"/>
      <c r="AB740" s="419"/>
      <c r="AD740" s="419"/>
      <c r="AE740" s="419"/>
      <c r="AF740" s="419"/>
      <c r="AH740" s="419"/>
      <c r="AI740" s="419"/>
      <c r="AJ740" s="419"/>
      <c r="AL740" s="419"/>
      <c r="AM740" s="419"/>
      <c r="AN740" s="403"/>
      <c r="AO740" s="419"/>
      <c r="AP740" s="419"/>
      <c r="AQ740" s="419"/>
      <c r="AR740" s="419"/>
      <c r="AS740" s="419"/>
      <c r="AT740" s="419"/>
      <c r="AU740" s="419"/>
      <c r="AV740" s="419"/>
      <c r="AX740" s="419"/>
      <c r="AY740" s="419"/>
      <c r="AZ740" s="419"/>
      <c r="BB740" s="419"/>
      <c r="BC740" s="419"/>
      <c r="BD740" s="419"/>
      <c r="BF740" s="419"/>
      <c r="BG740" s="419"/>
      <c r="BH740" s="419"/>
      <c r="BJ740" s="419"/>
      <c r="BK740" s="419"/>
      <c r="BL740" s="419"/>
      <c r="BN740" s="419"/>
      <c r="BO740" s="419"/>
      <c r="BP740" s="419"/>
      <c r="BR740" s="419"/>
      <c r="BS740" s="419"/>
      <c r="BT740" s="419"/>
      <c r="BV740" s="419"/>
      <c r="BW740" s="419"/>
      <c r="BX740" s="397"/>
      <c r="BZ740" s="449"/>
      <c r="CB740" s="419"/>
      <c r="CC740" s="419"/>
      <c r="CD740" s="419"/>
      <c r="CF740" s="419"/>
      <c r="CG740" s="419"/>
      <c r="CH740" s="419"/>
    </row>
    <row r="741" spans="3:86" ht="21" thickBot="1">
      <c r="C741" s="425"/>
      <c r="P741" s="431"/>
      <c r="R741" s="419"/>
      <c r="S741" s="446"/>
      <c r="T741" s="419"/>
      <c r="V741" s="196"/>
      <c r="W741" s="419"/>
      <c r="X741" s="419"/>
      <c r="Z741" s="419"/>
      <c r="AA741" s="419"/>
      <c r="AB741" s="419"/>
      <c r="AD741" s="419"/>
      <c r="AE741" s="419"/>
      <c r="AF741" s="419"/>
      <c r="AH741" s="419"/>
      <c r="AI741" s="419"/>
      <c r="AJ741" s="419"/>
      <c r="AL741" s="419"/>
      <c r="AM741" s="419"/>
      <c r="AN741" s="403"/>
      <c r="AO741" s="419"/>
      <c r="AP741" s="419"/>
      <c r="AQ741" s="419"/>
      <c r="AR741" s="419"/>
      <c r="AS741" s="419"/>
      <c r="AT741" s="419"/>
      <c r="AU741" s="419"/>
      <c r="AV741" s="419"/>
      <c r="AX741" s="419"/>
      <c r="AY741" s="419"/>
      <c r="AZ741" s="419"/>
      <c r="BB741" s="419"/>
      <c r="BC741" s="419"/>
      <c r="BD741" s="419"/>
      <c r="BF741" s="419"/>
      <c r="BG741" s="419"/>
      <c r="BH741" s="419"/>
      <c r="BJ741" s="419"/>
      <c r="BK741" s="419"/>
      <c r="BL741" s="419"/>
      <c r="BN741" s="419"/>
      <c r="BO741" s="419"/>
      <c r="BP741" s="419"/>
      <c r="BR741" s="419"/>
      <c r="BS741" s="419"/>
      <c r="BT741" s="419"/>
      <c r="BV741" s="419"/>
      <c r="BW741" s="419"/>
      <c r="BX741" s="397"/>
      <c r="BZ741" s="449"/>
      <c r="CB741" s="419"/>
      <c r="CC741" s="419"/>
      <c r="CD741" s="419"/>
      <c r="CF741" s="419"/>
      <c r="CG741" s="419"/>
      <c r="CH741" s="419"/>
    </row>
    <row r="742" spans="3:86" ht="21" thickBot="1">
      <c r="C742" s="425"/>
      <c r="P742" s="431"/>
      <c r="R742" s="419"/>
      <c r="S742" s="446"/>
      <c r="T742" s="419"/>
      <c r="V742" s="196"/>
      <c r="W742" s="419"/>
      <c r="X742" s="419"/>
      <c r="Z742" s="419"/>
      <c r="AA742" s="419"/>
      <c r="AB742" s="419"/>
      <c r="AD742" s="419"/>
      <c r="AE742" s="419"/>
      <c r="AF742" s="419"/>
      <c r="AH742" s="419"/>
      <c r="AI742" s="419"/>
      <c r="AJ742" s="419"/>
      <c r="AL742" s="419"/>
      <c r="AM742" s="419"/>
      <c r="AN742" s="403"/>
      <c r="AO742" s="419"/>
      <c r="AP742" s="419"/>
      <c r="AQ742" s="419"/>
      <c r="AR742" s="419"/>
      <c r="AS742" s="419"/>
      <c r="AT742" s="419"/>
      <c r="AU742" s="419"/>
      <c r="AV742" s="419"/>
      <c r="AX742" s="419"/>
      <c r="AY742" s="419"/>
      <c r="AZ742" s="419"/>
      <c r="BB742" s="419"/>
      <c r="BC742" s="419"/>
      <c r="BD742" s="419"/>
      <c r="BF742" s="419"/>
      <c r="BG742" s="419"/>
      <c r="BH742" s="419"/>
      <c r="BJ742" s="419"/>
      <c r="BK742" s="419"/>
      <c r="BL742" s="419"/>
      <c r="BN742" s="419"/>
      <c r="BO742" s="419"/>
      <c r="BP742" s="419"/>
      <c r="BR742" s="419"/>
      <c r="BS742" s="419"/>
      <c r="BT742" s="419"/>
      <c r="BV742" s="419"/>
      <c r="BW742" s="419"/>
      <c r="BX742" s="397"/>
      <c r="BZ742" s="449"/>
      <c r="CB742" s="419"/>
      <c r="CC742" s="419"/>
      <c r="CD742" s="419"/>
      <c r="CF742" s="419"/>
      <c r="CG742" s="419"/>
      <c r="CH742" s="419"/>
    </row>
    <row r="743" spans="3:86" ht="21" thickBot="1">
      <c r="C743" s="425"/>
      <c r="P743" s="431"/>
      <c r="R743" s="419"/>
      <c r="S743" s="446"/>
      <c r="T743" s="419"/>
      <c r="V743" s="196"/>
      <c r="W743" s="419"/>
      <c r="X743" s="419"/>
      <c r="Z743" s="419"/>
      <c r="AA743" s="419"/>
      <c r="AB743" s="419"/>
      <c r="AD743" s="419"/>
      <c r="AE743" s="419"/>
      <c r="AF743" s="419"/>
      <c r="AH743" s="419"/>
      <c r="AI743" s="419"/>
      <c r="AJ743" s="419"/>
      <c r="AL743" s="419"/>
      <c r="AM743" s="419"/>
      <c r="AN743" s="403"/>
      <c r="AO743" s="419"/>
      <c r="AP743" s="419"/>
      <c r="AQ743" s="419"/>
      <c r="AR743" s="419"/>
      <c r="AS743" s="419"/>
      <c r="AT743" s="419"/>
      <c r="AU743" s="419"/>
      <c r="AV743" s="419"/>
      <c r="AX743" s="419"/>
      <c r="AY743" s="419"/>
      <c r="AZ743" s="419"/>
      <c r="BB743" s="419"/>
      <c r="BC743" s="419"/>
      <c r="BD743" s="419"/>
      <c r="BF743" s="419"/>
      <c r="BG743" s="419"/>
      <c r="BH743" s="419"/>
      <c r="BJ743" s="419"/>
      <c r="BK743" s="419"/>
      <c r="BL743" s="419"/>
      <c r="BN743" s="419"/>
      <c r="BO743" s="419"/>
      <c r="BP743" s="419"/>
      <c r="BR743" s="419"/>
      <c r="BS743" s="419"/>
      <c r="BT743" s="419"/>
      <c r="BV743" s="419"/>
      <c r="BW743" s="419"/>
      <c r="BX743" s="397"/>
      <c r="BZ743" s="449"/>
      <c r="CB743" s="419"/>
      <c r="CC743" s="419"/>
      <c r="CD743" s="419"/>
      <c r="CF743" s="419"/>
      <c r="CG743" s="419"/>
      <c r="CH743" s="419"/>
    </row>
    <row r="744" spans="3:86" ht="21" thickBot="1">
      <c r="C744" s="425"/>
      <c r="P744" s="431"/>
      <c r="R744" s="419"/>
      <c r="S744" s="446"/>
      <c r="T744" s="419"/>
      <c r="V744" s="196"/>
      <c r="W744" s="419"/>
      <c r="X744" s="419"/>
      <c r="Z744" s="419"/>
      <c r="AA744" s="419"/>
      <c r="AB744" s="419"/>
      <c r="AD744" s="419"/>
      <c r="AE744" s="419"/>
      <c r="AF744" s="419"/>
      <c r="AH744" s="419"/>
      <c r="AI744" s="419"/>
      <c r="AJ744" s="419"/>
      <c r="AL744" s="419"/>
      <c r="AM744" s="419"/>
      <c r="AN744" s="403"/>
      <c r="AO744" s="419"/>
      <c r="AP744" s="419"/>
      <c r="AQ744" s="419"/>
      <c r="AR744" s="419"/>
      <c r="AS744" s="419"/>
      <c r="AT744" s="419"/>
      <c r="AU744" s="419"/>
      <c r="AV744" s="419"/>
      <c r="AX744" s="419"/>
      <c r="AY744" s="419"/>
      <c r="AZ744" s="419"/>
      <c r="BB744" s="419"/>
      <c r="BC744" s="419"/>
      <c r="BD744" s="419"/>
      <c r="BF744" s="419"/>
      <c r="BG744" s="419"/>
      <c r="BH744" s="419"/>
      <c r="BJ744" s="419"/>
      <c r="BK744" s="419"/>
      <c r="BL744" s="419"/>
      <c r="BN744" s="419"/>
      <c r="BO744" s="419"/>
      <c r="BP744" s="419"/>
      <c r="BR744" s="419"/>
      <c r="BS744" s="419"/>
      <c r="BT744" s="419"/>
      <c r="BV744" s="419"/>
      <c r="BW744" s="419"/>
      <c r="BX744" s="397"/>
      <c r="BZ744" s="449"/>
      <c r="CB744" s="419"/>
      <c r="CC744" s="419"/>
      <c r="CD744" s="419"/>
      <c r="CF744" s="419"/>
      <c r="CG744" s="419"/>
      <c r="CH744" s="419"/>
    </row>
    <row r="745" spans="3:86" ht="21" thickBot="1">
      <c r="C745" s="425"/>
      <c r="P745" s="431"/>
      <c r="R745" s="419"/>
      <c r="S745" s="446"/>
      <c r="T745" s="419"/>
      <c r="V745" s="196"/>
      <c r="W745" s="419"/>
      <c r="X745" s="419"/>
      <c r="Z745" s="419"/>
      <c r="AA745" s="419"/>
      <c r="AB745" s="419"/>
      <c r="AD745" s="419"/>
      <c r="AE745" s="419"/>
      <c r="AF745" s="419"/>
      <c r="AH745" s="419"/>
      <c r="AI745" s="419"/>
      <c r="AJ745" s="419"/>
      <c r="AL745" s="419"/>
      <c r="AM745" s="419"/>
      <c r="AN745" s="403"/>
      <c r="AO745" s="419"/>
      <c r="AP745" s="419"/>
      <c r="AQ745" s="419"/>
      <c r="AR745" s="419"/>
      <c r="AS745" s="419"/>
      <c r="AT745" s="419"/>
      <c r="AU745" s="419"/>
      <c r="AV745" s="419"/>
      <c r="AX745" s="419"/>
      <c r="AY745" s="419"/>
      <c r="AZ745" s="419"/>
      <c r="BB745" s="419"/>
      <c r="BC745" s="419"/>
      <c r="BD745" s="419"/>
      <c r="BF745" s="419"/>
      <c r="BG745" s="419"/>
      <c r="BH745" s="419"/>
      <c r="BJ745" s="419"/>
      <c r="BK745" s="419"/>
      <c r="BL745" s="419"/>
      <c r="BN745" s="419"/>
      <c r="BO745" s="419"/>
      <c r="BP745" s="419"/>
      <c r="BR745" s="419"/>
      <c r="BS745" s="419"/>
      <c r="BT745" s="419"/>
      <c r="BV745" s="419"/>
      <c r="BW745" s="419"/>
      <c r="BX745" s="397"/>
      <c r="BZ745" s="449"/>
      <c r="CB745" s="419"/>
      <c r="CC745" s="419"/>
      <c r="CD745" s="419"/>
      <c r="CF745" s="419"/>
      <c r="CG745" s="419"/>
      <c r="CH745" s="419"/>
    </row>
    <row r="746" spans="3:86" ht="21" thickBot="1">
      <c r="C746" s="425"/>
      <c r="P746" s="431"/>
      <c r="R746" s="419"/>
      <c r="S746" s="446"/>
      <c r="T746" s="419"/>
      <c r="V746" s="196"/>
      <c r="W746" s="419"/>
      <c r="X746" s="419"/>
      <c r="Z746" s="419"/>
      <c r="AA746" s="419"/>
      <c r="AB746" s="419"/>
      <c r="AD746" s="419"/>
      <c r="AE746" s="419"/>
      <c r="AF746" s="419"/>
      <c r="AH746" s="419"/>
      <c r="AI746" s="419"/>
      <c r="AJ746" s="419"/>
      <c r="AL746" s="419"/>
      <c r="AM746" s="419"/>
      <c r="AN746" s="403"/>
      <c r="AO746" s="419"/>
      <c r="AP746" s="419"/>
      <c r="AQ746" s="419"/>
      <c r="AR746" s="419"/>
      <c r="AS746" s="419"/>
      <c r="AT746" s="419"/>
      <c r="AU746" s="419"/>
      <c r="AV746" s="419"/>
      <c r="AX746" s="419"/>
      <c r="AY746" s="419"/>
      <c r="AZ746" s="419"/>
      <c r="BB746" s="419"/>
      <c r="BC746" s="419"/>
      <c r="BD746" s="419"/>
      <c r="BF746" s="419"/>
      <c r="BG746" s="419"/>
      <c r="BH746" s="419"/>
      <c r="BJ746" s="419"/>
      <c r="BK746" s="419"/>
      <c r="BL746" s="419"/>
      <c r="BN746" s="419"/>
      <c r="BO746" s="419"/>
      <c r="BP746" s="419"/>
      <c r="BR746" s="419"/>
      <c r="BS746" s="419"/>
      <c r="BT746" s="419"/>
      <c r="BV746" s="419"/>
      <c r="BW746" s="419"/>
      <c r="BX746" s="397"/>
      <c r="BZ746" s="449"/>
      <c r="CB746" s="419"/>
      <c r="CC746" s="419"/>
      <c r="CD746" s="419"/>
      <c r="CF746" s="419"/>
      <c r="CG746" s="419"/>
      <c r="CH746" s="419"/>
    </row>
    <row r="747" spans="3:86" ht="21" thickBot="1">
      <c r="C747" s="425"/>
      <c r="P747" s="431"/>
      <c r="R747" s="419"/>
      <c r="S747" s="446"/>
      <c r="T747" s="419"/>
      <c r="V747" s="196"/>
      <c r="W747" s="419"/>
      <c r="X747" s="419"/>
      <c r="Z747" s="419"/>
      <c r="AA747" s="419"/>
      <c r="AB747" s="419"/>
      <c r="AD747" s="419"/>
      <c r="AE747" s="419"/>
      <c r="AF747" s="419"/>
      <c r="AH747" s="419"/>
      <c r="AI747" s="419"/>
      <c r="AJ747" s="419"/>
      <c r="AL747" s="419"/>
      <c r="AM747" s="419"/>
      <c r="AN747" s="403"/>
      <c r="AO747" s="419"/>
      <c r="AP747" s="419"/>
      <c r="AQ747" s="419"/>
      <c r="AR747" s="419"/>
      <c r="AS747" s="419"/>
      <c r="AT747" s="419"/>
      <c r="AU747" s="419"/>
      <c r="AV747" s="419"/>
      <c r="AX747" s="419"/>
      <c r="AY747" s="419"/>
      <c r="AZ747" s="419"/>
      <c r="BB747" s="419"/>
      <c r="BC747" s="419"/>
      <c r="BD747" s="419"/>
      <c r="BF747" s="419"/>
      <c r="BG747" s="419"/>
      <c r="BH747" s="419"/>
      <c r="BJ747" s="419"/>
      <c r="BK747" s="419"/>
      <c r="BL747" s="419"/>
      <c r="BN747" s="419"/>
      <c r="BO747" s="419"/>
      <c r="BP747" s="419"/>
      <c r="BR747" s="419"/>
      <c r="BS747" s="419"/>
      <c r="BT747" s="419"/>
      <c r="BV747" s="419"/>
      <c r="BW747" s="419"/>
      <c r="BX747" s="397"/>
      <c r="BZ747" s="449"/>
      <c r="CB747" s="419"/>
      <c r="CC747" s="419"/>
      <c r="CD747" s="419"/>
      <c r="CF747" s="419"/>
      <c r="CG747" s="419"/>
      <c r="CH747" s="419"/>
    </row>
    <row r="748" spans="3:86" ht="21" thickBot="1">
      <c r="C748" s="425"/>
      <c r="P748" s="431"/>
      <c r="R748" s="419"/>
      <c r="S748" s="446"/>
      <c r="T748" s="419"/>
      <c r="V748" s="196"/>
      <c r="W748" s="419"/>
      <c r="X748" s="419"/>
      <c r="Z748" s="419"/>
      <c r="AA748" s="419"/>
      <c r="AB748" s="419"/>
      <c r="AD748" s="419"/>
      <c r="AE748" s="419"/>
      <c r="AF748" s="419"/>
      <c r="AH748" s="419"/>
      <c r="AI748" s="419"/>
      <c r="AJ748" s="419"/>
      <c r="AL748" s="419"/>
      <c r="AM748" s="419"/>
      <c r="AN748" s="403"/>
      <c r="AO748" s="419"/>
      <c r="AP748" s="419"/>
      <c r="AQ748" s="419"/>
      <c r="AR748" s="419"/>
      <c r="AS748" s="419"/>
      <c r="AT748" s="419"/>
      <c r="AU748" s="419"/>
      <c r="AV748" s="419"/>
      <c r="AX748" s="419"/>
      <c r="AY748" s="419"/>
      <c r="AZ748" s="419"/>
      <c r="BB748" s="419"/>
      <c r="BC748" s="419"/>
      <c r="BD748" s="419"/>
      <c r="BF748" s="419"/>
      <c r="BG748" s="419"/>
      <c r="BH748" s="419"/>
      <c r="BJ748" s="419"/>
      <c r="BK748" s="419"/>
      <c r="BL748" s="419"/>
      <c r="BN748" s="419"/>
      <c r="BO748" s="419"/>
      <c r="BP748" s="419"/>
      <c r="BR748" s="419"/>
      <c r="BS748" s="419"/>
      <c r="BT748" s="419"/>
      <c r="BV748" s="419"/>
      <c r="BW748" s="419"/>
      <c r="BX748" s="397"/>
      <c r="BZ748" s="449"/>
      <c r="CB748" s="419"/>
      <c r="CC748" s="419"/>
      <c r="CD748" s="419"/>
      <c r="CF748" s="419"/>
      <c r="CG748" s="419"/>
      <c r="CH748" s="419"/>
    </row>
    <row r="749" spans="3:86" ht="21" thickBot="1">
      <c r="C749" s="425"/>
      <c r="P749" s="431"/>
      <c r="R749" s="419"/>
      <c r="S749" s="446"/>
      <c r="T749" s="419"/>
      <c r="V749" s="196"/>
      <c r="W749" s="419"/>
      <c r="X749" s="419"/>
      <c r="Z749" s="419"/>
      <c r="AA749" s="419"/>
      <c r="AB749" s="419"/>
      <c r="AD749" s="419"/>
      <c r="AE749" s="419"/>
      <c r="AF749" s="419"/>
      <c r="AH749" s="419"/>
      <c r="AI749" s="419"/>
      <c r="AJ749" s="419"/>
      <c r="AL749" s="419"/>
      <c r="AM749" s="419"/>
      <c r="AN749" s="403"/>
      <c r="AO749" s="419"/>
      <c r="AP749" s="419"/>
      <c r="AQ749" s="419"/>
      <c r="AR749" s="419"/>
      <c r="AS749" s="419"/>
      <c r="AT749" s="419"/>
      <c r="AU749" s="419"/>
      <c r="AV749" s="419"/>
      <c r="AX749" s="419"/>
      <c r="AY749" s="419"/>
      <c r="AZ749" s="419"/>
      <c r="BB749" s="419"/>
      <c r="BC749" s="419"/>
      <c r="BD749" s="419"/>
      <c r="BF749" s="419"/>
      <c r="BG749" s="419"/>
      <c r="BH749" s="419"/>
      <c r="BJ749" s="419"/>
      <c r="BK749" s="419"/>
      <c r="BL749" s="419"/>
      <c r="BN749" s="419"/>
      <c r="BO749" s="419"/>
      <c r="BP749" s="419"/>
      <c r="BR749" s="419"/>
      <c r="BS749" s="419"/>
      <c r="BT749" s="419"/>
      <c r="BV749" s="419"/>
      <c r="BW749" s="419"/>
      <c r="BX749" s="397"/>
      <c r="BZ749" s="449"/>
      <c r="CB749" s="419"/>
      <c r="CC749" s="419"/>
      <c r="CD749" s="419"/>
      <c r="CF749" s="419"/>
      <c r="CG749" s="419"/>
      <c r="CH749" s="419"/>
    </row>
    <row r="750" spans="3:86" ht="21" thickBot="1">
      <c r="C750" s="425"/>
      <c r="P750" s="431"/>
      <c r="R750" s="419"/>
      <c r="S750" s="446"/>
      <c r="T750" s="419"/>
      <c r="V750" s="196"/>
      <c r="W750" s="419"/>
      <c r="X750" s="419"/>
      <c r="Z750" s="419"/>
      <c r="AA750" s="419"/>
      <c r="AB750" s="419"/>
      <c r="AD750" s="419"/>
      <c r="AE750" s="419"/>
      <c r="AF750" s="419"/>
      <c r="AH750" s="419"/>
      <c r="AI750" s="419"/>
      <c r="AJ750" s="419"/>
      <c r="AL750" s="419"/>
      <c r="AM750" s="419"/>
      <c r="AN750" s="403"/>
      <c r="AO750" s="419"/>
      <c r="AP750" s="419"/>
      <c r="AQ750" s="419"/>
      <c r="AR750" s="419"/>
      <c r="AS750" s="419"/>
      <c r="AT750" s="419"/>
      <c r="AU750" s="419"/>
      <c r="AV750" s="419"/>
      <c r="AX750" s="419"/>
      <c r="AY750" s="419"/>
      <c r="AZ750" s="419"/>
      <c r="BB750" s="419"/>
      <c r="BC750" s="419"/>
      <c r="BD750" s="419"/>
      <c r="BF750" s="419"/>
      <c r="BG750" s="419"/>
      <c r="BH750" s="419"/>
      <c r="BJ750" s="419"/>
      <c r="BK750" s="419"/>
      <c r="BL750" s="419"/>
      <c r="BN750" s="419"/>
      <c r="BO750" s="419"/>
      <c r="BP750" s="419"/>
      <c r="BR750" s="419"/>
      <c r="BS750" s="419"/>
      <c r="BT750" s="419"/>
      <c r="BV750" s="419"/>
      <c r="BW750" s="419"/>
      <c r="BX750" s="397"/>
      <c r="BZ750" s="449"/>
      <c r="CB750" s="419"/>
      <c r="CC750" s="419"/>
      <c r="CD750" s="419"/>
      <c r="CF750" s="419"/>
      <c r="CG750" s="419"/>
      <c r="CH750" s="419"/>
    </row>
    <row r="751" spans="3:86" ht="21" thickBot="1">
      <c r="C751" s="425"/>
      <c r="P751" s="431"/>
      <c r="R751" s="419"/>
      <c r="S751" s="446"/>
      <c r="T751" s="419"/>
      <c r="V751" s="196"/>
      <c r="W751" s="419"/>
      <c r="X751" s="419"/>
      <c r="Z751" s="419"/>
      <c r="AA751" s="419"/>
      <c r="AB751" s="419"/>
      <c r="AD751" s="419"/>
      <c r="AE751" s="419"/>
      <c r="AF751" s="419"/>
      <c r="AH751" s="419"/>
      <c r="AI751" s="419"/>
      <c r="AJ751" s="419"/>
      <c r="AL751" s="419"/>
      <c r="AM751" s="419"/>
      <c r="AN751" s="403"/>
      <c r="AO751" s="419"/>
      <c r="AP751" s="419"/>
      <c r="AQ751" s="419"/>
      <c r="AR751" s="419"/>
      <c r="AS751" s="419"/>
      <c r="AT751" s="419"/>
      <c r="AU751" s="419"/>
      <c r="AV751" s="419"/>
      <c r="AX751" s="419"/>
      <c r="AY751" s="419"/>
      <c r="AZ751" s="419"/>
      <c r="BB751" s="419"/>
      <c r="BC751" s="419"/>
      <c r="BD751" s="419"/>
      <c r="BF751" s="419"/>
      <c r="BG751" s="419"/>
      <c r="BH751" s="419"/>
      <c r="BJ751" s="419"/>
      <c r="BK751" s="419"/>
      <c r="BL751" s="419"/>
      <c r="BN751" s="419"/>
      <c r="BO751" s="419"/>
      <c r="BP751" s="419"/>
      <c r="BR751" s="419"/>
      <c r="BS751" s="419"/>
      <c r="BT751" s="419"/>
      <c r="BV751" s="419"/>
      <c r="BW751" s="419"/>
      <c r="BX751" s="397"/>
      <c r="BZ751" s="449"/>
      <c r="CB751" s="419"/>
      <c r="CC751" s="419"/>
      <c r="CD751" s="419"/>
      <c r="CF751" s="419"/>
      <c r="CG751" s="419"/>
      <c r="CH751" s="419"/>
    </row>
    <row r="752" spans="3:86" ht="21" thickBot="1">
      <c r="C752" s="425"/>
      <c r="P752" s="431"/>
      <c r="R752" s="419"/>
      <c r="S752" s="446"/>
      <c r="T752" s="419"/>
      <c r="V752" s="196"/>
      <c r="W752" s="419"/>
      <c r="X752" s="419"/>
      <c r="Z752" s="419"/>
      <c r="AA752" s="419"/>
      <c r="AB752" s="419"/>
      <c r="AD752" s="419"/>
      <c r="AE752" s="419"/>
      <c r="AF752" s="419"/>
      <c r="AH752" s="419"/>
      <c r="AI752" s="419"/>
      <c r="AJ752" s="419"/>
      <c r="AL752" s="419"/>
      <c r="AM752" s="419"/>
      <c r="AN752" s="403"/>
      <c r="AO752" s="419"/>
      <c r="AP752" s="419"/>
      <c r="AQ752" s="419"/>
      <c r="AR752" s="419"/>
      <c r="AS752" s="419"/>
      <c r="AT752" s="419"/>
      <c r="AU752" s="419"/>
      <c r="AV752" s="419"/>
      <c r="AX752" s="419"/>
      <c r="AY752" s="419"/>
      <c r="AZ752" s="419"/>
      <c r="BB752" s="419"/>
      <c r="BC752" s="419"/>
      <c r="BD752" s="419"/>
      <c r="BF752" s="419"/>
      <c r="BG752" s="419"/>
      <c r="BH752" s="419"/>
      <c r="BJ752" s="419"/>
      <c r="BK752" s="419"/>
      <c r="BL752" s="419"/>
      <c r="BN752" s="419"/>
      <c r="BO752" s="419"/>
      <c r="BP752" s="419"/>
      <c r="BR752" s="419"/>
      <c r="BS752" s="419"/>
      <c r="BT752" s="419"/>
      <c r="BV752" s="419"/>
      <c r="BW752" s="419"/>
      <c r="BX752" s="397"/>
      <c r="BZ752" s="449"/>
      <c r="CB752" s="419"/>
      <c r="CC752" s="419"/>
      <c r="CD752" s="419"/>
      <c r="CF752" s="419"/>
      <c r="CG752" s="419"/>
      <c r="CH752" s="419"/>
    </row>
    <row r="753" spans="3:86" ht="21" thickBot="1">
      <c r="C753" s="425"/>
      <c r="P753" s="431"/>
      <c r="R753" s="419"/>
      <c r="S753" s="446"/>
      <c r="T753" s="419"/>
      <c r="V753" s="196"/>
      <c r="W753" s="419"/>
      <c r="X753" s="419"/>
      <c r="Z753" s="419"/>
      <c r="AA753" s="419"/>
      <c r="AB753" s="419"/>
      <c r="AD753" s="419"/>
      <c r="AE753" s="419"/>
      <c r="AF753" s="419"/>
      <c r="AH753" s="419"/>
      <c r="AI753" s="419"/>
      <c r="AJ753" s="419"/>
      <c r="AL753" s="419"/>
      <c r="AM753" s="419"/>
      <c r="AN753" s="403"/>
      <c r="AO753" s="419"/>
      <c r="AP753" s="419"/>
      <c r="AQ753" s="419"/>
      <c r="AR753" s="419"/>
      <c r="AS753" s="419"/>
      <c r="AT753" s="419"/>
      <c r="AU753" s="419"/>
      <c r="AV753" s="419"/>
      <c r="AX753" s="419"/>
      <c r="AY753" s="419"/>
      <c r="AZ753" s="419"/>
      <c r="BB753" s="419"/>
      <c r="BC753" s="419"/>
      <c r="BD753" s="419"/>
      <c r="BF753" s="419"/>
      <c r="BG753" s="419"/>
      <c r="BH753" s="419"/>
      <c r="BJ753" s="419"/>
      <c r="BK753" s="419"/>
      <c r="BL753" s="419"/>
      <c r="BN753" s="419"/>
      <c r="BO753" s="419"/>
      <c r="BP753" s="419"/>
      <c r="BR753" s="419"/>
      <c r="BS753" s="419"/>
      <c r="BT753" s="419"/>
      <c r="BV753" s="419"/>
      <c r="BW753" s="419"/>
      <c r="BX753" s="397"/>
      <c r="BZ753" s="449"/>
      <c r="CB753" s="419"/>
      <c r="CC753" s="419"/>
      <c r="CD753" s="419"/>
      <c r="CF753" s="419"/>
      <c r="CG753" s="419"/>
      <c r="CH753" s="419"/>
    </row>
    <row r="754" spans="3:86" ht="21" thickBot="1">
      <c r="C754" s="425"/>
      <c r="P754" s="431"/>
      <c r="R754" s="419"/>
      <c r="S754" s="446"/>
      <c r="T754" s="419"/>
      <c r="V754" s="196"/>
      <c r="W754" s="419"/>
      <c r="X754" s="419"/>
      <c r="Z754" s="419"/>
      <c r="AA754" s="419"/>
      <c r="AB754" s="419"/>
      <c r="AD754" s="419"/>
      <c r="AE754" s="419"/>
      <c r="AF754" s="419"/>
      <c r="AH754" s="419"/>
      <c r="AI754" s="419"/>
      <c r="AJ754" s="419"/>
      <c r="AL754" s="419"/>
      <c r="AM754" s="419"/>
      <c r="AN754" s="403"/>
      <c r="AO754" s="419"/>
      <c r="AP754" s="419"/>
      <c r="AQ754" s="419"/>
      <c r="AR754" s="419"/>
      <c r="AS754" s="419"/>
      <c r="AT754" s="419"/>
      <c r="AU754" s="419"/>
      <c r="AV754" s="419"/>
      <c r="AX754" s="419"/>
      <c r="AY754" s="419"/>
      <c r="AZ754" s="419"/>
      <c r="BB754" s="419"/>
      <c r="BC754" s="419"/>
      <c r="BD754" s="419"/>
      <c r="BF754" s="419"/>
      <c r="BG754" s="419"/>
      <c r="BH754" s="419"/>
      <c r="BJ754" s="419"/>
      <c r="BK754" s="419"/>
      <c r="BL754" s="419"/>
      <c r="BN754" s="419"/>
      <c r="BO754" s="419"/>
      <c r="BP754" s="419"/>
      <c r="BR754" s="419"/>
      <c r="BS754" s="419"/>
      <c r="BT754" s="419"/>
      <c r="BV754" s="419"/>
      <c r="BW754" s="419"/>
      <c r="BX754" s="397"/>
      <c r="BZ754" s="449"/>
      <c r="CB754" s="419"/>
      <c r="CC754" s="419"/>
      <c r="CD754" s="419"/>
      <c r="CF754" s="419"/>
      <c r="CG754" s="419"/>
      <c r="CH754" s="419"/>
    </row>
    <row r="755" spans="3:86" ht="21" thickBot="1">
      <c r="C755" s="425"/>
      <c r="P755" s="431"/>
      <c r="R755" s="419"/>
      <c r="S755" s="446"/>
      <c r="T755" s="419"/>
      <c r="V755" s="196"/>
      <c r="W755" s="419"/>
      <c r="X755" s="419"/>
      <c r="Z755" s="419"/>
      <c r="AA755" s="419"/>
      <c r="AB755" s="419"/>
      <c r="AD755" s="419"/>
      <c r="AE755" s="419"/>
      <c r="AF755" s="419"/>
      <c r="AH755" s="419"/>
      <c r="AI755" s="419"/>
      <c r="AJ755" s="419"/>
      <c r="AL755" s="419"/>
      <c r="AM755" s="419"/>
      <c r="AN755" s="403"/>
      <c r="AO755" s="419"/>
      <c r="AP755" s="419"/>
      <c r="AQ755" s="419"/>
      <c r="AR755" s="419"/>
      <c r="AS755" s="419"/>
      <c r="AT755" s="419"/>
      <c r="AU755" s="419"/>
      <c r="AV755" s="419"/>
      <c r="AX755" s="419"/>
      <c r="AY755" s="419"/>
      <c r="AZ755" s="419"/>
      <c r="BB755" s="419"/>
      <c r="BC755" s="419"/>
      <c r="BD755" s="419"/>
      <c r="BF755" s="419"/>
      <c r="BG755" s="419"/>
      <c r="BH755" s="419"/>
      <c r="BJ755" s="419"/>
      <c r="BK755" s="419"/>
      <c r="BL755" s="419"/>
      <c r="BN755" s="419"/>
      <c r="BO755" s="419"/>
      <c r="BP755" s="419"/>
      <c r="BR755" s="419"/>
      <c r="BS755" s="419"/>
      <c r="BT755" s="419"/>
      <c r="BV755" s="419"/>
      <c r="BW755" s="419"/>
      <c r="BX755" s="397"/>
      <c r="BZ755" s="449"/>
      <c r="CB755" s="419"/>
      <c r="CC755" s="419"/>
      <c r="CD755" s="419"/>
      <c r="CF755" s="419"/>
      <c r="CG755" s="419"/>
      <c r="CH755" s="419"/>
    </row>
    <row r="756" spans="3:86" ht="21" thickBot="1">
      <c r="C756" s="425"/>
      <c r="P756" s="431"/>
      <c r="R756" s="419"/>
      <c r="S756" s="446"/>
      <c r="T756" s="419"/>
      <c r="V756" s="196"/>
      <c r="W756" s="419"/>
      <c r="X756" s="419"/>
      <c r="Z756" s="419"/>
      <c r="AA756" s="419"/>
      <c r="AB756" s="419"/>
      <c r="AD756" s="419"/>
      <c r="AE756" s="419"/>
      <c r="AF756" s="419"/>
      <c r="AH756" s="419"/>
      <c r="AI756" s="419"/>
      <c r="AJ756" s="419"/>
      <c r="AL756" s="419"/>
      <c r="AM756" s="419"/>
      <c r="AN756" s="403"/>
      <c r="AO756" s="419"/>
      <c r="AP756" s="419"/>
      <c r="AQ756" s="419"/>
      <c r="AR756" s="419"/>
      <c r="AS756" s="419"/>
      <c r="AT756" s="419"/>
      <c r="AU756" s="419"/>
      <c r="AV756" s="419"/>
      <c r="AX756" s="419"/>
      <c r="AY756" s="419"/>
      <c r="AZ756" s="419"/>
      <c r="BB756" s="419"/>
      <c r="BC756" s="419"/>
      <c r="BD756" s="419"/>
      <c r="BF756" s="419"/>
      <c r="BG756" s="419"/>
      <c r="BH756" s="419"/>
      <c r="BJ756" s="419"/>
      <c r="BK756" s="419"/>
      <c r="BL756" s="419"/>
      <c r="BN756" s="419"/>
      <c r="BO756" s="419"/>
      <c r="BP756" s="419"/>
      <c r="BR756" s="419"/>
      <c r="BS756" s="419"/>
      <c r="BT756" s="419"/>
      <c r="BV756" s="419"/>
      <c r="BW756" s="419"/>
      <c r="BX756" s="397"/>
      <c r="BZ756" s="449"/>
      <c r="CB756" s="419"/>
      <c r="CC756" s="419"/>
      <c r="CD756" s="419"/>
      <c r="CF756" s="419"/>
      <c r="CG756" s="419"/>
      <c r="CH756" s="419"/>
    </row>
    <row r="757" spans="3:86" ht="21" thickBot="1">
      <c r="C757" s="425"/>
      <c r="P757" s="431"/>
      <c r="R757" s="419"/>
      <c r="S757" s="446"/>
      <c r="T757" s="419"/>
      <c r="V757" s="196"/>
      <c r="W757" s="419"/>
      <c r="X757" s="419"/>
      <c r="Z757" s="419"/>
      <c r="AA757" s="419"/>
      <c r="AB757" s="419"/>
      <c r="AD757" s="419"/>
      <c r="AE757" s="419"/>
      <c r="AF757" s="419"/>
      <c r="AH757" s="419"/>
      <c r="AI757" s="419"/>
      <c r="AJ757" s="419"/>
      <c r="AL757" s="419"/>
      <c r="AM757" s="419"/>
      <c r="AN757" s="403"/>
      <c r="AO757" s="419"/>
      <c r="AP757" s="419"/>
      <c r="AQ757" s="419"/>
      <c r="AR757" s="419"/>
      <c r="AS757" s="419"/>
      <c r="AT757" s="419"/>
      <c r="AU757" s="419"/>
      <c r="AV757" s="419"/>
      <c r="AX757" s="419"/>
      <c r="AY757" s="419"/>
      <c r="AZ757" s="419"/>
      <c r="BB757" s="419"/>
      <c r="BC757" s="419"/>
      <c r="BD757" s="419"/>
      <c r="BF757" s="419"/>
      <c r="BG757" s="419"/>
      <c r="BH757" s="419"/>
      <c r="BJ757" s="419"/>
      <c r="BK757" s="419"/>
      <c r="BL757" s="419"/>
      <c r="BN757" s="419"/>
      <c r="BO757" s="419"/>
      <c r="BP757" s="419"/>
      <c r="BR757" s="419"/>
      <c r="BS757" s="419"/>
      <c r="BT757" s="419"/>
      <c r="BV757" s="419"/>
      <c r="BW757" s="419"/>
      <c r="BX757" s="397"/>
      <c r="BZ757" s="449"/>
      <c r="CB757" s="419"/>
      <c r="CC757" s="419"/>
      <c r="CD757" s="419"/>
      <c r="CF757" s="419"/>
      <c r="CG757" s="419"/>
      <c r="CH757" s="419"/>
    </row>
    <row r="758" spans="3:86" ht="21" thickBot="1">
      <c r="C758" s="425"/>
      <c r="P758" s="431"/>
      <c r="R758" s="419"/>
      <c r="S758" s="446"/>
      <c r="T758" s="419"/>
      <c r="V758" s="196"/>
      <c r="W758" s="419"/>
      <c r="X758" s="419"/>
      <c r="Z758" s="419"/>
      <c r="AA758" s="419"/>
      <c r="AB758" s="419"/>
      <c r="AD758" s="419"/>
      <c r="AE758" s="419"/>
      <c r="AF758" s="419"/>
      <c r="AH758" s="419"/>
      <c r="AI758" s="419"/>
      <c r="AJ758" s="419"/>
      <c r="AL758" s="419"/>
      <c r="AM758" s="419"/>
      <c r="AN758" s="403"/>
      <c r="AO758" s="419"/>
      <c r="AP758" s="419"/>
      <c r="AQ758" s="419"/>
      <c r="AR758" s="419"/>
      <c r="AS758" s="419"/>
      <c r="AT758" s="419"/>
      <c r="AU758" s="419"/>
      <c r="AV758" s="419"/>
      <c r="AX758" s="419"/>
      <c r="AY758" s="419"/>
      <c r="AZ758" s="419"/>
      <c r="BB758" s="419"/>
      <c r="BC758" s="419"/>
      <c r="BD758" s="419"/>
      <c r="BF758" s="419"/>
      <c r="BG758" s="419"/>
      <c r="BH758" s="419"/>
      <c r="BJ758" s="419"/>
      <c r="BK758" s="419"/>
      <c r="BL758" s="419"/>
      <c r="BN758" s="419"/>
      <c r="BO758" s="419"/>
      <c r="BP758" s="419"/>
      <c r="BR758" s="419"/>
      <c r="BS758" s="419"/>
      <c r="BT758" s="419"/>
      <c r="BV758" s="419"/>
      <c r="BW758" s="419"/>
      <c r="BX758" s="397"/>
      <c r="BZ758" s="449"/>
      <c r="CB758" s="419"/>
      <c r="CC758" s="419"/>
      <c r="CD758" s="419"/>
      <c r="CF758" s="419"/>
      <c r="CG758" s="419"/>
      <c r="CH758" s="419"/>
    </row>
    <row r="759" spans="3:86" ht="21" thickBot="1">
      <c r="C759" s="425"/>
      <c r="P759" s="431"/>
      <c r="R759" s="419"/>
      <c r="S759" s="446"/>
      <c r="T759" s="419"/>
      <c r="V759" s="196"/>
      <c r="W759" s="419"/>
      <c r="X759" s="419"/>
      <c r="Z759" s="419"/>
      <c r="AA759" s="419"/>
      <c r="AB759" s="419"/>
      <c r="AD759" s="419"/>
      <c r="AE759" s="419"/>
      <c r="AF759" s="419"/>
      <c r="AH759" s="419"/>
      <c r="AI759" s="419"/>
      <c r="AJ759" s="419"/>
      <c r="AL759" s="419"/>
      <c r="AM759" s="419"/>
      <c r="AN759" s="403"/>
      <c r="AO759" s="419"/>
      <c r="AP759" s="419"/>
      <c r="AQ759" s="419"/>
      <c r="AR759" s="419"/>
      <c r="AS759" s="419"/>
      <c r="AT759" s="419"/>
      <c r="AU759" s="419"/>
      <c r="AV759" s="419"/>
      <c r="AX759" s="419"/>
      <c r="AY759" s="419"/>
      <c r="AZ759" s="419"/>
      <c r="BB759" s="419"/>
      <c r="BC759" s="419"/>
      <c r="BD759" s="419"/>
      <c r="BF759" s="419"/>
      <c r="BG759" s="419"/>
      <c r="BH759" s="419"/>
      <c r="BJ759" s="419"/>
      <c r="BK759" s="419"/>
      <c r="BL759" s="419"/>
      <c r="BN759" s="419"/>
      <c r="BO759" s="419"/>
      <c r="BP759" s="419"/>
      <c r="BR759" s="419"/>
      <c r="BS759" s="419"/>
      <c r="BT759" s="419"/>
      <c r="BV759" s="419"/>
      <c r="BW759" s="419"/>
      <c r="BX759" s="397"/>
      <c r="BZ759" s="449"/>
      <c r="CB759" s="419"/>
      <c r="CC759" s="419"/>
      <c r="CD759" s="419"/>
      <c r="CF759" s="419"/>
      <c r="CG759" s="419"/>
      <c r="CH759" s="419"/>
    </row>
    <row r="760" spans="3:86" ht="21" thickBot="1">
      <c r="C760" s="425"/>
      <c r="P760" s="431"/>
      <c r="R760" s="419"/>
      <c r="S760" s="446"/>
      <c r="T760" s="419"/>
      <c r="V760" s="196"/>
      <c r="W760" s="419"/>
      <c r="X760" s="419"/>
      <c r="Z760" s="419"/>
      <c r="AA760" s="419"/>
      <c r="AB760" s="419"/>
      <c r="AD760" s="419"/>
      <c r="AE760" s="419"/>
      <c r="AF760" s="419"/>
      <c r="AH760" s="419"/>
      <c r="AI760" s="419"/>
      <c r="AJ760" s="419"/>
      <c r="AL760" s="419"/>
      <c r="AM760" s="419"/>
      <c r="AN760" s="403"/>
      <c r="AO760" s="419"/>
      <c r="AP760" s="419"/>
      <c r="AQ760" s="419"/>
      <c r="AR760" s="419"/>
      <c r="AS760" s="419"/>
      <c r="AT760" s="419"/>
      <c r="AU760" s="419"/>
      <c r="AV760" s="419"/>
      <c r="AX760" s="419"/>
      <c r="AY760" s="419"/>
      <c r="AZ760" s="419"/>
      <c r="BB760" s="419"/>
      <c r="BC760" s="419"/>
      <c r="BD760" s="419"/>
      <c r="BF760" s="419"/>
      <c r="BG760" s="419"/>
      <c r="BH760" s="419"/>
      <c r="BJ760" s="419"/>
      <c r="BK760" s="419"/>
      <c r="BL760" s="419"/>
      <c r="BN760" s="419"/>
      <c r="BO760" s="419"/>
      <c r="BP760" s="419"/>
      <c r="BR760" s="419"/>
      <c r="BS760" s="419"/>
      <c r="BT760" s="419"/>
      <c r="BV760" s="419"/>
      <c r="BW760" s="419"/>
      <c r="BX760" s="397"/>
      <c r="BZ760" s="449"/>
      <c r="CB760" s="419"/>
      <c r="CC760" s="419"/>
      <c r="CD760" s="419"/>
      <c r="CF760" s="419"/>
      <c r="CG760" s="419"/>
      <c r="CH760" s="419"/>
    </row>
    <row r="761" spans="3:86" ht="21" thickBot="1">
      <c r="C761" s="425"/>
      <c r="P761" s="431"/>
      <c r="R761" s="419"/>
      <c r="S761" s="446"/>
      <c r="T761" s="419"/>
      <c r="V761" s="196"/>
      <c r="W761" s="419"/>
      <c r="X761" s="419"/>
      <c r="Z761" s="419"/>
      <c r="AA761" s="419"/>
      <c r="AB761" s="419"/>
      <c r="AD761" s="419"/>
      <c r="AE761" s="419"/>
      <c r="AF761" s="419"/>
      <c r="AH761" s="419"/>
      <c r="AI761" s="419"/>
      <c r="AJ761" s="419"/>
      <c r="AL761" s="419"/>
      <c r="AM761" s="419"/>
      <c r="AN761" s="403"/>
      <c r="AO761" s="419"/>
      <c r="AP761" s="419"/>
      <c r="AQ761" s="419"/>
      <c r="AR761" s="419"/>
      <c r="AS761" s="419"/>
      <c r="AT761" s="419"/>
      <c r="AU761" s="419"/>
      <c r="AV761" s="419"/>
      <c r="AX761" s="419"/>
      <c r="AY761" s="419"/>
      <c r="AZ761" s="419"/>
      <c r="BB761" s="419"/>
      <c r="BC761" s="419"/>
      <c r="BD761" s="419"/>
      <c r="BF761" s="419"/>
      <c r="BG761" s="419"/>
      <c r="BH761" s="419"/>
      <c r="BJ761" s="419"/>
      <c r="BK761" s="419"/>
      <c r="BL761" s="419"/>
      <c r="BN761" s="419"/>
      <c r="BO761" s="419"/>
      <c r="BP761" s="419"/>
      <c r="BR761" s="419"/>
      <c r="BS761" s="419"/>
      <c r="BT761" s="419"/>
      <c r="BV761" s="419"/>
      <c r="BW761" s="419"/>
      <c r="BX761" s="397"/>
      <c r="BZ761" s="449"/>
      <c r="CB761" s="419"/>
      <c r="CC761" s="419"/>
      <c r="CD761" s="419"/>
      <c r="CF761" s="419"/>
      <c r="CG761" s="419"/>
      <c r="CH761" s="419"/>
    </row>
    <row r="762" spans="3:86" ht="21" thickBot="1">
      <c r="C762" s="425"/>
      <c r="P762" s="431"/>
      <c r="R762" s="419"/>
      <c r="S762" s="446"/>
      <c r="T762" s="419"/>
      <c r="V762" s="196"/>
      <c r="W762" s="419"/>
      <c r="X762" s="419"/>
      <c r="Z762" s="419"/>
      <c r="AA762" s="419"/>
      <c r="AB762" s="419"/>
      <c r="AD762" s="419"/>
      <c r="AE762" s="419"/>
      <c r="AF762" s="419"/>
      <c r="AH762" s="419"/>
      <c r="AI762" s="419"/>
      <c r="AJ762" s="419"/>
      <c r="AL762" s="419"/>
      <c r="AM762" s="419"/>
      <c r="AN762" s="403"/>
      <c r="AO762" s="419"/>
      <c r="AP762" s="419"/>
      <c r="AQ762" s="419"/>
      <c r="AR762" s="419"/>
      <c r="AS762" s="419"/>
      <c r="AT762" s="419"/>
      <c r="AU762" s="419"/>
      <c r="AV762" s="419"/>
      <c r="AX762" s="419"/>
      <c r="AY762" s="419"/>
      <c r="AZ762" s="419"/>
      <c r="BB762" s="419"/>
      <c r="BC762" s="419"/>
      <c r="BD762" s="419"/>
      <c r="BF762" s="419"/>
      <c r="BG762" s="419"/>
      <c r="BH762" s="419"/>
      <c r="BJ762" s="419"/>
      <c r="BK762" s="419"/>
      <c r="BL762" s="419"/>
      <c r="BN762" s="419"/>
      <c r="BO762" s="419"/>
      <c r="BP762" s="419"/>
      <c r="BR762" s="419"/>
      <c r="BS762" s="419"/>
      <c r="BT762" s="419"/>
      <c r="BV762" s="419"/>
      <c r="BW762" s="419"/>
      <c r="BX762" s="397"/>
      <c r="BZ762" s="449"/>
      <c r="CB762" s="419"/>
      <c r="CC762" s="419"/>
      <c r="CD762" s="419"/>
      <c r="CF762" s="419"/>
      <c r="CG762" s="419"/>
      <c r="CH762" s="419"/>
    </row>
    <row r="763" spans="3:86" ht="21" thickBot="1">
      <c r="C763" s="425"/>
      <c r="P763" s="431"/>
      <c r="R763" s="419"/>
      <c r="S763" s="446"/>
      <c r="T763" s="419"/>
      <c r="V763" s="196"/>
      <c r="W763" s="419"/>
      <c r="X763" s="419"/>
      <c r="Z763" s="419"/>
      <c r="AA763" s="419"/>
      <c r="AB763" s="419"/>
      <c r="AD763" s="419"/>
      <c r="AE763" s="419"/>
      <c r="AF763" s="419"/>
      <c r="AH763" s="419"/>
      <c r="AI763" s="419"/>
      <c r="AJ763" s="419"/>
      <c r="AL763" s="419"/>
      <c r="AM763" s="419"/>
      <c r="AN763" s="403"/>
      <c r="AO763" s="419"/>
      <c r="AP763" s="419"/>
      <c r="AQ763" s="419"/>
      <c r="AR763" s="419"/>
      <c r="AS763" s="419"/>
      <c r="AT763" s="419"/>
      <c r="AU763" s="419"/>
      <c r="AV763" s="419"/>
      <c r="AX763" s="419"/>
      <c r="AY763" s="419"/>
      <c r="AZ763" s="419"/>
      <c r="BB763" s="419"/>
      <c r="BC763" s="419"/>
      <c r="BD763" s="419"/>
      <c r="BF763" s="419"/>
      <c r="BG763" s="419"/>
      <c r="BH763" s="419"/>
      <c r="BJ763" s="419"/>
      <c r="BK763" s="419"/>
      <c r="BL763" s="419"/>
      <c r="BN763" s="419"/>
      <c r="BO763" s="419"/>
      <c r="BP763" s="419"/>
      <c r="BR763" s="419"/>
      <c r="BS763" s="419"/>
      <c r="BT763" s="419"/>
      <c r="BV763" s="419"/>
      <c r="BW763" s="419"/>
      <c r="BX763" s="397"/>
      <c r="BZ763" s="449"/>
      <c r="CB763" s="419"/>
      <c r="CC763" s="419"/>
      <c r="CD763" s="419"/>
      <c r="CF763" s="419"/>
      <c r="CG763" s="419"/>
      <c r="CH763" s="419"/>
    </row>
    <row r="764" spans="3:86" ht="21" thickBot="1">
      <c r="C764" s="425"/>
      <c r="P764" s="431"/>
      <c r="R764" s="419"/>
      <c r="S764" s="446"/>
      <c r="T764" s="419"/>
      <c r="V764" s="196"/>
      <c r="W764" s="419"/>
      <c r="X764" s="419"/>
      <c r="Z764" s="419"/>
      <c r="AA764" s="419"/>
      <c r="AB764" s="419"/>
      <c r="AD764" s="419"/>
      <c r="AE764" s="419"/>
      <c r="AF764" s="419"/>
      <c r="AH764" s="419"/>
      <c r="AI764" s="419"/>
      <c r="AJ764" s="419"/>
      <c r="AL764" s="419"/>
      <c r="AM764" s="419"/>
      <c r="AN764" s="403"/>
      <c r="AO764" s="419"/>
      <c r="AP764" s="419"/>
      <c r="AQ764" s="419"/>
      <c r="AR764" s="419"/>
      <c r="AS764" s="419"/>
      <c r="AT764" s="419"/>
      <c r="AU764" s="419"/>
      <c r="AV764" s="419"/>
      <c r="AX764" s="419"/>
      <c r="AY764" s="419"/>
      <c r="AZ764" s="419"/>
      <c r="BB764" s="419"/>
      <c r="BC764" s="419"/>
      <c r="BD764" s="419"/>
      <c r="BF764" s="419"/>
      <c r="BG764" s="419"/>
      <c r="BH764" s="419"/>
      <c r="BJ764" s="419"/>
      <c r="BK764" s="419"/>
      <c r="BL764" s="419"/>
      <c r="BN764" s="419"/>
      <c r="BO764" s="419"/>
      <c r="BP764" s="419"/>
      <c r="BR764" s="419"/>
      <c r="BS764" s="419"/>
      <c r="BT764" s="419"/>
      <c r="BV764" s="419"/>
      <c r="BW764" s="419"/>
      <c r="BX764" s="397"/>
      <c r="BZ764" s="449"/>
      <c r="CB764" s="419"/>
      <c r="CC764" s="419"/>
      <c r="CD764" s="419"/>
      <c r="CF764" s="419"/>
      <c r="CG764" s="419"/>
      <c r="CH764" s="419"/>
    </row>
    <row r="765" spans="3:86" ht="21" thickBot="1">
      <c r="C765" s="425"/>
      <c r="P765" s="431"/>
      <c r="R765" s="419"/>
      <c r="S765" s="446"/>
      <c r="T765" s="419"/>
      <c r="V765" s="196"/>
      <c r="W765" s="419"/>
      <c r="X765" s="419"/>
      <c r="Z765" s="419"/>
      <c r="AA765" s="419"/>
      <c r="AB765" s="419"/>
      <c r="AD765" s="419"/>
      <c r="AE765" s="419"/>
      <c r="AF765" s="419"/>
      <c r="AH765" s="419"/>
      <c r="AI765" s="419"/>
      <c r="AJ765" s="419"/>
      <c r="AL765" s="419"/>
      <c r="AM765" s="419"/>
      <c r="AN765" s="403"/>
      <c r="AO765" s="419"/>
      <c r="AP765" s="419"/>
      <c r="AQ765" s="419"/>
      <c r="AR765" s="419"/>
      <c r="AS765" s="419"/>
      <c r="AT765" s="419"/>
      <c r="AU765" s="419"/>
      <c r="AV765" s="419"/>
      <c r="AX765" s="419"/>
      <c r="AY765" s="419"/>
      <c r="AZ765" s="419"/>
      <c r="BB765" s="419"/>
      <c r="BC765" s="419"/>
      <c r="BD765" s="419"/>
      <c r="BF765" s="419"/>
      <c r="BG765" s="419"/>
      <c r="BH765" s="419"/>
      <c r="BJ765" s="419"/>
      <c r="BK765" s="419"/>
      <c r="BL765" s="419"/>
      <c r="BN765" s="419"/>
      <c r="BO765" s="419"/>
      <c r="BP765" s="419"/>
      <c r="BR765" s="419"/>
      <c r="BS765" s="419"/>
      <c r="BT765" s="419"/>
      <c r="BV765" s="419"/>
      <c r="BW765" s="419"/>
      <c r="BX765" s="397"/>
      <c r="BZ765" s="449"/>
      <c r="CB765" s="419"/>
      <c r="CC765" s="419"/>
      <c r="CD765" s="419"/>
      <c r="CF765" s="419"/>
      <c r="CG765" s="419"/>
      <c r="CH765" s="419"/>
    </row>
    <row r="766" spans="3:86" ht="21" thickBot="1">
      <c r="C766" s="425"/>
      <c r="P766" s="431"/>
      <c r="R766" s="419"/>
      <c r="S766" s="446"/>
      <c r="T766" s="419"/>
      <c r="V766" s="196"/>
      <c r="W766" s="419"/>
      <c r="X766" s="419"/>
      <c r="Z766" s="419"/>
      <c r="AA766" s="419"/>
      <c r="AB766" s="419"/>
      <c r="AD766" s="419"/>
      <c r="AE766" s="419"/>
      <c r="AF766" s="419"/>
      <c r="AH766" s="419"/>
      <c r="AI766" s="419"/>
      <c r="AJ766" s="419"/>
      <c r="AL766" s="419"/>
      <c r="AM766" s="419"/>
      <c r="AN766" s="403"/>
      <c r="AO766" s="419"/>
      <c r="AP766" s="419"/>
      <c r="AQ766" s="419"/>
      <c r="AR766" s="419"/>
      <c r="AS766" s="419"/>
      <c r="AT766" s="419"/>
      <c r="AU766" s="419"/>
      <c r="AV766" s="419"/>
      <c r="AX766" s="419"/>
      <c r="AY766" s="419"/>
      <c r="AZ766" s="419"/>
      <c r="BB766" s="419"/>
      <c r="BC766" s="419"/>
      <c r="BD766" s="419"/>
      <c r="BF766" s="419"/>
      <c r="BG766" s="419"/>
      <c r="BH766" s="419"/>
      <c r="BJ766" s="419"/>
      <c r="BK766" s="419"/>
      <c r="BL766" s="419"/>
      <c r="BN766" s="419"/>
      <c r="BO766" s="419"/>
      <c r="BP766" s="419"/>
      <c r="BR766" s="419"/>
      <c r="BS766" s="419"/>
      <c r="BT766" s="419"/>
      <c r="BV766" s="419"/>
      <c r="BW766" s="419"/>
      <c r="BX766" s="397"/>
      <c r="BZ766" s="449"/>
      <c r="CB766" s="419"/>
      <c r="CC766" s="419"/>
      <c r="CD766" s="419"/>
      <c r="CF766" s="419"/>
      <c r="CG766" s="419"/>
      <c r="CH766" s="419"/>
    </row>
    <row r="767" spans="3:86" ht="21" thickBot="1">
      <c r="C767" s="425"/>
      <c r="P767" s="431"/>
      <c r="R767" s="419"/>
      <c r="S767" s="446"/>
      <c r="T767" s="419"/>
      <c r="V767" s="196"/>
      <c r="W767" s="419"/>
      <c r="X767" s="419"/>
      <c r="Z767" s="419"/>
      <c r="AA767" s="419"/>
      <c r="AB767" s="419"/>
      <c r="AD767" s="419"/>
      <c r="AE767" s="419"/>
      <c r="AF767" s="419"/>
      <c r="AH767" s="419"/>
      <c r="AI767" s="419"/>
      <c r="AJ767" s="419"/>
      <c r="AL767" s="419"/>
      <c r="AM767" s="419"/>
      <c r="AN767" s="403"/>
      <c r="AO767" s="419"/>
      <c r="AP767" s="419"/>
      <c r="AQ767" s="419"/>
      <c r="AR767" s="419"/>
      <c r="AS767" s="419"/>
      <c r="AT767" s="419"/>
      <c r="AU767" s="419"/>
      <c r="AV767" s="419"/>
      <c r="AX767" s="419"/>
      <c r="AY767" s="419"/>
      <c r="AZ767" s="419"/>
      <c r="BB767" s="419"/>
      <c r="BC767" s="419"/>
      <c r="BD767" s="419"/>
      <c r="BF767" s="419"/>
      <c r="BG767" s="419"/>
      <c r="BH767" s="419"/>
      <c r="BJ767" s="419"/>
      <c r="BK767" s="419"/>
      <c r="BL767" s="419"/>
      <c r="BN767" s="419"/>
      <c r="BO767" s="419"/>
      <c r="BP767" s="419"/>
      <c r="BR767" s="419"/>
      <c r="BS767" s="419"/>
      <c r="BT767" s="419"/>
      <c r="BV767" s="419"/>
      <c r="BW767" s="419"/>
      <c r="BX767" s="397"/>
      <c r="BZ767" s="449"/>
      <c r="CB767" s="419"/>
      <c r="CC767" s="419"/>
      <c r="CD767" s="419"/>
      <c r="CF767" s="419"/>
      <c r="CG767" s="419"/>
      <c r="CH767" s="419"/>
    </row>
    <row r="768" spans="3:86" ht="21" thickBot="1">
      <c r="C768" s="425"/>
      <c r="P768" s="431"/>
      <c r="R768" s="419"/>
      <c r="S768" s="446"/>
      <c r="T768" s="419"/>
      <c r="V768" s="196"/>
      <c r="W768" s="419"/>
      <c r="X768" s="419"/>
      <c r="Z768" s="419"/>
      <c r="AA768" s="419"/>
      <c r="AB768" s="419"/>
      <c r="AD768" s="419"/>
      <c r="AE768" s="419"/>
      <c r="AF768" s="419"/>
      <c r="AH768" s="419"/>
      <c r="AI768" s="419"/>
      <c r="AJ768" s="419"/>
      <c r="AL768" s="419"/>
      <c r="AM768" s="419"/>
      <c r="AN768" s="403"/>
      <c r="AO768" s="419"/>
      <c r="AP768" s="419"/>
      <c r="AQ768" s="419"/>
      <c r="AR768" s="419"/>
      <c r="AS768" s="419"/>
      <c r="AT768" s="419"/>
      <c r="AU768" s="419"/>
      <c r="AV768" s="419"/>
      <c r="AX768" s="419"/>
      <c r="AY768" s="419"/>
      <c r="AZ768" s="419"/>
      <c r="BB768" s="419"/>
      <c r="BC768" s="419"/>
      <c r="BD768" s="419"/>
      <c r="BF768" s="419"/>
      <c r="BG768" s="419"/>
      <c r="BH768" s="419"/>
      <c r="BJ768" s="419"/>
      <c r="BK768" s="419"/>
      <c r="BL768" s="419"/>
      <c r="BN768" s="419"/>
      <c r="BO768" s="419"/>
      <c r="BP768" s="419"/>
      <c r="BR768" s="419"/>
      <c r="BS768" s="419"/>
      <c r="BT768" s="419"/>
      <c r="BV768" s="419"/>
      <c r="BW768" s="419"/>
      <c r="BX768" s="397"/>
      <c r="BZ768" s="449"/>
      <c r="CB768" s="419"/>
      <c r="CC768" s="419"/>
      <c r="CD768" s="419"/>
      <c r="CF768" s="419"/>
      <c r="CG768" s="419"/>
      <c r="CH768" s="419"/>
    </row>
    <row r="769" spans="3:86" ht="21" thickBot="1">
      <c r="C769" s="425"/>
      <c r="P769" s="431"/>
      <c r="R769" s="419"/>
      <c r="S769" s="446"/>
      <c r="T769" s="419"/>
      <c r="V769" s="196"/>
      <c r="W769" s="419"/>
      <c r="X769" s="419"/>
      <c r="Z769" s="419"/>
      <c r="AA769" s="419"/>
      <c r="AB769" s="419"/>
      <c r="AD769" s="419"/>
      <c r="AE769" s="419"/>
      <c r="AF769" s="419"/>
      <c r="AH769" s="419"/>
      <c r="AI769" s="419"/>
      <c r="AJ769" s="419"/>
      <c r="AL769" s="419"/>
      <c r="AM769" s="419"/>
      <c r="AN769" s="403"/>
      <c r="AO769" s="419"/>
      <c r="AP769" s="419"/>
      <c r="AQ769" s="419"/>
      <c r="AR769" s="419"/>
      <c r="AS769" s="419"/>
      <c r="AT769" s="419"/>
      <c r="AU769" s="419"/>
      <c r="AV769" s="419"/>
      <c r="AX769" s="419"/>
      <c r="AY769" s="419"/>
      <c r="AZ769" s="419"/>
      <c r="BB769" s="419"/>
      <c r="BC769" s="419"/>
      <c r="BD769" s="419"/>
      <c r="BF769" s="419"/>
      <c r="BG769" s="419"/>
      <c r="BH769" s="419"/>
      <c r="BJ769" s="419"/>
      <c r="BK769" s="419"/>
      <c r="BL769" s="419"/>
      <c r="BN769" s="419"/>
      <c r="BO769" s="419"/>
      <c r="BP769" s="419"/>
      <c r="BR769" s="419"/>
      <c r="BS769" s="419"/>
      <c r="BT769" s="419"/>
      <c r="BV769" s="419"/>
      <c r="BW769" s="419"/>
      <c r="BX769" s="397"/>
      <c r="BZ769" s="449"/>
      <c r="CB769" s="419"/>
      <c r="CC769" s="419"/>
      <c r="CD769" s="419"/>
      <c r="CF769" s="419"/>
      <c r="CG769" s="419"/>
      <c r="CH769" s="419"/>
    </row>
    <row r="770" spans="3:86" ht="21" thickBot="1">
      <c r="C770" s="425"/>
      <c r="P770" s="431"/>
      <c r="R770" s="419"/>
      <c r="S770" s="446"/>
      <c r="T770" s="419"/>
      <c r="V770" s="196"/>
      <c r="W770" s="419"/>
      <c r="X770" s="419"/>
      <c r="Z770" s="419"/>
      <c r="AA770" s="419"/>
      <c r="AB770" s="419"/>
      <c r="AD770" s="419"/>
      <c r="AE770" s="419"/>
      <c r="AF770" s="419"/>
      <c r="AH770" s="419"/>
      <c r="AI770" s="419"/>
      <c r="AJ770" s="419"/>
      <c r="AL770" s="419"/>
      <c r="AM770" s="419"/>
      <c r="AN770" s="403"/>
      <c r="AO770" s="419"/>
      <c r="AP770" s="419"/>
      <c r="AQ770" s="419"/>
      <c r="AR770" s="419"/>
      <c r="AS770" s="419"/>
      <c r="AT770" s="419"/>
      <c r="AU770" s="419"/>
      <c r="AV770" s="419"/>
      <c r="AX770" s="419"/>
      <c r="AY770" s="419"/>
      <c r="AZ770" s="419"/>
      <c r="BB770" s="419"/>
      <c r="BC770" s="419"/>
      <c r="BD770" s="419"/>
      <c r="BF770" s="419"/>
      <c r="BG770" s="419"/>
      <c r="BH770" s="419"/>
      <c r="BJ770" s="419"/>
      <c r="BK770" s="419"/>
      <c r="BL770" s="419"/>
      <c r="BN770" s="419"/>
      <c r="BO770" s="419"/>
      <c r="BP770" s="419"/>
      <c r="BR770" s="419"/>
      <c r="BS770" s="419"/>
      <c r="BT770" s="419"/>
      <c r="BV770" s="419"/>
      <c r="BW770" s="419"/>
      <c r="BX770" s="397"/>
      <c r="BZ770" s="449"/>
      <c r="CB770" s="419"/>
      <c r="CC770" s="419"/>
      <c r="CD770" s="419"/>
      <c r="CF770" s="419"/>
      <c r="CG770" s="419"/>
      <c r="CH770" s="419"/>
    </row>
    <row r="771" spans="3:86" ht="21" thickBot="1">
      <c r="C771" s="425"/>
      <c r="P771" s="431"/>
      <c r="R771" s="419"/>
      <c r="S771" s="446"/>
      <c r="T771" s="419"/>
      <c r="V771" s="196"/>
      <c r="W771" s="419"/>
      <c r="X771" s="419"/>
      <c r="Z771" s="419"/>
      <c r="AA771" s="419"/>
      <c r="AB771" s="419"/>
      <c r="AD771" s="419"/>
      <c r="AE771" s="419"/>
      <c r="AF771" s="419"/>
      <c r="AH771" s="419"/>
      <c r="AI771" s="419"/>
      <c r="AJ771" s="419"/>
      <c r="AL771" s="419"/>
      <c r="AM771" s="419"/>
      <c r="AN771" s="403"/>
      <c r="AO771" s="419"/>
      <c r="AP771" s="419"/>
      <c r="AQ771" s="419"/>
      <c r="AR771" s="419"/>
      <c r="AS771" s="419"/>
      <c r="AT771" s="419"/>
      <c r="AU771" s="419"/>
      <c r="AV771" s="419"/>
      <c r="AX771" s="419"/>
      <c r="AY771" s="419"/>
      <c r="AZ771" s="419"/>
      <c r="BB771" s="419"/>
      <c r="BC771" s="419"/>
      <c r="BD771" s="419"/>
      <c r="BF771" s="419"/>
      <c r="BG771" s="419"/>
      <c r="BH771" s="419"/>
      <c r="BJ771" s="419"/>
      <c r="BK771" s="419"/>
      <c r="BL771" s="419"/>
      <c r="BN771" s="419"/>
      <c r="BO771" s="419"/>
      <c r="BP771" s="419"/>
      <c r="BR771" s="419"/>
      <c r="BS771" s="419"/>
      <c r="BT771" s="419"/>
      <c r="BV771" s="419"/>
      <c r="BW771" s="419"/>
      <c r="BX771" s="397"/>
      <c r="BZ771" s="449"/>
      <c r="CB771" s="419"/>
      <c r="CC771" s="419"/>
      <c r="CD771" s="419"/>
      <c r="CF771" s="419"/>
      <c r="CG771" s="419"/>
      <c r="CH771" s="419"/>
    </row>
    <row r="772" spans="3:86" ht="21" thickBot="1">
      <c r="C772" s="425"/>
      <c r="P772" s="431"/>
      <c r="R772" s="419"/>
      <c r="S772" s="446"/>
      <c r="T772" s="419"/>
      <c r="V772" s="196"/>
      <c r="W772" s="419"/>
      <c r="X772" s="419"/>
      <c r="Z772" s="419"/>
      <c r="AA772" s="419"/>
      <c r="AB772" s="419"/>
      <c r="AD772" s="419"/>
      <c r="AE772" s="419"/>
      <c r="AF772" s="419"/>
      <c r="AH772" s="419"/>
      <c r="AI772" s="419"/>
      <c r="AJ772" s="419"/>
      <c r="AL772" s="419"/>
      <c r="AM772" s="419"/>
      <c r="AN772" s="403"/>
      <c r="AO772" s="419"/>
      <c r="AP772" s="419"/>
      <c r="AQ772" s="419"/>
      <c r="AR772" s="419"/>
      <c r="AS772" s="419"/>
      <c r="AT772" s="419"/>
      <c r="AU772" s="419"/>
      <c r="AV772" s="419"/>
      <c r="AX772" s="419"/>
      <c r="AY772" s="419"/>
      <c r="AZ772" s="419"/>
      <c r="BB772" s="419"/>
      <c r="BC772" s="419"/>
      <c r="BD772" s="419"/>
      <c r="BF772" s="419"/>
      <c r="BG772" s="419"/>
      <c r="BH772" s="419"/>
      <c r="BJ772" s="419"/>
      <c r="BK772" s="419"/>
      <c r="BL772" s="419"/>
      <c r="BN772" s="419"/>
      <c r="BO772" s="419"/>
      <c r="BP772" s="419"/>
      <c r="BR772" s="419"/>
      <c r="BS772" s="419"/>
      <c r="BT772" s="419"/>
      <c r="BV772" s="419"/>
      <c r="BW772" s="419"/>
      <c r="BX772" s="397"/>
      <c r="BZ772" s="449"/>
      <c r="CB772" s="419"/>
      <c r="CC772" s="419"/>
      <c r="CD772" s="419"/>
      <c r="CF772" s="419"/>
      <c r="CG772" s="419"/>
      <c r="CH772" s="419"/>
    </row>
    <row r="773" spans="3:86" ht="21" thickBot="1">
      <c r="C773" s="425"/>
      <c r="P773" s="431"/>
      <c r="R773" s="419"/>
      <c r="S773" s="446"/>
      <c r="T773" s="419"/>
      <c r="V773" s="196"/>
      <c r="W773" s="419"/>
      <c r="X773" s="419"/>
      <c r="Z773" s="419"/>
      <c r="AA773" s="419"/>
      <c r="AB773" s="419"/>
      <c r="AD773" s="419"/>
      <c r="AE773" s="419"/>
      <c r="AF773" s="419"/>
      <c r="AH773" s="419"/>
      <c r="AI773" s="419"/>
      <c r="AJ773" s="419"/>
      <c r="AL773" s="419"/>
      <c r="AM773" s="419"/>
      <c r="AN773" s="403"/>
      <c r="AO773" s="419"/>
      <c r="AP773" s="419"/>
      <c r="AQ773" s="419"/>
      <c r="AR773" s="419"/>
      <c r="AS773" s="419"/>
      <c r="AT773" s="419"/>
      <c r="AU773" s="419"/>
      <c r="AV773" s="419"/>
      <c r="AX773" s="419"/>
      <c r="AY773" s="419"/>
      <c r="AZ773" s="419"/>
      <c r="BB773" s="419"/>
      <c r="BC773" s="419"/>
      <c r="BD773" s="419"/>
      <c r="BF773" s="419"/>
      <c r="BG773" s="419"/>
      <c r="BH773" s="419"/>
      <c r="BJ773" s="419"/>
      <c r="BK773" s="419"/>
      <c r="BL773" s="419"/>
      <c r="BN773" s="419"/>
      <c r="BO773" s="419"/>
      <c r="BP773" s="419"/>
      <c r="BR773" s="419"/>
      <c r="BS773" s="419"/>
      <c r="BT773" s="419"/>
      <c r="BV773" s="419"/>
      <c r="BW773" s="419"/>
      <c r="BX773" s="397"/>
      <c r="BZ773" s="449"/>
      <c r="CB773" s="419"/>
      <c r="CC773" s="419"/>
      <c r="CD773" s="419"/>
      <c r="CF773" s="419"/>
      <c r="CG773" s="419"/>
      <c r="CH773" s="419"/>
    </row>
    <row r="774" spans="3:86" ht="21" thickBot="1">
      <c r="C774" s="425"/>
      <c r="P774" s="431"/>
      <c r="R774" s="419"/>
      <c r="S774" s="446"/>
      <c r="T774" s="419"/>
      <c r="V774" s="196"/>
      <c r="W774" s="419"/>
      <c r="X774" s="419"/>
      <c r="Z774" s="419"/>
      <c r="AA774" s="419"/>
      <c r="AB774" s="419"/>
      <c r="AD774" s="419"/>
      <c r="AE774" s="419"/>
      <c r="AF774" s="419"/>
      <c r="AH774" s="419"/>
      <c r="AI774" s="419"/>
      <c r="AJ774" s="419"/>
      <c r="AL774" s="419"/>
      <c r="AM774" s="419"/>
      <c r="AN774" s="403"/>
      <c r="AO774" s="419"/>
      <c r="AP774" s="419"/>
      <c r="AQ774" s="419"/>
      <c r="AR774" s="419"/>
      <c r="AS774" s="419"/>
      <c r="AT774" s="419"/>
      <c r="AU774" s="419"/>
      <c r="AV774" s="419"/>
      <c r="AX774" s="419"/>
      <c r="AY774" s="419"/>
      <c r="AZ774" s="419"/>
      <c r="BB774" s="419"/>
      <c r="BC774" s="419"/>
      <c r="BD774" s="419"/>
      <c r="BF774" s="419"/>
      <c r="BG774" s="419"/>
      <c r="BH774" s="419"/>
      <c r="BJ774" s="419"/>
      <c r="BK774" s="419"/>
      <c r="BL774" s="419"/>
      <c r="BN774" s="419"/>
      <c r="BO774" s="419"/>
      <c r="BP774" s="419"/>
      <c r="BR774" s="419"/>
      <c r="BS774" s="419"/>
      <c r="BT774" s="419"/>
      <c r="BV774" s="419"/>
      <c r="BW774" s="419"/>
      <c r="BX774" s="397"/>
      <c r="BZ774" s="449"/>
      <c r="CB774" s="419"/>
      <c r="CC774" s="419"/>
      <c r="CD774" s="419"/>
      <c r="CF774" s="419"/>
      <c r="CG774" s="419"/>
      <c r="CH774" s="419"/>
    </row>
    <row r="775" spans="3:86" ht="21" thickBot="1">
      <c r="C775" s="425"/>
      <c r="P775" s="431"/>
      <c r="R775" s="419"/>
      <c r="S775" s="446"/>
      <c r="T775" s="419"/>
      <c r="V775" s="196"/>
      <c r="W775" s="419"/>
      <c r="X775" s="419"/>
      <c r="Z775" s="419"/>
      <c r="AA775" s="419"/>
      <c r="AB775" s="419"/>
      <c r="AD775" s="419"/>
      <c r="AE775" s="419"/>
      <c r="AF775" s="419"/>
      <c r="AH775" s="419"/>
      <c r="AI775" s="419"/>
      <c r="AJ775" s="419"/>
      <c r="AL775" s="419"/>
      <c r="AM775" s="419"/>
      <c r="AN775" s="403"/>
      <c r="AO775" s="419"/>
      <c r="AP775" s="419"/>
      <c r="AQ775" s="419"/>
      <c r="AR775" s="419"/>
      <c r="AS775" s="419"/>
      <c r="AT775" s="419"/>
      <c r="AU775" s="419"/>
      <c r="AV775" s="419"/>
      <c r="AX775" s="419"/>
      <c r="AY775" s="419"/>
      <c r="AZ775" s="419"/>
      <c r="BB775" s="419"/>
      <c r="BC775" s="419"/>
      <c r="BD775" s="419"/>
      <c r="BF775" s="419"/>
      <c r="BG775" s="419"/>
      <c r="BH775" s="419"/>
      <c r="BJ775" s="419"/>
      <c r="BK775" s="419"/>
      <c r="BL775" s="419"/>
      <c r="BN775" s="419"/>
      <c r="BO775" s="419"/>
      <c r="BP775" s="419"/>
      <c r="BR775" s="419"/>
      <c r="BS775" s="419"/>
      <c r="BT775" s="419"/>
      <c r="BV775" s="419"/>
      <c r="BW775" s="419"/>
      <c r="BX775" s="397"/>
      <c r="BZ775" s="449"/>
      <c r="CB775" s="419"/>
      <c r="CC775" s="419"/>
      <c r="CD775" s="419"/>
      <c r="CF775" s="419"/>
      <c r="CG775" s="419"/>
      <c r="CH775" s="419"/>
    </row>
    <row r="776" spans="3:86" ht="21" thickBot="1">
      <c r="C776" s="425"/>
      <c r="P776" s="431"/>
      <c r="R776" s="419"/>
      <c r="S776" s="446"/>
      <c r="T776" s="419"/>
      <c r="V776" s="196"/>
      <c r="W776" s="419"/>
      <c r="X776" s="419"/>
      <c r="Z776" s="419"/>
      <c r="AA776" s="419"/>
      <c r="AB776" s="419"/>
      <c r="AD776" s="419"/>
      <c r="AE776" s="419"/>
      <c r="AF776" s="419"/>
      <c r="AH776" s="419"/>
      <c r="AI776" s="419"/>
      <c r="AJ776" s="419"/>
      <c r="AL776" s="419"/>
      <c r="AM776" s="419"/>
      <c r="AN776" s="403"/>
      <c r="AO776" s="419"/>
      <c r="AP776" s="419"/>
      <c r="AQ776" s="419"/>
      <c r="AR776" s="419"/>
      <c r="AS776" s="419"/>
      <c r="AT776" s="419"/>
      <c r="AU776" s="419"/>
      <c r="AV776" s="419"/>
      <c r="AX776" s="419"/>
      <c r="AY776" s="419"/>
      <c r="AZ776" s="419"/>
      <c r="BB776" s="419"/>
      <c r="BC776" s="419"/>
      <c r="BD776" s="419"/>
      <c r="BF776" s="419"/>
      <c r="BG776" s="419"/>
      <c r="BH776" s="419"/>
      <c r="BJ776" s="419"/>
      <c r="BK776" s="419"/>
      <c r="BL776" s="419"/>
      <c r="BN776" s="419"/>
      <c r="BO776" s="419"/>
      <c r="BP776" s="419"/>
      <c r="BR776" s="419"/>
      <c r="BS776" s="419"/>
      <c r="BT776" s="419"/>
      <c r="BV776" s="419"/>
      <c r="BW776" s="419"/>
      <c r="BX776" s="397"/>
      <c r="BZ776" s="449"/>
      <c r="CB776" s="419"/>
      <c r="CC776" s="419"/>
      <c r="CD776" s="419"/>
      <c r="CF776" s="419"/>
      <c r="CG776" s="419"/>
      <c r="CH776" s="419"/>
    </row>
    <row r="777" spans="3:86" ht="21" thickBot="1">
      <c r="C777" s="425"/>
      <c r="P777" s="431"/>
      <c r="R777" s="419"/>
      <c r="S777" s="446"/>
      <c r="T777" s="419"/>
      <c r="V777" s="196"/>
      <c r="W777" s="419"/>
      <c r="X777" s="419"/>
      <c r="Z777" s="419"/>
      <c r="AA777" s="419"/>
      <c r="AB777" s="419"/>
      <c r="AD777" s="419"/>
      <c r="AE777" s="419"/>
      <c r="AF777" s="419"/>
      <c r="AH777" s="419"/>
      <c r="AI777" s="419"/>
      <c r="AJ777" s="419"/>
      <c r="AL777" s="419"/>
      <c r="AM777" s="419"/>
      <c r="AN777" s="403"/>
      <c r="AO777" s="419"/>
      <c r="AP777" s="419"/>
      <c r="AQ777" s="419"/>
      <c r="AR777" s="419"/>
      <c r="AS777" s="419"/>
      <c r="AT777" s="419"/>
      <c r="AU777" s="419"/>
      <c r="AV777" s="419"/>
      <c r="AX777" s="419"/>
      <c r="AY777" s="419"/>
      <c r="AZ777" s="419"/>
      <c r="BB777" s="419"/>
      <c r="BC777" s="419"/>
      <c r="BD777" s="419"/>
      <c r="BF777" s="419"/>
      <c r="BG777" s="419"/>
      <c r="BH777" s="419"/>
      <c r="BJ777" s="419"/>
      <c r="BK777" s="419"/>
      <c r="BL777" s="419"/>
      <c r="BN777" s="419"/>
      <c r="BO777" s="419"/>
      <c r="BP777" s="419"/>
      <c r="BR777" s="419"/>
      <c r="BS777" s="419"/>
      <c r="BT777" s="419"/>
      <c r="BV777" s="419"/>
      <c r="BW777" s="419"/>
      <c r="BX777" s="397"/>
      <c r="BZ777" s="449"/>
      <c r="CB777" s="419"/>
      <c r="CC777" s="419"/>
      <c r="CD777" s="419"/>
      <c r="CF777" s="419"/>
      <c r="CG777" s="419"/>
      <c r="CH777" s="419"/>
    </row>
    <row r="778" spans="3:86" ht="21" thickBot="1">
      <c r="C778" s="425"/>
      <c r="P778" s="431"/>
      <c r="R778" s="419"/>
      <c r="S778" s="446"/>
      <c r="T778" s="419"/>
      <c r="V778" s="196"/>
      <c r="W778" s="419"/>
      <c r="X778" s="419"/>
      <c r="Z778" s="419"/>
      <c r="AA778" s="419"/>
      <c r="AB778" s="419"/>
      <c r="AD778" s="419"/>
      <c r="AE778" s="419"/>
      <c r="AF778" s="419"/>
      <c r="AH778" s="419"/>
      <c r="AI778" s="419"/>
      <c r="AJ778" s="419"/>
      <c r="AL778" s="419"/>
      <c r="AM778" s="419"/>
      <c r="AN778" s="403"/>
      <c r="AO778" s="419"/>
      <c r="AP778" s="419"/>
      <c r="AQ778" s="419"/>
      <c r="AR778" s="419"/>
      <c r="AS778" s="419"/>
      <c r="AT778" s="419"/>
      <c r="AU778" s="419"/>
      <c r="AV778" s="419"/>
      <c r="AX778" s="419"/>
      <c r="AY778" s="419"/>
      <c r="AZ778" s="419"/>
      <c r="BB778" s="419"/>
      <c r="BC778" s="419"/>
      <c r="BD778" s="419"/>
      <c r="BF778" s="419"/>
      <c r="BG778" s="419"/>
      <c r="BH778" s="419"/>
      <c r="BJ778" s="419"/>
      <c r="BK778" s="419"/>
      <c r="BL778" s="419"/>
      <c r="BN778" s="419"/>
      <c r="BO778" s="419"/>
      <c r="BP778" s="419"/>
      <c r="BR778" s="419"/>
      <c r="BS778" s="419"/>
      <c r="BT778" s="419"/>
      <c r="BV778" s="419"/>
      <c r="BW778" s="419"/>
      <c r="BX778" s="397"/>
      <c r="BZ778" s="449"/>
      <c r="CB778" s="419"/>
      <c r="CC778" s="419"/>
      <c r="CD778" s="419"/>
      <c r="CF778" s="419"/>
      <c r="CG778" s="419"/>
      <c r="CH778" s="419"/>
    </row>
    <row r="779" spans="3:86" ht="21" thickBot="1">
      <c r="C779" s="425"/>
      <c r="P779" s="431"/>
      <c r="R779" s="419"/>
      <c r="S779" s="446"/>
      <c r="T779" s="419"/>
      <c r="V779" s="196"/>
      <c r="W779" s="419"/>
      <c r="X779" s="419"/>
      <c r="Z779" s="419"/>
      <c r="AA779" s="419"/>
      <c r="AB779" s="419"/>
      <c r="AD779" s="419"/>
      <c r="AE779" s="419"/>
      <c r="AF779" s="419"/>
      <c r="AH779" s="419"/>
      <c r="AI779" s="419"/>
      <c r="AJ779" s="419"/>
      <c r="AL779" s="419"/>
      <c r="AM779" s="419"/>
      <c r="AN779" s="403"/>
      <c r="AO779" s="419"/>
      <c r="AP779" s="419"/>
      <c r="AQ779" s="419"/>
      <c r="AR779" s="419"/>
      <c r="AS779" s="419"/>
      <c r="AT779" s="419"/>
      <c r="AU779" s="419"/>
      <c r="AV779" s="419"/>
      <c r="AX779" s="419"/>
      <c r="AY779" s="419"/>
      <c r="AZ779" s="419"/>
      <c r="BB779" s="419"/>
      <c r="BC779" s="419"/>
      <c r="BD779" s="419"/>
      <c r="BF779" s="419"/>
      <c r="BG779" s="419"/>
      <c r="BH779" s="419"/>
      <c r="BJ779" s="419"/>
      <c r="BK779" s="419"/>
      <c r="BL779" s="419"/>
      <c r="BN779" s="419"/>
      <c r="BO779" s="419"/>
      <c r="BP779" s="419"/>
      <c r="BR779" s="419"/>
      <c r="BS779" s="419"/>
      <c r="BT779" s="419"/>
      <c r="BV779" s="419"/>
      <c r="BW779" s="419"/>
      <c r="BX779" s="397"/>
      <c r="BZ779" s="449"/>
      <c r="CB779" s="419"/>
      <c r="CC779" s="419"/>
      <c r="CD779" s="419"/>
      <c r="CF779" s="419"/>
      <c r="CG779" s="419"/>
      <c r="CH779" s="419"/>
    </row>
    <row r="780" spans="3:86" ht="21" thickBot="1">
      <c r="C780" s="425"/>
      <c r="P780" s="431"/>
      <c r="R780" s="419"/>
      <c r="S780" s="446"/>
      <c r="T780" s="419"/>
      <c r="V780" s="196"/>
      <c r="W780" s="419"/>
      <c r="X780" s="419"/>
      <c r="Z780" s="419"/>
      <c r="AA780" s="419"/>
      <c r="AB780" s="419"/>
      <c r="AD780" s="419"/>
      <c r="AE780" s="419"/>
      <c r="AF780" s="419"/>
      <c r="AH780" s="419"/>
      <c r="AI780" s="419"/>
      <c r="AJ780" s="419"/>
      <c r="AL780" s="419"/>
      <c r="AM780" s="419"/>
      <c r="AN780" s="403"/>
      <c r="AO780" s="419"/>
      <c r="AP780" s="419"/>
      <c r="AQ780" s="419"/>
      <c r="AR780" s="419"/>
      <c r="AS780" s="419"/>
      <c r="AT780" s="419"/>
      <c r="AU780" s="419"/>
      <c r="AV780" s="419"/>
      <c r="AX780" s="419"/>
      <c r="AY780" s="419"/>
      <c r="AZ780" s="419"/>
      <c r="BB780" s="419"/>
      <c r="BC780" s="419"/>
      <c r="BD780" s="419"/>
      <c r="BF780" s="419"/>
      <c r="BG780" s="419"/>
      <c r="BH780" s="419"/>
      <c r="BJ780" s="419"/>
      <c r="BK780" s="419"/>
      <c r="BL780" s="419"/>
      <c r="BN780" s="419"/>
      <c r="BO780" s="419"/>
      <c r="BP780" s="419"/>
      <c r="BR780" s="419"/>
      <c r="BS780" s="419"/>
      <c r="BT780" s="419"/>
      <c r="BV780" s="419"/>
      <c r="BW780" s="419"/>
      <c r="BX780" s="397"/>
      <c r="BZ780" s="449"/>
      <c r="CB780" s="419"/>
      <c r="CC780" s="419"/>
      <c r="CD780" s="419"/>
      <c r="CF780" s="419"/>
      <c r="CG780" s="419"/>
      <c r="CH780" s="419"/>
    </row>
    <row r="781" spans="3:86" ht="21" thickBot="1">
      <c r="C781" s="425"/>
      <c r="P781" s="431"/>
      <c r="R781" s="419"/>
      <c r="S781" s="446"/>
      <c r="T781" s="419"/>
      <c r="V781" s="196"/>
      <c r="W781" s="419"/>
      <c r="X781" s="419"/>
      <c r="Z781" s="419"/>
      <c r="AA781" s="419"/>
      <c r="AB781" s="419"/>
      <c r="AD781" s="419"/>
      <c r="AE781" s="419"/>
      <c r="AF781" s="419"/>
      <c r="AH781" s="419"/>
      <c r="AI781" s="419"/>
      <c r="AJ781" s="419"/>
      <c r="AL781" s="419"/>
      <c r="AM781" s="419"/>
      <c r="AN781" s="403"/>
      <c r="AO781" s="419"/>
      <c r="AP781" s="419"/>
      <c r="AQ781" s="419"/>
      <c r="AR781" s="419"/>
      <c r="AS781" s="419"/>
      <c r="AT781" s="419"/>
      <c r="AU781" s="419"/>
      <c r="AV781" s="419"/>
      <c r="AX781" s="419"/>
      <c r="AY781" s="419"/>
      <c r="AZ781" s="419"/>
      <c r="BB781" s="419"/>
      <c r="BC781" s="419"/>
      <c r="BD781" s="419"/>
      <c r="BF781" s="419"/>
      <c r="BG781" s="419"/>
      <c r="BH781" s="419"/>
      <c r="BJ781" s="419"/>
      <c r="BK781" s="419"/>
      <c r="BL781" s="419"/>
      <c r="BN781" s="419"/>
      <c r="BO781" s="419"/>
      <c r="BP781" s="419"/>
      <c r="BR781" s="419"/>
      <c r="BS781" s="419"/>
      <c r="BT781" s="419"/>
      <c r="BV781" s="419"/>
      <c r="BW781" s="419"/>
      <c r="BX781" s="397"/>
      <c r="BZ781" s="449"/>
      <c r="CB781" s="419"/>
      <c r="CC781" s="419"/>
      <c r="CD781" s="419"/>
      <c r="CF781" s="419"/>
      <c r="CG781" s="419"/>
      <c r="CH781" s="419"/>
    </row>
    <row r="782" spans="3:86" ht="21" thickBot="1">
      <c r="C782" s="425"/>
      <c r="P782" s="431"/>
      <c r="R782" s="419"/>
      <c r="S782" s="446"/>
      <c r="T782" s="419"/>
      <c r="V782" s="196"/>
      <c r="W782" s="419"/>
      <c r="X782" s="419"/>
      <c r="Z782" s="419"/>
      <c r="AA782" s="419"/>
      <c r="AB782" s="419"/>
      <c r="AD782" s="419"/>
      <c r="AE782" s="419"/>
      <c r="AF782" s="419"/>
      <c r="AH782" s="419"/>
      <c r="AI782" s="419"/>
      <c r="AJ782" s="419"/>
      <c r="AL782" s="419"/>
      <c r="AM782" s="419"/>
      <c r="AN782" s="403"/>
      <c r="AO782" s="419"/>
      <c r="AP782" s="419"/>
      <c r="AQ782" s="419"/>
      <c r="AR782" s="419"/>
      <c r="AS782" s="419"/>
      <c r="AT782" s="419"/>
      <c r="AU782" s="419"/>
      <c r="AV782" s="419"/>
      <c r="AX782" s="419"/>
      <c r="AY782" s="419"/>
      <c r="AZ782" s="419"/>
      <c r="BB782" s="419"/>
      <c r="BC782" s="419"/>
      <c r="BD782" s="419"/>
      <c r="BF782" s="419"/>
      <c r="BG782" s="419"/>
      <c r="BH782" s="419"/>
      <c r="BJ782" s="419"/>
      <c r="BK782" s="419"/>
      <c r="BL782" s="419"/>
      <c r="BN782" s="419"/>
      <c r="BO782" s="419"/>
      <c r="BP782" s="419"/>
      <c r="BR782" s="419"/>
      <c r="BS782" s="419"/>
      <c r="BT782" s="419"/>
      <c r="BV782" s="419"/>
      <c r="BW782" s="419"/>
      <c r="BX782" s="397"/>
      <c r="BZ782" s="449"/>
      <c r="CB782" s="419"/>
      <c r="CC782" s="419"/>
      <c r="CD782" s="419"/>
      <c r="CF782" s="419"/>
      <c r="CG782" s="419"/>
      <c r="CH782" s="419"/>
    </row>
    <row r="783" spans="3:86" ht="21" thickBot="1">
      <c r="C783" s="425"/>
      <c r="P783" s="431"/>
      <c r="R783" s="419"/>
      <c r="S783" s="446"/>
      <c r="T783" s="419"/>
      <c r="V783" s="196"/>
      <c r="W783" s="419"/>
      <c r="X783" s="419"/>
      <c r="Z783" s="419"/>
      <c r="AA783" s="419"/>
      <c r="AB783" s="419"/>
      <c r="AD783" s="419"/>
      <c r="AE783" s="419"/>
      <c r="AF783" s="419"/>
      <c r="AH783" s="419"/>
      <c r="AI783" s="419"/>
      <c r="AJ783" s="419"/>
      <c r="AL783" s="419"/>
      <c r="AM783" s="419"/>
      <c r="AN783" s="403"/>
      <c r="AO783" s="419"/>
      <c r="AP783" s="419"/>
      <c r="AQ783" s="419"/>
      <c r="AR783" s="419"/>
      <c r="AS783" s="419"/>
      <c r="AT783" s="419"/>
      <c r="AU783" s="419"/>
      <c r="AV783" s="419"/>
      <c r="AX783" s="419"/>
      <c r="AY783" s="419"/>
      <c r="AZ783" s="419"/>
      <c r="BB783" s="419"/>
      <c r="BC783" s="419"/>
      <c r="BD783" s="419"/>
      <c r="BF783" s="419"/>
      <c r="BG783" s="419"/>
      <c r="BH783" s="419"/>
      <c r="BJ783" s="419"/>
      <c r="BK783" s="419"/>
      <c r="BL783" s="419"/>
      <c r="BN783" s="419"/>
      <c r="BO783" s="419"/>
      <c r="BP783" s="419"/>
      <c r="BR783" s="419"/>
      <c r="BS783" s="419"/>
      <c r="BT783" s="419"/>
      <c r="BV783" s="419"/>
      <c r="BW783" s="419"/>
      <c r="BX783" s="397"/>
      <c r="BZ783" s="449"/>
      <c r="CB783" s="419"/>
      <c r="CC783" s="419"/>
      <c r="CD783" s="419"/>
      <c r="CF783" s="419"/>
      <c r="CG783" s="419"/>
      <c r="CH783" s="419"/>
    </row>
    <row r="784" spans="3:86" ht="21" thickBot="1">
      <c r="C784" s="425"/>
      <c r="P784" s="431"/>
      <c r="R784" s="419"/>
      <c r="S784" s="446"/>
      <c r="T784" s="419"/>
      <c r="V784" s="196"/>
      <c r="W784" s="419"/>
      <c r="X784" s="419"/>
      <c r="Z784" s="419"/>
      <c r="AA784" s="419"/>
      <c r="AB784" s="419"/>
      <c r="AD784" s="419"/>
      <c r="AE784" s="419"/>
      <c r="AF784" s="419"/>
      <c r="AH784" s="419"/>
      <c r="AI784" s="419"/>
      <c r="AJ784" s="419"/>
      <c r="AL784" s="419"/>
      <c r="AM784" s="419"/>
      <c r="AN784" s="403"/>
      <c r="AO784" s="419"/>
      <c r="AP784" s="419"/>
      <c r="AQ784" s="419"/>
      <c r="AR784" s="419"/>
      <c r="AS784" s="419"/>
      <c r="AT784" s="419"/>
      <c r="AU784" s="419"/>
      <c r="AV784" s="419"/>
      <c r="AX784" s="419"/>
      <c r="AY784" s="419"/>
      <c r="AZ784" s="419"/>
      <c r="BB784" s="419"/>
      <c r="BC784" s="419"/>
      <c r="BD784" s="419"/>
      <c r="BF784" s="419"/>
      <c r="BG784" s="419"/>
      <c r="BH784" s="419"/>
      <c r="BJ784" s="419"/>
      <c r="BK784" s="419"/>
      <c r="BL784" s="419"/>
      <c r="BN784" s="419"/>
      <c r="BO784" s="419"/>
      <c r="BP784" s="419"/>
      <c r="BR784" s="419"/>
      <c r="BS784" s="419"/>
      <c r="BT784" s="419"/>
      <c r="BV784" s="419"/>
      <c r="BW784" s="419"/>
      <c r="BX784" s="397"/>
      <c r="BZ784" s="449"/>
      <c r="CB784" s="419"/>
      <c r="CC784" s="419"/>
      <c r="CD784" s="419"/>
      <c r="CF784" s="419"/>
      <c r="CG784" s="419"/>
      <c r="CH784" s="419"/>
    </row>
    <row r="785" spans="3:86" ht="21" thickBot="1">
      <c r="C785" s="425"/>
      <c r="P785" s="431"/>
      <c r="R785" s="419"/>
      <c r="S785" s="446"/>
      <c r="T785" s="419"/>
      <c r="V785" s="196"/>
      <c r="W785" s="419"/>
      <c r="X785" s="419"/>
      <c r="Z785" s="419"/>
      <c r="AA785" s="419"/>
      <c r="AB785" s="419"/>
      <c r="AD785" s="419"/>
      <c r="AE785" s="419"/>
      <c r="AF785" s="419"/>
      <c r="AH785" s="419"/>
      <c r="AI785" s="419"/>
      <c r="AJ785" s="419"/>
      <c r="AL785" s="419"/>
      <c r="AM785" s="419"/>
      <c r="AN785" s="403"/>
      <c r="AO785" s="419"/>
      <c r="AP785" s="419"/>
      <c r="AQ785" s="419"/>
      <c r="AR785" s="419"/>
      <c r="AS785" s="419"/>
      <c r="AT785" s="419"/>
      <c r="AU785" s="419"/>
      <c r="AV785" s="419"/>
      <c r="AX785" s="419"/>
      <c r="AY785" s="419"/>
      <c r="AZ785" s="419"/>
      <c r="BB785" s="419"/>
      <c r="BC785" s="419"/>
      <c r="BD785" s="419"/>
      <c r="BF785" s="419"/>
      <c r="BG785" s="419"/>
      <c r="BH785" s="419"/>
      <c r="BJ785" s="419"/>
      <c r="BK785" s="419"/>
      <c r="BL785" s="419"/>
      <c r="BN785" s="419"/>
      <c r="BO785" s="419"/>
      <c r="BP785" s="419"/>
      <c r="BR785" s="419"/>
      <c r="BS785" s="419"/>
      <c r="BT785" s="419"/>
      <c r="BV785" s="419"/>
      <c r="BW785" s="419"/>
      <c r="BX785" s="397"/>
      <c r="BZ785" s="449"/>
      <c r="CB785" s="419"/>
      <c r="CC785" s="419"/>
      <c r="CD785" s="419"/>
      <c r="CF785" s="419"/>
      <c r="CG785" s="419"/>
      <c r="CH785" s="419"/>
    </row>
    <row r="786" spans="3:86" ht="21" thickBot="1">
      <c r="C786" s="425"/>
      <c r="P786" s="431"/>
      <c r="R786" s="419"/>
      <c r="S786" s="446"/>
      <c r="T786" s="419"/>
      <c r="V786" s="196"/>
      <c r="W786" s="419"/>
      <c r="X786" s="419"/>
      <c r="Z786" s="419"/>
      <c r="AA786" s="419"/>
      <c r="AB786" s="419"/>
      <c r="AD786" s="419"/>
      <c r="AE786" s="419"/>
      <c r="AF786" s="419"/>
      <c r="AH786" s="419"/>
      <c r="AI786" s="419"/>
      <c r="AJ786" s="419"/>
      <c r="AL786" s="419"/>
      <c r="AM786" s="419"/>
      <c r="AN786" s="403"/>
      <c r="AO786" s="419"/>
      <c r="AP786" s="419"/>
      <c r="AQ786" s="419"/>
      <c r="AR786" s="419"/>
      <c r="AS786" s="419"/>
      <c r="AT786" s="419"/>
      <c r="AU786" s="419"/>
      <c r="AV786" s="419"/>
      <c r="AX786" s="419"/>
      <c r="AY786" s="419"/>
      <c r="AZ786" s="419"/>
      <c r="BB786" s="419"/>
      <c r="BC786" s="419"/>
      <c r="BD786" s="419"/>
      <c r="BF786" s="419"/>
      <c r="BG786" s="419"/>
      <c r="BH786" s="419"/>
      <c r="BJ786" s="419"/>
      <c r="BK786" s="419"/>
      <c r="BL786" s="419"/>
      <c r="BN786" s="419"/>
      <c r="BO786" s="419"/>
      <c r="BP786" s="419"/>
      <c r="BR786" s="419"/>
      <c r="BS786" s="419"/>
      <c r="BT786" s="419"/>
      <c r="BV786" s="419"/>
      <c r="BW786" s="419"/>
      <c r="BX786" s="397"/>
      <c r="BZ786" s="449"/>
      <c r="CB786" s="419"/>
      <c r="CC786" s="419"/>
      <c r="CD786" s="419"/>
      <c r="CF786" s="419"/>
      <c r="CG786" s="419"/>
      <c r="CH786" s="419"/>
    </row>
    <row r="787" spans="3:86" ht="21" thickBot="1">
      <c r="C787" s="425"/>
      <c r="P787" s="431"/>
      <c r="R787" s="419"/>
      <c r="S787" s="446"/>
      <c r="T787" s="419"/>
      <c r="V787" s="196"/>
      <c r="W787" s="419"/>
      <c r="X787" s="419"/>
      <c r="Z787" s="419"/>
      <c r="AA787" s="419"/>
      <c r="AB787" s="419"/>
      <c r="AD787" s="419"/>
      <c r="AE787" s="419"/>
      <c r="AF787" s="419"/>
      <c r="AH787" s="419"/>
      <c r="AI787" s="419"/>
      <c r="AJ787" s="419"/>
      <c r="AL787" s="419"/>
      <c r="AM787" s="419"/>
      <c r="AN787" s="403"/>
      <c r="AO787" s="419"/>
      <c r="AP787" s="419"/>
      <c r="AQ787" s="419"/>
      <c r="AR787" s="419"/>
      <c r="AS787" s="419"/>
      <c r="AT787" s="419"/>
      <c r="AU787" s="419"/>
      <c r="AV787" s="419"/>
      <c r="AX787" s="419"/>
      <c r="AY787" s="419"/>
      <c r="AZ787" s="419"/>
      <c r="BB787" s="419"/>
      <c r="BC787" s="419"/>
      <c r="BD787" s="419"/>
      <c r="BF787" s="419"/>
      <c r="BG787" s="419"/>
      <c r="BH787" s="419"/>
      <c r="BJ787" s="419"/>
      <c r="BK787" s="419"/>
      <c r="BL787" s="419"/>
      <c r="BN787" s="419"/>
      <c r="BO787" s="419"/>
      <c r="BP787" s="419"/>
      <c r="BR787" s="419"/>
      <c r="BS787" s="419"/>
      <c r="BT787" s="419"/>
      <c r="BV787" s="419"/>
      <c r="BW787" s="419"/>
      <c r="BX787" s="397"/>
      <c r="BZ787" s="449"/>
      <c r="CB787" s="419"/>
      <c r="CC787" s="419"/>
      <c r="CD787" s="419"/>
      <c r="CF787" s="419"/>
      <c r="CG787" s="419"/>
      <c r="CH787" s="419"/>
    </row>
    <row r="788" spans="3:86" ht="21" thickBot="1">
      <c r="C788" s="425"/>
      <c r="P788" s="431"/>
      <c r="R788" s="419"/>
      <c r="S788" s="446"/>
      <c r="T788" s="419"/>
      <c r="V788" s="196"/>
      <c r="W788" s="419"/>
      <c r="X788" s="419"/>
      <c r="Z788" s="419"/>
      <c r="AA788" s="419"/>
      <c r="AB788" s="419"/>
      <c r="AD788" s="419"/>
      <c r="AE788" s="419"/>
      <c r="AF788" s="419"/>
      <c r="AH788" s="419"/>
      <c r="AI788" s="419"/>
      <c r="AJ788" s="419"/>
      <c r="AL788" s="419"/>
      <c r="AM788" s="419"/>
      <c r="AN788" s="403"/>
      <c r="AO788" s="419"/>
      <c r="AP788" s="419"/>
      <c r="AQ788" s="419"/>
      <c r="AR788" s="419"/>
      <c r="AS788" s="419"/>
      <c r="AT788" s="419"/>
      <c r="AU788" s="419"/>
      <c r="AV788" s="419"/>
      <c r="AX788" s="419"/>
      <c r="AY788" s="419"/>
      <c r="AZ788" s="419"/>
      <c r="BB788" s="419"/>
      <c r="BC788" s="419"/>
      <c r="BD788" s="419"/>
      <c r="BF788" s="419"/>
      <c r="BG788" s="419"/>
      <c r="BH788" s="419"/>
      <c r="BJ788" s="419"/>
      <c r="BK788" s="419"/>
      <c r="BL788" s="419"/>
      <c r="BN788" s="419"/>
      <c r="BO788" s="419"/>
      <c r="BP788" s="419"/>
      <c r="BR788" s="419"/>
      <c r="BS788" s="419"/>
      <c r="BT788" s="419"/>
      <c r="BV788" s="419"/>
      <c r="BW788" s="419"/>
      <c r="BX788" s="397"/>
      <c r="BZ788" s="449"/>
      <c r="CB788" s="419"/>
      <c r="CC788" s="419"/>
      <c r="CD788" s="419"/>
      <c r="CF788" s="419"/>
      <c r="CG788" s="419"/>
      <c r="CH788" s="419"/>
    </row>
    <row r="789" spans="3:86" ht="21" thickBot="1">
      <c r="C789" s="425"/>
      <c r="P789" s="431"/>
      <c r="R789" s="419"/>
      <c r="S789" s="446"/>
      <c r="T789" s="419"/>
      <c r="V789" s="196"/>
      <c r="W789" s="419"/>
      <c r="X789" s="419"/>
      <c r="Z789" s="419"/>
      <c r="AA789" s="419"/>
      <c r="AB789" s="419"/>
      <c r="AD789" s="419"/>
      <c r="AE789" s="419"/>
      <c r="AF789" s="419"/>
      <c r="AH789" s="419"/>
      <c r="AI789" s="419"/>
      <c r="AJ789" s="419"/>
      <c r="AL789" s="419"/>
      <c r="AM789" s="419"/>
      <c r="AN789" s="403"/>
      <c r="AO789" s="419"/>
      <c r="AP789" s="419"/>
      <c r="AQ789" s="419"/>
      <c r="AR789" s="419"/>
      <c r="AS789" s="419"/>
      <c r="AT789" s="419"/>
      <c r="AU789" s="419"/>
      <c r="AV789" s="419"/>
      <c r="AX789" s="419"/>
      <c r="AY789" s="419"/>
      <c r="AZ789" s="419"/>
      <c r="BB789" s="419"/>
      <c r="BC789" s="419"/>
      <c r="BD789" s="419"/>
      <c r="BF789" s="419"/>
      <c r="BG789" s="419"/>
      <c r="BH789" s="419"/>
      <c r="BJ789" s="419"/>
      <c r="BK789" s="419"/>
      <c r="BL789" s="419"/>
      <c r="BN789" s="419"/>
      <c r="BO789" s="419"/>
      <c r="BP789" s="419"/>
      <c r="BR789" s="419"/>
      <c r="BS789" s="419"/>
      <c r="BT789" s="419"/>
      <c r="BV789" s="419"/>
      <c r="BW789" s="419"/>
      <c r="BX789" s="397"/>
      <c r="BZ789" s="449"/>
      <c r="CB789" s="419"/>
      <c r="CC789" s="419"/>
      <c r="CD789" s="419"/>
      <c r="CF789" s="419"/>
      <c r="CG789" s="419"/>
      <c r="CH789" s="419"/>
    </row>
    <row r="790" spans="3:86" ht="21" thickBot="1">
      <c r="C790" s="425"/>
      <c r="P790" s="431"/>
      <c r="R790" s="419"/>
      <c r="S790" s="446"/>
      <c r="T790" s="419"/>
      <c r="V790" s="196"/>
      <c r="W790" s="419"/>
      <c r="X790" s="419"/>
      <c r="Z790" s="419"/>
      <c r="AA790" s="419"/>
      <c r="AB790" s="419"/>
      <c r="AD790" s="419"/>
      <c r="AE790" s="419"/>
      <c r="AF790" s="419"/>
      <c r="AH790" s="419"/>
      <c r="AI790" s="419"/>
      <c r="AJ790" s="419"/>
      <c r="AL790" s="419"/>
      <c r="AM790" s="419"/>
      <c r="AN790" s="403"/>
      <c r="AO790" s="419"/>
      <c r="AP790" s="419"/>
      <c r="AQ790" s="419"/>
      <c r="AR790" s="419"/>
      <c r="AS790" s="419"/>
      <c r="AT790" s="419"/>
      <c r="AU790" s="419"/>
      <c r="AV790" s="419"/>
      <c r="AX790" s="419"/>
      <c r="AY790" s="419"/>
      <c r="AZ790" s="419"/>
      <c r="BB790" s="419"/>
      <c r="BC790" s="419"/>
      <c r="BD790" s="419"/>
      <c r="BF790" s="419"/>
      <c r="BG790" s="419"/>
      <c r="BH790" s="419"/>
      <c r="BJ790" s="419"/>
      <c r="BK790" s="419"/>
      <c r="BL790" s="419"/>
      <c r="BN790" s="419"/>
      <c r="BO790" s="419"/>
      <c r="BP790" s="419"/>
      <c r="BR790" s="419"/>
      <c r="BS790" s="419"/>
      <c r="BT790" s="419"/>
      <c r="BV790" s="419"/>
      <c r="BW790" s="419"/>
      <c r="BX790" s="397"/>
      <c r="BZ790" s="449"/>
      <c r="CB790" s="419"/>
      <c r="CC790" s="419"/>
      <c r="CD790" s="419"/>
      <c r="CF790" s="419"/>
      <c r="CG790" s="419"/>
      <c r="CH790" s="419"/>
    </row>
    <row r="791" spans="3:86" ht="21" thickBot="1">
      <c r="C791" s="425"/>
      <c r="P791" s="431"/>
      <c r="R791" s="419"/>
      <c r="S791" s="446"/>
      <c r="T791" s="419"/>
      <c r="V791" s="196"/>
      <c r="W791" s="419"/>
      <c r="X791" s="419"/>
      <c r="Z791" s="419"/>
      <c r="AA791" s="419"/>
      <c r="AB791" s="419"/>
      <c r="AD791" s="419"/>
      <c r="AE791" s="419"/>
      <c r="AF791" s="419"/>
      <c r="AH791" s="419"/>
      <c r="AI791" s="419"/>
      <c r="AJ791" s="419"/>
      <c r="AL791" s="419"/>
      <c r="AM791" s="419"/>
      <c r="AN791" s="403"/>
      <c r="AO791" s="419"/>
      <c r="AP791" s="419"/>
      <c r="AQ791" s="419"/>
      <c r="AR791" s="419"/>
      <c r="AS791" s="419"/>
      <c r="AT791" s="419"/>
      <c r="AU791" s="419"/>
      <c r="AV791" s="419"/>
      <c r="AX791" s="419"/>
      <c r="AY791" s="419"/>
      <c r="AZ791" s="419"/>
      <c r="BB791" s="419"/>
      <c r="BC791" s="419"/>
      <c r="BD791" s="419"/>
      <c r="BF791" s="419"/>
      <c r="BG791" s="419"/>
      <c r="BH791" s="419"/>
      <c r="BJ791" s="419"/>
      <c r="BK791" s="419"/>
      <c r="BL791" s="419"/>
      <c r="BN791" s="419"/>
      <c r="BO791" s="419"/>
      <c r="BP791" s="419"/>
      <c r="BR791" s="419"/>
      <c r="BS791" s="419"/>
      <c r="BT791" s="419"/>
      <c r="BV791" s="419"/>
      <c r="BW791" s="419"/>
      <c r="BX791" s="397"/>
      <c r="BZ791" s="449"/>
      <c r="CB791" s="419"/>
      <c r="CC791" s="419"/>
      <c r="CD791" s="419"/>
      <c r="CF791" s="419"/>
      <c r="CG791" s="419"/>
      <c r="CH791" s="419"/>
    </row>
    <row r="792" spans="3:86" ht="21" thickBot="1">
      <c r="C792" s="425"/>
      <c r="P792" s="431"/>
      <c r="R792" s="419"/>
      <c r="S792" s="446"/>
      <c r="T792" s="419"/>
      <c r="V792" s="196"/>
      <c r="W792" s="419"/>
      <c r="X792" s="419"/>
      <c r="Z792" s="419"/>
      <c r="AA792" s="419"/>
      <c r="AB792" s="419"/>
      <c r="AD792" s="419"/>
      <c r="AE792" s="419"/>
      <c r="AF792" s="419"/>
      <c r="AH792" s="419"/>
      <c r="AI792" s="419"/>
      <c r="AJ792" s="419"/>
      <c r="AL792" s="419"/>
      <c r="AM792" s="419"/>
      <c r="AN792" s="403"/>
      <c r="AO792" s="419"/>
      <c r="AP792" s="419"/>
      <c r="AQ792" s="419"/>
      <c r="AR792" s="419"/>
      <c r="AS792" s="419"/>
      <c r="AT792" s="419"/>
      <c r="AU792" s="419"/>
      <c r="AV792" s="419"/>
      <c r="AX792" s="419"/>
      <c r="AY792" s="419"/>
      <c r="AZ792" s="419"/>
      <c r="BB792" s="419"/>
      <c r="BC792" s="419"/>
      <c r="BD792" s="419"/>
      <c r="BF792" s="419"/>
      <c r="BG792" s="419"/>
      <c r="BH792" s="419"/>
      <c r="BJ792" s="419"/>
      <c r="BK792" s="419"/>
      <c r="BL792" s="419"/>
      <c r="BN792" s="419"/>
      <c r="BO792" s="419"/>
      <c r="BP792" s="419"/>
      <c r="BR792" s="419"/>
      <c r="BS792" s="419"/>
      <c r="BT792" s="419"/>
      <c r="BV792" s="419"/>
      <c r="BW792" s="419"/>
      <c r="BX792" s="397"/>
      <c r="BZ792" s="449"/>
      <c r="CB792" s="419"/>
      <c r="CC792" s="419"/>
      <c r="CD792" s="419"/>
      <c r="CF792" s="419"/>
      <c r="CG792" s="419"/>
      <c r="CH792" s="419"/>
    </row>
    <row r="793" spans="3:86" ht="21" thickBot="1">
      <c r="C793" s="425"/>
      <c r="P793" s="431"/>
      <c r="R793" s="419"/>
      <c r="S793" s="446"/>
      <c r="T793" s="419"/>
      <c r="V793" s="196"/>
      <c r="W793" s="419"/>
      <c r="X793" s="419"/>
      <c r="Z793" s="419"/>
      <c r="AA793" s="419"/>
      <c r="AB793" s="419"/>
      <c r="AD793" s="419"/>
      <c r="AE793" s="419"/>
      <c r="AF793" s="419"/>
      <c r="AH793" s="419"/>
      <c r="AI793" s="419"/>
      <c r="AJ793" s="419"/>
      <c r="AL793" s="419"/>
      <c r="AM793" s="419"/>
      <c r="AN793" s="403"/>
      <c r="AO793" s="419"/>
      <c r="AP793" s="419"/>
      <c r="AQ793" s="419"/>
      <c r="AR793" s="419"/>
      <c r="AS793" s="419"/>
      <c r="AT793" s="419"/>
      <c r="AU793" s="419"/>
      <c r="AV793" s="419"/>
      <c r="AX793" s="419"/>
      <c r="AY793" s="419"/>
      <c r="AZ793" s="419"/>
      <c r="BB793" s="419"/>
      <c r="BC793" s="419"/>
      <c r="BD793" s="419"/>
      <c r="BF793" s="419"/>
      <c r="BG793" s="419"/>
      <c r="BH793" s="419"/>
      <c r="BJ793" s="419"/>
      <c r="BK793" s="419"/>
      <c r="BL793" s="419"/>
      <c r="BN793" s="419"/>
      <c r="BO793" s="419"/>
      <c r="BP793" s="419"/>
      <c r="BR793" s="419"/>
      <c r="BS793" s="419"/>
      <c r="BT793" s="419"/>
      <c r="BV793" s="419"/>
      <c r="BW793" s="419"/>
      <c r="BX793" s="397"/>
      <c r="BZ793" s="449"/>
      <c r="CB793" s="419"/>
      <c r="CC793" s="419"/>
      <c r="CD793" s="419"/>
      <c r="CF793" s="419"/>
      <c r="CG793" s="419"/>
      <c r="CH793" s="419"/>
    </row>
    <row r="794" spans="3:86" ht="21" thickBot="1">
      <c r="C794" s="425"/>
      <c r="P794" s="431"/>
      <c r="R794" s="419"/>
      <c r="S794" s="446"/>
      <c r="T794" s="419"/>
      <c r="V794" s="196"/>
      <c r="W794" s="419"/>
      <c r="X794" s="419"/>
      <c r="Z794" s="419"/>
      <c r="AA794" s="419"/>
      <c r="AB794" s="419"/>
      <c r="AD794" s="419"/>
      <c r="AE794" s="419"/>
      <c r="AF794" s="419"/>
      <c r="AH794" s="419"/>
      <c r="AI794" s="419"/>
      <c r="AJ794" s="419"/>
      <c r="AL794" s="419"/>
      <c r="AM794" s="419"/>
      <c r="AN794" s="403"/>
      <c r="AO794" s="419"/>
      <c r="AP794" s="419"/>
      <c r="AQ794" s="419"/>
      <c r="AR794" s="419"/>
      <c r="AS794" s="419"/>
      <c r="AT794" s="419"/>
      <c r="AU794" s="419"/>
      <c r="AV794" s="419"/>
      <c r="AX794" s="419"/>
      <c r="AY794" s="419"/>
      <c r="AZ794" s="419"/>
      <c r="BB794" s="419"/>
      <c r="BC794" s="419"/>
      <c r="BD794" s="419"/>
      <c r="BF794" s="419"/>
      <c r="BG794" s="419"/>
      <c r="BH794" s="419"/>
      <c r="BJ794" s="419"/>
      <c r="BK794" s="419"/>
      <c r="BL794" s="419"/>
      <c r="BN794" s="419"/>
      <c r="BO794" s="419"/>
      <c r="BP794" s="419"/>
      <c r="BR794" s="419"/>
      <c r="BS794" s="419"/>
      <c r="BT794" s="419"/>
      <c r="BV794" s="419"/>
      <c r="BW794" s="419"/>
      <c r="BX794" s="397"/>
      <c r="BZ794" s="449"/>
      <c r="CB794" s="419"/>
      <c r="CC794" s="419"/>
      <c r="CD794" s="419"/>
      <c r="CF794" s="419"/>
      <c r="CG794" s="419"/>
      <c r="CH794" s="419"/>
    </row>
    <row r="795" spans="3:86" ht="21" thickBot="1">
      <c r="C795" s="425"/>
      <c r="P795" s="431"/>
      <c r="R795" s="419"/>
      <c r="S795" s="446"/>
      <c r="T795" s="419"/>
      <c r="V795" s="196"/>
      <c r="W795" s="419"/>
      <c r="X795" s="419"/>
      <c r="Z795" s="419"/>
      <c r="AA795" s="419"/>
      <c r="AB795" s="419"/>
      <c r="AD795" s="419"/>
      <c r="AE795" s="419"/>
      <c r="AF795" s="419"/>
      <c r="AH795" s="419"/>
      <c r="AI795" s="419"/>
      <c r="AJ795" s="419"/>
      <c r="AL795" s="419"/>
      <c r="AM795" s="419"/>
      <c r="AN795" s="403"/>
      <c r="AO795" s="419"/>
      <c r="AP795" s="419"/>
      <c r="AQ795" s="419"/>
      <c r="AR795" s="419"/>
      <c r="AS795" s="419"/>
      <c r="AT795" s="419"/>
      <c r="AU795" s="419"/>
      <c r="AV795" s="419"/>
      <c r="AX795" s="419"/>
      <c r="AY795" s="419"/>
      <c r="AZ795" s="419"/>
      <c r="BB795" s="419"/>
      <c r="BC795" s="419"/>
      <c r="BD795" s="419"/>
      <c r="BF795" s="419"/>
      <c r="BG795" s="419"/>
      <c r="BH795" s="419"/>
      <c r="BJ795" s="419"/>
      <c r="BK795" s="419"/>
      <c r="BL795" s="419"/>
      <c r="BN795" s="419"/>
      <c r="BO795" s="419"/>
      <c r="BP795" s="419"/>
      <c r="BR795" s="419"/>
      <c r="BS795" s="419"/>
      <c r="BT795" s="419"/>
      <c r="BV795" s="419"/>
      <c r="BW795" s="419"/>
      <c r="BX795" s="397"/>
      <c r="BZ795" s="449"/>
      <c r="CB795" s="419"/>
      <c r="CC795" s="419"/>
      <c r="CD795" s="419"/>
      <c r="CF795" s="419"/>
      <c r="CG795" s="419"/>
      <c r="CH795" s="419"/>
    </row>
    <row r="796" spans="3:86" ht="21" thickBot="1">
      <c r="C796" s="425"/>
      <c r="P796" s="431"/>
      <c r="R796" s="419"/>
      <c r="S796" s="446"/>
      <c r="T796" s="419"/>
      <c r="V796" s="196"/>
      <c r="W796" s="419"/>
      <c r="X796" s="419"/>
      <c r="Z796" s="419"/>
      <c r="AA796" s="419"/>
      <c r="AB796" s="419"/>
      <c r="AD796" s="419"/>
      <c r="AE796" s="419"/>
      <c r="AF796" s="419"/>
      <c r="AH796" s="419"/>
      <c r="AI796" s="419"/>
      <c r="AJ796" s="419"/>
      <c r="AL796" s="419"/>
      <c r="AM796" s="419"/>
      <c r="AN796" s="403"/>
      <c r="AO796" s="419"/>
      <c r="AP796" s="419"/>
      <c r="AQ796" s="419"/>
      <c r="AR796" s="419"/>
      <c r="AS796" s="419"/>
      <c r="AT796" s="419"/>
      <c r="AU796" s="419"/>
      <c r="AV796" s="419"/>
      <c r="AX796" s="419"/>
      <c r="AY796" s="419"/>
      <c r="AZ796" s="419"/>
      <c r="BB796" s="419"/>
      <c r="BC796" s="419"/>
      <c r="BD796" s="419"/>
      <c r="BF796" s="419"/>
      <c r="BG796" s="419"/>
      <c r="BH796" s="419"/>
      <c r="BJ796" s="419"/>
      <c r="BK796" s="419"/>
      <c r="BL796" s="419"/>
      <c r="BN796" s="419"/>
      <c r="BO796" s="419"/>
      <c r="BP796" s="419"/>
      <c r="BR796" s="419"/>
      <c r="BS796" s="419"/>
      <c r="BT796" s="419"/>
      <c r="BV796" s="419"/>
      <c r="BW796" s="419"/>
      <c r="BX796" s="397"/>
      <c r="BZ796" s="449"/>
      <c r="CB796" s="419"/>
      <c r="CC796" s="419"/>
      <c r="CD796" s="419"/>
      <c r="CF796" s="419"/>
      <c r="CG796" s="419"/>
      <c r="CH796" s="419"/>
    </row>
    <row r="797" spans="3:86" ht="21" thickBot="1">
      <c r="C797" s="425"/>
      <c r="P797" s="431"/>
      <c r="R797" s="419"/>
      <c r="S797" s="446"/>
      <c r="T797" s="419"/>
      <c r="V797" s="196"/>
      <c r="W797" s="419"/>
      <c r="X797" s="419"/>
      <c r="Z797" s="419"/>
      <c r="AA797" s="419"/>
      <c r="AB797" s="419"/>
      <c r="AD797" s="419"/>
      <c r="AE797" s="419"/>
      <c r="AF797" s="419"/>
      <c r="AH797" s="419"/>
      <c r="AI797" s="419"/>
      <c r="AJ797" s="419"/>
      <c r="AL797" s="419"/>
      <c r="AM797" s="419"/>
      <c r="AN797" s="403"/>
      <c r="AO797" s="419"/>
      <c r="AP797" s="419"/>
      <c r="AQ797" s="419"/>
      <c r="AR797" s="419"/>
      <c r="AS797" s="419"/>
      <c r="AT797" s="419"/>
      <c r="AU797" s="419"/>
      <c r="AV797" s="419"/>
      <c r="AX797" s="419"/>
      <c r="AY797" s="419"/>
      <c r="AZ797" s="419"/>
      <c r="BB797" s="419"/>
      <c r="BC797" s="419"/>
      <c r="BD797" s="419"/>
      <c r="BF797" s="419"/>
      <c r="BG797" s="419"/>
      <c r="BH797" s="419"/>
      <c r="BJ797" s="419"/>
      <c r="BK797" s="419"/>
      <c r="BL797" s="419"/>
      <c r="BN797" s="419"/>
      <c r="BO797" s="419"/>
      <c r="BP797" s="419"/>
      <c r="BR797" s="419"/>
      <c r="BS797" s="419"/>
      <c r="BT797" s="419"/>
      <c r="BV797" s="419"/>
      <c r="BW797" s="419"/>
      <c r="BX797" s="397"/>
      <c r="BZ797" s="449"/>
      <c r="CB797" s="419"/>
      <c r="CC797" s="419"/>
      <c r="CD797" s="419"/>
      <c r="CF797" s="419"/>
      <c r="CG797" s="419"/>
      <c r="CH797" s="419"/>
    </row>
    <row r="798" spans="3:86" ht="21" thickBot="1">
      <c r="C798" s="425"/>
      <c r="P798" s="431"/>
      <c r="R798" s="419"/>
      <c r="S798" s="446"/>
      <c r="T798" s="419"/>
      <c r="V798" s="196"/>
      <c r="W798" s="419"/>
      <c r="X798" s="419"/>
      <c r="Z798" s="419"/>
      <c r="AA798" s="419"/>
      <c r="AB798" s="419"/>
      <c r="AD798" s="419"/>
      <c r="AE798" s="419"/>
      <c r="AF798" s="419"/>
      <c r="AH798" s="419"/>
      <c r="AI798" s="419"/>
      <c r="AJ798" s="419"/>
      <c r="AL798" s="419"/>
      <c r="AM798" s="419"/>
      <c r="AN798" s="403"/>
      <c r="AO798" s="419"/>
      <c r="AP798" s="419"/>
      <c r="AQ798" s="419"/>
      <c r="AR798" s="419"/>
      <c r="AS798" s="419"/>
      <c r="AT798" s="419"/>
      <c r="AU798" s="419"/>
      <c r="AV798" s="419"/>
      <c r="AX798" s="419"/>
      <c r="AY798" s="419"/>
      <c r="AZ798" s="419"/>
      <c r="BB798" s="419"/>
      <c r="BC798" s="419"/>
      <c r="BD798" s="419"/>
      <c r="BF798" s="419"/>
      <c r="BG798" s="419"/>
      <c r="BH798" s="419"/>
      <c r="BJ798" s="419"/>
      <c r="BK798" s="419"/>
      <c r="BL798" s="419"/>
      <c r="BN798" s="419"/>
      <c r="BO798" s="419"/>
      <c r="BP798" s="419"/>
      <c r="BR798" s="419"/>
      <c r="BS798" s="419"/>
      <c r="BT798" s="419"/>
      <c r="BV798" s="419"/>
      <c r="BW798" s="419"/>
      <c r="BX798" s="397"/>
      <c r="BZ798" s="449"/>
      <c r="CB798" s="419"/>
      <c r="CC798" s="419"/>
      <c r="CD798" s="419"/>
      <c r="CF798" s="419"/>
      <c r="CG798" s="419"/>
      <c r="CH798" s="419"/>
    </row>
    <row r="799" spans="3:86" ht="21" thickBot="1">
      <c r="C799" s="425"/>
      <c r="P799" s="431"/>
      <c r="R799" s="419"/>
      <c r="S799" s="446"/>
      <c r="T799" s="419"/>
      <c r="V799" s="196"/>
      <c r="W799" s="419"/>
      <c r="X799" s="419"/>
      <c r="Z799" s="419"/>
      <c r="AA799" s="419"/>
      <c r="AB799" s="419"/>
      <c r="AD799" s="419"/>
      <c r="AE799" s="419"/>
      <c r="AF799" s="419"/>
      <c r="AH799" s="419"/>
      <c r="AI799" s="419"/>
      <c r="AJ799" s="419"/>
      <c r="AL799" s="419"/>
      <c r="AM799" s="419"/>
      <c r="AN799" s="403"/>
      <c r="AO799" s="419"/>
      <c r="AP799" s="419"/>
      <c r="AQ799" s="419"/>
      <c r="AR799" s="419"/>
      <c r="AS799" s="419"/>
      <c r="AT799" s="419"/>
      <c r="AU799" s="419"/>
      <c r="AV799" s="419"/>
      <c r="AX799" s="419"/>
      <c r="AY799" s="419"/>
      <c r="AZ799" s="419"/>
      <c r="BB799" s="419"/>
      <c r="BC799" s="419"/>
      <c r="BD799" s="419"/>
      <c r="BF799" s="419"/>
      <c r="BG799" s="419"/>
      <c r="BH799" s="419"/>
      <c r="BJ799" s="419"/>
      <c r="BK799" s="419"/>
      <c r="BL799" s="419"/>
      <c r="BN799" s="419"/>
      <c r="BO799" s="419"/>
      <c r="BP799" s="419"/>
      <c r="BR799" s="419"/>
      <c r="BS799" s="419"/>
      <c r="BT799" s="419"/>
      <c r="BV799" s="419"/>
      <c r="BW799" s="419"/>
      <c r="BX799" s="397"/>
      <c r="BZ799" s="449"/>
      <c r="CB799" s="419"/>
      <c r="CC799" s="419"/>
      <c r="CD799" s="419"/>
      <c r="CF799" s="419"/>
      <c r="CG799" s="419"/>
      <c r="CH799" s="419"/>
    </row>
    <row r="800" spans="3:86" ht="21" thickBot="1">
      <c r="C800" s="425"/>
      <c r="P800" s="431"/>
      <c r="R800" s="419"/>
      <c r="S800" s="446"/>
      <c r="T800" s="419"/>
      <c r="V800" s="196"/>
      <c r="W800" s="419"/>
      <c r="X800" s="419"/>
      <c r="Z800" s="419"/>
      <c r="AA800" s="419"/>
      <c r="AB800" s="419"/>
      <c r="AD800" s="419"/>
      <c r="AE800" s="419"/>
      <c r="AF800" s="419"/>
      <c r="AH800" s="419"/>
      <c r="AI800" s="419"/>
      <c r="AJ800" s="419"/>
      <c r="AL800" s="419"/>
      <c r="AM800" s="419"/>
      <c r="AN800" s="403"/>
      <c r="AO800" s="419"/>
      <c r="AP800" s="419"/>
      <c r="AQ800" s="419"/>
      <c r="AR800" s="419"/>
      <c r="AS800" s="419"/>
      <c r="AT800" s="419"/>
      <c r="AU800" s="419"/>
      <c r="AV800" s="419"/>
      <c r="AX800" s="419"/>
      <c r="AY800" s="419"/>
      <c r="AZ800" s="419"/>
      <c r="BB800" s="419"/>
      <c r="BC800" s="419"/>
      <c r="BD800" s="419"/>
      <c r="BF800" s="419"/>
      <c r="BG800" s="419"/>
      <c r="BH800" s="419"/>
      <c r="BJ800" s="419"/>
      <c r="BK800" s="419"/>
      <c r="BL800" s="419"/>
      <c r="BN800" s="419"/>
      <c r="BO800" s="419"/>
      <c r="BP800" s="419"/>
      <c r="BR800" s="419"/>
      <c r="BS800" s="419"/>
      <c r="BT800" s="419"/>
      <c r="BV800" s="419"/>
      <c r="BW800" s="419"/>
      <c r="BX800" s="397"/>
      <c r="BZ800" s="449"/>
      <c r="CB800" s="419"/>
      <c r="CC800" s="419"/>
      <c r="CD800" s="419"/>
      <c r="CF800" s="419"/>
      <c r="CG800" s="419"/>
      <c r="CH800" s="419"/>
    </row>
    <row r="801" spans="3:86" ht="21" thickBot="1">
      <c r="C801" s="425"/>
      <c r="P801" s="431"/>
      <c r="R801" s="419"/>
      <c r="S801" s="446"/>
      <c r="T801" s="419"/>
      <c r="V801" s="196"/>
      <c r="W801" s="419"/>
      <c r="X801" s="419"/>
      <c r="Z801" s="419"/>
      <c r="AA801" s="419"/>
      <c r="AB801" s="419"/>
      <c r="AD801" s="419"/>
      <c r="AE801" s="419"/>
      <c r="AF801" s="419"/>
      <c r="AH801" s="419"/>
      <c r="AI801" s="419"/>
      <c r="AJ801" s="419"/>
      <c r="AL801" s="419"/>
      <c r="AM801" s="419"/>
      <c r="AN801" s="403"/>
      <c r="AO801" s="419"/>
      <c r="AP801" s="419"/>
      <c r="AQ801" s="419"/>
      <c r="AR801" s="419"/>
      <c r="AS801" s="419"/>
      <c r="AT801" s="419"/>
      <c r="AU801" s="419"/>
      <c r="AV801" s="419"/>
      <c r="AX801" s="419"/>
      <c r="AY801" s="419"/>
      <c r="AZ801" s="419"/>
      <c r="BB801" s="419"/>
      <c r="BC801" s="419"/>
      <c r="BD801" s="419"/>
      <c r="BF801" s="419"/>
      <c r="BG801" s="419"/>
      <c r="BH801" s="419"/>
      <c r="BJ801" s="419"/>
      <c r="BK801" s="419"/>
      <c r="BL801" s="419"/>
      <c r="BN801" s="419"/>
      <c r="BO801" s="419"/>
      <c r="BP801" s="419"/>
      <c r="BR801" s="419"/>
      <c r="BS801" s="419"/>
      <c r="BT801" s="419"/>
      <c r="BV801" s="419"/>
      <c r="BW801" s="419"/>
      <c r="BX801" s="397"/>
      <c r="BZ801" s="449"/>
      <c r="CB801" s="419"/>
      <c r="CC801" s="419"/>
      <c r="CD801" s="419"/>
      <c r="CF801" s="419"/>
      <c r="CG801" s="419"/>
      <c r="CH801" s="419"/>
    </row>
    <row r="802" spans="3:86" ht="21" thickBot="1">
      <c r="C802" s="425"/>
      <c r="P802" s="431"/>
      <c r="R802" s="419"/>
      <c r="S802" s="446"/>
      <c r="T802" s="419"/>
      <c r="V802" s="196"/>
      <c r="W802" s="419"/>
      <c r="X802" s="419"/>
      <c r="Z802" s="419"/>
      <c r="AA802" s="419"/>
      <c r="AB802" s="419"/>
      <c r="AD802" s="419"/>
      <c r="AE802" s="419"/>
      <c r="AF802" s="419"/>
      <c r="AH802" s="419"/>
      <c r="AI802" s="419"/>
      <c r="AJ802" s="419"/>
      <c r="AL802" s="419"/>
      <c r="AM802" s="419"/>
      <c r="AN802" s="403"/>
      <c r="AO802" s="419"/>
      <c r="AP802" s="419"/>
      <c r="AQ802" s="419"/>
      <c r="AR802" s="419"/>
      <c r="AS802" s="419"/>
      <c r="AT802" s="419"/>
      <c r="AU802" s="419"/>
      <c r="AV802" s="419"/>
      <c r="AX802" s="419"/>
      <c r="AY802" s="419"/>
      <c r="AZ802" s="419"/>
      <c r="BB802" s="419"/>
      <c r="BC802" s="419"/>
      <c r="BD802" s="419"/>
      <c r="BF802" s="419"/>
      <c r="BG802" s="419"/>
      <c r="BH802" s="419"/>
      <c r="BJ802" s="419"/>
      <c r="BK802" s="419"/>
      <c r="BL802" s="419"/>
      <c r="BN802" s="419"/>
      <c r="BO802" s="419"/>
      <c r="BP802" s="419"/>
      <c r="BR802" s="419"/>
      <c r="BS802" s="419"/>
      <c r="BT802" s="419"/>
      <c r="BV802" s="419"/>
      <c r="BW802" s="419"/>
      <c r="BX802" s="397"/>
      <c r="BZ802" s="449"/>
      <c r="CB802" s="419"/>
      <c r="CC802" s="419"/>
      <c r="CD802" s="419"/>
      <c r="CF802" s="419"/>
      <c r="CG802" s="419"/>
      <c r="CH802" s="419"/>
    </row>
    <row r="803" spans="3:86" ht="21" thickBot="1">
      <c r="C803" s="425"/>
      <c r="P803" s="431"/>
      <c r="R803" s="419"/>
      <c r="S803" s="446"/>
      <c r="T803" s="419"/>
      <c r="V803" s="196"/>
      <c r="W803" s="419"/>
      <c r="X803" s="419"/>
      <c r="Z803" s="419"/>
      <c r="AA803" s="419"/>
      <c r="AB803" s="419"/>
      <c r="AD803" s="419"/>
      <c r="AE803" s="419"/>
      <c r="AF803" s="419"/>
      <c r="AH803" s="419"/>
      <c r="AI803" s="419"/>
      <c r="AJ803" s="419"/>
      <c r="AL803" s="419"/>
      <c r="AM803" s="419"/>
      <c r="AN803" s="403"/>
      <c r="AO803" s="419"/>
      <c r="AP803" s="419"/>
      <c r="AQ803" s="419"/>
      <c r="AR803" s="419"/>
      <c r="AS803" s="419"/>
      <c r="AT803" s="419"/>
      <c r="AU803" s="419"/>
      <c r="AV803" s="419"/>
      <c r="AX803" s="419"/>
      <c r="AY803" s="419"/>
      <c r="AZ803" s="419"/>
      <c r="BB803" s="419"/>
      <c r="BC803" s="419"/>
      <c r="BD803" s="419"/>
      <c r="BF803" s="419"/>
      <c r="BG803" s="419"/>
      <c r="BH803" s="419"/>
      <c r="BJ803" s="419"/>
      <c r="BK803" s="419"/>
      <c r="BL803" s="419"/>
      <c r="BN803" s="419"/>
      <c r="BO803" s="419"/>
      <c r="BP803" s="419"/>
      <c r="BR803" s="419"/>
      <c r="BS803" s="419"/>
      <c r="BT803" s="419"/>
      <c r="BV803" s="419"/>
      <c r="BW803" s="419"/>
      <c r="BX803" s="397"/>
      <c r="BZ803" s="449"/>
      <c r="CB803" s="419"/>
      <c r="CC803" s="419"/>
      <c r="CD803" s="419"/>
      <c r="CF803" s="419"/>
      <c r="CG803" s="419"/>
      <c r="CH803" s="419"/>
    </row>
    <row r="804" spans="3:86" ht="21" thickBot="1">
      <c r="C804" s="425"/>
      <c r="P804" s="431"/>
      <c r="R804" s="419"/>
      <c r="S804" s="446"/>
      <c r="T804" s="419"/>
      <c r="V804" s="196"/>
      <c r="W804" s="419"/>
      <c r="X804" s="419"/>
      <c r="Z804" s="419"/>
      <c r="AA804" s="419"/>
      <c r="AB804" s="419"/>
      <c r="AD804" s="419"/>
      <c r="AE804" s="419"/>
      <c r="AF804" s="419"/>
      <c r="AH804" s="419"/>
      <c r="AI804" s="419"/>
      <c r="AJ804" s="419"/>
      <c r="AL804" s="419"/>
      <c r="AM804" s="419"/>
      <c r="AN804" s="403"/>
      <c r="AO804" s="419"/>
      <c r="AP804" s="419"/>
      <c r="AQ804" s="419"/>
      <c r="AR804" s="419"/>
      <c r="AS804" s="419"/>
      <c r="AT804" s="419"/>
      <c r="AU804" s="419"/>
      <c r="AV804" s="419"/>
      <c r="AX804" s="419"/>
      <c r="AY804" s="419"/>
      <c r="AZ804" s="419"/>
      <c r="BB804" s="419"/>
      <c r="BC804" s="419"/>
      <c r="BD804" s="419"/>
      <c r="BF804" s="419"/>
      <c r="BG804" s="419"/>
      <c r="BH804" s="419"/>
      <c r="BJ804" s="419"/>
      <c r="BK804" s="419"/>
      <c r="BL804" s="419"/>
      <c r="BN804" s="419"/>
      <c r="BO804" s="419"/>
      <c r="BP804" s="419"/>
      <c r="BR804" s="419"/>
      <c r="BS804" s="419"/>
      <c r="BT804" s="419"/>
      <c r="BV804" s="419"/>
      <c r="BW804" s="419"/>
      <c r="BX804" s="397"/>
      <c r="BZ804" s="449"/>
      <c r="CB804" s="419"/>
      <c r="CC804" s="419"/>
      <c r="CD804" s="419"/>
      <c r="CF804" s="419"/>
      <c r="CG804" s="419"/>
      <c r="CH804" s="419"/>
    </row>
    <row r="805" spans="3:86" ht="21" thickBot="1">
      <c r="C805" s="425"/>
      <c r="P805" s="431"/>
      <c r="R805" s="419"/>
      <c r="S805" s="446"/>
      <c r="T805" s="419"/>
      <c r="V805" s="196"/>
      <c r="W805" s="419"/>
      <c r="X805" s="419"/>
      <c r="Z805" s="419"/>
      <c r="AA805" s="419"/>
      <c r="AB805" s="419"/>
      <c r="AD805" s="419"/>
      <c r="AE805" s="419"/>
      <c r="AF805" s="419"/>
      <c r="AH805" s="419"/>
      <c r="AI805" s="419"/>
      <c r="AJ805" s="419"/>
      <c r="AL805" s="419"/>
      <c r="AM805" s="419"/>
      <c r="AN805" s="403"/>
      <c r="AO805" s="419"/>
      <c r="AP805" s="419"/>
      <c r="AQ805" s="419"/>
      <c r="AR805" s="419"/>
      <c r="AS805" s="419"/>
      <c r="AT805" s="419"/>
      <c r="AU805" s="419"/>
      <c r="AV805" s="419"/>
      <c r="AX805" s="419"/>
      <c r="AY805" s="419"/>
      <c r="AZ805" s="419"/>
      <c r="BB805" s="419"/>
      <c r="BC805" s="419"/>
      <c r="BD805" s="419"/>
      <c r="BF805" s="419"/>
      <c r="BG805" s="419"/>
      <c r="BH805" s="419"/>
      <c r="BJ805" s="419"/>
      <c r="BK805" s="419"/>
      <c r="BL805" s="419"/>
      <c r="BN805" s="419"/>
      <c r="BO805" s="419"/>
      <c r="BP805" s="419"/>
      <c r="BR805" s="419"/>
      <c r="BS805" s="419"/>
      <c r="BT805" s="419"/>
      <c r="BV805" s="419"/>
      <c r="BW805" s="419"/>
      <c r="BX805" s="397"/>
      <c r="BZ805" s="449"/>
      <c r="CB805" s="419"/>
      <c r="CC805" s="419"/>
      <c r="CD805" s="419"/>
      <c r="CF805" s="419"/>
      <c r="CG805" s="419"/>
      <c r="CH805" s="419"/>
    </row>
    <row r="806" spans="3:86" ht="21" thickBot="1">
      <c r="C806" s="425"/>
      <c r="P806" s="431"/>
      <c r="R806" s="419"/>
      <c r="S806" s="446"/>
      <c r="T806" s="419"/>
      <c r="V806" s="196"/>
      <c r="W806" s="419"/>
      <c r="X806" s="419"/>
      <c r="Z806" s="419"/>
      <c r="AA806" s="419"/>
      <c r="AB806" s="419"/>
      <c r="AD806" s="419"/>
      <c r="AE806" s="419"/>
      <c r="AF806" s="419"/>
      <c r="AH806" s="419"/>
      <c r="AI806" s="419"/>
      <c r="AJ806" s="419"/>
      <c r="AL806" s="419"/>
      <c r="AM806" s="419"/>
      <c r="AN806" s="403"/>
      <c r="AO806" s="419"/>
      <c r="AP806" s="419"/>
      <c r="AQ806" s="419"/>
      <c r="AR806" s="419"/>
      <c r="AS806" s="419"/>
      <c r="AT806" s="419"/>
      <c r="AU806" s="419"/>
      <c r="AV806" s="419"/>
      <c r="AX806" s="419"/>
      <c r="AY806" s="419"/>
      <c r="AZ806" s="419"/>
      <c r="BB806" s="419"/>
      <c r="BC806" s="419"/>
      <c r="BD806" s="419"/>
      <c r="BF806" s="419"/>
      <c r="BG806" s="419"/>
      <c r="BH806" s="419"/>
      <c r="BJ806" s="419"/>
      <c r="BK806" s="419"/>
      <c r="BL806" s="419"/>
      <c r="BN806" s="419"/>
      <c r="BO806" s="419"/>
      <c r="BP806" s="419"/>
      <c r="BR806" s="419"/>
      <c r="BS806" s="419"/>
      <c r="BT806" s="419"/>
      <c r="BV806" s="419"/>
      <c r="BW806" s="419"/>
      <c r="BX806" s="397"/>
      <c r="BZ806" s="449"/>
      <c r="CB806" s="419"/>
      <c r="CC806" s="419"/>
      <c r="CD806" s="419"/>
      <c r="CF806" s="419"/>
      <c r="CG806" s="419"/>
      <c r="CH806" s="419"/>
    </row>
    <row r="807" spans="3:86" ht="21" thickBot="1">
      <c r="C807" s="425"/>
      <c r="P807" s="431"/>
      <c r="R807" s="419"/>
      <c r="S807" s="446"/>
      <c r="T807" s="419"/>
      <c r="V807" s="196"/>
      <c r="W807" s="419"/>
      <c r="X807" s="419"/>
      <c r="Z807" s="419"/>
      <c r="AA807" s="419"/>
      <c r="AB807" s="419"/>
      <c r="AD807" s="419"/>
      <c r="AE807" s="419"/>
      <c r="AF807" s="419"/>
      <c r="AH807" s="419"/>
      <c r="AI807" s="419"/>
      <c r="AJ807" s="419"/>
      <c r="AL807" s="419"/>
      <c r="AM807" s="419"/>
      <c r="AN807" s="403"/>
      <c r="AO807" s="419"/>
      <c r="AP807" s="419"/>
      <c r="AQ807" s="419"/>
      <c r="AR807" s="419"/>
      <c r="AS807" s="419"/>
      <c r="AT807" s="419"/>
      <c r="AU807" s="419"/>
      <c r="AV807" s="419"/>
      <c r="AX807" s="419"/>
      <c r="AY807" s="419"/>
      <c r="AZ807" s="419"/>
      <c r="BB807" s="419"/>
      <c r="BC807" s="419"/>
      <c r="BD807" s="419"/>
      <c r="BF807" s="419"/>
      <c r="BG807" s="419"/>
      <c r="BH807" s="419"/>
      <c r="BJ807" s="419"/>
      <c r="BK807" s="419"/>
      <c r="BL807" s="419"/>
      <c r="BN807" s="419"/>
      <c r="BO807" s="419"/>
      <c r="BP807" s="419"/>
      <c r="BR807" s="419"/>
      <c r="BS807" s="419"/>
      <c r="BT807" s="419"/>
      <c r="BV807" s="419"/>
      <c r="BW807" s="419"/>
      <c r="BX807" s="397"/>
      <c r="BZ807" s="449"/>
      <c r="CB807" s="419"/>
      <c r="CC807" s="419"/>
      <c r="CD807" s="419"/>
      <c r="CF807" s="419"/>
      <c r="CG807" s="419"/>
      <c r="CH807" s="419"/>
    </row>
    <row r="808" spans="3:86" ht="21" thickBot="1">
      <c r="C808" s="425"/>
      <c r="P808" s="431"/>
      <c r="R808" s="419"/>
      <c r="S808" s="446"/>
      <c r="T808" s="419"/>
      <c r="V808" s="196"/>
      <c r="W808" s="419"/>
      <c r="X808" s="419"/>
      <c r="Z808" s="419"/>
      <c r="AA808" s="419"/>
      <c r="AB808" s="419"/>
      <c r="AD808" s="419"/>
      <c r="AE808" s="419"/>
      <c r="AF808" s="419"/>
      <c r="AH808" s="419"/>
      <c r="AI808" s="419"/>
      <c r="AJ808" s="419"/>
      <c r="AL808" s="419"/>
      <c r="AM808" s="419"/>
      <c r="AN808" s="403"/>
      <c r="AO808" s="419"/>
      <c r="AP808" s="419"/>
      <c r="AQ808" s="419"/>
      <c r="AR808" s="419"/>
      <c r="AS808" s="419"/>
      <c r="AT808" s="419"/>
      <c r="AU808" s="419"/>
      <c r="AV808" s="419"/>
      <c r="AX808" s="419"/>
      <c r="AY808" s="419"/>
      <c r="AZ808" s="419"/>
      <c r="BB808" s="419"/>
      <c r="BC808" s="419"/>
      <c r="BD808" s="419"/>
      <c r="BF808" s="419"/>
      <c r="BG808" s="419"/>
      <c r="BH808" s="419"/>
      <c r="BJ808" s="419"/>
      <c r="BK808" s="419"/>
      <c r="BL808" s="419"/>
      <c r="BN808" s="419"/>
      <c r="BO808" s="419"/>
      <c r="BP808" s="419"/>
      <c r="BR808" s="419"/>
      <c r="BS808" s="419"/>
      <c r="BT808" s="419"/>
      <c r="BV808" s="419"/>
      <c r="BW808" s="419"/>
      <c r="BX808" s="397"/>
      <c r="BZ808" s="449"/>
      <c r="CB808" s="419"/>
      <c r="CC808" s="419"/>
      <c r="CD808" s="419"/>
      <c r="CF808" s="419"/>
      <c r="CG808" s="419"/>
      <c r="CH808" s="419"/>
    </row>
    <row r="809" spans="3:86" ht="21" thickBot="1">
      <c r="C809" s="425"/>
      <c r="P809" s="431"/>
      <c r="R809" s="419"/>
      <c r="S809" s="446"/>
      <c r="T809" s="419"/>
      <c r="V809" s="196"/>
      <c r="W809" s="419"/>
      <c r="X809" s="419"/>
      <c r="Z809" s="419"/>
      <c r="AA809" s="419"/>
      <c r="AB809" s="419"/>
      <c r="AD809" s="419"/>
      <c r="AE809" s="419"/>
      <c r="AF809" s="419"/>
      <c r="AH809" s="419"/>
      <c r="AI809" s="419"/>
      <c r="AJ809" s="419"/>
      <c r="AL809" s="419"/>
      <c r="AM809" s="419"/>
      <c r="AN809" s="403"/>
      <c r="AO809" s="419"/>
      <c r="AP809" s="419"/>
      <c r="AQ809" s="419"/>
      <c r="AR809" s="419"/>
      <c r="AS809" s="419"/>
      <c r="AT809" s="419"/>
      <c r="AU809" s="419"/>
      <c r="AV809" s="419"/>
      <c r="AX809" s="419"/>
      <c r="AY809" s="419"/>
      <c r="AZ809" s="419"/>
      <c r="BB809" s="419"/>
      <c r="BC809" s="419"/>
      <c r="BD809" s="419"/>
      <c r="BF809" s="419"/>
      <c r="BG809" s="419"/>
      <c r="BH809" s="419"/>
      <c r="BJ809" s="419"/>
      <c r="BK809" s="419"/>
      <c r="BL809" s="419"/>
      <c r="BN809" s="419"/>
      <c r="BO809" s="419"/>
      <c r="BP809" s="419"/>
      <c r="BR809" s="419"/>
      <c r="BS809" s="419"/>
      <c r="BT809" s="419"/>
      <c r="BV809" s="419"/>
      <c r="BW809" s="419"/>
      <c r="BX809" s="397"/>
      <c r="BZ809" s="449"/>
      <c r="CB809" s="419"/>
      <c r="CC809" s="419"/>
      <c r="CD809" s="419"/>
      <c r="CF809" s="419"/>
      <c r="CG809" s="419"/>
      <c r="CH809" s="419"/>
    </row>
    <row r="810" spans="3:86" ht="21" thickBot="1">
      <c r="C810" s="425"/>
      <c r="P810" s="431"/>
      <c r="R810" s="419"/>
      <c r="S810" s="446"/>
      <c r="T810" s="419"/>
      <c r="V810" s="196"/>
      <c r="W810" s="419"/>
      <c r="X810" s="419"/>
      <c r="Z810" s="419"/>
      <c r="AA810" s="419"/>
      <c r="AB810" s="419"/>
      <c r="AD810" s="419"/>
      <c r="AE810" s="419"/>
      <c r="AF810" s="419"/>
      <c r="AH810" s="419"/>
      <c r="AI810" s="419"/>
      <c r="AJ810" s="419"/>
      <c r="AL810" s="419"/>
      <c r="AM810" s="419"/>
      <c r="AN810" s="403"/>
      <c r="AO810" s="419"/>
      <c r="AP810" s="419"/>
      <c r="AQ810" s="419"/>
      <c r="AR810" s="419"/>
      <c r="AS810" s="419"/>
      <c r="AT810" s="419"/>
      <c r="AU810" s="419"/>
      <c r="AV810" s="419"/>
      <c r="AX810" s="419"/>
      <c r="AY810" s="419"/>
      <c r="AZ810" s="419"/>
      <c r="BB810" s="419"/>
      <c r="BC810" s="419"/>
      <c r="BD810" s="419"/>
      <c r="BF810" s="419"/>
      <c r="BG810" s="419"/>
      <c r="BH810" s="419"/>
      <c r="BJ810" s="419"/>
      <c r="BK810" s="419"/>
      <c r="BL810" s="419"/>
      <c r="BN810" s="419"/>
      <c r="BO810" s="419"/>
      <c r="BP810" s="419"/>
      <c r="BR810" s="419"/>
      <c r="BS810" s="419"/>
      <c r="BT810" s="419"/>
      <c r="BV810" s="419"/>
      <c r="BW810" s="419"/>
      <c r="BX810" s="397"/>
      <c r="BZ810" s="449"/>
      <c r="CB810" s="419"/>
      <c r="CC810" s="419"/>
      <c r="CD810" s="419"/>
      <c r="CF810" s="419"/>
      <c r="CG810" s="419"/>
      <c r="CH810" s="419"/>
    </row>
    <row r="811" spans="3:86" ht="21" thickBot="1">
      <c r="C811" s="425"/>
      <c r="P811" s="431"/>
      <c r="R811" s="419"/>
      <c r="S811" s="446"/>
      <c r="T811" s="419"/>
      <c r="V811" s="196"/>
      <c r="W811" s="419"/>
      <c r="X811" s="419"/>
      <c r="Z811" s="419"/>
      <c r="AA811" s="419"/>
      <c r="AB811" s="419"/>
      <c r="AD811" s="419"/>
      <c r="AE811" s="419"/>
      <c r="AF811" s="419"/>
      <c r="AH811" s="419"/>
      <c r="AI811" s="419"/>
      <c r="AJ811" s="419"/>
      <c r="AL811" s="419"/>
      <c r="AM811" s="419"/>
      <c r="AN811" s="403"/>
      <c r="AO811" s="419"/>
      <c r="AP811" s="419"/>
      <c r="AQ811" s="419"/>
      <c r="AR811" s="419"/>
      <c r="AS811" s="419"/>
      <c r="AT811" s="419"/>
      <c r="AU811" s="419"/>
      <c r="AV811" s="419"/>
      <c r="AX811" s="419"/>
      <c r="AY811" s="419"/>
      <c r="AZ811" s="419"/>
      <c r="BB811" s="419"/>
      <c r="BC811" s="419"/>
      <c r="BD811" s="419"/>
      <c r="BF811" s="419"/>
      <c r="BG811" s="419"/>
      <c r="BH811" s="419"/>
      <c r="BJ811" s="419"/>
      <c r="BK811" s="419"/>
      <c r="BL811" s="419"/>
      <c r="BN811" s="419"/>
      <c r="BO811" s="419"/>
      <c r="BP811" s="419"/>
      <c r="BR811" s="419"/>
      <c r="BS811" s="419"/>
      <c r="BT811" s="419"/>
      <c r="BV811" s="419"/>
      <c r="BW811" s="419"/>
      <c r="BX811" s="397"/>
      <c r="BZ811" s="449"/>
      <c r="CB811" s="419"/>
      <c r="CC811" s="419"/>
      <c r="CD811" s="419"/>
      <c r="CF811" s="419"/>
      <c r="CG811" s="419"/>
      <c r="CH811" s="419"/>
    </row>
    <row r="812" spans="3:86" ht="21" thickBot="1">
      <c r="C812" s="425"/>
      <c r="P812" s="431"/>
      <c r="R812" s="419"/>
      <c r="S812" s="446"/>
      <c r="T812" s="419"/>
      <c r="V812" s="196"/>
      <c r="W812" s="419"/>
      <c r="X812" s="419"/>
      <c r="Z812" s="419"/>
      <c r="AA812" s="419"/>
      <c r="AB812" s="419"/>
      <c r="AD812" s="419"/>
      <c r="AE812" s="419"/>
      <c r="AF812" s="419"/>
      <c r="AH812" s="419"/>
      <c r="AI812" s="419"/>
      <c r="AJ812" s="419"/>
      <c r="AL812" s="419"/>
      <c r="AM812" s="419"/>
      <c r="AN812" s="403"/>
      <c r="AO812" s="419"/>
      <c r="AP812" s="419"/>
      <c r="AQ812" s="419"/>
      <c r="AR812" s="419"/>
      <c r="AS812" s="419"/>
      <c r="AT812" s="419"/>
      <c r="AU812" s="419"/>
      <c r="AV812" s="419"/>
      <c r="AX812" s="419"/>
      <c r="AY812" s="419"/>
      <c r="AZ812" s="419"/>
      <c r="BB812" s="419"/>
      <c r="BC812" s="419"/>
      <c r="BD812" s="419"/>
      <c r="BF812" s="419"/>
      <c r="BG812" s="419"/>
      <c r="BH812" s="419"/>
      <c r="BJ812" s="419"/>
      <c r="BK812" s="419"/>
      <c r="BL812" s="419"/>
      <c r="BN812" s="419"/>
      <c r="BO812" s="419"/>
      <c r="BP812" s="419"/>
      <c r="BR812" s="419"/>
      <c r="BS812" s="419"/>
      <c r="BT812" s="419"/>
      <c r="BV812" s="419"/>
      <c r="BW812" s="419"/>
      <c r="BX812" s="397"/>
      <c r="BZ812" s="449"/>
      <c r="CB812" s="419"/>
      <c r="CC812" s="419"/>
      <c r="CD812" s="419"/>
      <c r="CF812" s="419"/>
      <c r="CG812" s="419"/>
      <c r="CH812" s="419"/>
    </row>
    <row r="813" spans="3:86" ht="21" thickBot="1">
      <c r="C813" s="425"/>
      <c r="P813" s="431"/>
      <c r="R813" s="419"/>
      <c r="S813" s="446"/>
      <c r="T813" s="419"/>
      <c r="V813" s="196"/>
      <c r="W813" s="419"/>
      <c r="X813" s="419"/>
      <c r="Z813" s="419"/>
      <c r="AA813" s="419"/>
      <c r="AB813" s="419"/>
      <c r="AD813" s="419"/>
      <c r="AE813" s="419"/>
      <c r="AF813" s="419"/>
      <c r="AH813" s="419"/>
      <c r="AI813" s="419"/>
      <c r="AJ813" s="419"/>
      <c r="AL813" s="419"/>
      <c r="AM813" s="419"/>
      <c r="AN813" s="403"/>
      <c r="AO813" s="419"/>
      <c r="AP813" s="419"/>
      <c r="AQ813" s="419"/>
      <c r="AR813" s="419"/>
      <c r="AS813" s="419"/>
      <c r="AT813" s="419"/>
      <c r="AU813" s="419"/>
      <c r="AV813" s="419"/>
      <c r="AX813" s="419"/>
      <c r="AY813" s="419"/>
      <c r="AZ813" s="419"/>
      <c r="BB813" s="419"/>
      <c r="BC813" s="419"/>
      <c r="BD813" s="419"/>
      <c r="BF813" s="419"/>
      <c r="BG813" s="419"/>
      <c r="BH813" s="419"/>
      <c r="BJ813" s="419"/>
      <c r="BK813" s="419"/>
      <c r="BL813" s="419"/>
      <c r="BN813" s="419"/>
      <c r="BO813" s="419"/>
      <c r="BP813" s="419"/>
      <c r="BR813" s="419"/>
      <c r="BS813" s="419"/>
      <c r="BT813" s="419"/>
      <c r="BV813" s="419"/>
      <c r="BW813" s="419"/>
      <c r="BX813" s="397"/>
      <c r="BZ813" s="449"/>
      <c r="CB813" s="419"/>
      <c r="CC813" s="419"/>
      <c r="CD813" s="419"/>
      <c r="CF813" s="419"/>
      <c r="CG813" s="419"/>
      <c r="CH813" s="419"/>
    </row>
    <row r="814" spans="3:86" ht="21" thickBot="1">
      <c r="C814" s="425"/>
      <c r="P814" s="431"/>
      <c r="R814" s="419"/>
      <c r="S814" s="446"/>
      <c r="T814" s="419"/>
      <c r="V814" s="196"/>
      <c r="W814" s="419"/>
      <c r="X814" s="419"/>
      <c r="Z814" s="419"/>
      <c r="AA814" s="419"/>
      <c r="AB814" s="419"/>
      <c r="AD814" s="419"/>
      <c r="AE814" s="419"/>
      <c r="AF814" s="419"/>
      <c r="AH814" s="419"/>
      <c r="AI814" s="419"/>
      <c r="AJ814" s="419"/>
      <c r="AL814" s="419"/>
      <c r="AM814" s="419"/>
      <c r="AN814" s="403"/>
      <c r="AO814" s="419"/>
      <c r="AP814" s="419"/>
      <c r="AQ814" s="419"/>
      <c r="AR814" s="419"/>
      <c r="AS814" s="419"/>
      <c r="AT814" s="419"/>
      <c r="AU814" s="419"/>
      <c r="AV814" s="419"/>
      <c r="AX814" s="419"/>
      <c r="AY814" s="419"/>
      <c r="AZ814" s="419"/>
      <c r="BB814" s="419"/>
      <c r="BC814" s="419"/>
      <c r="BD814" s="419"/>
      <c r="BF814" s="419"/>
      <c r="BG814" s="419"/>
      <c r="BH814" s="419"/>
      <c r="BJ814" s="419"/>
      <c r="BK814" s="419"/>
      <c r="BL814" s="419"/>
      <c r="BN814" s="419"/>
      <c r="BO814" s="419"/>
      <c r="BP814" s="419"/>
      <c r="BR814" s="419"/>
      <c r="BS814" s="419"/>
      <c r="BT814" s="419"/>
      <c r="BV814" s="419"/>
      <c r="BW814" s="419"/>
      <c r="BX814" s="397"/>
      <c r="BZ814" s="449"/>
      <c r="CB814" s="419"/>
      <c r="CC814" s="419"/>
      <c r="CD814" s="419"/>
      <c r="CF814" s="419"/>
      <c r="CG814" s="419"/>
      <c r="CH814" s="419"/>
    </row>
    <row r="815" spans="3:86" ht="21" thickBot="1">
      <c r="C815" s="425"/>
      <c r="P815" s="431"/>
      <c r="R815" s="419"/>
      <c r="S815" s="446"/>
      <c r="T815" s="419"/>
      <c r="V815" s="196"/>
      <c r="W815" s="419"/>
      <c r="X815" s="419"/>
      <c r="Z815" s="419"/>
      <c r="AA815" s="419"/>
      <c r="AB815" s="419"/>
      <c r="AD815" s="419"/>
      <c r="AE815" s="419"/>
      <c r="AF815" s="419"/>
      <c r="AH815" s="419"/>
      <c r="AI815" s="419"/>
      <c r="AJ815" s="419"/>
      <c r="AL815" s="419"/>
      <c r="AM815" s="419"/>
      <c r="AN815" s="403"/>
      <c r="AO815" s="419"/>
      <c r="AP815" s="419"/>
      <c r="AQ815" s="419"/>
      <c r="AR815" s="419"/>
      <c r="AS815" s="419"/>
      <c r="AT815" s="419"/>
      <c r="AU815" s="419"/>
      <c r="AV815" s="419"/>
      <c r="AX815" s="419"/>
      <c r="AY815" s="419"/>
      <c r="AZ815" s="419"/>
      <c r="BB815" s="419"/>
      <c r="BC815" s="419"/>
      <c r="BD815" s="419"/>
      <c r="BF815" s="419"/>
      <c r="BG815" s="419"/>
      <c r="BH815" s="419"/>
      <c r="BJ815" s="419"/>
      <c r="BK815" s="419"/>
      <c r="BL815" s="419"/>
      <c r="BN815" s="419"/>
      <c r="BO815" s="419"/>
      <c r="BP815" s="419"/>
      <c r="BR815" s="419"/>
      <c r="BS815" s="419"/>
      <c r="BT815" s="419"/>
      <c r="BV815" s="419"/>
      <c r="BW815" s="419"/>
      <c r="BX815" s="397"/>
      <c r="BZ815" s="449"/>
      <c r="CB815" s="419"/>
      <c r="CC815" s="419"/>
      <c r="CD815" s="419"/>
      <c r="CF815" s="419"/>
      <c r="CG815" s="419"/>
      <c r="CH815" s="419"/>
    </row>
    <row r="816" spans="3:86" ht="21" thickBot="1">
      <c r="C816" s="425"/>
      <c r="P816" s="431"/>
      <c r="R816" s="419"/>
      <c r="S816" s="446"/>
      <c r="T816" s="419"/>
      <c r="V816" s="196"/>
      <c r="W816" s="419"/>
      <c r="X816" s="419"/>
      <c r="Z816" s="419"/>
      <c r="AA816" s="419"/>
      <c r="AB816" s="419"/>
      <c r="AD816" s="419"/>
      <c r="AE816" s="419"/>
      <c r="AF816" s="419"/>
      <c r="AH816" s="419"/>
      <c r="AI816" s="419"/>
      <c r="AJ816" s="419"/>
      <c r="AL816" s="419"/>
      <c r="AM816" s="419"/>
      <c r="AN816" s="403"/>
      <c r="AO816" s="419"/>
      <c r="AP816" s="419"/>
      <c r="AQ816" s="419"/>
      <c r="AR816" s="419"/>
      <c r="AS816" s="419"/>
      <c r="AT816" s="419"/>
      <c r="AU816" s="419"/>
      <c r="AV816" s="419"/>
      <c r="AX816" s="419"/>
      <c r="AY816" s="419"/>
      <c r="AZ816" s="419"/>
      <c r="BB816" s="419"/>
      <c r="BC816" s="419"/>
      <c r="BD816" s="419"/>
      <c r="BF816" s="419"/>
      <c r="BG816" s="419"/>
      <c r="BH816" s="419"/>
      <c r="BJ816" s="419"/>
      <c r="BK816" s="419"/>
      <c r="BL816" s="419"/>
      <c r="BN816" s="419"/>
      <c r="BO816" s="419"/>
      <c r="BP816" s="419"/>
      <c r="BR816" s="419"/>
      <c r="BS816" s="419"/>
      <c r="BT816" s="419"/>
      <c r="BV816" s="419"/>
      <c r="BW816" s="419"/>
      <c r="BX816" s="397"/>
      <c r="BZ816" s="449"/>
      <c r="CB816" s="419"/>
      <c r="CC816" s="419"/>
      <c r="CD816" s="419"/>
      <c r="CF816" s="419"/>
      <c r="CG816" s="419"/>
      <c r="CH816" s="419"/>
    </row>
    <row r="817" spans="3:86" ht="21" thickBot="1">
      <c r="C817" s="425"/>
      <c r="P817" s="431"/>
      <c r="R817" s="419"/>
      <c r="S817" s="446"/>
      <c r="T817" s="419"/>
      <c r="V817" s="196"/>
      <c r="W817" s="419"/>
      <c r="X817" s="419"/>
      <c r="Z817" s="419"/>
      <c r="AA817" s="419"/>
      <c r="AB817" s="419"/>
      <c r="AD817" s="419"/>
      <c r="AE817" s="419"/>
      <c r="AF817" s="419"/>
      <c r="AH817" s="419"/>
      <c r="AI817" s="419"/>
      <c r="AJ817" s="419"/>
      <c r="AL817" s="419"/>
      <c r="AM817" s="419"/>
      <c r="AN817" s="403"/>
      <c r="AO817" s="419"/>
      <c r="AP817" s="419"/>
      <c r="AQ817" s="419"/>
      <c r="AR817" s="419"/>
      <c r="AS817" s="419"/>
      <c r="AT817" s="419"/>
      <c r="AU817" s="419"/>
      <c r="AV817" s="419"/>
      <c r="AX817" s="419"/>
      <c r="AY817" s="419"/>
      <c r="AZ817" s="419"/>
      <c r="BB817" s="419"/>
      <c r="BC817" s="419"/>
      <c r="BD817" s="419"/>
      <c r="BF817" s="419"/>
      <c r="BG817" s="419"/>
      <c r="BH817" s="419"/>
      <c r="BJ817" s="419"/>
      <c r="BK817" s="419"/>
      <c r="BL817" s="419"/>
      <c r="BN817" s="419"/>
      <c r="BO817" s="419"/>
      <c r="BP817" s="419"/>
      <c r="BR817" s="419"/>
      <c r="BS817" s="419"/>
      <c r="BT817" s="419"/>
      <c r="BV817" s="419"/>
      <c r="BW817" s="419"/>
      <c r="BX817" s="397"/>
      <c r="BZ817" s="449"/>
      <c r="CB817" s="419"/>
      <c r="CC817" s="419"/>
      <c r="CD817" s="419"/>
      <c r="CF817" s="419"/>
      <c r="CG817" s="419"/>
      <c r="CH817" s="419"/>
    </row>
    <row r="818" spans="3:86" ht="21" thickBot="1">
      <c r="C818" s="425"/>
      <c r="P818" s="431"/>
      <c r="R818" s="419"/>
      <c r="S818" s="446"/>
      <c r="T818" s="419"/>
      <c r="V818" s="196"/>
      <c r="W818" s="419"/>
      <c r="X818" s="419"/>
      <c r="Z818" s="419"/>
      <c r="AA818" s="419"/>
      <c r="AB818" s="419"/>
      <c r="AD818" s="419"/>
      <c r="AE818" s="419"/>
      <c r="AF818" s="419"/>
      <c r="AH818" s="419"/>
      <c r="AI818" s="419"/>
      <c r="AJ818" s="419"/>
      <c r="AL818" s="419"/>
      <c r="AM818" s="419"/>
      <c r="AN818" s="403"/>
      <c r="AO818" s="419"/>
      <c r="AP818" s="419"/>
      <c r="AQ818" s="419"/>
      <c r="AR818" s="419"/>
      <c r="AS818" s="419"/>
      <c r="AT818" s="419"/>
      <c r="AU818" s="419"/>
      <c r="AV818" s="419"/>
      <c r="AX818" s="419"/>
      <c r="AY818" s="419"/>
      <c r="AZ818" s="419"/>
      <c r="BB818" s="419"/>
      <c r="BC818" s="419"/>
      <c r="BD818" s="419"/>
      <c r="BF818" s="419"/>
      <c r="BG818" s="419"/>
      <c r="BH818" s="419"/>
      <c r="BJ818" s="419"/>
      <c r="BK818" s="419"/>
      <c r="BL818" s="419"/>
      <c r="BN818" s="419"/>
      <c r="BO818" s="419"/>
      <c r="BP818" s="419"/>
      <c r="BR818" s="419"/>
      <c r="BS818" s="419"/>
      <c r="BT818" s="419"/>
      <c r="BV818" s="419"/>
      <c r="BW818" s="419"/>
      <c r="BX818" s="397"/>
      <c r="BZ818" s="449"/>
      <c r="CB818" s="419"/>
      <c r="CC818" s="419"/>
      <c r="CD818" s="419"/>
      <c r="CF818" s="419"/>
      <c r="CG818" s="419"/>
      <c r="CH818" s="419"/>
    </row>
    <row r="819" spans="3:86" ht="21" thickBot="1">
      <c r="C819" s="425"/>
      <c r="P819" s="431"/>
      <c r="R819" s="419"/>
      <c r="S819" s="446"/>
      <c r="T819" s="419"/>
      <c r="V819" s="196"/>
      <c r="W819" s="419"/>
      <c r="X819" s="419"/>
      <c r="Z819" s="419"/>
      <c r="AA819" s="419"/>
      <c r="AB819" s="419"/>
      <c r="AD819" s="419"/>
      <c r="AE819" s="419"/>
      <c r="AF819" s="419"/>
      <c r="AH819" s="419"/>
      <c r="AI819" s="419"/>
      <c r="AJ819" s="419"/>
      <c r="AL819" s="419"/>
      <c r="AM819" s="419"/>
      <c r="AN819" s="403"/>
      <c r="AO819" s="419"/>
      <c r="AP819" s="419"/>
      <c r="AQ819" s="419"/>
      <c r="AR819" s="419"/>
      <c r="AS819" s="419"/>
      <c r="AT819" s="419"/>
      <c r="AU819" s="419"/>
      <c r="AV819" s="419"/>
      <c r="AX819" s="419"/>
      <c r="AY819" s="419"/>
      <c r="AZ819" s="419"/>
      <c r="BB819" s="419"/>
      <c r="BC819" s="419"/>
      <c r="BD819" s="419"/>
      <c r="BF819" s="419"/>
      <c r="BG819" s="419"/>
      <c r="BH819" s="419"/>
      <c r="BJ819" s="419"/>
      <c r="BK819" s="419"/>
      <c r="BL819" s="419"/>
      <c r="BN819" s="419"/>
      <c r="BO819" s="419"/>
      <c r="BP819" s="419"/>
      <c r="BR819" s="419"/>
      <c r="BS819" s="419"/>
      <c r="BT819" s="419"/>
      <c r="BV819" s="419"/>
      <c r="BW819" s="419"/>
      <c r="BX819" s="397"/>
      <c r="BZ819" s="449"/>
      <c r="CB819" s="419"/>
      <c r="CC819" s="419"/>
      <c r="CD819" s="419"/>
      <c r="CF819" s="419"/>
      <c r="CG819" s="419"/>
      <c r="CH819" s="419"/>
    </row>
    <row r="820" spans="3:86" ht="21" thickBot="1">
      <c r="C820" s="425"/>
      <c r="P820" s="431"/>
      <c r="R820" s="419"/>
      <c r="S820" s="446"/>
      <c r="T820" s="419"/>
      <c r="V820" s="196"/>
      <c r="W820" s="419"/>
      <c r="X820" s="419"/>
      <c r="Z820" s="419"/>
      <c r="AA820" s="419"/>
      <c r="AB820" s="419"/>
      <c r="AD820" s="419"/>
      <c r="AE820" s="419"/>
      <c r="AF820" s="419"/>
      <c r="AH820" s="419"/>
      <c r="AI820" s="419"/>
      <c r="AJ820" s="419"/>
      <c r="AL820" s="419"/>
      <c r="AM820" s="419"/>
      <c r="AN820" s="403"/>
      <c r="AO820" s="419"/>
      <c r="AP820" s="419"/>
      <c r="AQ820" s="419"/>
      <c r="AR820" s="419"/>
      <c r="AS820" s="419"/>
      <c r="AT820" s="419"/>
      <c r="AU820" s="419"/>
      <c r="AV820" s="419"/>
      <c r="AX820" s="419"/>
      <c r="AY820" s="419"/>
      <c r="AZ820" s="419"/>
      <c r="BB820" s="419"/>
      <c r="BC820" s="419"/>
      <c r="BD820" s="419"/>
      <c r="BF820" s="419"/>
      <c r="BG820" s="419"/>
      <c r="BH820" s="419"/>
      <c r="BJ820" s="419"/>
      <c r="BK820" s="419"/>
      <c r="BL820" s="419"/>
      <c r="BN820" s="419"/>
      <c r="BO820" s="419"/>
      <c r="BP820" s="419"/>
      <c r="BR820" s="419"/>
      <c r="BS820" s="419"/>
      <c r="BT820" s="419"/>
      <c r="BV820" s="419"/>
      <c r="BW820" s="419"/>
      <c r="BX820" s="397"/>
      <c r="BZ820" s="449"/>
      <c r="CB820" s="419"/>
      <c r="CC820" s="419"/>
      <c r="CD820" s="419"/>
      <c r="CF820" s="419"/>
      <c r="CG820" s="419"/>
      <c r="CH820" s="419"/>
    </row>
    <row r="821" spans="3:86" ht="21" thickBot="1">
      <c r="C821" s="425"/>
      <c r="P821" s="431"/>
      <c r="R821" s="419"/>
      <c r="S821" s="446"/>
      <c r="T821" s="419"/>
      <c r="V821" s="196"/>
      <c r="W821" s="419"/>
      <c r="X821" s="419"/>
      <c r="Z821" s="419"/>
      <c r="AA821" s="419"/>
      <c r="AB821" s="419"/>
      <c r="AD821" s="419"/>
      <c r="AE821" s="419"/>
      <c r="AF821" s="419"/>
      <c r="AH821" s="419"/>
      <c r="AI821" s="419"/>
      <c r="AJ821" s="419"/>
      <c r="AL821" s="419"/>
      <c r="AM821" s="419"/>
      <c r="AN821" s="403"/>
      <c r="AO821" s="419"/>
      <c r="AP821" s="419"/>
      <c r="AQ821" s="419"/>
      <c r="AR821" s="419"/>
      <c r="AS821" s="419"/>
      <c r="AT821" s="419"/>
      <c r="AU821" s="419"/>
      <c r="AV821" s="419"/>
      <c r="AX821" s="419"/>
      <c r="AY821" s="419"/>
      <c r="AZ821" s="419"/>
      <c r="BB821" s="419"/>
      <c r="BC821" s="419"/>
      <c r="BD821" s="419"/>
      <c r="BF821" s="419"/>
      <c r="BG821" s="419"/>
      <c r="BH821" s="419"/>
      <c r="BJ821" s="419"/>
      <c r="BK821" s="419"/>
      <c r="BL821" s="419"/>
      <c r="BN821" s="419"/>
      <c r="BO821" s="419"/>
      <c r="BP821" s="419"/>
      <c r="BR821" s="419"/>
      <c r="BS821" s="419"/>
      <c r="BT821" s="419"/>
      <c r="BV821" s="419"/>
      <c r="BW821" s="419"/>
      <c r="BX821" s="397"/>
      <c r="BZ821" s="449"/>
      <c r="CB821" s="419"/>
      <c r="CC821" s="419"/>
      <c r="CD821" s="419"/>
      <c r="CF821" s="419"/>
      <c r="CG821" s="419"/>
      <c r="CH821" s="419"/>
    </row>
    <row r="822" spans="3:86" ht="21" thickBot="1">
      <c r="C822" s="425"/>
      <c r="P822" s="431"/>
      <c r="R822" s="419"/>
      <c r="S822" s="446"/>
      <c r="T822" s="419"/>
      <c r="V822" s="196"/>
      <c r="W822" s="419"/>
      <c r="X822" s="419"/>
      <c r="Z822" s="419"/>
      <c r="AA822" s="419"/>
      <c r="AB822" s="419"/>
      <c r="AD822" s="419"/>
      <c r="AE822" s="419"/>
      <c r="AF822" s="419"/>
      <c r="AH822" s="419"/>
      <c r="AI822" s="419"/>
      <c r="AJ822" s="419"/>
      <c r="AL822" s="419"/>
      <c r="AM822" s="419"/>
      <c r="AN822" s="403"/>
      <c r="AO822" s="419"/>
      <c r="AP822" s="419"/>
      <c r="AQ822" s="419"/>
      <c r="AR822" s="419"/>
      <c r="AS822" s="419"/>
      <c r="AT822" s="419"/>
      <c r="AU822" s="419"/>
      <c r="AV822" s="419"/>
      <c r="AX822" s="419"/>
      <c r="AY822" s="419"/>
      <c r="AZ822" s="419"/>
      <c r="BB822" s="419"/>
      <c r="BC822" s="419"/>
      <c r="BD822" s="419"/>
      <c r="BF822" s="419"/>
      <c r="BG822" s="419"/>
      <c r="BH822" s="419"/>
      <c r="BJ822" s="419"/>
      <c r="BK822" s="419"/>
      <c r="BL822" s="419"/>
      <c r="BN822" s="419"/>
      <c r="BO822" s="419"/>
      <c r="BP822" s="419"/>
      <c r="BR822" s="419"/>
      <c r="BS822" s="419"/>
      <c r="BT822" s="419"/>
      <c r="BV822" s="419"/>
      <c r="BW822" s="419"/>
      <c r="BX822" s="397"/>
      <c r="BZ822" s="449"/>
      <c r="CB822" s="419"/>
      <c r="CC822" s="419"/>
      <c r="CD822" s="419"/>
      <c r="CF822" s="419"/>
      <c r="CG822" s="419"/>
      <c r="CH822" s="419"/>
    </row>
    <row r="823" spans="3:86" ht="21" thickBot="1">
      <c r="C823" s="425"/>
      <c r="P823" s="431"/>
      <c r="R823" s="419"/>
      <c r="S823" s="446"/>
      <c r="T823" s="419"/>
      <c r="V823" s="196"/>
      <c r="W823" s="419"/>
      <c r="X823" s="419"/>
      <c r="Z823" s="419"/>
      <c r="AA823" s="419"/>
      <c r="AB823" s="419"/>
      <c r="AD823" s="419"/>
      <c r="AE823" s="419"/>
      <c r="AF823" s="419"/>
      <c r="AH823" s="419"/>
      <c r="AI823" s="419"/>
      <c r="AJ823" s="419"/>
      <c r="AL823" s="419"/>
      <c r="AM823" s="419"/>
      <c r="AN823" s="403"/>
      <c r="AO823" s="419"/>
      <c r="AP823" s="419"/>
      <c r="AQ823" s="419"/>
      <c r="AR823" s="419"/>
      <c r="AS823" s="419"/>
      <c r="AT823" s="419"/>
      <c r="AU823" s="419"/>
      <c r="AV823" s="419"/>
      <c r="AX823" s="419"/>
      <c r="AY823" s="419"/>
      <c r="AZ823" s="419"/>
      <c r="BB823" s="419"/>
      <c r="BC823" s="419"/>
      <c r="BD823" s="419"/>
      <c r="BF823" s="419"/>
      <c r="BG823" s="419"/>
      <c r="BH823" s="419"/>
      <c r="BJ823" s="419"/>
      <c r="BK823" s="419"/>
      <c r="BL823" s="419"/>
      <c r="BN823" s="419"/>
      <c r="BO823" s="419"/>
      <c r="BP823" s="419"/>
      <c r="BR823" s="419"/>
      <c r="BS823" s="419"/>
      <c r="BT823" s="419"/>
      <c r="BV823" s="419"/>
      <c r="BW823" s="419"/>
      <c r="BX823" s="397"/>
      <c r="BZ823" s="449"/>
      <c r="CB823" s="419"/>
      <c r="CC823" s="419"/>
      <c r="CD823" s="419"/>
      <c r="CF823" s="419"/>
      <c r="CG823" s="419"/>
      <c r="CH823" s="419"/>
    </row>
    <row r="824" spans="3:86" ht="21" thickBot="1">
      <c r="C824" s="425"/>
      <c r="P824" s="431"/>
      <c r="R824" s="419"/>
      <c r="S824" s="446"/>
      <c r="T824" s="419"/>
      <c r="V824" s="196"/>
      <c r="W824" s="419"/>
      <c r="X824" s="419"/>
      <c r="Z824" s="419"/>
      <c r="AA824" s="419"/>
      <c r="AB824" s="419"/>
      <c r="AD824" s="419"/>
      <c r="AE824" s="419"/>
      <c r="AF824" s="419"/>
      <c r="AH824" s="419"/>
      <c r="AI824" s="419"/>
      <c r="AJ824" s="419"/>
      <c r="AL824" s="419"/>
      <c r="AM824" s="419"/>
      <c r="AN824" s="403"/>
      <c r="AO824" s="419"/>
      <c r="AP824" s="419"/>
      <c r="AQ824" s="419"/>
      <c r="AR824" s="419"/>
      <c r="AS824" s="419"/>
      <c r="AT824" s="419"/>
      <c r="AU824" s="419"/>
      <c r="AV824" s="419"/>
      <c r="AX824" s="419"/>
      <c r="AY824" s="419"/>
      <c r="AZ824" s="419"/>
      <c r="BB824" s="419"/>
      <c r="BC824" s="419"/>
      <c r="BD824" s="419"/>
      <c r="BF824" s="419"/>
      <c r="BG824" s="419"/>
      <c r="BH824" s="419"/>
      <c r="BJ824" s="419"/>
      <c r="BK824" s="419"/>
      <c r="BL824" s="419"/>
      <c r="BN824" s="419"/>
      <c r="BO824" s="419"/>
      <c r="BP824" s="419"/>
      <c r="BR824" s="419"/>
      <c r="BS824" s="419"/>
      <c r="BT824" s="419"/>
      <c r="BV824" s="419"/>
      <c r="BW824" s="419"/>
      <c r="BX824" s="397"/>
      <c r="BZ824" s="449"/>
      <c r="CB824" s="419"/>
      <c r="CC824" s="419"/>
      <c r="CD824" s="419"/>
      <c r="CF824" s="419"/>
      <c r="CG824" s="419"/>
      <c r="CH824" s="419"/>
    </row>
    <row r="825" spans="3:86" ht="21" thickBot="1">
      <c r="C825" s="425"/>
      <c r="P825" s="431"/>
      <c r="R825" s="419"/>
      <c r="S825" s="446"/>
      <c r="T825" s="419"/>
      <c r="V825" s="196"/>
      <c r="W825" s="419"/>
      <c r="X825" s="419"/>
      <c r="Z825" s="419"/>
      <c r="AA825" s="419"/>
      <c r="AB825" s="419"/>
      <c r="AD825" s="419"/>
      <c r="AE825" s="419"/>
      <c r="AF825" s="419"/>
      <c r="AH825" s="419"/>
      <c r="AI825" s="419"/>
      <c r="AJ825" s="419"/>
      <c r="AL825" s="419"/>
      <c r="AM825" s="419"/>
      <c r="AN825" s="403"/>
      <c r="AO825" s="419"/>
      <c r="AP825" s="419"/>
      <c r="AQ825" s="419"/>
      <c r="AR825" s="419"/>
      <c r="AS825" s="419"/>
      <c r="AT825" s="419"/>
      <c r="AU825" s="419"/>
      <c r="AV825" s="419"/>
      <c r="AX825" s="419"/>
      <c r="AY825" s="419"/>
      <c r="AZ825" s="419"/>
      <c r="BB825" s="419"/>
      <c r="BC825" s="419"/>
      <c r="BD825" s="419"/>
      <c r="BF825" s="419"/>
      <c r="BG825" s="419"/>
      <c r="BH825" s="419"/>
      <c r="BJ825" s="419"/>
      <c r="BK825" s="419"/>
      <c r="BL825" s="419"/>
      <c r="BN825" s="419"/>
      <c r="BO825" s="419"/>
      <c r="BP825" s="419"/>
      <c r="BR825" s="419"/>
      <c r="BS825" s="419"/>
      <c r="BT825" s="419"/>
      <c r="BV825" s="419"/>
      <c r="BW825" s="419"/>
      <c r="BX825" s="397"/>
      <c r="BZ825" s="449"/>
      <c r="CB825" s="419"/>
      <c r="CC825" s="419"/>
      <c r="CD825" s="419"/>
      <c r="CF825" s="419"/>
      <c r="CG825" s="419"/>
      <c r="CH825" s="419"/>
    </row>
    <row r="826" spans="3:86" ht="21" thickBot="1">
      <c r="C826" s="425"/>
      <c r="P826" s="431"/>
      <c r="R826" s="419"/>
      <c r="S826" s="446"/>
      <c r="T826" s="419"/>
      <c r="V826" s="196"/>
      <c r="W826" s="419"/>
      <c r="X826" s="419"/>
      <c r="Z826" s="419"/>
      <c r="AA826" s="419"/>
      <c r="AB826" s="419"/>
      <c r="AD826" s="419"/>
      <c r="AE826" s="419"/>
      <c r="AF826" s="419"/>
      <c r="AH826" s="419"/>
      <c r="AI826" s="419"/>
      <c r="AJ826" s="419"/>
      <c r="AL826" s="419"/>
      <c r="AM826" s="419"/>
      <c r="AN826" s="403"/>
      <c r="AO826" s="419"/>
      <c r="AP826" s="419"/>
      <c r="AQ826" s="419"/>
      <c r="AR826" s="419"/>
      <c r="AS826" s="419"/>
      <c r="AT826" s="419"/>
      <c r="AU826" s="419"/>
      <c r="AV826" s="419"/>
      <c r="AX826" s="419"/>
      <c r="AY826" s="419"/>
      <c r="AZ826" s="419"/>
      <c r="BB826" s="419"/>
      <c r="BC826" s="419"/>
      <c r="BD826" s="419"/>
      <c r="BF826" s="419"/>
      <c r="BG826" s="419"/>
      <c r="BH826" s="419"/>
      <c r="BJ826" s="419"/>
      <c r="BK826" s="419"/>
      <c r="BL826" s="419"/>
      <c r="BN826" s="419"/>
      <c r="BO826" s="419"/>
      <c r="BP826" s="419"/>
      <c r="BR826" s="419"/>
      <c r="BS826" s="419"/>
      <c r="BT826" s="419"/>
      <c r="BV826" s="419"/>
      <c r="BW826" s="419"/>
      <c r="BX826" s="397"/>
      <c r="BZ826" s="449"/>
      <c r="CB826" s="419"/>
      <c r="CC826" s="419"/>
      <c r="CD826" s="419"/>
      <c r="CF826" s="419"/>
      <c r="CG826" s="419"/>
      <c r="CH826" s="419"/>
    </row>
    <row r="827" spans="3:86" ht="21" thickBot="1">
      <c r="C827" s="425"/>
      <c r="P827" s="431"/>
      <c r="R827" s="419"/>
      <c r="S827" s="446"/>
      <c r="T827" s="419"/>
      <c r="V827" s="196"/>
      <c r="W827" s="419"/>
      <c r="X827" s="419"/>
      <c r="Z827" s="419"/>
      <c r="AA827" s="419"/>
      <c r="AB827" s="419"/>
      <c r="AD827" s="419"/>
      <c r="AE827" s="419"/>
      <c r="AF827" s="419"/>
      <c r="AH827" s="419"/>
      <c r="AI827" s="419"/>
      <c r="AJ827" s="419"/>
      <c r="AL827" s="419"/>
      <c r="AM827" s="419"/>
      <c r="AN827" s="403"/>
      <c r="AO827" s="419"/>
      <c r="AP827" s="419"/>
      <c r="AQ827" s="419"/>
      <c r="AR827" s="419"/>
      <c r="AS827" s="419"/>
      <c r="AT827" s="419"/>
      <c r="AU827" s="419"/>
      <c r="AV827" s="419"/>
      <c r="AX827" s="419"/>
      <c r="AY827" s="419"/>
      <c r="AZ827" s="419"/>
      <c r="BB827" s="419"/>
      <c r="BC827" s="419"/>
      <c r="BD827" s="419"/>
      <c r="BF827" s="419"/>
      <c r="BG827" s="419"/>
      <c r="BH827" s="419"/>
      <c r="BJ827" s="419"/>
      <c r="BK827" s="419"/>
      <c r="BL827" s="419"/>
      <c r="BN827" s="419"/>
      <c r="BO827" s="419"/>
      <c r="BP827" s="419"/>
      <c r="BR827" s="419"/>
      <c r="BS827" s="419"/>
      <c r="BT827" s="419"/>
      <c r="BV827" s="419"/>
      <c r="BW827" s="419"/>
      <c r="BX827" s="397"/>
      <c r="BZ827" s="449"/>
      <c r="CB827" s="419"/>
      <c r="CC827" s="419"/>
      <c r="CD827" s="419"/>
      <c r="CF827" s="419"/>
      <c r="CG827" s="419"/>
      <c r="CH827" s="419"/>
    </row>
    <row r="828" spans="3:86" ht="21" thickBot="1">
      <c r="C828" s="425"/>
      <c r="P828" s="431"/>
      <c r="R828" s="419"/>
      <c r="S828" s="446"/>
      <c r="T828" s="419"/>
      <c r="V828" s="196"/>
      <c r="W828" s="419"/>
      <c r="X828" s="419"/>
      <c r="Z828" s="419"/>
      <c r="AA828" s="419"/>
      <c r="AB828" s="419"/>
      <c r="AD828" s="419"/>
      <c r="AE828" s="419"/>
      <c r="AF828" s="419"/>
      <c r="AH828" s="419"/>
      <c r="AI828" s="419"/>
      <c r="AJ828" s="419"/>
      <c r="AL828" s="419"/>
      <c r="AM828" s="419"/>
      <c r="AN828" s="403"/>
      <c r="AO828" s="419"/>
      <c r="AP828" s="419"/>
      <c r="AQ828" s="419"/>
      <c r="AR828" s="419"/>
      <c r="AS828" s="419"/>
      <c r="AT828" s="419"/>
      <c r="AU828" s="419"/>
      <c r="AV828" s="419"/>
      <c r="AX828" s="419"/>
      <c r="AY828" s="419"/>
      <c r="AZ828" s="419"/>
      <c r="BB828" s="419"/>
      <c r="BC828" s="419"/>
      <c r="BD828" s="419"/>
      <c r="BF828" s="419"/>
      <c r="BG828" s="419"/>
      <c r="BH828" s="419"/>
      <c r="BJ828" s="419"/>
      <c r="BK828" s="419"/>
      <c r="BL828" s="419"/>
      <c r="BN828" s="419"/>
      <c r="BO828" s="419"/>
      <c r="BP828" s="419"/>
      <c r="BR828" s="419"/>
      <c r="BS828" s="419"/>
      <c r="BT828" s="419"/>
      <c r="BV828" s="419"/>
      <c r="BW828" s="419"/>
      <c r="BX828" s="397"/>
      <c r="BZ828" s="449"/>
      <c r="CB828" s="419"/>
      <c r="CC828" s="419"/>
      <c r="CD828" s="419"/>
      <c r="CF828" s="419"/>
      <c r="CG828" s="419"/>
      <c r="CH828" s="419"/>
    </row>
    <row r="829" spans="3:86" ht="21" thickBot="1">
      <c r="C829" s="425"/>
      <c r="P829" s="431"/>
      <c r="R829" s="419"/>
      <c r="S829" s="446"/>
      <c r="T829" s="419"/>
      <c r="V829" s="196"/>
      <c r="W829" s="419"/>
      <c r="X829" s="419"/>
      <c r="Z829" s="419"/>
      <c r="AA829" s="419"/>
      <c r="AB829" s="419"/>
      <c r="AD829" s="419"/>
      <c r="AE829" s="419"/>
      <c r="AF829" s="419"/>
      <c r="AH829" s="419"/>
      <c r="AI829" s="419"/>
      <c r="AJ829" s="419"/>
      <c r="AL829" s="419"/>
      <c r="AM829" s="419"/>
      <c r="AN829" s="403"/>
      <c r="AO829" s="419"/>
      <c r="AP829" s="419"/>
      <c r="AQ829" s="419"/>
      <c r="AR829" s="419"/>
      <c r="AS829" s="419"/>
      <c r="AT829" s="419"/>
      <c r="AU829" s="419"/>
      <c r="AV829" s="419"/>
      <c r="AX829" s="419"/>
      <c r="AY829" s="419"/>
      <c r="AZ829" s="419"/>
      <c r="BB829" s="419"/>
      <c r="BC829" s="419"/>
      <c r="BD829" s="419"/>
      <c r="BF829" s="419"/>
      <c r="BG829" s="419"/>
      <c r="BH829" s="419"/>
      <c r="BJ829" s="419"/>
      <c r="BK829" s="419"/>
      <c r="BL829" s="419"/>
      <c r="BN829" s="419"/>
      <c r="BO829" s="419"/>
      <c r="BP829" s="419"/>
      <c r="BR829" s="419"/>
      <c r="BS829" s="419"/>
      <c r="BT829" s="419"/>
      <c r="BV829" s="419"/>
      <c r="BW829" s="419"/>
      <c r="BX829" s="397"/>
      <c r="BZ829" s="449"/>
      <c r="CB829" s="419"/>
      <c r="CC829" s="419"/>
      <c r="CD829" s="419"/>
      <c r="CF829" s="419"/>
      <c r="CG829" s="419"/>
      <c r="CH829" s="419"/>
    </row>
    <row r="830" spans="3:86" ht="21" thickBot="1">
      <c r="C830" s="425"/>
      <c r="P830" s="431"/>
      <c r="R830" s="419"/>
      <c r="S830" s="446"/>
      <c r="T830" s="419"/>
      <c r="V830" s="196"/>
      <c r="W830" s="419"/>
      <c r="X830" s="419"/>
      <c r="Z830" s="419"/>
      <c r="AA830" s="419"/>
      <c r="AB830" s="419"/>
      <c r="AD830" s="419"/>
      <c r="AE830" s="419"/>
      <c r="AF830" s="419"/>
      <c r="AH830" s="419"/>
      <c r="AI830" s="419"/>
      <c r="AJ830" s="419"/>
      <c r="AL830" s="419"/>
      <c r="AM830" s="419"/>
      <c r="AN830" s="403"/>
      <c r="AO830" s="419"/>
      <c r="AP830" s="419"/>
      <c r="AQ830" s="419"/>
      <c r="AR830" s="419"/>
      <c r="AS830" s="419"/>
      <c r="AT830" s="419"/>
      <c r="AU830" s="419"/>
      <c r="AV830" s="419"/>
      <c r="AX830" s="419"/>
      <c r="AY830" s="419"/>
      <c r="AZ830" s="419"/>
      <c r="BB830" s="419"/>
      <c r="BC830" s="419"/>
      <c r="BD830" s="419"/>
      <c r="BF830" s="419"/>
      <c r="BG830" s="419"/>
      <c r="BH830" s="419"/>
      <c r="BJ830" s="419"/>
      <c r="BK830" s="419"/>
      <c r="BL830" s="419"/>
      <c r="BN830" s="419"/>
      <c r="BO830" s="419"/>
      <c r="BP830" s="419"/>
      <c r="BR830" s="419"/>
      <c r="BS830" s="419"/>
      <c r="BT830" s="419"/>
      <c r="BV830" s="419"/>
      <c r="BW830" s="419"/>
      <c r="BX830" s="397"/>
      <c r="BZ830" s="449"/>
      <c r="CB830" s="419"/>
      <c r="CC830" s="419"/>
      <c r="CD830" s="419"/>
      <c r="CF830" s="419"/>
      <c r="CG830" s="419"/>
      <c r="CH830" s="419"/>
    </row>
    <row r="831" spans="3:86" ht="21" thickBot="1">
      <c r="C831" s="425"/>
      <c r="P831" s="431"/>
      <c r="R831" s="419"/>
      <c r="S831" s="446"/>
      <c r="T831" s="419"/>
      <c r="V831" s="196"/>
      <c r="W831" s="419"/>
      <c r="X831" s="419"/>
      <c r="Z831" s="419"/>
      <c r="AA831" s="419"/>
      <c r="AB831" s="419"/>
      <c r="AD831" s="419"/>
      <c r="AE831" s="419"/>
      <c r="AF831" s="419"/>
      <c r="AH831" s="419"/>
      <c r="AI831" s="419"/>
      <c r="AJ831" s="419"/>
      <c r="AL831" s="419"/>
      <c r="AM831" s="419"/>
      <c r="AN831" s="403"/>
      <c r="AO831" s="419"/>
      <c r="AP831" s="419"/>
      <c r="AQ831" s="419"/>
      <c r="AR831" s="419"/>
      <c r="AS831" s="419"/>
      <c r="AT831" s="419"/>
      <c r="AU831" s="419"/>
      <c r="AV831" s="419"/>
      <c r="AX831" s="419"/>
      <c r="AY831" s="419"/>
      <c r="AZ831" s="419"/>
      <c r="BB831" s="419"/>
      <c r="BC831" s="419"/>
      <c r="BD831" s="419"/>
      <c r="BF831" s="419"/>
      <c r="BG831" s="419"/>
      <c r="BH831" s="419"/>
      <c r="BJ831" s="419"/>
      <c r="BK831" s="419"/>
      <c r="BL831" s="419"/>
      <c r="BN831" s="419"/>
      <c r="BO831" s="419"/>
      <c r="BP831" s="419"/>
      <c r="BR831" s="419"/>
      <c r="BS831" s="419"/>
      <c r="BT831" s="419"/>
      <c r="BV831" s="419"/>
      <c r="BW831" s="419"/>
      <c r="BX831" s="397"/>
      <c r="BZ831" s="449"/>
      <c r="CB831" s="419"/>
      <c r="CC831" s="419"/>
      <c r="CD831" s="419"/>
      <c r="CF831" s="419"/>
      <c r="CG831" s="419"/>
      <c r="CH831" s="419"/>
    </row>
    <row r="832" spans="3:86" ht="21" thickBot="1">
      <c r="C832" s="425"/>
      <c r="P832" s="431"/>
      <c r="R832" s="419"/>
      <c r="S832" s="446"/>
      <c r="T832" s="419"/>
      <c r="V832" s="196"/>
      <c r="W832" s="419"/>
      <c r="X832" s="419"/>
      <c r="Z832" s="419"/>
      <c r="AA832" s="419"/>
      <c r="AB832" s="419"/>
      <c r="AD832" s="419"/>
      <c r="AE832" s="419"/>
      <c r="AF832" s="419"/>
      <c r="AH832" s="419"/>
      <c r="AI832" s="419"/>
      <c r="AJ832" s="419"/>
      <c r="AL832" s="419"/>
      <c r="AM832" s="419"/>
      <c r="AN832" s="403"/>
      <c r="AO832" s="419"/>
      <c r="AP832" s="419"/>
      <c r="AQ832" s="419"/>
      <c r="AR832" s="419"/>
      <c r="AS832" s="419"/>
      <c r="AT832" s="419"/>
      <c r="AU832" s="419"/>
      <c r="AV832" s="419"/>
      <c r="AX832" s="419"/>
      <c r="AY832" s="419"/>
      <c r="AZ832" s="419"/>
      <c r="BB832" s="419"/>
      <c r="BC832" s="419"/>
      <c r="BD832" s="419"/>
      <c r="BF832" s="419"/>
      <c r="BG832" s="419"/>
      <c r="BH832" s="419"/>
      <c r="BJ832" s="419"/>
      <c r="BK832" s="419"/>
      <c r="BL832" s="419"/>
      <c r="BN832" s="419"/>
      <c r="BO832" s="419"/>
      <c r="BP832" s="419"/>
      <c r="BR832" s="419"/>
      <c r="BS832" s="419"/>
      <c r="BT832" s="419"/>
      <c r="BV832" s="419"/>
      <c r="BW832" s="419"/>
      <c r="BX832" s="397"/>
      <c r="BZ832" s="449"/>
      <c r="CB832" s="419"/>
      <c r="CC832" s="419"/>
      <c r="CD832" s="419"/>
      <c r="CF832" s="419"/>
      <c r="CG832" s="419"/>
      <c r="CH832" s="419"/>
    </row>
    <row r="833" spans="3:86" ht="21" thickBot="1">
      <c r="C833" s="425"/>
      <c r="P833" s="431"/>
      <c r="R833" s="419"/>
      <c r="S833" s="446"/>
      <c r="T833" s="419"/>
      <c r="V833" s="196"/>
      <c r="W833" s="419"/>
      <c r="X833" s="419"/>
      <c r="Z833" s="419"/>
      <c r="AA833" s="419"/>
      <c r="AB833" s="419"/>
      <c r="AD833" s="419"/>
      <c r="AE833" s="419"/>
      <c r="AF833" s="419"/>
      <c r="AH833" s="419"/>
      <c r="AI833" s="419"/>
      <c r="AJ833" s="419"/>
      <c r="AL833" s="419"/>
      <c r="AM833" s="419"/>
      <c r="AN833" s="403"/>
      <c r="AO833" s="419"/>
      <c r="AP833" s="419"/>
      <c r="AQ833" s="419"/>
      <c r="AR833" s="419"/>
      <c r="AS833" s="419"/>
      <c r="AT833" s="419"/>
      <c r="AU833" s="419"/>
      <c r="AV833" s="419"/>
      <c r="AX833" s="419"/>
      <c r="AY833" s="419"/>
      <c r="AZ833" s="419"/>
      <c r="BB833" s="419"/>
      <c r="BC833" s="419"/>
      <c r="BD833" s="419"/>
      <c r="BF833" s="419"/>
      <c r="BG833" s="419"/>
      <c r="BH833" s="419"/>
      <c r="BJ833" s="419"/>
      <c r="BK833" s="419"/>
      <c r="BL833" s="419"/>
      <c r="BN833" s="419"/>
      <c r="BO833" s="419"/>
      <c r="BP833" s="419"/>
      <c r="BR833" s="419"/>
      <c r="BS833" s="419"/>
      <c r="BT833" s="419"/>
      <c r="BV833" s="419"/>
      <c r="BW833" s="419"/>
      <c r="BX833" s="397"/>
      <c r="BZ833" s="449"/>
      <c r="CB833" s="419"/>
      <c r="CC833" s="419"/>
      <c r="CD833" s="419"/>
      <c r="CF833" s="419"/>
      <c r="CG833" s="419"/>
      <c r="CH833" s="419"/>
    </row>
    <row r="834" spans="3:86" ht="21" thickBot="1">
      <c r="C834" s="425"/>
      <c r="P834" s="431"/>
      <c r="R834" s="419"/>
      <c r="S834" s="446"/>
      <c r="T834" s="419"/>
      <c r="V834" s="196"/>
      <c r="W834" s="419"/>
      <c r="X834" s="419"/>
      <c r="Z834" s="419"/>
      <c r="AA834" s="419"/>
      <c r="AB834" s="419"/>
      <c r="AD834" s="419"/>
      <c r="AE834" s="419"/>
      <c r="AF834" s="419"/>
      <c r="AH834" s="419"/>
      <c r="AI834" s="419"/>
      <c r="AJ834" s="419"/>
      <c r="AL834" s="419"/>
      <c r="AM834" s="419"/>
      <c r="AN834" s="403"/>
      <c r="AO834" s="419"/>
      <c r="AP834" s="419"/>
      <c r="AQ834" s="419"/>
      <c r="AR834" s="419"/>
      <c r="AS834" s="419"/>
      <c r="AT834" s="419"/>
      <c r="AU834" s="419"/>
      <c r="AV834" s="419"/>
      <c r="AX834" s="419"/>
      <c r="AY834" s="419"/>
      <c r="AZ834" s="419"/>
      <c r="BB834" s="419"/>
      <c r="BC834" s="419"/>
      <c r="BD834" s="419"/>
      <c r="BF834" s="419"/>
      <c r="BG834" s="419"/>
      <c r="BH834" s="419"/>
      <c r="BJ834" s="419"/>
      <c r="BK834" s="419"/>
      <c r="BL834" s="419"/>
      <c r="BN834" s="419"/>
      <c r="BO834" s="419"/>
      <c r="BP834" s="419"/>
      <c r="BR834" s="419"/>
      <c r="BS834" s="419"/>
      <c r="BT834" s="419"/>
      <c r="BV834" s="419"/>
      <c r="BW834" s="419"/>
      <c r="BX834" s="397"/>
      <c r="BZ834" s="449"/>
      <c r="CB834" s="419"/>
      <c r="CC834" s="419"/>
      <c r="CD834" s="419"/>
      <c r="CF834" s="419"/>
      <c r="CG834" s="419"/>
      <c r="CH834" s="419"/>
    </row>
    <row r="835" spans="3:86" ht="21" thickBot="1">
      <c r="C835" s="425"/>
      <c r="P835" s="431"/>
      <c r="R835" s="419"/>
      <c r="S835" s="446"/>
      <c r="T835" s="419"/>
      <c r="V835" s="196"/>
      <c r="W835" s="419"/>
      <c r="X835" s="419"/>
      <c r="Z835" s="419"/>
      <c r="AA835" s="419"/>
      <c r="AB835" s="419"/>
      <c r="AD835" s="419"/>
      <c r="AE835" s="419"/>
      <c r="AF835" s="419"/>
      <c r="AH835" s="419"/>
      <c r="AI835" s="419"/>
      <c r="AJ835" s="419"/>
      <c r="AL835" s="419"/>
      <c r="AM835" s="419"/>
      <c r="AN835" s="403"/>
      <c r="AO835" s="419"/>
      <c r="AP835" s="419"/>
      <c r="AQ835" s="419"/>
      <c r="AR835" s="419"/>
      <c r="AS835" s="419"/>
      <c r="AT835" s="419"/>
      <c r="AU835" s="419"/>
      <c r="AV835" s="419"/>
      <c r="AX835" s="419"/>
      <c r="AY835" s="419"/>
      <c r="AZ835" s="419"/>
      <c r="BB835" s="419"/>
      <c r="BC835" s="419"/>
      <c r="BD835" s="419"/>
      <c r="BF835" s="419"/>
      <c r="BG835" s="419"/>
      <c r="BH835" s="419"/>
      <c r="BJ835" s="419"/>
      <c r="BK835" s="419"/>
      <c r="BL835" s="419"/>
      <c r="BN835" s="419"/>
      <c r="BO835" s="419"/>
      <c r="BP835" s="419"/>
      <c r="BR835" s="419"/>
      <c r="BS835" s="419"/>
      <c r="BT835" s="419"/>
      <c r="BV835" s="419"/>
      <c r="BW835" s="419"/>
      <c r="BX835" s="397"/>
      <c r="BZ835" s="449"/>
      <c r="CB835" s="419"/>
      <c r="CC835" s="419"/>
      <c r="CD835" s="419"/>
      <c r="CF835" s="419"/>
      <c r="CG835" s="419"/>
      <c r="CH835" s="419"/>
    </row>
    <row r="836" spans="3:86" ht="21" thickBot="1">
      <c r="C836" s="425"/>
      <c r="P836" s="431"/>
      <c r="R836" s="419"/>
      <c r="S836" s="446"/>
      <c r="T836" s="419"/>
      <c r="V836" s="196"/>
      <c r="W836" s="419"/>
      <c r="X836" s="419"/>
      <c r="Z836" s="419"/>
      <c r="AA836" s="419"/>
      <c r="AB836" s="419"/>
      <c r="AD836" s="419"/>
      <c r="AE836" s="419"/>
      <c r="AF836" s="419"/>
      <c r="AH836" s="419"/>
      <c r="AI836" s="419"/>
      <c r="AJ836" s="419"/>
      <c r="AL836" s="419"/>
      <c r="AM836" s="419"/>
      <c r="AN836" s="403"/>
      <c r="AO836" s="419"/>
      <c r="AP836" s="419"/>
      <c r="AQ836" s="419"/>
      <c r="AR836" s="419"/>
      <c r="AS836" s="419"/>
      <c r="AT836" s="419"/>
      <c r="AU836" s="419"/>
      <c r="AV836" s="419"/>
      <c r="AX836" s="419"/>
      <c r="AY836" s="419"/>
      <c r="AZ836" s="419"/>
      <c r="BB836" s="419"/>
      <c r="BC836" s="419"/>
      <c r="BD836" s="419"/>
      <c r="BF836" s="419"/>
      <c r="BG836" s="419"/>
      <c r="BH836" s="419"/>
      <c r="BJ836" s="419"/>
      <c r="BK836" s="419"/>
      <c r="BL836" s="419"/>
      <c r="BN836" s="419"/>
      <c r="BO836" s="419"/>
      <c r="BP836" s="419"/>
      <c r="BR836" s="419"/>
      <c r="BS836" s="419"/>
      <c r="BT836" s="419"/>
      <c r="BV836" s="419"/>
      <c r="BW836" s="419"/>
      <c r="BX836" s="397"/>
      <c r="BZ836" s="449"/>
      <c r="CB836" s="419"/>
      <c r="CC836" s="419"/>
      <c r="CD836" s="419"/>
      <c r="CF836" s="419"/>
      <c r="CG836" s="419"/>
      <c r="CH836" s="419"/>
    </row>
    <row r="837" spans="3:86" ht="21" thickBot="1">
      <c r="C837" s="425"/>
      <c r="P837" s="431"/>
      <c r="R837" s="419"/>
      <c r="S837" s="446"/>
      <c r="T837" s="419"/>
      <c r="V837" s="196"/>
      <c r="W837" s="419"/>
      <c r="X837" s="419"/>
      <c r="Z837" s="419"/>
      <c r="AA837" s="419"/>
      <c r="AB837" s="419"/>
      <c r="AD837" s="419"/>
      <c r="AE837" s="419"/>
      <c r="AF837" s="419"/>
      <c r="AH837" s="419"/>
      <c r="AI837" s="419"/>
      <c r="AJ837" s="419"/>
      <c r="AL837" s="419"/>
      <c r="AM837" s="419"/>
      <c r="AN837" s="403"/>
      <c r="AO837" s="419"/>
      <c r="AP837" s="419"/>
      <c r="AQ837" s="419"/>
      <c r="AR837" s="419"/>
      <c r="AS837" s="419"/>
      <c r="AT837" s="419"/>
      <c r="AU837" s="419"/>
      <c r="AV837" s="419"/>
      <c r="AX837" s="419"/>
      <c r="AY837" s="419"/>
      <c r="AZ837" s="419"/>
      <c r="BB837" s="419"/>
      <c r="BC837" s="419"/>
      <c r="BD837" s="419"/>
      <c r="BF837" s="419"/>
      <c r="BG837" s="419"/>
      <c r="BH837" s="419"/>
      <c r="BJ837" s="419"/>
      <c r="BK837" s="419"/>
      <c r="BL837" s="419"/>
      <c r="BN837" s="419"/>
      <c r="BO837" s="419"/>
      <c r="BP837" s="419"/>
      <c r="BR837" s="419"/>
      <c r="BS837" s="419"/>
      <c r="BT837" s="419"/>
      <c r="BV837" s="419"/>
      <c r="BW837" s="419"/>
      <c r="BX837" s="397"/>
      <c r="BZ837" s="449"/>
      <c r="CB837" s="419"/>
      <c r="CC837" s="419"/>
      <c r="CD837" s="419"/>
      <c r="CF837" s="419"/>
      <c r="CG837" s="419"/>
      <c r="CH837" s="419"/>
    </row>
    <row r="838" spans="3:86" ht="21" thickBot="1">
      <c r="C838" s="425"/>
      <c r="P838" s="431"/>
      <c r="R838" s="419"/>
      <c r="S838" s="446"/>
      <c r="T838" s="419"/>
      <c r="V838" s="196"/>
      <c r="W838" s="419"/>
      <c r="X838" s="419"/>
      <c r="Z838" s="419"/>
      <c r="AA838" s="419"/>
      <c r="AB838" s="419"/>
      <c r="AD838" s="419"/>
      <c r="AE838" s="419"/>
      <c r="AF838" s="419"/>
      <c r="AH838" s="419"/>
      <c r="AI838" s="419"/>
      <c r="AJ838" s="419"/>
      <c r="AL838" s="419"/>
      <c r="AM838" s="419"/>
      <c r="AN838" s="403"/>
      <c r="AO838" s="419"/>
      <c r="AP838" s="419"/>
      <c r="AQ838" s="419"/>
      <c r="AR838" s="419"/>
      <c r="AS838" s="419"/>
      <c r="AT838" s="419"/>
      <c r="AU838" s="419"/>
      <c r="AV838" s="419"/>
      <c r="AX838" s="419"/>
      <c r="AY838" s="419"/>
      <c r="AZ838" s="419"/>
      <c r="BB838" s="419"/>
      <c r="BC838" s="419"/>
      <c r="BD838" s="419"/>
      <c r="BF838" s="419"/>
      <c r="BG838" s="419"/>
      <c r="BH838" s="419"/>
      <c r="BJ838" s="419"/>
      <c r="BK838" s="419"/>
      <c r="BL838" s="419"/>
      <c r="BN838" s="419"/>
      <c r="BO838" s="419"/>
      <c r="BP838" s="419"/>
      <c r="BR838" s="419"/>
      <c r="BS838" s="419"/>
      <c r="BT838" s="419"/>
      <c r="BV838" s="419"/>
      <c r="BW838" s="419"/>
      <c r="BX838" s="397"/>
      <c r="BZ838" s="449"/>
      <c r="CB838" s="419"/>
      <c r="CC838" s="419"/>
      <c r="CD838" s="419"/>
      <c r="CF838" s="419"/>
      <c r="CG838" s="419"/>
      <c r="CH838" s="419"/>
    </row>
    <row r="839" spans="3:86" ht="21" thickBot="1">
      <c r="C839" s="425"/>
      <c r="P839" s="431"/>
      <c r="R839" s="419"/>
      <c r="S839" s="446"/>
      <c r="T839" s="419"/>
      <c r="V839" s="196"/>
      <c r="W839" s="419"/>
      <c r="X839" s="419"/>
      <c r="Z839" s="419"/>
      <c r="AA839" s="419"/>
      <c r="AB839" s="419"/>
      <c r="AD839" s="419"/>
      <c r="AE839" s="419"/>
      <c r="AF839" s="419"/>
      <c r="AH839" s="419"/>
      <c r="AI839" s="419"/>
      <c r="AJ839" s="419"/>
      <c r="AL839" s="419"/>
      <c r="AM839" s="419"/>
      <c r="AN839" s="403"/>
      <c r="AO839" s="419"/>
      <c r="AP839" s="419"/>
      <c r="AQ839" s="419"/>
      <c r="AR839" s="419"/>
      <c r="AS839" s="419"/>
      <c r="AT839" s="419"/>
      <c r="AU839" s="419"/>
      <c r="AV839" s="419"/>
      <c r="AX839" s="419"/>
      <c r="AY839" s="419"/>
      <c r="AZ839" s="419"/>
      <c r="BB839" s="419"/>
      <c r="BC839" s="419"/>
      <c r="BD839" s="419"/>
      <c r="BF839" s="419"/>
      <c r="BG839" s="419"/>
      <c r="BH839" s="419"/>
      <c r="BJ839" s="419"/>
      <c r="BK839" s="419"/>
      <c r="BL839" s="419"/>
      <c r="BN839" s="419"/>
      <c r="BO839" s="419"/>
      <c r="BP839" s="419"/>
      <c r="BR839" s="419"/>
      <c r="BS839" s="419"/>
      <c r="BT839" s="419"/>
      <c r="BV839" s="419"/>
      <c r="BW839" s="419"/>
      <c r="BX839" s="397"/>
      <c r="BZ839" s="449"/>
      <c r="CB839" s="419"/>
      <c r="CC839" s="419"/>
      <c r="CD839" s="419"/>
      <c r="CF839" s="419"/>
      <c r="CG839" s="419"/>
      <c r="CH839" s="419"/>
    </row>
    <row r="840" spans="3:86" ht="21" thickBot="1">
      <c r="C840" s="425"/>
      <c r="P840" s="431"/>
      <c r="R840" s="419"/>
      <c r="S840" s="446"/>
      <c r="T840" s="419"/>
      <c r="V840" s="196"/>
      <c r="W840" s="419"/>
      <c r="X840" s="419"/>
      <c r="Z840" s="419"/>
      <c r="AA840" s="419"/>
      <c r="AB840" s="419"/>
      <c r="AD840" s="419"/>
      <c r="AE840" s="419"/>
      <c r="AF840" s="419"/>
      <c r="AH840" s="419"/>
      <c r="AI840" s="419"/>
      <c r="AJ840" s="419"/>
      <c r="AL840" s="419"/>
      <c r="AM840" s="419"/>
      <c r="AN840" s="403"/>
      <c r="AO840" s="419"/>
      <c r="AP840" s="419"/>
      <c r="AQ840" s="419"/>
      <c r="AR840" s="419"/>
      <c r="AS840" s="419"/>
      <c r="AT840" s="419"/>
      <c r="AU840" s="419"/>
      <c r="AV840" s="419"/>
      <c r="AX840" s="419"/>
      <c r="AY840" s="419"/>
      <c r="AZ840" s="419"/>
      <c r="BB840" s="419"/>
      <c r="BC840" s="419"/>
      <c r="BD840" s="419"/>
      <c r="BF840" s="419"/>
      <c r="BG840" s="419"/>
      <c r="BH840" s="419"/>
      <c r="BJ840" s="419"/>
      <c r="BK840" s="419"/>
      <c r="BL840" s="419"/>
      <c r="BN840" s="419"/>
      <c r="BO840" s="419"/>
      <c r="BP840" s="419"/>
      <c r="BR840" s="419"/>
      <c r="BS840" s="419"/>
      <c r="BT840" s="419"/>
      <c r="BV840" s="419"/>
      <c r="BW840" s="419"/>
      <c r="BX840" s="397"/>
      <c r="BZ840" s="449"/>
      <c r="CB840" s="419"/>
      <c r="CC840" s="419"/>
      <c r="CD840" s="419"/>
      <c r="CF840" s="419"/>
      <c r="CG840" s="419"/>
      <c r="CH840" s="419"/>
    </row>
    <row r="841" spans="3:86" ht="21" thickBot="1">
      <c r="C841" s="425"/>
      <c r="P841" s="431"/>
      <c r="R841" s="419"/>
      <c r="S841" s="446"/>
      <c r="T841" s="419"/>
      <c r="V841" s="196"/>
      <c r="W841" s="419"/>
      <c r="X841" s="419"/>
      <c r="Z841" s="419"/>
      <c r="AA841" s="419"/>
      <c r="AB841" s="419"/>
      <c r="AD841" s="419"/>
      <c r="AE841" s="419"/>
      <c r="AF841" s="419"/>
      <c r="AH841" s="419"/>
      <c r="AI841" s="419"/>
      <c r="AJ841" s="419"/>
      <c r="AL841" s="419"/>
      <c r="AM841" s="419"/>
      <c r="AN841" s="403"/>
      <c r="AO841" s="419"/>
      <c r="AP841" s="419"/>
      <c r="AQ841" s="419"/>
      <c r="AR841" s="419"/>
      <c r="AS841" s="419"/>
      <c r="AT841" s="419"/>
      <c r="AU841" s="419"/>
      <c r="AV841" s="419"/>
      <c r="AX841" s="419"/>
      <c r="AY841" s="419"/>
      <c r="AZ841" s="419"/>
      <c r="BB841" s="419"/>
      <c r="BC841" s="419"/>
      <c r="BD841" s="419"/>
      <c r="BF841" s="419"/>
      <c r="BG841" s="419"/>
      <c r="BH841" s="419"/>
      <c r="BJ841" s="419"/>
      <c r="BK841" s="419"/>
      <c r="BL841" s="419"/>
      <c r="BN841" s="419"/>
      <c r="BO841" s="419"/>
      <c r="BP841" s="419"/>
      <c r="BR841" s="419"/>
      <c r="BS841" s="419"/>
      <c r="BT841" s="419"/>
      <c r="BV841" s="419"/>
      <c r="BW841" s="419"/>
      <c r="BX841" s="397"/>
      <c r="BZ841" s="449"/>
      <c r="CB841" s="419"/>
      <c r="CC841" s="419"/>
      <c r="CD841" s="419"/>
      <c r="CF841" s="419"/>
      <c r="CG841" s="419"/>
      <c r="CH841" s="419"/>
    </row>
    <row r="842" spans="3:86" ht="21" thickBot="1">
      <c r="C842" s="425"/>
      <c r="P842" s="431"/>
      <c r="R842" s="419"/>
      <c r="S842" s="446"/>
      <c r="T842" s="419"/>
      <c r="V842" s="196"/>
      <c r="W842" s="419"/>
      <c r="X842" s="419"/>
      <c r="Z842" s="419"/>
      <c r="AA842" s="419"/>
      <c r="AB842" s="419"/>
      <c r="AD842" s="419"/>
      <c r="AE842" s="419"/>
      <c r="AF842" s="419"/>
      <c r="AH842" s="419"/>
      <c r="AI842" s="419"/>
      <c r="AJ842" s="419"/>
      <c r="AL842" s="419"/>
      <c r="AM842" s="419"/>
      <c r="AN842" s="403"/>
      <c r="AO842" s="419"/>
      <c r="AP842" s="419"/>
      <c r="AQ842" s="419"/>
      <c r="AR842" s="419"/>
      <c r="AS842" s="419"/>
      <c r="AT842" s="419"/>
      <c r="AU842" s="419"/>
      <c r="AV842" s="419"/>
      <c r="AX842" s="419"/>
      <c r="AY842" s="419"/>
      <c r="AZ842" s="419"/>
      <c r="BB842" s="419"/>
      <c r="BC842" s="419"/>
      <c r="BD842" s="419"/>
      <c r="BF842" s="419"/>
      <c r="BG842" s="419"/>
      <c r="BH842" s="419"/>
      <c r="BJ842" s="419"/>
      <c r="BK842" s="419"/>
      <c r="BL842" s="419"/>
      <c r="BN842" s="419"/>
      <c r="BO842" s="419"/>
      <c r="BP842" s="419"/>
      <c r="BR842" s="419"/>
      <c r="BS842" s="419"/>
      <c r="BT842" s="419"/>
      <c r="BV842" s="419"/>
      <c r="BW842" s="419"/>
      <c r="BX842" s="397"/>
      <c r="BZ842" s="449"/>
      <c r="CB842" s="419"/>
      <c r="CC842" s="419"/>
      <c r="CD842" s="419"/>
      <c r="CF842" s="419"/>
      <c r="CG842" s="419"/>
      <c r="CH842" s="419"/>
    </row>
    <row r="843" spans="3:86" ht="21" thickBot="1">
      <c r="C843" s="425"/>
      <c r="P843" s="431"/>
      <c r="R843" s="419"/>
      <c r="S843" s="446"/>
      <c r="T843" s="419"/>
      <c r="V843" s="196"/>
      <c r="W843" s="419"/>
      <c r="X843" s="419"/>
      <c r="Z843" s="419"/>
      <c r="AA843" s="419"/>
      <c r="AB843" s="419"/>
      <c r="AD843" s="419"/>
      <c r="AE843" s="419"/>
      <c r="AF843" s="419"/>
      <c r="AH843" s="419"/>
      <c r="AI843" s="419"/>
      <c r="AJ843" s="419"/>
      <c r="AL843" s="419"/>
      <c r="AM843" s="419"/>
      <c r="AN843" s="403"/>
      <c r="AO843" s="419"/>
      <c r="AP843" s="419"/>
      <c r="AQ843" s="419"/>
      <c r="AR843" s="419"/>
      <c r="AS843" s="419"/>
      <c r="AT843" s="419"/>
      <c r="AU843" s="419"/>
      <c r="AV843" s="419"/>
      <c r="AX843" s="419"/>
      <c r="AY843" s="419"/>
      <c r="AZ843" s="419"/>
      <c r="BB843" s="419"/>
      <c r="BC843" s="419"/>
      <c r="BD843" s="419"/>
      <c r="BF843" s="419"/>
      <c r="BG843" s="419"/>
      <c r="BH843" s="419"/>
      <c r="BJ843" s="419"/>
      <c r="BK843" s="419"/>
      <c r="BL843" s="419"/>
      <c r="BN843" s="419"/>
      <c r="BO843" s="419"/>
      <c r="BP843" s="419"/>
      <c r="BR843" s="419"/>
      <c r="BS843" s="419"/>
      <c r="BT843" s="419"/>
      <c r="BV843" s="419"/>
      <c r="BW843" s="419"/>
      <c r="BX843" s="397"/>
      <c r="BZ843" s="449"/>
      <c r="CB843" s="419"/>
      <c r="CC843" s="419"/>
      <c r="CD843" s="419"/>
      <c r="CF843" s="419"/>
      <c r="CG843" s="419"/>
      <c r="CH843" s="419"/>
    </row>
    <row r="844" spans="3:86" ht="21" thickBot="1">
      <c r="C844" s="425"/>
      <c r="P844" s="431"/>
      <c r="R844" s="419"/>
      <c r="S844" s="446"/>
      <c r="T844" s="419"/>
      <c r="V844" s="196"/>
      <c r="W844" s="419"/>
      <c r="X844" s="419"/>
      <c r="Z844" s="419"/>
      <c r="AA844" s="419"/>
      <c r="AB844" s="419"/>
      <c r="AD844" s="419"/>
      <c r="AE844" s="419"/>
      <c r="AF844" s="419"/>
      <c r="AH844" s="419"/>
      <c r="AI844" s="419"/>
      <c r="AJ844" s="419"/>
      <c r="AL844" s="419"/>
      <c r="AM844" s="419"/>
      <c r="AN844" s="403"/>
      <c r="AO844" s="419"/>
      <c r="AP844" s="419"/>
      <c r="AQ844" s="419"/>
      <c r="AR844" s="419"/>
      <c r="AS844" s="419"/>
      <c r="AT844" s="419"/>
      <c r="AU844" s="419"/>
      <c r="AV844" s="419"/>
      <c r="AX844" s="419"/>
      <c r="AY844" s="419"/>
      <c r="AZ844" s="419"/>
      <c r="BB844" s="419"/>
      <c r="BC844" s="419"/>
      <c r="BD844" s="419"/>
      <c r="BF844" s="419"/>
      <c r="BG844" s="419"/>
      <c r="BH844" s="419"/>
      <c r="BJ844" s="419"/>
      <c r="BK844" s="419"/>
      <c r="BL844" s="419"/>
      <c r="BN844" s="419"/>
      <c r="BO844" s="419"/>
      <c r="BP844" s="419"/>
      <c r="BR844" s="419"/>
      <c r="BS844" s="419"/>
      <c r="BT844" s="419"/>
      <c r="BV844" s="419"/>
      <c r="BW844" s="419"/>
      <c r="BX844" s="397"/>
      <c r="BZ844" s="449"/>
      <c r="CB844" s="419"/>
      <c r="CC844" s="419"/>
      <c r="CD844" s="419"/>
      <c r="CF844" s="419"/>
      <c r="CG844" s="419"/>
      <c r="CH844" s="419"/>
    </row>
    <row r="845" spans="3:86" ht="21" thickBot="1">
      <c r="C845" s="425"/>
      <c r="P845" s="431"/>
      <c r="R845" s="419"/>
      <c r="S845" s="446"/>
      <c r="T845" s="419"/>
      <c r="V845" s="196"/>
      <c r="W845" s="419"/>
      <c r="X845" s="419"/>
      <c r="Z845" s="419"/>
      <c r="AA845" s="419"/>
      <c r="AB845" s="419"/>
      <c r="AD845" s="419"/>
      <c r="AE845" s="419"/>
      <c r="AF845" s="419"/>
      <c r="AH845" s="419"/>
      <c r="AI845" s="419"/>
      <c r="AJ845" s="419"/>
      <c r="AL845" s="419"/>
      <c r="AM845" s="419"/>
      <c r="AN845" s="403"/>
      <c r="AO845" s="419"/>
      <c r="AP845" s="419"/>
      <c r="AQ845" s="419"/>
      <c r="AR845" s="419"/>
      <c r="AS845" s="419"/>
      <c r="AT845" s="419"/>
      <c r="AU845" s="419"/>
      <c r="AV845" s="419"/>
      <c r="AX845" s="419"/>
      <c r="AY845" s="419"/>
      <c r="AZ845" s="419"/>
      <c r="BB845" s="419"/>
      <c r="BC845" s="419"/>
      <c r="BD845" s="419"/>
      <c r="BF845" s="419"/>
      <c r="BG845" s="419"/>
      <c r="BH845" s="419"/>
      <c r="BJ845" s="419"/>
      <c r="BK845" s="419"/>
      <c r="BL845" s="419"/>
      <c r="BN845" s="419"/>
      <c r="BO845" s="419"/>
      <c r="BP845" s="419"/>
      <c r="BR845" s="419"/>
      <c r="BS845" s="419"/>
      <c r="BT845" s="419"/>
      <c r="BV845" s="419"/>
      <c r="BW845" s="419"/>
      <c r="BX845" s="397"/>
      <c r="BZ845" s="449"/>
      <c r="CB845" s="419"/>
      <c r="CC845" s="419"/>
      <c r="CD845" s="419"/>
      <c r="CF845" s="419"/>
      <c r="CG845" s="419"/>
      <c r="CH845" s="419"/>
    </row>
    <row r="846" spans="3:86" ht="21" thickBot="1">
      <c r="C846" s="425"/>
      <c r="P846" s="431"/>
      <c r="R846" s="419"/>
      <c r="S846" s="446"/>
      <c r="T846" s="419"/>
      <c r="V846" s="196"/>
      <c r="W846" s="419"/>
      <c r="X846" s="419"/>
      <c r="Z846" s="419"/>
      <c r="AA846" s="419"/>
      <c r="AB846" s="419"/>
      <c r="AD846" s="419"/>
      <c r="AE846" s="419"/>
      <c r="AF846" s="419"/>
      <c r="AH846" s="419"/>
      <c r="AI846" s="419"/>
      <c r="AJ846" s="419"/>
      <c r="AL846" s="419"/>
      <c r="AM846" s="419"/>
      <c r="AN846" s="403"/>
      <c r="AO846" s="419"/>
      <c r="AP846" s="419"/>
      <c r="AQ846" s="419"/>
      <c r="AR846" s="419"/>
      <c r="AS846" s="419"/>
      <c r="AT846" s="419"/>
      <c r="AU846" s="419"/>
      <c r="AV846" s="419"/>
      <c r="AX846" s="419"/>
      <c r="AY846" s="419"/>
      <c r="AZ846" s="419"/>
      <c r="BB846" s="419"/>
      <c r="BC846" s="419"/>
      <c r="BD846" s="419"/>
      <c r="BF846" s="419"/>
      <c r="BG846" s="419"/>
      <c r="BH846" s="419"/>
      <c r="BJ846" s="419"/>
      <c r="BK846" s="419"/>
      <c r="BL846" s="419"/>
      <c r="BN846" s="419"/>
      <c r="BO846" s="419"/>
      <c r="BP846" s="419"/>
      <c r="BR846" s="419"/>
      <c r="BS846" s="419"/>
      <c r="BT846" s="419"/>
      <c r="BV846" s="419"/>
      <c r="BW846" s="419"/>
      <c r="BX846" s="397"/>
      <c r="BZ846" s="449"/>
      <c r="CB846" s="419"/>
      <c r="CC846" s="419"/>
      <c r="CD846" s="419"/>
      <c r="CF846" s="419"/>
      <c r="CG846" s="419"/>
      <c r="CH846" s="419"/>
    </row>
    <row r="847" spans="3:86" ht="21" thickBot="1">
      <c r="C847" s="425"/>
      <c r="P847" s="431"/>
      <c r="R847" s="419"/>
      <c r="S847" s="446"/>
      <c r="T847" s="419"/>
      <c r="V847" s="196"/>
      <c r="W847" s="419"/>
      <c r="X847" s="419"/>
      <c r="Z847" s="419"/>
      <c r="AA847" s="419"/>
      <c r="AB847" s="419"/>
      <c r="AD847" s="419"/>
      <c r="AE847" s="419"/>
      <c r="AF847" s="419"/>
      <c r="AH847" s="419"/>
      <c r="AI847" s="419"/>
      <c r="AJ847" s="419"/>
      <c r="AL847" s="419"/>
      <c r="AM847" s="419"/>
      <c r="AN847" s="403"/>
      <c r="AO847" s="419"/>
      <c r="AP847" s="419"/>
      <c r="AQ847" s="419"/>
      <c r="AR847" s="419"/>
      <c r="AS847" s="419"/>
      <c r="AT847" s="419"/>
      <c r="AU847" s="419"/>
      <c r="AV847" s="419"/>
      <c r="AX847" s="419"/>
      <c r="AY847" s="419"/>
      <c r="AZ847" s="419"/>
      <c r="BB847" s="419"/>
      <c r="BC847" s="419"/>
      <c r="BD847" s="419"/>
      <c r="BF847" s="419"/>
      <c r="BG847" s="419"/>
      <c r="BH847" s="419"/>
      <c r="BJ847" s="419"/>
      <c r="BK847" s="419"/>
      <c r="BL847" s="419"/>
      <c r="BN847" s="419"/>
      <c r="BO847" s="419"/>
      <c r="BP847" s="419"/>
      <c r="BR847" s="419"/>
      <c r="BS847" s="419"/>
      <c r="BT847" s="419"/>
      <c r="BV847" s="419"/>
      <c r="BW847" s="419"/>
      <c r="BX847" s="397"/>
      <c r="BZ847" s="449"/>
      <c r="CB847" s="419"/>
      <c r="CC847" s="419"/>
      <c r="CD847" s="419"/>
      <c r="CF847" s="419"/>
      <c r="CG847" s="419"/>
      <c r="CH847" s="419"/>
    </row>
    <row r="848" spans="3:86" ht="21" thickBot="1">
      <c r="C848" s="425"/>
      <c r="P848" s="431"/>
      <c r="R848" s="419"/>
      <c r="S848" s="446"/>
      <c r="T848" s="419"/>
      <c r="V848" s="196"/>
      <c r="W848" s="419"/>
      <c r="X848" s="419"/>
      <c r="Z848" s="419"/>
      <c r="AA848" s="419"/>
      <c r="AB848" s="419"/>
      <c r="AD848" s="419"/>
      <c r="AE848" s="419"/>
      <c r="AF848" s="419"/>
      <c r="AH848" s="419"/>
      <c r="AI848" s="419"/>
      <c r="AJ848" s="419"/>
      <c r="AL848" s="419"/>
      <c r="AM848" s="419"/>
      <c r="AN848" s="403"/>
      <c r="AO848" s="419"/>
      <c r="AP848" s="419"/>
      <c r="AQ848" s="419"/>
      <c r="AR848" s="419"/>
      <c r="AS848" s="419"/>
      <c r="AT848" s="419"/>
      <c r="AU848" s="419"/>
      <c r="AV848" s="419"/>
      <c r="AX848" s="419"/>
      <c r="AY848" s="419"/>
      <c r="AZ848" s="419"/>
      <c r="BB848" s="419"/>
      <c r="BC848" s="419"/>
      <c r="BD848" s="419"/>
      <c r="BF848" s="419"/>
      <c r="BG848" s="419"/>
      <c r="BH848" s="419"/>
      <c r="BJ848" s="419"/>
      <c r="BK848" s="419"/>
      <c r="BL848" s="419"/>
      <c r="BN848" s="419"/>
      <c r="BO848" s="419"/>
      <c r="BP848" s="419"/>
      <c r="BR848" s="419"/>
      <c r="BS848" s="419"/>
      <c r="BT848" s="419"/>
      <c r="BV848" s="419"/>
      <c r="BW848" s="419"/>
      <c r="BX848" s="397"/>
      <c r="BZ848" s="449"/>
      <c r="CB848" s="419"/>
      <c r="CC848" s="419"/>
      <c r="CD848" s="419"/>
      <c r="CF848" s="419"/>
      <c r="CG848" s="419"/>
      <c r="CH848" s="419"/>
    </row>
    <row r="849" spans="3:86" ht="21" thickBot="1">
      <c r="C849" s="425"/>
      <c r="P849" s="431"/>
      <c r="R849" s="419"/>
      <c r="S849" s="446"/>
      <c r="T849" s="419"/>
      <c r="V849" s="196"/>
      <c r="W849" s="419"/>
      <c r="X849" s="419"/>
      <c r="Z849" s="419"/>
      <c r="AA849" s="419"/>
      <c r="AB849" s="419"/>
      <c r="AD849" s="419"/>
      <c r="AE849" s="419"/>
      <c r="AF849" s="419"/>
      <c r="AH849" s="419"/>
      <c r="AI849" s="419"/>
      <c r="AJ849" s="419"/>
      <c r="AL849" s="419"/>
      <c r="AM849" s="419"/>
      <c r="AN849" s="403"/>
      <c r="AO849" s="419"/>
      <c r="AP849" s="419"/>
      <c r="AQ849" s="419"/>
      <c r="AR849" s="419"/>
      <c r="AS849" s="419"/>
      <c r="AT849" s="419"/>
      <c r="AU849" s="419"/>
      <c r="AV849" s="419"/>
      <c r="AX849" s="419"/>
      <c r="AY849" s="419"/>
      <c r="AZ849" s="419"/>
      <c r="BB849" s="419"/>
      <c r="BC849" s="419"/>
      <c r="BD849" s="419"/>
      <c r="BF849" s="419"/>
      <c r="BG849" s="419"/>
      <c r="BH849" s="419"/>
      <c r="BJ849" s="419"/>
      <c r="BK849" s="419"/>
      <c r="BL849" s="419"/>
      <c r="BN849" s="419"/>
      <c r="BO849" s="419"/>
      <c r="BP849" s="419"/>
      <c r="BR849" s="419"/>
      <c r="BS849" s="419"/>
      <c r="BT849" s="419"/>
      <c r="BV849" s="419"/>
      <c r="BW849" s="419"/>
      <c r="BX849" s="397"/>
      <c r="BZ849" s="449"/>
      <c r="CB849" s="419"/>
      <c r="CC849" s="419"/>
      <c r="CD849" s="419"/>
      <c r="CF849" s="419"/>
      <c r="CG849" s="419"/>
      <c r="CH849" s="419"/>
    </row>
    <row r="850" spans="3:86" ht="21" thickBot="1">
      <c r="C850" s="425"/>
      <c r="P850" s="431"/>
      <c r="R850" s="419"/>
      <c r="S850" s="446"/>
      <c r="T850" s="419"/>
      <c r="V850" s="196"/>
      <c r="W850" s="419"/>
      <c r="X850" s="419"/>
      <c r="Z850" s="419"/>
      <c r="AA850" s="419"/>
      <c r="AB850" s="419"/>
      <c r="AD850" s="419"/>
      <c r="AE850" s="419"/>
      <c r="AF850" s="419"/>
      <c r="AH850" s="419"/>
      <c r="AI850" s="419"/>
      <c r="AJ850" s="419"/>
      <c r="AL850" s="419"/>
      <c r="AM850" s="419"/>
      <c r="AN850" s="403"/>
      <c r="AO850" s="419"/>
      <c r="AP850" s="419"/>
      <c r="AQ850" s="419"/>
      <c r="AR850" s="419"/>
      <c r="AS850" s="419"/>
      <c r="AT850" s="419"/>
      <c r="AU850" s="419"/>
      <c r="AV850" s="419"/>
      <c r="AX850" s="419"/>
      <c r="AY850" s="419"/>
      <c r="AZ850" s="419"/>
      <c r="BB850" s="419"/>
      <c r="BC850" s="419"/>
      <c r="BD850" s="419"/>
      <c r="BF850" s="419"/>
      <c r="BG850" s="419"/>
      <c r="BH850" s="419"/>
      <c r="BJ850" s="419"/>
      <c r="BK850" s="419"/>
      <c r="BL850" s="419"/>
      <c r="BN850" s="419"/>
      <c r="BO850" s="419"/>
      <c r="BP850" s="419"/>
      <c r="BR850" s="419"/>
      <c r="BS850" s="419"/>
      <c r="BT850" s="419"/>
      <c r="BV850" s="419"/>
      <c r="BW850" s="419"/>
      <c r="BX850" s="397"/>
      <c r="BZ850" s="449"/>
      <c r="CB850" s="419"/>
      <c r="CC850" s="419"/>
      <c r="CD850" s="419"/>
      <c r="CF850" s="419"/>
      <c r="CG850" s="419"/>
      <c r="CH850" s="419"/>
    </row>
    <row r="851" spans="3:86" ht="21" thickBot="1">
      <c r="C851" s="425"/>
      <c r="P851" s="431"/>
      <c r="R851" s="419"/>
      <c r="S851" s="446"/>
      <c r="T851" s="419"/>
      <c r="V851" s="196"/>
      <c r="W851" s="419"/>
      <c r="X851" s="419"/>
      <c r="Z851" s="419"/>
      <c r="AA851" s="419"/>
      <c r="AB851" s="419"/>
      <c r="AD851" s="419"/>
      <c r="AE851" s="419"/>
      <c r="AF851" s="419"/>
      <c r="AH851" s="419"/>
      <c r="AI851" s="419"/>
      <c r="AJ851" s="419"/>
      <c r="AL851" s="419"/>
      <c r="AM851" s="419"/>
      <c r="AN851" s="403"/>
      <c r="AO851" s="419"/>
      <c r="AP851" s="419"/>
      <c r="AQ851" s="419"/>
      <c r="AR851" s="419"/>
      <c r="AS851" s="419"/>
      <c r="AT851" s="419"/>
      <c r="AU851" s="419"/>
      <c r="AV851" s="419"/>
      <c r="AX851" s="419"/>
      <c r="AY851" s="419"/>
      <c r="AZ851" s="419"/>
      <c r="BB851" s="419"/>
      <c r="BC851" s="419"/>
      <c r="BD851" s="419"/>
      <c r="BF851" s="419"/>
      <c r="BG851" s="419"/>
      <c r="BH851" s="419"/>
      <c r="BJ851" s="419"/>
      <c r="BK851" s="419"/>
      <c r="BL851" s="419"/>
      <c r="BN851" s="419"/>
      <c r="BO851" s="419"/>
      <c r="BP851" s="419"/>
      <c r="BR851" s="419"/>
      <c r="BS851" s="419"/>
      <c r="BT851" s="419"/>
      <c r="BV851" s="419"/>
      <c r="BW851" s="419"/>
      <c r="BX851" s="397"/>
      <c r="BZ851" s="449"/>
      <c r="CB851" s="419"/>
      <c r="CC851" s="419"/>
      <c r="CD851" s="419"/>
      <c r="CF851" s="419"/>
      <c r="CG851" s="419"/>
      <c r="CH851" s="419"/>
    </row>
    <row r="852" spans="3:86" ht="21" thickBot="1">
      <c r="C852" s="425"/>
      <c r="P852" s="431"/>
      <c r="R852" s="419"/>
      <c r="S852" s="446"/>
      <c r="T852" s="419"/>
      <c r="V852" s="196"/>
      <c r="W852" s="419"/>
      <c r="X852" s="419"/>
      <c r="Z852" s="419"/>
      <c r="AA852" s="419"/>
      <c r="AB852" s="419"/>
      <c r="AD852" s="419"/>
      <c r="AE852" s="419"/>
      <c r="AF852" s="419"/>
      <c r="AH852" s="419"/>
      <c r="AI852" s="419"/>
      <c r="AJ852" s="419"/>
      <c r="AL852" s="419"/>
      <c r="AM852" s="419"/>
      <c r="AN852" s="403"/>
      <c r="AO852" s="419"/>
      <c r="AP852" s="419"/>
      <c r="AQ852" s="419"/>
      <c r="AR852" s="419"/>
      <c r="AS852" s="419"/>
      <c r="AT852" s="419"/>
      <c r="AU852" s="419"/>
      <c r="AV852" s="419"/>
      <c r="AX852" s="419"/>
      <c r="AY852" s="419"/>
      <c r="AZ852" s="419"/>
      <c r="BB852" s="419"/>
      <c r="BC852" s="419"/>
      <c r="BD852" s="419"/>
      <c r="BF852" s="419"/>
      <c r="BG852" s="419"/>
      <c r="BH852" s="419"/>
      <c r="BJ852" s="419"/>
      <c r="BK852" s="419"/>
      <c r="BL852" s="419"/>
      <c r="BN852" s="419"/>
      <c r="BO852" s="419"/>
      <c r="BP852" s="419"/>
      <c r="BR852" s="419"/>
      <c r="BS852" s="419"/>
      <c r="BT852" s="419"/>
      <c r="BV852" s="419"/>
      <c r="BW852" s="419"/>
      <c r="BX852" s="397"/>
      <c r="BZ852" s="449"/>
      <c r="CB852" s="419"/>
      <c r="CC852" s="419"/>
      <c r="CD852" s="419"/>
      <c r="CF852" s="419"/>
      <c r="CG852" s="419"/>
      <c r="CH852" s="419"/>
    </row>
    <row r="853" spans="3:86" ht="21" thickBot="1">
      <c r="C853" s="425"/>
      <c r="P853" s="431"/>
      <c r="R853" s="419"/>
      <c r="S853" s="446"/>
      <c r="T853" s="419"/>
      <c r="V853" s="196"/>
      <c r="W853" s="419"/>
      <c r="X853" s="419"/>
      <c r="Z853" s="419"/>
      <c r="AA853" s="419"/>
      <c r="AB853" s="419"/>
      <c r="AD853" s="419"/>
      <c r="AE853" s="419"/>
      <c r="AF853" s="419"/>
      <c r="AH853" s="419"/>
      <c r="AI853" s="419"/>
      <c r="AJ853" s="419"/>
      <c r="AL853" s="419"/>
      <c r="AM853" s="419"/>
      <c r="AN853" s="403"/>
      <c r="AO853" s="419"/>
      <c r="AP853" s="419"/>
      <c r="AQ853" s="419"/>
      <c r="AR853" s="419"/>
      <c r="AS853" s="419"/>
      <c r="AT853" s="419"/>
      <c r="AU853" s="419"/>
      <c r="AV853" s="419"/>
      <c r="AX853" s="419"/>
      <c r="AY853" s="419"/>
      <c r="AZ853" s="419"/>
      <c r="BB853" s="419"/>
      <c r="BC853" s="419"/>
      <c r="BD853" s="419"/>
      <c r="BF853" s="419"/>
      <c r="BG853" s="419"/>
      <c r="BH853" s="419"/>
      <c r="BJ853" s="419"/>
      <c r="BK853" s="419"/>
      <c r="BL853" s="419"/>
      <c r="BN853" s="419"/>
      <c r="BO853" s="419"/>
      <c r="BP853" s="419"/>
      <c r="BR853" s="419"/>
      <c r="BS853" s="419"/>
      <c r="BT853" s="419"/>
      <c r="BV853" s="419"/>
      <c r="BW853" s="419"/>
      <c r="BX853" s="397"/>
      <c r="BZ853" s="449"/>
      <c r="CB853" s="419"/>
      <c r="CC853" s="419"/>
      <c r="CD853" s="419"/>
      <c r="CF853" s="419"/>
      <c r="CG853" s="419"/>
      <c r="CH853" s="419"/>
    </row>
    <row r="854" spans="3:86" ht="21" thickBot="1">
      <c r="C854" s="425"/>
      <c r="P854" s="431"/>
      <c r="R854" s="419"/>
      <c r="S854" s="446"/>
      <c r="T854" s="419"/>
      <c r="V854" s="196"/>
      <c r="W854" s="419"/>
      <c r="X854" s="419"/>
      <c r="Z854" s="419"/>
      <c r="AA854" s="419"/>
      <c r="AB854" s="419"/>
      <c r="AD854" s="419"/>
      <c r="AE854" s="419"/>
      <c r="AF854" s="419"/>
      <c r="AH854" s="419"/>
      <c r="AI854" s="419"/>
      <c r="AJ854" s="419"/>
      <c r="AL854" s="419"/>
      <c r="AM854" s="419"/>
      <c r="AN854" s="403"/>
      <c r="AO854" s="419"/>
      <c r="AP854" s="419"/>
      <c r="AQ854" s="419"/>
      <c r="AR854" s="419"/>
      <c r="AS854" s="419"/>
      <c r="AT854" s="419"/>
      <c r="AU854" s="419"/>
      <c r="AV854" s="419"/>
      <c r="AX854" s="419"/>
      <c r="AY854" s="419"/>
      <c r="AZ854" s="419"/>
      <c r="BB854" s="419"/>
      <c r="BC854" s="419"/>
      <c r="BD854" s="419"/>
      <c r="BF854" s="419"/>
      <c r="BG854" s="419"/>
      <c r="BH854" s="419"/>
      <c r="BJ854" s="419"/>
      <c r="BK854" s="419"/>
      <c r="BL854" s="419"/>
      <c r="BN854" s="419"/>
      <c r="BO854" s="419"/>
      <c r="BP854" s="419"/>
      <c r="BR854" s="419"/>
      <c r="BS854" s="419"/>
      <c r="BT854" s="419"/>
      <c r="BV854" s="419"/>
      <c r="BW854" s="419"/>
      <c r="BX854" s="397"/>
      <c r="BZ854" s="449"/>
      <c r="CB854" s="419"/>
      <c r="CC854" s="419"/>
      <c r="CD854" s="419"/>
      <c r="CF854" s="419"/>
      <c r="CG854" s="419"/>
      <c r="CH854" s="419"/>
    </row>
    <row r="855" spans="3:86" ht="21" thickBot="1">
      <c r="C855" s="425"/>
      <c r="P855" s="431"/>
      <c r="R855" s="419"/>
      <c r="S855" s="446"/>
      <c r="T855" s="419"/>
      <c r="V855" s="196"/>
      <c r="W855" s="419"/>
      <c r="X855" s="419"/>
      <c r="Z855" s="419"/>
      <c r="AA855" s="419"/>
      <c r="AB855" s="419"/>
      <c r="AD855" s="419"/>
      <c r="AE855" s="419"/>
      <c r="AF855" s="419"/>
      <c r="AH855" s="419"/>
      <c r="AI855" s="419"/>
      <c r="AJ855" s="419"/>
      <c r="AL855" s="419"/>
      <c r="AM855" s="419"/>
      <c r="AN855" s="403"/>
      <c r="AO855" s="419"/>
      <c r="AP855" s="419"/>
      <c r="AQ855" s="419"/>
      <c r="AR855" s="419"/>
      <c r="AS855" s="419"/>
      <c r="AT855" s="419"/>
      <c r="AU855" s="419"/>
      <c r="AV855" s="419"/>
      <c r="AX855" s="419"/>
      <c r="AY855" s="419"/>
      <c r="AZ855" s="419"/>
      <c r="BB855" s="419"/>
      <c r="BC855" s="419"/>
      <c r="BD855" s="419"/>
      <c r="BF855" s="419"/>
      <c r="BG855" s="419"/>
      <c r="BH855" s="419"/>
      <c r="BJ855" s="419"/>
      <c r="BK855" s="419"/>
      <c r="BL855" s="419"/>
      <c r="BN855" s="419"/>
      <c r="BO855" s="419"/>
      <c r="BP855" s="419"/>
      <c r="BR855" s="419"/>
      <c r="BS855" s="419"/>
      <c r="BT855" s="419"/>
      <c r="BV855" s="419"/>
      <c r="BW855" s="419"/>
      <c r="BX855" s="397"/>
      <c r="BZ855" s="449"/>
      <c r="CB855" s="419"/>
      <c r="CC855" s="419"/>
      <c r="CD855" s="419"/>
      <c r="CF855" s="419"/>
      <c r="CG855" s="419"/>
      <c r="CH855" s="419"/>
    </row>
    <row r="856" spans="3:86" ht="21" thickBot="1">
      <c r="C856" s="425"/>
      <c r="P856" s="431"/>
      <c r="R856" s="419"/>
      <c r="S856" s="446"/>
      <c r="T856" s="419"/>
      <c r="V856" s="196"/>
      <c r="W856" s="419"/>
      <c r="X856" s="419"/>
      <c r="Z856" s="419"/>
      <c r="AA856" s="419"/>
      <c r="AB856" s="419"/>
      <c r="AD856" s="419"/>
      <c r="AE856" s="419"/>
      <c r="AF856" s="419"/>
      <c r="AH856" s="419"/>
      <c r="AI856" s="419"/>
      <c r="AJ856" s="419"/>
      <c r="AL856" s="419"/>
      <c r="AM856" s="419"/>
      <c r="AN856" s="403"/>
      <c r="AO856" s="419"/>
      <c r="AP856" s="419"/>
      <c r="AQ856" s="419"/>
      <c r="AR856" s="419"/>
      <c r="AS856" s="419"/>
      <c r="AT856" s="419"/>
      <c r="AU856" s="419"/>
      <c r="AV856" s="419"/>
      <c r="AX856" s="419"/>
      <c r="AY856" s="419"/>
      <c r="AZ856" s="419"/>
      <c r="BB856" s="419"/>
      <c r="BC856" s="419"/>
      <c r="BD856" s="419"/>
      <c r="BF856" s="419"/>
      <c r="BG856" s="419"/>
      <c r="BH856" s="419"/>
      <c r="BJ856" s="419"/>
      <c r="BK856" s="419"/>
      <c r="BL856" s="419"/>
      <c r="BN856" s="419"/>
      <c r="BO856" s="419"/>
      <c r="BP856" s="419"/>
      <c r="BR856" s="419"/>
      <c r="BS856" s="419"/>
      <c r="BT856" s="419"/>
      <c r="BV856" s="419"/>
      <c r="BW856" s="419"/>
      <c r="BX856" s="397"/>
      <c r="BZ856" s="449"/>
      <c r="CB856" s="419"/>
      <c r="CC856" s="419"/>
      <c r="CD856" s="419"/>
      <c r="CF856" s="419"/>
      <c r="CG856" s="419"/>
      <c r="CH856" s="419"/>
    </row>
    <row r="857" spans="3:86" ht="21" thickBot="1">
      <c r="C857" s="425"/>
      <c r="P857" s="431"/>
      <c r="R857" s="419"/>
      <c r="S857" s="446"/>
      <c r="T857" s="419"/>
      <c r="V857" s="196"/>
      <c r="W857" s="419"/>
      <c r="X857" s="419"/>
      <c r="Z857" s="419"/>
      <c r="AA857" s="419"/>
      <c r="AB857" s="419"/>
      <c r="AD857" s="419"/>
      <c r="AE857" s="419"/>
      <c r="AF857" s="419"/>
      <c r="AH857" s="419"/>
      <c r="AI857" s="419"/>
      <c r="AJ857" s="419"/>
      <c r="AL857" s="419"/>
      <c r="AM857" s="419"/>
      <c r="AN857" s="403"/>
      <c r="AO857" s="419"/>
      <c r="AP857" s="419"/>
      <c r="AQ857" s="419"/>
      <c r="AR857" s="419"/>
      <c r="AS857" s="419"/>
      <c r="AT857" s="419"/>
      <c r="AU857" s="419"/>
      <c r="AV857" s="419"/>
      <c r="AX857" s="419"/>
      <c r="AY857" s="419"/>
      <c r="AZ857" s="419"/>
      <c r="BB857" s="419"/>
      <c r="BC857" s="419"/>
      <c r="BD857" s="419"/>
      <c r="BF857" s="419"/>
      <c r="BG857" s="419"/>
      <c r="BH857" s="419"/>
      <c r="BJ857" s="419"/>
      <c r="BK857" s="419"/>
      <c r="BL857" s="419"/>
      <c r="BN857" s="419"/>
      <c r="BO857" s="419"/>
      <c r="BP857" s="419"/>
      <c r="BR857" s="419"/>
      <c r="BS857" s="419"/>
      <c r="BT857" s="419"/>
      <c r="BV857" s="419"/>
      <c r="BW857" s="419"/>
      <c r="BX857" s="397"/>
      <c r="BZ857" s="449"/>
      <c r="CB857" s="419"/>
      <c r="CC857" s="419"/>
      <c r="CD857" s="419"/>
      <c r="CF857" s="419"/>
      <c r="CG857" s="419"/>
      <c r="CH857" s="419"/>
    </row>
    <row r="858" spans="3:86" ht="21" thickBot="1">
      <c r="C858" s="425"/>
      <c r="P858" s="431"/>
      <c r="R858" s="419"/>
      <c r="S858" s="446"/>
      <c r="T858" s="419"/>
      <c r="V858" s="196"/>
      <c r="W858" s="419"/>
      <c r="X858" s="419"/>
      <c r="Z858" s="419"/>
      <c r="AA858" s="419"/>
      <c r="AB858" s="419"/>
      <c r="AD858" s="419"/>
      <c r="AE858" s="419"/>
      <c r="AF858" s="419"/>
      <c r="AH858" s="419"/>
      <c r="AI858" s="419"/>
      <c r="AJ858" s="419"/>
      <c r="AL858" s="419"/>
      <c r="AM858" s="419"/>
      <c r="AN858" s="403"/>
      <c r="AO858" s="419"/>
      <c r="AP858" s="419"/>
      <c r="AQ858" s="419"/>
      <c r="AR858" s="419"/>
      <c r="AS858" s="419"/>
      <c r="AT858" s="419"/>
      <c r="AU858" s="419"/>
      <c r="AV858" s="419"/>
      <c r="AX858" s="419"/>
      <c r="AY858" s="419"/>
      <c r="AZ858" s="419"/>
      <c r="BB858" s="419"/>
      <c r="BC858" s="419"/>
      <c r="BD858" s="419"/>
      <c r="BF858" s="419"/>
      <c r="BG858" s="419"/>
      <c r="BH858" s="419"/>
      <c r="BJ858" s="419"/>
      <c r="BK858" s="419"/>
      <c r="BL858" s="419"/>
      <c r="BN858" s="419"/>
      <c r="BO858" s="419"/>
      <c r="BP858" s="419"/>
      <c r="BR858" s="419"/>
      <c r="BS858" s="419"/>
      <c r="BT858" s="419"/>
      <c r="BV858" s="419"/>
      <c r="BW858" s="419"/>
      <c r="BX858" s="397"/>
      <c r="BZ858" s="449"/>
      <c r="CB858" s="419"/>
      <c r="CC858" s="419"/>
      <c r="CD858" s="419"/>
      <c r="CF858" s="419"/>
      <c r="CG858" s="419"/>
      <c r="CH858" s="419"/>
    </row>
    <row r="859" spans="3:86" ht="21" thickBot="1">
      <c r="C859" s="425"/>
      <c r="P859" s="431"/>
      <c r="R859" s="419"/>
      <c r="S859" s="446"/>
      <c r="T859" s="419"/>
      <c r="V859" s="196"/>
      <c r="W859" s="419"/>
      <c r="X859" s="419"/>
      <c r="Z859" s="419"/>
      <c r="AA859" s="419"/>
      <c r="AB859" s="419"/>
      <c r="AD859" s="419"/>
      <c r="AE859" s="419"/>
      <c r="AF859" s="419"/>
      <c r="AH859" s="419"/>
      <c r="AI859" s="419"/>
      <c r="AJ859" s="419"/>
      <c r="AL859" s="419"/>
      <c r="AM859" s="419"/>
      <c r="AN859" s="403"/>
      <c r="AO859" s="419"/>
      <c r="AP859" s="419"/>
      <c r="AQ859" s="419"/>
      <c r="AR859" s="419"/>
      <c r="AS859" s="419"/>
      <c r="AT859" s="419"/>
      <c r="AU859" s="419"/>
      <c r="AV859" s="419"/>
      <c r="AX859" s="419"/>
      <c r="AY859" s="419"/>
      <c r="AZ859" s="419"/>
      <c r="BB859" s="419"/>
      <c r="BC859" s="419"/>
      <c r="BD859" s="419"/>
      <c r="BF859" s="419"/>
      <c r="BG859" s="419"/>
      <c r="BH859" s="419"/>
      <c r="BJ859" s="419"/>
      <c r="BK859" s="419"/>
      <c r="BL859" s="419"/>
      <c r="BN859" s="419"/>
      <c r="BO859" s="419"/>
      <c r="BP859" s="419"/>
      <c r="BR859" s="419"/>
      <c r="BS859" s="419"/>
      <c r="BT859" s="419"/>
      <c r="BV859" s="419"/>
      <c r="BW859" s="419"/>
      <c r="BX859" s="397"/>
      <c r="BZ859" s="449"/>
      <c r="CB859" s="419"/>
      <c r="CC859" s="419"/>
      <c r="CD859" s="419"/>
      <c r="CF859" s="419"/>
      <c r="CG859" s="419"/>
      <c r="CH859" s="419"/>
    </row>
    <row r="860" spans="3:86" ht="21" thickBot="1">
      <c r="C860" s="425"/>
      <c r="P860" s="431"/>
      <c r="R860" s="419"/>
      <c r="S860" s="446"/>
      <c r="T860" s="419"/>
      <c r="V860" s="196"/>
      <c r="W860" s="419"/>
      <c r="X860" s="419"/>
      <c r="Z860" s="419"/>
      <c r="AA860" s="419"/>
      <c r="AB860" s="419"/>
      <c r="AD860" s="419"/>
      <c r="AE860" s="419"/>
      <c r="AF860" s="419"/>
      <c r="AH860" s="419"/>
      <c r="AI860" s="419"/>
      <c r="AJ860" s="419"/>
      <c r="AL860" s="419"/>
      <c r="AM860" s="419"/>
      <c r="AN860" s="403"/>
      <c r="AO860" s="419"/>
      <c r="AP860" s="419"/>
      <c r="AQ860" s="419"/>
      <c r="AR860" s="419"/>
      <c r="AS860" s="419"/>
      <c r="AT860" s="419"/>
      <c r="AU860" s="419"/>
      <c r="AV860" s="419"/>
      <c r="AX860" s="419"/>
      <c r="AY860" s="419"/>
      <c r="AZ860" s="419"/>
      <c r="BB860" s="419"/>
      <c r="BC860" s="419"/>
      <c r="BD860" s="419"/>
      <c r="BF860" s="419"/>
      <c r="BG860" s="419"/>
      <c r="BH860" s="419"/>
      <c r="BJ860" s="419"/>
      <c r="BK860" s="419"/>
      <c r="BL860" s="419"/>
      <c r="BN860" s="419"/>
      <c r="BO860" s="419"/>
      <c r="BP860" s="419"/>
      <c r="BR860" s="419"/>
      <c r="BS860" s="419"/>
      <c r="BT860" s="419"/>
      <c r="BV860" s="419"/>
      <c r="BW860" s="419"/>
      <c r="BX860" s="397"/>
      <c r="BZ860" s="449"/>
      <c r="CB860" s="419"/>
      <c r="CC860" s="419"/>
      <c r="CD860" s="419"/>
      <c r="CF860" s="419"/>
      <c r="CG860" s="419"/>
      <c r="CH860" s="419"/>
    </row>
    <row r="861" spans="3:86" ht="21" thickBot="1">
      <c r="C861" s="425"/>
      <c r="P861" s="431"/>
      <c r="R861" s="419"/>
      <c r="S861" s="446"/>
      <c r="T861" s="419"/>
      <c r="V861" s="196"/>
      <c r="W861" s="419"/>
      <c r="X861" s="419"/>
      <c r="Z861" s="419"/>
      <c r="AA861" s="419"/>
      <c r="AB861" s="419"/>
      <c r="AD861" s="419"/>
      <c r="AE861" s="419"/>
      <c r="AF861" s="419"/>
      <c r="AH861" s="419"/>
      <c r="AI861" s="419"/>
      <c r="AJ861" s="419"/>
      <c r="AL861" s="419"/>
      <c r="AM861" s="419"/>
      <c r="AN861" s="403"/>
      <c r="AO861" s="419"/>
      <c r="AP861" s="419"/>
      <c r="AQ861" s="419"/>
      <c r="AR861" s="419"/>
      <c r="AS861" s="419"/>
      <c r="AT861" s="419"/>
      <c r="AU861" s="419"/>
      <c r="AV861" s="419"/>
      <c r="AX861" s="419"/>
      <c r="AY861" s="419"/>
      <c r="AZ861" s="419"/>
      <c r="BB861" s="419"/>
      <c r="BC861" s="419"/>
      <c r="BD861" s="419"/>
      <c r="BF861" s="419"/>
      <c r="BG861" s="419"/>
      <c r="BH861" s="419"/>
      <c r="BJ861" s="419"/>
      <c r="BK861" s="419"/>
      <c r="BL861" s="419"/>
      <c r="BN861" s="419"/>
      <c r="BO861" s="419"/>
      <c r="BP861" s="419"/>
      <c r="BR861" s="419"/>
      <c r="BS861" s="419"/>
      <c r="BT861" s="419"/>
      <c r="BV861" s="419"/>
      <c r="BW861" s="419"/>
      <c r="BX861" s="397"/>
      <c r="BZ861" s="449"/>
      <c r="CB861" s="419"/>
      <c r="CC861" s="419"/>
      <c r="CD861" s="419"/>
      <c r="CF861" s="419"/>
      <c r="CG861" s="419"/>
      <c r="CH861" s="419"/>
    </row>
    <row r="862" spans="3:86" ht="21" thickBot="1">
      <c r="C862" s="425"/>
      <c r="P862" s="431"/>
      <c r="R862" s="419"/>
      <c r="S862" s="446"/>
      <c r="T862" s="419"/>
      <c r="V862" s="196"/>
      <c r="W862" s="419"/>
      <c r="X862" s="419"/>
      <c r="Z862" s="419"/>
      <c r="AA862" s="419"/>
      <c r="AB862" s="419"/>
      <c r="AD862" s="419"/>
      <c r="AE862" s="419"/>
      <c r="AF862" s="419"/>
      <c r="AH862" s="419"/>
      <c r="AI862" s="419"/>
      <c r="AJ862" s="419"/>
      <c r="AL862" s="419"/>
      <c r="AM862" s="419"/>
      <c r="AN862" s="403"/>
      <c r="AO862" s="419"/>
      <c r="AP862" s="419"/>
      <c r="AQ862" s="419"/>
      <c r="AR862" s="419"/>
      <c r="AS862" s="419"/>
      <c r="AT862" s="419"/>
      <c r="AU862" s="419"/>
      <c r="AV862" s="419"/>
      <c r="AX862" s="419"/>
      <c r="AY862" s="419"/>
      <c r="AZ862" s="419"/>
      <c r="BB862" s="419"/>
      <c r="BC862" s="419"/>
      <c r="BD862" s="419"/>
      <c r="BF862" s="419"/>
      <c r="BG862" s="419"/>
      <c r="BH862" s="419"/>
      <c r="BJ862" s="419"/>
      <c r="BK862" s="419"/>
      <c r="BL862" s="419"/>
      <c r="BN862" s="419"/>
      <c r="BO862" s="419"/>
      <c r="BP862" s="419"/>
      <c r="BR862" s="419"/>
      <c r="BS862" s="419"/>
      <c r="BT862" s="419"/>
      <c r="BV862" s="419"/>
      <c r="BW862" s="419"/>
      <c r="BX862" s="397"/>
      <c r="BZ862" s="449"/>
      <c r="CB862" s="419"/>
      <c r="CC862" s="419"/>
      <c r="CD862" s="419"/>
      <c r="CF862" s="419"/>
      <c r="CG862" s="419"/>
      <c r="CH862" s="419"/>
    </row>
    <row r="863" spans="3:86" ht="21" thickBot="1">
      <c r="C863" s="425"/>
      <c r="P863" s="431"/>
      <c r="R863" s="419"/>
      <c r="S863" s="446"/>
      <c r="T863" s="419"/>
      <c r="V863" s="196"/>
      <c r="W863" s="419"/>
      <c r="X863" s="419"/>
      <c r="Z863" s="419"/>
      <c r="AA863" s="419"/>
      <c r="AB863" s="419"/>
      <c r="AD863" s="419"/>
      <c r="AE863" s="419"/>
      <c r="AF863" s="419"/>
      <c r="AH863" s="419"/>
      <c r="AI863" s="419"/>
      <c r="AJ863" s="419"/>
      <c r="AL863" s="419"/>
      <c r="AM863" s="419"/>
      <c r="AN863" s="403"/>
      <c r="AO863" s="419"/>
      <c r="AP863" s="419"/>
      <c r="AQ863" s="419"/>
      <c r="AR863" s="419"/>
      <c r="AS863" s="419"/>
      <c r="AT863" s="419"/>
      <c r="AU863" s="419"/>
      <c r="AV863" s="419"/>
      <c r="AX863" s="419"/>
      <c r="AY863" s="419"/>
      <c r="AZ863" s="419"/>
      <c r="BB863" s="419"/>
      <c r="BC863" s="419"/>
      <c r="BD863" s="419"/>
      <c r="BF863" s="419"/>
      <c r="BG863" s="419"/>
      <c r="BH863" s="419"/>
      <c r="BJ863" s="419"/>
      <c r="BK863" s="419"/>
      <c r="BL863" s="419"/>
      <c r="BN863" s="419"/>
      <c r="BO863" s="419"/>
      <c r="BP863" s="419"/>
      <c r="BR863" s="419"/>
      <c r="BS863" s="419"/>
      <c r="BT863" s="419"/>
      <c r="BV863" s="419"/>
      <c r="BW863" s="419"/>
      <c r="BX863" s="397"/>
      <c r="BZ863" s="449"/>
      <c r="CB863" s="419"/>
      <c r="CC863" s="419"/>
      <c r="CD863" s="419"/>
      <c r="CF863" s="419"/>
      <c r="CG863" s="419"/>
      <c r="CH863" s="419"/>
    </row>
    <row r="864" spans="3:86" ht="21" thickBot="1">
      <c r="C864" s="425"/>
      <c r="P864" s="431"/>
      <c r="R864" s="419"/>
      <c r="S864" s="446"/>
      <c r="T864" s="419"/>
      <c r="V864" s="196"/>
      <c r="W864" s="419"/>
      <c r="X864" s="419"/>
      <c r="Z864" s="419"/>
      <c r="AA864" s="419"/>
      <c r="AB864" s="419"/>
      <c r="AD864" s="419"/>
      <c r="AE864" s="419"/>
      <c r="AF864" s="419"/>
      <c r="AH864" s="419"/>
      <c r="AI864" s="419"/>
      <c r="AJ864" s="419"/>
      <c r="AL864" s="419"/>
      <c r="AM864" s="419"/>
      <c r="AN864" s="403"/>
      <c r="AO864" s="419"/>
      <c r="AP864" s="419"/>
      <c r="AQ864" s="419"/>
      <c r="AR864" s="419"/>
      <c r="AS864" s="419"/>
      <c r="AT864" s="419"/>
      <c r="AU864" s="419"/>
      <c r="AV864" s="419"/>
      <c r="AX864" s="419"/>
      <c r="AY864" s="419"/>
      <c r="AZ864" s="419"/>
      <c r="BB864" s="419"/>
      <c r="BC864" s="419"/>
      <c r="BD864" s="419"/>
      <c r="BF864" s="419"/>
      <c r="BG864" s="419"/>
      <c r="BH864" s="419"/>
      <c r="BJ864" s="419"/>
      <c r="BK864" s="419"/>
      <c r="BL864" s="419"/>
      <c r="BN864" s="419"/>
      <c r="BO864" s="419"/>
      <c r="BP864" s="419"/>
      <c r="BR864" s="419"/>
      <c r="BS864" s="419"/>
      <c r="BT864" s="419"/>
      <c r="BV864" s="419"/>
      <c r="BW864" s="419"/>
      <c r="BX864" s="397"/>
      <c r="BZ864" s="449"/>
      <c r="CB864" s="419"/>
      <c r="CC864" s="419"/>
      <c r="CD864" s="419"/>
      <c r="CF864" s="419"/>
      <c r="CG864" s="419"/>
      <c r="CH864" s="419"/>
    </row>
    <row r="865" spans="3:86" ht="21" thickBot="1">
      <c r="C865" s="425"/>
      <c r="P865" s="431"/>
      <c r="R865" s="419"/>
      <c r="S865" s="446"/>
      <c r="T865" s="419"/>
      <c r="V865" s="196"/>
      <c r="W865" s="419"/>
      <c r="X865" s="419"/>
      <c r="Z865" s="419"/>
      <c r="AA865" s="419"/>
      <c r="AB865" s="419"/>
      <c r="AD865" s="419"/>
      <c r="AE865" s="419"/>
      <c r="AF865" s="419"/>
      <c r="AH865" s="419"/>
      <c r="AI865" s="419"/>
      <c r="AJ865" s="419"/>
      <c r="AL865" s="419"/>
      <c r="AM865" s="419"/>
      <c r="AN865" s="403"/>
      <c r="AO865" s="419"/>
      <c r="AP865" s="419"/>
      <c r="AQ865" s="419"/>
      <c r="AR865" s="419"/>
      <c r="AS865" s="419"/>
      <c r="AT865" s="419"/>
      <c r="AU865" s="419"/>
      <c r="AV865" s="419"/>
      <c r="AX865" s="419"/>
      <c r="AY865" s="419"/>
      <c r="AZ865" s="419"/>
      <c r="BB865" s="419"/>
      <c r="BC865" s="419"/>
      <c r="BD865" s="419"/>
      <c r="BF865" s="419"/>
      <c r="BG865" s="419"/>
      <c r="BH865" s="419"/>
      <c r="BJ865" s="419"/>
      <c r="BK865" s="419"/>
      <c r="BL865" s="419"/>
      <c r="BN865" s="419"/>
      <c r="BO865" s="419"/>
      <c r="BP865" s="419"/>
      <c r="BR865" s="419"/>
      <c r="BS865" s="419"/>
      <c r="BT865" s="419"/>
      <c r="BV865" s="419"/>
      <c r="BW865" s="419"/>
      <c r="BX865" s="397"/>
      <c r="BZ865" s="449"/>
      <c r="CB865" s="419"/>
      <c r="CC865" s="419"/>
      <c r="CD865" s="419"/>
      <c r="CF865" s="419"/>
      <c r="CG865" s="419"/>
      <c r="CH865" s="419"/>
    </row>
    <row r="866" spans="3:86" ht="21" thickBot="1">
      <c r="C866" s="425"/>
      <c r="P866" s="431"/>
      <c r="R866" s="419"/>
      <c r="S866" s="446"/>
      <c r="T866" s="419"/>
      <c r="V866" s="196"/>
      <c r="W866" s="419"/>
      <c r="X866" s="419"/>
      <c r="Z866" s="419"/>
      <c r="AA866" s="419"/>
      <c r="AB866" s="419"/>
      <c r="AD866" s="419"/>
      <c r="AE866" s="419"/>
      <c r="AF866" s="419"/>
      <c r="AH866" s="419"/>
      <c r="AI866" s="419"/>
      <c r="AJ866" s="419"/>
      <c r="AL866" s="419"/>
      <c r="AM866" s="419"/>
      <c r="AN866" s="403"/>
      <c r="AO866" s="419"/>
      <c r="AP866" s="419"/>
      <c r="AQ866" s="419"/>
      <c r="AR866" s="419"/>
      <c r="AS866" s="419"/>
      <c r="AT866" s="419"/>
      <c r="AU866" s="419"/>
      <c r="AV866" s="419"/>
      <c r="AX866" s="419"/>
      <c r="AY866" s="419"/>
      <c r="AZ866" s="419"/>
      <c r="BB866" s="419"/>
      <c r="BC866" s="419"/>
      <c r="BD866" s="419"/>
      <c r="BF866" s="419"/>
      <c r="BG866" s="419"/>
      <c r="BH866" s="419"/>
      <c r="BJ866" s="419"/>
      <c r="BK866" s="419"/>
      <c r="BL866" s="419"/>
      <c r="BN866" s="419"/>
      <c r="BO866" s="419"/>
      <c r="BP866" s="419"/>
      <c r="BR866" s="419"/>
      <c r="BS866" s="419"/>
      <c r="BT866" s="419"/>
      <c r="BV866" s="419"/>
      <c r="BW866" s="419"/>
      <c r="BX866" s="397"/>
      <c r="BZ866" s="449"/>
      <c r="CB866" s="419"/>
      <c r="CC866" s="419"/>
      <c r="CD866" s="419"/>
      <c r="CF866" s="419"/>
      <c r="CG866" s="419"/>
      <c r="CH866" s="419"/>
    </row>
    <row r="867" spans="3:86" ht="21" thickBot="1">
      <c r="C867" s="425"/>
      <c r="P867" s="431"/>
      <c r="R867" s="419"/>
      <c r="S867" s="446"/>
      <c r="T867" s="419"/>
      <c r="V867" s="196"/>
      <c r="W867" s="419"/>
      <c r="X867" s="419"/>
      <c r="Z867" s="419"/>
      <c r="AA867" s="419"/>
      <c r="AB867" s="419"/>
      <c r="AD867" s="419"/>
      <c r="AE867" s="419"/>
      <c r="AF867" s="419"/>
      <c r="AH867" s="419"/>
      <c r="AI867" s="419"/>
      <c r="AJ867" s="419"/>
      <c r="AL867" s="419"/>
      <c r="AM867" s="419"/>
      <c r="AN867" s="403"/>
      <c r="AO867" s="419"/>
      <c r="AP867" s="419"/>
      <c r="AQ867" s="419"/>
      <c r="AR867" s="419"/>
      <c r="AS867" s="419"/>
      <c r="AT867" s="419"/>
      <c r="AU867" s="419"/>
      <c r="AV867" s="419"/>
      <c r="AX867" s="419"/>
      <c r="AY867" s="419"/>
      <c r="AZ867" s="419"/>
      <c r="BB867" s="419"/>
      <c r="BC867" s="419"/>
      <c r="BD867" s="419"/>
      <c r="BF867" s="419"/>
      <c r="BG867" s="419"/>
      <c r="BH867" s="419"/>
      <c r="BJ867" s="419"/>
      <c r="BK867" s="419"/>
      <c r="BL867" s="419"/>
      <c r="BN867" s="419"/>
      <c r="BO867" s="419"/>
      <c r="BP867" s="419"/>
      <c r="BR867" s="419"/>
      <c r="BS867" s="419"/>
      <c r="BT867" s="419"/>
      <c r="BV867" s="419"/>
      <c r="BW867" s="419"/>
      <c r="BX867" s="397"/>
      <c r="BZ867" s="449"/>
      <c r="CB867" s="419"/>
      <c r="CC867" s="419"/>
      <c r="CD867" s="419"/>
      <c r="CF867" s="419"/>
      <c r="CG867" s="419"/>
      <c r="CH867" s="419"/>
    </row>
    <row r="868" spans="3:86" ht="21" thickBot="1">
      <c r="C868" s="425"/>
      <c r="P868" s="431"/>
      <c r="R868" s="419"/>
      <c r="S868" s="446"/>
      <c r="T868" s="419"/>
      <c r="V868" s="196"/>
      <c r="W868" s="419"/>
      <c r="X868" s="419"/>
      <c r="Z868" s="419"/>
      <c r="AA868" s="419"/>
      <c r="AB868" s="419"/>
      <c r="AD868" s="419"/>
      <c r="AE868" s="419"/>
      <c r="AF868" s="419"/>
      <c r="AH868" s="419"/>
      <c r="AI868" s="419"/>
      <c r="AJ868" s="419"/>
      <c r="AL868" s="419"/>
      <c r="AM868" s="419"/>
      <c r="AN868" s="403"/>
      <c r="AO868" s="419"/>
      <c r="AP868" s="419"/>
      <c r="AQ868" s="419"/>
      <c r="AR868" s="419"/>
      <c r="AS868" s="419"/>
      <c r="AT868" s="419"/>
      <c r="AU868" s="419"/>
      <c r="AV868" s="419"/>
      <c r="AX868" s="419"/>
      <c r="AY868" s="419"/>
      <c r="AZ868" s="419"/>
      <c r="BB868" s="419"/>
      <c r="BC868" s="419"/>
      <c r="BD868" s="419"/>
      <c r="BF868" s="419"/>
      <c r="BG868" s="419"/>
      <c r="BH868" s="419"/>
      <c r="BJ868" s="419"/>
      <c r="BK868" s="419"/>
      <c r="BL868" s="419"/>
      <c r="BN868" s="419"/>
      <c r="BO868" s="419"/>
      <c r="BP868" s="419"/>
      <c r="BR868" s="419"/>
      <c r="BS868" s="419"/>
      <c r="BT868" s="419"/>
      <c r="BV868" s="419"/>
      <c r="BW868" s="419"/>
      <c r="BX868" s="397"/>
      <c r="BZ868" s="449"/>
      <c r="CB868" s="419"/>
      <c r="CC868" s="419"/>
      <c r="CD868" s="419"/>
      <c r="CF868" s="419"/>
      <c r="CG868" s="419"/>
      <c r="CH868" s="419"/>
    </row>
    <row r="869" spans="3:86" ht="21" thickBot="1">
      <c r="C869" s="425"/>
      <c r="P869" s="431"/>
      <c r="R869" s="419"/>
      <c r="S869" s="446"/>
      <c r="T869" s="419"/>
      <c r="V869" s="196"/>
      <c r="W869" s="419"/>
      <c r="X869" s="419"/>
      <c r="Z869" s="419"/>
      <c r="AA869" s="419"/>
      <c r="AB869" s="419"/>
      <c r="AD869" s="419"/>
      <c r="AE869" s="419"/>
      <c r="AF869" s="419"/>
      <c r="AH869" s="419"/>
      <c r="AI869" s="419"/>
      <c r="AJ869" s="419"/>
      <c r="AL869" s="419"/>
      <c r="AM869" s="419"/>
      <c r="AN869" s="403"/>
      <c r="AO869" s="419"/>
      <c r="AP869" s="419"/>
      <c r="AQ869" s="419"/>
      <c r="AR869" s="419"/>
      <c r="AS869" s="419"/>
      <c r="AT869" s="419"/>
      <c r="AU869" s="419"/>
      <c r="AV869" s="419"/>
      <c r="AX869" s="419"/>
      <c r="AY869" s="419"/>
      <c r="AZ869" s="419"/>
      <c r="BB869" s="419"/>
      <c r="BC869" s="419"/>
      <c r="BD869" s="419"/>
      <c r="BF869" s="419"/>
      <c r="BG869" s="419"/>
      <c r="BH869" s="419"/>
      <c r="BJ869" s="419"/>
      <c r="BK869" s="419"/>
      <c r="BL869" s="419"/>
      <c r="BN869" s="419"/>
      <c r="BO869" s="419"/>
      <c r="BP869" s="419"/>
      <c r="BR869" s="419"/>
      <c r="BS869" s="419"/>
      <c r="BT869" s="419"/>
      <c r="BV869" s="419"/>
      <c r="BW869" s="419"/>
      <c r="BX869" s="397"/>
      <c r="BZ869" s="449"/>
      <c r="CB869" s="419"/>
      <c r="CC869" s="419"/>
      <c r="CD869" s="419"/>
      <c r="CF869" s="419"/>
      <c r="CG869" s="419"/>
      <c r="CH869" s="419"/>
    </row>
    <row r="870" spans="3:86" ht="21" thickBot="1">
      <c r="C870" s="425"/>
      <c r="P870" s="431"/>
      <c r="R870" s="419"/>
      <c r="S870" s="446"/>
      <c r="T870" s="419"/>
      <c r="V870" s="196"/>
      <c r="W870" s="419"/>
      <c r="X870" s="419"/>
      <c r="Z870" s="419"/>
      <c r="AA870" s="419"/>
      <c r="AB870" s="419"/>
      <c r="AD870" s="419"/>
      <c r="AE870" s="419"/>
      <c r="AF870" s="419"/>
      <c r="AH870" s="419"/>
      <c r="AI870" s="419"/>
      <c r="AJ870" s="419"/>
      <c r="AL870" s="419"/>
      <c r="AM870" s="419"/>
      <c r="AN870" s="403"/>
      <c r="AO870" s="419"/>
      <c r="AP870" s="419"/>
      <c r="AQ870" s="419"/>
      <c r="AR870" s="419"/>
      <c r="AS870" s="419"/>
      <c r="AT870" s="419"/>
      <c r="AU870" s="419"/>
      <c r="AV870" s="419"/>
      <c r="AX870" s="419"/>
      <c r="AY870" s="419"/>
      <c r="AZ870" s="419"/>
      <c r="BB870" s="419"/>
      <c r="BC870" s="419"/>
      <c r="BD870" s="419"/>
      <c r="BF870" s="419"/>
      <c r="BG870" s="419"/>
      <c r="BH870" s="419"/>
      <c r="BJ870" s="419"/>
      <c r="BK870" s="419"/>
      <c r="BL870" s="419"/>
      <c r="BN870" s="419"/>
      <c r="BO870" s="419"/>
      <c r="BP870" s="419"/>
      <c r="BR870" s="419"/>
      <c r="BS870" s="419"/>
      <c r="BT870" s="419"/>
      <c r="BV870" s="419"/>
      <c r="BW870" s="419"/>
      <c r="BX870" s="397"/>
      <c r="BZ870" s="449"/>
      <c r="CB870" s="419"/>
      <c r="CC870" s="419"/>
      <c r="CD870" s="419"/>
      <c r="CF870" s="419"/>
      <c r="CG870" s="419"/>
      <c r="CH870" s="419"/>
    </row>
    <row r="871" spans="3:86" ht="21" thickBot="1">
      <c r="C871" s="425"/>
      <c r="P871" s="431"/>
      <c r="R871" s="419"/>
      <c r="S871" s="446"/>
      <c r="T871" s="419"/>
      <c r="V871" s="196"/>
      <c r="W871" s="419"/>
      <c r="X871" s="419"/>
      <c r="Z871" s="419"/>
      <c r="AA871" s="419"/>
      <c r="AB871" s="419"/>
      <c r="AD871" s="419"/>
      <c r="AE871" s="419"/>
      <c r="AF871" s="419"/>
      <c r="AH871" s="419"/>
      <c r="AI871" s="419"/>
      <c r="AJ871" s="419"/>
      <c r="AL871" s="419"/>
      <c r="AM871" s="419"/>
      <c r="AN871" s="403"/>
      <c r="AO871" s="419"/>
      <c r="AP871" s="419"/>
      <c r="AQ871" s="419"/>
      <c r="AR871" s="419"/>
      <c r="AS871" s="419"/>
      <c r="AT871" s="419"/>
      <c r="AU871" s="419"/>
      <c r="AV871" s="419"/>
      <c r="AX871" s="419"/>
      <c r="AY871" s="419"/>
      <c r="AZ871" s="419"/>
      <c r="BB871" s="419"/>
      <c r="BC871" s="419"/>
      <c r="BD871" s="419"/>
      <c r="BF871" s="419"/>
      <c r="BG871" s="419"/>
      <c r="BH871" s="419"/>
      <c r="BJ871" s="419"/>
      <c r="BK871" s="419"/>
      <c r="BL871" s="419"/>
      <c r="BN871" s="419"/>
      <c r="BO871" s="419"/>
      <c r="BP871" s="419"/>
      <c r="BR871" s="419"/>
      <c r="BS871" s="419"/>
      <c r="BT871" s="419"/>
      <c r="BV871" s="419"/>
      <c r="BW871" s="419"/>
      <c r="BX871" s="397"/>
      <c r="BZ871" s="449"/>
      <c r="CB871" s="419"/>
      <c r="CC871" s="419"/>
      <c r="CD871" s="419"/>
      <c r="CF871" s="419"/>
      <c r="CG871" s="419"/>
      <c r="CH871" s="419"/>
    </row>
    <row r="872" spans="3:86" ht="21" thickBot="1">
      <c r="C872" s="425"/>
      <c r="P872" s="431"/>
      <c r="R872" s="419"/>
      <c r="S872" s="446"/>
      <c r="T872" s="419"/>
      <c r="V872" s="196"/>
      <c r="W872" s="419"/>
      <c r="X872" s="419"/>
      <c r="Z872" s="419"/>
      <c r="AA872" s="419"/>
      <c r="AB872" s="419"/>
      <c r="AD872" s="419"/>
      <c r="AE872" s="419"/>
      <c r="AF872" s="419"/>
      <c r="AH872" s="419"/>
      <c r="AI872" s="419"/>
      <c r="AJ872" s="419"/>
      <c r="AL872" s="419"/>
      <c r="AM872" s="419"/>
      <c r="AN872" s="403"/>
      <c r="AO872" s="419"/>
      <c r="AP872" s="419"/>
      <c r="AQ872" s="419"/>
      <c r="AR872" s="419"/>
      <c r="AS872" s="419"/>
      <c r="AT872" s="419"/>
      <c r="AU872" s="419"/>
      <c r="AV872" s="419"/>
      <c r="AX872" s="419"/>
      <c r="AY872" s="419"/>
      <c r="AZ872" s="419"/>
      <c r="BB872" s="419"/>
      <c r="BC872" s="419"/>
      <c r="BD872" s="419"/>
      <c r="BF872" s="419"/>
      <c r="BG872" s="419"/>
      <c r="BH872" s="419"/>
      <c r="BJ872" s="419"/>
      <c r="BK872" s="419"/>
      <c r="BL872" s="419"/>
      <c r="BN872" s="419"/>
      <c r="BO872" s="419"/>
      <c r="BP872" s="419"/>
      <c r="BR872" s="419"/>
      <c r="BS872" s="419"/>
      <c r="BT872" s="419"/>
      <c r="BV872" s="419"/>
      <c r="BW872" s="419"/>
      <c r="BX872" s="397"/>
      <c r="BZ872" s="449"/>
      <c r="CB872" s="419"/>
      <c r="CC872" s="419"/>
      <c r="CD872" s="419"/>
      <c r="CF872" s="419"/>
      <c r="CG872" s="419"/>
      <c r="CH872" s="419"/>
    </row>
    <row r="873" spans="3:86" ht="21" thickBot="1">
      <c r="C873" s="425"/>
      <c r="P873" s="431"/>
      <c r="R873" s="419"/>
      <c r="S873" s="446"/>
      <c r="T873" s="419"/>
      <c r="V873" s="196"/>
      <c r="W873" s="419"/>
      <c r="X873" s="419"/>
      <c r="Z873" s="419"/>
      <c r="AA873" s="419"/>
      <c r="AB873" s="419"/>
      <c r="AD873" s="419"/>
      <c r="AE873" s="419"/>
      <c r="AF873" s="419"/>
      <c r="AH873" s="419"/>
      <c r="AI873" s="419"/>
      <c r="AJ873" s="419"/>
      <c r="AL873" s="419"/>
      <c r="AM873" s="419"/>
      <c r="AN873" s="403"/>
      <c r="AO873" s="419"/>
      <c r="AP873" s="419"/>
      <c r="AQ873" s="419"/>
      <c r="AR873" s="419"/>
      <c r="AS873" s="419"/>
      <c r="AT873" s="419"/>
      <c r="AU873" s="419"/>
      <c r="AV873" s="419"/>
      <c r="AX873" s="419"/>
      <c r="AY873" s="419"/>
      <c r="AZ873" s="419"/>
      <c r="BB873" s="419"/>
      <c r="BC873" s="419"/>
      <c r="BD873" s="419"/>
      <c r="BF873" s="419"/>
      <c r="BG873" s="419"/>
      <c r="BH873" s="419"/>
      <c r="BJ873" s="419"/>
      <c r="BK873" s="419"/>
      <c r="BL873" s="419"/>
      <c r="BN873" s="419"/>
      <c r="BO873" s="419"/>
      <c r="BP873" s="419"/>
      <c r="BR873" s="419"/>
      <c r="BS873" s="419"/>
      <c r="BT873" s="419"/>
      <c r="BV873" s="419"/>
      <c r="BW873" s="419"/>
      <c r="BX873" s="397"/>
      <c r="BZ873" s="449"/>
      <c r="CB873" s="419"/>
      <c r="CC873" s="419"/>
      <c r="CD873" s="419"/>
      <c r="CF873" s="419"/>
      <c r="CG873" s="419"/>
      <c r="CH873" s="419"/>
    </row>
    <row r="874" spans="3:86" ht="21" thickBot="1">
      <c r="C874" s="425"/>
      <c r="P874" s="431"/>
      <c r="R874" s="419"/>
      <c r="S874" s="446"/>
      <c r="T874" s="419"/>
      <c r="V874" s="196"/>
      <c r="W874" s="419"/>
      <c r="X874" s="419"/>
      <c r="Z874" s="419"/>
      <c r="AA874" s="419"/>
      <c r="AB874" s="419"/>
      <c r="AD874" s="419"/>
      <c r="AE874" s="419"/>
      <c r="AF874" s="419"/>
      <c r="AH874" s="419"/>
      <c r="AI874" s="419"/>
      <c r="AJ874" s="419"/>
      <c r="AL874" s="419"/>
      <c r="AM874" s="419"/>
      <c r="AN874" s="403"/>
      <c r="AO874" s="419"/>
      <c r="AP874" s="419"/>
      <c r="AQ874" s="419"/>
      <c r="AR874" s="419"/>
      <c r="AS874" s="419"/>
      <c r="AT874" s="419"/>
      <c r="AU874" s="419"/>
      <c r="AV874" s="419"/>
      <c r="AX874" s="419"/>
      <c r="AY874" s="419"/>
      <c r="AZ874" s="419"/>
      <c r="BB874" s="419"/>
      <c r="BC874" s="419"/>
      <c r="BD874" s="419"/>
      <c r="BF874" s="419"/>
      <c r="BG874" s="419"/>
      <c r="BH874" s="419"/>
      <c r="BJ874" s="419"/>
      <c r="BK874" s="419"/>
      <c r="BL874" s="419"/>
      <c r="BN874" s="419"/>
      <c r="BO874" s="419"/>
      <c r="BP874" s="419"/>
      <c r="BR874" s="419"/>
      <c r="BS874" s="419"/>
      <c r="BT874" s="419"/>
      <c r="BV874" s="419"/>
      <c r="BW874" s="419"/>
      <c r="BX874" s="397"/>
      <c r="BZ874" s="449"/>
      <c r="CB874" s="419"/>
      <c r="CC874" s="419"/>
      <c r="CD874" s="419"/>
      <c r="CF874" s="419"/>
      <c r="CG874" s="419"/>
      <c r="CH874" s="419"/>
    </row>
    <row r="875" spans="3:86" ht="21" thickBot="1">
      <c r="C875" s="425"/>
      <c r="P875" s="431"/>
      <c r="R875" s="419"/>
      <c r="S875" s="446"/>
      <c r="T875" s="419"/>
      <c r="V875" s="196"/>
      <c r="W875" s="419"/>
      <c r="X875" s="419"/>
      <c r="Z875" s="419"/>
      <c r="AA875" s="419"/>
      <c r="AB875" s="419"/>
      <c r="AD875" s="419"/>
      <c r="AE875" s="419"/>
      <c r="AF875" s="419"/>
      <c r="AH875" s="419"/>
      <c r="AI875" s="419"/>
      <c r="AJ875" s="419"/>
      <c r="AL875" s="419"/>
      <c r="AM875" s="419"/>
      <c r="AN875" s="403"/>
      <c r="AO875" s="419"/>
      <c r="AP875" s="419"/>
      <c r="AQ875" s="419"/>
      <c r="AR875" s="419"/>
      <c r="AS875" s="419"/>
      <c r="AT875" s="419"/>
      <c r="AU875" s="419"/>
      <c r="AV875" s="419"/>
      <c r="AX875" s="419"/>
      <c r="AY875" s="419"/>
      <c r="AZ875" s="419"/>
      <c r="BB875" s="419"/>
      <c r="BC875" s="419"/>
      <c r="BD875" s="419"/>
      <c r="BF875" s="419"/>
      <c r="BG875" s="419"/>
      <c r="BH875" s="419"/>
      <c r="BJ875" s="419"/>
      <c r="BK875" s="419"/>
      <c r="BL875" s="419"/>
      <c r="BN875" s="419"/>
      <c r="BO875" s="419"/>
      <c r="BP875" s="419"/>
      <c r="BR875" s="419"/>
      <c r="BS875" s="419"/>
      <c r="BT875" s="419"/>
      <c r="BV875" s="419"/>
      <c r="BW875" s="419"/>
      <c r="BX875" s="397"/>
      <c r="BZ875" s="449"/>
      <c r="CB875" s="419"/>
      <c r="CC875" s="419"/>
      <c r="CD875" s="419"/>
      <c r="CF875" s="419"/>
      <c r="CG875" s="419"/>
      <c r="CH875" s="419"/>
    </row>
    <row r="876" spans="3:86" ht="21" thickBot="1">
      <c r="C876" s="425"/>
      <c r="P876" s="431"/>
      <c r="R876" s="419"/>
      <c r="S876" s="446"/>
      <c r="T876" s="419"/>
      <c r="V876" s="196"/>
      <c r="W876" s="419"/>
      <c r="X876" s="419"/>
      <c r="Z876" s="419"/>
      <c r="AA876" s="419"/>
      <c r="AB876" s="419"/>
      <c r="AD876" s="419"/>
      <c r="AE876" s="419"/>
      <c r="AF876" s="419"/>
      <c r="AH876" s="419"/>
      <c r="AI876" s="419"/>
      <c r="AJ876" s="419"/>
      <c r="AL876" s="419"/>
      <c r="AM876" s="419"/>
      <c r="AN876" s="403"/>
      <c r="AO876" s="419"/>
      <c r="AP876" s="419"/>
      <c r="AQ876" s="419"/>
      <c r="AR876" s="419"/>
      <c r="AS876" s="419"/>
      <c r="AT876" s="419"/>
      <c r="AU876" s="419"/>
      <c r="AV876" s="419"/>
      <c r="AX876" s="419"/>
      <c r="AY876" s="419"/>
      <c r="AZ876" s="419"/>
      <c r="BB876" s="419"/>
      <c r="BC876" s="419"/>
      <c r="BD876" s="419"/>
      <c r="BF876" s="419"/>
      <c r="BG876" s="419"/>
      <c r="BH876" s="419"/>
      <c r="BJ876" s="419"/>
      <c r="BK876" s="419"/>
      <c r="BL876" s="419"/>
      <c r="BN876" s="419"/>
      <c r="BO876" s="419"/>
      <c r="BP876" s="419"/>
      <c r="BR876" s="419"/>
      <c r="BS876" s="419"/>
      <c r="BT876" s="419"/>
      <c r="BV876" s="419"/>
      <c r="BW876" s="419"/>
      <c r="BX876" s="397"/>
      <c r="BZ876" s="449"/>
      <c r="CB876" s="419"/>
      <c r="CC876" s="419"/>
      <c r="CD876" s="419"/>
      <c r="CF876" s="419"/>
      <c r="CG876" s="419"/>
      <c r="CH876" s="419"/>
    </row>
    <row r="877" spans="3:86" ht="21" thickBot="1">
      <c r="C877" s="425"/>
      <c r="P877" s="431"/>
      <c r="R877" s="419"/>
      <c r="S877" s="446"/>
      <c r="T877" s="419"/>
      <c r="V877" s="196"/>
      <c r="W877" s="419"/>
      <c r="X877" s="419"/>
      <c r="Z877" s="419"/>
      <c r="AA877" s="419"/>
      <c r="AB877" s="419"/>
      <c r="AD877" s="419"/>
      <c r="AE877" s="419"/>
      <c r="AF877" s="419"/>
      <c r="AH877" s="419"/>
      <c r="AI877" s="419"/>
      <c r="AJ877" s="419"/>
      <c r="AL877" s="419"/>
      <c r="AM877" s="419"/>
      <c r="AN877" s="403"/>
      <c r="AO877" s="419"/>
      <c r="AP877" s="419"/>
      <c r="AQ877" s="419"/>
      <c r="AR877" s="419"/>
      <c r="AS877" s="419"/>
      <c r="AT877" s="419"/>
      <c r="AU877" s="419"/>
      <c r="AV877" s="419"/>
      <c r="AX877" s="419"/>
      <c r="AY877" s="419"/>
      <c r="AZ877" s="419"/>
      <c r="BB877" s="419"/>
      <c r="BC877" s="419"/>
      <c r="BD877" s="419"/>
      <c r="BF877" s="419"/>
      <c r="BG877" s="419"/>
      <c r="BH877" s="419"/>
      <c r="BJ877" s="419"/>
      <c r="BK877" s="419"/>
      <c r="BL877" s="419"/>
      <c r="BN877" s="419"/>
      <c r="BO877" s="419"/>
      <c r="BP877" s="419"/>
      <c r="BR877" s="419"/>
      <c r="BS877" s="419"/>
      <c r="BT877" s="419"/>
      <c r="BV877" s="419"/>
      <c r="BW877" s="419"/>
      <c r="BX877" s="397"/>
      <c r="BZ877" s="449"/>
      <c r="CB877" s="419"/>
      <c r="CC877" s="419"/>
      <c r="CD877" s="419"/>
      <c r="CF877" s="419"/>
      <c r="CG877" s="419"/>
      <c r="CH877" s="419"/>
    </row>
    <row r="878" spans="3:86" ht="21" thickBot="1">
      <c r="C878" s="425"/>
      <c r="P878" s="431"/>
      <c r="R878" s="419"/>
      <c r="S878" s="446"/>
      <c r="T878" s="419"/>
      <c r="V878" s="196"/>
      <c r="W878" s="419"/>
      <c r="X878" s="419"/>
      <c r="Z878" s="419"/>
      <c r="AA878" s="419"/>
      <c r="AB878" s="419"/>
      <c r="AD878" s="419"/>
      <c r="AE878" s="419"/>
      <c r="AF878" s="419"/>
      <c r="AH878" s="419"/>
      <c r="AI878" s="419"/>
      <c r="AJ878" s="419"/>
      <c r="AL878" s="419"/>
      <c r="AM878" s="419"/>
      <c r="AN878" s="403"/>
      <c r="AO878" s="419"/>
      <c r="AP878" s="419"/>
      <c r="AQ878" s="419"/>
      <c r="AR878" s="419"/>
      <c r="AS878" s="419"/>
      <c r="AT878" s="419"/>
      <c r="AU878" s="419"/>
      <c r="AV878" s="419"/>
      <c r="AX878" s="419"/>
      <c r="AY878" s="419"/>
      <c r="AZ878" s="419"/>
      <c r="BB878" s="419"/>
      <c r="BC878" s="419"/>
      <c r="BD878" s="419"/>
      <c r="BF878" s="419"/>
      <c r="BG878" s="419"/>
      <c r="BH878" s="419"/>
      <c r="BJ878" s="419"/>
      <c r="BK878" s="419"/>
      <c r="BL878" s="419"/>
      <c r="BN878" s="419"/>
      <c r="BO878" s="419"/>
      <c r="BP878" s="419"/>
      <c r="BR878" s="419"/>
      <c r="BS878" s="419"/>
      <c r="BT878" s="419"/>
      <c r="BV878" s="419"/>
      <c r="BW878" s="419"/>
      <c r="BX878" s="397"/>
      <c r="BZ878" s="449"/>
      <c r="CB878" s="419"/>
      <c r="CC878" s="419"/>
      <c r="CD878" s="419"/>
      <c r="CF878" s="419"/>
      <c r="CG878" s="419"/>
      <c r="CH878" s="419"/>
    </row>
    <row r="879" spans="3:86" ht="21" thickBot="1">
      <c r="C879" s="425"/>
      <c r="P879" s="431"/>
      <c r="R879" s="419"/>
      <c r="S879" s="446"/>
      <c r="T879" s="419"/>
      <c r="V879" s="196"/>
      <c r="W879" s="419"/>
      <c r="X879" s="419"/>
      <c r="Z879" s="419"/>
      <c r="AA879" s="419"/>
      <c r="AB879" s="419"/>
      <c r="AD879" s="419"/>
      <c r="AE879" s="419"/>
      <c r="AF879" s="419"/>
      <c r="AH879" s="419"/>
      <c r="AI879" s="419"/>
      <c r="AJ879" s="419"/>
      <c r="AL879" s="419"/>
      <c r="AM879" s="419"/>
      <c r="AN879" s="403"/>
      <c r="AO879" s="419"/>
      <c r="AP879" s="419"/>
      <c r="AQ879" s="419"/>
      <c r="AR879" s="419"/>
      <c r="AS879" s="419"/>
      <c r="AT879" s="419"/>
      <c r="AU879" s="419"/>
      <c r="AV879" s="419"/>
      <c r="AX879" s="419"/>
      <c r="AY879" s="419"/>
      <c r="AZ879" s="419"/>
      <c r="BB879" s="419"/>
      <c r="BC879" s="419"/>
      <c r="BD879" s="419"/>
      <c r="BF879" s="419"/>
      <c r="BG879" s="419"/>
      <c r="BH879" s="419"/>
      <c r="BJ879" s="419"/>
      <c r="BK879" s="419"/>
      <c r="BL879" s="419"/>
      <c r="BN879" s="419"/>
      <c r="BO879" s="419"/>
      <c r="BP879" s="419"/>
      <c r="BR879" s="419"/>
      <c r="BS879" s="419"/>
      <c r="BT879" s="419"/>
      <c r="BV879" s="419"/>
      <c r="BW879" s="419"/>
      <c r="BX879" s="397"/>
      <c r="BZ879" s="449"/>
      <c r="CB879" s="419"/>
      <c r="CC879" s="419"/>
      <c r="CD879" s="419"/>
      <c r="CF879" s="419"/>
      <c r="CG879" s="419"/>
      <c r="CH879" s="419"/>
    </row>
    <row r="880" spans="3:86" ht="21" thickBot="1">
      <c r="C880" s="425"/>
      <c r="P880" s="431"/>
      <c r="R880" s="419"/>
      <c r="S880" s="446"/>
      <c r="T880" s="419"/>
      <c r="V880" s="196"/>
      <c r="W880" s="419"/>
      <c r="X880" s="419"/>
      <c r="Z880" s="419"/>
      <c r="AA880" s="419"/>
      <c r="AB880" s="419"/>
      <c r="AD880" s="419"/>
      <c r="AE880" s="419"/>
      <c r="AF880" s="419"/>
      <c r="AH880" s="419"/>
      <c r="AI880" s="419"/>
      <c r="AJ880" s="419"/>
      <c r="AL880" s="419"/>
      <c r="AM880" s="419"/>
      <c r="AN880" s="403"/>
      <c r="AO880" s="419"/>
      <c r="AP880" s="419"/>
      <c r="AQ880" s="419"/>
      <c r="AR880" s="419"/>
      <c r="AS880" s="419"/>
      <c r="AT880" s="419"/>
      <c r="AU880" s="419"/>
      <c r="AV880" s="419"/>
      <c r="AX880" s="419"/>
      <c r="AY880" s="419"/>
      <c r="AZ880" s="419"/>
      <c r="BB880" s="419"/>
      <c r="BC880" s="419"/>
      <c r="BD880" s="419"/>
      <c r="BF880" s="419"/>
      <c r="BG880" s="419"/>
      <c r="BH880" s="419"/>
      <c r="BJ880" s="419"/>
      <c r="BK880" s="419"/>
      <c r="BL880" s="419"/>
      <c r="BN880" s="419"/>
      <c r="BO880" s="419"/>
      <c r="BP880" s="419"/>
      <c r="BR880" s="419"/>
      <c r="BS880" s="419"/>
      <c r="BT880" s="419"/>
      <c r="BV880" s="419"/>
      <c r="BW880" s="419"/>
      <c r="BX880" s="397"/>
      <c r="BZ880" s="449"/>
      <c r="CB880" s="419"/>
      <c r="CC880" s="419"/>
      <c r="CD880" s="419"/>
      <c r="CF880" s="419"/>
      <c r="CG880" s="419"/>
      <c r="CH880" s="419"/>
    </row>
    <row r="881" spans="3:86" ht="21" thickBot="1">
      <c r="C881" s="425"/>
      <c r="P881" s="431"/>
      <c r="R881" s="419"/>
      <c r="S881" s="446"/>
      <c r="T881" s="419"/>
      <c r="V881" s="196"/>
      <c r="W881" s="419"/>
      <c r="X881" s="419"/>
      <c r="Z881" s="419"/>
      <c r="AA881" s="419"/>
      <c r="AB881" s="419"/>
      <c r="AD881" s="419"/>
      <c r="AE881" s="419"/>
      <c r="AF881" s="419"/>
      <c r="AH881" s="419"/>
      <c r="AI881" s="419"/>
      <c r="AJ881" s="419"/>
      <c r="AL881" s="419"/>
      <c r="AM881" s="419"/>
      <c r="AN881" s="403"/>
      <c r="AO881" s="419"/>
      <c r="AP881" s="419"/>
      <c r="AQ881" s="419"/>
      <c r="AR881" s="419"/>
      <c r="AS881" s="419"/>
      <c r="AT881" s="419"/>
      <c r="AU881" s="419"/>
      <c r="AV881" s="419"/>
      <c r="AX881" s="419"/>
      <c r="AY881" s="419"/>
      <c r="AZ881" s="419"/>
      <c r="BB881" s="419"/>
      <c r="BC881" s="419"/>
      <c r="BD881" s="419"/>
      <c r="BF881" s="419"/>
      <c r="BG881" s="419"/>
      <c r="BH881" s="419"/>
      <c r="BJ881" s="419"/>
      <c r="BK881" s="419"/>
      <c r="BL881" s="419"/>
      <c r="BN881" s="419"/>
      <c r="BO881" s="419"/>
      <c r="BP881" s="419"/>
      <c r="BR881" s="419"/>
      <c r="BS881" s="419"/>
      <c r="BT881" s="419"/>
      <c r="BV881" s="419"/>
      <c r="BW881" s="419"/>
      <c r="BX881" s="397"/>
      <c r="BZ881" s="449"/>
      <c r="CB881" s="419"/>
      <c r="CC881" s="419"/>
      <c r="CD881" s="419"/>
      <c r="CF881" s="419"/>
      <c r="CG881" s="419"/>
      <c r="CH881" s="419"/>
    </row>
    <row r="882" spans="3:86" ht="21" thickBot="1">
      <c r="C882" s="425"/>
      <c r="P882" s="431"/>
      <c r="R882" s="419"/>
      <c r="S882" s="446"/>
      <c r="T882" s="419"/>
      <c r="V882" s="196"/>
      <c r="W882" s="419"/>
      <c r="X882" s="419"/>
      <c r="Z882" s="419"/>
      <c r="AA882" s="419"/>
      <c r="AB882" s="419"/>
      <c r="AD882" s="419"/>
      <c r="AE882" s="419"/>
      <c r="AF882" s="419"/>
      <c r="AH882" s="419"/>
      <c r="AI882" s="419"/>
      <c r="AJ882" s="419"/>
      <c r="AL882" s="419"/>
      <c r="AM882" s="419"/>
      <c r="AN882" s="403"/>
      <c r="AO882" s="419"/>
      <c r="AP882" s="419"/>
      <c r="AQ882" s="419"/>
      <c r="AR882" s="419"/>
      <c r="AS882" s="419"/>
      <c r="AT882" s="419"/>
      <c r="AU882" s="419"/>
      <c r="AV882" s="419"/>
      <c r="AX882" s="419"/>
      <c r="AY882" s="419"/>
      <c r="AZ882" s="419"/>
      <c r="BB882" s="419"/>
      <c r="BC882" s="419"/>
      <c r="BD882" s="419"/>
      <c r="BF882" s="419"/>
      <c r="BG882" s="419"/>
      <c r="BH882" s="419"/>
      <c r="BJ882" s="419"/>
      <c r="BK882" s="419"/>
      <c r="BL882" s="419"/>
      <c r="BN882" s="419"/>
      <c r="BO882" s="419"/>
      <c r="BP882" s="419"/>
      <c r="BR882" s="419"/>
      <c r="BS882" s="419"/>
      <c r="BT882" s="419"/>
      <c r="BV882" s="419"/>
      <c r="BW882" s="419"/>
      <c r="BX882" s="397"/>
      <c r="BZ882" s="449"/>
      <c r="CB882" s="419"/>
      <c r="CC882" s="419"/>
      <c r="CD882" s="419"/>
      <c r="CF882" s="419"/>
      <c r="CG882" s="419"/>
      <c r="CH882" s="419"/>
    </row>
    <row r="883" spans="3:86" ht="21" thickBot="1">
      <c r="C883" s="425"/>
      <c r="P883" s="431"/>
      <c r="R883" s="419"/>
      <c r="S883" s="446"/>
      <c r="T883" s="419"/>
      <c r="V883" s="196"/>
      <c r="W883" s="419"/>
      <c r="X883" s="419"/>
      <c r="Z883" s="419"/>
      <c r="AA883" s="419"/>
      <c r="AB883" s="419"/>
      <c r="AD883" s="419"/>
      <c r="AE883" s="419"/>
      <c r="AF883" s="419"/>
      <c r="AH883" s="419"/>
      <c r="AI883" s="419"/>
      <c r="AJ883" s="419"/>
      <c r="AL883" s="419"/>
      <c r="AM883" s="419"/>
      <c r="AN883" s="403"/>
      <c r="AO883" s="419"/>
      <c r="AP883" s="419"/>
      <c r="AQ883" s="419"/>
      <c r="AR883" s="419"/>
      <c r="AS883" s="419"/>
      <c r="AT883" s="419"/>
      <c r="AU883" s="419"/>
      <c r="AV883" s="419"/>
      <c r="AX883" s="419"/>
      <c r="AY883" s="419"/>
      <c r="AZ883" s="419"/>
      <c r="BB883" s="419"/>
      <c r="BC883" s="419"/>
      <c r="BD883" s="419"/>
      <c r="BF883" s="419"/>
      <c r="BG883" s="419"/>
      <c r="BH883" s="419"/>
      <c r="BJ883" s="419"/>
      <c r="BK883" s="419"/>
      <c r="BL883" s="419"/>
      <c r="BN883" s="419"/>
      <c r="BO883" s="419"/>
      <c r="BP883" s="419"/>
      <c r="BR883" s="419"/>
      <c r="BS883" s="419"/>
      <c r="BT883" s="419"/>
      <c r="BV883" s="419"/>
      <c r="BW883" s="419"/>
      <c r="BX883" s="397"/>
      <c r="BZ883" s="449"/>
      <c r="CB883" s="419"/>
      <c r="CC883" s="419"/>
      <c r="CD883" s="419"/>
      <c r="CF883" s="419"/>
      <c r="CG883" s="419"/>
      <c r="CH883" s="419"/>
    </row>
    <row r="884" spans="3:86" ht="21" thickBot="1">
      <c r="C884" s="425"/>
      <c r="P884" s="431"/>
      <c r="R884" s="419"/>
      <c r="S884" s="446"/>
      <c r="T884" s="419"/>
      <c r="V884" s="196"/>
      <c r="W884" s="419"/>
      <c r="X884" s="419"/>
      <c r="Z884" s="419"/>
      <c r="AA884" s="419"/>
      <c r="AB884" s="419"/>
      <c r="AD884" s="419"/>
      <c r="AE884" s="419"/>
      <c r="AF884" s="419"/>
      <c r="AH884" s="419"/>
      <c r="AI884" s="419"/>
      <c r="AJ884" s="419"/>
      <c r="AL884" s="419"/>
      <c r="AM884" s="419"/>
      <c r="AN884" s="403"/>
      <c r="AO884" s="419"/>
      <c r="AP884" s="419"/>
      <c r="AQ884" s="419"/>
      <c r="AR884" s="419"/>
      <c r="AS884" s="419"/>
      <c r="AT884" s="419"/>
      <c r="AU884" s="419"/>
      <c r="AV884" s="419"/>
      <c r="AX884" s="419"/>
      <c r="AY884" s="419"/>
      <c r="AZ884" s="419"/>
      <c r="BB884" s="419"/>
      <c r="BC884" s="419"/>
      <c r="BD884" s="419"/>
      <c r="BF884" s="419"/>
      <c r="BG884" s="419"/>
      <c r="BH884" s="419"/>
      <c r="BJ884" s="419"/>
      <c r="BK884" s="419"/>
      <c r="BL884" s="419"/>
      <c r="BN884" s="419"/>
      <c r="BO884" s="419"/>
      <c r="BP884" s="419"/>
      <c r="BR884" s="419"/>
      <c r="BS884" s="419"/>
      <c r="BT884" s="419"/>
      <c r="BV884" s="419"/>
      <c r="BW884" s="419"/>
      <c r="BX884" s="397"/>
      <c r="BZ884" s="449"/>
      <c r="CB884" s="419"/>
      <c r="CC884" s="419"/>
      <c r="CD884" s="419"/>
      <c r="CF884" s="419"/>
      <c r="CG884" s="419"/>
      <c r="CH884" s="419"/>
    </row>
    <row r="885" spans="3:86" ht="21" thickBot="1">
      <c r="C885" s="425"/>
      <c r="P885" s="431"/>
      <c r="R885" s="419"/>
      <c r="S885" s="446"/>
      <c r="T885" s="419"/>
      <c r="V885" s="196"/>
      <c r="W885" s="419"/>
      <c r="X885" s="419"/>
      <c r="Z885" s="419"/>
      <c r="AA885" s="419"/>
      <c r="AB885" s="419"/>
      <c r="AD885" s="419"/>
      <c r="AE885" s="419"/>
      <c r="AF885" s="419"/>
      <c r="AH885" s="419"/>
      <c r="AI885" s="419"/>
      <c r="AJ885" s="419"/>
      <c r="AL885" s="419"/>
      <c r="AM885" s="419"/>
      <c r="AN885" s="403"/>
      <c r="AO885" s="419"/>
      <c r="AP885" s="419"/>
      <c r="AQ885" s="419"/>
      <c r="AR885" s="419"/>
      <c r="AS885" s="419"/>
      <c r="AT885" s="419"/>
      <c r="AU885" s="419"/>
      <c r="AV885" s="419"/>
      <c r="AX885" s="419"/>
      <c r="AY885" s="419"/>
      <c r="AZ885" s="419"/>
      <c r="BB885" s="419"/>
      <c r="BC885" s="419"/>
      <c r="BD885" s="419"/>
      <c r="BF885" s="419"/>
      <c r="BG885" s="419"/>
      <c r="BH885" s="419"/>
      <c r="BJ885" s="419"/>
      <c r="BK885" s="419"/>
      <c r="BL885" s="419"/>
      <c r="BN885" s="419"/>
      <c r="BO885" s="419"/>
      <c r="BP885" s="419"/>
      <c r="BR885" s="419"/>
      <c r="BS885" s="419"/>
      <c r="BT885" s="419"/>
      <c r="BV885" s="419"/>
      <c r="BW885" s="419"/>
      <c r="BX885" s="397"/>
      <c r="BZ885" s="449"/>
      <c r="CB885" s="419"/>
      <c r="CC885" s="419"/>
      <c r="CD885" s="419"/>
      <c r="CF885" s="419"/>
      <c r="CG885" s="419"/>
      <c r="CH885" s="419"/>
    </row>
    <row r="886" spans="3:86" ht="21" thickBot="1">
      <c r="C886" s="425"/>
      <c r="P886" s="431"/>
      <c r="R886" s="419"/>
      <c r="S886" s="446"/>
      <c r="T886" s="419"/>
      <c r="V886" s="196"/>
      <c r="W886" s="419"/>
      <c r="X886" s="419"/>
      <c r="Z886" s="419"/>
      <c r="AA886" s="419"/>
      <c r="AB886" s="419"/>
      <c r="AD886" s="419"/>
      <c r="AE886" s="419"/>
      <c r="AF886" s="419"/>
      <c r="AH886" s="419"/>
      <c r="AI886" s="419"/>
      <c r="AJ886" s="419"/>
      <c r="AL886" s="419"/>
      <c r="AM886" s="419"/>
      <c r="AN886" s="403"/>
      <c r="AO886" s="419"/>
      <c r="AP886" s="419"/>
      <c r="AQ886" s="419"/>
      <c r="AR886" s="419"/>
      <c r="AS886" s="419"/>
      <c r="AT886" s="419"/>
      <c r="AU886" s="419"/>
      <c r="AV886" s="419"/>
      <c r="AX886" s="419"/>
      <c r="AY886" s="419"/>
      <c r="AZ886" s="419"/>
      <c r="BB886" s="419"/>
      <c r="BC886" s="419"/>
      <c r="BD886" s="419"/>
      <c r="BF886" s="419"/>
      <c r="BG886" s="419"/>
      <c r="BH886" s="419"/>
      <c r="BJ886" s="419"/>
      <c r="BK886" s="419"/>
      <c r="BL886" s="419"/>
      <c r="BN886" s="419"/>
      <c r="BO886" s="419"/>
      <c r="BP886" s="419"/>
      <c r="BR886" s="419"/>
      <c r="BS886" s="419"/>
      <c r="BT886" s="419"/>
      <c r="BV886" s="419"/>
      <c r="BW886" s="419"/>
      <c r="BX886" s="397"/>
      <c r="BZ886" s="449"/>
      <c r="CB886" s="419"/>
      <c r="CC886" s="419"/>
      <c r="CD886" s="419"/>
      <c r="CF886" s="419"/>
      <c r="CG886" s="419"/>
      <c r="CH886" s="419"/>
    </row>
    <row r="887" spans="3:86" ht="21" thickBot="1">
      <c r="C887" s="425"/>
      <c r="P887" s="431"/>
      <c r="R887" s="419"/>
      <c r="S887" s="446"/>
      <c r="T887" s="419"/>
      <c r="V887" s="196"/>
      <c r="W887" s="419"/>
      <c r="X887" s="419"/>
      <c r="Z887" s="419"/>
      <c r="AA887" s="419"/>
      <c r="AB887" s="419"/>
      <c r="AD887" s="419"/>
      <c r="AE887" s="419"/>
      <c r="AF887" s="419"/>
      <c r="AH887" s="419"/>
      <c r="AI887" s="419"/>
      <c r="AJ887" s="419"/>
      <c r="AL887" s="419"/>
      <c r="AM887" s="419"/>
      <c r="AN887" s="403"/>
      <c r="AO887" s="419"/>
      <c r="AP887" s="419"/>
      <c r="AQ887" s="419"/>
      <c r="AR887" s="419"/>
      <c r="AS887" s="419"/>
      <c r="AT887" s="419"/>
      <c r="AU887" s="419"/>
      <c r="AV887" s="419"/>
      <c r="AX887" s="419"/>
      <c r="AY887" s="419"/>
      <c r="AZ887" s="419"/>
      <c r="BB887" s="419"/>
      <c r="BC887" s="419"/>
      <c r="BD887" s="419"/>
      <c r="BF887" s="419"/>
      <c r="BG887" s="419"/>
      <c r="BH887" s="419"/>
      <c r="BJ887" s="419"/>
      <c r="BK887" s="419"/>
      <c r="BL887" s="419"/>
      <c r="BN887" s="419"/>
      <c r="BO887" s="419"/>
      <c r="BP887" s="419"/>
      <c r="BR887" s="419"/>
      <c r="BS887" s="419"/>
      <c r="BT887" s="419"/>
      <c r="BV887" s="419"/>
      <c r="BW887" s="419"/>
      <c r="BX887" s="397"/>
      <c r="BZ887" s="449"/>
      <c r="CB887" s="419"/>
      <c r="CC887" s="419"/>
      <c r="CD887" s="419"/>
      <c r="CF887" s="419"/>
      <c r="CG887" s="419"/>
      <c r="CH887" s="419"/>
    </row>
    <row r="888" spans="3:86" ht="21" thickBot="1">
      <c r="C888" s="425"/>
      <c r="P888" s="431"/>
      <c r="R888" s="419"/>
      <c r="S888" s="446"/>
      <c r="T888" s="419"/>
      <c r="V888" s="196"/>
      <c r="W888" s="419"/>
      <c r="X888" s="419"/>
      <c r="Z888" s="419"/>
      <c r="AA888" s="419"/>
      <c r="AB888" s="419"/>
      <c r="AD888" s="419"/>
      <c r="AE888" s="419"/>
      <c r="AF888" s="419"/>
      <c r="AH888" s="419"/>
      <c r="AI888" s="419"/>
      <c r="AJ888" s="419"/>
      <c r="AL888" s="419"/>
      <c r="AM888" s="419"/>
      <c r="AN888" s="403"/>
      <c r="AO888" s="419"/>
      <c r="AP888" s="419"/>
      <c r="AQ888" s="419"/>
      <c r="AR888" s="419"/>
      <c r="AS888" s="419"/>
      <c r="AT888" s="419"/>
      <c r="AU888" s="419"/>
      <c r="AV888" s="419"/>
      <c r="AX888" s="419"/>
      <c r="AY888" s="419"/>
      <c r="AZ888" s="419"/>
      <c r="BB888" s="419"/>
      <c r="BC888" s="419"/>
      <c r="BD888" s="419"/>
      <c r="BF888" s="419"/>
      <c r="BG888" s="419"/>
      <c r="BH888" s="419"/>
      <c r="BJ888" s="419"/>
      <c r="BK888" s="419"/>
      <c r="BL888" s="419"/>
      <c r="BN888" s="419"/>
      <c r="BO888" s="419"/>
      <c r="BP888" s="419"/>
      <c r="BR888" s="419"/>
      <c r="BS888" s="419"/>
      <c r="BT888" s="419"/>
      <c r="BV888" s="419"/>
      <c r="BW888" s="419"/>
      <c r="BX888" s="397"/>
      <c r="BZ888" s="449"/>
      <c r="CB888" s="419"/>
      <c r="CC888" s="419"/>
      <c r="CD888" s="419"/>
      <c r="CF888" s="419"/>
      <c r="CG888" s="419"/>
      <c r="CH888" s="419"/>
    </row>
    <row r="889" spans="3:86" ht="21" thickBot="1">
      <c r="C889" s="425"/>
      <c r="P889" s="431"/>
      <c r="R889" s="419"/>
      <c r="S889" s="446"/>
      <c r="T889" s="419"/>
      <c r="V889" s="196"/>
      <c r="W889" s="419"/>
      <c r="X889" s="419"/>
      <c r="Z889" s="419"/>
      <c r="AA889" s="419"/>
      <c r="AB889" s="419"/>
      <c r="AD889" s="419"/>
      <c r="AE889" s="419"/>
      <c r="AF889" s="419"/>
      <c r="AH889" s="419"/>
      <c r="AI889" s="419"/>
      <c r="AJ889" s="419"/>
      <c r="AL889" s="419"/>
      <c r="AM889" s="419"/>
      <c r="AN889" s="403"/>
      <c r="AO889" s="419"/>
      <c r="AP889" s="419"/>
      <c r="AQ889" s="419"/>
      <c r="AR889" s="419"/>
      <c r="AS889" s="419"/>
      <c r="AT889" s="419"/>
      <c r="AU889" s="419"/>
      <c r="AV889" s="419"/>
      <c r="AX889" s="419"/>
      <c r="AY889" s="419"/>
      <c r="AZ889" s="419"/>
      <c r="BB889" s="419"/>
      <c r="BC889" s="419"/>
      <c r="BD889" s="419"/>
      <c r="BF889" s="419"/>
      <c r="BG889" s="419"/>
      <c r="BH889" s="419"/>
      <c r="BJ889" s="419"/>
      <c r="BK889" s="419"/>
      <c r="BL889" s="419"/>
      <c r="BN889" s="419"/>
      <c r="BO889" s="419"/>
      <c r="BP889" s="419"/>
      <c r="BR889" s="419"/>
      <c r="BS889" s="419"/>
      <c r="BT889" s="419"/>
      <c r="BV889" s="419"/>
      <c r="BW889" s="419"/>
      <c r="BX889" s="397"/>
      <c r="BZ889" s="449"/>
      <c r="CB889" s="419"/>
      <c r="CC889" s="419"/>
      <c r="CD889" s="419"/>
      <c r="CF889" s="419"/>
      <c r="CG889" s="419"/>
      <c r="CH889" s="419"/>
    </row>
    <row r="890" spans="3:86" ht="21" thickBot="1">
      <c r="C890" s="425"/>
      <c r="P890" s="431"/>
      <c r="R890" s="419"/>
      <c r="S890" s="446"/>
      <c r="T890" s="419"/>
      <c r="V890" s="196"/>
      <c r="W890" s="419"/>
      <c r="X890" s="419"/>
      <c r="Z890" s="419"/>
      <c r="AA890" s="419"/>
      <c r="AB890" s="419"/>
      <c r="AD890" s="419"/>
      <c r="AE890" s="419"/>
      <c r="AF890" s="419"/>
      <c r="AH890" s="419"/>
      <c r="AI890" s="419"/>
      <c r="AJ890" s="419"/>
      <c r="AL890" s="419"/>
      <c r="AM890" s="419"/>
      <c r="AN890" s="403"/>
      <c r="AO890" s="419"/>
      <c r="AP890" s="419"/>
      <c r="AQ890" s="419"/>
      <c r="AR890" s="419"/>
      <c r="AS890" s="419"/>
      <c r="AT890" s="419"/>
      <c r="AU890" s="419"/>
      <c r="AV890" s="419"/>
      <c r="AX890" s="419"/>
      <c r="AY890" s="419"/>
      <c r="AZ890" s="419"/>
      <c r="BB890" s="419"/>
      <c r="BC890" s="419"/>
      <c r="BD890" s="419"/>
      <c r="BF890" s="419"/>
      <c r="BG890" s="419"/>
      <c r="BH890" s="419"/>
      <c r="BJ890" s="419"/>
      <c r="BK890" s="419"/>
      <c r="BL890" s="419"/>
      <c r="BN890" s="419"/>
      <c r="BO890" s="419"/>
      <c r="BP890" s="419"/>
      <c r="BR890" s="419"/>
      <c r="BS890" s="419"/>
      <c r="BT890" s="419"/>
      <c r="BV890" s="419"/>
      <c r="BW890" s="419"/>
      <c r="BX890" s="397"/>
      <c r="BZ890" s="449"/>
      <c r="CB890" s="419"/>
      <c r="CC890" s="419"/>
      <c r="CD890" s="419"/>
      <c r="CF890" s="419"/>
      <c r="CG890" s="419"/>
      <c r="CH890" s="419"/>
    </row>
    <row r="891" spans="3:86" ht="21" thickBot="1">
      <c r="C891" s="425"/>
      <c r="P891" s="431"/>
      <c r="R891" s="419"/>
      <c r="S891" s="446"/>
      <c r="T891" s="419"/>
      <c r="V891" s="196"/>
      <c r="W891" s="419"/>
      <c r="X891" s="419"/>
      <c r="Z891" s="419"/>
      <c r="AA891" s="419"/>
      <c r="AB891" s="419"/>
      <c r="AD891" s="419"/>
      <c r="AE891" s="419"/>
      <c r="AF891" s="419"/>
      <c r="AH891" s="419"/>
      <c r="AI891" s="419"/>
      <c r="AJ891" s="419"/>
      <c r="AL891" s="419"/>
      <c r="AM891" s="419"/>
      <c r="AN891" s="403"/>
      <c r="AO891" s="419"/>
      <c r="AP891" s="419"/>
      <c r="AQ891" s="419"/>
      <c r="AR891" s="419"/>
      <c r="AS891" s="419"/>
      <c r="AT891" s="419"/>
      <c r="AU891" s="419"/>
      <c r="AV891" s="419"/>
      <c r="AX891" s="419"/>
      <c r="AY891" s="419"/>
      <c r="AZ891" s="419"/>
      <c r="BB891" s="419"/>
      <c r="BC891" s="419"/>
      <c r="BD891" s="419"/>
      <c r="BF891" s="419"/>
      <c r="BG891" s="419"/>
      <c r="BH891" s="419"/>
      <c r="BJ891" s="419"/>
      <c r="BK891" s="419"/>
      <c r="BL891" s="419"/>
      <c r="BN891" s="419"/>
      <c r="BO891" s="419"/>
      <c r="BP891" s="419"/>
      <c r="BR891" s="419"/>
      <c r="BS891" s="419"/>
      <c r="BT891" s="419"/>
      <c r="BV891" s="419"/>
      <c r="BW891" s="419"/>
      <c r="BX891" s="397"/>
      <c r="BZ891" s="449"/>
      <c r="CB891" s="419"/>
      <c r="CC891" s="419"/>
      <c r="CD891" s="419"/>
      <c r="CF891" s="419"/>
      <c r="CG891" s="419"/>
      <c r="CH891" s="419"/>
    </row>
    <row r="892" spans="3:86" ht="21" thickBot="1">
      <c r="C892" s="425"/>
      <c r="P892" s="431"/>
      <c r="R892" s="419"/>
      <c r="S892" s="446"/>
      <c r="T892" s="419"/>
      <c r="V892" s="196"/>
      <c r="W892" s="419"/>
      <c r="X892" s="419"/>
      <c r="Z892" s="419"/>
      <c r="AA892" s="419"/>
      <c r="AB892" s="419"/>
      <c r="AD892" s="419"/>
      <c r="AE892" s="419"/>
      <c r="AF892" s="419"/>
      <c r="AH892" s="419"/>
      <c r="AI892" s="419"/>
      <c r="AJ892" s="419"/>
      <c r="AL892" s="419"/>
      <c r="AM892" s="419"/>
      <c r="AN892" s="403"/>
      <c r="AO892" s="419"/>
      <c r="AP892" s="419"/>
      <c r="AQ892" s="419"/>
      <c r="AR892" s="419"/>
      <c r="AS892" s="419"/>
      <c r="AT892" s="419"/>
      <c r="AU892" s="419"/>
      <c r="AV892" s="419"/>
      <c r="AX892" s="419"/>
      <c r="AY892" s="419"/>
      <c r="AZ892" s="419"/>
      <c r="BB892" s="419"/>
      <c r="BC892" s="419"/>
      <c r="BD892" s="419"/>
      <c r="BF892" s="419"/>
      <c r="BG892" s="419"/>
      <c r="BH892" s="419"/>
      <c r="BJ892" s="419"/>
      <c r="BK892" s="419"/>
      <c r="BL892" s="419"/>
      <c r="BN892" s="419"/>
      <c r="BO892" s="419"/>
      <c r="BP892" s="419"/>
      <c r="BR892" s="419"/>
      <c r="BS892" s="419"/>
      <c r="BT892" s="419"/>
      <c r="BV892" s="419"/>
      <c r="BW892" s="419"/>
      <c r="BX892" s="397"/>
      <c r="BZ892" s="449"/>
      <c r="CB892" s="419"/>
      <c r="CC892" s="419"/>
      <c r="CD892" s="419"/>
      <c r="CF892" s="419"/>
      <c r="CG892" s="419"/>
      <c r="CH892" s="419"/>
    </row>
    <row r="893" spans="3:86" ht="21" thickBot="1">
      <c r="C893" s="425"/>
      <c r="P893" s="431"/>
      <c r="R893" s="419"/>
      <c r="S893" s="446"/>
      <c r="T893" s="419"/>
      <c r="V893" s="196"/>
      <c r="W893" s="419"/>
      <c r="X893" s="419"/>
      <c r="Z893" s="419"/>
      <c r="AA893" s="419"/>
      <c r="AB893" s="419"/>
      <c r="AD893" s="419"/>
      <c r="AE893" s="419"/>
      <c r="AF893" s="419"/>
      <c r="AH893" s="419"/>
      <c r="AI893" s="419"/>
      <c r="AJ893" s="419"/>
      <c r="AL893" s="419"/>
      <c r="AM893" s="419"/>
      <c r="AN893" s="403"/>
      <c r="AO893" s="419"/>
      <c r="AP893" s="419"/>
      <c r="AQ893" s="419"/>
      <c r="AR893" s="419"/>
      <c r="AS893" s="419"/>
      <c r="AT893" s="419"/>
      <c r="AU893" s="419"/>
      <c r="AV893" s="419"/>
      <c r="AX893" s="419"/>
      <c r="AY893" s="419"/>
      <c r="AZ893" s="419"/>
      <c r="BB893" s="419"/>
      <c r="BC893" s="419"/>
      <c r="BD893" s="419"/>
      <c r="BF893" s="419"/>
      <c r="BG893" s="419"/>
      <c r="BH893" s="419"/>
      <c r="BJ893" s="419"/>
      <c r="BK893" s="419"/>
      <c r="BL893" s="419"/>
      <c r="BN893" s="419"/>
      <c r="BO893" s="419"/>
      <c r="BP893" s="419"/>
      <c r="BR893" s="419"/>
      <c r="BS893" s="419"/>
      <c r="BT893" s="419"/>
      <c r="BV893" s="419"/>
      <c r="BW893" s="419"/>
      <c r="BX893" s="397"/>
      <c r="BZ893" s="449"/>
      <c r="CB893" s="419"/>
      <c r="CC893" s="419"/>
      <c r="CD893" s="419"/>
      <c r="CF893" s="419"/>
      <c r="CG893" s="419"/>
      <c r="CH893" s="419"/>
    </row>
    <row r="894" spans="3:86" ht="21" thickBot="1">
      <c r="C894" s="425"/>
      <c r="P894" s="431"/>
      <c r="R894" s="419"/>
      <c r="S894" s="446"/>
      <c r="T894" s="419"/>
      <c r="V894" s="196"/>
      <c r="W894" s="419"/>
      <c r="X894" s="419"/>
      <c r="Z894" s="419"/>
      <c r="AA894" s="419"/>
      <c r="AB894" s="419"/>
      <c r="AD894" s="419"/>
      <c r="AE894" s="419"/>
      <c r="AF894" s="419"/>
      <c r="AH894" s="419"/>
      <c r="AI894" s="419"/>
      <c r="AJ894" s="419"/>
      <c r="AL894" s="419"/>
      <c r="AM894" s="419"/>
      <c r="AN894" s="403"/>
      <c r="AO894" s="419"/>
      <c r="AP894" s="419"/>
      <c r="AQ894" s="419"/>
      <c r="AR894" s="419"/>
      <c r="AS894" s="419"/>
      <c r="AT894" s="419"/>
      <c r="AU894" s="419"/>
      <c r="AV894" s="419"/>
      <c r="AX894" s="419"/>
      <c r="AY894" s="419"/>
      <c r="AZ894" s="419"/>
      <c r="BB894" s="419"/>
      <c r="BC894" s="419"/>
      <c r="BD894" s="419"/>
      <c r="BF894" s="419"/>
      <c r="BG894" s="419"/>
      <c r="BH894" s="419"/>
      <c r="BJ894" s="419"/>
      <c r="BK894" s="419"/>
      <c r="BL894" s="419"/>
      <c r="BN894" s="419"/>
      <c r="BO894" s="419"/>
      <c r="BP894" s="419"/>
      <c r="BR894" s="419"/>
      <c r="BS894" s="419"/>
      <c r="BT894" s="419"/>
      <c r="BV894" s="419"/>
      <c r="BW894" s="419"/>
      <c r="BX894" s="397"/>
      <c r="BZ894" s="449"/>
      <c r="CB894" s="419"/>
      <c r="CC894" s="419"/>
      <c r="CD894" s="419"/>
      <c r="CF894" s="419"/>
      <c r="CG894" s="419"/>
      <c r="CH894" s="419"/>
    </row>
    <row r="895" spans="3:86" ht="21" thickBot="1">
      <c r="C895" s="425"/>
      <c r="P895" s="431"/>
      <c r="R895" s="419"/>
      <c r="S895" s="446"/>
      <c r="T895" s="419"/>
      <c r="V895" s="196"/>
      <c r="W895" s="419"/>
      <c r="X895" s="419"/>
      <c r="Z895" s="419"/>
      <c r="AA895" s="419"/>
      <c r="AB895" s="419"/>
      <c r="AD895" s="419"/>
      <c r="AE895" s="419"/>
      <c r="AF895" s="419"/>
      <c r="AH895" s="419"/>
      <c r="AI895" s="419"/>
      <c r="AJ895" s="419"/>
      <c r="AL895" s="419"/>
      <c r="AM895" s="419"/>
      <c r="AN895" s="403"/>
      <c r="AO895" s="419"/>
      <c r="AP895" s="419"/>
      <c r="AQ895" s="419"/>
      <c r="AR895" s="419"/>
      <c r="AS895" s="419"/>
      <c r="AT895" s="419"/>
      <c r="AU895" s="419"/>
      <c r="AV895" s="419"/>
      <c r="AX895" s="419"/>
      <c r="AY895" s="419"/>
      <c r="AZ895" s="419"/>
      <c r="BB895" s="419"/>
      <c r="BC895" s="419"/>
      <c r="BD895" s="419"/>
      <c r="BF895" s="419"/>
      <c r="BG895" s="419"/>
      <c r="BH895" s="419"/>
      <c r="BJ895" s="419"/>
      <c r="BK895" s="419"/>
      <c r="BL895" s="419"/>
      <c r="BN895" s="419"/>
      <c r="BO895" s="419"/>
      <c r="BP895" s="419"/>
      <c r="BR895" s="419"/>
      <c r="BS895" s="419"/>
      <c r="BT895" s="419"/>
      <c r="BV895" s="419"/>
      <c r="BW895" s="419"/>
      <c r="BX895" s="397"/>
      <c r="BZ895" s="449"/>
      <c r="CB895" s="419"/>
      <c r="CC895" s="419"/>
      <c r="CD895" s="419"/>
      <c r="CF895" s="419"/>
      <c r="CG895" s="419"/>
      <c r="CH895" s="419"/>
    </row>
    <row r="896" spans="3:86" ht="21" thickBot="1">
      <c r="C896" s="425"/>
      <c r="P896" s="431"/>
      <c r="R896" s="419"/>
      <c r="S896" s="446"/>
      <c r="T896" s="419"/>
      <c r="V896" s="196"/>
      <c r="W896" s="419"/>
      <c r="X896" s="419"/>
      <c r="Z896" s="419"/>
      <c r="AA896" s="419"/>
      <c r="AB896" s="419"/>
      <c r="AD896" s="419"/>
      <c r="AE896" s="419"/>
      <c r="AF896" s="419"/>
      <c r="AH896" s="419"/>
      <c r="AI896" s="419"/>
      <c r="AJ896" s="419"/>
      <c r="AL896" s="419"/>
      <c r="AM896" s="419"/>
      <c r="AN896" s="403"/>
      <c r="AO896" s="419"/>
      <c r="AP896" s="419"/>
      <c r="AQ896" s="419"/>
      <c r="AR896" s="419"/>
      <c r="AS896" s="419"/>
      <c r="AT896" s="419"/>
      <c r="AU896" s="419"/>
      <c r="AV896" s="419"/>
      <c r="AX896" s="419"/>
      <c r="AY896" s="419"/>
      <c r="AZ896" s="419"/>
      <c r="BB896" s="419"/>
      <c r="BC896" s="419"/>
      <c r="BD896" s="419"/>
      <c r="BF896" s="419"/>
      <c r="BG896" s="419"/>
      <c r="BH896" s="419"/>
      <c r="BJ896" s="419"/>
      <c r="BK896" s="419"/>
      <c r="BL896" s="419"/>
      <c r="BN896" s="419"/>
      <c r="BO896" s="419"/>
      <c r="BP896" s="419"/>
      <c r="BR896" s="419"/>
      <c r="BS896" s="419"/>
      <c r="BT896" s="419"/>
      <c r="BV896" s="419"/>
      <c r="BW896" s="419"/>
      <c r="BX896" s="397"/>
      <c r="BZ896" s="449"/>
      <c r="CB896" s="419"/>
      <c r="CC896" s="419"/>
      <c r="CD896" s="419"/>
      <c r="CF896" s="419"/>
      <c r="CG896" s="419"/>
      <c r="CH896" s="419"/>
    </row>
    <row r="897" spans="3:86" ht="21" thickBot="1">
      <c r="C897" s="425"/>
      <c r="P897" s="431"/>
      <c r="R897" s="419"/>
      <c r="S897" s="446"/>
      <c r="T897" s="419"/>
      <c r="V897" s="196"/>
      <c r="W897" s="419"/>
      <c r="X897" s="419"/>
      <c r="Z897" s="419"/>
      <c r="AA897" s="419"/>
      <c r="AB897" s="419"/>
      <c r="AD897" s="419"/>
      <c r="AE897" s="419"/>
      <c r="AF897" s="419"/>
      <c r="AH897" s="419"/>
      <c r="AI897" s="419"/>
      <c r="AJ897" s="419"/>
      <c r="AL897" s="419"/>
      <c r="AM897" s="419"/>
      <c r="AN897" s="403"/>
      <c r="AO897" s="419"/>
      <c r="AP897" s="419"/>
      <c r="AQ897" s="419"/>
      <c r="AR897" s="419"/>
      <c r="AS897" s="419"/>
      <c r="AT897" s="419"/>
      <c r="AU897" s="419"/>
      <c r="AV897" s="419"/>
      <c r="AX897" s="419"/>
      <c r="AY897" s="419"/>
      <c r="AZ897" s="419"/>
      <c r="BB897" s="419"/>
      <c r="BC897" s="419"/>
      <c r="BD897" s="419"/>
      <c r="BF897" s="419"/>
      <c r="BG897" s="419"/>
      <c r="BH897" s="419"/>
      <c r="BJ897" s="419"/>
      <c r="BK897" s="419"/>
      <c r="BL897" s="419"/>
      <c r="BN897" s="419"/>
      <c r="BO897" s="419"/>
      <c r="BP897" s="419"/>
      <c r="BR897" s="419"/>
      <c r="BS897" s="419"/>
      <c r="BT897" s="419"/>
      <c r="BV897" s="419"/>
      <c r="BW897" s="419"/>
      <c r="BX897" s="397"/>
      <c r="BZ897" s="449"/>
      <c r="CB897" s="419"/>
      <c r="CC897" s="419"/>
      <c r="CD897" s="419"/>
      <c r="CF897" s="419"/>
      <c r="CG897" s="419"/>
      <c r="CH897" s="419"/>
    </row>
    <row r="898" spans="3:86" ht="21" thickBot="1">
      <c r="C898" s="425"/>
      <c r="P898" s="431"/>
      <c r="R898" s="419"/>
      <c r="S898" s="446"/>
      <c r="T898" s="419"/>
      <c r="V898" s="196"/>
      <c r="W898" s="419"/>
      <c r="X898" s="419"/>
      <c r="Z898" s="419"/>
      <c r="AA898" s="419"/>
      <c r="AB898" s="419"/>
      <c r="AD898" s="419"/>
      <c r="AE898" s="419"/>
      <c r="AF898" s="419"/>
      <c r="AH898" s="419"/>
      <c r="AI898" s="419"/>
      <c r="AJ898" s="419"/>
      <c r="AL898" s="419"/>
      <c r="AM898" s="419"/>
      <c r="AN898" s="403"/>
      <c r="AO898" s="419"/>
      <c r="AP898" s="419"/>
      <c r="AQ898" s="419"/>
      <c r="AR898" s="419"/>
      <c r="AS898" s="419"/>
      <c r="AT898" s="419"/>
      <c r="AU898" s="419"/>
      <c r="AV898" s="419"/>
      <c r="AX898" s="419"/>
      <c r="AY898" s="419"/>
      <c r="AZ898" s="419"/>
      <c r="BB898" s="419"/>
      <c r="BC898" s="419"/>
      <c r="BD898" s="419"/>
      <c r="BF898" s="419"/>
      <c r="BG898" s="419"/>
      <c r="BH898" s="419"/>
      <c r="BJ898" s="419"/>
      <c r="BK898" s="419"/>
      <c r="BL898" s="419"/>
      <c r="BN898" s="419"/>
      <c r="BO898" s="419"/>
      <c r="BP898" s="419"/>
      <c r="BR898" s="419"/>
      <c r="BS898" s="419"/>
      <c r="BT898" s="419"/>
      <c r="BV898" s="419"/>
      <c r="BW898" s="419"/>
      <c r="BX898" s="397"/>
      <c r="BZ898" s="449"/>
      <c r="CB898" s="419"/>
      <c r="CC898" s="419"/>
      <c r="CD898" s="419"/>
      <c r="CF898" s="419"/>
      <c r="CG898" s="419"/>
      <c r="CH898" s="419"/>
    </row>
    <row r="899" spans="3:86" ht="21" thickBot="1">
      <c r="C899" s="425"/>
      <c r="P899" s="431"/>
      <c r="R899" s="419"/>
      <c r="S899" s="446"/>
      <c r="T899" s="419"/>
      <c r="V899" s="196"/>
      <c r="W899" s="419"/>
      <c r="X899" s="419"/>
      <c r="Z899" s="419"/>
      <c r="AA899" s="419"/>
      <c r="AB899" s="419"/>
      <c r="AD899" s="419"/>
      <c r="AE899" s="419"/>
      <c r="AF899" s="419"/>
      <c r="AH899" s="419"/>
      <c r="AI899" s="419"/>
      <c r="AJ899" s="419"/>
      <c r="AL899" s="419"/>
      <c r="AM899" s="419"/>
      <c r="AN899" s="403"/>
      <c r="AO899" s="419"/>
      <c r="AP899" s="419"/>
      <c r="AQ899" s="419"/>
      <c r="AR899" s="419"/>
      <c r="AS899" s="419"/>
      <c r="AT899" s="419"/>
      <c r="AU899" s="419"/>
      <c r="AV899" s="419"/>
      <c r="AX899" s="419"/>
      <c r="AY899" s="419"/>
      <c r="AZ899" s="419"/>
      <c r="BB899" s="419"/>
      <c r="BC899" s="419"/>
      <c r="BD899" s="419"/>
      <c r="BF899" s="419"/>
      <c r="BG899" s="419"/>
      <c r="BH899" s="419"/>
      <c r="BJ899" s="419"/>
      <c r="BK899" s="419"/>
      <c r="BL899" s="419"/>
      <c r="BN899" s="419"/>
      <c r="BO899" s="419"/>
      <c r="BP899" s="419"/>
      <c r="BR899" s="419"/>
      <c r="BS899" s="419"/>
      <c r="BT899" s="419"/>
      <c r="BV899" s="419"/>
      <c r="BW899" s="419"/>
      <c r="BX899" s="397"/>
      <c r="BZ899" s="449"/>
      <c r="CB899" s="419"/>
      <c r="CC899" s="419"/>
      <c r="CD899" s="419"/>
      <c r="CF899" s="419"/>
      <c r="CG899" s="419"/>
      <c r="CH899" s="419"/>
    </row>
    <row r="900" spans="3:86" ht="21" thickBot="1">
      <c r="C900" s="425"/>
      <c r="P900" s="431"/>
      <c r="R900" s="419"/>
      <c r="S900" s="446"/>
      <c r="T900" s="419"/>
      <c r="V900" s="196"/>
      <c r="W900" s="419"/>
      <c r="X900" s="419"/>
      <c r="Z900" s="419"/>
      <c r="AA900" s="419"/>
      <c r="AB900" s="419"/>
      <c r="AD900" s="419"/>
      <c r="AE900" s="419"/>
      <c r="AF900" s="419"/>
      <c r="AH900" s="419"/>
      <c r="AI900" s="419"/>
      <c r="AJ900" s="419"/>
      <c r="AL900" s="419"/>
      <c r="AM900" s="419"/>
      <c r="AN900" s="403"/>
      <c r="AO900" s="419"/>
      <c r="AP900" s="419"/>
      <c r="AQ900" s="419"/>
      <c r="AR900" s="419"/>
      <c r="AS900" s="419"/>
      <c r="AT900" s="419"/>
      <c r="AU900" s="419"/>
      <c r="AV900" s="419"/>
      <c r="AX900" s="419"/>
      <c r="AY900" s="419"/>
      <c r="AZ900" s="419"/>
      <c r="BB900" s="419"/>
      <c r="BC900" s="419"/>
      <c r="BD900" s="419"/>
      <c r="BF900" s="419"/>
      <c r="BG900" s="419"/>
      <c r="BH900" s="419"/>
      <c r="BJ900" s="419"/>
      <c r="BK900" s="419"/>
      <c r="BL900" s="419"/>
      <c r="BN900" s="419"/>
      <c r="BO900" s="419"/>
      <c r="BP900" s="419"/>
      <c r="BR900" s="419"/>
      <c r="BS900" s="419"/>
      <c r="BT900" s="419"/>
      <c r="BV900" s="419"/>
      <c r="BW900" s="419"/>
      <c r="BX900" s="397"/>
      <c r="BZ900" s="449"/>
      <c r="CB900" s="419"/>
      <c r="CC900" s="419"/>
      <c r="CD900" s="419"/>
      <c r="CF900" s="419"/>
      <c r="CG900" s="419"/>
      <c r="CH900" s="419"/>
    </row>
    <row r="901" spans="3:86" ht="21" thickBot="1">
      <c r="C901" s="425"/>
      <c r="P901" s="431"/>
      <c r="R901" s="419"/>
      <c r="S901" s="446"/>
      <c r="T901" s="419"/>
      <c r="V901" s="196"/>
      <c r="W901" s="419"/>
      <c r="X901" s="419"/>
      <c r="Z901" s="419"/>
      <c r="AA901" s="419"/>
      <c r="AB901" s="419"/>
      <c r="AD901" s="419"/>
      <c r="AE901" s="419"/>
      <c r="AF901" s="419"/>
      <c r="AH901" s="419"/>
      <c r="AI901" s="419"/>
      <c r="AJ901" s="419"/>
      <c r="AL901" s="419"/>
      <c r="AM901" s="419"/>
      <c r="AN901" s="403"/>
      <c r="AO901" s="419"/>
      <c r="AP901" s="419"/>
      <c r="AQ901" s="419"/>
      <c r="AR901" s="419"/>
      <c r="AS901" s="419"/>
      <c r="AT901" s="419"/>
      <c r="AU901" s="419"/>
      <c r="AV901" s="419"/>
      <c r="AX901" s="419"/>
      <c r="AY901" s="419"/>
      <c r="AZ901" s="419"/>
      <c r="BB901" s="419"/>
      <c r="BC901" s="419"/>
      <c r="BD901" s="419"/>
      <c r="BF901" s="419"/>
      <c r="BG901" s="419"/>
      <c r="BH901" s="419"/>
      <c r="BJ901" s="419"/>
      <c r="BK901" s="419"/>
      <c r="BL901" s="419"/>
      <c r="BN901" s="419"/>
      <c r="BO901" s="419"/>
      <c r="BP901" s="419"/>
      <c r="BR901" s="419"/>
      <c r="BS901" s="419"/>
      <c r="BT901" s="419"/>
      <c r="BV901" s="419"/>
      <c r="BW901" s="419"/>
      <c r="BX901" s="397"/>
      <c r="BZ901" s="449"/>
      <c r="CB901" s="419"/>
      <c r="CC901" s="419"/>
      <c r="CD901" s="419"/>
      <c r="CF901" s="419"/>
      <c r="CG901" s="419"/>
      <c r="CH901" s="419"/>
    </row>
    <row r="902" spans="3:86" ht="21" thickBot="1">
      <c r="C902" s="425"/>
      <c r="P902" s="431"/>
      <c r="R902" s="419"/>
      <c r="S902" s="446"/>
      <c r="T902" s="419"/>
      <c r="V902" s="196"/>
      <c r="W902" s="419"/>
      <c r="X902" s="419"/>
      <c r="Z902" s="419"/>
      <c r="AA902" s="419"/>
      <c r="AB902" s="419"/>
      <c r="AD902" s="419"/>
      <c r="AE902" s="419"/>
      <c r="AF902" s="419"/>
      <c r="AH902" s="419"/>
      <c r="AI902" s="419"/>
      <c r="AJ902" s="419"/>
      <c r="AL902" s="419"/>
      <c r="AM902" s="419"/>
      <c r="AN902" s="403"/>
      <c r="AO902" s="419"/>
      <c r="AP902" s="419"/>
      <c r="AQ902" s="419"/>
      <c r="AR902" s="419"/>
      <c r="AS902" s="419"/>
      <c r="AT902" s="419"/>
      <c r="AU902" s="419"/>
      <c r="AV902" s="419"/>
      <c r="AX902" s="419"/>
      <c r="AY902" s="419"/>
      <c r="AZ902" s="419"/>
      <c r="BB902" s="419"/>
      <c r="BC902" s="419"/>
      <c r="BD902" s="419"/>
      <c r="BF902" s="419"/>
      <c r="BG902" s="419"/>
      <c r="BH902" s="419"/>
      <c r="BJ902" s="419"/>
      <c r="BK902" s="419"/>
      <c r="BL902" s="419"/>
      <c r="BN902" s="419"/>
      <c r="BO902" s="419"/>
      <c r="BP902" s="419"/>
      <c r="BR902" s="419"/>
      <c r="BS902" s="419"/>
      <c r="BT902" s="419"/>
      <c r="BV902" s="419"/>
      <c r="BW902" s="419"/>
      <c r="BX902" s="397"/>
      <c r="BZ902" s="449"/>
      <c r="CB902" s="419"/>
      <c r="CC902" s="419"/>
      <c r="CD902" s="419"/>
      <c r="CF902" s="419"/>
      <c r="CG902" s="419"/>
      <c r="CH902" s="419"/>
    </row>
    <row r="903" spans="3:86" ht="21" thickBot="1">
      <c r="C903" s="425"/>
      <c r="P903" s="431"/>
      <c r="R903" s="419"/>
      <c r="S903" s="446"/>
      <c r="T903" s="419"/>
      <c r="V903" s="196"/>
      <c r="W903" s="419"/>
      <c r="X903" s="419"/>
      <c r="Z903" s="419"/>
      <c r="AA903" s="419"/>
      <c r="AB903" s="419"/>
      <c r="AD903" s="419"/>
      <c r="AE903" s="419"/>
      <c r="AF903" s="419"/>
      <c r="AH903" s="419"/>
      <c r="AI903" s="419"/>
      <c r="AJ903" s="419"/>
      <c r="AL903" s="419"/>
      <c r="AM903" s="419"/>
      <c r="AN903" s="403"/>
      <c r="AO903" s="419"/>
      <c r="AP903" s="419"/>
      <c r="AQ903" s="419"/>
      <c r="AR903" s="419"/>
      <c r="AS903" s="419"/>
      <c r="AT903" s="419"/>
      <c r="AU903" s="419"/>
      <c r="AV903" s="419"/>
      <c r="AX903" s="419"/>
      <c r="AY903" s="419"/>
      <c r="AZ903" s="419"/>
      <c r="BB903" s="419"/>
      <c r="BC903" s="419"/>
      <c r="BD903" s="419"/>
      <c r="BF903" s="419"/>
      <c r="BG903" s="419"/>
      <c r="BH903" s="419"/>
      <c r="BJ903" s="419"/>
      <c r="BK903" s="419"/>
      <c r="BL903" s="419"/>
      <c r="BN903" s="419"/>
      <c r="BO903" s="419"/>
      <c r="BP903" s="419"/>
      <c r="BR903" s="419"/>
      <c r="BS903" s="419"/>
      <c r="BT903" s="419"/>
      <c r="BV903" s="419"/>
      <c r="BW903" s="419"/>
      <c r="BX903" s="397"/>
      <c r="BZ903" s="449"/>
      <c r="CB903" s="419"/>
      <c r="CC903" s="419"/>
      <c r="CD903" s="419"/>
      <c r="CF903" s="419"/>
      <c r="CG903" s="419"/>
      <c r="CH903" s="419"/>
    </row>
    <row r="904" spans="3:86" ht="21" thickBot="1">
      <c r="C904" s="425"/>
      <c r="P904" s="431"/>
      <c r="R904" s="419"/>
      <c r="S904" s="446"/>
      <c r="T904" s="419"/>
      <c r="V904" s="196"/>
      <c r="W904" s="419"/>
      <c r="X904" s="419"/>
      <c r="Z904" s="419"/>
      <c r="AA904" s="419"/>
      <c r="AB904" s="419"/>
      <c r="AD904" s="419"/>
      <c r="AE904" s="419"/>
      <c r="AF904" s="419"/>
      <c r="AH904" s="419"/>
      <c r="AI904" s="419"/>
      <c r="AJ904" s="419"/>
      <c r="AL904" s="419"/>
      <c r="AM904" s="419"/>
      <c r="AN904" s="403"/>
      <c r="AO904" s="419"/>
      <c r="AP904" s="419"/>
      <c r="AQ904" s="419"/>
      <c r="AR904" s="419"/>
      <c r="AS904" s="419"/>
      <c r="AT904" s="419"/>
      <c r="AU904" s="419"/>
      <c r="AV904" s="419"/>
      <c r="AX904" s="419"/>
      <c r="AY904" s="419"/>
      <c r="AZ904" s="419"/>
      <c r="BB904" s="419"/>
      <c r="BC904" s="419"/>
      <c r="BD904" s="419"/>
      <c r="BF904" s="419"/>
      <c r="BG904" s="419"/>
      <c r="BH904" s="419"/>
      <c r="BJ904" s="419"/>
      <c r="BK904" s="419"/>
      <c r="BL904" s="419"/>
      <c r="BN904" s="419"/>
      <c r="BO904" s="419"/>
      <c r="BP904" s="419"/>
      <c r="BR904" s="419"/>
      <c r="BS904" s="419"/>
      <c r="BT904" s="419"/>
      <c r="BV904" s="419"/>
      <c r="BW904" s="419"/>
      <c r="BX904" s="397"/>
      <c r="BZ904" s="449"/>
      <c r="CB904" s="419"/>
      <c r="CC904" s="419"/>
      <c r="CD904" s="419"/>
      <c r="CF904" s="419"/>
      <c r="CG904" s="419"/>
      <c r="CH904" s="419"/>
    </row>
    <row r="905" spans="3:86" ht="21" thickBot="1">
      <c r="C905" s="425"/>
      <c r="P905" s="431"/>
      <c r="R905" s="419"/>
      <c r="S905" s="446"/>
      <c r="T905" s="419"/>
      <c r="V905" s="196"/>
      <c r="W905" s="419"/>
      <c r="X905" s="419"/>
      <c r="Z905" s="419"/>
      <c r="AA905" s="419"/>
      <c r="AB905" s="419"/>
      <c r="AD905" s="419"/>
      <c r="AE905" s="419"/>
      <c r="AF905" s="419"/>
      <c r="AH905" s="419"/>
      <c r="AI905" s="419"/>
      <c r="AJ905" s="419"/>
      <c r="AL905" s="419"/>
      <c r="AM905" s="419"/>
      <c r="AN905" s="403"/>
      <c r="AO905" s="419"/>
      <c r="AP905" s="419"/>
      <c r="AQ905" s="419"/>
      <c r="AR905" s="419"/>
      <c r="AS905" s="419"/>
      <c r="AT905" s="419"/>
      <c r="AU905" s="419"/>
      <c r="AV905" s="419"/>
      <c r="AX905" s="419"/>
      <c r="AY905" s="419"/>
      <c r="AZ905" s="419"/>
      <c r="BB905" s="419"/>
      <c r="BC905" s="419"/>
      <c r="BD905" s="419"/>
      <c r="BF905" s="419"/>
      <c r="BG905" s="419"/>
      <c r="BH905" s="419"/>
      <c r="BJ905" s="419"/>
      <c r="BK905" s="419"/>
      <c r="BL905" s="419"/>
      <c r="BN905" s="419"/>
      <c r="BO905" s="419"/>
      <c r="BP905" s="419"/>
      <c r="BR905" s="419"/>
      <c r="BS905" s="419"/>
      <c r="BT905" s="419"/>
      <c r="BV905" s="419"/>
      <c r="BW905" s="419"/>
      <c r="BX905" s="397"/>
      <c r="BZ905" s="449"/>
      <c r="CB905" s="419"/>
      <c r="CC905" s="419"/>
      <c r="CD905" s="419"/>
      <c r="CF905" s="419"/>
      <c r="CG905" s="419"/>
      <c r="CH905" s="419"/>
    </row>
    <row r="906" spans="3:86" ht="21" thickBot="1">
      <c r="C906" s="425"/>
      <c r="P906" s="431"/>
      <c r="R906" s="419"/>
      <c r="S906" s="446"/>
      <c r="T906" s="419"/>
      <c r="V906" s="196"/>
      <c r="W906" s="419"/>
      <c r="X906" s="419"/>
      <c r="Z906" s="419"/>
      <c r="AA906" s="419"/>
      <c r="AB906" s="419"/>
      <c r="AD906" s="419"/>
      <c r="AE906" s="419"/>
      <c r="AF906" s="419"/>
      <c r="AH906" s="419"/>
      <c r="AI906" s="419"/>
      <c r="AJ906" s="419"/>
      <c r="AL906" s="419"/>
      <c r="AM906" s="419"/>
      <c r="AN906" s="403"/>
      <c r="AO906" s="419"/>
      <c r="AP906" s="419"/>
      <c r="AQ906" s="419"/>
      <c r="AR906" s="419"/>
      <c r="AS906" s="419"/>
      <c r="AT906" s="419"/>
      <c r="AU906" s="419"/>
      <c r="AV906" s="419"/>
      <c r="AX906" s="419"/>
      <c r="AY906" s="419"/>
      <c r="AZ906" s="419"/>
      <c r="BB906" s="419"/>
      <c r="BC906" s="419"/>
      <c r="BD906" s="419"/>
      <c r="BF906" s="419"/>
      <c r="BG906" s="419"/>
      <c r="BH906" s="419"/>
      <c r="BJ906" s="419"/>
      <c r="BK906" s="419"/>
      <c r="BL906" s="419"/>
      <c r="BN906" s="419"/>
      <c r="BO906" s="419"/>
      <c r="BP906" s="419"/>
      <c r="BR906" s="419"/>
      <c r="BS906" s="419"/>
      <c r="BT906" s="419"/>
      <c r="BV906" s="419"/>
      <c r="BW906" s="419"/>
      <c r="BX906" s="397"/>
      <c r="BZ906" s="449"/>
      <c r="CB906" s="419"/>
      <c r="CC906" s="419"/>
      <c r="CD906" s="419"/>
      <c r="CF906" s="419"/>
      <c r="CG906" s="419"/>
      <c r="CH906" s="419"/>
    </row>
    <row r="907" spans="3:86" ht="21" thickBot="1">
      <c r="C907" s="425"/>
      <c r="P907" s="431"/>
      <c r="R907" s="419"/>
      <c r="S907" s="446"/>
      <c r="T907" s="419"/>
      <c r="V907" s="196"/>
      <c r="W907" s="419"/>
      <c r="X907" s="419"/>
      <c r="Z907" s="419"/>
      <c r="AA907" s="419"/>
      <c r="AB907" s="419"/>
      <c r="AD907" s="419"/>
      <c r="AE907" s="419"/>
      <c r="AF907" s="419"/>
      <c r="AH907" s="419"/>
      <c r="AI907" s="419"/>
      <c r="AJ907" s="419"/>
      <c r="AL907" s="419"/>
      <c r="AM907" s="419"/>
      <c r="AN907" s="403"/>
      <c r="AO907" s="419"/>
      <c r="AP907" s="419"/>
      <c r="AQ907" s="419"/>
      <c r="AR907" s="419"/>
      <c r="AS907" s="419"/>
      <c r="AT907" s="419"/>
      <c r="AU907" s="419"/>
      <c r="AV907" s="419"/>
      <c r="AX907" s="419"/>
      <c r="AY907" s="419"/>
      <c r="AZ907" s="419"/>
      <c r="BB907" s="419"/>
      <c r="BC907" s="419"/>
      <c r="BD907" s="419"/>
      <c r="BF907" s="419"/>
      <c r="BG907" s="419"/>
      <c r="BH907" s="419"/>
      <c r="BJ907" s="419"/>
      <c r="BK907" s="419"/>
      <c r="BL907" s="419"/>
      <c r="BN907" s="419"/>
      <c r="BO907" s="419"/>
      <c r="BP907" s="419"/>
      <c r="BR907" s="419"/>
      <c r="BS907" s="419"/>
      <c r="BT907" s="419"/>
      <c r="BV907" s="419"/>
      <c r="BW907" s="419"/>
      <c r="BX907" s="397"/>
      <c r="BZ907" s="449"/>
      <c r="CB907" s="419"/>
      <c r="CC907" s="419"/>
      <c r="CD907" s="419"/>
      <c r="CF907" s="419"/>
      <c r="CG907" s="419"/>
      <c r="CH907" s="419"/>
    </row>
    <row r="908" spans="3:86" ht="21" thickBot="1">
      <c r="C908" s="425"/>
      <c r="P908" s="431"/>
      <c r="R908" s="419"/>
      <c r="S908" s="446"/>
      <c r="T908" s="419"/>
      <c r="V908" s="196"/>
      <c r="W908" s="419"/>
      <c r="X908" s="419"/>
      <c r="Z908" s="419"/>
      <c r="AA908" s="419"/>
      <c r="AB908" s="419"/>
      <c r="AD908" s="419"/>
      <c r="AE908" s="419"/>
      <c r="AF908" s="419"/>
      <c r="AH908" s="419"/>
      <c r="AI908" s="419"/>
      <c r="AJ908" s="419"/>
      <c r="AL908" s="419"/>
      <c r="AM908" s="419"/>
      <c r="AN908" s="403"/>
      <c r="AO908" s="419"/>
      <c r="AP908" s="419"/>
      <c r="AQ908" s="419"/>
      <c r="AR908" s="419"/>
      <c r="AS908" s="419"/>
      <c r="AT908" s="419"/>
      <c r="AU908" s="419"/>
      <c r="AV908" s="419"/>
      <c r="AX908" s="419"/>
      <c r="AY908" s="419"/>
      <c r="AZ908" s="419"/>
      <c r="BB908" s="419"/>
      <c r="BC908" s="419"/>
      <c r="BD908" s="419"/>
      <c r="BF908" s="419"/>
      <c r="BG908" s="419"/>
      <c r="BH908" s="419"/>
      <c r="BJ908" s="419"/>
      <c r="BK908" s="419"/>
      <c r="BL908" s="419"/>
      <c r="BN908" s="419"/>
      <c r="BO908" s="419"/>
      <c r="BP908" s="419"/>
      <c r="BR908" s="419"/>
      <c r="BS908" s="419"/>
      <c r="BT908" s="419"/>
      <c r="BV908" s="419"/>
      <c r="BW908" s="419"/>
      <c r="BX908" s="397"/>
      <c r="BZ908" s="449"/>
      <c r="CB908" s="419"/>
      <c r="CC908" s="419"/>
      <c r="CD908" s="419"/>
      <c r="CF908" s="419"/>
      <c r="CG908" s="419"/>
      <c r="CH908" s="419"/>
    </row>
    <row r="909" spans="3:86" ht="21" thickBot="1">
      <c r="C909" s="425"/>
      <c r="P909" s="431"/>
      <c r="R909" s="419"/>
      <c r="S909" s="446"/>
      <c r="T909" s="419"/>
      <c r="V909" s="196"/>
      <c r="W909" s="419"/>
      <c r="X909" s="419"/>
      <c r="Z909" s="419"/>
      <c r="AA909" s="419"/>
      <c r="AB909" s="419"/>
      <c r="AD909" s="419"/>
      <c r="AE909" s="419"/>
      <c r="AF909" s="419"/>
      <c r="AH909" s="419"/>
      <c r="AI909" s="419"/>
      <c r="AJ909" s="419"/>
      <c r="AL909" s="419"/>
      <c r="AM909" s="419"/>
      <c r="AN909" s="403"/>
      <c r="AO909" s="419"/>
      <c r="AP909" s="419"/>
      <c r="AQ909" s="419"/>
      <c r="AR909" s="419"/>
      <c r="AS909" s="419"/>
      <c r="AT909" s="419"/>
      <c r="AU909" s="419"/>
      <c r="AV909" s="419"/>
      <c r="AX909" s="419"/>
      <c r="AY909" s="419"/>
      <c r="AZ909" s="419"/>
      <c r="BB909" s="419"/>
      <c r="BC909" s="419"/>
      <c r="BD909" s="419"/>
      <c r="BF909" s="419"/>
      <c r="BG909" s="419"/>
      <c r="BH909" s="419"/>
      <c r="BJ909" s="419"/>
      <c r="BK909" s="419"/>
      <c r="BL909" s="419"/>
      <c r="BN909" s="419"/>
      <c r="BO909" s="419"/>
      <c r="BP909" s="419"/>
      <c r="BR909" s="419"/>
      <c r="BS909" s="419"/>
      <c r="BT909" s="419"/>
      <c r="BV909" s="419"/>
      <c r="BW909" s="419"/>
      <c r="BX909" s="397"/>
      <c r="BZ909" s="449"/>
      <c r="CB909" s="419"/>
      <c r="CC909" s="419"/>
      <c r="CD909" s="419"/>
      <c r="CF909" s="419"/>
      <c r="CG909" s="419"/>
      <c r="CH909" s="419"/>
    </row>
    <row r="910" spans="3:86" ht="21" thickBot="1">
      <c r="C910" s="425"/>
      <c r="P910" s="431"/>
      <c r="R910" s="419"/>
      <c r="S910" s="446"/>
      <c r="T910" s="419"/>
      <c r="V910" s="196"/>
      <c r="W910" s="419"/>
      <c r="X910" s="419"/>
      <c r="Z910" s="419"/>
      <c r="AA910" s="419"/>
      <c r="AB910" s="419"/>
      <c r="AD910" s="419"/>
      <c r="AE910" s="419"/>
      <c r="AF910" s="419"/>
      <c r="AH910" s="419"/>
      <c r="AI910" s="419"/>
      <c r="AJ910" s="419"/>
      <c r="AL910" s="419"/>
      <c r="AM910" s="419"/>
      <c r="AN910" s="403"/>
      <c r="AO910" s="419"/>
      <c r="AP910" s="419"/>
      <c r="AQ910" s="419"/>
      <c r="AR910" s="419"/>
      <c r="AS910" s="419"/>
      <c r="AT910" s="419"/>
      <c r="AU910" s="419"/>
      <c r="AV910" s="419"/>
      <c r="AX910" s="419"/>
      <c r="AY910" s="419"/>
      <c r="AZ910" s="419"/>
      <c r="BB910" s="419"/>
      <c r="BC910" s="419"/>
      <c r="BD910" s="419"/>
      <c r="BF910" s="419"/>
      <c r="BG910" s="419"/>
      <c r="BH910" s="419"/>
      <c r="BJ910" s="419"/>
      <c r="BK910" s="419"/>
      <c r="BL910" s="419"/>
      <c r="BN910" s="419"/>
      <c r="BO910" s="419"/>
      <c r="BP910" s="419"/>
      <c r="BR910" s="419"/>
      <c r="BS910" s="419"/>
      <c r="BT910" s="419"/>
      <c r="BV910" s="419"/>
      <c r="BW910" s="419"/>
      <c r="BX910" s="397"/>
      <c r="BZ910" s="449"/>
      <c r="CB910" s="419"/>
      <c r="CC910" s="419"/>
      <c r="CD910" s="419"/>
      <c r="CF910" s="419"/>
      <c r="CG910" s="419"/>
      <c r="CH910" s="419"/>
    </row>
    <row r="911" spans="3:86" ht="21" thickBot="1">
      <c r="C911" s="425"/>
      <c r="P911" s="431"/>
      <c r="R911" s="419"/>
      <c r="S911" s="446"/>
      <c r="T911" s="419"/>
      <c r="V911" s="196"/>
      <c r="W911" s="419"/>
      <c r="X911" s="419"/>
      <c r="Z911" s="419"/>
      <c r="AA911" s="419"/>
      <c r="AB911" s="419"/>
      <c r="AD911" s="419"/>
      <c r="AE911" s="419"/>
      <c r="AF911" s="419"/>
      <c r="AH911" s="419"/>
      <c r="AI911" s="419"/>
      <c r="AJ911" s="419"/>
      <c r="AL911" s="419"/>
      <c r="AM911" s="419"/>
      <c r="AN911" s="403"/>
      <c r="AO911" s="419"/>
      <c r="AP911" s="419"/>
      <c r="AQ911" s="419"/>
      <c r="AR911" s="419"/>
      <c r="AS911" s="419"/>
      <c r="AT911" s="419"/>
      <c r="AU911" s="419"/>
      <c r="AV911" s="419"/>
      <c r="AX911" s="419"/>
      <c r="AY911" s="419"/>
      <c r="AZ911" s="419"/>
      <c r="BB911" s="419"/>
      <c r="BC911" s="419"/>
      <c r="BD911" s="419"/>
      <c r="BF911" s="419"/>
      <c r="BG911" s="419"/>
      <c r="BH911" s="419"/>
      <c r="BJ911" s="419"/>
      <c r="BK911" s="419"/>
      <c r="BL911" s="419"/>
      <c r="BN911" s="419"/>
      <c r="BO911" s="419"/>
      <c r="BP911" s="419"/>
      <c r="BR911" s="419"/>
      <c r="BS911" s="419"/>
      <c r="BT911" s="419"/>
      <c r="BV911" s="419"/>
      <c r="BW911" s="419"/>
      <c r="BX911" s="397"/>
      <c r="BZ911" s="449"/>
      <c r="CB911" s="419"/>
      <c r="CC911" s="419"/>
      <c r="CD911" s="419"/>
      <c r="CF911" s="419"/>
      <c r="CG911" s="419"/>
      <c r="CH911" s="419"/>
    </row>
    <row r="912" spans="3:86" ht="21" thickBot="1">
      <c r="C912" s="425"/>
      <c r="P912" s="431"/>
      <c r="R912" s="419"/>
      <c r="S912" s="446"/>
      <c r="T912" s="419"/>
      <c r="V912" s="196"/>
      <c r="W912" s="419"/>
      <c r="X912" s="419"/>
      <c r="Z912" s="419"/>
      <c r="AA912" s="419"/>
      <c r="AB912" s="419"/>
      <c r="AD912" s="419"/>
      <c r="AE912" s="419"/>
      <c r="AF912" s="419"/>
      <c r="AH912" s="419"/>
      <c r="AI912" s="419"/>
      <c r="AJ912" s="419"/>
      <c r="AL912" s="419"/>
      <c r="AM912" s="419"/>
      <c r="AN912" s="403"/>
      <c r="AO912" s="419"/>
      <c r="AP912" s="419"/>
      <c r="AQ912" s="419"/>
      <c r="AR912" s="419"/>
      <c r="AS912" s="419"/>
      <c r="AT912" s="419"/>
      <c r="AU912" s="419"/>
      <c r="AV912" s="419"/>
      <c r="AX912" s="419"/>
      <c r="AY912" s="419"/>
      <c r="AZ912" s="419"/>
      <c r="BB912" s="419"/>
      <c r="BC912" s="419"/>
      <c r="BD912" s="419"/>
      <c r="BF912" s="419"/>
      <c r="BG912" s="419"/>
      <c r="BH912" s="419"/>
      <c r="BJ912" s="419"/>
      <c r="BK912" s="419"/>
      <c r="BL912" s="419"/>
      <c r="BN912" s="419"/>
      <c r="BO912" s="419"/>
      <c r="BP912" s="419"/>
      <c r="BR912" s="419"/>
      <c r="BS912" s="419"/>
      <c r="BT912" s="419"/>
      <c r="BV912" s="419"/>
      <c r="BW912" s="419"/>
      <c r="BX912" s="397"/>
      <c r="BZ912" s="449"/>
      <c r="CB912" s="419"/>
      <c r="CC912" s="419"/>
      <c r="CD912" s="419"/>
      <c r="CF912" s="419"/>
      <c r="CG912" s="419"/>
      <c r="CH912" s="419"/>
    </row>
    <row r="913" spans="3:86" ht="21" thickBot="1">
      <c r="C913" s="425"/>
      <c r="P913" s="431"/>
      <c r="R913" s="419"/>
      <c r="S913" s="446"/>
      <c r="T913" s="419"/>
      <c r="V913" s="196"/>
      <c r="W913" s="419"/>
      <c r="X913" s="419"/>
      <c r="Z913" s="419"/>
      <c r="AA913" s="419"/>
      <c r="AB913" s="419"/>
      <c r="AD913" s="419"/>
      <c r="AE913" s="419"/>
      <c r="AF913" s="419"/>
      <c r="AH913" s="419"/>
      <c r="AI913" s="419"/>
      <c r="AJ913" s="419"/>
      <c r="AL913" s="419"/>
      <c r="AM913" s="419"/>
      <c r="AN913" s="403"/>
      <c r="AO913" s="419"/>
      <c r="AP913" s="419"/>
      <c r="AQ913" s="419"/>
      <c r="AR913" s="419"/>
      <c r="AS913" s="419"/>
      <c r="AT913" s="419"/>
      <c r="AU913" s="419"/>
      <c r="AV913" s="419"/>
      <c r="AX913" s="419"/>
      <c r="AY913" s="419"/>
      <c r="AZ913" s="419"/>
      <c r="BB913" s="419"/>
      <c r="BC913" s="419"/>
      <c r="BD913" s="419"/>
      <c r="BF913" s="419"/>
      <c r="BG913" s="419"/>
      <c r="BH913" s="419"/>
      <c r="BJ913" s="419"/>
      <c r="BK913" s="419"/>
      <c r="BL913" s="419"/>
      <c r="BN913" s="419"/>
      <c r="BO913" s="419"/>
      <c r="BP913" s="419"/>
      <c r="BR913" s="419"/>
      <c r="BS913" s="419"/>
      <c r="BT913" s="419"/>
      <c r="BV913" s="419"/>
      <c r="BW913" s="419"/>
      <c r="BX913" s="397"/>
      <c r="BZ913" s="449"/>
      <c r="CB913" s="419"/>
      <c r="CC913" s="419"/>
      <c r="CD913" s="419"/>
      <c r="CF913" s="419"/>
      <c r="CG913" s="419"/>
      <c r="CH913" s="419"/>
    </row>
    <row r="914" spans="3:86" ht="21" thickBot="1">
      <c r="C914" s="425"/>
      <c r="P914" s="431"/>
      <c r="R914" s="419"/>
      <c r="S914" s="446"/>
      <c r="T914" s="419"/>
      <c r="V914" s="196"/>
      <c r="W914" s="419"/>
      <c r="X914" s="419"/>
      <c r="Z914" s="419"/>
      <c r="AA914" s="419"/>
      <c r="AB914" s="419"/>
      <c r="AD914" s="419"/>
      <c r="AE914" s="419"/>
      <c r="AF914" s="419"/>
      <c r="AH914" s="419"/>
      <c r="AI914" s="419"/>
      <c r="AJ914" s="419"/>
      <c r="AL914" s="419"/>
      <c r="AM914" s="419"/>
      <c r="AN914" s="403"/>
      <c r="AO914" s="419"/>
      <c r="AP914" s="419"/>
      <c r="AQ914" s="419"/>
      <c r="AR914" s="419"/>
      <c r="AS914" s="419"/>
      <c r="AT914" s="419"/>
      <c r="AU914" s="419"/>
      <c r="AV914" s="419"/>
      <c r="AX914" s="419"/>
      <c r="AY914" s="419"/>
      <c r="AZ914" s="419"/>
      <c r="BB914" s="419"/>
      <c r="BC914" s="419"/>
      <c r="BD914" s="419"/>
      <c r="BF914" s="419"/>
      <c r="BG914" s="419"/>
      <c r="BH914" s="419"/>
      <c r="BJ914" s="419"/>
      <c r="BK914" s="419"/>
      <c r="BL914" s="419"/>
      <c r="BN914" s="419"/>
      <c r="BO914" s="419"/>
      <c r="BP914" s="419"/>
      <c r="BR914" s="419"/>
      <c r="BS914" s="419"/>
      <c r="BT914" s="419"/>
      <c r="BV914" s="419"/>
      <c r="BW914" s="419"/>
      <c r="BX914" s="397"/>
      <c r="BZ914" s="449"/>
      <c r="CB914" s="419"/>
      <c r="CC914" s="419"/>
      <c r="CD914" s="419"/>
      <c r="CF914" s="419"/>
      <c r="CG914" s="419"/>
      <c r="CH914" s="419"/>
    </row>
    <row r="915" spans="3:86" ht="21" thickBot="1">
      <c r="C915" s="425"/>
      <c r="P915" s="431"/>
      <c r="R915" s="419"/>
      <c r="S915" s="446"/>
      <c r="T915" s="419"/>
      <c r="V915" s="196"/>
      <c r="W915" s="419"/>
      <c r="X915" s="419"/>
      <c r="Z915" s="419"/>
      <c r="AA915" s="419"/>
      <c r="AB915" s="419"/>
      <c r="AD915" s="419"/>
      <c r="AE915" s="419"/>
      <c r="AF915" s="419"/>
      <c r="AH915" s="419"/>
      <c r="AI915" s="419"/>
      <c r="AJ915" s="419"/>
      <c r="AL915" s="419"/>
      <c r="AM915" s="419"/>
      <c r="AN915" s="403"/>
      <c r="AO915" s="419"/>
      <c r="AP915" s="419"/>
      <c r="AQ915" s="419"/>
      <c r="AR915" s="419"/>
      <c r="AS915" s="419"/>
      <c r="AT915" s="419"/>
      <c r="AU915" s="419"/>
      <c r="AV915" s="419"/>
      <c r="AX915" s="419"/>
      <c r="AY915" s="419"/>
      <c r="AZ915" s="419"/>
      <c r="BB915" s="419"/>
      <c r="BC915" s="419"/>
      <c r="BD915" s="419"/>
      <c r="BF915" s="419"/>
      <c r="BG915" s="419"/>
      <c r="BH915" s="419"/>
      <c r="BJ915" s="419"/>
      <c r="BK915" s="419"/>
      <c r="BL915" s="419"/>
      <c r="BN915" s="419"/>
      <c r="BO915" s="419"/>
      <c r="BP915" s="419"/>
      <c r="BR915" s="419"/>
      <c r="BS915" s="419"/>
      <c r="BT915" s="419"/>
      <c r="BV915" s="419"/>
      <c r="BW915" s="419"/>
      <c r="BX915" s="397"/>
      <c r="BZ915" s="449"/>
      <c r="CB915" s="419"/>
      <c r="CC915" s="419"/>
      <c r="CD915" s="419"/>
      <c r="CF915" s="419"/>
      <c r="CG915" s="419"/>
      <c r="CH915" s="419"/>
    </row>
    <row r="916" spans="3:86" ht="21" thickBot="1">
      <c r="C916" s="425"/>
      <c r="P916" s="431"/>
      <c r="R916" s="419"/>
      <c r="S916" s="446"/>
      <c r="T916" s="419"/>
      <c r="V916" s="196"/>
      <c r="W916" s="419"/>
      <c r="X916" s="419"/>
      <c r="Z916" s="419"/>
      <c r="AA916" s="419"/>
      <c r="AB916" s="419"/>
      <c r="AD916" s="419"/>
      <c r="AE916" s="419"/>
      <c r="AF916" s="419"/>
      <c r="AH916" s="419"/>
      <c r="AI916" s="419"/>
      <c r="AJ916" s="419"/>
      <c r="AL916" s="419"/>
      <c r="AM916" s="419"/>
      <c r="AN916" s="403"/>
      <c r="AO916" s="419"/>
      <c r="AP916" s="419"/>
      <c r="AQ916" s="419"/>
      <c r="AR916" s="419"/>
      <c r="AS916" s="419"/>
      <c r="AT916" s="419"/>
      <c r="AU916" s="419"/>
      <c r="AV916" s="419"/>
      <c r="AX916" s="419"/>
      <c r="AY916" s="419"/>
      <c r="AZ916" s="419"/>
      <c r="BB916" s="419"/>
      <c r="BC916" s="419"/>
      <c r="BD916" s="419"/>
      <c r="BF916" s="419"/>
      <c r="BG916" s="419"/>
      <c r="BH916" s="419"/>
      <c r="BJ916" s="419"/>
      <c r="BK916" s="419"/>
      <c r="BL916" s="419"/>
      <c r="BN916" s="419"/>
      <c r="BO916" s="419"/>
      <c r="BP916" s="419"/>
      <c r="BR916" s="419"/>
      <c r="BS916" s="419"/>
      <c r="BT916" s="419"/>
      <c r="BV916" s="419"/>
      <c r="BW916" s="419"/>
      <c r="BX916" s="397"/>
      <c r="BZ916" s="449"/>
      <c r="CB916" s="419"/>
      <c r="CC916" s="419"/>
      <c r="CD916" s="419"/>
      <c r="CF916" s="419"/>
      <c r="CG916" s="419"/>
      <c r="CH916" s="419"/>
    </row>
    <row r="917" spans="3:86" ht="21" thickBot="1">
      <c r="C917" s="425"/>
      <c r="P917" s="431"/>
      <c r="R917" s="419"/>
      <c r="S917" s="446"/>
      <c r="T917" s="419"/>
      <c r="V917" s="196"/>
      <c r="W917" s="419"/>
      <c r="X917" s="419"/>
      <c r="Z917" s="419"/>
      <c r="AA917" s="419"/>
      <c r="AB917" s="419"/>
      <c r="AD917" s="419"/>
      <c r="AE917" s="419"/>
      <c r="AF917" s="419"/>
      <c r="AH917" s="419"/>
      <c r="AI917" s="419"/>
      <c r="AJ917" s="419"/>
      <c r="AL917" s="419"/>
      <c r="AM917" s="419"/>
      <c r="AN917" s="403"/>
      <c r="AO917" s="419"/>
      <c r="AP917" s="419"/>
      <c r="AQ917" s="419"/>
      <c r="AR917" s="419"/>
      <c r="AS917" s="419"/>
      <c r="AT917" s="419"/>
      <c r="AU917" s="419"/>
      <c r="AV917" s="419"/>
      <c r="AX917" s="419"/>
      <c r="AY917" s="419"/>
      <c r="AZ917" s="419"/>
      <c r="BB917" s="419"/>
      <c r="BC917" s="419"/>
      <c r="BD917" s="419"/>
      <c r="BF917" s="419"/>
      <c r="BG917" s="419"/>
      <c r="BH917" s="419"/>
      <c r="BJ917" s="419"/>
      <c r="BK917" s="419"/>
      <c r="BL917" s="419"/>
      <c r="BN917" s="419"/>
      <c r="BO917" s="419"/>
      <c r="BP917" s="419"/>
      <c r="BR917" s="419"/>
      <c r="BS917" s="419"/>
      <c r="BT917" s="419"/>
      <c r="BV917" s="419"/>
      <c r="BW917" s="419"/>
      <c r="BX917" s="397"/>
      <c r="BZ917" s="449"/>
      <c r="CB917" s="419"/>
      <c r="CC917" s="419"/>
      <c r="CD917" s="419"/>
      <c r="CF917" s="419"/>
      <c r="CG917" s="419"/>
      <c r="CH917" s="419"/>
    </row>
    <row r="918" spans="3:86" ht="21" thickBot="1">
      <c r="C918" s="425"/>
      <c r="P918" s="431"/>
      <c r="R918" s="419"/>
      <c r="S918" s="446"/>
      <c r="T918" s="419"/>
      <c r="V918" s="196"/>
      <c r="W918" s="419"/>
      <c r="X918" s="419"/>
      <c r="Z918" s="419"/>
      <c r="AA918" s="419"/>
      <c r="AB918" s="419"/>
      <c r="AD918" s="419"/>
      <c r="AE918" s="419"/>
      <c r="AF918" s="419"/>
      <c r="AH918" s="419"/>
      <c r="AI918" s="419"/>
      <c r="AJ918" s="419"/>
      <c r="AL918" s="419"/>
      <c r="AM918" s="419"/>
      <c r="AN918" s="403"/>
      <c r="AO918" s="419"/>
      <c r="AP918" s="419"/>
      <c r="AQ918" s="419"/>
      <c r="AR918" s="419"/>
      <c r="AS918" s="419"/>
      <c r="AT918" s="419"/>
      <c r="AU918" s="419"/>
      <c r="AV918" s="419"/>
      <c r="AX918" s="419"/>
      <c r="AY918" s="419"/>
      <c r="AZ918" s="419"/>
      <c r="BB918" s="419"/>
      <c r="BC918" s="419"/>
      <c r="BD918" s="419"/>
      <c r="BF918" s="419"/>
      <c r="BG918" s="419"/>
      <c r="BH918" s="419"/>
      <c r="BJ918" s="419"/>
      <c r="BK918" s="419"/>
      <c r="BL918" s="419"/>
      <c r="BN918" s="419"/>
      <c r="BO918" s="419"/>
      <c r="BP918" s="419"/>
      <c r="BR918" s="419"/>
      <c r="BS918" s="419"/>
      <c r="BT918" s="419"/>
      <c r="BV918" s="419"/>
      <c r="BW918" s="419"/>
      <c r="BX918" s="397"/>
      <c r="BZ918" s="449"/>
      <c r="CB918" s="419"/>
      <c r="CC918" s="419"/>
      <c r="CD918" s="419"/>
      <c r="CF918" s="419"/>
      <c r="CG918" s="419"/>
      <c r="CH918" s="419"/>
    </row>
    <row r="919" spans="3:86" ht="21" thickBot="1">
      <c r="C919" s="425"/>
      <c r="P919" s="431"/>
      <c r="R919" s="419"/>
      <c r="S919" s="446"/>
      <c r="T919" s="419"/>
      <c r="V919" s="196"/>
      <c r="W919" s="419"/>
      <c r="X919" s="419"/>
      <c r="Z919" s="419"/>
      <c r="AA919" s="419"/>
      <c r="AB919" s="419"/>
      <c r="AD919" s="419"/>
      <c r="AE919" s="419"/>
      <c r="AF919" s="419"/>
      <c r="AH919" s="419"/>
      <c r="AI919" s="419"/>
      <c r="AJ919" s="419"/>
      <c r="AL919" s="419"/>
      <c r="AM919" s="419"/>
      <c r="AN919" s="403"/>
      <c r="AO919" s="419"/>
      <c r="AP919" s="419"/>
      <c r="AQ919" s="419"/>
      <c r="AR919" s="419"/>
      <c r="AS919" s="419"/>
      <c r="AT919" s="419"/>
      <c r="AU919" s="419"/>
      <c r="AV919" s="419"/>
      <c r="AX919" s="419"/>
      <c r="AY919" s="419"/>
      <c r="AZ919" s="419"/>
      <c r="BB919" s="419"/>
      <c r="BC919" s="419"/>
      <c r="BD919" s="419"/>
      <c r="BF919" s="419"/>
      <c r="BG919" s="419"/>
      <c r="BH919" s="419"/>
      <c r="BJ919" s="419"/>
      <c r="BK919" s="419"/>
      <c r="BL919" s="419"/>
      <c r="BN919" s="419"/>
      <c r="BO919" s="419"/>
      <c r="BP919" s="419"/>
      <c r="BR919" s="419"/>
      <c r="BS919" s="419"/>
      <c r="BT919" s="419"/>
      <c r="BV919" s="419"/>
      <c r="BW919" s="419"/>
      <c r="BX919" s="397"/>
      <c r="BZ919" s="449"/>
      <c r="CB919" s="419"/>
      <c r="CC919" s="419"/>
      <c r="CD919" s="419"/>
      <c r="CF919" s="419"/>
      <c r="CG919" s="419"/>
      <c r="CH919" s="419"/>
    </row>
    <row r="920" spans="3:86" ht="21" thickBot="1">
      <c r="C920" s="425"/>
      <c r="P920" s="431"/>
      <c r="R920" s="419"/>
      <c r="S920" s="446"/>
      <c r="T920" s="419"/>
      <c r="V920" s="196"/>
      <c r="W920" s="419"/>
      <c r="X920" s="419"/>
      <c r="Z920" s="419"/>
      <c r="AA920" s="419"/>
      <c r="AB920" s="419"/>
      <c r="AD920" s="419"/>
      <c r="AE920" s="419"/>
      <c r="AF920" s="419"/>
      <c r="AH920" s="419"/>
      <c r="AI920" s="419"/>
      <c r="AJ920" s="419"/>
      <c r="AL920" s="419"/>
      <c r="AM920" s="419"/>
      <c r="AN920" s="403"/>
      <c r="AO920" s="419"/>
      <c r="AP920" s="419"/>
      <c r="AQ920" s="419"/>
      <c r="AR920" s="419"/>
      <c r="AS920" s="419"/>
      <c r="AT920" s="419"/>
      <c r="AU920" s="419"/>
      <c r="AV920" s="419"/>
      <c r="AX920" s="419"/>
      <c r="AY920" s="419"/>
      <c r="AZ920" s="419"/>
      <c r="BB920" s="419"/>
      <c r="BC920" s="419"/>
      <c r="BD920" s="419"/>
      <c r="BF920" s="419"/>
      <c r="BG920" s="419"/>
      <c r="BH920" s="419"/>
      <c r="BJ920" s="419"/>
      <c r="BK920" s="419"/>
      <c r="BL920" s="419"/>
      <c r="BN920" s="419"/>
      <c r="BO920" s="419"/>
      <c r="BP920" s="419"/>
      <c r="BR920" s="419"/>
      <c r="BS920" s="419"/>
      <c r="BT920" s="419"/>
      <c r="BV920" s="419"/>
      <c r="BW920" s="419"/>
      <c r="BX920" s="397"/>
      <c r="BZ920" s="449"/>
      <c r="CB920" s="419"/>
      <c r="CC920" s="419"/>
      <c r="CD920" s="419"/>
      <c r="CF920" s="419"/>
      <c r="CG920" s="419"/>
      <c r="CH920" s="419"/>
    </row>
    <row r="921" spans="3:86" ht="21" thickBot="1">
      <c r="C921" s="425"/>
      <c r="P921" s="431"/>
      <c r="R921" s="419"/>
      <c r="S921" s="446"/>
      <c r="T921" s="419"/>
      <c r="V921" s="196"/>
      <c r="W921" s="419"/>
      <c r="X921" s="419"/>
      <c r="Z921" s="419"/>
      <c r="AA921" s="419"/>
      <c r="AB921" s="419"/>
      <c r="AD921" s="419"/>
      <c r="AE921" s="419"/>
      <c r="AF921" s="419"/>
      <c r="AH921" s="419"/>
      <c r="AI921" s="419"/>
      <c r="AJ921" s="419"/>
      <c r="AL921" s="419"/>
      <c r="AM921" s="419"/>
      <c r="AN921" s="403"/>
      <c r="AO921" s="419"/>
      <c r="AP921" s="419"/>
      <c r="AQ921" s="419"/>
      <c r="AR921" s="419"/>
      <c r="AS921" s="419"/>
      <c r="AT921" s="419"/>
      <c r="AU921" s="419"/>
      <c r="AV921" s="419"/>
      <c r="AX921" s="419"/>
      <c r="AY921" s="419"/>
      <c r="AZ921" s="419"/>
      <c r="BB921" s="419"/>
      <c r="BC921" s="419"/>
      <c r="BD921" s="419"/>
      <c r="BF921" s="419"/>
      <c r="BG921" s="419"/>
      <c r="BH921" s="419"/>
      <c r="BJ921" s="419"/>
      <c r="BK921" s="419"/>
      <c r="BL921" s="419"/>
      <c r="BN921" s="419"/>
      <c r="BO921" s="419"/>
      <c r="BP921" s="419"/>
      <c r="BR921" s="419"/>
      <c r="BS921" s="419"/>
      <c r="BT921" s="419"/>
      <c r="BV921" s="419"/>
      <c r="BW921" s="419"/>
      <c r="BX921" s="397"/>
      <c r="BZ921" s="449"/>
      <c r="CB921" s="419"/>
      <c r="CC921" s="419"/>
      <c r="CD921" s="419"/>
      <c r="CF921" s="419"/>
      <c r="CG921" s="419"/>
      <c r="CH921" s="419"/>
    </row>
    <row r="922" spans="3:86" ht="21" thickBot="1">
      <c r="C922" s="425"/>
      <c r="P922" s="431"/>
      <c r="R922" s="419"/>
      <c r="S922" s="446"/>
      <c r="T922" s="419"/>
      <c r="V922" s="196"/>
      <c r="W922" s="419"/>
      <c r="X922" s="419"/>
      <c r="Z922" s="419"/>
      <c r="AA922" s="419"/>
      <c r="AB922" s="419"/>
      <c r="AD922" s="419"/>
      <c r="AE922" s="419"/>
      <c r="AF922" s="419"/>
      <c r="AH922" s="419"/>
      <c r="AI922" s="419"/>
      <c r="AJ922" s="419"/>
      <c r="AL922" s="419"/>
      <c r="AM922" s="419"/>
      <c r="AN922" s="403"/>
      <c r="AO922" s="419"/>
      <c r="AP922" s="419"/>
      <c r="AQ922" s="419"/>
      <c r="AR922" s="419"/>
      <c r="AS922" s="419"/>
      <c r="AT922" s="419"/>
      <c r="AU922" s="419"/>
      <c r="AV922" s="419"/>
      <c r="AX922" s="419"/>
      <c r="AY922" s="419"/>
      <c r="AZ922" s="419"/>
      <c r="BB922" s="419"/>
      <c r="BC922" s="419"/>
      <c r="BD922" s="419"/>
      <c r="BF922" s="419"/>
      <c r="BG922" s="419"/>
      <c r="BH922" s="419"/>
      <c r="BJ922" s="419"/>
      <c r="BK922" s="419"/>
      <c r="BL922" s="419"/>
      <c r="BN922" s="419"/>
      <c r="BO922" s="419"/>
      <c r="BP922" s="419"/>
      <c r="BR922" s="419"/>
      <c r="BS922" s="419"/>
      <c r="BT922" s="419"/>
      <c r="BV922" s="419"/>
      <c r="BW922" s="419"/>
      <c r="BX922" s="397"/>
      <c r="BZ922" s="449"/>
      <c r="CB922" s="419"/>
      <c r="CC922" s="419"/>
      <c r="CD922" s="419"/>
      <c r="CF922" s="419"/>
      <c r="CG922" s="419"/>
      <c r="CH922" s="419"/>
    </row>
    <row r="923" spans="3:86" ht="21" thickBot="1">
      <c r="C923" s="425"/>
      <c r="P923" s="431"/>
      <c r="R923" s="419"/>
      <c r="S923" s="446"/>
      <c r="T923" s="419"/>
      <c r="V923" s="196"/>
      <c r="W923" s="419"/>
      <c r="X923" s="419"/>
      <c r="Z923" s="419"/>
      <c r="AA923" s="419"/>
      <c r="AB923" s="419"/>
      <c r="AD923" s="419"/>
      <c r="AE923" s="419"/>
      <c r="AF923" s="419"/>
      <c r="AH923" s="419"/>
      <c r="AI923" s="419"/>
      <c r="AJ923" s="419"/>
      <c r="AL923" s="419"/>
      <c r="AM923" s="419"/>
      <c r="AN923" s="403"/>
      <c r="AO923" s="419"/>
      <c r="AP923" s="419"/>
      <c r="AQ923" s="419"/>
      <c r="AR923" s="419"/>
      <c r="AS923" s="419"/>
      <c r="AT923" s="419"/>
      <c r="AU923" s="419"/>
      <c r="AV923" s="419"/>
      <c r="AX923" s="419"/>
      <c r="AY923" s="419"/>
      <c r="AZ923" s="419"/>
      <c r="BB923" s="419"/>
      <c r="BC923" s="419"/>
      <c r="BD923" s="419"/>
      <c r="BF923" s="419"/>
      <c r="BG923" s="419"/>
      <c r="BH923" s="419"/>
      <c r="BJ923" s="419"/>
      <c r="BK923" s="419"/>
      <c r="BL923" s="419"/>
      <c r="BN923" s="419"/>
      <c r="BO923" s="419"/>
      <c r="BP923" s="419"/>
      <c r="BR923" s="419"/>
      <c r="BS923" s="419"/>
      <c r="BT923" s="419"/>
      <c r="BV923" s="419"/>
      <c r="BW923" s="419"/>
      <c r="BX923" s="397"/>
      <c r="BZ923" s="449"/>
      <c r="CB923" s="419"/>
      <c r="CC923" s="419"/>
      <c r="CD923" s="419"/>
      <c r="CF923" s="419"/>
      <c r="CG923" s="419"/>
      <c r="CH923" s="419"/>
    </row>
    <row r="924" spans="3:86" ht="21" thickBot="1">
      <c r="C924" s="425"/>
      <c r="P924" s="431"/>
      <c r="R924" s="419"/>
      <c r="S924" s="446"/>
      <c r="T924" s="419"/>
      <c r="V924" s="196"/>
      <c r="W924" s="419"/>
      <c r="X924" s="419"/>
      <c r="Z924" s="419"/>
      <c r="AA924" s="419"/>
      <c r="AB924" s="419"/>
      <c r="AD924" s="419"/>
      <c r="AE924" s="419"/>
      <c r="AF924" s="419"/>
      <c r="AH924" s="419"/>
      <c r="AI924" s="419"/>
      <c r="AJ924" s="419"/>
      <c r="AL924" s="419"/>
      <c r="AM924" s="419"/>
      <c r="AN924" s="403"/>
      <c r="AO924" s="419"/>
      <c r="AP924" s="419"/>
      <c r="AQ924" s="419"/>
      <c r="AR924" s="419"/>
      <c r="AS924" s="419"/>
      <c r="AT924" s="419"/>
      <c r="AU924" s="419"/>
      <c r="AV924" s="419"/>
      <c r="AX924" s="419"/>
      <c r="AY924" s="419"/>
      <c r="AZ924" s="419"/>
      <c r="BB924" s="419"/>
      <c r="BC924" s="419"/>
      <c r="BD924" s="419"/>
      <c r="BF924" s="419"/>
      <c r="BG924" s="419"/>
      <c r="BH924" s="419"/>
      <c r="BJ924" s="419"/>
      <c r="BK924" s="419"/>
      <c r="BL924" s="419"/>
      <c r="BN924" s="419"/>
      <c r="BO924" s="419"/>
      <c r="BP924" s="419"/>
      <c r="BR924" s="419"/>
      <c r="BS924" s="419"/>
      <c r="BT924" s="419"/>
      <c r="BV924" s="419"/>
      <c r="BW924" s="419"/>
      <c r="BX924" s="397"/>
      <c r="BZ924" s="449"/>
      <c r="CB924" s="419"/>
      <c r="CC924" s="419"/>
      <c r="CD924" s="419"/>
      <c r="CF924" s="419"/>
      <c r="CG924" s="419"/>
      <c r="CH924" s="419"/>
    </row>
    <row r="925" spans="3:86" ht="21" thickBot="1">
      <c r="C925" s="425"/>
      <c r="P925" s="431"/>
      <c r="R925" s="419"/>
      <c r="S925" s="446"/>
      <c r="T925" s="419"/>
      <c r="V925" s="196"/>
      <c r="W925" s="419"/>
      <c r="X925" s="419"/>
      <c r="Z925" s="419"/>
      <c r="AA925" s="419"/>
      <c r="AB925" s="419"/>
      <c r="AD925" s="419"/>
      <c r="AE925" s="419"/>
      <c r="AF925" s="419"/>
      <c r="AH925" s="419"/>
      <c r="AI925" s="419"/>
      <c r="AJ925" s="419"/>
      <c r="AL925" s="419"/>
      <c r="AM925" s="419"/>
      <c r="AN925" s="403"/>
      <c r="AO925" s="419"/>
      <c r="AP925" s="419"/>
      <c r="AQ925" s="419"/>
      <c r="AR925" s="419"/>
      <c r="AS925" s="419"/>
      <c r="AT925" s="419"/>
      <c r="AU925" s="419"/>
      <c r="AV925" s="419"/>
      <c r="AX925" s="419"/>
      <c r="AY925" s="419"/>
      <c r="AZ925" s="419"/>
      <c r="BB925" s="419"/>
      <c r="BC925" s="419"/>
      <c r="BD925" s="419"/>
      <c r="BF925" s="419"/>
      <c r="BG925" s="419"/>
      <c r="BH925" s="419"/>
      <c r="BJ925" s="419"/>
      <c r="BK925" s="419"/>
      <c r="BL925" s="419"/>
      <c r="BN925" s="419"/>
      <c r="BO925" s="419"/>
      <c r="BP925" s="419"/>
      <c r="BR925" s="419"/>
      <c r="BS925" s="419"/>
      <c r="BT925" s="419"/>
      <c r="BV925" s="419"/>
      <c r="BW925" s="419"/>
      <c r="BX925" s="397"/>
      <c r="BZ925" s="449"/>
      <c r="CB925" s="419"/>
      <c r="CC925" s="419"/>
      <c r="CD925" s="419"/>
      <c r="CF925" s="419"/>
      <c r="CG925" s="419"/>
      <c r="CH925" s="419"/>
    </row>
    <row r="926" spans="3:86" ht="21" thickBot="1">
      <c r="C926" s="425"/>
      <c r="P926" s="431"/>
      <c r="R926" s="419"/>
      <c r="S926" s="446"/>
      <c r="T926" s="419"/>
      <c r="V926" s="196"/>
      <c r="W926" s="419"/>
      <c r="X926" s="419"/>
      <c r="Z926" s="419"/>
      <c r="AA926" s="419"/>
      <c r="AB926" s="419"/>
      <c r="AD926" s="419"/>
      <c r="AE926" s="419"/>
      <c r="AF926" s="419"/>
      <c r="AH926" s="419"/>
      <c r="AI926" s="419"/>
      <c r="AJ926" s="419"/>
      <c r="AL926" s="419"/>
      <c r="AM926" s="419"/>
      <c r="AN926" s="403"/>
      <c r="AO926" s="419"/>
      <c r="AP926" s="419"/>
      <c r="AQ926" s="419"/>
      <c r="AR926" s="419"/>
      <c r="AS926" s="419"/>
      <c r="AT926" s="419"/>
      <c r="AU926" s="419"/>
      <c r="AV926" s="419"/>
      <c r="AX926" s="419"/>
      <c r="AY926" s="419"/>
      <c r="AZ926" s="419"/>
      <c r="BB926" s="419"/>
      <c r="BC926" s="419"/>
      <c r="BD926" s="419"/>
      <c r="BF926" s="419"/>
      <c r="BG926" s="419"/>
      <c r="BH926" s="419"/>
      <c r="BJ926" s="419"/>
      <c r="BK926" s="419"/>
      <c r="BL926" s="419"/>
      <c r="BN926" s="419"/>
      <c r="BO926" s="419"/>
      <c r="BP926" s="419"/>
      <c r="BR926" s="419"/>
      <c r="BS926" s="419"/>
      <c r="BT926" s="419"/>
      <c r="BV926" s="419"/>
      <c r="BW926" s="419"/>
      <c r="BX926" s="397"/>
      <c r="BZ926" s="449"/>
      <c r="CB926" s="419"/>
      <c r="CC926" s="419"/>
      <c r="CD926" s="419"/>
      <c r="CF926" s="419"/>
      <c r="CG926" s="419"/>
      <c r="CH926" s="419"/>
    </row>
    <row r="927" spans="3:86" ht="21" thickBot="1">
      <c r="C927" s="425"/>
      <c r="P927" s="431"/>
      <c r="R927" s="419"/>
      <c r="S927" s="446"/>
      <c r="T927" s="419"/>
      <c r="V927" s="196"/>
      <c r="W927" s="419"/>
      <c r="X927" s="419"/>
      <c r="Z927" s="419"/>
      <c r="AA927" s="419"/>
      <c r="AB927" s="419"/>
      <c r="AD927" s="419"/>
      <c r="AE927" s="419"/>
      <c r="AF927" s="419"/>
      <c r="AH927" s="419"/>
      <c r="AI927" s="419"/>
      <c r="AJ927" s="419"/>
      <c r="AL927" s="419"/>
      <c r="AM927" s="419"/>
      <c r="AN927" s="403"/>
      <c r="AO927" s="419"/>
      <c r="AP927" s="419"/>
      <c r="AQ927" s="419"/>
      <c r="AR927" s="419"/>
      <c r="AS927" s="419"/>
      <c r="AT927" s="419"/>
      <c r="AU927" s="419"/>
      <c r="AV927" s="419"/>
      <c r="AX927" s="419"/>
      <c r="AY927" s="419"/>
      <c r="AZ927" s="419"/>
      <c r="BB927" s="419"/>
      <c r="BC927" s="419"/>
      <c r="BD927" s="419"/>
      <c r="BF927" s="419"/>
      <c r="BG927" s="419"/>
      <c r="BH927" s="419"/>
      <c r="BJ927" s="419"/>
      <c r="BK927" s="419"/>
      <c r="BL927" s="419"/>
      <c r="BN927" s="419"/>
      <c r="BO927" s="419"/>
      <c r="BP927" s="419"/>
      <c r="BR927" s="419"/>
      <c r="BS927" s="419"/>
      <c r="BT927" s="419"/>
      <c r="BV927" s="419"/>
      <c r="BW927" s="419"/>
      <c r="BX927" s="397"/>
      <c r="BZ927" s="449"/>
      <c r="CB927" s="419"/>
      <c r="CC927" s="419"/>
      <c r="CD927" s="419"/>
      <c r="CF927" s="419"/>
      <c r="CG927" s="419"/>
      <c r="CH927" s="419"/>
    </row>
    <row r="928" spans="3:86" ht="21" thickBot="1">
      <c r="C928" s="425"/>
      <c r="P928" s="431"/>
      <c r="R928" s="419"/>
      <c r="S928" s="446"/>
      <c r="T928" s="419"/>
      <c r="V928" s="196"/>
      <c r="W928" s="419"/>
      <c r="X928" s="419"/>
      <c r="Z928" s="419"/>
      <c r="AA928" s="419"/>
      <c r="AB928" s="419"/>
      <c r="AD928" s="419"/>
      <c r="AE928" s="419"/>
      <c r="AF928" s="419"/>
      <c r="AH928" s="419"/>
      <c r="AI928" s="419"/>
      <c r="AJ928" s="419"/>
      <c r="AL928" s="419"/>
      <c r="AM928" s="419"/>
      <c r="AN928" s="403"/>
      <c r="AO928" s="419"/>
      <c r="AP928" s="419"/>
      <c r="AQ928" s="419"/>
      <c r="AR928" s="419"/>
      <c r="AS928" s="419"/>
      <c r="AT928" s="419"/>
      <c r="AU928" s="419"/>
      <c r="AV928" s="419"/>
      <c r="AX928" s="419"/>
      <c r="AY928" s="419"/>
      <c r="AZ928" s="419"/>
      <c r="BB928" s="419"/>
      <c r="BC928" s="419"/>
      <c r="BD928" s="419"/>
      <c r="BF928" s="419"/>
      <c r="BG928" s="419"/>
      <c r="BH928" s="419"/>
      <c r="BJ928" s="419"/>
      <c r="BK928" s="419"/>
      <c r="BL928" s="419"/>
      <c r="BN928" s="419"/>
      <c r="BO928" s="419"/>
      <c r="BP928" s="419"/>
      <c r="BR928" s="419"/>
      <c r="BS928" s="419"/>
      <c r="BT928" s="419"/>
      <c r="BV928" s="419"/>
      <c r="BW928" s="419"/>
      <c r="BX928" s="397"/>
      <c r="BZ928" s="449"/>
      <c r="CB928" s="419"/>
      <c r="CC928" s="419"/>
      <c r="CD928" s="419"/>
      <c r="CF928" s="419"/>
      <c r="CG928" s="419"/>
      <c r="CH928" s="419"/>
    </row>
    <row r="929" spans="3:86" ht="21" thickBot="1">
      <c r="C929" s="425"/>
      <c r="P929" s="431"/>
      <c r="R929" s="419"/>
      <c r="S929" s="446"/>
      <c r="T929" s="419"/>
      <c r="V929" s="196"/>
      <c r="W929" s="419"/>
      <c r="X929" s="419"/>
      <c r="Z929" s="419"/>
      <c r="AA929" s="419"/>
      <c r="AB929" s="419"/>
      <c r="AD929" s="419"/>
      <c r="AE929" s="419"/>
      <c r="AF929" s="419"/>
      <c r="AH929" s="419"/>
      <c r="AI929" s="419"/>
      <c r="AJ929" s="419"/>
      <c r="AL929" s="419"/>
      <c r="AM929" s="419"/>
      <c r="AN929" s="403"/>
      <c r="AO929" s="419"/>
      <c r="AP929" s="419"/>
      <c r="AQ929" s="419"/>
      <c r="AR929" s="419"/>
      <c r="AS929" s="419"/>
      <c r="AT929" s="419"/>
      <c r="AU929" s="419"/>
      <c r="AV929" s="419"/>
      <c r="AX929" s="419"/>
      <c r="AY929" s="419"/>
      <c r="AZ929" s="419"/>
      <c r="BB929" s="419"/>
      <c r="BC929" s="419"/>
      <c r="BD929" s="419"/>
      <c r="BF929" s="419"/>
      <c r="BG929" s="419"/>
      <c r="BH929" s="419"/>
      <c r="BJ929" s="419"/>
      <c r="BK929" s="419"/>
      <c r="BL929" s="419"/>
      <c r="BN929" s="419"/>
      <c r="BO929" s="419"/>
      <c r="BP929" s="419"/>
      <c r="BR929" s="419"/>
      <c r="BS929" s="419"/>
      <c r="BT929" s="419"/>
      <c r="BV929" s="419"/>
      <c r="BW929" s="419"/>
      <c r="BX929" s="397"/>
      <c r="BZ929" s="449"/>
      <c r="CB929" s="419"/>
      <c r="CC929" s="419"/>
      <c r="CD929" s="419"/>
      <c r="CF929" s="419"/>
      <c r="CG929" s="419"/>
      <c r="CH929" s="419"/>
    </row>
    <row r="930" spans="3:86" ht="21" thickBot="1">
      <c r="C930" s="425"/>
      <c r="P930" s="431"/>
      <c r="R930" s="419"/>
      <c r="S930" s="446"/>
      <c r="T930" s="419"/>
      <c r="V930" s="196"/>
      <c r="W930" s="419"/>
      <c r="X930" s="419"/>
      <c r="Z930" s="419"/>
      <c r="AA930" s="419"/>
      <c r="AB930" s="419"/>
      <c r="AD930" s="419"/>
      <c r="AE930" s="419"/>
      <c r="AF930" s="419"/>
      <c r="AH930" s="419"/>
      <c r="AI930" s="419"/>
      <c r="AJ930" s="419"/>
      <c r="AL930" s="419"/>
      <c r="AM930" s="419"/>
      <c r="AN930" s="403"/>
      <c r="AO930" s="419"/>
      <c r="AP930" s="419"/>
      <c r="AQ930" s="419"/>
      <c r="AR930" s="419"/>
      <c r="AS930" s="419"/>
      <c r="AT930" s="419"/>
      <c r="AU930" s="419"/>
      <c r="AV930" s="419"/>
      <c r="AX930" s="419"/>
      <c r="AY930" s="419"/>
      <c r="AZ930" s="419"/>
      <c r="BB930" s="419"/>
      <c r="BC930" s="419"/>
      <c r="BD930" s="419"/>
      <c r="BF930" s="419"/>
      <c r="BG930" s="419"/>
      <c r="BH930" s="419"/>
      <c r="BJ930" s="419"/>
      <c r="BK930" s="419"/>
      <c r="BL930" s="419"/>
      <c r="BN930" s="419"/>
      <c r="BO930" s="419"/>
      <c r="BP930" s="419"/>
      <c r="BR930" s="419"/>
      <c r="BS930" s="419"/>
      <c r="BT930" s="419"/>
      <c r="BV930" s="419"/>
      <c r="BW930" s="419"/>
      <c r="BX930" s="397"/>
      <c r="BZ930" s="449"/>
      <c r="CB930" s="419"/>
      <c r="CC930" s="419"/>
      <c r="CD930" s="419"/>
      <c r="CF930" s="419"/>
      <c r="CG930" s="419"/>
      <c r="CH930" s="419"/>
    </row>
    <row r="931" spans="3:86" ht="21" thickBot="1">
      <c r="C931" s="425"/>
      <c r="P931" s="431"/>
      <c r="R931" s="419"/>
      <c r="S931" s="446"/>
      <c r="T931" s="419"/>
      <c r="V931" s="196"/>
      <c r="W931" s="419"/>
      <c r="X931" s="419"/>
      <c r="Z931" s="419"/>
      <c r="AA931" s="419"/>
      <c r="AB931" s="419"/>
      <c r="AD931" s="419"/>
      <c r="AE931" s="419"/>
      <c r="AF931" s="419"/>
      <c r="AH931" s="419"/>
      <c r="AI931" s="419"/>
      <c r="AJ931" s="419"/>
      <c r="AL931" s="419"/>
      <c r="AM931" s="419"/>
      <c r="AN931" s="403"/>
      <c r="AO931" s="419"/>
      <c r="AP931" s="419"/>
      <c r="AQ931" s="419"/>
      <c r="AR931" s="419"/>
      <c r="AS931" s="419"/>
      <c r="AT931" s="419"/>
      <c r="AU931" s="419"/>
      <c r="AV931" s="419"/>
      <c r="AX931" s="419"/>
      <c r="AY931" s="419"/>
      <c r="AZ931" s="419"/>
      <c r="BB931" s="419"/>
      <c r="BC931" s="419"/>
      <c r="BD931" s="419"/>
      <c r="BF931" s="419"/>
      <c r="BG931" s="419"/>
      <c r="BH931" s="419"/>
      <c r="BJ931" s="419"/>
      <c r="BK931" s="419"/>
      <c r="BL931" s="419"/>
      <c r="BN931" s="419"/>
      <c r="BO931" s="419"/>
      <c r="BP931" s="419"/>
      <c r="BR931" s="419"/>
      <c r="BS931" s="419"/>
      <c r="BT931" s="419"/>
      <c r="BV931" s="419"/>
      <c r="BW931" s="419"/>
      <c r="BX931" s="397"/>
      <c r="BZ931" s="449"/>
      <c r="CB931" s="419"/>
      <c r="CC931" s="419"/>
      <c r="CD931" s="419"/>
      <c r="CF931" s="419"/>
      <c r="CG931" s="419"/>
      <c r="CH931" s="419"/>
    </row>
    <row r="932" spans="3:86" ht="21" thickBot="1">
      <c r="C932" s="425"/>
      <c r="P932" s="431"/>
      <c r="R932" s="419"/>
      <c r="S932" s="446"/>
      <c r="T932" s="419"/>
      <c r="V932" s="196"/>
      <c r="W932" s="419"/>
      <c r="X932" s="419"/>
      <c r="Z932" s="419"/>
      <c r="AA932" s="419"/>
      <c r="AB932" s="419"/>
      <c r="AD932" s="419"/>
      <c r="AE932" s="419"/>
      <c r="AF932" s="419"/>
      <c r="AH932" s="419"/>
      <c r="AI932" s="419"/>
      <c r="AJ932" s="419"/>
      <c r="AL932" s="419"/>
      <c r="AM932" s="419"/>
      <c r="AN932" s="403"/>
      <c r="AO932" s="419"/>
      <c r="AP932" s="419"/>
      <c r="AQ932" s="419"/>
      <c r="AR932" s="419"/>
      <c r="AS932" s="419"/>
      <c r="AT932" s="419"/>
      <c r="AU932" s="419"/>
      <c r="AV932" s="419"/>
      <c r="AX932" s="419"/>
      <c r="AY932" s="419"/>
      <c r="AZ932" s="419"/>
      <c r="BB932" s="419"/>
      <c r="BC932" s="419"/>
      <c r="BD932" s="419"/>
      <c r="BF932" s="419"/>
      <c r="BG932" s="419"/>
      <c r="BH932" s="419"/>
      <c r="BJ932" s="419"/>
      <c r="BK932" s="419"/>
      <c r="BL932" s="419"/>
      <c r="BN932" s="419"/>
      <c r="BO932" s="419"/>
      <c r="BP932" s="419"/>
      <c r="BR932" s="419"/>
      <c r="BS932" s="419"/>
      <c r="BT932" s="419"/>
      <c r="BV932" s="419"/>
      <c r="BW932" s="419"/>
      <c r="BX932" s="397"/>
      <c r="BZ932" s="449"/>
      <c r="CB932" s="419"/>
      <c r="CC932" s="419"/>
      <c r="CD932" s="419"/>
      <c r="CF932" s="419"/>
      <c r="CG932" s="419"/>
      <c r="CH932" s="419"/>
    </row>
    <row r="933" spans="3:86" ht="21" thickBot="1">
      <c r="C933" s="425"/>
      <c r="P933" s="431"/>
      <c r="R933" s="419"/>
      <c r="S933" s="446"/>
      <c r="T933" s="419"/>
      <c r="V933" s="196"/>
      <c r="W933" s="419"/>
      <c r="X933" s="419"/>
      <c r="Z933" s="419"/>
      <c r="AA933" s="419"/>
      <c r="AB933" s="419"/>
      <c r="AD933" s="419"/>
      <c r="AE933" s="419"/>
      <c r="AF933" s="419"/>
      <c r="AH933" s="419"/>
      <c r="AI933" s="419"/>
      <c r="AJ933" s="419"/>
      <c r="AL933" s="419"/>
      <c r="AM933" s="419"/>
      <c r="AN933" s="403"/>
      <c r="AO933" s="419"/>
      <c r="AP933" s="419"/>
      <c r="AQ933" s="419"/>
      <c r="AR933" s="419"/>
      <c r="AS933" s="419"/>
      <c r="AT933" s="419"/>
      <c r="AU933" s="419"/>
      <c r="AV933" s="419"/>
      <c r="AX933" s="419"/>
      <c r="AY933" s="419"/>
      <c r="AZ933" s="419"/>
      <c r="BB933" s="419"/>
      <c r="BC933" s="419"/>
      <c r="BD933" s="419"/>
      <c r="BF933" s="419"/>
      <c r="BG933" s="419"/>
      <c r="BH933" s="419"/>
      <c r="BJ933" s="419"/>
      <c r="BK933" s="419"/>
      <c r="BL933" s="419"/>
      <c r="BN933" s="419"/>
      <c r="BO933" s="419"/>
      <c r="BP933" s="419"/>
      <c r="BR933" s="419"/>
      <c r="BS933" s="419"/>
      <c r="BT933" s="419"/>
      <c r="BV933" s="419"/>
      <c r="BW933" s="419"/>
      <c r="BX933" s="397"/>
      <c r="BZ933" s="449"/>
      <c r="CB933" s="419"/>
      <c r="CC933" s="419"/>
      <c r="CD933" s="419"/>
      <c r="CF933" s="419"/>
      <c r="CG933" s="419"/>
      <c r="CH933" s="419"/>
    </row>
    <row r="934" spans="3:86" ht="21" thickBot="1">
      <c r="C934" s="425"/>
      <c r="P934" s="431"/>
      <c r="R934" s="419"/>
      <c r="S934" s="446"/>
      <c r="T934" s="419"/>
      <c r="V934" s="196"/>
      <c r="W934" s="419"/>
      <c r="X934" s="419"/>
      <c r="Z934" s="419"/>
      <c r="AA934" s="419"/>
      <c r="AB934" s="419"/>
      <c r="AD934" s="419"/>
      <c r="AE934" s="419"/>
      <c r="AF934" s="419"/>
      <c r="AH934" s="419"/>
      <c r="AI934" s="419"/>
      <c r="AJ934" s="419"/>
      <c r="AL934" s="419"/>
      <c r="AM934" s="419"/>
      <c r="AN934" s="403"/>
      <c r="AO934" s="419"/>
      <c r="AP934" s="419"/>
      <c r="AQ934" s="419"/>
      <c r="AR934" s="419"/>
      <c r="AS934" s="419"/>
      <c r="AT934" s="419"/>
      <c r="AU934" s="419"/>
      <c r="AV934" s="419"/>
      <c r="AX934" s="419"/>
      <c r="AY934" s="419"/>
      <c r="AZ934" s="419"/>
      <c r="BB934" s="419"/>
      <c r="BC934" s="419"/>
      <c r="BD934" s="419"/>
      <c r="BF934" s="419"/>
      <c r="BG934" s="419"/>
      <c r="BH934" s="419"/>
      <c r="BJ934" s="419"/>
      <c r="BK934" s="419"/>
      <c r="BL934" s="419"/>
      <c r="BN934" s="419"/>
      <c r="BO934" s="419"/>
      <c r="BP934" s="419"/>
      <c r="BR934" s="419"/>
      <c r="BS934" s="419"/>
      <c r="BT934" s="419"/>
      <c r="BV934" s="419"/>
      <c r="BW934" s="419"/>
      <c r="BX934" s="397"/>
      <c r="BZ934" s="449"/>
      <c r="CB934" s="419"/>
      <c r="CC934" s="419"/>
      <c r="CD934" s="419"/>
      <c r="CF934" s="419"/>
      <c r="CG934" s="419"/>
      <c r="CH934" s="419"/>
    </row>
    <row r="935" spans="3:86" ht="21" thickBot="1">
      <c r="C935" s="425"/>
      <c r="P935" s="431"/>
      <c r="R935" s="419"/>
      <c r="S935" s="446"/>
      <c r="T935" s="419"/>
      <c r="V935" s="196"/>
      <c r="W935" s="419"/>
      <c r="X935" s="419"/>
      <c r="Z935" s="419"/>
      <c r="AA935" s="419"/>
      <c r="AB935" s="419"/>
      <c r="AD935" s="419"/>
      <c r="AE935" s="419"/>
      <c r="AF935" s="419"/>
      <c r="AH935" s="419"/>
      <c r="AI935" s="419"/>
      <c r="AJ935" s="419"/>
      <c r="AL935" s="419"/>
      <c r="AM935" s="419"/>
      <c r="AN935" s="403"/>
      <c r="AO935" s="419"/>
      <c r="AP935" s="419"/>
      <c r="AQ935" s="419"/>
      <c r="AR935" s="419"/>
      <c r="AS935" s="419"/>
      <c r="AT935" s="419"/>
      <c r="AU935" s="419"/>
      <c r="AV935" s="419"/>
      <c r="AX935" s="419"/>
      <c r="AY935" s="419"/>
      <c r="AZ935" s="419"/>
      <c r="BB935" s="419"/>
      <c r="BC935" s="419"/>
      <c r="BD935" s="419"/>
      <c r="BF935" s="419"/>
      <c r="BG935" s="419"/>
      <c r="BH935" s="419"/>
      <c r="BJ935" s="419"/>
      <c r="BK935" s="419"/>
      <c r="BL935" s="419"/>
      <c r="BN935" s="419"/>
      <c r="BO935" s="419"/>
      <c r="BP935" s="419"/>
      <c r="BR935" s="419"/>
      <c r="BS935" s="419"/>
      <c r="BT935" s="419"/>
      <c r="BV935" s="419"/>
      <c r="BW935" s="419"/>
      <c r="BX935" s="397"/>
      <c r="BZ935" s="449"/>
      <c r="CB935" s="419"/>
      <c r="CC935" s="419"/>
      <c r="CD935" s="419"/>
      <c r="CF935" s="419"/>
      <c r="CG935" s="419"/>
      <c r="CH935" s="419"/>
    </row>
    <row r="936" spans="3:86" ht="21" thickBot="1">
      <c r="C936" s="425"/>
      <c r="P936" s="431"/>
      <c r="R936" s="419"/>
      <c r="S936" s="446"/>
      <c r="T936" s="419"/>
      <c r="V936" s="196"/>
      <c r="W936" s="419"/>
      <c r="X936" s="419"/>
      <c r="Z936" s="419"/>
      <c r="AA936" s="419"/>
      <c r="AB936" s="419"/>
      <c r="AD936" s="419"/>
      <c r="AE936" s="419"/>
      <c r="AF936" s="419"/>
      <c r="AH936" s="419"/>
      <c r="AI936" s="419"/>
      <c r="AJ936" s="419"/>
      <c r="AL936" s="419"/>
      <c r="AM936" s="419"/>
      <c r="AN936" s="403"/>
      <c r="AO936" s="419"/>
      <c r="AP936" s="419"/>
      <c r="AQ936" s="419"/>
      <c r="AR936" s="419"/>
      <c r="AS936" s="419"/>
      <c r="AT936" s="419"/>
      <c r="AU936" s="419"/>
      <c r="AV936" s="419"/>
      <c r="AX936" s="419"/>
      <c r="AY936" s="419"/>
      <c r="AZ936" s="419"/>
      <c r="BB936" s="419"/>
      <c r="BC936" s="419"/>
      <c r="BD936" s="419"/>
      <c r="BF936" s="419"/>
      <c r="BG936" s="419"/>
      <c r="BH936" s="419"/>
      <c r="BJ936" s="419"/>
      <c r="BK936" s="419"/>
      <c r="BL936" s="419"/>
      <c r="BN936" s="419"/>
      <c r="BO936" s="419"/>
      <c r="BP936" s="419"/>
      <c r="BR936" s="419"/>
      <c r="BS936" s="419"/>
      <c r="BT936" s="419"/>
      <c r="BV936" s="419"/>
      <c r="BW936" s="419"/>
      <c r="BX936" s="397"/>
      <c r="BZ936" s="449"/>
      <c r="CB936" s="419"/>
      <c r="CC936" s="419"/>
      <c r="CD936" s="419"/>
      <c r="CF936" s="419"/>
      <c r="CG936" s="419"/>
      <c r="CH936" s="419"/>
    </row>
    <row r="937" spans="3:86" ht="21" thickBot="1">
      <c r="C937" s="425"/>
      <c r="P937" s="431"/>
      <c r="R937" s="419"/>
      <c r="S937" s="446"/>
      <c r="T937" s="419"/>
      <c r="V937" s="196"/>
      <c r="W937" s="419"/>
      <c r="X937" s="419"/>
      <c r="Z937" s="419"/>
      <c r="AA937" s="419"/>
      <c r="AB937" s="419"/>
      <c r="AD937" s="419"/>
      <c r="AE937" s="419"/>
      <c r="AF937" s="419"/>
      <c r="AH937" s="419"/>
      <c r="AI937" s="419"/>
      <c r="AJ937" s="419"/>
      <c r="AL937" s="419"/>
      <c r="AM937" s="419"/>
      <c r="AN937" s="403"/>
      <c r="AO937" s="419"/>
      <c r="AP937" s="419"/>
      <c r="AQ937" s="419"/>
      <c r="AR937" s="419"/>
      <c r="AS937" s="419"/>
      <c r="AT937" s="419"/>
      <c r="AU937" s="419"/>
      <c r="AV937" s="419"/>
      <c r="AX937" s="419"/>
      <c r="AY937" s="419"/>
      <c r="AZ937" s="419"/>
      <c r="BB937" s="419"/>
      <c r="BC937" s="419"/>
      <c r="BD937" s="419"/>
      <c r="BF937" s="419"/>
      <c r="BG937" s="419"/>
      <c r="BH937" s="419"/>
      <c r="BJ937" s="419"/>
      <c r="BK937" s="419"/>
      <c r="BL937" s="419"/>
      <c r="BN937" s="419"/>
      <c r="BO937" s="419"/>
      <c r="BP937" s="419"/>
      <c r="BR937" s="419"/>
      <c r="BS937" s="419"/>
      <c r="BT937" s="419"/>
      <c r="BV937" s="419"/>
      <c r="BW937" s="419"/>
      <c r="BX937" s="397"/>
      <c r="BZ937" s="449"/>
      <c r="CB937" s="419"/>
      <c r="CC937" s="419"/>
      <c r="CD937" s="419"/>
      <c r="CF937" s="419"/>
      <c r="CG937" s="419"/>
      <c r="CH937" s="419"/>
    </row>
    <row r="938" spans="3:86" ht="21" thickBot="1">
      <c r="C938" s="425"/>
      <c r="P938" s="431"/>
      <c r="R938" s="419"/>
      <c r="S938" s="446"/>
      <c r="T938" s="419"/>
      <c r="V938" s="196"/>
      <c r="W938" s="419"/>
      <c r="X938" s="419"/>
      <c r="Z938" s="419"/>
      <c r="AA938" s="419"/>
      <c r="AB938" s="419"/>
      <c r="AD938" s="419"/>
      <c r="AE938" s="419"/>
      <c r="AF938" s="419"/>
      <c r="AH938" s="419"/>
      <c r="AI938" s="419"/>
      <c r="AJ938" s="419"/>
      <c r="AL938" s="419"/>
      <c r="AM938" s="419"/>
      <c r="AN938" s="403"/>
      <c r="AO938" s="419"/>
      <c r="AP938" s="419"/>
      <c r="AQ938" s="419"/>
      <c r="AR938" s="419"/>
      <c r="AS938" s="419"/>
      <c r="AT938" s="419"/>
      <c r="AU938" s="419"/>
      <c r="AV938" s="419"/>
      <c r="AX938" s="419"/>
      <c r="AY938" s="419"/>
      <c r="AZ938" s="419"/>
      <c r="BB938" s="419"/>
      <c r="BC938" s="419"/>
      <c r="BD938" s="419"/>
      <c r="BF938" s="419"/>
      <c r="BG938" s="419"/>
      <c r="BH938" s="419"/>
      <c r="BJ938" s="419"/>
      <c r="BK938" s="419"/>
      <c r="BL938" s="419"/>
      <c r="BN938" s="419"/>
      <c r="BO938" s="419"/>
      <c r="BP938" s="419"/>
      <c r="BR938" s="419"/>
      <c r="BS938" s="419"/>
      <c r="BT938" s="419"/>
      <c r="BV938" s="419"/>
      <c r="BW938" s="419"/>
      <c r="BX938" s="397"/>
      <c r="BZ938" s="449"/>
      <c r="CB938" s="419"/>
      <c r="CC938" s="419"/>
      <c r="CD938" s="419"/>
      <c r="CF938" s="419"/>
      <c r="CG938" s="419"/>
      <c r="CH938" s="419"/>
    </row>
    <row r="939" spans="3:86" ht="21" thickBot="1">
      <c r="C939" s="425"/>
      <c r="P939" s="431"/>
      <c r="R939" s="419"/>
      <c r="S939" s="446"/>
      <c r="T939" s="419"/>
      <c r="V939" s="196"/>
      <c r="W939" s="419"/>
      <c r="X939" s="419"/>
      <c r="Z939" s="419"/>
      <c r="AA939" s="419"/>
      <c r="AB939" s="419"/>
      <c r="AD939" s="419"/>
      <c r="AE939" s="419"/>
      <c r="AF939" s="419"/>
      <c r="AH939" s="419"/>
      <c r="AI939" s="419"/>
      <c r="AJ939" s="419"/>
      <c r="AL939" s="419"/>
      <c r="AM939" s="419"/>
      <c r="AN939" s="403"/>
      <c r="AO939" s="419"/>
      <c r="AP939" s="419"/>
      <c r="AQ939" s="419"/>
      <c r="AR939" s="419"/>
      <c r="AS939" s="419"/>
      <c r="AT939" s="419"/>
      <c r="AU939" s="419"/>
      <c r="AV939" s="419"/>
      <c r="AX939" s="419"/>
      <c r="AY939" s="419"/>
      <c r="AZ939" s="419"/>
      <c r="BB939" s="419"/>
      <c r="BC939" s="419"/>
      <c r="BD939" s="419"/>
      <c r="BF939" s="419"/>
      <c r="BG939" s="419"/>
      <c r="BH939" s="419"/>
      <c r="BJ939" s="419"/>
      <c r="BK939" s="419"/>
      <c r="BL939" s="419"/>
      <c r="BN939" s="419"/>
      <c r="BO939" s="419"/>
      <c r="BP939" s="419"/>
      <c r="BR939" s="419"/>
      <c r="BS939" s="419"/>
      <c r="BT939" s="419"/>
      <c r="BV939" s="419"/>
      <c r="BW939" s="419"/>
      <c r="BX939" s="397"/>
      <c r="BZ939" s="449"/>
      <c r="CB939" s="419"/>
      <c r="CC939" s="419"/>
      <c r="CD939" s="419"/>
      <c r="CF939" s="419"/>
      <c r="CG939" s="419"/>
      <c r="CH939" s="419"/>
    </row>
    <row r="940" spans="3:86" ht="21" thickBot="1">
      <c r="C940" s="425"/>
      <c r="P940" s="431"/>
      <c r="R940" s="419"/>
      <c r="S940" s="446"/>
      <c r="T940" s="419"/>
      <c r="V940" s="196"/>
      <c r="W940" s="419"/>
      <c r="X940" s="419"/>
      <c r="Z940" s="419"/>
      <c r="AA940" s="419"/>
      <c r="AB940" s="419"/>
      <c r="AD940" s="419"/>
      <c r="AE940" s="419"/>
      <c r="AF940" s="419"/>
      <c r="AH940" s="419"/>
      <c r="AI940" s="419"/>
      <c r="AJ940" s="419"/>
      <c r="AL940" s="419"/>
      <c r="AM940" s="419"/>
      <c r="AN940" s="403"/>
      <c r="AO940" s="419"/>
      <c r="AP940" s="419"/>
      <c r="AQ940" s="419"/>
      <c r="AR940" s="419"/>
      <c r="AS940" s="419"/>
      <c r="AT940" s="419"/>
      <c r="AU940" s="419"/>
      <c r="AV940" s="419"/>
      <c r="AX940" s="419"/>
      <c r="AY940" s="419"/>
      <c r="AZ940" s="419"/>
      <c r="BB940" s="419"/>
      <c r="BC940" s="419"/>
      <c r="BD940" s="419"/>
      <c r="BF940" s="419"/>
      <c r="BG940" s="419"/>
      <c r="BH940" s="419"/>
      <c r="BJ940" s="419"/>
      <c r="BK940" s="419"/>
      <c r="BL940" s="419"/>
      <c r="BN940" s="419"/>
      <c r="BO940" s="419"/>
      <c r="BP940" s="419"/>
      <c r="BR940" s="419"/>
      <c r="BS940" s="419"/>
      <c r="BT940" s="419"/>
      <c r="BV940" s="419"/>
      <c r="BW940" s="419"/>
      <c r="BX940" s="397"/>
      <c r="BZ940" s="449"/>
      <c r="CB940" s="419"/>
      <c r="CC940" s="419"/>
      <c r="CD940" s="419"/>
      <c r="CF940" s="419"/>
      <c r="CG940" s="419"/>
      <c r="CH940" s="419"/>
    </row>
    <row r="941" spans="3:86" ht="21" thickBot="1">
      <c r="C941" s="425"/>
      <c r="P941" s="431"/>
      <c r="R941" s="419"/>
      <c r="S941" s="446"/>
      <c r="T941" s="419"/>
      <c r="V941" s="196"/>
      <c r="W941" s="419"/>
      <c r="X941" s="419"/>
      <c r="Z941" s="419"/>
      <c r="AA941" s="419"/>
      <c r="AB941" s="419"/>
      <c r="AD941" s="419"/>
      <c r="AE941" s="419"/>
      <c r="AF941" s="419"/>
      <c r="AH941" s="419"/>
      <c r="AI941" s="419"/>
      <c r="AJ941" s="419"/>
      <c r="AL941" s="419"/>
      <c r="AM941" s="419"/>
      <c r="AN941" s="403"/>
      <c r="AO941" s="419"/>
      <c r="AP941" s="419"/>
      <c r="AQ941" s="419"/>
      <c r="AR941" s="419"/>
      <c r="AS941" s="419"/>
      <c r="AT941" s="419"/>
      <c r="AU941" s="419"/>
      <c r="AV941" s="419"/>
      <c r="AX941" s="419"/>
      <c r="AY941" s="419"/>
      <c r="AZ941" s="419"/>
      <c r="BB941" s="419"/>
      <c r="BC941" s="419"/>
      <c r="BD941" s="419"/>
      <c r="BF941" s="419"/>
      <c r="BG941" s="419"/>
      <c r="BH941" s="419"/>
      <c r="BJ941" s="419"/>
      <c r="BK941" s="419"/>
      <c r="BL941" s="419"/>
      <c r="BN941" s="419"/>
      <c r="BO941" s="419"/>
      <c r="BP941" s="419"/>
      <c r="BR941" s="419"/>
      <c r="BS941" s="419"/>
      <c r="BT941" s="419"/>
      <c r="BV941" s="419"/>
      <c r="BW941" s="419"/>
      <c r="BX941" s="397"/>
      <c r="BZ941" s="449"/>
      <c r="CB941" s="419"/>
      <c r="CC941" s="419"/>
      <c r="CD941" s="419"/>
      <c r="CF941" s="419"/>
      <c r="CG941" s="419"/>
      <c r="CH941" s="419"/>
    </row>
    <row r="942" spans="3:86" ht="21" thickBot="1">
      <c r="C942" s="425"/>
      <c r="P942" s="431"/>
      <c r="R942" s="419"/>
      <c r="S942" s="446"/>
      <c r="T942" s="419"/>
      <c r="V942" s="196"/>
      <c r="W942" s="419"/>
      <c r="X942" s="419"/>
      <c r="Z942" s="419"/>
      <c r="AA942" s="419"/>
      <c r="AB942" s="419"/>
      <c r="AD942" s="419"/>
      <c r="AE942" s="419"/>
      <c r="AF942" s="419"/>
      <c r="AH942" s="419"/>
      <c r="AI942" s="419"/>
      <c r="AJ942" s="419"/>
      <c r="AL942" s="419"/>
      <c r="AM942" s="419"/>
      <c r="AN942" s="403"/>
      <c r="AO942" s="419"/>
      <c r="AP942" s="419"/>
      <c r="AQ942" s="419"/>
      <c r="AR942" s="419"/>
      <c r="AS942" s="419"/>
      <c r="AT942" s="419"/>
      <c r="AU942" s="419"/>
      <c r="AV942" s="419"/>
      <c r="AX942" s="419"/>
      <c r="AY942" s="419"/>
      <c r="AZ942" s="419"/>
      <c r="BB942" s="419"/>
      <c r="BC942" s="419"/>
      <c r="BD942" s="419"/>
      <c r="BF942" s="419"/>
      <c r="BG942" s="419"/>
      <c r="BH942" s="419"/>
      <c r="BJ942" s="419"/>
      <c r="BK942" s="419"/>
      <c r="BL942" s="419"/>
      <c r="BN942" s="419"/>
      <c r="BO942" s="419"/>
      <c r="BP942" s="419"/>
      <c r="BR942" s="419"/>
      <c r="BS942" s="419"/>
      <c r="BT942" s="419"/>
      <c r="BV942" s="419"/>
      <c r="BW942" s="419"/>
      <c r="BX942" s="397"/>
      <c r="BZ942" s="449"/>
      <c r="CB942" s="419"/>
      <c r="CC942" s="419"/>
      <c r="CD942" s="419"/>
      <c r="CF942" s="419"/>
      <c r="CG942" s="419"/>
      <c r="CH942" s="419"/>
    </row>
    <row r="943" spans="3:86" ht="21" thickBot="1">
      <c r="C943" s="425"/>
      <c r="P943" s="431"/>
      <c r="R943" s="419"/>
      <c r="S943" s="446"/>
      <c r="T943" s="419"/>
      <c r="V943" s="196"/>
      <c r="W943" s="419"/>
      <c r="X943" s="419"/>
      <c r="Z943" s="419"/>
      <c r="AA943" s="419"/>
      <c r="AB943" s="419"/>
      <c r="AD943" s="419"/>
      <c r="AE943" s="419"/>
      <c r="AF943" s="419"/>
      <c r="AH943" s="419"/>
      <c r="AI943" s="419"/>
      <c r="AJ943" s="419"/>
      <c r="AL943" s="419"/>
      <c r="AM943" s="419"/>
      <c r="AN943" s="403"/>
      <c r="AO943" s="419"/>
      <c r="AP943" s="419"/>
      <c r="AQ943" s="419"/>
      <c r="AR943" s="419"/>
      <c r="AS943" s="419"/>
      <c r="AT943" s="419"/>
      <c r="AU943" s="419"/>
      <c r="AV943" s="419"/>
      <c r="AX943" s="419"/>
      <c r="AY943" s="419"/>
      <c r="AZ943" s="419"/>
      <c r="BB943" s="419"/>
      <c r="BC943" s="419"/>
      <c r="BD943" s="419"/>
      <c r="BF943" s="419"/>
      <c r="BG943" s="419"/>
      <c r="BH943" s="419"/>
      <c r="BJ943" s="419"/>
      <c r="BK943" s="419"/>
      <c r="BL943" s="419"/>
      <c r="BN943" s="419"/>
      <c r="BO943" s="419"/>
      <c r="BP943" s="419"/>
      <c r="BR943" s="419"/>
      <c r="BS943" s="419"/>
      <c r="BT943" s="419"/>
      <c r="BV943" s="419"/>
      <c r="BW943" s="419"/>
      <c r="BX943" s="397"/>
      <c r="BZ943" s="449"/>
      <c r="CB943" s="419"/>
      <c r="CC943" s="419"/>
      <c r="CD943" s="419"/>
      <c r="CF943" s="419"/>
      <c r="CG943" s="419"/>
      <c r="CH943" s="419"/>
    </row>
    <row r="944" spans="3:86" ht="21" thickBot="1">
      <c r="C944" s="425"/>
      <c r="P944" s="431"/>
      <c r="R944" s="419"/>
      <c r="S944" s="446"/>
      <c r="T944" s="419"/>
      <c r="V944" s="196"/>
      <c r="W944" s="419"/>
      <c r="X944" s="419"/>
      <c r="Z944" s="419"/>
      <c r="AA944" s="419"/>
      <c r="AB944" s="419"/>
      <c r="AD944" s="419"/>
      <c r="AE944" s="419"/>
      <c r="AF944" s="419"/>
      <c r="AH944" s="419"/>
      <c r="AI944" s="419"/>
      <c r="AJ944" s="419"/>
      <c r="AL944" s="419"/>
      <c r="AM944" s="419"/>
      <c r="AN944" s="403"/>
      <c r="AO944" s="419"/>
      <c r="AP944" s="419"/>
      <c r="AQ944" s="419"/>
      <c r="AR944" s="419"/>
      <c r="AS944" s="419"/>
      <c r="AT944" s="419"/>
      <c r="AU944" s="419"/>
      <c r="AV944" s="419"/>
      <c r="AX944" s="419"/>
      <c r="AY944" s="419"/>
      <c r="AZ944" s="419"/>
      <c r="BB944" s="419"/>
      <c r="BC944" s="419"/>
      <c r="BD944" s="419"/>
      <c r="BF944" s="419"/>
      <c r="BG944" s="419"/>
      <c r="BH944" s="419"/>
      <c r="BJ944" s="419"/>
      <c r="BK944" s="419"/>
      <c r="BL944" s="419"/>
      <c r="BN944" s="419"/>
      <c r="BO944" s="419"/>
      <c r="BP944" s="419"/>
      <c r="BR944" s="419"/>
      <c r="BS944" s="419"/>
      <c r="BT944" s="419"/>
      <c r="BV944" s="419"/>
      <c r="BW944" s="419"/>
      <c r="BX944" s="397"/>
      <c r="BZ944" s="449"/>
      <c r="CB944" s="419"/>
      <c r="CC944" s="419"/>
      <c r="CD944" s="419"/>
      <c r="CF944" s="419"/>
      <c r="CG944" s="419"/>
      <c r="CH944" s="419"/>
    </row>
    <row r="945" spans="3:86" ht="21" thickBot="1">
      <c r="C945" s="425"/>
      <c r="P945" s="431"/>
      <c r="R945" s="419"/>
      <c r="S945" s="446"/>
      <c r="T945" s="419"/>
      <c r="V945" s="196"/>
      <c r="W945" s="419"/>
      <c r="X945" s="419"/>
      <c r="Z945" s="419"/>
      <c r="AA945" s="419"/>
      <c r="AB945" s="419"/>
      <c r="AD945" s="419"/>
      <c r="AE945" s="419"/>
      <c r="AF945" s="419"/>
      <c r="AH945" s="419"/>
      <c r="AI945" s="419"/>
      <c r="AJ945" s="419"/>
      <c r="AL945" s="419"/>
      <c r="AM945" s="419"/>
      <c r="AN945" s="403"/>
      <c r="AO945" s="419"/>
      <c r="AP945" s="419"/>
      <c r="AQ945" s="419"/>
      <c r="AR945" s="419"/>
      <c r="AS945" s="419"/>
      <c r="AT945" s="419"/>
      <c r="AU945" s="419"/>
      <c r="AV945" s="419"/>
      <c r="AX945" s="419"/>
      <c r="AY945" s="419"/>
      <c r="AZ945" s="419"/>
      <c r="BB945" s="419"/>
      <c r="BC945" s="419"/>
      <c r="BD945" s="419"/>
      <c r="BF945" s="419"/>
      <c r="BG945" s="419"/>
      <c r="BH945" s="419"/>
      <c r="BJ945" s="419"/>
      <c r="BK945" s="419"/>
      <c r="BL945" s="419"/>
      <c r="BN945" s="419"/>
      <c r="BO945" s="419"/>
      <c r="BP945" s="419"/>
      <c r="BR945" s="419"/>
      <c r="BS945" s="419"/>
      <c r="BT945" s="419"/>
      <c r="BV945" s="419"/>
      <c r="BW945" s="419"/>
      <c r="BX945" s="397"/>
      <c r="BZ945" s="449"/>
      <c r="CB945" s="419"/>
      <c r="CC945" s="419"/>
      <c r="CD945" s="419"/>
      <c r="CF945" s="419"/>
      <c r="CG945" s="419"/>
      <c r="CH945" s="419"/>
    </row>
    <row r="946" spans="3:86" ht="21" thickBot="1">
      <c r="C946" s="425"/>
      <c r="P946" s="431"/>
      <c r="R946" s="419"/>
      <c r="S946" s="446"/>
      <c r="T946" s="419"/>
      <c r="V946" s="196"/>
      <c r="W946" s="419"/>
      <c r="X946" s="419"/>
      <c r="Z946" s="419"/>
      <c r="AA946" s="419"/>
      <c r="AB946" s="419"/>
      <c r="AD946" s="419"/>
      <c r="AE946" s="419"/>
      <c r="AF946" s="419"/>
      <c r="AH946" s="419"/>
      <c r="AI946" s="419"/>
      <c r="AJ946" s="419"/>
      <c r="AL946" s="419"/>
      <c r="AM946" s="419"/>
      <c r="AN946" s="403"/>
      <c r="AO946" s="419"/>
      <c r="AP946" s="419"/>
      <c r="AQ946" s="419"/>
      <c r="AR946" s="419"/>
      <c r="AS946" s="419"/>
      <c r="AT946" s="419"/>
      <c r="AU946" s="419"/>
      <c r="AV946" s="419"/>
      <c r="AX946" s="419"/>
      <c r="AY946" s="419"/>
      <c r="AZ946" s="419"/>
      <c r="BB946" s="419"/>
      <c r="BC946" s="419"/>
      <c r="BD946" s="419"/>
      <c r="BF946" s="419"/>
      <c r="BG946" s="419"/>
      <c r="BH946" s="419"/>
      <c r="BJ946" s="419"/>
      <c r="BK946" s="419"/>
      <c r="BL946" s="419"/>
      <c r="BN946" s="419"/>
      <c r="BO946" s="419"/>
      <c r="BP946" s="419"/>
      <c r="BR946" s="419"/>
      <c r="BS946" s="419"/>
      <c r="BT946" s="419"/>
      <c r="BV946" s="419"/>
      <c r="BW946" s="419"/>
      <c r="BX946" s="397"/>
      <c r="BZ946" s="449"/>
      <c r="CB946" s="419"/>
      <c r="CC946" s="419"/>
      <c r="CD946" s="419"/>
      <c r="CF946" s="419"/>
      <c r="CG946" s="419"/>
      <c r="CH946" s="419"/>
    </row>
    <row r="947" spans="3:86" ht="21" thickBot="1">
      <c r="C947" s="425"/>
      <c r="P947" s="431"/>
      <c r="R947" s="419"/>
      <c r="S947" s="446"/>
      <c r="T947" s="419"/>
      <c r="V947" s="196"/>
      <c r="W947" s="419"/>
      <c r="X947" s="419"/>
      <c r="Z947" s="419"/>
      <c r="AA947" s="419"/>
      <c r="AB947" s="419"/>
      <c r="AD947" s="419"/>
      <c r="AE947" s="419"/>
      <c r="AF947" s="419"/>
      <c r="AH947" s="419"/>
      <c r="AI947" s="419"/>
      <c r="AJ947" s="419"/>
      <c r="AL947" s="419"/>
      <c r="AM947" s="419"/>
      <c r="AN947" s="403"/>
      <c r="AO947" s="419"/>
      <c r="AP947" s="419"/>
      <c r="AQ947" s="419"/>
      <c r="AR947" s="419"/>
      <c r="AS947" s="419"/>
      <c r="AT947" s="419"/>
      <c r="AU947" s="419"/>
      <c r="AV947" s="419"/>
      <c r="AX947" s="419"/>
      <c r="AY947" s="419"/>
      <c r="AZ947" s="419"/>
      <c r="BB947" s="419"/>
      <c r="BC947" s="419"/>
      <c r="BD947" s="419"/>
      <c r="BF947" s="419"/>
      <c r="BG947" s="419"/>
      <c r="BH947" s="419"/>
      <c r="BJ947" s="419"/>
      <c r="BK947" s="419"/>
      <c r="BL947" s="419"/>
      <c r="BN947" s="419"/>
      <c r="BO947" s="419"/>
      <c r="BP947" s="419"/>
      <c r="BR947" s="419"/>
      <c r="BS947" s="419"/>
      <c r="BT947" s="419"/>
      <c r="BV947" s="419"/>
      <c r="BW947" s="419"/>
      <c r="BX947" s="397"/>
      <c r="BZ947" s="449"/>
      <c r="CB947" s="419"/>
      <c r="CC947" s="419"/>
      <c r="CD947" s="419"/>
      <c r="CF947" s="419"/>
      <c r="CG947" s="419"/>
      <c r="CH947" s="419"/>
    </row>
    <row r="948" spans="3:86" ht="21" thickBot="1">
      <c r="C948" s="425"/>
      <c r="P948" s="431"/>
      <c r="R948" s="419"/>
      <c r="S948" s="446"/>
      <c r="T948" s="419"/>
      <c r="V948" s="196"/>
      <c r="W948" s="419"/>
      <c r="X948" s="419"/>
      <c r="Z948" s="419"/>
      <c r="AA948" s="419"/>
      <c r="AB948" s="419"/>
      <c r="AD948" s="419"/>
      <c r="AE948" s="419"/>
      <c r="AF948" s="419"/>
      <c r="AH948" s="419"/>
      <c r="AI948" s="419"/>
      <c r="AJ948" s="419"/>
      <c r="AL948" s="419"/>
      <c r="AM948" s="419"/>
      <c r="AN948" s="403"/>
      <c r="AO948" s="419"/>
      <c r="AP948" s="419"/>
      <c r="AQ948" s="419"/>
      <c r="AR948" s="419"/>
      <c r="AS948" s="419"/>
      <c r="AT948" s="419"/>
      <c r="AU948" s="419"/>
      <c r="AV948" s="419"/>
      <c r="AX948" s="419"/>
      <c r="AY948" s="419"/>
      <c r="AZ948" s="419"/>
      <c r="BB948" s="419"/>
      <c r="BC948" s="419"/>
      <c r="BD948" s="419"/>
      <c r="BF948" s="419"/>
      <c r="BG948" s="419"/>
      <c r="BH948" s="419"/>
      <c r="BJ948" s="419"/>
      <c r="BK948" s="419"/>
      <c r="BL948" s="419"/>
      <c r="BN948" s="419"/>
      <c r="BO948" s="419"/>
      <c r="BP948" s="419"/>
      <c r="BR948" s="419"/>
      <c r="BS948" s="419"/>
      <c r="BT948" s="419"/>
      <c r="BV948" s="419"/>
      <c r="BW948" s="419"/>
      <c r="BX948" s="397"/>
      <c r="BZ948" s="449"/>
      <c r="CB948" s="419"/>
      <c r="CC948" s="419"/>
      <c r="CD948" s="419"/>
      <c r="CF948" s="419"/>
      <c r="CG948" s="419"/>
      <c r="CH948" s="419"/>
    </row>
    <row r="949" spans="3:86" ht="21" thickBot="1">
      <c r="C949" s="425"/>
      <c r="P949" s="431"/>
      <c r="R949" s="419"/>
      <c r="S949" s="446"/>
      <c r="T949" s="419"/>
      <c r="V949" s="196"/>
      <c r="W949" s="419"/>
      <c r="X949" s="419"/>
      <c r="Z949" s="419"/>
      <c r="AA949" s="419"/>
      <c r="AB949" s="419"/>
      <c r="AD949" s="419"/>
      <c r="AE949" s="419"/>
      <c r="AF949" s="419"/>
      <c r="AH949" s="419"/>
      <c r="AI949" s="419"/>
      <c r="AJ949" s="419"/>
      <c r="AL949" s="419"/>
      <c r="AM949" s="419"/>
      <c r="AN949" s="403"/>
      <c r="AO949" s="419"/>
      <c r="AP949" s="419"/>
      <c r="AQ949" s="419"/>
      <c r="AR949" s="419"/>
      <c r="AS949" s="419"/>
      <c r="AT949" s="419"/>
      <c r="AU949" s="419"/>
      <c r="AV949" s="419"/>
      <c r="AX949" s="419"/>
      <c r="AY949" s="419"/>
      <c r="AZ949" s="419"/>
      <c r="BB949" s="419"/>
      <c r="BC949" s="419"/>
      <c r="BD949" s="419"/>
      <c r="BF949" s="419"/>
      <c r="BG949" s="419"/>
      <c r="BH949" s="419"/>
      <c r="BJ949" s="419"/>
      <c r="BK949" s="419"/>
      <c r="BL949" s="419"/>
      <c r="BN949" s="419"/>
      <c r="BO949" s="419"/>
      <c r="BP949" s="419"/>
      <c r="BR949" s="419"/>
      <c r="BS949" s="419"/>
      <c r="BT949" s="419"/>
      <c r="BV949" s="419"/>
      <c r="BW949" s="419"/>
      <c r="BX949" s="397"/>
      <c r="BZ949" s="449"/>
      <c r="CB949" s="419"/>
      <c r="CC949" s="419"/>
      <c r="CD949" s="419"/>
      <c r="CF949" s="419"/>
      <c r="CG949" s="419"/>
      <c r="CH949" s="419"/>
    </row>
    <row r="950" spans="3:86" ht="21" thickBot="1">
      <c r="C950" s="425"/>
      <c r="P950" s="431"/>
      <c r="R950" s="419"/>
      <c r="S950" s="446"/>
      <c r="T950" s="419"/>
      <c r="V950" s="196"/>
      <c r="W950" s="419"/>
      <c r="X950" s="419"/>
      <c r="Z950" s="419"/>
      <c r="AA950" s="419"/>
      <c r="AB950" s="419"/>
      <c r="AD950" s="419"/>
      <c r="AE950" s="419"/>
      <c r="AF950" s="419"/>
      <c r="AH950" s="419"/>
      <c r="AI950" s="419"/>
      <c r="AJ950" s="419"/>
      <c r="AL950" s="419"/>
      <c r="AM950" s="419"/>
      <c r="AN950" s="403"/>
      <c r="AO950" s="419"/>
      <c r="AP950" s="419"/>
      <c r="AQ950" s="419"/>
      <c r="AR950" s="419"/>
      <c r="AS950" s="419"/>
      <c r="AT950" s="419"/>
      <c r="AU950" s="419"/>
      <c r="AV950" s="419"/>
      <c r="AX950" s="419"/>
      <c r="AY950" s="419"/>
      <c r="AZ950" s="419"/>
      <c r="BB950" s="419"/>
      <c r="BC950" s="419"/>
      <c r="BD950" s="419"/>
      <c r="BF950" s="419"/>
      <c r="BG950" s="419"/>
      <c r="BH950" s="419"/>
      <c r="BJ950" s="419"/>
      <c r="BK950" s="419"/>
      <c r="BL950" s="419"/>
      <c r="BN950" s="419"/>
      <c r="BO950" s="419"/>
      <c r="BP950" s="419"/>
      <c r="BR950" s="419"/>
      <c r="BS950" s="419"/>
      <c r="BT950" s="419"/>
      <c r="BV950" s="419"/>
      <c r="BW950" s="419"/>
      <c r="BX950" s="397"/>
      <c r="BZ950" s="449"/>
      <c r="CB950" s="419"/>
      <c r="CC950" s="419"/>
      <c r="CD950" s="419"/>
      <c r="CF950" s="419"/>
      <c r="CG950" s="419"/>
      <c r="CH950" s="419"/>
    </row>
    <row r="951" spans="3:86" ht="21" thickBot="1">
      <c r="C951" s="425"/>
      <c r="P951" s="431"/>
      <c r="R951" s="419"/>
      <c r="S951" s="446"/>
      <c r="T951" s="419"/>
      <c r="V951" s="196"/>
      <c r="W951" s="419"/>
      <c r="X951" s="419"/>
      <c r="Z951" s="419"/>
      <c r="AA951" s="419"/>
      <c r="AB951" s="419"/>
      <c r="AD951" s="419"/>
      <c r="AE951" s="419"/>
      <c r="AF951" s="419"/>
      <c r="AH951" s="419"/>
      <c r="AI951" s="419"/>
      <c r="AJ951" s="419"/>
      <c r="AL951" s="419"/>
      <c r="AM951" s="419"/>
      <c r="AN951" s="403"/>
      <c r="AO951" s="419"/>
      <c r="AP951" s="419"/>
      <c r="AQ951" s="419"/>
      <c r="AR951" s="419"/>
      <c r="AS951" s="419"/>
      <c r="AT951" s="419"/>
      <c r="AU951" s="419"/>
      <c r="AV951" s="419"/>
      <c r="AX951" s="419"/>
      <c r="AY951" s="419"/>
      <c r="AZ951" s="419"/>
      <c r="BB951" s="419"/>
      <c r="BC951" s="419"/>
      <c r="BD951" s="419"/>
      <c r="BF951" s="419"/>
      <c r="BG951" s="419"/>
      <c r="BH951" s="419"/>
      <c r="BJ951" s="419"/>
      <c r="BK951" s="419"/>
      <c r="BL951" s="419"/>
      <c r="BN951" s="419"/>
      <c r="BO951" s="419"/>
      <c r="BP951" s="419"/>
      <c r="BR951" s="419"/>
      <c r="BS951" s="419"/>
      <c r="BT951" s="419"/>
      <c r="BV951" s="419"/>
      <c r="BW951" s="419"/>
      <c r="BX951" s="397"/>
      <c r="BZ951" s="449"/>
      <c r="CB951" s="419"/>
      <c r="CC951" s="419"/>
      <c r="CD951" s="419"/>
      <c r="CF951" s="419"/>
      <c r="CG951" s="419"/>
      <c r="CH951" s="419"/>
    </row>
    <row r="952" spans="3:86" ht="21" thickBot="1">
      <c r="C952" s="425"/>
      <c r="P952" s="431"/>
      <c r="R952" s="419"/>
      <c r="S952" s="446"/>
      <c r="T952" s="419"/>
      <c r="V952" s="196"/>
      <c r="W952" s="419"/>
      <c r="X952" s="419"/>
      <c r="Z952" s="419"/>
      <c r="AA952" s="419"/>
      <c r="AB952" s="419"/>
      <c r="AD952" s="419"/>
      <c r="AE952" s="419"/>
      <c r="AF952" s="419"/>
      <c r="AH952" s="419"/>
      <c r="AI952" s="419"/>
      <c r="AJ952" s="419"/>
      <c r="AL952" s="419"/>
      <c r="AM952" s="419"/>
      <c r="AN952" s="403"/>
      <c r="AO952" s="419"/>
      <c r="AP952" s="419"/>
      <c r="AQ952" s="419"/>
      <c r="AR952" s="419"/>
      <c r="AS952" s="419"/>
      <c r="AT952" s="419"/>
      <c r="AU952" s="419"/>
      <c r="AV952" s="419"/>
      <c r="AX952" s="419"/>
      <c r="AY952" s="419"/>
      <c r="AZ952" s="419"/>
      <c r="BB952" s="419"/>
      <c r="BC952" s="419"/>
      <c r="BD952" s="419"/>
      <c r="BF952" s="419"/>
      <c r="BG952" s="419"/>
      <c r="BH952" s="419"/>
      <c r="BJ952" s="419"/>
      <c r="BK952" s="419"/>
      <c r="BL952" s="419"/>
      <c r="BN952" s="419"/>
      <c r="BO952" s="419"/>
      <c r="BP952" s="419"/>
      <c r="BR952" s="419"/>
      <c r="BS952" s="419"/>
      <c r="BT952" s="419"/>
      <c r="BV952" s="419"/>
      <c r="BW952" s="419"/>
      <c r="BX952" s="397"/>
      <c r="BZ952" s="449"/>
      <c r="CB952" s="419"/>
      <c r="CC952" s="419"/>
      <c r="CD952" s="419"/>
      <c r="CF952" s="419"/>
      <c r="CG952" s="419"/>
      <c r="CH952" s="419"/>
    </row>
    <row r="953" spans="3:86" ht="21" thickBot="1">
      <c r="C953" s="425"/>
      <c r="P953" s="431"/>
      <c r="R953" s="419"/>
      <c r="S953" s="446"/>
      <c r="T953" s="419"/>
      <c r="V953" s="196"/>
      <c r="W953" s="419"/>
      <c r="X953" s="419"/>
      <c r="Z953" s="419"/>
      <c r="AA953" s="419"/>
      <c r="AB953" s="419"/>
      <c r="AD953" s="419"/>
      <c r="AE953" s="419"/>
      <c r="AF953" s="419"/>
      <c r="AH953" s="419"/>
      <c r="AI953" s="419"/>
      <c r="AJ953" s="419"/>
      <c r="AL953" s="419"/>
      <c r="AM953" s="419"/>
      <c r="AN953" s="403"/>
      <c r="AO953" s="419"/>
      <c r="AP953" s="419"/>
      <c r="AQ953" s="419"/>
      <c r="AR953" s="419"/>
      <c r="AS953" s="419"/>
      <c r="AT953" s="419"/>
      <c r="AU953" s="419"/>
      <c r="AV953" s="419"/>
      <c r="AX953" s="419"/>
      <c r="AY953" s="419"/>
      <c r="AZ953" s="419"/>
      <c r="BB953" s="419"/>
      <c r="BC953" s="419"/>
      <c r="BD953" s="419"/>
      <c r="BF953" s="419"/>
      <c r="BG953" s="419"/>
      <c r="BH953" s="419"/>
      <c r="BJ953" s="419"/>
      <c r="BK953" s="419"/>
      <c r="BL953" s="419"/>
      <c r="BN953" s="419"/>
      <c r="BO953" s="419"/>
      <c r="BP953" s="419"/>
      <c r="BR953" s="419"/>
      <c r="BS953" s="419"/>
      <c r="BT953" s="419"/>
      <c r="BV953" s="419"/>
      <c r="BW953" s="419"/>
      <c r="BX953" s="397"/>
      <c r="BZ953" s="449"/>
      <c r="CB953" s="419"/>
      <c r="CC953" s="419"/>
      <c r="CD953" s="419"/>
      <c r="CF953" s="419"/>
      <c r="CG953" s="419"/>
      <c r="CH953" s="419"/>
    </row>
    <row r="954" spans="3:86" ht="21" thickBot="1">
      <c r="C954" s="425"/>
      <c r="P954" s="431"/>
      <c r="R954" s="419"/>
      <c r="S954" s="446"/>
      <c r="T954" s="419"/>
      <c r="V954" s="196"/>
      <c r="W954" s="419"/>
      <c r="X954" s="419"/>
      <c r="Z954" s="419"/>
      <c r="AA954" s="419"/>
      <c r="AB954" s="419"/>
      <c r="AD954" s="419"/>
      <c r="AE954" s="419"/>
      <c r="AF954" s="419"/>
      <c r="AH954" s="419"/>
      <c r="AI954" s="419"/>
      <c r="AJ954" s="419"/>
      <c r="AL954" s="419"/>
      <c r="AM954" s="419"/>
      <c r="AN954" s="403"/>
      <c r="AO954" s="419"/>
      <c r="AP954" s="419"/>
      <c r="AQ954" s="419"/>
      <c r="AR954" s="419"/>
      <c r="AS954" s="419"/>
      <c r="AT954" s="419"/>
      <c r="AU954" s="419"/>
      <c r="AV954" s="419"/>
      <c r="AX954" s="419"/>
      <c r="AY954" s="419"/>
      <c r="AZ954" s="419"/>
      <c r="BB954" s="419"/>
      <c r="BC954" s="419"/>
      <c r="BD954" s="419"/>
      <c r="BF954" s="419"/>
      <c r="BG954" s="419"/>
      <c r="BH954" s="419"/>
      <c r="BJ954" s="419"/>
      <c r="BK954" s="419"/>
      <c r="BL954" s="419"/>
      <c r="BN954" s="419"/>
      <c r="BO954" s="419"/>
      <c r="BP954" s="419"/>
      <c r="BR954" s="419"/>
      <c r="BS954" s="419"/>
      <c r="BT954" s="419"/>
      <c r="BV954" s="419"/>
      <c r="BW954" s="419"/>
      <c r="BX954" s="397"/>
      <c r="BZ954" s="449"/>
      <c r="CB954" s="419"/>
      <c r="CC954" s="419"/>
      <c r="CD954" s="419"/>
      <c r="CF954" s="419"/>
      <c r="CG954" s="419"/>
      <c r="CH954" s="419"/>
    </row>
    <row r="955" spans="3:86" ht="21" thickBot="1">
      <c r="C955" s="425"/>
      <c r="P955" s="431"/>
      <c r="R955" s="419"/>
      <c r="S955" s="446"/>
      <c r="T955" s="419"/>
      <c r="V955" s="196"/>
      <c r="W955" s="419"/>
      <c r="X955" s="419"/>
      <c r="Z955" s="419"/>
      <c r="AA955" s="419"/>
      <c r="AB955" s="419"/>
      <c r="AD955" s="419"/>
      <c r="AE955" s="419"/>
      <c r="AF955" s="419"/>
      <c r="AH955" s="419"/>
      <c r="AI955" s="419"/>
      <c r="AJ955" s="419"/>
      <c r="AL955" s="419"/>
      <c r="AM955" s="419"/>
      <c r="AN955" s="403"/>
      <c r="AO955" s="419"/>
      <c r="AP955" s="419"/>
      <c r="AQ955" s="419"/>
      <c r="AR955" s="419"/>
      <c r="AS955" s="419"/>
      <c r="AT955" s="419"/>
      <c r="AU955" s="419"/>
      <c r="AV955" s="419"/>
      <c r="AX955" s="419"/>
      <c r="AY955" s="419"/>
      <c r="AZ955" s="419"/>
      <c r="BB955" s="419"/>
      <c r="BC955" s="419"/>
      <c r="BD955" s="419"/>
      <c r="BF955" s="419"/>
      <c r="BG955" s="419"/>
      <c r="BH955" s="419"/>
      <c r="BJ955" s="419"/>
      <c r="BK955" s="419"/>
      <c r="BL955" s="419"/>
      <c r="BN955" s="419"/>
      <c r="BO955" s="419"/>
      <c r="BP955" s="419"/>
      <c r="BR955" s="419"/>
      <c r="BS955" s="419"/>
      <c r="BT955" s="419"/>
      <c r="BV955" s="419"/>
      <c r="BW955" s="419"/>
      <c r="BX955" s="397"/>
      <c r="BZ955" s="449"/>
      <c r="CB955" s="419"/>
      <c r="CC955" s="419"/>
      <c r="CD955" s="419"/>
      <c r="CF955" s="419"/>
      <c r="CG955" s="419"/>
      <c r="CH955" s="419"/>
    </row>
    <row r="956" spans="3:86" ht="21" thickBot="1">
      <c r="C956" s="425"/>
      <c r="P956" s="431"/>
      <c r="R956" s="419"/>
      <c r="S956" s="446"/>
      <c r="T956" s="419"/>
      <c r="V956" s="196"/>
      <c r="W956" s="419"/>
      <c r="X956" s="419"/>
      <c r="Z956" s="419"/>
      <c r="AA956" s="419"/>
      <c r="AB956" s="419"/>
      <c r="AD956" s="419"/>
      <c r="AE956" s="419"/>
      <c r="AF956" s="419"/>
      <c r="AH956" s="419"/>
      <c r="AI956" s="419"/>
      <c r="AJ956" s="419"/>
      <c r="AL956" s="419"/>
      <c r="AM956" s="419"/>
      <c r="AN956" s="403"/>
      <c r="AO956" s="419"/>
      <c r="AP956" s="419"/>
      <c r="AQ956" s="419"/>
      <c r="AR956" s="419"/>
      <c r="AS956" s="419"/>
      <c r="AT956" s="419"/>
      <c r="AU956" s="419"/>
      <c r="AV956" s="419"/>
      <c r="AX956" s="419"/>
      <c r="AY956" s="419"/>
      <c r="AZ956" s="419"/>
      <c r="BB956" s="419"/>
      <c r="BC956" s="419"/>
      <c r="BD956" s="419"/>
      <c r="BF956" s="419"/>
      <c r="BG956" s="419"/>
      <c r="BH956" s="419"/>
      <c r="BJ956" s="419"/>
      <c r="BK956" s="419"/>
      <c r="BL956" s="419"/>
      <c r="BN956" s="419"/>
      <c r="BO956" s="419"/>
      <c r="BP956" s="419"/>
      <c r="BR956" s="419"/>
      <c r="BS956" s="419"/>
      <c r="BT956" s="419"/>
      <c r="BV956" s="419"/>
      <c r="BW956" s="419"/>
      <c r="BX956" s="397"/>
      <c r="BZ956" s="449"/>
      <c r="CB956" s="419"/>
      <c r="CC956" s="419"/>
      <c r="CD956" s="419"/>
      <c r="CF956" s="419"/>
      <c r="CG956" s="419"/>
      <c r="CH956" s="419"/>
    </row>
    <row r="957" spans="3:86" ht="21" thickBot="1">
      <c r="C957" s="425"/>
      <c r="P957" s="431"/>
      <c r="R957" s="419"/>
      <c r="S957" s="446"/>
      <c r="T957" s="419"/>
      <c r="V957" s="196"/>
      <c r="W957" s="419"/>
      <c r="X957" s="419"/>
      <c r="Z957" s="419"/>
      <c r="AA957" s="419"/>
      <c r="AB957" s="419"/>
      <c r="AD957" s="419"/>
      <c r="AE957" s="419"/>
      <c r="AF957" s="419"/>
      <c r="AH957" s="419"/>
      <c r="AI957" s="419"/>
      <c r="AJ957" s="419"/>
      <c r="AL957" s="419"/>
      <c r="AM957" s="419"/>
      <c r="AN957" s="403"/>
      <c r="AO957" s="419"/>
      <c r="AP957" s="419"/>
      <c r="AQ957" s="419"/>
      <c r="AR957" s="419"/>
      <c r="AS957" s="419"/>
      <c r="AT957" s="419"/>
      <c r="AU957" s="419"/>
      <c r="AV957" s="419"/>
      <c r="AX957" s="419"/>
      <c r="AY957" s="419"/>
      <c r="AZ957" s="419"/>
      <c r="BB957" s="419"/>
      <c r="BC957" s="419"/>
      <c r="BD957" s="419"/>
      <c r="BF957" s="419"/>
      <c r="BG957" s="419"/>
      <c r="BH957" s="419"/>
      <c r="BJ957" s="419"/>
      <c r="BK957" s="419"/>
      <c r="BL957" s="419"/>
      <c r="BN957" s="419"/>
      <c r="BO957" s="419"/>
      <c r="BP957" s="419"/>
      <c r="BR957" s="419"/>
      <c r="BS957" s="419"/>
      <c r="BT957" s="419"/>
      <c r="BV957" s="419"/>
      <c r="BW957" s="419"/>
      <c r="BX957" s="397"/>
      <c r="BZ957" s="449"/>
      <c r="CB957" s="419"/>
      <c r="CC957" s="419"/>
      <c r="CD957" s="419"/>
      <c r="CF957" s="419"/>
      <c r="CG957" s="419"/>
      <c r="CH957" s="419"/>
    </row>
    <row r="958" spans="3:86" ht="21" thickBot="1">
      <c r="C958" s="425"/>
      <c r="P958" s="431"/>
      <c r="R958" s="419"/>
      <c r="S958" s="446"/>
      <c r="T958" s="419"/>
      <c r="V958" s="196"/>
      <c r="W958" s="419"/>
      <c r="X958" s="419"/>
      <c r="Z958" s="419"/>
      <c r="AA958" s="419"/>
      <c r="AB958" s="419"/>
      <c r="AD958" s="419"/>
      <c r="AE958" s="419"/>
      <c r="AF958" s="419"/>
      <c r="AH958" s="419"/>
      <c r="AI958" s="419"/>
      <c r="AJ958" s="419"/>
      <c r="AL958" s="419"/>
      <c r="AM958" s="419"/>
      <c r="AN958" s="403"/>
      <c r="AO958" s="419"/>
      <c r="AP958" s="419"/>
      <c r="AQ958" s="419"/>
      <c r="AR958" s="419"/>
      <c r="AS958" s="419"/>
      <c r="AT958" s="419"/>
      <c r="AU958" s="419"/>
      <c r="AV958" s="419"/>
      <c r="AX958" s="419"/>
      <c r="AY958" s="419"/>
      <c r="AZ958" s="419"/>
      <c r="BB958" s="419"/>
      <c r="BC958" s="419"/>
      <c r="BD958" s="419"/>
      <c r="BF958" s="419"/>
      <c r="BG958" s="419"/>
      <c r="BH958" s="419"/>
      <c r="BJ958" s="419"/>
      <c r="BK958" s="419"/>
      <c r="BL958" s="419"/>
      <c r="BN958" s="419"/>
      <c r="BO958" s="419"/>
      <c r="BP958" s="419"/>
      <c r="BR958" s="419"/>
      <c r="BS958" s="419"/>
      <c r="BT958" s="419"/>
      <c r="BV958" s="419"/>
      <c r="BW958" s="419"/>
      <c r="BX958" s="397"/>
      <c r="BZ958" s="449"/>
      <c r="CB958" s="419"/>
      <c r="CC958" s="419"/>
      <c r="CD958" s="419"/>
      <c r="CF958" s="419"/>
      <c r="CG958" s="419"/>
      <c r="CH958" s="419"/>
    </row>
    <row r="959" spans="3:86" ht="21" thickBot="1">
      <c r="C959" s="425"/>
      <c r="P959" s="431"/>
      <c r="R959" s="419"/>
      <c r="S959" s="446"/>
      <c r="T959" s="419"/>
      <c r="V959" s="196"/>
      <c r="W959" s="419"/>
      <c r="X959" s="419"/>
      <c r="Z959" s="419"/>
      <c r="AA959" s="419"/>
      <c r="AB959" s="419"/>
      <c r="AD959" s="419"/>
      <c r="AE959" s="419"/>
      <c r="AF959" s="419"/>
      <c r="AH959" s="419"/>
      <c r="AI959" s="419"/>
      <c r="AJ959" s="419"/>
      <c r="AL959" s="419"/>
      <c r="AM959" s="419"/>
      <c r="AN959" s="403"/>
      <c r="AO959" s="419"/>
      <c r="AP959" s="419"/>
      <c r="AQ959" s="419"/>
      <c r="AR959" s="419"/>
      <c r="AS959" s="419"/>
      <c r="AT959" s="419"/>
      <c r="AU959" s="419"/>
      <c r="AV959" s="419"/>
      <c r="AX959" s="419"/>
      <c r="AY959" s="419"/>
      <c r="AZ959" s="419"/>
      <c r="BB959" s="419"/>
      <c r="BC959" s="419"/>
      <c r="BD959" s="419"/>
      <c r="BF959" s="419"/>
      <c r="BG959" s="419"/>
      <c r="BH959" s="419"/>
      <c r="BJ959" s="419"/>
      <c r="BK959" s="419"/>
      <c r="BL959" s="419"/>
      <c r="BN959" s="419"/>
      <c r="BO959" s="419"/>
      <c r="BP959" s="419"/>
      <c r="BR959" s="419"/>
      <c r="BS959" s="419"/>
      <c r="BT959" s="419"/>
      <c r="BV959" s="419"/>
      <c r="BW959" s="419"/>
      <c r="BX959" s="397"/>
      <c r="BZ959" s="449"/>
      <c r="CB959" s="419"/>
      <c r="CC959" s="419"/>
      <c r="CD959" s="419"/>
      <c r="CF959" s="419"/>
      <c r="CG959" s="419"/>
      <c r="CH959" s="419"/>
    </row>
    <row r="960" spans="3:86" ht="21" thickBot="1">
      <c r="C960" s="425"/>
      <c r="P960" s="431"/>
      <c r="R960" s="419"/>
      <c r="S960" s="446"/>
      <c r="T960" s="419"/>
      <c r="V960" s="196"/>
      <c r="W960" s="419"/>
      <c r="X960" s="419"/>
      <c r="Z960" s="419"/>
      <c r="AA960" s="419"/>
      <c r="AB960" s="419"/>
      <c r="AD960" s="419"/>
      <c r="AE960" s="419"/>
      <c r="AF960" s="419"/>
      <c r="AH960" s="419"/>
      <c r="AI960" s="419"/>
      <c r="AJ960" s="419"/>
      <c r="AL960" s="419"/>
      <c r="AM960" s="419"/>
      <c r="AN960" s="403"/>
      <c r="AO960" s="419"/>
      <c r="AP960" s="419"/>
      <c r="AQ960" s="419"/>
      <c r="AR960" s="419"/>
      <c r="AS960" s="419"/>
      <c r="AT960" s="419"/>
      <c r="AU960" s="419"/>
      <c r="AV960" s="419"/>
      <c r="AX960" s="419"/>
      <c r="AY960" s="419"/>
      <c r="AZ960" s="419"/>
      <c r="BB960" s="419"/>
      <c r="BC960" s="419"/>
      <c r="BD960" s="419"/>
      <c r="BF960" s="419"/>
      <c r="BG960" s="419"/>
      <c r="BH960" s="419"/>
      <c r="BJ960" s="419"/>
      <c r="BK960" s="419"/>
      <c r="BL960" s="419"/>
      <c r="BN960" s="419"/>
      <c r="BO960" s="419"/>
      <c r="BP960" s="419"/>
      <c r="BR960" s="419"/>
      <c r="BS960" s="419"/>
      <c r="BT960" s="419"/>
      <c r="BV960" s="419"/>
      <c r="BW960" s="419"/>
      <c r="BX960" s="397"/>
      <c r="BZ960" s="449"/>
      <c r="CB960" s="419"/>
      <c r="CC960" s="419"/>
      <c r="CD960" s="419"/>
      <c r="CF960" s="419"/>
      <c r="CG960" s="419"/>
      <c r="CH960" s="419"/>
    </row>
    <row r="961" spans="3:86" ht="21" thickBot="1">
      <c r="C961" s="425"/>
      <c r="P961" s="431"/>
      <c r="R961" s="419"/>
      <c r="S961" s="446"/>
      <c r="T961" s="419"/>
      <c r="V961" s="196"/>
      <c r="W961" s="419"/>
      <c r="X961" s="419"/>
      <c r="Z961" s="419"/>
      <c r="AA961" s="419"/>
      <c r="AB961" s="419"/>
      <c r="AD961" s="419"/>
      <c r="AE961" s="419"/>
      <c r="AF961" s="419"/>
      <c r="AH961" s="419"/>
      <c r="AI961" s="419"/>
      <c r="AJ961" s="419"/>
      <c r="AL961" s="419"/>
      <c r="AM961" s="419"/>
      <c r="AN961" s="403"/>
      <c r="AO961" s="419"/>
      <c r="AP961" s="419"/>
      <c r="AQ961" s="419"/>
      <c r="AR961" s="419"/>
      <c r="AS961" s="419"/>
      <c r="AT961" s="419"/>
      <c r="AU961" s="419"/>
      <c r="AV961" s="419"/>
      <c r="AX961" s="419"/>
      <c r="AY961" s="419"/>
      <c r="AZ961" s="419"/>
      <c r="BB961" s="419"/>
      <c r="BC961" s="419"/>
      <c r="BD961" s="419"/>
      <c r="BF961" s="419"/>
      <c r="BG961" s="419"/>
      <c r="BH961" s="419"/>
      <c r="BJ961" s="419"/>
      <c r="BK961" s="419"/>
      <c r="BL961" s="419"/>
      <c r="BN961" s="419"/>
      <c r="BO961" s="419"/>
      <c r="BP961" s="419"/>
      <c r="BR961" s="419"/>
      <c r="BS961" s="419"/>
      <c r="BT961" s="419"/>
      <c r="BV961" s="419"/>
      <c r="BW961" s="419"/>
      <c r="BX961" s="397"/>
      <c r="BZ961" s="449"/>
      <c r="CB961" s="419"/>
      <c r="CC961" s="419"/>
      <c r="CD961" s="419"/>
      <c r="CF961" s="419"/>
      <c r="CG961" s="419"/>
      <c r="CH961" s="419"/>
    </row>
    <row r="962" spans="3:86" ht="21" thickBot="1">
      <c r="C962" s="425"/>
      <c r="P962" s="431"/>
      <c r="R962" s="419"/>
      <c r="S962" s="446"/>
      <c r="T962" s="419"/>
      <c r="V962" s="196"/>
      <c r="W962" s="419"/>
      <c r="X962" s="419"/>
      <c r="Z962" s="419"/>
      <c r="AA962" s="419"/>
      <c r="AB962" s="419"/>
      <c r="AD962" s="419"/>
      <c r="AE962" s="419"/>
      <c r="AF962" s="419"/>
      <c r="AH962" s="419"/>
      <c r="AI962" s="419"/>
      <c r="AJ962" s="419"/>
      <c r="AL962" s="419"/>
      <c r="AM962" s="419"/>
      <c r="AN962" s="403"/>
      <c r="AO962" s="419"/>
      <c r="AP962" s="419"/>
      <c r="AQ962" s="419"/>
      <c r="AR962" s="419"/>
      <c r="AS962" s="419"/>
      <c r="AT962" s="419"/>
      <c r="AU962" s="419"/>
      <c r="AV962" s="419"/>
      <c r="AX962" s="419"/>
      <c r="AY962" s="419"/>
      <c r="AZ962" s="419"/>
      <c r="BB962" s="419"/>
      <c r="BC962" s="419"/>
      <c r="BD962" s="419"/>
      <c r="BF962" s="419"/>
      <c r="BG962" s="419"/>
      <c r="BH962" s="419"/>
      <c r="BJ962" s="419"/>
      <c r="BK962" s="419"/>
      <c r="BL962" s="419"/>
      <c r="BN962" s="419"/>
      <c r="BO962" s="419"/>
      <c r="BP962" s="419"/>
      <c r="BR962" s="419"/>
      <c r="BS962" s="419"/>
      <c r="BT962" s="419"/>
      <c r="BV962" s="419"/>
      <c r="BW962" s="419"/>
      <c r="BX962" s="397"/>
      <c r="BZ962" s="449"/>
      <c r="CB962" s="419"/>
      <c r="CC962" s="419"/>
      <c r="CD962" s="419"/>
      <c r="CF962" s="419"/>
      <c r="CG962" s="419"/>
      <c r="CH962" s="419"/>
    </row>
    <row r="963" spans="3:86" ht="21" thickBot="1">
      <c r="C963" s="425"/>
      <c r="P963" s="431"/>
      <c r="R963" s="419"/>
      <c r="S963" s="446"/>
      <c r="T963" s="419"/>
      <c r="V963" s="196"/>
      <c r="W963" s="419"/>
      <c r="X963" s="419"/>
      <c r="Z963" s="419"/>
      <c r="AA963" s="419"/>
      <c r="AB963" s="419"/>
      <c r="AD963" s="419"/>
      <c r="AE963" s="419"/>
      <c r="AF963" s="419"/>
      <c r="AH963" s="419"/>
      <c r="AI963" s="419"/>
      <c r="AJ963" s="419"/>
      <c r="AL963" s="419"/>
      <c r="AM963" s="419"/>
      <c r="AN963" s="403"/>
      <c r="AO963" s="419"/>
      <c r="AP963" s="419"/>
      <c r="AQ963" s="419"/>
      <c r="AR963" s="419"/>
      <c r="AS963" s="419"/>
      <c r="AT963" s="419"/>
      <c r="AU963" s="419"/>
      <c r="AV963" s="419"/>
      <c r="AX963" s="419"/>
      <c r="AY963" s="419"/>
      <c r="AZ963" s="419"/>
      <c r="BB963" s="419"/>
      <c r="BC963" s="419"/>
      <c r="BD963" s="419"/>
      <c r="BF963" s="419"/>
      <c r="BG963" s="419"/>
      <c r="BH963" s="419"/>
      <c r="BJ963" s="419"/>
      <c r="BK963" s="419"/>
      <c r="BL963" s="419"/>
      <c r="BN963" s="419"/>
      <c r="BO963" s="419"/>
      <c r="BP963" s="419"/>
      <c r="BR963" s="419"/>
      <c r="BS963" s="419"/>
      <c r="BT963" s="419"/>
      <c r="BV963" s="419"/>
      <c r="BW963" s="419"/>
      <c r="BX963" s="397"/>
      <c r="BZ963" s="449"/>
      <c r="CB963" s="419"/>
      <c r="CC963" s="419"/>
      <c r="CD963" s="419"/>
      <c r="CF963" s="419"/>
      <c r="CG963" s="419"/>
      <c r="CH963" s="419"/>
    </row>
    <row r="964" spans="3:86" ht="21" thickBot="1">
      <c r="C964" s="425"/>
      <c r="P964" s="431"/>
      <c r="R964" s="419"/>
      <c r="S964" s="446"/>
      <c r="T964" s="419"/>
      <c r="V964" s="196"/>
      <c r="W964" s="419"/>
      <c r="X964" s="419"/>
      <c r="Z964" s="419"/>
      <c r="AA964" s="419"/>
      <c r="AB964" s="419"/>
      <c r="AD964" s="419"/>
      <c r="AE964" s="419"/>
      <c r="AF964" s="419"/>
      <c r="AH964" s="419"/>
      <c r="AI964" s="419"/>
      <c r="AJ964" s="419"/>
      <c r="AL964" s="419"/>
      <c r="AM964" s="419"/>
      <c r="AN964" s="403"/>
      <c r="AO964" s="419"/>
      <c r="AP964" s="419"/>
      <c r="AQ964" s="419"/>
      <c r="AR964" s="419"/>
      <c r="AS964" s="419"/>
      <c r="AT964" s="419"/>
      <c r="AU964" s="419"/>
      <c r="AV964" s="419"/>
      <c r="AX964" s="419"/>
      <c r="AY964" s="419"/>
      <c r="AZ964" s="419"/>
      <c r="BB964" s="419"/>
      <c r="BC964" s="419"/>
      <c r="BD964" s="419"/>
      <c r="BF964" s="419"/>
      <c r="BG964" s="419"/>
      <c r="BH964" s="419"/>
      <c r="BJ964" s="419"/>
      <c r="BK964" s="419"/>
      <c r="BL964" s="419"/>
      <c r="BN964" s="419"/>
      <c r="BO964" s="419"/>
      <c r="BP964" s="419"/>
      <c r="BR964" s="419"/>
      <c r="BS964" s="419"/>
      <c r="BT964" s="419"/>
      <c r="BV964" s="419"/>
      <c r="BW964" s="419"/>
      <c r="BX964" s="397"/>
      <c r="BZ964" s="449"/>
      <c r="CB964" s="419"/>
      <c r="CC964" s="419"/>
      <c r="CD964" s="419"/>
      <c r="CF964" s="419"/>
      <c r="CG964" s="419"/>
      <c r="CH964" s="419"/>
    </row>
    <row r="965" spans="3:86" ht="21" thickBot="1">
      <c r="C965" s="425"/>
      <c r="P965" s="431"/>
      <c r="R965" s="419"/>
      <c r="S965" s="446"/>
      <c r="T965" s="419"/>
      <c r="V965" s="196"/>
      <c r="W965" s="419"/>
      <c r="X965" s="419"/>
      <c r="Z965" s="419"/>
      <c r="AA965" s="419"/>
      <c r="AB965" s="419"/>
      <c r="AD965" s="419"/>
      <c r="AE965" s="419"/>
      <c r="AF965" s="419"/>
      <c r="AH965" s="419"/>
      <c r="AI965" s="419"/>
      <c r="AJ965" s="419"/>
      <c r="AL965" s="419"/>
      <c r="AM965" s="419"/>
      <c r="AN965" s="403"/>
      <c r="AO965" s="419"/>
      <c r="AP965" s="419"/>
      <c r="AQ965" s="419"/>
      <c r="AR965" s="419"/>
      <c r="AS965" s="419"/>
      <c r="AT965" s="419"/>
      <c r="AU965" s="419"/>
      <c r="AV965" s="419"/>
      <c r="AX965" s="419"/>
      <c r="AY965" s="419"/>
      <c r="AZ965" s="419"/>
      <c r="BB965" s="419"/>
      <c r="BC965" s="419"/>
      <c r="BD965" s="419"/>
      <c r="BF965" s="419"/>
      <c r="BG965" s="419"/>
      <c r="BH965" s="419"/>
      <c r="BJ965" s="419"/>
      <c r="BK965" s="419"/>
      <c r="BL965" s="419"/>
      <c r="BN965" s="419"/>
      <c r="BO965" s="419"/>
      <c r="BP965" s="419"/>
      <c r="BR965" s="419"/>
      <c r="BS965" s="419"/>
      <c r="BT965" s="419"/>
      <c r="BV965" s="419"/>
      <c r="BW965" s="419"/>
      <c r="BX965" s="397"/>
      <c r="BZ965" s="449"/>
      <c r="CB965" s="419"/>
      <c r="CC965" s="419"/>
      <c r="CD965" s="419"/>
      <c r="CF965" s="419"/>
      <c r="CG965" s="419"/>
      <c r="CH965" s="419"/>
    </row>
    <row r="966" spans="3:86" ht="21" thickBot="1">
      <c r="C966" s="425"/>
      <c r="P966" s="431"/>
      <c r="R966" s="419"/>
      <c r="S966" s="446"/>
      <c r="T966" s="419"/>
      <c r="V966" s="196"/>
      <c r="W966" s="419"/>
      <c r="X966" s="419"/>
      <c r="Z966" s="419"/>
      <c r="AA966" s="419"/>
      <c r="AB966" s="419"/>
      <c r="AD966" s="419"/>
      <c r="AE966" s="419"/>
      <c r="AF966" s="419"/>
      <c r="AH966" s="419"/>
      <c r="AI966" s="419"/>
      <c r="AJ966" s="419"/>
      <c r="AL966" s="419"/>
      <c r="AM966" s="419"/>
      <c r="AN966" s="403"/>
      <c r="AO966" s="419"/>
      <c r="AP966" s="419"/>
      <c r="AQ966" s="419"/>
      <c r="AR966" s="419"/>
      <c r="AS966" s="419"/>
      <c r="AT966" s="419"/>
      <c r="AU966" s="419"/>
      <c r="AV966" s="419"/>
      <c r="AX966" s="419"/>
      <c r="AY966" s="419"/>
      <c r="AZ966" s="419"/>
      <c r="BB966" s="419"/>
      <c r="BC966" s="419"/>
      <c r="BD966" s="419"/>
      <c r="BF966" s="419"/>
      <c r="BG966" s="419"/>
      <c r="BH966" s="419"/>
      <c r="BJ966" s="419"/>
      <c r="BK966" s="419"/>
      <c r="BL966" s="419"/>
      <c r="BN966" s="419"/>
      <c r="BO966" s="419"/>
      <c r="BP966" s="419"/>
      <c r="BR966" s="419"/>
      <c r="BS966" s="419"/>
      <c r="BT966" s="419"/>
      <c r="BV966" s="419"/>
      <c r="BW966" s="419"/>
      <c r="BX966" s="397"/>
      <c r="BZ966" s="449"/>
      <c r="CB966" s="419"/>
      <c r="CC966" s="419"/>
      <c r="CD966" s="419"/>
      <c r="CF966" s="419"/>
      <c r="CG966" s="419"/>
      <c r="CH966" s="419"/>
    </row>
    <row r="967" spans="3:86" ht="21" thickBot="1">
      <c r="C967" s="425"/>
      <c r="P967" s="431"/>
      <c r="R967" s="419"/>
      <c r="S967" s="446"/>
      <c r="T967" s="419"/>
      <c r="V967" s="196"/>
      <c r="W967" s="419"/>
      <c r="X967" s="419"/>
      <c r="Z967" s="419"/>
      <c r="AA967" s="419"/>
      <c r="AB967" s="419"/>
      <c r="AD967" s="419"/>
      <c r="AE967" s="419"/>
      <c r="AF967" s="419"/>
      <c r="AH967" s="419"/>
      <c r="AI967" s="419"/>
      <c r="AJ967" s="419"/>
      <c r="AL967" s="419"/>
      <c r="AM967" s="419"/>
      <c r="AN967" s="403"/>
      <c r="AO967" s="419"/>
      <c r="AP967" s="419"/>
      <c r="AQ967" s="419"/>
      <c r="AR967" s="419"/>
      <c r="AS967" s="419"/>
      <c r="AT967" s="419"/>
      <c r="AU967" s="419"/>
      <c r="AV967" s="419"/>
      <c r="AX967" s="419"/>
      <c r="AY967" s="419"/>
      <c r="AZ967" s="419"/>
      <c r="BB967" s="419"/>
      <c r="BC967" s="419"/>
      <c r="BD967" s="419"/>
      <c r="BF967" s="419"/>
      <c r="BG967" s="419"/>
      <c r="BH967" s="419"/>
      <c r="BJ967" s="419"/>
      <c r="BK967" s="419"/>
      <c r="BL967" s="419"/>
      <c r="BN967" s="419"/>
      <c r="BO967" s="419"/>
      <c r="BP967" s="419"/>
      <c r="BR967" s="419"/>
      <c r="BS967" s="419"/>
      <c r="BT967" s="419"/>
      <c r="BV967" s="419"/>
      <c r="BW967" s="419"/>
      <c r="BX967" s="397"/>
      <c r="BZ967" s="449"/>
      <c r="CB967" s="419"/>
      <c r="CC967" s="419"/>
      <c r="CD967" s="419"/>
      <c r="CF967" s="419"/>
      <c r="CG967" s="419"/>
      <c r="CH967" s="419"/>
    </row>
    <row r="968" spans="3:86" ht="21" thickBot="1">
      <c r="C968" s="425"/>
      <c r="P968" s="431"/>
      <c r="R968" s="419"/>
      <c r="S968" s="446"/>
      <c r="T968" s="419"/>
      <c r="V968" s="196"/>
      <c r="W968" s="419"/>
      <c r="X968" s="419"/>
      <c r="Z968" s="419"/>
      <c r="AA968" s="419"/>
      <c r="AB968" s="419"/>
      <c r="AD968" s="419"/>
      <c r="AE968" s="419"/>
      <c r="AF968" s="419"/>
      <c r="AH968" s="419"/>
      <c r="AI968" s="419"/>
      <c r="AJ968" s="419"/>
      <c r="AL968" s="419"/>
      <c r="AM968" s="419"/>
      <c r="AN968" s="403"/>
      <c r="AO968" s="419"/>
      <c r="AP968" s="419"/>
      <c r="AQ968" s="419"/>
      <c r="AR968" s="419"/>
      <c r="AS968" s="419"/>
      <c r="AT968" s="419"/>
      <c r="AU968" s="419"/>
      <c r="AV968" s="419"/>
      <c r="AX968" s="419"/>
      <c r="AY968" s="419"/>
      <c r="AZ968" s="419"/>
      <c r="BB968" s="419"/>
      <c r="BC968" s="419"/>
      <c r="BD968" s="419"/>
      <c r="BF968" s="419"/>
      <c r="BG968" s="419"/>
      <c r="BH968" s="419"/>
      <c r="BJ968" s="419"/>
      <c r="BK968" s="419"/>
      <c r="BL968" s="419"/>
      <c r="BN968" s="419"/>
      <c r="BO968" s="419"/>
      <c r="BP968" s="419"/>
      <c r="BR968" s="419"/>
      <c r="BS968" s="419"/>
      <c r="BT968" s="419"/>
      <c r="BV968" s="419"/>
      <c r="BW968" s="419"/>
      <c r="BX968" s="397"/>
      <c r="BZ968" s="449"/>
      <c r="CB968" s="419"/>
      <c r="CC968" s="419"/>
      <c r="CD968" s="419"/>
      <c r="CF968" s="419"/>
      <c r="CG968" s="419"/>
      <c r="CH968" s="419"/>
    </row>
    <row r="969" spans="3:86" ht="21" thickBot="1">
      <c r="C969" s="425"/>
      <c r="P969" s="431"/>
      <c r="R969" s="419"/>
      <c r="S969" s="446"/>
      <c r="T969" s="419"/>
      <c r="V969" s="196"/>
      <c r="W969" s="419"/>
      <c r="X969" s="419"/>
      <c r="Z969" s="419"/>
      <c r="AA969" s="419"/>
      <c r="AB969" s="419"/>
      <c r="AD969" s="419"/>
      <c r="AE969" s="419"/>
      <c r="AF969" s="419"/>
      <c r="AH969" s="419"/>
      <c r="AI969" s="419"/>
      <c r="AJ969" s="419"/>
      <c r="AL969" s="419"/>
      <c r="AM969" s="419"/>
      <c r="AN969" s="403"/>
      <c r="AO969" s="419"/>
      <c r="AP969" s="419"/>
      <c r="AQ969" s="419"/>
      <c r="AR969" s="419"/>
      <c r="AS969" s="419"/>
      <c r="AT969" s="419"/>
      <c r="AU969" s="419"/>
      <c r="AV969" s="419"/>
      <c r="AX969" s="419"/>
      <c r="AY969" s="419"/>
      <c r="AZ969" s="419"/>
      <c r="BB969" s="419"/>
      <c r="BC969" s="419"/>
      <c r="BD969" s="419"/>
      <c r="BF969" s="419"/>
      <c r="BG969" s="419"/>
      <c r="BH969" s="419"/>
      <c r="BJ969" s="419"/>
      <c r="BK969" s="419"/>
      <c r="BL969" s="419"/>
      <c r="BN969" s="419"/>
      <c r="BO969" s="419"/>
      <c r="BP969" s="419"/>
      <c r="BR969" s="419"/>
      <c r="BS969" s="419"/>
      <c r="BT969" s="419"/>
      <c r="BV969" s="419"/>
      <c r="BW969" s="419"/>
      <c r="BX969" s="397"/>
      <c r="BZ969" s="449"/>
      <c r="CB969" s="419"/>
      <c r="CC969" s="419"/>
      <c r="CD969" s="419"/>
      <c r="CF969" s="419"/>
      <c r="CG969" s="419"/>
      <c r="CH969" s="419"/>
    </row>
    <row r="970" spans="3:86" ht="21" thickBot="1">
      <c r="C970" s="425"/>
      <c r="P970" s="431"/>
      <c r="R970" s="419"/>
      <c r="S970" s="446"/>
      <c r="T970" s="419"/>
      <c r="V970" s="196"/>
      <c r="W970" s="419"/>
      <c r="X970" s="419"/>
      <c r="Z970" s="419"/>
      <c r="AA970" s="419"/>
      <c r="AB970" s="419"/>
      <c r="AD970" s="419"/>
      <c r="AE970" s="419"/>
      <c r="AF970" s="419"/>
      <c r="AH970" s="419"/>
      <c r="AI970" s="419"/>
      <c r="AJ970" s="419"/>
      <c r="AL970" s="419"/>
      <c r="AM970" s="419"/>
      <c r="AN970" s="403"/>
      <c r="AO970" s="419"/>
      <c r="AP970" s="419"/>
      <c r="AQ970" s="419"/>
      <c r="AR970" s="419"/>
      <c r="AS970" s="419"/>
      <c r="AT970" s="419"/>
      <c r="AU970" s="419"/>
      <c r="AV970" s="419"/>
      <c r="AX970" s="419"/>
      <c r="AY970" s="419"/>
      <c r="AZ970" s="419"/>
      <c r="BB970" s="419"/>
      <c r="BC970" s="419"/>
      <c r="BD970" s="419"/>
      <c r="BF970" s="419"/>
      <c r="BG970" s="419"/>
      <c r="BH970" s="419"/>
      <c r="BJ970" s="419"/>
      <c r="BK970" s="419"/>
      <c r="BL970" s="419"/>
      <c r="BN970" s="419"/>
      <c r="BO970" s="419"/>
      <c r="BP970" s="419"/>
      <c r="BR970" s="419"/>
      <c r="BS970" s="419"/>
      <c r="BT970" s="419"/>
      <c r="BV970" s="419"/>
      <c r="BW970" s="419"/>
      <c r="BX970" s="397"/>
      <c r="BZ970" s="449"/>
      <c r="CB970" s="419"/>
      <c r="CC970" s="419"/>
      <c r="CD970" s="419"/>
      <c r="CF970" s="419"/>
      <c r="CG970" s="419"/>
      <c r="CH970" s="419"/>
    </row>
    <row r="971" spans="3:86" ht="21" thickBot="1">
      <c r="C971" s="425"/>
      <c r="P971" s="431"/>
      <c r="R971" s="419"/>
      <c r="S971" s="446"/>
      <c r="T971" s="419"/>
      <c r="V971" s="196"/>
      <c r="W971" s="419"/>
      <c r="X971" s="419"/>
      <c r="Z971" s="419"/>
      <c r="AA971" s="419"/>
      <c r="AB971" s="419"/>
      <c r="AD971" s="419"/>
      <c r="AE971" s="419"/>
      <c r="AF971" s="419"/>
      <c r="AH971" s="419"/>
      <c r="AI971" s="419"/>
      <c r="AJ971" s="419"/>
      <c r="AL971" s="419"/>
      <c r="AM971" s="419"/>
      <c r="AN971" s="403"/>
      <c r="AO971" s="419"/>
      <c r="AP971" s="419"/>
      <c r="AQ971" s="419"/>
      <c r="AR971" s="419"/>
      <c r="AS971" s="419"/>
      <c r="AT971" s="419"/>
      <c r="AU971" s="419"/>
      <c r="AV971" s="419"/>
      <c r="AX971" s="419"/>
      <c r="AY971" s="419"/>
      <c r="AZ971" s="419"/>
      <c r="BB971" s="419"/>
      <c r="BC971" s="419"/>
      <c r="BD971" s="419"/>
      <c r="BF971" s="419"/>
      <c r="BG971" s="419"/>
      <c r="BH971" s="419"/>
      <c r="BJ971" s="419"/>
      <c r="BK971" s="419"/>
      <c r="BL971" s="419"/>
      <c r="BN971" s="419"/>
      <c r="BO971" s="419"/>
      <c r="BP971" s="419"/>
      <c r="BR971" s="419"/>
      <c r="BS971" s="419"/>
      <c r="BT971" s="419"/>
      <c r="BV971" s="419"/>
      <c r="BW971" s="419"/>
      <c r="BX971" s="397"/>
      <c r="BZ971" s="449"/>
      <c r="CB971" s="419"/>
      <c r="CC971" s="419"/>
      <c r="CD971" s="419"/>
      <c r="CF971" s="419"/>
      <c r="CG971" s="419"/>
      <c r="CH971" s="419"/>
    </row>
    <row r="972" spans="3:86" ht="21" thickBot="1">
      <c r="C972" s="425"/>
      <c r="P972" s="431"/>
      <c r="R972" s="419"/>
      <c r="S972" s="446"/>
      <c r="T972" s="419"/>
      <c r="V972" s="196"/>
      <c r="W972" s="419"/>
      <c r="X972" s="419"/>
      <c r="Z972" s="419"/>
      <c r="AA972" s="419"/>
      <c r="AB972" s="419"/>
      <c r="AD972" s="419"/>
      <c r="AE972" s="419"/>
      <c r="AF972" s="419"/>
      <c r="AH972" s="419"/>
      <c r="AI972" s="419"/>
      <c r="AJ972" s="419"/>
      <c r="AL972" s="419"/>
      <c r="AM972" s="419"/>
      <c r="AN972" s="403"/>
      <c r="AO972" s="419"/>
      <c r="AP972" s="419"/>
      <c r="AQ972" s="419"/>
      <c r="AR972" s="419"/>
      <c r="AS972" s="419"/>
      <c r="AT972" s="419"/>
      <c r="AU972" s="419"/>
      <c r="AV972" s="419"/>
      <c r="AX972" s="419"/>
      <c r="AY972" s="419"/>
      <c r="AZ972" s="419"/>
      <c r="BB972" s="419"/>
      <c r="BC972" s="419"/>
      <c r="BD972" s="419"/>
      <c r="BF972" s="419"/>
      <c r="BG972" s="419"/>
      <c r="BH972" s="419"/>
      <c r="BJ972" s="419"/>
      <c r="BK972" s="419"/>
      <c r="BL972" s="419"/>
      <c r="BN972" s="419"/>
      <c r="BO972" s="419"/>
      <c r="BP972" s="419"/>
      <c r="BR972" s="419"/>
      <c r="BS972" s="419"/>
      <c r="BT972" s="419"/>
      <c r="BV972" s="419"/>
      <c r="BW972" s="419"/>
      <c r="BX972" s="397"/>
      <c r="BZ972" s="449"/>
      <c r="CB972" s="419"/>
      <c r="CC972" s="419"/>
      <c r="CD972" s="419"/>
      <c r="CF972" s="419"/>
      <c r="CG972" s="419"/>
      <c r="CH972" s="419"/>
    </row>
    <row r="973" spans="3:86" ht="21" thickBot="1">
      <c r="C973" s="425"/>
      <c r="P973" s="431"/>
      <c r="R973" s="419"/>
      <c r="S973" s="446"/>
      <c r="T973" s="419"/>
      <c r="V973" s="196"/>
      <c r="W973" s="419"/>
      <c r="X973" s="419"/>
      <c r="Z973" s="419"/>
      <c r="AA973" s="419"/>
      <c r="AB973" s="419"/>
      <c r="AD973" s="419"/>
      <c r="AE973" s="419"/>
      <c r="AF973" s="419"/>
      <c r="AH973" s="419"/>
      <c r="AI973" s="419"/>
      <c r="AJ973" s="419"/>
      <c r="AL973" s="419"/>
      <c r="AM973" s="419"/>
      <c r="AN973" s="403"/>
      <c r="AO973" s="419"/>
      <c r="AP973" s="419"/>
      <c r="AQ973" s="419"/>
      <c r="AR973" s="419"/>
      <c r="AS973" s="419"/>
      <c r="AT973" s="419"/>
      <c r="AU973" s="419"/>
      <c r="AV973" s="419"/>
      <c r="AX973" s="419"/>
      <c r="AY973" s="419"/>
      <c r="AZ973" s="419"/>
      <c r="BB973" s="419"/>
      <c r="BC973" s="419"/>
      <c r="BD973" s="419"/>
      <c r="BF973" s="419"/>
      <c r="BG973" s="419"/>
      <c r="BH973" s="419"/>
      <c r="BJ973" s="419"/>
      <c r="BK973" s="419"/>
      <c r="BL973" s="419"/>
      <c r="BN973" s="419"/>
      <c r="BO973" s="419"/>
      <c r="BP973" s="419"/>
      <c r="BR973" s="419"/>
      <c r="BS973" s="419"/>
      <c r="BT973" s="419"/>
      <c r="BV973" s="419"/>
      <c r="BW973" s="419"/>
      <c r="BX973" s="397"/>
      <c r="BZ973" s="449"/>
      <c r="CB973" s="419"/>
      <c r="CC973" s="419"/>
      <c r="CD973" s="419"/>
      <c r="CF973" s="419"/>
      <c r="CG973" s="419"/>
      <c r="CH973" s="419"/>
    </row>
    <row r="974" spans="3:86" ht="21" thickBot="1">
      <c r="C974" s="425"/>
      <c r="P974" s="431"/>
      <c r="R974" s="419"/>
      <c r="S974" s="446"/>
      <c r="T974" s="419"/>
      <c r="V974" s="196"/>
      <c r="W974" s="419"/>
      <c r="X974" s="419"/>
      <c r="Z974" s="419"/>
      <c r="AA974" s="419"/>
      <c r="AB974" s="419"/>
      <c r="AD974" s="419"/>
      <c r="AE974" s="419"/>
      <c r="AF974" s="419"/>
      <c r="AH974" s="419"/>
      <c r="AI974" s="419"/>
      <c r="AJ974" s="419"/>
      <c r="AL974" s="419"/>
      <c r="AM974" s="419"/>
      <c r="AN974" s="403"/>
      <c r="AO974" s="419"/>
      <c r="AP974" s="419"/>
      <c r="AQ974" s="419"/>
      <c r="AR974" s="419"/>
      <c r="AS974" s="419"/>
      <c r="AT974" s="419"/>
      <c r="AU974" s="419"/>
      <c r="AV974" s="419"/>
      <c r="AX974" s="419"/>
      <c r="AY974" s="419"/>
      <c r="AZ974" s="419"/>
      <c r="BB974" s="419"/>
      <c r="BC974" s="419"/>
      <c r="BD974" s="419"/>
      <c r="BF974" s="419"/>
      <c r="BG974" s="419"/>
      <c r="BH974" s="419"/>
      <c r="BJ974" s="419"/>
      <c r="BK974" s="419"/>
      <c r="BL974" s="419"/>
      <c r="BN974" s="419"/>
      <c r="BO974" s="419"/>
      <c r="BP974" s="419"/>
      <c r="BR974" s="419"/>
      <c r="BS974" s="419"/>
      <c r="BT974" s="419"/>
      <c r="BV974" s="419"/>
      <c r="BW974" s="419"/>
      <c r="BX974" s="397"/>
      <c r="BZ974" s="449"/>
      <c r="CB974" s="419"/>
      <c r="CC974" s="419"/>
      <c r="CD974" s="419"/>
      <c r="CF974" s="419"/>
      <c r="CG974" s="419"/>
      <c r="CH974" s="419"/>
    </row>
    <row r="975" spans="3:86" ht="21" thickBot="1">
      <c r="C975" s="425"/>
      <c r="P975" s="431"/>
      <c r="R975" s="419"/>
      <c r="S975" s="446"/>
      <c r="T975" s="419"/>
      <c r="V975" s="196"/>
      <c r="W975" s="419"/>
      <c r="X975" s="419"/>
      <c r="Z975" s="419"/>
      <c r="AA975" s="419"/>
      <c r="AB975" s="419"/>
      <c r="AD975" s="419"/>
      <c r="AE975" s="419"/>
      <c r="AF975" s="419"/>
      <c r="AH975" s="419"/>
      <c r="AI975" s="419"/>
      <c r="AJ975" s="419"/>
      <c r="AL975" s="419"/>
      <c r="AM975" s="419"/>
      <c r="AN975" s="403"/>
      <c r="AO975" s="419"/>
      <c r="AP975" s="419"/>
      <c r="AQ975" s="419"/>
      <c r="AR975" s="419"/>
      <c r="AS975" s="419"/>
      <c r="AT975" s="419"/>
      <c r="AU975" s="419"/>
      <c r="AV975" s="419"/>
      <c r="AX975" s="419"/>
      <c r="AY975" s="419"/>
      <c r="AZ975" s="419"/>
      <c r="BB975" s="419"/>
      <c r="BC975" s="419"/>
      <c r="BD975" s="419"/>
      <c r="BF975" s="419"/>
      <c r="BG975" s="419"/>
      <c r="BH975" s="419"/>
      <c r="BJ975" s="419"/>
      <c r="BK975" s="419"/>
      <c r="BL975" s="419"/>
      <c r="BN975" s="419"/>
      <c r="BO975" s="419"/>
      <c r="BP975" s="419"/>
      <c r="BR975" s="419"/>
      <c r="BS975" s="419"/>
      <c r="BT975" s="419"/>
      <c r="BV975" s="419"/>
      <c r="BW975" s="419"/>
      <c r="BX975" s="397"/>
      <c r="BZ975" s="449"/>
      <c r="CB975" s="419"/>
      <c r="CC975" s="419"/>
      <c r="CD975" s="419"/>
      <c r="CF975" s="419"/>
      <c r="CG975" s="419"/>
      <c r="CH975" s="419"/>
    </row>
    <row r="976" spans="3:86" ht="21" thickBot="1">
      <c r="C976" s="425"/>
      <c r="P976" s="431"/>
      <c r="R976" s="419"/>
      <c r="S976" s="446"/>
      <c r="T976" s="419"/>
      <c r="V976" s="196"/>
      <c r="W976" s="419"/>
      <c r="X976" s="419"/>
      <c r="Z976" s="419"/>
      <c r="AA976" s="419"/>
      <c r="AB976" s="419"/>
      <c r="AD976" s="419"/>
      <c r="AE976" s="419"/>
      <c r="AF976" s="419"/>
      <c r="AH976" s="419"/>
      <c r="AI976" s="419"/>
      <c r="AJ976" s="419"/>
      <c r="AL976" s="419"/>
      <c r="AM976" s="419"/>
      <c r="AN976" s="403"/>
      <c r="AO976" s="419"/>
      <c r="AP976" s="419"/>
      <c r="AQ976" s="419"/>
      <c r="AR976" s="419"/>
      <c r="AS976" s="419"/>
      <c r="AT976" s="419"/>
      <c r="AU976" s="419"/>
      <c r="AV976" s="419"/>
      <c r="AX976" s="419"/>
      <c r="AY976" s="419"/>
      <c r="AZ976" s="419"/>
      <c r="BB976" s="419"/>
      <c r="BC976" s="419"/>
      <c r="BD976" s="419"/>
      <c r="BF976" s="419"/>
      <c r="BG976" s="419"/>
      <c r="BH976" s="419"/>
      <c r="BJ976" s="419"/>
      <c r="BK976" s="419"/>
      <c r="BL976" s="419"/>
      <c r="BN976" s="419"/>
      <c r="BO976" s="419"/>
      <c r="BP976" s="419"/>
      <c r="BR976" s="419"/>
      <c r="BS976" s="419"/>
      <c r="BT976" s="419"/>
      <c r="BV976" s="419"/>
      <c r="BW976" s="419"/>
      <c r="BX976" s="397"/>
      <c r="BZ976" s="449"/>
      <c r="CB976" s="419"/>
      <c r="CC976" s="419"/>
      <c r="CD976" s="419"/>
      <c r="CF976" s="419"/>
      <c r="CG976" s="419"/>
      <c r="CH976" s="419"/>
    </row>
    <row r="977" spans="3:86" ht="21" thickBot="1">
      <c r="C977" s="425"/>
      <c r="P977" s="431"/>
      <c r="R977" s="419"/>
      <c r="S977" s="446"/>
      <c r="T977" s="419"/>
      <c r="V977" s="196"/>
      <c r="W977" s="419"/>
      <c r="X977" s="419"/>
      <c r="Z977" s="419"/>
      <c r="AA977" s="419"/>
      <c r="AB977" s="419"/>
      <c r="AD977" s="419"/>
      <c r="AE977" s="419"/>
      <c r="AF977" s="419"/>
      <c r="AH977" s="419"/>
      <c r="AI977" s="419"/>
      <c r="AJ977" s="419"/>
      <c r="AL977" s="419"/>
      <c r="AM977" s="419"/>
      <c r="AN977" s="403"/>
      <c r="AO977" s="419"/>
      <c r="AP977" s="419"/>
      <c r="AQ977" s="419"/>
      <c r="AR977" s="419"/>
      <c r="AS977" s="419"/>
      <c r="AT977" s="419"/>
      <c r="AU977" s="419"/>
      <c r="AV977" s="419"/>
      <c r="AX977" s="419"/>
      <c r="AY977" s="419"/>
      <c r="AZ977" s="419"/>
      <c r="BB977" s="419"/>
      <c r="BC977" s="419"/>
      <c r="BD977" s="419"/>
      <c r="BF977" s="419"/>
      <c r="BG977" s="419"/>
      <c r="BH977" s="419"/>
      <c r="BJ977" s="419"/>
      <c r="BK977" s="419"/>
      <c r="BL977" s="419"/>
      <c r="BN977" s="419"/>
      <c r="BO977" s="419"/>
      <c r="BP977" s="419"/>
      <c r="BR977" s="419"/>
      <c r="BS977" s="419"/>
      <c r="BT977" s="419"/>
      <c r="BV977" s="419"/>
      <c r="BW977" s="419"/>
      <c r="BX977" s="397"/>
      <c r="BZ977" s="449"/>
      <c r="CB977" s="419"/>
      <c r="CC977" s="419"/>
      <c r="CD977" s="419"/>
      <c r="CF977" s="419"/>
      <c r="CG977" s="419"/>
      <c r="CH977" s="419"/>
    </row>
    <row r="978" spans="3:86" ht="21" thickBot="1">
      <c r="C978" s="425"/>
      <c r="P978" s="431"/>
      <c r="R978" s="419"/>
      <c r="S978" s="446"/>
      <c r="T978" s="419"/>
      <c r="V978" s="196"/>
      <c r="W978" s="419"/>
      <c r="X978" s="419"/>
      <c r="Z978" s="419"/>
      <c r="AA978" s="419"/>
      <c r="AB978" s="419"/>
      <c r="AD978" s="419"/>
      <c r="AE978" s="419"/>
      <c r="AF978" s="419"/>
      <c r="AH978" s="419"/>
      <c r="AI978" s="419"/>
      <c r="AJ978" s="419"/>
      <c r="AL978" s="419"/>
      <c r="AM978" s="419"/>
      <c r="AN978" s="403"/>
      <c r="AO978" s="419"/>
      <c r="AP978" s="419"/>
      <c r="AQ978" s="419"/>
      <c r="AR978" s="419"/>
      <c r="AS978" s="419"/>
      <c r="AT978" s="419"/>
      <c r="AU978" s="419"/>
      <c r="AV978" s="419"/>
      <c r="AX978" s="419"/>
      <c r="AY978" s="419"/>
      <c r="AZ978" s="419"/>
      <c r="BB978" s="419"/>
      <c r="BC978" s="419"/>
      <c r="BD978" s="419"/>
      <c r="BF978" s="419"/>
      <c r="BG978" s="419"/>
      <c r="BH978" s="419"/>
      <c r="BJ978" s="419"/>
      <c r="BK978" s="419"/>
      <c r="BL978" s="419"/>
      <c r="BN978" s="419"/>
      <c r="BO978" s="419"/>
      <c r="BP978" s="419"/>
      <c r="BR978" s="419"/>
      <c r="BS978" s="419"/>
      <c r="BT978" s="419"/>
      <c r="BV978" s="419"/>
      <c r="BW978" s="419"/>
      <c r="BX978" s="397"/>
      <c r="BZ978" s="449"/>
      <c r="CB978" s="419"/>
      <c r="CC978" s="419"/>
      <c r="CD978" s="419"/>
      <c r="CF978" s="419"/>
      <c r="CG978" s="419"/>
      <c r="CH978" s="419"/>
    </row>
    <row r="979" spans="3:86" ht="21" thickBot="1">
      <c r="C979" s="425"/>
      <c r="P979" s="431"/>
      <c r="R979" s="419"/>
      <c r="S979" s="446"/>
      <c r="T979" s="419"/>
      <c r="V979" s="196"/>
      <c r="W979" s="419"/>
      <c r="X979" s="419"/>
      <c r="Z979" s="419"/>
      <c r="AA979" s="419"/>
      <c r="AB979" s="419"/>
      <c r="AD979" s="419"/>
      <c r="AE979" s="419"/>
      <c r="AF979" s="419"/>
      <c r="AH979" s="419"/>
      <c r="AI979" s="419"/>
      <c r="AJ979" s="419"/>
      <c r="AL979" s="419"/>
      <c r="AM979" s="419"/>
      <c r="AN979" s="403"/>
      <c r="AO979" s="419"/>
      <c r="AP979" s="419"/>
      <c r="AQ979" s="419"/>
      <c r="AR979" s="419"/>
      <c r="AS979" s="419"/>
      <c r="AT979" s="419"/>
      <c r="AU979" s="419"/>
      <c r="AV979" s="419"/>
      <c r="AX979" s="419"/>
      <c r="AY979" s="419"/>
      <c r="AZ979" s="419"/>
      <c r="BB979" s="419"/>
      <c r="BC979" s="419"/>
      <c r="BD979" s="419"/>
      <c r="BF979" s="419"/>
      <c r="BG979" s="419"/>
      <c r="BH979" s="419"/>
      <c r="BJ979" s="419"/>
      <c r="BK979" s="419"/>
      <c r="BL979" s="419"/>
      <c r="BN979" s="419"/>
      <c r="BO979" s="419"/>
      <c r="BP979" s="419"/>
      <c r="BR979" s="419"/>
      <c r="BS979" s="419"/>
      <c r="BT979" s="419"/>
      <c r="BV979" s="419"/>
      <c r="BW979" s="419"/>
      <c r="BX979" s="397"/>
      <c r="BZ979" s="449"/>
      <c r="CB979" s="419"/>
      <c r="CC979" s="419"/>
      <c r="CD979" s="419"/>
      <c r="CF979" s="419"/>
      <c r="CG979" s="419"/>
      <c r="CH979" s="419"/>
    </row>
    <row r="980" spans="3:86" ht="21" thickBot="1">
      <c r="C980" s="425"/>
      <c r="P980" s="431"/>
      <c r="R980" s="419"/>
      <c r="S980" s="446"/>
      <c r="T980" s="419"/>
      <c r="V980" s="196"/>
      <c r="W980" s="419"/>
      <c r="X980" s="419"/>
      <c r="Z980" s="419"/>
      <c r="AA980" s="419"/>
      <c r="AB980" s="419"/>
      <c r="AD980" s="419"/>
      <c r="AE980" s="419"/>
      <c r="AF980" s="419"/>
      <c r="AH980" s="419"/>
      <c r="AI980" s="419"/>
      <c r="AJ980" s="419"/>
      <c r="AL980" s="419"/>
      <c r="AM980" s="419"/>
      <c r="AN980" s="403"/>
      <c r="AO980" s="419"/>
      <c r="AP980" s="419"/>
      <c r="AQ980" s="419"/>
      <c r="AR980" s="419"/>
      <c r="AS980" s="419"/>
      <c r="AT980" s="419"/>
      <c r="AU980" s="419"/>
      <c r="AV980" s="419"/>
      <c r="AX980" s="419"/>
      <c r="AY980" s="419"/>
      <c r="AZ980" s="419"/>
      <c r="BB980" s="419"/>
      <c r="BC980" s="419"/>
      <c r="BD980" s="419"/>
      <c r="BF980" s="419"/>
      <c r="BG980" s="419"/>
      <c r="BH980" s="419"/>
      <c r="BJ980" s="419"/>
      <c r="BK980" s="419"/>
      <c r="BL980" s="419"/>
      <c r="BN980" s="419"/>
      <c r="BO980" s="419"/>
      <c r="BP980" s="419"/>
      <c r="BR980" s="419"/>
      <c r="BS980" s="419"/>
      <c r="BT980" s="419"/>
      <c r="BV980" s="419"/>
      <c r="BW980" s="419"/>
      <c r="BX980" s="397"/>
      <c r="BZ980" s="449"/>
      <c r="CB980" s="419"/>
      <c r="CC980" s="419"/>
      <c r="CD980" s="419"/>
      <c r="CF980" s="419"/>
      <c r="CG980" s="419"/>
      <c r="CH980" s="419"/>
    </row>
    <row r="981" spans="3:86" ht="21" thickBot="1">
      <c r="C981" s="425"/>
      <c r="P981" s="431"/>
      <c r="R981" s="419"/>
      <c r="S981" s="446"/>
      <c r="T981" s="419"/>
      <c r="V981" s="196"/>
      <c r="W981" s="419"/>
      <c r="X981" s="419"/>
      <c r="Z981" s="419"/>
      <c r="AA981" s="419"/>
      <c r="AB981" s="419"/>
      <c r="AD981" s="419"/>
      <c r="AE981" s="419"/>
      <c r="AF981" s="419"/>
      <c r="AH981" s="419"/>
      <c r="AI981" s="419"/>
      <c r="AJ981" s="419"/>
      <c r="AL981" s="419"/>
      <c r="AM981" s="419"/>
      <c r="AN981" s="403"/>
      <c r="AO981" s="419"/>
      <c r="AP981" s="419"/>
      <c r="AQ981" s="419"/>
      <c r="AR981" s="419"/>
      <c r="AS981" s="419"/>
      <c r="AT981" s="419"/>
      <c r="AU981" s="419"/>
      <c r="AV981" s="419"/>
      <c r="AX981" s="419"/>
      <c r="AY981" s="419"/>
      <c r="AZ981" s="419"/>
      <c r="BB981" s="419"/>
      <c r="BC981" s="419"/>
      <c r="BD981" s="419"/>
      <c r="BF981" s="419"/>
      <c r="BG981" s="419"/>
      <c r="BH981" s="419"/>
      <c r="BJ981" s="419"/>
      <c r="BK981" s="419"/>
      <c r="BL981" s="419"/>
      <c r="BN981" s="419"/>
      <c r="BO981" s="419"/>
      <c r="BP981" s="419"/>
      <c r="BR981" s="419"/>
      <c r="BS981" s="419"/>
      <c r="BT981" s="419"/>
      <c r="BV981" s="419"/>
      <c r="BW981" s="419"/>
      <c r="BX981" s="397"/>
      <c r="BZ981" s="449"/>
      <c r="CB981" s="419"/>
      <c r="CC981" s="419"/>
      <c r="CD981" s="419"/>
      <c r="CF981" s="419"/>
      <c r="CG981" s="419"/>
      <c r="CH981" s="419"/>
    </row>
    <row r="982" spans="3:86" ht="21" thickBot="1">
      <c r="C982" s="425"/>
      <c r="P982" s="431"/>
      <c r="R982" s="419"/>
      <c r="S982" s="446"/>
      <c r="T982" s="419"/>
      <c r="V982" s="196"/>
      <c r="W982" s="419"/>
      <c r="X982" s="419"/>
      <c r="Z982" s="419"/>
      <c r="AA982" s="419"/>
      <c r="AB982" s="419"/>
      <c r="AD982" s="419"/>
      <c r="AE982" s="419"/>
      <c r="AF982" s="419"/>
      <c r="AH982" s="419"/>
      <c r="AI982" s="419"/>
      <c r="AJ982" s="419"/>
      <c r="AL982" s="419"/>
      <c r="AM982" s="419"/>
      <c r="AN982" s="403"/>
      <c r="AO982" s="419"/>
      <c r="AP982" s="419"/>
      <c r="AQ982" s="419"/>
      <c r="AR982" s="419"/>
      <c r="AS982" s="419"/>
      <c r="AT982" s="419"/>
      <c r="AU982" s="419"/>
      <c r="AV982" s="419"/>
      <c r="AX982" s="419"/>
      <c r="AY982" s="419"/>
      <c r="AZ982" s="419"/>
      <c r="BB982" s="419"/>
      <c r="BC982" s="419"/>
      <c r="BD982" s="419"/>
      <c r="BF982" s="419"/>
      <c r="BG982" s="419"/>
      <c r="BH982" s="419"/>
      <c r="BJ982" s="419"/>
      <c r="BK982" s="419"/>
      <c r="BL982" s="419"/>
      <c r="BN982" s="419"/>
      <c r="BO982" s="419"/>
      <c r="BP982" s="419"/>
      <c r="BR982" s="419"/>
      <c r="BS982" s="419"/>
      <c r="BT982" s="419"/>
      <c r="BV982" s="419"/>
      <c r="BW982" s="419"/>
      <c r="BX982" s="397"/>
      <c r="BZ982" s="449"/>
      <c r="CB982" s="419"/>
      <c r="CC982" s="419"/>
      <c r="CD982" s="419"/>
      <c r="CF982" s="419"/>
      <c r="CG982" s="419"/>
      <c r="CH982" s="419"/>
    </row>
    <row r="983" spans="3:86" ht="21" thickBot="1">
      <c r="C983" s="425"/>
      <c r="P983" s="431"/>
      <c r="R983" s="419"/>
      <c r="S983" s="446"/>
      <c r="T983" s="419"/>
      <c r="V983" s="196"/>
      <c r="W983" s="419"/>
      <c r="X983" s="419"/>
      <c r="Z983" s="419"/>
      <c r="AA983" s="419"/>
      <c r="AB983" s="419"/>
      <c r="AD983" s="419"/>
      <c r="AE983" s="419"/>
      <c r="AF983" s="419"/>
      <c r="AH983" s="419"/>
      <c r="AI983" s="419"/>
      <c r="AJ983" s="419"/>
      <c r="AL983" s="419"/>
      <c r="AM983" s="419"/>
      <c r="AN983" s="403"/>
      <c r="AO983" s="419"/>
      <c r="AP983" s="419"/>
      <c r="AQ983" s="419"/>
      <c r="AR983" s="419"/>
      <c r="AS983" s="419"/>
      <c r="AT983" s="419"/>
      <c r="AU983" s="419"/>
      <c r="AV983" s="419"/>
      <c r="AX983" s="419"/>
      <c r="AY983" s="419"/>
      <c r="AZ983" s="419"/>
      <c r="BB983" s="419"/>
      <c r="BC983" s="419"/>
      <c r="BD983" s="419"/>
      <c r="BF983" s="419"/>
      <c r="BG983" s="419"/>
      <c r="BH983" s="419"/>
      <c r="BJ983" s="419"/>
      <c r="BK983" s="419"/>
      <c r="BL983" s="419"/>
      <c r="BN983" s="419"/>
      <c r="BO983" s="419"/>
      <c r="BP983" s="419"/>
      <c r="BR983" s="419"/>
      <c r="BS983" s="419"/>
      <c r="BT983" s="419"/>
      <c r="BV983" s="419"/>
      <c r="BW983" s="419"/>
      <c r="BX983" s="397"/>
      <c r="BZ983" s="449"/>
      <c r="CB983" s="419"/>
      <c r="CC983" s="419"/>
      <c r="CD983" s="419"/>
      <c r="CF983" s="419"/>
      <c r="CG983" s="419"/>
      <c r="CH983" s="419"/>
    </row>
    <row r="984" spans="3:86" ht="21" thickBot="1">
      <c r="C984" s="425"/>
      <c r="P984" s="431"/>
      <c r="R984" s="419"/>
      <c r="S984" s="446"/>
      <c r="T984" s="419"/>
      <c r="V984" s="196"/>
      <c r="W984" s="419"/>
      <c r="X984" s="419"/>
      <c r="Z984" s="419"/>
      <c r="AA984" s="419"/>
      <c r="AB984" s="419"/>
      <c r="AD984" s="419"/>
      <c r="AE984" s="419"/>
      <c r="AF984" s="419"/>
      <c r="AH984" s="419"/>
      <c r="AI984" s="419"/>
      <c r="AJ984" s="419"/>
      <c r="AL984" s="419"/>
      <c r="AM984" s="419"/>
      <c r="AN984" s="403"/>
      <c r="AO984" s="419"/>
      <c r="AP984" s="419"/>
      <c r="AQ984" s="419"/>
      <c r="AR984" s="419"/>
      <c r="AS984" s="419"/>
      <c r="AT984" s="419"/>
      <c r="AU984" s="419"/>
      <c r="AV984" s="419"/>
      <c r="AX984" s="419"/>
      <c r="AY984" s="419"/>
      <c r="AZ984" s="419"/>
      <c r="BB984" s="419"/>
      <c r="BC984" s="419"/>
      <c r="BD984" s="419"/>
      <c r="BF984" s="419"/>
      <c r="BG984" s="419"/>
      <c r="BH984" s="419"/>
      <c r="BJ984" s="419"/>
      <c r="BK984" s="419"/>
      <c r="BL984" s="419"/>
      <c r="BN984" s="419"/>
      <c r="BO984" s="419"/>
      <c r="BP984" s="419"/>
      <c r="BR984" s="419"/>
      <c r="BS984" s="419"/>
      <c r="BT984" s="419"/>
      <c r="BV984" s="419"/>
      <c r="BW984" s="419"/>
      <c r="BX984" s="397"/>
      <c r="BZ984" s="449"/>
      <c r="CB984" s="419"/>
      <c r="CC984" s="419"/>
      <c r="CD984" s="419"/>
      <c r="CF984" s="419"/>
      <c r="CG984" s="419"/>
      <c r="CH984" s="419"/>
    </row>
    <row r="985" spans="3:86" ht="21" thickBot="1">
      <c r="C985" s="425"/>
      <c r="P985" s="431"/>
      <c r="R985" s="419"/>
      <c r="S985" s="446"/>
      <c r="T985" s="419"/>
      <c r="V985" s="196"/>
      <c r="W985" s="419"/>
      <c r="X985" s="419"/>
      <c r="Z985" s="419"/>
      <c r="AA985" s="419"/>
      <c r="AB985" s="419"/>
      <c r="AD985" s="419"/>
      <c r="AE985" s="419"/>
      <c r="AF985" s="419"/>
      <c r="AH985" s="419"/>
      <c r="AI985" s="419"/>
      <c r="AJ985" s="419"/>
      <c r="AL985" s="419"/>
      <c r="AM985" s="419"/>
      <c r="AN985" s="403"/>
      <c r="AO985" s="419"/>
      <c r="AP985" s="419"/>
      <c r="AQ985" s="419"/>
      <c r="AR985" s="419"/>
      <c r="AS985" s="419"/>
      <c r="AT985" s="419"/>
      <c r="AU985" s="419"/>
      <c r="AV985" s="419"/>
      <c r="AX985" s="419"/>
      <c r="AY985" s="419"/>
      <c r="AZ985" s="419"/>
      <c r="BB985" s="419"/>
      <c r="BC985" s="419"/>
      <c r="BD985" s="419"/>
      <c r="BF985" s="419"/>
      <c r="BG985" s="419"/>
      <c r="BH985" s="419"/>
      <c r="BJ985" s="419"/>
      <c r="BK985" s="419"/>
      <c r="BL985" s="419"/>
      <c r="BN985" s="419"/>
      <c r="BO985" s="419"/>
      <c r="BP985" s="419"/>
      <c r="BR985" s="419"/>
      <c r="BS985" s="419"/>
      <c r="BT985" s="419"/>
      <c r="BV985" s="419"/>
      <c r="BW985" s="419"/>
      <c r="BX985" s="397"/>
      <c r="BZ985" s="449"/>
      <c r="CB985" s="419"/>
      <c r="CC985" s="419"/>
      <c r="CD985" s="419"/>
      <c r="CF985" s="419"/>
      <c r="CG985" s="419"/>
      <c r="CH985" s="419"/>
    </row>
    <row r="986" spans="3:86" ht="21" thickBot="1">
      <c r="C986" s="425"/>
      <c r="P986" s="431"/>
      <c r="R986" s="419"/>
      <c r="S986" s="446"/>
      <c r="T986" s="419"/>
      <c r="V986" s="196"/>
      <c r="W986" s="419"/>
      <c r="X986" s="419"/>
      <c r="Z986" s="419"/>
      <c r="AA986" s="419"/>
      <c r="AB986" s="419"/>
      <c r="AD986" s="419"/>
      <c r="AE986" s="419"/>
      <c r="AF986" s="419"/>
      <c r="AH986" s="419"/>
      <c r="AI986" s="419"/>
      <c r="AJ986" s="419"/>
      <c r="AL986" s="419"/>
      <c r="AM986" s="419"/>
      <c r="AN986" s="403"/>
      <c r="AO986" s="419"/>
      <c r="AP986" s="419"/>
      <c r="AQ986" s="419"/>
      <c r="AR986" s="419"/>
      <c r="AS986" s="419"/>
      <c r="AT986" s="419"/>
      <c r="AU986" s="419"/>
      <c r="AV986" s="419"/>
      <c r="AX986" s="419"/>
      <c r="AY986" s="419"/>
      <c r="AZ986" s="419"/>
      <c r="BB986" s="419"/>
      <c r="BC986" s="419"/>
      <c r="BD986" s="419"/>
      <c r="BF986" s="419"/>
      <c r="BG986" s="419"/>
      <c r="BH986" s="419"/>
      <c r="BJ986" s="419"/>
      <c r="BK986" s="419"/>
      <c r="BL986" s="419"/>
      <c r="BN986" s="419"/>
      <c r="BO986" s="419"/>
      <c r="BP986" s="419"/>
      <c r="BR986" s="419"/>
      <c r="BS986" s="419"/>
      <c r="BT986" s="419"/>
      <c r="BV986" s="419"/>
      <c r="BW986" s="419"/>
      <c r="BX986" s="397"/>
      <c r="BZ986" s="449"/>
      <c r="CB986" s="419"/>
      <c r="CC986" s="419"/>
      <c r="CD986" s="419"/>
      <c r="CF986" s="419"/>
      <c r="CG986" s="419"/>
      <c r="CH986" s="419"/>
    </row>
    <row r="987" spans="3:86" ht="21" thickBot="1">
      <c r="C987" s="425"/>
      <c r="P987" s="431"/>
      <c r="R987" s="419"/>
      <c r="S987" s="446"/>
      <c r="T987" s="419"/>
      <c r="V987" s="196"/>
      <c r="W987" s="419"/>
      <c r="X987" s="419"/>
      <c r="Z987" s="419"/>
      <c r="AA987" s="419"/>
      <c r="AB987" s="419"/>
      <c r="AD987" s="419"/>
      <c r="AE987" s="419"/>
      <c r="AF987" s="419"/>
      <c r="AH987" s="419"/>
      <c r="AI987" s="419"/>
      <c r="AJ987" s="419"/>
      <c r="AL987" s="419"/>
      <c r="AM987" s="419"/>
      <c r="AN987" s="403"/>
      <c r="AO987" s="419"/>
      <c r="AP987" s="419"/>
      <c r="AQ987" s="419"/>
      <c r="AR987" s="419"/>
      <c r="AS987" s="419"/>
      <c r="AT987" s="419"/>
      <c r="AU987" s="419"/>
      <c r="AV987" s="419"/>
      <c r="AX987" s="419"/>
      <c r="AY987" s="419"/>
      <c r="AZ987" s="419"/>
      <c r="BB987" s="419"/>
      <c r="BC987" s="419"/>
      <c r="BD987" s="419"/>
      <c r="BF987" s="419"/>
      <c r="BG987" s="419"/>
      <c r="BH987" s="419"/>
      <c r="BJ987" s="419"/>
      <c r="BK987" s="419"/>
      <c r="BL987" s="419"/>
      <c r="BN987" s="419"/>
      <c r="BO987" s="419"/>
      <c r="BP987" s="419"/>
      <c r="BR987" s="419"/>
      <c r="BS987" s="419"/>
      <c r="BT987" s="419"/>
      <c r="BV987" s="419"/>
      <c r="BW987" s="419"/>
      <c r="BX987" s="397"/>
      <c r="BZ987" s="449"/>
      <c r="CB987" s="419"/>
      <c r="CC987" s="419"/>
      <c r="CD987" s="419"/>
      <c r="CF987" s="419"/>
      <c r="CG987" s="419"/>
      <c r="CH987" s="419"/>
    </row>
    <row r="988" spans="3:86" ht="21" thickBot="1">
      <c r="C988" s="425"/>
      <c r="P988" s="431"/>
      <c r="R988" s="419"/>
      <c r="S988" s="446"/>
      <c r="T988" s="419"/>
      <c r="V988" s="196"/>
      <c r="W988" s="419"/>
      <c r="X988" s="419"/>
      <c r="Z988" s="419"/>
      <c r="AA988" s="419"/>
      <c r="AB988" s="419"/>
      <c r="AD988" s="419"/>
      <c r="AE988" s="419"/>
      <c r="AF988" s="419"/>
      <c r="AH988" s="419"/>
      <c r="AI988" s="419"/>
      <c r="AJ988" s="419"/>
      <c r="AL988" s="419"/>
      <c r="AM988" s="419"/>
      <c r="AN988" s="403"/>
      <c r="AO988" s="419"/>
      <c r="AP988" s="419"/>
      <c r="AQ988" s="419"/>
      <c r="AR988" s="419"/>
      <c r="AS988" s="419"/>
      <c r="AT988" s="419"/>
      <c r="AU988" s="419"/>
      <c r="AV988" s="419"/>
      <c r="AX988" s="419"/>
      <c r="AY988" s="419"/>
      <c r="AZ988" s="419"/>
      <c r="BB988" s="419"/>
      <c r="BC988" s="419"/>
      <c r="BD988" s="419"/>
      <c r="BF988" s="419"/>
      <c r="BG988" s="419"/>
      <c r="BH988" s="419"/>
      <c r="BJ988" s="419"/>
      <c r="BK988" s="419"/>
      <c r="BL988" s="419"/>
      <c r="BN988" s="419"/>
      <c r="BO988" s="419"/>
      <c r="BP988" s="419"/>
      <c r="BR988" s="419"/>
      <c r="BS988" s="419"/>
      <c r="BT988" s="419"/>
      <c r="BV988" s="419"/>
      <c r="BW988" s="419"/>
      <c r="BX988" s="397"/>
      <c r="BZ988" s="449"/>
      <c r="CB988" s="419"/>
      <c r="CC988" s="419"/>
      <c r="CD988" s="419"/>
      <c r="CF988" s="419"/>
      <c r="CG988" s="419"/>
      <c r="CH988" s="419"/>
    </row>
    <row r="989" spans="3:86" ht="21" thickBot="1">
      <c r="C989" s="425"/>
      <c r="P989" s="431"/>
      <c r="R989" s="419"/>
      <c r="S989" s="446"/>
      <c r="T989" s="419"/>
      <c r="V989" s="196"/>
      <c r="W989" s="419"/>
      <c r="X989" s="419"/>
      <c r="Z989" s="419"/>
      <c r="AA989" s="419"/>
      <c r="AB989" s="419"/>
      <c r="AD989" s="419"/>
      <c r="AE989" s="419"/>
      <c r="AF989" s="419"/>
      <c r="AH989" s="419"/>
      <c r="AI989" s="419"/>
      <c r="AJ989" s="419"/>
      <c r="AL989" s="419"/>
      <c r="AM989" s="419"/>
      <c r="AN989" s="403"/>
      <c r="AO989" s="419"/>
      <c r="AP989" s="419"/>
      <c r="AQ989" s="419"/>
      <c r="AR989" s="419"/>
      <c r="AS989" s="419"/>
      <c r="AT989" s="419"/>
      <c r="AU989" s="419"/>
      <c r="AV989" s="419"/>
      <c r="AX989" s="419"/>
      <c r="AY989" s="419"/>
      <c r="AZ989" s="419"/>
      <c r="BB989" s="419"/>
      <c r="BC989" s="419"/>
      <c r="BD989" s="419"/>
      <c r="BF989" s="419"/>
      <c r="BG989" s="419"/>
      <c r="BH989" s="419"/>
      <c r="BJ989" s="419"/>
      <c r="BK989" s="419"/>
      <c r="BL989" s="419"/>
      <c r="BN989" s="419"/>
      <c r="BO989" s="419"/>
      <c r="BP989" s="419"/>
      <c r="BR989" s="419"/>
      <c r="BS989" s="419"/>
      <c r="BT989" s="419"/>
      <c r="BV989" s="419"/>
      <c r="BW989" s="419"/>
      <c r="BX989" s="397"/>
      <c r="BZ989" s="449"/>
      <c r="CB989" s="419"/>
      <c r="CC989" s="419"/>
      <c r="CD989" s="419"/>
      <c r="CF989" s="419"/>
      <c r="CG989" s="419"/>
      <c r="CH989" s="419"/>
    </row>
    <row r="990" spans="3:86" ht="21" thickBot="1">
      <c r="C990" s="425"/>
      <c r="P990" s="431"/>
      <c r="R990" s="419"/>
      <c r="S990" s="446"/>
      <c r="T990" s="419"/>
      <c r="V990" s="196"/>
      <c r="W990" s="419"/>
      <c r="X990" s="419"/>
      <c r="Z990" s="419"/>
      <c r="AA990" s="419"/>
      <c r="AB990" s="419"/>
      <c r="AD990" s="419"/>
      <c r="AE990" s="419"/>
      <c r="AF990" s="419"/>
      <c r="AH990" s="419"/>
      <c r="AI990" s="419"/>
      <c r="AJ990" s="419"/>
      <c r="AL990" s="419"/>
      <c r="AM990" s="419"/>
      <c r="AN990" s="403"/>
      <c r="AO990" s="419"/>
      <c r="AP990" s="419"/>
      <c r="AQ990" s="419"/>
      <c r="AR990" s="419"/>
      <c r="AS990" s="419"/>
      <c r="AT990" s="419"/>
      <c r="AU990" s="419"/>
      <c r="AV990" s="419"/>
      <c r="AX990" s="419"/>
      <c r="AY990" s="419"/>
      <c r="AZ990" s="419"/>
      <c r="BB990" s="419"/>
      <c r="BC990" s="419"/>
      <c r="BD990" s="419"/>
      <c r="BF990" s="419"/>
      <c r="BG990" s="419"/>
      <c r="BH990" s="419"/>
      <c r="BJ990" s="419"/>
      <c r="BK990" s="419"/>
      <c r="BL990" s="419"/>
      <c r="BN990" s="419"/>
      <c r="BO990" s="419"/>
      <c r="BP990" s="419"/>
      <c r="BR990" s="419"/>
      <c r="BS990" s="419"/>
      <c r="BT990" s="419"/>
      <c r="BV990" s="419"/>
      <c r="BW990" s="419"/>
      <c r="BX990" s="397"/>
      <c r="BZ990" s="449"/>
      <c r="CB990" s="419"/>
      <c r="CC990" s="419"/>
      <c r="CD990" s="419"/>
      <c r="CF990" s="419"/>
      <c r="CG990" s="419"/>
      <c r="CH990" s="419"/>
    </row>
    <row r="991" spans="3:86" ht="21" thickBot="1">
      <c r="C991" s="425"/>
      <c r="P991" s="431"/>
      <c r="R991" s="419"/>
      <c r="S991" s="446"/>
      <c r="T991" s="419"/>
      <c r="V991" s="196"/>
      <c r="W991" s="419"/>
      <c r="X991" s="419"/>
      <c r="Z991" s="419"/>
      <c r="AA991" s="419"/>
      <c r="AB991" s="419"/>
      <c r="AD991" s="419"/>
      <c r="AE991" s="419"/>
      <c r="AF991" s="419"/>
      <c r="AH991" s="419"/>
      <c r="AI991" s="419"/>
      <c r="AJ991" s="419"/>
      <c r="AL991" s="419"/>
      <c r="AM991" s="419"/>
      <c r="AN991" s="403"/>
      <c r="AO991" s="419"/>
      <c r="AP991" s="419"/>
      <c r="AQ991" s="419"/>
      <c r="AR991" s="419"/>
      <c r="AS991" s="419"/>
      <c r="AT991" s="419"/>
      <c r="AU991" s="419"/>
      <c r="AV991" s="419"/>
      <c r="AX991" s="419"/>
      <c r="AY991" s="419"/>
      <c r="AZ991" s="419"/>
      <c r="BB991" s="419"/>
      <c r="BC991" s="419"/>
      <c r="BD991" s="419"/>
      <c r="BF991" s="419"/>
      <c r="BG991" s="419"/>
      <c r="BH991" s="419"/>
      <c r="BJ991" s="419"/>
      <c r="BK991" s="419"/>
      <c r="BL991" s="419"/>
      <c r="BN991" s="419"/>
      <c r="BO991" s="419"/>
      <c r="BP991" s="419"/>
      <c r="BR991" s="419"/>
      <c r="BS991" s="419"/>
      <c r="BT991" s="419"/>
      <c r="BV991" s="419"/>
      <c r="BW991" s="419"/>
      <c r="BX991" s="397"/>
      <c r="BZ991" s="449"/>
      <c r="CB991" s="419"/>
      <c r="CC991" s="419"/>
      <c r="CD991" s="419"/>
      <c r="CF991" s="419"/>
      <c r="CG991" s="419"/>
      <c r="CH991" s="419"/>
    </row>
    <row r="992" spans="3:86" ht="21" thickBot="1">
      <c r="C992" s="425"/>
      <c r="P992" s="431"/>
      <c r="R992" s="419"/>
      <c r="S992" s="446"/>
      <c r="T992" s="419"/>
      <c r="V992" s="196"/>
      <c r="W992" s="419"/>
      <c r="X992" s="419"/>
      <c r="Z992" s="419"/>
      <c r="AA992" s="419"/>
      <c r="AB992" s="419"/>
      <c r="AD992" s="419"/>
      <c r="AE992" s="419"/>
      <c r="AF992" s="419"/>
      <c r="AH992" s="419"/>
      <c r="AI992" s="419"/>
      <c r="AJ992" s="419"/>
      <c r="AL992" s="419"/>
      <c r="AM992" s="419"/>
      <c r="AN992" s="403"/>
      <c r="AO992" s="419"/>
      <c r="AP992" s="419"/>
      <c r="AQ992" s="419"/>
      <c r="AR992" s="419"/>
      <c r="AS992" s="419"/>
      <c r="AT992" s="419"/>
      <c r="AU992" s="419"/>
      <c r="AV992" s="419"/>
      <c r="AX992" s="419"/>
      <c r="AY992" s="419"/>
      <c r="AZ992" s="419"/>
      <c r="BB992" s="419"/>
      <c r="BC992" s="419"/>
      <c r="BD992" s="419"/>
      <c r="BF992" s="419"/>
      <c r="BG992" s="419"/>
      <c r="BH992" s="419"/>
      <c r="BJ992" s="419"/>
      <c r="BK992" s="419"/>
      <c r="BL992" s="419"/>
      <c r="BN992" s="419"/>
      <c r="BO992" s="419"/>
      <c r="BP992" s="419"/>
      <c r="BR992" s="419"/>
      <c r="BS992" s="419"/>
      <c r="BT992" s="419"/>
      <c r="BV992" s="419"/>
      <c r="BW992" s="419"/>
      <c r="BX992" s="397"/>
      <c r="BZ992" s="449"/>
      <c r="CB992" s="419"/>
      <c r="CC992" s="419"/>
      <c r="CD992" s="419"/>
      <c r="CF992" s="419"/>
      <c r="CG992" s="419"/>
      <c r="CH992" s="419"/>
    </row>
    <row r="993" spans="3:86" ht="21" thickBot="1">
      <c r="C993" s="425"/>
      <c r="P993" s="431"/>
      <c r="R993" s="419"/>
      <c r="S993" s="446"/>
      <c r="T993" s="419"/>
      <c r="V993" s="196"/>
      <c r="W993" s="419"/>
      <c r="X993" s="419"/>
      <c r="Z993" s="419"/>
      <c r="AA993" s="419"/>
      <c r="AB993" s="419"/>
      <c r="AD993" s="419"/>
      <c r="AE993" s="419"/>
      <c r="AF993" s="419"/>
      <c r="AH993" s="419"/>
      <c r="AI993" s="419"/>
      <c r="AJ993" s="419"/>
      <c r="AL993" s="419"/>
      <c r="AM993" s="419"/>
      <c r="AN993" s="403"/>
      <c r="AO993" s="419"/>
      <c r="AP993" s="419"/>
      <c r="AQ993" s="419"/>
      <c r="AR993" s="419"/>
      <c r="AS993" s="419"/>
      <c r="AT993" s="419"/>
      <c r="AU993" s="419"/>
      <c r="AV993" s="419"/>
      <c r="AX993" s="419"/>
      <c r="AY993" s="419"/>
      <c r="AZ993" s="419"/>
      <c r="BB993" s="419"/>
      <c r="BC993" s="419"/>
      <c r="BD993" s="419"/>
      <c r="BF993" s="419"/>
      <c r="BG993" s="419"/>
      <c r="BH993" s="419"/>
      <c r="BJ993" s="419"/>
      <c r="BK993" s="419"/>
      <c r="BL993" s="419"/>
      <c r="BN993" s="419"/>
      <c r="BO993" s="419"/>
      <c r="BP993" s="419"/>
      <c r="BR993" s="419"/>
      <c r="BS993" s="419"/>
      <c r="BT993" s="419"/>
      <c r="BV993" s="419"/>
      <c r="BW993" s="419"/>
      <c r="BX993" s="397"/>
      <c r="BZ993" s="449"/>
      <c r="CB993" s="419"/>
      <c r="CC993" s="419"/>
      <c r="CD993" s="419"/>
      <c r="CF993" s="419"/>
      <c r="CG993" s="419"/>
      <c r="CH993" s="419"/>
    </row>
    <row r="994" spans="3:86" ht="21" thickBot="1">
      <c r="C994" s="425"/>
      <c r="P994" s="431"/>
      <c r="R994" s="419"/>
      <c r="S994" s="446"/>
      <c r="T994" s="419"/>
      <c r="V994" s="196"/>
      <c r="W994" s="419"/>
      <c r="X994" s="419"/>
      <c r="Z994" s="419"/>
      <c r="AA994" s="419"/>
      <c r="AB994" s="419"/>
      <c r="AD994" s="419"/>
      <c r="AE994" s="419"/>
      <c r="AF994" s="419"/>
      <c r="AH994" s="419"/>
      <c r="AI994" s="419"/>
      <c r="AJ994" s="419"/>
      <c r="AL994" s="419"/>
      <c r="AM994" s="419"/>
      <c r="AN994" s="403"/>
      <c r="AO994" s="419"/>
      <c r="AP994" s="419"/>
      <c r="AQ994" s="419"/>
      <c r="AR994" s="419"/>
      <c r="AS994" s="419"/>
      <c r="AT994" s="419"/>
      <c r="AU994" s="419"/>
      <c r="AV994" s="419"/>
      <c r="AX994" s="419"/>
      <c r="AY994" s="419"/>
      <c r="AZ994" s="419"/>
      <c r="BB994" s="419"/>
      <c r="BC994" s="419"/>
      <c r="BD994" s="419"/>
      <c r="BF994" s="419"/>
      <c r="BG994" s="419"/>
      <c r="BH994" s="419"/>
      <c r="BJ994" s="419"/>
      <c r="BK994" s="419"/>
      <c r="BL994" s="419"/>
      <c r="BN994" s="419"/>
      <c r="BO994" s="419"/>
      <c r="BP994" s="419"/>
      <c r="BR994" s="419"/>
      <c r="BS994" s="419"/>
      <c r="BT994" s="419"/>
      <c r="BV994" s="419"/>
      <c r="BW994" s="419"/>
      <c r="BX994" s="397"/>
      <c r="BZ994" s="449"/>
      <c r="CB994" s="419"/>
      <c r="CC994" s="419"/>
      <c r="CD994" s="419"/>
      <c r="CF994" s="419"/>
      <c r="CG994" s="419"/>
      <c r="CH994" s="419"/>
    </row>
    <row r="995" spans="3:86" ht="21" thickBot="1">
      <c r="C995" s="425"/>
      <c r="P995" s="431"/>
      <c r="R995" s="419"/>
      <c r="S995" s="446"/>
      <c r="T995" s="419"/>
      <c r="V995" s="196"/>
      <c r="W995" s="419"/>
      <c r="X995" s="419"/>
      <c r="Z995" s="419"/>
      <c r="AA995" s="419"/>
      <c r="AB995" s="419"/>
      <c r="AD995" s="419"/>
      <c r="AE995" s="419"/>
      <c r="AF995" s="419"/>
      <c r="AH995" s="419"/>
      <c r="AI995" s="419"/>
      <c r="AJ995" s="419"/>
      <c r="AL995" s="419"/>
      <c r="AM995" s="419"/>
      <c r="AN995" s="403"/>
      <c r="AO995" s="419"/>
      <c r="AP995" s="419"/>
      <c r="AQ995" s="419"/>
      <c r="AR995" s="419"/>
      <c r="AS995" s="419"/>
      <c r="AT995" s="419"/>
      <c r="AU995" s="419"/>
      <c r="AV995" s="419"/>
      <c r="AX995" s="419"/>
      <c r="AY995" s="419"/>
      <c r="AZ995" s="419"/>
      <c r="BB995" s="419"/>
      <c r="BC995" s="419"/>
      <c r="BD995" s="419"/>
      <c r="BF995" s="419"/>
      <c r="BG995" s="419"/>
      <c r="BH995" s="419"/>
      <c r="BJ995" s="419"/>
      <c r="BK995" s="419"/>
      <c r="BL995" s="419"/>
      <c r="BN995" s="419"/>
      <c r="BO995" s="419"/>
      <c r="BP995" s="419"/>
      <c r="BR995" s="419"/>
      <c r="BS995" s="419"/>
      <c r="BT995" s="419"/>
      <c r="BV995" s="419"/>
      <c r="BW995" s="419"/>
      <c r="BX995" s="397"/>
      <c r="BZ995" s="449"/>
      <c r="CB995" s="419"/>
      <c r="CC995" s="419"/>
      <c r="CD995" s="419"/>
      <c r="CF995" s="419"/>
      <c r="CG995" s="419"/>
      <c r="CH995" s="419"/>
    </row>
    <row r="996" spans="3:86" ht="21" thickBot="1">
      <c r="C996" s="425"/>
      <c r="P996" s="431"/>
      <c r="R996" s="419"/>
      <c r="S996" s="446"/>
      <c r="T996" s="419"/>
      <c r="V996" s="196"/>
      <c r="W996" s="419"/>
      <c r="X996" s="419"/>
      <c r="Z996" s="419"/>
      <c r="AA996" s="419"/>
      <c r="AB996" s="419"/>
      <c r="AD996" s="419"/>
      <c r="AE996" s="419"/>
      <c r="AF996" s="419"/>
      <c r="AH996" s="419"/>
      <c r="AI996" s="419"/>
      <c r="AJ996" s="419"/>
      <c r="AL996" s="419"/>
      <c r="AM996" s="419"/>
      <c r="AN996" s="403"/>
      <c r="AO996" s="419"/>
      <c r="AP996" s="419"/>
      <c r="AQ996" s="419"/>
      <c r="AR996" s="419"/>
      <c r="AS996" s="419"/>
      <c r="AT996" s="419"/>
      <c r="AU996" s="419"/>
      <c r="AV996" s="419"/>
      <c r="AX996" s="419"/>
      <c r="AY996" s="419"/>
      <c r="AZ996" s="419"/>
      <c r="BB996" s="419"/>
      <c r="BC996" s="419"/>
      <c r="BD996" s="419"/>
      <c r="BF996" s="419"/>
      <c r="BG996" s="419"/>
      <c r="BH996" s="419"/>
      <c r="BJ996" s="419"/>
      <c r="BK996" s="419"/>
      <c r="BL996" s="419"/>
      <c r="BN996" s="419"/>
      <c r="BO996" s="419"/>
      <c r="BP996" s="419"/>
      <c r="BR996" s="419"/>
      <c r="BS996" s="419"/>
      <c r="BT996" s="419"/>
      <c r="BV996" s="419"/>
      <c r="BW996" s="419"/>
      <c r="BX996" s="397"/>
      <c r="BZ996" s="449"/>
      <c r="CB996" s="419"/>
      <c r="CC996" s="419"/>
      <c r="CD996" s="419"/>
      <c r="CF996" s="419"/>
      <c r="CG996" s="419"/>
      <c r="CH996" s="419"/>
    </row>
    <row r="997" spans="3:86" ht="21" thickBot="1">
      <c r="C997" s="425"/>
      <c r="P997" s="431"/>
      <c r="R997" s="419"/>
      <c r="S997" s="446"/>
      <c r="T997" s="419"/>
      <c r="V997" s="196"/>
      <c r="W997" s="419"/>
      <c r="X997" s="419"/>
      <c r="Z997" s="419"/>
      <c r="AA997" s="419"/>
      <c r="AB997" s="419"/>
      <c r="AD997" s="419"/>
      <c r="AE997" s="419"/>
      <c r="AF997" s="419"/>
      <c r="AH997" s="419"/>
      <c r="AI997" s="419"/>
      <c r="AJ997" s="419"/>
      <c r="AL997" s="419"/>
      <c r="AM997" s="419"/>
      <c r="AN997" s="403"/>
      <c r="AO997" s="419"/>
      <c r="AP997" s="419"/>
      <c r="AQ997" s="419"/>
      <c r="AR997" s="419"/>
      <c r="AS997" s="419"/>
      <c r="AT997" s="419"/>
      <c r="AU997" s="419"/>
      <c r="AV997" s="419"/>
      <c r="AX997" s="419"/>
      <c r="AY997" s="419"/>
      <c r="AZ997" s="419"/>
      <c r="BB997" s="419"/>
      <c r="BC997" s="419"/>
      <c r="BD997" s="419"/>
      <c r="BF997" s="419"/>
      <c r="BG997" s="419"/>
      <c r="BH997" s="419"/>
      <c r="BJ997" s="419"/>
      <c r="BK997" s="419"/>
      <c r="BL997" s="419"/>
      <c r="BN997" s="419"/>
      <c r="BO997" s="419"/>
      <c r="BP997" s="419"/>
      <c r="BR997" s="419"/>
      <c r="BS997" s="419"/>
      <c r="BT997" s="419"/>
      <c r="BV997" s="419"/>
      <c r="BW997" s="419"/>
      <c r="BX997" s="397"/>
      <c r="BZ997" s="449"/>
      <c r="CB997" s="419"/>
      <c r="CC997" s="419"/>
      <c r="CD997" s="419"/>
      <c r="CF997" s="419"/>
      <c r="CG997" s="419"/>
      <c r="CH997" s="419"/>
    </row>
    <row r="998" spans="3:86" ht="21" thickBot="1">
      <c r="C998" s="425"/>
      <c r="P998" s="431"/>
      <c r="R998" s="419"/>
      <c r="S998" s="446"/>
      <c r="T998" s="419"/>
      <c r="V998" s="196"/>
      <c r="W998" s="419"/>
      <c r="X998" s="419"/>
      <c r="Z998" s="419"/>
      <c r="AA998" s="419"/>
      <c r="AB998" s="419"/>
      <c r="AD998" s="419"/>
      <c r="AE998" s="419"/>
      <c r="AF998" s="419"/>
      <c r="AH998" s="419"/>
      <c r="AI998" s="419"/>
      <c r="AJ998" s="419"/>
      <c r="AL998" s="419"/>
      <c r="AM998" s="419"/>
      <c r="AN998" s="403"/>
      <c r="AO998" s="419"/>
      <c r="AP998" s="419"/>
      <c r="AQ998" s="419"/>
      <c r="AR998" s="419"/>
      <c r="AS998" s="419"/>
      <c r="AT998" s="419"/>
      <c r="AU998" s="419"/>
      <c r="AV998" s="419"/>
      <c r="AX998" s="419"/>
      <c r="AY998" s="419"/>
      <c r="AZ998" s="419"/>
      <c r="BB998" s="419"/>
      <c r="BC998" s="419"/>
      <c r="BD998" s="419"/>
      <c r="BF998" s="419"/>
      <c r="BG998" s="419"/>
      <c r="BH998" s="419"/>
      <c r="BJ998" s="419"/>
      <c r="BK998" s="419"/>
      <c r="BL998" s="419"/>
      <c r="BN998" s="419"/>
      <c r="BO998" s="419"/>
      <c r="BP998" s="419"/>
      <c r="BR998" s="419"/>
      <c r="BS998" s="419"/>
      <c r="BT998" s="419"/>
      <c r="BV998" s="419"/>
      <c r="BW998" s="419"/>
      <c r="BX998" s="397"/>
      <c r="BZ998" s="449"/>
      <c r="CB998" s="419"/>
      <c r="CC998" s="419"/>
      <c r="CD998" s="419"/>
      <c r="CF998" s="419"/>
      <c r="CG998" s="419"/>
      <c r="CH998" s="419"/>
    </row>
    <row r="999" spans="3:86" ht="21" thickBot="1">
      <c r="C999" s="425"/>
      <c r="P999" s="431"/>
      <c r="R999" s="419"/>
      <c r="S999" s="446"/>
      <c r="T999" s="419"/>
      <c r="V999" s="196"/>
      <c r="W999" s="419"/>
      <c r="X999" s="419"/>
      <c r="Z999" s="419"/>
      <c r="AA999" s="419"/>
      <c r="AB999" s="419"/>
      <c r="AD999" s="419"/>
      <c r="AE999" s="419"/>
      <c r="AF999" s="419"/>
      <c r="AH999" s="419"/>
      <c r="AI999" s="419"/>
      <c r="AJ999" s="419"/>
      <c r="AL999" s="419"/>
      <c r="AM999" s="419"/>
      <c r="AN999" s="403"/>
      <c r="AO999" s="419"/>
      <c r="AP999" s="419"/>
      <c r="AQ999" s="419"/>
      <c r="AR999" s="419"/>
      <c r="AS999" s="419"/>
      <c r="AT999" s="419"/>
      <c r="AU999" s="419"/>
      <c r="AV999" s="419"/>
      <c r="AX999" s="419"/>
      <c r="AY999" s="419"/>
      <c r="AZ999" s="419"/>
      <c r="BB999" s="419"/>
      <c r="BC999" s="419"/>
      <c r="BD999" s="419"/>
      <c r="BF999" s="419"/>
      <c r="BG999" s="419"/>
      <c r="BH999" s="419"/>
      <c r="BJ999" s="419"/>
      <c r="BK999" s="419"/>
      <c r="BL999" s="419"/>
      <c r="BN999" s="419"/>
      <c r="BO999" s="419"/>
      <c r="BP999" s="419"/>
      <c r="BR999" s="419"/>
      <c r="BS999" s="419"/>
      <c r="BT999" s="419"/>
      <c r="BV999" s="419"/>
      <c r="BW999" s="419"/>
      <c r="BX999" s="397"/>
      <c r="BZ999" s="449"/>
      <c r="CB999" s="419"/>
      <c r="CC999" s="419"/>
      <c r="CD999" s="419"/>
      <c r="CF999" s="419"/>
      <c r="CG999" s="419"/>
      <c r="CH999" s="419"/>
    </row>
    <row r="1000" spans="3:86" ht="21" thickBot="1">
      <c r="C1000" s="425"/>
      <c r="P1000" s="431"/>
      <c r="R1000" s="419"/>
      <c r="S1000" s="446"/>
      <c r="T1000" s="419"/>
      <c r="V1000" s="196"/>
      <c r="W1000" s="419"/>
      <c r="X1000" s="419"/>
      <c r="Z1000" s="419"/>
      <c r="AA1000" s="419"/>
      <c r="AB1000" s="419"/>
      <c r="AD1000" s="419"/>
      <c r="AE1000" s="419"/>
      <c r="AF1000" s="419"/>
      <c r="AH1000" s="419"/>
      <c r="AI1000" s="419"/>
      <c r="AJ1000" s="419"/>
      <c r="AL1000" s="419"/>
      <c r="AM1000" s="419"/>
      <c r="AN1000" s="403"/>
      <c r="AO1000" s="419"/>
      <c r="AP1000" s="419"/>
      <c r="AQ1000" s="419"/>
      <c r="AR1000" s="419"/>
      <c r="AS1000" s="419"/>
      <c r="AT1000" s="419"/>
      <c r="AU1000" s="419"/>
      <c r="AV1000" s="419"/>
      <c r="AX1000" s="419"/>
      <c r="AY1000" s="419"/>
      <c r="AZ1000" s="419"/>
      <c r="BB1000" s="419"/>
      <c r="BC1000" s="419"/>
      <c r="BD1000" s="419"/>
      <c r="BF1000" s="419"/>
      <c r="BG1000" s="419"/>
      <c r="BH1000" s="419"/>
      <c r="BJ1000" s="419"/>
      <c r="BK1000" s="419"/>
      <c r="BL1000" s="419"/>
      <c r="BN1000" s="419"/>
      <c r="BO1000" s="419"/>
      <c r="BP1000" s="419"/>
      <c r="BR1000" s="419"/>
      <c r="BS1000" s="419"/>
      <c r="BT1000" s="419"/>
      <c r="BV1000" s="419"/>
      <c r="BW1000" s="419"/>
      <c r="BX1000" s="397"/>
      <c r="BZ1000" s="449"/>
      <c r="CB1000" s="419"/>
      <c r="CC1000" s="419"/>
      <c r="CD1000" s="419"/>
      <c r="CF1000" s="419"/>
      <c r="CG1000" s="419"/>
      <c r="CH1000" s="419"/>
    </row>
    <row r="1001" spans="3:86" ht="21" thickBot="1">
      <c r="C1001" s="425"/>
      <c r="P1001" s="431"/>
      <c r="R1001" s="419"/>
      <c r="S1001" s="446"/>
      <c r="T1001" s="419"/>
      <c r="V1001" s="196"/>
      <c r="W1001" s="419"/>
      <c r="X1001" s="419"/>
      <c r="Z1001" s="419"/>
      <c r="AA1001" s="419"/>
      <c r="AB1001" s="419"/>
      <c r="AD1001" s="419"/>
      <c r="AE1001" s="419"/>
      <c r="AF1001" s="419"/>
      <c r="AH1001" s="419"/>
      <c r="AI1001" s="419"/>
      <c r="AJ1001" s="419"/>
      <c r="AL1001" s="419"/>
      <c r="AM1001" s="419"/>
      <c r="AN1001" s="403"/>
      <c r="AO1001" s="419"/>
      <c r="AP1001" s="419"/>
      <c r="AQ1001" s="419"/>
      <c r="AR1001" s="419"/>
      <c r="AS1001" s="419"/>
      <c r="AT1001" s="419"/>
      <c r="AU1001" s="419"/>
      <c r="AV1001" s="419"/>
      <c r="AX1001" s="419"/>
      <c r="AY1001" s="419"/>
      <c r="AZ1001" s="419"/>
      <c r="BB1001" s="419"/>
      <c r="BC1001" s="419"/>
      <c r="BD1001" s="419"/>
      <c r="BF1001" s="419"/>
      <c r="BG1001" s="419"/>
      <c r="BH1001" s="419"/>
      <c r="BJ1001" s="419"/>
      <c r="BK1001" s="419"/>
      <c r="BL1001" s="419"/>
      <c r="BN1001" s="419"/>
      <c r="BO1001" s="419"/>
      <c r="BP1001" s="419"/>
      <c r="BR1001" s="419"/>
      <c r="BS1001" s="419"/>
      <c r="BT1001" s="419"/>
      <c r="BV1001" s="419"/>
      <c r="BW1001" s="419"/>
      <c r="BX1001" s="397"/>
      <c r="BZ1001" s="449"/>
      <c r="CB1001" s="419"/>
      <c r="CC1001" s="419"/>
      <c r="CD1001" s="419"/>
      <c r="CF1001" s="419"/>
      <c r="CG1001" s="419"/>
      <c r="CH1001" s="419"/>
    </row>
    <row r="1002" spans="3:86" ht="21" thickBot="1">
      <c r="C1002" s="425"/>
      <c r="P1002" s="431"/>
      <c r="R1002" s="419"/>
      <c r="S1002" s="446"/>
      <c r="T1002" s="419"/>
      <c r="V1002" s="196"/>
      <c r="W1002" s="419"/>
      <c r="X1002" s="419"/>
      <c r="Z1002" s="419"/>
      <c r="AA1002" s="419"/>
      <c r="AB1002" s="419"/>
      <c r="AD1002" s="419"/>
      <c r="AE1002" s="419"/>
      <c r="AF1002" s="419"/>
      <c r="AH1002" s="419"/>
      <c r="AI1002" s="419"/>
      <c r="AJ1002" s="419"/>
      <c r="AL1002" s="419"/>
      <c r="AM1002" s="419"/>
      <c r="AN1002" s="403"/>
      <c r="AO1002" s="419"/>
      <c r="AP1002" s="419"/>
      <c r="AQ1002" s="419"/>
      <c r="AR1002" s="419"/>
      <c r="AS1002" s="419"/>
      <c r="AT1002" s="419"/>
      <c r="AU1002" s="419"/>
      <c r="AV1002" s="419"/>
      <c r="AX1002" s="419"/>
      <c r="AY1002" s="419"/>
      <c r="AZ1002" s="419"/>
      <c r="BB1002" s="419"/>
      <c r="BC1002" s="419"/>
      <c r="BD1002" s="419"/>
      <c r="BF1002" s="419"/>
      <c r="BG1002" s="419"/>
      <c r="BH1002" s="419"/>
      <c r="BJ1002" s="419"/>
      <c r="BK1002" s="419"/>
      <c r="BL1002" s="419"/>
      <c r="BN1002" s="419"/>
      <c r="BO1002" s="419"/>
      <c r="BP1002" s="419"/>
      <c r="BR1002" s="419"/>
      <c r="BS1002" s="419"/>
      <c r="BT1002" s="419"/>
      <c r="BV1002" s="419"/>
      <c r="BW1002" s="419"/>
      <c r="BX1002" s="397"/>
      <c r="BZ1002" s="449"/>
      <c r="CB1002" s="419"/>
      <c r="CC1002" s="419"/>
      <c r="CD1002" s="419"/>
      <c r="CF1002" s="419"/>
      <c r="CG1002" s="419"/>
      <c r="CH1002" s="419"/>
    </row>
    <row r="1003" spans="3:86" ht="21" thickBot="1">
      <c r="C1003" s="425"/>
      <c r="P1003" s="431"/>
      <c r="R1003" s="419"/>
      <c r="S1003" s="446"/>
      <c r="T1003" s="419"/>
      <c r="V1003" s="196"/>
      <c r="W1003" s="419"/>
      <c r="X1003" s="419"/>
      <c r="Z1003" s="419"/>
      <c r="AA1003" s="419"/>
      <c r="AB1003" s="419"/>
      <c r="AD1003" s="419"/>
      <c r="AE1003" s="419"/>
      <c r="AF1003" s="419"/>
      <c r="AH1003" s="419"/>
      <c r="AI1003" s="419"/>
      <c r="AJ1003" s="419"/>
      <c r="AL1003" s="419"/>
      <c r="AM1003" s="419"/>
      <c r="AN1003" s="403"/>
      <c r="AO1003" s="419"/>
      <c r="AP1003" s="419"/>
      <c r="AQ1003" s="419"/>
      <c r="AR1003" s="419"/>
      <c r="AS1003" s="419"/>
      <c r="AT1003" s="419"/>
      <c r="AU1003" s="419"/>
      <c r="AV1003" s="419"/>
      <c r="AX1003" s="419"/>
      <c r="AY1003" s="419"/>
      <c r="AZ1003" s="419"/>
      <c r="BB1003" s="419"/>
      <c r="BC1003" s="419"/>
      <c r="BD1003" s="419"/>
      <c r="BF1003" s="419"/>
      <c r="BG1003" s="419"/>
      <c r="BH1003" s="419"/>
      <c r="BJ1003" s="419"/>
      <c r="BK1003" s="419"/>
      <c r="BL1003" s="419"/>
      <c r="BN1003" s="419"/>
      <c r="BO1003" s="419"/>
      <c r="BP1003" s="419"/>
      <c r="BR1003" s="419"/>
      <c r="BS1003" s="419"/>
      <c r="BT1003" s="419"/>
      <c r="BV1003" s="419"/>
      <c r="BW1003" s="419"/>
      <c r="BX1003" s="397"/>
      <c r="BZ1003" s="449"/>
      <c r="CB1003" s="419"/>
      <c r="CC1003" s="419"/>
      <c r="CD1003" s="419"/>
      <c r="CF1003" s="419"/>
      <c r="CG1003" s="419"/>
      <c r="CH1003" s="419"/>
    </row>
    <row r="1004" spans="3:86" ht="21" thickBot="1">
      <c r="C1004" s="425"/>
      <c r="P1004" s="431"/>
      <c r="R1004" s="419"/>
      <c r="S1004" s="446"/>
      <c r="T1004" s="419"/>
      <c r="V1004" s="196"/>
      <c r="W1004" s="419"/>
      <c r="X1004" s="419"/>
      <c r="Z1004" s="419"/>
      <c r="AA1004" s="419"/>
      <c r="AB1004" s="419"/>
      <c r="AD1004" s="419"/>
      <c r="AE1004" s="419"/>
      <c r="AF1004" s="419"/>
      <c r="AH1004" s="419"/>
      <c r="AI1004" s="419"/>
      <c r="AJ1004" s="419"/>
      <c r="AL1004" s="419"/>
      <c r="AM1004" s="419"/>
      <c r="AN1004" s="403"/>
      <c r="AO1004" s="419"/>
      <c r="AP1004" s="419"/>
      <c r="AQ1004" s="419"/>
      <c r="AR1004" s="419"/>
      <c r="AS1004" s="419"/>
      <c r="AT1004" s="419"/>
      <c r="AU1004" s="419"/>
      <c r="AV1004" s="419"/>
      <c r="AX1004" s="419"/>
      <c r="AY1004" s="419"/>
      <c r="AZ1004" s="419"/>
      <c r="BB1004" s="419"/>
      <c r="BC1004" s="419"/>
      <c r="BD1004" s="419"/>
      <c r="BF1004" s="419"/>
      <c r="BG1004" s="419"/>
      <c r="BH1004" s="419"/>
      <c r="BJ1004" s="419"/>
      <c r="BK1004" s="419"/>
      <c r="BL1004" s="419"/>
      <c r="BN1004" s="419"/>
      <c r="BO1004" s="419"/>
      <c r="BP1004" s="419"/>
      <c r="BR1004" s="419"/>
      <c r="BS1004" s="419"/>
      <c r="BT1004" s="419"/>
      <c r="BV1004" s="419"/>
      <c r="BW1004" s="419"/>
      <c r="BX1004" s="397"/>
      <c r="BZ1004" s="449"/>
      <c r="CB1004" s="419"/>
      <c r="CC1004" s="419"/>
      <c r="CD1004" s="419"/>
      <c r="CF1004" s="419"/>
      <c r="CG1004" s="419"/>
      <c r="CH1004" s="419"/>
    </row>
    <row r="1005" spans="3:86" ht="21" thickBot="1">
      <c r="C1005" s="425"/>
      <c r="P1005" s="431"/>
      <c r="R1005" s="419"/>
      <c r="S1005" s="446"/>
      <c r="T1005" s="419"/>
      <c r="V1005" s="196"/>
      <c r="W1005" s="419"/>
      <c r="X1005" s="419"/>
      <c r="Z1005" s="419"/>
      <c r="AA1005" s="419"/>
      <c r="AB1005" s="419"/>
      <c r="AD1005" s="419"/>
      <c r="AE1005" s="419"/>
      <c r="AF1005" s="419"/>
      <c r="AH1005" s="419"/>
      <c r="AI1005" s="419"/>
      <c r="AJ1005" s="419"/>
      <c r="AL1005" s="419"/>
      <c r="AM1005" s="419"/>
      <c r="AN1005" s="403"/>
      <c r="AO1005" s="419"/>
      <c r="AP1005" s="419"/>
      <c r="AQ1005" s="419"/>
      <c r="AR1005" s="419"/>
      <c r="AS1005" s="419"/>
      <c r="AT1005" s="419"/>
      <c r="AU1005" s="419"/>
      <c r="AV1005" s="419"/>
      <c r="AX1005" s="419"/>
      <c r="AY1005" s="419"/>
      <c r="AZ1005" s="419"/>
      <c r="BB1005" s="419"/>
      <c r="BC1005" s="419"/>
      <c r="BD1005" s="419"/>
      <c r="BF1005" s="419"/>
      <c r="BG1005" s="419"/>
      <c r="BH1005" s="419"/>
      <c r="BJ1005" s="419"/>
      <c r="BK1005" s="419"/>
      <c r="BL1005" s="419"/>
      <c r="BN1005" s="419"/>
      <c r="BO1005" s="419"/>
      <c r="BP1005" s="419"/>
      <c r="BR1005" s="419"/>
      <c r="BS1005" s="419"/>
      <c r="BT1005" s="419"/>
      <c r="BV1005" s="419"/>
      <c r="BW1005" s="419"/>
      <c r="BX1005" s="397"/>
      <c r="BZ1005" s="449"/>
      <c r="CB1005" s="419"/>
      <c r="CC1005" s="419"/>
      <c r="CD1005" s="419"/>
      <c r="CF1005" s="419"/>
      <c r="CG1005" s="419"/>
      <c r="CH1005" s="419"/>
    </row>
    <row r="1006" spans="3:86" ht="21" thickBot="1">
      <c r="C1006" s="425"/>
      <c r="P1006" s="431"/>
      <c r="R1006" s="419"/>
      <c r="S1006" s="446"/>
      <c r="T1006" s="419"/>
      <c r="V1006" s="196"/>
      <c r="W1006" s="419"/>
      <c r="X1006" s="419"/>
      <c r="Z1006" s="419"/>
      <c r="AA1006" s="419"/>
      <c r="AB1006" s="419"/>
      <c r="AD1006" s="419"/>
      <c r="AE1006" s="419"/>
      <c r="AF1006" s="419"/>
      <c r="AH1006" s="419"/>
      <c r="AI1006" s="419"/>
      <c r="AJ1006" s="419"/>
      <c r="AL1006" s="419"/>
      <c r="AM1006" s="419"/>
      <c r="AN1006" s="403"/>
      <c r="AO1006" s="419"/>
      <c r="AP1006" s="419"/>
      <c r="AQ1006" s="419"/>
      <c r="AR1006" s="419"/>
      <c r="AS1006" s="419"/>
      <c r="AT1006" s="419"/>
      <c r="AU1006" s="419"/>
      <c r="AV1006" s="419"/>
      <c r="AX1006" s="419"/>
      <c r="AY1006" s="419"/>
      <c r="AZ1006" s="419"/>
      <c r="BB1006" s="419"/>
      <c r="BC1006" s="419"/>
      <c r="BD1006" s="419"/>
      <c r="BF1006" s="419"/>
      <c r="BG1006" s="419"/>
      <c r="BH1006" s="419"/>
      <c r="BJ1006" s="419"/>
      <c r="BK1006" s="419"/>
      <c r="BL1006" s="419"/>
      <c r="BN1006" s="419"/>
      <c r="BO1006" s="419"/>
      <c r="BP1006" s="419"/>
      <c r="BR1006" s="419"/>
      <c r="BS1006" s="419"/>
      <c r="BT1006" s="419"/>
      <c r="BV1006" s="419"/>
      <c r="BW1006" s="419"/>
      <c r="BX1006" s="397"/>
      <c r="BZ1006" s="449"/>
      <c r="CB1006" s="419"/>
      <c r="CC1006" s="419"/>
      <c r="CD1006" s="419"/>
      <c r="CF1006" s="419"/>
      <c r="CG1006" s="419"/>
      <c r="CH1006" s="419"/>
    </row>
    <row r="1007" spans="3:86" ht="21" thickBot="1">
      <c r="C1007" s="425"/>
      <c r="P1007" s="431"/>
      <c r="R1007" s="419"/>
      <c r="S1007" s="446"/>
      <c r="T1007" s="419"/>
      <c r="V1007" s="196"/>
      <c r="W1007" s="419"/>
      <c r="X1007" s="419"/>
      <c r="Z1007" s="419"/>
      <c r="AA1007" s="419"/>
      <c r="AB1007" s="419"/>
      <c r="AD1007" s="419"/>
      <c r="AE1007" s="419"/>
      <c r="AF1007" s="419"/>
      <c r="AH1007" s="419"/>
      <c r="AI1007" s="419"/>
      <c r="AJ1007" s="419"/>
      <c r="AL1007" s="419"/>
      <c r="AM1007" s="419"/>
      <c r="AN1007" s="403"/>
      <c r="AO1007" s="419"/>
      <c r="AP1007" s="419"/>
      <c r="AQ1007" s="419"/>
      <c r="AR1007" s="419"/>
      <c r="AS1007" s="419"/>
      <c r="AT1007" s="419"/>
      <c r="AU1007" s="419"/>
      <c r="AV1007" s="419"/>
      <c r="AX1007" s="419"/>
      <c r="AY1007" s="419"/>
      <c r="AZ1007" s="419"/>
      <c r="BB1007" s="419"/>
      <c r="BC1007" s="419"/>
      <c r="BD1007" s="419"/>
      <c r="BF1007" s="419"/>
      <c r="BG1007" s="419"/>
      <c r="BH1007" s="419"/>
      <c r="BJ1007" s="419"/>
      <c r="BK1007" s="419"/>
      <c r="BL1007" s="419"/>
      <c r="BN1007" s="419"/>
      <c r="BO1007" s="419"/>
      <c r="BP1007" s="419"/>
      <c r="BR1007" s="419"/>
      <c r="BS1007" s="419"/>
      <c r="BT1007" s="419"/>
      <c r="BV1007" s="419"/>
      <c r="BW1007" s="419"/>
      <c r="BX1007" s="397"/>
      <c r="BZ1007" s="449"/>
      <c r="CB1007" s="419"/>
      <c r="CC1007" s="419"/>
      <c r="CD1007" s="419"/>
      <c r="CF1007" s="419"/>
      <c r="CG1007" s="419"/>
      <c r="CH1007" s="419"/>
    </row>
    <row r="1008" spans="3:86" ht="21" thickBot="1">
      <c r="C1008" s="425"/>
      <c r="P1008" s="431"/>
      <c r="R1008" s="419"/>
      <c r="S1008" s="446"/>
      <c r="T1008" s="419"/>
      <c r="V1008" s="196"/>
      <c r="W1008" s="419"/>
      <c r="X1008" s="419"/>
      <c r="Z1008" s="419"/>
      <c r="AA1008" s="419"/>
      <c r="AB1008" s="419"/>
      <c r="AD1008" s="419"/>
      <c r="AE1008" s="419"/>
      <c r="AF1008" s="419"/>
      <c r="AH1008" s="419"/>
      <c r="AI1008" s="419"/>
      <c r="AJ1008" s="419"/>
      <c r="AL1008" s="419"/>
      <c r="AM1008" s="419"/>
      <c r="AN1008" s="403"/>
      <c r="AO1008" s="419"/>
      <c r="AP1008" s="419"/>
      <c r="AQ1008" s="419"/>
      <c r="AR1008" s="419"/>
      <c r="AS1008" s="419"/>
      <c r="AT1008" s="419"/>
      <c r="AU1008" s="419"/>
      <c r="AV1008" s="419"/>
      <c r="AX1008" s="419"/>
      <c r="AY1008" s="419"/>
      <c r="AZ1008" s="419"/>
      <c r="BB1008" s="419"/>
      <c r="BC1008" s="419"/>
      <c r="BD1008" s="419"/>
      <c r="BF1008" s="419"/>
      <c r="BG1008" s="419"/>
      <c r="BH1008" s="419"/>
      <c r="BJ1008" s="419"/>
      <c r="BK1008" s="419"/>
      <c r="BL1008" s="419"/>
      <c r="BN1008" s="419"/>
      <c r="BO1008" s="419"/>
      <c r="BP1008" s="419"/>
      <c r="BR1008" s="419"/>
      <c r="BS1008" s="419"/>
      <c r="BT1008" s="419"/>
      <c r="BV1008" s="419"/>
      <c r="BW1008" s="419"/>
      <c r="BX1008" s="397"/>
      <c r="BZ1008" s="449"/>
      <c r="CB1008" s="419"/>
      <c r="CC1008" s="419"/>
      <c r="CD1008" s="419"/>
      <c r="CF1008" s="419"/>
      <c r="CG1008" s="419"/>
      <c r="CH1008" s="419"/>
    </row>
    <row r="1009" spans="3:86" ht="21" thickBot="1">
      <c r="C1009" s="425"/>
      <c r="P1009" s="431"/>
      <c r="R1009" s="419"/>
      <c r="S1009" s="446"/>
      <c r="T1009" s="419"/>
      <c r="V1009" s="196"/>
      <c r="W1009" s="419"/>
      <c r="X1009" s="419"/>
      <c r="Z1009" s="419"/>
      <c r="AA1009" s="419"/>
      <c r="AB1009" s="419"/>
      <c r="AD1009" s="419"/>
      <c r="AE1009" s="419"/>
      <c r="AF1009" s="419"/>
      <c r="AH1009" s="419"/>
      <c r="AI1009" s="419"/>
      <c r="AJ1009" s="419"/>
      <c r="AL1009" s="419"/>
      <c r="AM1009" s="419"/>
      <c r="AN1009" s="403"/>
      <c r="AO1009" s="419"/>
      <c r="AP1009" s="419"/>
      <c r="AQ1009" s="419"/>
      <c r="AR1009" s="419"/>
      <c r="AS1009" s="419"/>
      <c r="AT1009" s="419"/>
      <c r="AU1009" s="419"/>
      <c r="AV1009" s="419"/>
      <c r="AX1009" s="419"/>
      <c r="AY1009" s="419"/>
      <c r="AZ1009" s="419"/>
      <c r="BB1009" s="419"/>
      <c r="BC1009" s="419"/>
      <c r="BD1009" s="419"/>
      <c r="BF1009" s="419"/>
      <c r="BG1009" s="419"/>
      <c r="BH1009" s="419"/>
      <c r="BJ1009" s="419"/>
      <c r="BK1009" s="419"/>
      <c r="BL1009" s="419"/>
      <c r="BN1009" s="419"/>
      <c r="BO1009" s="419"/>
      <c r="BP1009" s="419"/>
      <c r="BR1009" s="419"/>
      <c r="BS1009" s="419"/>
      <c r="BT1009" s="419"/>
      <c r="BV1009" s="419"/>
      <c r="BW1009" s="419"/>
      <c r="BX1009" s="397"/>
      <c r="BZ1009" s="449"/>
      <c r="CB1009" s="419"/>
      <c r="CC1009" s="419"/>
      <c r="CD1009" s="419"/>
      <c r="CF1009" s="419"/>
      <c r="CG1009" s="419"/>
      <c r="CH1009" s="419"/>
    </row>
    <row r="1010" spans="3:86" ht="21" thickBot="1">
      <c r="C1010" s="425"/>
      <c r="P1010" s="431"/>
      <c r="R1010" s="419"/>
      <c r="S1010" s="446"/>
      <c r="T1010" s="419"/>
      <c r="V1010" s="196"/>
      <c r="W1010" s="419"/>
      <c r="X1010" s="419"/>
      <c r="Z1010" s="419"/>
      <c r="AA1010" s="419"/>
      <c r="AB1010" s="419"/>
      <c r="AD1010" s="419"/>
      <c r="AE1010" s="419"/>
      <c r="AF1010" s="419"/>
      <c r="AH1010" s="419"/>
      <c r="AI1010" s="419"/>
      <c r="AJ1010" s="419"/>
      <c r="AL1010" s="419"/>
      <c r="AM1010" s="419"/>
      <c r="AN1010" s="403"/>
      <c r="AO1010" s="419"/>
      <c r="AP1010" s="419"/>
      <c r="AQ1010" s="419"/>
      <c r="AR1010" s="419"/>
      <c r="AS1010" s="419"/>
      <c r="AT1010" s="419"/>
      <c r="AU1010" s="419"/>
      <c r="AV1010" s="419"/>
      <c r="AX1010" s="419"/>
      <c r="AY1010" s="419"/>
      <c r="AZ1010" s="419"/>
      <c r="BB1010" s="419"/>
      <c r="BC1010" s="419"/>
      <c r="BD1010" s="419"/>
      <c r="BF1010" s="419"/>
      <c r="BG1010" s="419"/>
      <c r="BH1010" s="419"/>
      <c r="BJ1010" s="419"/>
      <c r="BK1010" s="419"/>
      <c r="BL1010" s="419"/>
      <c r="BN1010" s="419"/>
      <c r="BO1010" s="419"/>
      <c r="BP1010" s="419"/>
      <c r="BR1010" s="419"/>
      <c r="BS1010" s="419"/>
      <c r="BT1010" s="419"/>
      <c r="BV1010" s="419"/>
      <c r="BW1010" s="419"/>
      <c r="BX1010" s="397"/>
      <c r="BZ1010" s="449"/>
      <c r="CB1010" s="419"/>
      <c r="CC1010" s="419"/>
      <c r="CD1010" s="419"/>
      <c r="CF1010" s="419"/>
      <c r="CG1010" s="419"/>
      <c r="CH1010" s="419"/>
    </row>
    <row r="1011" spans="3:86" ht="21" thickBot="1">
      <c r="C1011" s="425"/>
      <c r="P1011" s="431"/>
      <c r="R1011" s="419"/>
      <c r="S1011" s="446"/>
      <c r="T1011" s="419"/>
      <c r="V1011" s="196"/>
      <c r="W1011" s="419"/>
      <c r="X1011" s="419"/>
      <c r="Z1011" s="419"/>
      <c r="AA1011" s="419"/>
      <c r="AB1011" s="419"/>
      <c r="AD1011" s="419"/>
      <c r="AE1011" s="419"/>
      <c r="AF1011" s="419"/>
      <c r="AH1011" s="419"/>
      <c r="AI1011" s="419"/>
      <c r="AJ1011" s="419"/>
      <c r="AL1011" s="419"/>
      <c r="AM1011" s="419"/>
      <c r="AN1011" s="403"/>
      <c r="AO1011" s="419"/>
      <c r="AP1011" s="419"/>
      <c r="AQ1011" s="419"/>
      <c r="AR1011" s="419"/>
      <c r="AS1011" s="419"/>
      <c r="AT1011" s="419"/>
      <c r="AU1011" s="419"/>
      <c r="AV1011" s="419"/>
      <c r="AX1011" s="419"/>
      <c r="AY1011" s="419"/>
      <c r="AZ1011" s="419"/>
      <c r="BB1011" s="419"/>
      <c r="BC1011" s="419"/>
      <c r="BD1011" s="419"/>
      <c r="BF1011" s="419"/>
      <c r="BG1011" s="419"/>
      <c r="BH1011" s="419"/>
      <c r="BJ1011" s="419"/>
      <c r="BK1011" s="419"/>
      <c r="BL1011" s="419"/>
      <c r="BN1011" s="419"/>
      <c r="BO1011" s="419"/>
      <c r="BP1011" s="419"/>
      <c r="BR1011" s="419"/>
      <c r="BS1011" s="419"/>
      <c r="BT1011" s="419"/>
      <c r="BV1011" s="419"/>
      <c r="BW1011" s="419"/>
      <c r="BX1011" s="397"/>
      <c r="BZ1011" s="449"/>
      <c r="CB1011" s="419"/>
      <c r="CC1011" s="419"/>
      <c r="CD1011" s="419"/>
      <c r="CF1011" s="419"/>
      <c r="CG1011" s="419"/>
      <c r="CH1011" s="419"/>
    </row>
    <row r="1012" spans="3:86" ht="21" thickBot="1">
      <c r="C1012" s="425"/>
      <c r="P1012" s="431"/>
      <c r="R1012" s="419"/>
      <c r="S1012" s="446"/>
      <c r="T1012" s="419"/>
      <c r="V1012" s="196"/>
      <c r="W1012" s="419"/>
      <c r="X1012" s="419"/>
      <c r="Z1012" s="419"/>
      <c r="AA1012" s="419"/>
      <c r="AB1012" s="419"/>
      <c r="AD1012" s="419"/>
      <c r="AE1012" s="419"/>
      <c r="AF1012" s="419"/>
      <c r="AH1012" s="419"/>
      <c r="AI1012" s="419"/>
      <c r="AJ1012" s="419"/>
      <c r="AL1012" s="419"/>
      <c r="AM1012" s="419"/>
      <c r="AN1012" s="403"/>
      <c r="AO1012" s="419"/>
      <c r="AP1012" s="419"/>
      <c r="AQ1012" s="419"/>
      <c r="AR1012" s="419"/>
      <c r="AS1012" s="419"/>
      <c r="AT1012" s="419"/>
      <c r="AU1012" s="419"/>
      <c r="AV1012" s="419"/>
      <c r="AX1012" s="419"/>
      <c r="AY1012" s="419"/>
      <c r="AZ1012" s="419"/>
      <c r="BB1012" s="419"/>
      <c r="BC1012" s="419"/>
      <c r="BD1012" s="419"/>
      <c r="BF1012" s="419"/>
      <c r="BG1012" s="419"/>
      <c r="BH1012" s="419"/>
      <c r="BJ1012" s="419"/>
      <c r="BK1012" s="419"/>
      <c r="BL1012" s="419"/>
      <c r="BN1012" s="419"/>
      <c r="BO1012" s="419"/>
      <c r="BP1012" s="419"/>
      <c r="BR1012" s="419"/>
      <c r="BS1012" s="419"/>
      <c r="BT1012" s="419"/>
      <c r="BV1012" s="419"/>
      <c r="BW1012" s="419"/>
      <c r="BX1012" s="397"/>
      <c r="BZ1012" s="449"/>
      <c r="CB1012" s="419"/>
      <c r="CC1012" s="419"/>
      <c r="CD1012" s="419"/>
      <c r="CF1012" s="419"/>
      <c r="CG1012" s="419"/>
      <c r="CH1012" s="419"/>
    </row>
    <row r="1013" spans="3:86" ht="21" thickBot="1">
      <c r="C1013" s="425"/>
      <c r="P1013" s="431"/>
      <c r="R1013" s="419"/>
      <c r="S1013" s="446"/>
      <c r="T1013" s="419"/>
      <c r="V1013" s="196"/>
      <c r="W1013" s="419"/>
      <c r="X1013" s="419"/>
      <c r="Z1013" s="419"/>
      <c r="AA1013" s="419"/>
      <c r="AB1013" s="419"/>
      <c r="AD1013" s="419"/>
      <c r="AE1013" s="419"/>
      <c r="AF1013" s="419"/>
      <c r="AH1013" s="419"/>
      <c r="AI1013" s="419"/>
      <c r="AJ1013" s="419"/>
      <c r="AL1013" s="419"/>
      <c r="AM1013" s="419"/>
      <c r="AN1013" s="403"/>
      <c r="AO1013" s="419"/>
      <c r="AP1013" s="419"/>
      <c r="AQ1013" s="419"/>
      <c r="AR1013" s="419"/>
      <c r="AS1013" s="419"/>
      <c r="AT1013" s="419"/>
      <c r="AU1013" s="419"/>
      <c r="AV1013" s="419"/>
      <c r="AX1013" s="419"/>
      <c r="AY1013" s="419"/>
      <c r="AZ1013" s="419"/>
      <c r="BB1013" s="419"/>
      <c r="BC1013" s="419"/>
      <c r="BD1013" s="419"/>
      <c r="BF1013" s="419"/>
      <c r="BG1013" s="419"/>
      <c r="BH1013" s="419"/>
      <c r="BJ1013" s="419"/>
      <c r="BK1013" s="419"/>
      <c r="BL1013" s="419"/>
      <c r="BN1013" s="419"/>
      <c r="BO1013" s="419"/>
      <c r="BP1013" s="419"/>
      <c r="BR1013" s="419"/>
      <c r="BS1013" s="419"/>
      <c r="BT1013" s="419"/>
      <c r="BV1013" s="419"/>
      <c r="BW1013" s="419"/>
      <c r="BX1013" s="397"/>
      <c r="BZ1013" s="449"/>
      <c r="CB1013" s="419"/>
      <c r="CC1013" s="419"/>
      <c r="CD1013" s="419"/>
      <c r="CF1013" s="419"/>
      <c r="CG1013" s="419"/>
      <c r="CH1013" s="419"/>
    </row>
    <row r="1014" spans="3:86" ht="21" thickBot="1">
      <c r="C1014" s="425"/>
      <c r="P1014" s="431"/>
      <c r="R1014" s="419"/>
      <c r="S1014" s="446"/>
      <c r="T1014" s="419"/>
      <c r="V1014" s="196"/>
      <c r="W1014" s="419"/>
      <c r="X1014" s="419"/>
      <c r="Z1014" s="419"/>
      <c r="AA1014" s="419"/>
      <c r="AB1014" s="419"/>
      <c r="AD1014" s="419"/>
      <c r="AE1014" s="419"/>
      <c r="AF1014" s="419"/>
      <c r="AH1014" s="419"/>
      <c r="AI1014" s="419"/>
      <c r="AJ1014" s="419"/>
      <c r="AL1014" s="419"/>
      <c r="AM1014" s="419"/>
      <c r="AN1014" s="403"/>
      <c r="AO1014" s="419"/>
      <c r="AP1014" s="419"/>
      <c r="AQ1014" s="419"/>
      <c r="AR1014" s="419"/>
      <c r="AS1014" s="419"/>
      <c r="AT1014" s="419"/>
      <c r="AU1014" s="419"/>
      <c r="AV1014" s="419"/>
      <c r="AX1014" s="419"/>
      <c r="AY1014" s="419"/>
      <c r="AZ1014" s="419"/>
      <c r="BB1014" s="419"/>
      <c r="BC1014" s="419"/>
      <c r="BD1014" s="419"/>
      <c r="BF1014" s="419"/>
      <c r="BG1014" s="419"/>
      <c r="BH1014" s="419"/>
      <c r="BJ1014" s="419"/>
      <c r="BK1014" s="419"/>
      <c r="BL1014" s="419"/>
      <c r="BN1014" s="419"/>
      <c r="BO1014" s="419"/>
      <c r="BP1014" s="419"/>
      <c r="BR1014" s="419"/>
      <c r="BS1014" s="419"/>
      <c r="BT1014" s="419"/>
      <c r="BV1014" s="419"/>
      <c r="BW1014" s="419"/>
      <c r="BX1014" s="397"/>
      <c r="BZ1014" s="449"/>
      <c r="CB1014" s="419"/>
      <c r="CC1014" s="419"/>
      <c r="CD1014" s="419"/>
      <c r="CF1014" s="419"/>
      <c r="CG1014" s="419"/>
      <c r="CH1014" s="419"/>
    </row>
    <row r="1015" spans="3:86" ht="21" thickBot="1">
      <c r="C1015" s="425"/>
      <c r="P1015" s="431"/>
      <c r="R1015" s="419"/>
      <c r="S1015" s="446"/>
      <c r="T1015" s="419"/>
      <c r="V1015" s="196"/>
      <c r="W1015" s="419"/>
      <c r="X1015" s="419"/>
      <c r="Z1015" s="419"/>
      <c r="AA1015" s="419"/>
      <c r="AB1015" s="419"/>
      <c r="AD1015" s="419"/>
      <c r="AE1015" s="419"/>
      <c r="AF1015" s="419"/>
      <c r="AH1015" s="419"/>
      <c r="AI1015" s="419"/>
      <c r="AJ1015" s="419"/>
      <c r="AL1015" s="419"/>
      <c r="AM1015" s="419"/>
      <c r="AN1015" s="403"/>
      <c r="AO1015" s="419"/>
      <c r="AP1015" s="419"/>
      <c r="AQ1015" s="419"/>
      <c r="AR1015" s="419"/>
      <c r="AS1015" s="419"/>
      <c r="AT1015" s="419"/>
      <c r="AU1015" s="419"/>
      <c r="AV1015" s="419"/>
      <c r="AX1015" s="419"/>
      <c r="AY1015" s="419"/>
      <c r="AZ1015" s="419"/>
      <c r="BB1015" s="419"/>
      <c r="BC1015" s="419"/>
      <c r="BD1015" s="419"/>
      <c r="BF1015" s="419"/>
      <c r="BG1015" s="419"/>
      <c r="BH1015" s="419"/>
      <c r="BJ1015" s="419"/>
      <c r="BK1015" s="419"/>
      <c r="BL1015" s="419"/>
      <c r="BN1015" s="419"/>
      <c r="BO1015" s="419"/>
      <c r="BP1015" s="419"/>
      <c r="BR1015" s="419"/>
      <c r="BS1015" s="419"/>
      <c r="BT1015" s="419"/>
      <c r="BV1015" s="419"/>
      <c r="BW1015" s="419"/>
      <c r="BX1015" s="397"/>
      <c r="BZ1015" s="449"/>
      <c r="CB1015" s="419"/>
      <c r="CC1015" s="419"/>
      <c r="CD1015" s="419"/>
      <c r="CF1015" s="419"/>
      <c r="CG1015" s="419"/>
      <c r="CH1015" s="419"/>
    </row>
    <row r="1016" spans="3:86" ht="21" thickBot="1">
      <c r="C1016" s="425"/>
      <c r="P1016" s="431"/>
      <c r="R1016" s="419"/>
      <c r="S1016" s="446"/>
      <c r="T1016" s="419"/>
      <c r="V1016" s="196"/>
      <c r="W1016" s="419"/>
      <c r="X1016" s="419"/>
      <c r="Z1016" s="419"/>
      <c r="AA1016" s="419"/>
      <c r="AB1016" s="419"/>
      <c r="AD1016" s="419"/>
      <c r="AE1016" s="419"/>
      <c r="AF1016" s="419"/>
      <c r="AH1016" s="419"/>
      <c r="AI1016" s="419"/>
      <c r="AJ1016" s="419"/>
      <c r="AL1016" s="419"/>
      <c r="AM1016" s="419"/>
      <c r="AN1016" s="403"/>
      <c r="AO1016" s="419"/>
      <c r="AP1016" s="419"/>
      <c r="AQ1016" s="419"/>
      <c r="AR1016" s="419"/>
      <c r="AS1016" s="419"/>
      <c r="AT1016" s="419"/>
      <c r="AU1016" s="419"/>
      <c r="AV1016" s="419"/>
      <c r="AX1016" s="419"/>
      <c r="AY1016" s="419"/>
      <c r="AZ1016" s="419"/>
      <c r="BB1016" s="419"/>
      <c r="BC1016" s="419"/>
      <c r="BD1016" s="419"/>
      <c r="BF1016" s="419"/>
      <c r="BG1016" s="419"/>
      <c r="BH1016" s="419"/>
      <c r="BJ1016" s="419"/>
      <c r="BK1016" s="419"/>
      <c r="BL1016" s="419"/>
      <c r="BN1016" s="419"/>
      <c r="BO1016" s="419"/>
      <c r="BP1016" s="419"/>
      <c r="BR1016" s="419"/>
      <c r="BS1016" s="419"/>
      <c r="BT1016" s="419"/>
      <c r="BV1016" s="419"/>
      <c r="BW1016" s="419"/>
      <c r="BX1016" s="397"/>
      <c r="BZ1016" s="449"/>
      <c r="CB1016" s="419"/>
      <c r="CC1016" s="419"/>
      <c r="CD1016" s="419"/>
      <c r="CF1016" s="419"/>
      <c r="CG1016" s="419"/>
      <c r="CH1016" s="419"/>
    </row>
    <row r="1017" spans="3:86" ht="21" thickBot="1">
      <c r="C1017" s="425"/>
      <c r="P1017" s="431"/>
      <c r="R1017" s="419"/>
      <c r="S1017" s="446"/>
      <c r="T1017" s="419"/>
      <c r="V1017" s="196"/>
      <c r="W1017" s="419"/>
      <c r="X1017" s="419"/>
      <c r="Z1017" s="419"/>
      <c r="AA1017" s="419"/>
      <c r="AB1017" s="419"/>
      <c r="AD1017" s="419"/>
      <c r="AE1017" s="419"/>
      <c r="AF1017" s="419"/>
      <c r="AH1017" s="419"/>
      <c r="AI1017" s="419"/>
      <c r="AJ1017" s="419"/>
      <c r="AL1017" s="419"/>
      <c r="AM1017" s="419"/>
      <c r="AN1017" s="403"/>
      <c r="AO1017" s="419"/>
      <c r="AP1017" s="419"/>
      <c r="AQ1017" s="419"/>
      <c r="AR1017" s="419"/>
      <c r="AS1017" s="419"/>
      <c r="AT1017" s="419"/>
      <c r="AU1017" s="419"/>
      <c r="AV1017" s="419"/>
      <c r="AX1017" s="419"/>
      <c r="AY1017" s="419"/>
      <c r="AZ1017" s="419"/>
      <c r="BB1017" s="419"/>
      <c r="BC1017" s="419"/>
      <c r="BD1017" s="419"/>
      <c r="BF1017" s="419"/>
      <c r="BG1017" s="419"/>
      <c r="BH1017" s="419"/>
      <c r="BJ1017" s="419"/>
      <c r="BK1017" s="419"/>
      <c r="BL1017" s="419"/>
      <c r="BN1017" s="419"/>
      <c r="BO1017" s="419"/>
      <c r="BP1017" s="419"/>
      <c r="BR1017" s="419"/>
      <c r="BS1017" s="419"/>
      <c r="BT1017" s="419"/>
      <c r="BV1017" s="419"/>
      <c r="BW1017" s="419"/>
      <c r="BX1017" s="397"/>
      <c r="BZ1017" s="449"/>
      <c r="CB1017" s="419"/>
      <c r="CC1017" s="419"/>
      <c r="CD1017" s="419"/>
      <c r="CF1017" s="419"/>
      <c r="CG1017" s="419"/>
      <c r="CH1017" s="419"/>
    </row>
    <row r="1018" spans="3:86" ht="21" thickBot="1">
      <c r="C1018" s="425"/>
      <c r="P1018" s="431"/>
      <c r="R1018" s="419"/>
      <c r="S1018" s="446"/>
      <c r="T1018" s="419"/>
      <c r="V1018" s="196"/>
      <c r="W1018" s="419"/>
      <c r="X1018" s="419"/>
      <c r="Z1018" s="419"/>
      <c r="AA1018" s="419"/>
      <c r="AB1018" s="419"/>
      <c r="AD1018" s="419"/>
      <c r="AE1018" s="419"/>
      <c r="AF1018" s="419"/>
      <c r="AH1018" s="419"/>
      <c r="AI1018" s="419"/>
      <c r="AJ1018" s="419"/>
      <c r="AL1018" s="419"/>
      <c r="AM1018" s="419"/>
      <c r="AN1018" s="403"/>
      <c r="AO1018" s="419"/>
      <c r="AP1018" s="419"/>
      <c r="AQ1018" s="419"/>
      <c r="AR1018" s="419"/>
      <c r="AS1018" s="419"/>
      <c r="AT1018" s="419"/>
      <c r="AU1018" s="419"/>
      <c r="AV1018" s="419"/>
      <c r="AX1018" s="419"/>
      <c r="AY1018" s="419"/>
      <c r="AZ1018" s="419"/>
      <c r="BB1018" s="419"/>
      <c r="BC1018" s="419"/>
      <c r="BD1018" s="419"/>
      <c r="BF1018" s="419"/>
      <c r="BG1018" s="419"/>
      <c r="BH1018" s="419"/>
      <c r="BJ1018" s="419"/>
      <c r="BK1018" s="419"/>
      <c r="BL1018" s="419"/>
      <c r="BN1018" s="419"/>
      <c r="BO1018" s="419"/>
      <c r="BP1018" s="419"/>
      <c r="BR1018" s="419"/>
      <c r="BS1018" s="419"/>
      <c r="BT1018" s="419"/>
      <c r="BV1018" s="419"/>
      <c r="BW1018" s="419"/>
      <c r="BX1018" s="397"/>
      <c r="BZ1018" s="449"/>
      <c r="CB1018" s="419"/>
      <c r="CC1018" s="419"/>
      <c r="CD1018" s="419"/>
      <c r="CF1018" s="419"/>
      <c r="CG1018" s="419"/>
      <c r="CH1018" s="419"/>
    </row>
    <row r="1019" spans="3:86" ht="21" thickBot="1">
      <c r="C1019" s="425"/>
      <c r="P1019" s="431"/>
      <c r="R1019" s="419"/>
      <c r="S1019" s="446"/>
      <c r="T1019" s="419"/>
      <c r="V1019" s="196"/>
      <c r="W1019" s="419"/>
      <c r="X1019" s="419"/>
      <c r="Z1019" s="419"/>
      <c r="AA1019" s="419"/>
      <c r="AB1019" s="419"/>
      <c r="AD1019" s="419"/>
      <c r="AE1019" s="419"/>
      <c r="AF1019" s="419"/>
      <c r="AH1019" s="419"/>
      <c r="AI1019" s="419"/>
      <c r="AJ1019" s="419"/>
      <c r="AL1019" s="419"/>
      <c r="AM1019" s="419"/>
      <c r="AN1019" s="403"/>
      <c r="AO1019" s="419"/>
      <c r="AP1019" s="419"/>
      <c r="AQ1019" s="419"/>
      <c r="AR1019" s="419"/>
      <c r="AS1019" s="419"/>
      <c r="AT1019" s="419"/>
      <c r="AU1019" s="419"/>
      <c r="AV1019" s="419"/>
      <c r="AX1019" s="419"/>
      <c r="AY1019" s="419"/>
      <c r="AZ1019" s="419"/>
      <c r="BB1019" s="419"/>
      <c r="BC1019" s="419"/>
      <c r="BD1019" s="419"/>
      <c r="BF1019" s="419"/>
      <c r="BG1019" s="419"/>
      <c r="BH1019" s="419"/>
      <c r="BJ1019" s="419"/>
      <c r="BK1019" s="419"/>
      <c r="BL1019" s="419"/>
      <c r="BN1019" s="419"/>
      <c r="BO1019" s="419"/>
      <c r="BP1019" s="419"/>
      <c r="BR1019" s="419"/>
      <c r="BS1019" s="419"/>
      <c r="BT1019" s="419"/>
      <c r="BV1019" s="419"/>
      <c r="BW1019" s="419"/>
      <c r="BX1019" s="397"/>
      <c r="BZ1019" s="449"/>
      <c r="CB1019" s="419"/>
      <c r="CC1019" s="419"/>
      <c r="CD1019" s="419"/>
      <c r="CF1019" s="419"/>
      <c r="CG1019" s="419"/>
      <c r="CH1019" s="419"/>
    </row>
    <row r="1020" spans="3:86" ht="21" thickBot="1">
      <c r="C1020" s="425"/>
      <c r="P1020" s="431"/>
      <c r="R1020" s="419"/>
      <c r="S1020" s="446"/>
      <c r="T1020" s="419"/>
      <c r="V1020" s="196"/>
      <c r="W1020" s="419"/>
      <c r="X1020" s="419"/>
      <c r="Z1020" s="419"/>
      <c r="AA1020" s="419"/>
      <c r="AB1020" s="419"/>
      <c r="AD1020" s="419"/>
      <c r="AE1020" s="419"/>
      <c r="AF1020" s="419"/>
      <c r="AH1020" s="419"/>
      <c r="AI1020" s="419"/>
      <c r="AJ1020" s="419"/>
      <c r="AL1020" s="419"/>
      <c r="AM1020" s="419"/>
      <c r="AN1020" s="403"/>
      <c r="AO1020" s="419"/>
      <c r="AP1020" s="419"/>
      <c r="AQ1020" s="419"/>
      <c r="AR1020" s="419"/>
      <c r="AS1020" s="419"/>
      <c r="AT1020" s="419"/>
      <c r="AU1020" s="419"/>
      <c r="AV1020" s="419"/>
      <c r="AX1020" s="419"/>
      <c r="AY1020" s="419"/>
      <c r="AZ1020" s="419"/>
      <c r="BB1020" s="419"/>
      <c r="BC1020" s="419"/>
      <c r="BD1020" s="419"/>
      <c r="BF1020" s="419"/>
      <c r="BG1020" s="419"/>
      <c r="BH1020" s="419"/>
      <c r="BJ1020" s="419"/>
      <c r="BK1020" s="419"/>
      <c r="BL1020" s="419"/>
      <c r="BN1020" s="419"/>
      <c r="BO1020" s="419"/>
      <c r="BP1020" s="419"/>
      <c r="BR1020" s="419"/>
      <c r="BS1020" s="419"/>
      <c r="BT1020" s="419"/>
      <c r="BV1020" s="419"/>
      <c r="BW1020" s="419"/>
      <c r="BX1020" s="397"/>
      <c r="BZ1020" s="449"/>
      <c r="CB1020" s="419"/>
      <c r="CC1020" s="419"/>
      <c r="CD1020" s="419"/>
      <c r="CF1020" s="419"/>
      <c r="CG1020" s="419"/>
      <c r="CH1020" s="419"/>
    </row>
    <row r="1021" spans="3:86" ht="21" thickBot="1">
      <c r="C1021" s="425"/>
      <c r="P1021" s="431"/>
      <c r="R1021" s="419"/>
      <c r="S1021" s="446"/>
      <c r="T1021" s="419"/>
      <c r="V1021" s="196"/>
      <c r="W1021" s="419"/>
      <c r="X1021" s="419"/>
      <c r="Z1021" s="419"/>
      <c r="AA1021" s="419"/>
      <c r="AB1021" s="419"/>
      <c r="AD1021" s="419"/>
      <c r="AE1021" s="419"/>
      <c r="AF1021" s="419"/>
      <c r="AH1021" s="419"/>
      <c r="AI1021" s="419"/>
      <c r="AJ1021" s="419"/>
      <c r="AL1021" s="419"/>
      <c r="AM1021" s="419"/>
      <c r="AN1021" s="403"/>
      <c r="AO1021" s="419"/>
      <c r="AP1021" s="419"/>
      <c r="AQ1021" s="419"/>
      <c r="AR1021" s="419"/>
      <c r="AS1021" s="419"/>
      <c r="AT1021" s="419"/>
      <c r="AU1021" s="419"/>
      <c r="AV1021" s="419"/>
      <c r="AX1021" s="419"/>
      <c r="AY1021" s="419"/>
      <c r="AZ1021" s="419"/>
      <c r="BB1021" s="419"/>
      <c r="BC1021" s="419"/>
      <c r="BD1021" s="419"/>
      <c r="BF1021" s="419"/>
      <c r="BG1021" s="419"/>
      <c r="BH1021" s="419"/>
      <c r="BJ1021" s="419"/>
      <c r="BK1021" s="419"/>
      <c r="BL1021" s="419"/>
      <c r="BN1021" s="419"/>
      <c r="BO1021" s="419"/>
      <c r="BP1021" s="419"/>
      <c r="BR1021" s="419"/>
      <c r="BS1021" s="419"/>
      <c r="BT1021" s="419"/>
      <c r="BV1021" s="419"/>
      <c r="BW1021" s="419"/>
      <c r="BX1021" s="397"/>
      <c r="BZ1021" s="449"/>
      <c r="CB1021" s="419"/>
      <c r="CC1021" s="419"/>
      <c r="CD1021" s="419"/>
      <c r="CF1021" s="419"/>
      <c r="CG1021" s="419"/>
      <c r="CH1021" s="419"/>
    </row>
    <row r="1022" spans="3:86" ht="21" thickBot="1">
      <c r="C1022" s="425"/>
      <c r="P1022" s="431"/>
      <c r="R1022" s="419"/>
      <c r="S1022" s="446"/>
      <c r="T1022" s="419"/>
      <c r="V1022" s="196"/>
      <c r="W1022" s="419"/>
      <c r="X1022" s="419"/>
      <c r="Z1022" s="419"/>
      <c r="AA1022" s="419"/>
      <c r="AB1022" s="419"/>
      <c r="AD1022" s="419"/>
      <c r="AE1022" s="419"/>
      <c r="AF1022" s="419"/>
      <c r="AH1022" s="419"/>
      <c r="AI1022" s="419"/>
      <c r="AJ1022" s="419"/>
      <c r="AL1022" s="419"/>
      <c r="AM1022" s="419"/>
      <c r="AN1022" s="403"/>
      <c r="AO1022" s="419"/>
      <c r="AP1022" s="419"/>
      <c r="AQ1022" s="419"/>
      <c r="AR1022" s="419"/>
      <c r="AS1022" s="419"/>
      <c r="AT1022" s="419"/>
      <c r="AU1022" s="419"/>
      <c r="AV1022" s="419"/>
      <c r="AX1022" s="419"/>
      <c r="AY1022" s="419"/>
      <c r="AZ1022" s="419"/>
      <c r="BB1022" s="419"/>
      <c r="BC1022" s="419"/>
      <c r="BD1022" s="419"/>
      <c r="BF1022" s="419"/>
      <c r="BG1022" s="419"/>
      <c r="BH1022" s="419"/>
      <c r="BJ1022" s="419"/>
      <c r="BK1022" s="419"/>
      <c r="BL1022" s="419"/>
      <c r="BN1022" s="419"/>
      <c r="BO1022" s="419"/>
      <c r="BP1022" s="419"/>
      <c r="BR1022" s="419"/>
      <c r="BS1022" s="419"/>
      <c r="BT1022" s="419"/>
      <c r="BV1022" s="419"/>
      <c r="BW1022" s="419"/>
      <c r="BX1022" s="397"/>
      <c r="BZ1022" s="449"/>
      <c r="CB1022" s="419"/>
      <c r="CC1022" s="419"/>
      <c r="CD1022" s="419"/>
      <c r="CF1022" s="419"/>
      <c r="CG1022" s="419"/>
      <c r="CH1022" s="419"/>
    </row>
    <row r="1023" spans="3:86" ht="21" thickBot="1">
      <c r="C1023" s="425"/>
      <c r="P1023" s="431"/>
      <c r="R1023" s="419"/>
      <c r="S1023" s="446"/>
      <c r="T1023" s="419"/>
      <c r="V1023" s="196"/>
      <c r="W1023" s="419"/>
      <c r="X1023" s="419"/>
      <c r="Z1023" s="419"/>
      <c r="AA1023" s="419"/>
      <c r="AB1023" s="419"/>
      <c r="AD1023" s="419"/>
      <c r="AE1023" s="419"/>
      <c r="AF1023" s="419"/>
      <c r="AH1023" s="419"/>
      <c r="AI1023" s="419"/>
      <c r="AJ1023" s="419"/>
      <c r="AL1023" s="419"/>
      <c r="AM1023" s="419"/>
      <c r="AN1023" s="403"/>
      <c r="AO1023" s="419"/>
      <c r="AP1023" s="419"/>
      <c r="AQ1023" s="419"/>
      <c r="AR1023" s="419"/>
      <c r="AS1023" s="419"/>
      <c r="AT1023" s="419"/>
      <c r="AU1023" s="419"/>
      <c r="AV1023" s="419"/>
      <c r="AX1023" s="419"/>
      <c r="AY1023" s="419"/>
      <c r="AZ1023" s="419"/>
      <c r="BB1023" s="419"/>
      <c r="BC1023" s="419"/>
      <c r="BD1023" s="419"/>
      <c r="BF1023" s="419"/>
      <c r="BG1023" s="419"/>
      <c r="BH1023" s="419"/>
      <c r="BJ1023" s="419"/>
      <c r="BK1023" s="419"/>
      <c r="BL1023" s="419"/>
      <c r="BN1023" s="419"/>
      <c r="BO1023" s="419"/>
      <c r="BP1023" s="419"/>
      <c r="BR1023" s="419"/>
      <c r="BS1023" s="419"/>
      <c r="BT1023" s="419"/>
      <c r="BV1023" s="419"/>
      <c r="BW1023" s="419"/>
      <c r="BX1023" s="397"/>
      <c r="BZ1023" s="449"/>
      <c r="CB1023" s="419"/>
      <c r="CC1023" s="419"/>
      <c r="CD1023" s="419"/>
      <c r="CF1023" s="419"/>
      <c r="CG1023" s="419"/>
      <c r="CH1023" s="419"/>
    </row>
    <row r="1024" spans="3:86" ht="21" thickBot="1">
      <c r="C1024" s="425"/>
      <c r="P1024" s="431"/>
      <c r="R1024" s="419"/>
      <c r="S1024" s="446"/>
      <c r="T1024" s="419"/>
      <c r="V1024" s="196"/>
      <c r="W1024" s="419"/>
      <c r="X1024" s="419"/>
      <c r="Z1024" s="419"/>
      <c r="AA1024" s="419"/>
      <c r="AB1024" s="419"/>
      <c r="AD1024" s="419"/>
      <c r="AE1024" s="419"/>
      <c r="AF1024" s="419"/>
      <c r="AH1024" s="419"/>
      <c r="AI1024" s="419"/>
      <c r="AJ1024" s="419"/>
      <c r="AL1024" s="419"/>
      <c r="AM1024" s="419"/>
      <c r="AN1024" s="403"/>
      <c r="AO1024" s="419"/>
      <c r="AP1024" s="419"/>
      <c r="AQ1024" s="419"/>
      <c r="AR1024" s="419"/>
      <c r="AS1024" s="419"/>
      <c r="AT1024" s="419"/>
      <c r="AU1024" s="419"/>
      <c r="AV1024" s="419"/>
      <c r="AX1024" s="419"/>
      <c r="AY1024" s="419"/>
      <c r="AZ1024" s="419"/>
      <c r="BB1024" s="419"/>
      <c r="BC1024" s="419"/>
      <c r="BD1024" s="419"/>
      <c r="BF1024" s="419"/>
      <c r="BG1024" s="419"/>
      <c r="BH1024" s="419"/>
      <c r="BJ1024" s="419"/>
      <c r="BK1024" s="419"/>
      <c r="BL1024" s="419"/>
      <c r="BN1024" s="419"/>
      <c r="BO1024" s="419"/>
      <c r="BP1024" s="419"/>
      <c r="BR1024" s="419"/>
      <c r="BS1024" s="419"/>
      <c r="BT1024" s="419"/>
      <c r="BV1024" s="419"/>
      <c r="BW1024" s="419"/>
      <c r="BX1024" s="397"/>
      <c r="BZ1024" s="449"/>
      <c r="CB1024" s="419"/>
      <c r="CC1024" s="419"/>
      <c r="CD1024" s="419"/>
      <c r="CF1024" s="419"/>
      <c r="CG1024" s="419"/>
      <c r="CH1024" s="419"/>
    </row>
    <row r="1025" spans="3:86" ht="21" thickBot="1">
      <c r="C1025" s="425"/>
      <c r="P1025" s="431"/>
      <c r="R1025" s="419"/>
      <c r="S1025" s="446"/>
      <c r="T1025" s="419"/>
      <c r="V1025" s="196"/>
      <c r="W1025" s="419"/>
      <c r="X1025" s="419"/>
      <c r="Z1025" s="419"/>
      <c r="AA1025" s="419"/>
      <c r="AB1025" s="419"/>
      <c r="AD1025" s="419"/>
      <c r="AE1025" s="419"/>
      <c r="AF1025" s="419"/>
      <c r="AH1025" s="419"/>
      <c r="AI1025" s="419"/>
      <c r="AJ1025" s="419"/>
      <c r="AL1025" s="419"/>
      <c r="AM1025" s="419"/>
      <c r="AN1025" s="403"/>
      <c r="AO1025" s="419"/>
      <c r="AP1025" s="419"/>
      <c r="AQ1025" s="419"/>
      <c r="AR1025" s="419"/>
      <c r="AS1025" s="419"/>
      <c r="AT1025" s="419"/>
      <c r="AU1025" s="419"/>
      <c r="AV1025" s="419"/>
      <c r="AX1025" s="419"/>
      <c r="AY1025" s="419"/>
      <c r="AZ1025" s="419"/>
      <c r="BB1025" s="419"/>
      <c r="BC1025" s="419"/>
      <c r="BD1025" s="419"/>
      <c r="BF1025" s="419"/>
      <c r="BG1025" s="419"/>
      <c r="BH1025" s="419"/>
      <c r="BJ1025" s="419"/>
      <c r="BK1025" s="419"/>
      <c r="BL1025" s="419"/>
      <c r="BN1025" s="419"/>
      <c r="BO1025" s="419"/>
      <c r="BP1025" s="419"/>
      <c r="BR1025" s="419"/>
      <c r="BS1025" s="419"/>
      <c r="BT1025" s="419"/>
      <c r="BV1025" s="419"/>
      <c r="BW1025" s="419"/>
      <c r="BX1025" s="397"/>
      <c r="BZ1025" s="449"/>
      <c r="CB1025" s="419"/>
      <c r="CC1025" s="419"/>
      <c r="CD1025" s="419"/>
      <c r="CF1025" s="419"/>
      <c r="CG1025" s="419"/>
      <c r="CH1025" s="419"/>
    </row>
    <row r="1026" spans="3:86" ht="21" thickBot="1">
      <c r="C1026" s="425"/>
      <c r="P1026" s="431"/>
      <c r="R1026" s="419"/>
      <c r="S1026" s="446"/>
      <c r="T1026" s="419"/>
      <c r="V1026" s="196"/>
      <c r="W1026" s="419"/>
      <c r="X1026" s="419"/>
      <c r="Z1026" s="419"/>
      <c r="AA1026" s="419"/>
      <c r="AB1026" s="419"/>
      <c r="AD1026" s="419"/>
      <c r="AE1026" s="419"/>
      <c r="AF1026" s="419"/>
      <c r="AH1026" s="419"/>
      <c r="AI1026" s="419"/>
      <c r="AJ1026" s="419"/>
      <c r="AL1026" s="419"/>
      <c r="AM1026" s="419"/>
      <c r="AN1026" s="403"/>
      <c r="AO1026" s="419"/>
      <c r="AP1026" s="419"/>
      <c r="AQ1026" s="419"/>
      <c r="AR1026" s="419"/>
      <c r="AS1026" s="419"/>
      <c r="AT1026" s="419"/>
      <c r="AU1026" s="419"/>
      <c r="AV1026" s="419"/>
      <c r="AX1026" s="419"/>
      <c r="AY1026" s="419"/>
      <c r="AZ1026" s="419"/>
      <c r="BB1026" s="419"/>
      <c r="BC1026" s="419"/>
      <c r="BD1026" s="419"/>
      <c r="BF1026" s="419"/>
      <c r="BG1026" s="419"/>
      <c r="BH1026" s="419"/>
      <c r="BJ1026" s="419"/>
      <c r="BK1026" s="419"/>
      <c r="BL1026" s="419"/>
      <c r="BN1026" s="419"/>
      <c r="BO1026" s="419"/>
      <c r="BP1026" s="419"/>
      <c r="BR1026" s="419"/>
      <c r="BS1026" s="419"/>
      <c r="BT1026" s="419"/>
      <c r="BV1026" s="419"/>
      <c r="BW1026" s="419"/>
      <c r="BX1026" s="397"/>
      <c r="BZ1026" s="449"/>
      <c r="CB1026" s="419"/>
      <c r="CC1026" s="419"/>
      <c r="CD1026" s="419"/>
      <c r="CF1026" s="419"/>
      <c r="CG1026" s="419"/>
      <c r="CH1026" s="419"/>
    </row>
    <row r="1027" spans="3:86" ht="21" thickBot="1">
      <c r="C1027" s="425"/>
      <c r="P1027" s="431"/>
      <c r="R1027" s="419"/>
      <c r="S1027" s="446"/>
      <c r="T1027" s="419"/>
      <c r="V1027" s="196"/>
      <c r="W1027" s="419"/>
      <c r="X1027" s="419"/>
      <c r="Z1027" s="419"/>
      <c r="AA1027" s="419"/>
      <c r="AB1027" s="419"/>
      <c r="AD1027" s="419"/>
      <c r="AE1027" s="419"/>
      <c r="AF1027" s="419"/>
      <c r="AH1027" s="419"/>
      <c r="AI1027" s="419"/>
      <c r="AJ1027" s="419"/>
      <c r="AL1027" s="419"/>
      <c r="AM1027" s="419"/>
      <c r="AN1027" s="403"/>
      <c r="AO1027" s="419"/>
      <c r="AP1027" s="419"/>
      <c r="AQ1027" s="419"/>
      <c r="AR1027" s="419"/>
      <c r="AS1027" s="419"/>
      <c r="AT1027" s="419"/>
      <c r="AU1027" s="419"/>
      <c r="AV1027" s="419"/>
      <c r="AX1027" s="419"/>
      <c r="AY1027" s="419"/>
      <c r="AZ1027" s="419"/>
      <c r="BB1027" s="419"/>
      <c r="BC1027" s="419"/>
      <c r="BD1027" s="419"/>
      <c r="BF1027" s="419"/>
      <c r="BG1027" s="419"/>
      <c r="BH1027" s="419"/>
      <c r="BJ1027" s="419"/>
      <c r="BK1027" s="419"/>
      <c r="BL1027" s="419"/>
      <c r="BN1027" s="419"/>
      <c r="BO1027" s="419"/>
      <c r="BP1027" s="419"/>
      <c r="BR1027" s="419"/>
      <c r="BS1027" s="419"/>
      <c r="BT1027" s="419"/>
      <c r="BV1027" s="419"/>
      <c r="BW1027" s="419"/>
      <c r="BX1027" s="397"/>
      <c r="BZ1027" s="449"/>
      <c r="CB1027" s="419"/>
      <c r="CC1027" s="419"/>
      <c r="CD1027" s="419"/>
      <c r="CF1027" s="419"/>
      <c r="CG1027" s="419"/>
      <c r="CH1027" s="419"/>
    </row>
    <row r="1028" spans="3:86" ht="21" thickBot="1">
      <c r="C1028" s="425"/>
      <c r="P1028" s="431"/>
      <c r="R1028" s="419"/>
      <c r="S1028" s="446"/>
      <c r="T1028" s="419"/>
      <c r="V1028" s="196"/>
      <c r="W1028" s="419"/>
      <c r="X1028" s="419"/>
      <c r="Z1028" s="419"/>
      <c r="AA1028" s="419"/>
      <c r="AB1028" s="419"/>
      <c r="AD1028" s="419"/>
      <c r="AE1028" s="419"/>
      <c r="AF1028" s="419"/>
      <c r="AH1028" s="419"/>
      <c r="AI1028" s="419"/>
      <c r="AJ1028" s="419"/>
      <c r="AL1028" s="419"/>
      <c r="AM1028" s="419"/>
      <c r="AN1028" s="403"/>
      <c r="AO1028" s="419"/>
      <c r="AP1028" s="419"/>
      <c r="AQ1028" s="419"/>
      <c r="AR1028" s="419"/>
      <c r="AS1028" s="419"/>
      <c r="AT1028" s="419"/>
      <c r="AU1028" s="419"/>
      <c r="AV1028" s="419"/>
      <c r="AX1028" s="419"/>
      <c r="AY1028" s="419"/>
      <c r="AZ1028" s="419"/>
      <c r="BB1028" s="419"/>
      <c r="BC1028" s="419"/>
      <c r="BD1028" s="419"/>
      <c r="BF1028" s="419"/>
      <c r="BG1028" s="419"/>
      <c r="BH1028" s="419"/>
      <c r="BJ1028" s="419"/>
      <c r="BK1028" s="419"/>
      <c r="BL1028" s="419"/>
      <c r="BN1028" s="419"/>
      <c r="BO1028" s="419"/>
      <c r="BP1028" s="419"/>
      <c r="BR1028" s="419"/>
      <c r="BS1028" s="419"/>
      <c r="BT1028" s="419"/>
      <c r="BV1028" s="419"/>
      <c r="BW1028" s="419"/>
      <c r="BX1028" s="397"/>
      <c r="BZ1028" s="449"/>
      <c r="CB1028" s="419"/>
      <c r="CC1028" s="419"/>
      <c r="CD1028" s="419"/>
      <c r="CF1028" s="419"/>
      <c r="CG1028" s="419"/>
      <c r="CH1028" s="419"/>
    </row>
    <row r="1029" spans="3:86" ht="21" thickBot="1">
      <c r="C1029" s="425"/>
      <c r="P1029" s="431"/>
      <c r="R1029" s="419"/>
      <c r="S1029" s="446"/>
      <c r="T1029" s="419"/>
      <c r="V1029" s="196"/>
      <c r="W1029" s="419"/>
      <c r="X1029" s="419"/>
      <c r="Z1029" s="419"/>
      <c r="AA1029" s="419"/>
      <c r="AB1029" s="419"/>
      <c r="AD1029" s="419"/>
      <c r="AE1029" s="419"/>
      <c r="AF1029" s="419"/>
      <c r="AH1029" s="419"/>
      <c r="AI1029" s="419"/>
      <c r="AJ1029" s="419"/>
      <c r="AL1029" s="419"/>
      <c r="AM1029" s="419"/>
      <c r="AN1029" s="403"/>
      <c r="AO1029" s="419"/>
      <c r="AP1029" s="419"/>
      <c r="AQ1029" s="419"/>
      <c r="AR1029" s="419"/>
      <c r="AS1029" s="419"/>
      <c r="AT1029" s="419"/>
      <c r="AU1029" s="419"/>
      <c r="AV1029" s="419"/>
      <c r="AX1029" s="419"/>
      <c r="AY1029" s="419"/>
      <c r="AZ1029" s="419"/>
      <c r="BB1029" s="419"/>
      <c r="BC1029" s="419"/>
      <c r="BD1029" s="419"/>
      <c r="BF1029" s="419"/>
      <c r="BG1029" s="419"/>
      <c r="BH1029" s="419"/>
      <c r="BJ1029" s="419"/>
      <c r="BK1029" s="419"/>
      <c r="BL1029" s="419"/>
      <c r="BN1029" s="419"/>
      <c r="BO1029" s="419"/>
      <c r="BP1029" s="419"/>
      <c r="BR1029" s="419"/>
      <c r="BS1029" s="419"/>
      <c r="BT1029" s="419"/>
      <c r="BV1029" s="419"/>
      <c r="BW1029" s="419"/>
      <c r="BX1029" s="397"/>
      <c r="BZ1029" s="449"/>
      <c r="CB1029" s="419"/>
      <c r="CC1029" s="419"/>
      <c r="CD1029" s="419"/>
      <c r="CF1029" s="419"/>
      <c r="CG1029" s="419"/>
      <c r="CH1029" s="419"/>
    </row>
    <row r="1030" spans="3:86" ht="21" thickBot="1">
      <c r="C1030" s="425"/>
      <c r="P1030" s="431"/>
      <c r="R1030" s="419"/>
      <c r="S1030" s="446"/>
      <c r="T1030" s="419"/>
      <c r="V1030" s="196"/>
      <c r="W1030" s="419"/>
      <c r="X1030" s="419"/>
      <c r="Z1030" s="419"/>
      <c r="AA1030" s="419"/>
      <c r="AB1030" s="419"/>
      <c r="AD1030" s="419"/>
      <c r="AE1030" s="419"/>
      <c r="AF1030" s="419"/>
      <c r="AH1030" s="419"/>
      <c r="AI1030" s="419"/>
      <c r="AJ1030" s="419"/>
      <c r="AL1030" s="419"/>
      <c r="AM1030" s="419"/>
      <c r="AN1030" s="403"/>
      <c r="AO1030" s="419"/>
      <c r="AP1030" s="419"/>
      <c r="AQ1030" s="419"/>
      <c r="AR1030" s="419"/>
      <c r="AS1030" s="419"/>
      <c r="AT1030" s="419"/>
      <c r="AU1030" s="419"/>
      <c r="AV1030" s="419"/>
      <c r="AX1030" s="419"/>
      <c r="AY1030" s="419"/>
      <c r="AZ1030" s="419"/>
      <c r="BB1030" s="419"/>
      <c r="BC1030" s="419"/>
      <c r="BD1030" s="419"/>
      <c r="BF1030" s="419"/>
      <c r="BG1030" s="419"/>
      <c r="BH1030" s="419"/>
      <c r="BJ1030" s="419"/>
      <c r="BK1030" s="419"/>
      <c r="BL1030" s="419"/>
      <c r="BN1030" s="419"/>
      <c r="BO1030" s="419"/>
      <c r="BP1030" s="419"/>
      <c r="BR1030" s="419"/>
      <c r="BS1030" s="419"/>
      <c r="BT1030" s="419"/>
      <c r="BV1030" s="419"/>
      <c r="BW1030" s="419"/>
      <c r="BX1030" s="397"/>
      <c r="BZ1030" s="449"/>
      <c r="CB1030" s="419"/>
      <c r="CC1030" s="419"/>
      <c r="CD1030" s="419"/>
      <c r="CF1030" s="419"/>
      <c r="CG1030" s="419"/>
      <c r="CH1030" s="419"/>
    </row>
    <row r="1031" spans="3:86" ht="21" thickBot="1">
      <c r="C1031" s="425"/>
      <c r="P1031" s="431"/>
      <c r="R1031" s="419"/>
      <c r="S1031" s="446"/>
      <c r="T1031" s="419"/>
      <c r="V1031" s="196"/>
      <c r="W1031" s="419"/>
      <c r="X1031" s="419"/>
      <c r="Z1031" s="419"/>
      <c r="AA1031" s="419"/>
      <c r="AB1031" s="419"/>
      <c r="AD1031" s="419"/>
      <c r="AE1031" s="419"/>
      <c r="AF1031" s="419"/>
      <c r="AH1031" s="419"/>
      <c r="AI1031" s="419"/>
      <c r="AJ1031" s="419"/>
      <c r="AL1031" s="419"/>
      <c r="AM1031" s="419"/>
      <c r="AN1031" s="403"/>
      <c r="AO1031" s="419"/>
      <c r="AP1031" s="419"/>
      <c r="AQ1031" s="419"/>
      <c r="AR1031" s="419"/>
      <c r="AS1031" s="419"/>
      <c r="AT1031" s="419"/>
      <c r="AU1031" s="419"/>
      <c r="AV1031" s="419"/>
      <c r="AX1031" s="419"/>
      <c r="AY1031" s="419"/>
      <c r="AZ1031" s="419"/>
      <c r="BB1031" s="419"/>
      <c r="BC1031" s="419"/>
      <c r="BD1031" s="419"/>
      <c r="BF1031" s="419"/>
      <c r="BG1031" s="419"/>
      <c r="BH1031" s="419"/>
      <c r="BJ1031" s="419"/>
      <c r="BK1031" s="419"/>
      <c r="BL1031" s="419"/>
      <c r="BN1031" s="419"/>
      <c r="BO1031" s="419"/>
      <c r="BP1031" s="419"/>
      <c r="BR1031" s="419"/>
      <c r="BS1031" s="419"/>
      <c r="BT1031" s="419"/>
      <c r="BV1031" s="419"/>
      <c r="BW1031" s="419"/>
      <c r="BX1031" s="397"/>
      <c r="BZ1031" s="449"/>
      <c r="CB1031" s="419"/>
      <c r="CC1031" s="419"/>
      <c r="CD1031" s="419"/>
      <c r="CF1031" s="419"/>
      <c r="CG1031" s="419"/>
      <c r="CH1031" s="419"/>
    </row>
    <row r="1032" spans="3:86" ht="21" thickBot="1">
      <c r="C1032" s="425"/>
      <c r="P1032" s="431"/>
      <c r="R1032" s="419"/>
      <c r="S1032" s="446"/>
      <c r="T1032" s="419"/>
      <c r="V1032" s="196"/>
      <c r="W1032" s="419"/>
      <c r="X1032" s="419"/>
      <c r="Z1032" s="419"/>
      <c r="AA1032" s="419"/>
      <c r="AB1032" s="419"/>
      <c r="AD1032" s="419"/>
      <c r="AE1032" s="419"/>
      <c r="AF1032" s="419"/>
      <c r="AH1032" s="419"/>
      <c r="AI1032" s="419"/>
      <c r="AJ1032" s="419"/>
      <c r="AL1032" s="419"/>
      <c r="AM1032" s="419"/>
      <c r="AN1032" s="403"/>
      <c r="AO1032" s="419"/>
      <c r="AP1032" s="419"/>
      <c r="AQ1032" s="419"/>
      <c r="AR1032" s="419"/>
      <c r="AS1032" s="419"/>
      <c r="AT1032" s="419"/>
      <c r="AU1032" s="419"/>
      <c r="AV1032" s="419"/>
      <c r="AX1032" s="419"/>
      <c r="AY1032" s="419"/>
      <c r="AZ1032" s="419"/>
      <c r="BB1032" s="419"/>
      <c r="BC1032" s="419"/>
      <c r="BD1032" s="419"/>
      <c r="BF1032" s="419"/>
      <c r="BG1032" s="419"/>
      <c r="BH1032" s="419"/>
      <c r="BJ1032" s="419"/>
      <c r="BK1032" s="419"/>
      <c r="BL1032" s="419"/>
      <c r="BN1032" s="419"/>
      <c r="BO1032" s="419"/>
      <c r="BP1032" s="419"/>
      <c r="BR1032" s="419"/>
      <c r="BS1032" s="419"/>
      <c r="BT1032" s="419"/>
      <c r="BV1032" s="419"/>
      <c r="BW1032" s="419"/>
      <c r="BX1032" s="397"/>
      <c r="BZ1032" s="449"/>
      <c r="CB1032" s="419"/>
      <c r="CC1032" s="419"/>
      <c r="CD1032" s="419"/>
      <c r="CF1032" s="419"/>
      <c r="CG1032" s="419"/>
      <c r="CH1032" s="419"/>
    </row>
    <row r="1033" spans="3:86" ht="21" thickBot="1">
      <c r="C1033" s="425"/>
      <c r="P1033" s="431"/>
      <c r="R1033" s="419"/>
      <c r="S1033" s="446"/>
      <c r="T1033" s="419"/>
      <c r="V1033" s="196"/>
      <c r="W1033" s="419"/>
      <c r="X1033" s="419"/>
      <c r="Z1033" s="419"/>
      <c r="AA1033" s="419"/>
      <c r="AB1033" s="419"/>
      <c r="AD1033" s="419"/>
      <c r="AE1033" s="419"/>
      <c r="AF1033" s="419"/>
      <c r="AH1033" s="419"/>
      <c r="AI1033" s="419"/>
      <c r="AJ1033" s="419"/>
      <c r="AL1033" s="419"/>
      <c r="AM1033" s="419"/>
      <c r="AN1033" s="403"/>
      <c r="AO1033" s="419"/>
      <c r="AP1033" s="419"/>
      <c r="AQ1033" s="419"/>
      <c r="AR1033" s="419"/>
      <c r="AS1033" s="419"/>
      <c r="AT1033" s="419"/>
      <c r="AU1033" s="419"/>
      <c r="AV1033" s="419"/>
      <c r="AX1033" s="419"/>
      <c r="AY1033" s="419"/>
      <c r="AZ1033" s="419"/>
      <c r="BB1033" s="419"/>
      <c r="BC1033" s="419"/>
      <c r="BD1033" s="419"/>
      <c r="BF1033" s="419"/>
      <c r="BG1033" s="419"/>
      <c r="BH1033" s="419"/>
      <c r="BJ1033" s="419"/>
      <c r="BK1033" s="419"/>
      <c r="BL1033" s="419"/>
      <c r="BN1033" s="419"/>
      <c r="BO1033" s="419"/>
      <c r="BP1033" s="419"/>
      <c r="BR1033" s="419"/>
      <c r="BS1033" s="419"/>
      <c r="BT1033" s="419"/>
      <c r="BV1033" s="419"/>
      <c r="BW1033" s="419"/>
      <c r="BX1033" s="397"/>
      <c r="BZ1033" s="449"/>
      <c r="CB1033" s="419"/>
      <c r="CC1033" s="419"/>
      <c r="CD1033" s="419"/>
      <c r="CF1033" s="419"/>
      <c r="CG1033" s="419"/>
      <c r="CH1033" s="419"/>
    </row>
    <row r="1034" spans="3:86" ht="21" thickBot="1">
      <c r="C1034" s="425"/>
      <c r="P1034" s="431"/>
      <c r="R1034" s="419"/>
      <c r="S1034" s="446"/>
      <c r="T1034" s="419"/>
      <c r="V1034" s="196"/>
      <c r="W1034" s="419"/>
      <c r="X1034" s="419"/>
      <c r="Z1034" s="419"/>
      <c r="AA1034" s="419"/>
      <c r="AB1034" s="419"/>
      <c r="AD1034" s="419"/>
      <c r="AE1034" s="419"/>
      <c r="AF1034" s="419"/>
      <c r="AH1034" s="419"/>
      <c r="AI1034" s="419"/>
      <c r="AJ1034" s="419"/>
      <c r="AL1034" s="419"/>
      <c r="AM1034" s="419"/>
      <c r="AN1034" s="403"/>
      <c r="AO1034" s="419"/>
      <c r="AP1034" s="419"/>
      <c r="AQ1034" s="419"/>
      <c r="AR1034" s="419"/>
      <c r="AS1034" s="419"/>
      <c r="AT1034" s="419"/>
      <c r="AU1034" s="419"/>
      <c r="AV1034" s="419"/>
      <c r="AX1034" s="419"/>
      <c r="AY1034" s="419"/>
      <c r="AZ1034" s="419"/>
      <c r="BB1034" s="419"/>
      <c r="BC1034" s="419"/>
      <c r="BD1034" s="419"/>
      <c r="BF1034" s="419"/>
      <c r="BG1034" s="419"/>
      <c r="BH1034" s="419"/>
      <c r="BJ1034" s="419"/>
      <c r="BK1034" s="419"/>
      <c r="BL1034" s="419"/>
      <c r="BN1034" s="419"/>
      <c r="BO1034" s="419"/>
      <c r="BP1034" s="419"/>
      <c r="BR1034" s="419"/>
      <c r="BS1034" s="419"/>
      <c r="BT1034" s="419"/>
      <c r="BV1034" s="419"/>
      <c r="BW1034" s="419"/>
      <c r="BX1034" s="397"/>
      <c r="BZ1034" s="449"/>
      <c r="CB1034" s="419"/>
      <c r="CC1034" s="419"/>
      <c r="CD1034" s="419"/>
      <c r="CF1034" s="419"/>
      <c r="CG1034" s="419"/>
      <c r="CH1034" s="419"/>
    </row>
    <row r="1035" spans="3:86" ht="21" thickBot="1">
      <c r="C1035" s="425"/>
      <c r="P1035" s="431"/>
      <c r="R1035" s="419"/>
      <c r="S1035" s="446"/>
      <c r="T1035" s="419"/>
      <c r="V1035" s="196"/>
      <c r="W1035" s="419"/>
      <c r="X1035" s="419"/>
      <c r="Z1035" s="419"/>
      <c r="AA1035" s="419"/>
      <c r="AB1035" s="419"/>
      <c r="AD1035" s="419"/>
      <c r="AE1035" s="419"/>
      <c r="AF1035" s="419"/>
      <c r="AH1035" s="419"/>
      <c r="AI1035" s="419"/>
      <c r="AJ1035" s="419"/>
      <c r="AL1035" s="419"/>
      <c r="AM1035" s="419"/>
      <c r="AN1035" s="403"/>
      <c r="AO1035" s="419"/>
      <c r="AP1035" s="419"/>
      <c r="AQ1035" s="419"/>
      <c r="AR1035" s="419"/>
      <c r="AS1035" s="419"/>
      <c r="AT1035" s="419"/>
      <c r="AU1035" s="419"/>
      <c r="AV1035" s="419"/>
      <c r="AX1035" s="419"/>
      <c r="AY1035" s="419"/>
      <c r="AZ1035" s="419"/>
      <c r="BB1035" s="419"/>
      <c r="BC1035" s="419"/>
      <c r="BD1035" s="419"/>
      <c r="BF1035" s="419"/>
      <c r="BG1035" s="419"/>
      <c r="BH1035" s="419"/>
      <c r="BJ1035" s="419"/>
      <c r="BK1035" s="419"/>
      <c r="BL1035" s="419"/>
      <c r="BN1035" s="419"/>
      <c r="BO1035" s="419"/>
      <c r="BP1035" s="419"/>
      <c r="BR1035" s="419"/>
      <c r="BS1035" s="419"/>
      <c r="BT1035" s="419"/>
      <c r="BV1035" s="419"/>
      <c r="BW1035" s="419"/>
      <c r="BX1035" s="397"/>
      <c r="BZ1035" s="449"/>
      <c r="CB1035" s="419"/>
      <c r="CC1035" s="419"/>
      <c r="CD1035" s="419"/>
      <c r="CF1035" s="419"/>
      <c r="CG1035" s="419"/>
      <c r="CH1035" s="419"/>
    </row>
    <row r="1036" spans="3:86" ht="21" thickBot="1">
      <c r="C1036" s="425"/>
      <c r="P1036" s="431"/>
      <c r="R1036" s="419"/>
      <c r="S1036" s="446"/>
      <c r="T1036" s="419"/>
      <c r="V1036" s="196"/>
      <c r="W1036" s="419"/>
      <c r="X1036" s="419"/>
      <c r="Z1036" s="419"/>
      <c r="AA1036" s="419"/>
      <c r="AB1036" s="419"/>
      <c r="AD1036" s="419"/>
      <c r="AE1036" s="419"/>
      <c r="AF1036" s="419"/>
      <c r="AH1036" s="419"/>
      <c r="AI1036" s="419"/>
      <c r="AJ1036" s="419"/>
      <c r="AL1036" s="419"/>
      <c r="AM1036" s="419"/>
      <c r="AN1036" s="403"/>
      <c r="AO1036" s="419"/>
      <c r="AP1036" s="419"/>
      <c r="AQ1036" s="419"/>
      <c r="AR1036" s="419"/>
      <c r="AS1036" s="419"/>
      <c r="AT1036" s="419"/>
      <c r="AU1036" s="419"/>
      <c r="AV1036" s="419"/>
      <c r="AX1036" s="419"/>
      <c r="AY1036" s="419"/>
      <c r="AZ1036" s="419"/>
      <c r="BB1036" s="419"/>
      <c r="BC1036" s="419"/>
      <c r="BD1036" s="419"/>
      <c r="BF1036" s="419"/>
      <c r="BG1036" s="419"/>
      <c r="BH1036" s="419"/>
      <c r="BJ1036" s="419"/>
      <c r="BK1036" s="419"/>
      <c r="BL1036" s="419"/>
      <c r="BN1036" s="419"/>
      <c r="BO1036" s="419"/>
      <c r="BP1036" s="419"/>
      <c r="BR1036" s="419"/>
      <c r="BS1036" s="419"/>
      <c r="BT1036" s="419"/>
      <c r="BV1036" s="419"/>
      <c r="BW1036" s="419"/>
      <c r="BX1036" s="397"/>
      <c r="BZ1036" s="449"/>
      <c r="CB1036" s="419"/>
      <c r="CC1036" s="419"/>
      <c r="CD1036" s="419"/>
      <c r="CF1036" s="419"/>
      <c r="CG1036" s="419"/>
      <c r="CH1036" s="419"/>
    </row>
    <row r="1037" spans="3:86" ht="21" thickBot="1">
      <c r="C1037" s="425"/>
      <c r="P1037" s="431"/>
      <c r="R1037" s="419"/>
      <c r="S1037" s="446"/>
      <c r="T1037" s="419"/>
      <c r="V1037" s="196"/>
      <c r="W1037" s="419"/>
      <c r="X1037" s="419"/>
      <c r="Z1037" s="419"/>
      <c r="AA1037" s="419"/>
      <c r="AB1037" s="419"/>
      <c r="AD1037" s="419"/>
      <c r="AE1037" s="419"/>
      <c r="AF1037" s="419"/>
      <c r="AH1037" s="419"/>
      <c r="AI1037" s="419"/>
      <c r="AJ1037" s="419"/>
      <c r="AL1037" s="419"/>
      <c r="AM1037" s="419"/>
      <c r="AN1037" s="403"/>
      <c r="AO1037" s="419"/>
      <c r="AP1037" s="419"/>
      <c r="AQ1037" s="419"/>
      <c r="AR1037" s="419"/>
      <c r="AS1037" s="419"/>
      <c r="AT1037" s="419"/>
      <c r="AU1037" s="419"/>
      <c r="AV1037" s="419"/>
      <c r="AX1037" s="419"/>
      <c r="AY1037" s="419"/>
      <c r="AZ1037" s="419"/>
      <c r="BB1037" s="419"/>
      <c r="BC1037" s="419"/>
      <c r="BD1037" s="419"/>
      <c r="BF1037" s="419"/>
      <c r="BG1037" s="419"/>
      <c r="BH1037" s="419"/>
      <c r="BJ1037" s="419"/>
      <c r="BK1037" s="419"/>
      <c r="BL1037" s="419"/>
      <c r="BN1037" s="419"/>
      <c r="BO1037" s="419"/>
      <c r="BP1037" s="419"/>
      <c r="BR1037" s="419"/>
      <c r="BS1037" s="419"/>
      <c r="BT1037" s="419"/>
      <c r="BV1037" s="419"/>
      <c r="BW1037" s="419"/>
      <c r="BX1037" s="397"/>
      <c r="BZ1037" s="449"/>
      <c r="CB1037" s="419"/>
      <c r="CC1037" s="419"/>
      <c r="CD1037" s="419"/>
      <c r="CF1037" s="419"/>
      <c r="CG1037" s="419"/>
      <c r="CH1037" s="419"/>
    </row>
    <row r="1038" spans="3:86" ht="21" thickBot="1">
      <c r="C1038" s="425"/>
      <c r="P1038" s="431"/>
      <c r="R1038" s="419"/>
      <c r="S1038" s="446"/>
      <c r="T1038" s="419"/>
      <c r="V1038" s="196"/>
      <c r="W1038" s="419"/>
      <c r="X1038" s="419"/>
      <c r="Z1038" s="419"/>
      <c r="AA1038" s="419"/>
      <c r="AB1038" s="419"/>
      <c r="AD1038" s="419"/>
      <c r="AE1038" s="419"/>
      <c r="AF1038" s="419"/>
      <c r="AH1038" s="419"/>
      <c r="AI1038" s="419"/>
      <c r="AJ1038" s="419"/>
      <c r="AL1038" s="419"/>
      <c r="AM1038" s="419"/>
      <c r="AN1038" s="403"/>
      <c r="AO1038" s="419"/>
      <c r="AP1038" s="419"/>
      <c r="AQ1038" s="419"/>
      <c r="AR1038" s="419"/>
      <c r="AS1038" s="419"/>
      <c r="AT1038" s="419"/>
      <c r="AU1038" s="419"/>
      <c r="AV1038" s="419"/>
      <c r="AX1038" s="419"/>
      <c r="AY1038" s="419"/>
      <c r="AZ1038" s="419"/>
      <c r="BB1038" s="419"/>
      <c r="BC1038" s="419"/>
      <c r="BD1038" s="419"/>
      <c r="BF1038" s="419"/>
      <c r="BG1038" s="419"/>
      <c r="BH1038" s="419"/>
      <c r="BJ1038" s="419"/>
      <c r="BK1038" s="419"/>
      <c r="BL1038" s="419"/>
      <c r="BN1038" s="419"/>
      <c r="BO1038" s="419"/>
      <c r="BP1038" s="419"/>
      <c r="BR1038" s="419"/>
      <c r="BS1038" s="419"/>
      <c r="BT1038" s="419"/>
      <c r="BV1038" s="419"/>
      <c r="BW1038" s="419"/>
      <c r="BX1038" s="397"/>
      <c r="BZ1038" s="449"/>
      <c r="CB1038" s="419"/>
      <c r="CC1038" s="419"/>
      <c r="CD1038" s="419"/>
      <c r="CF1038" s="419"/>
      <c r="CG1038" s="419"/>
      <c r="CH1038" s="419"/>
    </row>
    <row r="1039" spans="3:86" ht="21" thickBot="1">
      <c r="C1039" s="425"/>
      <c r="P1039" s="431"/>
      <c r="R1039" s="419"/>
      <c r="S1039" s="446"/>
      <c r="T1039" s="419"/>
      <c r="V1039" s="196"/>
      <c r="W1039" s="419"/>
      <c r="X1039" s="419"/>
      <c r="Z1039" s="419"/>
      <c r="AA1039" s="419"/>
      <c r="AB1039" s="419"/>
      <c r="AD1039" s="419"/>
      <c r="AE1039" s="419"/>
      <c r="AF1039" s="419"/>
      <c r="AH1039" s="419"/>
      <c r="AI1039" s="419"/>
      <c r="AJ1039" s="419"/>
      <c r="AL1039" s="419"/>
      <c r="AM1039" s="419"/>
      <c r="AN1039" s="403"/>
      <c r="AO1039" s="419"/>
      <c r="AP1039" s="419"/>
      <c r="AQ1039" s="419"/>
      <c r="AR1039" s="419"/>
      <c r="AS1039" s="419"/>
      <c r="AT1039" s="419"/>
      <c r="AU1039" s="419"/>
      <c r="AV1039" s="419"/>
      <c r="AX1039" s="419"/>
      <c r="AY1039" s="419"/>
      <c r="AZ1039" s="419"/>
      <c r="BB1039" s="419"/>
      <c r="BC1039" s="419"/>
      <c r="BD1039" s="419"/>
      <c r="BF1039" s="419"/>
      <c r="BG1039" s="419"/>
      <c r="BH1039" s="419"/>
      <c r="BJ1039" s="419"/>
      <c r="BK1039" s="419"/>
      <c r="BL1039" s="419"/>
      <c r="BN1039" s="419"/>
      <c r="BO1039" s="419"/>
      <c r="BP1039" s="419"/>
      <c r="BR1039" s="419"/>
      <c r="BS1039" s="419"/>
      <c r="BT1039" s="419"/>
      <c r="BV1039" s="419"/>
      <c r="BW1039" s="419"/>
      <c r="BX1039" s="397"/>
      <c r="BZ1039" s="449"/>
      <c r="CB1039" s="419"/>
      <c r="CC1039" s="419"/>
      <c r="CD1039" s="419"/>
      <c r="CF1039" s="419"/>
      <c r="CG1039" s="419"/>
      <c r="CH1039" s="419"/>
    </row>
    <row r="1040" spans="3:86" ht="21" thickBot="1">
      <c r="C1040" s="425"/>
      <c r="P1040" s="431"/>
      <c r="R1040" s="419"/>
      <c r="S1040" s="446"/>
      <c r="T1040" s="419"/>
      <c r="V1040" s="196"/>
      <c r="W1040" s="419"/>
      <c r="X1040" s="419"/>
      <c r="Z1040" s="419"/>
      <c r="AA1040" s="419"/>
      <c r="AB1040" s="419"/>
      <c r="AD1040" s="419"/>
      <c r="AE1040" s="419"/>
      <c r="AF1040" s="419"/>
      <c r="AH1040" s="419"/>
      <c r="AI1040" s="419"/>
      <c r="AJ1040" s="419"/>
      <c r="AL1040" s="419"/>
      <c r="AM1040" s="419"/>
      <c r="AN1040" s="403"/>
      <c r="AO1040" s="419"/>
      <c r="AP1040" s="419"/>
      <c r="AQ1040" s="419"/>
      <c r="AR1040" s="419"/>
      <c r="AS1040" s="419"/>
      <c r="AT1040" s="419"/>
      <c r="AU1040" s="419"/>
      <c r="AV1040" s="419"/>
      <c r="AX1040" s="419"/>
      <c r="AY1040" s="419"/>
      <c r="AZ1040" s="419"/>
      <c r="BB1040" s="419"/>
      <c r="BC1040" s="419"/>
      <c r="BD1040" s="419"/>
      <c r="BF1040" s="419"/>
      <c r="BG1040" s="419"/>
      <c r="BH1040" s="419"/>
      <c r="BJ1040" s="419"/>
      <c r="BK1040" s="419"/>
      <c r="BL1040" s="419"/>
      <c r="BN1040" s="419"/>
      <c r="BO1040" s="419"/>
      <c r="BP1040" s="419"/>
      <c r="BR1040" s="419"/>
      <c r="BS1040" s="419"/>
      <c r="BT1040" s="419"/>
      <c r="BV1040" s="419"/>
      <c r="BW1040" s="419"/>
      <c r="BX1040" s="397"/>
      <c r="BZ1040" s="449"/>
      <c r="CB1040" s="419"/>
      <c r="CC1040" s="419"/>
      <c r="CD1040" s="419"/>
      <c r="CF1040" s="419"/>
      <c r="CG1040" s="419"/>
      <c r="CH1040" s="419"/>
    </row>
    <row r="1041" spans="3:86" ht="21" thickBot="1">
      <c r="C1041" s="425"/>
      <c r="P1041" s="431"/>
      <c r="R1041" s="419"/>
      <c r="S1041" s="446"/>
      <c r="T1041" s="419"/>
      <c r="V1041" s="196"/>
      <c r="W1041" s="419"/>
      <c r="X1041" s="419"/>
      <c r="Z1041" s="419"/>
      <c r="AA1041" s="419"/>
      <c r="AB1041" s="419"/>
      <c r="AD1041" s="419"/>
      <c r="AE1041" s="419"/>
      <c r="AF1041" s="419"/>
      <c r="AH1041" s="419"/>
      <c r="AI1041" s="419"/>
      <c r="AJ1041" s="419"/>
      <c r="AL1041" s="419"/>
      <c r="AM1041" s="419"/>
      <c r="AN1041" s="403"/>
      <c r="AO1041" s="419"/>
      <c r="AP1041" s="419"/>
      <c r="AQ1041" s="419"/>
      <c r="AR1041" s="419"/>
      <c r="AS1041" s="419"/>
      <c r="AT1041" s="419"/>
      <c r="AU1041" s="419"/>
      <c r="AV1041" s="419"/>
      <c r="AX1041" s="419"/>
      <c r="AY1041" s="419"/>
      <c r="AZ1041" s="419"/>
      <c r="BB1041" s="419"/>
      <c r="BC1041" s="419"/>
      <c r="BD1041" s="419"/>
      <c r="BF1041" s="419"/>
      <c r="BG1041" s="419"/>
      <c r="BH1041" s="419"/>
      <c r="BJ1041" s="419"/>
      <c r="BK1041" s="419"/>
      <c r="BL1041" s="419"/>
      <c r="BN1041" s="419"/>
      <c r="BO1041" s="419"/>
      <c r="BP1041" s="419"/>
      <c r="BR1041" s="419"/>
      <c r="BS1041" s="419"/>
      <c r="BT1041" s="419"/>
      <c r="BV1041" s="419"/>
      <c r="BW1041" s="419"/>
      <c r="BX1041" s="397"/>
      <c r="BZ1041" s="449"/>
      <c r="CB1041" s="419"/>
      <c r="CC1041" s="419"/>
      <c r="CD1041" s="419"/>
      <c r="CF1041" s="419"/>
      <c r="CG1041" s="419"/>
      <c r="CH1041" s="419"/>
    </row>
    <row r="1042" spans="3:86" ht="21" thickBot="1">
      <c r="C1042" s="425"/>
      <c r="P1042" s="431"/>
      <c r="R1042" s="419"/>
      <c r="S1042" s="446"/>
      <c r="T1042" s="419"/>
      <c r="V1042" s="196"/>
      <c r="W1042" s="419"/>
      <c r="X1042" s="419"/>
      <c r="Z1042" s="419"/>
      <c r="AA1042" s="419"/>
      <c r="AB1042" s="419"/>
      <c r="AD1042" s="419"/>
      <c r="AE1042" s="419"/>
      <c r="AF1042" s="419"/>
      <c r="AH1042" s="419"/>
      <c r="AI1042" s="419"/>
      <c r="AJ1042" s="419"/>
      <c r="AL1042" s="419"/>
      <c r="AM1042" s="419"/>
      <c r="AN1042" s="403"/>
      <c r="AO1042" s="419"/>
      <c r="AP1042" s="419"/>
      <c r="AQ1042" s="419"/>
      <c r="AR1042" s="419"/>
      <c r="AS1042" s="419"/>
      <c r="AT1042" s="419"/>
      <c r="AU1042" s="419"/>
      <c r="AV1042" s="419"/>
      <c r="AX1042" s="419"/>
      <c r="AY1042" s="419"/>
      <c r="AZ1042" s="419"/>
      <c r="BB1042" s="419"/>
      <c r="BC1042" s="419"/>
      <c r="BD1042" s="419"/>
      <c r="BF1042" s="419"/>
      <c r="BG1042" s="419"/>
      <c r="BH1042" s="419"/>
      <c r="BJ1042" s="419"/>
      <c r="BK1042" s="419"/>
      <c r="BL1042" s="419"/>
      <c r="BN1042" s="419"/>
      <c r="BO1042" s="419"/>
      <c r="BP1042" s="419"/>
      <c r="BR1042" s="419"/>
      <c r="BS1042" s="419"/>
      <c r="BT1042" s="419"/>
      <c r="BV1042" s="419"/>
      <c r="BW1042" s="419"/>
      <c r="BX1042" s="397"/>
      <c r="BZ1042" s="449"/>
      <c r="CB1042" s="419"/>
      <c r="CC1042" s="419"/>
      <c r="CD1042" s="419"/>
      <c r="CF1042" s="419"/>
      <c r="CG1042" s="419"/>
      <c r="CH1042" s="419"/>
    </row>
    <row r="1043" spans="3:86" ht="21" thickBot="1">
      <c r="C1043" s="425"/>
      <c r="P1043" s="431"/>
      <c r="R1043" s="419"/>
      <c r="S1043" s="446"/>
      <c r="T1043" s="419"/>
      <c r="V1043" s="196"/>
      <c r="W1043" s="419"/>
      <c r="X1043" s="419"/>
      <c r="Z1043" s="419"/>
      <c r="AA1043" s="419"/>
      <c r="AB1043" s="419"/>
      <c r="AD1043" s="419"/>
      <c r="AE1043" s="419"/>
      <c r="AF1043" s="419"/>
      <c r="AH1043" s="419"/>
      <c r="AI1043" s="419"/>
      <c r="AJ1043" s="419"/>
      <c r="AL1043" s="419"/>
      <c r="AM1043" s="419"/>
      <c r="AN1043" s="403"/>
      <c r="AO1043" s="419"/>
      <c r="AP1043" s="419"/>
      <c r="AQ1043" s="419"/>
      <c r="AR1043" s="419"/>
      <c r="AS1043" s="419"/>
      <c r="AT1043" s="419"/>
      <c r="AU1043" s="419"/>
      <c r="AV1043" s="419"/>
      <c r="AX1043" s="419"/>
      <c r="AY1043" s="419"/>
      <c r="AZ1043" s="419"/>
      <c r="BB1043" s="419"/>
      <c r="BC1043" s="419"/>
      <c r="BD1043" s="419"/>
      <c r="BF1043" s="419"/>
      <c r="BG1043" s="419"/>
      <c r="BH1043" s="419"/>
      <c r="BJ1043" s="419"/>
      <c r="BK1043" s="419"/>
      <c r="BL1043" s="419"/>
      <c r="BN1043" s="419"/>
      <c r="BO1043" s="419"/>
      <c r="BP1043" s="419"/>
      <c r="BR1043" s="419"/>
      <c r="BS1043" s="419"/>
      <c r="BT1043" s="419"/>
      <c r="BV1043" s="419"/>
      <c r="BW1043" s="419"/>
      <c r="BX1043" s="397"/>
      <c r="BZ1043" s="449"/>
      <c r="CB1043" s="419"/>
      <c r="CC1043" s="419"/>
      <c r="CD1043" s="419"/>
      <c r="CF1043" s="419"/>
      <c r="CG1043" s="419"/>
      <c r="CH1043" s="419"/>
    </row>
    <row r="1044" spans="3:86" ht="21" thickBot="1">
      <c r="C1044" s="425"/>
      <c r="P1044" s="431"/>
      <c r="R1044" s="419"/>
      <c r="S1044" s="446"/>
      <c r="T1044" s="419"/>
      <c r="V1044" s="196"/>
      <c r="W1044" s="419"/>
      <c r="X1044" s="419"/>
      <c r="Z1044" s="419"/>
      <c r="AA1044" s="419"/>
      <c r="AB1044" s="419"/>
      <c r="AD1044" s="419"/>
      <c r="AE1044" s="419"/>
      <c r="AF1044" s="419"/>
      <c r="AH1044" s="419"/>
      <c r="AI1044" s="419"/>
      <c r="AJ1044" s="419"/>
      <c r="AL1044" s="419"/>
      <c r="AM1044" s="419"/>
      <c r="AN1044" s="403"/>
      <c r="AO1044" s="419"/>
      <c r="AP1044" s="419"/>
      <c r="AQ1044" s="419"/>
      <c r="AR1044" s="419"/>
      <c r="AS1044" s="419"/>
      <c r="AT1044" s="419"/>
      <c r="AU1044" s="419"/>
      <c r="AV1044" s="419"/>
      <c r="AX1044" s="419"/>
      <c r="AY1044" s="419"/>
      <c r="AZ1044" s="419"/>
      <c r="BB1044" s="419"/>
      <c r="BC1044" s="419"/>
      <c r="BD1044" s="419"/>
      <c r="BF1044" s="419"/>
      <c r="BG1044" s="419"/>
      <c r="BH1044" s="419"/>
      <c r="BJ1044" s="419"/>
      <c r="BK1044" s="419"/>
      <c r="BL1044" s="419"/>
      <c r="BN1044" s="419"/>
      <c r="BO1044" s="419"/>
      <c r="BP1044" s="419"/>
      <c r="BR1044" s="419"/>
      <c r="BS1044" s="419"/>
      <c r="BT1044" s="419"/>
      <c r="BV1044" s="419"/>
      <c r="BW1044" s="419"/>
      <c r="BX1044" s="397"/>
      <c r="BZ1044" s="449"/>
      <c r="CB1044" s="419"/>
      <c r="CC1044" s="419"/>
      <c r="CD1044" s="419"/>
      <c r="CF1044" s="419"/>
      <c r="CG1044" s="419"/>
      <c r="CH1044" s="419"/>
    </row>
    <row r="1045" spans="3:86" ht="21" thickBot="1">
      <c r="C1045" s="425"/>
      <c r="P1045" s="431"/>
      <c r="R1045" s="419"/>
      <c r="S1045" s="446"/>
      <c r="T1045" s="419"/>
      <c r="V1045" s="196"/>
      <c r="W1045" s="419"/>
      <c r="X1045" s="419"/>
      <c r="Z1045" s="419"/>
      <c r="AA1045" s="419"/>
      <c r="AB1045" s="419"/>
      <c r="AD1045" s="419"/>
      <c r="AE1045" s="419"/>
      <c r="AF1045" s="419"/>
      <c r="AH1045" s="419"/>
      <c r="AI1045" s="419"/>
      <c r="AJ1045" s="419"/>
      <c r="AL1045" s="419"/>
      <c r="AM1045" s="419"/>
      <c r="AN1045" s="403"/>
      <c r="AO1045" s="419"/>
      <c r="AP1045" s="419"/>
      <c r="AQ1045" s="419"/>
      <c r="AR1045" s="419"/>
      <c r="AS1045" s="419"/>
      <c r="AT1045" s="419"/>
      <c r="AU1045" s="419"/>
      <c r="AV1045" s="419"/>
      <c r="AX1045" s="419"/>
      <c r="AY1045" s="419"/>
      <c r="AZ1045" s="419"/>
      <c r="BB1045" s="419"/>
      <c r="BC1045" s="419"/>
      <c r="BD1045" s="419"/>
      <c r="BF1045" s="419"/>
      <c r="BG1045" s="419"/>
      <c r="BH1045" s="419"/>
      <c r="BJ1045" s="419"/>
      <c r="BK1045" s="419"/>
      <c r="BL1045" s="419"/>
      <c r="BN1045" s="419"/>
      <c r="BO1045" s="419"/>
      <c r="BP1045" s="419"/>
      <c r="BR1045" s="419"/>
      <c r="BS1045" s="419"/>
      <c r="BT1045" s="419"/>
      <c r="BV1045" s="419"/>
      <c r="BW1045" s="419"/>
      <c r="BX1045" s="397"/>
      <c r="BZ1045" s="449"/>
      <c r="CB1045" s="419"/>
      <c r="CC1045" s="419"/>
      <c r="CD1045" s="419"/>
      <c r="CF1045" s="419"/>
      <c r="CG1045" s="419"/>
      <c r="CH1045" s="419"/>
    </row>
    <row r="1046" spans="3:86" ht="21" thickBot="1">
      <c r="C1046" s="425"/>
      <c r="P1046" s="431"/>
      <c r="R1046" s="419"/>
      <c r="S1046" s="446"/>
      <c r="T1046" s="419"/>
      <c r="V1046" s="196"/>
      <c r="W1046" s="419"/>
      <c r="X1046" s="419"/>
      <c r="Z1046" s="419"/>
      <c r="AA1046" s="419"/>
      <c r="AB1046" s="419"/>
      <c r="AD1046" s="419"/>
      <c r="AE1046" s="419"/>
      <c r="AF1046" s="419"/>
      <c r="AH1046" s="419"/>
      <c r="AI1046" s="419"/>
      <c r="AJ1046" s="419"/>
      <c r="AL1046" s="419"/>
      <c r="AM1046" s="419"/>
      <c r="AN1046" s="403"/>
      <c r="AO1046" s="419"/>
      <c r="AP1046" s="419"/>
      <c r="AQ1046" s="419"/>
      <c r="AR1046" s="419"/>
      <c r="AS1046" s="419"/>
      <c r="AT1046" s="419"/>
      <c r="AU1046" s="419"/>
      <c r="AV1046" s="419"/>
      <c r="AX1046" s="419"/>
      <c r="AY1046" s="419"/>
      <c r="AZ1046" s="419"/>
      <c r="BB1046" s="419"/>
      <c r="BC1046" s="419"/>
      <c r="BD1046" s="419"/>
      <c r="BF1046" s="419"/>
      <c r="BG1046" s="419"/>
      <c r="BH1046" s="419"/>
      <c r="BJ1046" s="419"/>
      <c r="BK1046" s="419"/>
      <c r="BL1046" s="419"/>
      <c r="BN1046" s="419"/>
      <c r="BO1046" s="419"/>
      <c r="BP1046" s="419"/>
      <c r="BR1046" s="419"/>
      <c r="BS1046" s="419"/>
      <c r="BT1046" s="419"/>
      <c r="BV1046" s="419"/>
      <c r="BW1046" s="419"/>
      <c r="BX1046" s="397"/>
      <c r="BZ1046" s="449"/>
      <c r="CB1046" s="419"/>
      <c r="CC1046" s="419"/>
      <c r="CD1046" s="419"/>
      <c r="CF1046" s="419"/>
      <c r="CG1046" s="419"/>
      <c r="CH1046" s="419"/>
    </row>
    <row r="1047" spans="3:86" ht="21" thickBot="1">
      <c r="C1047" s="425"/>
      <c r="P1047" s="431"/>
      <c r="R1047" s="419"/>
      <c r="S1047" s="446"/>
      <c r="T1047" s="419"/>
      <c r="V1047" s="196"/>
      <c r="W1047" s="419"/>
      <c r="X1047" s="419"/>
      <c r="Z1047" s="419"/>
      <c r="AA1047" s="419"/>
      <c r="AB1047" s="419"/>
      <c r="AD1047" s="419"/>
      <c r="AE1047" s="419"/>
      <c r="AF1047" s="419"/>
      <c r="AH1047" s="419"/>
      <c r="AI1047" s="419"/>
      <c r="AJ1047" s="419"/>
      <c r="AL1047" s="419"/>
      <c r="AM1047" s="419"/>
      <c r="AN1047" s="403"/>
      <c r="AO1047" s="419"/>
      <c r="AP1047" s="419"/>
      <c r="AQ1047" s="419"/>
      <c r="AR1047" s="419"/>
      <c r="AS1047" s="419"/>
      <c r="AT1047" s="419"/>
      <c r="AU1047" s="419"/>
      <c r="AV1047" s="419"/>
      <c r="AX1047" s="419"/>
      <c r="AY1047" s="419"/>
      <c r="AZ1047" s="419"/>
      <c r="BB1047" s="419"/>
      <c r="BC1047" s="419"/>
      <c r="BD1047" s="419"/>
      <c r="BF1047" s="419"/>
      <c r="BG1047" s="419"/>
      <c r="BH1047" s="419"/>
      <c r="BJ1047" s="419"/>
      <c r="BK1047" s="419"/>
      <c r="BL1047" s="419"/>
      <c r="BN1047" s="419"/>
      <c r="BO1047" s="419"/>
      <c r="BP1047" s="419"/>
      <c r="BR1047" s="419"/>
      <c r="BS1047" s="419"/>
      <c r="BT1047" s="419"/>
      <c r="BV1047" s="419"/>
      <c r="BW1047" s="419"/>
      <c r="BX1047" s="397"/>
      <c r="BZ1047" s="449"/>
      <c r="CB1047" s="419"/>
      <c r="CC1047" s="419"/>
      <c r="CD1047" s="419"/>
      <c r="CF1047" s="419"/>
      <c r="CG1047" s="419"/>
      <c r="CH1047" s="419"/>
    </row>
    <row r="1048" spans="3:86" ht="21" thickBot="1">
      <c r="C1048" s="425"/>
      <c r="P1048" s="431"/>
      <c r="R1048" s="419"/>
      <c r="S1048" s="446"/>
      <c r="T1048" s="419"/>
      <c r="V1048" s="196"/>
      <c r="W1048" s="419"/>
      <c r="X1048" s="419"/>
      <c r="Z1048" s="419"/>
      <c r="AA1048" s="419"/>
      <c r="AB1048" s="419"/>
      <c r="AD1048" s="419"/>
      <c r="AE1048" s="419"/>
      <c r="AF1048" s="419"/>
      <c r="AH1048" s="419"/>
      <c r="AI1048" s="419"/>
      <c r="AJ1048" s="419"/>
      <c r="AL1048" s="419"/>
      <c r="AM1048" s="419"/>
      <c r="AN1048" s="403"/>
      <c r="AO1048" s="419"/>
      <c r="AP1048" s="419"/>
      <c r="AQ1048" s="419"/>
      <c r="AR1048" s="419"/>
      <c r="AS1048" s="419"/>
      <c r="AT1048" s="419"/>
      <c r="AU1048" s="419"/>
      <c r="AV1048" s="419"/>
      <c r="AX1048" s="419"/>
      <c r="AY1048" s="419"/>
      <c r="AZ1048" s="419"/>
      <c r="BB1048" s="419"/>
      <c r="BC1048" s="419"/>
      <c r="BD1048" s="419"/>
      <c r="BF1048" s="419"/>
      <c r="BG1048" s="419"/>
      <c r="BH1048" s="419"/>
      <c r="BJ1048" s="419"/>
      <c r="BK1048" s="419"/>
      <c r="BL1048" s="419"/>
      <c r="BN1048" s="419"/>
      <c r="BO1048" s="419"/>
      <c r="BP1048" s="419"/>
      <c r="BR1048" s="419"/>
      <c r="BS1048" s="419"/>
      <c r="BT1048" s="419"/>
      <c r="BV1048" s="419"/>
      <c r="BW1048" s="419"/>
      <c r="BX1048" s="397"/>
      <c r="BZ1048" s="449"/>
      <c r="CB1048" s="419"/>
      <c r="CC1048" s="419"/>
      <c r="CD1048" s="419"/>
      <c r="CF1048" s="419"/>
      <c r="CG1048" s="419"/>
      <c r="CH1048" s="419"/>
    </row>
    <row r="1049" spans="3:86" ht="21" thickBot="1">
      <c r="C1049" s="425"/>
      <c r="P1049" s="431"/>
      <c r="R1049" s="419"/>
      <c r="S1049" s="446"/>
      <c r="T1049" s="419"/>
      <c r="V1049" s="196"/>
      <c r="W1049" s="419"/>
      <c r="X1049" s="419"/>
      <c r="Z1049" s="419"/>
      <c r="AA1049" s="419"/>
      <c r="AB1049" s="419"/>
      <c r="AD1049" s="419"/>
      <c r="AE1049" s="419"/>
      <c r="AF1049" s="419"/>
      <c r="AH1049" s="419"/>
      <c r="AI1049" s="419"/>
      <c r="AJ1049" s="419"/>
      <c r="AL1049" s="419"/>
      <c r="AM1049" s="419"/>
      <c r="AN1049" s="403"/>
      <c r="AO1049" s="419"/>
      <c r="AP1049" s="419"/>
      <c r="AQ1049" s="419"/>
      <c r="AR1049" s="419"/>
      <c r="AS1049" s="419"/>
      <c r="AT1049" s="419"/>
      <c r="AU1049" s="419"/>
      <c r="AV1049" s="419"/>
      <c r="AX1049" s="419"/>
      <c r="AY1049" s="419"/>
      <c r="AZ1049" s="419"/>
      <c r="BB1049" s="419"/>
      <c r="BC1049" s="419"/>
      <c r="BD1049" s="419"/>
      <c r="BF1049" s="419"/>
      <c r="BG1049" s="419"/>
      <c r="BH1049" s="419"/>
      <c r="BJ1049" s="419"/>
      <c r="BK1049" s="419"/>
      <c r="BL1049" s="419"/>
      <c r="BN1049" s="419"/>
      <c r="BO1049" s="419"/>
      <c r="BP1049" s="419"/>
      <c r="BR1049" s="419"/>
      <c r="BS1049" s="419"/>
      <c r="BT1049" s="419"/>
      <c r="BV1049" s="419"/>
      <c r="BW1049" s="419"/>
      <c r="BX1049" s="397"/>
      <c r="BZ1049" s="449"/>
      <c r="CB1049" s="419"/>
      <c r="CC1049" s="419"/>
      <c r="CD1049" s="419"/>
      <c r="CF1049" s="419"/>
      <c r="CG1049" s="419"/>
      <c r="CH1049" s="419"/>
    </row>
    <row r="1050" spans="3:86" ht="21" thickBot="1">
      <c r="C1050" s="425"/>
      <c r="P1050" s="431"/>
      <c r="R1050" s="419"/>
      <c r="S1050" s="446"/>
      <c r="T1050" s="419"/>
      <c r="V1050" s="196"/>
      <c r="W1050" s="419"/>
      <c r="X1050" s="419"/>
      <c r="Z1050" s="419"/>
      <c r="AA1050" s="419"/>
      <c r="AB1050" s="419"/>
      <c r="AD1050" s="419"/>
      <c r="AE1050" s="419"/>
      <c r="AF1050" s="419"/>
      <c r="AH1050" s="419"/>
      <c r="AI1050" s="419"/>
      <c r="AJ1050" s="419"/>
      <c r="AL1050" s="419"/>
      <c r="AM1050" s="419"/>
      <c r="AN1050" s="403"/>
      <c r="AO1050" s="419"/>
      <c r="AP1050" s="419"/>
      <c r="AQ1050" s="419"/>
      <c r="AR1050" s="419"/>
      <c r="AS1050" s="419"/>
      <c r="AT1050" s="419"/>
      <c r="AU1050" s="419"/>
      <c r="AV1050" s="419"/>
      <c r="AX1050" s="419"/>
      <c r="AY1050" s="419"/>
      <c r="AZ1050" s="419"/>
      <c r="BB1050" s="419"/>
      <c r="BC1050" s="419"/>
      <c r="BD1050" s="419"/>
      <c r="BF1050" s="419"/>
      <c r="BG1050" s="419"/>
      <c r="BH1050" s="419"/>
      <c r="BJ1050" s="419"/>
      <c r="BK1050" s="419"/>
      <c r="BL1050" s="419"/>
      <c r="BN1050" s="419"/>
      <c r="BO1050" s="419"/>
      <c r="BP1050" s="419"/>
      <c r="BR1050" s="419"/>
      <c r="BS1050" s="419"/>
      <c r="BT1050" s="419"/>
      <c r="BV1050" s="419"/>
      <c r="BW1050" s="419"/>
      <c r="BX1050" s="397"/>
      <c r="BZ1050" s="449"/>
      <c r="CB1050" s="419"/>
      <c r="CC1050" s="419"/>
      <c r="CD1050" s="419"/>
      <c r="CF1050" s="419"/>
      <c r="CG1050" s="419"/>
      <c r="CH1050" s="419"/>
    </row>
    <row r="1051" spans="3:86" ht="21" thickBot="1">
      <c r="C1051" s="425"/>
      <c r="P1051" s="431"/>
      <c r="R1051" s="419"/>
      <c r="S1051" s="446"/>
      <c r="T1051" s="419"/>
      <c r="V1051" s="196"/>
      <c r="W1051" s="419"/>
      <c r="X1051" s="419"/>
      <c r="Z1051" s="419"/>
      <c r="AA1051" s="419"/>
      <c r="AB1051" s="419"/>
      <c r="AD1051" s="419"/>
      <c r="AE1051" s="419"/>
      <c r="AF1051" s="419"/>
      <c r="AH1051" s="419"/>
      <c r="AI1051" s="419"/>
      <c r="AJ1051" s="419"/>
      <c r="AL1051" s="419"/>
      <c r="AM1051" s="419"/>
      <c r="AN1051" s="403"/>
      <c r="AO1051" s="419"/>
      <c r="AP1051" s="419"/>
      <c r="AQ1051" s="419"/>
      <c r="AR1051" s="419"/>
      <c r="AS1051" s="419"/>
      <c r="AT1051" s="419"/>
      <c r="AU1051" s="419"/>
      <c r="AV1051" s="419"/>
      <c r="AX1051" s="419"/>
      <c r="AY1051" s="419"/>
      <c r="AZ1051" s="419"/>
      <c r="BB1051" s="419"/>
      <c r="BC1051" s="419"/>
      <c r="BD1051" s="419"/>
      <c r="BF1051" s="419"/>
      <c r="BG1051" s="419"/>
      <c r="BH1051" s="419"/>
      <c r="BJ1051" s="419"/>
      <c r="BK1051" s="419"/>
      <c r="BL1051" s="419"/>
      <c r="BN1051" s="419"/>
      <c r="BO1051" s="419"/>
      <c r="BP1051" s="419"/>
      <c r="BR1051" s="419"/>
      <c r="BS1051" s="419"/>
      <c r="BT1051" s="419"/>
      <c r="BV1051" s="419"/>
      <c r="BW1051" s="419"/>
      <c r="BX1051" s="397"/>
      <c r="BZ1051" s="449"/>
      <c r="CB1051" s="419"/>
      <c r="CC1051" s="419"/>
      <c r="CD1051" s="419"/>
      <c r="CF1051" s="419"/>
      <c r="CG1051" s="419"/>
      <c r="CH1051" s="419"/>
    </row>
    <row r="1052" spans="3:86" ht="21" thickBot="1">
      <c r="C1052" s="425"/>
      <c r="P1052" s="431"/>
      <c r="R1052" s="419"/>
      <c r="S1052" s="446"/>
      <c r="T1052" s="419"/>
      <c r="V1052" s="196"/>
      <c r="W1052" s="419"/>
      <c r="X1052" s="419"/>
      <c r="Z1052" s="419"/>
      <c r="AA1052" s="419"/>
      <c r="AB1052" s="419"/>
      <c r="AD1052" s="419"/>
      <c r="AE1052" s="419"/>
      <c r="AF1052" s="419"/>
      <c r="AH1052" s="419"/>
      <c r="AI1052" s="419"/>
      <c r="AJ1052" s="419"/>
      <c r="AL1052" s="419"/>
      <c r="AM1052" s="419"/>
      <c r="AN1052" s="403"/>
      <c r="AO1052" s="419"/>
      <c r="AP1052" s="419"/>
      <c r="AQ1052" s="419"/>
      <c r="AR1052" s="419"/>
      <c r="AS1052" s="419"/>
      <c r="AT1052" s="419"/>
      <c r="AU1052" s="419"/>
      <c r="AV1052" s="419"/>
      <c r="AX1052" s="419"/>
      <c r="AY1052" s="419"/>
      <c r="AZ1052" s="419"/>
      <c r="BB1052" s="419"/>
      <c r="BC1052" s="419"/>
      <c r="BD1052" s="419"/>
      <c r="BF1052" s="419"/>
      <c r="BG1052" s="419"/>
      <c r="BH1052" s="419"/>
      <c r="BJ1052" s="419"/>
      <c r="BK1052" s="419"/>
      <c r="BL1052" s="419"/>
      <c r="BN1052" s="419"/>
      <c r="BO1052" s="419"/>
      <c r="BP1052" s="419"/>
      <c r="BR1052" s="419"/>
      <c r="BS1052" s="419"/>
      <c r="BT1052" s="419"/>
      <c r="BV1052" s="419"/>
      <c r="BW1052" s="419"/>
      <c r="BX1052" s="397"/>
      <c r="BZ1052" s="449"/>
      <c r="CB1052" s="419"/>
      <c r="CC1052" s="419"/>
      <c r="CD1052" s="419"/>
      <c r="CF1052" s="419"/>
      <c r="CG1052" s="419"/>
      <c r="CH1052" s="419"/>
    </row>
    <row r="1053" spans="3:86" ht="21" thickBot="1">
      <c r="C1053" s="425"/>
      <c r="P1053" s="431"/>
      <c r="R1053" s="419"/>
      <c r="S1053" s="446"/>
      <c r="T1053" s="419"/>
      <c r="V1053" s="196"/>
      <c r="W1053" s="419"/>
      <c r="X1053" s="419"/>
      <c r="Z1053" s="419"/>
      <c r="AA1053" s="419"/>
      <c r="AB1053" s="419"/>
      <c r="AD1053" s="419"/>
      <c r="AE1053" s="419"/>
      <c r="AF1053" s="419"/>
      <c r="AH1053" s="419"/>
      <c r="AI1053" s="419"/>
      <c r="AJ1053" s="419"/>
      <c r="AL1053" s="419"/>
      <c r="AM1053" s="419"/>
      <c r="AN1053" s="403"/>
      <c r="AO1053" s="419"/>
      <c r="AP1053" s="419"/>
      <c r="AQ1053" s="419"/>
      <c r="AR1053" s="419"/>
      <c r="AS1053" s="419"/>
      <c r="AT1053" s="419"/>
      <c r="AU1053" s="419"/>
      <c r="AV1053" s="419"/>
      <c r="AX1053" s="419"/>
      <c r="AY1053" s="419"/>
      <c r="AZ1053" s="419"/>
      <c r="BB1053" s="419"/>
      <c r="BC1053" s="419"/>
      <c r="BD1053" s="419"/>
      <c r="BF1053" s="419"/>
      <c r="BG1053" s="419"/>
      <c r="BH1053" s="419"/>
      <c r="BJ1053" s="419"/>
      <c r="BK1053" s="419"/>
      <c r="BL1053" s="419"/>
      <c r="BN1053" s="419"/>
      <c r="BO1053" s="419"/>
      <c r="BP1053" s="419"/>
      <c r="BR1053" s="419"/>
      <c r="BS1053" s="419"/>
      <c r="BT1053" s="419"/>
      <c r="BV1053" s="419"/>
      <c r="BW1053" s="419"/>
      <c r="BX1053" s="397"/>
      <c r="BZ1053" s="449"/>
      <c r="CB1053" s="419"/>
      <c r="CC1053" s="419"/>
      <c r="CD1053" s="419"/>
      <c r="CF1053" s="419"/>
      <c r="CG1053" s="419"/>
      <c r="CH1053" s="419"/>
    </row>
    <row r="1054" spans="3:86" ht="21" thickBot="1">
      <c r="C1054" s="425"/>
      <c r="P1054" s="431"/>
      <c r="R1054" s="419"/>
      <c r="S1054" s="446"/>
      <c r="T1054" s="419"/>
      <c r="V1054" s="196"/>
      <c r="W1054" s="419"/>
      <c r="X1054" s="419"/>
      <c r="Z1054" s="419"/>
      <c r="AA1054" s="419"/>
      <c r="AB1054" s="419"/>
      <c r="AD1054" s="419"/>
      <c r="AE1054" s="419"/>
      <c r="AF1054" s="419"/>
      <c r="AH1054" s="419"/>
      <c r="AI1054" s="419"/>
      <c r="AJ1054" s="419"/>
      <c r="AL1054" s="419"/>
      <c r="AM1054" s="419"/>
      <c r="AN1054" s="403"/>
      <c r="AO1054" s="419"/>
      <c r="AP1054" s="419"/>
      <c r="AQ1054" s="419"/>
      <c r="AR1054" s="419"/>
      <c r="AS1054" s="419"/>
      <c r="AT1054" s="419"/>
      <c r="AU1054" s="419"/>
      <c r="AV1054" s="419"/>
      <c r="AX1054" s="419"/>
      <c r="AY1054" s="419"/>
      <c r="AZ1054" s="419"/>
      <c r="BB1054" s="419"/>
      <c r="BC1054" s="419"/>
      <c r="BD1054" s="419"/>
      <c r="BF1054" s="419"/>
      <c r="BG1054" s="419"/>
      <c r="BH1054" s="419"/>
      <c r="BJ1054" s="419"/>
      <c r="BK1054" s="419"/>
      <c r="BL1054" s="419"/>
      <c r="BN1054" s="419"/>
      <c r="BO1054" s="419"/>
      <c r="BP1054" s="419"/>
      <c r="BR1054" s="419"/>
      <c r="BS1054" s="419"/>
      <c r="BT1054" s="419"/>
      <c r="BV1054" s="419"/>
      <c r="BW1054" s="419"/>
      <c r="BX1054" s="397"/>
      <c r="BZ1054" s="449"/>
      <c r="CB1054" s="419"/>
      <c r="CC1054" s="419"/>
      <c r="CD1054" s="419"/>
      <c r="CF1054" s="419"/>
      <c r="CG1054" s="419"/>
      <c r="CH1054" s="419"/>
    </row>
    <row r="1055" spans="3:86" ht="21" thickBot="1">
      <c r="C1055" s="425"/>
      <c r="P1055" s="431"/>
      <c r="R1055" s="419"/>
      <c r="S1055" s="446"/>
      <c r="T1055" s="419"/>
      <c r="V1055" s="196"/>
      <c r="W1055" s="419"/>
      <c r="X1055" s="419"/>
      <c r="Z1055" s="419"/>
      <c r="AA1055" s="419"/>
      <c r="AB1055" s="419"/>
      <c r="AD1055" s="419"/>
      <c r="AE1055" s="419"/>
      <c r="AF1055" s="419"/>
      <c r="AH1055" s="419"/>
      <c r="AI1055" s="419"/>
      <c r="AJ1055" s="419"/>
      <c r="AL1055" s="419"/>
      <c r="AM1055" s="419"/>
      <c r="AN1055" s="403"/>
      <c r="AO1055" s="419"/>
      <c r="AP1055" s="419"/>
      <c r="AQ1055" s="419"/>
      <c r="AR1055" s="419"/>
      <c r="AS1055" s="419"/>
      <c r="AT1055" s="419"/>
      <c r="AU1055" s="419"/>
      <c r="AV1055" s="419"/>
      <c r="AX1055" s="419"/>
      <c r="AY1055" s="419"/>
      <c r="AZ1055" s="419"/>
      <c r="BB1055" s="419"/>
      <c r="BC1055" s="419"/>
      <c r="BD1055" s="419"/>
      <c r="BF1055" s="419"/>
      <c r="BG1055" s="419"/>
      <c r="BH1055" s="419"/>
      <c r="BJ1055" s="419"/>
      <c r="BK1055" s="419"/>
      <c r="BL1055" s="419"/>
      <c r="BN1055" s="419"/>
      <c r="BO1055" s="419"/>
      <c r="BP1055" s="419"/>
      <c r="BR1055" s="419"/>
      <c r="BS1055" s="419"/>
      <c r="BT1055" s="419"/>
      <c r="BV1055" s="419"/>
      <c r="BW1055" s="419"/>
      <c r="BX1055" s="397"/>
      <c r="BZ1055" s="449"/>
      <c r="CB1055" s="419"/>
      <c r="CC1055" s="419"/>
      <c r="CD1055" s="419"/>
      <c r="CF1055" s="419"/>
      <c r="CG1055" s="419"/>
      <c r="CH1055" s="419"/>
    </row>
    <row r="1056" spans="3:86" ht="21" thickBot="1">
      <c r="C1056" s="425"/>
      <c r="P1056" s="431"/>
      <c r="R1056" s="419"/>
      <c r="S1056" s="446"/>
      <c r="T1056" s="419"/>
      <c r="V1056" s="196"/>
      <c r="W1056" s="419"/>
      <c r="X1056" s="419"/>
      <c r="Z1056" s="419"/>
      <c r="AA1056" s="419"/>
      <c r="AB1056" s="419"/>
      <c r="AD1056" s="419"/>
      <c r="AE1056" s="419"/>
      <c r="AF1056" s="419"/>
      <c r="AH1056" s="419"/>
      <c r="AI1056" s="419"/>
      <c r="AJ1056" s="419"/>
      <c r="AL1056" s="419"/>
      <c r="AM1056" s="419"/>
      <c r="AN1056" s="403"/>
      <c r="AO1056" s="419"/>
      <c r="AP1056" s="419"/>
      <c r="AQ1056" s="419"/>
      <c r="AR1056" s="419"/>
      <c r="AS1056" s="419"/>
      <c r="AT1056" s="419"/>
      <c r="AU1056" s="419"/>
      <c r="AV1056" s="419"/>
      <c r="AX1056" s="419"/>
      <c r="AY1056" s="419"/>
      <c r="AZ1056" s="419"/>
      <c r="BB1056" s="419"/>
      <c r="BC1056" s="419"/>
      <c r="BD1056" s="419"/>
      <c r="BF1056" s="419"/>
      <c r="BG1056" s="419"/>
      <c r="BH1056" s="419"/>
      <c r="BJ1056" s="419"/>
      <c r="BK1056" s="419"/>
      <c r="BL1056" s="419"/>
      <c r="BN1056" s="419"/>
      <c r="BO1056" s="419"/>
      <c r="BP1056" s="419"/>
      <c r="BR1056" s="419"/>
      <c r="BS1056" s="419"/>
      <c r="BT1056" s="419"/>
      <c r="BV1056" s="419"/>
      <c r="BW1056" s="419"/>
      <c r="BX1056" s="397"/>
      <c r="BZ1056" s="449"/>
      <c r="CB1056" s="419"/>
      <c r="CC1056" s="419"/>
      <c r="CD1056" s="419"/>
      <c r="CF1056" s="419"/>
      <c r="CG1056" s="419"/>
      <c r="CH1056" s="419"/>
    </row>
    <row r="1057" spans="3:86" ht="21" thickBot="1">
      <c r="C1057" s="425"/>
      <c r="P1057" s="431"/>
      <c r="R1057" s="419"/>
      <c r="S1057" s="446"/>
      <c r="T1057" s="419"/>
      <c r="V1057" s="196"/>
      <c r="W1057" s="419"/>
      <c r="X1057" s="419"/>
      <c r="Z1057" s="419"/>
      <c r="AA1057" s="419"/>
      <c r="AB1057" s="419"/>
      <c r="AD1057" s="419"/>
      <c r="AE1057" s="419"/>
      <c r="AF1057" s="419"/>
      <c r="AH1057" s="419"/>
      <c r="AI1057" s="419"/>
      <c r="AJ1057" s="419"/>
      <c r="AL1057" s="419"/>
      <c r="AM1057" s="419"/>
      <c r="AN1057" s="403"/>
      <c r="AO1057" s="419"/>
      <c r="AP1057" s="419"/>
      <c r="AQ1057" s="419"/>
      <c r="AR1057" s="419"/>
      <c r="AS1057" s="419"/>
      <c r="AT1057" s="419"/>
      <c r="AU1057" s="419"/>
      <c r="AV1057" s="419"/>
      <c r="AX1057" s="419"/>
      <c r="AY1057" s="419"/>
      <c r="AZ1057" s="419"/>
      <c r="BB1057" s="419"/>
      <c r="BC1057" s="419"/>
      <c r="BD1057" s="419"/>
      <c r="BF1057" s="419"/>
      <c r="BG1057" s="419"/>
      <c r="BH1057" s="419"/>
      <c r="BJ1057" s="419"/>
      <c r="BK1057" s="419"/>
      <c r="BL1057" s="419"/>
      <c r="BN1057" s="419"/>
      <c r="BO1057" s="419"/>
      <c r="BP1057" s="419"/>
      <c r="BR1057" s="419"/>
      <c r="BS1057" s="419"/>
      <c r="BT1057" s="419"/>
      <c r="BV1057" s="419"/>
      <c r="BW1057" s="419"/>
      <c r="BX1057" s="397"/>
      <c r="BZ1057" s="449"/>
      <c r="CB1057" s="419"/>
      <c r="CC1057" s="419"/>
      <c r="CD1057" s="419"/>
      <c r="CF1057" s="419"/>
      <c r="CG1057" s="419"/>
      <c r="CH1057" s="419"/>
    </row>
    <row r="1058" spans="3:86" ht="21" thickBot="1">
      <c r="C1058" s="425"/>
      <c r="P1058" s="431"/>
      <c r="R1058" s="419"/>
      <c r="S1058" s="446"/>
      <c r="T1058" s="419"/>
      <c r="V1058" s="196"/>
      <c r="W1058" s="419"/>
      <c r="X1058" s="419"/>
      <c r="Z1058" s="419"/>
      <c r="AA1058" s="419"/>
      <c r="AB1058" s="419"/>
      <c r="AD1058" s="419"/>
      <c r="AE1058" s="419"/>
      <c r="AF1058" s="419"/>
      <c r="AH1058" s="419"/>
      <c r="AI1058" s="419"/>
      <c r="AJ1058" s="419"/>
      <c r="AL1058" s="419"/>
      <c r="AM1058" s="419"/>
      <c r="AN1058" s="403"/>
      <c r="AO1058" s="419"/>
      <c r="AP1058" s="419"/>
      <c r="AQ1058" s="419"/>
      <c r="AR1058" s="419"/>
      <c r="AS1058" s="419"/>
      <c r="AT1058" s="419"/>
      <c r="AU1058" s="419"/>
      <c r="AV1058" s="419"/>
      <c r="AX1058" s="419"/>
      <c r="AY1058" s="419"/>
      <c r="AZ1058" s="419"/>
      <c r="BB1058" s="419"/>
      <c r="BC1058" s="419"/>
      <c r="BD1058" s="419"/>
      <c r="BF1058" s="419"/>
      <c r="BG1058" s="419"/>
      <c r="BH1058" s="419"/>
      <c r="BJ1058" s="419"/>
      <c r="BK1058" s="419"/>
      <c r="BL1058" s="419"/>
      <c r="BN1058" s="419"/>
      <c r="BO1058" s="419"/>
      <c r="BP1058" s="419"/>
      <c r="BR1058" s="419"/>
      <c r="BS1058" s="419"/>
      <c r="BT1058" s="419"/>
      <c r="BV1058" s="419"/>
      <c r="BW1058" s="419"/>
      <c r="BX1058" s="397"/>
      <c r="BZ1058" s="449"/>
      <c r="CB1058" s="419"/>
      <c r="CC1058" s="419"/>
      <c r="CD1058" s="419"/>
      <c r="CF1058" s="419"/>
      <c r="CG1058" s="419"/>
      <c r="CH1058" s="419"/>
    </row>
    <row r="1059" spans="3:86" ht="21" thickBot="1">
      <c r="C1059" s="425"/>
      <c r="P1059" s="431"/>
      <c r="R1059" s="419"/>
      <c r="S1059" s="446"/>
      <c r="T1059" s="419"/>
      <c r="V1059" s="196"/>
      <c r="W1059" s="419"/>
      <c r="X1059" s="419"/>
      <c r="Z1059" s="419"/>
      <c r="AA1059" s="419"/>
      <c r="AB1059" s="419"/>
      <c r="AD1059" s="419"/>
      <c r="AE1059" s="419"/>
      <c r="AF1059" s="419"/>
      <c r="AH1059" s="419"/>
      <c r="AI1059" s="419"/>
      <c r="AJ1059" s="419"/>
      <c r="AL1059" s="419"/>
      <c r="AM1059" s="419"/>
      <c r="AN1059" s="403"/>
      <c r="AO1059" s="419"/>
      <c r="AP1059" s="419"/>
      <c r="AQ1059" s="419"/>
      <c r="AR1059" s="419"/>
      <c r="AS1059" s="419"/>
      <c r="AT1059" s="419"/>
      <c r="AU1059" s="419"/>
      <c r="AV1059" s="419"/>
      <c r="AX1059" s="419"/>
      <c r="AY1059" s="419"/>
      <c r="AZ1059" s="419"/>
      <c r="BB1059" s="419"/>
      <c r="BC1059" s="419"/>
      <c r="BD1059" s="419"/>
      <c r="BF1059" s="419"/>
      <c r="BG1059" s="419"/>
      <c r="BH1059" s="419"/>
      <c r="BJ1059" s="419"/>
      <c r="BK1059" s="419"/>
      <c r="BL1059" s="419"/>
      <c r="BN1059" s="419"/>
      <c r="BO1059" s="419"/>
      <c r="BP1059" s="419"/>
      <c r="BR1059" s="419"/>
      <c r="BS1059" s="419"/>
      <c r="BT1059" s="419"/>
      <c r="BV1059" s="419"/>
      <c r="BW1059" s="419"/>
      <c r="BX1059" s="397"/>
      <c r="BZ1059" s="449"/>
      <c r="CB1059" s="419"/>
      <c r="CC1059" s="419"/>
      <c r="CD1059" s="419"/>
      <c r="CF1059" s="419"/>
      <c r="CG1059" s="419"/>
      <c r="CH1059" s="419"/>
    </row>
    <row r="1060" spans="3:86" ht="21" thickBot="1">
      <c r="C1060" s="425"/>
      <c r="P1060" s="431"/>
      <c r="R1060" s="419"/>
      <c r="S1060" s="446"/>
      <c r="T1060" s="419"/>
      <c r="V1060" s="196"/>
      <c r="W1060" s="419"/>
      <c r="X1060" s="419"/>
      <c r="Z1060" s="419"/>
      <c r="AA1060" s="419"/>
      <c r="AB1060" s="419"/>
      <c r="AD1060" s="419"/>
      <c r="AE1060" s="419"/>
      <c r="AF1060" s="419"/>
      <c r="AH1060" s="419"/>
      <c r="AI1060" s="419"/>
      <c r="AJ1060" s="419"/>
      <c r="AL1060" s="419"/>
      <c r="AM1060" s="419"/>
      <c r="AN1060" s="403"/>
      <c r="AO1060" s="419"/>
      <c r="AP1060" s="419"/>
      <c r="AQ1060" s="419"/>
      <c r="AR1060" s="419"/>
      <c r="AS1060" s="419"/>
      <c r="AT1060" s="419"/>
      <c r="AU1060" s="419"/>
      <c r="AV1060" s="419"/>
      <c r="AX1060" s="419"/>
      <c r="AY1060" s="419"/>
      <c r="AZ1060" s="419"/>
      <c r="BB1060" s="419"/>
      <c r="BC1060" s="419"/>
      <c r="BD1060" s="419"/>
      <c r="BF1060" s="419"/>
      <c r="BG1060" s="419"/>
      <c r="BH1060" s="419"/>
      <c r="BJ1060" s="419"/>
      <c r="BK1060" s="419"/>
      <c r="BL1060" s="419"/>
      <c r="BN1060" s="419"/>
      <c r="BO1060" s="419"/>
      <c r="BP1060" s="419"/>
      <c r="BR1060" s="419"/>
      <c r="BS1060" s="419"/>
      <c r="BT1060" s="419"/>
      <c r="BV1060" s="419"/>
      <c r="BW1060" s="419"/>
      <c r="BX1060" s="397"/>
      <c r="BZ1060" s="449"/>
      <c r="CB1060" s="419"/>
      <c r="CC1060" s="419"/>
      <c r="CD1060" s="419"/>
      <c r="CF1060" s="419"/>
      <c r="CG1060" s="419"/>
      <c r="CH1060" s="419"/>
    </row>
    <row r="1061" spans="3:86" ht="21" thickBot="1">
      <c r="C1061" s="425"/>
      <c r="P1061" s="431"/>
      <c r="R1061" s="419"/>
      <c r="S1061" s="446"/>
      <c r="T1061" s="419"/>
      <c r="V1061" s="196"/>
      <c r="W1061" s="419"/>
      <c r="X1061" s="419"/>
      <c r="Z1061" s="419"/>
      <c r="AA1061" s="419"/>
      <c r="AB1061" s="419"/>
      <c r="AD1061" s="419"/>
      <c r="AE1061" s="419"/>
      <c r="AF1061" s="419"/>
      <c r="AH1061" s="419"/>
      <c r="AI1061" s="419"/>
      <c r="AJ1061" s="419"/>
      <c r="AL1061" s="419"/>
      <c r="AM1061" s="419"/>
      <c r="AN1061" s="403"/>
      <c r="AO1061" s="419"/>
      <c r="AP1061" s="419"/>
      <c r="AQ1061" s="419"/>
      <c r="AR1061" s="419"/>
      <c r="AS1061" s="419"/>
      <c r="AT1061" s="419"/>
      <c r="AU1061" s="419"/>
      <c r="AV1061" s="419"/>
      <c r="AX1061" s="419"/>
      <c r="AY1061" s="419"/>
      <c r="AZ1061" s="419"/>
      <c r="BB1061" s="419"/>
      <c r="BC1061" s="419"/>
      <c r="BD1061" s="419"/>
      <c r="BF1061" s="419"/>
      <c r="BG1061" s="419"/>
      <c r="BH1061" s="419"/>
      <c r="BJ1061" s="419"/>
      <c r="BK1061" s="419"/>
      <c r="BL1061" s="419"/>
      <c r="BN1061" s="419"/>
      <c r="BO1061" s="419"/>
      <c r="BP1061" s="419"/>
      <c r="BR1061" s="419"/>
      <c r="BS1061" s="419"/>
      <c r="BT1061" s="419"/>
      <c r="BV1061" s="419"/>
      <c r="BW1061" s="419"/>
      <c r="BX1061" s="397"/>
      <c r="BZ1061" s="449"/>
      <c r="CB1061" s="419"/>
      <c r="CC1061" s="419"/>
      <c r="CD1061" s="419"/>
      <c r="CF1061" s="419"/>
      <c r="CG1061" s="419"/>
      <c r="CH1061" s="419"/>
    </row>
    <row r="1062" spans="3:86" ht="21" thickBot="1">
      <c r="C1062" s="425"/>
      <c r="P1062" s="431"/>
      <c r="R1062" s="419"/>
      <c r="S1062" s="446"/>
      <c r="T1062" s="419"/>
      <c r="V1062" s="196"/>
      <c r="W1062" s="419"/>
      <c r="X1062" s="419"/>
      <c r="Z1062" s="419"/>
      <c r="AA1062" s="419"/>
      <c r="AB1062" s="419"/>
      <c r="AD1062" s="419"/>
      <c r="AE1062" s="419"/>
      <c r="AF1062" s="419"/>
      <c r="AH1062" s="419"/>
      <c r="AI1062" s="419"/>
      <c r="AJ1062" s="419"/>
      <c r="AL1062" s="419"/>
      <c r="AM1062" s="419"/>
      <c r="AN1062" s="403"/>
      <c r="AO1062" s="419"/>
      <c r="AP1062" s="419"/>
      <c r="AQ1062" s="419"/>
      <c r="AR1062" s="419"/>
      <c r="AS1062" s="419"/>
      <c r="AT1062" s="419"/>
      <c r="AU1062" s="419"/>
      <c r="AV1062" s="419"/>
      <c r="AX1062" s="419"/>
      <c r="AY1062" s="419"/>
      <c r="AZ1062" s="419"/>
      <c r="BB1062" s="419"/>
      <c r="BC1062" s="419"/>
      <c r="BD1062" s="419"/>
      <c r="BF1062" s="419"/>
      <c r="BG1062" s="419"/>
      <c r="BH1062" s="419"/>
      <c r="BJ1062" s="419"/>
      <c r="BK1062" s="419"/>
      <c r="BL1062" s="419"/>
      <c r="BN1062" s="419"/>
      <c r="BO1062" s="419"/>
      <c r="BP1062" s="419"/>
      <c r="BR1062" s="419"/>
      <c r="BS1062" s="419"/>
      <c r="BT1062" s="419"/>
      <c r="BV1062" s="419"/>
      <c r="BW1062" s="419"/>
      <c r="BX1062" s="397"/>
      <c r="BZ1062" s="449"/>
      <c r="CB1062" s="419"/>
      <c r="CC1062" s="419"/>
      <c r="CD1062" s="419"/>
      <c r="CF1062" s="419"/>
      <c r="CG1062" s="419"/>
      <c r="CH1062" s="419"/>
    </row>
    <row r="1063" spans="3:86" ht="21" thickBot="1">
      <c r="C1063" s="425"/>
      <c r="P1063" s="431"/>
      <c r="R1063" s="419"/>
      <c r="S1063" s="446"/>
      <c r="T1063" s="419"/>
      <c r="V1063" s="196"/>
      <c r="W1063" s="419"/>
      <c r="X1063" s="419"/>
      <c r="Z1063" s="419"/>
      <c r="AA1063" s="419"/>
      <c r="AB1063" s="419"/>
      <c r="AD1063" s="419"/>
      <c r="AE1063" s="419"/>
      <c r="AF1063" s="419"/>
      <c r="AH1063" s="419"/>
      <c r="AI1063" s="419"/>
      <c r="AJ1063" s="419"/>
      <c r="AL1063" s="419"/>
      <c r="AM1063" s="419"/>
      <c r="AN1063" s="403"/>
      <c r="AO1063" s="419"/>
      <c r="AP1063" s="419"/>
      <c r="AQ1063" s="419"/>
      <c r="AR1063" s="419"/>
      <c r="AS1063" s="419"/>
      <c r="AT1063" s="419"/>
      <c r="AU1063" s="419"/>
      <c r="AV1063" s="419"/>
      <c r="AX1063" s="419"/>
      <c r="AY1063" s="419"/>
      <c r="AZ1063" s="419"/>
      <c r="BB1063" s="419"/>
      <c r="BC1063" s="419"/>
      <c r="BD1063" s="419"/>
      <c r="BF1063" s="419"/>
      <c r="BG1063" s="419"/>
      <c r="BH1063" s="419"/>
      <c r="BJ1063" s="419"/>
      <c r="BK1063" s="419"/>
      <c r="BL1063" s="419"/>
      <c r="BN1063" s="419"/>
      <c r="BO1063" s="419"/>
      <c r="BP1063" s="419"/>
      <c r="BR1063" s="419"/>
      <c r="BS1063" s="419"/>
      <c r="BT1063" s="419"/>
      <c r="BV1063" s="419"/>
      <c r="BW1063" s="419"/>
      <c r="BX1063" s="397"/>
      <c r="BZ1063" s="449"/>
      <c r="CB1063" s="419"/>
      <c r="CC1063" s="419"/>
      <c r="CD1063" s="419"/>
      <c r="CF1063" s="419"/>
      <c r="CG1063" s="419"/>
      <c r="CH1063" s="419"/>
    </row>
    <row r="1064" spans="3:86" ht="21" thickBot="1">
      <c r="C1064" s="425"/>
      <c r="P1064" s="431"/>
      <c r="R1064" s="419"/>
      <c r="S1064" s="446"/>
      <c r="T1064" s="419"/>
      <c r="V1064" s="196"/>
      <c r="W1064" s="419"/>
      <c r="X1064" s="419"/>
      <c r="Z1064" s="419"/>
      <c r="AA1064" s="419"/>
      <c r="AB1064" s="419"/>
      <c r="AD1064" s="419"/>
      <c r="AE1064" s="419"/>
      <c r="AF1064" s="419"/>
      <c r="AH1064" s="419"/>
      <c r="AI1064" s="419"/>
      <c r="AJ1064" s="419"/>
      <c r="AL1064" s="419"/>
      <c r="AM1064" s="419"/>
      <c r="AN1064" s="403"/>
      <c r="AO1064" s="419"/>
      <c r="AP1064" s="419"/>
      <c r="AQ1064" s="419"/>
      <c r="AR1064" s="419"/>
      <c r="AS1064" s="419"/>
      <c r="AT1064" s="419"/>
      <c r="AU1064" s="419"/>
      <c r="AV1064" s="419"/>
      <c r="AX1064" s="419"/>
      <c r="AY1064" s="419"/>
      <c r="AZ1064" s="419"/>
      <c r="BB1064" s="419"/>
      <c r="BC1064" s="419"/>
      <c r="BD1064" s="419"/>
      <c r="BF1064" s="419"/>
      <c r="BG1064" s="419"/>
      <c r="BH1064" s="419"/>
      <c r="BJ1064" s="419"/>
      <c r="BK1064" s="419"/>
      <c r="BL1064" s="419"/>
      <c r="BN1064" s="419"/>
      <c r="BO1064" s="419"/>
      <c r="BP1064" s="419"/>
      <c r="BR1064" s="419"/>
      <c r="BS1064" s="419"/>
      <c r="BT1064" s="419"/>
      <c r="BV1064" s="419"/>
      <c r="BW1064" s="419"/>
      <c r="BX1064" s="397"/>
      <c r="BZ1064" s="449"/>
      <c r="CB1064" s="419"/>
      <c r="CC1064" s="419"/>
      <c r="CD1064" s="419"/>
      <c r="CF1064" s="419"/>
      <c r="CG1064" s="419"/>
      <c r="CH1064" s="419"/>
    </row>
    <row r="1065" spans="3:86" ht="21" thickBot="1">
      <c r="C1065" s="425"/>
      <c r="P1065" s="431"/>
      <c r="R1065" s="419"/>
      <c r="S1065" s="446"/>
      <c r="T1065" s="419"/>
      <c r="V1065" s="196"/>
      <c r="W1065" s="419"/>
      <c r="X1065" s="419"/>
      <c r="Z1065" s="419"/>
      <c r="AA1065" s="419"/>
      <c r="AB1065" s="419"/>
      <c r="AD1065" s="419"/>
      <c r="AE1065" s="419"/>
      <c r="AF1065" s="419"/>
      <c r="AH1065" s="419"/>
      <c r="AI1065" s="419"/>
      <c r="AJ1065" s="419"/>
      <c r="AL1065" s="419"/>
      <c r="AM1065" s="419"/>
      <c r="AN1065" s="403"/>
      <c r="AO1065" s="419"/>
      <c r="AP1065" s="419"/>
      <c r="AQ1065" s="419"/>
      <c r="AR1065" s="419"/>
      <c r="AS1065" s="419"/>
      <c r="AT1065" s="419"/>
      <c r="AU1065" s="419"/>
      <c r="AV1065" s="419"/>
      <c r="AX1065" s="419"/>
      <c r="AY1065" s="419"/>
      <c r="AZ1065" s="419"/>
      <c r="BB1065" s="419"/>
      <c r="BC1065" s="419"/>
      <c r="BD1065" s="419"/>
      <c r="BF1065" s="419"/>
      <c r="BG1065" s="419"/>
      <c r="BH1065" s="419"/>
      <c r="BJ1065" s="419"/>
      <c r="BK1065" s="419"/>
      <c r="BL1065" s="419"/>
      <c r="BN1065" s="419"/>
      <c r="BO1065" s="419"/>
      <c r="BP1065" s="419"/>
      <c r="BR1065" s="419"/>
      <c r="BS1065" s="419"/>
      <c r="BT1065" s="419"/>
      <c r="BV1065" s="419"/>
      <c r="BW1065" s="419"/>
      <c r="BX1065" s="397"/>
      <c r="BZ1065" s="449"/>
      <c r="CB1065" s="419"/>
      <c r="CC1065" s="419"/>
      <c r="CD1065" s="419"/>
      <c r="CF1065" s="419"/>
      <c r="CG1065" s="419"/>
      <c r="CH1065" s="419"/>
    </row>
    <row r="1066" spans="3:86" ht="21" thickBot="1">
      <c r="C1066" s="425"/>
      <c r="P1066" s="431"/>
      <c r="R1066" s="419"/>
      <c r="S1066" s="446"/>
      <c r="T1066" s="419"/>
      <c r="V1066" s="196"/>
      <c r="W1066" s="419"/>
      <c r="X1066" s="419"/>
      <c r="Z1066" s="419"/>
      <c r="AA1066" s="419"/>
      <c r="AB1066" s="419"/>
      <c r="AD1066" s="419"/>
      <c r="AE1066" s="419"/>
      <c r="AF1066" s="419"/>
      <c r="AH1066" s="419"/>
      <c r="AI1066" s="419"/>
      <c r="AJ1066" s="419"/>
      <c r="AL1066" s="419"/>
      <c r="AM1066" s="419"/>
      <c r="AN1066" s="403"/>
      <c r="AO1066" s="419"/>
      <c r="AP1066" s="419"/>
      <c r="AQ1066" s="419"/>
      <c r="AR1066" s="419"/>
      <c r="AS1066" s="419"/>
      <c r="AT1066" s="419"/>
      <c r="AU1066" s="419"/>
      <c r="AV1066" s="419"/>
      <c r="AX1066" s="419"/>
      <c r="AY1066" s="419"/>
      <c r="AZ1066" s="419"/>
      <c r="BB1066" s="419"/>
      <c r="BC1066" s="419"/>
      <c r="BD1066" s="419"/>
      <c r="BF1066" s="419"/>
      <c r="BG1066" s="419"/>
      <c r="BH1066" s="419"/>
      <c r="BJ1066" s="419"/>
      <c r="BK1066" s="419"/>
      <c r="BL1066" s="419"/>
      <c r="BN1066" s="419"/>
      <c r="BO1066" s="419"/>
      <c r="BP1066" s="419"/>
      <c r="BR1066" s="419"/>
      <c r="BS1066" s="419"/>
      <c r="BT1066" s="419"/>
      <c r="BV1066" s="419"/>
      <c r="BW1066" s="419"/>
      <c r="BX1066" s="397"/>
      <c r="BZ1066" s="449"/>
      <c r="CB1066" s="419"/>
      <c r="CC1066" s="419"/>
      <c r="CD1066" s="419"/>
      <c r="CF1066" s="419"/>
      <c r="CG1066" s="419"/>
      <c r="CH1066" s="419"/>
    </row>
    <row r="1067" spans="3:86" ht="21" thickBot="1">
      <c r="C1067" s="425"/>
      <c r="P1067" s="431"/>
      <c r="R1067" s="419"/>
      <c r="S1067" s="446"/>
      <c r="T1067" s="419"/>
      <c r="V1067" s="196"/>
      <c r="W1067" s="419"/>
      <c r="X1067" s="419"/>
      <c r="Z1067" s="419"/>
      <c r="AA1067" s="419"/>
      <c r="AB1067" s="419"/>
      <c r="AD1067" s="419"/>
      <c r="AE1067" s="419"/>
      <c r="AF1067" s="419"/>
      <c r="AH1067" s="419"/>
      <c r="AI1067" s="419"/>
      <c r="AJ1067" s="419"/>
      <c r="AL1067" s="419"/>
      <c r="AM1067" s="419"/>
      <c r="AN1067" s="403"/>
      <c r="AO1067" s="419"/>
      <c r="AP1067" s="419"/>
      <c r="AQ1067" s="419"/>
      <c r="AR1067" s="419"/>
      <c r="AS1067" s="419"/>
      <c r="AT1067" s="419"/>
      <c r="AU1067" s="419"/>
      <c r="AV1067" s="419"/>
      <c r="AX1067" s="419"/>
      <c r="AY1067" s="419"/>
      <c r="AZ1067" s="419"/>
      <c r="BB1067" s="419"/>
      <c r="BC1067" s="419"/>
      <c r="BD1067" s="419"/>
      <c r="BF1067" s="419"/>
      <c r="BG1067" s="419"/>
      <c r="BH1067" s="419"/>
      <c r="BJ1067" s="419"/>
      <c r="BK1067" s="419"/>
      <c r="BL1067" s="419"/>
      <c r="BN1067" s="419"/>
      <c r="BO1067" s="419"/>
      <c r="BP1067" s="419"/>
      <c r="BR1067" s="419"/>
      <c r="BS1067" s="419"/>
      <c r="BT1067" s="419"/>
      <c r="BV1067" s="419"/>
      <c r="BW1067" s="419"/>
      <c r="BX1067" s="397"/>
      <c r="BZ1067" s="449"/>
      <c r="CB1067" s="419"/>
      <c r="CC1067" s="419"/>
      <c r="CD1067" s="419"/>
      <c r="CF1067" s="419"/>
      <c r="CG1067" s="419"/>
      <c r="CH1067" s="419"/>
    </row>
    <row r="1068" spans="3:86" ht="21" thickBot="1">
      <c r="C1068" s="425"/>
      <c r="P1068" s="431"/>
      <c r="R1068" s="419"/>
      <c r="S1068" s="446"/>
      <c r="T1068" s="419"/>
      <c r="V1068" s="196"/>
      <c r="W1068" s="419"/>
      <c r="X1068" s="419"/>
      <c r="Z1068" s="419"/>
      <c r="AA1068" s="419"/>
      <c r="AB1068" s="419"/>
      <c r="AD1068" s="419"/>
      <c r="AE1068" s="419"/>
      <c r="AF1068" s="419"/>
      <c r="AH1068" s="419"/>
      <c r="AI1068" s="419"/>
      <c r="AJ1068" s="419"/>
      <c r="AL1068" s="419"/>
      <c r="AM1068" s="419"/>
      <c r="AN1068" s="403"/>
      <c r="AO1068" s="419"/>
      <c r="AP1068" s="419"/>
      <c r="AQ1068" s="419"/>
      <c r="AR1068" s="419"/>
      <c r="AS1068" s="419"/>
      <c r="AT1068" s="419"/>
      <c r="AU1068" s="419"/>
      <c r="AV1068" s="419"/>
      <c r="AX1068" s="419"/>
      <c r="AY1068" s="419"/>
      <c r="AZ1068" s="419"/>
      <c r="BB1068" s="419"/>
      <c r="BC1068" s="419"/>
      <c r="BD1068" s="419"/>
      <c r="BF1068" s="419"/>
      <c r="BG1068" s="419"/>
      <c r="BH1068" s="419"/>
      <c r="BJ1068" s="419"/>
      <c r="BK1068" s="419"/>
      <c r="BL1068" s="419"/>
      <c r="BN1068" s="419"/>
      <c r="BO1068" s="419"/>
      <c r="BP1068" s="419"/>
      <c r="BR1068" s="419"/>
      <c r="BS1068" s="419"/>
      <c r="BT1068" s="419"/>
      <c r="BV1068" s="419"/>
      <c r="BW1068" s="419"/>
      <c r="BX1068" s="397"/>
      <c r="BZ1068" s="449"/>
      <c r="CB1068" s="419"/>
      <c r="CC1068" s="419"/>
      <c r="CD1068" s="419"/>
      <c r="CF1068" s="419"/>
      <c r="CG1068" s="419"/>
      <c r="CH1068" s="419"/>
    </row>
    <row r="1069" spans="3:86" ht="21" thickBot="1">
      <c r="C1069" s="425"/>
      <c r="P1069" s="431"/>
      <c r="R1069" s="419"/>
      <c r="S1069" s="446"/>
      <c r="T1069" s="419"/>
      <c r="V1069" s="196"/>
      <c r="W1069" s="419"/>
      <c r="X1069" s="419"/>
      <c r="Z1069" s="419"/>
      <c r="AA1069" s="419"/>
      <c r="AB1069" s="419"/>
      <c r="AD1069" s="419"/>
      <c r="AE1069" s="419"/>
      <c r="AF1069" s="419"/>
      <c r="AH1069" s="419"/>
      <c r="AI1069" s="419"/>
      <c r="AJ1069" s="419"/>
      <c r="AL1069" s="419"/>
      <c r="AM1069" s="419"/>
      <c r="AN1069" s="403"/>
      <c r="AO1069" s="419"/>
      <c r="AP1069" s="419"/>
      <c r="AQ1069" s="419"/>
      <c r="AR1069" s="419"/>
      <c r="AS1069" s="419"/>
      <c r="AT1069" s="419"/>
      <c r="AU1069" s="419"/>
      <c r="AV1069" s="419"/>
      <c r="AX1069" s="419"/>
      <c r="AY1069" s="419"/>
      <c r="AZ1069" s="419"/>
      <c r="BB1069" s="419"/>
      <c r="BC1069" s="419"/>
      <c r="BD1069" s="419"/>
      <c r="BF1069" s="419"/>
      <c r="BG1069" s="419"/>
      <c r="BH1069" s="419"/>
      <c r="BJ1069" s="419"/>
      <c r="BK1069" s="419"/>
      <c r="BL1069" s="419"/>
      <c r="BN1069" s="419"/>
      <c r="BO1069" s="419"/>
      <c r="BP1069" s="419"/>
      <c r="BR1069" s="419"/>
      <c r="BS1069" s="419"/>
      <c r="BT1069" s="419"/>
      <c r="BV1069" s="419"/>
      <c r="BW1069" s="419"/>
      <c r="BX1069" s="397"/>
      <c r="BZ1069" s="449"/>
      <c r="CB1069" s="419"/>
      <c r="CC1069" s="419"/>
      <c r="CD1069" s="419"/>
      <c r="CF1069" s="419"/>
      <c r="CG1069" s="419"/>
      <c r="CH1069" s="419"/>
    </row>
    <row r="1070" spans="3:86" ht="21" thickBot="1">
      <c r="C1070" s="425"/>
      <c r="P1070" s="431"/>
      <c r="R1070" s="419"/>
      <c r="S1070" s="446"/>
      <c r="T1070" s="419"/>
      <c r="V1070" s="196"/>
      <c r="W1070" s="419"/>
      <c r="X1070" s="419"/>
      <c r="Z1070" s="419"/>
      <c r="AA1070" s="419"/>
      <c r="AB1070" s="419"/>
      <c r="AD1070" s="419"/>
      <c r="AE1070" s="419"/>
      <c r="AF1070" s="419"/>
      <c r="AH1070" s="419"/>
      <c r="AI1070" s="419"/>
      <c r="AJ1070" s="419"/>
      <c r="AL1070" s="419"/>
      <c r="AM1070" s="419"/>
      <c r="AN1070" s="403"/>
      <c r="AO1070" s="419"/>
      <c r="AP1070" s="419"/>
      <c r="AQ1070" s="419"/>
      <c r="AR1070" s="419"/>
      <c r="AS1070" s="419"/>
      <c r="AT1070" s="419"/>
      <c r="AU1070" s="419"/>
      <c r="AV1070" s="419"/>
      <c r="AX1070" s="419"/>
      <c r="AY1070" s="419"/>
      <c r="AZ1070" s="419"/>
      <c r="BB1070" s="419"/>
      <c r="BC1070" s="419"/>
      <c r="BD1070" s="419"/>
      <c r="BF1070" s="419"/>
      <c r="BG1070" s="419"/>
      <c r="BH1070" s="419"/>
      <c r="BJ1070" s="419"/>
      <c r="BK1070" s="419"/>
      <c r="BL1070" s="419"/>
      <c r="BN1070" s="419"/>
      <c r="BO1070" s="419"/>
      <c r="BP1070" s="419"/>
      <c r="BR1070" s="419"/>
      <c r="BS1070" s="419"/>
      <c r="BT1070" s="419"/>
      <c r="BV1070" s="419"/>
      <c r="BW1070" s="419"/>
      <c r="BX1070" s="397"/>
      <c r="BZ1070" s="449"/>
      <c r="CB1070" s="419"/>
      <c r="CC1070" s="419"/>
      <c r="CD1070" s="419"/>
      <c r="CF1070" s="419"/>
      <c r="CG1070" s="419"/>
      <c r="CH1070" s="419"/>
    </row>
    <row r="1071" spans="3:86" ht="21" thickBot="1">
      <c r="C1071" s="425"/>
      <c r="P1071" s="431"/>
      <c r="R1071" s="419"/>
      <c r="S1071" s="446"/>
      <c r="T1071" s="419"/>
      <c r="V1071" s="196"/>
      <c r="W1071" s="419"/>
      <c r="X1071" s="419"/>
      <c r="Z1071" s="419"/>
      <c r="AA1071" s="419"/>
      <c r="AB1071" s="419"/>
      <c r="AD1071" s="419"/>
      <c r="AE1071" s="419"/>
      <c r="AF1071" s="419"/>
      <c r="AH1071" s="419"/>
      <c r="AI1071" s="419"/>
      <c r="AJ1071" s="419"/>
      <c r="AL1071" s="419"/>
      <c r="AM1071" s="419"/>
      <c r="AN1071" s="403"/>
      <c r="AO1071" s="419"/>
      <c r="AP1071" s="419"/>
      <c r="AQ1071" s="419"/>
      <c r="AR1071" s="419"/>
      <c r="AS1071" s="419"/>
      <c r="AT1071" s="419"/>
      <c r="AU1071" s="419"/>
      <c r="AV1071" s="419"/>
      <c r="AX1071" s="419"/>
      <c r="AY1071" s="419"/>
      <c r="AZ1071" s="419"/>
      <c r="BB1071" s="419"/>
      <c r="BC1071" s="419"/>
      <c r="BD1071" s="419"/>
      <c r="BF1071" s="419"/>
      <c r="BG1071" s="419"/>
      <c r="BH1071" s="419"/>
      <c r="BJ1071" s="419"/>
      <c r="BK1071" s="419"/>
      <c r="BL1071" s="419"/>
      <c r="BN1071" s="419"/>
      <c r="BO1071" s="419"/>
      <c r="BP1071" s="419"/>
      <c r="BR1071" s="419"/>
      <c r="BS1071" s="419"/>
      <c r="BT1071" s="419"/>
      <c r="BV1071" s="419"/>
      <c r="BW1071" s="419"/>
      <c r="BX1071" s="397"/>
      <c r="BZ1071" s="449"/>
      <c r="CB1071" s="419"/>
      <c r="CC1071" s="419"/>
      <c r="CD1071" s="419"/>
      <c r="CF1071" s="419"/>
      <c r="CG1071" s="419"/>
      <c r="CH1071" s="419"/>
    </row>
    <row r="1072" spans="3:86" ht="21" thickBot="1">
      <c r="C1072" s="425"/>
      <c r="P1072" s="431"/>
      <c r="R1072" s="419"/>
      <c r="S1072" s="446"/>
      <c r="T1072" s="419"/>
      <c r="V1072" s="196"/>
      <c r="W1072" s="419"/>
      <c r="X1072" s="419"/>
      <c r="Z1072" s="419"/>
      <c r="AA1072" s="419"/>
      <c r="AB1072" s="419"/>
      <c r="AD1072" s="419"/>
      <c r="AE1072" s="419"/>
      <c r="AF1072" s="419"/>
      <c r="AH1072" s="419"/>
      <c r="AI1072" s="419"/>
      <c r="AJ1072" s="419"/>
      <c r="AL1072" s="419"/>
      <c r="AM1072" s="419"/>
      <c r="AN1072" s="403"/>
      <c r="AO1072" s="419"/>
      <c r="AP1072" s="419"/>
      <c r="AQ1072" s="419"/>
      <c r="AR1072" s="419"/>
      <c r="AS1072" s="419"/>
      <c r="AT1072" s="419"/>
      <c r="AU1072" s="419"/>
      <c r="AV1072" s="419"/>
      <c r="AX1072" s="419"/>
      <c r="AY1072" s="419"/>
      <c r="AZ1072" s="419"/>
      <c r="BB1072" s="419"/>
      <c r="BC1072" s="419"/>
      <c r="BD1072" s="419"/>
      <c r="BF1072" s="419"/>
      <c r="BG1072" s="419"/>
      <c r="BH1072" s="419"/>
      <c r="BJ1072" s="419"/>
      <c r="BK1072" s="419"/>
      <c r="BL1072" s="419"/>
      <c r="BN1072" s="419"/>
      <c r="BO1072" s="419"/>
      <c r="BP1072" s="419"/>
      <c r="BR1072" s="419"/>
      <c r="BS1072" s="419"/>
      <c r="BT1072" s="419"/>
      <c r="BV1072" s="419"/>
      <c r="BW1072" s="419"/>
      <c r="BX1072" s="397"/>
      <c r="BZ1072" s="449"/>
      <c r="CB1072" s="419"/>
      <c r="CC1072" s="419"/>
      <c r="CD1072" s="419"/>
      <c r="CF1072" s="419"/>
      <c r="CG1072" s="419"/>
      <c r="CH1072" s="419"/>
    </row>
    <row r="1073" spans="3:86" ht="21" thickBot="1">
      <c r="C1073" s="425"/>
      <c r="P1073" s="431"/>
      <c r="R1073" s="419"/>
      <c r="S1073" s="446"/>
      <c r="T1073" s="419"/>
      <c r="V1073" s="196"/>
      <c r="W1073" s="419"/>
      <c r="X1073" s="419"/>
      <c r="Z1073" s="419"/>
      <c r="AA1073" s="419"/>
      <c r="AB1073" s="419"/>
      <c r="AD1073" s="419"/>
      <c r="AE1073" s="419"/>
      <c r="AF1073" s="419"/>
      <c r="AH1073" s="419"/>
      <c r="AI1073" s="419"/>
      <c r="AJ1073" s="419"/>
      <c r="AL1073" s="419"/>
      <c r="AM1073" s="419"/>
      <c r="AN1073" s="403"/>
      <c r="AO1073" s="419"/>
      <c r="AP1073" s="419"/>
      <c r="AQ1073" s="419"/>
      <c r="AR1073" s="419"/>
      <c r="AS1073" s="419"/>
      <c r="AT1073" s="419"/>
      <c r="AU1073" s="419"/>
      <c r="AV1073" s="419"/>
      <c r="AX1073" s="419"/>
      <c r="AY1073" s="419"/>
      <c r="AZ1073" s="419"/>
      <c r="BB1073" s="419"/>
      <c r="BC1073" s="419"/>
      <c r="BD1073" s="419"/>
      <c r="BF1073" s="419"/>
      <c r="BG1073" s="419"/>
      <c r="BH1073" s="419"/>
      <c r="BJ1073" s="419"/>
      <c r="BK1073" s="419"/>
      <c r="BL1073" s="419"/>
      <c r="BN1073" s="419"/>
      <c r="BO1073" s="419"/>
      <c r="BP1073" s="419"/>
      <c r="BR1073" s="419"/>
      <c r="BS1073" s="419"/>
      <c r="BT1073" s="419"/>
      <c r="BV1073" s="419"/>
      <c r="BW1073" s="419"/>
      <c r="BX1073" s="397"/>
      <c r="BZ1073" s="449"/>
      <c r="CB1073" s="419"/>
      <c r="CC1073" s="419"/>
      <c r="CD1073" s="419"/>
      <c r="CF1073" s="419"/>
      <c r="CG1073" s="419"/>
      <c r="CH1073" s="419"/>
    </row>
    <row r="1074" spans="3:86" ht="21" thickBot="1">
      <c r="C1074" s="425"/>
      <c r="P1074" s="431"/>
      <c r="R1074" s="419"/>
      <c r="S1074" s="446"/>
      <c r="T1074" s="419"/>
      <c r="V1074" s="196"/>
      <c r="W1074" s="419"/>
      <c r="X1074" s="419"/>
      <c r="Z1074" s="419"/>
      <c r="AA1074" s="419"/>
      <c r="AB1074" s="419"/>
      <c r="AD1074" s="419"/>
      <c r="AE1074" s="419"/>
      <c r="AF1074" s="419"/>
      <c r="AH1074" s="419"/>
      <c r="AI1074" s="419"/>
      <c r="AJ1074" s="419"/>
      <c r="AL1074" s="419"/>
      <c r="AM1074" s="419"/>
      <c r="AN1074" s="403"/>
      <c r="AO1074" s="419"/>
      <c r="AP1074" s="419"/>
      <c r="AQ1074" s="419"/>
      <c r="AR1074" s="419"/>
      <c r="AS1074" s="419"/>
      <c r="AT1074" s="419"/>
      <c r="AU1074" s="419"/>
      <c r="AV1074" s="419"/>
      <c r="AX1074" s="419"/>
      <c r="AY1074" s="419"/>
      <c r="AZ1074" s="419"/>
      <c r="BB1074" s="419"/>
      <c r="BC1074" s="419"/>
      <c r="BD1074" s="419"/>
      <c r="BF1074" s="419"/>
      <c r="BG1074" s="419"/>
      <c r="BH1074" s="419"/>
      <c r="BJ1074" s="419"/>
      <c r="BK1074" s="419"/>
      <c r="BL1074" s="419"/>
      <c r="BN1074" s="419"/>
      <c r="BO1074" s="419"/>
      <c r="BP1074" s="419"/>
      <c r="BR1074" s="419"/>
      <c r="BS1074" s="419"/>
      <c r="BT1074" s="419"/>
      <c r="BV1074" s="419"/>
      <c r="BW1074" s="419"/>
      <c r="BX1074" s="397"/>
      <c r="BZ1074" s="449"/>
      <c r="CB1074" s="419"/>
      <c r="CC1074" s="419"/>
      <c r="CD1074" s="419"/>
      <c r="CF1074" s="419"/>
      <c r="CG1074" s="419"/>
      <c r="CH1074" s="419"/>
    </row>
    <row r="1075" spans="3:86" ht="21" thickBot="1">
      <c r="C1075" s="425"/>
      <c r="P1075" s="431"/>
      <c r="R1075" s="419"/>
      <c r="S1075" s="446"/>
      <c r="T1075" s="419"/>
      <c r="V1075" s="196"/>
      <c r="W1075" s="419"/>
      <c r="X1075" s="419"/>
      <c r="Z1075" s="419"/>
      <c r="AA1075" s="419"/>
      <c r="AB1075" s="419"/>
      <c r="AD1075" s="419"/>
      <c r="AE1075" s="419"/>
      <c r="AF1075" s="419"/>
      <c r="AH1075" s="419"/>
      <c r="AI1075" s="419"/>
      <c r="AJ1075" s="419"/>
      <c r="AL1075" s="419"/>
      <c r="AM1075" s="419"/>
      <c r="AN1075" s="403"/>
      <c r="AO1075" s="419"/>
      <c r="AP1075" s="419"/>
      <c r="AQ1075" s="419"/>
      <c r="AR1075" s="419"/>
      <c r="AS1075" s="419"/>
      <c r="AT1075" s="419"/>
      <c r="AU1075" s="419"/>
      <c r="AV1075" s="419"/>
      <c r="AX1075" s="419"/>
      <c r="AY1075" s="419"/>
      <c r="AZ1075" s="419"/>
      <c r="BB1075" s="419"/>
      <c r="BC1075" s="419"/>
      <c r="BD1075" s="419"/>
      <c r="BF1075" s="419"/>
      <c r="BG1075" s="419"/>
      <c r="BH1075" s="419"/>
      <c r="BJ1075" s="419"/>
      <c r="BK1075" s="419"/>
      <c r="BL1075" s="419"/>
      <c r="BN1075" s="419"/>
      <c r="BO1075" s="419"/>
      <c r="BP1075" s="419"/>
      <c r="BR1075" s="419"/>
      <c r="BS1075" s="419"/>
      <c r="BT1075" s="419"/>
      <c r="BV1075" s="419"/>
      <c r="BW1075" s="419"/>
      <c r="BX1075" s="397"/>
      <c r="BZ1075" s="449"/>
      <c r="CB1075" s="419"/>
      <c r="CC1075" s="419"/>
      <c r="CD1075" s="419"/>
      <c r="CF1075" s="419"/>
      <c r="CG1075" s="419"/>
      <c r="CH1075" s="419"/>
    </row>
    <row r="1076" spans="3:86" ht="21" thickBot="1">
      <c r="C1076" s="425"/>
      <c r="P1076" s="431"/>
      <c r="R1076" s="419"/>
      <c r="S1076" s="446"/>
      <c r="T1076" s="419"/>
      <c r="V1076" s="196"/>
      <c r="W1076" s="419"/>
      <c r="X1076" s="419"/>
      <c r="Z1076" s="419"/>
      <c r="AA1076" s="419"/>
      <c r="AB1076" s="419"/>
      <c r="AD1076" s="419"/>
      <c r="AE1076" s="419"/>
      <c r="AF1076" s="419"/>
      <c r="AH1076" s="419"/>
      <c r="AI1076" s="419"/>
      <c r="AJ1076" s="419"/>
      <c r="AL1076" s="419"/>
      <c r="AM1076" s="419"/>
      <c r="AN1076" s="403"/>
      <c r="AO1076" s="419"/>
      <c r="AP1076" s="419"/>
      <c r="AQ1076" s="419"/>
      <c r="AR1076" s="419"/>
      <c r="AS1076" s="419"/>
      <c r="AT1076" s="419"/>
      <c r="AU1076" s="419"/>
      <c r="AV1076" s="419"/>
      <c r="AX1076" s="419"/>
      <c r="AY1076" s="419"/>
      <c r="AZ1076" s="419"/>
      <c r="BB1076" s="419"/>
      <c r="BC1076" s="419"/>
      <c r="BD1076" s="419"/>
      <c r="BF1076" s="419"/>
      <c r="BG1076" s="419"/>
      <c r="BH1076" s="419"/>
      <c r="BJ1076" s="419"/>
      <c r="BK1076" s="419"/>
      <c r="BL1076" s="419"/>
      <c r="BN1076" s="419"/>
      <c r="BO1076" s="419"/>
      <c r="BP1076" s="419"/>
      <c r="BR1076" s="419"/>
      <c r="BS1076" s="419"/>
      <c r="BT1076" s="419"/>
      <c r="BV1076" s="419"/>
      <c r="BW1076" s="419"/>
      <c r="BX1076" s="397"/>
      <c r="BZ1076" s="449"/>
      <c r="CB1076" s="419"/>
      <c r="CC1076" s="419"/>
      <c r="CD1076" s="419"/>
      <c r="CF1076" s="419"/>
      <c r="CG1076" s="419"/>
      <c r="CH1076" s="419"/>
    </row>
    <row r="1077" spans="3:86" ht="21" thickBot="1">
      <c r="C1077" s="425"/>
      <c r="P1077" s="431"/>
      <c r="R1077" s="419"/>
      <c r="S1077" s="446"/>
      <c r="T1077" s="419"/>
      <c r="V1077" s="196"/>
      <c r="W1077" s="419"/>
      <c r="X1077" s="419"/>
      <c r="Z1077" s="419"/>
      <c r="AA1077" s="419"/>
      <c r="AB1077" s="419"/>
      <c r="AD1077" s="419"/>
      <c r="AE1077" s="419"/>
      <c r="AF1077" s="419"/>
      <c r="AH1077" s="419"/>
      <c r="AI1077" s="419"/>
      <c r="AJ1077" s="419"/>
      <c r="AL1077" s="419"/>
      <c r="AM1077" s="419"/>
      <c r="AN1077" s="403"/>
      <c r="AO1077" s="419"/>
      <c r="AP1077" s="419"/>
      <c r="AQ1077" s="419"/>
      <c r="AR1077" s="419"/>
      <c r="AS1077" s="419"/>
      <c r="AT1077" s="419"/>
      <c r="AU1077" s="419"/>
      <c r="AV1077" s="419"/>
      <c r="AX1077" s="419"/>
      <c r="AY1077" s="419"/>
      <c r="AZ1077" s="419"/>
      <c r="BB1077" s="419"/>
      <c r="BC1077" s="419"/>
      <c r="BD1077" s="419"/>
      <c r="BF1077" s="419"/>
      <c r="BG1077" s="419"/>
      <c r="BH1077" s="419"/>
      <c r="BJ1077" s="419"/>
      <c r="BK1077" s="419"/>
      <c r="BL1077" s="419"/>
      <c r="BN1077" s="419"/>
      <c r="BO1077" s="419"/>
      <c r="BP1077" s="419"/>
      <c r="BR1077" s="419"/>
      <c r="BS1077" s="419"/>
      <c r="BT1077" s="419"/>
      <c r="BV1077" s="419"/>
      <c r="BW1077" s="419"/>
      <c r="BX1077" s="397"/>
      <c r="BZ1077" s="449"/>
      <c r="CB1077" s="419"/>
      <c r="CC1077" s="419"/>
      <c r="CD1077" s="419"/>
      <c r="CF1077" s="419"/>
      <c r="CG1077" s="419"/>
      <c r="CH1077" s="419"/>
    </row>
    <row r="1078" spans="3:86" ht="21" thickBot="1">
      <c r="C1078" s="425"/>
      <c r="P1078" s="431"/>
      <c r="R1078" s="419"/>
      <c r="S1078" s="446"/>
      <c r="T1078" s="419"/>
      <c r="V1078" s="196"/>
      <c r="W1078" s="419"/>
      <c r="X1078" s="419"/>
      <c r="Z1078" s="419"/>
      <c r="AA1078" s="419"/>
      <c r="AB1078" s="419"/>
      <c r="AD1078" s="419"/>
      <c r="AE1078" s="419"/>
      <c r="AF1078" s="419"/>
      <c r="AH1078" s="419"/>
      <c r="AI1078" s="419"/>
      <c r="AJ1078" s="419"/>
      <c r="AL1078" s="419"/>
      <c r="AM1078" s="419"/>
      <c r="AN1078" s="403"/>
      <c r="AO1078" s="419"/>
      <c r="AP1078" s="419"/>
      <c r="AQ1078" s="419"/>
      <c r="AR1078" s="419"/>
      <c r="AS1078" s="419"/>
      <c r="AT1078" s="419"/>
      <c r="AU1078" s="419"/>
      <c r="AV1078" s="419"/>
      <c r="AX1078" s="419"/>
      <c r="AY1078" s="419"/>
      <c r="AZ1078" s="419"/>
      <c r="BB1078" s="419"/>
      <c r="BC1078" s="419"/>
      <c r="BD1078" s="419"/>
      <c r="BF1078" s="419"/>
      <c r="BG1078" s="419"/>
      <c r="BH1078" s="419"/>
      <c r="BJ1078" s="419"/>
      <c r="BK1078" s="419"/>
      <c r="BL1078" s="419"/>
      <c r="BN1078" s="419"/>
      <c r="BO1078" s="419"/>
      <c r="BP1078" s="419"/>
      <c r="BR1078" s="419"/>
      <c r="BS1078" s="419"/>
      <c r="BT1078" s="419"/>
      <c r="BV1078" s="419"/>
      <c r="BW1078" s="419"/>
      <c r="BX1078" s="397"/>
      <c r="BZ1078" s="449"/>
      <c r="CB1078" s="419"/>
      <c r="CC1078" s="419"/>
      <c r="CD1078" s="419"/>
      <c r="CF1078" s="419"/>
      <c r="CG1078" s="419"/>
      <c r="CH1078" s="419"/>
    </row>
    <row r="1079" spans="3:86" ht="21" thickBot="1">
      <c r="C1079" s="425"/>
      <c r="P1079" s="431"/>
      <c r="R1079" s="419"/>
      <c r="S1079" s="446"/>
      <c r="T1079" s="419"/>
      <c r="V1079" s="196"/>
      <c r="W1079" s="419"/>
      <c r="X1079" s="419"/>
      <c r="Z1079" s="419"/>
      <c r="AA1079" s="419"/>
      <c r="AB1079" s="419"/>
      <c r="AD1079" s="419"/>
      <c r="AE1079" s="419"/>
      <c r="AF1079" s="419"/>
      <c r="AH1079" s="419"/>
      <c r="AI1079" s="419"/>
      <c r="AJ1079" s="419"/>
      <c r="AL1079" s="419"/>
      <c r="AM1079" s="419"/>
      <c r="AN1079" s="403"/>
      <c r="AO1079" s="419"/>
      <c r="AP1079" s="419"/>
      <c r="AQ1079" s="419"/>
      <c r="AR1079" s="419"/>
      <c r="AS1079" s="419"/>
      <c r="AT1079" s="419"/>
      <c r="AU1079" s="419"/>
      <c r="AV1079" s="419"/>
      <c r="AX1079" s="419"/>
      <c r="AY1079" s="419"/>
      <c r="AZ1079" s="419"/>
      <c r="BB1079" s="419"/>
      <c r="BC1079" s="419"/>
      <c r="BD1079" s="419"/>
      <c r="BF1079" s="419"/>
      <c r="BG1079" s="419"/>
      <c r="BH1079" s="419"/>
      <c r="BJ1079" s="419"/>
      <c r="BK1079" s="419"/>
      <c r="BL1079" s="419"/>
      <c r="BN1079" s="419"/>
      <c r="BO1079" s="419"/>
      <c r="BP1079" s="419"/>
      <c r="BR1079" s="419"/>
      <c r="BS1079" s="419"/>
      <c r="BT1079" s="419"/>
      <c r="BV1079" s="419"/>
      <c r="BW1079" s="419"/>
      <c r="BX1079" s="397"/>
      <c r="BZ1079" s="449"/>
      <c r="CB1079" s="419"/>
      <c r="CC1079" s="419"/>
      <c r="CD1079" s="419"/>
      <c r="CF1079" s="419"/>
      <c r="CG1079" s="419"/>
      <c r="CH1079" s="419"/>
    </row>
    <row r="1080" spans="3:86" ht="21" thickBot="1">
      <c r="C1080" s="425"/>
      <c r="P1080" s="431"/>
      <c r="R1080" s="419"/>
      <c r="S1080" s="446"/>
      <c r="T1080" s="419"/>
      <c r="V1080" s="196"/>
      <c r="W1080" s="419"/>
      <c r="X1080" s="419"/>
      <c r="Z1080" s="419"/>
      <c r="AA1080" s="419"/>
      <c r="AB1080" s="419"/>
      <c r="AD1080" s="419"/>
      <c r="AE1080" s="419"/>
      <c r="AF1080" s="419"/>
      <c r="AH1080" s="419"/>
      <c r="AI1080" s="419"/>
      <c r="AJ1080" s="419"/>
      <c r="AL1080" s="419"/>
      <c r="AM1080" s="419"/>
      <c r="AN1080" s="403"/>
      <c r="AO1080" s="419"/>
      <c r="AP1080" s="419"/>
      <c r="AQ1080" s="419"/>
      <c r="AR1080" s="419"/>
      <c r="AS1080" s="419"/>
      <c r="AT1080" s="419"/>
      <c r="AU1080" s="419"/>
      <c r="AV1080" s="419"/>
      <c r="AX1080" s="419"/>
      <c r="AY1080" s="419"/>
      <c r="AZ1080" s="419"/>
      <c r="BB1080" s="419"/>
      <c r="BC1080" s="419"/>
      <c r="BD1080" s="419"/>
      <c r="BF1080" s="419"/>
      <c r="BG1080" s="419"/>
      <c r="BH1080" s="419"/>
      <c r="BJ1080" s="419"/>
      <c r="BK1080" s="419"/>
      <c r="BL1080" s="419"/>
      <c r="BN1080" s="419"/>
      <c r="BO1080" s="419"/>
      <c r="BP1080" s="419"/>
      <c r="BR1080" s="419"/>
      <c r="BS1080" s="419"/>
      <c r="BT1080" s="419"/>
      <c r="BV1080" s="419"/>
      <c r="BW1080" s="419"/>
      <c r="BX1080" s="397"/>
      <c r="BZ1080" s="449"/>
      <c r="CB1080" s="419"/>
      <c r="CC1080" s="419"/>
      <c r="CD1080" s="419"/>
      <c r="CF1080" s="419"/>
      <c r="CG1080" s="419"/>
      <c r="CH1080" s="419"/>
    </row>
    <row r="1081" spans="3:86" ht="21" thickBot="1">
      <c r="C1081" s="425"/>
      <c r="P1081" s="431"/>
      <c r="R1081" s="419"/>
      <c r="S1081" s="446"/>
      <c r="T1081" s="419"/>
      <c r="V1081" s="196"/>
      <c r="W1081" s="419"/>
      <c r="X1081" s="419"/>
      <c r="Z1081" s="419"/>
      <c r="AA1081" s="419"/>
      <c r="AB1081" s="419"/>
      <c r="AD1081" s="419"/>
      <c r="AE1081" s="419"/>
      <c r="AF1081" s="419"/>
      <c r="AH1081" s="419"/>
      <c r="AI1081" s="419"/>
      <c r="AJ1081" s="419"/>
      <c r="AL1081" s="419"/>
      <c r="AM1081" s="419"/>
      <c r="AN1081" s="403"/>
      <c r="AO1081" s="419"/>
      <c r="AP1081" s="419"/>
      <c r="AQ1081" s="419"/>
      <c r="AR1081" s="419"/>
      <c r="AS1081" s="419"/>
      <c r="AT1081" s="419"/>
      <c r="AU1081" s="419"/>
      <c r="AV1081" s="419"/>
      <c r="AX1081" s="419"/>
      <c r="AY1081" s="419"/>
      <c r="AZ1081" s="419"/>
      <c r="BB1081" s="419"/>
      <c r="BC1081" s="419"/>
      <c r="BD1081" s="419"/>
      <c r="BF1081" s="419"/>
      <c r="BG1081" s="419"/>
      <c r="BH1081" s="419"/>
      <c r="BJ1081" s="419"/>
      <c r="BK1081" s="419"/>
      <c r="BL1081" s="419"/>
      <c r="BN1081" s="419"/>
      <c r="BO1081" s="419"/>
      <c r="BP1081" s="419"/>
      <c r="BR1081" s="419"/>
      <c r="BS1081" s="419"/>
      <c r="BT1081" s="419"/>
      <c r="BV1081" s="419"/>
      <c r="BW1081" s="419"/>
      <c r="BX1081" s="397"/>
      <c r="BZ1081" s="449"/>
      <c r="CB1081" s="419"/>
      <c r="CC1081" s="419"/>
      <c r="CD1081" s="419"/>
      <c r="CF1081" s="419"/>
      <c r="CG1081" s="419"/>
      <c r="CH1081" s="419"/>
    </row>
    <row r="1082" spans="3:86" ht="21" thickBot="1">
      <c r="C1082" s="425"/>
      <c r="P1082" s="431"/>
      <c r="R1082" s="419"/>
      <c r="S1082" s="446"/>
      <c r="T1082" s="419"/>
      <c r="V1082" s="196"/>
      <c r="W1082" s="419"/>
      <c r="X1082" s="419"/>
      <c r="Z1082" s="419"/>
      <c r="AA1082" s="419"/>
      <c r="AB1082" s="419"/>
      <c r="AD1082" s="419"/>
      <c r="AE1082" s="419"/>
      <c r="AF1082" s="419"/>
      <c r="AH1082" s="419"/>
      <c r="AI1082" s="419"/>
      <c r="AJ1082" s="419"/>
      <c r="AL1082" s="419"/>
      <c r="AM1082" s="419"/>
      <c r="AN1082" s="403"/>
      <c r="AO1082" s="419"/>
      <c r="AP1082" s="419"/>
      <c r="AQ1082" s="419"/>
      <c r="AR1082" s="419"/>
      <c r="AS1082" s="419"/>
      <c r="AT1082" s="419"/>
      <c r="AU1082" s="419"/>
      <c r="AV1082" s="419"/>
      <c r="AX1082" s="419"/>
      <c r="AY1082" s="419"/>
      <c r="AZ1082" s="419"/>
      <c r="BB1082" s="419"/>
      <c r="BC1082" s="419"/>
      <c r="BD1082" s="419"/>
      <c r="BF1082" s="419"/>
      <c r="BG1082" s="419"/>
      <c r="BH1082" s="419"/>
      <c r="BJ1082" s="419"/>
      <c r="BK1082" s="419"/>
      <c r="BL1082" s="419"/>
      <c r="BN1082" s="419"/>
      <c r="BO1082" s="419"/>
      <c r="BP1082" s="419"/>
      <c r="BR1082" s="419"/>
      <c r="BS1082" s="419"/>
      <c r="BT1082" s="419"/>
      <c r="BV1082" s="419"/>
      <c r="BW1082" s="419"/>
      <c r="BX1082" s="397"/>
      <c r="BZ1082" s="449"/>
      <c r="CB1082" s="419"/>
      <c r="CC1082" s="419"/>
      <c r="CD1082" s="419"/>
      <c r="CF1082" s="419"/>
      <c r="CG1082" s="419"/>
      <c r="CH1082" s="419"/>
    </row>
    <row r="1083" spans="3:86" ht="21" thickBot="1">
      <c r="C1083" s="425"/>
      <c r="P1083" s="431"/>
      <c r="R1083" s="419"/>
      <c r="S1083" s="446"/>
      <c r="T1083" s="419"/>
      <c r="V1083" s="196"/>
      <c r="W1083" s="419"/>
      <c r="X1083" s="419"/>
      <c r="Z1083" s="419"/>
      <c r="AA1083" s="419"/>
      <c r="AB1083" s="419"/>
      <c r="AD1083" s="419"/>
      <c r="AE1083" s="419"/>
      <c r="AF1083" s="419"/>
      <c r="AH1083" s="419"/>
      <c r="AI1083" s="419"/>
      <c r="AJ1083" s="419"/>
      <c r="AL1083" s="419"/>
      <c r="AM1083" s="419"/>
      <c r="AN1083" s="403"/>
      <c r="AO1083" s="419"/>
      <c r="AP1083" s="419"/>
      <c r="AQ1083" s="419"/>
      <c r="AR1083" s="419"/>
      <c r="AS1083" s="419"/>
      <c r="AT1083" s="419"/>
      <c r="AU1083" s="419"/>
      <c r="AV1083" s="419"/>
      <c r="AX1083" s="419"/>
      <c r="AY1083" s="419"/>
      <c r="AZ1083" s="419"/>
      <c r="BB1083" s="419"/>
      <c r="BC1083" s="419"/>
      <c r="BD1083" s="419"/>
      <c r="BF1083" s="419"/>
      <c r="BG1083" s="419"/>
      <c r="BH1083" s="419"/>
      <c r="BJ1083" s="419"/>
      <c r="BK1083" s="419"/>
      <c r="BL1083" s="419"/>
      <c r="BN1083" s="419"/>
      <c r="BO1083" s="419"/>
      <c r="BP1083" s="419"/>
      <c r="BR1083" s="419"/>
      <c r="BS1083" s="419"/>
      <c r="BT1083" s="419"/>
      <c r="BV1083" s="419"/>
      <c r="BW1083" s="419"/>
      <c r="BX1083" s="397"/>
      <c r="BZ1083" s="449"/>
      <c r="CB1083" s="419"/>
      <c r="CC1083" s="419"/>
      <c r="CD1083" s="419"/>
      <c r="CF1083" s="419"/>
      <c r="CG1083" s="419"/>
      <c r="CH1083" s="419"/>
    </row>
    <row r="1084" spans="3:86" ht="21" thickBot="1">
      <c r="C1084" s="425"/>
      <c r="P1084" s="431"/>
      <c r="R1084" s="419"/>
      <c r="S1084" s="446"/>
      <c r="T1084" s="419"/>
      <c r="V1084" s="196"/>
      <c r="W1084" s="419"/>
      <c r="X1084" s="419"/>
      <c r="Z1084" s="419"/>
      <c r="AA1084" s="419"/>
      <c r="AB1084" s="419"/>
      <c r="AD1084" s="419"/>
      <c r="AE1084" s="419"/>
      <c r="AF1084" s="419"/>
      <c r="AH1084" s="419"/>
      <c r="AI1084" s="419"/>
      <c r="AJ1084" s="419"/>
      <c r="AL1084" s="419"/>
      <c r="AM1084" s="419"/>
      <c r="AN1084" s="403"/>
      <c r="AO1084" s="419"/>
      <c r="AP1084" s="419"/>
      <c r="AQ1084" s="419"/>
      <c r="AR1084" s="419"/>
      <c r="AS1084" s="419"/>
      <c r="AT1084" s="419"/>
      <c r="AU1084" s="419"/>
      <c r="AV1084" s="419"/>
      <c r="AX1084" s="419"/>
      <c r="AY1084" s="419"/>
      <c r="AZ1084" s="419"/>
      <c r="BB1084" s="419"/>
      <c r="BC1084" s="419"/>
      <c r="BD1084" s="419"/>
      <c r="BF1084" s="419"/>
      <c r="BG1084" s="419"/>
      <c r="BH1084" s="419"/>
      <c r="BJ1084" s="419"/>
      <c r="BK1084" s="419"/>
      <c r="BL1084" s="419"/>
      <c r="BN1084" s="419"/>
      <c r="BO1084" s="419"/>
      <c r="BP1084" s="419"/>
      <c r="BR1084" s="419"/>
      <c r="BS1084" s="419"/>
      <c r="BT1084" s="419"/>
      <c r="BV1084" s="419"/>
      <c r="BW1084" s="419"/>
      <c r="BX1084" s="397"/>
      <c r="BZ1084" s="449"/>
      <c r="CB1084" s="419"/>
      <c r="CC1084" s="419"/>
      <c r="CD1084" s="419"/>
      <c r="CF1084" s="419"/>
      <c r="CG1084" s="419"/>
      <c r="CH1084" s="419"/>
    </row>
    <row r="1085" spans="3:86" ht="21" thickBot="1">
      <c r="C1085" s="425"/>
      <c r="P1085" s="431"/>
      <c r="R1085" s="419"/>
      <c r="S1085" s="446"/>
      <c r="T1085" s="419"/>
      <c r="V1085" s="196"/>
      <c r="W1085" s="419"/>
      <c r="X1085" s="419"/>
      <c r="Z1085" s="419"/>
      <c r="AA1085" s="419"/>
      <c r="AB1085" s="419"/>
      <c r="AD1085" s="419"/>
      <c r="AE1085" s="419"/>
      <c r="AF1085" s="419"/>
      <c r="AH1085" s="419"/>
      <c r="AI1085" s="419"/>
      <c r="AJ1085" s="419"/>
      <c r="AL1085" s="419"/>
      <c r="AM1085" s="419"/>
      <c r="AN1085" s="403"/>
      <c r="AO1085" s="419"/>
      <c r="AP1085" s="419"/>
      <c r="AQ1085" s="419"/>
      <c r="AR1085" s="419"/>
      <c r="AS1085" s="419"/>
      <c r="AT1085" s="419"/>
      <c r="AU1085" s="419"/>
      <c r="AV1085" s="419"/>
      <c r="AX1085" s="419"/>
      <c r="AY1085" s="419"/>
      <c r="AZ1085" s="419"/>
      <c r="BB1085" s="419"/>
      <c r="BC1085" s="419"/>
      <c r="BD1085" s="419"/>
      <c r="BF1085" s="419"/>
      <c r="BG1085" s="419"/>
      <c r="BH1085" s="419"/>
      <c r="BJ1085" s="419"/>
      <c r="BK1085" s="419"/>
      <c r="BL1085" s="419"/>
      <c r="BN1085" s="419"/>
      <c r="BO1085" s="419"/>
      <c r="BP1085" s="419"/>
      <c r="BR1085" s="419"/>
      <c r="BS1085" s="419"/>
      <c r="BT1085" s="419"/>
      <c r="BV1085" s="419"/>
      <c r="BW1085" s="419"/>
      <c r="BX1085" s="397"/>
      <c r="BZ1085" s="449"/>
      <c r="CB1085" s="419"/>
      <c r="CC1085" s="419"/>
      <c r="CD1085" s="419"/>
      <c r="CF1085" s="419"/>
      <c r="CG1085" s="419"/>
      <c r="CH1085" s="419"/>
    </row>
    <row r="1086" spans="3:86" ht="21" thickBot="1">
      <c r="C1086" s="425"/>
      <c r="P1086" s="431"/>
      <c r="R1086" s="419"/>
      <c r="S1086" s="446"/>
      <c r="T1086" s="419"/>
      <c r="V1086" s="196"/>
      <c r="W1086" s="419"/>
      <c r="X1086" s="419"/>
      <c r="Z1086" s="419"/>
      <c r="AA1086" s="419"/>
      <c r="AB1086" s="419"/>
      <c r="AD1086" s="419"/>
      <c r="AE1086" s="419"/>
      <c r="AF1086" s="419"/>
      <c r="AH1086" s="419"/>
      <c r="AI1086" s="419"/>
      <c r="AJ1086" s="419"/>
      <c r="AL1086" s="419"/>
      <c r="AM1086" s="419"/>
      <c r="AN1086" s="403"/>
      <c r="AO1086" s="419"/>
      <c r="AP1086" s="419"/>
      <c r="AQ1086" s="419"/>
      <c r="AR1086" s="419"/>
      <c r="AS1086" s="419"/>
      <c r="AT1086" s="419"/>
      <c r="AU1086" s="419"/>
      <c r="AV1086" s="419"/>
      <c r="AX1086" s="419"/>
      <c r="AY1086" s="419"/>
      <c r="AZ1086" s="419"/>
      <c r="BB1086" s="419"/>
      <c r="BC1086" s="419"/>
      <c r="BD1086" s="419"/>
      <c r="BF1086" s="419"/>
      <c r="BG1086" s="419"/>
      <c r="BH1086" s="419"/>
      <c r="BJ1086" s="419"/>
      <c r="BK1086" s="419"/>
      <c r="BL1086" s="419"/>
      <c r="BN1086" s="419"/>
      <c r="BO1086" s="419"/>
      <c r="BP1086" s="419"/>
      <c r="BR1086" s="419"/>
      <c r="BS1086" s="419"/>
      <c r="BT1086" s="419"/>
      <c r="BV1086" s="419"/>
      <c r="BW1086" s="419"/>
      <c r="BX1086" s="397"/>
      <c r="BZ1086" s="449"/>
      <c r="CB1086" s="419"/>
      <c r="CC1086" s="419"/>
      <c r="CD1086" s="419"/>
      <c r="CF1086" s="419"/>
      <c r="CG1086" s="419"/>
      <c r="CH1086" s="419"/>
    </row>
    <row r="1087" spans="3:86" ht="21" thickBot="1">
      <c r="C1087" s="425"/>
      <c r="P1087" s="431"/>
      <c r="R1087" s="419"/>
      <c r="S1087" s="446"/>
      <c r="T1087" s="419"/>
      <c r="V1087" s="196"/>
      <c r="W1087" s="419"/>
      <c r="X1087" s="419"/>
      <c r="Z1087" s="419"/>
      <c r="AA1087" s="419"/>
      <c r="AB1087" s="419"/>
      <c r="AD1087" s="419"/>
      <c r="AE1087" s="419"/>
      <c r="AF1087" s="419"/>
      <c r="AH1087" s="419"/>
      <c r="AI1087" s="419"/>
      <c r="AJ1087" s="419"/>
      <c r="AL1087" s="419"/>
      <c r="AM1087" s="419"/>
      <c r="AN1087" s="403"/>
      <c r="AO1087" s="419"/>
      <c r="AP1087" s="419"/>
      <c r="AQ1087" s="419"/>
      <c r="AR1087" s="419"/>
      <c r="AS1087" s="419"/>
      <c r="AT1087" s="419"/>
      <c r="AU1087" s="419"/>
      <c r="AV1087" s="419"/>
      <c r="AX1087" s="419"/>
      <c r="AY1087" s="419"/>
      <c r="AZ1087" s="419"/>
      <c r="BB1087" s="419"/>
      <c r="BC1087" s="419"/>
      <c r="BD1087" s="419"/>
      <c r="BF1087" s="419"/>
      <c r="BG1087" s="419"/>
      <c r="BH1087" s="419"/>
      <c r="BJ1087" s="419"/>
      <c r="BK1087" s="419"/>
      <c r="BL1087" s="419"/>
      <c r="BN1087" s="419"/>
      <c r="BO1087" s="419"/>
      <c r="BP1087" s="419"/>
      <c r="BR1087" s="419"/>
      <c r="BS1087" s="419"/>
      <c r="BT1087" s="419"/>
      <c r="BV1087" s="419"/>
      <c r="BW1087" s="419"/>
      <c r="BX1087" s="397"/>
      <c r="BZ1087" s="449"/>
      <c r="CB1087" s="419"/>
      <c r="CC1087" s="419"/>
      <c r="CD1087" s="419"/>
      <c r="CF1087" s="419"/>
      <c r="CG1087" s="419"/>
      <c r="CH1087" s="419"/>
    </row>
    <row r="1088" spans="3:86" ht="21" thickBot="1">
      <c r="C1088" s="425"/>
      <c r="P1088" s="431"/>
      <c r="R1088" s="419"/>
      <c r="S1088" s="446"/>
      <c r="T1088" s="419"/>
      <c r="V1088" s="196"/>
      <c r="W1088" s="419"/>
      <c r="X1088" s="419"/>
      <c r="Z1088" s="419"/>
      <c r="AA1088" s="419"/>
      <c r="AB1088" s="419"/>
      <c r="AD1088" s="419"/>
      <c r="AE1088" s="419"/>
      <c r="AF1088" s="419"/>
      <c r="AH1088" s="419"/>
      <c r="AI1088" s="419"/>
      <c r="AJ1088" s="419"/>
      <c r="AL1088" s="419"/>
      <c r="AM1088" s="419"/>
      <c r="AN1088" s="403"/>
      <c r="AO1088" s="419"/>
      <c r="AP1088" s="419"/>
      <c r="AQ1088" s="419"/>
      <c r="AR1088" s="419"/>
      <c r="AS1088" s="419"/>
      <c r="AT1088" s="419"/>
      <c r="AU1088" s="419"/>
      <c r="AV1088" s="419"/>
      <c r="AX1088" s="419"/>
      <c r="AY1088" s="419"/>
      <c r="AZ1088" s="419"/>
      <c r="BB1088" s="419"/>
      <c r="BC1088" s="419"/>
      <c r="BD1088" s="419"/>
      <c r="BF1088" s="419"/>
      <c r="BG1088" s="419"/>
      <c r="BH1088" s="419"/>
      <c r="BJ1088" s="419"/>
      <c r="BK1088" s="419"/>
      <c r="BL1088" s="419"/>
      <c r="BN1088" s="419"/>
      <c r="BO1088" s="419"/>
      <c r="BP1088" s="419"/>
      <c r="BR1088" s="419"/>
      <c r="BS1088" s="419"/>
      <c r="BT1088" s="419"/>
      <c r="BV1088" s="419"/>
      <c r="BW1088" s="419"/>
      <c r="BX1088" s="397"/>
      <c r="BZ1088" s="449"/>
      <c r="CB1088" s="419"/>
      <c r="CC1088" s="419"/>
      <c r="CD1088" s="419"/>
      <c r="CF1088" s="419"/>
      <c r="CG1088" s="419"/>
      <c r="CH1088" s="419"/>
    </row>
    <row r="1089" spans="3:86" ht="21" thickBot="1">
      <c r="C1089" s="425"/>
      <c r="P1089" s="431"/>
      <c r="R1089" s="419"/>
      <c r="S1089" s="446"/>
      <c r="T1089" s="419"/>
      <c r="V1089" s="196"/>
      <c r="W1089" s="419"/>
      <c r="X1089" s="419"/>
      <c r="Z1089" s="419"/>
      <c r="AA1089" s="419"/>
      <c r="AB1089" s="419"/>
      <c r="AD1089" s="419"/>
      <c r="AE1089" s="419"/>
      <c r="AF1089" s="419"/>
      <c r="AH1089" s="419"/>
      <c r="AI1089" s="419"/>
      <c r="AJ1089" s="419"/>
      <c r="AL1089" s="419"/>
      <c r="AM1089" s="419"/>
      <c r="AN1089" s="403"/>
      <c r="AO1089" s="419"/>
      <c r="AP1089" s="419"/>
      <c r="AQ1089" s="419"/>
      <c r="AR1089" s="419"/>
      <c r="AS1089" s="419"/>
      <c r="AT1089" s="419"/>
      <c r="AU1089" s="419"/>
      <c r="AV1089" s="419"/>
      <c r="AX1089" s="419"/>
      <c r="AY1089" s="419"/>
      <c r="AZ1089" s="419"/>
      <c r="BB1089" s="419"/>
      <c r="BC1089" s="419"/>
      <c r="BD1089" s="419"/>
      <c r="BF1089" s="419"/>
      <c r="BG1089" s="419"/>
      <c r="BH1089" s="419"/>
      <c r="BJ1089" s="419"/>
      <c r="BK1089" s="419"/>
      <c r="BL1089" s="419"/>
      <c r="BN1089" s="419"/>
      <c r="BO1089" s="419"/>
      <c r="BP1089" s="419"/>
      <c r="BR1089" s="419"/>
      <c r="BS1089" s="419"/>
      <c r="BT1089" s="419"/>
      <c r="BV1089" s="419"/>
      <c r="BW1089" s="419"/>
      <c r="BX1089" s="397"/>
      <c r="BZ1089" s="449"/>
      <c r="CB1089" s="419"/>
      <c r="CC1089" s="419"/>
      <c r="CD1089" s="419"/>
      <c r="CF1089" s="419"/>
      <c r="CG1089" s="419"/>
      <c r="CH1089" s="419"/>
    </row>
    <row r="1090" spans="3:86" ht="21" thickBot="1">
      <c r="C1090" s="425"/>
      <c r="P1090" s="431"/>
      <c r="R1090" s="419"/>
      <c r="S1090" s="446"/>
      <c r="T1090" s="419"/>
      <c r="V1090" s="196"/>
      <c r="W1090" s="419"/>
      <c r="X1090" s="419"/>
      <c r="Z1090" s="419"/>
      <c r="AA1090" s="419"/>
      <c r="AB1090" s="419"/>
      <c r="AD1090" s="419"/>
      <c r="AE1090" s="419"/>
      <c r="AF1090" s="419"/>
      <c r="AH1090" s="419"/>
      <c r="AI1090" s="419"/>
      <c r="AJ1090" s="419"/>
      <c r="AL1090" s="419"/>
      <c r="AM1090" s="419"/>
      <c r="AN1090" s="403"/>
      <c r="AO1090" s="419"/>
      <c r="AP1090" s="419"/>
      <c r="AQ1090" s="419"/>
      <c r="AR1090" s="419"/>
      <c r="AS1090" s="419"/>
      <c r="AT1090" s="419"/>
      <c r="AU1090" s="419"/>
      <c r="AV1090" s="419"/>
      <c r="AX1090" s="419"/>
      <c r="AY1090" s="419"/>
      <c r="AZ1090" s="419"/>
      <c r="BB1090" s="419"/>
      <c r="BC1090" s="419"/>
      <c r="BD1090" s="419"/>
      <c r="BF1090" s="419"/>
      <c r="BG1090" s="419"/>
      <c r="BH1090" s="419"/>
      <c r="BJ1090" s="419"/>
      <c r="BK1090" s="419"/>
      <c r="BL1090" s="419"/>
      <c r="BN1090" s="419"/>
      <c r="BO1090" s="419"/>
      <c r="BP1090" s="419"/>
      <c r="BR1090" s="419"/>
      <c r="BS1090" s="419"/>
      <c r="BT1090" s="419"/>
      <c r="BV1090" s="419"/>
      <c r="BW1090" s="419"/>
      <c r="BX1090" s="397"/>
      <c r="BZ1090" s="449"/>
      <c r="CB1090" s="419"/>
      <c r="CC1090" s="419"/>
      <c r="CD1090" s="419"/>
      <c r="CF1090" s="419"/>
      <c r="CG1090" s="419"/>
      <c r="CH1090" s="419"/>
    </row>
    <row r="1091" spans="3:86" ht="21" thickBot="1">
      <c r="C1091" s="425"/>
      <c r="P1091" s="431"/>
      <c r="R1091" s="419"/>
      <c r="S1091" s="446"/>
      <c r="T1091" s="419"/>
      <c r="V1091" s="196"/>
      <c r="W1091" s="419"/>
      <c r="X1091" s="419"/>
      <c r="Z1091" s="419"/>
      <c r="AA1091" s="419"/>
      <c r="AB1091" s="419"/>
      <c r="AD1091" s="419"/>
      <c r="AE1091" s="419"/>
      <c r="AF1091" s="419"/>
      <c r="AH1091" s="419"/>
      <c r="AI1091" s="419"/>
      <c r="AJ1091" s="419"/>
      <c r="AL1091" s="419"/>
      <c r="AM1091" s="419"/>
      <c r="AN1091" s="403"/>
      <c r="AO1091" s="419"/>
      <c r="AP1091" s="419"/>
      <c r="AQ1091" s="419"/>
      <c r="AR1091" s="419"/>
      <c r="AS1091" s="419"/>
      <c r="AT1091" s="419"/>
      <c r="AU1091" s="419"/>
      <c r="AV1091" s="419"/>
      <c r="AX1091" s="419"/>
      <c r="AY1091" s="419"/>
      <c r="AZ1091" s="419"/>
      <c r="BB1091" s="419"/>
      <c r="BC1091" s="419"/>
      <c r="BD1091" s="419"/>
      <c r="BF1091" s="419"/>
      <c r="BG1091" s="419"/>
      <c r="BH1091" s="419"/>
      <c r="BJ1091" s="419"/>
      <c r="BK1091" s="419"/>
      <c r="BL1091" s="419"/>
      <c r="BN1091" s="419"/>
      <c r="BO1091" s="419"/>
      <c r="BP1091" s="419"/>
      <c r="BR1091" s="419"/>
      <c r="BS1091" s="419"/>
      <c r="BT1091" s="419"/>
      <c r="BV1091" s="419"/>
      <c r="BW1091" s="419"/>
      <c r="BX1091" s="397"/>
      <c r="BZ1091" s="449"/>
      <c r="CB1091" s="419"/>
      <c r="CC1091" s="419"/>
      <c r="CD1091" s="419"/>
      <c r="CF1091" s="419"/>
      <c r="CG1091" s="419"/>
      <c r="CH1091" s="419"/>
    </row>
    <row r="1092" spans="3:86" ht="21" thickBot="1">
      <c r="C1092" s="425"/>
      <c r="P1092" s="431"/>
      <c r="R1092" s="419"/>
      <c r="S1092" s="446"/>
      <c r="T1092" s="419"/>
      <c r="V1092" s="196"/>
      <c r="W1092" s="419"/>
      <c r="X1092" s="419"/>
      <c r="Z1092" s="419"/>
      <c r="AA1092" s="419"/>
      <c r="AB1092" s="419"/>
      <c r="AD1092" s="419"/>
      <c r="AE1092" s="419"/>
      <c r="AF1092" s="419"/>
      <c r="AH1092" s="419"/>
      <c r="AI1092" s="419"/>
      <c r="AJ1092" s="419"/>
      <c r="AL1092" s="419"/>
      <c r="AM1092" s="419"/>
      <c r="AN1092" s="403"/>
      <c r="AO1092" s="419"/>
      <c r="AP1092" s="419"/>
      <c r="AQ1092" s="419"/>
      <c r="AR1092" s="419"/>
      <c r="AS1092" s="419"/>
      <c r="AT1092" s="419"/>
      <c r="AU1092" s="419"/>
      <c r="AV1092" s="419"/>
      <c r="AX1092" s="419"/>
      <c r="AY1092" s="419"/>
      <c r="AZ1092" s="419"/>
      <c r="BB1092" s="419"/>
      <c r="BC1092" s="419"/>
      <c r="BD1092" s="419"/>
      <c r="BF1092" s="419"/>
      <c r="BG1092" s="419"/>
      <c r="BH1092" s="419"/>
      <c r="BJ1092" s="419"/>
      <c r="BK1092" s="419"/>
      <c r="BL1092" s="419"/>
      <c r="BN1092" s="419"/>
      <c r="BO1092" s="419"/>
      <c r="BP1092" s="419"/>
      <c r="BR1092" s="419"/>
      <c r="BS1092" s="419"/>
      <c r="BT1092" s="419"/>
      <c r="BV1092" s="419"/>
      <c r="BW1092" s="419"/>
      <c r="BX1092" s="397"/>
      <c r="BZ1092" s="449"/>
      <c r="CB1092" s="419"/>
      <c r="CC1092" s="419"/>
      <c r="CD1092" s="419"/>
      <c r="CF1092" s="419"/>
      <c r="CG1092" s="419"/>
      <c r="CH1092" s="419"/>
    </row>
    <row r="1093" spans="3:86" ht="21" thickBot="1">
      <c r="C1093" s="425"/>
      <c r="P1093" s="431"/>
      <c r="R1093" s="419"/>
      <c r="S1093" s="446"/>
      <c r="T1093" s="419"/>
      <c r="V1093" s="196"/>
      <c r="W1093" s="419"/>
      <c r="X1093" s="419"/>
      <c r="Z1093" s="419"/>
      <c r="AA1093" s="419"/>
      <c r="AB1093" s="419"/>
      <c r="AD1093" s="419"/>
      <c r="AE1093" s="419"/>
      <c r="AF1093" s="419"/>
      <c r="AH1093" s="419"/>
      <c r="AI1093" s="419"/>
      <c r="AJ1093" s="419"/>
      <c r="AL1093" s="419"/>
      <c r="AM1093" s="419"/>
      <c r="AN1093" s="403"/>
      <c r="AO1093" s="419"/>
      <c r="AP1093" s="419"/>
      <c r="AQ1093" s="419"/>
      <c r="AR1093" s="419"/>
      <c r="AS1093" s="419"/>
      <c r="AT1093" s="419"/>
      <c r="AU1093" s="419"/>
      <c r="AV1093" s="419"/>
      <c r="AX1093" s="419"/>
      <c r="AY1093" s="419"/>
      <c r="AZ1093" s="419"/>
      <c r="BB1093" s="419"/>
      <c r="BC1093" s="419"/>
      <c r="BD1093" s="419"/>
      <c r="BF1093" s="419"/>
      <c r="BG1093" s="419"/>
      <c r="BH1093" s="419"/>
      <c r="BJ1093" s="419"/>
      <c r="BK1093" s="419"/>
      <c r="BL1093" s="419"/>
      <c r="BN1093" s="419"/>
      <c r="BO1093" s="419"/>
      <c r="BP1093" s="419"/>
      <c r="BR1093" s="419"/>
      <c r="BS1093" s="419"/>
      <c r="BT1093" s="419"/>
      <c r="BV1093" s="419"/>
      <c r="BW1093" s="419"/>
      <c r="BX1093" s="397"/>
      <c r="BZ1093" s="449"/>
      <c r="CB1093" s="419"/>
      <c r="CC1093" s="419"/>
      <c r="CD1093" s="419"/>
      <c r="CF1093" s="419"/>
      <c r="CG1093" s="419"/>
      <c r="CH1093" s="419"/>
    </row>
    <row r="1094" spans="3:86" ht="21" thickBot="1">
      <c r="C1094" s="425"/>
      <c r="P1094" s="431"/>
      <c r="R1094" s="419"/>
      <c r="S1094" s="446"/>
      <c r="T1094" s="419"/>
      <c r="V1094" s="196"/>
      <c r="W1094" s="419"/>
      <c r="X1094" s="419"/>
      <c r="Z1094" s="419"/>
      <c r="AA1094" s="419"/>
      <c r="AB1094" s="419"/>
      <c r="AD1094" s="419"/>
      <c r="AE1094" s="419"/>
      <c r="AF1094" s="419"/>
      <c r="AH1094" s="419"/>
      <c r="AI1094" s="419"/>
      <c r="AJ1094" s="419"/>
      <c r="AL1094" s="419"/>
      <c r="AM1094" s="419"/>
      <c r="AN1094" s="403"/>
      <c r="AO1094" s="419"/>
      <c r="AP1094" s="419"/>
      <c r="AQ1094" s="419"/>
      <c r="AR1094" s="419"/>
      <c r="AS1094" s="419"/>
      <c r="AT1094" s="419"/>
      <c r="AU1094" s="419"/>
      <c r="AV1094" s="419"/>
      <c r="AX1094" s="419"/>
      <c r="AY1094" s="419"/>
      <c r="AZ1094" s="419"/>
      <c r="BB1094" s="419"/>
      <c r="BC1094" s="419"/>
      <c r="BD1094" s="419"/>
      <c r="BF1094" s="419"/>
      <c r="BG1094" s="419"/>
      <c r="BH1094" s="419"/>
      <c r="BJ1094" s="419"/>
      <c r="BK1094" s="419"/>
      <c r="BL1094" s="419"/>
      <c r="BN1094" s="419"/>
      <c r="BO1094" s="419"/>
      <c r="BP1094" s="419"/>
      <c r="BR1094" s="419"/>
      <c r="BS1094" s="419"/>
      <c r="BT1094" s="419"/>
      <c r="BV1094" s="419"/>
      <c r="BW1094" s="419"/>
      <c r="BX1094" s="397"/>
      <c r="BZ1094" s="449"/>
      <c r="CB1094" s="419"/>
      <c r="CC1094" s="419"/>
      <c r="CD1094" s="419"/>
      <c r="CF1094" s="419"/>
      <c r="CG1094" s="419"/>
      <c r="CH1094" s="419"/>
    </row>
    <row r="1095" spans="3:86" ht="21" thickBot="1">
      <c r="C1095" s="425"/>
      <c r="P1095" s="431"/>
      <c r="R1095" s="419"/>
      <c r="S1095" s="446"/>
      <c r="T1095" s="419"/>
      <c r="V1095" s="196"/>
      <c r="W1095" s="419"/>
      <c r="X1095" s="419"/>
      <c r="Z1095" s="419"/>
      <c r="AA1095" s="419"/>
      <c r="AB1095" s="419"/>
      <c r="AD1095" s="419"/>
      <c r="AE1095" s="419"/>
      <c r="AF1095" s="419"/>
      <c r="AH1095" s="419"/>
      <c r="AI1095" s="419"/>
      <c r="AJ1095" s="419"/>
      <c r="AL1095" s="419"/>
      <c r="AM1095" s="419"/>
      <c r="AN1095" s="403"/>
      <c r="AO1095" s="419"/>
      <c r="AP1095" s="419"/>
      <c r="AQ1095" s="419"/>
      <c r="AR1095" s="419"/>
      <c r="AS1095" s="419"/>
      <c r="AT1095" s="419"/>
      <c r="AU1095" s="419"/>
      <c r="AV1095" s="419"/>
      <c r="AX1095" s="419"/>
      <c r="AY1095" s="419"/>
      <c r="AZ1095" s="419"/>
      <c r="BB1095" s="419"/>
      <c r="BC1095" s="419"/>
      <c r="BD1095" s="419"/>
      <c r="BF1095" s="419"/>
      <c r="BG1095" s="419"/>
      <c r="BH1095" s="419"/>
      <c r="BJ1095" s="419"/>
      <c r="BK1095" s="419"/>
      <c r="BL1095" s="419"/>
      <c r="BN1095" s="419"/>
      <c r="BO1095" s="419"/>
      <c r="BP1095" s="419"/>
      <c r="BR1095" s="419"/>
      <c r="BS1095" s="419"/>
      <c r="BT1095" s="419"/>
      <c r="BV1095" s="419"/>
      <c r="BW1095" s="419"/>
      <c r="BX1095" s="397"/>
      <c r="BZ1095" s="449"/>
      <c r="CB1095" s="419"/>
      <c r="CC1095" s="419"/>
      <c r="CD1095" s="419"/>
      <c r="CF1095" s="419"/>
      <c r="CG1095" s="419"/>
      <c r="CH1095" s="419"/>
    </row>
    <row r="1096" spans="3:86" ht="21" thickBot="1">
      <c r="C1096" s="425"/>
      <c r="P1096" s="431"/>
      <c r="R1096" s="419"/>
      <c r="S1096" s="446"/>
      <c r="T1096" s="419"/>
      <c r="V1096" s="196"/>
      <c r="W1096" s="419"/>
      <c r="X1096" s="419"/>
      <c r="Z1096" s="419"/>
      <c r="AA1096" s="419"/>
      <c r="AB1096" s="419"/>
      <c r="AD1096" s="419"/>
      <c r="AE1096" s="419"/>
      <c r="AF1096" s="419"/>
      <c r="AH1096" s="419"/>
      <c r="AI1096" s="419"/>
      <c r="AJ1096" s="419"/>
      <c r="AL1096" s="419"/>
      <c r="AM1096" s="419"/>
      <c r="AN1096" s="403"/>
      <c r="AO1096" s="419"/>
      <c r="AP1096" s="419"/>
      <c r="AQ1096" s="419"/>
      <c r="AR1096" s="419"/>
      <c r="AS1096" s="419"/>
      <c r="AT1096" s="419"/>
      <c r="AU1096" s="419"/>
      <c r="AV1096" s="419"/>
      <c r="AX1096" s="419"/>
      <c r="AY1096" s="419"/>
      <c r="AZ1096" s="419"/>
      <c r="BB1096" s="419"/>
      <c r="BC1096" s="419"/>
      <c r="BD1096" s="419"/>
      <c r="BF1096" s="419"/>
      <c r="BG1096" s="419"/>
      <c r="BH1096" s="419"/>
      <c r="BJ1096" s="419"/>
      <c r="BK1096" s="419"/>
      <c r="BL1096" s="419"/>
      <c r="BN1096" s="419"/>
      <c r="BO1096" s="419"/>
      <c r="BP1096" s="419"/>
      <c r="BR1096" s="419"/>
      <c r="BS1096" s="419"/>
      <c r="BT1096" s="419"/>
      <c r="BV1096" s="419"/>
      <c r="BW1096" s="419"/>
      <c r="BX1096" s="397"/>
      <c r="BZ1096" s="449"/>
      <c r="CB1096" s="419"/>
      <c r="CC1096" s="419"/>
      <c r="CD1096" s="419"/>
      <c r="CF1096" s="419"/>
      <c r="CG1096" s="419"/>
      <c r="CH1096" s="419"/>
    </row>
    <row r="1097" spans="3:86" ht="21" thickBot="1">
      <c r="C1097" s="425"/>
      <c r="P1097" s="431"/>
      <c r="R1097" s="419"/>
      <c r="S1097" s="446"/>
      <c r="T1097" s="419"/>
      <c r="V1097" s="196"/>
      <c r="W1097" s="419"/>
      <c r="X1097" s="419"/>
      <c r="Z1097" s="419"/>
      <c r="AA1097" s="419"/>
      <c r="AB1097" s="419"/>
      <c r="AD1097" s="419"/>
      <c r="AE1097" s="419"/>
      <c r="AF1097" s="419"/>
      <c r="AH1097" s="419"/>
      <c r="AI1097" s="419"/>
      <c r="AJ1097" s="419"/>
      <c r="AL1097" s="419"/>
      <c r="AM1097" s="419"/>
      <c r="AN1097" s="403"/>
      <c r="AO1097" s="419"/>
      <c r="AP1097" s="419"/>
      <c r="AQ1097" s="419"/>
      <c r="AR1097" s="419"/>
      <c r="AS1097" s="419"/>
      <c r="AT1097" s="419"/>
      <c r="AU1097" s="419"/>
      <c r="AV1097" s="419"/>
      <c r="AX1097" s="419"/>
      <c r="AY1097" s="419"/>
      <c r="AZ1097" s="419"/>
      <c r="BB1097" s="419"/>
      <c r="BC1097" s="419"/>
      <c r="BD1097" s="419"/>
      <c r="BF1097" s="419"/>
      <c r="BG1097" s="419"/>
      <c r="BH1097" s="419"/>
      <c r="BJ1097" s="419"/>
      <c r="BK1097" s="419"/>
      <c r="BL1097" s="419"/>
      <c r="BN1097" s="419"/>
      <c r="BO1097" s="419"/>
      <c r="BP1097" s="419"/>
      <c r="BR1097" s="419"/>
      <c r="BS1097" s="419"/>
      <c r="BT1097" s="419"/>
      <c r="BV1097" s="419"/>
      <c r="BW1097" s="419"/>
      <c r="BX1097" s="397"/>
      <c r="BZ1097" s="449"/>
      <c r="CB1097" s="419"/>
      <c r="CC1097" s="419"/>
      <c r="CD1097" s="419"/>
      <c r="CF1097" s="419"/>
      <c r="CG1097" s="419"/>
      <c r="CH1097" s="419"/>
    </row>
    <row r="1098" spans="3:86" ht="21" thickBot="1">
      <c r="C1098" s="425"/>
      <c r="P1098" s="431"/>
      <c r="R1098" s="419"/>
      <c r="S1098" s="446"/>
      <c r="T1098" s="419"/>
      <c r="V1098" s="196"/>
      <c r="W1098" s="419"/>
      <c r="X1098" s="419"/>
      <c r="Z1098" s="419"/>
      <c r="AA1098" s="419"/>
      <c r="AB1098" s="419"/>
      <c r="AD1098" s="419"/>
      <c r="AE1098" s="419"/>
      <c r="AF1098" s="419"/>
      <c r="AH1098" s="419"/>
      <c r="AI1098" s="419"/>
      <c r="AJ1098" s="419"/>
      <c r="AL1098" s="419"/>
      <c r="AM1098" s="419"/>
      <c r="AN1098" s="403"/>
      <c r="AO1098" s="419"/>
      <c r="AP1098" s="419"/>
      <c r="AQ1098" s="419"/>
      <c r="AR1098" s="419"/>
      <c r="AS1098" s="419"/>
      <c r="AT1098" s="419"/>
      <c r="AU1098" s="419"/>
      <c r="AV1098" s="419"/>
      <c r="AX1098" s="419"/>
      <c r="AY1098" s="419"/>
      <c r="AZ1098" s="419"/>
      <c r="BB1098" s="419"/>
      <c r="BC1098" s="419"/>
      <c r="BD1098" s="419"/>
      <c r="BF1098" s="419"/>
      <c r="BG1098" s="419"/>
      <c r="BH1098" s="419"/>
      <c r="BJ1098" s="419"/>
      <c r="BK1098" s="419"/>
      <c r="BL1098" s="419"/>
      <c r="BN1098" s="419"/>
      <c r="BO1098" s="419"/>
      <c r="BP1098" s="419"/>
      <c r="BR1098" s="419"/>
      <c r="BS1098" s="419"/>
      <c r="BT1098" s="419"/>
      <c r="BV1098" s="419"/>
      <c r="BW1098" s="419"/>
      <c r="BX1098" s="397"/>
      <c r="BZ1098" s="449"/>
      <c r="CB1098" s="419"/>
      <c r="CC1098" s="419"/>
      <c r="CD1098" s="419"/>
      <c r="CF1098" s="419"/>
      <c r="CG1098" s="419"/>
      <c r="CH1098" s="419"/>
    </row>
    <row r="1099" spans="3:86" ht="21" thickBot="1">
      <c r="C1099" s="425"/>
      <c r="P1099" s="431"/>
      <c r="R1099" s="419"/>
      <c r="S1099" s="446"/>
      <c r="T1099" s="419"/>
      <c r="V1099" s="196"/>
      <c r="W1099" s="419"/>
      <c r="X1099" s="419"/>
      <c r="Z1099" s="419"/>
      <c r="AA1099" s="419"/>
      <c r="AB1099" s="419"/>
      <c r="AD1099" s="419"/>
      <c r="AE1099" s="419"/>
      <c r="AF1099" s="419"/>
      <c r="AH1099" s="419"/>
      <c r="AI1099" s="419"/>
      <c r="AJ1099" s="419"/>
      <c r="AL1099" s="419"/>
      <c r="AM1099" s="419"/>
      <c r="AN1099" s="403"/>
      <c r="AO1099" s="419"/>
      <c r="AP1099" s="419"/>
      <c r="AQ1099" s="419"/>
      <c r="AR1099" s="419"/>
      <c r="AS1099" s="419"/>
      <c r="AT1099" s="419"/>
      <c r="AU1099" s="419"/>
      <c r="AV1099" s="419"/>
      <c r="AX1099" s="419"/>
      <c r="AY1099" s="419"/>
      <c r="AZ1099" s="419"/>
      <c r="BB1099" s="419"/>
      <c r="BC1099" s="419"/>
      <c r="BD1099" s="419"/>
      <c r="BF1099" s="419"/>
      <c r="BG1099" s="419"/>
      <c r="BH1099" s="419"/>
      <c r="BJ1099" s="419"/>
      <c r="BK1099" s="419"/>
      <c r="BL1099" s="419"/>
      <c r="BN1099" s="419"/>
      <c r="BO1099" s="419"/>
      <c r="BP1099" s="419"/>
      <c r="BR1099" s="419"/>
      <c r="BS1099" s="419"/>
      <c r="BT1099" s="419"/>
      <c r="BV1099" s="419"/>
      <c r="BW1099" s="419"/>
      <c r="BX1099" s="397"/>
      <c r="BZ1099" s="449"/>
      <c r="CB1099" s="419"/>
      <c r="CC1099" s="419"/>
      <c r="CD1099" s="419"/>
      <c r="CF1099" s="419"/>
      <c r="CG1099" s="419"/>
      <c r="CH1099" s="419"/>
    </row>
    <row r="1100" spans="3:86" ht="21" thickBot="1">
      <c r="C1100" s="425"/>
      <c r="P1100" s="431"/>
      <c r="R1100" s="419"/>
      <c r="S1100" s="446"/>
      <c r="T1100" s="419"/>
      <c r="V1100" s="196"/>
      <c r="W1100" s="419"/>
      <c r="X1100" s="419"/>
      <c r="Z1100" s="419"/>
      <c r="AA1100" s="419"/>
      <c r="AB1100" s="419"/>
      <c r="AD1100" s="419"/>
      <c r="AE1100" s="419"/>
      <c r="AF1100" s="419"/>
      <c r="AH1100" s="419"/>
      <c r="AI1100" s="419"/>
      <c r="AJ1100" s="419"/>
      <c r="AL1100" s="419"/>
      <c r="AM1100" s="419"/>
      <c r="AN1100" s="403"/>
      <c r="AO1100" s="419"/>
      <c r="AP1100" s="419"/>
      <c r="AQ1100" s="419"/>
      <c r="AR1100" s="419"/>
      <c r="AS1100" s="419"/>
      <c r="AT1100" s="419"/>
      <c r="AU1100" s="419"/>
      <c r="AV1100" s="419"/>
      <c r="AX1100" s="419"/>
      <c r="AY1100" s="419"/>
      <c r="AZ1100" s="419"/>
      <c r="BB1100" s="419"/>
      <c r="BC1100" s="419"/>
      <c r="BD1100" s="419"/>
      <c r="BF1100" s="419"/>
      <c r="BG1100" s="419"/>
      <c r="BH1100" s="419"/>
      <c r="BJ1100" s="419"/>
      <c r="BK1100" s="419"/>
      <c r="BL1100" s="419"/>
      <c r="BN1100" s="419"/>
      <c r="BO1100" s="419"/>
      <c r="BP1100" s="419"/>
      <c r="BR1100" s="419"/>
      <c r="BS1100" s="419"/>
      <c r="BT1100" s="419"/>
      <c r="BV1100" s="419"/>
      <c r="BW1100" s="419"/>
      <c r="BX1100" s="397"/>
      <c r="BZ1100" s="449"/>
      <c r="CB1100" s="419"/>
      <c r="CC1100" s="419"/>
      <c r="CD1100" s="419"/>
      <c r="CF1100" s="419"/>
      <c r="CG1100" s="419"/>
      <c r="CH1100" s="419"/>
    </row>
    <row r="1101" spans="3:86" ht="21" thickBot="1">
      <c r="C1101" s="425"/>
      <c r="P1101" s="431"/>
      <c r="R1101" s="419"/>
      <c r="S1101" s="446"/>
      <c r="T1101" s="419"/>
      <c r="V1101" s="196"/>
      <c r="W1101" s="419"/>
      <c r="X1101" s="419"/>
      <c r="Z1101" s="419"/>
      <c r="AA1101" s="419"/>
      <c r="AB1101" s="419"/>
      <c r="AD1101" s="419"/>
      <c r="AE1101" s="419"/>
      <c r="AF1101" s="419"/>
      <c r="AH1101" s="419"/>
      <c r="AI1101" s="419"/>
      <c r="AJ1101" s="419"/>
      <c r="AL1101" s="419"/>
      <c r="AM1101" s="419"/>
      <c r="AN1101" s="403"/>
      <c r="AO1101" s="419"/>
      <c r="AP1101" s="419"/>
      <c r="AQ1101" s="419"/>
      <c r="AR1101" s="419"/>
      <c r="AS1101" s="419"/>
      <c r="AT1101" s="419"/>
      <c r="AU1101" s="419"/>
      <c r="AV1101" s="419"/>
      <c r="AX1101" s="419"/>
      <c r="AY1101" s="419"/>
      <c r="AZ1101" s="419"/>
      <c r="BB1101" s="419"/>
      <c r="BC1101" s="419"/>
      <c r="BD1101" s="419"/>
      <c r="BF1101" s="419"/>
      <c r="BG1101" s="419"/>
      <c r="BH1101" s="419"/>
      <c r="BJ1101" s="419"/>
      <c r="BK1101" s="419"/>
      <c r="BL1101" s="419"/>
      <c r="BN1101" s="419"/>
      <c r="BO1101" s="419"/>
      <c r="BP1101" s="419"/>
      <c r="BR1101" s="419"/>
      <c r="BS1101" s="419"/>
      <c r="BT1101" s="419"/>
      <c r="BV1101" s="419"/>
      <c r="BW1101" s="419"/>
      <c r="BX1101" s="397"/>
      <c r="BZ1101" s="449"/>
      <c r="CB1101" s="419"/>
      <c r="CC1101" s="419"/>
      <c r="CD1101" s="419"/>
      <c r="CF1101" s="419"/>
      <c r="CG1101" s="419"/>
      <c r="CH1101" s="419"/>
    </row>
    <row r="1102" spans="3:86" ht="21" thickBot="1">
      <c r="C1102" s="425"/>
      <c r="P1102" s="431"/>
      <c r="R1102" s="419"/>
      <c r="S1102" s="446"/>
      <c r="T1102" s="419"/>
      <c r="V1102" s="196"/>
      <c r="W1102" s="419"/>
      <c r="X1102" s="419"/>
      <c r="Z1102" s="419"/>
      <c r="AA1102" s="419"/>
      <c r="AB1102" s="419"/>
      <c r="AD1102" s="419"/>
      <c r="AE1102" s="419"/>
      <c r="AF1102" s="419"/>
      <c r="AH1102" s="419"/>
      <c r="AI1102" s="419"/>
      <c r="AJ1102" s="419"/>
      <c r="AL1102" s="419"/>
      <c r="AM1102" s="419"/>
      <c r="AN1102" s="403"/>
      <c r="AO1102" s="419"/>
      <c r="AP1102" s="419"/>
      <c r="AQ1102" s="419"/>
      <c r="AR1102" s="419"/>
      <c r="AS1102" s="419"/>
      <c r="AT1102" s="419"/>
      <c r="AU1102" s="419"/>
      <c r="AV1102" s="419"/>
      <c r="AX1102" s="419"/>
      <c r="AY1102" s="419"/>
      <c r="AZ1102" s="419"/>
      <c r="BB1102" s="419"/>
      <c r="BC1102" s="419"/>
      <c r="BD1102" s="419"/>
      <c r="BF1102" s="419"/>
      <c r="BG1102" s="419"/>
      <c r="BH1102" s="419"/>
      <c r="BJ1102" s="419"/>
      <c r="BK1102" s="419"/>
      <c r="BL1102" s="419"/>
      <c r="BN1102" s="419"/>
      <c r="BO1102" s="419"/>
      <c r="BP1102" s="419"/>
      <c r="BR1102" s="419"/>
      <c r="BS1102" s="419"/>
      <c r="BT1102" s="419"/>
      <c r="BV1102" s="419"/>
      <c r="BW1102" s="419"/>
      <c r="BX1102" s="397"/>
      <c r="BZ1102" s="449"/>
      <c r="CB1102" s="419"/>
      <c r="CC1102" s="419"/>
      <c r="CD1102" s="419"/>
      <c r="CF1102" s="419"/>
      <c r="CG1102" s="419"/>
      <c r="CH1102" s="419"/>
    </row>
    <row r="1103" spans="3:86" ht="21" thickBot="1">
      <c r="C1103" s="425"/>
      <c r="P1103" s="431"/>
      <c r="R1103" s="419"/>
      <c r="S1103" s="446"/>
      <c r="T1103" s="419"/>
      <c r="V1103" s="196"/>
      <c r="W1103" s="419"/>
      <c r="X1103" s="419"/>
      <c r="Z1103" s="419"/>
      <c r="AA1103" s="419"/>
      <c r="AB1103" s="419"/>
      <c r="AD1103" s="419"/>
      <c r="AE1103" s="419"/>
      <c r="AF1103" s="419"/>
      <c r="AH1103" s="419"/>
      <c r="AI1103" s="419"/>
      <c r="AJ1103" s="419"/>
      <c r="AL1103" s="419"/>
      <c r="AM1103" s="419"/>
      <c r="AN1103" s="403"/>
      <c r="AO1103" s="419"/>
      <c r="AP1103" s="419"/>
      <c r="AQ1103" s="419"/>
      <c r="AR1103" s="419"/>
      <c r="AS1103" s="419"/>
      <c r="AT1103" s="419"/>
      <c r="AU1103" s="419"/>
      <c r="AV1103" s="419"/>
      <c r="AX1103" s="419"/>
      <c r="AY1103" s="419"/>
      <c r="AZ1103" s="419"/>
      <c r="BB1103" s="419"/>
      <c r="BC1103" s="419"/>
      <c r="BD1103" s="419"/>
      <c r="BF1103" s="419"/>
      <c r="BG1103" s="419"/>
      <c r="BH1103" s="419"/>
      <c r="BJ1103" s="419"/>
      <c r="BK1103" s="419"/>
      <c r="BL1103" s="419"/>
      <c r="BN1103" s="419"/>
      <c r="BO1103" s="419"/>
      <c r="BP1103" s="419"/>
      <c r="BR1103" s="419"/>
      <c r="BS1103" s="419"/>
      <c r="BT1103" s="419"/>
      <c r="BV1103" s="419"/>
      <c r="BW1103" s="419"/>
      <c r="BX1103" s="397"/>
      <c r="BZ1103" s="449"/>
      <c r="CB1103" s="419"/>
      <c r="CC1103" s="419"/>
      <c r="CD1103" s="419"/>
      <c r="CF1103" s="419"/>
      <c r="CG1103" s="419"/>
      <c r="CH1103" s="419"/>
    </row>
    <row r="1104" spans="3:86" ht="21" thickBot="1">
      <c r="C1104" s="425"/>
      <c r="P1104" s="431"/>
      <c r="R1104" s="419"/>
      <c r="S1104" s="446"/>
      <c r="T1104" s="419"/>
      <c r="V1104" s="196"/>
      <c r="W1104" s="419"/>
      <c r="X1104" s="419"/>
      <c r="Z1104" s="419"/>
      <c r="AA1104" s="419"/>
      <c r="AB1104" s="419"/>
      <c r="AD1104" s="419"/>
      <c r="AE1104" s="419"/>
      <c r="AF1104" s="419"/>
      <c r="AH1104" s="419"/>
      <c r="AI1104" s="419"/>
      <c r="AJ1104" s="419"/>
      <c r="AL1104" s="419"/>
      <c r="AM1104" s="419"/>
      <c r="AN1104" s="403"/>
      <c r="AO1104" s="419"/>
      <c r="AP1104" s="419"/>
      <c r="AQ1104" s="419"/>
      <c r="AR1104" s="419"/>
      <c r="AS1104" s="419"/>
      <c r="AT1104" s="419"/>
      <c r="AU1104" s="419"/>
      <c r="AV1104" s="419"/>
      <c r="AX1104" s="419"/>
      <c r="AY1104" s="419"/>
      <c r="AZ1104" s="419"/>
      <c r="BB1104" s="419"/>
      <c r="BC1104" s="419"/>
      <c r="BD1104" s="419"/>
      <c r="BF1104" s="419"/>
      <c r="BG1104" s="419"/>
      <c r="BH1104" s="419"/>
      <c r="BJ1104" s="419"/>
      <c r="BK1104" s="419"/>
      <c r="BL1104" s="419"/>
      <c r="BN1104" s="419"/>
      <c r="BO1104" s="419"/>
      <c r="BP1104" s="419"/>
      <c r="BR1104" s="419"/>
      <c r="BS1104" s="419"/>
      <c r="BT1104" s="419"/>
      <c r="BV1104" s="419"/>
      <c r="BW1104" s="419"/>
      <c r="BX1104" s="397"/>
      <c r="BZ1104" s="449"/>
      <c r="CB1104" s="419"/>
      <c r="CC1104" s="419"/>
      <c r="CD1104" s="419"/>
      <c r="CF1104" s="419"/>
      <c r="CG1104" s="419"/>
      <c r="CH1104" s="419"/>
    </row>
    <row r="1105" spans="3:86" ht="21" thickBot="1">
      <c r="C1105" s="425"/>
      <c r="P1105" s="431"/>
      <c r="R1105" s="419"/>
      <c r="S1105" s="446"/>
      <c r="T1105" s="419"/>
      <c r="V1105" s="196"/>
      <c r="W1105" s="419"/>
      <c r="X1105" s="419"/>
      <c r="Z1105" s="419"/>
      <c r="AA1105" s="419"/>
      <c r="AB1105" s="419"/>
      <c r="AD1105" s="419"/>
      <c r="AE1105" s="419"/>
      <c r="AF1105" s="419"/>
      <c r="AH1105" s="419"/>
      <c r="AI1105" s="419"/>
      <c r="AJ1105" s="419"/>
      <c r="AL1105" s="419"/>
      <c r="AM1105" s="419"/>
      <c r="AN1105" s="403"/>
      <c r="AO1105" s="419"/>
      <c r="AP1105" s="419"/>
      <c r="AQ1105" s="419"/>
      <c r="AR1105" s="419"/>
      <c r="AS1105" s="419"/>
      <c r="AT1105" s="419"/>
      <c r="AU1105" s="419"/>
      <c r="AV1105" s="419"/>
      <c r="AX1105" s="419"/>
      <c r="AY1105" s="419"/>
      <c r="AZ1105" s="419"/>
      <c r="BB1105" s="419"/>
      <c r="BC1105" s="419"/>
      <c r="BD1105" s="419"/>
      <c r="BF1105" s="419"/>
      <c r="BG1105" s="419"/>
      <c r="BH1105" s="419"/>
      <c r="BJ1105" s="419"/>
      <c r="BK1105" s="419"/>
      <c r="BL1105" s="419"/>
      <c r="BN1105" s="419"/>
      <c r="BO1105" s="419"/>
      <c r="BP1105" s="419"/>
      <c r="BR1105" s="419"/>
      <c r="BS1105" s="419"/>
      <c r="BT1105" s="419"/>
      <c r="BV1105" s="419"/>
      <c r="BW1105" s="419"/>
      <c r="BX1105" s="397"/>
      <c r="BZ1105" s="449"/>
      <c r="CB1105" s="419"/>
      <c r="CC1105" s="419"/>
      <c r="CD1105" s="419"/>
      <c r="CF1105" s="419"/>
      <c r="CG1105" s="419"/>
      <c r="CH1105" s="419"/>
    </row>
    <row r="1106" spans="3:86" ht="21" thickBot="1">
      <c r="C1106" s="425"/>
      <c r="P1106" s="431"/>
      <c r="R1106" s="419"/>
      <c r="S1106" s="446"/>
      <c r="T1106" s="419"/>
      <c r="V1106" s="196"/>
      <c r="W1106" s="419"/>
      <c r="X1106" s="419"/>
      <c r="Z1106" s="419"/>
      <c r="AA1106" s="419"/>
      <c r="AB1106" s="419"/>
      <c r="AD1106" s="419"/>
      <c r="AE1106" s="419"/>
      <c r="AF1106" s="419"/>
      <c r="AH1106" s="419"/>
      <c r="AI1106" s="419"/>
      <c r="AJ1106" s="419"/>
      <c r="AL1106" s="419"/>
      <c r="AM1106" s="419"/>
      <c r="AN1106" s="403"/>
      <c r="AO1106" s="419"/>
      <c r="AP1106" s="419"/>
      <c r="AQ1106" s="419"/>
      <c r="AR1106" s="419"/>
      <c r="AS1106" s="419"/>
      <c r="AT1106" s="419"/>
      <c r="AU1106" s="419"/>
      <c r="AV1106" s="419"/>
      <c r="AX1106" s="419"/>
      <c r="AY1106" s="419"/>
      <c r="AZ1106" s="419"/>
      <c r="BB1106" s="419"/>
      <c r="BC1106" s="419"/>
      <c r="BD1106" s="419"/>
      <c r="BF1106" s="419"/>
      <c r="BG1106" s="419"/>
      <c r="BH1106" s="419"/>
      <c r="BJ1106" s="419"/>
      <c r="BK1106" s="419"/>
      <c r="BL1106" s="419"/>
      <c r="BN1106" s="419"/>
      <c r="BO1106" s="419"/>
      <c r="BP1106" s="419"/>
      <c r="BR1106" s="419"/>
      <c r="BS1106" s="419"/>
      <c r="BT1106" s="419"/>
      <c r="BV1106" s="419"/>
      <c r="BW1106" s="419"/>
      <c r="BX1106" s="397"/>
      <c r="BZ1106" s="449"/>
      <c r="CB1106" s="419"/>
      <c r="CC1106" s="419"/>
      <c r="CD1106" s="419"/>
      <c r="CF1106" s="419"/>
      <c r="CG1106" s="419"/>
      <c r="CH1106" s="419"/>
    </row>
    <row r="1107" spans="3:86" ht="21" thickBot="1">
      <c r="C1107" s="425"/>
      <c r="P1107" s="431"/>
      <c r="R1107" s="419"/>
      <c r="S1107" s="446"/>
      <c r="T1107" s="419"/>
      <c r="V1107" s="196"/>
      <c r="W1107" s="419"/>
      <c r="X1107" s="419"/>
      <c r="Z1107" s="419"/>
      <c r="AA1107" s="419"/>
      <c r="AB1107" s="419"/>
      <c r="AD1107" s="419"/>
      <c r="AE1107" s="419"/>
      <c r="AF1107" s="419"/>
      <c r="AH1107" s="419"/>
      <c r="AI1107" s="419"/>
      <c r="AJ1107" s="419"/>
      <c r="AL1107" s="419"/>
      <c r="AM1107" s="419"/>
      <c r="AN1107" s="403"/>
      <c r="AO1107" s="419"/>
      <c r="AP1107" s="419"/>
      <c r="AQ1107" s="419"/>
      <c r="AR1107" s="419"/>
      <c r="AS1107" s="419"/>
      <c r="AT1107" s="419"/>
      <c r="AU1107" s="419"/>
      <c r="AV1107" s="419"/>
      <c r="AX1107" s="419"/>
      <c r="AY1107" s="419"/>
      <c r="AZ1107" s="419"/>
      <c r="BB1107" s="419"/>
      <c r="BC1107" s="419"/>
      <c r="BD1107" s="419"/>
      <c r="BF1107" s="419"/>
      <c r="BG1107" s="419"/>
      <c r="BH1107" s="419"/>
      <c r="BJ1107" s="419"/>
      <c r="BK1107" s="419"/>
      <c r="BL1107" s="419"/>
      <c r="BN1107" s="419"/>
      <c r="BO1107" s="419"/>
      <c r="BP1107" s="419"/>
      <c r="BR1107" s="419"/>
      <c r="BS1107" s="419"/>
      <c r="BT1107" s="419"/>
      <c r="BV1107" s="419"/>
      <c r="BW1107" s="419"/>
      <c r="BX1107" s="397"/>
      <c r="BZ1107" s="449"/>
      <c r="CB1107" s="419"/>
      <c r="CC1107" s="419"/>
      <c r="CD1107" s="419"/>
      <c r="CF1107" s="419"/>
      <c r="CG1107" s="419"/>
      <c r="CH1107" s="419"/>
    </row>
    <row r="1108" spans="3:86" ht="21" thickBot="1">
      <c r="C1108" s="425"/>
      <c r="P1108" s="431"/>
      <c r="R1108" s="419"/>
      <c r="S1108" s="446"/>
      <c r="T1108" s="419"/>
      <c r="V1108" s="196"/>
      <c r="W1108" s="419"/>
      <c r="X1108" s="419"/>
      <c r="Z1108" s="419"/>
      <c r="AA1108" s="419"/>
      <c r="AB1108" s="419"/>
      <c r="AD1108" s="419"/>
      <c r="AE1108" s="419"/>
      <c r="AF1108" s="419"/>
      <c r="AH1108" s="419"/>
      <c r="AI1108" s="419"/>
      <c r="AJ1108" s="419"/>
      <c r="AL1108" s="419"/>
      <c r="AM1108" s="419"/>
      <c r="AN1108" s="403"/>
      <c r="AO1108" s="419"/>
      <c r="AP1108" s="419"/>
      <c r="AQ1108" s="419"/>
      <c r="AR1108" s="419"/>
      <c r="AS1108" s="419"/>
      <c r="AT1108" s="419"/>
      <c r="AU1108" s="419"/>
      <c r="AV1108" s="419"/>
      <c r="AX1108" s="419"/>
      <c r="AY1108" s="419"/>
      <c r="AZ1108" s="419"/>
      <c r="BB1108" s="419"/>
      <c r="BC1108" s="419"/>
      <c r="BD1108" s="419"/>
      <c r="BF1108" s="419"/>
      <c r="BG1108" s="419"/>
      <c r="BH1108" s="419"/>
      <c r="BJ1108" s="419"/>
      <c r="BK1108" s="419"/>
      <c r="BL1108" s="419"/>
      <c r="BN1108" s="419"/>
      <c r="BO1108" s="419"/>
      <c r="BP1108" s="419"/>
      <c r="BR1108" s="419"/>
      <c r="BS1108" s="419"/>
      <c r="BT1108" s="419"/>
      <c r="BV1108" s="419"/>
      <c r="BW1108" s="419"/>
      <c r="BX1108" s="397"/>
      <c r="BZ1108" s="449"/>
      <c r="CB1108" s="419"/>
      <c r="CC1108" s="419"/>
      <c r="CD1108" s="419"/>
      <c r="CF1108" s="419"/>
      <c r="CG1108" s="419"/>
      <c r="CH1108" s="419"/>
    </row>
    <row r="1109" spans="3:86" ht="21" thickBot="1">
      <c r="C1109" s="425"/>
      <c r="P1109" s="431"/>
      <c r="R1109" s="419"/>
      <c r="S1109" s="446"/>
      <c r="T1109" s="419"/>
      <c r="V1109" s="196"/>
      <c r="W1109" s="419"/>
      <c r="X1109" s="419"/>
      <c r="Z1109" s="419"/>
      <c r="AA1109" s="419"/>
      <c r="AB1109" s="419"/>
      <c r="AD1109" s="419"/>
      <c r="AE1109" s="419"/>
      <c r="AF1109" s="419"/>
      <c r="AH1109" s="419"/>
      <c r="AI1109" s="419"/>
      <c r="AJ1109" s="419"/>
      <c r="AL1109" s="419"/>
      <c r="AM1109" s="419"/>
      <c r="AN1109" s="403"/>
      <c r="AO1109" s="419"/>
      <c r="AP1109" s="419"/>
      <c r="AQ1109" s="419"/>
      <c r="AR1109" s="419"/>
      <c r="AS1109" s="419"/>
      <c r="AT1109" s="419"/>
      <c r="AU1109" s="419"/>
      <c r="AV1109" s="419"/>
      <c r="AX1109" s="419"/>
      <c r="AY1109" s="419"/>
      <c r="AZ1109" s="419"/>
      <c r="BB1109" s="419"/>
      <c r="BC1109" s="419"/>
      <c r="BD1109" s="419"/>
      <c r="BF1109" s="419"/>
      <c r="BG1109" s="419"/>
      <c r="BH1109" s="419"/>
      <c r="BJ1109" s="419"/>
      <c r="BK1109" s="419"/>
      <c r="BL1109" s="419"/>
      <c r="BN1109" s="419"/>
      <c r="BO1109" s="419"/>
      <c r="BP1109" s="419"/>
      <c r="BR1109" s="419"/>
      <c r="BS1109" s="419"/>
      <c r="BT1109" s="419"/>
      <c r="BV1109" s="419"/>
      <c r="BW1109" s="419"/>
      <c r="BX1109" s="397"/>
      <c r="BZ1109" s="449"/>
      <c r="CB1109" s="419"/>
      <c r="CC1109" s="419"/>
      <c r="CD1109" s="419"/>
      <c r="CF1109" s="419"/>
      <c r="CG1109" s="419"/>
      <c r="CH1109" s="419"/>
    </row>
    <row r="1110" spans="3:86" ht="21" thickBot="1">
      <c r="C1110" s="425"/>
      <c r="P1110" s="431"/>
      <c r="R1110" s="419"/>
      <c r="S1110" s="446"/>
      <c r="T1110" s="419"/>
      <c r="V1110" s="196"/>
      <c r="W1110" s="419"/>
      <c r="X1110" s="419"/>
      <c r="Z1110" s="419"/>
      <c r="AA1110" s="419"/>
      <c r="AB1110" s="419"/>
      <c r="AD1110" s="419"/>
      <c r="AE1110" s="419"/>
      <c r="AF1110" s="419"/>
      <c r="AH1110" s="419"/>
      <c r="AI1110" s="419"/>
      <c r="AJ1110" s="419"/>
      <c r="AL1110" s="419"/>
      <c r="AM1110" s="419"/>
      <c r="AN1110" s="403"/>
      <c r="AO1110" s="419"/>
      <c r="AP1110" s="419"/>
      <c r="AQ1110" s="419"/>
      <c r="AR1110" s="419"/>
      <c r="AS1110" s="419"/>
      <c r="AT1110" s="419"/>
      <c r="AU1110" s="419"/>
      <c r="AV1110" s="419"/>
      <c r="AX1110" s="419"/>
      <c r="AY1110" s="419"/>
      <c r="AZ1110" s="419"/>
      <c r="BB1110" s="419"/>
      <c r="BC1110" s="419"/>
      <c r="BD1110" s="419"/>
      <c r="BF1110" s="419"/>
      <c r="BG1110" s="419"/>
      <c r="BH1110" s="419"/>
      <c r="BJ1110" s="419"/>
      <c r="BK1110" s="419"/>
      <c r="BL1110" s="419"/>
      <c r="BN1110" s="419"/>
      <c r="BO1110" s="419"/>
      <c r="BP1110" s="419"/>
      <c r="BR1110" s="419"/>
      <c r="BS1110" s="419"/>
      <c r="BT1110" s="419"/>
      <c r="BV1110" s="419"/>
      <c r="BW1110" s="419"/>
      <c r="BX1110" s="397"/>
      <c r="BZ1110" s="449"/>
      <c r="CB1110" s="419"/>
      <c r="CC1110" s="419"/>
      <c r="CD1110" s="419"/>
      <c r="CF1110" s="419"/>
      <c r="CG1110" s="419"/>
      <c r="CH1110" s="419"/>
    </row>
    <row r="1111" spans="3:86" ht="21" thickBot="1">
      <c r="C1111" s="425"/>
      <c r="P1111" s="431"/>
      <c r="R1111" s="419"/>
      <c r="S1111" s="446"/>
      <c r="T1111" s="419"/>
      <c r="V1111" s="196"/>
      <c r="W1111" s="419"/>
      <c r="X1111" s="419"/>
      <c r="Z1111" s="419"/>
      <c r="AA1111" s="419"/>
      <c r="AB1111" s="419"/>
      <c r="AD1111" s="419"/>
      <c r="AE1111" s="419"/>
      <c r="AF1111" s="419"/>
      <c r="AH1111" s="419"/>
      <c r="AI1111" s="419"/>
      <c r="AJ1111" s="419"/>
      <c r="AL1111" s="419"/>
      <c r="AM1111" s="419"/>
      <c r="AN1111" s="403"/>
      <c r="AO1111" s="419"/>
      <c r="AP1111" s="419"/>
      <c r="AQ1111" s="419"/>
      <c r="AR1111" s="419"/>
      <c r="AS1111" s="419"/>
      <c r="AT1111" s="419"/>
      <c r="AU1111" s="419"/>
      <c r="AV1111" s="419"/>
      <c r="AX1111" s="419"/>
      <c r="AY1111" s="419"/>
      <c r="AZ1111" s="419"/>
      <c r="BB1111" s="419"/>
      <c r="BC1111" s="419"/>
      <c r="BD1111" s="419"/>
      <c r="BF1111" s="419"/>
      <c r="BG1111" s="419"/>
      <c r="BH1111" s="419"/>
      <c r="BJ1111" s="419"/>
      <c r="BK1111" s="419"/>
      <c r="BL1111" s="419"/>
      <c r="BN1111" s="419"/>
      <c r="BO1111" s="419"/>
      <c r="BP1111" s="419"/>
      <c r="BR1111" s="419"/>
      <c r="BS1111" s="419"/>
      <c r="BT1111" s="419"/>
      <c r="BV1111" s="419"/>
      <c r="BW1111" s="419"/>
      <c r="BX1111" s="397"/>
      <c r="BZ1111" s="449"/>
      <c r="CB1111" s="419"/>
      <c r="CC1111" s="419"/>
      <c r="CD1111" s="419"/>
      <c r="CF1111" s="419"/>
      <c r="CG1111" s="419"/>
      <c r="CH1111" s="419"/>
    </row>
    <row r="1112" spans="3:86" ht="21" thickBot="1">
      <c r="C1112" s="425"/>
      <c r="P1112" s="431"/>
      <c r="R1112" s="419"/>
      <c r="S1112" s="446"/>
      <c r="T1112" s="419"/>
      <c r="V1112" s="196"/>
      <c r="W1112" s="419"/>
      <c r="X1112" s="419"/>
      <c r="Z1112" s="419"/>
      <c r="AA1112" s="419"/>
      <c r="AB1112" s="419"/>
      <c r="AD1112" s="419"/>
      <c r="AE1112" s="419"/>
      <c r="AF1112" s="419"/>
      <c r="AH1112" s="419"/>
      <c r="AI1112" s="419"/>
      <c r="AJ1112" s="419"/>
      <c r="AL1112" s="419"/>
      <c r="AM1112" s="419"/>
      <c r="AN1112" s="403"/>
      <c r="AO1112" s="419"/>
      <c r="AP1112" s="419"/>
      <c r="AQ1112" s="419"/>
      <c r="AR1112" s="419"/>
      <c r="AS1112" s="419"/>
      <c r="AT1112" s="419"/>
      <c r="AU1112" s="419"/>
      <c r="AV1112" s="419"/>
      <c r="AX1112" s="419"/>
      <c r="AY1112" s="419"/>
      <c r="AZ1112" s="419"/>
      <c r="BB1112" s="419"/>
      <c r="BC1112" s="419"/>
      <c r="BD1112" s="419"/>
      <c r="BF1112" s="419"/>
      <c r="BG1112" s="419"/>
      <c r="BH1112" s="419"/>
      <c r="BJ1112" s="419"/>
      <c r="BK1112" s="419"/>
      <c r="BL1112" s="419"/>
      <c r="BN1112" s="419"/>
      <c r="BO1112" s="419"/>
      <c r="BP1112" s="419"/>
      <c r="BR1112" s="419"/>
      <c r="BS1112" s="419"/>
      <c r="BT1112" s="419"/>
      <c r="BV1112" s="419"/>
      <c r="BW1112" s="419"/>
      <c r="BX1112" s="397"/>
      <c r="BZ1112" s="449"/>
      <c r="CB1112" s="419"/>
      <c r="CC1112" s="419"/>
      <c r="CD1112" s="419"/>
      <c r="CF1112" s="419"/>
      <c r="CG1112" s="419"/>
      <c r="CH1112" s="419"/>
    </row>
    <row r="1113" spans="3:86" ht="21" thickBot="1">
      <c r="C1113" s="425"/>
      <c r="P1113" s="431"/>
      <c r="R1113" s="419"/>
      <c r="S1113" s="446"/>
      <c r="T1113" s="419"/>
      <c r="V1113" s="196"/>
      <c r="W1113" s="419"/>
      <c r="X1113" s="419"/>
      <c r="Z1113" s="419"/>
      <c r="AA1113" s="419"/>
      <c r="AB1113" s="419"/>
      <c r="AD1113" s="419"/>
      <c r="AE1113" s="419"/>
      <c r="AF1113" s="419"/>
      <c r="AH1113" s="419"/>
      <c r="AI1113" s="419"/>
      <c r="AJ1113" s="419"/>
      <c r="AL1113" s="419"/>
      <c r="AM1113" s="419"/>
      <c r="AN1113" s="403"/>
      <c r="AO1113" s="419"/>
      <c r="AP1113" s="419"/>
      <c r="AQ1113" s="419"/>
      <c r="AR1113" s="419"/>
      <c r="AS1113" s="419"/>
      <c r="AT1113" s="419"/>
      <c r="AU1113" s="419"/>
      <c r="AV1113" s="419"/>
      <c r="AX1113" s="419"/>
      <c r="AY1113" s="419"/>
      <c r="AZ1113" s="419"/>
      <c r="BB1113" s="419"/>
      <c r="BC1113" s="419"/>
      <c r="BD1113" s="419"/>
      <c r="BF1113" s="419"/>
      <c r="BG1113" s="419"/>
      <c r="BH1113" s="419"/>
      <c r="BJ1113" s="419"/>
      <c r="BK1113" s="419"/>
      <c r="BL1113" s="419"/>
      <c r="BN1113" s="419"/>
      <c r="BO1113" s="419"/>
      <c r="BP1113" s="419"/>
      <c r="BR1113" s="419"/>
      <c r="BS1113" s="419"/>
      <c r="BT1113" s="419"/>
      <c r="BV1113" s="419"/>
      <c r="BW1113" s="419"/>
      <c r="BX1113" s="397"/>
      <c r="BZ1113" s="449"/>
      <c r="CB1113" s="419"/>
      <c r="CC1113" s="419"/>
      <c r="CD1113" s="419"/>
      <c r="CF1113" s="419"/>
      <c r="CG1113" s="419"/>
      <c r="CH1113" s="419"/>
    </row>
    <row r="1114" spans="3:86" ht="21" thickBot="1">
      <c r="C1114" s="425"/>
      <c r="P1114" s="431"/>
      <c r="R1114" s="419"/>
      <c r="S1114" s="446"/>
      <c r="T1114" s="419"/>
      <c r="V1114" s="196"/>
      <c r="W1114" s="419"/>
      <c r="X1114" s="419"/>
      <c r="Z1114" s="419"/>
      <c r="AA1114" s="419"/>
      <c r="AB1114" s="419"/>
      <c r="AD1114" s="419"/>
      <c r="AE1114" s="419"/>
      <c r="AF1114" s="419"/>
      <c r="AH1114" s="419"/>
      <c r="AI1114" s="419"/>
      <c r="AJ1114" s="419"/>
      <c r="AL1114" s="419"/>
      <c r="AM1114" s="419"/>
      <c r="AN1114" s="403"/>
      <c r="AO1114" s="419"/>
      <c r="AP1114" s="419"/>
      <c r="AQ1114" s="419"/>
      <c r="AR1114" s="419"/>
      <c r="AS1114" s="419"/>
      <c r="AT1114" s="419"/>
      <c r="AU1114" s="419"/>
      <c r="AV1114" s="419"/>
      <c r="AX1114" s="419"/>
      <c r="AY1114" s="419"/>
      <c r="AZ1114" s="419"/>
      <c r="BB1114" s="419"/>
      <c r="BC1114" s="419"/>
      <c r="BD1114" s="419"/>
      <c r="BF1114" s="419"/>
      <c r="BG1114" s="419"/>
      <c r="BH1114" s="419"/>
      <c r="BJ1114" s="419"/>
      <c r="BK1114" s="419"/>
      <c r="BL1114" s="419"/>
      <c r="BN1114" s="419"/>
      <c r="BO1114" s="419"/>
      <c r="BP1114" s="419"/>
      <c r="BR1114" s="419"/>
      <c r="BS1114" s="419"/>
      <c r="BT1114" s="419"/>
      <c r="BV1114" s="419"/>
      <c r="BW1114" s="419"/>
      <c r="BX1114" s="397"/>
      <c r="BZ1114" s="449"/>
      <c r="CB1114" s="419"/>
      <c r="CC1114" s="419"/>
      <c r="CD1114" s="419"/>
      <c r="CF1114" s="419"/>
      <c r="CG1114" s="419"/>
      <c r="CH1114" s="419"/>
    </row>
    <row r="1115" spans="3:86" ht="21" thickBot="1">
      <c r="C1115" s="425"/>
      <c r="P1115" s="431"/>
      <c r="R1115" s="419"/>
      <c r="S1115" s="446"/>
      <c r="T1115" s="419"/>
      <c r="V1115" s="196"/>
      <c r="W1115" s="419"/>
      <c r="X1115" s="419"/>
      <c r="Z1115" s="419"/>
      <c r="AA1115" s="419"/>
      <c r="AB1115" s="419"/>
      <c r="AD1115" s="419"/>
      <c r="AE1115" s="419"/>
      <c r="AF1115" s="419"/>
      <c r="AH1115" s="419"/>
      <c r="AI1115" s="419"/>
      <c r="AJ1115" s="419"/>
      <c r="AL1115" s="419"/>
      <c r="AM1115" s="419"/>
      <c r="AN1115" s="403"/>
      <c r="AO1115" s="419"/>
      <c r="AP1115" s="419"/>
      <c r="AQ1115" s="419"/>
      <c r="AR1115" s="419"/>
      <c r="AS1115" s="419"/>
      <c r="AT1115" s="419"/>
      <c r="AU1115" s="419"/>
      <c r="AV1115" s="419"/>
      <c r="AX1115" s="419"/>
      <c r="AY1115" s="419"/>
      <c r="AZ1115" s="419"/>
      <c r="BB1115" s="419"/>
      <c r="BC1115" s="419"/>
      <c r="BD1115" s="419"/>
      <c r="BF1115" s="419"/>
      <c r="BG1115" s="419"/>
      <c r="BH1115" s="419"/>
      <c r="BJ1115" s="419"/>
      <c r="BK1115" s="419"/>
      <c r="BL1115" s="419"/>
      <c r="BN1115" s="419"/>
      <c r="BO1115" s="419"/>
      <c r="BP1115" s="419"/>
      <c r="BR1115" s="419"/>
      <c r="BS1115" s="419"/>
      <c r="BT1115" s="419"/>
      <c r="BV1115" s="419"/>
      <c r="BW1115" s="419"/>
      <c r="BX1115" s="397"/>
      <c r="BZ1115" s="449"/>
      <c r="CB1115" s="419"/>
      <c r="CC1115" s="419"/>
      <c r="CD1115" s="419"/>
      <c r="CF1115" s="419"/>
      <c r="CG1115" s="419"/>
      <c r="CH1115" s="419"/>
    </row>
    <row r="1116" spans="3:86" ht="21" thickBot="1">
      <c r="C1116" s="425"/>
      <c r="P1116" s="431"/>
      <c r="R1116" s="419"/>
      <c r="S1116" s="446"/>
      <c r="T1116" s="419"/>
      <c r="V1116" s="196"/>
      <c r="W1116" s="419"/>
      <c r="X1116" s="419"/>
      <c r="Z1116" s="419"/>
      <c r="AA1116" s="419"/>
      <c r="AB1116" s="419"/>
      <c r="AD1116" s="419"/>
      <c r="AE1116" s="419"/>
      <c r="AF1116" s="419"/>
      <c r="AH1116" s="419"/>
      <c r="AI1116" s="419"/>
      <c r="AJ1116" s="419"/>
      <c r="AL1116" s="419"/>
      <c r="AM1116" s="419"/>
      <c r="AN1116" s="403"/>
      <c r="AO1116" s="419"/>
      <c r="AP1116" s="419"/>
      <c r="AQ1116" s="419"/>
      <c r="AR1116" s="419"/>
      <c r="AS1116" s="419"/>
      <c r="AT1116" s="419"/>
      <c r="AU1116" s="419"/>
      <c r="AV1116" s="419"/>
      <c r="AX1116" s="419"/>
      <c r="AY1116" s="419"/>
      <c r="AZ1116" s="419"/>
      <c r="BB1116" s="419"/>
      <c r="BC1116" s="419"/>
      <c r="BD1116" s="419"/>
      <c r="BF1116" s="419"/>
      <c r="BG1116" s="419"/>
      <c r="BH1116" s="419"/>
      <c r="BJ1116" s="419"/>
      <c r="BK1116" s="419"/>
      <c r="BL1116" s="419"/>
      <c r="BN1116" s="419"/>
      <c r="BO1116" s="419"/>
      <c r="BP1116" s="419"/>
      <c r="BR1116" s="419"/>
      <c r="BS1116" s="419"/>
      <c r="BT1116" s="419"/>
      <c r="BV1116" s="419"/>
      <c r="BW1116" s="419"/>
      <c r="BX1116" s="397"/>
      <c r="BZ1116" s="449"/>
      <c r="CB1116" s="419"/>
      <c r="CC1116" s="419"/>
      <c r="CD1116" s="419"/>
      <c r="CF1116" s="419"/>
      <c r="CG1116" s="419"/>
      <c r="CH1116" s="419"/>
    </row>
    <row r="1117" spans="3:86" ht="21" thickBot="1">
      <c r="C1117" s="425"/>
      <c r="P1117" s="431"/>
      <c r="R1117" s="419"/>
      <c r="S1117" s="446"/>
      <c r="T1117" s="419"/>
      <c r="V1117" s="196"/>
      <c r="W1117" s="419"/>
      <c r="X1117" s="419"/>
      <c r="Z1117" s="419"/>
      <c r="AA1117" s="419"/>
      <c r="AB1117" s="419"/>
      <c r="AD1117" s="419"/>
      <c r="AE1117" s="419"/>
      <c r="AF1117" s="419"/>
      <c r="AH1117" s="419"/>
      <c r="AI1117" s="419"/>
      <c r="AJ1117" s="419"/>
      <c r="AL1117" s="419"/>
      <c r="AM1117" s="419"/>
      <c r="AN1117" s="403"/>
      <c r="AO1117" s="419"/>
      <c r="AP1117" s="419"/>
      <c r="AQ1117" s="419"/>
      <c r="AR1117" s="419"/>
      <c r="AS1117" s="419"/>
      <c r="AT1117" s="419"/>
      <c r="AU1117" s="419"/>
      <c r="AV1117" s="419"/>
      <c r="AX1117" s="419"/>
      <c r="AY1117" s="419"/>
      <c r="AZ1117" s="419"/>
      <c r="BB1117" s="419"/>
      <c r="BC1117" s="419"/>
      <c r="BD1117" s="419"/>
      <c r="BF1117" s="419"/>
      <c r="BG1117" s="419"/>
      <c r="BH1117" s="419"/>
      <c r="BJ1117" s="419"/>
      <c r="BK1117" s="419"/>
      <c r="BL1117" s="419"/>
      <c r="BN1117" s="419"/>
      <c r="BO1117" s="419"/>
      <c r="BP1117" s="419"/>
      <c r="BR1117" s="419"/>
      <c r="BS1117" s="419"/>
      <c r="BT1117" s="419"/>
      <c r="BV1117" s="419"/>
      <c r="BW1117" s="419"/>
      <c r="BX1117" s="397"/>
      <c r="BZ1117" s="449"/>
      <c r="CB1117" s="419"/>
      <c r="CC1117" s="419"/>
      <c r="CD1117" s="419"/>
      <c r="CF1117" s="419"/>
      <c r="CG1117" s="419"/>
      <c r="CH1117" s="419"/>
    </row>
    <row r="1118" spans="3:86" ht="21" thickBot="1">
      <c r="C1118" s="425"/>
      <c r="P1118" s="431"/>
      <c r="R1118" s="419"/>
      <c r="S1118" s="446"/>
      <c r="T1118" s="419"/>
      <c r="V1118" s="196"/>
      <c r="W1118" s="419"/>
      <c r="X1118" s="419"/>
      <c r="Z1118" s="419"/>
      <c r="AA1118" s="419"/>
      <c r="AB1118" s="419"/>
      <c r="AD1118" s="419"/>
      <c r="AE1118" s="419"/>
      <c r="AF1118" s="419"/>
      <c r="AH1118" s="419"/>
      <c r="AI1118" s="419"/>
      <c r="AJ1118" s="419"/>
      <c r="AL1118" s="419"/>
      <c r="AM1118" s="419"/>
      <c r="AN1118" s="403"/>
      <c r="AO1118" s="419"/>
      <c r="AP1118" s="419"/>
      <c r="AQ1118" s="419"/>
      <c r="AR1118" s="419"/>
      <c r="AS1118" s="419"/>
      <c r="AT1118" s="419"/>
      <c r="AU1118" s="419"/>
      <c r="AV1118" s="419"/>
      <c r="AX1118" s="419"/>
      <c r="AY1118" s="419"/>
      <c r="AZ1118" s="419"/>
      <c r="BB1118" s="419"/>
      <c r="BC1118" s="419"/>
      <c r="BD1118" s="419"/>
      <c r="BF1118" s="419"/>
      <c r="BG1118" s="419"/>
      <c r="BH1118" s="419"/>
      <c r="BJ1118" s="419"/>
      <c r="BK1118" s="419"/>
      <c r="BL1118" s="419"/>
      <c r="BN1118" s="419"/>
      <c r="BO1118" s="419"/>
      <c r="BP1118" s="419"/>
      <c r="BR1118" s="419"/>
      <c r="BS1118" s="419"/>
      <c r="BT1118" s="419"/>
      <c r="BV1118" s="419"/>
      <c r="BW1118" s="419"/>
      <c r="BX1118" s="397"/>
      <c r="BZ1118" s="449"/>
      <c r="CB1118" s="419"/>
      <c r="CC1118" s="419"/>
      <c r="CD1118" s="419"/>
      <c r="CF1118" s="419"/>
      <c r="CG1118" s="419"/>
      <c r="CH1118" s="419"/>
    </row>
    <row r="1119" spans="3:86" ht="21" thickBot="1">
      <c r="C1119" s="425"/>
      <c r="P1119" s="431"/>
      <c r="R1119" s="419"/>
      <c r="S1119" s="446"/>
      <c r="T1119" s="419"/>
      <c r="V1119" s="196"/>
      <c r="W1119" s="419"/>
      <c r="X1119" s="419"/>
      <c r="Z1119" s="419"/>
      <c r="AA1119" s="419"/>
      <c r="AB1119" s="419"/>
      <c r="AD1119" s="419"/>
      <c r="AE1119" s="419"/>
      <c r="AF1119" s="419"/>
      <c r="AH1119" s="419"/>
      <c r="AI1119" s="419"/>
      <c r="AJ1119" s="419"/>
      <c r="AL1119" s="419"/>
      <c r="AM1119" s="419"/>
      <c r="AN1119" s="403"/>
      <c r="AO1119" s="419"/>
      <c r="AP1119" s="419"/>
      <c r="AQ1119" s="419"/>
      <c r="AR1119" s="419"/>
      <c r="AS1119" s="419"/>
      <c r="AT1119" s="419"/>
      <c r="AU1119" s="419"/>
      <c r="AV1119" s="419"/>
      <c r="AX1119" s="419"/>
      <c r="AY1119" s="419"/>
      <c r="AZ1119" s="419"/>
      <c r="BB1119" s="419"/>
      <c r="BC1119" s="419"/>
      <c r="BD1119" s="419"/>
      <c r="BF1119" s="419"/>
      <c r="BG1119" s="419"/>
      <c r="BH1119" s="419"/>
      <c r="BJ1119" s="419"/>
      <c r="BK1119" s="419"/>
      <c r="BL1119" s="419"/>
      <c r="BN1119" s="419"/>
      <c r="BO1119" s="419"/>
      <c r="BP1119" s="419"/>
      <c r="BR1119" s="419"/>
      <c r="BS1119" s="419"/>
      <c r="BT1119" s="419"/>
      <c r="BV1119" s="419"/>
      <c r="BW1119" s="419"/>
      <c r="BX1119" s="397"/>
      <c r="BZ1119" s="449"/>
      <c r="CB1119" s="419"/>
      <c r="CC1119" s="419"/>
      <c r="CD1119" s="419"/>
      <c r="CF1119" s="419"/>
      <c r="CG1119" s="419"/>
      <c r="CH1119" s="419"/>
    </row>
    <row r="1120" spans="3:86" ht="21" thickBot="1">
      <c r="C1120" s="425"/>
      <c r="P1120" s="431"/>
      <c r="R1120" s="419"/>
      <c r="S1120" s="446"/>
      <c r="T1120" s="419"/>
      <c r="V1120" s="196"/>
      <c r="W1120" s="419"/>
      <c r="X1120" s="419"/>
      <c r="Z1120" s="419"/>
      <c r="AA1120" s="419"/>
      <c r="AB1120" s="419"/>
      <c r="AD1120" s="419"/>
      <c r="AE1120" s="419"/>
      <c r="AF1120" s="419"/>
      <c r="AH1120" s="419"/>
      <c r="AI1120" s="419"/>
      <c r="AJ1120" s="419"/>
      <c r="AL1120" s="419"/>
      <c r="AM1120" s="419"/>
      <c r="AN1120" s="403"/>
      <c r="AO1120" s="419"/>
      <c r="AP1120" s="419"/>
      <c r="AQ1120" s="419"/>
      <c r="AR1120" s="419"/>
      <c r="AS1120" s="419"/>
      <c r="AT1120" s="419"/>
      <c r="AU1120" s="419"/>
      <c r="AV1120" s="419"/>
      <c r="AX1120" s="419"/>
      <c r="AY1120" s="419"/>
      <c r="AZ1120" s="419"/>
      <c r="BB1120" s="419"/>
      <c r="BC1120" s="419"/>
      <c r="BD1120" s="419"/>
      <c r="BF1120" s="419"/>
      <c r="BG1120" s="419"/>
      <c r="BH1120" s="419"/>
      <c r="BJ1120" s="419"/>
      <c r="BK1120" s="419"/>
      <c r="BL1120" s="419"/>
      <c r="BN1120" s="419"/>
      <c r="BO1120" s="419"/>
      <c r="BP1120" s="419"/>
      <c r="BR1120" s="419"/>
      <c r="BS1120" s="419"/>
      <c r="BT1120" s="419"/>
      <c r="BV1120" s="419"/>
      <c r="BW1120" s="419"/>
      <c r="BX1120" s="397"/>
      <c r="BZ1120" s="449"/>
      <c r="CB1120" s="419"/>
      <c r="CC1120" s="419"/>
      <c r="CD1120" s="419"/>
      <c r="CF1120" s="419"/>
      <c r="CG1120" s="419"/>
      <c r="CH1120" s="419"/>
    </row>
    <row r="1121" spans="3:86" ht="21" thickBot="1">
      <c r="C1121" s="425"/>
      <c r="P1121" s="431"/>
      <c r="R1121" s="419"/>
      <c r="S1121" s="446"/>
      <c r="T1121" s="419"/>
      <c r="V1121" s="196"/>
      <c r="W1121" s="419"/>
      <c r="X1121" s="419"/>
      <c r="Z1121" s="419"/>
      <c r="AA1121" s="419"/>
      <c r="AB1121" s="419"/>
      <c r="AD1121" s="419"/>
      <c r="AE1121" s="419"/>
      <c r="AF1121" s="419"/>
      <c r="AH1121" s="419"/>
      <c r="AI1121" s="419"/>
      <c r="AJ1121" s="419"/>
      <c r="AL1121" s="419"/>
      <c r="AM1121" s="419"/>
      <c r="AN1121" s="403"/>
      <c r="AO1121" s="419"/>
      <c r="AP1121" s="419"/>
      <c r="AQ1121" s="419"/>
      <c r="AR1121" s="419"/>
      <c r="AS1121" s="419"/>
      <c r="AT1121" s="419"/>
      <c r="AU1121" s="419"/>
      <c r="AV1121" s="419"/>
      <c r="AX1121" s="419"/>
      <c r="AY1121" s="419"/>
      <c r="AZ1121" s="419"/>
      <c r="BB1121" s="419"/>
      <c r="BC1121" s="419"/>
      <c r="BD1121" s="419"/>
      <c r="BF1121" s="419"/>
      <c r="BG1121" s="419"/>
      <c r="BH1121" s="419"/>
      <c r="BJ1121" s="419"/>
      <c r="BK1121" s="419"/>
      <c r="BL1121" s="419"/>
      <c r="BN1121" s="419"/>
      <c r="BO1121" s="419"/>
      <c r="BP1121" s="419"/>
      <c r="BR1121" s="419"/>
      <c r="BS1121" s="419"/>
      <c r="BT1121" s="419"/>
      <c r="BV1121" s="419"/>
      <c r="BW1121" s="419"/>
      <c r="BX1121" s="397"/>
      <c r="BZ1121" s="449"/>
      <c r="CB1121" s="419"/>
      <c r="CC1121" s="419"/>
      <c r="CD1121" s="419"/>
      <c r="CF1121" s="419"/>
      <c r="CG1121" s="419"/>
      <c r="CH1121" s="419"/>
    </row>
    <row r="1122" spans="3:86" ht="21" thickBot="1">
      <c r="C1122" s="425"/>
      <c r="P1122" s="431"/>
      <c r="R1122" s="419"/>
      <c r="S1122" s="446"/>
      <c r="T1122" s="419"/>
      <c r="V1122" s="196"/>
      <c r="W1122" s="419"/>
      <c r="X1122" s="419"/>
      <c r="Z1122" s="419"/>
      <c r="AA1122" s="419"/>
      <c r="AB1122" s="419"/>
      <c r="AD1122" s="419"/>
      <c r="AE1122" s="419"/>
      <c r="AF1122" s="419"/>
      <c r="AH1122" s="419"/>
      <c r="AI1122" s="419"/>
      <c r="AJ1122" s="419"/>
      <c r="AL1122" s="419"/>
      <c r="AM1122" s="419"/>
      <c r="AN1122" s="403"/>
      <c r="AO1122" s="419"/>
      <c r="AP1122" s="419"/>
      <c r="AQ1122" s="419"/>
      <c r="AR1122" s="419"/>
      <c r="AS1122" s="419"/>
      <c r="AT1122" s="419"/>
      <c r="AU1122" s="419"/>
      <c r="AV1122" s="419"/>
      <c r="AX1122" s="419"/>
      <c r="AY1122" s="419"/>
      <c r="AZ1122" s="419"/>
      <c r="BB1122" s="419"/>
      <c r="BC1122" s="419"/>
      <c r="BD1122" s="419"/>
      <c r="BF1122" s="419"/>
      <c r="BG1122" s="419"/>
      <c r="BH1122" s="419"/>
      <c r="BJ1122" s="419"/>
      <c r="BK1122" s="419"/>
      <c r="BL1122" s="419"/>
      <c r="BN1122" s="419"/>
      <c r="BO1122" s="419"/>
      <c r="BP1122" s="419"/>
      <c r="BR1122" s="419"/>
      <c r="BS1122" s="419"/>
      <c r="BT1122" s="419"/>
      <c r="BV1122" s="419"/>
      <c r="BW1122" s="419"/>
      <c r="BX1122" s="397"/>
      <c r="BZ1122" s="449"/>
      <c r="CB1122" s="419"/>
      <c r="CC1122" s="419"/>
      <c r="CD1122" s="419"/>
      <c r="CF1122" s="419"/>
      <c r="CG1122" s="419"/>
      <c r="CH1122" s="419"/>
    </row>
    <row r="1123" spans="3:86" ht="21" thickBot="1">
      <c r="C1123" s="425"/>
      <c r="P1123" s="431"/>
      <c r="R1123" s="419"/>
      <c r="S1123" s="446"/>
      <c r="T1123" s="419"/>
      <c r="V1123" s="196"/>
      <c r="W1123" s="419"/>
      <c r="X1123" s="419"/>
      <c r="Z1123" s="419"/>
      <c r="AA1123" s="419"/>
      <c r="AB1123" s="419"/>
      <c r="AD1123" s="419"/>
      <c r="AE1123" s="419"/>
      <c r="AF1123" s="419"/>
      <c r="AH1123" s="419"/>
      <c r="AI1123" s="419"/>
      <c r="AJ1123" s="419"/>
      <c r="AL1123" s="419"/>
      <c r="AM1123" s="419"/>
      <c r="AN1123" s="403"/>
      <c r="AO1123" s="419"/>
      <c r="AP1123" s="419"/>
      <c r="AQ1123" s="419"/>
      <c r="AR1123" s="419"/>
      <c r="AS1123" s="419"/>
      <c r="AT1123" s="419"/>
      <c r="AU1123" s="419"/>
      <c r="AV1123" s="419"/>
      <c r="AX1123" s="419"/>
      <c r="AY1123" s="419"/>
      <c r="AZ1123" s="419"/>
      <c r="BB1123" s="419"/>
      <c r="BC1123" s="419"/>
      <c r="BD1123" s="419"/>
      <c r="BF1123" s="419"/>
      <c r="BG1123" s="419"/>
      <c r="BH1123" s="419"/>
      <c r="BJ1123" s="419"/>
      <c r="BK1123" s="419"/>
      <c r="BL1123" s="419"/>
      <c r="BN1123" s="419"/>
      <c r="BO1123" s="419"/>
      <c r="BP1123" s="419"/>
      <c r="BR1123" s="419"/>
      <c r="BS1123" s="419"/>
      <c r="BT1123" s="419"/>
      <c r="BV1123" s="419"/>
      <c r="BW1123" s="419"/>
      <c r="BX1123" s="397"/>
      <c r="BZ1123" s="449"/>
      <c r="CB1123" s="419"/>
      <c r="CC1123" s="419"/>
      <c r="CD1123" s="419"/>
      <c r="CF1123" s="419"/>
      <c r="CG1123" s="419"/>
      <c r="CH1123" s="419"/>
    </row>
    <row r="1124" spans="3:86" ht="21" thickBot="1">
      <c r="C1124" s="425"/>
      <c r="P1124" s="431"/>
      <c r="R1124" s="419"/>
      <c r="S1124" s="446"/>
      <c r="T1124" s="419"/>
      <c r="V1124" s="196"/>
      <c r="W1124" s="419"/>
      <c r="X1124" s="419"/>
      <c r="Z1124" s="419"/>
      <c r="AA1124" s="419"/>
      <c r="AB1124" s="419"/>
      <c r="AD1124" s="419"/>
      <c r="AE1124" s="419"/>
      <c r="AF1124" s="419"/>
      <c r="AH1124" s="419"/>
      <c r="AI1124" s="419"/>
      <c r="AJ1124" s="419"/>
      <c r="AL1124" s="419"/>
      <c r="AM1124" s="419"/>
      <c r="AN1124" s="403"/>
      <c r="AO1124" s="419"/>
      <c r="AP1124" s="419"/>
      <c r="AQ1124" s="419"/>
      <c r="AR1124" s="419"/>
      <c r="AS1124" s="419"/>
      <c r="AT1124" s="419"/>
      <c r="AU1124" s="419"/>
      <c r="AV1124" s="419"/>
      <c r="AX1124" s="419"/>
      <c r="AY1124" s="419"/>
      <c r="AZ1124" s="419"/>
      <c r="BB1124" s="419"/>
      <c r="BC1124" s="419"/>
      <c r="BD1124" s="419"/>
      <c r="BF1124" s="419"/>
      <c r="BG1124" s="419"/>
      <c r="BH1124" s="419"/>
      <c r="BJ1124" s="419"/>
      <c r="BK1124" s="419"/>
      <c r="BL1124" s="419"/>
      <c r="BN1124" s="419"/>
      <c r="BO1124" s="419"/>
      <c r="BP1124" s="419"/>
      <c r="BR1124" s="419"/>
      <c r="BS1124" s="419"/>
      <c r="BT1124" s="419"/>
      <c r="BV1124" s="419"/>
      <c r="BW1124" s="419"/>
      <c r="BX1124" s="397"/>
      <c r="BZ1124" s="449"/>
      <c r="CB1124" s="419"/>
      <c r="CC1124" s="419"/>
      <c r="CD1124" s="419"/>
      <c r="CF1124" s="419"/>
      <c r="CG1124" s="419"/>
      <c r="CH1124" s="419"/>
    </row>
    <row r="1125" spans="3:86" ht="21" thickBot="1">
      <c r="C1125" s="425"/>
      <c r="P1125" s="431"/>
      <c r="R1125" s="419"/>
      <c r="S1125" s="446"/>
      <c r="T1125" s="419"/>
      <c r="V1125" s="196"/>
      <c r="W1125" s="419"/>
      <c r="X1125" s="419"/>
      <c r="Z1125" s="419"/>
      <c r="AA1125" s="419"/>
      <c r="AB1125" s="419"/>
      <c r="AD1125" s="419"/>
      <c r="AE1125" s="419"/>
      <c r="AF1125" s="419"/>
      <c r="AH1125" s="419"/>
      <c r="AI1125" s="419"/>
      <c r="AJ1125" s="419"/>
      <c r="AL1125" s="419"/>
      <c r="AM1125" s="419"/>
      <c r="AN1125" s="403"/>
      <c r="AO1125" s="419"/>
      <c r="AP1125" s="419"/>
      <c r="AQ1125" s="419"/>
      <c r="AR1125" s="419"/>
      <c r="AS1125" s="419"/>
      <c r="AT1125" s="419"/>
      <c r="AU1125" s="419"/>
      <c r="AV1125" s="419"/>
      <c r="AX1125" s="419"/>
      <c r="AY1125" s="419"/>
      <c r="AZ1125" s="419"/>
      <c r="BB1125" s="419"/>
      <c r="BC1125" s="419"/>
      <c r="BD1125" s="419"/>
      <c r="BF1125" s="419"/>
      <c r="BG1125" s="419"/>
      <c r="BH1125" s="419"/>
      <c r="BJ1125" s="419"/>
      <c r="BK1125" s="419"/>
      <c r="BL1125" s="419"/>
      <c r="BN1125" s="419"/>
      <c r="BO1125" s="419"/>
      <c r="BP1125" s="419"/>
      <c r="BR1125" s="419"/>
      <c r="BS1125" s="419"/>
      <c r="BT1125" s="419"/>
      <c r="BV1125" s="419"/>
      <c r="BW1125" s="419"/>
      <c r="BX1125" s="397"/>
      <c r="BZ1125" s="449"/>
      <c r="CB1125" s="419"/>
      <c r="CC1125" s="419"/>
      <c r="CD1125" s="419"/>
      <c r="CF1125" s="419"/>
      <c r="CG1125" s="419"/>
      <c r="CH1125" s="419"/>
    </row>
    <row r="1126" spans="3:86" ht="21" thickBot="1">
      <c r="C1126" s="425"/>
      <c r="P1126" s="431"/>
      <c r="R1126" s="419"/>
      <c r="S1126" s="446"/>
      <c r="T1126" s="419"/>
      <c r="V1126" s="196"/>
      <c r="W1126" s="419"/>
      <c r="X1126" s="419"/>
      <c r="Z1126" s="419"/>
      <c r="AA1126" s="419"/>
      <c r="AB1126" s="419"/>
      <c r="AD1126" s="419"/>
      <c r="AE1126" s="419"/>
      <c r="AF1126" s="419"/>
      <c r="AH1126" s="419"/>
      <c r="AI1126" s="419"/>
      <c r="AJ1126" s="419"/>
      <c r="AL1126" s="419"/>
      <c r="AM1126" s="419"/>
      <c r="AN1126" s="403"/>
      <c r="AO1126" s="419"/>
      <c r="AP1126" s="419"/>
      <c r="AQ1126" s="419"/>
      <c r="AR1126" s="419"/>
      <c r="AS1126" s="419"/>
      <c r="AT1126" s="419"/>
      <c r="AU1126" s="419"/>
      <c r="AV1126" s="419"/>
      <c r="AX1126" s="419"/>
      <c r="AY1126" s="419"/>
      <c r="AZ1126" s="419"/>
      <c r="BB1126" s="419"/>
      <c r="BC1126" s="419"/>
      <c r="BD1126" s="419"/>
      <c r="BF1126" s="419"/>
      <c r="BG1126" s="419"/>
      <c r="BH1126" s="419"/>
      <c r="BJ1126" s="419"/>
      <c r="BK1126" s="419"/>
      <c r="BL1126" s="419"/>
      <c r="BN1126" s="419"/>
      <c r="BO1126" s="419"/>
      <c r="BP1126" s="419"/>
      <c r="BR1126" s="419"/>
      <c r="BS1126" s="419"/>
      <c r="BT1126" s="419"/>
      <c r="BV1126" s="419"/>
      <c r="BW1126" s="419"/>
      <c r="BX1126" s="397"/>
      <c r="BZ1126" s="449"/>
      <c r="CB1126" s="419"/>
      <c r="CC1126" s="419"/>
      <c r="CD1126" s="419"/>
      <c r="CF1126" s="419"/>
      <c r="CG1126" s="419"/>
      <c r="CH1126" s="419"/>
    </row>
    <row r="1127" spans="3:86" ht="21" thickBot="1">
      <c r="C1127" s="425"/>
      <c r="P1127" s="431"/>
      <c r="R1127" s="419"/>
      <c r="S1127" s="446"/>
      <c r="T1127" s="419"/>
      <c r="V1127" s="196"/>
      <c r="W1127" s="419"/>
      <c r="X1127" s="419"/>
      <c r="Z1127" s="419"/>
      <c r="AA1127" s="419"/>
      <c r="AB1127" s="419"/>
      <c r="AD1127" s="419"/>
      <c r="AE1127" s="419"/>
      <c r="AF1127" s="419"/>
      <c r="AH1127" s="419"/>
      <c r="AI1127" s="419"/>
      <c r="AJ1127" s="419"/>
      <c r="AL1127" s="419"/>
      <c r="AM1127" s="419"/>
      <c r="AN1127" s="403"/>
      <c r="AO1127" s="419"/>
      <c r="AP1127" s="419"/>
      <c r="AQ1127" s="419"/>
      <c r="AR1127" s="419"/>
      <c r="AS1127" s="419"/>
      <c r="AT1127" s="419"/>
      <c r="AU1127" s="419"/>
      <c r="AV1127" s="419"/>
      <c r="AX1127" s="419"/>
      <c r="AY1127" s="419"/>
      <c r="AZ1127" s="419"/>
      <c r="BB1127" s="419"/>
      <c r="BC1127" s="419"/>
      <c r="BD1127" s="419"/>
      <c r="BF1127" s="419"/>
      <c r="BG1127" s="419"/>
      <c r="BH1127" s="419"/>
      <c r="BJ1127" s="419"/>
      <c r="BK1127" s="419"/>
      <c r="BL1127" s="419"/>
      <c r="BN1127" s="419"/>
      <c r="BO1127" s="419"/>
      <c r="BP1127" s="419"/>
      <c r="BR1127" s="419"/>
      <c r="BS1127" s="419"/>
      <c r="BT1127" s="419"/>
      <c r="BV1127" s="419"/>
      <c r="BW1127" s="419"/>
      <c r="BX1127" s="397"/>
      <c r="BZ1127" s="449"/>
      <c r="CB1127" s="419"/>
      <c r="CC1127" s="419"/>
      <c r="CD1127" s="419"/>
      <c r="CF1127" s="419"/>
      <c r="CG1127" s="419"/>
      <c r="CH1127" s="419"/>
    </row>
    <row r="1128" spans="3:86" ht="21" thickBot="1">
      <c r="C1128" s="425"/>
      <c r="P1128" s="431"/>
      <c r="R1128" s="419"/>
      <c r="S1128" s="446"/>
      <c r="T1128" s="419"/>
      <c r="V1128" s="196"/>
      <c r="W1128" s="419"/>
      <c r="X1128" s="419"/>
      <c r="Z1128" s="419"/>
      <c r="AA1128" s="419"/>
      <c r="AB1128" s="419"/>
      <c r="AD1128" s="419"/>
      <c r="AE1128" s="419"/>
      <c r="AF1128" s="419"/>
      <c r="AH1128" s="419"/>
      <c r="AI1128" s="419"/>
      <c r="AJ1128" s="419"/>
      <c r="AL1128" s="419"/>
      <c r="AM1128" s="419"/>
      <c r="AN1128" s="403"/>
      <c r="AO1128" s="419"/>
      <c r="AP1128" s="419"/>
      <c r="AQ1128" s="419"/>
      <c r="AR1128" s="419"/>
      <c r="AS1128" s="419"/>
      <c r="AT1128" s="419"/>
      <c r="AU1128" s="419"/>
      <c r="AV1128" s="419"/>
      <c r="AX1128" s="419"/>
      <c r="AY1128" s="419"/>
      <c r="AZ1128" s="419"/>
      <c r="BB1128" s="419"/>
      <c r="BC1128" s="419"/>
      <c r="BD1128" s="419"/>
      <c r="BF1128" s="419"/>
      <c r="BG1128" s="419"/>
      <c r="BH1128" s="419"/>
      <c r="BJ1128" s="419"/>
      <c r="BK1128" s="419"/>
      <c r="BL1128" s="419"/>
      <c r="BN1128" s="419"/>
      <c r="BO1128" s="419"/>
      <c r="BP1128" s="419"/>
      <c r="BR1128" s="419"/>
      <c r="BS1128" s="419"/>
      <c r="BT1128" s="419"/>
      <c r="BV1128" s="419"/>
      <c r="BW1128" s="419"/>
      <c r="BX1128" s="397"/>
      <c r="BZ1128" s="449"/>
      <c r="CB1128" s="419"/>
      <c r="CC1128" s="419"/>
      <c r="CD1128" s="419"/>
      <c r="CF1128" s="419"/>
      <c r="CG1128" s="419"/>
      <c r="CH1128" s="419"/>
    </row>
    <row r="1129" spans="3:86" ht="21" thickBot="1">
      <c r="C1129" s="425"/>
      <c r="P1129" s="431"/>
      <c r="R1129" s="419"/>
      <c r="S1129" s="446"/>
      <c r="T1129" s="419"/>
      <c r="V1129" s="196"/>
      <c r="W1129" s="419"/>
      <c r="X1129" s="419"/>
      <c r="Z1129" s="419"/>
      <c r="AA1129" s="419"/>
      <c r="AB1129" s="419"/>
      <c r="AD1129" s="419"/>
      <c r="AE1129" s="419"/>
      <c r="AF1129" s="419"/>
      <c r="AH1129" s="419"/>
      <c r="AI1129" s="419"/>
      <c r="AJ1129" s="419"/>
      <c r="AL1129" s="419"/>
      <c r="AM1129" s="419"/>
      <c r="AN1129" s="403"/>
      <c r="AO1129" s="419"/>
      <c r="AP1129" s="419"/>
      <c r="AQ1129" s="419"/>
      <c r="AR1129" s="419"/>
      <c r="AS1129" s="419"/>
      <c r="AT1129" s="419"/>
      <c r="AU1129" s="419"/>
      <c r="AV1129" s="419"/>
      <c r="AX1129" s="419"/>
      <c r="AY1129" s="419"/>
      <c r="AZ1129" s="419"/>
      <c r="BB1129" s="419"/>
      <c r="BC1129" s="419"/>
      <c r="BD1129" s="419"/>
      <c r="BF1129" s="419"/>
      <c r="BG1129" s="419"/>
      <c r="BH1129" s="419"/>
      <c r="BJ1129" s="419"/>
      <c r="BK1129" s="419"/>
      <c r="BL1129" s="419"/>
      <c r="BN1129" s="419"/>
      <c r="BO1129" s="419"/>
      <c r="BP1129" s="419"/>
      <c r="BR1129" s="419"/>
      <c r="BS1129" s="419"/>
      <c r="BT1129" s="419"/>
      <c r="BV1129" s="419"/>
      <c r="BW1129" s="419"/>
      <c r="BX1129" s="397"/>
      <c r="BZ1129" s="449"/>
      <c r="CB1129" s="419"/>
      <c r="CC1129" s="419"/>
      <c r="CD1129" s="419"/>
      <c r="CF1129" s="419"/>
      <c r="CG1129" s="419"/>
      <c r="CH1129" s="419"/>
    </row>
    <row r="1130" spans="3:86" ht="21" thickBot="1">
      <c r="C1130" s="425"/>
      <c r="P1130" s="431"/>
      <c r="R1130" s="419"/>
      <c r="S1130" s="446"/>
      <c r="T1130" s="419"/>
      <c r="V1130" s="196"/>
      <c r="W1130" s="419"/>
      <c r="X1130" s="419"/>
      <c r="Z1130" s="419"/>
      <c r="AA1130" s="419"/>
      <c r="AB1130" s="419"/>
      <c r="AD1130" s="419"/>
      <c r="AE1130" s="419"/>
      <c r="AF1130" s="419"/>
      <c r="AH1130" s="419"/>
      <c r="AI1130" s="419"/>
      <c r="AJ1130" s="419"/>
      <c r="AL1130" s="419"/>
      <c r="AM1130" s="419"/>
      <c r="AN1130" s="403"/>
      <c r="AO1130" s="419"/>
      <c r="AP1130" s="419"/>
      <c r="AQ1130" s="419"/>
      <c r="AR1130" s="419"/>
      <c r="AS1130" s="419"/>
      <c r="AT1130" s="419"/>
      <c r="AU1130" s="419"/>
      <c r="AV1130" s="419"/>
      <c r="AX1130" s="419"/>
      <c r="AY1130" s="419"/>
      <c r="AZ1130" s="419"/>
      <c r="BB1130" s="419"/>
      <c r="BC1130" s="419"/>
      <c r="BD1130" s="419"/>
      <c r="BF1130" s="419"/>
      <c r="BG1130" s="419"/>
      <c r="BH1130" s="419"/>
      <c r="BJ1130" s="419"/>
      <c r="BK1130" s="419"/>
      <c r="BL1130" s="419"/>
      <c r="BN1130" s="419"/>
      <c r="BO1130" s="419"/>
      <c r="BP1130" s="419"/>
      <c r="BR1130" s="419"/>
      <c r="BS1130" s="419"/>
      <c r="BT1130" s="419"/>
      <c r="BV1130" s="419"/>
      <c r="BW1130" s="419"/>
      <c r="BX1130" s="397"/>
      <c r="BZ1130" s="449"/>
      <c r="CB1130" s="419"/>
      <c r="CC1130" s="419"/>
      <c r="CD1130" s="419"/>
      <c r="CF1130" s="419"/>
      <c r="CG1130" s="419"/>
      <c r="CH1130" s="419"/>
    </row>
    <row r="1131" spans="3:86" ht="21" thickBot="1">
      <c r="C1131" s="425"/>
      <c r="P1131" s="431"/>
      <c r="R1131" s="419"/>
      <c r="S1131" s="446"/>
      <c r="T1131" s="419"/>
      <c r="V1131" s="196"/>
      <c r="W1131" s="419"/>
      <c r="X1131" s="419"/>
      <c r="Z1131" s="419"/>
      <c r="AA1131" s="419"/>
      <c r="AB1131" s="419"/>
      <c r="AD1131" s="419"/>
      <c r="AE1131" s="419"/>
      <c r="AF1131" s="419"/>
      <c r="AH1131" s="419"/>
      <c r="AI1131" s="419"/>
      <c r="AJ1131" s="419"/>
      <c r="AL1131" s="419"/>
      <c r="AM1131" s="419"/>
      <c r="AN1131" s="403"/>
      <c r="AO1131" s="419"/>
      <c r="AP1131" s="419"/>
      <c r="AQ1131" s="419"/>
      <c r="AR1131" s="419"/>
      <c r="AS1131" s="419"/>
      <c r="AT1131" s="419"/>
      <c r="AU1131" s="419"/>
      <c r="AV1131" s="419"/>
      <c r="AX1131" s="419"/>
      <c r="AY1131" s="419"/>
      <c r="AZ1131" s="419"/>
      <c r="BB1131" s="419"/>
      <c r="BC1131" s="419"/>
      <c r="BD1131" s="419"/>
      <c r="BF1131" s="419"/>
      <c r="BG1131" s="419"/>
      <c r="BH1131" s="419"/>
      <c r="BJ1131" s="419"/>
      <c r="BK1131" s="419"/>
      <c r="BL1131" s="419"/>
      <c r="BN1131" s="419"/>
      <c r="BO1131" s="419"/>
      <c r="BP1131" s="419"/>
      <c r="BR1131" s="419"/>
      <c r="BS1131" s="419"/>
      <c r="BT1131" s="419"/>
      <c r="BV1131" s="419"/>
      <c r="BW1131" s="419"/>
      <c r="BX1131" s="397"/>
      <c r="BZ1131" s="449"/>
      <c r="CB1131" s="419"/>
      <c r="CC1131" s="419"/>
      <c r="CD1131" s="419"/>
      <c r="CF1131" s="419"/>
      <c r="CG1131" s="419"/>
      <c r="CH1131" s="419"/>
    </row>
    <row r="1132" spans="3:86" ht="21" thickBot="1">
      <c r="C1132" s="425"/>
      <c r="P1132" s="431"/>
      <c r="R1132" s="419"/>
      <c r="S1132" s="446"/>
      <c r="T1132" s="419"/>
      <c r="V1132" s="196"/>
      <c r="W1132" s="419"/>
      <c r="X1132" s="419"/>
      <c r="Z1132" s="419"/>
      <c r="AA1132" s="419"/>
      <c r="AB1132" s="419"/>
      <c r="AD1132" s="419"/>
      <c r="AE1132" s="419"/>
      <c r="AF1132" s="419"/>
      <c r="AH1132" s="419"/>
      <c r="AI1132" s="419"/>
      <c r="AJ1132" s="419"/>
      <c r="AL1132" s="419"/>
      <c r="AM1132" s="419"/>
      <c r="AN1132" s="403"/>
      <c r="AO1132" s="419"/>
      <c r="AP1132" s="419"/>
      <c r="AQ1132" s="419"/>
      <c r="AR1132" s="419"/>
      <c r="AS1132" s="419"/>
      <c r="AT1132" s="419"/>
      <c r="AU1132" s="419"/>
      <c r="AV1132" s="419"/>
      <c r="AX1132" s="419"/>
      <c r="AY1132" s="419"/>
      <c r="AZ1132" s="419"/>
      <c r="BB1132" s="419"/>
      <c r="BC1132" s="419"/>
      <c r="BD1132" s="419"/>
      <c r="BF1132" s="419"/>
      <c r="BG1132" s="419"/>
      <c r="BH1132" s="419"/>
      <c r="BJ1132" s="419"/>
      <c r="BK1132" s="419"/>
      <c r="BL1132" s="419"/>
      <c r="BN1132" s="419"/>
      <c r="BO1132" s="419"/>
      <c r="BP1132" s="419"/>
      <c r="BR1132" s="419"/>
      <c r="BS1132" s="419"/>
      <c r="BT1132" s="419"/>
      <c r="BV1132" s="419"/>
      <c r="BW1132" s="419"/>
      <c r="BX1132" s="397"/>
      <c r="BZ1132" s="449"/>
      <c r="CB1132" s="419"/>
      <c r="CC1132" s="419"/>
      <c r="CD1132" s="419"/>
      <c r="CF1132" s="419"/>
      <c r="CG1132" s="419"/>
      <c r="CH1132" s="419"/>
    </row>
    <row r="1133" spans="3:86" ht="21" thickBot="1">
      <c r="C1133" s="425"/>
      <c r="P1133" s="431"/>
      <c r="R1133" s="419"/>
      <c r="S1133" s="446"/>
      <c r="T1133" s="419"/>
      <c r="V1133" s="196"/>
      <c r="W1133" s="419"/>
      <c r="X1133" s="419"/>
      <c r="Z1133" s="419"/>
      <c r="AA1133" s="419"/>
      <c r="AB1133" s="419"/>
      <c r="AD1133" s="419"/>
      <c r="AE1133" s="419"/>
      <c r="AF1133" s="419"/>
      <c r="AH1133" s="419"/>
      <c r="AI1133" s="419"/>
      <c r="AJ1133" s="419"/>
      <c r="AL1133" s="419"/>
      <c r="AM1133" s="419"/>
      <c r="AN1133" s="403"/>
      <c r="AO1133" s="419"/>
      <c r="AP1133" s="419"/>
      <c r="AQ1133" s="419"/>
      <c r="AR1133" s="419"/>
      <c r="AS1133" s="419"/>
      <c r="AT1133" s="419"/>
      <c r="AU1133" s="419"/>
      <c r="AV1133" s="419"/>
      <c r="AX1133" s="419"/>
      <c r="AY1133" s="419"/>
      <c r="AZ1133" s="419"/>
      <c r="BB1133" s="419"/>
      <c r="BC1133" s="419"/>
      <c r="BD1133" s="419"/>
      <c r="BF1133" s="419"/>
      <c r="BG1133" s="419"/>
      <c r="BH1133" s="419"/>
      <c r="BJ1133" s="419"/>
      <c r="BK1133" s="419"/>
      <c r="BL1133" s="419"/>
      <c r="BN1133" s="419"/>
      <c r="BO1133" s="419"/>
      <c r="BP1133" s="419"/>
      <c r="BR1133" s="419"/>
      <c r="BS1133" s="419"/>
      <c r="BT1133" s="419"/>
      <c r="BV1133" s="419"/>
      <c r="BW1133" s="419"/>
      <c r="BX1133" s="397"/>
      <c r="BZ1133" s="449"/>
      <c r="CB1133" s="419"/>
      <c r="CC1133" s="419"/>
      <c r="CD1133" s="419"/>
      <c r="CF1133" s="419"/>
      <c r="CG1133" s="419"/>
      <c r="CH1133" s="419"/>
    </row>
    <row r="1134" spans="3:86" ht="21" thickBot="1">
      <c r="C1134" s="425"/>
      <c r="P1134" s="431"/>
      <c r="R1134" s="419"/>
      <c r="S1134" s="446"/>
      <c r="T1134" s="419"/>
      <c r="V1134" s="196"/>
      <c r="W1134" s="419"/>
      <c r="X1134" s="419"/>
      <c r="Z1134" s="419"/>
      <c r="AA1134" s="419"/>
      <c r="AB1134" s="419"/>
      <c r="AD1134" s="419"/>
      <c r="AE1134" s="419"/>
      <c r="AF1134" s="419"/>
      <c r="AH1134" s="419"/>
      <c r="AI1134" s="419"/>
      <c r="AJ1134" s="419"/>
      <c r="AL1134" s="419"/>
      <c r="AM1134" s="419"/>
      <c r="AN1134" s="403"/>
      <c r="AO1134" s="419"/>
      <c r="AP1134" s="419"/>
      <c r="AQ1134" s="419"/>
      <c r="AR1134" s="419"/>
      <c r="AS1134" s="419"/>
      <c r="AT1134" s="419"/>
      <c r="AU1134" s="419"/>
      <c r="AV1134" s="419"/>
      <c r="AX1134" s="419"/>
      <c r="AY1134" s="419"/>
      <c r="AZ1134" s="419"/>
      <c r="BB1134" s="419"/>
      <c r="BC1134" s="419"/>
      <c r="BD1134" s="419"/>
      <c r="BF1134" s="419"/>
      <c r="BG1134" s="419"/>
      <c r="BH1134" s="419"/>
      <c r="BJ1134" s="419"/>
      <c r="BK1134" s="419"/>
      <c r="BL1134" s="419"/>
      <c r="BN1134" s="419"/>
      <c r="BO1134" s="419"/>
      <c r="BP1134" s="419"/>
      <c r="BR1134" s="419"/>
      <c r="BS1134" s="419"/>
      <c r="BT1134" s="419"/>
      <c r="BV1134" s="419"/>
      <c r="BW1134" s="419"/>
      <c r="BX1134" s="397"/>
      <c r="BZ1134" s="449"/>
      <c r="CB1134" s="419"/>
      <c r="CC1134" s="419"/>
      <c r="CD1134" s="419"/>
      <c r="CF1134" s="419"/>
      <c r="CG1134" s="419"/>
      <c r="CH1134" s="419"/>
    </row>
    <row r="1135" spans="3:86" ht="21" thickBot="1">
      <c r="C1135" s="425"/>
      <c r="P1135" s="431"/>
      <c r="R1135" s="419"/>
      <c r="S1135" s="446"/>
      <c r="T1135" s="419"/>
      <c r="V1135" s="196"/>
      <c r="W1135" s="419"/>
      <c r="X1135" s="419"/>
      <c r="Z1135" s="419"/>
      <c r="AA1135" s="419"/>
      <c r="AB1135" s="419"/>
      <c r="AD1135" s="419"/>
      <c r="AE1135" s="419"/>
      <c r="AF1135" s="419"/>
      <c r="AH1135" s="419"/>
      <c r="AI1135" s="419"/>
      <c r="AJ1135" s="419"/>
      <c r="AL1135" s="419"/>
      <c r="AM1135" s="419"/>
      <c r="AN1135" s="403"/>
      <c r="AO1135" s="419"/>
      <c r="AP1135" s="419"/>
      <c r="AQ1135" s="419"/>
      <c r="AR1135" s="419"/>
      <c r="AS1135" s="419"/>
      <c r="AT1135" s="419"/>
      <c r="AU1135" s="419"/>
      <c r="AV1135" s="419"/>
      <c r="AX1135" s="419"/>
      <c r="AY1135" s="419"/>
      <c r="AZ1135" s="419"/>
      <c r="BB1135" s="419"/>
      <c r="BC1135" s="419"/>
      <c r="BD1135" s="419"/>
      <c r="BF1135" s="419"/>
      <c r="BG1135" s="419"/>
      <c r="BH1135" s="419"/>
      <c r="BJ1135" s="419"/>
      <c r="BK1135" s="419"/>
      <c r="BL1135" s="419"/>
      <c r="BN1135" s="419"/>
      <c r="BO1135" s="419"/>
      <c r="BP1135" s="419"/>
      <c r="BR1135" s="419"/>
      <c r="BS1135" s="419"/>
      <c r="BT1135" s="419"/>
      <c r="BV1135" s="419"/>
      <c r="BW1135" s="419"/>
      <c r="BX1135" s="397"/>
      <c r="BZ1135" s="449"/>
      <c r="CB1135" s="419"/>
      <c r="CC1135" s="419"/>
      <c r="CD1135" s="419"/>
      <c r="CF1135" s="419"/>
      <c r="CG1135" s="419"/>
      <c r="CH1135" s="419"/>
    </row>
    <row r="1136" spans="3:86" ht="21" thickBot="1">
      <c r="C1136" s="425"/>
      <c r="P1136" s="431"/>
      <c r="R1136" s="419"/>
      <c r="S1136" s="446"/>
      <c r="T1136" s="419"/>
      <c r="V1136" s="196"/>
      <c r="W1136" s="419"/>
      <c r="X1136" s="419"/>
      <c r="Z1136" s="419"/>
      <c r="AA1136" s="419"/>
      <c r="AB1136" s="419"/>
      <c r="AD1136" s="419"/>
      <c r="AE1136" s="419"/>
      <c r="AF1136" s="419"/>
      <c r="AH1136" s="419"/>
      <c r="AI1136" s="419"/>
      <c r="AJ1136" s="419"/>
      <c r="AL1136" s="419"/>
      <c r="AM1136" s="419"/>
      <c r="AN1136" s="403"/>
      <c r="AO1136" s="419"/>
      <c r="AP1136" s="419"/>
      <c r="AQ1136" s="419"/>
      <c r="AR1136" s="419"/>
      <c r="AS1136" s="419"/>
      <c r="AT1136" s="419"/>
      <c r="AU1136" s="419"/>
      <c r="AV1136" s="419"/>
      <c r="AX1136" s="419"/>
      <c r="AY1136" s="419"/>
      <c r="AZ1136" s="419"/>
      <c r="BB1136" s="419"/>
      <c r="BC1136" s="419"/>
      <c r="BD1136" s="419"/>
      <c r="BF1136" s="419"/>
      <c r="BG1136" s="419"/>
      <c r="BH1136" s="419"/>
      <c r="BJ1136" s="419"/>
      <c r="BK1136" s="419"/>
      <c r="BL1136" s="419"/>
      <c r="BN1136" s="419"/>
      <c r="BO1136" s="419"/>
      <c r="BP1136" s="419"/>
      <c r="BR1136" s="419"/>
      <c r="BS1136" s="419"/>
      <c r="BT1136" s="419"/>
      <c r="BV1136" s="419"/>
      <c r="BW1136" s="419"/>
      <c r="BX1136" s="397"/>
      <c r="BZ1136" s="449"/>
      <c r="CB1136" s="419"/>
      <c r="CC1136" s="419"/>
      <c r="CD1136" s="419"/>
      <c r="CF1136" s="419"/>
      <c r="CG1136" s="419"/>
      <c r="CH1136" s="419"/>
    </row>
    <row r="1137" spans="3:86" ht="21" thickBot="1">
      <c r="C1137" s="425"/>
      <c r="P1137" s="431"/>
      <c r="R1137" s="419"/>
      <c r="S1137" s="446"/>
      <c r="T1137" s="419"/>
      <c r="V1137" s="196"/>
      <c r="W1137" s="419"/>
      <c r="X1137" s="419"/>
      <c r="Z1137" s="419"/>
      <c r="AA1137" s="419"/>
      <c r="AB1137" s="419"/>
      <c r="AD1137" s="419"/>
      <c r="AE1137" s="419"/>
      <c r="AF1137" s="419"/>
      <c r="AH1137" s="419"/>
      <c r="AI1137" s="419"/>
      <c r="AJ1137" s="419"/>
      <c r="AL1137" s="419"/>
      <c r="AM1137" s="419"/>
      <c r="AN1137" s="403"/>
      <c r="AO1137" s="419"/>
      <c r="AP1137" s="419"/>
      <c r="AQ1137" s="419"/>
      <c r="AR1137" s="419"/>
      <c r="AS1137" s="419"/>
      <c r="AT1137" s="419"/>
      <c r="AU1137" s="419"/>
      <c r="AV1137" s="419"/>
      <c r="AX1137" s="419"/>
      <c r="AY1137" s="419"/>
      <c r="AZ1137" s="419"/>
      <c r="BB1137" s="419"/>
      <c r="BC1137" s="419"/>
      <c r="BD1137" s="419"/>
      <c r="BF1137" s="419"/>
      <c r="BG1137" s="419"/>
      <c r="BH1137" s="419"/>
      <c r="BJ1137" s="419"/>
      <c r="BK1137" s="419"/>
      <c r="BL1137" s="419"/>
      <c r="BN1137" s="419"/>
      <c r="BO1137" s="419"/>
      <c r="BP1137" s="419"/>
      <c r="BR1137" s="419"/>
      <c r="BS1137" s="419"/>
      <c r="BT1137" s="419"/>
      <c r="BV1137" s="419"/>
      <c r="BW1137" s="419"/>
      <c r="BX1137" s="397"/>
      <c r="BZ1137" s="449"/>
      <c r="CB1137" s="419"/>
      <c r="CC1137" s="419"/>
      <c r="CD1137" s="419"/>
      <c r="CF1137" s="419"/>
      <c r="CG1137" s="419"/>
      <c r="CH1137" s="419"/>
    </row>
    <row r="1138" spans="3:86" ht="21" thickBot="1">
      <c r="C1138" s="425"/>
      <c r="P1138" s="431"/>
      <c r="R1138" s="419"/>
      <c r="S1138" s="446"/>
      <c r="T1138" s="419"/>
      <c r="V1138" s="196"/>
      <c r="W1138" s="419"/>
      <c r="X1138" s="419"/>
      <c r="Z1138" s="419"/>
      <c r="AA1138" s="419"/>
      <c r="AB1138" s="419"/>
      <c r="AD1138" s="419"/>
      <c r="AE1138" s="419"/>
      <c r="AF1138" s="419"/>
      <c r="AH1138" s="419"/>
      <c r="AI1138" s="419"/>
      <c r="AJ1138" s="419"/>
      <c r="AL1138" s="419"/>
      <c r="AM1138" s="419"/>
      <c r="AN1138" s="403"/>
      <c r="AO1138" s="419"/>
      <c r="AP1138" s="419"/>
      <c r="AQ1138" s="419"/>
      <c r="AR1138" s="419"/>
      <c r="AS1138" s="419"/>
      <c r="AT1138" s="419"/>
      <c r="AU1138" s="419"/>
      <c r="AV1138" s="419"/>
      <c r="AX1138" s="419"/>
      <c r="AY1138" s="419"/>
      <c r="AZ1138" s="419"/>
      <c r="BB1138" s="419"/>
      <c r="BC1138" s="419"/>
      <c r="BD1138" s="419"/>
      <c r="BF1138" s="419"/>
      <c r="BG1138" s="419"/>
      <c r="BH1138" s="419"/>
      <c r="BJ1138" s="419"/>
      <c r="BK1138" s="419"/>
      <c r="BL1138" s="419"/>
      <c r="BN1138" s="419"/>
      <c r="BO1138" s="419"/>
      <c r="BP1138" s="419"/>
      <c r="BR1138" s="419"/>
      <c r="BS1138" s="419"/>
      <c r="BT1138" s="419"/>
      <c r="BV1138" s="419"/>
      <c r="BW1138" s="419"/>
      <c r="BX1138" s="397"/>
      <c r="BZ1138" s="449"/>
      <c r="CB1138" s="419"/>
      <c r="CC1138" s="419"/>
      <c r="CD1138" s="419"/>
      <c r="CF1138" s="419"/>
      <c r="CG1138" s="419"/>
      <c r="CH1138" s="419"/>
    </row>
    <row r="1139" spans="3:86" ht="21" thickBot="1">
      <c r="C1139" s="425"/>
      <c r="P1139" s="431"/>
      <c r="R1139" s="419"/>
      <c r="S1139" s="446"/>
      <c r="T1139" s="419"/>
      <c r="V1139" s="196"/>
      <c r="W1139" s="419"/>
      <c r="X1139" s="419"/>
      <c r="Z1139" s="419"/>
      <c r="AA1139" s="419"/>
      <c r="AB1139" s="419"/>
      <c r="AD1139" s="419"/>
      <c r="AE1139" s="419"/>
      <c r="AF1139" s="419"/>
      <c r="AH1139" s="419"/>
      <c r="AI1139" s="419"/>
      <c r="AJ1139" s="419"/>
      <c r="AL1139" s="419"/>
      <c r="AM1139" s="419"/>
      <c r="AN1139" s="403"/>
      <c r="AO1139" s="419"/>
      <c r="AP1139" s="419"/>
      <c r="AQ1139" s="419"/>
      <c r="AR1139" s="419"/>
      <c r="AS1139" s="419"/>
      <c r="AT1139" s="419"/>
      <c r="AU1139" s="419"/>
      <c r="AV1139" s="419"/>
      <c r="AX1139" s="419"/>
      <c r="AY1139" s="419"/>
      <c r="AZ1139" s="419"/>
      <c r="BB1139" s="419"/>
      <c r="BC1139" s="419"/>
      <c r="BD1139" s="419"/>
      <c r="BF1139" s="419"/>
      <c r="BG1139" s="419"/>
      <c r="BH1139" s="419"/>
      <c r="BJ1139" s="419"/>
      <c r="BK1139" s="419"/>
      <c r="BL1139" s="419"/>
      <c r="BN1139" s="419"/>
      <c r="BO1139" s="419"/>
      <c r="BP1139" s="419"/>
      <c r="BR1139" s="419"/>
      <c r="BS1139" s="419"/>
      <c r="BT1139" s="419"/>
      <c r="BV1139" s="419"/>
      <c r="BW1139" s="419"/>
      <c r="BX1139" s="397"/>
      <c r="BZ1139" s="449"/>
      <c r="CB1139" s="419"/>
      <c r="CC1139" s="419"/>
      <c r="CD1139" s="419"/>
      <c r="CF1139" s="419"/>
      <c r="CG1139" s="419"/>
      <c r="CH1139" s="419"/>
    </row>
    <row r="1140" spans="3:86" ht="21" thickBot="1">
      <c r="C1140" s="425"/>
      <c r="P1140" s="431"/>
      <c r="R1140" s="419"/>
      <c r="S1140" s="446"/>
      <c r="T1140" s="419"/>
      <c r="V1140" s="196"/>
      <c r="W1140" s="419"/>
      <c r="X1140" s="419"/>
      <c r="Z1140" s="419"/>
      <c r="AA1140" s="419"/>
      <c r="AB1140" s="419"/>
      <c r="AD1140" s="419"/>
      <c r="AE1140" s="419"/>
      <c r="AF1140" s="419"/>
      <c r="AH1140" s="419"/>
      <c r="AI1140" s="419"/>
      <c r="AJ1140" s="419"/>
      <c r="AL1140" s="419"/>
      <c r="AM1140" s="419"/>
      <c r="AN1140" s="403"/>
      <c r="AO1140" s="419"/>
      <c r="AP1140" s="419"/>
      <c r="AQ1140" s="419"/>
      <c r="AR1140" s="419"/>
      <c r="AS1140" s="419"/>
      <c r="AT1140" s="419"/>
      <c r="AU1140" s="419"/>
      <c r="AV1140" s="419"/>
      <c r="AX1140" s="419"/>
      <c r="AY1140" s="419"/>
      <c r="AZ1140" s="419"/>
      <c r="BB1140" s="419"/>
      <c r="BC1140" s="419"/>
      <c r="BD1140" s="419"/>
      <c r="BF1140" s="419"/>
      <c r="BG1140" s="419"/>
      <c r="BH1140" s="419"/>
      <c r="BJ1140" s="419"/>
      <c r="BK1140" s="419"/>
      <c r="BL1140" s="419"/>
      <c r="BN1140" s="419"/>
      <c r="BO1140" s="419"/>
      <c r="BP1140" s="419"/>
      <c r="BR1140" s="419"/>
      <c r="BS1140" s="419"/>
      <c r="BT1140" s="419"/>
      <c r="BV1140" s="419"/>
      <c r="BW1140" s="419"/>
      <c r="BX1140" s="397"/>
      <c r="BZ1140" s="449"/>
      <c r="CB1140" s="419"/>
      <c r="CC1140" s="419"/>
      <c r="CD1140" s="419"/>
      <c r="CF1140" s="419"/>
      <c r="CG1140" s="419"/>
      <c r="CH1140" s="419"/>
    </row>
    <row r="1141" spans="3:86" ht="21" thickBot="1">
      <c r="C1141" s="425"/>
      <c r="P1141" s="431"/>
      <c r="R1141" s="419"/>
      <c r="S1141" s="446"/>
      <c r="T1141" s="419"/>
      <c r="V1141" s="196"/>
      <c r="W1141" s="419"/>
      <c r="X1141" s="419"/>
      <c r="Z1141" s="419"/>
      <c r="AA1141" s="419"/>
      <c r="AB1141" s="419"/>
      <c r="AD1141" s="419"/>
      <c r="AE1141" s="419"/>
      <c r="AF1141" s="419"/>
      <c r="AH1141" s="419"/>
      <c r="AI1141" s="419"/>
      <c r="AJ1141" s="419"/>
      <c r="AL1141" s="419"/>
      <c r="AM1141" s="419"/>
      <c r="AN1141" s="403"/>
      <c r="AO1141" s="419"/>
      <c r="AP1141" s="419"/>
      <c r="AQ1141" s="419"/>
      <c r="AR1141" s="419"/>
      <c r="AS1141" s="419"/>
      <c r="AT1141" s="419"/>
      <c r="AU1141" s="419"/>
      <c r="AV1141" s="419"/>
      <c r="AX1141" s="419"/>
      <c r="AY1141" s="419"/>
      <c r="AZ1141" s="419"/>
      <c r="BB1141" s="419"/>
      <c r="BC1141" s="419"/>
      <c r="BD1141" s="419"/>
      <c r="BF1141" s="419"/>
      <c r="BG1141" s="419"/>
      <c r="BH1141" s="419"/>
      <c r="BJ1141" s="419"/>
      <c r="BK1141" s="419"/>
      <c r="BL1141" s="419"/>
      <c r="BN1141" s="419"/>
      <c r="BO1141" s="419"/>
      <c r="BP1141" s="419"/>
      <c r="BR1141" s="419"/>
      <c r="BS1141" s="419"/>
      <c r="BT1141" s="419"/>
      <c r="BV1141" s="419"/>
      <c r="BW1141" s="419"/>
      <c r="BX1141" s="397"/>
      <c r="BZ1141" s="449"/>
      <c r="CB1141" s="419"/>
      <c r="CC1141" s="419"/>
      <c r="CD1141" s="419"/>
      <c r="CF1141" s="419"/>
      <c r="CG1141" s="419"/>
      <c r="CH1141" s="419"/>
    </row>
    <row r="1142" spans="3:86" ht="21" thickBot="1">
      <c r="C1142" s="425"/>
      <c r="P1142" s="431"/>
      <c r="R1142" s="419"/>
      <c r="S1142" s="446"/>
      <c r="T1142" s="419"/>
      <c r="V1142" s="196"/>
      <c r="W1142" s="419"/>
      <c r="X1142" s="419"/>
      <c r="Z1142" s="419"/>
      <c r="AA1142" s="419"/>
      <c r="AB1142" s="419"/>
      <c r="AD1142" s="419"/>
      <c r="AE1142" s="419"/>
      <c r="AF1142" s="419"/>
      <c r="AH1142" s="419"/>
      <c r="AI1142" s="419"/>
      <c r="AJ1142" s="419"/>
      <c r="AL1142" s="419"/>
      <c r="AM1142" s="419"/>
      <c r="AN1142" s="403"/>
      <c r="AO1142" s="419"/>
      <c r="AP1142" s="419"/>
      <c r="AQ1142" s="419"/>
      <c r="AR1142" s="419"/>
      <c r="AS1142" s="419"/>
      <c r="AT1142" s="419"/>
      <c r="AU1142" s="419"/>
      <c r="AV1142" s="419"/>
      <c r="AX1142" s="419"/>
      <c r="AY1142" s="419"/>
      <c r="AZ1142" s="419"/>
      <c r="BB1142" s="419"/>
      <c r="BC1142" s="419"/>
      <c r="BD1142" s="419"/>
      <c r="BF1142" s="419"/>
      <c r="BG1142" s="419"/>
      <c r="BH1142" s="419"/>
      <c r="BJ1142" s="419"/>
      <c r="BK1142" s="419"/>
      <c r="BL1142" s="419"/>
      <c r="BN1142" s="419"/>
      <c r="BO1142" s="419"/>
      <c r="BP1142" s="419"/>
      <c r="BR1142" s="419"/>
      <c r="BS1142" s="419"/>
      <c r="BT1142" s="419"/>
      <c r="BV1142" s="419"/>
      <c r="BW1142" s="419"/>
      <c r="BX1142" s="397"/>
      <c r="BZ1142" s="449"/>
      <c r="CB1142" s="419"/>
      <c r="CC1142" s="419"/>
      <c r="CD1142" s="419"/>
      <c r="CF1142" s="419"/>
      <c r="CG1142" s="419"/>
      <c r="CH1142" s="419"/>
    </row>
    <row r="1143" spans="3:86" ht="21" thickBot="1">
      <c r="C1143" s="425"/>
      <c r="P1143" s="431"/>
      <c r="R1143" s="419"/>
      <c r="S1143" s="446"/>
      <c r="T1143" s="419"/>
      <c r="V1143" s="196"/>
      <c r="W1143" s="419"/>
      <c r="X1143" s="419"/>
      <c r="Z1143" s="419"/>
      <c r="AA1143" s="419"/>
      <c r="AB1143" s="419"/>
      <c r="AD1143" s="419"/>
      <c r="AE1143" s="419"/>
      <c r="AF1143" s="419"/>
      <c r="AH1143" s="419"/>
      <c r="AI1143" s="419"/>
      <c r="AJ1143" s="419"/>
      <c r="AL1143" s="419"/>
      <c r="AM1143" s="419"/>
      <c r="AN1143" s="403"/>
      <c r="AO1143" s="419"/>
      <c r="AP1143" s="419"/>
      <c r="AQ1143" s="419"/>
      <c r="AR1143" s="419"/>
      <c r="AS1143" s="419"/>
      <c r="AT1143" s="419"/>
      <c r="AU1143" s="419"/>
      <c r="AV1143" s="419"/>
      <c r="AX1143" s="419"/>
      <c r="AY1143" s="419"/>
      <c r="AZ1143" s="419"/>
      <c r="BB1143" s="419"/>
      <c r="BC1143" s="419"/>
      <c r="BD1143" s="419"/>
      <c r="BF1143" s="419"/>
      <c r="BG1143" s="419"/>
      <c r="BH1143" s="419"/>
      <c r="BJ1143" s="419"/>
      <c r="BK1143" s="419"/>
      <c r="BL1143" s="419"/>
      <c r="BN1143" s="419"/>
      <c r="BO1143" s="419"/>
      <c r="BP1143" s="419"/>
      <c r="BR1143" s="419"/>
      <c r="BS1143" s="419"/>
      <c r="BT1143" s="419"/>
      <c r="BV1143" s="419"/>
      <c r="BW1143" s="419"/>
      <c r="BX1143" s="397"/>
      <c r="BZ1143" s="449"/>
      <c r="CB1143" s="419"/>
      <c r="CC1143" s="419"/>
      <c r="CD1143" s="419"/>
      <c r="CF1143" s="419"/>
      <c r="CG1143" s="419"/>
      <c r="CH1143" s="419"/>
    </row>
    <row r="1144" spans="3:86" ht="21" thickBot="1">
      <c r="C1144" s="425"/>
      <c r="P1144" s="431"/>
      <c r="R1144" s="419"/>
      <c r="S1144" s="446"/>
      <c r="T1144" s="419"/>
      <c r="V1144" s="196"/>
      <c r="W1144" s="419"/>
      <c r="X1144" s="419"/>
      <c r="Z1144" s="419"/>
      <c r="AA1144" s="419"/>
      <c r="AB1144" s="419"/>
      <c r="AD1144" s="419"/>
      <c r="AE1144" s="419"/>
      <c r="AF1144" s="419"/>
      <c r="AH1144" s="419"/>
      <c r="AI1144" s="419"/>
      <c r="AJ1144" s="419"/>
      <c r="AL1144" s="419"/>
      <c r="AM1144" s="419"/>
      <c r="AN1144" s="403"/>
      <c r="AO1144" s="419"/>
      <c r="AP1144" s="419"/>
      <c r="AQ1144" s="419"/>
      <c r="AR1144" s="419"/>
      <c r="AS1144" s="419"/>
      <c r="AT1144" s="419"/>
      <c r="AU1144" s="419"/>
      <c r="AV1144" s="419"/>
      <c r="AX1144" s="419"/>
      <c r="AY1144" s="419"/>
      <c r="AZ1144" s="419"/>
      <c r="BB1144" s="419"/>
      <c r="BC1144" s="419"/>
      <c r="BD1144" s="419"/>
      <c r="BF1144" s="419"/>
      <c r="BG1144" s="419"/>
      <c r="BH1144" s="419"/>
      <c r="BJ1144" s="419"/>
      <c r="BK1144" s="419"/>
      <c r="BL1144" s="419"/>
      <c r="BN1144" s="419"/>
      <c r="BO1144" s="419"/>
      <c r="BP1144" s="419"/>
      <c r="BR1144" s="419"/>
      <c r="BS1144" s="419"/>
      <c r="BT1144" s="419"/>
      <c r="BV1144" s="419"/>
      <c r="BW1144" s="419"/>
      <c r="BX1144" s="397"/>
      <c r="BZ1144" s="449"/>
      <c r="CB1144" s="419"/>
      <c r="CC1144" s="419"/>
      <c r="CD1144" s="419"/>
      <c r="CF1144" s="419"/>
      <c r="CG1144" s="419"/>
      <c r="CH1144" s="419"/>
    </row>
    <row r="1145" spans="3:86" ht="21" thickBot="1">
      <c r="C1145" s="425"/>
      <c r="P1145" s="431"/>
      <c r="R1145" s="419"/>
      <c r="S1145" s="446"/>
      <c r="T1145" s="419"/>
      <c r="V1145" s="196"/>
      <c r="W1145" s="419"/>
      <c r="X1145" s="419"/>
      <c r="Z1145" s="419"/>
      <c r="AA1145" s="419"/>
      <c r="AB1145" s="419"/>
      <c r="AD1145" s="419"/>
      <c r="AE1145" s="419"/>
      <c r="AF1145" s="419"/>
      <c r="AH1145" s="419"/>
      <c r="AI1145" s="419"/>
      <c r="AJ1145" s="419"/>
      <c r="AL1145" s="419"/>
      <c r="AM1145" s="419"/>
      <c r="AN1145" s="403"/>
      <c r="AO1145" s="419"/>
      <c r="AP1145" s="419"/>
      <c r="AQ1145" s="419"/>
      <c r="AR1145" s="419"/>
      <c r="AS1145" s="419"/>
      <c r="AT1145" s="419"/>
      <c r="AU1145" s="419"/>
      <c r="AV1145" s="419"/>
      <c r="AX1145" s="419"/>
      <c r="AY1145" s="419"/>
      <c r="AZ1145" s="419"/>
      <c r="BB1145" s="419"/>
      <c r="BC1145" s="419"/>
      <c r="BD1145" s="419"/>
      <c r="BF1145" s="419"/>
      <c r="BG1145" s="419"/>
      <c r="BH1145" s="419"/>
      <c r="BJ1145" s="419"/>
      <c r="BK1145" s="419"/>
      <c r="BL1145" s="419"/>
      <c r="BN1145" s="419"/>
      <c r="BO1145" s="419"/>
      <c r="BP1145" s="419"/>
      <c r="BR1145" s="419"/>
      <c r="BS1145" s="419"/>
      <c r="BT1145" s="419"/>
      <c r="BV1145" s="419"/>
      <c r="BW1145" s="419"/>
      <c r="BX1145" s="397"/>
      <c r="BZ1145" s="449"/>
      <c r="CB1145" s="419"/>
      <c r="CC1145" s="419"/>
      <c r="CD1145" s="419"/>
      <c r="CF1145" s="419"/>
      <c r="CG1145" s="419"/>
      <c r="CH1145" s="419"/>
    </row>
    <row r="1146" spans="3:86" ht="21" thickBot="1">
      <c r="C1146" s="425"/>
      <c r="P1146" s="431"/>
      <c r="R1146" s="419"/>
      <c r="S1146" s="446"/>
      <c r="T1146" s="419"/>
      <c r="V1146" s="196"/>
      <c r="W1146" s="419"/>
      <c r="X1146" s="419"/>
      <c r="Z1146" s="419"/>
      <c r="AA1146" s="419"/>
      <c r="AB1146" s="419"/>
      <c r="AD1146" s="419"/>
      <c r="AE1146" s="419"/>
      <c r="AF1146" s="419"/>
      <c r="AH1146" s="419"/>
      <c r="AI1146" s="419"/>
      <c r="AJ1146" s="419"/>
      <c r="AL1146" s="419"/>
      <c r="AM1146" s="419"/>
      <c r="AN1146" s="403"/>
      <c r="AO1146" s="419"/>
      <c r="AP1146" s="419"/>
      <c r="AQ1146" s="419"/>
      <c r="AR1146" s="419"/>
      <c r="AS1146" s="419"/>
      <c r="AT1146" s="419"/>
      <c r="AU1146" s="419"/>
      <c r="AV1146" s="419"/>
      <c r="AX1146" s="419"/>
      <c r="AY1146" s="419"/>
      <c r="AZ1146" s="419"/>
      <c r="BB1146" s="419"/>
      <c r="BC1146" s="419"/>
      <c r="BD1146" s="419"/>
      <c r="BF1146" s="419"/>
      <c r="BG1146" s="419"/>
      <c r="BH1146" s="419"/>
      <c r="BJ1146" s="419"/>
      <c r="BK1146" s="419"/>
      <c r="BL1146" s="419"/>
      <c r="BN1146" s="419"/>
      <c r="BO1146" s="419"/>
      <c r="BP1146" s="419"/>
      <c r="BR1146" s="419"/>
      <c r="BS1146" s="419"/>
      <c r="BT1146" s="419"/>
      <c r="BV1146" s="419"/>
      <c r="BW1146" s="419"/>
      <c r="BX1146" s="397"/>
      <c r="BZ1146" s="449"/>
      <c r="CB1146" s="419"/>
      <c r="CC1146" s="419"/>
      <c r="CD1146" s="419"/>
      <c r="CF1146" s="419"/>
      <c r="CG1146" s="419"/>
      <c r="CH1146" s="419"/>
    </row>
    <row r="1147" spans="3:86" ht="21" thickBot="1">
      <c r="C1147" s="425"/>
      <c r="P1147" s="431"/>
      <c r="R1147" s="419"/>
      <c r="S1147" s="446"/>
      <c r="T1147" s="419"/>
      <c r="V1147" s="196"/>
      <c r="W1147" s="419"/>
      <c r="X1147" s="419"/>
      <c r="Z1147" s="419"/>
      <c r="AA1147" s="419"/>
      <c r="AB1147" s="419"/>
      <c r="AD1147" s="419"/>
      <c r="AE1147" s="419"/>
      <c r="AF1147" s="419"/>
      <c r="AH1147" s="419"/>
      <c r="AI1147" s="419"/>
      <c r="AJ1147" s="419"/>
      <c r="AL1147" s="419"/>
      <c r="AM1147" s="419"/>
      <c r="AN1147" s="403"/>
      <c r="AO1147" s="419"/>
      <c r="AP1147" s="419"/>
      <c r="AQ1147" s="419"/>
      <c r="AR1147" s="419"/>
      <c r="AS1147" s="419"/>
      <c r="AT1147" s="419"/>
      <c r="AU1147" s="419"/>
      <c r="AV1147" s="419"/>
      <c r="AX1147" s="419"/>
      <c r="AY1147" s="419"/>
      <c r="AZ1147" s="419"/>
      <c r="BB1147" s="419"/>
      <c r="BC1147" s="419"/>
      <c r="BD1147" s="419"/>
      <c r="BF1147" s="419"/>
      <c r="BG1147" s="419"/>
      <c r="BH1147" s="419"/>
      <c r="BJ1147" s="419"/>
      <c r="BK1147" s="419"/>
      <c r="BL1147" s="419"/>
      <c r="BN1147" s="419"/>
      <c r="BO1147" s="419"/>
      <c r="BP1147" s="419"/>
      <c r="BR1147" s="419"/>
      <c r="BS1147" s="419"/>
      <c r="BT1147" s="419"/>
      <c r="BV1147" s="419"/>
      <c r="BW1147" s="419"/>
      <c r="BX1147" s="397"/>
      <c r="BZ1147" s="449"/>
      <c r="CB1147" s="419"/>
      <c r="CC1147" s="419"/>
      <c r="CD1147" s="419"/>
      <c r="CF1147" s="419"/>
      <c r="CG1147" s="419"/>
      <c r="CH1147" s="419"/>
    </row>
    <row r="1148" spans="3:86" ht="21" thickBot="1">
      <c r="C1148" s="425"/>
      <c r="P1148" s="431"/>
      <c r="R1148" s="419"/>
      <c r="S1148" s="446"/>
      <c r="T1148" s="419"/>
      <c r="V1148" s="196"/>
      <c r="W1148" s="419"/>
      <c r="X1148" s="419"/>
      <c r="Z1148" s="419"/>
      <c r="AA1148" s="419"/>
      <c r="AB1148" s="419"/>
      <c r="AD1148" s="419"/>
      <c r="AE1148" s="419"/>
      <c r="AF1148" s="419"/>
      <c r="AH1148" s="419"/>
      <c r="AI1148" s="419"/>
      <c r="AJ1148" s="419"/>
      <c r="AL1148" s="419"/>
      <c r="AM1148" s="419"/>
      <c r="AN1148" s="403"/>
      <c r="AO1148" s="419"/>
      <c r="AP1148" s="419"/>
      <c r="AQ1148" s="419"/>
      <c r="AR1148" s="419"/>
      <c r="AS1148" s="419"/>
      <c r="AT1148" s="419"/>
      <c r="AU1148" s="419"/>
      <c r="AV1148" s="419"/>
      <c r="AX1148" s="419"/>
      <c r="AY1148" s="419"/>
      <c r="AZ1148" s="419"/>
      <c r="BB1148" s="419"/>
      <c r="BC1148" s="419"/>
      <c r="BD1148" s="419"/>
      <c r="BF1148" s="419"/>
      <c r="BG1148" s="419"/>
      <c r="BH1148" s="419"/>
      <c r="BJ1148" s="419"/>
      <c r="BK1148" s="419"/>
      <c r="BL1148" s="419"/>
      <c r="BN1148" s="419"/>
      <c r="BO1148" s="419"/>
      <c r="BP1148" s="419"/>
      <c r="BR1148" s="419"/>
      <c r="BS1148" s="419"/>
      <c r="BT1148" s="419"/>
      <c r="BV1148" s="419"/>
      <c r="BW1148" s="419"/>
      <c r="BX1148" s="397"/>
      <c r="BZ1148" s="449"/>
      <c r="CB1148" s="419"/>
      <c r="CC1148" s="419"/>
      <c r="CD1148" s="419"/>
      <c r="CF1148" s="419"/>
      <c r="CG1148" s="419"/>
      <c r="CH1148" s="419"/>
    </row>
    <row r="1149" spans="3:86" ht="21" thickBot="1">
      <c r="C1149" s="425"/>
      <c r="P1149" s="431"/>
      <c r="R1149" s="419"/>
      <c r="S1149" s="446"/>
      <c r="T1149" s="419"/>
      <c r="V1149" s="196"/>
      <c r="W1149" s="419"/>
      <c r="X1149" s="419"/>
      <c r="Z1149" s="419"/>
      <c r="AA1149" s="419"/>
      <c r="AB1149" s="419"/>
      <c r="AD1149" s="419"/>
      <c r="AE1149" s="419"/>
      <c r="AF1149" s="419"/>
      <c r="AH1149" s="419"/>
      <c r="AI1149" s="419"/>
      <c r="AJ1149" s="419"/>
      <c r="AL1149" s="419"/>
      <c r="AM1149" s="419"/>
      <c r="AN1149" s="403"/>
      <c r="AO1149" s="419"/>
      <c r="AP1149" s="419"/>
      <c r="AQ1149" s="419"/>
      <c r="AR1149" s="419"/>
      <c r="AS1149" s="419"/>
      <c r="AT1149" s="419"/>
      <c r="AU1149" s="419"/>
      <c r="AV1149" s="419"/>
      <c r="AX1149" s="419"/>
      <c r="AY1149" s="419"/>
      <c r="AZ1149" s="419"/>
      <c r="BB1149" s="419"/>
      <c r="BC1149" s="419"/>
      <c r="BD1149" s="419"/>
      <c r="BF1149" s="419"/>
      <c r="BG1149" s="419"/>
      <c r="BH1149" s="419"/>
      <c r="BJ1149" s="419"/>
      <c r="BK1149" s="419"/>
      <c r="BL1149" s="419"/>
      <c r="BN1149" s="419"/>
      <c r="BO1149" s="419"/>
      <c r="BP1149" s="419"/>
      <c r="BR1149" s="419"/>
      <c r="BS1149" s="419"/>
      <c r="BT1149" s="419"/>
      <c r="BV1149" s="419"/>
      <c r="BW1149" s="419"/>
      <c r="BX1149" s="397"/>
      <c r="BZ1149" s="449"/>
      <c r="CB1149" s="419"/>
      <c r="CC1149" s="419"/>
      <c r="CD1149" s="419"/>
      <c r="CF1149" s="419"/>
      <c r="CG1149" s="419"/>
      <c r="CH1149" s="419"/>
    </row>
    <row r="1150" spans="3:86" ht="21" thickBot="1">
      <c r="C1150" s="425"/>
      <c r="P1150" s="431"/>
      <c r="R1150" s="419"/>
      <c r="S1150" s="446"/>
      <c r="T1150" s="419"/>
      <c r="V1150" s="196"/>
      <c r="W1150" s="419"/>
      <c r="X1150" s="419"/>
      <c r="Z1150" s="419"/>
      <c r="AA1150" s="419"/>
      <c r="AB1150" s="419"/>
      <c r="AD1150" s="419"/>
      <c r="AE1150" s="419"/>
      <c r="AF1150" s="419"/>
      <c r="AH1150" s="419"/>
      <c r="AI1150" s="419"/>
      <c r="AJ1150" s="419"/>
      <c r="AL1150" s="419"/>
      <c r="AM1150" s="419"/>
      <c r="AN1150" s="403"/>
      <c r="AO1150" s="419"/>
      <c r="AP1150" s="419"/>
      <c r="AQ1150" s="419"/>
      <c r="AR1150" s="419"/>
      <c r="AS1150" s="419"/>
      <c r="AT1150" s="419"/>
      <c r="AU1150" s="419"/>
      <c r="AV1150" s="419"/>
      <c r="AX1150" s="419"/>
      <c r="AY1150" s="419"/>
      <c r="AZ1150" s="419"/>
      <c r="BB1150" s="419"/>
      <c r="BC1150" s="419"/>
      <c r="BD1150" s="419"/>
      <c r="BF1150" s="419"/>
      <c r="BG1150" s="419"/>
      <c r="BH1150" s="419"/>
      <c r="BJ1150" s="419"/>
      <c r="BK1150" s="419"/>
      <c r="BL1150" s="419"/>
      <c r="BN1150" s="419"/>
      <c r="BO1150" s="419"/>
      <c r="BP1150" s="419"/>
      <c r="BR1150" s="419"/>
      <c r="BS1150" s="419"/>
      <c r="BT1150" s="419"/>
      <c r="BV1150" s="419"/>
      <c r="BW1150" s="419"/>
      <c r="BX1150" s="397"/>
      <c r="BZ1150" s="449"/>
      <c r="CB1150" s="419"/>
      <c r="CC1150" s="419"/>
      <c r="CD1150" s="419"/>
      <c r="CF1150" s="419"/>
      <c r="CG1150" s="419"/>
      <c r="CH1150" s="419"/>
    </row>
    <row r="1151" spans="3:86" ht="21" thickBot="1">
      <c r="C1151" s="425"/>
      <c r="P1151" s="431"/>
      <c r="R1151" s="419"/>
      <c r="S1151" s="446"/>
      <c r="T1151" s="419"/>
      <c r="V1151" s="196"/>
      <c r="W1151" s="419"/>
      <c r="X1151" s="419"/>
      <c r="Z1151" s="419"/>
      <c r="AA1151" s="419"/>
      <c r="AB1151" s="419"/>
      <c r="AD1151" s="419"/>
      <c r="AE1151" s="419"/>
      <c r="AF1151" s="419"/>
      <c r="AH1151" s="419"/>
      <c r="AI1151" s="419"/>
      <c r="AJ1151" s="419"/>
      <c r="AL1151" s="419"/>
      <c r="AM1151" s="419"/>
      <c r="AN1151" s="403"/>
      <c r="AO1151" s="419"/>
      <c r="AP1151" s="419"/>
      <c r="AQ1151" s="419"/>
      <c r="AR1151" s="419"/>
      <c r="AS1151" s="419"/>
      <c r="AT1151" s="419"/>
      <c r="AU1151" s="419"/>
      <c r="AV1151" s="419"/>
      <c r="AX1151" s="419"/>
      <c r="AY1151" s="419"/>
      <c r="AZ1151" s="419"/>
      <c r="BB1151" s="419"/>
      <c r="BC1151" s="419"/>
      <c r="BD1151" s="419"/>
      <c r="BF1151" s="419"/>
      <c r="BG1151" s="419"/>
      <c r="BH1151" s="419"/>
      <c r="BJ1151" s="419"/>
      <c r="BK1151" s="419"/>
      <c r="BL1151" s="419"/>
      <c r="BN1151" s="419"/>
      <c r="BO1151" s="419"/>
      <c r="BP1151" s="419"/>
      <c r="BR1151" s="419"/>
      <c r="BS1151" s="419"/>
      <c r="BT1151" s="419"/>
      <c r="BV1151" s="419"/>
      <c r="BW1151" s="419"/>
      <c r="BX1151" s="397"/>
      <c r="BZ1151" s="449"/>
      <c r="CB1151" s="419"/>
      <c r="CC1151" s="419"/>
      <c r="CD1151" s="419"/>
      <c r="CF1151" s="419"/>
      <c r="CG1151" s="419"/>
      <c r="CH1151" s="419"/>
    </row>
    <row r="1152" spans="3:86" ht="21" thickBot="1">
      <c r="C1152" s="425"/>
      <c r="P1152" s="431"/>
      <c r="R1152" s="419"/>
      <c r="S1152" s="446"/>
      <c r="T1152" s="419"/>
      <c r="V1152" s="196"/>
      <c r="W1152" s="419"/>
      <c r="X1152" s="419"/>
      <c r="Z1152" s="419"/>
      <c r="AA1152" s="419"/>
      <c r="AB1152" s="419"/>
      <c r="AD1152" s="419"/>
      <c r="AE1152" s="419"/>
      <c r="AF1152" s="419"/>
      <c r="AH1152" s="419"/>
      <c r="AI1152" s="419"/>
      <c r="AJ1152" s="419"/>
      <c r="AL1152" s="419"/>
      <c r="AM1152" s="419"/>
      <c r="AN1152" s="403"/>
      <c r="AO1152" s="419"/>
      <c r="AP1152" s="419"/>
      <c r="AQ1152" s="419"/>
      <c r="AR1152" s="419"/>
      <c r="AS1152" s="419"/>
      <c r="AT1152" s="419"/>
      <c r="AU1152" s="419"/>
      <c r="AV1152" s="419"/>
      <c r="AX1152" s="419"/>
      <c r="AY1152" s="419"/>
      <c r="AZ1152" s="419"/>
      <c r="BB1152" s="419"/>
      <c r="BC1152" s="419"/>
      <c r="BD1152" s="419"/>
      <c r="BF1152" s="419"/>
      <c r="BG1152" s="419"/>
      <c r="BH1152" s="419"/>
      <c r="BJ1152" s="419"/>
      <c r="BK1152" s="419"/>
      <c r="BL1152" s="419"/>
      <c r="BN1152" s="419"/>
      <c r="BO1152" s="419"/>
      <c r="BP1152" s="419"/>
      <c r="BR1152" s="419"/>
      <c r="BS1152" s="419"/>
      <c r="BT1152" s="419"/>
      <c r="BV1152" s="419"/>
      <c r="BW1152" s="419"/>
      <c r="BX1152" s="397"/>
      <c r="BZ1152" s="449"/>
      <c r="CB1152" s="419"/>
      <c r="CC1152" s="419"/>
      <c r="CD1152" s="419"/>
      <c r="CF1152" s="419"/>
      <c r="CG1152" s="419"/>
      <c r="CH1152" s="419"/>
    </row>
    <row r="1153" spans="3:86" ht="21" thickBot="1">
      <c r="C1153" s="425"/>
      <c r="P1153" s="431"/>
      <c r="R1153" s="419"/>
      <c r="S1153" s="446"/>
      <c r="T1153" s="419"/>
      <c r="V1153" s="196"/>
      <c r="W1153" s="419"/>
      <c r="X1153" s="419"/>
      <c r="Z1153" s="419"/>
      <c r="AA1153" s="419"/>
      <c r="AB1153" s="419"/>
      <c r="AD1153" s="419"/>
      <c r="AE1153" s="419"/>
      <c r="AF1153" s="419"/>
      <c r="AH1153" s="419"/>
      <c r="AI1153" s="419"/>
      <c r="AJ1153" s="419"/>
      <c r="AL1153" s="419"/>
      <c r="AM1153" s="419"/>
      <c r="AN1153" s="403"/>
      <c r="AO1153" s="419"/>
      <c r="AP1153" s="419"/>
      <c r="AQ1153" s="419"/>
      <c r="AR1153" s="419"/>
      <c r="AS1153" s="419"/>
      <c r="AT1153" s="419"/>
      <c r="AU1153" s="419"/>
      <c r="AV1153" s="419"/>
      <c r="AX1153" s="419"/>
      <c r="AY1153" s="419"/>
      <c r="AZ1153" s="419"/>
      <c r="BB1153" s="419"/>
      <c r="BC1153" s="419"/>
      <c r="BD1153" s="419"/>
      <c r="BF1153" s="419"/>
      <c r="BG1153" s="419"/>
      <c r="BH1153" s="419"/>
      <c r="BJ1153" s="419"/>
      <c r="BK1153" s="419"/>
      <c r="BL1153" s="419"/>
      <c r="BN1153" s="419"/>
      <c r="BO1153" s="419"/>
      <c r="BP1153" s="419"/>
      <c r="BR1153" s="419"/>
      <c r="BS1153" s="419"/>
      <c r="BT1153" s="419"/>
      <c r="BV1153" s="419"/>
      <c r="BW1153" s="419"/>
      <c r="BX1153" s="397"/>
      <c r="BZ1153" s="449"/>
      <c r="CB1153" s="419"/>
      <c r="CC1153" s="419"/>
      <c r="CD1153" s="419"/>
      <c r="CF1153" s="419"/>
      <c r="CG1153" s="419"/>
      <c r="CH1153" s="419"/>
    </row>
    <row r="1154" spans="3:86" ht="21" thickBot="1">
      <c r="C1154" s="425"/>
      <c r="P1154" s="431"/>
      <c r="R1154" s="419"/>
      <c r="S1154" s="446"/>
      <c r="T1154" s="419"/>
      <c r="V1154" s="196"/>
      <c r="W1154" s="419"/>
      <c r="X1154" s="419"/>
      <c r="Z1154" s="419"/>
      <c r="AA1154" s="419"/>
      <c r="AB1154" s="419"/>
      <c r="AD1154" s="419"/>
      <c r="AE1154" s="419"/>
      <c r="AF1154" s="419"/>
      <c r="AH1154" s="419"/>
      <c r="AI1154" s="419"/>
      <c r="AJ1154" s="419"/>
      <c r="AL1154" s="419"/>
      <c r="AM1154" s="419"/>
      <c r="AN1154" s="403"/>
      <c r="AO1154" s="419"/>
      <c r="AP1154" s="419"/>
      <c r="AQ1154" s="419"/>
      <c r="AR1154" s="419"/>
      <c r="AS1154" s="419"/>
      <c r="AT1154" s="419"/>
      <c r="AU1154" s="419"/>
      <c r="AV1154" s="419"/>
      <c r="AX1154" s="419"/>
      <c r="AY1154" s="419"/>
      <c r="AZ1154" s="419"/>
      <c r="BB1154" s="419"/>
      <c r="BC1154" s="419"/>
      <c r="BD1154" s="419"/>
      <c r="BF1154" s="419"/>
      <c r="BG1154" s="419"/>
      <c r="BH1154" s="419"/>
      <c r="BJ1154" s="419"/>
      <c r="BK1154" s="419"/>
      <c r="BL1154" s="419"/>
      <c r="BN1154" s="419"/>
      <c r="BO1154" s="419"/>
      <c r="BP1154" s="419"/>
      <c r="BR1154" s="419"/>
      <c r="BS1154" s="419"/>
      <c r="BT1154" s="419"/>
      <c r="BV1154" s="419"/>
      <c r="BW1154" s="419"/>
      <c r="BX1154" s="397"/>
      <c r="BZ1154" s="449"/>
      <c r="CB1154" s="419"/>
      <c r="CC1154" s="419"/>
      <c r="CD1154" s="419"/>
      <c r="CF1154" s="419"/>
      <c r="CG1154" s="419"/>
      <c r="CH1154" s="419"/>
    </row>
    <row r="1155" spans="3:86" ht="21" thickBot="1">
      <c r="C1155" s="425"/>
      <c r="P1155" s="431"/>
      <c r="R1155" s="419"/>
      <c r="S1155" s="446"/>
      <c r="T1155" s="419"/>
      <c r="V1155" s="196"/>
      <c r="W1155" s="419"/>
      <c r="X1155" s="419"/>
      <c r="Z1155" s="419"/>
      <c r="AA1155" s="419"/>
      <c r="AB1155" s="419"/>
      <c r="AD1155" s="419"/>
      <c r="AE1155" s="419"/>
      <c r="AF1155" s="419"/>
      <c r="AH1155" s="419"/>
      <c r="AI1155" s="419"/>
      <c r="AJ1155" s="419"/>
      <c r="AL1155" s="419"/>
      <c r="AM1155" s="419"/>
      <c r="AN1155" s="403"/>
      <c r="AO1155" s="419"/>
      <c r="AP1155" s="419"/>
      <c r="AQ1155" s="419"/>
      <c r="AR1155" s="419"/>
      <c r="AS1155" s="419"/>
      <c r="AT1155" s="419"/>
      <c r="AU1155" s="419"/>
      <c r="AV1155" s="419"/>
      <c r="AX1155" s="419"/>
      <c r="AY1155" s="419"/>
      <c r="AZ1155" s="419"/>
      <c r="BB1155" s="419"/>
      <c r="BC1155" s="419"/>
      <c r="BD1155" s="419"/>
      <c r="BF1155" s="419"/>
      <c r="BG1155" s="419"/>
      <c r="BH1155" s="419"/>
      <c r="BJ1155" s="419"/>
      <c r="BK1155" s="419"/>
      <c r="BL1155" s="419"/>
      <c r="BN1155" s="419"/>
      <c r="BO1155" s="419"/>
      <c r="BP1155" s="419"/>
      <c r="BR1155" s="419"/>
      <c r="BS1155" s="419"/>
      <c r="BT1155" s="419"/>
      <c r="BV1155" s="419"/>
      <c r="BW1155" s="419"/>
      <c r="BX1155" s="397"/>
      <c r="BZ1155" s="449"/>
      <c r="CB1155" s="419"/>
      <c r="CC1155" s="419"/>
      <c r="CD1155" s="419"/>
      <c r="CF1155" s="419"/>
      <c r="CG1155" s="419"/>
      <c r="CH1155" s="419"/>
    </row>
    <row r="1156" spans="3:86" ht="21" thickBot="1">
      <c r="C1156" s="425"/>
      <c r="P1156" s="431"/>
      <c r="R1156" s="419"/>
      <c r="S1156" s="446"/>
      <c r="T1156" s="419"/>
      <c r="V1156" s="196"/>
      <c r="W1156" s="419"/>
      <c r="X1156" s="419"/>
      <c r="Z1156" s="419"/>
      <c r="AA1156" s="419"/>
      <c r="AB1156" s="419"/>
      <c r="AD1156" s="419"/>
      <c r="AE1156" s="419"/>
      <c r="AF1156" s="419"/>
      <c r="AH1156" s="419"/>
      <c r="AI1156" s="419"/>
      <c r="AJ1156" s="419"/>
      <c r="AL1156" s="419"/>
      <c r="AM1156" s="419"/>
      <c r="AN1156" s="403"/>
      <c r="AO1156" s="419"/>
      <c r="AP1156" s="419"/>
      <c r="AQ1156" s="419"/>
      <c r="AR1156" s="419"/>
      <c r="AS1156" s="419"/>
      <c r="AT1156" s="419"/>
      <c r="AU1156" s="419"/>
      <c r="AV1156" s="419"/>
      <c r="AX1156" s="419"/>
      <c r="AY1156" s="419"/>
      <c r="AZ1156" s="419"/>
      <c r="BB1156" s="419"/>
      <c r="BC1156" s="419"/>
      <c r="BD1156" s="419"/>
      <c r="BF1156" s="419"/>
      <c r="BG1156" s="419"/>
      <c r="BH1156" s="419"/>
      <c r="BJ1156" s="419"/>
      <c r="BK1156" s="419"/>
      <c r="BL1156" s="419"/>
      <c r="BN1156" s="419"/>
      <c r="BO1156" s="419"/>
      <c r="BP1156" s="419"/>
      <c r="BR1156" s="419"/>
      <c r="BS1156" s="419"/>
      <c r="BT1156" s="419"/>
      <c r="BV1156" s="419"/>
      <c r="BW1156" s="419"/>
      <c r="BX1156" s="397"/>
      <c r="BZ1156" s="449"/>
      <c r="CB1156" s="419"/>
      <c r="CC1156" s="419"/>
      <c r="CD1156" s="419"/>
      <c r="CF1156" s="419"/>
      <c r="CG1156" s="419"/>
      <c r="CH1156" s="419"/>
    </row>
    <row r="1157" spans="3:86" ht="21" thickBot="1">
      <c r="C1157" s="425"/>
      <c r="P1157" s="431"/>
      <c r="R1157" s="419"/>
      <c r="S1157" s="446"/>
      <c r="T1157" s="419"/>
      <c r="V1157" s="196"/>
      <c r="W1157" s="419"/>
      <c r="X1157" s="419"/>
      <c r="Z1157" s="419"/>
      <c r="AA1157" s="419"/>
      <c r="AB1157" s="419"/>
      <c r="AD1157" s="419"/>
      <c r="AE1157" s="419"/>
      <c r="AF1157" s="419"/>
      <c r="AH1157" s="419"/>
      <c r="AI1157" s="419"/>
      <c r="AJ1157" s="419"/>
      <c r="AL1157" s="419"/>
      <c r="AM1157" s="419"/>
      <c r="AN1157" s="403"/>
      <c r="AO1157" s="419"/>
      <c r="AP1157" s="419"/>
      <c r="AQ1157" s="419"/>
      <c r="AR1157" s="419"/>
      <c r="AS1157" s="419"/>
      <c r="AT1157" s="419"/>
      <c r="AU1157" s="419"/>
      <c r="AV1157" s="419"/>
      <c r="AX1157" s="419"/>
      <c r="AY1157" s="419"/>
      <c r="AZ1157" s="419"/>
      <c r="BB1157" s="419"/>
      <c r="BC1157" s="419"/>
      <c r="BD1157" s="419"/>
      <c r="BF1157" s="419"/>
      <c r="BG1157" s="419"/>
      <c r="BH1157" s="419"/>
      <c r="BJ1157" s="419"/>
      <c r="BK1157" s="419"/>
      <c r="BL1157" s="419"/>
      <c r="BN1157" s="419"/>
      <c r="BO1157" s="419"/>
      <c r="BP1157" s="419"/>
      <c r="BR1157" s="419"/>
      <c r="BS1157" s="419"/>
      <c r="BT1157" s="419"/>
      <c r="BV1157" s="419"/>
      <c r="BW1157" s="419"/>
      <c r="BX1157" s="397"/>
      <c r="BZ1157" s="449"/>
      <c r="CB1157" s="419"/>
      <c r="CC1157" s="419"/>
      <c r="CD1157" s="419"/>
      <c r="CF1157" s="419"/>
      <c r="CG1157" s="419"/>
      <c r="CH1157" s="419"/>
    </row>
    <row r="1158" spans="3:86" ht="21" thickBot="1">
      <c r="C1158" s="425"/>
      <c r="P1158" s="431"/>
      <c r="R1158" s="419"/>
      <c r="S1158" s="446"/>
      <c r="T1158" s="419"/>
      <c r="V1158" s="196"/>
      <c r="W1158" s="419"/>
      <c r="X1158" s="419"/>
      <c r="Z1158" s="419"/>
      <c r="AA1158" s="419"/>
      <c r="AB1158" s="419"/>
      <c r="AD1158" s="419"/>
      <c r="AE1158" s="419"/>
      <c r="AF1158" s="419"/>
      <c r="AH1158" s="419"/>
      <c r="AI1158" s="419"/>
      <c r="AJ1158" s="419"/>
      <c r="AL1158" s="419"/>
      <c r="AM1158" s="419"/>
      <c r="AN1158" s="403"/>
      <c r="AO1158" s="419"/>
      <c r="AP1158" s="419"/>
      <c r="AQ1158" s="419"/>
      <c r="AR1158" s="419"/>
      <c r="AS1158" s="419"/>
      <c r="AT1158" s="419"/>
      <c r="AU1158" s="419"/>
      <c r="AV1158" s="419"/>
      <c r="AX1158" s="419"/>
      <c r="AY1158" s="419"/>
      <c r="AZ1158" s="419"/>
      <c r="BB1158" s="419"/>
      <c r="BC1158" s="419"/>
      <c r="BD1158" s="419"/>
      <c r="BF1158" s="419"/>
      <c r="BG1158" s="419"/>
      <c r="BH1158" s="419"/>
      <c r="BJ1158" s="419"/>
      <c r="BK1158" s="419"/>
      <c r="BL1158" s="419"/>
      <c r="BN1158" s="419"/>
      <c r="BO1158" s="419"/>
      <c r="BP1158" s="419"/>
      <c r="BR1158" s="419"/>
      <c r="BS1158" s="419"/>
      <c r="BT1158" s="419"/>
      <c r="BV1158" s="419"/>
      <c r="BW1158" s="419"/>
      <c r="BX1158" s="397"/>
      <c r="BZ1158" s="449"/>
      <c r="CB1158" s="419"/>
      <c r="CC1158" s="419"/>
      <c r="CD1158" s="419"/>
      <c r="CF1158" s="419"/>
      <c r="CG1158" s="419"/>
      <c r="CH1158" s="419"/>
    </row>
    <row r="1159" spans="3:86" ht="21" thickBot="1">
      <c r="C1159" s="425"/>
      <c r="P1159" s="431"/>
      <c r="R1159" s="419"/>
      <c r="S1159" s="446"/>
      <c r="T1159" s="419"/>
      <c r="V1159" s="196"/>
      <c r="W1159" s="419"/>
      <c r="X1159" s="419"/>
      <c r="Z1159" s="419"/>
      <c r="AA1159" s="419"/>
      <c r="AB1159" s="419"/>
      <c r="AD1159" s="419"/>
      <c r="AE1159" s="419"/>
      <c r="AF1159" s="419"/>
      <c r="AH1159" s="419"/>
      <c r="AI1159" s="419"/>
      <c r="AJ1159" s="419"/>
      <c r="AL1159" s="419"/>
      <c r="AM1159" s="419"/>
      <c r="AN1159" s="403"/>
      <c r="AO1159" s="419"/>
      <c r="AP1159" s="419"/>
      <c r="AQ1159" s="419"/>
      <c r="AR1159" s="419"/>
      <c r="AS1159" s="419"/>
      <c r="AT1159" s="419"/>
      <c r="AU1159" s="419"/>
      <c r="AV1159" s="419"/>
      <c r="AX1159" s="419"/>
      <c r="AY1159" s="419"/>
      <c r="AZ1159" s="419"/>
      <c r="BB1159" s="419"/>
      <c r="BC1159" s="419"/>
      <c r="BD1159" s="419"/>
      <c r="BF1159" s="419"/>
      <c r="BG1159" s="419"/>
      <c r="BH1159" s="419"/>
      <c r="BJ1159" s="419"/>
      <c r="BK1159" s="419"/>
      <c r="BL1159" s="419"/>
      <c r="BN1159" s="419"/>
      <c r="BO1159" s="419"/>
      <c r="BP1159" s="419"/>
      <c r="BR1159" s="419"/>
      <c r="BS1159" s="419"/>
      <c r="BT1159" s="419"/>
      <c r="BV1159" s="419"/>
      <c r="BW1159" s="419"/>
      <c r="BX1159" s="397"/>
      <c r="BZ1159" s="449"/>
      <c r="CB1159" s="419"/>
      <c r="CC1159" s="419"/>
      <c r="CD1159" s="419"/>
      <c r="CF1159" s="419"/>
      <c r="CG1159" s="419"/>
      <c r="CH1159" s="419"/>
    </row>
    <row r="1160" spans="3:86" ht="21" thickBot="1">
      <c r="C1160" s="425"/>
      <c r="P1160" s="431"/>
      <c r="R1160" s="419"/>
      <c r="S1160" s="446"/>
      <c r="T1160" s="419"/>
      <c r="V1160" s="196"/>
      <c r="W1160" s="419"/>
      <c r="X1160" s="419"/>
      <c r="Z1160" s="419"/>
      <c r="AA1160" s="419"/>
      <c r="AB1160" s="419"/>
      <c r="AD1160" s="419"/>
      <c r="AE1160" s="419"/>
      <c r="AF1160" s="419"/>
      <c r="AH1160" s="419"/>
      <c r="AI1160" s="419"/>
      <c r="AJ1160" s="419"/>
      <c r="AL1160" s="419"/>
      <c r="AM1160" s="419"/>
      <c r="AN1160" s="403"/>
      <c r="AO1160" s="419"/>
      <c r="AP1160" s="419"/>
      <c r="AQ1160" s="419"/>
      <c r="AR1160" s="419"/>
      <c r="AS1160" s="419"/>
      <c r="AT1160" s="419"/>
      <c r="AU1160" s="419"/>
      <c r="AV1160" s="419"/>
      <c r="AX1160" s="419"/>
      <c r="AY1160" s="419"/>
      <c r="AZ1160" s="419"/>
      <c r="BB1160" s="419"/>
      <c r="BC1160" s="419"/>
      <c r="BD1160" s="419"/>
      <c r="BF1160" s="419"/>
      <c r="BG1160" s="419"/>
      <c r="BH1160" s="419"/>
      <c r="BJ1160" s="419"/>
      <c r="BK1160" s="419"/>
      <c r="BL1160" s="419"/>
      <c r="BN1160" s="419"/>
      <c r="BO1160" s="419"/>
      <c r="BP1160" s="419"/>
      <c r="BR1160" s="419"/>
      <c r="BS1160" s="419"/>
      <c r="BT1160" s="419"/>
      <c r="BV1160" s="419"/>
      <c r="BW1160" s="419"/>
      <c r="BX1160" s="397"/>
      <c r="BZ1160" s="449"/>
      <c r="CB1160" s="419"/>
      <c r="CC1160" s="419"/>
      <c r="CD1160" s="419"/>
      <c r="CF1160" s="419"/>
      <c r="CG1160" s="419"/>
      <c r="CH1160" s="419"/>
    </row>
    <row r="1161" spans="3:86" ht="21" thickBot="1">
      <c r="C1161" s="425"/>
      <c r="P1161" s="431"/>
      <c r="R1161" s="419"/>
      <c r="S1161" s="446"/>
      <c r="T1161" s="419"/>
      <c r="V1161" s="196"/>
      <c r="W1161" s="419"/>
      <c r="X1161" s="419"/>
      <c r="Z1161" s="419"/>
      <c r="AA1161" s="419"/>
      <c r="AB1161" s="419"/>
      <c r="AD1161" s="419"/>
      <c r="AE1161" s="419"/>
      <c r="AF1161" s="419"/>
      <c r="AH1161" s="419"/>
      <c r="AI1161" s="419"/>
      <c r="AJ1161" s="419"/>
      <c r="AL1161" s="419"/>
      <c r="AM1161" s="419"/>
      <c r="AN1161" s="403"/>
      <c r="AO1161" s="419"/>
      <c r="AP1161" s="419"/>
      <c r="AQ1161" s="419"/>
      <c r="AR1161" s="419"/>
      <c r="AS1161" s="419"/>
      <c r="AT1161" s="419"/>
      <c r="AU1161" s="419"/>
      <c r="AV1161" s="419"/>
      <c r="AX1161" s="419"/>
      <c r="AY1161" s="419"/>
      <c r="AZ1161" s="419"/>
      <c r="BB1161" s="419"/>
      <c r="BC1161" s="419"/>
      <c r="BD1161" s="419"/>
      <c r="BF1161" s="419"/>
      <c r="BG1161" s="419"/>
      <c r="BH1161" s="419"/>
      <c r="BJ1161" s="419"/>
      <c r="BK1161" s="419"/>
      <c r="BL1161" s="419"/>
      <c r="BN1161" s="419"/>
      <c r="BO1161" s="419"/>
      <c r="BP1161" s="419"/>
      <c r="BR1161" s="419"/>
      <c r="BS1161" s="419"/>
      <c r="BT1161" s="419"/>
      <c r="BV1161" s="419"/>
      <c r="BW1161" s="419"/>
      <c r="BX1161" s="397"/>
      <c r="BZ1161" s="449"/>
      <c r="CB1161" s="419"/>
      <c r="CC1161" s="419"/>
      <c r="CD1161" s="419"/>
      <c r="CF1161" s="419"/>
      <c r="CG1161" s="419"/>
      <c r="CH1161" s="419"/>
    </row>
    <row r="1162" spans="3:86" ht="21" thickBot="1">
      <c r="C1162" s="425"/>
      <c r="P1162" s="431"/>
      <c r="R1162" s="419"/>
      <c r="S1162" s="446"/>
      <c r="T1162" s="419"/>
      <c r="V1162" s="196"/>
      <c r="W1162" s="419"/>
      <c r="X1162" s="419"/>
      <c r="Z1162" s="419"/>
      <c r="AA1162" s="419"/>
      <c r="AB1162" s="419"/>
      <c r="AD1162" s="419"/>
      <c r="AE1162" s="419"/>
      <c r="AF1162" s="419"/>
      <c r="AH1162" s="419"/>
      <c r="AI1162" s="419"/>
      <c r="AJ1162" s="419"/>
      <c r="AL1162" s="419"/>
      <c r="AM1162" s="419"/>
      <c r="AN1162" s="403"/>
      <c r="AO1162" s="419"/>
      <c r="AP1162" s="419"/>
      <c r="AQ1162" s="419"/>
      <c r="AR1162" s="419"/>
      <c r="AS1162" s="419"/>
      <c r="AT1162" s="419"/>
      <c r="AU1162" s="419"/>
      <c r="AV1162" s="419"/>
      <c r="AX1162" s="419"/>
      <c r="AY1162" s="419"/>
      <c r="AZ1162" s="419"/>
      <c r="BB1162" s="419"/>
      <c r="BC1162" s="419"/>
      <c r="BD1162" s="419"/>
      <c r="BF1162" s="419"/>
      <c r="BG1162" s="419"/>
      <c r="BH1162" s="419"/>
      <c r="BJ1162" s="419"/>
      <c r="BK1162" s="419"/>
      <c r="BL1162" s="419"/>
      <c r="BN1162" s="419"/>
      <c r="BO1162" s="419"/>
      <c r="BP1162" s="419"/>
      <c r="BR1162" s="419"/>
      <c r="BS1162" s="419"/>
      <c r="BT1162" s="419"/>
      <c r="BV1162" s="419"/>
      <c r="BW1162" s="419"/>
      <c r="BX1162" s="397"/>
      <c r="BZ1162" s="449"/>
      <c r="CB1162" s="419"/>
      <c r="CC1162" s="419"/>
      <c r="CD1162" s="419"/>
      <c r="CF1162" s="419"/>
      <c r="CG1162" s="419"/>
      <c r="CH1162" s="419"/>
    </row>
    <row r="1163" spans="3:86" ht="21" thickBot="1">
      <c r="C1163" s="425"/>
      <c r="P1163" s="431"/>
      <c r="R1163" s="419"/>
      <c r="S1163" s="446"/>
      <c r="T1163" s="419"/>
      <c r="V1163" s="196"/>
      <c r="W1163" s="419"/>
      <c r="X1163" s="419"/>
      <c r="Z1163" s="419"/>
      <c r="AA1163" s="419"/>
      <c r="AB1163" s="419"/>
      <c r="AD1163" s="419"/>
      <c r="AE1163" s="419"/>
      <c r="AF1163" s="419"/>
      <c r="AH1163" s="419"/>
      <c r="AI1163" s="419"/>
      <c r="AJ1163" s="419"/>
      <c r="AL1163" s="419"/>
      <c r="AM1163" s="419"/>
      <c r="AN1163" s="403"/>
      <c r="AO1163" s="419"/>
      <c r="AP1163" s="419"/>
      <c r="AQ1163" s="419"/>
      <c r="AR1163" s="419"/>
      <c r="AS1163" s="419"/>
      <c r="AT1163" s="419"/>
      <c r="AU1163" s="419"/>
      <c r="AV1163" s="419"/>
      <c r="AX1163" s="419"/>
      <c r="AY1163" s="419"/>
      <c r="AZ1163" s="419"/>
      <c r="BB1163" s="419"/>
      <c r="BC1163" s="419"/>
      <c r="BD1163" s="419"/>
      <c r="BF1163" s="419"/>
      <c r="BG1163" s="419"/>
      <c r="BH1163" s="419"/>
      <c r="BJ1163" s="419"/>
      <c r="BK1163" s="419"/>
      <c r="BL1163" s="419"/>
      <c r="BN1163" s="419"/>
      <c r="BO1163" s="419"/>
      <c r="BP1163" s="419"/>
      <c r="BR1163" s="419"/>
      <c r="BS1163" s="419"/>
      <c r="BT1163" s="419"/>
      <c r="BV1163" s="419"/>
      <c r="BW1163" s="419"/>
      <c r="BX1163" s="397"/>
      <c r="BZ1163" s="449"/>
      <c r="CB1163" s="419"/>
      <c r="CC1163" s="419"/>
      <c r="CD1163" s="419"/>
      <c r="CF1163" s="419"/>
      <c r="CG1163" s="419"/>
      <c r="CH1163" s="419"/>
    </row>
    <row r="1164" spans="3:86" ht="21" thickBot="1">
      <c r="C1164" s="425"/>
      <c r="P1164" s="431"/>
      <c r="R1164" s="419"/>
      <c r="S1164" s="446"/>
      <c r="T1164" s="419"/>
      <c r="V1164" s="196"/>
      <c r="W1164" s="419"/>
      <c r="X1164" s="419"/>
      <c r="Z1164" s="419"/>
      <c r="AA1164" s="419"/>
      <c r="AB1164" s="419"/>
      <c r="AD1164" s="419"/>
      <c r="AE1164" s="419"/>
      <c r="AF1164" s="419"/>
      <c r="AH1164" s="419"/>
      <c r="AI1164" s="419"/>
      <c r="AJ1164" s="419"/>
      <c r="AL1164" s="419"/>
      <c r="AM1164" s="419"/>
      <c r="AN1164" s="403"/>
      <c r="AO1164" s="419"/>
      <c r="AP1164" s="419"/>
      <c r="AQ1164" s="419"/>
      <c r="AR1164" s="419"/>
      <c r="AS1164" s="419"/>
      <c r="AT1164" s="419"/>
      <c r="AU1164" s="419"/>
      <c r="AV1164" s="419"/>
      <c r="AX1164" s="419"/>
      <c r="AY1164" s="419"/>
      <c r="AZ1164" s="419"/>
      <c r="BB1164" s="419"/>
      <c r="BC1164" s="419"/>
      <c r="BD1164" s="419"/>
      <c r="BF1164" s="419"/>
      <c r="BG1164" s="419"/>
      <c r="BH1164" s="419"/>
      <c r="BJ1164" s="419"/>
      <c r="BK1164" s="419"/>
      <c r="BL1164" s="419"/>
      <c r="BN1164" s="419"/>
      <c r="BO1164" s="419"/>
      <c r="BP1164" s="419"/>
      <c r="BR1164" s="419"/>
      <c r="BS1164" s="419"/>
      <c r="BT1164" s="419"/>
      <c r="BV1164" s="419"/>
      <c r="BW1164" s="419"/>
      <c r="BX1164" s="397"/>
      <c r="BZ1164" s="449"/>
      <c r="CB1164" s="419"/>
      <c r="CC1164" s="419"/>
      <c r="CD1164" s="419"/>
      <c r="CF1164" s="419"/>
      <c r="CG1164" s="419"/>
      <c r="CH1164" s="419"/>
    </row>
    <row r="1165" spans="3:86" ht="21" thickBot="1">
      <c r="C1165" s="425"/>
      <c r="P1165" s="431"/>
      <c r="R1165" s="419"/>
      <c r="S1165" s="446"/>
      <c r="T1165" s="419"/>
      <c r="V1165" s="196"/>
      <c r="W1165" s="419"/>
      <c r="X1165" s="419"/>
      <c r="Z1165" s="419"/>
      <c r="AA1165" s="419"/>
      <c r="AB1165" s="419"/>
      <c r="AD1165" s="419"/>
      <c r="AE1165" s="419"/>
      <c r="AF1165" s="419"/>
      <c r="AH1165" s="419"/>
      <c r="AI1165" s="419"/>
      <c r="AJ1165" s="419"/>
      <c r="AL1165" s="419"/>
      <c r="AM1165" s="419"/>
      <c r="AN1165" s="403"/>
      <c r="AO1165" s="419"/>
      <c r="AP1165" s="419"/>
      <c r="AQ1165" s="419"/>
      <c r="AR1165" s="419"/>
      <c r="AS1165" s="419"/>
      <c r="AT1165" s="419"/>
      <c r="AU1165" s="419"/>
      <c r="AV1165" s="419"/>
      <c r="AX1165" s="419"/>
      <c r="AY1165" s="419"/>
      <c r="AZ1165" s="419"/>
      <c r="BB1165" s="419"/>
      <c r="BC1165" s="419"/>
      <c r="BD1165" s="419"/>
      <c r="BF1165" s="419"/>
      <c r="BG1165" s="419"/>
      <c r="BH1165" s="419"/>
      <c r="BJ1165" s="419"/>
      <c r="BK1165" s="419"/>
      <c r="BL1165" s="419"/>
      <c r="BN1165" s="419"/>
      <c r="BO1165" s="419"/>
      <c r="BP1165" s="419"/>
      <c r="BR1165" s="419"/>
      <c r="BS1165" s="419"/>
      <c r="BT1165" s="419"/>
      <c r="BV1165" s="419"/>
      <c r="BW1165" s="419"/>
      <c r="BX1165" s="397"/>
      <c r="BZ1165" s="449"/>
      <c r="CB1165" s="419"/>
      <c r="CC1165" s="419"/>
      <c r="CD1165" s="419"/>
      <c r="CF1165" s="419"/>
      <c r="CG1165" s="419"/>
      <c r="CH1165" s="419"/>
    </row>
    <row r="1166" spans="3:86" ht="21" thickBot="1">
      <c r="C1166" s="425"/>
      <c r="P1166" s="431"/>
      <c r="R1166" s="419"/>
      <c r="S1166" s="446"/>
      <c r="T1166" s="419"/>
      <c r="V1166" s="196"/>
      <c r="W1166" s="419"/>
      <c r="X1166" s="419"/>
      <c r="Z1166" s="419"/>
      <c r="AA1166" s="419"/>
      <c r="AB1166" s="419"/>
      <c r="AD1166" s="419"/>
      <c r="AE1166" s="419"/>
      <c r="AF1166" s="419"/>
      <c r="AH1166" s="419"/>
      <c r="AI1166" s="419"/>
      <c r="AJ1166" s="419"/>
      <c r="AL1166" s="419"/>
      <c r="AM1166" s="419"/>
      <c r="AN1166" s="403"/>
      <c r="AO1166" s="419"/>
      <c r="AP1166" s="419"/>
      <c r="AQ1166" s="419"/>
      <c r="AR1166" s="419"/>
      <c r="AS1166" s="419"/>
      <c r="AT1166" s="419"/>
      <c r="AU1166" s="419"/>
      <c r="AV1166" s="419"/>
      <c r="AX1166" s="419"/>
      <c r="AY1166" s="419"/>
      <c r="AZ1166" s="419"/>
      <c r="BB1166" s="419"/>
      <c r="BC1166" s="419"/>
      <c r="BD1166" s="419"/>
      <c r="BF1166" s="419"/>
      <c r="BG1166" s="419"/>
      <c r="BH1166" s="419"/>
      <c r="BJ1166" s="419"/>
      <c r="BK1166" s="419"/>
      <c r="BL1166" s="419"/>
      <c r="BN1166" s="419"/>
      <c r="BO1166" s="419"/>
      <c r="BP1166" s="419"/>
      <c r="BR1166" s="419"/>
      <c r="BS1166" s="419"/>
      <c r="BT1166" s="419"/>
      <c r="BV1166" s="419"/>
      <c r="BW1166" s="419"/>
      <c r="BX1166" s="397"/>
      <c r="BZ1166" s="449"/>
      <c r="CB1166" s="419"/>
      <c r="CC1166" s="419"/>
      <c r="CD1166" s="419"/>
      <c r="CF1166" s="419"/>
      <c r="CG1166" s="419"/>
      <c r="CH1166" s="419"/>
    </row>
    <row r="1167" spans="3:86" ht="21" thickBot="1">
      <c r="C1167" s="425"/>
      <c r="P1167" s="431"/>
      <c r="R1167" s="419"/>
      <c r="S1167" s="446"/>
      <c r="T1167" s="419"/>
      <c r="V1167" s="196"/>
      <c r="W1167" s="419"/>
      <c r="X1167" s="419"/>
      <c r="Z1167" s="419"/>
      <c r="AA1167" s="419"/>
      <c r="AB1167" s="419"/>
      <c r="AD1167" s="419"/>
      <c r="AE1167" s="419"/>
      <c r="AF1167" s="419"/>
      <c r="AH1167" s="419"/>
      <c r="AI1167" s="419"/>
      <c r="AJ1167" s="419"/>
      <c r="AL1167" s="419"/>
      <c r="AM1167" s="419"/>
      <c r="AN1167" s="403"/>
      <c r="AO1167" s="419"/>
      <c r="AP1167" s="419"/>
      <c r="AQ1167" s="419"/>
      <c r="AR1167" s="419"/>
      <c r="AS1167" s="419"/>
      <c r="AT1167" s="419"/>
      <c r="AU1167" s="419"/>
      <c r="AV1167" s="419"/>
      <c r="AX1167" s="419"/>
      <c r="AY1167" s="419"/>
      <c r="AZ1167" s="419"/>
      <c r="BB1167" s="419"/>
      <c r="BC1167" s="419"/>
      <c r="BD1167" s="419"/>
      <c r="BF1167" s="419"/>
      <c r="BG1167" s="419"/>
      <c r="BH1167" s="419"/>
      <c r="BJ1167" s="419"/>
      <c r="BK1167" s="419"/>
      <c r="BL1167" s="419"/>
      <c r="BN1167" s="419"/>
      <c r="BO1167" s="419"/>
      <c r="BP1167" s="419"/>
      <c r="BR1167" s="419"/>
      <c r="BS1167" s="419"/>
      <c r="BT1167" s="419"/>
      <c r="BV1167" s="419"/>
      <c r="BW1167" s="419"/>
      <c r="BX1167" s="397"/>
      <c r="BZ1167" s="449"/>
      <c r="CB1167" s="419"/>
      <c r="CC1167" s="419"/>
      <c r="CD1167" s="419"/>
      <c r="CF1167" s="419"/>
      <c r="CG1167" s="419"/>
      <c r="CH1167" s="419"/>
    </row>
    <row r="1168" spans="3:86" ht="21" thickBot="1">
      <c r="C1168" s="425"/>
      <c r="P1168" s="431"/>
      <c r="R1168" s="419"/>
      <c r="S1168" s="446"/>
      <c r="T1168" s="419"/>
      <c r="V1168" s="196"/>
      <c r="W1168" s="419"/>
      <c r="X1168" s="419"/>
      <c r="Z1168" s="419"/>
      <c r="AA1168" s="419"/>
      <c r="AB1168" s="419"/>
      <c r="AD1168" s="419"/>
      <c r="AE1168" s="419"/>
      <c r="AF1168" s="419"/>
      <c r="AH1168" s="419"/>
      <c r="AI1168" s="419"/>
      <c r="AJ1168" s="419"/>
      <c r="AL1168" s="419"/>
      <c r="AM1168" s="419"/>
      <c r="AN1168" s="403"/>
      <c r="AO1168" s="419"/>
      <c r="AP1168" s="419"/>
      <c r="AQ1168" s="419"/>
      <c r="AR1168" s="419"/>
      <c r="AS1168" s="419"/>
      <c r="AT1168" s="419"/>
      <c r="AU1168" s="419"/>
      <c r="AV1168" s="419"/>
      <c r="AX1168" s="419"/>
      <c r="AY1168" s="419"/>
      <c r="AZ1168" s="419"/>
      <c r="BB1168" s="419"/>
      <c r="BC1168" s="419"/>
      <c r="BD1168" s="419"/>
      <c r="BF1168" s="419"/>
      <c r="BG1168" s="419"/>
      <c r="BH1168" s="419"/>
      <c r="BJ1168" s="419"/>
      <c r="BK1168" s="419"/>
      <c r="BL1168" s="419"/>
      <c r="BN1168" s="419"/>
      <c r="BO1168" s="419"/>
      <c r="BP1168" s="419"/>
      <c r="BR1168" s="419"/>
      <c r="BS1168" s="419"/>
      <c r="BT1168" s="419"/>
      <c r="BV1168" s="419"/>
      <c r="BW1168" s="419"/>
      <c r="BX1168" s="397"/>
      <c r="BZ1168" s="449"/>
      <c r="CB1168" s="419"/>
      <c r="CC1168" s="419"/>
      <c r="CD1168" s="419"/>
      <c r="CF1168" s="419"/>
      <c r="CG1168" s="419"/>
      <c r="CH1168" s="419"/>
    </row>
    <row r="1169" spans="3:86" ht="21" thickBot="1">
      <c r="C1169" s="425"/>
      <c r="P1169" s="431"/>
      <c r="R1169" s="419"/>
      <c r="S1169" s="446"/>
      <c r="T1169" s="419"/>
      <c r="V1169" s="196"/>
      <c r="W1169" s="419"/>
      <c r="X1169" s="419"/>
      <c r="Z1169" s="419"/>
      <c r="AA1169" s="419"/>
      <c r="AB1169" s="419"/>
      <c r="AD1169" s="419"/>
      <c r="AE1169" s="419"/>
      <c r="AF1169" s="419"/>
      <c r="AH1169" s="419"/>
      <c r="AI1169" s="419"/>
      <c r="AJ1169" s="419"/>
      <c r="AL1169" s="419"/>
      <c r="AM1169" s="419"/>
      <c r="AN1169" s="403"/>
      <c r="AO1169" s="419"/>
      <c r="AP1169" s="419"/>
      <c r="AQ1169" s="419"/>
      <c r="AR1169" s="419"/>
      <c r="AS1169" s="419"/>
      <c r="AT1169" s="419"/>
      <c r="AU1169" s="419"/>
      <c r="AV1169" s="419"/>
      <c r="AX1169" s="419"/>
      <c r="AY1169" s="419"/>
      <c r="AZ1169" s="419"/>
      <c r="BB1169" s="419"/>
      <c r="BC1169" s="419"/>
      <c r="BD1169" s="419"/>
      <c r="BF1169" s="419"/>
      <c r="BG1169" s="419"/>
      <c r="BH1169" s="419"/>
      <c r="BJ1169" s="419"/>
      <c r="BK1169" s="419"/>
      <c r="BL1169" s="419"/>
      <c r="BN1169" s="419"/>
      <c r="BO1169" s="419"/>
      <c r="BP1169" s="419"/>
      <c r="BR1169" s="419"/>
      <c r="BS1169" s="419"/>
      <c r="BT1169" s="419"/>
      <c r="BV1169" s="419"/>
      <c r="BW1169" s="419"/>
      <c r="BX1169" s="397"/>
      <c r="BZ1169" s="449"/>
      <c r="CB1169" s="419"/>
      <c r="CC1169" s="419"/>
      <c r="CD1169" s="419"/>
      <c r="CF1169" s="419"/>
      <c r="CG1169" s="419"/>
      <c r="CH1169" s="419"/>
    </row>
    <row r="1170" spans="3:86" ht="21" thickBot="1">
      <c r="C1170" s="425"/>
      <c r="P1170" s="431"/>
      <c r="R1170" s="419"/>
      <c r="S1170" s="446"/>
      <c r="T1170" s="419"/>
      <c r="V1170" s="196"/>
      <c r="W1170" s="419"/>
      <c r="X1170" s="419"/>
      <c r="Z1170" s="419"/>
      <c r="AA1170" s="419"/>
      <c r="AB1170" s="419"/>
      <c r="AD1170" s="419"/>
      <c r="AE1170" s="419"/>
      <c r="AF1170" s="419"/>
      <c r="AH1170" s="419"/>
      <c r="AI1170" s="419"/>
      <c r="AJ1170" s="419"/>
      <c r="AL1170" s="419"/>
      <c r="AM1170" s="419"/>
      <c r="AN1170" s="403"/>
      <c r="AO1170" s="419"/>
      <c r="AP1170" s="419"/>
      <c r="AQ1170" s="419"/>
      <c r="AR1170" s="419"/>
      <c r="AS1170" s="419"/>
      <c r="AT1170" s="419"/>
      <c r="AU1170" s="419"/>
      <c r="AV1170" s="419"/>
      <c r="AX1170" s="419"/>
      <c r="AY1170" s="419"/>
      <c r="AZ1170" s="419"/>
      <c r="BB1170" s="419"/>
      <c r="BC1170" s="419"/>
      <c r="BD1170" s="419"/>
      <c r="BF1170" s="419"/>
      <c r="BG1170" s="419"/>
      <c r="BH1170" s="419"/>
      <c r="BJ1170" s="419"/>
      <c r="BK1170" s="419"/>
      <c r="BL1170" s="419"/>
      <c r="BN1170" s="419"/>
      <c r="BO1170" s="419"/>
      <c r="BP1170" s="419"/>
      <c r="BR1170" s="419"/>
      <c r="BS1170" s="419"/>
      <c r="BT1170" s="419"/>
      <c r="BV1170" s="419"/>
      <c r="BW1170" s="419"/>
      <c r="BX1170" s="397"/>
      <c r="BZ1170" s="449"/>
      <c r="CB1170" s="419"/>
      <c r="CC1170" s="419"/>
      <c r="CD1170" s="419"/>
      <c r="CF1170" s="419"/>
      <c r="CG1170" s="419"/>
      <c r="CH1170" s="419"/>
    </row>
    <row r="1171" spans="3:86" ht="21" thickBot="1">
      <c r="C1171" s="425"/>
      <c r="P1171" s="431"/>
      <c r="R1171" s="419"/>
      <c r="S1171" s="446"/>
      <c r="T1171" s="419"/>
      <c r="V1171" s="196"/>
      <c r="W1171" s="419"/>
      <c r="X1171" s="419"/>
      <c r="Z1171" s="419"/>
      <c r="AA1171" s="419"/>
      <c r="AB1171" s="419"/>
      <c r="AD1171" s="419"/>
      <c r="AE1171" s="419"/>
      <c r="AF1171" s="419"/>
      <c r="AH1171" s="419"/>
      <c r="AI1171" s="419"/>
      <c r="AJ1171" s="419"/>
      <c r="AL1171" s="419"/>
      <c r="AM1171" s="419"/>
      <c r="AN1171" s="403"/>
      <c r="AO1171" s="419"/>
      <c r="AP1171" s="419"/>
      <c r="AQ1171" s="419"/>
      <c r="AR1171" s="419"/>
      <c r="AS1171" s="419"/>
      <c r="AT1171" s="419"/>
      <c r="AU1171" s="419"/>
      <c r="AV1171" s="419"/>
      <c r="AX1171" s="419"/>
      <c r="AY1171" s="419"/>
      <c r="AZ1171" s="419"/>
      <c r="BB1171" s="419"/>
      <c r="BC1171" s="419"/>
      <c r="BD1171" s="419"/>
      <c r="BF1171" s="419"/>
      <c r="BG1171" s="419"/>
      <c r="BH1171" s="419"/>
      <c r="BJ1171" s="419"/>
      <c r="BK1171" s="419"/>
      <c r="BL1171" s="419"/>
      <c r="BN1171" s="419"/>
      <c r="BO1171" s="419"/>
      <c r="BP1171" s="419"/>
      <c r="BR1171" s="419"/>
      <c r="BS1171" s="419"/>
      <c r="BT1171" s="419"/>
      <c r="BV1171" s="419"/>
      <c r="BW1171" s="419"/>
      <c r="BX1171" s="397"/>
      <c r="BZ1171" s="449"/>
      <c r="CB1171" s="419"/>
      <c r="CC1171" s="419"/>
      <c r="CD1171" s="419"/>
      <c r="CF1171" s="419"/>
      <c r="CG1171" s="419"/>
      <c r="CH1171" s="419"/>
    </row>
    <row r="1172" spans="3:86" ht="21" thickBot="1">
      <c r="C1172" s="425"/>
      <c r="P1172" s="431"/>
      <c r="R1172" s="419"/>
      <c r="S1172" s="446"/>
      <c r="T1172" s="419"/>
      <c r="V1172" s="196"/>
      <c r="W1172" s="419"/>
      <c r="X1172" s="419"/>
      <c r="Z1172" s="419"/>
      <c r="AA1172" s="419"/>
      <c r="AB1172" s="419"/>
      <c r="AD1172" s="419"/>
      <c r="AE1172" s="419"/>
      <c r="AF1172" s="419"/>
      <c r="AH1172" s="419"/>
      <c r="AI1172" s="419"/>
      <c r="AJ1172" s="419"/>
      <c r="AL1172" s="419"/>
      <c r="AM1172" s="419"/>
      <c r="AN1172" s="403"/>
      <c r="AO1172" s="419"/>
      <c r="AP1172" s="419"/>
      <c r="AQ1172" s="419"/>
      <c r="AR1172" s="419"/>
      <c r="AS1172" s="419"/>
      <c r="AT1172" s="419"/>
      <c r="AU1172" s="419"/>
      <c r="AV1172" s="419"/>
      <c r="AX1172" s="419"/>
      <c r="AY1172" s="419"/>
      <c r="AZ1172" s="419"/>
      <c r="BB1172" s="419"/>
      <c r="BC1172" s="419"/>
      <c r="BD1172" s="419"/>
      <c r="BF1172" s="419"/>
      <c r="BG1172" s="419"/>
      <c r="BH1172" s="419"/>
      <c r="BJ1172" s="419"/>
      <c r="BK1172" s="419"/>
      <c r="BL1172" s="419"/>
      <c r="BN1172" s="419"/>
      <c r="BO1172" s="419"/>
      <c r="BP1172" s="419"/>
      <c r="BR1172" s="419"/>
      <c r="BS1172" s="419"/>
      <c r="BT1172" s="419"/>
      <c r="BV1172" s="419"/>
      <c r="BW1172" s="419"/>
      <c r="BX1172" s="397"/>
      <c r="BZ1172" s="449"/>
      <c r="CB1172" s="419"/>
      <c r="CC1172" s="419"/>
      <c r="CD1172" s="419"/>
      <c r="CF1172" s="419"/>
      <c r="CG1172" s="419"/>
      <c r="CH1172" s="419"/>
    </row>
    <row r="1173" spans="3:86" ht="21" thickBot="1">
      <c r="C1173" s="425"/>
      <c r="P1173" s="431"/>
      <c r="R1173" s="419"/>
      <c r="S1173" s="446"/>
      <c r="T1173" s="419"/>
      <c r="V1173" s="196"/>
      <c r="W1173" s="419"/>
      <c r="X1173" s="419"/>
      <c r="Z1173" s="419"/>
      <c r="AA1173" s="419"/>
      <c r="AB1173" s="419"/>
      <c r="AD1173" s="419"/>
      <c r="AE1173" s="419"/>
      <c r="AF1173" s="419"/>
      <c r="AH1173" s="419"/>
      <c r="AI1173" s="419"/>
      <c r="AJ1173" s="419"/>
      <c r="AL1173" s="419"/>
      <c r="AM1173" s="419"/>
      <c r="AN1173" s="403"/>
      <c r="AO1173" s="419"/>
      <c r="AP1173" s="419"/>
      <c r="AQ1173" s="419"/>
      <c r="AR1173" s="419"/>
      <c r="AS1173" s="419"/>
      <c r="AT1173" s="419"/>
      <c r="AU1173" s="419"/>
      <c r="AV1173" s="419"/>
      <c r="AX1173" s="419"/>
      <c r="AY1173" s="419"/>
      <c r="AZ1173" s="419"/>
      <c r="BB1173" s="419"/>
      <c r="BC1173" s="419"/>
      <c r="BD1173" s="419"/>
      <c r="BF1173" s="419"/>
      <c r="BG1173" s="419"/>
      <c r="BH1173" s="419"/>
      <c r="BJ1173" s="419"/>
      <c r="BK1173" s="419"/>
      <c r="BL1173" s="419"/>
      <c r="BN1173" s="419"/>
      <c r="BO1173" s="419"/>
      <c r="BP1173" s="419"/>
      <c r="BR1173" s="419"/>
      <c r="BS1173" s="419"/>
      <c r="BT1173" s="419"/>
      <c r="BV1173" s="419"/>
      <c r="BW1173" s="419"/>
      <c r="BX1173" s="397"/>
      <c r="BZ1173" s="449"/>
      <c r="CB1173" s="419"/>
      <c r="CC1173" s="419"/>
      <c r="CD1173" s="419"/>
      <c r="CF1173" s="419"/>
      <c r="CG1173" s="419"/>
      <c r="CH1173" s="419"/>
    </row>
    <row r="1174" spans="3:86" ht="21" thickBot="1">
      <c r="C1174" s="425"/>
      <c r="P1174" s="431"/>
      <c r="R1174" s="419"/>
      <c r="S1174" s="446"/>
      <c r="T1174" s="419"/>
      <c r="V1174" s="196"/>
      <c r="W1174" s="419"/>
      <c r="X1174" s="419"/>
      <c r="Z1174" s="419"/>
      <c r="AA1174" s="419"/>
      <c r="AB1174" s="419"/>
      <c r="AD1174" s="419"/>
      <c r="AE1174" s="419"/>
      <c r="AF1174" s="419"/>
      <c r="AH1174" s="419"/>
      <c r="AI1174" s="419"/>
      <c r="AJ1174" s="419"/>
      <c r="AL1174" s="419"/>
      <c r="AM1174" s="419"/>
      <c r="AN1174" s="403"/>
      <c r="AO1174" s="419"/>
      <c r="AP1174" s="419"/>
      <c r="AQ1174" s="419"/>
      <c r="AR1174" s="419"/>
      <c r="AS1174" s="419"/>
      <c r="AT1174" s="419"/>
      <c r="AU1174" s="419"/>
      <c r="AV1174" s="419"/>
      <c r="AX1174" s="419"/>
      <c r="AY1174" s="419"/>
      <c r="AZ1174" s="419"/>
      <c r="BB1174" s="419"/>
      <c r="BC1174" s="419"/>
      <c r="BD1174" s="419"/>
      <c r="BF1174" s="419"/>
      <c r="BG1174" s="419"/>
      <c r="BH1174" s="419"/>
      <c r="BJ1174" s="419"/>
      <c r="BK1174" s="419"/>
      <c r="BL1174" s="419"/>
      <c r="BN1174" s="419"/>
      <c r="BO1174" s="419"/>
      <c r="BP1174" s="419"/>
      <c r="BR1174" s="419"/>
      <c r="BS1174" s="419"/>
      <c r="BT1174" s="419"/>
      <c r="BV1174" s="419"/>
      <c r="BW1174" s="419"/>
      <c r="BX1174" s="397"/>
      <c r="BZ1174" s="449"/>
      <c r="CB1174" s="419"/>
      <c r="CC1174" s="419"/>
      <c r="CD1174" s="419"/>
      <c r="CF1174" s="419"/>
      <c r="CG1174" s="419"/>
      <c r="CH1174" s="419"/>
    </row>
    <row r="1175" spans="3:86" ht="21" thickBot="1">
      <c r="C1175" s="425"/>
      <c r="P1175" s="431"/>
      <c r="R1175" s="419"/>
      <c r="S1175" s="446"/>
      <c r="T1175" s="419"/>
      <c r="V1175" s="196"/>
      <c r="W1175" s="419"/>
      <c r="X1175" s="419"/>
      <c r="Z1175" s="419"/>
      <c r="AA1175" s="419"/>
      <c r="AB1175" s="419"/>
      <c r="AD1175" s="419"/>
      <c r="AE1175" s="419"/>
      <c r="AF1175" s="419"/>
      <c r="AH1175" s="419"/>
      <c r="AI1175" s="419"/>
      <c r="AJ1175" s="419"/>
      <c r="AL1175" s="419"/>
      <c r="AM1175" s="419"/>
      <c r="AN1175" s="403"/>
      <c r="AO1175" s="419"/>
      <c r="AP1175" s="419"/>
      <c r="AQ1175" s="419"/>
      <c r="AR1175" s="419"/>
      <c r="AS1175" s="419"/>
      <c r="AT1175" s="419"/>
      <c r="AU1175" s="419"/>
      <c r="AV1175" s="419"/>
      <c r="AX1175" s="419"/>
      <c r="AY1175" s="419"/>
      <c r="AZ1175" s="419"/>
      <c r="BB1175" s="419"/>
      <c r="BC1175" s="419"/>
      <c r="BD1175" s="419"/>
      <c r="BF1175" s="419"/>
      <c r="BG1175" s="419"/>
      <c r="BH1175" s="419"/>
      <c r="BJ1175" s="419"/>
      <c r="BK1175" s="419"/>
      <c r="BL1175" s="419"/>
      <c r="BN1175" s="419"/>
      <c r="BO1175" s="419"/>
      <c r="BP1175" s="419"/>
      <c r="BR1175" s="419"/>
      <c r="BS1175" s="419"/>
      <c r="BT1175" s="419"/>
      <c r="BV1175" s="419"/>
      <c r="BW1175" s="419"/>
      <c r="BX1175" s="397"/>
      <c r="BZ1175" s="449"/>
      <c r="CB1175" s="419"/>
      <c r="CC1175" s="419"/>
      <c r="CD1175" s="419"/>
      <c r="CF1175" s="419"/>
      <c r="CG1175" s="419"/>
      <c r="CH1175" s="419"/>
    </row>
    <row r="1176" spans="3:86" ht="21" thickBot="1">
      <c r="C1176" s="425"/>
      <c r="P1176" s="431"/>
      <c r="R1176" s="419"/>
      <c r="S1176" s="446"/>
      <c r="T1176" s="419"/>
      <c r="V1176" s="196"/>
      <c r="W1176" s="419"/>
      <c r="X1176" s="419"/>
      <c r="Z1176" s="419"/>
      <c r="AA1176" s="419"/>
      <c r="AB1176" s="419"/>
      <c r="AD1176" s="419"/>
      <c r="AE1176" s="419"/>
      <c r="AF1176" s="419"/>
      <c r="AH1176" s="419"/>
      <c r="AI1176" s="419"/>
      <c r="AJ1176" s="419"/>
      <c r="AL1176" s="419"/>
      <c r="AM1176" s="419"/>
      <c r="AN1176" s="403"/>
      <c r="AO1176" s="419"/>
      <c r="AP1176" s="419"/>
      <c r="AQ1176" s="419"/>
      <c r="AR1176" s="419"/>
      <c r="AS1176" s="419"/>
      <c r="AT1176" s="419"/>
      <c r="AU1176" s="419"/>
      <c r="AV1176" s="419"/>
      <c r="AX1176" s="419"/>
      <c r="AY1176" s="419"/>
      <c r="AZ1176" s="419"/>
      <c r="BB1176" s="419"/>
      <c r="BC1176" s="419"/>
      <c r="BD1176" s="419"/>
      <c r="BF1176" s="419"/>
      <c r="BG1176" s="419"/>
      <c r="BH1176" s="419"/>
      <c r="BJ1176" s="419"/>
      <c r="BK1176" s="419"/>
      <c r="BL1176" s="419"/>
      <c r="BN1176" s="419"/>
      <c r="BO1176" s="419"/>
      <c r="BP1176" s="419"/>
      <c r="BR1176" s="419"/>
      <c r="BS1176" s="419"/>
      <c r="BT1176" s="419"/>
      <c r="BV1176" s="419"/>
      <c r="BW1176" s="419"/>
      <c r="BX1176" s="397"/>
      <c r="BZ1176" s="449"/>
      <c r="CB1176" s="419"/>
      <c r="CC1176" s="419"/>
      <c r="CD1176" s="419"/>
      <c r="CF1176" s="419"/>
      <c r="CG1176" s="419"/>
      <c r="CH1176" s="419"/>
    </row>
    <row r="1177" spans="3:86" ht="21" thickBot="1">
      <c r="C1177" s="425"/>
      <c r="P1177" s="431"/>
      <c r="R1177" s="419"/>
      <c r="S1177" s="446"/>
      <c r="T1177" s="419"/>
      <c r="V1177" s="196"/>
      <c r="W1177" s="419"/>
      <c r="X1177" s="419"/>
      <c r="Z1177" s="419"/>
      <c r="AA1177" s="419"/>
      <c r="AB1177" s="419"/>
      <c r="AD1177" s="419"/>
      <c r="AE1177" s="419"/>
      <c r="AF1177" s="419"/>
      <c r="AH1177" s="419"/>
      <c r="AI1177" s="419"/>
      <c r="AJ1177" s="419"/>
      <c r="AL1177" s="419"/>
      <c r="AM1177" s="419"/>
      <c r="AN1177" s="403"/>
      <c r="AO1177" s="419"/>
      <c r="AP1177" s="419"/>
      <c r="AQ1177" s="419"/>
      <c r="AR1177" s="419"/>
      <c r="AS1177" s="419"/>
      <c r="AT1177" s="419"/>
      <c r="AU1177" s="419"/>
      <c r="AV1177" s="419"/>
      <c r="AX1177" s="419"/>
      <c r="AY1177" s="419"/>
      <c r="AZ1177" s="419"/>
      <c r="BB1177" s="419"/>
      <c r="BC1177" s="419"/>
      <c r="BD1177" s="419"/>
      <c r="BF1177" s="419"/>
      <c r="BG1177" s="419"/>
      <c r="BH1177" s="419"/>
      <c r="BJ1177" s="419"/>
      <c r="BK1177" s="419"/>
      <c r="BL1177" s="419"/>
      <c r="BN1177" s="419"/>
      <c r="BO1177" s="419"/>
      <c r="BP1177" s="419"/>
      <c r="BR1177" s="419"/>
      <c r="BS1177" s="419"/>
      <c r="BT1177" s="419"/>
      <c r="BV1177" s="419"/>
      <c r="BW1177" s="419"/>
      <c r="BX1177" s="397"/>
      <c r="BZ1177" s="449"/>
      <c r="CB1177" s="419"/>
      <c r="CC1177" s="419"/>
      <c r="CD1177" s="419"/>
      <c r="CF1177" s="419"/>
      <c r="CG1177" s="419"/>
      <c r="CH1177" s="419"/>
    </row>
    <row r="1178" spans="3:86" ht="21" thickBot="1">
      <c r="C1178" s="425"/>
      <c r="P1178" s="431"/>
      <c r="R1178" s="419"/>
      <c r="S1178" s="446"/>
      <c r="T1178" s="419"/>
      <c r="V1178" s="196"/>
      <c r="W1178" s="419"/>
      <c r="X1178" s="419"/>
      <c r="Z1178" s="419"/>
      <c r="AA1178" s="419"/>
      <c r="AB1178" s="419"/>
      <c r="AD1178" s="419"/>
      <c r="AE1178" s="419"/>
      <c r="AF1178" s="419"/>
      <c r="AH1178" s="419"/>
      <c r="AI1178" s="419"/>
      <c r="AJ1178" s="419"/>
      <c r="AL1178" s="419"/>
      <c r="AM1178" s="419"/>
      <c r="AN1178" s="403"/>
      <c r="AO1178" s="419"/>
      <c r="AP1178" s="419"/>
      <c r="AQ1178" s="419"/>
      <c r="AR1178" s="419"/>
      <c r="AS1178" s="419"/>
      <c r="AT1178" s="419"/>
      <c r="AU1178" s="419"/>
      <c r="AV1178" s="419"/>
      <c r="AX1178" s="419"/>
      <c r="AY1178" s="419"/>
      <c r="AZ1178" s="419"/>
      <c r="BB1178" s="419"/>
      <c r="BC1178" s="419"/>
      <c r="BD1178" s="419"/>
      <c r="BF1178" s="419"/>
      <c r="BG1178" s="419"/>
      <c r="BH1178" s="419"/>
      <c r="BJ1178" s="419"/>
      <c r="BK1178" s="419"/>
      <c r="BL1178" s="419"/>
      <c r="BN1178" s="419"/>
      <c r="BO1178" s="419"/>
      <c r="BP1178" s="419"/>
      <c r="BR1178" s="419"/>
      <c r="BS1178" s="419"/>
      <c r="BT1178" s="419"/>
      <c r="BV1178" s="419"/>
      <c r="BW1178" s="419"/>
      <c r="BX1178" s="397"/>
      <c r="BZ1178" s="449"/>
      <c r="CB1178" s="419"/>
      <c r="CC1178" s="419"/>
      <c r="CD1178" s="419"/>
      <c r="CF1178" s="419"/>
      <c r="CG1178" s="419"/>
      <c r="CH1178" s="419"/>
    </row>
    <row r="1179" spans="3:86" ht="21" thickBot="1">
      <c r="C1179" s="425"/>
      <c r="P1179" s="431"/>
      <c r="R1179" s="419"/>
      <c r="S1179" s="446"/>
      <c r="T1179" s="419"/>
      <c r="V1179" s="196"/>
      <c r="W1179" s="419"/>
      <c r="X1179" s="419"/>
      <c r="Z1179" s="419"/>
      <c r="AA1179" s="419"/>
      <c r="AB1179" s="419"/>
      <c r="AD1179" s="419"/>
      <c r="AE1179" s="419"/>
      <c r="AF1179" s="419"/>
      <c r="AH1179" s="419"/>
      <c r="AI1179" s="419"/>
      <c r="AJ1179" s="419"/>
      <c r="AL1179" s="419"/>
      <c r="AM1179" s="419"/>
      <c r="AN1179" s="403"/>
      <c r="AO1179" s="419"/>
      <c r="AP1179" s="419"/>
      <c r="AQ1179" s="419"/>
      <c r="AR1179" s="419"/>
      <c r="AS1179" s="419"/>
      <c r="AT1179" s="419"/>
      <c r="AU1179" s="419"/>
      <c r="AV1179" s="419"/>
      <c r="AX1179" s="419"/>
      <c r="AY1179" s="419"/>
      <c r="AZ1179" s="419"/>
      <c r="BB1179" s="419"/>
      <c r="BC1179" s="419"/>
      <c r="BD1179" s="419"/>
      <c r="BF1179" s="419"/>
      <c r="BG1179" s="419"/>
      <c r="BH1179" s="419"/>
      <c r="BJ1179" s="419"/>
      <c r="BK1179" s="419"/>
      <c r="BL1179" s="419"/>
      <c r="BN1179" s="419"/>
      <c r="BO1179" s="419"/>
      <c r="BP1179" s="419"/>
      <c r="BR1179" s="419"/>
      <c r="BS1179" s="419"/>
      <c r="BT1179" s="419"/>
      <c r="BV1179" s="419"/>
      <c r="BW1179" s="419"/>
      <c r="BX1179" s="397"/>
      <c r="BZ1179" s="449"/>
      <c r="CB1179" s="419"/>
      <c r="CC1179" s="419"/>
      <c r="CD1179" s="419"/>
      <c r="CF1179" s="419"/>
      <c r="CG1179" s="419"/>
      <c r="CH1179" s="419"/>
    </row>
    <row r="1180" spans="3:86" ht="21" thickBot="1">
      <c r="C1180" s="425"/>
      <c r="P1180" s="431"/>
      <c r="R1180" s="419"/>
      <c r="S1180" s="446"/>
      <c r="T1180" s="419"/>
      <c r="V1180" s="196"/>
      <c r="W1180" s="419"/>
      <c r="X1180" s="419"/>
      <c r="Z1180" s="419"/>
      <c r="AA1180" s="419"/>
      <c r="AB1180" s="419"/>
      <c r="AD1180" s="419"/>
      <c r="AE1180" s="419"/>
      <c r="AF1180" s="419"/>
      <c r="AH1180" s="419"/>
      <c r="AI1180" s="419"/>
      <c r="AJ1180" s="419"/>
      <c r="AL1180" s="419"/>
      <c r="AM1180" s="419"/>
      <c r="AN1180" s="403"/>
      <c r="AO1180" s="419"/>
      <c r="AP1180" s="419"/>
      <c r="AQ1180" s="419"/>
      <c r="AR1180" s="419"/>
      <c r="AS1180" s="419"/>
      <c r="AT1180" s="419"/>
      <c r="AU1180" s="419"/>
      <c r="AV1180" s="419"/>
      <c r="AX1180" s="419"/>
      <c r="AY1180" s="419"/>
      <c r="AZ1180" s="419"/>
      <c r="BB1180" s="419"/>
      <c r="BC1180" s="419"/>
      <c r="BD1180" s="419"/>
      <c r="BF1180" s="419"/>
      <c r="BG1180" s="419"/>
      <c r="BH1180" s="419"/>
      <c r="BJ1180" s="419"/>
      <c r="BK1180" s="419"/>
      <c r="BL1180" s="419"/>
      <c r="BN1180" s="419"/>
      <c r="BO1180" s="419"/>
      <c r="BP1180" s="419"/>
      <c r="BR1180" s="419"/>
      <c r="BS1180" s="419"/>
      <c r="BT1180" s="419"/>
      <c r="BV1180" s="419"/>
      <c r="BW1180" s="419"/>
      <c r="BX1180" s="397"/>
      <c r="BZ1180" s="449"/>
      <c r="CB1180" s="419"/>
      <c r="CC1180" s="419"/>
      <c r="CD1180" s="419"/>
      <c r="CF1180" s="419"/>
      <c r="CG1180" s="419"/>
      <c r="CH1180" s="419"/>
    </row>
    <row r="1181" spans="3:86" ht="21" thickBot="1">
      <c r="C1181" s="425"/>
      <c r="P1181" s="431"/>
      <c r="R1181" s="419"/>
      <c r="S1181" s="446"/>
      <c r="T1181" s="419"/>
      <c r="V1181" s="196"/>
      <c r="W1181" s="419"/>
      <c r="X1181" s="419"/>
      <c r="Z1181" s="419"/>
      <c r="AA1181" s="419"/>
      <c r="AB1181" s="419"/>
      <c r="AD1181" s="419"/>
      <c r="AE1181" s="419"/>
      <c r="AF1181" s="419"/>
      <c r="AH1181" s="419"/>
      <c r="AI1181" s="419"/>
      <c r="AJ1181" s="419"/>
      <c r="AL1181" s="419"/>
      <c r="AM1181" s="419"/>
      <c r="AN1181" s="403"/>
      <c r="AO1181" s="419"/>
      <c r="AP1181" s="419"/>
      <c r="AQ1181" s="419"/>
      <c r="AR1181" s="419"/>
      <c r="AS1181" s="419"/>
      <c r="AT1181" s="419"/>
      <c r="AU1181" s="419"/>
      <c r="AV1181" s="419"/>
      <c r="AX1181" s="419"/>
      <c r="AY1181" s="419"/>
      <c r="AZ1181" s="419"/>
      <c r="BB1181" s="419"/>
      <c r="BC1181" s="419"/>
      <c r="BD1181" s="419"/>
      <c r="BF1181" s="419"/>
      <c r="BG1181" s="419"/>
      <c r="BH1181" s="419"/>
      <c r="BJ1181" s="419"/>
      <c r="BK1181" s="419"/>
      <c r="BL1181" s="419"/>
      <c r="BN1181" s="419"/>
      <c r="BO1181" s="419"/>
      <c r="BP1181" s="419"/>
      <c r="BR1181" s="419"/>
      <c r="BS1181" s="419"/>
      <c r="BT1181" s="419"/>
      <c r="BV1181" s="419"/>
      <c r="BW1181" s="419"/>
      <c r="BX1181" s="397"/>
      <c r="BZ1181" s="449"/>
      <c r="CB1181" s="419"/>
      <c r="CC1181" s="419"/>
      <c r="CD1181" s="419"/>
      <c r="CF1181" s="419"/>
      <c r="CG1181" s="419"/>
      <c r="CH1181" s="419"/>
    </row>
    <row r="1182" spans="3:86" ht="21" thickBot="1">
      <c r="C1182" s="425"/>
      <c r="P1182" s="431"/>
      <c r="R1182" s="419"/>
      <c r="S1182" s="446"/>
      <c r="T1182" s="419"/>
      <c r="V1182" s="196"/>
      <c r="W1182" s="419"/>
      <c r="X1182" s="419"/>
      <c r="Z1182" s="419"/>
      <c r="AA1182" s="419"/>
      <c r="AB1182" s="419"/>
      <c r="AD1182" s="419"/>
      <c r="AE1182" s="419"/>
      <c r="AF1182" s="419"/>
      <c r="AH1182" s="419"/>
      <c r="AI1182" s="419"/>
      <c r="AJ1182" s="419"/>
      <c r="AL1182" s="419"/>
      <c r="AM1182" s="419"/>
      <c r="AN1182" s="403"/>
      <c r="AO1182" s="419"/>
      <c r="AP1182" s="419"/>
      <c r="AQ1182" s="419"/>
      <c r="AR1182" s="419"/>
      <c r="AS1182" s="419"/>
      <c r="AT1182" s="419"/>
      <c r="AU1182" s="419"/>
      <c r="AV1182" s="419"/>
      <c r="AX1182" s="419"/>
      <c r="AY1182" s="419"/>
      <c r="AZ1182" s="419"/>
      <c r="BB1182" s="419"/>
      <c r="BC1182" s="419"/>
      <c r="BD1182" s="419"/>
      <c r="BF1182" s="419"/>
      <c r="BG1182" s="419"/>
      <c r="BH1182" s="419"/>
      <c r="BJ1182" s="419"/>
      <c r="BK1182" s="419"/>
      <c r="BL1182" s="419"/>
      <c r="BN1182" s="419"/>
      <c r="BO1182" s="419"/>
      <c r="BP1182" s="419"/>
      <c r="BR1182" s="419"/>
      <c r="BS1182" s="419"/>
      <c r="BT1182" s="419"/>
      <c r="BV1182" s="419"/>
      <c r="BW1182" s="419"/>
      <c r="BX1182" s="397"/>
      <c r="BZ1182" s="449"/>
      <c r="CB1182" s="419"/>
      <c r="CC1182" s="419"/>
      <c r="CD1182" s="419"/>
      <c r="CF1182" s="419"/>
      <c r="CG1182" s="419"/>
      <c r="CH1182" s="419"/>
    </row>
    <row r="1183" spans="3:86" ht="21" thickBot="1">
      <c r="C1183" s="425"/>
      <c r="P1183" s="431"/>
      <c r="R1183" s="419"/>
      <c r="S1183" s="446"/>
      <c r="T1183" s="419"/>
      <c r="V1183" s="196"/>
      <c r="W1183" s="419"/>
      <c r="X1183" s="419"/>
      <c r="Z1183" s="419"/>
      <c r="AA1183" s="419"/>
      <c r="AB1183" s="419"/>
      <c r="AD1183" s="419"/>
      <c r="AE1183" s="419"/>
      <c r="AF1183" s="419"/>
      <c r="AH1183" s="419"/>
      <c r="AI1183" s="419"/>
      <c r="AJ1183" s="419"/>
      <c r="AL1183" s="419"/>
      <c r="AM1183" s="419"/>
      <c r="AN1183" s="403"/>
      <c r="AO1183" s="419"/>
      <c r="AP1183" s="419"/>
      <c r="AQ1183" s="419"/>
      <c r="AR1183" s="419"/>
      <c r="AS1183" s="419"/>
      <c r="AT1183" s="419"/>
      <c r="AU1183" s="419"/>
      <c r="AV1183" s="419"/>
      <c r="AX1183" s="419"/>
      <c r="AY1183" s="419"/>
      <c r="AZ1183" s="419"/>
      <c r="BB1183" s="419"/>
      <c r="BC1183" s="419"/>
      <c r="BD1183" s="419"/>
      <c r="BF1183" s="419"/>
      <c r="BG1183" s="419"/>
      <c r="BH1183" s="419"/>
      <c r="BJ1183" s="419"/>
      <c r="BK1183" s="419"/>
      <c r="BL1183" s="419"/>
      <c r="BN1183" s="419"/>
      <c r="BO1183" s="419"/>
      <c r="BP1183" s="419"/>
      <c r="BR1183" s="419"/>
      <c r="BS1183" s="419"/>
      <c r="BT1183" s="419"/>
      <c r="BV1183" s="419"/>
      <c r="BW1183" s="419"/>
      <c r="BX1183" s="397"/>
      <c r="BZ1183" s="449"/>
      <c r="CB1183" s="419"/>
      <c r="CC1183" s="419"/>
      <c r="CD1183" s="419"/>
      <c r="CF1183" s="419"/>
      <c r="CG1183" s="419"/>
      <c r="CH1183" s="419"/>
    </row>
    <row r="1184" spans="3:86" ht="21" thickBot="1">
      <c r="C1184" s="425"/>
      <c r="P1184" s="431"/>
      <c r="R1184" s="419"/>
      <c r="S1184" s="446"/>
      <c r="T1184" s="419"/>
      <c r="V1184" s="196"/>
      <c r="W1184" s="419"/>
      <c r="X1184" s="419"/>
      <c r="Z1184" s="419"/>
      <c r="AA1184" s="419"/>
      <c r="AB1184" s="419"/>
      <c r="AD1184" s="419"/>
      <c r="AE1184" s="419"/>
      <c r="AF1184" s="419"/>
      <c r="AH1184" s="419"/>
      <c r="AI1184" s="419"/>
      <c r="AJ1184" s="419"/>
      <c r="AL1184" s="419"/>
      <c r="AM1184" s="419"/>
      <c r="AN1184" s="403"/>
      <c r="AO1184" s="419"/>
      <c r="AP1184" s="419"/>
      <c r="AQ1184" s="419"/>
      <c r="AR1184" s="419"/>
      <c r="AS1184" s="419"/>
      <c r="AT1184" s="419"/>
      <c r="AU1184" s="419"/>
      <c r="AV1184" s="419"/>
      <c r="AX1184" s="419"/>
      <c r="AY1184" s="419"/>
      <c r="AZ1184" s="419"/>
      <c r="BB1184" s="419"/>
      <c r="BC1184" s="419"/>
      <c r="BD1184" s="419"/>
      <c r="BF1184" s="419"/>
      <c r="BG1184" s="419"/>
      <c r="BH1184" s="419"/>
      <c r="BJ1184" s="419"/>
      <c r="BK1184" s="419"/>
      <c r="BL1184" s="419"/>
      <c r="BN1184" s="419"/>
      <c r="BO1184" s="419"/>
      <c r="BP1184" s="419"/>
      <c r="BR1184" s="419"/>
      <c r="BS1184" s="419"/>
      <c r="BT1184" s="419"/>
      <c r="BV1184" s="419"/>
      <c r="BW1184" s="419"/>
      <c r="BX1184" s="397"/>
      <c r="BZ1184" s="449"/>
      <c r="CB1184" s="419"/>
      <c r="CC1184" s="419"/>
      <c r="CD1184" s="419"/>
      <c r="CF1184" s="419"/>
      <c r="CG1184" s="419"/>
      <c r="CH1184" s="419"/>
    </row>
    <row r="1185" spans="3:86" ht="21" thickBot="1">
      <c r="C1185" s="425"/>
      <c r="P1185" s="431"/>
      <c r="R1185" s="419"/>
      <c r="S1185" s="446"/>
      <c r="T1185" s="419"/>
      <c r="V1185" s="196"/>
      <c r="W1185" s="419"/>
      <c r="X1185" s="419"/>
      <c r="Z1185" s="419"/>
      <c r="AA1185" s="419"/>
      <c r="AB1185" s="419"/>
      <c r="AD1185" s="419"/>
      <c r="AE1185" s="419"/>
      <c r="AF1185" s="419"/>
      <c r="AH1185" s="419"/>
      <c r="AI1185" s="419"/>
      <c r="AJ1185" s="419"/>
      <c r="AL1185" s="419"/>
      <c r="AM1185" s="419"/>
      <c r="AN1185" s="403"/>
      <c r="AO1185" s="419"/>
      <c r="AP1185" s="419"/>
      <c r="AQ1185" s="419"/>
      <c r="AR1185" s="419"/>
      <c r="AS1185" s="419"/>
      <c r="AT1185" s="419"/>
      <c r="AU1185" s="419"/>
      <c r="AV1185" s="419"/>
      <c r="AX1185" s="419"/>
      <c r="AY1185" s="419"/>
      <c r="AZ1185" s="419"/>
      <c r="BB1185" s="419"/>
      <c r="BC1185" s="419"/>
      <c r="BD1185" s="419"/>
      <c r="BF1185" s="419"/>
      <c r="BG1185" s="419"/>
      <c r="BH1185" s="419"/>
      <c r="BJ1185" s="419"/>
      <c r="BK1185" s="419"/>
      <c r="BL1185" s="419"/>
      <c r="BN1185" s="419"/>
      <c r="BO1185" s="419"/>
      <c r="BP1185" s="419"/>
      <c r="BR1185" s="419"/>
      <c r="BS1185" s="419"/>
      <c r="BT1185" s="419"/>
      <c r="BV1185" s="419"/>
      <c r="BW1185" s="419"/>
      <c r="BX1185" s="397"/>
      <c r="BZ1185" s="449"/>
      <c r="CB1185" s="419"/>
      <c r="CC1185" s="419"/>
      <c r="CD1185" s="419"/>
      <c r="CF1185" s="419"/>
      <c r="CG1185" s="419"/>
      <c r="CH1185" s="419"/>
    </row>
    <row r="1186" spans="3:86" ht="21" thickBot="1">
      <c r="C1186" s="425"/>
      <c r="P1186" s="431"/>
      <c r="R1186" s="419"/>
      <c r="S1186" s="446"/>
      <c r="T1186" s="419"/>
      <c r="V1186" s="196"/>
      <c r="W1186" s="419"/>
      <c r="X1186" s="419"/>
      <c r="Z1186" s="419"/>
      <c r="AA1186" s="419"/>
      <c r="AB1186" s="419"/>
      <c r="AD1186" s="419"/>
      <c r="AE1186" s="419"/>
      <c r="AF1186" s="419"/>
      <c r="AH1186" s="419"/>
      <c r="AI1186" s="419"/>
      <c r="AJ1186" s="419"/>
      <c r="AL1186" s="419"/>
      <c r="AM1186" s="419"/>
      <c r="AN1186" s="403"/>
      <c r="AO1186" s="419"/>
      <c r="AP1186" s="419"/>
      <c r="AQ1186" s="419"/>
      <c r="AR1186" s="419"/>
      <c r="AS1186" s="419"/>
      <c r="AT1186" s="419"/>
      <c r="AU1186" s="419"/>
      <c r="AV1186" s="419"/>
      <c r="AX1186" s="419"/>
      <c r="AY1186" s="419"/>
      <c r="AZ1186" s="419"/>
      <c r="BB1186" s="419"/>
      <c r="BC1186" s="419"/>
      <c r="BD1186" s="419"/>
      <c r="BF1186" s="419"/>
      <c r="BG1186" s="419"/>
      <c r="BH1186" s="419"/>
      <c r="BJ1186" s="419"/>
      <c r="BK1186" s="419"/>
      <c r="BL1186" s="419"/>
      <c r="BN1186" s="419"/>
      <c r="BO1186" s="419"/>
      <c r="BP1186" s="419"/>
      <c r="BR1186" s="419"/>
      <c r="BS1186" s="419"/>
      <c r="BT1186" s="419"/>
      <c r="BV1186" s="419"/>
      <c r="BW1186" s="419"/>
      <c r="BX1186" s="397"/>
      <c r="BZ1186" s="449"/>
      <c r="CB1186" s="419"/>
      <c r="CC1186" s="419"/>
      <c r="CD1186" s="419"/>
      <c r="CF1186" s="419"/>
      <c r="CG1186" s="419"/>
      <c r="CH1186" s="419"/>
    </row>
    <row r="1187" spans="3:86" ht="21" thickBot="1">
      <c r="C1187" s="425"/>
      <c r="P1187" s="431"/>
      <c r="R1187" s="419"/>
      <c r="S1187" s="446"/>
      <c r="T1187" s="419"/>
      <c r="V1187" s="196"/>
      <c r="W1187" s="419"/>
      <c r="X1187" s="419"/>
      <c r="Z1187" s="419"/>
      <c r="AA1187" s="419"/>
      <c r="AB1187" s="419"/>
      <c r="AD1187" s="419"/>
      <c r="AE1187" s="419"/>
      <c r="AF1187" s="419"/>
      <c r="AH1187" s="419"/>
      <c r="AI1187" s="419"/>
      <c r="AJ1187" s="419"/>
      <c r="AL1187" s="419"/>
      <c r="AM1187" s="419"/>
      <c r="AN1187" s="403"/>
      <c r="AO1187" s="419"/>
      <c r="AP1187" s="419"/>
      <c r="AQ1187" s="419"/>
      <c r="AR1187" s="419"/>
      <c r="AS1187" s="419"/>
      <c r="AT1187" s="419"/>
      <c r="AU1187" s="419"/>
      <c r="AV1187" s="419"/>
      <c r="AX1187" s="419"/>
      <c r="AY1187" s="419"/>
      <c r="AZ1187" s="419"/>
      <c r="BB1187" s="419"/>
      <c r="BC1187" s="419"/>
      <c r="BD1187" s="419"/>
      <c r="BF1187" s="419"/>
      <c r="BG1187" s="419"/>
      <c r="BH1187" s="419"/>
      <c r="BJ1187" s="419"/>
      <c r="BK1187" s="419"/>
      <c r="BL1187" s="419"/>
      <c r="BN1187" s="419"/>
      <c r="BO1187" s="419"/>
      <c r="BP1187" s="419"/>
      <c r="BR1187" s="419"/>
      <c r="BS1187" s="419"/>
      <c r="BT1187" s="419"/>
      <c r="BV1187" s="419"/>
      <c r="BW1187" s="419"/>
      <c r="BX1187" s="397"/>
      <c r="BZ1187" s="449"/>
      <c r="CB1187" s="419"/>
      <c r="CC1187" s="419"/>
      <c r="CD1187" s="419"/>
      <c r="CF1187" s="419"/>
      <c r="CG1187" s="419"/>
      <c r="CH1187" s="419"/>
    </row>
    <row r="1188" spans="3:86" ht="21" thickBot="1">
      <c r="C1188" s="425"/>
      <c r="P1188" s="431"/>
      <c r="R1188" s="419"/>
      <c r="S1188" s="446"/>
      <c r="T1188" s="419"/>
      <c r="V1188" s="196"/>
      <c r="W1188" s="419"/>
      <c r="X1188" s="419"/>
      <c r="Z1188" s="419"/>
      <c r="AA1188" s="419"/>
      <c r="AB1188" s="419"/>
      <c r="AD1188" s="419"/>
      <c r="AE1188" s="419"/>
      <c r="AF1188" s="419"/>
      <c r="AH1188" s="419"/>
      <c r="AI1188" s="419"/>
      <c r="AJ1188" s="419"/>
      <c r="AL1188" s="419"/>
      <c r="AM1188" s="419"/>
      <c r="AN1188" s="403"/>
      <c r="AO1188" s="419"/>
      <c r="AP1188" s="419"/>
      <c r="AQ1188" s="419"/>
      <c r="AR1188" s="419"/>
      <c r="AS1188" s="419"/>
      <c r="AT1188" s="419"/>
      <c r="AU1188" s="419"/>
      <c r="AV1188" s="419"/>
      <c r="AX1188" s="419"/>
      <c r="AY1188" s="419"/>
      <c r="AZ1188" s="419"/>
      <c r="BB1188" s="419"/>
      <c r="BC1188" s="419"/>
      <c r="BD1188" s="419"/>
      <c r="BF1188" s="419"/>
      <c r="BG1188" s="419"/>
      <c r="BH1188" s="419"/>
      <c r="BJ1188" s="419"/>
      <c r="BK1188" s="419"/>
      <c r="BL1188" s="419"/>
      <c r="BN1188" s="419"/>
      <c r="BO1188" s="419"/>
      <c r="BP1188" s="419"/>
      <c r="BR1188" s="419"/>
      <c r="BS1188" s="419"/>
      <c r="BT1188" s="419"/>
      <c r="BV1188" s="419"/>
      <c r="BW1188" s="419"/>
      <c r="BX1188" s="397"/>
      <c r="BZ1188" s="449"/>
      <c r="CB1188" s="419"/>
      <c r="CC1188" s="419"/>
      <c r="CD1188" s="419"/>
      <c r="CF1188" s="419"/>
      <c r="CG1188" s="419"/>
      <c r="CH1188" s="419"/>
    </row>
    <row r="1189" spans="3:86" ht="21" thickBot="1">
      <c r="C1189" s="425"/>
      <c r="P1189" s="431"/>
      <c r="R1189" s="419"/>
      <c r="S1189" s="446"/>
      <c r="T1189" s="419"/>
      <c r="V1189" s="196"/>
      <c r="W1189" s="419"/>
      <c r="X1189" s="419"/>
      <c r="Z1189" s="419"/>
      <c r="AA1189" s="419"/>
      <c r="AB1189" s="419"/>
      <c r="AD1189" s="419"/>
      <c r="AE1189" s="419"/>
      <c r="AF1189" s="419"/>
      <c r="AH1189" s="419"/>
      <c r="AI1189" s="419"/>
      <c r="AJ1189" s="419"/>
      <c r="AL1189" s="419"/>
      <c r="AM1189" s="419"/>
      <c r="AN1189" s="403"/>
      <c r="AO1189" s="419"/>
      <c r="AP1189" s="419"/>
      <c r="AQ1189" s="419"/>
      <c r="AR1189" s="419"/>
      <c r="AS1189" s="419"/>
      <c r="AT1189" s="419"/>
      <c r="AU1189" s="419"/>
      <c r="AV1189" s="419"/>
      <c r="AX1189" s="419"/>
      <c r="AY1189" s="419"/>
      <c r="AZ1189" s="419"/>
      <c r="BB1189" s="419"/>
      <c r="BC1189" s="419"/>
      <c r="BD1189" s="419"/>
      <c r="BF1189" s="419"/>
      <c r="BG1189" s="419"/>
      <c r="BH1189" s="419"/>
      <c r="BJ1189" s="419"/>
      <c r="BK1189" s="419"/>
      <c r="BL1189" s="419"/>
      <c r="BN1189" s="419"/>
      <c r="BO1189" s="419"/>
      <c r="BP1189" s="419"/>
      <c r="BR1189" s="419"/>
      <c r="BS1189" s="419"/>
      <c r="BT1189" s="419"/>
      <c r="BV1189" s="419"/>
      <c r="BW1189" s="419"/>
      <c r="BX1189" s="397"/>
      <c r="BZ1189" s="449"/>
      <c r="CB1189" s="419"/>
      <c r="CC1189" s="419"/>
      <c r="CD1189" s="419"/>
      <c r="CF1189" s="419"/>
      <c r="CG1189" s="419"/>
      <c r="CH1189" s="419"/>
    </row>
    <row r="1190" spans="3:86" ht="21" thickBot="1">
      <c r="C1190" s="425"/>
      <c r="P1190" s="431"/>
      <c r="R1190" s="419"/>
      <c r="S1190" s="446"/>
      <c r="T1190" s="419"/>
      <c r="V1190" s="196"/>
      <c r="W1190" s="419"/>
      <c r="X1190" s="419"/>
      <c r="Z1190" s="419"/>
      <c r="AA1190" s="419"/>
      <c r="AB1190" s="419"/>
      <c r="AD1190" s="419"/>
      <c r="AE1190" s="419"/>
      <c r="AF1190" s="419"/>
      <c r="AH1190" s="419"/>
      <c r="AI1190" s="419"/>
      <c r="AJ1190" s="419"/>
      <c r="AL1190" s="419"/>
      <c r="AM1190" s="419"/>
      <c r="AN1190" s="403"/>
      <c r="AO1190" s="419"/>
      <c r="AP1190" s="419"/>
      <c r="AQ1190" s="419"/>
      <c r="AR1190" s="419"/>
      <c r="AS1190" s="419"/>
      <c r="AT1190" s="419"/>
      <c r="AU1190" s="419"/>
      <c r="AV1190" s="419"/>
      <c r="AX1190" s="419"/>
      <c r="AY1190" s="419"/>
      <c r="AZ1190" s="419"/>
      <c r="BB1190" s="419"/>
      <c r="BC1190" s="419"/>
      <c r="BD1190" s="419"/>
      <c r="BF1190" s="419"/>
      <c r="BG1190" s="419"/>
      <c r="BH1190" s="419"/>
      <c r="BJ1190" s="419"/>
      <c r="BK1190" s="419"/>
      <c r="BL1190" s="419"/>
      <c r="BN1190" s="419"/>
      <c r="BO1190" s="419"/>
      <c r="BP1190" s="419"/>
      <c r="BR1190" s="419"/>
      <c r="BS1190" s="419"/>
      <c r="BT1190" s="419"/>
      <c r="BV1190" s="419"/>
      <c r="BW1190" s="419"/>
      <c r="BX1190" s="397"/>
      <c r="BZ1190" s="449"/>
      <c r="CB1190" s="419"/>
      <c r="CC1190" s="419"/>
      <c r="CD1190" s="419"/>
      <c r="CF1190" s="419"/>
      <c r="CG1190" s="419"/>
      <c r="CH1190" s="419"/>
    </row>
    <row r="1191" spans="3:86" ht="21" thickBot="1">
      <c r="C1191" s="425"/>
      <c r="P1191" s="431"/>
      <c r="R1191" s="419"/>
      <c r="S1191" s="446"/>
      <c r="T1191" s="419"/>
      <c r="V1191" s="196"/>
      <c r="W1191" s="419"/>
      <c r="X1191" s="419"/>
      <c r="Z1191" s="419"/>
      <c r="AA1191" s="419"/>
      <c r="AB1191" s="419"/>
      <c r="AD1191" s="419"/>
      <c r="AE1191" s="419"/>
      <c r="AF1191" s="419"/>
      <c r="AH1191" s="419"/>
      <c r="AI1191" s="419"/>
      <c r="AJ1191" s="419"/>
      <c r="AL1191" s="419"/>
      <c r="AM1191" s="419"/>
      <c r="AN1191" s="403"/>
      <c r="AO1191" s="419"/>
      <c r="AP1191" s="419"/>
      <c r="AQ1191" s="419"/>
      <c r="AR1191" s="419"/>
      <c r="AS1191" s="419"/>
      <c r="AT1191" s="419"/>
      <c r="AU1191" s="419"/>
      <c r="AV1191" s="419"/>
      <c r="AX1191" s="419"/>
      <c r="AY1191" s="419"/>
      <c r="AZ1191" s="419"/>
      <c r="BB1191" s="419"/>
      <c r="BC1191" s="419"/>
      <c r="BD1191" s="419"/>
      <c r="BF1191" s="419"/>
      <c r="BG1191" s="419"/>
      <c r="BH1191" s="419"/>
      <c r="BJ1191" s="419"/>
      <c r="BK1191" s="419"/>
      <c r="BL1191" s="419"/>
      <c r="BN1191" s="419"/>
      <c r="BO1191" s="419"/>
      <c r="BP1191" s="419"/>
      <c r="BR1191" s="419"/>
      <c r="BS1191" s="419"/>
      <c r="BT1191" s="419"/>
      <c r="BV1191" s="419"/>
      <c r="BW1191" s="419"/>
      <c r="BX1191" s="397"/>
      <c r="BZ1191" s="449"/>
      <c r="CB1191" s="419"/>
      <c r="CC1191" s="419"/>
      <c r="CD1191" s="419"/>
      <c r="CF1191" s="419"/>
      <c r="CG1191" s="419"/>
      <c r="CH1191" s="419"/>
    </row>
    <row r="1192" spans="3:86" ht="21" thickBot="1">
      <c r="C1192" s="425"/>
      <c r="P1192" s="431"/>
      <c r="R1192" s="419"/>
      <c r="S1192" s="446"/>
      <c r="T1192" s="419"/>
      <c r="V1192" s="196"/>
      <c r="W1192" s="419"/>
      <c r="X1192" s="419"/>
      <c r="Z1192" s="419"/>
      <c r="AA1192" s="419"/>
      <c r="AB1192" s="419"/>
      <c r="AD1192" s="419"/>
      <c r="AE1192" s="419"/>
      <c r="AF1192" s="419"/>
      <c r="AH1192" s="419"/>
      <c r="AI1192" s="419"/>
      <c r="AJ1192" s="419"/>
      <c r="AL1192" s="419"/>
      <c r="AM1192" s="419"/>
      <c r="AN1192" s="403"/>
      <c r="AO1192" s="419"/>
      <c r="AP1192" s="419"/>
      <c r="AQ1192" s="419"/>
      <c r="AR1192" s="419"/>
      <c r="AS1192" s="419"/>
      <c r="AT1192" s="419"/>
      <c r="AU1192" s="419"/>
      <c r="AV1192" s="419"/>
      <c r="AX1192" s="419"/>
      <c r="AY1192" s="419"/>
      <c r="AZ1192" s="419"/>
      <c r="BB1192" s="419"/>
      <c r="BC1192" s="419"/>
      <c r="BD1192" s="419"/>
      <c r="BF1192" s="419"/>
      <c r="BG1192" s="419"/>
      <c r="BH1192" s="419"/>
      <c r="BJ1192" s="419"/>
      <c r="BK1192" s="419"/>
      <c r="BL1192" s="419"/>
      <c r="BN1192" s="419"/>
      <c r="BO1192" s="419"/>
      <c r="BP1192" s="419"/>
      <c r="BR1192" s="419"/>
      <c r="BS1192" s="419"/>
      <c r="BT1192" s="419"/>
      <c r="BV1192" s="419"/>
      <c r="BW1192" s="419"/>
      <c r="BX1192" s="397"/>
      <c r="BZ1192" s="449"/>
      <c r="CB1192" s="419"/>
      <c r="CC1192" s="419"/>
      <c r="CD1192" s="419"/>
      <c r="CF1192" s="419"/>
      <c r="CG1192" s="419"/>
      <c r="CH1192" s="419"/>
    </row>
    <row r="1193" spans="3:86" ht="21" thickBot="1">
      <c r="C1193" s="425"/>
      <c r="P1193" s="431"/>
      <c r="R1193" s="419"/>
      <c r="S1193" s="446"/>
      <c r="T1193" s="419"/>
      <c r="V1193" s="196"/>
      <c r="W1193" s="419"/>
      <c r="X1193" s="419"/>
      <c r="Z1193" s="419"/>
      <c r="AA1193" s="419"/>
      <c r="AB1193" s="419"/>
      <c r="AD1193" s="419"/>
      <c r="AE1193" s="419"/>
      <c r="AF1193" s="419"/>
      <c r="AH1193" s="419"/>
      <c r="AI1193" s="419"/>
      <c r="AJ1193" s="419"/>
      <c r="AL1193" s="419"/>
      <c r="AM1193" s="419"/>
      <c r="AN1193" s="403"/>
      <c r="AO1193" s="419"/>
      <c r="AP1193" s="419"/>
      <c r="AQ1193" s="419"/>
      <c r="AR1193" s="419"/>
      <c r="AS1193" s="419"/>
      <c r="AT1193" s="419"/>
      <c r="AU1193" s="419"/>
      <c r="AV1193" s="419"/>
      <c r="AX1193" s="419"/>
      <c r="AY1193" s="419"/>
      <c r="AZ1193" s="419"/>
      <c r="BB1193" s="419"/>
      <c r="BC1193" s="419"/>
      <c r="BD1193" s="419"/>
      <c r="BF1193" s="419"/>
      <c r="BG1193" s="419"/>
      <c r="BH1193" s="419"/>
      <c r="BJ1193" s="419"/>
      <c r="BK1193" s="419"/>
      <c r="BL1193" s="419"/>
      <c r="BN1193" s="419"/>
      <c r="BO1193" s="419"/>
      <c r="BP1193" s="419"/>
      <c r="BR1193" s="419"/>
      <c r="BS1193" s="419"/>
      <c r="BT1193" s="419"/>
      <c r="BV1193" s="419"/>
      <c r="BW1193" s="419"/>
      <c r="BX1193" s="397"/>
      <c r="BZ1193" s="449"/>
      <c r="CB1193" s="419"/>
      <c r="CC1193" s="419"/>
      <c r="CD1193" s="419"/>
      <c r="CF1193" s="419"/>
      <c r="CG1193" s="419"/>
      <c r="CH1193" s="419"/>
    </row>
    <row r="1194" spans="3:86" ht="21" thickBot="1">
      <c r="C1194" s="425"/>
      <c r="P1194" s="431"/>
      <c r="R1194" s="419"/>
      <c r="S1194" s="446"/>
      <c r="T1194" s="419"/>
      <c r="V1194" s="196"/>
      <c r="W1194" s="419"/>
      <c r="X1194" s="419"/>
      <c r="Z1194" s="419"/>
      <c r="AA1194" s="419"/>
      <c r="AB1194" s="419"/>
      <c r="AD1194" s="419"/>
      <c r="AE1194" s="419"/>
      <c r="AF1194" s="419"/>
      <c r="AH1194" s="419"/>
      <c r="AI1194" s="419"/>
      <c r="AJ1194" s="419"/>
      <c r="AL1194" s="419"/>
      <c r="AM1194" s="419"/>
      <c r="AN1194" s="403"/>
      <c r="AO1194" s="419"/>
      <c r="AP1194" s="419"/>
      <c r="AQ1194" s="419"/>
      <c r="AR1194" s="419"/>
      <c r="AS1194" s="419"/>
      <c r="AT1194" s="419"/>
      <c r="AU1194" s="419"/>
      <c r="AV1194" s="419"/>
      <c r="AX1194" s="419"/>
      <c r="AY1194" s="419"/>
      <c r="AZ1194" s="419"/>
      <c r="BB1194" s="419"/>
      <c r="BC1194" s="419"/>
      <c r="BD1194" s="419"/>
      <c r="BF1194" s="419"/>
      <c r="BG1194" s="419"/>
      <c r="BH1194" s="419"/>
      <c r="BJ1194" s="419"/>
      <c r="BK1194" s="419"/>
      <c r="BL1194" s="419"/>
      <c r="BN1194" s="419"/>
      <c r="BO1194" s="419"/>
      <c r="BP1194" s="419"/>
      <c r="BR1194" s="419"/>
      <c r="BS1194" s="419"/>
      <c r="BT1194" s="419"/>
      <c r="BV1194" s="419"/>
      <c r="BW1194" s="419"/>
      <c r="BX1194" s="397"/>
      <c r="BZ1194" s="449"/>
      <c r="CB1194" s="419"/>
      <c r="CC1194" s="419"/>
      <c r="CD1194" s="419"/>
      <c r="CF1194" s="419"/>
      <c r="CG1194" s="419"/>
      <c r="CH1194" s="419"/>
    </row>
    <row r="1195" spans="3:86" ht="21" thickBot="1">
      <c r="C1195" s="425"/>
      <c r="P1195" s="431"/>
      <c r="R1195" s="419"/>
      <c r="S1195" s="446"/>
      <c r="T1195" s="419"/>
      <c r="V1195" s="196"/>
      <c r="W1195" s="419"/>
      <c r="X1195" s="419"/>
      <c r="Z1195" s="419"/>
      <c r="AA1195" s="419"/>
      <c r="AB1195" s="419"/>
      <c r="AD1195" s="419"/>
      <c r="AE1195" s="419"/>
      <c r="AF1195" s="419"/>
      <c r="AH1195" s="419"/>
      <c r="AI1195" s="419"/>
      <c r="AJ1195" s="419"/>
      <c r="AL1195" s="419"/>
      <c r="AM1195" s="419"/>
      <c r="AN1195" s="403"/>
      <c r="AO1195" s="419"/>
      <c r="AP1195" s="419"/>
      <c r="AQ1195" s="419"/>
      <c r="AR1195" s="419"/>
      <c r="AS1195" s="419"/>
      <c r="AT1195" s="419"/>
      <c r="AU1195" s="419"/>
      <c r="AV1195" s="419"/>
      <c r="AX1195" s="419"/>
      <c r="AY1195" s="419"/>
      <c r="AZ1195" s="419"/>
      <c r="BB1195" s="419"/>
      <c r="BC1195" s="419"/>
      <c r="BD1195" s="419"/>
      <c r="BF1195" s="419"/>
      <c r="BG1195" s="419"/>
      <c r="BH1195" s="419"/>
      <c r="BJ1195" s="419"/>
      <c r="BK1195" s="419"/>
      <c r="BL1195" s="419"/>
      <c r="BN1195" s="419"/>
      <c r="BO1195" s="419"/>
      <c r="BP1195" s="419"/>
      <c r="BR1195" s="419"/>
      <c r="BS1195" s="419"/>
      <c r="BT1195" s="419"/>
      <c r="BV1195" s="419"/>
      <c r="BW1195" s="419"/>
      <c r="BX1195" s="397"/>
      <c r="BZ1195" s="449"/>
      <c r="CB1195" s="419"/>
      <c r="CC1195" s="419"/>
      <c r="CD1195" s="419"/>
      <c r="CF1195" s="419"/>
      <c r="CG1195" s="419"/>
      <c r="CH1195" s="419"/>
    </row>
    <row r="1196" spans="3:86" ht="21" thickBot="1">
      <c r="C1196" s="425"/>
      <c r="P1196" s="431"/>
      <c r="R1196" s="419"/>
      <c r="S1196" s="446"/>
      <c r="T1196" s="419"/>
      <c r="V1196" s="196"/>
      <c r="W1196" s="419"/>
      <c r="X1196" s="419"/>
      <c r="Z1196" s="419"/>
      <c r="AA1196" s="419"/>
      <c r="AB1196" s="419"/>
      <c r="AD1196" s="419"/>
      <c r="AE1196" s="419"/>
      <c r="AF1196" s="419"/>
      <c r="AH1196" s="419"/>
      <c r="AI1196" s="419"/>
      <c r="AJ1196" s="419"/>
      <c r="AL1196" s="419"/>
      <c r="AM1196" s="419"/>
      <c r="AN1196" s="403"/>
      <c r="AO1196" s="419"/>
      <c r="AP1196" s="419"/>
      <c r="AQ1196" s="419"/>
      <c r="AR1196" s="419"/>
      <c r="AS1196" s="419"/>
      <c r="AT1196" s="419"/>
      <c r="AU1196" s="419"/>
      <c r="AV1196" s="419"/>
      <c r="AX1196" s="419"/>
      <c r="AY1196" s="419"/>
      <c r="AZ1196" s="419"/>
      <c r="BB1196" s="419"/>
      <c r="BC1196" s="419"/>
      <c r="BD1196" s="419"/>
      <c r="BF1196" s="419"/>
      <c r="BG1196" s="419"/>
      <c r="BH1196" s="419"/>
      <c r="BJ1196" s="419"/>
      <c r="BK1196" s="419"/>
      <c r="BL1196" s="419"/>
      <c r="BN1196" s="419"/>
      <c r="BO1196" s="419"/>
      <c r="BP1196" s="419"/>
      <c r="BR1196" s="419"/>
      <c r="BS1196" s="419"/>
      <c r="BT1196" s="419"/>
      <c r="BV1196" s="419"/>
      <c r="BW1196" s="419"/>
      <c r="BX1196" s="397"/>
      <c r="BZ1196" s="449"/>
      <c r="CB1196" s="419"/>
      <c r="CC1196" s="419"/>
      <c r="CD1196" s="419"/>
      <c r="CF1196" s="419"/>
      <c r="CG1196" s="419"/>
      <c r="CH1196" s="419"/>
    </row>
    <row r="1197" spans="3:86" ht="21" thickBot="1">
      <c r="C1197" s="425"/>
      <c r="P1197" s="431"/>
      <c r="R1197" s="419"/>
      <c r="S1197" s="446"/>
      <c r="T1197" s="419"/>
      <c r="V1197" s="196"/>
      <c r="W1197" s="419"/>
      <c r="X1197" s="419"/>
      <c r="Z1197" s="419"/>
      <c r="AA1197" s="419"/>
      <c r="AB1197" s="419"/>
      <c r="AD1197" s="419"/>
      <c r="AE1197" s="419"/>
      <c r="AF1197" s="419"/>
      <c r="AH1197" s="419"/>
      <c r="AI1197" s="419"/>
      <c r="AJ1197" s="419"/>
      <c r="AL1197" s="419"/>
      <c r="AM1197" s="419"/>
      <c r="AN1197" s="403"/>
      <c r="AO1197" s="419"/>
      <c r="AP1197" s="419"/>
      <c r="AQ1197" s="419"/>
      <c r="AR1197" s="419"/>
      <c r="AS1197" s="419"/>
      <c r="AT1197" s="419"/>
      <c r="AU1197" s="419"/>
      <c r="AV1197" s="419"/>
      <c r="AX1197" s="419"/>
      <c r="AY1197" s="419"/>
      <c r="AZ1197" s="419"/>
      <c r="BB1197" s="419"/>
      <c r="BC1197" s="419"/>
      <c r="BD1197" s="419"/>
      <c r="BF1197" s="419"/>
      <c r="BG1197" s="419"/>
      <c r="BH1197" s="419"/>
      <c r="BJ1197" s="419"/>
      <c r="BK1197" s="419"/>
      <c r="BL1197" s="419"/>
      <c r="BN1197" s="419"/>
      <c r="BO1197" s="419"/>
      <c r="BP1197" s="419"/>
      <c r="BR1197" s="419"/>
      <c r="BS1197" s="419"/>
      <c r="BT1197" s="419"/>
      <c r="BV1197" s="419"/>
      <c r="BW1197" s="419"/>
      <c r="BX1197" s="397"/>
      <c r="BZ1197" s="449"/>
      <c r="CB1197" s="419"/>
      <c r="CC1197" s="419"/>
      <c r="CD1197" s="419"/>
      <c r="CF1197" s="419"/>
      <c r="CG1197" s="419"/>
      <c r="CH1197" s="419"/>
    </row>
    <row r="1198" spans="3:86" ht="21" thickBot="1">
      <c r="C1198" s="425"/>
      <c r="P1198" s="431"/>
      <c r="R1198" s="419"/>
      <c r="S1198" s="446"/>
      <c r="T1198" s="419"/>
      <c r="V1198" s="196"/>
      <c r="W1198" s="419"/>
      <c r="X1198" s="419"/>
      <c r="Z1198" s="419"/>
      <c r="AA1198" s="419"/>
      <c r="AB1198" s="419"/>
      <c r="AD1198" s="419"/>
      <c r="AE1198" s="419"/>
      <c r="AF1198" s="419"/>
      <c r="AH1198" s="419"/>
      <c r="AI1198" s="419"/>
      <c r="AJ1198" s="419"/>
      <c r="AL1198" s="419"/>
      <c r="AM1198" s="419"/>
      <c r="AN1198" s="403"/>
      <c r="AO1198" s="419"/>
      <c r="AP1198" s="419"/>
      <c r="AQ1198" s="419"/>
      <c r="AR1198" s="419"/>
      <c r="AS1198" s="419"/>
      <c r="AT1198" s="419"/>
      <c r="AU1198" s="419"/>
      <c r="AV1198" s="419"/>
      <c r="AX1198" s="419"/>
      <c r="AY1198" s="419"/>
      <c r="AZ1198" s="419"/>
      <c r="BB1198" s="419"/>
      <c r="BC1198" s="419"/>
      <c r="BD1198" s="419"/>
      <c r="BF1198" s="419"/>
      <c r="BG1198" s="419"/>
      <c r="BH1198" s="419"/>
      <c r="BJ1198" s="419"/>
      <c r="BK1198" s="419"/>
      <c r="BL1198" s="419"/>
      <c r="BN1198" s="419"/>
      <c r="BO1198" s="419"/>
      <c r="BP1198" s="419"/>
      <c r="BR1198" s="419"/>
      <c r="BS1198" s="419"/>
      <c r="BT1198" s="419"/>
      <c r="BV1198" s="419"/>
      <c r="BW1198" s="419"/>
      <c r="BX1198" s="397"/>
      <c r="BZ1198" s="449"/>
      <c r="CB1198" s="419"/>
      <c r="CC1198" s="419"/>
      <c r="CD1198" s="419"/>
      <c r="CF1198" s="419"/>
      <c r="CG1198" s="419"/>
      <c r="CH1198" s="419"/>
    </row>
    <row r="1199" spans="3:86" ht="21" thickBot="1">
      <c r="C1199" s="425"/>
      <c r="P1199" s="431"/>
      <c r="R1199" s="419"/>
      <c r="S1199" s="446"/>
      <c r="T1199" s="419"/>
      <c r="V1199" s="196"/>
      <c r="W1199" s="419"/>
      <c r="X1199" s="419"/>
      <c r="Z1199" s="419"/>
      <c r="AA1199" s="419"/>
      <c r="AB1199" s="419"/>
      <c r="AD1199" s="419"/>
      <c r="AE1199" s="419"/>
      <c r="AF1199" s="419"/>
      <c r="AH1199" s="419"/>
      <c r="AI1199" s="419"/>
      <c r="AJ1199" s="419"/>
      <c r="AL1199" s="419"/>
      <c r="AM1199" s="419"/>
      <c r="AN1199" s="403"/>
      <c r="AO1199" s="419"/>
      <c r="AP1199" s="419"/>
      <c r="AQ1199" s="419"/>
      <c r="AR1199" s="419"/>
      <c r="AS1199" s="419"/>
      <c r="AT1199" s="419"/>
      <c r="AU1199" s="419"/>
      <c r="AV1199" s="419"/>
      <c r="AX1199" s="419"/>
      <c r="AY1199" s="419"/>
      <c r="AZ1199" s="419"/>
      <c r="BB1199" s="419"/>
      <c r="BC1199" s="419"/>
      <c r="BD1199" s="419"/>
      <c r="BF1199" s="419"/>
      <c r="BG1199" s="419"/>
      <c r="BH1199" s="419"/>
      <c r="BJ1199" s="419"/>
      <c r="BK1199" s="419"/>
      <c r="BL1199" s="419"/>
      <c r="BN1199" s="419"/>
      <c r="BO1199" s="419"/>
      <c r="BP1199" s="419"/>
      <c r="BR1199" s="419"/>
      <c r="BS1199" s="419"/>
      <c r="BT1199" s="419"/>
      <c r="BV1199" s="419"/>
      <c r="BW1199" s="419"/>
      <c r="BX1199" s="397"/>
      <c r="BZ1199" s="449"/>
      <c r="CB1199" s="419"/>
      <c r="CC1199" s="419"/>
      <c r="CD1199" s="419"/>
      <c r="CF1199" s="419"/>
      <c r="CG1199" s="419"/>
      <c r="CH1199" s="419"/>
    </row>
    <row r="1200" spans="3:86" ht="21" thickBot="1">
      <c r="C1200" s="425"/>
      <c r="P1200" s="431"/>
      <c r="R1200" s="419"/>
      <c r="S1200" s="446"/>
      <c r="T1200" s="419"/>
      <c r="V1200" s="196"/>
      <c r="W1200" s="419"/>
      <c r="X1200" s="419"/>
      <c r="Z1200" s="419"/>
      <c r="AA1200" s="419"/>
      <c r="AB1200" s="419"/>
      <c r="AD1200" s="419"/>
      <c r="AE1200" s="419"/>
      <c r="AF1200" s="419"/>
      <c r="AH1200" s="419"/>
      <c r="AI1200" s="419"/>
      <c r="AJ1200" s="419"/>
      <c r="AL1200" s="419"/>
      <c r="AM1200" s="419"/>
      <c r="AN1200" s="403"/>
      <c r="AO1200" s="419"/>
      <c r="AP1200" s="419"/>
      <c r="AQ1200" s="419"/>
      <c r="AR1200" s="419"/>
      <c r="AS1200" s="419"/>
      <c r="AT1200" s="419"/>
      <c r="AU1200" s="419"/>
      <c r="AV1200" s="419"/>
      <c r="AX1200" s="419"/>
      <c r="AY1200" s="419"/>
      <c r="AZ1200" s="419"/>
      <c r="BB1200" s="419"/>
      <c r="BC1200" s="419"/>
      <c r="BD1200" s="419"/>
      <c r="BF1200" s="419"/>
      <c r="BG1200" s="419"/>
      <c r="BH1200" s="419"/>
      <c r="BJ1200" s="419"/>
      <c r="BK1200" s="419"/>
      <c r="BL1200" s="419"/>
      <c r="BN1200" s="419"/>
      <c r="BO1200" s="419"/>
      <c r="BP1200" s="419"/>
      <c r="BR1200" s="419"/>
      <c r="BS1200" s="419"/>
      <c r="BT1200" s="419"/>
      <c r="BV1200" s="419"/>
      <c r="BW1200" s="419"/>
      <c r="BX1200" s="397"/>
      <c r="BZ1200" s="449"/>
      <c r="CB1200" s="419"/>
      <c r="CC1200" s="419"/>
      <c r="CD1200" s="419"/>
      <c r="CF1200" s="419"/>
      <c r="CG1200" s="419"/>
      <c r="CH1200" s="419"/>
    </row>
    <row r="1201" spans="3:86" ht="21" thickBot="1">
      <c r="C1201" s="425"/>
      <c r="P1201" s="431"/>
      <c r="R1201" s="419"/>
      <c r="S1201" s="446"/>
      <c r="T1201" s="419"/>
      <c r="V1201" s="196"/>
      <c r="W1201" s="419"/>
      <c r="X1201" s="419"/>
      <c r="Z1201" s="419"/>
      <c r="AA1201" s="419"/>
      <c r="AB1201" s="419"/>
      <c r="AD1201" s="419"/>
      <c r="AE1201" s="419"/>
      <c r="AF1201" s="419"/>
      <c r="AH1201" s="419"/>
      <c r="AI1201" s="419"/>
      <c r="AJ1201" s="419"/>
      <c r="AL1201" s="419"/>
      <c r="AM1201" s="419"/>
      <c r="AN1201" s="403"/>
      <c r="AO1201" s="419"/>
      <c r="AP1201" s="419"/>
      <c r="AQ1201" s="419"/>
      <c r="AR1201" s="419"/>
      <c r="AS1201" s="419"/>
      <c r="AT1201" s="419"/>
      <c r="AU1201" s="419"/>
      <c r="AV1201" s="419"/>
      <c r="AX1201" s="419"/>
      <c r="AY1201" s="419"/>
      <c r="AZ1201" s="419"/>
      <c r="BB1201" s="419"/>
      <c r="BC1201" s="419"/>
      <c r="BD1201" s="419"/>
      <c r="BF1201" s="419"/>
      <c r="BG1201" s="419"/>
      <c r="BH1201" s="419"/>
      <c r="BJ1201" s="419"/>
      <c r="BK1201" s="419"/>
      <c r="BL1201" s="419"/>
      <c r="BN1201" s="419"/>
      <c r="BO1201" s="419"/>
      <c r="BP1201" s="419"/>
      <c r="BR1201" s="419"/>
      <c r="BS1201" s="419"/>
      <c r="BT1201" s="419"/>
      <c r="BV1201" s="419"/>
      <c r="BW1201" s="419"/>
      <c r="BX1201" s="397"/>
      <c r="BZ1201" s="449"/>
      <c r="CB1201" s="419"/>
      <c r="CC1201" s="419"/>
      <c r="CD1201" s="419"/>
      <c r="CF1201" s="419"/>
      <c r="CG1201" s="419"/>
      <c r="CH1201" s="419"/>
    </row>
    <row r="1202" spans="3:86" ht="21" thickBot="1">
      <c r="C1202" s="425"/>
      <c r="P1202" s="431"/>
      <c r="R1202" s="419"/>
      <c r="S1202" s="446"/>
      <c r="T1202" s="419"/>
      <c r="V1202" s="196"/>
      <c r="W1202" s="419"/>
      <c r="X1202" s="419"/>
      <c r="Z1202" s="419"/>
      <c r="AA1202" s="419"/>
      <c r="AB1202" s="419"/>
      <c r="AD1202" s="419"/>
      <c r="AE1202" s="419"/>
      <c r="AF1202" s="419"/>
      <c r="AH1202" s="419"/>
      <c r="AI1202" s="419"/>
      <c r="AJ1202" s="419"/>
      <c r="AL1202" s="419"/>
      <c r="AM1202" s="419"/>
      <c r="AN1202" s="403"/>
      <c r="AO1202" s="419"/>
      <c r="AP1202" s="419"/>
      <c r="AQ1202" s="419"/>
      <c r="AR1202" s="419"/>
      <c r="AS1202" s="419"/>
      <c r="AT1202" s="419"/>
      <c r="AU1202" s="419"/>
      <c r="AV1202" s="419"/>
      <c r="AX1202" s="419"/>
      <c r="AY1202" s="419"/>
      <c r="AZ1202" s="419"/>
      <c r="BB1202" s="419"/>
      <c r="BC1202" s="419"/>
      <c r="BD1202" s="419"/>
      <c r="BF1202" s="419"/>
      <c r="BG1202" s="419"/>
      <c r="BH1202" s="419"/>
      <c r="BJ1202" s="419"/>
      <c r="BK1202" s="419"/>
      <c r="BL1202" s="419"/>
      <c r="BN1202" s="419"/>
      <c r="BO1202" s="419"/>
      <c r="BP1202" s="419"/>
      <c r="BR1202" s="419"/>
      <c r="BS1202" s="419"/>
      <c r="BT1202" s="419"/>
      <c r="BV1202" s="419"/>
      <c r="BW1202" s="419"/>
      <c r="BX1202" s="397"/>
      <c r="BZ1202" s="449"/>
      <c r="CB1202" s="419"/>
      <c r="CC1202" s="419"/>
      <c r="CD1202" s="419"/>
      <c r="CF1202" s="419"/>
      <c r="CG1202" s="419"/>
      <c r="CH1202" s="419"/>
    </row>
    <row r="1203" spans="3:86" ht="21" thickBot="1">
      <c r="C1203" s="425"/>
      <c r="P1203" s="431"/>
      <c r="R1203" s="419"/>
      <c r="S1203" s="446"/>
      <c r="T1203" s="419"/>
      <c r="V1203" s="196"/>
      <c r="W1203" s="419"/>
      <c r="X1203" s="419"/>
      <c r="Z1203" s="419"/>
      <c r="AA1203" s="419"/>
      <c r="AB1203" s="419"/>
      <c r="AD1203" s="419"/>
      <c r="AE1203" s="419"/>
      <c r="AF1203" s="419"/>
      <c r="AH1203" s="419"/>
      <c r="AI1203" s="419"/>
      <c r="AJ1203" s="419"/>
      <c r="AL1203" s="419"/>
      <c r="AM1203" s="419"/>
      <c r="AN1203" s="403"/>
      <c r="AO1203" s="419"/>
      <c r="AP1203" s="419"/>
      <c r="AQ1203" s="419"/>
      <c r="AR1203" s="419"/>
      <c r="AS1203" s="419"/>
      <c r="AT1203" s="419"/>
      <c r="AU1203" s="419"/>
      <c r="AV1203" s="419"/>
      <c r="AX1203" s="419"/>
      <c r="AY1203" s="419"/>
      <c r="AZ1203" s="419"/>
      <c r="BB1203" s="419"/>
      <c r="BC1203" s="419"/>
      <c r="BD1203" s="419"/>
      <c r="BF1203" s="419"/>
      <c r="BG1203" s="419"/>
      <c r="BH1203" s="419"/>
      <c r="BJ1203" s="419"/>
      <c r="BK1203" s="419"/>
      <c r="BL1203" s="419"/>
      <c r="BN1203" s="419"/>
      <c r="BO1203" s="419"/>
      <c r="BP1203" s="419"/>
      <c r="BR1203" s="419"/>
      <c r="BS1203" s="419"/>
      <c r="BT1203" s="419"/>
      <c r="BV1203" s="419"/>
      <c r="BW1203" s="419"/>
      <c r="BX1203" s="397"/>
      <c r="BZ1203" s="449"/>
      <c r="CB1203" s="419"/>
      <c r="CC1203" s="419"/>
      <c r="CD1203" s="419"/>
      <c r="CF1203" s="419"/>
      <c r="CG1203" s="419"/>
      <c r="CH1203" s="419"/>
    </row>
    <row r="1204" spans="3:86" ht="21" thickBot="1">
      <c r="C1204" s="425"/>
      <c r="P1204" s="431"/>
      <c r="R1204" s="419"/>
      <c r="S1204" s="446"/>
      <c r="T1204" s="419"/>
      <c r="V1204" s="196"/>
      <c r="W1204" s="419"/>
      <c r="X1204" s="419"/>
      <c r="Z1204" s="419"/>
      <c r="AA1204" s="419"/>
      <c r="AB1204" s="419"/>
      <c r="AD1204" s="419"/>
      <c r="AE1204" s="419"/>
      <c r="AF1204" s="419"/>
      <c r="AH1204" s="419"/>
      <c r="AI1204" s="419"/>
      <c r="AJ1204" s="419"/>
      <c r="AL1204" s="419"/>
      <c r="AM1204" s="419"/>
      <c r="AN1204" s="403"/>
      <c r="AO1204" s="419"/>
      <c r="AP1204" s="419"/>
      <c r="AQ1204" s="419"/>
      <c r="AR1204" s="419"/>
      <c r="AS1204" s="419"/>
      <c r="AT1204" s="419"/>
      <c r="AU1204" s="419"/>
      <c r="AV1204" s="419"/>
      <c r="AX1204" s="419"/>
      <c r="AY1204" s="419"/>
      <c r="AZ1204" s="419"/>
      <c r="BB1204" s="419"/>
      <c r="BC1204" s="419"/>
      <c r="BD1204" s="419"/>
      <c r="BF1204" s="419"/>
      <c r="BG1204" s="419"/>
      <c r="BH1204" s="419"/>
      <c r="BJ1204" s="419"/>
      <c r="BK1204" s="419"/>
      <c r="BL1204" s="419"/>
      <c r="BN1204" s="419"/>
      <c r="BO1204" s="419"/>
      <c r="BP1204" s="419"/>
      <c r="BR1204" s="419"/>
      <c r="BS1204" s="419"/>
      <c r="BT1204" s="419"/>
      <c r="BV1204" s="419"/>
      <c r="BW1204" s="419"/>
      <c r="BX1204" s="397"/>
      <c r="BZ1204" s="449"/>
      <c r="CB1204" s="419"/>
      <c r="CC1204" s="419"/>
      <c r="CD1204" s="419"/>
      <c r="CF1204" s="419"/>
      <c r="CG1204" s="419"/>
      <c r="CH1204" s="419"/>
    </row>
    <row r="1205" spans="3:86" ht="21" thickBot="1">
      <c r="C1205" s="425"/>
      <c r="P1205" s="431"/>
      <c r="R1205" s="419"/>
      <c r="S1205" s="446"/>
      <c r="T1205" s="419"/>
      <c r="V1205" s="196"/>
      <c r="W1205" s="419"/>
      <c r="X1205" s="419"/>
      <c r="Z1205" s="419"/>
      <c r="AA1205" s="419"/>
      <c r="AB1205" s="419"/>
      <c r="AD1205" s="419"/>
      <c r="AE1205" s="419"/>
      <c r="AF1205" s="419"/>
      <c r="AH1205" s="419"/>
      <c r="AI1205" s="419"/>
      <c r="AJ1205" s="419"/>
      <c r="AL1205" s="419"/>
      <c r="AM1205" s="419"/>
      <c r="AN1205" s="403"/>
      <c r="AO1205" s="419"/>
      <c r="AP1205" s="419"/>
      <c r="AQ1205" s="419"/>
      <c r="AR1205" s="419"/>
      <c r="AS1205" s="419"/>
      <c r="AT1205" s="419"/>
      <c r="AU1205" s="419"/>
      <c r="AV1205" s="419"/>
      <c r="AX1205" s="419"/>
      <c r="AY1205" s="419"/>
      <c r="AZ1205" s="419"/>
      <c r="BB1205" s="419"/>
      <c r="BC1205" s="419"/>
      <c r="BD1205" s="419"/>
      <c r="BF1205" s="419"/>
      <c r="BG1205" s="419"/>
      <c r="BH1205" s="419"/>
      <c r="BJ1205" s="419"/>
      <c r="BK1205" s="419"/>
      <c r="BL1205" s="419"/>
      <c r="BN1205" s="419"/>
      <c r="BO1205" s="419"/>
      <c r="BP1205" s="419"/>
      <c r="BR1205" s="419"/>
      <c r="BS1205" s="419"/>
      <c r="BT1205" s="419"/>
      <c r="BV1205" s="419"/>
      <c r="BW1205" s="419"/>
      <c r="BX1205" s="397"/>
      <c r="BZ1205" s="449"/>
      <c r="CB1205" s="419"/>
      <c r="CC1205" s="419"/>
      <c r="CD1205" s="419"/>
      <c r="CF1205" s="419"/>
      <c r="CG1205" s="419"/>
      <c r="CH1205" s="419"/>
    </row>
    <row r="1206" spans="3:86" ht="21" thickBot="1">
      <c r="C1206" s="425"/>
      <c r="P1206" s="431"/>
      <c r="R1206" s="419"/>
      <c r="S1206" s="446"/>
      <c r="T1206" s="419"/>
      <c r="V1206" s="196"/>
      <c r="W1206" s="419"/>
      <c r="X1206" s="419"/>
      <c r="Z1206" s="419"/>
      <c r="AA1206" s="419"/>
      <c r="AB1206" s="419"/>
      <c r="AD1206" s="419"/>
      <c r="AE1206" s="419"/>
      <c r="AF1206" s="419"/>
      <c r="AH1206" s="419"/>
      <c r="AI1206" s="419"/>
      <c r="AJ1206" s="419"/>
      <c r="AL1206" s="419"/>
      <c r="AM1206" s="419"/>
      <c r="AN1206" s="403"/>
      <c r="AO1206" s="419"/>
      <c r="AP1206" s="419"/>
      <c r="AQ1206" s="419"/>
      <c r="AR1206" s="419"/>
      <c r="AS1206" s="419"/>
      <c r="AT1206" s="419"/>
      <c r="AU1206" s="419"/>
      <c r="AV1206" s="419"/>
      <c r="AX1206" s="419"/>
      <c r="AY1206" s="419"/>
      <c r="AZ1206" s="419"/>
      <c r="BB1206" s="419"/>
      <c r="BC1206" s="419"/>
      <c r="BD1206" s="419"/>
      <c r="BF1206" s="419"/>
      <c r="BG1206" s="419"/>
      <c r="BH1206" s="419"/>
      <c r="BJ1206" s="419"/>
      <c r="BK1206" s="419"/>
      <c r="BL1206" s="419"/>
      <c r="BN1206" s="419"/>
      <c r="BO1206" s="419"/>
      <c r="BP1206" s="419"/>
      <c r="BR1206" s="419"/>
      <c r="BS1206" s="419"/>
      <c r="BT1206" s="419"/>
      <c r="BV1206" s="419"/>
      <c r="BW1206" s="419"/>
      <c r="BX1206" s="397"/>
      <c r="BZ1206" s="449"/>
      <c r="CB1206" s="419"/>
      <c r="CC1206" s="419"/>
      <c r="CD1206" s="419"/>
      <c r="CF1206" s="419"/>
      <c r="CG1206" s="419"/>
      <c r="CH1206" s="419"/>
    </row>
    <row r="1207" spans="3:86" ht="21" thickBot="1">
      <c r="C1207" s="425"/>
      <c r="P1207" s="431"/>
      <c r="R1207" s="419"/>
      <c r="S1207" s="446"/>
      <c r="T1207" s="419"/>
      <c r="V1207" s="196"/>
      <c r="W1207" s="419"/>
      <c r="X1207" s="419"/>
      <c r="Z1207" s="419"/>
      <c r="AA1207" s="419"/>
      <c r="AB1207" s="419"/>
      <c r="AD1207" s="419"/>
      <c r="AE1207" s="419"/>
      <c r="AF1207" s="419"/>
      <c r="AH1207" s="419"/>
      <c r="AI1207" s="419"/>
      <c r="AJ1207" s="419"/>
      <c r="AL1207" s="419"/>
      <c r="AM1207" s="419"/>
      <c r="AN1207" s="403"/>
      <c r="AO1207" s="419"/>
      <c r="AP1207" s="419"/>
      <c r="AQ1207" s="419"/>
      <c r="AR1207" s="419"/>
      <c r="AS1207" s="419"/>
      <c r="AT1207" s="419"/>
      <c r="AU1207" s="419"/>
      <c r="AV1207" s="419"/>
      <c r="AX1207" s="419"/>
      <c r="AY1207" s="419"/>
      <c r="AZ1207" s="419"/>
      <c r="BB1207" s="419"/>
      <c r="BC1207" s="419"/>
      <c r="BD1207" s="419"/>
      <c r="BF1207" s="419"/>
      <c r="BG1207" s="419"/>
      <c r="BH1207" s="419"/>
      <c r="BJ1207" s="419"/>
      <c r="BK1207" s="419"/>
      <c r="BL1207" s="419"/>
      <c r="BN1207" s="419"/>
      <c r="BO1207" s="419"/>
      <c r="BP1207" s="419"/>
      <c r="BR1207" s="419"/>
      <c r="BS1207" s="419"/>
      <c r="BT1207" s="419"/>
      <c r="BV1207" s="419"/>
      <c r="BW1207" s="419"/>
      <c r="BX1207" s="397"/>
      <c r="BZ1207" s="449"/>
      <c r="CB1207" s="419"/>
      <c r="CC1207" s="419"/>
      <c r="CD1207" s="419"/>
      <c r="CF1207" s="419"/>
      <c r="CG1207" s="419"/>
      <c r="CH1207" s="419"/>
    </row>
    <row r="1208" spans="3:86" ht="21" thickBot="1">
      <c r="C1208" s="425"/>
      <c r="P1208" s="431"/>
      <c r="R1208" s="419"/>
      <c r="S1208" s="446"/>
      <c r="T1208" s="419"/>
      <c r="V1208" s="196"/>
      <c r="W1208" s="419"/>
      <c r="X1208" s="419"/>
      <c r="Z1208" s="419"/>
      <c r="AA1208" s="419"/>
      <c r="AB1208" s="419"/>
      <c r="AD1208" s="419"/>
      <c r="AE1208" s="419"/>
      <c r="AF1208" s="419"/>
      <c r="AH1208" s="419"/>
      <c r="AI1208" s="419"/>
      <c r="AJ1208" s="419"/>
      <c r="AL1208" s="419"/>
      <c r="AM1208" s="419"/>
      <c r="AN1208" s="403"/>
      <c r="AO1208" s="419"/>
      <c r="AP1208" s="419"/>
      <c r="AQ1208" s="419"/>
      <c r="AR1208" s="419"/>
      <c r="AS1208" s="419"/>
      <c r="AT1208" s="419"/>
      <c r="AU1208" s="419"/>
      <c r="AV1208" s="419"/>
      <c r="AX1208" s="419"/>
      <c r="AY1208" s="419"/>
      <c r="AZ1208" s="419"/>
      <c r="BB1208" s="419"/>
      <c r="BC1208" s="419"/>
      <c r="BD1208" s="419"/>
      <c r="BF1208" s="419"/>
      <c r="BG1208" s="419"/>
      <c r="BH1208" s="419"/>
      <c r="BJ1208" s="419"/>
      <c r="BK1208" s="419"/>
      <c r="BL1208" s="419"/>
      <c r="BN1208" s="419"/>
      <c r="BO1208" s="419"/>
      <c r="BP1208" s="419"/>
      <c r="BR1208" s="419"/>
      <c r="BS1208" s="419"/>
      <c r="BT1208" s="419"/>
      <c r="BV1208" s="419"/>
      <c r="BW1208" s="419"/>
      <c r="BX1208" s="397"/>
      <c r="BZ1208" s="449"/>
      <c r="CB1208" s="419"/>
      <c r="CC1208" s="419"/>
      <c r="CD1208" s="419"/>
      <c r="CF1208" s="419"/>
      <c r="CG1208" s="419"/>
      <c r="CH1208" s="419"/>
    </row>
    <row r="1209" spans="3:86" ht="21" thickBot="1">
      <c r="C1209" s="425"/>
      <c r="P1209" s="431"/>
      <c r="R1209" s="419"/>
      <c r="S1209" s="446"/>
      <c r="T1209" s="419"/>
      <c r="V1209" s="196"/>
      <c r="W1209" s="419"/>
      <c r="X1209" s="419"/>
      <c r="Z1209" s="419"/>
      <c r="AA1209" s="419"/>
      <c r="AB1209" s="419"/>
      <c r="AD1209" s="419"/>
      <c r="AE1209" s="419"/>
      <c r="AF1209" s="419"/>
      <c r="AH1209" s="419"/>
      <c r="AI1209" s="419"/>
      <c r="AJ1209" s="419"/>
      <c r="AL1209" s="419"/>
      <c r="AM1209" s="419"/>
      <c r="AN1209" s="403"/>
      <c r="AO1209" s="419"/>
      <c r="AP1209" s="419"/>
      <c r="AQ1209" s="419"/>
      <c r="AR1209" s="419"/>
      <c r="AS1209" s="419"/>
      <c r="AT1209" s="419"/>
      <c r="AU1209" s="419"/>
      <c r="AV1209" s="419"/>
      <c r="AX1209" s="419"/>
      <c r="AY1209" s="419"/>
      <c r="AZ1209" s="419"/>
      <c r="BB1209" s="419"/>
      <c r="BC1209" s="419"/>
      <c r="BD1209" s="419"/>
      <c r="BF1209" s="419"/>
      <c r="BG1209" s="419"/>
      <c r="BH1209" s="419"/>
      <c r="BJ1209" s="419"/>
      <c r="BK1209" s="419"/>
      <c r="BL1209" s="419"/>
      <c r="BN1209" s="419"/>
      <c r="BO1209" s="419"/>
      <c r="BP1209" s="419"/>
      <c r="BR1209" s="419"/>
      <c r="BS1209" s="419"/>
      <c r="BT1209" s="419"/>
      <c r="BV1209" s="419"/>
      <c r="BW1209" s="419"/>
      <c r="BX1209" s="397"/>
      <c r="BZ1209" s="449"/>
      <c r="CB1209" s="419"/>
      <c r="CC1209" s="419"/>
      <c r="CD1209" s="419"/>
      <c r="CF1209" s="419"/>
      <c r="CG1209" s="419"/>
      <c r="CH1209" s="419"/>
    </row>
    <row r="1210" spans="3:86" ht="21" thickBot="1">
      <c r="C1210" s="425"/>
      <c r="P1210" s="431"/>
      <c r="R1210" s="419"/>
      <c r="S1210" s="446"/>
      <c r="T1210" s="419"/>
      <c r="V1210" s="196"/>
      <c r="W1210" s="419"/>
      <c r="X1210" s="419"/>
      <c r="Z1210" s="419"/>
      <c r="AA1210" s="419"/>
      <c r="AB1210" s="419"/>
      <c r="AD1210" s="419"/>
      <c r="AE1210" s="419"/>
      <c r="AF1210" s="419"/>
      <c r="AH1210" s="419"/>
      <c r="AI1210" s="419"/>
      <c r="AJ1210" s="419"/>
      <c r="AL1210" s="419"/>
      <c r="AM1210" s="419"/>
      <c r="AN1210" s="403"/>
      <c r="AO1210" s="419"/>
      <c r="AP1210" s="419"/>
      <c r="AQ1210" s="419"/>
      <c r="AR1210" s="419"/>
      <c r="AS1210" s="419"/>
      <c r="AT1210" s="419"/>
      <c r="AU1210" s="419"/>
      <c r="AV1210" s="419"/>
      <c r="AX1210" s="419"/>
      <c r="AY1210" s="419"/>
      <c r="AZ1210" s="419"/>
      <c r="BB1210" s="419"/>
      <c r="BC1210" s="419"/>
      <c r="BD1210" s="419"/>
      <c r="BF1210" s="419"/>
      <c r="BG1210" s="419"/>
      <c r="BH1210" s="419"/>
      <c r="BJ1210" s="419"/>
      <c r="BK1210" s="419"/>
      <c r="BL1210" s="419"/>
      <c r="BN1210" s="419"/>
      <c r="BO1210" s="419"/>
      <c r="BP1210" s="419"/>
      <c r="BR1210" s="419"/>
      <c r="BS1210" s="419"/>
      <c r="BT1210" s="419"/>
      <c r="BV1210" s="419"/>
      <c r="BW1210" s="419"/>
      <c r="BX1210" s="397"/>
      <c r="BZ1210" s="449"/>
      <c r="CB1210" s="419"/>
      <c r="CC1210" s="419"/>
      <c r="CD1210" s="419"/>
      <c r="CF1210" s="419"/>
      <c r="CG1210" s="419"/>
      <c r="CH1210" s="419"/>
    </row>
    <row r="1211" spans="3:86" ht="21" thickBot="1">
      <c r="C1211" s="425"/>
      <c r="P1211" s="431"/>
      <c r="R1211" s="419"/>
      <c r="S1211" s="446"/>
      <c r="T1211" s="419"/>
      <c r="V1211" s="196"/>
      <c r="W1211" s="419"/>
      <c r="X1211" s="419"/>
      <c r="Z1211" s="419"/>
      <c r="AA1211" s="419"/>
      <c r="AB1211" s="419"/>
      <c r="AD1211" s="419"/>
      <c r="AE1211" s="419"/>
      <c r="AF1211" s="419"/>
      <c r="AH1211" s="419"/>
      <c r="AI1211" s="419"/>
      <c r="AJ1211" s="419"/>
      <c r="AL1211" s="419"/>
      <c r="AM1211" s="419"/>
      <c r="AN1211" s="403"/>
      <c r="AO1211" s="419"/>
      <c r="AP1211" s="419"/>
      <c r="AQ1211" s="419"/>
      <c r="AR1211" s="419"/>
      <c r="AS1211" s="419"/>
      <c r="AT1211" s="419"/>
      <c r="AU1211" s="419"/>
      <c r="AV1211" s="419"/>
      <c r="AX1211" s="419"/>
      <c r="AY1211" s="419"/>
      <c r="AZ1211" s="419"/>
      <c r="BB1211" s="419"/>
      <c r="BC1211" s="419"/>
      <c r="BD1211" s="419"/>
      <c r="BF1211" s="419"/>
      <c r="BG1211" s="419"/>
      <c r="BH1211" s="419"/>
      <c r="BJ1211" s="419"/>
      <c r="BK1211" s="419"/>
      <c r="BL1211" s="419"/>
      <c r="BN1211" s="419"/>
      <c r="BO1211" s="419"/>
      <c r="BP1211" s="419"/>
      <c r="BR1211" s="419"/>
      <c r="BS1211" s="419"/>
      <c r="BT1211" s="419"/>
      <c r="BV1211" s="419"/>
      <c r="BW1211" s="419"/>
      <c r="BX1211" s="397"/>
      <c r="BZ1211" s="449"/>
      <c r="CB1211" s="419"/>
      <c r="CC1211" s="419"/>
      <c r="CD1211" s="419"/>
      <c r="CF1211" s="419"/>
      <c r="CG1211" s="419"/>
      <c r="CH1211" s="419"/>
    </row>
    <row r="1212" spans="3:86" ht="21" thickBot="1">
      <c r="C1212" s="425"/>
      <c r="P1212" s="431"/>
      <c r="R1212" s="419"/>
      <c r="S1212" s="446"/>
      <c r="T1212" s="419"/>
      <c r="V1212" s="196"/>
      <c r="W1212" s="419"/>
      <c r="X1212" s="419"/>
      <c r="Z1212" s="419"/>
      <c r="AA1212" s="419"/>
      <c r="AB1212" s="419"/>
      <c r="AD1212" s="419"/>
      <c r="AE1212" s="419"/>
      <c r="AF1212" s="419"/>
      <c r="AH1212" s="419"/>
      <c r="AI1212" s="419"/>
      <c r="AJ1212" s="419"/>
      <c r="AL1212" s="419"/>
      <c r="AM1212" s="419"/>
      <c r="AN1212" s="403"/>
      <c r="AO1212" s="419"/>
      <c r="AP1212" s="419"/>
      <c r="AQ1212" s="419"/>
      <c r="AR1212" s="419"/>
      <c r="AS1212" s="419"/>
      <c r="AT1212" s="419"/>
      <c r="AU1212" s="419"/>
      <c r="AV1212" s="419"/>
      <c r="AX1212" s="419"/>
      <c r="AY1212" s="419"/>
      <c r="AZ1212" s="419"/>
      <c r="BB1212" s="419"/>
      <c r="BC1212" s="419"/>
      <c r="BD1212" s="419"/>
      <c r="BF1212" s="419"/>
      <c r="BG1212" s="419"/>
      <c r="BH1212" s="419"/>
      <c r="BJ1212" s="419"/>
      <c r="BK1212" s="419"/>
      <c r="BL1212" s="419"/>
      <c r="BN1212" s="419"/>
      <c r="BO1212" s="419"/>
      <c r="BP1212" s="419"/>
      <c r="BR1212" s="419"/>
      <c r="BS1212" s="419"/>
      <c r="BT1212" s="419"/>
      <c r="BV1212" s="419"/>
      <c r="BW1212" s="419"/>
      <c r="BX1212" s="397"/>
      <c r="BZ1212" s="449"/>
      <c r="CB1212" s="419"/>
      <c r="CC1212" s="419"/>
      <c r="CD1212" s="419"/>
      <c r="CF1212" s="419"/>
      <c r="CG1212" s="419"/>
      <c r="CH1212" s="419"/>
    </row>
    <row r="1213" spans="3:86" ht="21" thickBot="1">
      <c r="C1213" s="425"/>
      <c r="P1213" s="431"/>
      <c r="R1213" s="419"/>
      <c r="S1213" s="446"/>
      <c r="T1213" s="419"/>
      <c r="V1213" s="196"/>
      <c r="W1213" s="419"/>
      <c r="X1213" s="419"/>
      <c r="Z1213" s="419"/>
      <c r="AA1213" s="419"/>
      <c r="AB1213" s="419"/>
      <c r="AD1213" s="419"/>
      <c r="AE1213" s="419"/>
      <c r="AF1213" s="419"/>
      <c r="AH1213" s="419"/>
      <c r="AI1213" s="419"/>
      <c r="AJ1213" s="419"/>
      <c r="AL1213" s="419"/>
      <c r="AM1213" s="419"/>
      <c r="AN1213" s="403"/>
      <c r="AO1213" s="419"/>
      <c r="AP1213" s="419"/>
      <c r="AQ1213" s="419"/>
      <c r="AR1213" s="419"/>
      <c r="AS1213" s="419"/>
      <c r="AT1213" s="419"/>
      <c r="AU1213" s="419"/>
      <c r="AV1213" s="419"/>
      <c r="AX1213" s="419"/>
      <c r="AY1213" s="419"/>
      <c r="AZ1213" s="419"/>
      <c r="BB1213" s="419"/>
      <c r="BC1213" s="419"/>
      <c r="BD1213" s="419"/>
      <c r="BF1213" s="419"/>
      <c r="BG1213" s="419"/>
      <c r="BH1213" s="419"/>
      <c r="BJ1213" s="419"/>
      <c r="BK1213" s="419"/>
      <c r="BL1213" s="419"/>
      <c r="BN1213" s="419"/>
      <c r="BO1213" s="419"/>
      <c r="BP1213" s="419"/>
      <c r="BR1213" s="419"/>
      <c r="BS1213" s="419"/>
      <c r="BT1213" s="419"/>
      <c r="BV1213" s="419"/>
      <c r="BW1213" s="419"/>
      <c r="BX1213" s="397"/>
      <c r="BZ1213" s="449"/>
      <c r="CB1213" s="419"/>
      <c r="CC1213" s="419"/>
      <c r="CD1213" s="419"/>
      <c r="CF1213" s="419"/>
      <c r="CG1213" s="419"/>
      <c r="CH1213" s="419"/>
    </row>
    <row r="1214" spans="3:86" ht="21" thickBot="1">
      <c r="C1214" s="425"/>
      <c r="P1214" s="431"/>
      <c r="R1214" s="419"/>
      <c r="S1214" s="446"/>
      <c r="T1214" s="419"/>
      <c r="V1214" s="196"/>
      <c r="W1214" s="419"/>
      <c r="X1214" s="419"/>
      <c r="Z1214" s="419"/>
      <c r="AA1214" s="419"/>
      <c r="AB1214" s="419"/>
      <c r="AD1214" s="419"/>
      <c r="AE1214" s="419"/>
      <c r="AF1214" s="419"/>
      <c r="AH1214" s="419"/>
      <c r="AI1214" s="419"/>
      <c r="AJ1214" s="419"/>
      <c r="AL1214" s="419"/>
      <c r="AM1214" s="419"/>
      <c r="AN1214" s="403"/>
      <c r="AO1214" s="419"/>
      <c r="AP1214" s="419"/>
      <c r="AQ1214" s="419"/>
      <c r="AR1214" s="419"/>
      <c r="AS1214" s="419"/>
      <c r="AT1214" s="419"/>
      <c r="AU1214" s="419"/>
      <c r="AV1214" s="419"/>
      <c r="AX1214" s="419"/>
      <c r="AY1214" s="419"/>
      <c r="AZ1214" s="419"/>
      <c r="BB1214" s="419"/>
      <c r="BC1214" s="419"/>
      <c r="BD1214" s="419"/>
      <c r="BF1214" s="419"/>
      <c r="BG1214" s="419"/>
      <c r="BH1214" s="419"/>
      <c r="BJ1214" s="419"/>
      <c r="BK1214" s="419"/>
      <c r="BL1214" s="419"/>
      <c r="BN1214" s="419"/>
      <c r="BO1214" s="419"/>
      <c r="BP1214" s="419"/>
      <c r="BR1214" s="419"/>
      <c r="BS1214" s="419"/>
      <c r="BT1214" s="419"/>
      <c r="BV1214" s="419"/>
      <c r="BW1214" s="419"/>
      <c r="BX1214" s="397"/>
      <c r="BZ1214" s="449"/>
      <c r="CB1214" s="419"/>
      <c r="CC1214" s="419"/>
      <c r="CD1214" s="419"/>
      <c r="CF1214" s="419"/>
      <c r="CG1214" s="419"/>
      <c r="CH1214" s="419"/>
    </row>
    <row r="1215" spans="3:86" ht="21" thickBot="1">
      <c r="C1215" s="425"/>
      <c r="P1215" s="431"/>
      <c r="R1215" s="419"/>
      <c r="S1215" s="446"/>
      <c r="T1215" s="419"/>
      <c r="V1215" s="196"/>
      <c r="W1215" s="419"/>
      <c r="X1215" s="419"/>
      <c r="Z1215" s="419"/>
      <c r="AA1215" s="419"/>
      <c r="AB1215" s="419"/>
      <c r="AD1215" s="419"/>
      <c r="AE1215" s="419"/>
      <c r="AF1215" s="419"/>
      <c r="AH1215" s="419"/>
      <c r="AI1215" s="419"/>
      <c r="AJ1215" s="419"/>
      <c r="AL1215" s="419"/>
      <c r="AM1215" s="419"/>
      <c r="AN1215" s="403"/>
      <c r="AO1215" s="419"/>
      <c r="AP1215" s="419"/>
      <c r="AQ1215" s="419"/>
      <c r="AR1215" s="419"/>
      <c r="AS1215" s="419"/>
      <c r="AT1215" s="419"/>
      <c r="AU1215" s="419"/>
      <c r="AV1215" s="419"/>
      <c r="AX1215" s="419"/>
      <c r="AY1215" s="419"/>
      <c r="AZ1215" s="419"/>
      <c r="BB1215" s="419"/>
      <c r="BC1215" s="419"/>
      <c r="BD1215" s="419"/>
      <c r="BF1215" s="419"/>
      <c r="BG1215" s="419"/>
      <c r="BH1215" s="419"/>
      <c r="BJ1215" s="419"/>
      <c r="BK1215" s="419"/>
      <c r="BL1215" s="419"/>
      <c r="BN1215" s="419"/>
      <c r="BO1215" s="419"/>
      <c r="BP1215" s="419"/>
      <c r="BR1215" s="419"/>
      <c r="BS1215" s="419"/>
      <c r="BT1215" s="419"/>
      <c r="BV1215" s="419"/>
      <c r="BW1215" s="419"/>
      <c r="BX1215" s="397"/>
      <c r="BZ1215" s="449"/>
      <c r="CB1215" s="419"/>
      <c r="CC1215" s="419"/>
      <c r="CD1215" s="419"/>
      <c r="CF1215" s="419"/>
      <c r="CG1215" s="419"/>
      <c r="CH1215" s="419"/>
    </row>
    <row r="1216" spans="3:86" ht="21" thickBot="1">
      <c r="C1216" s="425"/>
      <c r="P1216" s="431"/>
      <c r="R1216" s="419"/>
      <c r="S1216" s="446"/>
      <c r="T1216" s="419"/>
      <c r="V1216" s="196"/>
      <c r="W1216" s="419"/>
      <c r="X1216" s="419"/>
      <c r="Z1216" s="419"/>
      <c r="AA1216" s="419"/>
      <c r="AB1216" s="419"/>
      <c r="AD1216" s="419"/>
      <c r="AE1216" s="419"/>
      <c r="AF1216" s="419"/>
      <c r="AH1216" s="419"/>
      <c r="AI1216" s="419"/>
      <c r="AJ1216" s="419"/>
      <c r="AL1216" s="419"/>
      <c r="AM1216" s="419"/>
      <c r="AN1216" s="403"/>
      <c r="AO1216" s="419"/>
      <c r="AP1216" s="419"/>
      <c r="AQ1216" s="419"/>
      <c r="AR1216" s="419"/>
      <c r="AS1216" s="419"/>
      <c r="AT1216" s="419"/>
      <c r="AU1216" s="419"/>
      <c r="AV1216" s="419"/>
      <c r="AX1216" s="419"/>
      <c r="AY1216" s="419"/>
      <c r="AZ1216" s="419"/>
      <c r="BB1216" s="419"/>
      <c r="BC1216" s="419"/>
      <c r="BD1216" s="419"/>
      <c r="BF1216" s="419"/>
      <c r="BG1216" s="419"/>
      <c r="BH1216" s="419"/>
      <c r="BJ1216" s="419"/>
      <c r="BK1216" s="419"/>
      <c r="BL1216" s="419"/>
      <c r="BN1216" s="419"/>
      <c r="BO1216" s="419"/>
      <c r="BP1216" s="419"/>
      <c r="BR1216" s="419"/>
      <c r="BS1216" s="419"/>
      <c r="BT1216" s="419"/>
      <c r="BV1216" s="419"/>
      <c r="BW1216" s="419"/>
      <c r="BX1216" s="397"/>
      <c r="BZ1216" s="449"/>
      <c r="CB1216" s="419"/>
      <c r="CC1216" s="419"/>
      <c r="CD1216" s="419"/>
      <c r="CF1216" s="419"/>
      <c r="CG1216" s="419"/>
      <c r="CH1216" s="419"/>
    </row>
    <row r="1217" spans="3:86" ht="21" thickBot="1">
      <c r="C1217" s="425"/>
      <c r="P1217" s="431"/>
      <c r="R1217" s="419"/>
      <c r="S1217" s="446"/>
      <c r="T1217" s="419"/>
      <c r="V1217" s="196"/>
      <c r="W1217" s="419"/>
      <c r="X1217" s="419"/>
      <c r="Z1217" s="419"/>
      <c r="AA1217" s="419"/>
      <c r="AB1217" s="419"/>
      <c r="AD1217" s="419"/>
      <c r="AE1217" s="419"/>
      <c r="AF1217" s="419"/>
      <c r="AH1217" s="419"/>
      <c r="AI1217" s="419"/>
      <c r="AJ1217" s="419"/>
      <c r="AL1217" s="419"/>
      <c r="AM1217" s="419"/>
      <c r="AN1217" s="403"/>
      <c r="AO1217" s="419"/>
      <c r="AP1217" s="419"/>
      <c r="AQ1217" s="419"/>
      <c r="AR1217" s="419"/>
      <c r="AS1217" s="419"/>
      <c r="AT1217" s="419"/>
      <c r="AU1217" s="419"/>
      <c r="AV1217" s="419"/>
      <c r="AX1217" s="419"/>
      <c r="AY1217" s="419"/>
      <c r="AZ1217" s="419"/>
      <c r="BB1217" s="419"/>
      <c r="BC1217" s="419"/>
      <c r="BD1217" s="419"/>
      <c r="BF1217" s="419"/>
      <c r="BG1217" s="419"/>
      <c r="BH1217" s="419"/>
      <c r="BJ1217" s="419"/>
      <c r="BK1217" s="419"/>
      <c r="BL1217" s="419"/>
      <c r="BN1217" s="419"/>
      <c r="BO1217" s="419"/>
      <c r="BP1217" s="419"/>
      <c r="BR1217" s="419"/>
      <c r="BS1217" s="419"/>
      <c r="BT1217" s="419"/>
      <c r="BV1217" s="419"/>
      <c r="BW1217" s="419"/>
      <c r="BX1217" s="397"/>
      <c r="BZ1217" s="449"/>
      <c r="CB1217" s="419"/>
      <c r="CC1217" s="419"/>
      <c r="CD1217" s="419"/>
      <c r="CF1217" s="419"/>
      <c r="CG1217" s="419"/>
      <c r="CH1217" s="419"/>
    </row>
    <row r="1218" spans="3:86" ht="21" thickBot="1">
      <c r="C1218" s="425"/>
      <c r="P1218" s="431"/>
      <c r="R1218" s="419"/>
      <c r="S1218" s="446"/>
      <c r="T1218" s="419"/>
      <c r="V1218" s="196"/>
      <c r="W1218" s="419"/>
      <c r="X1218" s="419"/>
      <c r="Z1218" s="419"/>
      <c r="AA1218" s="419"/>
      <c r="AB1218" s="419"/>
      <c r="AD1218" s="419"/>
      <c r="AE1218" s="419"/>
      <c r="AF1218" s="419"/>
      <c r="AH1218" s="419"/>
      <c r="AI1218" s="419"/>
      <c r="AJ1218" s="419"/>
      <c r="AL1218" s="419"/>
      <c r="AM1218" s="419"/>
      <c r="AN1218" s="403"/>
      <c r="AO1218" s="419"/>
      <c r="AP1218" s="419"/>
      <c r="AQ1218" s="419"/>
      <c r="AR1218" s="419"/>
      <c r="AS1218" s="419"/>
      <c r="AT1218" s="419"/>
      <c r="AU1218" s="419"/>
      <c r="AV1218" s="419"/>
      <c r="AX1218" s="419"/>
      <c r="AY1218" s="419"/>
      <c r="AZ1218" s="419"/>
      <c r="BB1218" s="419"/>
      <c r="BC1218" s="419"/>
      <c r="BD1218" s="419"/>
      <c r="BF1218" s="419"/>
      <c r="BG1218" s="419"/>
      <c r="BH1218" s="419"/>
      <c r="BJ1218" s="419"/>
      <c r="BK1218" s="419"/>
      <c r="BL1218" s="419"/>
      <c r="BN1218" s="419"/>
      <c r="BO1218" s="419"/>
      <c r="BP1218" s="419"/>
      <c r="BR1218" s="419"/>
      <c r="BS1218" s="419"/>
      <c r="BT1218" s="419"/>
      <c r="BV1218" s="419"/>
      <c r="BW1218" s="419"/>
      <c r="BX1218" s="397"/>
      <c r="BZ1218" s="449"/>
      <c r="CB1218" s="419"/>
      <c r="CC1218" s="419"/>
      <c r="CD1218" s="419"/>
      <c r="CF1218" s="419"/>
      <c r="CG1218" s="419"/>
      <c r="CH1218" s="419"/>
    </row>
    <row r="1219" spans="3:86" ht="21" thickBot="1">
      <c r="C1219" s="425"/>
      <c r="P1219" s="431"/>
      <c r="R1219" s="419"/>
      <c r="S1219" s="446"/>
      <c r="T1219" s="419"/>
      <c r="V1219" s="196"/>
      <c r="W1219" s="419"/>
      <c r="X1219" s="419"/>
      <c r="Z1219" s="419"/>
      <c r="AA1219" s="419"/>
      <c r="AB1219" s="419"/>
      <c r="AD1219" s="419"/>
      <c r="AE1219" s="419"/>
      <c r="AF1219" s="419"/>
      <c r="AH1219" s="419"/>
      <c r="AI1219" s="419"/>
      <c r="AJ1219" s="419"/>
      <c r="AL1219" s="419"/>
      <c r="AM1219" s="419"/>
      <c r="AN1219" s="403"/>
      <c r="AO1219" s="419"/>
      <c r="AP1219" s="419"/>
      <c r="AQ1219" s="419"/>
      <c r="AR1219" s="419"/>
      <c r="AS1219" s="419"/>
      <c r="AT1219" s="419"/>
      <c r="AU1219" s="419"/>
      <c r="AV1219" s="419"/>
      <c r="AX1219" s="419"/>
      <c r="AY1219" s="419"/>
      <c r="AZ1219" s="419"/>
      <c r="BB1219" s="419"/>
      <c r="BC1219" s="419"/>
      <c r="BD1219" s="419"/>
      <c r="BF1219" s="419"/>
      <c r="BG1219" s="419"/>
      <c r="BH1219" s="419"/>
      <c r="BJ1219" s="419"/>
      <c r="BK1219" s="419"/>
      <c r="BL1219" s="419"/>
      <c r="BN1219" s="419"/>
      <c r="BO1219" s="419"/>
      <c r="BP1219" s="419"/>
      <c r="BR1219" s="419"/>
      <c r="BS1219" s="419"/>
      <c r="BT1219" s="419"/>
      <c r="BV1219" s="419"/>
      <c r="BW1219" s="419"/>
      <c r="BX1219" s="397"/>
      <c r="BZ1219" s="449"/>
      <c r="CB1219" s="419"/>
      <c r="CC1219" s="419"/>
      <c r="CD1219" s="419"/>
      <c r="CF1219" s="419"/>
      <c r="CG1219" s="419"/>
      <c r="CH1219" s="419"/>
    </row>
    <row r="1220" spans="3:86" ht="21" thickBot="1">
      <c r="C1220" s="425"/>
      <c r="P1220" s="431"/>
      <c r="R1220" s="419"/>
      <c r="S1220" s="446"/>
      <c r="T1220" s="419"/>
      <c r="V1220" s="196"/>
      <c r="W1220" s="419"/>
      <c r="X1220" s="419"/>
      <c r="Z1220" s="419"/>
      <c r="AA1220" s="419"/>
      <c r="AB1220" s="419"/>
      <c r="AD1220" s="419"/>
      <c r="AE1220" s="419"/>
      <c r="AF1220" s="419"/>
      <c r="AH1220" s="419"/>
      <c r="AI1220" s="419"/>
      <c r="AJ1220" s="419"/>
      <c r="AL1220" s="419"/>
      <c r="AM1220" s="419"/>
      <c r="AN1220" s="403"/>
      <c r="AO1220" s="419"/>
      <c r="AP1220" s="419"/>
      <c r="AQ1220" s="419"/>
      <c r="AR1220" s="419"/>
      <c r="AS1220" s="419"/>
      <c r="AT1220" s="419"/>
      <c r="AU1220" s="419"/>
      <c r="AV1220" s="419"/>
      <c r="AX1220" s="419"/>
      <c r="AY1220" s="419"/>
      <c r="AZ1220" s="419"/>
      <c r="BB1220" s="419"/>
      <c r="BC1220" s="419"/>
      <c r="BD1220" s="419"/>
      <c r="BF1220" s="419"/>
      <c r="BG1220" s="419"/>
      <c r="BH1220" s="419"/>
      <c r="BJ1220" s="419"/>
      <c r="BK1220" s="419"/>
      <c r="BL1220" s="419"/>
      <c r="BN1220" s="419"/>
      <c r="BO1220" s="419"/>
      <c r="BP1220" s="419"/>
      <c r="BR1220" s="419"/>
      <c r="BS1220" s="419"/>
      <c r="BT1220" s="419"/>
      <c r="BV1220" s="419"/>
      <c r="BW1220" s="419"/>
      <c r="BX1220" s="397"/>
      <c r="BZ1220" s="449"/>
      <c r="CB1220" s="419"/>
      <c r="CC1220" s="419"/>
      <c r="CD1220" s="419"/>
      <c r="CF1220" s="419"/>
      <c r="CG1220" s="419"/>
      <c r="CH1220" s="419"/>
    </row>
    <row r="1221" spans="3:86" ht="21" thickBot="1">
      <c r="C1221" s="425"/>
      <c r="P1221" s="431"/>
      <c r="R1221" s="419"/>
      <c r="S1221" s="446"/>
      <c r="T1221" s="419"/>
      <c r="V1221" s="196"/>
      <c r="W1221" s="419"/>
      <c r="X1221" s="419"/>
      <c r="Z1221" s="419"/>
      <c r="AA1221" s="419"/>
      <c r="AB1221" s="419"/>
      <c r="AD1221" s="419"/>
      <c r="AE1221" s="419"/>
      <c r="AF1221" s="419"/>
      <c r="AH1221" s="419"/>
      <c r="AI1221" s="419"/>
      <c r="AJ1221" s="419"/>
      <c r="AL1221" s="419"/>
      <c r="AM1221" s="419"/>
      <c r="AN1221" s="403"/>
      <c r="AO1221" s="419"/>
      <c r="AP1221" s="419"/>
      <c r="AQ1221" s="419"/>
      <c r="AR1221" s="419"/>
      <c r="AS1221" s="419"/>
      <c r="AT1221" s="419"/>
      <c r="AU1221" s="419"/>
      <c r="AV1221" s="419"/>
      <c r="AX1221" s="419"/>
      <c r="AY1221" s="419"/>
      <c r="AZ1221" s="419"/>
      <c r="BB1221" s="419"/>
      <c r="BC1221" s="419"/>
      <c r="BD1221" s="419"/>
      <c r="BF1221" s="419"/>
      <c r="BG1221" s="419"/>
      <c r="BH1221" s="419"/>
      <c r="BJ1221" s="419"/>
      <c r="BK1221" s="419"/>
      <c r="BL1221" s="419"/>
      <c r="BN1221" s="419"/>
      <c r="BO1221" s="419"/>
      <c r="BP1221" s="419"/>
      <c r="BR1221" s="419"/>
      <c r="BS1221" s="419"/>
      <c r="BT1221" s="419"/>
      <c r="BV1221" s="419"/>
      <c r="BW1221" s="419"/>
      <c r="BX1221" s="397"/>
      <c r="BZ1221" s="449"/>
      <c r="CB1221" s="419"/>
      <c r="CC1221" s="419"/>
      <c r="CD1221" s="419"/>
      <c r="CF1221" s="419"/>
      <c r="CG1221" s="419"/>
      <c r="CH1221" s="419"/>
    </row>
    <row r="1222" spans="3:86" ht="21" thickBot="1">
      <c r="C1222" s="425"/>
      <c r="P1222" s="431"/>
      <c r="R1222" s="419"/>
      <c r="S1222" s="446"/>
      <c r="T1222" s="419"/>
      <c r="V1222" s="196"/>
      <c r="W1222" s="419"/>
      <c r="X1222" s="419"/>
      <c r="Z1222" s="419"/>
      <c r="AA1222" s="419"/>
      <c r="AB1222" s="419"/>
      <c r="AD1222" s="419"/>
      <c r="AE1222" s="419"/>
      <c r="AF1222" s="419"/>
      <c r="AH1222" s="419"/>
      <c r="AI1222" s="419"/>
      <c r="AJ1222" s="419"/>
      <c r="AL1222" s="419"/>
      <c r="AM1222" s="419"/>
      <c r="AN1222" s="403"/>
      <c r="AO1222" s="419"/>
      <c r="AP1222" s="419"/>
      <c r="AQ1222" s="419"/>
      <c r="AR1222" s="419"/>
      <c r="AS1222" s="419"/>
      <c r="AT1222" s="419"/>
      <c r="AU1222" s="419"/>
      <c r="AV1222" s="419"/>
      <c r="AX1222" s="419"/>
      <c r="AY1222" s="419"/>
      <c r="AZ1222" s="419"/>
      <c r="BB1222" s="419"/>
      <c r="BC1222" s="419"/>
      <c r="BD1222" s="419"/>
      <c r="BF1222" s="419"/>
      <c r="BG1222" s="419"/>
      <c r="BH1222" s="419"/>
      <c r="BJ1222" s="419"/>
      <c r="BK1222" s="419"/>
      <c r="BL1222" s="419"/>
      <c r="BN1222" s="419"/>
      <c r="BO1222" s="419"/>
      <c r="BP1222" s="419"/>
      <c r="BR1222" s="419"/>
      <c r="BS1222" s="419"/>
      <c r="BT1222" s="419"/>
      <c r="BV1222" s="419"/>
      <c r="BW1222" s="419"/>
      <c r="BX1222" s="397"/>
      <c r="BZ1222" s="449"/>
      <c r="CB1222" s="419"/>
      <c r="CC1222" s="419"/>
      <c r="CD1222" s="419"/>
      <c r="CF1222" s="419"/>
      <c r="CG1222" s="419"/>
      <c r="CH1222" s="419"/>
    </row>
    <row r="1223" spans="3:86" ht="21" thickBot="1">
      <c r="C1223" s="425"/>
      <c r="P1223" s="431"/>
      <c r="R1223" s="419"/>
      <c r="S1223" s="446"/>
      <c r="T1223" s="419"/>
      <c r="V1223" s="196"/>
      <c r="W1223" s="419"/>
      <c r="X1223" s="419"/>
      <c r="Z1223" s="419"/>
      <c r="AA1223" s="419"/>
      <c r="AB1223" s="419"/>
      <c r="AD1223" s="419"/>
      <c r="AE1223" s="419"/>
      <c r="AF1223" s="419"/>
      <c r="AH1223" s="419"/>
      <c r="AI1223" s="419"/>
      <c r="AJ1223" s="419"/>
      <c r="AL1223" s="419"/>
      <c r="AM1223" s="419"/>
      <c r="AN1223" s="403"/>
      <c r="AO1223" s="419"/>
      <c r="AP1223" s="419"/>
      <c r="AQ1223" s="419"/>
      <c r="AR1223" s="419"/>
      <c r="AS1223" s="419"/>
      <c r="AT1223" s="419"/>
      <c r="AU1223" s="419"/>
      <c r="AV1223" s="419"/>
      <c r="AX1223" s="419"/>
      <c r="AY1223" s="419"/>
      <c r="AZ1223" s="419"/>
      <c r="BB1223" s="419"/>
      <c r="BC1223" s="419"/>
      <c r="BD1223" s="419"/>
      <c r="BF1223" s="419"/>
      <c r="BG1223" s="419"/>
      <c r="BH1223" s="419"/>
      <c r="BJ1223" s="419"/>
      <c r="BK1223" s="419"/>
      <c r="BL1223" s="419"/>
      <c r="BN1223" s="419"/>
      <c r="BO1223" s="419"/>
      <c r="BP1223" s="419"/>
      <c r="BR1223" s="419"/>
      <c r="BS1223" s="419"/>
      <c r="BT1223" s="419"/>
      <c r="BV1223" s="419"/>
      <c r="BW1223" s="419"/>
      <c r="BX1223" s="397"/>
      <c r="BZ1223" s="449"/>
      <c r="CB1223" s="419"/>
      <c r="CC1223" s="419"/>
      <c r="CD1223" s="419"/>
      <c r="CF1223" s="419"/>
      <c r="CG1223" s="419"/>
      <c r="CH1223" s="419"/>
    </row>
    <row r="1224" spans="3:86" ht="21" thickBot="1">
      <c r="C1224" s="425"/>
      <c r="P1224" s="431"/>
      <c r="R1224" s="419"/>
      <c r="S1224" s="446"/>
      <c r="T1224" s="419"/>
      <c r="V1224" s="196"/>
      <c r="W1224" s="419"/>
      <c r="X1224" s="419"/>
      <c r="Z1224" s="419"/>
      <c r="AA1224" s="419"/>
      <c r="AB1224" s="419"/>
      <c r="AD1224" s="419"/>
      <c r="AE1224" s="419"/>
      <c r="AF1224" s="419"/>
      <c r="AH1224" s="419"/>
      <c r="AI1224" s="419"/>
      <c r="AJ1224" s="419"/>
      <c r="AL1224" s="419"/>
      <c r="AM1224" s="419"/>
      <c r="AN1224" s="403"/>
      <c r="AO1224" s="419"/>
      <c r="AP1224" s="419"/>
      <c r="AQ1224" s="419"/>
      <c r="AR1224" s="419"/>
      <c r="AS1224" s="419"/>
      <c r="AT1224" s="419"/>
      <c r="AU1224" s="419"/>
      <c r="AV1224" s="419"/>
      <c r="AX1224" s="419"/>
      <c r="AY1224" s="419"/>
      <c r="AZ1224" s="419"/>
      <c r="BB1224" s="419"/>
      <c r="BC1224" s="419"/>
      <c r="BD1224" s="419"/>
      <c r="BF1224" s="419"/>
      <c r="BG1224" s="419"/>
      <c r="BH1224" s="419"/>
      <c r="BJ1224" s="419"/>
      <c r="BK1224" s="419"/>
      <c r="BL1224" s="419"/>
      <c r="BN1224" s="419"/>
      <c r="BO1224" s="419"/>
      <c r="BP1224" s="419"/>
      <c r="BR1224" s="419"/>
      <c r="BS1224" s="419"/>
      <c r="BT1224" s="419"/>
      <c r="BV1224" s="419"/>
      <c r="BW1224" s="419"/>
      <c r="BX1224" s="397"/>
      <c r="BZ1224" s="449"/>
      <c r="CB1224" s="419"/>
      <c r="CC1224" s="419"/>
      <c r="CD1224" s="419"/>
      <c r="CF1224" s="419"/>
      <c r="CG1224" s="419"/>
      <c r="CH1224" s="419"/>
    </row>
    <row r="1225" spans="3:86" ht="21" thickBot="1">
      <c r="C1225" s="425"/>
      <c r="P1225" s="431"/>
      <c r="R1225" s="419"/>
      <c r="S1225" s="446"/>
      <c r="T1225" s="419"/>
      <c r="V1225" s="196"/>
      <c r="W1225" s="419"/>
      <c r="X1225" s="419"/>
      <c r="Z1225" s="419"/>
      <c r="AA1225" s="419"/>
      <c r="AB1225" s="419"/>
      <c r="AD1225" s="419"/>
      <c r="AE1225" s="419"/>
      <c r="AF1225" s="419"/>
      <c r="AH1225" s="419"/>
      <c r="AI1225" s="419"/>
      <c r="AJ1225" s="419"/>
      <c r="AL1225" s="419"/>
      <c r="AM1225" s="419"/>
      <c r="AN1225" s="403"/>
      <c r="AO1225" s="419"/>
      <c r="AP1225" s="419"/>
      <c r="AQ1225" s="419"/>
      <c r="AR1225" s="419"/>
      <c r="AS1225" s="419"/>
      <c r="AT1225" s="419"/>
      <c r="AU1225" s="419"/>
      <c r="AV1225" s="419"/>
      <c r="AX1225" s="419"/>
      <c r="AY1225" s="419"/>
      <c r="AZ1225" s="419"/>
      <c r="BB1225" s="419"/>
      <c r="BC1225" s="419"/>
      <c r="BD1225" s="419"/>
      <c r="BF1225" s="419"/>
      <c r="BG1225" s="419"/>
      <c r="BH1225" s="419"/>
      <c r="BJ1225" s="419"/>
      <c r="BK1225" s="419"/>
      <c r="BL1225" s="419"/>
      <c r="BN1225" s="419"/>
      <c r="BO1225" s="419"/>
      <c r="BP1225" s="419"/>
      <c r="BR1225" s="419"/>
      <c r="BS1225" s="419"/>
      <c r="BT1225" s="419"/>
      <c r="BV1225" s="419"/>
      <c r="BW1225" s="419"/>
      <c r="BX1225" s="397"/>
      <c r="BZ1225" s="449"/>
      <c r="CB1225" s="419"/>
      <c r="CC1225" s="419"/>
      <c r="CD1225" s="419"/>
      <c r="CF1225" s="419"/>
      <c r="CG1225" s="419"/>
      <c r="CH1225" s="419"/>
    </row>
    <row r="1226" spans="3:86" ht="21" thickBot="1">
      <c r="C1226" s="425"/>
      <c r="P1226" s="431"/>
      <c r="R1226" s="419"/>
      <c r="S1226" s="446"/>
      <c r="T1226" s="419"/>
      <c r="V1226" s="196"/>
      <c r="W1226" s="419"/>
      <c r="X1226" s="419"/>
      <c r="Z1226" s="419"/>
      <c r="AA1226" s="419"/>
      <c r="AB1226" s="419"/>
      <c r="AD1226" s="419"/>
      <c r="AE1226" s="419"/>
      <c r="AF1226" s="419"/>
      <c r="AH1226" s="419"/>
      <c r="AI1226" s="419"/>
      <c r="AJ1226" s="419"/>
      <c r="AL1226" s="419"/>
      <c r="AM1226" s="419"/>
      <c r="AN1226" s="403"/>
      <c r="AO1226" s="419"/>
      <c r="AP1226" s="419"/>
      <c r="AQ1226" s="419"/>
      <c r="AR1226" s="419"/>
      <c r="AS1226" s="419"/>
      <c r="AT1226" s="419"/>
      <c r="AU1226" s="419"/>
      <c r="AV1226" s="419"/>
      <c r="AX1226" s="419"/>
      <c r="AY1226" s="419"/>
      <c r="AZ1226" s="419"/>
      <c r="BB1226" s="419"/>
      <c r="BC1226" s="419"/>
      <c r="BD1226" s="419"/>
      <c r="BF1226" s="419"/>
      <c r="BG1226" s="419"/>
      <c r="BH1226" s="419"/>
      <c r="BJ1226" s="419"/>
      <c r="BK1226" s="419"/>
      <c r="BL1226" s="419"/>
      <c r="BN1226" s="419"/>
      <c r="BO1226" s="419"/>
      <c r="BP1226" s="419"/>
      <c r="BR1226" s="419"/>
      <c r="BS1226" s="419"/>
      <c r="BT1226" s="419"/>
      <c r="BV1226" s="419"/>
      <c r="BW1226" s="419"/>
      <c r="BX1226" s="397"/>
      <c r="BZ1226" s="449"/>
      <c r="CB1226" s="419"/>
      <c r="CC1226" s="419"/>
      <c r="CD1226" s="419"/>
      <c r="CF1226" s="419"/>
      <c r="CG1226" s="419"/>
      <c r="CH1226" s="419"/>
    </row>
    <row r="1227" spans="3:86" ht="21" thickBot="1">
      <c r="C1227" s="425"/>
      <c r="P1227" s="431"/>
      <c r="R1227" s="419"/>
      <c r="S1227" s="446"/>
      <c r="T1227" s="419"/>
      <c r="V1227" s="196"/>
      <c r="W1227" s="419"/>
      <c r="X1227" s="419"/>
      <c r="Z1227" s="419"/>
      <c r="AA1227" s="419"/>
      <c r="AB1227" s="419"/>
      <c r="AD1227" s="419"/>
      <c r="AE1227" s="419"/>
      <c r="AF1227" s="419"/>
      <c r="AH1227" s="419"/>
      <c r="AI1227" s="419"/>
      <c r="AJ1227" s="419"/>
      <c r="AL1227" s="419"/>
      <c r="AM1227" s="419"/>
      <c r="AN1227" s="403"/>
      <c r="AO1227" s="419"/>
      <c r="AP1227" s="419"/>
      <c r="AQ1227" s="419"/>
      <c r="AR1227" s="419"/>
      <c r="AS1227" s="419"/>
      <c r="AT1227" s="419"/>
      <c r="AU1227" s="419"/>
      <c r="AV1227" s="419"/>
      <c r="AX1227" s="419"/>
      <c r="AY1227" s="419"/>
      <c r="AZ1227" s="419"/>
      <c r="BB1227" s="419"/>
      <c r="BC1227" s="419"/>
      <c r="BD1227" s="419"/>
      <c r="BF1227" s="419"/>
      <c r="BG1227" s="419"/>
      <c r="BH1227" s="419"/>
      <c r="BJ1227" s="419"/>
      <c r="BK1227" s="419"/>
      <c r="BL1227" s="419"/>
      <c r="BN1227" s="419"/>
      <c r="BO1227" s="419"/>
      <c r="BP1227" s="419"/>
      <c r="BR1227" s="419"/>
      <c r="BS1227" s="419"/>
      <c r="BT1227" s="419"/>
      <c r="BV1227" s="419"/>
      <c r="BW1227" s="419"/>
      <c r="BX1227" s="397"/>
      <c r="BZ1227" s="449"/>
      <c r="CB1227" s="419"/>
      <c r="CC1227" s="419"/>
      <c r="CD1227" s="419"/>
      <c r="CF1227" s="419"/>
      <c r="CG1227" s="419"/>
      <c r="CH1227" s="419"/>
    </row>
    <row r="1228" spans="3:86" ht="21" thickBot="1">
      <c r="C1228" s="425"/>
      <c r="P1228" s="431"/>
      <c r="R1228" s="419"/>
      <c r="S1228" s="446"/>
      <c r="T1228" s="419"/>
      <c r="V1228" s="196"/>
      <c r="W1228" s="419"/>
      <c r="X1228" s="419"/>
      <c r="Z1228" s="419"/>
      <c r="AA1228" s="419"/>
      <c r="AB1228" s="419"/>
      <c r="AD1228" s="419"/>
      <c r="AE1228" s="419"/>
      <c r="AF1228" s="419"/>
      <c r="AH1228" s="419"/>
      <c r="AI1228" s="419"/>
      <c r="AJ1228" s="419"/>
      <c r="AL1228" s="419"/>
      <c r="AM1228" s="419"/>
      <c r="AN1228" s="403"/>
      <c r="AO1228" s="419"/>
      <c r="AP1228" s="419"/>
      <c r="AQ1228" s="419"/>
      <c r="AR1228" s="419"/>
      <c r="AS1228" s="419"/>
      <c r="AT1228" s="419"/>
      <c r="AU1228" s="419"/>
      <c r="AV1228" s="419"/>
      <c r="AX1228" s="419"/>
      <c r="AY1228" s="419"/>
      <c r="AZ1228" s="419"/>
      <c r="BB1228" s="419"/>
      <c r="BC1228" s="419"/>
      <c r="BD1228" s="419"/>
      <c r="BF1228" s="419"/>
      <c r="BG1228" s="419"/>
      <c r="BH1228" s="419"/>
      <c r="BJ1228" s="419"/>
      <c r="BK1228" s="419"/>
      <c r="BL1228" s="419"/>
      <c r="BN1228" s="419"/>
      <c r="BO1228" s="419"/>
      <c r="BP1228" s="419"/>
      <c r="BR1228" s="419"/>
      <c r="BS1228" s="419"/>
      <c r="BT1228" s="419"/>
      <c r="BV1228" s="419"/>
      <c r="BW1228" s="419"/>
      <c r="BX1228" s="397"/>
      <c r="BZ1228" s="449"/>
      <c r="CB1228" s="419"/>
      <c r="CC1228" s="419"/>
      <c r="CD1228" s="419"/>
      <c r="CF1228" s="419"/>
      <c r="CG1228" s="419"/>
      <c r="CH1228" s="419"/>
    </row>
    <row r="1229" spans="3:86" ht="21" thickBot="1">
      <c r="C1229" s="425"/>
      <c r="P1229" s="431"/>
      <c r="R1229" s="419"/>
      <c r="S1229" s="446"/>
      <c r="T1229" s="419"/>
      <c r="V1229" s="196"/>
      <c r="W1229" s="419"/>
      <c r="X1229" s="419"/>
      <c r="Z1229" s="419"/>
      <c r="AA1229" s="419"/>
      <c r="AB1229" s="419"/>
      <c r="AD1229" s="419"/>
      <c r="AE1229" s="419"/>
      <c r="AF1229" s="419"/>
      <c r="AH1229" s="419"/>
      <c r="AI1229" s="419"/>
      <c r="AJ1229" s="419"/>
      <c r="AL1229" s="419"/>
      <c r="AM1229" s="419"/>
      <c r="AN1229" s="403"/>
      <c r="AO1229" s="419"/>
      <c r="AP1229" s="419"/>
      <c r="AQ1229" s="419"/>
      <c r="AR1229" s="419"/>
      <c r="AS1229" s="419"/>
      <c r="AT1229" s="419"/>
      <c r="AU1229" s="419"/>
      <c r="AV1229" s="419"/>
      <c r="AX1229" s="419"/>
      <c r="AY1229" s="419"/>
      <c r="AZ1229" s="419"/>
      <c r="BB1229" s="419"/>
      <c r="BC1229" s="419"/>
      <c r="BD1229" s="419"/>
      <c r="BF1229" s="419"/>
      <c r="BG1229" s="419"/>
      <c r="BH1229" s="419"/>
      <c r="BJ1229" s="419"/>
      <c r="BK1229" s="419"/>
      <c r="BL1229" s="419"/>
      <c r="BN1229" s="419"/>
      <c r="BO1229" s="419"/>
      <c r="BP1229" s="419"/>
      <c r="BR1229" s="419"/>
      <c r="BS1229" s="419"/>
      <c r="BT1229" s="419"/>
      <c r="BV1229" s="419"/>
      <c r="BW1229" s="419"/>
      <c r="BX1229" s="397"/>
      <c r="BZ1229" s="449"/>
      <c r="CB1229" s="419"/>
      <c r="CC1229" s="419"/>
      <c r="CD1229" s="419"/>
      <c r="CF1229" s="419"/>
      <c r="CG1229" s="419"/>
      <c r="CH1229" s="419"/>
    </row>
    <row r="1230" spans="3:86" ht="21" thickBot="1">
      <c r="C1230" s="425"/>
      <c r="P1230" s="431"/>
      <c r="R1230" s="419"/>
      <c r="S1230" s="446"/>
      <c r="T1230" s="419"/>
      <c r="V1230" s="196"/>
      <c r="W1230" s="419"/>
      <c r="X1230" s="419"/>
      <c r="Z1230" s="419"/>
      <c r="AA1230" s="419"/>
      <c r="AB1230" s="419"/>
      <c r="AD1230" s="419"/>
      <c r="AE1230" s="419"/>
      <c r="AF1230" s="419"/>
      <c r="AH1230" s="419"/>
      <c r="AI1230" s="419"/>
      <c r="AJ1230" s="419"/>
      <c r="AL1230" s="419"/>
      <c r="AM1230" s="419"/>
      <c r="AN1230" s="403"/>
      <c r="AO1230" s="419"/>
      <c r="AP1230" s="419"/>
      <c r="AQ1230" s="419"/>
      <c r="AR1230" s="419"/>
      <c r="AS1230" s="419"/>
      <c r="AT1230" s="419"/>
      <c r="AU1230" s="419"/>
      <c r="AV1230" s="419"/>
      <c r="AX1230" s="419"/>
      <c r="AY1230" s="419"/>
      <c r="AZ1230" s="419"/>
      <c r="BB1230" s="419"/>
      <c r="BC1230" s="419"/>
      <c r="BD1230" s="419"/>
      <c r="BF1230" s="419"/>
      <c r="BG1230" s="419"/>
      <c r="BH1230" s="419"/>
      <c r="BJ1230" s="419"/>
      <c r="BK1230" s="419"/>
      <c r="BL1230" s="419"/>
      <c r="BN1230" s="419"/>
      <c r="BO1230" s="419"/>
      <c r="BP1230" s="419"/>
      <c r="BR1230" s="419"/>
      <c r="BS1230" s="419"/>
      <c r="BT1230" s="419"/>
      <c r="BV1230" s="419"/>
      <c r="BW1230" s="419"/>
      <c r="BX1230" s="397"/>
      <c r="BZ1230" s="449"/>
      <c r="CB1230" s="419"/>
      <c r="CC1230" s="419"/>
      <c r="CD1230" s="419"/>
      <c r="CF1230" s="419"/>
      <c r="CG1230" s="419"/>
      <c r="CH1230" s="419"/>
    </row>
    <row r="1231" spans="3:86" ht="21" thickBot="1">
      <c r="C1231" s="425"/>
      <c r="P1231" s="431"/>
      <c r="R1231" s="419"/>
      <c r="S1231" s="446"/>
      <c r="T1231" s="419"/>
      <c r="V1231" s="196"/>
      <c r="W1231" s="419"/>
      <c r="X1231" s="419"/>
      <c r="Z1231" s="419"/>
      <c r="AA1231" s="419"/>
      <c r="AB1231" s="419"/>
      <c r="AD1231" s="419"/>
      <c r="AE1231" s="419"/>
      <c r="AF1231" s="419"/>
      <c r="AH1231" s="419"/>
      <c r="AI1231" s="419"/>
      <c r="AJ1231" s="419"/>
      <c r="AL1231" s="419"/>
      <c r="AM1231" s="419"/>
      <c r="AN1231" s="403"/>
      <c r="AO1231" s="419"/>
      <c r="AP1231" s="419"/>
      <c r="AQ1231" s="419"/>
      <c r="AR1231" s="419"/>
      <c r="AS1231" s="419"/>
      <c r="AT1231" s="419"/>
      <c r="AU1231" s="419"/>
      <c r="AV1231" s="419"/>
      <c r="AX1231" s="419"/>
      <c r="AY1231" s="419"/>
      <c r="AZ1231" s="419"/>
      <c r="BB1231" s="419"/>
      <c r="BC1231" s="419"/>
      <c r="BD1231" s="419"/>
      <c r="BF1231" s="419"/>
      <c r="BG1231" s="419"/>
      <c r="BH1231" s="419"/>
      <c r="BJ1231" s="419"/>
      <c r="BK1231" s="419"/>
      <c r="BL1231" s="419"/>
      <c r="BN1231" s="419"/>
      <c r="BO1231" s="419"/>
      <c r="BP1231" s="419"/>
      <c r="BR1231" s="419"/>
      <c r="BS1231" s="419"/>
      <c r="BT1231" s="419"/>
      <c r="BV1231" s="419"/>
      <c r="BW1231" s="419"/>
      <c r="BX1231" s="397"/>
      <c r="BZ1231" s="449"/>
      <c r="CB1231" s="419"/>
      <c r="CC1231" s="419"/>
      <c r="CD1231" s="419"/>
      <c r="CF1231" s="419"/>
      <c r="CG1231" s="419"/>
      <c r="CH1231" s="419"/>
    </row>
    <row r="1232" spans="3:86" ht="21" thickBot="1">
      <c r="C1232" s="425"/>
      <c r="P1232" s="431"/>
      <c r="R1232" s="419"/>
      <c r="S1232" s="446"/>
      <c r="T1232" s="419"/>
      <c r="V1232" s="196"/>
      <c r="W1232" s="419"/>
      <c r="X1232" s="419"/>
      <c r="Z1232" s="419"/>
      <c r="AA1232" s="419"/>
      <c r="AB1232" s="419"/>
      <c r="AD1232" s="419"/>
      <c r="AE1232" s="419"/>
      <c r="AF1232" s="419"/>
      <c r="AH1232" s="419"/>
      <c r="AI1232" s="419"/>
      <c r="AJ1232" s="419"/>
      <c r="AL1232" s="419"/>
      <c r="AM1232" s="419"/>
      <c r="AN1232" s="403"/>
      <c r="AO1232" s="419"/>
      <c r="AP1232" s="419"/>
      <c r="AQ1232" s="419"/>
      <c r="AR1232" s="419"/>
      <c r="AS1232" s="419"/>
      <c r="AT1232" s="419"/>
      <c r="AU1232" s="419"/>
      <c r="AV1232" s="419"/>
      <c r="AX1232" s="419"/>
      <c r="AY1232" s="419"/>
      <c r="AZ1232" s="419"/>
      <c r="BB1232" s="419"/>
      <c r="BC1232" s="419"/>
      <c r="BD1232" s="419"/>
      <c r="BF1232" s="419"/>
      <c r="BG1232" s="419"/>
      <c r="BH1232" s="419"/>
      <c r="BJ1232" s="419"/>
      <c r="BK1232" s="419"/>
      <c r="BL1232" s="419"/>
      <c r="BN1232" s="419"/>
      <c r="BO1232" s="419"/>
      <c r="BP1232" s="419"/>
      <c r="BR1232" s="419"/>
      <c r="BS1232" s="419"/>
      <c r="BT1232" s="419"/>
      <c r="BV1232" s="419"/>
      <c r="BW1232" s="419"/>
      <c r="BX1232" s="397"/>
      <c r="BZ1232" s="449"/>
      <c r="CB1232" s="419"/>
      <c r="CC1232" s="419"/>
      <c r="CD1232" s="419"/>
      <c r="CF1232" s="419"/>
      <c r="CG1232" s="419"/>
      <c r="CH1232" s="419"/>
    </row>
    <row r="1233" spans="3:86" ht="21" thickBot="1">
      <c r="C1233" s="425"/>
      <c r="P1233" s="431"/>
      <c r="R1233" s="419"/>
      <c r="S1233" s="446"/>
      <c r="T1233" s="419"/>
      <c r="V1233" s="196"/>
      <c r="W1233" s="419"/>
      <c r="X1233" s="419"/>
      <c r="Z1233" s="419"/>
      <c r="AA1233" s="419"/>
      <c r="AB1233" s="419"/>
      <c r="AD1233" s="419"/>
      <c r="AE1233" s="419"/>
      <c r="AF1233" s="419"/>
      <c r="AH1233" s="419"/>
      <c r="AI1233" s="419"/>
      <c r="AJ1233" s="419"/>
      <c r="AL1233" s="419"/>
      <c r="AM1233" s="419"/>
      <c r="AN1233" s="403"/>
      <c r="AO1233" s="419"/>
      <c r="AP1233" s="419"/>
      <c r="AQ1233" s="419"/>
      <c r="AR1233" s="419"/>
      <c r="AS1233" s="419"/>
      <c r="AT1233" s="419"/>
      <c r="AU1233" s="419"/>
      <c r="AV1233" s="419"/>
      <c r="AX1233" s="419"/>
      <c r="AY1233" s="419"/>
      <c r="AZ1233" s="419"/>
      <c r="BB1233" s="419"/>
      <c r="BC1233" s="419"/>
      <c r="BD1233" s="419"/>
      <c r="BF1233" s="419"/>
      <c r="BG1233" s="419"/>
      <c r="BH1233" s="419"/>
      <c r="BJ1233" s="419"/>
      <c r="BK1233" s="419"/>
      <c r="BL1233" s="419"/>
      <c r="BN1233" s="419"/>
      <c r="BO1233" s="419"/>
      <c r="BP1233" s="419"/>
      <c r="BR1233" s="419"/>
      <c r="BS1233" s="419"/>
      <c r="BT1233" s="419"/>
      <c r="BV1233" s="419"/>
      <c r="BW1233" s="419"/>
      <c r="BX1233" s="397"/>
      <c r="BZ1233" s="449"/>
      <c r="CB1233" s="419"/>
      <c r="CC1233" s="419"/>
      <c r="CD1233" s="419"/>
      <c r="CF1233" s="419"/>
      <c r="CG1233" s="419"/>
      <c r="CH1233" s="419"/>
    </row>
    <row r="1234" spans="3:86" ht="21" thickBot="1">
      <c r="C1234" s="425"/>
      <c r="P1234" s="431"/>
      <c r="R1234" s="419"/>
      <c r="S1234" s="446"/>
      <c r="T1234" s="419"/>
      <c r="V1234" s="196"/>
      <c r="W1234" s="419"/>
      <c r="X1234" s="419"/>
      <c r="Z1234" s="419"/>
      <c r="AA1234" s="419"/>
      <c r="AB1234" s="419"/>
      <c r="AD1234" s="419"/>
      <c r="AE1234" s="419"/>
      <c r="AF1234" s="419"/>
      <c r="AH1234" s="419"/>
      <c r="AI1234" s="419"/>
      <c r="AJ1234" s="419"/>
      <c r="AL1234" s="419"/>
      <c r="AM1234" s="419"/>
      <c r="AN1234" s="403"/>
      <c r="AO1234" s="419"/>
      <c r="AP1234" s="419"/>
      <c r="AQ1234" s="419"/>
      <c r="AR1234" s="419"/>
      <c r="AS1234" s="419"/>
      <c r="AT1234" s="419"/>
      <c r="AU1234" s="419"/>
      <c r="AV1234" s="419"/>
      <c r="AX1234" s="419"/>
      <c r="AY1234" s="419"/>
      <c r="AZ1234" s="419"/>
      <c r="BB1234" s="419"/>
      <c r="BC1234" s="419"/>
      <c r="BD1234" s="419"/>
      <c r="BF1234" s="419"/>
      <c r="BG1234" s="419"/>
      <c r="BH1234" s="419"/>
      <c r="BJ1234" s="419"/>
      <c r="BK1234" s="419"/>
      <c r="BL1234" s="419"/>
      <c r="BN1234" s="419"/>
      <c r="BO1234" s="419"/>
      <c r="BP1234" s="419"/>
      <c r="BR1234" s="419"/>
      <c r="BS1234" s="419"/>
      <c r="BT1234" s="419"/>
      <c r="BV1234" s="419"/>
      <c r="BW1234" s="419"/>
      <c r="BX1234" s="397"/>
      <c r="BZ1234" s="449"/>
      <c r="CB1234" s="419"/>
      <c r="CC1234" s="419"/>
      <c r="CD1234" s="419"/>
      <c r="CF1234" s="419"/>
      <c r="CG1234" s="419"/>
      <c r="CH1234" s="419"/>
    </row>
    <row r="1235" spans="3:86" ht="21" thickBot="1">
      <c r="C1235" s="425"/>
      <c r="P1235" s="431"/>
      <c r="R1235" s="419"/>
      <c r="S1235" s="446"/>
      <c r="T1235" s="419"/>
      <c r="V1235" s="196"/>
      <c r="W1235" s="419"/>
      <c r="X1235" s="419"/>
      <c r="Z1235" s="419"/>
      <c r="AA1235" s="419"/>
      <c r="AB1235" s="419"/>
      <c r="AD1235" s="419"/>
      <c r="AE1235" s="419"/>
      <c r="AF1235" s="419"/>
      <c r="AH1235" s="419"/>
      <c r="AI1235" s="419"/>
      <c r="AJ1235" s="419"/>
      <c r="AL1235" s="419"/>
      <c r="AM1235" s="419"/>
      <c r="AN1235" s="403"/>
      <c r="AO1235" s="419"/>
      <c r="AP1235" s="419"/>
      <c r="AQ1235" s="419"/>
      <c r="AR1235" s="419"/>
      <c r="AS1235" s="419"/>
      <c r="AT1235" s="419"/>
      <c r="AU1235" s="419"/>
      <c r="AV1235" s="419"/>
      <c r="AX1235" s="419"/>
      <c r="AY1235" s="419"/>
      <c r="AZ1235" s="419"/>
      <c r="BB1235" s="419"/>
      <c r="BC1235" s="419"/>
      <c r="BD1235" s="419"/>
      <c r="BF1235" s="419"/>
      <c r="BG1235" s="419"/>
      <c r="BH1235" s="419"/>
      <c r="BJ1235" s="419"/>
      <c r="BK1235" s="419"/>
      <c r="BL1235" s="419"/>
      <c r="BN1235" s="419"/>
      <c r="BO1235" s="419"/>
      <c r="BP1235" s="419"/>
      <c r="BR1235" s="419"/>
      <c r="BS1235" s="419"/>
      <c r="BT1235" s="419"/>
      <c r="BV1235" s="419"/>
      <c r="BW1235" s="419"/>
      <c r="BX1235" s="397"/>
      <c r="BZ1235" s="449"/>
      <c r="CB1235" s="419"/>
      <c r="CC1235" s="419"/>
      <c r="CD1235" s="419"/>
      <c r="CF1235" s="419"/>
      <c r="CG1235" s="419"/>
      <c r="CH1235" s="419"/>
    </row>
    <row r="1236" spans="3:86" ht="21" thickBot="1">
      <c r="C1236" s="425"/>
      <c r="P1236" s="431"/>
      <c r="R1236" s="419"/>
      <c r="S1236" s="446"/>
      <c r="T1236" s="419"/>
      <c r="V1236" s="196"/>
      <c r="W1236" s="419"/>
      <c r="X1236" s="419"/>
      <c r="Z1236" s="419"/>
      <c r="AA1236" s="419"/>
      <c r="AB1236" s="419"/>
      <c r="AD1236" s="419"/>
      <c r="AE1236" s="419"/>
      <c r="AF1236" s="419"/>
      <c r="AH1236" s="419"/>
      <c r="AI1236" s="419"/>
      <c r="AJ1236" s="419"/>
      <c r="AL1236" s="419"/>
      <c r="AM1236" s="419"/>
      <c r="AN1236" s="403"/>
      <c r="AO1236" s="419"/>
      <c r="AP1236" s="419"/>
      <c r="AQ1236" s="419"/>
      <c r="AR1236" s="419"/>
      <c r="AS1236" s="419"/>
      <c r="AT1236" s="419"/>
      <c r="AU1236" s="419"/>
      <c r="AV1236" s="419"/>
      <c r="AX1236" s="419"/>
      <c r="AY1236" s="419"/>
      <c r="AZ1236" s="419"/>
      <c r="BB1236" s="419"/>
      <c r="BC1236" s="419"/>
      <c r="BD1236" s="419"/>
      <c r="BF1236" s="419"/>
      <c r="BG1236" s="419"/>
      <c r="BH1236" s="419"/>
      <c r="BJ1236" s="419"/>
      <c r="BK1236" s="419"/>
      <c r="BL1236" s="419"/>
      <c r="BN1236" s="419"/>
      <c r="BO1236" s="419"/>
      <c r="BP1236" s="419"/>
      <c r="BR1236" s="419"/>
      <c r="BS1236" s="419"/>
      <c r="BT1236" s="419"/>
      <c r="BV1236" s="419"/>
      <c r="BW1236" s="419"/>
      <c r="BX1236" s="397"/>
      <c r="BZ1236" s="449"/>
      <c r="CB1236" s="419"/>
      <c r="CC1236" s="419"/>
      <c r="CD1236" s="419"/>
      <c r="CF1236" s="419"/>
      <c r="CG1236" s="419"/>
      <c r="CH1236" s="419"/>
    </row>
    <row r="1237" spans="3:86" ht="21" thickBot="1">
      <c r="C1237" s="425"/>
      <c r="P1237" s="431"/>
      <c r="R1237" s="419"/>
      <c r="S1237" s="446"/>
      <c r="T1237" s="419"/>
      <c r="V1237" s="196"/>
      <c r="W1237" s="419"/>
      <c r="X1237" s="419"/>
      <c r="Z1237" s="419"/>
      <c r="AA1237" s="419"/>
      <c r="AB1237" s="419"/>
      <c r="AD1237" s="419"/>
      <c r="AE1237" s="419"/>
      <c r="AF1237" s="419"/>
      <c r="AH1237" s="419"/>
      <c r="AI1237" s="419"/>
      <c r="AJ1237" s="419"/>
      <c r="AL1237" s="419"/>
      <c r="AM1237" s="419"/>
      <c r="AN1237" s="403"/>
      <c r="AO1237" s="419"/>
      <c r="AP1237" s="419"/>
      <c r="AQ1237" s="419"/>
      <c r="AR1237" s="419"/>
      <c r="AS1237" s="419"/>
      <c r="AT1237" s="419"/>
      <c r="AU1237" s="419"/>
      <c r="AV1237" s="419"/>
      <c r="AX1237" s="419"/>
      <c r="AY1237" s="419"/>
      <c r="AZ1237" s="419"/>
      <c r="BB1237" s="419"/>
      <c r="BC1237" s="419"/>
      <c r="BD1237" s="419"/>
      <c r="BF1237" s="419"/>
      <c r="BG1237" s="419"/>
      <c r="BH1237" s="419"/>
      <c r="BJ1237" s="419"/>
      <c r="BK1237" s="419"/>
      <c r="BL1237" s="419"/>
      <c r="BN1237" s="419"/>
      <c r="BO1237" s="419"/>
      <c r="BP1237" s="419"/>
      <c r="BR1237" s="419"/>
      <c r="BS1237" s="419"/>
      <c r="BT1237" s="419"/>
      <c r="BV1237" s="419"/>
      <c r="BW1237" s="419"/>
      <c r="BX1237" s="397"/>
      <c r="BZ1237" s="449"/>
      <c r="CB1237" s="419"/>
      <c r="CC1237" s="419"/>
      <c r="CD1237" s="419"/>
      <c r="CF1237" s="419"/>
      <c r="CG1237" s="419"/>
      <c r="CH1237" s="419"/>
    </row>
    <row r="1238" spans="3:86" ht="21" thickBot="1">
      <c r="C1238" s="425"/>
      <c r="P1238" s="431"/>
      <c r="R1238" s="419"/>
      <c r="S1238" s="446"/>
      <c r="T1238" s="419"/>
      <c r="V1238" s="196"/>
      <c r="W1238" s="419"/>
      <c r="X1238" s="419"/>
      <c r="Z1238" s="419"/>
      <c r="AA1238" s="419"/>
      <c r="AB1238" s="419"/>
      <c r="AD1238" s="419"/>
      <c r="AE1238" s="419"/>
      <c r="AF1238" s="419"/>
      <c r="AH1238" s="419"/>
      <c r="AI1238" s="419"/>
      <c r="AJ1238" s="419"/>
      <c r="AL1238" s="419"/>
      <c r="AM1238" s="419"/>
      <c r="AN1238" s="403"/>
      <c r="AO1238" s="419"/>
      <c r="AP1238" s="419"/>
      <c r="AQ1238" s="419"/>
      <c r="AR1238" s="419"/>
      <c r="AS1238" s="419"/>
      <c r="AT1238" s="419"/>
      <c r="AU1238" s="419"/>
      <c r="AV1238" s="419"/>
      <c r="AX1238" s="419"/>
      <c r="AY1238" s="419"/>
      <c r="AZ1238" s="419"/>
      <c r="BB1238" s="419"/>
      <c r="BC1238" s="419"/>
      <c r="BD1238" s="419"/>
      <c r="BF1238" s="419"/>
      <c r="BG1238" s="419"/>
      <c r="BH1238" s="419"/>
      <c r="BJ1238" s="419"/>
      <c r="BK1238" s="419"/>
      <c r="BL1238" s="419"/>
      <c r="BN1238" s="419"/>
      <c r="BO1238" s="419"/>
      <c r="BP1238" s="419"/>
      <c r="BR1238" s="419"/>
      <c r="BS1238" s="419"/>
      <c r="BT1238" s="419"/>
      <c r="BV1238" s="419"/>
      <c r="BW1238" s="419"/>
      <c r="BX1238" s="397"/>
      <c r="BZ1238" s="449"/>
      <c r="CB1238" s="419"/>
      <c r="CC1238" s="419"/>
      <c r="CD1238" s="419"/>
      <c r="CF1238" s="419"/>
      <c r="CG1238" s="419"/>
      <c r="CH1238" s="419"/>
    </row>
    <row r="1239" spans="3:86" ht="21" thickBot="1">
      <c r="C1239" s="425"/>
      <c r="P1239" s="431"/>
      <c r="R1239" s="419"/>
      <c r="S1239" s="446"/>
      <c r="T1239" s="419"/>
      <c r="V1239" s="196"/>
      <c r="W1239" s="419"/>
      <c r="X1239" s="419"/>
      <c r="Z1239" s="419"/>
      <c r="AA1239" s="419"/>
      <c r="AB1239" s="419"/>
      <c r="AD1239" s="419"/>
      <c r="AE1239" s="419"/>
      <c r="AF1239" s="419"/>
      <c r="AH1239" s="419"/>
      <c r="AI1239" s="419"/>
      <c r="AJ1239" s="419"/>
      <c r="AL1239" s="419"/>
      <c r="AM1239" s="419"/>
      <c r="AN1239" s="403"/>
      <c r="AO1239" s="419"/>
      <c r="AP1239" s="419"/>
      <c r="AQ1239" s="419"/>
      <c r="AR1239" s="419"/>
      <c r="AS1239" s="419"/>
      <c r="AT1239" s="419"/>
      <c r="AU1239" s="419"/>
      <c r="AV1239" s="419"/>
      <c r="AX1239" s="419"/>
      <c r="AY1239" s="419"/>
      <c r="AZ1239" s="419"/>
      <c r="BB1239" s="419"/>
      <c r="BC1239" s="419"/>
      <c r="BD1239" s="419"/>
      <c r="BF1239" s="419"/>
      <c r="BG1239" s="419"/>
      <c r="BH1239" s="419"/>
      <c r="BJ1239" s="419"/>
      <c r="BK1239" s="419"/>
      <c r="BL1239" s="419"/>
      <c r="BN1239" s="419"/>
      <c r="BO1239" s="419"/>
      <c r="BP1239" s="419"/>
      <c r="BR1239" s="419"/>
      <c r="BS1239" s="419"/>
      <c r="BT1239" s="419"/>
      <c r="BV1239" s="419"/>
      <c r="BW1239" s="419"/>
      <c r="BX1239" s="397"/>
      <c r="BZ1239" s="449"/>
      <c r="CB1239" s="419"/>
      <c r="CC1239" s="419"/>
      <c r="CD1239" s="419"/>
      <c r="CF1239" s="419"/>
      <c r="CG1239" s="419"/>
      <c r="CH1239" s="419"/>
    </row>
    <row r="1240" spans="3:86" ht="21" thickBot="1">
      <c r="C1240" s="425"/>
      <c r="P1240" s="431"/>
      <c r="R1240" s="419"/>
      <c r="S1240" s="446"/>
      <c r="T1240" s="419"/>
      <c r="V1240" s="196"/>
      <c r="W1240" s="419"/>
      <c r="X1240" s="419"/>
      <c r="Z1240" s="419"/>
      <c r="AA1240" s="419"/>
      <c r="AB1240" s="419"/>
      <c r="AD1240" s="419"/>
      <c r="AE1240" s="419"/>
      <c r="AF1240" s="419"/>
      <c r="AH1240" s="419"/>
      <c r="AI1240" s="419"/>
      <c r="AJ1240" s="419"/>
      <c r="AL1240" s="419"/>
      <c r="AM1240" s="419"/>
      <c r="AN1240" s="403"/>
      <c r="AO1240" s="419"/>
      <c r="AP1240" s="419"/>
      <c r="AQ1240" s="419"/>
      <c r="AR1240" s="419"/>
      <c r="AS1240" s="419"/>
      <c r="AT1240" s="419"/>
      <c r="AU1240" s="419"/>
      <c r="AV1240" s="419"/>
      <c r="AX1240" s="419"/>
      <c r="AY1240" s="419"/>
      <c r="AZ1240" s="419"/>
      <c r="BB1240" s="419"/>
      <c r="BC1240" s="419"/>
      <c r="BD1240" s="419"/>
      <c r="BF1240" s="419"/>
      <c r="BG1240" s="419"/>
      <c r="BH1240" s="419"/>
      <c r="BJ1240" s="419"/>
      <c r="BK1240" s="419"/>
      <c r="BL1240" s="419"/>
      <c r="BN1240" s="419"/>
      <c r="BO1240" s="419"/>
      <c r="BP1240" s="419"/>
      <c r="BR1240" s="419"/>
      <c r="BS1240" s="419"/>
      <c r="BT1240" s="419"/>
      <c r="BV1240" s="419"/>
      <c r="BW1240" s="419"/>
      <c r="BX1240" s="397"/>
      <c r="BZ1240" s="449"/>
      <c r="CB1240" s="419"/>
      <c r="CC1240" s="419"/>
      <c r="CD1240" s="419"/>
      <c r="CF1240" s="419"/>
      <c r="CG1240" s="419"/>
      <c r="CH1240" s="419"/>
    </row>
    <row r="1241" spans="3:86" ht="21" thickBot="1">
      <c r="C1241" s="425"/>
      <c r="P1241" s="431"/>
      <c r="R1241" s="419"/>
      <c r="S1241" s="446"/>
      <c r="T1241" s="419"/>
      <c r="V1241" s="196"/>
      <c r="W1241" s="419"/>
      <c r="X1241" s="419"/>
      <c r="Z1241" s="419"/>
      <c r="AA1241" s="419"/>
      <c r="AB1241" s="419"/>
      <c r="AD1241" s="419"/>
      <c r="AE1241" s="419"/>
      <c r="AF1241" s="419"/>
      <c r="AH1241" s="419"/>
      <c r="AI1241" s="419"/>
      <c r="AJ1241" s="419"/>
      <c r="AL1241" s="419"/>
      <c r="AM1241" s="419"/>
      <c r="AN1241" s="403"/>
      <c r="AO1241" s="419"/>
      <c r="AP1241" s="419"/>
      <c r="AQ1241" s="419"/>
      <c r="AR1241" s="419"/>
      <c r="AS1241" s="419"/>
      <c r="AT1241" s="419"/>
      <c r="AU1241" s="419"/>
      <c r="AV1241" s="419"/>
      <c r="AX1241" s="419"/>
      <c r="AY1241" s="419"/>
      <c r="AZ1241" s="419"/>
      <c r="BB1241" s="419"/>
      <c r="BC1241" s="419"/>
      <c r="BD1241" s="419"/>
      <c r="BF1241" s="419"/>
      <c r="BG1241" s="419"/>
      <c r="BH1241" s="419"/>
      <c r="BJ1241" s="419"/>
      <c r="BK1241" s="419"/>
      <c r="BL1241" s="419"/>
      <c r="BN1241" s="419"/>
      <c r="BO1241" s="419"/>
      <c r="BP1241" s="419"/>
      <c r="BR1241" s="419"/>
      <c r="BS1241" s="419"/>
      <c r="BT1241" s="419"/>
      <c r="BV1241" s="419"/>
      <c r="BW1241" s="419"/>
      <c r="BX1241" s="397"/>
      <c r="BZ1241" s="449"/>
      <c r="CB1241" s="419"/>
      <c r="CC1241" s="419"/>
      <c r="CD1241" s="419"/>
      <c r="CF1241" s="419"/>
      <c r="CG1241" s="419"/>
      <c r="CH1241" s="419"/>
    </row>
    <row r="1242" spans="3:86" ht="21" thickBot="1">
      <c r="C1242" s="425"/>
      <c r="P1242" s="431"/>
      <c r="R1242" s="419"/>
      <c r="S1242" s="446"/>
      <c r="T1242" s="419"/>
      <c r="V1242" s="196"/>
      <c r="W1242" s="419"/>
      <c r="X1242" s="419"/>
      <c r="Z1242" s="419"/>
      <c r="AA1242" s="419"/>
      <c r="AB1242" s="419"/>
      <c r="AD1242" s="419"/>
      <c r="AE1242" s="419"/>
      <c r="AF1242" s="419"/>
      <c r="AH1242" s="419"/>
      <c r="AI1242" s="419"/>
      <c r="AJ1242" s="419"/>
      <c r="AL1242" s="419"/>
      <c r="AM1242" s="419"/>
      <c r="AN1242" s="403"/>
      <c r="AO1242" s="419"/>
      <c r="AP1242" s="419"/>
      <c r="AQ1242" s="419"/>
      <c r="AR1242" s="419"/>
      <c r="AS1242" s="419"/>
      <c r="AT1242" s="419"/>
      <c r="AU1242" s="419"/>
      <c r="AV1242" s="419"/>
      <c r="AX1242" s="419"/>
      <c r="AY1242" s="419"/>
      <c r="AZ1242" s="419"/>
      <c r="BB1242" s="419"/>
      <c r="BC1242" s="419"/>
      <c r="BD1242" s="419"/>
      <c r="BF1242" s="419"/>
      <c r="BG1242" s="419"/>
      <c r="BH1242" s="419"/>
      <c r="BJ1242" s="419"/>
      <c r="BK1242" s="419"/>
      <c r="BL1242" s="419"/>
      <c r="BN1242" s="419"/>
      <c r="BO1242" s="419"/>
      <c r="BP1242" s="419"/>
      <c r="BR1242" s="419"/>
      <c r="BS1242" s="419"/>
      <c r="BT1242" s="419"/>
      <c r="BV1242" s="419"/>
      <c r="BW1242" s="419"/>
      <c r="BX1242" s="397"/>
      <c r="BZ1242" s="449"/>
      <c r="CB1242" s="419"/>
      <c r="CC1242" s="419"/>
      <c r="CD1242" s="419"/>
      <c r="CF1242" s="419"/>
      <c r="CG1242" s="419"/>
      <c r="CH1242" s="419"/>
    </row>
    <row r="1243" spans="3:86" ht="21" thickBot="1">
      <c r="C1243" s="425"/>
      <c r="P1243" s="431"/>
      <c r="R1243" s="419"/>
      <c r="S1243" s="446"/>
      <c r="T1243" s="419"/>
      <c r="V1243" s="196"/>
      <c r="W1243" s="419"/>
      <c r="X1243" s="419"/>
      <c r="Z1243" s="419"/>
      <c r="AA1243" s="419"/>
      <c r="AB1243" s="419"/>
      <c r="AD1243" s="419"/>
      <c r="AE1243" s="419"/>
      <c r="AF1243" s="419"/>
      <c r="AH1243" s="419"/>
      <c r="AI1243" s="419"/>
      <c r="AJ1243" s="419"/>
      <c r="AL1243" s="419"/>
      <c r="AM1243" s="419"/>
      <c r="AN1243" s="403"/>
      <c r="AO1243" s="419"/>
      <c r="AP1243" s="419"/>
      <c r="AQ1243" s="419"/>
      <c r="AR1243" s="419"/>
      <c r="AS1243" s="419"/>
      <c r="AT1243" s="419"/>
      <c r="AU1243" s="419"/>
      <c r="AV1243" s="419"/>
      <c r="AX1243" s="419"/>
      <c r="AY1243" s="419"/>
      <c r="AZ1243" s="419"/>
      <c r="BB1243" s="419"/>
      <c r="BC1243" s="419"/>
      <c r="BD1243" s="419"/>
      <c r="BF1243" s="419"/>
      <c r="BG1243" s="419"/>
      <c r="BH1243" s="419"/>
      <c r="BJ1243" s="419"/>
      <c r="BK1243" s="419"/>
      <c r="BL1243" s="419"/>
      <c r="BN1243" s="419"/>
      <c r="BO1243" s="419"/>
      <c r="BP1243" s="419"/>
      <c r="BR1243" s="419"/>
      <c r="BS1243" s="419"/>
      <c r="BT1243" s="419"/>
      <c r="BV1243" s="419"/>
      <c r="BW1243" s="419"/>
      <c r="BX1243" s="397"/>
      <c r="BZ1243" s="449"/>
      <c r="CB1243" s="419"/>
      <c r="CC1243" s="419"/>
      <c r="CD1243" s="419"/>
      <c r="CF1243" s="419"/>
      <c r="CG1243" s="419"/>
      <c r="CH1243" s="419"/>
    </row>
    <row r="1244" spans="3:86" ht="21" thickBot="1">
      <c r="C1244" s="425"/>
      <c r="P1244" s="431"/>
      <c r="R1244" s="419"/>
      <c r="S1244" s="446"/>
      <c r="T1244" s="419"/>
      <c r="V1244" s="196"/>
      <c r="W1244" s="419"/>
      <c r="X1244" s="419"/>
      <c r="Z1244" s="419"/>
      <c r="AA1244" s="419"/>
      <c r="AB1244" s="419"/>
      <c r="AD1244" s="419"/>
      <c r="AE1244" s="419"/>
      <c r="AF1244" s="419"/>
      <c r="AH1244" s="419"/>
      <c r="AI1244" s="419"/>
      <c r="AJ1244" s="419"/>
      <c r="AL1244" s="419"/>
      <c r="AM1244" s="419"/>
      <c r="AN1244" s="403"/>
      <c r="AO1244" s="419"/>
      <c r="AP1244" s="419"/>
      <c r="AQ1244" s="419"/>
      <c r="AR1244" s="419"/>
      <c r="AS1244" s="419"/>
      <c r="AT1244" s="419"/>
      <c r="AU1244" s="419"/>
      <c r="AV1244" s="419"/>
      <c r="AX1244" s="419"/>
      <c r="AY1244" s="419"/>
      <c r="AZ1244" s="419"/>
      <c r="BB1244" s="419"/>
      <c r="BC1244" s="419"/>
      <c r="BD1244" s="419"/>
      <c r="BF1244" s="419"/>
      <c r="BG1244" s="419"/>
      <c r="BH1244" s="419"/>
      <c r="BJ1244" s="419"/>
      <c r="BK1244" s="419"/>
      <c r="BL1244" s="419"/>
      <c r="BN1244" s="419"/>
      <c r="BO1244" s="419"/>
      <c r="BP1244" s="419"/>
      <c r="BR1244" s="419"/>
      <c r="BS1244" s="419"/>
      <c r="BT1244" s="419"/>
      <c r="BV1244" s="419"/>
      <c r="BW1244" s="419"/>
      <c r="BX1244" s="397"/>
      <c r="BZ1244" s="449"/>
      <c r="CB1244" s="419"/>
      <c r="CC1244" s="419"/>
      <c r="CD1244" s="419"/>
      <c r="CF1244" s="419"/>
      <c r="CG1244" s="419"/>
      <c r="CH1244" s="419"/>
    </row>
    <row r="1245" spans="3:86" ht="21" thickBot="1">
      <c r="C1245" s="425"/>
      <c r="P1245" s="431"/>
      <c r="R1245" s="419"/>
      <c r="S1245" s="446"/>
      <c r="T1245" s="419"/>
      <c r="V1245" s="196"/>
      <c r="W1245" s="419"/>
      <c r="X1245" s="419"/>
      <c r="Z1245" s="419"/>
      <c r="AA1245" s="419"/>
      <c r="AB1245" s="419"/>
      <c r="AD1245" s="419"/>
      <c r="AE1245" s="419"/>
      <c r="AF1245" s="419"/>
      <c r="AH1245" s="419"/>
      <c r="AI1245" s="419"/>
      <c r="AJ1245" s="419"/>
      <c r="AL1245" s="419"/>
      <c r="AM1245" s="419"/>
      <c r="AN1245" s="403"/>
      <c r="AO1245" s="419"/>
      <c r="AP1245" s="419"/>
      <c r="AQ1245" s="419"/>
      <c r="AR1245" s="419"/>
      <c r="AS1245" s="419"/>
      <c r="AT1245" s="419"/>
      <c r="AU1245" s="419"/>
      <c r="AV1245" s="419"/>
      <c r="AX1245" s="419"/>
      <c r="AY1245" s="419"/>
      <c r="AZ1245" s="419"/>
      <c r="BB1245" s="419"/>
      <c r="BC1245" s="419"/>
      <c r="BD1245" s="419"/>
      <c r="BF1245" s="419"/>
      <c r="BG1245" s="419"/>
      <c r="BH1245" s="419"/>
      <c r="BJ1245" s="419"/>
      <c r="BK1245" s="419"/>
      <c r="BL1245" s="419"/>
      <c r="BN1245" s="419"/>
      <c r="BO1245" s="419"/>
      <c r="BP1245" s="419"/>
      <c r="BR1245" s="419"/>
      <c r="BS1245" s="419"/>
      <c r="BT1245" s="419"/>
      <c r="BV1245" s="419"/>
      <c r="BW1245" s="419"/>
      <c r="BX1245" s="397"/>
      <c r="BZ1245" s="449"/>
      <c r="CB1245" s="419"/>
      <c r="CC1245" s="419"/>
      <c r="CD1245" s="419"/>
      <c r="CF1245" s="419"/>
      <c r="CG1245" s="419"/>
      <c r="CH1245" s="419"/>
    </row>
    <row r="1246" spans="3:86" ht="21" thickBot="1">
      <c r="C1246" s="425"/>
      <c r="P1246" s="431"/>
      <c r="R1246" s="419"/>
      <c r="S1246" s="446"/>
      <c r="T1246" s="419"/>
      <c r="V1246" s="196"/>
      <c r="W1246" s="419"/>
      <c r="X1246" s="419"/>
      <c r="Z1246" s="419"/>
      <c r="AA1246" s="419"/>
      <c r="AB1246" s="419"/>
      <c r="AD1246" s="419"/>
      <c r="AE1246" s="419"/>
      <c r="AF1246" s="419"/>
      <c r="AH1246" s="419"/>
      <c r="AI1246" s="419"/>
      <c r="AJ1246" s="419"/>
      <c r="AL1246" s="419"/>
      <c r="AM1246" s="419"/>
      <c r="AN1246" s="403"/>
      <c r="AO1246" s="419"/>
      <c r="AP1246" s="419"/>
      <c r="AQ1246" s="419"/>
      <c r="AR1246" s="419"/>
      <c r="AS1246" s="419"/>
      <c r="AT1246" s="419"/>
      <c r="AU1246" s="419"/>
      <c r="AV1246" s="419"/>
      <c r="AX1246" s="419"/>
      <c r="AY1246" s="419"/>
      <c r="AZ1246" s="419"/>
      <c r="BB1246" s="419"/>
      <c r="BC1246" s="419"/>
      <c r="BD1246" s="419"/>
      <c r="BF1246" s="419"/>
      <c r="BG1246" s="419"/>
      <c r="BH1246" s="419"/>
      <c r="BJ1246" s="419"/>
      <c r="BK1246" s="419"/>
      <c r="BL1246" s="419"/>
      <c r="BN1246" s="419"/>
      <c r="BO1246" s="419"/>
      <c r="BP1246" s="419"/>
      <c r="BR1246" s="419"/>
      <c r="BS1246" s="419"/>
      <c r="BT1246" s="419"/>
      <c r="BV1246" s="419"/>
      <c r="BW1246" s="419"/>
      <c r="BX1246" s="397"/>
      <c r="BZ1246" s="449"/>
      <c r="CB1246" s="419"/>
      <c r="CC1246" s="419"/>
      <c r="CD1246" s="419"/>
      <c r="CF1246" s="419"/>
      <c r="CG1246" s="419"/>
      <c r="CH1246" s="419"/>
    </row>
    <row r="1247" spans="3:86" ht="21" thickBot="1">
      <c r="C1247" s="425"/>
      <c r="P1247" s="431"/>
      <c r="R1247" s="419"/>
      <c r="S1247" s="446"/>
      <c r="T1247" s="419"/>
      <c r="V1247" s="196"/>
      <c r="W1247" s="419"/>
      <c r="X1247" s="419"/>
      <c r="Z1247" s="419"/>
      <c r="AA1247" s="419"/>
      <c r="AB1247" s="419"/>
      <c r="AD1247" s="419"/>
      <c r="AE1247" s="419"/>
      <c r="AF1247" s="419"/>
      <c r="AH1247" s="419"/>
      <c r="AI1247" s="419"/>
      <c r="AJ1247" s="419"/>
      <c r="AL1247" s="419"/>
      <c r="AM1247" s="419"/>
      <c r="AN1247" s="403"/>
      <c r="AO1247" s="419"/>
      <c r="AP1247" s="419"/>
      <c r="AQ1247" s="419"/>
      <c r="AR1247" s="419"/>
      <c r="AS1247" s="419"/>
      <c r="AT1247" s="419"/>
      <c r="AU1247" s="419"/>
      <c r="AV1247" s="419"/>
      <c r="AX1247" s="419"/>
      <c r="AY1247" s="419"/>
      <c r="AZ1247" s="419"/>
      <c r="BB1247" s="419"/>
      <c r="BC1247" s="419"/>
      <c r="BD1247" s="419"/>
      <c r="BF1247" s="419"/>
      <c r="BG1247" s="419"/>
      <c r="BH1247" s="419"/>
      <c r="BJ1247" s="419"/>
      <c r="BK1247" s="419"/>
      <c r="BL1247" s="419"/>
      <c r="BN1247" s="419"/>
      <c r="BO1247" s="419"/>
      <c r="BP1247" s="419"/>
      <c r="BR1247" s="419"/>
      <c r="BS1247" s="419"/>
      <c r="BT1247" s="419"/>
      <c r="BV1247" s="419"/>
      <c r="BW1247" s="419"/>
      <c r="BX1247" s="397"/>
      <c r="BZ1247" s="449"/>
      <c r="CB1247" s="419"/>
      <c r="CC1247" s="419"/>
      <c r="CD1247" s="419"/>
      <c r="CF1247" s="419"/>
      <c r="CG1247" s="419"/>
      <c r="CH1247" s="419"/>
    </row>
    <row r="1248" spans="3:86" ht="21" thickBot="1">
      <c r="C1248" s="425"/>
      <c r="P1248" s="431"/>
      <c r="R1248" s="419"/>
      <c r="S1248" s="446"/>
      <c r="T1248" s="419"/>
      <c r="V1248" s="196"/>
      <c r="W1248" s="419"/>
      <c r="X1248" s="419"/>
      <c r="Z1248" s="419"/>
      <c r="AA1248" s="419"/>
      <c r="AB1248" s="419"/>
      <c r="AD1248" s="419"/>
      <c r="AE1248" s="419"/>
      <c r="AF1248" s="419"/>
      <c r="AH1248" s="419"/>
      <c r="AI1248" s="419"/>
      <c r="AJ1248" s="419"/>
      <c r="AL1248" s="419"/>
      <c r="AM1248" s="419"/>
      <c r="AN1248" s="403"/>
      <c r="AO1248" s="419"/>
      <c r="AP1248" s="419"/>
      <c r="AQ1248" s="419"/>
      <c r="AR1248" s="419"/>
      <c r="AS1248" s="419"/>
      <c r="AT1248" s="419"/>
      <c r="AU1248" s="419"/>
      <c r="AV1248" s="419"/>
      <c r="AX1248" s="419"/>
      <c r="AY1248" s="419"/>
      <c r="AZ1248" s="419"/>
      <c r="BB1248" s="419"/>
      <c r="BC1248" s="419"/>
      <c r="BD1248" s="419"/>
      <c r="BF1248" s="419"/>
      <c r="BG1248" s="419"/>
      <c r="BH1248" s="419"/>
      <c r="BJ1248" s="419"/>
      <c r="BK1248" s="419"/>
      <c r="BL1248" s="419"/>
      <c r="BN1248" s="419"/>
      <c r="BO1248" s="419"/>
      <c r="BP1248" s="419"/>
      <c r="BR1248" s="419"/>
      <c r="BS1248" s="419"/>
      <c r="BT1248" s="419"/>
      <c r="BV1248" s="419"/>
      <c r="BW1248" s="419"/>
      <c r="BX1248" s="397"/>
      <c r="BZ1248" s="449"/>
      <c r="CB1248" s="419"/>
      <c r="CC1248" s="419"/>
      <c r="CD1248" s="419"/>
      <c r="CF1248" s="419"/>
      <c r="CG1248" s="419"/>
      <c r="CH1248" s="419"/>
    </row>
    <row r="1249" spans="3:86" ht="21" thickBot="1">
      <c r="C1249" s="425"/>
      <c r="P1249" s="431"/>
      <c r="R1249" s="419"/>
      <c r="S1249" s="446"/>
      <c r="T1249" s="419"/>
      <c r="V1249" s="196"/>
      <c r="W1249" s="419"/>
      <c r="X1249" s="419"/>
      <c r="Z1249" s="419"/>
      <c r="AA1249" s="419"/>
      <c r="AB1249" s="419"/>
      <c r="AD1249" s="419"/>
      <c r="AE1249" s="419"/>
      <c r="AF1249" s="419"/>
      <c r="AH1249" s="419"/>
      <c r="AI1249" s="419"/>
      <c r="AJ1249" s="419"/>
      <c r="AL1249" s="419"/>
      <c r="AM1249" s="419"/>
      <c r="AN1249" s="403"/>
      <c r="AO1249" s="419"/>
      <c r="AP1249" s="419"/>
      <c r="AQ1249" s="419"/>
      <c r="AR1249" s="419"/>
      <c r="AS1249" s="419"/>
      <c r="AT1249" s="419"/>
      <c r="AU1249" s="419"/>
      <c r="AV1249" s="419"/>
      <c r="AX1249" s="419"/>
      <c r="AY1249" s="419"/>
      <c r="AZ1249" s="419"/>
      <c r="BB1249" s="419"/>
      <c r="BC1249" s="419"/>
      <c r="BD1249" s="419"/>
      <c r="BF1249" s="419"/>
      <c r="BG1249" s="419"/>
      <c r="BH1249" s="419"/>
      <c r="BJ1249" s="419"/>
      <c r="BK1249" s="419"/>
      <c r="BL1249" s="419"/>
      <c r="BN1249" s="419"/>
      <c r="BO1249" s="419"/>
      <c r="BP1249" s="419"/>
      <c r="BR1249" s="419"/>
      <c r="BS1249" s="419"/>
      <c r="BT1249" s="419"/>
      <c r="BV1249" s="419"/>
      <c r="BW1249" s="419"/>
      <c r="BX1249" s="397"/>
      <c r="BZ1249" s="449"/>
      <c r="CB1249" s="419"/>
      <c r="CC1249" s="419"/>
      <c r="CD1249" s="419"/>
      <c r="CF1249" s="419"/>
      <c r="CG1249" s="419"/>
      <c r="CH1249" s="419"/>
    </row>
    <row r="1250" spans="3:86" ht="21" thickBot="1">
      <c r="C1250" s="425"/>
      <c r="P1250" s="431"/>
      <c r="R1250" s="419"/>
      <c r="S1250" s="446"/>
      <c r="T1250" s="419"/>
      <c r="V1250" s="196"/>
      <c r="W1250" s="419"/>
      <c r="X1250" s="419"/>
      <c r="Z1250" s="419"/>
      <c r="AA1250" s="419"/>
      <c r="AB1250" s="419"/>
      <c r="AD1250" s="419"/>
      <c r="AE1250" s="419"/>
      <c r="AF1250" s="419"/>
      <c r="AH1250" s="419"/>
      <c r="AI1250" s="419"/>
      <c r="AJ1250" s="419"/>
      <c r="AL1250" s="419"/>
      <c r="AM1250" s="419"/>
      <c r="AN1250" s="403"/>
      <c r="AO1250" s="419"/>
      <c r="AP1250" s="419"/>
      <c r="AQ1250" s="419"/>
      <c r="AR1250" s="419"/>
      <c r="AS1250" s="419"/>
      <c r="AT1250" s="419"/>
      <c r="AU1250" s="419"/>
      <c r="AV1250" s="419"/>
      <c r="AX1250" s="419"/>
      <c r="AY1250" s="419"/>
      <c r="AZ1250" s="419"/>
      <c r="BB1250" s="419"/>
      <c r="BC1250" s="419"/>
      <c r="BD1250" s="419"/>
      <c r="BF1250" s="419"/>
      <c r="BG1250" s="419"/>
      <c r="BH1250" s="419"/>
      <c r="BJ1250" s="419"/>
      <c r="BK1250" s="419"/>
      <c r="BL1250" s="419"/>
      <c r="BN1250" s="419"/>
      <c r="BO1250" s="419"/>
      <c r="BP1250" s="419"/>
      <c r="BR1250" s="419"/>
      <c r="BS1250" s="419"/>
      <c r="BT1250" s="419"/>
      <c r="BV1250" s="419"/>
      <c r="BW1250" s="419"/>
      <c r="BX1250" s="397"/>
      <c r="BZ1250" s="449"/>
      <c r="CB1250" s="419"/>
      <c r="CC1250" s="419"/>
      <c r="CD1250" s="419"/>
      <c r="CF1250" s="419"/>
      <c r="CG1250" s="419"/>
      <c r="CH1250" s="419"/>
    </row>
    <row r="1251" spans="3:86" ht="21" thickBot="1">
      <c r="C1251" s="425"/>
      <c r="P1251" s="431"/>
      <c r="R1251" s="419"/>
      <c r="S1251" s="446"/>
      <c r="T1251" s="419"/>
      <c r="V1251" s="196"/>
      <c r="W1251" s="419"/>
      <c r="X1251" s="419"/>
      <c r="Z1251" s="419"/>
      <c r="AA1251" s="419"/>
      <c r="AB1251" s="419"/>
      <c r="AD1251" s="419"/>
      <c r="AE1251" s="419"/>
      <c r="AF1251" s="419"/>
      <c r="AH1251" s="419"/>
      <c r="AI1251" s="419"/>
      <c r="AJ1251" s="419"/>
      <c r="AL1251" s="419"/>
      <c r="AM1251" s="419"/>
      <c r="AN1251" s="403"/>
      <c r="AO1251" s="419"/>
      <c r="AP1251" s="419"/>
      <c r="AQ1251" s="419"/>
      <c r="AR1251" s="419"/>
      <c r="AS1251" s="419"/>
      <c r="AT1251" s="419"/>
      <c r="AU1251" s="419"/>
      <c r="AV1251" s="419"/>
      <c r="AX1251" s="419"/>
      <c r="AY1251" s="419"/>
      <c r="AZ1251" s="419"/>
      <c r="BB1251" s="419"/>
      <c r="BC1251" s="419"/>
      <c r="BD1251" s="419"/>
      <c r="BF1251" s="419"/>
      <c r="BG1251" s="419"/>
      <c r="BH1251" s="419"/>
      <c r="BJ1251" s="419"/>
      <c r="BK1251" s="419"/>
      <c r="BL1251" s="419"/>
      <c r="BN1251" s="419"/>
      <c r="BO1251" s="419"/>
      <c r="BP1251" s="419"/>
      <c r="BR1251" s="419"/>
      <c r="BS1251" s="419"/>
      <c r="BT1251" s="419"/>
      <c r="BV1251" s="419"/>
      <c r="BW1251" s="419"/>
      <c r="BX1251" s="397"/>
      <c r="BZ1251" s="449"/>
      <c r="CB1251" s="419"/>
      <c r="CC1251" s="419"/>
      <c r="CD1251" s="419"/>
      <c r="CF1251" s="419"/>
      <c r="CG1251" s="419"/>
      <c r="CH1251" s="419"/>
    </row>
    <row r="1252" spans="3:86" ht="21" thickBot="1">
      <c r="C1252" s="425"/>
      <c r="P1252" s="431"/>
      <c r="R1252" s="419"/>
      <c r="S1252" s="446"/>
      <c r="T1252" s="419"/>
      <c r="V1252" s="196"/>
      <c r="W1252" s="419"/>
      <c r="X1252" s="419"/>
      <c r="Z1252" s="419"/>
      <c r="AA1252" s="419"/>
      <c r="AB1252" s="419"/>
      <c r="AD1252" s="419"/>
      <c r="AE1252" s="419"/>
      <c r="AF1252" s="419"/>
      <c r="AH1252" s="419"/>
      <c r="AI1252" s="419"/>
      <c r="AJ1252" s="419"/>
      <c r="AL1252" s="419"/>
      <c r="AM1252" s="419"/>
      <c r="AN1252" s="403"/>
      <c r="AO1252" s="419"/>
      <c r="AP1252" s="419"/>
      <c r="AQ1252" s="419"/>
      <c r="AR1252" s="419"/>
      <c r="AS1252" s="419"/>
      <c r="AT1252" s="419"/>
      <c r="AU1252" s="419"/>
      <c r="AV1252" s="419"/>
      <c r="AX1252" s="419"/>
      <c r="AY1252" s="419"/>
      <c r="AZ1252" s="419"/>
      <c r="BB1252" s="419"/>
      <c r="BC1252" s="419"/>
      <c r="BD1252" s="419"/>
      <c r="BF1252" s="419"/>
      <c r="BG1252" s="419"/>
      <c r="BH1252" s="419"/>
      <c r="BJ1252" s="419"/>
      <c r="BK1252" s="419"/>
      <c r="BL1252" s="419"/>
      <c r="BN1252" s="419"/>
      <c r="BO1252" s="419"/>
      <c r="BP1252" s="419"/>
      <c r="BR1252" s="419"/>
      <c r="BS1252" s="419"/>
      <c r="BT1252" s="419"/>
      <c r="BV1252" s="419"/>
      <c r="BW1252" s="419"/>
      <c r="BX1252" s="397"/>
      <c r="BZ1252" s="449"/>
      <c r="CB1252" s="419"/>
      <c r="CC1252" s="419"/>
      <c r="CD1252" s="419"/>
      <c r="CF1252" s="419"/>
      <c r="CG1252" s="419"/>
      <c r="CH1252" s="419"/>
    </row>
    <row r="1253" spans="3:86" ht="21" thickBot="1">
      <c r="C1253" s="425"/>
      <c r="P1253" s="431"/>
      <c r="R1253" s="419"/>
      <c r="S1253" s="446"/>
      <c r="T1253" s="419"/>
      <c r="V1253" s="196"/>
      <c r="W1253" s="419"/>
      <c r="X1253" s="419"/>
      <c r="Z1253" s="419"/>
      <c r="AA1253" s="419"/>
      <c r="AB1253" s="419"/>
      <c r="AD1253" s="419"/>
      <c r="AE1253" s="419"/>
      <c r="AF1253" s="419"/>
      <c r="AH1253" s="419"/>
      <c r="AI1253" s="419"/>
      <c r="AJ1253" s="419"/>
      <c r="AL1253" s="419"/>
      <c r="AM1253" s="419"/>
      <c r="AN1253" s="403"/>
      <c r="AO1253" s="419"/>
      <c r="AP1253" s="419"/>
      <c r="AQ1253" s="419"/>
      <c r="AR1253" s="419"/>
      <c r="AS1253" s="419"/>
      <c r="AT1253" s="419"/>
      <c r="AU1253" s="419"/>
      <c r="AV1253" s="419"/>
      <c r="AX1253" s="419"/>
      <c r="AY1253" s="419"/>
      <c r="AZ1253" s="419"/>
      <c r="BB1253" s="419"/>
      <c r="BC1253" s="419"/>
      <c r="BD1253" s="419"/>
      <c r="BF1253" s="419"/>
      <c r="BG1253" s="419"/>
      <c r="BH1253" s="419"/>
      <c r="BJ1253" s="419"/>
      <c r="BK1253" s="419"/>
      <c r="BL1253" s="419"/>
      <c r="BN1253" s="419"/>
      <c r="BO1253" s="419"/>
      <c r="BP1253" s="419"/>
      <c r="BR1253" s="419"/>
      <c r="BS1253" s="419"/>
      <c r="BT1253" s="419"/>
      <c r="BV1253" s="419"/>
      <c r="BW1253" s="419"/>
      <c r="BX1253" s="397"/>
      <c r="BZ1253" s="449"/>
      <c r="CB1253" s="419"/>
      <c r="CC1253" s="419"/>
      <c r="CD1253" s="419"/>
      <c r="CF1253" s="419"/>
      <c r="CG1253" s="419"/>
      <c r="CH1253" s="419"/>
    </row>
    <row r="1254" spans="3:86" ht="21" thickBot="1">
      <c r="C1254" s="425"/>
      <c r="P1254" s="431"/>
      <c r="R1254" s="419"/>
      <c r="S1254" s="446"/>
      <c r="T1254" s="419"/>
      <c r="V1254" s="196"/>
      <c r="W1254" s="419"/>
      <c r="X1254" s="419"/>
      <c r="Z1254" s="419"/>
      <c r="AA1254" s="419"/>
      <c r="AB1254" s="419"/>
      <c r="AD1254" s="419"/>
      <c r="AE1254" s="419"/>
      <c r="AF1254" s="419"/>
      <c r="AH1254" s="419"/>
      <c r="AI1254" s="419"/>
      <c r="AJ1254" s="419"/>
      <c r="AL1254" s="419"/>
      <c r="AM1254" s="419"/>
      <c r="AN1254" s="403"/>
      <c r="AO1254" s="419"/>
      <c r="AP1254" s="419"/>
      <c r="AQ1254" s="419"/>
      <c r="AR1254" s="419"/>
      <c r="AS1254" s="419"/>
      <c r="AT1254" s="419"/>
      <c r="AU1254" s="419"/>
      <c r="AV1254" s="419"/>
      <c r="AX1254" s="419"/>
      <c r="AY1254" s="419"/>
      <c r="AZ1254" s="419"/>
      <c r="BB1254" s="419"/>
      <c r="BC1254" s="419"/>
      <c r="BD1254" s="419"/>
      <c r="BF1254" s="419"/>
      <c r="BG1254" s="419"/>
      <c r="BH1254" s="419"/>
      <c r="BJ1254" s="419"/>
      <c r="BK1254" s="419"/>
      <c r="BL1254" s="419"/>
      <c r="BN1254" s="419"/>
      <c r="BO1254" s="419"/>
      <c r="BP1254" s="419"/>
      <c r="BR1254" s="419"/>
      <c r="BS1254" s="419"/>
      <c r="BT1254" s="419"/>
      <c r="BV1254" s="419"/>
      <c r="BW1254" s="419"/>
      <c r="BX1254" s="397"/>
      <c r="BZ1254" s="449"/>
      <c r="CB1254" s="419"/>
      <c r="CC1254" s="419"/>
      <c r="CD1254" s="419"/>
      <c r="CF1254" s="419"/>
      <c r="CG1254" s="419"/>
      <c r="CH1254" s="419"/>
    </row>
    <row r="1255" spans="3:86" ht="21" thickBot="1">
      <c r="C1255" s="425"/>
      <c r="P1255" s="431"/>
      <c r="R1255" s="419"/>
      <c r="S1255" s="446"/>
      <c r="T1255" s="419"/>
      <c r="V1255" s="196"/>
      <c r="W1255" s="419"/>
      <c r="X1255" s="419"/>
      <c r="Z1255" s="419"/>
      <c r="AA1255" s="419"/>
      <c r="AB1255" s="419"/>
      <c r="AD1255" s="419"/>
      <c r="AE1255" s="419"/>
      <c r="AF1255" s="419"/>
      <c r="AH1255" s="419"/>
      <c r="AI1255" s="419"/>
      <c r="AJ1255" s="419"/>
      <c r="AL1255" s="419"/>
      <c r="AM1255" s="419"/>
      <c r="AN1255" s="403"/>
      <c r="AO1255" s="419"/>
      <c r="AP1255" s="419"/>
      <c r="AQ1255" s="419"/>
      <c r="AR1255" s="419"/>
      <c r="AS1255" s="419"/>
      <c r="AT1255" s="419"/>
      <c r="AU1255" s="419"/>
      <c r="AV1255" s="419"/>
      <c r="AX1255" s="419"/>
      <c r="AY1255" s="419"/>
      <c r="AZ1255" s="419"/>
      <c r="BB1255" s="419"/>
      <c r="BC1255" s="419"/>
      <c r="BD1255" s="419"/>
      <c r="BF1255" s="419"/>
      <c r="BG1255" s="419"/>
      <c r="BH1255" s="419"/>
      <c r="BJ1255" s="419"/>
      <c r="BK1255" s="419"/>
      <c r="BL1255" s="419"/>
      <c r="BN1255" s="419"/>
      <c r="BO1255" s="419"/>
      <c r="BP1255" s="419"/>
      <c r="BR1255" s="419"/>
      <c r="BS1255" s="419"/>
      <c r="BT1255" s="419"/>
      <c r="BV1255" s="419"/>
      <c r="BW1255" s="419"/>
      <c r="BX1255" s="397"/>
      <c r="BZ1255" s="449"/>
      <c r="CB1255" s="419"/>
      <c r="CC1255" s="419"/>
      <c r="CD1255" s="419"/>
      <c r="CF1255" s="419"/>
      <c r="CG1255" s="419"/>
      <c r="CH1255" s="419"/>
    </row>
    <row r="1256" spans="3:86" ht="21" thickBot="1">
      <c r="C1256" s="425"/>
      <c r="P1256" s="431"/>
      <c r="R1256" s="419"/>
      <c r="S1256" s="446"/>
      <c r="T1256" s="419"/>
      <c r="V1256" s="196"/>
      <c r="W1256" s="419"/>
      <c r="X1256" s="419"/>
      <c r="Z1256" s="419"/>
      <c r="AA1256" s="419"/>
      <c r="AB1256" s="419"/>
      <c r="AD1256" s="419"/>
      <c r="AE1256" s="419"/>
      <c r="AF1256" s="419"/>
      <c r="AH1256" s="419"/>
      <c r="AI1256" s="419"/>
      <c r="AJ1256" s="419"/>
      <c r="AL1256" s="419"/>
      <c r="AM1256" s="419"/>
      <c r="AN1256" s="403"/>
      <c r="AO1256" s="419"/>
      <c r="AP1256" s="419"/>
      <c r="AQ1256" s="419"/>
      <c r="AR1256" s="419"/>
      <c r="AS1256" s="419"/>
      <c r="AT1256" s="419"/>
      <c r="AU1256" s="419"/>
      <c r="AV1256" s="419"/>
      <c r="AX1256" s="419"/>
      <c r="AY1256" s="419"/>
      <c r="AZ1256" s="419"/>
      <c r="BB1256" s="419"/>
      <c r="BC1256" s="419"/>
      <c r="BD1256" s="419"/>
      <c r="BF1256" s="419"/>
      <c r="BG1256" s="419"/>
      <c r="BH1256" s="419"/>
      <c r="BJ1256" s="419"/>
      <c r="BK1256" s="419"/>
      <c r="BL1256" s="419"/>
      <c r="BN1256" s="419"/>
      <c r="BO1256" s="419"/>
      <c r="BP1256" s="419"/>
      <c r="BR1256" s="419"/>
      <c r="BS1256" s="419"/>
      <c r="BT1256" s="419"/>
      <c r="BV1256" s="419"/>
      <c r="BW1256" s="419"/>
      <c r="BX1256" s="397"/>
      <c r="BZ1256" s="449"/>
      <c r="CB1256" s="419"/>
      <c r="CC1256" s="419"/>
      <c r="CD1256" s="419"/>
      <c r="CF1256" s="419"/>
      <c r="CG1256" s="419"/>
      <c r="CH1256" s="419"/>
    </row>
    <row r="1257" spans="3:86" ht="21" thickBot="1">
      <c r="C1257" s="425"/>
      <c r="P1257" s="431"/>
      <c r="R1257" s="419"/>
      <c r="S1257" s="446"/>
      <c r="T1257" s="419"/>
      <c r="V1257" s="196"/>
      <c r="W1257" s="419"/>
      <c r="X1257" s="419"/>
      <c r="Z1257" s="419"/>
      <c r="AA1257" s="419"/>
      <c r="AB1257" s="419"/>
      <c r="AD1257" s="419"/>
      <c r="AE1257" s="419"/>
      <c r="AF1257" s="419"/>
      <c r="AH1257" s="419"/>
      <c r="AI1257" s="419"/>
      <c r="AJ1257" s="419"/>
      <c r="AL1257" s="419"/>
      <c r="AM1257" s="419"/>
      <c r="AN1257" s="403"/>
      <c r="AO1257" s="419"/>
      <c r="AP1257" s="419"/>
      <c r="AQ1257" s="419"/>
      <c r="AR1257" s="419"/>
      <c r="AS1257" s="419"/>
      <c r="AT1257" s="419"/>
      <c r="AU1257" s="419"/>
      <c r="AV1257" s="419"/>
      <c r="AX1257" s="419"/>
      <c r="AY1257" s="419"/>
      <c r="AZ1257" s="419"/>
      <c r="BB1257" s="419"/>
      <c r="BC1257" s="419"/>
      <c r="BD1257" s="419"/>
      <c r="BF1257" s="419"/>
      <c r="BG1257" s="419"/>
      <c r="BH1257" s="419"/>
      <c r="BJ1257" s="419"/>
      <c r="BK1257" s="419"/>
      <c r="BL1257" s="419"/>
      <c r="BN1257" s="419"/>
      <c r="BO1257" s="419"/>
      <c r="BP1257" s="419"/>
      <c r="BR1257" s="419"/>
      <c r="BS1257" s="419"/>
      <c r="BT1257" s="419"/>
      <c r="BV1257" s="419"/>
      <c r="BW1257" s="419"/>
      <c r="BX1257" s="397"/>
      <c r="BZ1257" s="449"/>
      <c r="CB1257" s="419"/>
      <c r="CC1257" s="419"/>
      <c r="CD1257" s="419"/>
      <c r="CF1257" s="419"/>
      <c r="CG1257" s="419"/>
      <c r="CH1257" s="419"/>
    </row>
    <row r="1258" spans="3:86" ht="21" thickBot="1">
      <c r="C1258" s="425"/>
      <c r="P1258" s="431"/>
      <c r="R1258" s="419"/>
      <c r="S1258" s="446"/>
      <c r="T1258" s="419"/>
      <c r="V1258" s="196"/>
      <c r="W1258" s="419"/>
      <c r="X1258" s="419"/>
      <c r="Z1258" s="419"/>
      <c r="AA1258" s="419"/>
      <c r="AB1258" s="419"/>
      <c r="AD1258" s="419"/>
      <c r="AE1258" s="419"/>
      <c r="AF1258" s="419"/>
      <c r="AH1258" s="419"/>
      <c r="AI1258" s="419"/>
      <c r="AJ1258" s="419"/>
      <c r="AL1258" s="419"/>
      <c r="AM1258" s="419"/>
      <c r="AN1258" s="403"/>
      <c r="AO1258" s="419"/>
      <c r="AP1258" s="419"/>
      <c r="AQ1258" s="419"/>
      <c r="AR1258" s="419"/>
      <c r="AS1258" s="419"/>
      <c r="AT1258" s="419"/>
      <c r="AU1258" s="419"/>
      <c r="AV1258" s="419"/>
      <c r="AX1258" s="419"/>
      <c r="AY1258" s="419"/>
      <c r="AZ1258" s="419"/>
      <c r="BB1258" s="419"/>
      <c r="BC1258" s="419"/>
      <c r="BD1258" s="419"/>
      <c r="BF1258" s="419"/>
      <c r="BG1258" s="419"/>
      <c r="BH1258" s="419"/>
      <c r="BJ1258" s="419"/>
      <c r="BK1258" s="419"/>
      <c r="BL1258" s="419"/>
      <c r="BN1258" s="419"/>
      <c r="BO1258" s="419"/>
      <c r="BP1258" s="419"/>
      <c r="BR1258" s="419"/>
      <c r="BS1258" s="419"/>
      <c r="BT1258" s="419"/>
      <c r="BV1258" s="419"/>
      <c r="BW1258" s="419"/>
      <c r="BX1258" s="397"/>
      <c r="BZ1258" s="449"/>
      <c r="CB1258" s="419"/>
      <c r="CC1258" s="419"/>
      <c r="CD1258" s="419"/>
      <c r="CF1258" s="419"/>
      <c r="CG1258" s="419"/>
      <c r="CH1258" s="419"/>
    </row>
    <row r="1259" spans="3:86" ht="21" thickBot="1">
      <c r="C1259" s="425"/>
      <c r="P1259" s="431"/>
      <c r="R1259" s="419"/>
      <c r="S1259" s="446"/>
      <c r="T1259" s="419"/>
      <c r="V1259" s="196"/>
      <c r="W1259" s="419"/>
      <c r="X1259" s="419"/>
      <c r="Z1259" s="419"/>
      <c r="AA1259" s="419"/>
      <c r="AB1259" s="419"/>
      <c r="AD1259" s="419"/>
      <c r="AE1259" s="419"/>
      <c r="AF1259" s="419"/>
      <c r="AH1259" s="419"/>
      <c r="AI1259" s="419"/>
      <c r="AJ1259" s="419"/>
      <c r="AL1259" s="419"/>
      <c r="AM1259" s="419"/>
      <c r="AN1259" s="403"/>
      <c r="AO1259" s="419"/>
      <c r="AP1259" s="419"/>
      <c r="AQ1259" s="419"/>
      <c r="AR1259" s="419"/>
      <c r="AS1259" s="419"/>
      <c r="AT1259" s="419"/>
      <c r="AU1259" s="419"/>
      <c r="AV1259" s="419"/>
      <c r="AX1259" s="419"/>
      <c r="AY1259" s="419"/>
      <c r="AZ1259" s="419"/>
      <c r="BB1259" s="419"/>
      <c r="BC1259" s="419"/>
      <c r="BD1259" s="419"/>
      <c r="BF1259" s="419"/>
      <c r="BG1259" s="419"/>
      <c r="BH1259" s="419"/>
      <c r="BJ1259" s="419"/>
      <c r="BK1259" s="419"/>
      <c r="BL1259" s="419"/>
      <c r="BN1259" s="419"/>
      <c r="BO1259" s="419"/>
      <c r="BP1259" s="419"/>
      <c r="BR1259" s="419"/>
      <c r="BS1259" s="419"/>
      <c r="BT1259" s="419"/>
      <c r="BV1259" s="419"/>
      <c r="BW1259" s="419"/>
      <c r="BX1259" s="397"/>
      <c r="BZ1259" s="449"/>
      <c r="CB1259" s="419"/>
      <c r="CC1259" s="419"/>
      <c r="CD1259" s="419"/>
      <c r="CF1259" s="419"/>
      <c r="CG1259" s="419"/>
      <c r="CH1259" s="419"/>
    </row>
    <row r="1260" spans="3:86" ht="21" thickBot="1">
      <c r="C1260" s="425"/>
      <c r="P1260" s="431"/>
      <c r="R1260" s="419"/>
      <c r="S1260" s="446"/>
      <c r="T1260" s="419"/>
      <c r="V1260" s="196"/>
      <c r="W1260" s="419"/>
      <c r="X1260" s="419"/>
      <c r="Z1260" s="419"/>
      <c r="AA1260" s="419"/>
      <c r="AB1260" s="419"/>
      <c r="AD1260" s="419"/>
      <c r="AE1260" s="419"/>
      <c r="AF1260" s="419"/>
      <c r="AH1260" s="419"/>
      <c r="AI1260" s="419"/>
      <c r="AJ1260" s="419"/>
      <c r="AL1260" s="419"/>
      <c r="AM1260" s="419"/>
      <c r="AN1260" s="403"/>
      <c r="AO1260" s="419"/>
      <c r="AP1260" s="419"/>
      <c r="AQ1260" s="419"/>
      <c r="AR1260" s="419"/>
      <c r="AS1260" s="419"/>
      <c r="AT1260" s="419"/>
      <c r="AU1260" s="419"/>
      <c r="AV1260" s="419"/>
      <c r="AX1260" s="419"/>
      <c r="AY1260" s="419"/>
      <c r="AZ1260" s="419"/>
      <c r="BB1260" s="419"/>
      <c r="BC1260" s="419"/>
      <c r="BD1260" s="419"/>
      <c r="BF1260" s="419"/>
      <c r="BG1260" s="419"/>
      <c r="BH1260" s="419"/>
      <c r="BJ1260" s="419"/>
      <c r="BK1260" s="419"/>
      <c r="BL1260" s="419"/>
      <c r="BN1260" s="419"/>
      <c r="BO1260" s="419"/>
      <c r="BP1260" s="419"/>
      <c r="BR1260" s="419"/>
      <c r="BS1260" s="419"/>
      <c r="BT1260" s="419"/>
      <c r="BV1260" s="419"/>
      <c r="BW1260" s="419"/>
      <c r="BX1260" s="397"/>
      <c r="BZ1260" s="449"/>
      <c r="CB1260" s="419"/>
      <c r="CC1260" s="419"/>
      <c r="CD1260" s="419"/>
      <c r="CF1260" s="419"/>
      <c r="CG1260" s="419"/>
      <c r="CH1260" s="419"/>
    </row>
    <row r="1261" spans="3:86" ht="21" thickBot="1">
      <c r="C1261" s="425"/>
      <c r="P1261" s="431"/>
      <c r="R1261" s="419"/>
      <c r="S1261" s="446"/>
      <c r="T1261" s="419"/>
      <c r="V1261" s="196"/>
      <c r="W1261" s="419"/>
      <c r="X1261" s="419"/>
      <c r="Z1261" s="419"/>
      <c r="AA1261" s="419"/>
      <c r="AB1261" s="419"/>
      <c r="AD1261" s="419"/>
      <c r="AE1261" s="419"/>
      <c r="AF1261" s="419"/>
      <c r="AH1261" s="419"/>
      <c r="AI1261" s="419"/>
      <c r="AJ1261" s="419"/>
      <c r="AL1261" s="419"/>
      <c r="AM1261" s="419"/>
      <c r="AN1261" s="403"/>
      <c r="AO1261" s="419"/>
      <c r="AP1261" s="419"/>
      <c r="AQ1261" s="419"/>
      <c r="AR1261" s="419"/>
      <c r="AS1261" s="419"/>
      <c r="AT1261" s="419"/>
      <c r="AU1261" s="419"/>
      <c r="AV1261" s="419"/>
      <c r="AX1261" s="419"/>
      <c r="AY1261" s="419"/>
      <c r="AZ1261" s="419"/>
      <c r="BB1261" s="419"/>
      <c r="BC1261" s="419"/>
      <c r="BD1261" s="419"/>
      <c r="BF1261" s="419"/>
      <c r="BG1261" s="419"/>
      <c r="BH1261" s="419"/>
      <c r="BJ1261" s="419"/>
      <c r="BK1261" s="419"/>
      <c r="BL1261" s="419"/>
      <c r="BN1261" s="419"/>
      <c r="BO1261" s="419"/>
      <c r="BP1261" s="419"/>
      <c r="BR1261" s="419"/>
      <c r="BS1261" s="419"/>
      <c r="BT1261" s="419"/>
      <c r="BV1261" s="419"/>
      <c r="BW1261" s="419"/>
      <c r="BX1261" s="397"/>
      <c r="BZ1261" s="449"/>
      <c r="CB1261" s="419"/>
      <c r="CC1261" s="419"/>
      <c r="CD1261" s="419"/>
      <c r="CF1261" s="419"/>
      <c r="CG1261" s="419"/>
      <c r="CH1261" s="419"/>
    </row>
    <row r="1262" spans="3:86" ht="21" thickBot="1">
      <c r="C1262" s="425"/>
      <c r="P1262" s="431"/>
      <c r="R1262" s="419"/>
      <c r="S1262" s="446"/>
      <c r="T1262" s="419"/>
      <c r="V1262" s="196"/>
      <c r="W1262" s="419"/>
      <c r="X1262" s="419"/>
      <c r="Z1262" s="419"/>
      <c r="AA1262" s="419"/>
      <c r="AB1262" s="419"/>
      <c r="AD1262" s="419"/>
      <c r="AE1262" s="419"/>
      <c r="AF1262" s="419"/>
      <c r="AH1262" s="419"/>
      <c r="AI1262" s="419"/>
      <c r="AJ1262" s="419"/>
      <c r="AL1262" s="419"/>
      <c r="AM1262" s="419"/>
      <c r="AN1262" s="403"/>
      <c r="AO1262" s="419"/>
      <c r="AP1262" s="419"/>
      <c r="AQ1262" s="419"/>
      <c r="AR1262" s="419"/>
      <c r="AS1262" s="419"/>
      <c r="AT1262" s="419"/>
      <c r="AU1262" s="419"/>
      <c r="AV1262" s="419"/>
      <c r="AX1262" s="419"/>
      <c r="AY1262" s="419"/>
      <c r="AZ1262" s="419"/>
      <c r="BB1262" s="419"/>
      <c r="BC1262" s="419"/>
      <c r="BD1262" s="419"/>
      <c r="BF1262" s="419"/>
      <c r="BG1262" s="419"/>
      <c r="BH1262" s="419"/>
      <c r="BJ1262" s="419"/>
      <c r="BK1262" s="419"/>
      <c r="BL1262" s="419"/>
      <c r="BN1262" s="419"/>
      <c r="BO1262" s="419"/>
      <c r="BP1262" s="419"/>
      <c r="BR1262" s="419"/>
      <c r="BS1262" s="419"/>
      <c r="BT1262" s="419"/>
      <c r="BV1262" s="419"/>
      <c r="BW1262" s="419"/>
      <c r="BX1262" s="397"/>
      <c r="BZ1262" s="449"/>
      <c r="CB1262" s="419"/>
      <c r="CC1262" s="419"/>
      <c r="CD1262" s="419"/>
      <c r="CF1262" s="419"/>
      <c r="CG1262" s="419"/>
      <c r="CH1262" s="419"/>
    </row>
    <row r="1263" spans="3:86" ht="21" thickBot="1">
      <c r="C1263" s="425"/>
      <c r="P1263" s="431"/>
      <c r="R1263" s="419"/>
      <c r="S1263" s="446"/>
      <c r="T1263" s="419"/>
      <c r="V1263" s="196"/>
      <c r="W1263" s="419"/>
      <c r="X1263" s="419"/>
      <c r="Z1263" s="419"/>
      <c r="AA1263" s="419"/>
      <c r="AB1263" s="419"/>
      <c r="AD1263" s="419"/>
      <c r="AE1263" s="419"/>
      <c r="AF1263" s="419"/>
      <c r="AH1263" s="419"/>
      <c r="AI1263" s="419"/>
      <c r="AJ1263" s="419"/>
      <c r="AL1263" s="419"/>
      <c r="AM1263" s="419"/>
      <c r="AN1263" s="403"/>
      <c r="AO1263" s="419"/>
      <c r="AP1263" s="419"/>
      <c r="AQ1263" s="419"/>
      <c r="AR1263" s="419"/>
      <c r="AS1263" s="419"/>
      <c r="AT1263" s="419"/>
      <c r="AU1263" s="419"/>
      <c r="AV1263" s="419"/>
      <c r="AX1263" s="419"/>
      <c r="AY1263" s="419"/>
      <c r="AZ1263" s="419"/>
      <c r="BB1263" s="419"/>
      <c r="BC1263" s="419"/>
      <c r="BD1263" s="419"/>
      <c r="BF1263" s="419"/>
      <c r="BG1263" s="419"/>
      <c r="BH1263" s="419"/>
      <c r="BJ1263" s="419"/>
      <c r="BK1263" s="419"/>
      <c r="BL1263" s="419"/>
      <c r="BN1263" s="419"/>
      <c r="BO1263" s="419"/>
      <c r="BP1263" s="419"/>
      <c r="BR1263" s="419"/>
      <c r="BS1263" s="419"/>
      <c r="BT1263" s="419"/>
      <c r="BV1263" s="419"/>
      <c r="BW1263" s="419"/>
      <c r="BX1263" s="397"/>
      <c r="BZ1263" s="449"/>
      <c r="CB1263" s="419"/>
      <c r="CC1263" s="419"/>
      <c r="CD1263" s="419"/>
      <c r="CF1263" s="419"/>
      <c r="CG1263" s="419"/>
      <c r="CH1263" s="419"/>
    </row>
    <row r="1264" spans="3:86" ht="21" thickBot="1">
      <c r="C1264" s="425"/>
      <c r="P1264" s="431"/>
      <c r="R1264" s="419"/>
      <c r="S1264" s="446"/>
      <c r="T1264" s="419"/>
      <c r="V1264" s="196"/>
      <c r="W1264" s="419"/>
      <c r="X1264" s="419"/>
      <c r="Z1264" s="419"/>
      <c r="AA1264" s="419"/>
      <c r="AB1264" s="419"/>
      <c r="AD1264" s="419"/>
      <c r="AE1264" s="419"/>
      <c r="AF1264" s="419"/>
      <c r="AH1264" s="419"/>
      <c r="AI1264" s="419"/>
      <c r="AJ1264" s="419"/>
      <c r="AL1264" s="419"/>
      <c r="AM1264" s="419"/>
      <c r="AN1264" s="403"/>
      <c r="AO1264" s="419"/>
      <c r="AP1264" s="419"/>
      <c r="AQ1264" s="419"/>
      <c r="AR1264" s="419"/>
      <c r="AS1264" s="419"/>
      <c r="AT1264" s="419"/>
      <c r="AU1264" s="419"/>
      <c r="AV1264" s="419"/>
      <c r="AX1264" s="419"/>
      <c r="AY1264" s="419"/>
      <c r="AZ1264" s="419"/>
      <c r="BB1264" s="419"/>
      <c r="BC1264" s="419"/>
      <c r="BD1264" s="419"/>
      <c r="BF1264" s="419"/>
      <c r="BG1264" s="419"/>
      <c r="BH1264" s="419"/>
      <c r="BJ1264" s="419"/>
      <c r="BK1264" s="419"/>
      <c r="BL1264" s="419"/>
      <c r="BN1264" s="419"/>
      <c r="BO1264" s="419"/>
      <c r="BP1264" s="419"/>
      <c r="BR1264" s="419"/>
      <c r="BS1264" s="419"/>
      <c r="BT1264" s="419"/>
      <c r="BV1264" s="419"/>
      <c r="BW1264" s="419"/>
      <c r="BX1264" s="397"/>
      <c r="BZ1264" s="449"/>
      <c r="CB1264" s="419"/>
      <c r="CC1264" s="419"/>
      <c r="CD1264" s="419"/>
      <c r="CF1264" s="419"/>
      <c r="CG1264" s="419"/>
      <c r="CH1264" s="419"/>
    </row>
    <row r="1265" spans="3:86" ht="21" thickBot="1">
      <c r="C1265" s="425"/>
      <c r="P1265" s="431"/>
      <c r="R1265" s="419"/>
      <c r="S1265" s="446"/>
      <c r="T1265" s="419"/>
      <c r="V1265" s="196"/>
      <c r="W1265" s="419"/>
      <c r="X1265" s="419"/>
      <c r="Z1265" s="419"/>
      <c r="AA1265" s="419"/>
      <c r="AB1265" s="419"/>
      <c r="AD1265" s="419"/>
      <c r="AE1265" s="419"/>
      <c r="AF1265" s="419"/>
      <c r="AH1265" s="419"/>
      <c r="AI1265" s="419"/>
      <c r="AJ1265" s="419"/>
      <c r="AL1265" s="419"/>
      <c r="AM1265" s="419"/>
      <c r="AN1265" s="403"/>
      <c r="AO1265" s="419"/>
      <c r="AP1265" s="419"/>
      <c r="AQ1265" s="419"/>
      <c r="AR1265" s="419"/>
      <c r="AS1265" s="419"/>
      <c r="AT1265" s="419"/>
      <c r="AU1265" s="419"/>
      <c r="AV1265" s="419"/>
      <c r="AX1265" s="419"/>
      <c r="AY1265" s="419"/>
      <c r="AZ1265" s="419"/>
      <c r="BB1265" s="419"/>
      <c r="BC1265" s="419"/>
      <c r="BD1265" s="419"/>
      <c r="BF1265" s="419"/>
      <c r="BG1265" s="419"/>
      <c r="BH1265" s="419"/>
      <c r="BJ1265" s="419"/>
      <c r="BK1265" s="419"/>
      <c r="BL1265" s="419"/>
      <c r="BN1265" s="419"/>
      <c r="BO1265" s="419"/>
      <c r="BP1265" s="419"/>
      <c r="BR1265" s="419"/>
      <c r="BS1265" s="419"/>
      <c r="BT1265" s="419"/>
      <c r="BV1265" s="419"/>
      <c r="BW1265" s="419"/>
      <c r="BX1265" s="397"/>
      <c r="BZ1265" s="449"/>
      <c r="CB1265" s="419"/>
      <c r="CC1265" s="419"/>
      <c r="CD1265" s="419"/>
      <c r="CF1265" s="419"/>
      <c r="CG1265" s="419"/>
      <c r="CH1265" s="419"/>
    </row>
    <row r="1266" spans="3:86" ht="21" thickBot="1">
      <c r="C1266" s="425"/>
      <c r="P1266" s="431"/>
      <c r="R1266" s="419"/>
      <c r="S1266" s="446"/>
      <c r="T1266" s="419"/>
      <c r="V1266" s="196"/>
      <c r="W1266" s="419"/>
      <c r="X1266" s="419"/>
      <c r="Z1266" s="419"/>
      <c r="AA1266" s="419"/>
      <c r="AB1266" s="419"/>
      <c r="AD1266" s="419"/>
      <c r="AE1266" s="419"/>
      <c r="AF1266" s="419"/>
      <c r="AH1266" s="419"/>
      <c r="AI1266" s="419"/>
      <c r="AJ1266" s="419"/>
      <c r="AL1266" s="419"/>
      <c r="AM1266" s="419"/>
      <c r="AN1266" s="403"/>
      <c r="AO1266" s="419"/>
      <c r="AP1266" s="419"/>
      <c r="AQ1266" s="419"/>
      <c r="AR1266" s="419"/>
      <c r="AS1266" s="419"/>
      <c r="AT1266" s="419"/>
      <c r="AU1266" s="419"/>
      <c r="AV1266" s="419"/>
      <c r="AX1266" s="419"/>
      <c r="AY1266" s="419"/>
      <c r="AZ1266" s="419"/>
      <c r="BB1266" s="419"/>
      <c r="BC1266" s="419"/>
      <c r="BD1266" s="419"/>
      <c r="BF1266" s="419"/>
      <c r="BG1266" s="419"/>
      <c r="BH1266" s="419"/>
      <c r="BJ1266" s="419"/>
      <c r="BK1266" s="419"/>
      <c r="BL1266" s="419"/>
      <c r="BN1266" s="419"/>
      <c r="BO1266" s="419"/>
      <c r="BP1266" s="419"/>
      <c r="BR1266" s="419"/>
      <c r="BS1266" s="419"/>
      <c r="BT1266" s="419"/>
      <c r="BV1266" s="419"/>
      <c r="BW1266" s="419"/>
      <c r="BX1266" s="397"/>
      <c r="BZ1266" s="449"/>
      <c r="CB1266" s="419"/>
      <c r="CC1266" s="419"/>
      <c r="CD1266" s="419"/>
      <c r="CF1266" s="419"/>
      <c r="CG1266" s="419"/>
      <c r="CH1266" s="419"/>
    </row>
    <row r="1267" spans="3:86" ht="21" thickBot="1">
      <c r="C1267" s="425"/>
      <c r="P1267" s="431"/>
      <c r="R1267" s="419"/>
      <c r="S1267" s="446"/>
      <c r="T1267" s="419"/>
      <c r="V1267" s="196"/>
      <c r="W1267" s="419"/>
      <c r="X1267" s="419"/>
      <c r="Z1267" s="419"/>
      <c r="AA1267" s="419"/>
      <c r="AB1267" s="419"/>
      <c r="AD1267" s="419"/>
      <c r="AE1267" s="419"/>
      <c r="AF1267" s="419"/>
      <c r="AH1267" s="419"/>
      <c r="AI1267" s="419"/>
      <c r="AJ1267" s="419"/>
      <c r="AL1267" s="419"/>
      <c r="AM1267" s="419"/>
      <c r="AN1267" s="403"/>
      <c r="AO1267" s="419"/>
      <c r="AP1267" s="419"/>
      <c r="AQ1267" s="419"/>
      <c r="AR1267" s="419"/>
      <c r="AS1267" s="419"/>
      <c r="AT1267" s="419"/>
      <c r="AU1267" s="419"/>
      <c r="AV1267" s="419"/>
      <c r="AX1267" s="419"/>
      <c r="AY1267" s="419"/>
      <c r="AZ1267" s="419"/>
      <c r="BB1267" s="419"/>
      <c r="BC1267" s="419"/>
      <c r="BD1267" s="419"/>
      <c r="BF1267" s="419"/>
      <c r="BG1267" s="419"/>
      <c r="BH1267" s="419"/>
      <c r="BJ1267" s="419"/>
      <c r="BK1267" s="419"/>
      <c r="BL1267" s="419"/>
      <c r="BN1267" s="419"/>
      <c r="BO1267" s="419"/>
      <c r="BP1267" s="419"/>
      <c r="BR1267" s="419"/>
      <c r="BS1267" s="419"/>
      <c r="BT1267" s="419"/>
      <c r="BV1267" s="419"/>
      <c r="BW1267" s="419"/>
      <c r="BX1267" s="397"/>
      <c r="BZ1267" s="449"/>
      <c r="CB1267" s="419"/>
      <c r="CC1267" s="419"/>
      <c r="CD1267" s="419"/>
      <c r="CF1267" s="419"/>
      <c r="CG1267" s="419"/>
      <c r="CH1267" s="419"/>
    </row>
    <row r="1268" spans="3:86" ht="21" thickBot="1">
      <c r="C1268" s="425"/>
      <c r="P1268" s="431"/>
      <c r="R1268" s="419"/>
      <c r="S1268" s="446"/>
      <c r="T1268" s="419"/>
      <c r="V1268" s="196"/>
      <c r="W1268" s="419"/>
      <c r="X1268" s="419"/>
      <c r="Z1268" s="419"/>
      <c r="AA1268" s="419"/>
      <c r="AB1268" s="419"/>
      <c r="AD1268" s="419"/>
      <c r="AE1268" s="419"/>
      <c r="AF1268" s="419"/>
      <c r="AH1268" s="419"/>
      <c r="AI1268" s="419"/>
      <c r="AJ1268" s="419"/>
      <c r="AL1268" s="419"/>
      <c r="AM1268" s="419"/>
      <c r="AN1268" s="403"/>
      <c r="AO1268" s="419"/>
      <c r="AP1268" s="419"/>
      <c r="AQ1268" s="419"/>
      <c r="AR1268" s="419"/>
      <c r="AS1268" s="419"/>
      <c r="AT1268" s="419"/>
      <c r="AU1268" s="419"/>
      <c r="AV1268" s="419"/>
      <c r="AX1268" s="419"/>
      <c r="AY1268" s="419"/>
      <c r="AZ1268" s="419"/>
      <c r="BB1268" s="419"/>
      <c r="BC1268" s="419"/>
      <c r="BD1268" s="419"/>
      <c r="BF1268" s="419"/>
      <c r="BG1268" s="419"/>
      <c r="BH1268" s="419"/>
      <c r="BJ1268" s="419"/>
      <c r="BK1268" s="419"/>
      <c r="BL1268" s="419"/>
      <c r="BN1268" s="419"/>
      <c r="BO1268" s="419"/>
      <c r="BP1268" s="419"/>
      <c r="BR1268" s="419"/>
      <c r="BS1268" s="419"/>
      <c r="BT1268" s="419"/>
      <c r="BV1268" s="419"/>
      <c r="BW1268" s="419"/>
      <c r="BX1268" s="397"/>
      <c r="BZ1268" s="449"/>
      <c r="CB1268" s="419"/>
      <c r="CC1268" s="419"/>
      <c r="CD1268" s="419"/>
      <c r="CF1268" s="419"/>
      <c r="CG1268" s="419"/>
      <c r="CH1268" s="419"/>
    </row>
    <row r="1269" spans="3:86" ht="21" thickBot="1">
      <c r="C1269" s="425"/>
      <c r="P1269" s="431"/>
      <c r="R1269" s="419"/>
      <c r="S1269" s="446"/>
      <c r="T1269" s="419"/>
      <c r="V1269" s="196"/>
      <c r="W1269" s="419"/>
      <c r="X1269" s="419"/>
      <c r="Z1269" s="419"/>
      <c r="AA1269" s="419"/>
      <c r="AB1269" s="419"/>
      <c r="AD1269" s="419"/>
      <c r="AE1269" s="419"/>
      <c r="AF1269" s="419"/>
      <c r="AH1269" s="419"/>
      <c r="AI1269" s="419"/>
      <c r="AJ1269" s="419"/>
      <c r="AL1269" s="419"/>
      <c r="AM1269" s="419"/>
      <c r="AN1269" s="403"/>
      <c r="AO1269" s="419"/>
      <c r="AP1269" s="419"/>
      <c r="AQ1269" s="419"/>
      <c r="AR1269" s="419"/>
      <c r="AS1269" s="419"/>
      <c r="AT1269" s="419"/>
      <c r="AU1269" s="419"/>
      <c r="AV1269" s="419"/>
      <c r="AX1269" s="419"/>
      <c r="AY1269" s="419"/>
      <c r="AZ1269" s="419"/>
      <c r="BB1269" s="419"/>
      <c r="BC1269" s="419"/>
      <c r="BD1269" s="419"/>
      <c r="BF1269" s="419"/>
      <c r="BG1269" s="419"/>
      <c r="BH1269" s="419"/>
      <c r="BJ1269" s="419"/>
      <c r="BK1269" s="419"/>
      <c r="BL1269" s="419"/>
      <c r="BN1269" s="419"/>
      <c r="BO1269" s="419"/>
      <c r="BP1269" s="419"/>
      <c r="BR1269" s="419"/>
      <c r="BS1269" s="419"/>
      <c r="BT1269" s="419"/>
      <c r="BV1269" s="419"/>
      <c r="BW1269" s="419"/>
      <c r="BX1269" s="397"/>
      <c r="BZ1269" s="449"/>
      <c r="CB1269" s="419"/>
      <c r="CC1269" s="419"/>
      <c r="CD1269" s="419"/>
      <c r="CF1269" s="419"/>
      <c r="CG1269" s="419"/>
      <c r="CH1269" s="419"/>
    </row>
    <row r="1270" spans="3:86" ht="21" thickBot="1">
      <c r="C1270" s="425"/>
      <c r="P1270" s="431"/>
      <c r="R1270" s="419"/>
      <c r="S1270" s="446"/>
      <c r="T1270" s="419"/>
      <c r="V1270" s="196"/>
      <c r="W1270" s="419"/>
      <c r="X1270" s="419"/>
      <c r="Z1270" s="419"/>
      <c r="AA1270" s="419"/>
      <c r="AB1270" s="419"/>
      <c r="AD1270" s="419"/>
      <c r="AE1270" s="419"/>
      <c r="AF1270" s="419"/>
      <c r="AH1270" s="419"/>
      <c r="AI1270" s="419"/>
      <c r="AJ1270" s="419"/>
      <c r="AL1270" s="419"/>
      <c r="AM1270" s="419"/>
      <c r="AN1270" s="403"/>
      <c r="AO1270" s="419"/>
      <c r="AP1270" s="419"/>
      <c r="AQ1270" s="419"/>
      <c r="AR1270" s="419"/>
      <c r="AS1270" s="419"/>
      <c r="AT1270" s="419"/>
      <c r="AU1270" s="419"/>
      <c r="AV1270" s="419"/>
      <c r="AX1270" s="419"/>
      <c r="AY1270" s="419"/>
      <c r="AZ1270" s="419"/>
      <c r="BB1270" s="419"/>
      <c r="BC1270" s="419"/>
      <c r="BD1270" s="419"/>
      <c r="BF1270" s="419"/>
      <c r="BG1270" s="419"/>
      <c r="BH1270" s="419"/>
      <c r="BJ1270" s="419"/>
      <c r="BK1270" s="419"/>
      <c r="BL1270" s="419"/>
      <c r="BN1270" s="419"/>
      <c r="BO1270" s="419"/>
      <c r="BP1270" s="419"/>
      <c r="BR1270" s="419"/>
      <c r="BS1270" s="419"/>
      <c r="BT1270" s="419"/>
      <c r="BV1270" s="419"/>
      <c r="BW1270" s="419"/>
      <c r="BX1270" s="397"/>
      <c r="BZ1270" s="449"/>
      <c r="CB1270" s="419"/>
      <c r="CC1270" s="419"/>
      <c r="CD1270" s="419"/>
      <c r="CF1270" s="419"/>
      <c r="CG1270" s="419"/>
      <c r="CH1270" s="419"/>
    </row>
    <row r="1271" spans="3:86" ht="21" thickBot="1">
      <c r="C1271" s="425"/>
      <c r="P1271" s="431"/>
      <c r="R1271" s="419"/>
      <c r="S1271" s="446"/>
      <c r="T1271" s="419"/>
      <c r="V1271" s="196"/>
      <c r="W1271" s="419"/>
      <c r="X1271" s="419"/>
      <c r="Z1271" s="419"/>
      <c r="AA1271" s="419"/>
      <c r="AB1271" s="419"/>
      <c r="AD1271" s="419"/>
      <c r="AE1271" s="419"/>
      <c r="AF1271" s="419"/>
      <c r="AH1271" s="419"/>
      <c r="AI1271" s="419"/>
      <c r="AJ1271" s="419"/>
      <c r="AL1271" s="419"/>
      <c r="AM1271" s="419"/>
      <c r="AN1271" s="403"/>
      <c r="AO1271" s="419"/>
      <c r="AP1271" s="419"/>
      <c r="AQ1271" s="419"/>
      <c r="AR1271" s="419"/>
      <c r="AS1271" s="419"/>
      <c r="AT1271" s="419"/>
      <c r="AU1271" s="419"/>
      <c r="AV1271" s="419"/>
      <c r="AX1271" s="419"/>
      <c r="AY1271" s="419"/>
      <c r="AZ1271" s="419"/>
      <c r="BB1271" s="419"/>
      <c r="BC1271" s="419"/>
      <c r="BD1271" s="419"/>
      <c r="BF1271" s="419"/>
      <c r="BG1271" s="419"/>
      <c r="BH1271" s="419"/>
      <c r="BJ1271" s="419"/>
      <c r="BK1271" s="419"/>
      <c r="BL1271" s="419"/>
      <c r="BN1271" s="419"/>
      <c r="BO1271" s="419"/>
      <c r="BP1271" s="419"/>
      <c r="BR1271" s="419"/>
      <c r="BS1271" s="419"/>
      <c r="BT1271" s="419"/>
      <c r="BV1271" s="419"/>
      <c r="BW1271" s="419"/>
      <c r="BX1271" s="397"/>
      <c r="BZ1271" s="449"/>
      <c r="CB1271" s="419"/>
      <c r="CC1271" s="419"/>
      <c r="CD1271" s="419"/>
      <c r="CF1271" s="419"/>
      <c r="CG1271" s="419"/>
      <c r="CH1271" s="419"/>
    </row>
    <row r="1272" spans="3:86" ht="21" thickBot="1">
      <c r="C1272" s="425"/>
      <c r="P1272" s="431"/>
      <c r="R1272" s="419"/>
      <c r="S1272" s="446"/>
      <c r="T1272" s="419"/>
      <c r="V1272" s="196"/>
      <c r="W1272" s="419"/>
      <c r="X1272" s="419"/>
      <c r="Z1272" s="419"/>
      <c r="AA1272" s="419"/>
      <c r="AB1272" s="419"/>
      <c r="AD1272" s="419"/>
      <c r="AE1272" s="419"/>
      <c r="AF1272" s="419"/>
      <c r="AH1272" s="419"/>
      <c r="AI1272" s="419"/>
      <c r="AJ1272" s="419"/>
      <c r="AL1272" s="419"/>
      <c r="AM1272" s="419"/>
      <c r="AN1272" s="403"/>
      <c r="AO1272" s="419"/>
      <c r="AP1272" s="419"/>
      <c r="AQ1272" s="419"/>
      <c r="AR1272" s="419"/>
      <c r="AS1272" s="419"/>
      <c r="AT1272" s="419"/>
      <c r="AU1272" s="419"/>
      <c r="AV1272" s="419"/>
      <c r="AX1272" s="419"/>
      <c r="AY1272" s="419"/>
      <c r="AZ1272" s="419"/>
      <c r="BB1272" s="419"/>
      <c r="BC1272" s="419"/>
      <c r="BD1272" s="419"/>
      <c r="BF1272" s="419"/>
      <c r="BG1272" s="419"/>
      <c r="BH1272" s="419"/>
      <c r="BJ1272" s="419"/>
      <c r="BK1272" s="419"/>
      <c r="BL1272" s="419"/>
      <c r="BN1272" s="419"/>
      <c r="BO1272" s="419"/>
      <c r="BP1272" s="419"/>
      <c r="BR1272" s="419"/>
      <c r="BS1272" s="419"/>
      <c r="BT1272" s="419"/>
      <c r="BV1272" s="419"/>
      <c r="BW1272" s="419"/>
      <c r="BX1272" s="397"/>
      <c r="BZ1272" s="449"/>
      <c r="CB1272" s="419"/>
      <c r="CC1272" s="419"/>
      <c r="CD1272" s="419"/>
      <c r="CF1272" s="419"/>
      <c r="CG1272" s="419"/>
      <c r="CH1272" s="419"/>
    </row>
    <row r="1273" spans="3:86" ht="21" thickBot="1">
      <c r="C1273" s="425"/>
      <c r="P1273" s="431"/>
      <c r="R1273" s="419"/>
      <c r="S1273" s="446"/>
      <c r="T1273" s="419"/>
      <c r="V1273" s="196"/>
      <c r="W1273" s="419"/>
      <c r="X1273" s="419"/>
      <c r="Z1273" s="419"/>
      <c r="AA1273" s="419"/>
      <c r="AB1273" s="419"/>
      <c r="AD1273" s="419"/>
      <c r="AE1273" s="419"/>
      <c r="AF1273" s="419"/>
      <c r="AH1273" s="419"/>
      <c r="AI1273" s="419"/>
      <c r="AJ1273" s="419"/>
      <c r="AL1273" s="419"/>
      <c r="AM1273" s="419"/>
      <c r="AN1273" s="403"/>
      <c r="AO1273" s="419"/>
      <c r="AP1273" s="419"/>
      <c r="AQ1273" s="419"/>
      <c r="AR1273" s="419"/>
      <c r="AS1273" s="419"/>
      <c r="AT1273" s="419"/>
      <c r="AU1273" s="419"/>
      <c r="AV1273" s="419"/>
      <c r="AX1273" s="419"/>
      <c r="AY1273" s="419"/>
      <c r="AZ1273" s="419"/>
      <c r="BB1273" s="419"/>
      <c r="BC1273" s="419"/>
      <c r="BD1273" s="419"/>
      <c r="BF1273" s="419"/>
      <c r="BG1273" s="419"/>
      <c r="BH1273" s="419"/>
      <c r="BJ1273" s="419"/>
      <c r="BK1273" s="419"/>
      <c r="BL1273" s="419"/>
      <c r="BN1273" s="419"/>
      <c r="BO1273" s="419"/>
      <c r="BP1273" s="419"/>
      <c r="BR1273" s="419"/>
      <c r="BS1273" s="419"/>
      <c r="BT1273" s="419"/>
      <c r="BV1273" s="419"/>
      <c r="BW1273" s="419"/>
      <c r="BX1273" s="397"/>
      <c r="BZ1273" s="449"/>
      <c r="CB1273" s="419"/>
      <c r="CC1273" s="419"/>
      <c r="CD1273" s="419"/>
      <c r="CF1273" s="419"/>
      <c r="CG1273" s="419"/>
      <c r="CH1273" s="419"/>
    </row>
    <row r="1274" spans="3:86" ht="21" thickBot="1">
      <c r="C1274" s="425"/>
      <c r="P1274" s="431"/>
      <c r="R1274" s="419"/>
      <c r="S1274" s="446"/>
      <c r="T1274" s="419"/>
      <c r="V1274" s="196"/>
      <c r="W1274" s="419"/>
      <c r="X1274" s="419"/>
      <c r="Z1274" s="419"/>
      <c r="AA1274" s="419"/>
      <c r="AB1274" s="419"/>
      <c r="AD1274" s="419"/>
      <c r="AE1274" s="419"/>
      <c r="AF1274" s="419"/>
      <c r="AH1274" s="419"/>
      <c r="AI1274" s="419"/>
      <c r="AJ1274" s="419"/>
      <c r="AL1274" s="419"/>
      <c r="AM1274" s="419"/>
      <c r="AN1274" s="403"/>
      <c r="AO1274" s="419"/>
      <c r="AP1274" s="419"/>
      <c r="AQ1274" s="419"/>
      <c r="AR1274" s="419"/>
      <c r="AS1274" s="419"/>
      <c r="AT1274" s="419"/>
      <c r="AU1274" s="419"/>
      <c r="AV1274" s="419"/>
      <c r="AX1274" s="419"/>
      <c r="AY1274" s="419"/>
      <c r="AZ1274" s="419"/>
      <c r="BB1274" s="419"/>
      <c r="BC1274" s="419"/>
      <c r="BD1274" s="419"/>
      <c r="BF1274" s="419"/>
      <c r="BG1274" s="419"/>
      <c r="BH1274" s="419"/>
      <c r="BJ1274" s="419"/>
      <c r="BK1274" s="419"/>
      <c r="BL1274" s="419"/>
      <c r="BN1274" s="419"/>
      <c r="BO1274" s="419"/>
      <c r="BP1274" s="419"/>
      <c r="BR1274" s="419"/>
      <c r="BS1274" s="419"/>
      <c r="BT1274" s="419"/>
      <c r="BV1274" s="419"/>
      <c r="BW1274" s="419"/>
      <c r="BX1274" s="397"/>
      <c r="BZ1274" s="449"/>
      <c r="CB1274" s="419"/>
      <c r="CC1274" s="419"/>
      <c r="CD1274" s="419"/>
      <c r="CF1274" s="419"/>
      <c r="CG1274" s="419"/>
      <c r="CH1274" s="419"/>
    </row>
    <row r="1275" spans="3:86" ht="21" thickBot="1">
      <c r="C1275" s="425"/>
      <c r="P1275" s="431"/>
      <c r="R1275" s="419"/>
      <c r="S1275" s="446"/>
      <c r="T1275" s="419"/>
      <c r="V1275" s="196"/>
      <c r="W1275" s="419"/>
      <c r="X1275" s="419"/>
      <c r="Z1275" s="419"/>
      <c r="AA1275" s="419"/>
      <c r="AB1275" s="419"/>
      <c r="AD1275" s="419"/>
      <c r="AE1275" s="419"/>
      <c r="AF1275" s="419"/>
      <c r="AH1275" s="419"/>
      <c r="AI1275" s="419"/>
      <c r="AJ1275" s="419"/>
      <c r="AL1275" s="419"/>
      <c r="AM1275" s="419"/>
      <c r="AN1275" s="403"/>
      <c r="AO1275" s="419"/>
      <c r="AP1275" s="419"/>
      <c r="AQ1275" s="419"/>
      <c r="AR1275" s="419"/>
      <c r="AS1275" s="419"/>
      <c r="AT1275" s="419"/>
      <c r="AU1275" s="419"/>
      <c r="AV1275" s="419"/>
      <c r="AX1275" s="419"/>
      <c r="AY1275" s="419"/>
      <c r="AZ1275" s="419"/>
      <c r="BB1275" s="419"/>
      <c r="BC1275" s="419"/>
      <c r="BD1275" s="419"/>
      <c r="BF1275" s="419"/>
      <c r="BG1275" s="419"/>
      <c r="BH1275" s="419"/>
      <c r="BJ1275" s="419"/>
      <c r="BK1275" s="419"/>
      <c r="BL1275" s="419"/>
      <c r="BN1275" s="419"/>
      <c r="BO1275" s="419"/>
      <c r="BP1275" s="419"/>
      <c r="BR1275" s="419"/>
      <c r="BS1275" s="419"/>
      <c r="BT1275" s="419"/>
      <c r="BV1275" s="419"/>
      <c r="BW1275" s="419"/>
      <c r="BX1275" s="397"/>
      <c r="BZ1275" s="449"/>
      <c r="CB1275" s="419"/>
      <c r="CC1275" s="419"/>
      <c r="CD1275" s="419"/>
      <c r="CF1275" s="419"/>
      <c r="CG1275" s="419"/>
      <c r="CH1275" s="419"/>
    </row>
    <row r="1276" spans="3:86" ht="21" thickBot="1">
      <c r="C1276" s="425"/>
      <c r="P1276" s="431"/>
      <c r="R1276" s="419"/>
      <c r="S1276" s="446"/>
      <c r="T1276" s="419"/>
      <c r="V1276" s="196"/>
      <c r="W1276" s="419"/>
      <c r="X1276" s="419"/>
      <c r="Z1276" s="419"/>
      <c r="AA1276" s="419"/>
      <c r="AB1276" s="419"/>
      <c r="AD1276" s="419"/>
      <c r="AE1276" s="419"/>
      <c r="AF1276" s="419"/>
      <c r="AH1276" s="419"/>
      <c r="AI1276" s="419"/>
      <c r="AJ1276" s="419"/>
      <c r="AL1276" s="419"/>
      <c r="AM1276" s="419"/>
      <c r="AN1276" s="403"/>
      <c r="AO1276" s="419"/>
      <c r="AP1276" s="419"/>
      <c r="AQ1276" s="419"/>
      <c r="AR1276" s="419"/>
      <c r="AS1276" s="419"/>
      <c r="AT1276" s="419"/>
      <c r="AU1276" s="419"/>
      <c r="AV1276" s="419"/>
      <c r="AX1276" s="419"/>
      <c r="AY1276" s="419"/>
      <c r="AZ1276" s="419"/>
      <c r="BB1276" s="419"/>
      <c r="BC1276" s="419"/>
      <c r="BD1276" s="419"/>
      <c r="BF1276" s="419"/>
      <c r="BG1276" s="419"/>
      <c r="BH1276" s="419"/>
      <c r="BJ1276" s="419"/>
      <c r="BK1276" s="419"/>
      <c r="BL1276" s="419"/>
      <c r="BN1276" s="419"/>
      <c r="BO1276" s="419"/>
      <c r="BP1276" s="419"/>
      <c r="BR1276" s="419"/>
      <c r="BS1276" s="419"/>
      <c r="BT1276" s="419"/>
      <c r="BV1276" s="419"/>
      <c r="BW1276" s="419"/>
      <c r="BX1276" s="397"/>
      <c r="BZ1276" s="449"/>
      <c r="CB1276" s="419"/>
      <c r="CC1276" s="419"/>
      <c r="CD1276" s="419"/>
      <c r="CF1276" s="419"/>
      <c r="CG1276" s="419"/>
      <c r="CH1276" s="419"/>
    </row>
    <row r="1277" spans="3:86" ht="21" thickBot="1">
      <c r="C1277" s="425"/>
      <c r="P1277" s="431"/>
      <c r="R1277" s="419"/>
      <c r="S1277" s="446"/>
      <c r="T1277" s="419"/>
      <c r="V1277" s="196"/>
      <c r="W1277" s="419"/>
      <c r="X1277" s="419"/>
      <c r="Z1277" s="419"/>
      <c r="AA1277" s="419"/>
      <c r="AB1277" s="419"/>
      <c r="AD1277" s="419"/>
      <c r="AE1277" s="419"/>
      <c r="AF1277" s="419"/>
      <c r="AH1277" s="419"/>
      <c r="AI1277" s="419"/>
      <c r="AJ1277" s="419"/>
      <c r="AL1277" s="419"/>
      <c r="AM1277" s="419"/>
      <c r="AN1277" s="403"/>
      <c r="AO1277" s="419"/>
      <c r="AP1277" s="419"/>
      <c r="AQ1277" s="419"/>
      <c r="AR1277" s="419"/>
      <c r="AS1277" s="419"/>
      <c r="AT1277" s="419"/>
      <c r="AU1277" s="419"/>
      <c r="AV1277" s="419"/>
      <c r="AX1277" s="419"/>
      <c r="AY1277" s="419"/>
      <c r="AZ1277" s="419"/>
      <c r="BB1277" s="419"/>
      <c r="BC1277" s="419"/>
      <c r="BD1277" s="419"/>
      <c r="BF1277" s="419"/>
      <c r="BG1277" s="419"/>
      <c r="BH1277" s="419"/>
      <c r="BJ1277" s="419"/>
      <c r="BK1277" s="419"/>
      <c r="BL1277" s="419"/>
      <c r="BN1277" s="419"/>
      <c r="BO1277" s="419"/>
      <c r="BP1277" s="419"/>
      <c r="BR1277" s="419"/>
      <c r="BS1277" s="419"/>
      <c r="BT1277" s="419"/>
      <c r="BV1277" s="419"/>
      <c r="BW1277" s="419"/>
      <c r="BX1277" s="397"/>
      <c r="BZ1277" s="449"/>
      <c r="CB1277" s="419"/>
      <c r="CC1277" s="419"/>
      <c r="CD1277" s="419"/>
      <c r="CF1277" s="419"/>
      <c r="CG1277" s="419"/>
      <c r="CH1277" s="419"/>
    </row>
    <row r="1278" spans="3:86" ht="21" thickBot="1">
      <c r="C1278" s="425"/>
      <c r="P1278" s="431"/>
      <c r="R1278" s="419"/>
      <c r="S1278" s="446"/>
      <c r="T1278" s="419"/>
      <c r="V1278" s="196"/>
      <c r="W1278" s="419"/>
      <c r="X1278" s="419"/>
      <c r="Z1278" s="419"/>
      <c r="AA1278" s="419"/>
      <c r="AB1278" s="419"/>
      <c r="AD1278" s="419"/>
      <c r="AE1278" s="419"/>
      <c r="AF1278" s="419"/>
      <c r="AH1278" s="419"/>
      <c r="AI1278" s="419"/>
      <c r="AJ1278" s="419"/>
      <c r="AL1278" s="419"/>
      <c r="AM1278" s="419"/>
      <c r="AN1278" s="403"/>
      <c r="AO1278" s="419"/>
      <c r="AP1278" s="419"/>
      <c r="AQ1278" s="419"/>
      <c r="AR1278" s="419"/>
      <c r="AS1278" s="419"/>
      <c r="AT1278" s="419"/>
      <c r="AU1278" s="419"/>
      <c r="AV1278" s="419"/>
      <c r="AX1278" s="419"/>
      <c r="AY1278" s="419"/>
      <c r="AZ1278" s="419"/>
      <c r="BB1278" s="419"/>
      <c r="BC1278" s="419"/>
      <c r="BD1278" s="419"/>
      <c r="BF1278" s="419"/>
      <c r="BG1278" s="419"/>
      <c r="BH1278" s="419"/>
      <c r="BJ1278" s="419"/>
      <c r="BK1278" s="419"/>
      <c r="BL1278" s="419"/>
      <c r="BN1278" s="419"/>
      <c r="BO1278" s="419"/>
      <c r="BP1278" s="419"/>
      <c r="BR1278" s="419"/>
      <c r="BS1278" s="419"/>
      <c r="BT1278" s="419"/>
      <c r="BV1278" s="419"/>
      <c r="BW1278" s="419"/>
      <c r="BX1278" s="397"/>
      <c r="BZ1278" s="449"/>
      <c r="CB1278" s="419"/>
      <c r="CC1278" s="419"/>
      <c r="CD1278" s="419"/>
      <c r="CF1278" s="419"/>
      <c r="CG1278" s="419"/>
      <c r="CH1278" s="419"/>
    </row>
    <row r="1279" spans="3:86" ht="21" thickBot="1">
      <c r="C1279" s="425"/>
      <c r="P1279" s="431"/>
      <c r="R1279" s="419"/>
      <c r="S1279" s="446"/>
      <c r="T1279" s="419"/>
      <c r="V1279" s="196"/>
      <c r="W1279" s="419"/>
      <c r="X1279" s="419"/>
      <c r="Z1279" s="419"/>
      <c r="AA1279" s="419"/>
      <c r="AB1279" s="419"/>
      <c r="AD1279" s="419"/>
      <c r="AE1279" s="419"/>
      <c r="AF1279" s="419"/>
      <c r="AH1279" s="419"/>
      <c r="AI1279" s="419"/>
      <c r="AJ1279" s="419"/>
      <c r="AL1279" s="419"/>
      <c r="AM1279" s="419"/>
      <c r="AN1279" s="403"/>
      <c r="AO1279" s="419"/>
      <c r="AP1279" s="419"/>
      <c r="AQ1279" s="419"/>
      <c r="AR1279" s="419"/>
      <c r="AS1279" s="419"/>
      <c r="AT1279" s="419"/>
      <c r="AU1279" s="419"/>
      <c r="AV1279" s="419"/>
      <c r="AX1279" s="419"/>
      <c r="AY1279" s="419"/>
      <c r="AZ1279" s="419"/>
      <c r="BB1279" s="419"/>
      <c r="BC1279" s="419"/>
      <c r="BD1279" s="419"/>
      <c r="BF1279" s="419"/>
      <c r="BG1279" s="419"/>
      <c r="BH1279" s="419"/>
      <c r="BJ1279" s="419"/>
      <c r="BK1279" s="419"/>
      <c r="BL1279" s="419"/>
      <c r="BN1279" s="419"/>
      <c r="BO1279" s="419"/>
      <c r="BP1279" s="419"/>
      <c r="BR1279" s="419"/>
      <c r="BS1279" s="419"/>
      <c r="BT1279" s="419"/>
      <c r="BV1279" s="419"/>
      <c r="BW1279" s="419"/>
      <c r="BX1279" s="397"/>
      <c r="BZ1279" s="449"/>
      <c r="CB1279" s="419"/>
      <c r="CC1279" s="419"/>
      <c r="CD1279" s="419"/>
      <c r="CF1279" s="419"/>
      <c r="CG1279" s="419"/>
      <c r="CH1279" s="419"/>
    </row>
    <row r="1280" spans="3:86" ht="21" thickBot="1">
      <c r="C1280" s="425"/>
      <c r="P1280" s="431"/>
      <c r="R1280" s="419"/>
      <c r="S1280" s="446"/>
      <c r="T1280" s="419"/>
      <c r="V1280" s="196"/>
      <c r="W1280" s="419"/>
      <c r="X1280" s="419"/>
      <c r="Z1280" s="419"/>
      <c r="AA1280" s="419"/>
      <c r="AB1280" s="419"/>
      <c r="AD1280" s="419"/>
      <c r="AE1280" s="419"/>
      <c r="AF1280" s="419"/>
      <c r="AH1280" s="419"/>
      <c r="AI1280" s="419"/>
      <c r="AJ1280" s="419"/>
      <c r="AL1280" s="419"/>
      <c r="AM1280" s="419"/>
      <c r="AN1280" s="403"/>
      <c r="AO1280" s="419"/>
      <c r="AP1280" s="419"/>
      <c r="AQ1280" s="419"/>
      <c r="AR1280" s="419"/>
      <c r="AS1280" s="419"/>
      <c r="AT1280" s="419"/>
      <c r="AU1280" s="419"/>
      <c r="AV1280" s="419"/>
      <c r="AX1280" s="419"/>
      <c r="AY1280" s="419"/>
      <c r="AZ1280" s="419"/>
      <c r="BB1280" s="419"/>
      <c r="BC1280" s="419"/>
      <c r="BD1280" s="419"/>
      <c r="BF1280" s="419"/>
      <c r="BG1280" s="419"/>
      <c r="BH1280" s="419"/>
      <c r="BJ1280" s="419"/>
      <c r="BK1280" s="419"/>
      <c r="BL1280" s="419"/>
      <c r="BN1280" s="419"/>
      <c r="BO1280" s="419"/>
      <c r="BP1280" s="419"/>
      <c r="BR1280" s="419"/>
      <c r="BS1280" s="419"/>
      <c r="BT1280" s="419"/>
      <c r="BV1280" s="419"/>
      <c r="BW1280" s="419"/>
      <c r="BX1280" s="397"/>
      <c r="BZ1280" s="449"/>
      <c r="CB1280" s="419"/>
      <c r="CC1280" s="419"/>
      <c r="CD1280" s="419"/>
      <c r="CF1280" s="419"/>
      <c r="CG1280" s="419"/>
      <c r="CH1280" s="419"/>
    </row>
    <row r="1281" spans="3:86" ht="21" thickBot="1">
      <c r="C1281" s="425"/>
      <c r="P1281" s="431"/>
      <c r="R1281" s="419"/>
      <c r="S1281" s="446"/>
      <c r="T1281" s="419"/>
      <c r="V1281" s="196"/>
      <c r="W1281" s="419"/>
      <c r="X1281" s="419"/>
      <c r="Z1281" s="419"/>
      <c r="AA1281" s="419"/>
      <c r="AB1281" s="419"/>
      <c r="AD1281" s="419"/>
      <c r="AE1281" s="419"/>
      <c r="AF1281" s="419"/>
      <c r="AH1281" s="419"/>
      <c r="AI1281" s="419"/>
      <c r="AJ1281" s="419"/>
      <c r="AL1281" s="419"/>
      <c r="AM1281" s="419"/>
      <c r="AN1281" s="403"/>
      <c r="AO1281" s="419"/>
      <c r="AP1281" s="419"/>
      <c r="AQ1281" s="419"/>
      <c r="AR1281" s="419"/>
      <c r="AS1281" s="419"/>
      <c r="AT1281" s="419"/>
      <c r="AU1281" s="419"/>
      <c r="AV1281" s="419"/>
      <c r="AX1281" s="419"/>
      <c r="AY1281" s="419"/>
      <c r="AZ1281" s="419"/>
      <c r="BB1281" s="419"/>
      <c r="BC1281" s="419"/>
      <c r="BD1281" s="419"/>
      <c r="BF1281" s="419"/>
      <c r="BG1281" s="419"/>
      <c r="BH1281" s="419"/>
      <c r="BJ1281" s="419"/>
      <c r="BK1281" s="419"/>
      <c r="BL1281" s="419"/>
      <c r="BN1281" s="419"/>
      <c r="BO1281" s="419"/>
      <c r="BP1281" s="419"/>
      <c r="BR1281" s="419"/>
      <c r="BS1281" s="419"/>
      <c r="BT1281" s="419"/>
      <c r="BV1281" s="419"/>
      <c r="BW1281" s="419"/>
      <c r="BX1281" s="397"/>
      <c r="BZ1281" s="449"/>
      <c r="CB1281" s="419"/>
      <c r="CC1281" s="419"/>
      <c r="CD1281" s="419"/>
      <c r="CF1281" s="419"/>
      <c r="CG1281" s="419"/>
      <c r="CH1281" s="419"/>
    </row>
    <row r="1282" spans="3:86" ht="21" thickBot="1">
      <c r="C1282" s="425"/>
      <c r="P1282" s="431"/>
      <c r="R1282" s="419"/>
      <c r="S1282" s="446"/>
      <c r="T1282" s="419"/>
      <c r="V1282" s="196"/>
      <c r="W1282" s="419"/>
      <c r="X1282" s="419"/>
      <c r="Z1282" s="419"/>
      <c r="AA1282" s="419"/>
      <c r="AB1282" s="419"/>
      <c r="AD1282" s="419"/>
      <c r="AE1282" s="419"/>
      <c r="AF1282" s="419"/>
      <c r="AH1282" s="419"/>
      <c r="AI1282" s="419"/>
      <c r="AJ1282" s="419"/>
      <c r="AL1282" s="419"/>
      <c r="AM1282" s="419"/>
      <c r="AN1282" s="403"/>
      <c r="AO1282" s="419"/>
      <c r="AP1282" s="419"/>
      <c r="AQ1282" s="419"/>
      <c r="AR1282" s="419"/>
      <c r="AS1282" s="419"/>
      <c r="AT1282" s="419"/>
      <c r="AU1282" s="419"/>
      <c r="AV1282" s="419"/>
      <c r="AX1282" s="419"/>
      <c r="AY1282" s="419"/>
      <c r="AZ1282" s="419"/>
      <c r="BB1282" s="419"/>
      <c r="BC1282" s="419"/>
      <c r="BD1282" s="419"/>
      <c r="BF1282" s="419"/>
      <c r="BG1282" s="419"/>
      <c r="BH1282" s="419"/>
      <c r="BJ1282" s="419"/>
      <c r="BK1282" s="419"/>
      <c r="BL1282" s="419"/>
      <c r="BN1282" s="419"/>
      <c r="BO1282" s="419"/>
      <c r="BP1282" s="419"/>
      <c r="BR1282" s="419"/>
      <c r="BS1282" s="419"/>
      <c r="BT1282" s="419"/>
      <c r="BV1282" s="419"/>
      <c r="BW1282" s="419"/>
      <c r="BX1282" s="397"/>
      <c r="BZ1282" s="449"/>
      <c r="CB1282" s="419"/>
      <c r="CC1282" s="419"/>
      <c r="CD1282" s="419"/>
      <c r="CF1282" s="419"/>
      <c r="CG1282" s="419"/>
      <c r="CH1282" s="419"/>
    </row>
    <row r="1283" spans="3:86" ht="21" thickBot="1">
      <c r="C1283" s="425"/>
      <c r="P1283" s="431"/>
      <c r="R1283" s="419"/>
      <c r="S1283" s="446"/>
      <c r="T1283" s="419"/>
      <c r="V1283" s="196"/>
      <c r="W1283" s="419"/>
      <c r="X1283" s="419"/>
      <c r="Z1283" s="419"/>
      <c r="AA1283" s="419"/>
      <c r="AB1283" s="419"/>
      <c r="AD1283" s="419"/>
      <c r="AE1283" s="419"/>
      <c r="AF1283" s="419"/>
      <c r="AH1283" s="419"/>
      <c r="AI1283" s="419"/>
      <c r="AJ1283" s="419"/>
      <c r="AL1283" s="419"/>
      <c r="AM1283" s="419"/>
      <c r="AN1283" s="403"/>
      <c r="AO1283" s="419"/>
      <c r="AP1283" s="419"/>
      <c r="AQ1283" s="419"/>
      <c r="AR1283" s="419"/>
      <c r="AS1283" s="419"/>
      <c r="AT1283" s="419"/>
      <c r="AU1283" s="419"/>
      <c r="AV1283" s="419"/>
      <c r="AX1283" s="419"/>
      <c r="AY1283" s="419"/>
      <c r="AZ1283" s="419"/>
      <c r="BB1283" s="419"/>
      <c r="BC1283" s="419"/>
      <c r="BD1283" s="419"/>
      <c r="BF1283" s="419"/>
      <c r="BG1283" s="419"/>
      <c r="BH1283" s="419"/>
      <c r="BJ1283" s="419"/>
      <c r="BK1283" s="419"/>
      <c r="BL1283" s="419"/>
      <c r="BN1283" s="419"/>
      <c r="BO1283" s="419"/>
      <c r="BP1283" s="419"/>
      <c r="BR1283" s="419"/>
      <c r="BS1283" s="419"/>
      <c r="BT1283" s="419"/>
      <c r="BV1283" s="419"/>
      <c r="BW1283" s="419"/>
      <c r="BX1283" s="397"/>
      <c r="BZ1283" s="449"/>
      <c r="CB1283" s="419"/>
      <c r="CC1283" s="419"/>
      <c r="CD1283" s="419"/>
      <c r="CF1283" s="419"/>
      <c r="CG1283" s="419"/>
      <c r="CH1283" s="419"/>
    </row>
    <row r="1284" spans="3:86" ht="21" thickBot="1">
      <c r="C1284" s="425"/>
      <c r="P1284" s="431"/>
      <c r="R1284" s="419"/>
      <c r="S1284" s="446"/>
      <c r="T1284" s="419"/>
      <c r="V1284" s="196"/>
      <c r="W1284" s="419"/>
      <c r="X1284" s="419"/>
      <c r="Z1284" s="419"/>
      <c r="AA1284" s="419"/>
      <c r="AB1284" s="419"/>
      <c r="AD1284" s="419"/>
      <c r="AE1284" s="419"/>
      <c r="AF1284" s="419"/>
      <c r="AH1284" s="419"/>
      <c r="AI1284" s="419"/>
      <c r="AJ1284" s="419"/>
      <c r="AL1284" s="419"/>
      <c r="AM1284" s="419"/>
      <c r="AN1284" s="403"/>
      <c r="AO1284" s="419"/>
      <c r="AP1284" s="419"/>
      <c r="AQ1284" s="419"/>
      <c r="AR1284" s="419"/>
      <c r="AS1284" s="419"/>
      <c r="AT1284" s="419"/>
      <c r="AU1284" s="419"/>
      <c r="AV1284" s="419"/>
      <c r="AX1284" s="419"/>
      <c r="AY1284" s="419"/>
      <c r="AZ1284" s="419"/>
      <c r="BB1284" s="419"/>
      <c r="BC1284" s="419"/>
      <c r="BD1284" s="419"/>
      <c r="BF1284" s="419"/>
      <c r="BG1284" s="419"/>
      <c r="BH1284" s="419"/>
      <c r="BJ1284" s="419"/>
      <c r="BK1284" s="419"/>
      <c r="BL1284" s="419"/>
      <c r="BN1284" s="419"/>
      <c r="BO1284" s="419"/>
      <c r="BP1284" s="419"/>
      <c r="BR1284" s="419"/>
      <c r="BS1284" s="419"/>
      <c r="BT1284" s="419"/>
      <c r="BV1284" s="419"/>
      <c r="BW1284" s="419"/>
      <c r="BX1284" s="397"/>
      <c r="BZ1284" s="449"/>
      <c r="CB1284" s="419"/>
      <c r="CC1284" s="419"/>
      <c r="CD1284" s="419"/>
      <c r="CF1284" s="419"/>
      <c r="CG1284" s="419"/>
      <c r="CH1284" s="419"/>
    </row>
    <row r="1285" spans="3:86" ht="21" thickBot="1">
      <c r="C1285" s="425"/>
      <c r="P1285" s="431"/>
      <c r="R1285" s="419"/>
      <c r="S1285" s="446"/>
      <c r="T1285" s="419"/>
      <c r="V1285" s="196"/>
      <c r="W1285" s="419"/>
      <c r="X1285" s="419"/>
      <c r="Z1285" s="419"/>
      <c r="AA1285" s="419"/>
      <c r="AB1285" s="419"/>
      <c r="AD1285" s="419"/>
      <c r="AE1285" s="419"/>
      <c r="AF1285" s="419"/>
      <c r="AH1285" s="419"/>
      <c r="AI1285" s="419"/>
      <c r="AJ1285" s="419"/>
      <c r="AL1285" s="419"/>
      <c r="AM1285" s="419"/>
      <c r="AN1285" s="403"/>
      <c r="AO1285" s="419"/>
      <c r="AP1285" s="419"/>
      <c r="AQ1285" s="419"/>
      <c r="AR1285" s="419"/>
      <c r="AS1285" s="419"/>
      <c r="AT1285" s="419"/>
      <c r="AU1285" s="419"/>
      <c r="AV1285" s="419"/>
      <c r="AX1285" s="419"/>
      <c r="AY1285" s="419"/>
      <c r="AZ1285" s="419"/>
      <c r="BB1285" s="419"/>
      <c r="BC1285" s="419"/>
      <c r="BD1285" s="419"/>
      <c r="BF1285" s="419"/>
      <c r="BG1285" s="419"/>
      <c r="BH1285" s="419"/>
      <c r="BJ1285" s="419"/>
      <c r="BK1285" s="419"/>
      <c r="BL1285" s="419"/>
      <c r="BN1285" s="419"/>
      <c r="BO1285" s="419"/>
      <c r="BP1285" s="419"/>
      <c r="BR1285" s="419"/>
      <c r="BS1285" s="419"/>
      <c r="BT1285" s="419"/>
      <c r="BV1285" s="419"/>
      <c r="BW1285" s="419"/>
      <c r="BX1285" s="397"/>
      <c r="BZ1285" s="449"/>
      <c r="CB1285" s="419"/>
      <c r="CC1285" s="419"/>
      <c r="CD1285" s="419"/>
      <c r="CF1285" s="419"/>
      <c r="CG1285" s="419"/>
      <c r="CH1285" s="419"/>
    </row>
    <row r="1286" spans="3:86" ht="21" thickBot="1">
      <c r="C1286" s="425"/>
      <c r="P1286" s="431"/>
      <c r="R1286" s="419"/>
      <c r="S1286" s="446"/>
      <c r="T1286" s="419"/>
      <c r="V1286" s="196"/>
      <c r="W1286" s="419"/>
      <c r="X1286" s="419"/>
      <c r="Z1286" s="419"/>
      <c r="AA1286" s="419"/>
      <c r="AB1286" s="419"/>
      <c r="AD1286" s="419"/>
      <c r="AE1286" s="419"/>
      <c r="AF1286" s="419"/>
      <c r="AH1286" s="419"/>
      <c r="AI1286" s="419"/>
      <c r="AJ1286" s="419"/>
      <c r="AL1286" s="419"/>
      <c r="AM1286" s="419"/>
      <c r="AN1286" s="403"/>
      <c r="AO1286" s="419"/>
      <c r="AP1286" s="419"/>
      <c r="AQ1286" s="419"/>
      <c r="AR1286" s="419"/>
      <c r="AS1286" s="419"/>
      <c r="AT1286" s="419"/>
      <c r="AU1286" s="419"/>
      <c r="AV1286" s="419"/>
      <c r="AX1286" s="419"/>
      <c r="AY1286" s="419"/>
      <c r="AZ1286" s="419"/>
      <c r="BB1286" s="419"/>
      <c r="BC1286" s="419"/>
      <c r="BD1286" s="419"/>
      <c r="BF1286" s="419"/>
      <c r="BG1286" s="419"/>
      <c r="BH1286" s="419"/>
      <c r="BJ1286" s="419"/>
      <c r="BK1286" s="419"/>
      <c r="BL1286" s="419"/>
      <c r="BN1286" s="419"/>
      <c r="BO1286" s="419"/>
      <c r="BP1286" s="419"/>
      <c r="BR1286" s="419"/>
      <c r="BS1286" s="419"/>
      <c r="BT1286" s="419"/>
      <c r="BV1286" s="419"/>
      <c r="BW1286" s="419"/>
      <c r="BX1286" s="397"/>
      <c r="BZ1286" s="449"/>
      <c r="CB1286" s="419"/>
      <c r="CC1286" s="419"/>
      <c r="CD1286" s="419"/>
      <c r="CF1286" s="419"/>
      <c r="CG1286" s="419"/>
      <c r="CH1286" s="419"/>
    </row>
    <row r="1287" spans="3:86" ht="21" thickBot="1">
      <c r="C1287" s="425"/>
      <c r="P1287" s="431"/>
      <c r="R1287" s="419"/>
      <c r="S1287" s="446"/>
      <c r="T1287" s="419"/>
      <c r="V1287" s="196"/>
      <c r="W1287" s="419"/>
      <c r="X1287" s="419"/>
      <c r="Z1287" s="419"/>
      <c r="AA1287" s="419"/>
      <c r="AB1287" s="419"/>
      <c r="AD1287" s="419"/>
      <c r="AE1287" s="419"/>
      <c r="AF1287" s="419"/>
      <c r="AH1287" s="419"/>
      <c r="AI1287" s="419"/>
      <c r="AJ1287" s="419"/>
      <c r="AL1287" s="419"/>
      <c r="AM1287" s="419"/>
      <c r="AN1287" s="403"/>
      <c r="AO1287" s="419"/>
      <c r="AP1287" s="419"/>
      <c r="AQ1287" s="419"/>
      <c r="AR1287" s="419"/>
      <c r="AS1287" s="419"/>
      <c r="AT1287" s="419"/>
      <c r="AU1287" s="419"/>
      <c r="AV1287" s="419"/>
      <c r="AX1287" s="419"/>
      <c r="AY1287" s="419"/>
      <c r="AZ1287" s="419"/>
      <c r="BB1287" s="419"/>
      <c r="BC1287" s="419"/>
      <c r="BD1287" s="419"/>
      <c r="BF1287" s="419"/>
      <c r="BG1287" s="419"/>
      <c r="BH1287" s="419"/>
      <c r="BJ1287" s="419"/>
      <c r="BK1287" s="419"/>
      <c r="BL1287" s="419"/>
      <c r="BN1287" s="419"/>
      <c r="BO1287" s="419"/>
      <c r="BP1287" s="419"/>
      <c r="BR1287" s="419"/>
      <c r="BS1287" s="419"/>
      <c r="BT1287" s="419"/>
      <c r="BV1287" s="419"/>
      <c r="BW1287" s="419"/>
      <c r="BX1287" s="397"/>
      <c r="BZ1287" s="449"/>
      <c r="CB1287" s="419"/>
      <c r="CC1287" s="419"/>
      <c r="CD1287" s="419"/>
      <c r="CF1287" s="419"/>
      <c r="CG1287" s="419"/>
      <c r="CH1287" s="419"/>
    </row>
    <row r="1288" spans="3:86" ht="21" thickBot="1">
      <c r="C1288" s="425"/>
      <c r="P1288" s="431"/>
      <c r="R1288" s="419"/>
      <c r="S1288" s="446"/>
      <c r="T1288" s="419"/>
      <c r="V1288" s="196"/>
      <c r="W1288" s="419"/>
      <c r="X1288" s="419"/>
      <c r="Z1288" s="419"/>
      <c r="AA1288" s="419"/>
      <c r="AB1288" s="419"/>
      <c r="AD1288" s="419"/>
      <c r="AE1288" s="419"/>
      <c r="AF1288" s="419"/>
      <c r="AH1288" s="419"/>
      <c r="AI1288" s="419"/>
      <c r="AJ1288" s="419"/>
      <c r="AL1288" s="419"/>
      <c r="AM1288" s="419"/>
      <c r="AN1288" s="403"/>
      <c r="AO1288" s="419"/>
      <c r="AP1288" s="419"/>
      <c r="AQ1288" s="419"/>
      <c r="AR1288" s="419"/>
      <c r="AS1288" s="419"/>
      <c r="AT1288" s="419"/>
      <c r="AU1288" s="419"/>
      <c r="AV1288" s="419"/>
      <c r="AX1288" s="419"/>
      <c r="AY1288" s="419"/>
      <c r="AZ1288" s="419"/>
      <c r="BB1288" s="419"/>
      <c r="BC1288" s="419"/>
      <c r="BD1288" s="419"/>
      <c r="BF1288" s="419"/>
      <c r="BG1288" s="419"/>
      <c r="BH1288" s="419"/>
      <c r="BJ1288" s="419"/>
      <c r="BK1288" s="419"/>
      <c r="BL1288" s="419"/>
      <c r="BN1288" s="419"/>
      <c r="BO1288" s="419"/>
      <c r="BP1288" s="419"/>
      <c r="BR1288" s="419"/>
      <c r="BS1288" s="419"/>
      <c r="BT1288" s="419"/>
      <c r="BV1288" s="419"/>
      <c r="BW1288" s="419"/>
      <c r="BX1288" s="397"/>
      <c r="BZ1288" s="449"/>
      <c r="CB1288" s="419"/>
      <c r="CC1288" s="419"/>
      <c r="CD1288" s="419"/>
      <c r="CF1288" s="419"/>
      <c r="CG1288" s="419"/>
      <c r="CH1288" s="419"/>
    </row>
    <row r="1289" spans="3:86" ht="21" thickBot="1">
      <c r="C1289" s="425"/>
      <c r="P1289" s="431"/>
      <c r="R1289" s="419"/>
      <c r="S1289" s="446"/>
      <c r="T1289" s="419"/>
      <c r="V1289" s="196"/>
      <c r="W1289" s="419"/>
      <c r="X1289" s="419"/>
      <c r="Z1289" s="419"/>
      <c r="AA1289" s="419"/>
      <c r="AB1289" s="419"/>
      <c r="AD1289" s="419"/>
      <c r="AE1289" s="419"/>
      <c r="AF1289" s="419"/>
      <c r="AH1289" s="419"/>
      <c r="AI1289" s="419"/>
      <c r="AJ1289" s="419"/>
      <c r="AL1289" s="419"/>
      <c r="AM1289" s="419"/>
      <c r="AN1289" s="403"/>
      <c r="AO1289" s="419"/>
      <c r="AP1289" s="419"/>
      <c r="AQ1289" s="419"/>
      <c r="AR1289" s="419"/>
      <c r="AS1289" s="419"/>
      <c r="AT1289" s="419"/>
      <c r="AU1289" s="419"/>
      <c r="AV1289" s="419"/>
      <c r="AX1289" s="419"/>
      <c r="AY1289" s="419"/>
      <c r="AZ1289" s="419"/>
      <c r="BB1289" s="419"/>
      <c r="BC1289" s="419"/>
      <c r="BD1289" s="419"/>
      <c r="BF1289" s="419"/>
      <c r="BG1289" s="419"/>
      <c r="BH1289" s="419"/>
      <c r="BJ1289" s="419"/>
      <c r="BK1289" s="419"/>
      <c r="BL1289" s="419"/>
      <c r="BN1289" s="419"/>
      <c r="BO1289" s="419"/>
      <c r="BP1289" s="419"/>
      <c r="BR1289" s="419"/>
      <c r="BS1289" s="419"/>
      <c r="BT1289" s="419"/>
      <c r="BV1289" s="419"/>
      <c r="BW1289" s="419"/>
      <c r="BX1289" s="397"/>
      <c r="BZ1289" s="449"/>
      <c r="CB1289" s="419"/>
      <c r="CC1289" s="419"/>
      <c r="CD1289" s="419"/>
      <c r="CF1289" s="419"/>
      <c r="CG1289" s="419"/>
      <c r="CH1289" s="419"/>
    </row>
    <row r="1290" spans="3:86" ht="21" thickBot="1">
      <c r="C1290" s="425"/>
      <c r="P1290" s="431"/>
      <c r="R1290" s="419"/>
      <c r="S1290" s="446"/>
      <c r="T1290" s="419"/>
      <c r="V1290" s="196"/>
      <c r="W1290" s="419"/>
      <c r="X1290" s="419"/>
      <c r="Z1290" s="419"/>
      <c r="AA1290" s="419"/>
      <c r="AB1290" s="419"/>
      <c r="AD1290" s="419"/>
      <c r="AE1290" s="419"/>
      <c r="AF1290" s="419"/>
      <c r="AH1290" s="419"/>
      <c r="AI1290" s="419"/>
      <c r="AJ1290" s="419"/>
      <c r="AL1290" s="419"/>
      <c r="AM1290" s="419"/>
      <c r="AN1290" s="403"/>
      <c r="AO1290" s="419"/>
      <c r="AP1290" s="419"/>
      <c r="AQ1290" s="419"/>
      <c r="AR1290" s="419"/>
      <c r="AS1290" s="419"/>
      <c r="AT1290" s="419"/>
      <c r="AU1290" s="419"/>
      <c r="AV1290" s="419"/>
      <c r="AX1290" s="419"/>
      <c r="AY1290" s="419"/>
      <c r="AZ1290" s="419"/>
      <c r="BB1290" s="419"/>
      <c r="BC1290" s="419"/>
      <c r="BD1290" s="419"/>
      <c r="BF1290" s="419"/>
      <c r="BG1290" s="419"/>
      <c r="BH1290" s="419"/>
      <c r="BJ1290" s="419"/>
      <c r="BK1290" s="419"/>
      <c r="BL1290" s="419"/>
      <c r="BN1290" s="419"/>
      <c r="BO1290" s="419"/>
      <c r="BP1290" s="419"/>
      <c r="BR1290" s="419"/>
      <c r="BS1290" s="419"/>
      <c r="BT1290" s="419"/>
      <c r="BV1290" s="419"/>
      <c r="BW1290" s="419"/>
      <c r="BX1290" s="397"/>
      <c r="BZ1290" s="449"/>
      <c r="CB1290" s="419"/>
      <c r="CC1290" s="419"/>
      <c r="CD1290" s="419"/>
      <c r="CF1290" s="419"/>
      <c r="CG1290" s="419"/>
      <c r="CH1290" s="419"/>
    </row>
    <row r="1291" spans="3:86" ht="21" thickBot="1">
      <c r="C1291" s="425"/>
      <c r="P1291" s="431"/>
      <c r="R1291" s="419"/>
      <c r="S1291" s="446"/>
      <c r="T1291" s="419"/>
      <c r="V1291" s="196"/>
      <c r="W1291" s="419"/>
      <c r="X1291" s="419"/>
      <c r="Z1291" s="419"/>
      <c r="AA1291" s="419"/>
      <c r="AB1291" s="419"/>
      <c r="AD1291" s="419"/>
      <c r="AE1291" s="419"/>
      <c r="AF1291" s="419"/>
      <c r="AH1291" s="419"/>
      <c r="AI1291" s="419"/>
      <c r="AJ1291" s="419"/>
      <c r="AL1291" s="419"/>
      <c r="AM1291" s="419"/>
      <c r="AN1291" s="403"/>
      <c r="AO1291" s="419"/>
      <c r="AP1291" s="419"/>
      <c r="AQ1291" s="419"/>
      <c r="AR1291" s="419"/>
      <c r="AS1291" s="419"/>
      <c r="AT1291" s="419"/>
      <c r="AU1291" s="419"/>
      <c r="AV1291" s="419"/>
      <c r="AX1291" s="419"/>
      <c r="AY1291" s="419"/>
      <c r="AZ1291" s="419"/>
      <c r="BB1291" s="419"/>
      <c r="BC1291" s="419"/>
      <c r="BD1291" s="419"/>
      <c r="BF1291" s="419"/>
      <c r="BG1291" s="419"/>
      <c r="BH1291" s="419"/>
      <c r="BJ1291" s="419"/>
      <c r="BK1291" s="419"/>
      <c r="BL1291" s="419"/>
      <c r="BN1291" s="419"/>
      <c r="BO1291" s="419"/>
      <c r="BP1291" s="419"/>
      <c r="BR1291" s="419"/>
      <c r="BS1291" s="419"/>
      <c r="BT1291" s="419"/>
      <c r="BV1291" s="419"/>
      <c r="BW1291" s="419"/>
      <c r="BX1291" s="397"/>
      <c r="BZ1291" s="449"/>
      <c r="CB1291" s="419"/>
      <c r="CC1291" s="419"/>
      <c r="CD1291" s="419"/>
      <c r="CF1291" s="419"/>
      <c r="CG1291" s="419"/>
      <c r="CH1291" s="419"/>
    </row>
    <row r="1292" spans="3:86" ht="21" thickBot="1">
      <c r="C1292" s="425"/>
      <c r="P1292" s="431"/>
      <c r="R1292" s="419"/>
      <c r="S1292" s="446"/>
      <c r="T1292" s="419"/>
      <c r="V1292" s="196"/>
      <c r="W1292" s="419"/>
      <c r="X1292" s="419"/>
      <c r="Z1292" s="419"/>
      <c r="AA1292" s="419"/>
      <c r="AB1292" s="419"/>
      <c r="AD1292" s="419"/>
      <c r="AE1292" s="419"/>
      <c r="AF1292" s="419"/>
      <c r="AH1292" s="419"/>
      <c r="AI1292" s="419"/>
      <c r="AJ1292" s="419"/>
      <c r="AL1292" s="419"/>
      <c r="AM1292" s="419"/>
      <c r="AN1292" s="403"/>
      <c r="AO1292" s="419"/>
      <c r="AP1292" s="419"/>
      <c r="AQ1292" s="419"/>
      <c r="AR1292" s="419"/>
      <c r="AS1292" s="419"/>
      <c r="AT1292" s="419"/>
      <c r="AU1292" s="419"/>
      <c r="AV1292" s="419"/>
      <c r="AX1292" s="419"/>
      <c r="AY1292" s="419"/>
      <c r="AZ1292" s="419"/>
      <c r="BB1292" s="419"/>
      <c r="BC1292" s="419"/>
      <c r="BD1292" s="419"/>
      <c r="BF1292" s="419"/>
      <c r="BG1292" s="419"/>
      <c r="BH1292" s="419"/>
      <c r="BJ1292" s="419"/>
      <c r="BK1292" s="419"/>
      <c r="BL1292" s="419"/>
      <c r="BN1292" s="419"/>
      <c r="BO1292" s="419"/>
      <c r="BP1292" s="419"/>
      <c r="BR1292" s="419"/>
      <c r="BS1292" s="419"/>
      <c r="BT1292" s="419"/>
      <c r="BV1292" s="419"/>
      <c r="BW1292" s="419"/>
      <c r="BX1292" s="397"/>
      <c r="BZ1292" s="449"/>
      <c r="CB1292" s="419"/>
      <c r="CC1292" s="419"/>
      <c r="CD1292" s="419"/>
      <c r="CF1292" s="419"/>
      <c r="CG1292" s="419"/>
      <c r="CH1292" s="419"/>
    </row>
    <row r="1293" spans="3:86" ht="21" thickBot="1">
      <c r="C1293" s="425"/>
      <c r="P1293" s="431"/>
      <c r="R1293" s="419"/>
      <c r="S1293" s="446"/>
      <c r="T1293" s="419"/>
      <c r="V1293" s="196"/>
      <c r="W1293" s="419"/>
      <c r="X1293" s="419"/>
      <c r="Z1293" s="419"/>
      <c r="AA1293" s="419"/>
      <c r="AB1293" s="419"/>
      <c r="AD1293" s="419"/>
      <c r="AE1293" s="419"/>
      <c r="AF1293" s="419"/>
      <c r="AH1293" s="419"/>
      <c r="AI1293" s="419"/>
      <c r="AJ1293" s="419"/>
      <c r="AL1293" s="419"/>
      <c r="AM1293" s="419"/>
      <c r="AN1293" s="403"/>
      <c r="AO1293" s="419"/>
      <c r="AP1293" s="419"/>
      <c r="AQ1293" s="419"/>
      <c r="AR1293" s="419"/>
      <c r="AS1293" s="419"/>
      <c r="AT1293" s="419"/>
      <c r="AU1293" s="419"/>
      <c r="AV1293" s="419"/>
      <c r="AX1293" s="419"/>
      <c r="AY1293" s="419"/>
      <c r="AZ1293" s="419"/>
      <c r="BB1293" s="419"/>
      <c r="BC1293" s="419"/>
      <c r="BD1293" s="419"/>
      <c r="BF1293" s="419"/>
      <c r="BG1293" s="419"/>
      <c r="BH1293" s="419"/>
      <c r="BJ1293" s="419"/>
      <c r="BK1293" s="419"/>
      <c r="BL1293" s="419"/>
      <c r="BN1293" s="419"/>
      <c r="BO1293" s="419"/>
      <c r="BP1293" s="419"/>
      <c r="BR1293" s="419"/>
      <c r="BS1293" s="419"/>
      <c r="BT1293" s="419"/>
      <c r="BV1293" s="419"/>
      <c r="BW1293" s="419"/>
      <c r="BX1293" s="397"/>
      <c r="BZ1293" s="449"/>
      <c r="CB1293" s="419"/>
      <c r="CC1293" s="419"/>
      <c r="CD1293" s="419"/>
      <c r="CF1293" s="419"/>
      <c r="CG1293" s="419"/>
      <c r="CH1293" s="419"/>
    </row>
    <row r="1294" spans="3:86" ht="21" thickBot="1">
      <c r="C1294" s="425"/>
      <c r="P1294" s="431"/>
      <c r="R1294" s="419"/>
      <c r="S1294" s="446"/>
      <c r="T1294" s="419"/>
      <c r="V1294" s="196"/>
      <c r="W1294" s="419"/>
      <c r="X1294" s="419"/>
      <c r="Z1294" s="419"/>
      <c r="AA1294" s="419"/>
      <c r="AB1294" s="419"/>
      <c r="AD1294" s="419"/>
      <c r="AE1294" s="419"/>
      <c r="AF1294" s="419"/>
      <c r="AH1294" s="419"/>
      <c r="AI1294" s="419"/>
      <c r="AJ1294" s="419"/>
      <c r="AL1294" s="419"/>
      <c r="AM1294" s="419"/>
      <c r="AN1294" s="403"/>
      <c r="AO1294" s="419"/>
      <c r="AP1294" s="419"/>
      <c r="AQ1294" s="419"/>
      <c r="AR1294" s="419"/>
      <c r="AS1294" s="419"/>
      <c r="AT1294" s="419"/>
      <c r="AU1294" s="419"/>
      <c r="AV1294" s="419"/>
      <c r="AX1294" s="419"/>
      <c r="AY1294" s="419"/>
      <c r="AZ1294" s="419"/>
      <c r="BB1294" s="419"/>
      <c r="BC1294" s="419"/>
      <c r="BD1294" s="419"/>
      <c r="BF1294" s="419"/>
      <c r="BG1294" s="419"/>
      <c r="BH1294" s="419"/>
      <c r="BJ1294" s="419"/>
      <c r="BK1294" s="419"/>
      <c r="BL1294" s="419"/>
      <c r="BN1294" s="419"/>
      <c r="BO1294" s="419"/>
      <c r="BP1294" s="419"/>
      <c r="BR1294" s="419"/>
      <c r="BS1294" s="419"/>
      <c r="BT1294" s="419"/>
      <c r="BV1294" s="419"/>
      <c r="BW1294" s="419"/>
      <c r="BX1294" s="397"/>
      <c r="BZ1294" s="449"/>
      <c r="CB1294" s="419"/>
      <c r="CC1294" s="419"/>
      <c r="CD1294" s="419"/>
      <c r="CF1294" s="419"/>
      <c r="CG1294" s="419"/>
      <c r="CH1294" s="419"/>
    </row>
    <row r="1295" spans="3:86" ht="21" thickBot="1">
      <c r="C1295" s="425"/>
      <c r="P1295" s="431"/>
      <c r="R1295" s="419"/>
      <c r="S1295" s="446"/>
      <c r="T1295" s="419"/>
      <c r="V1295" s="196"/>
      <c r="W1295" s="419"/>
      <c r="X1295" s="419"/>
      <c r="Z1295" s="419"/>
      <c r="AA1295" s="419"/>
      <c r="AB1295" s="419"/>
      <c r="AD1295" s="419"/>
      <c r="AE1295" s="419"/>
      <c r="AF1295" s="419"/>
      <c r="AH1295" s="419"/>
      <c r="AI1295" s="419"/>
      <c r="AJ1295" s="419"/>
      <c r="AL1295" s="419"/>
      <c r="AM1295" s="419"/>
      <c r="AN1295" s="403"/>
      <c r="AO1295" s="419"/>
      <c r="AP1295" s="419"/>
      <c r="AQ1295" s="419"/>
      <c r="AR1295" s="419"/>
      <c r="AS1295" s="419"/>
      <c r="AT1295" s="419"/>
      <c r="AU1295" s="419"/>
      <c r="AV1295" s="419"/>
      <c r="AX1295" s="419"/>
      <c r="AY1295" s="419"/>
      <c r="AZ1295" s="419"/>
      <c r="BB1295" s="419"/>
      <c r="BC1295" s="419"/>
      <c r="BD1295" s="419"/>
      <c r="BF1295" s="419"/>
      <c r="BG1295" s="419"/>
      <c r="BH1295" s="419"/>
      <c r="BJ1295" s="419"/>
      <c r="BK1295" s="419"/>
      <c r="BL1295" s="419"/>
      <c r="BN1295" s="419"/>
      <c r="BO1295" s="419"/>
      <c r="BP1295" s="419"/>
      <c r="BR1295" s="419"/>
      <c r="BS1295" s="419"/>
      <c r="BT1295" s="419"/>
      <c r="BV1295" s="419"/>
      <c r="BW1295" s="419"/>
      <c r="BX1295" s="397"/>
      <c r="BZ1295" s="449"/>
      <c r="CB1295" s="419"/>
      <c r="CC1295" s="419"/>
      <c r="CD1295" s="419"/>
      <c r="CF1295" s="419"/>
      <c r="CG1295" s="419"/>
      <c r="CH1295" s="419"/>
    </row>
    <row r="1296" spans="3:86" ht="21" thickBot="1">
      <c r="C1296" s="425"/>
      <c r="P1296" s="431"/>
      <c r="R1296" s="419"/>
      <c r="S1296" s="446"/>
      <c r="T1296" s="419"/>
      <c r="V1296" s="196"/>
      <c r="W1296" s="419"/>
      <c r="X1296" s="419"/>
      <c r="Z1296" s="419"/>
      <c r="AA1296" s="419"/>
      <c r="AB1296" s="419"/>
      <c r="AD1296" s="419"/>
      <c r="AE1296" s="419"/>
      <c r="AF1296" s="419"/>
      <c r="AH1296" s="419"/>
      <c r="AI1296" s="419"/>
      <c r="AJ1296" s="419"/>
      <c r="AL1296" s="419"/>
      <c r="AM1296" s="419"/>
      <c r="AN1296" s="403"/>
      <c r="AO1296" s="419"/>
      <c r="AP1296" s="419"/>
      <c r="AQ1296" s="419"/>
      <c r="AR1296" s="419"/>
      <c r="AS1296" s="419"/>
      <c r="AT1296" s="419"/>
      <c r="AU1296" s="419"/>
      <c r="AV1296" s="419"/>
      <c r="AX1296" s="419"/>
      <c r="AY1296" s="419"/>
      <c r="AZ1296" s="419"/>
      <c r="BB1296" s="419"/>
      <c r="BC1296" s="419"/>
      <c r="BD1296" s="419"/>
      <c r="BF1296" s="419"/>
      <c r="BG1296" s="419"/>
      <c r="BH1296" s="419"/>
      <c r="BJ1296" s="419"/>
      <c r="BK1296" s="419"/>
      <c r="BL1296" s="419"/>
      <c r="BN1296" s="419"/>
      <c r="BO1296" s="419"/>
      <c r="BP1296" s="419"/>
      <c r="BR1296" s="419"/>
      <c r="BS1296" s="419"/>
      <c r="BT1296" s="419"/>
      <c r="BV1296" s="419"/>
      <c r="BW1296" s="419"/>
      <c r="BX1296" s="397"/>
      <c r="BZ1296" s="449"/>
      <c r="CB1296" s="419"/>
      <c r="CC1296" s="419"/>
      <c r="CD1296" s="419"/>
      <c r="CF1296" s="419"/>
      <c r="CG1296" s="419"/>
      <c r="CH1296" s="419"/>
    </row>
    <row r="1297" spans="3:86" ht="21" thickBot="1">
      <c r="C1297" s="425"/>
      <c r="P1297" s="431"/>
      <c r="R1297" s="419"/>
      <c r="S1297" s="446"/>
      <c r="T1297" s="419"/>
      <c r="V1297" s="196"/>
      <c r="W1297" s="419"/>
      <c r="X1297" s="419"/>
      <c r="Z1297" s="419"/>
      <c r="AA1297" s="419"/>
      <c r="AB1297" s="419"/>
      <c r="AD1297" s="419"/>
      <c r="AE1297" s="419"/>
      <c r="AF1297" s="419"/>
      <c r="AH1297" s="419"/>
      <c r="AI1297" s="419"/>
      <c r="AJ1297" s="419"/>
      <c r="AL1297" s="419"/>
      <c r="AM1297" s="419"/>
      <c r="AN1297" s="403"/>
      <c r="AO1297" s="419"/>
      <c r="AP1297" s="419"/>
      <c r="AQ1297" s="419"/>
      <c r="AR1297" s="419"/>
      <c r="AS1297" s="419"/>
      <c r="AT1297" s="419"/>
      <c r="AU1297" s="419"/>
      <c r="AV1297" s="419"/>
      <c r="AX1297" s="419"/>
      <c r="AY1297" s="419"/>
      <c r="AZ1297" s="419"/>
      <c r="BB1297" s="419"/>
      <c r="BC1297" s="419"/>
      <c r="BD1297" s="419"/>
      <c r="BF1297" s="419"/>
      <c r="BG1297" s="419"/>
      <c r="BH1297" s="419"/>
      <c r="BJ1297" s="419"/>
      <c r="BK1297" s="419"/>
      <c r="BL1297" s="419"/>
      <c r="BN1297" s="419"/>
      <c r="BO1297" s="419"/>
      <c r="BP1297" s="419"/>
      <c r="BR1297" s="419"/>
      <c r="BS1297" s="419"/>
      <c r="BT1297" s="419"/>
      <c r="BV1297" s="419"/>
      <c r="BW1297" s="419"/>
      <c r="BX1297" s="397"/>
      <c r="BZ1297" s="449"/>
      <c r="CB1297" s="419"/>
      <c r="CC1297" s="419"/>
      <c r="CD1297" s="419"/>
      <c r="CF1297" s="419"/>
      <c r="CG1297" s="419"/>
      <c r="CH1297" s="419"/>
    </row>
    <row r="1298" spans="3:86" ht="21" thickBot="1">
      <c r="C1298" s="425"/>
      <c r="P1298" s="431"/>
      <c r="R1298" s="419"/>
      <c r="S1298" s="446"/>
      <c r="T1298" s="419"/>
      <c r="V1298" s="196"/>
      <c r="W1298" s="419"/>
      <c r="X1298" s="419"/>
      <c r="Z1298" s="419"/>
      <c r="AA1298" s="419"/>
      <c r="AB1298" s="419"/>
      <c r="AD1298" s="419"/>
      <c r="AE1298" s="419"/>
      <c r="AF1298" s="419"/>
      <c r="AH1298" s="419"/>
      <c r="AI1298" s="419"/>
      <c r="AJ1298" s="419"/>
      <c r="AL1298" s="419"/>
      <c r="AM1298" s="419"/>
      <c r="AN1298" s="403"/>
      <c r="AO1298" s="419"/>
      <c r="AP1298" s="419"/>
      <c r="AQ1298" s="419"/>
      <c r="AR1298" s="419"/>
      <c r="AS1298" s="419"/>
      <c r="AT1298" s="419"/>
      <c r="AU1298" s="419"/>
      <c r="AV1298" s="419"/>
      <c r="AX1298" s="419"/>
      <c r="AY1298" s="419"/>
      <c r="AZ1298" s="419"/>
      <c r="BB1298" s="419"/>
      <c r="BC1298" s="419"/>
      <c r="BD1298" s="419"/>
      <c r="BF1298" s="419"/>
      <c r="BG1298" s="419"/>
      <c r="BH1298" s="419"/>
      <c r="BJ1298" s="419"/>
      <c r="BK1298" s="419"/>
      <c r="BL1298" s="419"/>
      <c r="BN1298" s="419"/>
      <c r="BO1298" s="419"/>
      <c r="BP1298" s="419"/>
      <c r="BR1298" s="419"/>
      <c r="BS1298" s="419"/>
      <c r="BT1298" s="419"/>
      <c r="BV1298" s="419"/>
      <c r="BW1298" s="419"/>
      <c r="BX1298" s="397"/>
      <c r="BZ1298" s="449"/>
      <c r="CB1298" s="419"/>
      <c r="CC1298" s="419"/>
      <c r="CD1298" s="419"/>
      <c r="CF1298" s="419"/>
      <c r="CG1298" s="419"/>
      <c r="CH1298" s="419"/>
    </row>
    <row r="1299" spans="3:86" ht="21" thickBot="1">
      <c r="C1299" s="425"/>
      <c r="P1299" s="431"/>
      <c r="R1299" s="419"/>
      <c r="S1299" s="446"/>
      <c r="T1299" s="419"/>
      <c r="V1299" s="196"/>
      <c r="W1299" s="419"/>
      <c r="X1299" s="419"/>
      <c r="Z1299" s="419"/>
      <c r="AA1299" s="419"/>
      <c r="AB1299" s="419"/>
      <c r="AD1299" s="419"/>
      <c r="AE1299" s="419"/>
      <c r="AF1299" s="419"/>
      <c r="AH1299" s="419"/>
      <c r="AI1299" s="419"/>
      <c r="AJ1299" s="419"/>
      <c r="AL1299" s="419"/>
      <c r="AM1299" s="419"/>
      <c r="AN1299" s="403"/>
      <c r="AO1299" s="419"/>
      <c r="AP1299" s="419"/>
      <c r="AQ1299" s="419"/>
      <c r="AR1299" s="419"/>
      <c r="AS1299" s="419"/>
      <c r="AT1299" s="419"/>
      <c r="AU1299" s="419"/>
      <c r="AV1299" s="419"/>
      <c r="AX1299" s="419"/>
      <c r="AY1299" s="419"/>
      <c r="AZ1299" s="419"/>
      <c r="BB1299" s="419"/>
      <c r="BC1299" s="419"/>
      <c r="BD1299" s="419"/>
      <c r="BF1299" s="419"/>
      <c r="BG1299" s="419"/>
      <c r="BH1299" s="419"/>
      <c r="BJ1299" s="419"/>
      <c r="BK1299" s="419"/>
      <c r="BL1299" s="419"/>
      <c r="BN1299" s="419"/>
      <c r="BO1299" s="419"/>
      <c r="BP1299" s="419"/>
      <c r="BR1299" s="419"/>
      <c r="BS1299" s="419"/>
      <c r="BT1299" s="419"/>
      <c r="BV1299" s="419"/>
      <c r="BW1299" s="419"/>
      <c r="BX1299" s="397"/>
      <c r="BZ1299" s="449"/>
      <c r="CB1299" s="419"/>
      <c r="CC1299" s="419"/>
      <c r="CD1299" s="419"/>
      <c r="CF1299" s="419"/>
      <c r="CG1299" s="419"/>
      <c r="CH1299" s="419"/>
    </row>
    <row r="1300" spans="3:86" ht="21" thickBot="1">
      <c r="C1300" s="425"/>
      <c r="P1300" s="431"/>
      <c r="R1300" s="419"/>
      <c r="S1300" s="446"/>
      <c r="T1300" s="419"/>
      <c r="V1300" s="196"/>
      <c r="W1300" s="419"/>
      <c r="X1300" s="419"/>
      <c r="Z1300" s="419"/>
      <c r="AA1300" s="419"/>
      <c r="AB1300" s="419"/>
      <c r="AD1300" s="419"/>
      <c r="AE1300" s="419"/>
      <c r="AF1300" s="419"/>
      <c r="AH1300" s="419"/>
      <c r="AI1300" s="419"/>
      <c r="AJ1300" s="419"/>
      <c r="AL1300" s="419"/>
      <c r="AM1300" s="419"/>
      <c r="AN1300" s="403"/>
      <c r="AO1300" s="419"/>
      <c r="AP1300" s="419"/>
      <c r="AQ1300" s="419"/>
      <c r="AR1300" s="419"/>
      <c r="AS1300" s="419"/>
      <c r="AT1300" s="419"/>
      <c r="AU1300" s="419"/>
      <c r="AV1300" s="419"/>
      <c r="AX1300" s="419"/>
      <c r="AY1300" s="419"/>
      <c r="AZ1300" s="419"/>
      <c r="BB1300" s="419"/>
      <c r="BC1300" s="419"/>
      <c r="BD1300" s="419"/>
      <c r="BF1300" s="419"/>
      <c r="BG1300" s="419"/>
      <c r="BH1300" s="419"/>
      <c r="BJ1300" s="419"/>
      <c r="BK1300" s="419"/>
      <c r="BL1300" s="419"/>
      <c r="BN1300" s="419"/>
      <c r="BO1300" s="419"/>
      <c r="BP1300" s="419"/>
      <c r="BR1300" s="419"/>
      <c r="BS1300" s="419"/>
      <c r="BT1300" s="419"/>
      <c r="BV1300" s="419"/>
      <c r="BW1300" s="419"/>
      <c r="BX1300" s="397"/>
      <c r="BZ1300" s="449"/>
      <c r="CB1300" s="419"/>
      <c r="CC1300" s="419"/>
      <c r="CD1300" s="419"/>
      <c r="CF1300" s="419"/>
      <c r="CG1300" s="419"/>
      <c r="CH1300" s="419"/>
    </row>
    <row r="1301" spans="3:86" ht="21" thickBot="1">
      <c r="C1301" s="425"/>
      <c r="P1301" s="431"/>
      <c r="R1301" s="419"/>
      <c r="S1301" s="446"/>
      <c r="T1301" s="419"/>
      <c r="V1301" s="196"/>
      <c r="W1301" s="419"/>
      <c r="X1301" s="419"/>
      <c r="Z1301" s="419"/>
      <c r="AA1301" s="419"/>
      <c r="AB1301" s="419"/>
      <c r="AD1301" s="419"/>
      <c r="AE1301" s="419"/>
      <c r="AF1301" s="419"/>
      <c r="AH1301" s="419"/>
      <c r="AI1301" s="419"/>
      <c r="AJ1301" s="419"/>
      <c r="AL1301" s="419"/>
      <c r="AM1301" s="419"/>
      <c r="AN1301" s="403"/>
      <c r="AO1301" s="419"/>
      <c r="AP1301" s="419"/>
      <c r="AQ1301" s="419"/>
      <c r="AR1301" s="419"/>
      <c r="AS1301" s="419"/>
      <c r="AT1301" s="419"/>
      <c r="AU1301" s="419"/>
      <c r="AV1301" s="419"/>
      <c r="AX1301" s="419"/>
      <c r="AY1301" s="419"/>
      <c r="AZ1301" s="419"/>
      <c r="BB1301" s="419"/>
      <c r="BC1301" s="419"/>
      <c r="BD1301" s="419"/>
      <c r="BF1301" s="419"/>
      <c r="BG1301" s="419"/>
      <c r="BH1301" s="419"/>
      <c r="BJ1301" s="419"/>
      <c r="BK1301" s="419"/>
      <c r="BL1301" s="419"/>
      <c r="BN1301" s="419"/>
      <c r="BO1301" s="419"/>
      <c r="BP1301" s="419"/>
      <c r="BR1301" s="419"/>
      <c r="BS1301" s="419"/>
      <c r="BT1301" s="419"/>
      <c r="BV1301" s="419"/>
      <c r="BW1301" s="419"/>
      <c r="BX1301" s="397"/>
      <c r="BZ1301" s="449"/>
      <c r="CB1301" s="419"/>
      <c r="CC1301" s="419"/>
      <c r="CD1301" s="419"/>
      <c r="CF1301" s="419"/>
      <c r="CG1301" s="419"/>
      <c r="CH1301" s="419"/>
    </row>
    <row r="1302" spans="3:86" ht="21" thickBot="1">
      <c r="C1302" s="425"/>
      <c r="P1302" s="431"/>
      <c r="R1302" s="419"/>
      <c r="S1302" s="446"/>
      <c r="T1302" s="419"/>
      <c r="V1302" s="196"/>
      <c r="W1302" s="419"/>
      <c r="X1302" s="419"/>
      <c r="Z1302" s="419"/>
      <c r="AA1302" s="419"/>
      <c r="AB1302" s="419"/>
      <c r="AD1302" s="419"/>
      <c r="AE1302" s="419"/>
      <c r="AF1302" s="419"/>
      <c r="AH1302" s="419"/>
      <c r="AI1302" s="419"/>
      <c r="AJ1302" s="419"/>
      <c r="AL1302" s="419"/>
      <c r="AM1302" s="419"/>
      <c r="AN1302" s="403"/>
      <c r="AO1302" s="419"/>
      <c r="AP1302" s="419"/>
      <c r="AQ1302" s="419"/>
      <c r="AR1302" s="419"/>
      <c r="AS1302" s="419"/>
      <c r="AT1302" s="419"/>
      <c r="AU1302" s="419"/>
      <c r="AV1302" s="419"/>
      <c r="AX1302" s="419"/>
      <c r="AY1302" s="419"/>
      <c r="AZ1302" s="419"/>
      <c r="BB1302" s="419"/>
      <c r="BC1302" s="419"/>
      <c r="BD1302" s="419"/>
      <c r="BF1302" s="419"/>
      <c r="BG1302" s="419"/>
      <c r="BH1302" s="419"/>
      <c r="BJ1302" s="419"/>
      <c r="BK1302" s="419"/>
      <c r="BL1302" s="419"/>
      <c r="BN1302" s="419"/>
      <c r="BO1302" s="419"/>
      <c r="BP1302" s="419"/>
      <c r="BR1302" s="419"/>
      <c r="BS1302" s="419"/>
      <c r="BT1302" s="419"/>
      <c r="BV1302" s="419"/>
      <c r="BW1302" s="419"/>
      <c r="BX1302" s="397"/>
      <c r="BZ1302" s="449"/>
      <c r="CB1302" s="419"/>
      <c r="CC1302" s="419"/>
      <c r="CD1302" s="419"/>
      <c r="CF1302" s="419"/>
      <c r="CG1302" s="419"/>
      <c r="CH1302" s="419"/>
    </row>
    <row r="1303" spans="3:86" ht="21" thickBot="1">
      <c r="C1303" s="425"/>
      <c r="P1303" s="431"/>
      <c r="R1303" s="419"/>
      <c r="S1303" s="446"/>
      <c r="T1303" s="419"/>
      <c r="V1303" s="196"/>
      <c r="W1303" s="419"/>
      <c r="X1303" s="419"/>
      <c r="Z1303" s="419"/>
      <c r="AA1303" s="419"/>
      <c r="AB1303" s="419"/>
      <c r="AD1303" s="419"/>
      <c r="AE1303" s="419"/>
      <c r="AF1303" s="419"/>
      <c r="AH1303" s="419"/>
      <c r="AI1303" s="419"/>
      <c r="AJ1303" s="419"/>
      <c r="AL1303" s="419"/>
      <c r="AM1303" s="419"/>
      <c r="AN1303" s="403"/>
      <c r="AO1303" s="419"/>
      <c r="AP1303" s="419"/>
      <c r="AQ1303" s="419"/>
      <c r="AR1303" s="419"/>
      <c r="AS1303" s="419"/>
      <c r="AT1303" s="419"/>
      <c r="AU1303" s="419"/>
      <c r="AV1303" s="419"/>
      <c r="AX1303" s="419"/>
      <c r="AY1303" s="419"/>
      <c r="AZ1303" s="419"/>
      <c r="BB1303" s="419"/>
      <c r="BC1303" s="419"/>
      <c r="BD1303" s="419"/>
      <c r="BF1303" s="419"/>
      <c r="BG1303" s="419"/>
      <c r="BH1303" s="419"/>
      <c r="BJ1303" s="419"/>
      <c r="BK1303" s="419"/>
      <c r="BL1303" s="419"/>
      <c r="BN1303" s="419"/>
      <c r="BO1303" s="419"/>
      <c r="BP1303" s="419"/>
      <c r="BR1303" s="419"/>
      <c r="BS1303" s="419"/>
      <c r="BT1303" s="419"/>
      <c r="BV1303" s="419"/>
      <c r="BW1303" s="419"/>
      <c r="BX1303" s="397"/>
      <c r="BZ1303" s="449"/>
      <c r="CB1303" s="419"/>
      <c r="CC1303" s="419"/>
      <c r="CD1303" s="419"/>
      <c r="CF1303" s="419"/>
      <c r="CG1303" s="419"/>
      <c r="CH1303" s="419"/>
    </row>
    <row r="1304" spans="3:86" ht="21" thickBot="1">
      <c r="C1304" s="425"/>
      <c r="P1304" s="431"/>
      <c r="R1304" s="419"/>
      <c r="S1304" s="446"/>
      <c r="T1304" s="419"/>
      <c r="V1304" s="196"/>
      <c r="W1304" s="419"/>
      <c r="X1304" s="419"/>
      <c r="Z1304" s="419"/>
      <c r="AA1304" s="419"/>
      <c r="AB1304" s="419"/>
      <c r="AD1304" s="419"/>
      <c r="AE1304" s="419"/>
      <c r="AF1304" s="419"/>
      <c r="AH1304" s="419"/>
      <c r="AI1304" s="419"/>
      <c r="AJ1304" s="419"/>
      <c r="AL1304" s="419"/>
      <c r="AM1304" s="419"/>
      <c r="AN1304" s="403"/>
      <c r="AO1304" s="419"/>
      <c r="AP1304" s="419"/>
      <c r="AQ1304" s="419"/>
      <c r="AR1304" s="419"/>
      <c r="AS1304" s="419"/>
      <c r="AT1304" s="419"/>
      <c r="AU1304" s="419"/>
      <c r="AV1304" s="419"/>
      <c r="AX1304" s="419"/>
      <c r="AY1304" s="419"/>
      <c r="AZ1304" s="419"/>
      <c r="BB1304" s="419"/>
      <c r="BC1304" s="419"/>
      <c r="BD1304" s="419"/>
      <c r="BF1304" s="419"/>
      <c r="BG1304" s="419"/>
      <c r="BH1304" s="419"/>
      <c r="BJ1304" s="419"/>
      <c r="BK1304" s="419"/>
      <c r="BL1304" s="419"/>
      <c r="BN1304" s="419"/>
      <c r="BO1304" s="419"/>
      <c r="BP1304" s="419"/>
      <c r="BR1304" s="419"/>
      <c r="BS1304" s="419"/>
      <c r="BT1304" s="419"/>
      <c r="BV1304" s="419"/>
      <c r="BW1304" s="419"/>
      <c r="BX1304" s="397"/>
      <c r="BZ1304" s="449"/>
      <c r="CB1304" s="419"/>
      <c r="CC1304" s="419"/>
      <c r="CD1304" s="419"/>
      <c r="CF1304" s="419"/>
      <c r="CG1304" s="419"/>
      <c r="CH1304" s="419"/>
    </row>
    <row r="1305" spans="3:86" ht="21" thickBot="1">
      <c r="C1305" s="425"/>
      <c r="P1305" s="431"/>
      <c r="R1305" s="419"/>
      <c r="S1305" s="446"/>
      <c r="T1305" s="419"/>
      <c r="V1305" s="196"/>
      <c r="W1305" s="419"/>
      <c r="X1305" s="419"/>
      <c r="Z1305" s="419"/>
      <c r="AA1305" s="419"/>
      <c r="AB1305" s="419"/>
      <c r="AD1305" s="419"/>
      <c r="AE1305" s="419"/>
      <c r="AF1305" s="419"/>
      <c r="AH1305" s="419"/>
      <c r="AI1305" s="419"/>
      <c r="AJ1305" s="419"/>
      <c r="AL1305" s="419"/>
      <c r="AM1305" s="419"/>
      <c r="AN1305" s="403"/>
      <c r="AO1305" s="419"/>
      <c r="AP1305" s="419"/>
      <c r="AQ1305" s="419"/>
      <c r="AR1305" s="419"/>
      <c r="AS1305" s="419"/>
      <c r="AT1305" s="419"/>
      <c r="AU1305" s="419"/>
      <c r="AV1305" s="419"/>
      <c r="AX1305" s="419"/>
      <c r="AY1305" s="419"/>
      <c r="AZ1305" s="419"/>
      <c r="BB1305" s="419"/>
      <c r="BC1305" s="419"/>
      <c r="BD1305" s="419"/>
      <c r="BF1305" s="419"/>
      <c r="BG1305" s="419"/>
      <c r="BH1305" s="419"/>
      <c r="BJ1305" s="419"/>
      <c r="BK1305" s="419"/>
      <c r="BL1305" s="419"/>
      <c r="BN1305" s="419"/>
      <c r="BO1305" s="419"/>
      <c r="BP1305" s="419"/>
      <c r="BR1305" s="419"/>
      <c r="BS1305" s="419"/>
      <c r="BT1305" s="419"/>
      <c r="BV1305" s="419"/>
      <c r="BW1305" s="419"/>
      <c r="BX1305" s="397"/>
      <c r="BZ1305" s="449"/>
      <c r="CB1305" s="419"/>
      <c r="CC1305" s="419"/>
      <c r="CD1305" s="419"/>
      <c r="CF1305" s="419"/>
      <c r="CG1305" s="419"/>
      <c r="CH1305" s="419"/>
    </row>
    <row r="1306" spans="3:86" ht="21" thickBot="1">
      <c r="C1306" s="425"/>
      <c r="P1306" s="431"/>
      <c r="R1306" s="419"/>
      <c r="S1306" s="446"/>
      <c r="T1306" s="419"/>
      <c r="V1306" s="196"/>
      <c r="W1306" s="419"/>
      <c r="X1306" s="419"/>
      <c r="Z1306" s="419"/>
      <c r="AA1306" s="419"/>
      <c r="AB1306" s="419"/>
      <c r="AD1306" s="419"/>
      <c r="AE1306" s="419"/>
      <c r="AF1306" s="419"/>
      <c r="AH1306" s="419"/>
      <c r="AI1306" s="419"/>
      <c r="AJ1306" s="419"/>
      <c r="AL1306" s="419"/>
      <c r="AM1306" s="419"/>
      <c r="AN1306" s="403"/>
      <c r="AO1306" s="419"/>
      <c r="AP1306" s="419"/>
      <c r="AQ1306" s="419"/>
      <c r="AR1306" s="419"/>
      <c r="AS1306" s="419"/>
      <c r="AT1306" s="419"/>
      <c r="AU1306" s="419"/>
      <c r="AV1306" s="419"/>
      <c r="AX1306" s="419"/>
      <c r="AY1306" s="419"/>
      <c r="AZ1306" s="419"/>
      <c r="BB1306" s="419"/>
      <c r="BC1306" s="419"/>
      <c r="BD1306" s="419"/>
      <c r="BF1306" s="419"/>
      <c r="BG1306" s="419"/>
      <c r="BH1306" s="419"/>
      <c r="BJ1306" s="419"/>
      <c r="BK1306" s="419"/>
      <c r="BL1306" s="419"/>
      <c r="BN1306" s="419"/>
      <c r="BO1306" s="419"/>
      <c r="BP1306" s="419"/>
      <c r="BR1306" s="419"/>
      <c r="BS1306" s="419"/>
      <c r="BT1306" s="419"/>
      <c r="BV1306" s="419"/>
      <c r="BW1306" s="419"/>
      <c r="BX1306" s="397"/>
      <c r="BZ1306" s="449"/>
      <c r="CB1306" s="419"/>
      <c r="CC1306" s="419"/>
      <c r="CD1306" s="419"/>
      <c r="CF1306" s="419"/>
      <c r="CG1306" s="419"/>
      <c r="CH1306" s="419"/>
    </row>
    <row r="1307" spans="3:86" ht="21" thickBot="1">
      <c r="C1307" s="425"/>
      <c r="P1307" s="431"/>
      <c r="R1307" s="419"/>
      <c r="S1307" s="446"/>
      <c r="T1307" s="419"/>
      <c r="V1307" s="196"/>
      <c r="W1307" s="419"/>
      <c r="X1307" s="419"/>
      <c r="Z1307" s="419"/>
      <c r="AA1307" s="419"/>
      <c r="AB1307" s="419"/>
      <c r="AD1307" s="419"/>
      <c r="AE1307" s="419"/>
      <c r="AF1307" s="419"/>
      <c r="AH1307" s="419"/>
      <c r="AI1307" s="419"/>
      <c r="AJ1307" s="419"/>
      <c r="AL1307" s="419"/>
      <c r="AM1307" s="419"/>
      <c r="AN1307" s="403"/>
      <c r="AO1307" s="419"/>
      <c r="AP1307" s="419"/>
      <c r="AQ1307" s="419"/>
      <c r="AR1307" s="419"/>
      <c r="AS1307" s="419"/>
      <c r="AT1307" s="419"/>
      <c r="AU1307" s="419"/>
      <c r="AV1307" s="419"/>
      <c r="AX1307" s="419"/>
      <c r="AY1307" s="419"/>
      <c r="AZ1307" s="419"/>
      <c r="BB1307" s="419"/>
      <c r="BC1307" s="419"/>
      <c r="BD1307" s="419"/>
      <c r="BF1307" s="419"/>
      <c r="BG1307" s="419"/>
      <c r="BH1307" s="419"/>
      <c r="BJ1307" s="419"/>
      <c r="BK1307" s="419"/>
      <c r="BL1307" s="419"/>
      <c r="BN1307" s="419"/>
      <c r="BO1307" s="419"/>
      <c r="BP1307" s="419"/>
      <c r="BR1307" s="419"/>
      <c r="BS1307" s="419"/>
      <c r="BT1307" s="419"/>
      <c r="BV1307" s="419"/>
      <c r="BW1307" s="419"/>
      <c r="BX1307" s="397"/>
      <c r="BZ1307" s="449"/>
      <c r="CB1307" s="419"/>
      <c r="CC1307" s="419"/>
      <c r="CD1307" s="419"/>
      <c r="CF1307" s="419"/>
      <c r="CG1307" s="419"/>
      <c r="CH1307" s="419"/>
    </row>
    <row r="1308" spans="3:86" ht="21" thickBot="1">
      <c r="C1308" s="425"/>
      <c r="P1308" s="431"/>
      <c r="R1308" s="419"/>
      <c r="S1308" s="446"/>
      <c r="T1308" s="419"/>
      <c r="V1308" s="196"/>
      <c r="W1308" s="419"/>
      <c r="X1308" s="419"/>
      <c r="Z1308" s="419"/>
      <c r="AA1308" s="419"/>
      <c r="AB1308" s="419"/>
      <c r="AD1308" s="419"/>
      <c r="AE1308" s="419"/>
      <c r="AF1308" s="419"/>
      <c r="AH1308" s="419"/>
      <c r="AI1308" s="419"/>
      <c r="AJ1308" s="419"/>
      <c r="AL1308" s="419"/>
      <c r="AM1308" s="419"/>
      <c r="AN1308" s="403"/>
      <c r="AO1308" s="419"/>
      <c r="AP1308" s="419"/>
      <c r="AQ1308" s="419"/>
      <c r="AR1308" s="419"/>
      <c r="AS1308" s="419"/>
      <c r="AT1308" s="419"/>
      <c r="AU1308" s="419"/>
      <c r="AV1308" s="419"/>
      <c r="AX1308" s="419"/>
      <c r="AY1308" s="419"/>
      <c r="AZ1308" s="419"/>
      <c r="BB1308" s="419"/>
      <c r="BC1308" s="419"/>
      <c r="BD1308" s="419"/>
      <c r="BF1308" s="419"/>
      <c r="BG1308" s="419"/>
      <c r="BH1308" s="419"/>
      <c r="BJ1308" s="419"/>
      <c r="BK1308" s="419"/>
      <c r="BL1308" s="419"/>
      <c r="BN1308" s="419"/>
      <c r="BO1308" s="419"/>
      <c r="BP1308" s="419"/>
      <c r="BR1308" s="419"/>
      <c r="BS1308" s="419"/>
      <c r="BT1308" s="419"/>
      <c r="BV1308" s="419"/>
      <c r="BW1308" s="419"/>
      <c r="BX1308" s="397"/>
      <c r="BZ1308" s="449"/>
      <c r="CB1308" s="419"/>
      <c r="CC1308" s="419"/>
      <c r="CD1308" s="419"/>
      <c r="CF1308" s="419"/>
      <c r="CG1308" s="419"/>
      <c r="CH1308" s="419"/>
    </row>
    <row r="1309" spans="3:86" ht="21" thickBot="1">
      <c r="C1309" s="425"/>
      <c r="P1309" s="431"/>
      <c r="R1309" s="419"/>
      <c r="S1309" s="446"/>
      <c r="T1309" s="419"/>
      <c r="V1309" s="196"/>
      <c r="W1309" s="419"/>
      <c r="X1309" s="419"/>
      <c r="Z1309" s="419"/>
      <c r="AA1309" s="419"/>
      <c r="AB1309" s="419"/>
      <c r="AD1309" s="419"/>
      <c r="AE1309" s="419"/>
      <c r="AF1309" s="419"/>
      <c r="AH1309" s="419"/>
      <c r="AI1309" s="419"/>
      <c r="AJ1309" s="419"/>
      <c r="AL1309" s="419"/>
      <c r="AM1309" s="419"/>
      <c r="AN1309" s="403"/>
      <c r="AO1309" s="419"/>
      <c r="AP1309" s="419"/>
      <c r="AQ1309" s="419"/>
      <c r="AR1309" s="419"/>
      <c r="AS1309" s="419"/>
      <c r="AT1309" s="419"/>
      <c r="AU1309" s="419"/>
      <c r="AV1309" s="419"/>
      <c r="AX1309" s="419"/>
      <c r="AY1309" s="419"/>
      <c r="AZ1309" s="419"/>
      <c r="BB1309" s="419"/>
      <c r="BC1309" s="419"/>
      <c r="BD1309" s="419"/>
      <c r="BF1309" s="419"/>
      <c r="BG1309" s="419"/>
      <c r="BH1309" s="419"/>
      <c r="BJ1309" s="419"/>
      <c r="BK1309" s="419"/>
      <c r="BL1309" s="419"/>
      <c r="BN1309" s="419"/>
      <c r="BO1309" s="419"/>
      <c r="BP1309" s="419"/>
      <c r="BR1309" s="419"/>
      <c r="BS1309" s="419"/>
      <c r="BT1309" s="419"/>
      <c r="BV1309" s="419"/>
      <c r="BW1309" s="419"/>
      <c r="BX1309" s="397"/>
      <c r="BZ1309" s="449"/>
      <c r="CB1309" s="419"/>
      <c r="CC1309" s="419"/>
      <c r="CD1309" s="419"/>
      <c r="CF1309" s="419"/>
      <c r="CG1309" s="419"/>
      <c r="CH1309" s="419"/>
    </row>
    <row r="1310" spans="3:86" ht="21" thickBot="1">
      <c r="C1310" s="425"/>
      <c r="P1310" s="431"/>
      <c r="R1310" s="419"/>
      <c r="S1310" s="446"/>
      <c r="T1310" s="419"/>
      <c r="V1310" s="196"/>
      <c r="W1310" s="419"/>
      <c r="X1310" s="419"/>
      <c r="Z1310" s="419"/>
      <c r="AA1310" s="419"/>
      <c r="AB1310" s="419"/>
      <c r="AD1310" s="419"/>
      <c r="AE1310" s="419"/>
      <c r="AF1310" s="419"/>
      <c r="AH1310" s="419"/>
      <c r="AI1310" s="419"/>
      <c r="AJ1310" s="419"/>
      <c r="AL1310" s="419"/>
      <c r="AM1310" s="419"/>
      <c r="AN1310" s="403"/>
      <c r="AO1310" s="419"/>
      <c r="AP1310" s="419"/>
      <c r="AQ1310" s="419"/>
      <c r="AR1310" s="419"/>
      <c r="AS1310" s="419"/>
      <c r="AT1310" s="419"/>
      <c r="AU1310" s="419"/>
      <c r="AV1310" s="419"/>
      <c r="AX1310" s="419"/>
      <c r="AY1310" s="419"/>
      <c r="AZ1310" s="419"/>
      <c r="BB1310" s="419"/>
      <c r="BC1310" s="419"/>
      <c r="BD1310" s="419"/>
      <c r="BF1310" s="419"/>
      <c r="BG1310" s="419"/>
      <c r="BH1310" s="419"/>
      <c r="BJ1310" s="419"/>
      <c r="BK1310" s="419"/>
      <c r="BL1310" s="419"/>
      <c r="BN1310" s="419"/>
      <c r="BO1310" s="419"/>
      <c r="BP1310" s="419"/>
      <c r="BR1310" s="419"/>
      <c r="BS1310" s="419"/>
      <c r="BT1310" s="419"/>
      <c r="BV1310" s="419"/>
      <c r="BW1310" s="419"/>
      <c r="BX1310" s="397"/>
      <c r="BZ1310" s="449"/>
      <c r="CB1310" s="419"/>
      <c r="CC1310" s="419"/>
      <c r="CD1310" s="419"/>
      <c r="CF1310" s="419"/>
      <c r="CG1310" s="419"/>
      <c r="CH1310" s="419"/>
    </row>
    <row r="1311" spans="3:86" ht="21" thickBot="1">
      <c r="C1311" s="425"/>
      <c r="P1311" s="431"/>
      <c r="R1311" s="419"/>
      <c r="S1311" s="446"/>
      <c r="T1311" s="419"/>
      <c r="V1311" s="196"/>
      <c r="W1311" s="419"/>
      <c r="X1311" s="419"/>
      <c r="Z1311" s="419"/>
      <c r="AA1311" s="419"/>
      <c r="AB1311" s="419"/>
      <c r="AD1311" s="419"/>
      <c r="AE1311" s="419"/>
      <c r="AF1311" s="419"/>
      <c r="AH1311" s="419"/>
      <c r="AI1311" s="419"/>
      <c r="AJ1311" s="419"/>
      <c r="AL1311" s="419"/>
      <c r="AM1311" s="419"/>
      <c r="AN1311" s="403"/>
      <c r="AO1311" s="419"/>
      <c r="AP1311" s="419"/>
      <c r="AQ1311" s="419"/>
      <c r="AR1311" s="419"/>
      <c r="AS1311" s="419"/>
      <c r="AT1311" s="419"/>
      <c r="AU1311" s="419"/>
      <c r="AV1311" s="419"/>
      <c r="AX1311" s="419"/>
      <c r="AY1311" s="419"/>
      <c r="AZ1311" s="419"/>
      <c r="BB1311" s="419"/>
      <c r="BC1311" s="419"/>
      <c r="BD1311" s="419"/>
      <c r="BF1311" s="419"/>
      <c r="BG1311" s="419"/>
      <c r="BH1311" s="419"/>
      <c r="BJ1311" s="419"/>
      <c r="BK1311" s="419"/>
      <c r="BL1311" s="419"/>
      <c r="BN1311" s="419"/>
      <c r="BO1311" s="419"/>
      <c r="BP1311" s="419"/>
      <c r="BR1311" s="419"/>
      <c r="BS1311" s="419"/>
      <c r="BT1311" s="419"/>
      <c r="BV1311" s="419"/>
      <c r="BW1311" s="419"/>
      <c r="BX1311" s="397"/>
      <c r="BZ1311" s="449"/>
      <c r="CB1311" s="419"/>
      <c r="CC1311" s="419"/>
      <c r="CD1311" s="419"/>
      <c r="CF1311" s="419"/>
      <c r="CG1311" s="419"/>
      <c r="CH1311" s="419"/>
    </row>
    <row r="1312" spans="3:86" ht="21" thickBot="1">
      <c r="C1312" s="425"/>
      <c r="P1312" s="431"/>
      <c r="R1312" s="419"/>
      <c r="S1312" s="446"/>
      <c r="T1312" s="419"/>
      <c r="V1312" s="196"/>
      <c r="W1312" s="419"/>
      <c r="X1312" s="419"/>
      <c r="Z1312" s="419"/>
      <c r="AA1312" s="419"/>
      <c r="AB1312" s="419"/>
      <c r="AD1312" s="419"/>
      <c r="AE1312" s="419"/>
      <c r="AF1312" s="419"/>
      <c r="AH1312" s="419"/>
      <c r="AI1312" s="419"/>
      <c r="AJ1312" s="419"/>
      <c r="AL1312" s="419"/>
      <c r="AM1312" s="419"/>
      <c r="AN1312" s="403"/>
      <c r="AO1312" s="419"/>
      <c r="AP1312" s="419"/>
      <c r="AQ1312" s="419"/>
      <c r="AR1312" s="419"/>
      <c r="AS1312" s="419"/>
      <c r="AT1312" s="419"/>
      <c r="AU1312" s="419"/>
      <c r="AV1312" s="419"/>
      <c r="AX1312" s="419"/>
      <c r="AY1312" s="419"/>
      <c r="AZ1312" s="419"/>
      <c r="BB1312" s="419"/>
      <c r="BC1312" s="419"/>
      <c r="BD1312" s="419"/>
      <c r="BF1312" s="419"/>
      <c r="BG1312" s="419"/>
      <c r="BH1312" s="419"/>
      <c r="BJ1312" s="419"/>
      <c r="BK1312" s="419"/>
      <c r="BL1312" s="419"/>
      <c r="BN1312" s="419"/>
      <c r="BO1312" s="419"/>
      <c r="BP1312" s="419"/>
      <c r="BR1312" s="419"/>
      <c r="BS1312" s="419"/>
      <c r="BT1312" s="419"/>
      <c r="BV1312" s="419"/>
      <c r="BW1312" s="419"/>
      <c r="BX1312" s="397"/>
      <c r="BZ1312" s="449"/>
      <c r="CB1312" s="419"/>
      <c r="CC1312" s="419"/>
      <c r="CD1312" s="419"/>
      <c r="CF1312" s="419"/>
      <c r="CG1312" s="419"/>
      <c r="CH1312" s="419"/>
    </row>
    <row r="1313" spans="3:86" ht="21" thickBot="1">
      <c r="C1313" s="425"/>
      <c r="P1313" s="431"/>
      <c r="R1313" s="419"/>
      <c r="S1313" s="446"/>
      <c r="T1313" s="419"/>
      <c r="V1313" s="196"/>
      <c r="W1313" s="419"/>
      <c r="X1313" s="419"/>
      <c r="Z1313" s="419"/>
      <c r="AA1313" s="419"/>
      <c r="AB1313" s="419"/>
      <c r="AD1313" s="419"/>
      <c r="AE1313" s="419"/>
      <c r="AF1313" s="419"/>
      <c r="AH1313" s="419"/>
      <c r="AI1313" s="419"/>
      <c r="AJ1313" s="419"/>
      <c r="AL1313" s="419"/>
      <c r="AM1313" s="419"/>
      <c r="AN1313" s="403"/>
      <c r="AO1313" s="419"/>
      <c r="AP1313" s="419"/>
      <c r="AQ1313" s="419"/>
      <c r="AR1313" s="419"/>
      <c r="AS1313" s="419"/>
      <c r="AT1313" s="419"/>
      <c r="AU1313" s="419"/>
      <c r="AV1313" s="419"/>
      <c r="AX1313" s="419"/>
      <c r="AY1313" s="419"/>
      <c r="AZ1313" s="419"/>
      <c r="BB1313" s="419"/>
      <c r="BC1313" s="419"/>
      <c r="BD1313" s="419"/>
      <c r="BF1313" s="419"/>
      <c r="BG1313" s="419"/>
      <c r="BH1313" s="419"/>
      <c r="BJ1313" s="419"/>
      <c r="BK1313" s="419"/>
      <c r="BL1313" s="419"/>
      <c r="BN1313" s="419"/>
      <c r="BO1313" s="419"/>
      <c r="BP1313" s="419"/>
      <c r="BR1313" s="419"/>
      <c r="BS1313" s="419"/>
      <c r="BT1313" s="419"/>
      <c r="BV1313" s="419"/>
      <c r="BW1313" s="419"/>
      <c r="BX1313" s="397"/>
      <c r="BZ1313" s="449"/>
      <c r="CB1313" s="419"/>
      <c r="CC1313" s="419"/>
      <c r="CD1313" s="419"/>
      <c r="CF1313" s="419"/>
      <c r="CG1313" s="419"/>
      <c r="CH1313" s="419"/>
    </row>
    <row r="1314" spans="3:86" ht="21" thickBot="1">
      <c r="C1314" s="425"/>
      <c r="P1314" s="431"/>
      <c r="R1314" s="419"/>
      <c r="S1314" s="446"/>
      <c r="T1314" s="419"/>
      <c r="V1314" s="196"/>
      <c r="W1314" s="419"/>
      <c r="X1314" s="419"/>
      <c r="Z1314" s="419"/>
      <c r="AA1314" s="419"/>
      <c r="AB1314" s="419"/>
      <c r="AD1314" s="419"/>
      <c r="AE1314" s="419"/>
      <c r="AF1314" s="419"/>
      <c r="AH1314" s="419"/>
      <c r="AI1314" s="419"/>
      <c r="AJ1314" s="419"/>
      <c r="AL1314" s="419"/>
      <c r="AM1314" s="419"/>
      <c r="AN1314" s="403"/>
      <c r="AO1314" s="419"/>
      <c r="AP1314" s="419"/>
      <c r="AQ1314" s="419"/>
      <c r="AR1314" s="419"/>
      <c r="AS1314" s="419"/>
      <c r="AT1314" s="419"/>
      <c r="AU1314" s="419"/>
      <c r="AV1314" s="419"/>
      <c r="AX1314" s="419"/>
      <c r="AY1314" s="419"/>
      <c r="AZ1314" s="419"/>
      <c r="BB1314" s="419"/>
      <c r="BC1314" s="419"/>
      <c r="BD1314" s="419"/>
      <c r="BF1314" s="419"/>
      <c r="BG1314" s="419"/>
      <c r="BH1314" s="419"/>
      <c r="BJ1314" s="419"/>
      <c r="BK1314" s="419"/>
      <c r="BL1314" s="419"/>
      <c r="BN1314" s="419"/>
      <c r="BO1314" s="419"/>
      <c r="BP1314" s="419"/>
      <c r="BR1314" s="419"/>
      <c r="BS1314" s="419"/>
      <c r="BT1314" s="419"/>
      <c r="BV1314" s="419"/>
      <c r="BW1314" s="419"/>
      <c r="BX1314" s="397"/>
      <c r="BZ1314" s="449"/>
      <c r="CB1314" s="419"/>
      <c r="CC1314" s="419"/>
      <c r="CD1314" s="419"/>
      <c r="CF1314" s="419"/>
      <c r="CG1314" s="419"/>
      <c r="CH1314" s="419"/>
    </row>
    <row r="1315" spans="3:86" ht="21" thickBot="1">
      <c r="C1315" s="425"/>
      <c r="P1315" s="431"/>
      <c r="R1315" s="419"/>
      <c r="S1315" s="446"/>
      <c r="T1315" s="419"/>
      <c r="V1315" s="196"/>
      <c r="W1315" s="419"/>
      <c r="X1315" s="419"/>
      <c r="Z1315" s="419"/>
      <c r="AA1315" s="419"/>
      <c r="AB1315" s="419"/>
      <c r="AD1315" s="419"/>
      <c r="AE1315" s="419"/>
      <c r="AF1315" s="419"/>
      <c r="AH1315" s="419"/>
      <c r="AI1315" s="419"/>
      <c r="AJ1315" s="419"/>
      <c r="AL1315" s="419"/>
      <c r="AM1315" s="419"/>
      <c r="AN1315" s="403"/>
      <c r="AO1315" s="419"/>
      <c r="AP1315" s="419"/>
      <c r="AQ1315" s="419"/>
      <c r="AR1315" s="419"/>
      <c r="AS1315" s="419"/>
      <c r="AT1315" s="419"/>
      <c r="AU1315" s="419"/>
      <c r="AV1315" s="419"/>
      <c r="AX1315" s="419"/>
      <c r="AY1315" s="419"/>
      <c r="AZ1315" s="419"/>
      <c r="BB1315" s="419"/>
      <c r="BC1315" s="419"/>
      <c r="BD1315" s="419"/>
      <c r="BF1315" s="419"/>
      <c r="BG1315" s="419"/>
      <c r="BH1315" s="419"/>
      <c r="BJ1315" s="419"/>
      <c r="BK1315" s="419"/>
      <c r="BL1315" s="419"/>
      <c r="BN1315" s="419"/>
      <c r="BO1315" s="419"/>
      <c r="BP1315" s="419"/>
      <c r="BR1315" s="419"/>
      <c r="BS1315" s="419"/>
      <c r="BT1315" s="419"/>
      <c r="BV1315" s="419"/>
      <c r="BW1315" s="419"/>
      <c r="BX1315" s="397"/>
      <c r="BZ1315" s="449"/>
      <c r="CB1315" s="419"/>
      <c r="CC1315" s="419"/>
      <c r="CD1315" s="419"/>
      <c r="CF1315" s="419"/>
      <c r="CG1315" s="419"/>
      <c r="CH1315" s="419"/>
    </row>
    <row r="1316" spans="3:86" ht="21" thickBot="1">
      <c r="C1316" s="425"/>
      <c r="P1316" s="431"/>
      <c r="R1316" s="419"/>
      <c r="S1316" s="446"/>
      <c r="T1316" s="419"/>
      <c r="V1316" s="196"/>
      <c r="W1316" s="419"/>
      <c r="X1316" s="419"/>
      <c r="Z1316" s="419"/>
      <c r="AA1316" s="419"/>
      <c r="AB1316" s="419"/>
      <c r="AD1316" s="419"/>
      <c r="AE1316" s="419"/>
      <c r="AF1316" s="419"/>
      <c r="AH1316" s="419"/>
      <c r="AI1316" s="419"/>
      <c r="AJ1316" s="419"/>
      <c r="AL1316" s="419"/>
      <c r="AM1316" s="419"/>
      <c r="AN1316" s="403"/>
      <c r="AO1316" s="419"/>
      <c r="AP1316" s="419"/>
      <c r="AQ1316" s="419"/>
      <c r="AR1316" s="419"/>
      <c r="AS1316" s="419"/>
      <c r="AT1316" s="419"/>
      <c r="AU1316" s="419"/>
      <c r="AV1316" s="419"/>
      <c r="AX1316" s="419"/>
      <c r="AY1316" s="419"/>
      <c r="AZ1316" s="419"/>
      <c r="BB1316" s="419"/>
      <c r="BC1316" s="419"/>
      <c r="BD1316" s="419"/>
      <c r="BF1316" s="419"/>
      <c r="BG1316" s="419"/>
      <c r="BH1316" s="419"/>
      <c r="BJ1316" s="419"/>
      <c r="BK1316" s="419"/>
      <c r="BL1316" s="419"/>
      <c r="BN1316" s="419"/>
      <c r="BO1316" s="419"/>
      <c r="BP1316" s="419"/>
      <c r="BR1316" s="419"/>
      <c r="BS1316" s="419"/>
      <c r="BT1316" s="419"/>
      <c r="BV1316" s="419"/>
      <c r="BW1316" s="419"/>
      <c r="BX1316" s="397"/>
      <c r="BZ1316" s="449"/>
      <c r="CB1316" s="419"/>
      <c r="CC1316" s="419"/>
      <c r="CD1316" s="419"/>
      <c r="CF1316" s="419"/>
      <c r="CG1316" s="419"/>
      <c r="CH1316" s="419"/>
    </row>
    <row r="1317" spans="3:86" ht="21" thickBot="1">
      <c r="C1317" s="425"/>
      <c r="P1317" s="431"/>
      <c r="R1317" s="419"/>
      <c r="S1317" s="446"/>
      <c r="T1317" s="419"/>
      <c r="V1317" s="196"/>
      <c r="W1317" s="419"/>
      <c r="X1317" s="419"/>
      <c r="Z1317" s="419"/>
      <c r="AA1317" s="419"/>
      <c r="AB1317" s="419"/>
      <c r="AD1317" s="419"/>
      <c r="AE1317" s="419"/>
      <c r="AF1317" s="419"/>
      <c r="AH1317" s="419"/>
      <c r="AI1317" s="419"/>
      <c r="AJ1317" s="419"/>
      <c r="AL1317" s="419"/>
      <c r="AM1317" s="419"/>
      <c r="AN1317" s="403"/>
      <c r="AO1317" s="419"/>
      <c r="AP1317" s="419"/>
      <c r="AQ1317" s="419"/>
      <c r="AR1317" s="419"/>
      <c r="AS1317" s="419"/>
      <c r="AT1317" s="419"/>
      <c r="AU1317" s="419"/>
      <c r="AV1317" s="419"/>
      <c r="AX1317" s="419"/>
      <c r="AY1317" s="419"/>
      <c r="AZ1317" s="419"/>
      <c r="BB1317" s="419"/>
      <c r="BC1317" s="419"/>
      <c r="BD1317" s="419"/>
      <c r="BF1317" s="419"/>
      <c r="BG1317" s="419"/>
      <c r="BH1317" s="419"/>
      <c r="BJ1317" s="419"/>
      <c r="BK1317" s="419"/>
      <c r="BL1317" s="419"/>
      <c r="BN1317" s="419"/>
      <c r="BO1317" s="419"/>
      <c r="BP1317" s="419"/>
      <c r="BR1317" s="419"/>
      <c r="BS1317" s="419"/>
      <c r="BT1317" s="419"/>
      <c r="BV1317" s="419"/>
      <c r="BW1317" s="419"/>
      <c r="BX1317" s="397"/>
      <c r="BZ1317" s="449"/>
      <c r="CB1317" s="419"/>
      <c r="CC1317" s="419"/>
      <c r="CD1317" s="419"/>
      <c r="CF1317" s="419"/>
      <c r="CG1317" s="419"/>
      <c r="CH1317" s="419"/>
    </row>
    <row r="1318" spans="3:86" ht="21" thickBot="1">
      <c r="C1318" s="425"/>
      <c r="P1318" s="431"/>
      <c r="R1318" s="419"/>
      <c r="S1318" s="446"/>
      <c r="T1318" s="419"/>
      <c r="V1318" s="196"/>
      <c r="W1318" s="419"/>
      <c r="X1318" s="419"/>
      <c r="Z1318" s="419"/>
      <c r="AA1318" s="419"/>
      <c r="AB1318" s="419"/>
      <c r="AD1318" s="419"/>
      <c r="AE1318" s="419"/>
      <c r="AF1318" s="419"/>
      <c r="AH1318" s="419"/>
      <c r="AI1318" s="419"/>
      <c r="AJ1318" s="419"/>
      <c r="AL1318" s="419"/>
      <c r="AM1318" s="419"/>
      <c r="AN1318" s="403"/>
      <c r="AO1318" s="419"/>
      <c r="AP1318" s="419"/>
      <c r="AQ1318" s="419"/>
      <c r="AR1318" s="419"/>
      <c r="AS1318" s="419"/>
      <c r="AT1318" s="419"/>
      <c r="AU1318" s="419"/>
      <c r="AV1318" s="419"/>
      <c r="AX1318" s="419"/>
      <c r="AY1318" s="419"/>
      <c r="AZ1318" s="419"/>
      <c r="BB1318" s="419"/>
      <c r="BC1318" s="419"/>
      <c r="BD1318" s="419"/>
      <c r="BF1318" s="419"/>
      <c r="BG1318" s="419"/>
      <c r="BH1318" s="419"/>
      <c r="BJ1318" s="419"/>
      <c r="BK1318" s="419"/>
      <c r="BL1318" s="419"/>
      <c r="BN1318" s="419"/>
      <c r="BO1318" s="419"/>
      <c r="BP1318" s="419"/>
      <c r="BR1318" s="419"/>
      <c r="BS1318" s="419"/>
      <c r="BT1318" s="419"/>
      <c r="BV1318" s="419"/>
      <c r="BW1318" s="419"/>
      <c r="BX1318" s="397"/>
      <c r="BZ1318" s="449"/>
      <c r="CB1318" s="419"/>
      <c r="CC1318" s="419"/>
      <c r="CD1318" s="419"/>
      <c r="CF1318" s="419"/>
      <c r="CG1318" s="419"/>
      <c r="CH1318" s="419"/>
    </row>
    <row r="1319" spans="3:86" ht="21" thickBot="1">
      <c r="C1319" s="425"/>
      <c r="P1319" s="431"/>
      <c r="R1319" s="419"/>
      <c r="S1319" s="446"/>
      <c r="T1319" s="419"/>
      <c r="V1319" s="196"/>
      <c r="W1319" s="419"/>
      <c r="X1319" s="419"/>
      <c r="Z1319" s="419"/>
      <c r="AA1319" s="419"/>
      <c r="AB1319" s="419"/>
      <c r="AD1319" s="419"/>
      <c r="AE1319" s="419"/>
      <c r="AF1319" s="419"/>
      <c r="AH1319" s="419"/>
      <c r="AI1319" s="419"/>
      <c r="AJ1319" s="419"/>
      <c r="AL1319" s="419"/>
      <c r="AM1319" s="419"/>
      <c r="AN1319" s="403"/>
      <c r="AO1319" s="419"/>
      <c r="AP1319" s="419"/>
      <c r="AQ1319" s="419"/>
      <c r="AR1319" s="419"/>
      <c r="AS1319" s="419"/>
      <c r="AT1319" s="419"/>
      <c r="AU1319" s="419"/>
      <c r="AV1319" s="419"/>
      <c r="AX1319" s="419"/>
      <c r="AY1319" s="419"/>
      <c r="AZ1319" s="419"/>
      <c r="BB1319" s="419"/>
      <c r="BC1319" s="419"/>
      <c r="BD1319" s="419"/>
      <c r="BF1319" s="419"/>
      <c r="BG1319" s="419"/>
      <c r="BH1319" s="419"/>
      <c r="BJ1319" s="419"/>
      <c r="BK1319" s="419"/>
      <c r="BL1319" s="419"/>
      <c r="BN1319" s="419"/>
      <c r="BO1319" s="419"/>
      <c r="BP1319" s="419"/>
      <c r="BR1319" s="419"/>
      <c r="BS1319" s="419"/>
      <c r="BT1319" s="419"/>
      <c r="BV1319" s="419"/>
      <c r="BW1319" s="419"/>
      <c r="BX1319" s="397"/>
      <c r="BZ1319" s="449"/>
      <c r="CB1319" s="419"/>
      <c r="CC1319" s="419"/>
      <c r="CD1319" s="419"/>
      <c r="CF1319" s="419"/>
      <c r="CG1319" s="419"/>
      <c r="CH1319" s="419"/>
    </row>
    <row r="1320" spans="3:86" ht="21" thickBot="1">
      <c r="C1320" s="425"/>
      <c r="P1320" s="431"/>
      <c r="R1320" s="419"/>
      <c r="S1320" s="446"/>
      <c r="T1320" s="419"/>
      <c r="V1320" s="196"/>
      <c r="W1320" s="419"/>
      <c r="X1320" s="419"/>
      <c r="Z1320" s="419"/>
      <c r="AA1320" s="419"/>
      <c r="AB1320" s="419"/>
      <c r="AD1320" s="419"/>
      <c r="AE1320" s="419"/>
      <c r="AF1320" s="419"/>
      <c r="AH1320" s="419"/>
      <c r="AI1320" s="419"/>
      <c r="AJ1320" s="419"/>
      <c r="AL1320" s="419"/>
      <c r="AM1320" s="419"/>
      <c r="AN1320" s="403"/>
      <c r="AO1320" s="419"/>
      <c r="AP1320" s="419"/>
      <c r="AQ1320" s="419"/>
      <c r="AR1320" s="419"/>
      <c r="AS1320" s="419"/>
      <c r="AT1320" s="419"/>
      <c r="AU1320" s="419"/>
      <c r="AV1320" s="419"/>
      <c r="AX1320" s="419"/>
      <c r="AY1320" s="419"/>
      <c r="AZ1320" s="419"/>
      <c r="BB1320" s="419"/>
      <c r="BC1320" s="419"/>
      <c r="BD1320" s="419"/>
      <c r="BF1320" s="419"/>
      <c r="BG1320" s="419"/>
      <c r="BH1320" s="419"/>
      <c r="BJ1320" s="419"/>
      <c r="BK1320" s="419"/>
      <c r="BL1320" s="419"/>
      <c r="BN1320" s="419"/>
      <c r="BO1320" s="419"/>
      <c r="BP1320" s="419"/>
      <c r="BR1320" s="419"/>
      <c r="BS1320" s="419"/>
      <c r="BT1320" s="419"/>
      <c r="BV1320" s="419"/>
      <c r="BW1320" s="419"/>
      <c r="BX1320" s="397"/>
      <c r="BZ1320" s="449"/>
      <c r="CB1320" s="419"/>
      <c r="CC1320" s="419"/>
      <c r="CD1320" s="419"/>
      <c r="CF1320" s="419"/>
      <c r="CG1320" s="419"/>
      <c r="CH1320" s="419"/>
    </row>
    <row r="1321" spans="3:86" ht="21" thickBot="1">
      <c r="C1321" s="425"/>
      <c r="P1321" s="431"/>
      <c r="R1321" s="419"/>
      <c r="S1321" s="446"/>
      <c r="T1321" s="419"/>
      <c r="V1321" s="196"/>
      <c r="W1321" s="419"/>
      <c r="X1321" s="419"/>
      <c r="Z1321" s="419"/>
      <c r="AA1321" s="419"/>
      <c r="AB1321" s="419"/>
      <c r="AD1321" s="419"/>
      <c r="AE1321" s="419"/>
      <c r="AF1321" s="419"/>
      <c r="AH1321" s="419"/>
      <c r="AI1321" s="419"/>
      <c r="AJ1321" s="419"/>
      <c r="AL1321" s="419"/>
      <c r="AM1321" s="419"/>
      <c r="AN1321" s="403"/>
      <c r="AO1321" s="419"/>
      <c r="AP1321" s="419"/>
      <c r="AQ1321" s="419"/>
      <c r="AR1321" s="419"/>
      <c r="AS1321" s="419"/>
      <c r="AT1321" s="419"/>
      <c r="AU1321" s="419"/>
      <c r="AV1321" s="419"/>
      <c r="AX1321" s="419"/>
      <c r="AY1321" s="419"/>
      <c r="AZ1321" s="419"/>
      <c r="BB1321" s="419"/>
      <c r="BC1321" s="419"/>
      <c r="BD1321" s="419"/>
      <c r="BF1321" s="419"/>
      <c r="BG1321" s="419"/>
      <c r="BH1321" s="419"/>
      <c r="BJ1321" s="419"/>
      <c r="BK1321" s="419"/>
      <c r="BL1321" s="419"/>
      <c r="BN1321" s="419"/>
      <c r="BO1321" s="419"/>
      <c r="BP1321" s="419"/>
      <c r="BR1321" s="419"/>
      <c r="BS1321" s="419"/>
      <c r="BT1321" s="419"/>
      <c r="BV1321" s="419"/>
      <c r="BW1321" s="419"/>
      <c r="BX1321" s="397"/>
      <c r="BZ1321" s="449"/>
      <c r="CB1321" s="419"/>
      <c r="CC1321" s="419"/>
      <c r="CD1321" s="419"/>
      <c r="CF1321" s="419"/>
      <c r="CG1321" s="419"/>
      <c r="CH1321" s="419"/>
    </row>
    <row r="1322" spans="3:86" ht="21" thickBot="1">
      <c r="C1322" s="425"/>
      <c r="P1322" s="431"/>
      <c r="R1322" s="419"/>
      <c r="S1322" s="446"/>
      <c r="T1322" s="419"/>
      <c r="V1322" s="196"/>
      <c r="W1322" s="419"/>
      <c r="X1322" s="419"/>
      <c r="Z1322" s="419"/>
      <c r="AA1322" s="419"/>
      <c r="AB1322" s="419"/>
      <c r="AD1322" s="419"/>
      <c r="AE1322" s="419"/>
      <c r="AF1322" s="419"/>
      <c r="AH1322" s="419"/>
      <c r="AI1322" s="419"/>
      <c r="AJ1322" s="419"/>
      <c r="AL1322" s="419"/>
      <c r="AM1322" s="419"/>
      <c r="AN1322" s="403"/>
      <c r="AO1322" s="419"/>
      <c r="AP1322" s="419"/>
      <c r="AQ1322" s="419"/>
      <c r="AR1322" s="419"/>
      <c r="AS1322" s="419"/>
      <c r="AT1322" s="419"/>
      <c r="AU1322" s="419"/>
      <c r="AV1322" s="419"/>
      <c r="AX1322" s="419"/>
      <c r="AY1322" s="419"/>
      <c r="AZ1322" s="419"/>
      <c r="BB1322" s="419"/>
      <c r="BC1322" s="419"/>
      <c r="BD1322" s="419"/>
      <c r="BF1322" s="419"/>
      <c r="BG1322" s="419"/>
      <c r="BH1322" s="419"/>
      <c r="BJ1322" s="419"/>
      <c r="BK1322" s="419"/>
      <c r="BL1322" s="419"/>
      <c r="BN1322" s="419"/>
      <c r="BO1322" s="419"/>
      <c r="BP1322" s="419"/>
      <c r="BR1322" s="419"/>
      <c r="BS1322" s="419"/>
      <c r="BT1322" s="419"/>
      <c r="BV1322" s="419"/>
      <c r="BW1322" s="419"/>
      <c r="BX1322" s="397"/>
      <c r="BZ1322" s="449"/>
      <c r="CB1322" s="419"/>
      <c r="CC1322" s="419"/>
      <c r="CD1322" s="419"/>
      <c r="CF1322" s="419"/>
      <c r="CG1322" s="419"/>
      <c r="CH1322" s="419"/>
    </row>
    <row r="1323" spans="3:86" ht="21" thickBot="1">
      <c r="C1323" s="425"/>
      <c r="P1323" s="431"/>
      <c r="R1323" s="419"/>
      <c r="S1323" s="446"/>
      <c r="T1323" s="419"/>
      <c r="V1323" s="196"/>
      <c r="W1323" s="419"/>
      <c r="X1323" s="419"/>
      <c r="Z1323" s="419"/>
      <c r="AA1323" s="419"/>
      <c r="AB1323" s="419"/>
      <c r="AD1323" s="419"/>
      <c r="AE1323" s="419"/>
      <c r="AF1323" s="419"/>
      <c r="AH1323" s="419"/>
      <c r="AI1323" s="419"/>
      <c r="AJ1323" s="419"/>
      <c r="AL1323" s="419"/>
      <c r="AM1323" s="419"/>
      <c r="AN1323" s="403"/>
      <c r="AO1323" s="419"/>
      <c r="AP1323" s="419"/>
      <c r="AQ1323" s="419"/>
      <c r="AR1323" s="419"/>
      <c r="AS1323" s="419"/>
      <c r="AT1323" s="419"/>
      <c r="AU1323" s="419"/>
      <c r="AV1323" s="419"/>
      <c r="AX1323" s="419"/>
      <c r="AY1323" s="419"/>
      <c r="AZ1323" s="419"/>
      <c r="BB1323" s="419"/>
      <c r="BC1323" s="419"/>
      <c r="BD1323" s="419"/>
      <c r="BF1323" s="419"/>
      <c r="BG1323" s="419"/>
      <c r="BH1323" s="419"/>
      <c r="BJ1323" s="419"/>
      <c r="BK1323" s="419"/>
      <c r="BL1323" s="419"/>
      <c r="BN1323" s="419"/>
      <c r="BO1323" s="419"/>
      <c r="BP1323" s="419"/>
      <c r="BR1323" s="419"/>
      <c r="BS1323" s="419"/>
      <c r="BT1323" s="419"/>
      <c r="BV1323" s="419"/>
      <c r="BW1323" s="419"/>
      <c r="BX1323" s="397"/>
      <c r="BZ1323" s="449"/>
      <c r="CB1323" s="419"/>
      <c r="CC1323" s="419"/>
      <c r="CD1323" s="419"/>
      <c r="CF1323" s="419"/>
      <c r="CG1323" s="419"/>
      <c r="CH1323" s="419"/>
    </row>
    <row r="1324" spans="3:86" ht="21" thickBot="1">
      <c r="C1324" s="425"/>
      <c r="P1324" s="431"/>
      <c r="R1324" s="419"/>
      <c r="S1324" s="446"/>
      <c r="T1324" s="419"/>
      <c r="V1324" s="196"/>
      <c r="W1324" s="419"/>
      <c r="X1324" s="419"/>
      <c r="Z1324" s="419"/>
      <c r="AA1324" s="419"/>
      <c r="AB1324" s="419"/>
      <c r="AD1324" s="419"/>
      <c r="AE1324" s="419"/>
      <c r="AF1324" s="419"/>
      <c r="AH1324" s="419"/>
      <c r="AI1324" s="419"/>
      <c r="AJ1324" s="419"/>
      <c r="AL1324" s="419"/>
      <c r="AM1324" s="419"/>
      <c r="AN1324" s="403"/>
      <c r="AO1324" s="419"/>
      <c r="AP1324" s="419"/>
      <c r="AQ1324" s="419"/>
      <c r="AR1324" s="419"/>
      <c r="AS1324" s="419"/>
      <c r="AT1324" s="419"/>
      <c r="AU1324" s="419"/>
      <c r="AV1324" s="419"/>
      <c r="AX1324" s="419"/>
      <c r="AY1324" s="419"/>
      <c r="AZ1324" s="419"/>
      <c r="BB1324" s="419"/>
      <c r="BC1324" s="419"/>
      <c r="BD1324" s="419"/>
      <c r="BF1324" s="419"/>
      <c r="BG1324" s="419"/>
      <c r="BH1324" s="419"/>
      <c r="BJ1324" s="419"/>
      <c r="BK1324" s="419"/>
      <c r="BL1324" s="419"/>
      <c r="BN1324" s="419"/>
      <c r="BO1324" s="419"/>
      <c r="BP1324" s="419"/>
      <c r="BR1324" s="419"/>
      <c r="BS1324" s="419"/>
      <c r="BT1324" s="419"/>
      <c r="BV1324" s="419"/>
      <c r="BW1324" s="419"/>
      <c r="BX1324" s="397"/>
      <c r="BZ1324" s="449"/>
      <c r="CB1324" s="419"/>
      <c r="CC1324" s="419"/>
      <c r="CD1324" s="419"/>
      <c r="CF1324" s="419"/>
      <c r="CG1324" s="419"/>
      <c r="CH1324" s="419"/>
    </row>
    <row r="1325" spans="3:86" ht="21" thickBot="1">
      <c r="C1325" s="425"/>
      <c r="P1325" s="431"/>
      <c r="R1325" s="419"/>
      <c r="S1325" s="446"/>
      <c r="T1325" s="419"/>
      <c r="V1325" s="196"/>
      <c r="W1325" s="419"/>
      <c r="X1325" s="419"/>
      <c r="Z1325" s="419"/>
      <c r="AA1325" s="419"/>
      <c r="AB1325" s="419"/>
      <c r="AD1325" s="419"/>
      <c r="AE1325" s="419"/>
      <c r="AF1325" s="419"/>
      <c r="AH1325" s="419"/>
      <c r="AI1325" s="419"/>
      <c r="AJ1325" s="419"/>
      <c r="AL1325" s="419"/>
      <c r="AM1325" s="419"/>
      <c r="AN1325" s="403"/>
      <c r="AO1325" s="419"/>
      <c r="AP1325" s="419"/>
      <c r="AQ1325" s="419"/>
      <c r="AR1325" s="419"/>
      <c r="AS1325" s="419"/>
      <c r="AT1325" s="419"/>
      <c r="AU1325" s="419"/>
      <c r="AV1325" s="419"/>
      <c r="AX1325" s="419"/>
      <c r="AY1325" s="419"/>
      <c r="AZ1325" s="419"/>
      <c r="BB1325" s="419"/>
      <c r="BC1325" s="419"/>
      <c r="BD1325" s="419"/>
      <c r="BF1325" s="419"/>
      <c r="BG1325" s="419"/>
      <c r="BH1325" s="419"/>
      <c r="BJ1325" s="419"/>
      <c r="BK1325" s="419"/>
      <c r="BL1325" s="419"/>
      <c r="BN1325" s="419"/>
      <c r="BO1325" s="419"/>
      <c r="BP1325" s="419"/>
      <c r="BR1325" s="419"/>
      <c r="BS1325" s="419"/>
      <c r="BT1325" s="419"/>
      <c r="BV1325" s="419"/>
      <c r="BW1325" s="419"/>
      <c r="BX1325" s="397"/>
      <c r="BZ1325" s="449"/>
      <c r="CB1325" s="419"/>
      <c r="CC1325" s="419"/>
      <c r="CD1325" s="419"/>
      <c r="CF1325" s="419"/>
      <c r="CG1325" s="419"/>
      <c r="CH1325" s="419"/>
    </row>
    <row r="1326" spans="3:86" ht="21" thickBot="1">
      <c r="C1326" s="425"/>
      <c r="P1326" s="431"/>
      <c r="R1326" s="419"/>
      <c r="S1326" s="446"/>
      <c r="T1326" s="419"/>
      <c r="V1326" s="196"/>
      <c r="W1326" s="419"/>
      <c r="X1326" s="419"/>
      <c r="Z1326" s="419"/>
      <c r="AA1326" s="419"/>
      <c r="AB1326" s="419"/>
      <c r="AD1326" s="419"/>
      <c r="AE1326" s="419"/>
      <c r="AF1326" s="419"/>
      <c r="AH1326" s="419"/>
      <c r="AI1326" s="419"/>
      <c r="AJ1326" s="419"/>
      <c r="AL1326" s="419"/>
      <c r="AM1326" s="419"/>
      <c r="AN1326" s="403"/>
      <c r="AO1326" s="419"/>
      <c r="AP1326" s="419"/>
      <c r="AQ1326" s="419"/>
      <c r="AR1326" s="419"/>
      <c r="AS1326" s="419"/>
      <c r="AT1326" s="419"/>
      <c r="AU1326" s="419"/>
      <c r="AV1326" s="419"/>
      <c r="AX1326" s="419"/>
      <c r="AY1326" s="419"/>
      <c r="AZ1326" s="419"/>
      <c r="BB1326" s="419"/>
      <c r="BC1326" s="419"/>
      <c r="BD1326" s="419"/>
      <c r="BF1326" s="419"/>
      <c r="BG1326" s="419"/>
      <c r="BH1326" s="419"/>
      <c r="BJ1326" s="419"/>
      <c r="BK1326" s="419"/>
      <c r="BL1326" s="419"/>
      <c r="BN1326" s="419"/>
      <c r="BO1326" s="419"/>
      <c r="BP1326" s="419"/>
      <c r="BR1326" s="419"/>
      <c r="BS1326" s="419"/>
      <c r="BT1326" s="419"/>
      <c r="BV1326" s="419"/>
      <c r="BW1326" s="419"/>
      <c r="BX1326" s="397"/>
      <c r="BZ1326" s="449"/>
      <c r="CB1326" s="419"/>
      <c r="CC1326" s="419"/>
      <c r="CD1326" s="419"/>
      <c r="CF1326" s="419"/>
      <c r="CG1326" s="419"/>
      <c r="CH1326" s="419"/>
    </row>
    <row r="1327" spans="3:86" ht="21" thickBot="1">
      <c r="C1327" s="425"/>
      <c r="P1327" s="431"/>
      <c r="R1327" s="419"/>
      <c r="S1327" s="446"/>
      <c r="T1327" s="419"/>
      <c r="V1327" s="196"/>
      <c r="W1327" s="419"/>
      <c r="X1327" s="419"/>
      <c r="Z1327" s="419"/>
      <c r="AA1327" s="419"/>
      <c r="AB1327" s="419"/>
      <c r="AD1327" s="419"/>
      <c r="AE1327" s="419"/>
      <c r="AF1327" s="419"/>
      <c r="AH1327" s="419"/>
      <c r="AI1327" s="419"/>
      <c r="AJ1327" s="419"/>
      <c r="AL1327" s="419"/>
      <c r="AM1327" s="419"/>
      <c r="AN1327" s="403"/>
      <c r="AO1327" s="419"/>
      <c r="AP1327" s="419"/>
      <c r="AQ1327" s="419"/>
      <c r="AR1327" s="419"/>
      <c r="AS1327" s="419"/>
      <c r="AT1327" s="419"/>
      <c r="AU1327" s="419"/>
      <c r="AV1327" s="419"/>
      <c r="AX1327" s="419"/>
      <c r="AY1327" s="419"/>
      <c r="AZ1327" s="419"/>
      <c r="BB1327" s="419"/>
      <c r="BC1327" s="419"/>
      <c r="BD1327" s="419"/>
      <c r="BF1327" s="419"/>
      <c r="BG1327" s="419"/>
      <c r="BH1327" s="419"/>
      <c r="BJ1327" s="419"/>
      <c r="BK1327" s="419"/>
      <c r="BL1327" s="419"/>
      <c r="BN1327" s="419"/>
      <c r="BO1327" s="419"/>
      <c r="BP1327" s="419"/>
      <c r="BR1327" s="419"/>
      <c r="BS1327" s="419"/>
      <c r="BT1327" s="419"/>
      <c r="BV1327" s="419"/>
      <c r="BW1327" s="419"/>
      <c r="BX1327" s="397"/>
      <c r="BZ1327" s="449"/>
      <c r="CB1327" s="419"/>
      <c r="CC1327" s="419"/>
      <c r="CD1327" s="419"/>
      <c r="CF1327" s="419"/>
      <c r="CG1327" s="419"/>
      <c r="CH1327" s="419"/>
    </row>
    <row r="1328" spans="3:86" ht="21" thickBot="1">
      <c r="C1328" s="425"/>
      <c r="P1328" s="431"/>
      <c r="R1328" s="419"/>
      <c r="S1328" s="446"/>
      <c r="T1328" s="419"/>
      <c r="V1328" s="196"/>
      <c r="W1328" s="419"/>
      <c r="X1328" s="419"/>
      <c r="Z1328" s="419"/>
      <c r="AA1328" s="419"/>
      <c r="AB1328" s="419"/>
      <c r="AD1328" s="419"/>
      <c r="AE1328" s="419"/>
      <c r="AF1328" s="419"/>
      <c r="AH1328" s="419"/>
      <c r="AI1328" s="419"/>
      <c r="AJ1328" s="419"/>
      <c r="AL1328" s="419"/>
      <c r="AM1328" s="419"/>
      <c r="AN1328" s="403"/>
      <c r="AO1328" s="419"/>
      <c r="AP1328" s="419"/>
      <c r="AQ1328" s="419"/>
      <c r="AR1328" s="419"/>
      <c r="AS1328" s="419"/>
      <c r="AT1328" s="419"/>
      <c r="AU1328" s="419"/>
      <c r="AV1328" s="419"/>
      <c r="AX1328" s="419"/>
      <c r="AY1328" s="419"/>
      <c r="AZ1328" s="419"/>
      <c r="BB1328" s="419"/>
      <c r="BC1328" s="419"/>
      <c r="BD1328" s="419"/>
      <c r="BF1328" s="419"/>
      <c r="BG1328" s="419"/>
      <c r="BH1328" s="419"/>
      <c r="BJ1328" s="419"/>
      <c r="BK1328" s="419"/>
      <c r="BL1328" s="419"/>
      <c r="BN1328" s="419"/>
      <c r="BO1328" s="419"/>
      <c r="BP1328" s="419"/>
      <c r="BR1328" s="419"/>
      <c r="BS1328" s="419"/>
      <c r="BT1328" s="419"/>
      <c r="BV1328" s="419"/>
      <c r="BW1328" s="419"/>
      <c r="BX1328" s="397"/>
      <c r="BZ1328" s="449"/>
      <c r="CB1328" s="419"/>
      <c r="CC1328" s="419"/>
      <c r="CD1328" s="419"/>
      <c r="CF1328" s="419"/>
      <c r="CG1328" s="419"/>
      <c r="CH1328" s="419"/>
    </row>
    <row r="1329" spans="3:86" ht="21" thickBot="1">
      <c r="C1329" s="425"/>
      <c r="P1329" s="431"/>
      <c r="R1329" s="419"/>
      <c r="S1329" s="446"/>
      <c r="T1329" s="419"/>
      <c r="V1329" s="196"/>
      <c r="W1329" s="419"/>
      <c r="X1329" s="419"/>
      <c r="Z1329" s="419"/>
      <c r="AA1329" s="419"/>
      <c r="AB1329" s="419"/>
      <c r="AD1329" s="419"/>
      <c r="AE1329" s="419"/>
      <c r="AF1329" s="419"/>
      <c r="AH1329" s="419"/>
      <c r="AI1329" s="419"/>
      <c r="AJ1329" s="419"/>
      <c r="AL1329" s="419"/>
      <c r="AM1329" s="419"/>
      <c r="AN1329" s="403"/>
      <c r="AO1329" s="419"/>
      <c r="AP1329" s="419"/>
      <c r="AQ1329" s="419"/>
      <c r="AR1329" s="419"/>
      <c r="AS1329" s="419"/>
      <c r="AT1329" s="419"/>
      <c r="AU1329" s="419"/>
      <c r="AV1329" s="419"/>
      <c r="AX1329" s="419"/>
      <c r="AY1329" s="419"/>
      <c r="AZ1329" s="419"/>
      <c r="BB1329" s="419"/>
      <c r="BC1329" s="419"/>
      <c r="BD1329" s="419"/>
      <c r="BF1329" s="419"/>
      <c r="BG1329" s="419"/>
      <c r="BH1329" s="419"/>
      <c r="BJ1329" s="419"/>
      <c r="BK1329" s="419"/>
      <c r="BL1329" s="419"/>
      <c r="BN1329" s="419"/>
      <c r="BO1329" s="419"/>
      <c r="BP1329" s="419"/>
      <c r="BR1329" s="419"/>
      <c r="BS1329" s="419"/>
      <c r="BT1329" s="419"/>
      <c r="BV1329" s="419"/>
      <c r="BW1329" s="419"/>
      <c r="BX1329" s="397"/>
      <c r="BZ1329" s="449"/>
      <c r="CB1329" s="419"/>
      <c r="CC1329" s="419"/>
      <c r="CD1329" s="419"/>
      <c r="CF1329" s="419"/>
      <c r="CG1329" s="419"/>
      <c r="CH1329" s="419"/>
    </row>
    <row r="1330" spans="3:86" ht="21" thickBot="1">
      <c r="C1330" s="425"/>
      <c r="P1330" s="431"/>
      <c r="R1330" s="419"/>
      <c r="S1330" s="446"/>
      <c r="T1330" s="419"/>
      <c r="V1330" s="196"/>
      <c r="W1330" s="419"/>
      <c r="X1330" s="419"/>
      <c r="Z1330" s="419"/>
      <c r="AA1330" s="419"/>
      <c r="AB1330" s="419"/>
      <c r="AD1330" s="419"/>
      <c r="AE1330" s="419"/>
      <c r="AF1330" s="419"/>
      <c r="AH1330" s="419"/>
      <c r="AI1330" s="419"/>
      <c r="AJ1330" s="419"/>
      <c r="AL1330" s="419"/>
      <c r="AM1330" s="419"/>
      <c r="AN1330" s="403"/>
      <c r="AO1330" s="419"/>
      <c r="AP1330" s="419"/>
      <c r="AQ1330" s="419"/>
      <c r="AR1330" s="419"/>
      <c r="AS1330" s="419"/>
      <c r="AT1330" s="419"/>
      <c r="AU1330" s="419"/>
      <c r="AV1330" s="419"/>
      <c r="AX1330" s="419"/>
      <c r="AY1330" s="419"/>
      <c r="AZ1330" s="419"/>
      <c r="BB1330" s="419"/>
      <c r="BC1330" s="419"/>
      <c r="BD1330" s="419"/>
      <c r="BF1330" s="419"/>
      <c r="BG1330" s="419"/>
      <c r="BH1330" s="419"/>
      <c r="BJ1330" s="419"/>
      <c r="BK1330" s="419"/>
      <c r="BL1330" s="419"/>
      <c r="BN1330" s="419"/>
      <c r="BO1330" s="419"/>
      <c r="BP1330" s="419"/>
      <c r="BR1330" s="419"/>
      <c r="BS1330" s="419"/>
      <c r="BT1330" s="419"/>
      <c r="BV1330" s="419"/>
      <c r="BW1330" s="419"/>
      <c r="BX1330" s="397"/>
      <c r="BZ1330" s="449"/>
      <c r="CB1330" s="419"/>
      <c r="CC1330" s="419"/>
      <c r="CD1330" s="419"/>
      <c r="CF1330" s="419"/>
      <c r="CG1330" s="419"/>
      <c r="CH1330" s="419"/>
    </row>
    <row r="1331" spans="3:86" ht="21" thickBot="1">
      <c r="C1331" s="425"/>
      <c r="P1331" s="431"/>
      <c r="R1331" s="419"/>
      <c r="S1331" s="446"/>
      <c r="T1331" s="419"/>
      <c r="V1331" s="196"/>
      <c r="W1331" s="419"/>
      <c r="X1331" s="419"/>
      <c r="Z1331" s="419"/>
      <c r="AA1331" s="419"/>
      <c r="AB1331" s="419"/>
      <c r="AD1331" s="419"/>
      <c r="AE1331" s="419"/>
      <c r="AF1331" s="419"/>
      <c r="AH1331" s="419"/>
      <c r="AI1331" s="419"/>
      <c r="AJ1331" s="419"/>
      <c r="AL1331" s="419"/>
      <c r="AM1331" s="419"/>
      <c r="AN1331" s="403"/>
      <c r="AO1331" s="419"/>
      <c r="AP1331" s="419"/>
      <c r="AQ1331" s="419"/>
      <c r="AR1331" s="419"/>
      <c r="AS1331" s="419"/>
      <c r="AT1331" s="419"/>
      <c r="AU1331" s="419"/>
      <c r="AV1331" s="419"/>
      <c r="AX1331" s="419"/>
      <c r="AY1331" s="419"/>
      <c r="AZ1331" s="419"/>
      <c r="BB1331" s="419"/>
      <c r="BC1331" s="419"/>
      <c r="BD1331" s="419"/>
      <c r="BF1331" s="419"/>
      <c r="BG1331" s="419"/>
      <c r="BH1331" s="419"/>
      <c r="BJ1331" s="419"/>
      <c r="BK1331" s="419"/>
      <c r="BL1331" s="419"/>
      <c r="BN1331" s="419"/>
      <c r="BO1331" s="419"/>
      <c r="BP1331" s="419"/>
      <c r="BR1331" s="419"/>
      <c r="BS1331" s="419"/>
      <c r="BT1331" s="419"/>
      <c r="BV1331" s="419"/>
      <c r="BW1331" s="419"/>
      <c r="BX1331" s="397"/>
      <c r="BZ1331" s="449"/>
      <c r="CB1331" s="419"/>
      <c r="CC1331" s="419"/>
      <c r="CD1331" s="419"/>
      <c r="CF1331" s="419"/>
      <c r="CG1331" s="419"/>
      <c r="CH1331" s="419"/>
    </row>
    <row r="1332" spans="3:86" ht="21" thickBot="1">
      <c r="C1332" s="425"/>
      <c r="P1332" s="431"/>
      <c r="R1332" s="419"/>
      <c r="S1332" s="446"/>
      <c r="T1332" s="419"/>
      <c r="V1332" s="196"/>
      <c r="W1332" s="419"/>
      <c r="X1332" s="419"/>
      <c r="Z1332" s="419"/>
      <c r="AA1332" s="419"/>
      <c r="AB1332" s="419"/>
      <c r="AD1332" s="419"/>
      <c r="AE1332" s="419"/>
      <c r="AF1332" s="419"/>
      <c r="AH1332" s="419"/>
      <c r="AI1332" s="419"/>
      <c r="AJ1332" s="419"/>
      <c r="AL1332" s="419"/>
      <c r="AM1332" s="419"/>
      <c r="AN1332" s="403"/>
      <c r="AO1332" s="419"/>
      <c r="AP1332" s="419"/>
      <c r="AQ1332" s="419"/>
      <c r="AR1332" s="419"/>
      <c r="AS1332" s="419"/>
      <c r="AT1332" s="419"/>
      <c r="AU1332" s="419"/>
      <c r="AV1332" s="419"/>
      <c r="AX1332" s="419"/>
      <c r="AY1332" s="419"/>
      <c r="AZ1332" s="419"/>
      <c r="BB1332" s="419"/>
      <c r="BC1332" s="419"/>
      <c r="BD1332" s="419"/>
      <c r="BF1332" s="419"/>
      <c r="BG1332" s="419"/>
      <c r="BH1332" s="419"/>
      <c r="BJ1332" s="419"/>
      <c r="BK1332" s="419"/>
      <c r="BL1332" s="419"/>
      <c r="BN1332" s="419"/>
      <c r="BO1332" s="419"/>
      <c r="BP1332" s="419"/>
      <c r="BR1332" s="419"/>
      <c r="BS1332" s="419"/>
      <c r="BT1332" s="419"/>
      <c r="BV1332" s="419"/>
      <c r="BW1332" s="419"/>
      <c r="BX1332" s="397"/>
      <c r="BZ1332" s="449"/>
      <c r="CB1332" s="419"/>
      <c r="CC1332" s="419"/>
      <c r="CD1332" s="419"/>
      <c r="CF1332" s="419"/>
      <c r="CG1332" s="419"/>
      <c r="CH1332" s="419"/>
    </row>
    <row r="1333" spans="3:86" ht="21" thickBot="1">
      <c r="C1333" s="425"/>
      <c r="P1333" s="431"/>
      <c r="R1333" s="419"/>
      <c r="S1333" s="446"/>
      <c r="T1333" s="419"/>
      <c r="V1333" s="196"/>
      <c r="W1333" s="419"/>
      <c r="X1333" s="419"/>
      <c r="Z1333" s="419"/>
      <c r="AA1333" s="419"/>
      <c r="AB1333" s="419"/>
      <c r="AD1333" s="419"/>
      <c r="AE1333" s="419"/>
      <c r="AF1333" s="419"/>
      <c r="AH1333" s="419"/>
      <c r="AI1333" s="419"/>
      <c r="AJ1333" s="419"/>
      <c r="AL1333" s="419"/>
      <c r="AM1333" s="419"/>
      <c r="AN1333" s="403"/>
      <c r="AO1333" s="419"/>
      <c r="AP1333" s="419"/>
      <c r="AQ1333" s="419"/>
      <c r="AR1333" s="419"/>
      <c r="AS1333" s="419"/>
      <c r="AT1333" s="419"/>
      <c r="AU1333" s="419"/>
      <c r="AV1333" s="419"/>
      <c r="AX1333" s="419"/>
      <c r="AY1333" s="419"/>
      <c r="AZ1333" s="419"/>
      <c r="BB1333" s="419"/>
      <c r="BC1333" s="419"/>
      <c r="BD1333" s="419"/>
      <c r="BF1333" s="419"/>
      <c r="BG1333" s="419"/>
      <c r="BH1333" s="419"/>
      <c r="BJ1333" s="419"/>
      <c r="BK1333" s="419"/>
      <c r="BL1333" s="419"/>
      <c r="BN1333" s="419"/>
      <c r="BO1333" s="419"/>
      <c r="BP1333" s="419"/>
      <c r="BR1333" s="419"/>
      <c r="BS1333" s="419"/>
      <c r="BT1333" s="419"/>
      <c r="BV1333" s="419"/>
      <c r="BW1333" s="419"/>
      <c r="BX1333" s="397"/>
      <c r="BZ1333" s="449"/>
      <c r="CB1333" s="419"/>
      <c r="CC1333" s="419"/>
      <c r="CD1333" s="419"/>
      <c r="CF1333" s="419"/>
      <c r="CG1333" s="419"/>
      <c r="CH1333" s="419"/>
    </row>
    <row r="1334" spans="3:86" ht="21" thickBot="1">
      <c r="C1334" s="425"/>
      <c r="P1334" s="431"/>
      <c r="R1334" s="419"/>
      <c r="S1334" s="446"/>
      <c r="T1334" s="419"/>
      <c r="V1334" s="196"/>
      <c r="W1334" s="419"/>
      <c r="X1334" s="419"/>
      <c r="Z1334" s="419"/>
      <c r="AA1334" s="419"/>
      <c r="AB1334" s="419"/>
      <c r="AD1334" s="419"/>
      <c r="AE1334" s="419"/>
      <c r="AF1334" s="419"/>
      <c r="AH1334" s="419"/>
      <c r="AI1334" s="419"/>
      <c r="AJ1334" s="419"/>
      <c r="AL1334" s="419"/>
      <c r="AM1334" s="419"/>
      <c r="AN1334" s="403"/>
      <c r="AO1334" s="419"/>
      <c r="AP1334" s="419"/>
      <c r="AQ1334" s="419"/>
      <c r="AR1334" s="419"/>
      <c r="AS1334" s="419"/>
      <c r="AT1334" s="419"/>
      <c r="AU1334" s="419"/>
      <c r="AV1334" s="419"/>
      <c r="AX1334" s="419"/>
      <c r="AY1334" s="419"/>
      <c r="AZ1334" s="419"/>
      <c r="BB1334" s="419"/>
      <c r="BC1334" s="419"/>
      <c r="BD1334" s="419"/>
      <c r="BF1334" s="419"/>
      <c r="BG1334" s="419"/>
      <c r="BH1334" s="419"/>
      <c r="BJ1334" s="419"/>
      <c r="BK1334" s="419"/>
      <c r="BL1334" s="419"/>
      <c r="BN1334" s="419"/>
      <c r="BO1334" s="419"/>
      <c r="BP1334" s="419"/>
      <c r="BR1334" s="419"/>
      <c r="BS1334" s="419"/>
      <c r="BT1334" s="419"/>
      <c r="BV1334" s="419"/>
      <c r="BW1334" s="419"/>
      <c r="BX1334" s="397"/>
      <c r="BZ1334" s="449"/>
      <c r="CB1334" s="419"/>
      <c r="CC1334" s="419"/>
      <c r="CD1334" s="419"/>
      <c r="CF1334" s="419"/>
      <c r="CG1334" s="419"/>
      <c r="CH1334" s="419"/>
    </row>
    <row r="1335" spans="3:86" ht="21" thickBot="1">
      <c r="C1335" s="425"/>
      <c r="P1335" s="431"/>
      <c r="R1335" s="419"/>
      <c r="S1335" s="446"/>
      <c r="T1335" s="419"/>
      <c r="V1335" s="196"/>
      <c r="W1335" s="419"/>
      <c r="X1335" s="419"/>
      <c r="Z1335" s="419"/>
      <c r="AA1335" s="419"/>
      <c r="AB1335" s="419"/>
      <c r="AD1335" s="419"/>
      <c r="AE1335" s="419"/>
      <c r="AF1335" s="419"/>
      <c r="AH1335" s="419"/>
      <c r="AI1335" s="419"/>
      <c r="AJ1335" s="419"/>
      <c r="AL1335" s="419"/>
      <c r="AM1335" s="419"/>
      <c r="AN1335" s="403"/>
      <c r="AO1335" s="419"/>
      <c r="AP1335" s="419"/>
      <c r="AQ1335" s="419"/>
      <c r="AR1335" s="419"/>
      <c r="AS1335" s="419"/>
      <c r="AT1335" s="419"/>
      <c r="AU1335" s="419"/>
      <c r="AV1335" s="419"/>
      <c r="AX1335" s="419"/>
      <c r="AY1335" s="419"/>
      <c r="AZ1335" s="419"/>
      <c r="BB1335" s="419"/>
      <c r="BC1335" s="419"/>
      <c r="BD1335" s="419"/>
      <c r="BF1335" s="419"/>
      <c r="BG1335" s="419"/>
      <c r="BH1335" s="419"/>
      <c r="BJ1335" s="419"/>
      <c r="BK1335" s="419"/>
      <c r="BL1335" s="419"/>
      <c r="BN1335" s="419"/>
      <c r="BO1335" s="419"/>
      <c r="BP1335" s="419"/>
      <c r="BR1335" s="419"/>
      <c r="BS1335" s="419"/>
      <c r="BT1335" s="419"/>
      <c r="BV1335" s="419"/>
      <c r="BW1335" s="419"/>
      <c r="BX1335" s="397"/>
      <c r="BZ1335" s="449"/>
      <c r="CB1335" s="419"/>
      <c r="CC1335" s="419"/>
      <c r="CD1335" s="419"/>
      <c r="CF1335" s="419"/>
      <c r="CG1335" s="419"/>
      <c r="CH1335" s="419"/>
    </row>
    <row r="1336" spans="3:86" ht="21" thickBot="1">
      <c r="C1336" s="425"/>
      <c r="P1336" s="431"/>
      <c r="R1336" s="419"/>
      <c r="S1336" s="446"/>
      <c r="T1336" s="419"/>
      <c r="V1336" s="196"/>
      <c r="W1336" s="419"/>
      <c r="X1336" s="419"/>
      <c r="Z1336" s="419"/>
      <c r="AA1336" s="419"/>
      <c r="AB1336" s="419"/>
      <c r="AD1336" s="419"/>
      <c r="AE1336" s="419"/>
      <c r="AF1336" s="419"/>
      <c r="AH1336" s="419"/>
      <c r="AI1336" s="419"/>
      <c r="AJ1336" s="419"/>
      <c r="AL1336" s="419"/>
      <c r="AM1336" s="419"/>
      <c r="AN1336" s="403"/>
      <c r="AO1336" s="419"/>
      <c r="AP1336" s="419"/>
      <c r="AQ1336" s="419"/>
      <c r="AR1336" s="419"/>
      <c r="AS1336" s="419"/>
      <c r="AT1336" s="419"/>
      <c r="AU1336" s="419"/>
      <c r="AV1336" s="419"/>
      <c r="AX1336" s="419"/>
      <c r="AY1336" s="419"/>
      <c r="AZ1336" s="419"/>
      <c r="BB1336" s="419"/>
      <c r="BC1336" s="419"/>
      <c r="BD1336" s="419"/>
      <c r="BF1336" s="419"/>
      <c r="BG1336" s="419"/>
      <c r="BH1336" s="419"/>
      <c r="BJ1336" s="419"/>
      <c r="BK1336" s="419"/>
      <c r="BL1336" s="419"/>
      <c r="BN1336" s="419"/>
      <c r="BO1336" s="419"/>
      <c r="BP1336" s="419"/>
      <c r="BR1336" s="419"/>
      <c r="BS1336" s="419"/>
      <c r="BT1336" s="419"/>
      <c r="BV1336" s="419"/>
      <c r="BW1336" s="419"/>
      <c r="BX1336" s="397"/>
      <c r="BZ1336" s="449"/>
      <c r="CB1336" s="419"/>
      <c r="CC1336" s="419"/>
      <c r="CD1336" s="419"/>
      <c r="CF1336" s="419"/>
      <c r="CG1336" s="419"/>
      <c r="CH1336" s="419"/>
    </row>
    <row r="1337" spans="3:86" ht="21" thickBot="1">
      <c r="C1337" s="425"/>
      <c r="P1337" s="431"/>
      <c r="R1337" s="419"/>
      <c r="S1337" s="446"/>
      <c r="T1337" s="419"/>
      <c r="V1337" s="196"/>
      <c r="W1337" s="419"/>
      <c r="X1337" s="419"/>
      <c r="Z1337" s="419"/>
      <c r="AA1337" s="419"/>
      <c r="AB1337" s="419"/>
      <c r="AD1337" s="419"/>
      <c r="AE1337" s="419"/>
      <c r="AF1337" s="419"/>
      <c r="AH1337" s="419"/>
      <c r="AI1337" s="419"/>
      <c r="AJ1337" s="419"/>
      <c r="AL1337" s="419"/>
      <c r="AM1337" s="419"/>
      <c r="AN1337" s="403"/>
      <c r="AO1337" s="419"/>
      <c r="AP1337" s="419"/>
      <c r="AQ1337" s="419"/>
      <c r="AR1337" s="419"/>
      <c r="AS1337" s="419"/>
      <c r="AT1337" s="419"/>
      <c r="AU1337" s="419"/>
      <c r="AV1337" s="419"/>
      <c r="AX1337" s="419"/>
      <c r="AY1337" s="419"/>
      <c r="AZ1337" s="419"/>
      <c r="BB1337" s="419"/>
      <c r="BC1337" s="419"/>
      <c r="BD1337" s="419"/>
      <c r="BF1337" s="419"/>
      <c r="BG1337" s="419"/>
      <c r="BH1337" s="419"/>
      <c r="BJ1337" s="419"/>
      <c r="BK1337" s="419"/>
      <c r="BL1337" s="419"/>
      <c r="BN1337" s="419"/>
      <c r="BO1337" s="419"/>
      <c r="BP1337" s="419"/>
      <c r="BR1337" s="419"/>
      <c r="BS1337" s="419"/>
      <c r="BT1337" s="419"/>
      <c r="BV1337" s="419"/>
      <c r="BW1337" s="419"/>
      <c r="BX1337" s="397"/>
      <c r="BZ1337" s="449"/>
      <c r="CB1337" s="419"/>
      <c r="CC1337" s="419"/>
      <c r="CD1337" s="419"/>
      <c r="CF1337" s="419"/>
      <c r="CG1337" s="419"/>
      <c r="CH1337" s="419"/>
    </row>
    <row r="1338" spans="3:86" ht="21" thickBot="1">
      <c r="C1338" s="425"/>
      <c r="P1338" s="431"/>
      <c r="R1338" s="419"/>
      <c r="S1338" s="446"/>
      <c r="T1338" s="419"/>
      <c r="V1338" s="196"/>
      <c r="W1338" s="419"/>
      <c r="X1338" s="419"/>
      <c r="Z1338" s="419"/>
      <c r="AA1338" s="419"/>
      <c r="AB1338" s="419"/>
      <c r="AD1338" s="419"/>
      <c r="AE1338" s="419"/>
      <c r="AF1338" s="419"/>
      <c r="AH1338" s="419"/>
      <c r="AI1338" s="419"/>
      <c r="AJ1338" s="419"/>
      <c r="AL1338" s="419"/>
      <c r="AM1338" s="419"/>
      <c r="AN1338" s="403"/>
      <c r="AO1338" s="419"/>
      <c r="AP1338" s="419"/>
      <c r="AQ1338" s="419"/>
      <c r="AR1338" s="419"/>
      <c r="AS1338" s="419"/>
      <c r="AT1338" s="419"/>
      <c r="AU1338" s="419"/>
      <c r="AV1338" s="419"/>
      <c r="AX1338" s="419"/>
      <c r="AY1338" s="419"/>
      <c r="AZ1338" s="419"/>
      <c r="BB1338" s="419"/>
      <c r="BC1338" s="419"/>
      <c r="BD1338" s="419"/>
      <c r="BF1338" s="419"/>
      <c r="BG1338" s="419"/>
      <c r="BH1338" s="419"/>
      <c r="BJ1338" s="419"/>
      <c r="BK1338" s="419"/>
      <c r="BL1338" s="419"/>
      <c r="BN1338" s="419"/>
      <c r="BO1338" s="419"/>
      <c r="BP1338" s="419"/>
      <c r="BR1338" s="419"/>
      <c r="BS1338" s="419"/>
      <c r="BT1338" s="419"/>
      <c r="BV1338" s="419"/>
      <c r="BW1338" s="419"/>
      <c r="BX1338" s="397"/>
      <c r="BZ1338" s="449"/>
      <c r="CB1338" s="419"/>
      <c r="CC1338" s="419"/>
      <c r="CD1338" s="419"/>
      <c r="CF1338" s="419"/>
      <c r="CG1338" s="419"/>
      <c r="CH1338" s="419"/>
    </row>
    <row r="1339" spans="3:86" ht="21" thickBot="1">
      <c r="C1339" s="425"/>
      <c r="P1339" s="431"/>
      <c r="R1339" s="419"/>
      <c r="S1339" s="446"/>
      <c r="T1339" s="419"/>
      <c r="V1339" s="196"/>
      <c r="W1339" s="419"/>
      <c r="X1339" s="419"/>
      <c r="Z1339" s="419"/>
      <c r="AA1339" s="419"/>
      <c r="AB1339" s="419"/>
      <c r="AD1339" s="419"/>
      <c r="AE1339" s="419"/>
      <c r="AF1339" s="419"/>
      <c r="AH1339" s="419"/>
      <c r="AI1339" s="419"/>
      <c r="AJ1339" s="419"/>
      <c r="AL1339" s="419"/>
      <c r="AM1339" s="419"/>
      <c r="AN1339" s="403"/>
      <c r="AO1339" s="419"/>
      <c r="AP1339" s="419"/>
      <c r="AQ1339" s="419"/>
      <c r="AR1339" s="419"/>
      <c r="AS1339" s="419"/>
      <c r="AT1339" s="419"/>
      <c r="AU1339" s="419"/>
      <c r="AV1339" s="419"/>
      <c r="AX1339" s="419"/>
      <c r="AY1339" s="419"/>
      <c r="AZ1339" s="419"/>
      <c r="BB1339" s="419"/>
      <c r="BC1339" s="419"/>
      <c r="BD1339" s="419"/>
      <c r="BF1339" s="419"/>
      <c r="BG1339" s="419"/>
      <c r="BH1339" s="419"/>
      <c r="BJ1339" s="419"/>
      <c r="BK1339" s="419"/>
      <c r="BL1339" s="419"/>
      <c r="BN1339" s="419"/>
      <c r="BO1339" s="419"/>
      <c r="BP1339" s="419"/>
      <c r="BR1339" s="419"/>
      <c r="BS1339" s="419"/>
      <c r="BT1339" s="419"/>
      <c r="BV1339" s="419"/>
      <c r="BW1339" s="419"/>
      <c r="BX1339" s="397"/>
      <c r="BZ1339" s="449"/>
      <c r="CB1339" s="419"/>
      <c r="CC1339" s="419"/>
      <c r="CD1339" s="419"/>
      <c r="CF1339" s="419"/>
      <c r="CG1339" s="419"/>
      <c r="CH1339" s="419"/>
    </row>
    <row r="1340" spans="3:86" ht="21" thickBot="1">
      <c r="C1340" s="425"/>
      <c r="P1340" s="431"/>
      <c r="R1340" s="419"/>
      <c r="S1340" s="446"/>
      <c r="T1340" s="419"/>
      <c r="V1340" s="196"/>
      <c r="W1340" s="419"/>
      <c r="X1340" s="419"/>
      <c r="Z1340" s="419"/>
      <c r="AA1340" s="419"/>
      <c r="AB1340" s="419"/>
      <c r="AD1340" s="419"/>
      <c r="AE1340" s="419"/>
      <c r="AF1340" s="419"/>
      <c r="AH1340" s="419"/>
      <c r="AI1340" s="419"/>
      <c r="AJ1340" s="419"/>
      <c r="AL1340" s="419"/>
      <c r="AM1340" s="419"/>
      <c r="AN1340" s="403"/>
      <c r="AO1340" s="419"/>
      <c r="AP1340" s="419"/>
      <c r="AQ1340" s="419"/>
      <c r="AR1340" s="419"/>
      <c r="AS1340" s="419"/>
      <c r="AT1340" s="419"/>
      <c r="AU1340" s="419"/>
      <c r="AV1340" s="419"/>
      <c r="AX1340" s="419"/>
      <c r="AY1340" s="419"/>
      <c r="AZ1340" s="419"/>
      <c r="BB1340" s="419"/>
      <c r="BC1340" s="419"/>
      <c r="BD1340" s="419"/>
      <c r="BF1340" s="419"/>
      <c r="BG1340" s="419"/>
      <c r="BH1340" s="419"/>
      <c r="BJ1340" s="419"/>
      <c r="BK1340" s="419"/>
      <c r="BL1340" s="419"/>
      <c r="BN1340" s="419"/>
      <c r="BO1340" s="419"/>
      <c r="BP1340" s="419"/>
      <c r="BR1340" s="419"/>
      <c r="BS1340" s="419"/>
      <c r="BT1340" s="419"/>
      <c r="BV1340" s="419"/>
      <c r="BW1340" s="419"/>
      <c r="BX1340" s="397"/>
      <c r="BZ1340" s="449"/>
      <c r="CB1340" s="419"/>
      <c r="CC1340" s="419"/>
      <c r="CD1340" s="419"/>
      <c r="CF1340" s="419"/>
      <c r="CG1340" s="419"/>
      <c r="CH1340" s="419"/>
    </row>
    <row r="1341" spans="3:86" ht="21" thickBot="1">
      <c r="C1341" s="425"/>
      <c r="P1341" s="431"/>
      <c r="R1341" s="419"/>
      <c r="S1341" s="446"/>
      <c r="T1341" s="419"/>
      <c r="V1341" s="196"/>
      <c r="W1341" s="419"/>
      <c r="X1341" s="419"/>
      <c r="Z1341" s="419"/>
      <c r="AA1341" s="419"/>
      <c r="AB1341" s="419"/>
      <c r="AD1341" s="419"/>
      <c r="AE1341" s="419"/>
      <c r="AF1341" s="419"/>
      <c r="AH1341" s="419"/>
      <c r="AI1341" s="419"/>
      <c r="AJ1341" s="419"/>
      <c r="AL1341" s="419"/>
      <c r="AM1341" s="419"/>
      <c r="AN1341" s="403"/>
      <c r="AO1341" s="419"/>
      <c r="AP1341" s="419"/>
      <c r="AQ1341" s="419"/>
      <c r="AR1341" s="419"/>
      <c r="AS1341" s="419"/>
      <c r="AT1341" s="419"/>
      <c r="AU1341" s="419"/>
      <c r="AV1341" s="419"/>
      <c r="AX1341" s="419"/>
      <c r="AY1341" s="419"/>
      <c r="AZ1341" s="419"/>
      <c r="BB1341" s="419"/>
      <c r="BC1341" s="419"/>
      <c r="BD1341" s="419"/>
      <c r="BF1341" s="419"/>
      <c r="BG1341" s="419"/>
      <c r="BH1341" s="419"/>
      <c r="BJ1341" s="419"/>
      <c r="BK1341" s="419"/>
      <c r="BL1341" s="419"/>
      <c r="BN1341" s="419"/>
      <c r="BO1341" s="419"/>
      <c r="BP1341" s="419"/>
      <c r="BR1341" s="419"/>
      <c r="BS1341" s="419"/>
      <c r="BT1341" s="419"/>
      <c r="BV1341" s="419"/>
      <c r="BW1341" s="419"/>
      <c r="BX1341" s="397"/>
      <c r="BZ1341" s="449"/>
      <c r="CB1341" s="419"/>
      <c r="CC1341" s="419"/>
      <c r="CD1341" s="419"/>
      <c r="CF1341" s="419"/>
      <c r="CG1341" s="419"/>
      <c r="CH1341" s="419"/>
    </row>
    <row r="1342" spans="3:86" ht="21" thickBot="1">
      <c r="C1342" s="425"/>
      <c r="P1342" s="431"/>
      <c r="R1342" s="419"/>
      <c r="S1342" s="446"/>
      <c r="T1342" s="419"/>
      <c r="V1342" s="196"/>
      <c r="W1342" s="419"/>
      <c r="X1342" s="419"/>
      <c r="Z1342" s="419"/>
      <c r="AA1342" s="419"/>
      <c r="AB1342" s="419"/>
      <c r="AD1342" s="419"/>
      <c r="AE1342" s="419"/>
      <c r="AF1342" s="419"/>
      <c r="AH1342" s="419"/>
      <c r="AI1342" s="419"/>
      <c r="AJ1342" s="419"/>
      <c r="AL1342" s="419"/>
      <c r="AM1342" s="419"/>
      <c r="AN1342" s="403"/>
      <c r="AO1342" s="419"/>
      <c r="AP1342" s="419"/>
      <c r="AQ1342" s="419"/>
      <c r="AR1342" s="419"/>
      <c r="AS1342" s="419"/>
      <c r="AT1342" s="419"/>
      <c r="AU1342" s="419"/>
      <c r="AV1342" s="419"/>
      <c r="AX1342" s="419"/>
      <c r="AY1342" s="419"/>
      <c r="AZ1342" s="419"/>
      <c r="BB1342" s="419"/>
      <c r="BC1342" s="419"/>
      <c r="BD1342" s="419"/>
      <c r="BF1342" s="419"/>
      <c r="BG1342" s="419"/>
      <c r="BH1342" s="419"/>
      <c r="BJ1342" s="419"/>
      <c r="BK1342" s="419"/>
      <c r="BL1342" s="419"/>
      <c r="BN1342" s="419"/>
      <c r="BO1342" s="419"/>
      <c r="BP1342" s="419"/>
      <c r="BR1342" s="419"/>
      <c r="BS1342" s="419"/>
      <c r="BT1342" s="419"/>
      <c r="BV1342" s="419"/>
      <c r="BW1342" s="419"/>
      <c r="BX1342" s="397"/>
      <c r="BZ1342" s="449"/>
      <c r="CB1342" s="419"/>
      <c r="CC1342" s="419"/>
      <c r="CD1342" s="419"/>
      <c r="CF1342" s="419"/>
      <c r="CG1342" s="419"/>
      <c r="CH1342" s="419"/>
    </row>
    <row r="1343" spans="3:86" ht="21" thickBot="1">
      <c r="C1343" s="425"/>
      <c r="P1343" s="431"/>
      <c r="R1343" s="419"/>
      <c r="S1343" s="446"/>
      <c r="T1343" s="419"/>
      <c r="V1343" s="196"/>
      <c r="W1343" s="419"/>
      <c r="X1343" s="419"/>
      <c r="Z1343" s="419"/>
      <c r="AA1343" s="419"/>
      <c r="AB1343" s="419"/>
      <c r="AD1343" s="419"/>
      <c r="AE1343" s="419"/>
      <c r="AF1343" s="419"/>
      <c r="AH1343" s="419"/>
      <c r="AI1343" s="419"/>
      <c r="AJ1343" s="419"/>
      <c r="AL1343" s="419"/>
      <c r="AM1343" s="419"/>
      <c r="AN1343" s="403"/>
      <c r="AO1343" s="419"/>
      <c r="AP1343" s="419"/>
      <c r="AQ1343" s="419"/>
      <c r="AR1343" s="419"/>
      <c r="AS1343" s="419"/>
      <c r="AT1343" s="419"/>
      <c r="AU1343" s="419"/>
      <c r="AV1343" s="419"/>
      <c r="AX1343" s="419"/>
      <c r="AY1343" s="419"/>
      <c r="AZ1343" s="419"/>
      <c r="BB1343" s="419"/>
      <c r="BC1343" s="419"/>
      <c r="BD1343" s="419"/>
      <c r="BF1343" s="419"/>
      <c r="BG1343" s="419"/>
      <c r="BH1343" s="419"/>
      <c r="BJ1343" s="419"/>
      <c r="BK1343" s="419"/>
      <c r="BL1343" s="419"/>
      <c r="BN1343" s="419"/>
      <c r="BO1343" s="419"/>
      <c r="BP1343" s="419"/>
      <c r="BR1343" s="419"/>
      <c r="BS1343" s="419"/>
      <c r="BT1343" s="419"/>
      <c r="BV1343" s="419"/>
      <c r="BW1343" s="419"/>
      <c r="BX1343" s="397"/>
      <c r="BZ1343" s="449"/>
      <c r="CB1343" s="419"/>
      <c r="CC1343" s="419"/>
      <c r="CD1343" s="419"/>
      <c r="CF1343" s="419"/>
      <c r="CG1343" s="419"/>
      <c r="CH1343" s="419"/>
    </row>
    <row r="1344" spans="3:86" ht="21" thickBot="1">
      <c r="C1344" s="425"/>
      <c r="P1344" s="431"/>
      <c r="R1344" s="419"/>
      <c r="S1344" s="446"/>
      <c r="T1344" s="419"/>
      <c r="V1344" s="196"/>
      <c r="W1344" s="419"/>
      <c r="X1344" s="419"/>
      <c r="Z1344" s="419"/>
      <c r="AA1344" s="419"/>
      <c r="AB1344" s="419"/>
      <c r="AD1344" s="419"/>
      <c r="AE1344" s="419"/>
      <c r="AF1344" s="419"/>
      <c r="AH1344" s="419"/>
      <c r="AI1344" s="419"/>
      <c r="AJ1344" s="419"/>
      <c r="AL1344" s="419"/>
      <c r="AM1344" s="419"/>
      <c r="AN1344" s="403"/>
      <c r="AO1344" s="419"/>
      <c r="AP1344" s="419"/>
      <c r="AQ1344" s="419"/>
      <c r="AR1344" s="419"/>
      <c r="AS1344" s="419"/>
      <c r="AT1344" s="419"/>
      <c r="AU1344" s="419"/>
      <c r="AV1344" s="419"/>
      <c r="AX1344" s="419"/>
      <c r="AY1344" s="419"/>
      <c r="AZ1344" s="419"/>
      <c r="BB1344" s="419"/>
      <c r="BC1344" s="419"/>
      <c r="BD1344" s="419"/>
      <c r="BF1344" s="419"/>
      <c r="BG1344" s="419"/>
      <c r="BH1344" s="419"/>
      <c r="BJ1344" s="419"/>
      <c r="BK1344" s="419"/>
      <c r="BL1344" s="419"/>
      <c r="BN1344" s="419"/>
      <c r="BO1344" s="419"/>
      <c r="BP1344" s="419"/>
      <c r="BR1344" s="419"/>
      <c r="BS1344" s="419"/>
      <c r="BT1344" s="419"/>
      <c r="BV1344" s="419"/>
      <c r="BW1344" s="419"/>
      <c r="BX1344" s="397"/>
      <c r="BZ1344" s="449"/>
      <c r="CB1344" s="419"/>
      <c r="CC1344" s="419"/>
      <c r="CD1344" s="419"/>
      <c r="CF1344" s="419"/>
      <c r="CG1344" s="419"/>
      <c r="CH1344" s="419"/>
    </row>
    <row r="1345" spans="3:86" ht="21" thickBot="1">
      <c r="C1345" s="425"/>
      <c r="P1345" s="431"/>
      <c r="R1345" s="419"/>
      <c r="S1345" s="446"/>
      <c r="T1345" s="419"/>
      <c r="V1345" s="196"/>
      <c r="W1345" s="419"/>
      <c r="X1345" s="419"/>
      <c r="Z1345" s="419"/>
      <c r="AA1345" s="419"/>
      <c r="AB1345" s="419"/>
      <c r="AD1345" s="419"/>
      <c r="AE1345" s="419"/>
      <c r="AF1345" s="419"/>
      <c r="AH1345" s="419"/>
      <c r="AI1345" s="419"/>
      <c r="AJ1345" s="419"/>
      <c r="AL1345" s="419"/>
      <c r="AM1345" s="419"/>
      <c r="AN1345" s="403"/>
      <c r="AO1345" s="419"/>
      <c r="AP1345" s="419"/>
      <c r="AQ1345" s="419"/>
      <c r="AR1345" s="419"/>
      <c r="AS1345" s="419"/>
      <c r="AT1345" s="419"/>
      <c r="AU1345" s="419"/>
      <c r="AV1345" s="419"/>
      <c r="AX1345" s="419"/>
      <c r="AY1345" s="419"/>
      <c r="AZ1345" s="419"/>
      <c r="BB1345" s="419"/>
      <c r="BC1345" s="419"/>
      <c r="BD1345" s="419"/>
      <c r="BF1345" s="419"/>
      <c r="BG1345" s="419"/>
      <c r="BH1345" s="419"/>
      <c r="BJ1345" s="419"/>
      <c r="BK1345" s="419"/>
      <c r="BL1345" s="419"/>
      <c r="BN1345" s="419"/>
      <c r="BO1345" s="419"/>
      <c r="BP1345" s="419"/>
      <c r="BR1345" s="419"/>
      <c r="BS1345" s="419"/>
      <c r="BT1345" s="419"/>
      <c r="BV1345" s="419"/>
      <c r="BW1345" s="419"/>
      <c r="BX1345" s="397"/>
      <c r="BZ1345" s="449"/>
      <c r="CB1345" s="419"/>
      <c r="CC1345" s="419"/>
      <c r="CD1345" s="419"/>
      <c r="CF1345" s="419"/>
      <c r="CG1345" s="419"/>
      <c r="CH1345" s="419"/>
    </row>
    <row r="1346" spans="3:86" ht="21" thickBot="1">
      <c r="C1346" s="425"/>
      <c r="P1346" s="431"/>
      <c r="R1346" s="419"/>
      <c r="S1346" s="446"/>
      <c r="T1346" s="419"/>
      <c r="V1346" s="196"/>
      <c r="W1346" s="419"/>
      <c r="X1346" s="419"/>
      <c r="Z1346" s="419"/>
      <c r="AA1346" s="419"/>
      <c r="AB1346" s="419"/>
      <c r="AD1346" s="419"/>
      <c r="AE1346" s="419"/>
      <c r="AF1346" s="419"/>
      <c r="AH1346" s="419"/>
      <c r="AI1346" s="419"/>
      <c r="AJ1346" s="419"/>
      <c r="AL1346" s="419"/>
      <c r="AM1346" s="419"/>
      <c r="AN1346" s="403"/>
      <c r="AO1346" s="419"/>
      <c r="AP1346" s="419"/>
      <c r="AQ1346" s="419"/>
      <c r="AR1346" s="419"/>
      <c r="AS1346" s="419"/>
      <c r="AT1346" s="419"/>
      <c r="AU1346" s="419"/>
      <c r="AV1346" s="419"/>
      <c r="AX1346" s="419"/>
      <c r="AY1346" s="419"/>
      <c r="AZ1346" s="419"/>
      <c r="BB1346" s="419"/>
      <c r="BC1346" s="419"/>
      <c r="BD1346" s="419"/>
      <c r="BF1346" s="419"/>
      <c r="BG1346" s="419"/>
      <c r="BH1346" s="419"/>
      <c r="BJ1346" s="419"/>
      <c r="BK1346" s="419"/>
      <c r="BL1346" s="419"/>
      <c r="BN1346" s="419"/>
      <c r="BO1346" s="419"/>
      <c r="BP1346" s="419"/>
      <c r="BR1346" s="419"/>
      <c r="BS1346" s="419"/>
      <c r="BT1346" s="419"/>
      <c r="BV1346" s="419"/>
      <c r="BW1346" s="419"/>
      <c r="BX1346" s="397"/>
      <c r="BZ1346" s="449"/>
      <c r="CB1346" s="419"/>
      <c r="CC1346" s="419"/>
      <c r="CD1346" s="419"/>
      <c r="CF1346" s="419"/>
      <c r="CG1346" s="419"/>
      <c r="CH1346" s="419"/>
    </row>
    <row r="1347" spans="3:86" ht="21" thickBot="1">
      <c r="C1347" s="425"/>
      <c r="P1347" s="431"/>
      <c r="R1347" s="419"/>
      <c r="S1347" s="446"/>
      <c r="T1347" s="419"/>
      <c r="V1347" s="196"/>
      <c r="W1347" s="419"/>
      <c r="X1347" s="419"/>
      <c r="Z1347" s="419"/>
      <c r="AA1347" s="419"/>
      <c r="AB1347" s="419"/>
      <c r="AD1347" s="419"/>
      <c r="AE1347" s="419"/>
      <c r="AF1347" s="419"/>
      <c r="AH1347" s="419"/>
      <c r="AI1347" s="419"/>
      <c r="AJ1347" s="419"/>
      <c r="AL1347" s="419"/>
      <c r="AM1347" s="419"/>
      <c r="AN1347" s="403"/>
      <c r="AO1347" s="419"/>
      <c r="AP1347" s="419"/>
      <c r="AQ1347" s="419"/>
      <c r="AR1347" s="419"/>
      <c r="AS1347" s="419"/>
      <c r="AT1347" s="419"/>
      <c r="AU1347" s="419"/>
      <c r="AV1347" s="419"/>
      <c r="AX1347" s="419"/>
      <c r="AY1347" s="419"/>
      <c r="AZ1347" s="419"/>
      <c r="BB1347" s="419"/>
      <c r="BC1347" s="419"/>
      <c r="BD1347" s="419"/>
      <c r="BF1347" s="419"/>
      <c r="BG1347" s="419"/>
      <c r="BH1347" s="419"/>
      <c r="BJ1347" s="419"/>
      <c r="BK1347" s="419"/>
      <c r="BL1347" s="419"/>
      <c r="BN1347" s="419"/>
      <c r="BO1347" s="419"/>
      <c r="BP1347" s="419"/>
      <c r="BR1347" s="419"/>
      <c r="BS1347" s="419"/>
      <c r="BT1347" s="419"/>
      <c r="BV1347" s="419"/>
      <c r="BW1347" s="419"/>
      <c r="BX1347" s="397"/>
      <c r="BZ1347" s="449"/>
      <c r="CB1347" s="419"/>
      <c r="CC1347" s="419"/>
      <c r="CD1347" s="419"/>
      <c r="CF1347" s="419"/>
      <c r="CG1347" s="419"/>
      <c r="CH1347" s="419"/>
    </row>
    <row r="1348" spans="3:86" ht="21" thickBot="1">
      <c r="C1348" s="425"/>
      <c r="P1348" s="431"/>
      <c r="R1348" s="419"/>
      <c r="S1348" s="446"/>
      <c r="T1348" s="419"/>
      <c r="V1348" s="196"/>
      <c r="W1348" s="419"/>
      <c r="X1348" s="419"/>
      <c r="Z1348" s="419"/>
      <c r="AA1348" s="419"/>
      <c r="AB1348" s="419"/>
      <c r="AD1348" s="419"/>
      <c r="AE1348" s="419"/>
      <c r="AF1348" s="419"/>
      <c r="AH1348" s="419"/>
      <c r="AI1348" s="419"/>
      <c r="AJ1348" s="419"/>
      <c r="AL1348" s="419"/>
      <c r="AM1348" s="419"/>
      <c r="AN1348" s="403"/>
      <c r="AO1348" s="419"/>
      <c r="AP1348" s="419"/>
      <c r="AQ1348" s="419"/>
      <c r="AR1348" s="419"/>
      <c r="AS1348" s="419"/>
      <c r="AT1348" s="419"/>
      <c r="AU1348" s="419"/>
      <c r="AV1348" s="419"/>
      <c r="AX1348" s="419"/>
      <c r="AY1348" s="419"/>
      <c r="AZ1348" s="419"/>
      <c r="BB1348" s="419"/>
      <c r="BC1348" s="419"/>
      <c r="BD1348" s="419"/>
      <c r="BF1348" s="419"/>
      <c r="BG1348" s="419"/>
      <c r="BH1348" s="419"/>
      <c r="BJ1348" s="419"/>
      <c r="BK1348" s="419"/>
      <c r="BL1348" s="419"/>
      <c r="BN1348" s="419"/>
      <c r="BO1348" s="419"/>
      <c r="BP1348" s="419"/>
      <c r="BR1348" s="419"/>
      <c r="BS1348" s="419"/>
      <c r="BT1348" s="419"/>
      <c r="BV1348" s="419"/>
      <c r="BW1348" s="419"/>
      <c r="BX1348" s="397"/>
      <c r="BZ1348" s="449"/>
      <c r="CB1348" s="419"/>
      <c r="CC1348" s="419"/>
      <c r="CD1348" s="419"/>
      <c r="CF1348" s="419"/>
      <c r="CG1348" s="419"/>
      <c r="CH1348" s="419"/>
    </row>
    <row r="1349" spans="3:86" ht="21" thickBot="1">
      <c r="C1349" s="425"/>
      <c r="P1349" s="431"/>
      <c r="R1349" s="419"/>
      <c r="S1349" s="446"/>
      <c r="T1349" s="419"/>
      <c r="V1349" s="196"/>
      <c r="W1349" s="419"/>
      <c r="X1349" s="419"/>
      <c r="Z1349" s="419"/>
      <c r="AA1349" s="419"/>
      <c r="AB1349" s="419"/>
      <c r="AD1349" s="419"/>
      <c r="AE1349" s="419"/>
      <c r="AF1349" s="419"/>
      <c r="AH1349" s="419"/>
      <c r="AI1349" s="419"/>
      <c r="AJ1349" s="419"/>
      <c r="AL1349" s="419"/>
      <c r="AM1349" s="419"/>
      <c r="AN1349" s="403"/>
      <c r="AO1349" s="419"/>
      <c r="AP1349" s="419"/>
      <c r="AQ1349" s="419"/>
      <c r="AR1349" s="419"/>
      <c r="AS1349" s="419"/>
      <c r="AT1349" s="419"/>
      <c r="AU1349" s="419"/>
      <c r="AV1349" s="419"/>
      <c r="AX1349" s="419"/>
      <c r="AY1349" s="419"/>
      <c r="AZ1349" s="419"/>
      <c r="BB1349" s="419"/>
      <c r="BC1349" s="419"/>
      <c r="BD1349" s="419"/>
      <c r="BF1349" s="419"/>
      <c r="BG1349" s="419"/>
      <c r="BH1349" s="419"/>
      <c r="BJ1349" s="419"/>
      <c r="BK1349" s="419"/>
      <c r="BL1349" s="419"/>
      <c r="BN1349" s="419"/>
      <c r="BO1349" s="419"/>
      <c r="BP1349" s="419"/>
      <c r="BR1349" s="419"/>
      <c r="BS1349" s="419"/>
      <c r="BT1349" s="419"/>
      <c r="BV1349" s="419"/>
      <c r="BW1349" s="419"/>
      <c r="BX1349" s="397"/>
      <c r="BZ1349" s="449"/>
      <c r="CB1349" s="419"/>
      <c r="CC1349" s="419"/>
      <c r="CD1349" s="419"/>
      <c r="CF1349" s="419"/>
      <c r="CG1349" s="419"/>
      <c r="CH1349" s="419"/>
    </row>
    <row r="1350" spans="3:86" ht="21" thickBot="1">
      <c r="C1350" s="425"/>
      <c r="P1350" s="431"/>
      <c r="R1350" s="419"/>
      <c r="S1350" s="446"/>
      <c r="T1350" s="419"/>
      <c r="V1350" s="196"/>
      <c r="W1350" s="419"/>
      <c r="X1350" s="419"/>
      <c r="Z1350" s="419"/>
      <c r="AA1350" s="419"/>
      <c r="AB1350" s="419"/>
      <c r="AD1350" s="419"/>
      <c r="AE1350" s="419"/>
      <c r="AF1350" s="419"/>
      <c r="AH1350" s="419"/>
      <c r="AI1350" s="419"/>
      <c r="AJ1350" s="419"/>
      <c r="AL1350" s="419"/>
      <c r="AM1350" s="419"/>
      <c r="AN1350" s="403"/>
      <c r="AO1350" s="419"/>
      <c r="AP1350" s="419"/>
      <c r="AQ1350" s="419"/>
      <c r="AR1350" s="419"/>
      <c r="AS1350" s="419"/>
      <c r="AT1350" s="419"/>
      <c r="AU1350" s="419"/>
      <c r="AV1350" s="419"/>
      <c r="AX1350" s="419"/>
      <c r="AY1350" s="419"/>
      <c r="AZ1350" s="419"/>
      <c r="BB1350" s="419"/>
      <c r="BC1350" s="419"/>
      <c r="BD1350" s="419"/>
      <c r="BF1350" s="419"/>
      <c r="BG1350" s="419"/>
      <c r="BH1350" s="419"/>
      <c r="BJ1350" s="419"/>
      <c r="BK1350" s="419"/>
      <c r="BL1350" s="419"/>
      <c r="BN1350" s="419"/>
      <c r="BO1350" s="419"/>
      <c r="BP1350" s="419"/>
      <c r="BR1350" s="419"/>
      <c r="BS1350" s="419"/>
      <c r="BT1350" s="419"/>
      <c r="BV1350" s="419"/>
      <c r="BW1350" s="419"/>
      <c r="BX1350" s="397"/>
      <c r="BZ1350" s="449"/>
      <c r="CB1350" s="419"/>
      <c r="CC1350" s="419"/>
      <c r="CD1350" s="419"/>
      <c r="CF1350" s="419"/>
      <c r="CG1350" s="419"/>
      <c r="CH1350" s="419"/>
    </row>
    <row r="1351" spans="3:86" ht="21" thickBot="1">
      <c r="C1351" s="425"/>
      <c r="P1351" s="431"/>
      <c r="R1351" s="419"/>
      <c r="S1351" s="446"/>
      <c r="T1351" s="419"/>
      <c r="V1351" s="196"/>
      <c r="W1351" s="419"/>
      <c r="X1351" s="419"/>
      <c r="Z1351" s="419"/>
      <c r="AA1351" s="419"/>
      <c r="AB1351" s="419"/>
      <c r="AD1351" s="419"/>
      <c r="AE1351" s="419"/>
      <c r="AF1351" s="419"/>
      <c r="AH1351" s="419"/>
      <c r="AI1351" s="419"/>
      <c r="AJ1351" s="419"/>
      <c r="AL1351" s="419"/>
      <c r="AM1351" s="419"/>
      <c r="AN1351" s="403"/>
      <c r="AO1351" s="419"/>
      <c r="AP1351" s="419"/>
      <c r="AQ1351" s="419"/>
      <c r="AR1351" s="419"/>
      <c r="AS1351" s="419"/>
      <c r="AT1351" s="419"/>
      <c r="AU1351" s="419"/>
      <c r="AV1351" s="419"/>
      <c r="AX1351" s="419"/>
      <c r="AY1351" s="419"/>
      <c r="AZ1351" s="419"/>
      <c r="BB1351" s="419"/>
      <c r="BC1351" s="419"/>
      <c r="BD1351" s="419"/>
      <c r="BF1351" s="419"/>
      <c r="BG1351" s="419"/>
      <c r="BH1351" s="419"/>
      <c r="BJ1351" s="419"/>
      <c r="BK1351" s="419"/>
      <c r="BL1351" s="419"/>
      <c r="BN1351" s="419"/>
      <c r="BO1351" s="419"/>
      <c r="BP1351" s="419"/>
      <c r="BR1351" s="419"/>
      <c r="BS1351" s="419"/>
      <c r="BT1351" s="419"/>
      <c r="BV1351" s="419"/>
      <c r="BW1351" s="419"/>
      <c r="BX1351" s="397"/>
      <c r="BZ1351" s="449"/>
      <c r="CB1351" s="419"/>
      <c r="CC1351" s="419"/>
      <c r="CD1351" s="419"/>
      <c r="CF1351" s="419"/>
      <c r="CG1351" s="419"/>
      <c r="CH1351" s="419"/>
    </row>
    <row r="1352" spans="3:86" ht="21" thickBot="1">
      <c r="C1352" s="425"/>
      <c r="P1352" s="431"/>
      <c r="R1352" s="419"/>
      <c r="S1352" s="446"/>
      <c r="T1352" s="419"/>
      <c r="V1352" s="196"/>
      <c r="W1352" s="419"/>
      <c r="X1352" s="419"/>
      <c r="Z1352" s="419"/>
      <c r="AA1352" s="419"/>
      <c r="AB1352" s="419"/>
      <c r="AD1352" s="419"/>
      <c r="AE1352" s="419"/>
      <c r="AF1352" s="419"/>
      <c r="AH1352" s="419"/>
      <c r="AI1352" s="419"/>
      <c r="AJ1352" s="419"/>
      <c r="AL1352" s="419"/>
      <c r="AM1352" s="419"/>
      <c r="AN1352" s="403"/>
      <c r="AO1352" s="419"/>
      <c r="AP1352" s="419"/>
      <c r="AQ1352" s="419"/>
      <c r="AR1352" s="419"/>
      <c r="AS1352" s="419"/>
      <c r="AT1352" s="419"/>
      <c r="AU1352" s="419"/>
      <c r="AV1352" s="419"/>
      <c r="AX1352" s="419"/>
      <c r="AY1352" s="419"/>
      <c r="AZ1352" s="419"/>
      <c r="BB1352" s="419"/>
      <c r="BC1352" s="419"/>
      <c r="BD1352" s="419"/>
      <c r="BF1352" s="419"/>
      <c r="BG1352" s="419"/>
      <c r="BH1352" s="419"/>
      <c r="BJ1352" s="419"/>
      <c r="BK1352" s="419"/>
      <c r="BL1352" s="419"/>
      <c r="BN1352" s="419"/>
      <c r="BO1352" s="419"/>
      <c r="BP1352" s="419"/>
      <c r="BR1352" s="419"/>
      <c r="BS1352" s="419"/>
      <c r="BT1352" s="419"/>
      <c r="BV1352" s="419"/>
      <c r="BW1352" s="419"/>
      <c r="BX1352" s="397"/>
      <c r="BZ1352" s="449"/>
      <c r="CB1352" s="419"/>
      <c r="CC1352" s="419"/>
      <c r="CD1352" s="419"/>
      <c r="CF1352" s="419"/>
      <c r="CG1352" s="419"/>
      <c r="CH1352" s="419"/>
    </row>
    <row r="1353" spans="3:86" ht="21" thickBot="1">
      <c r="C1353" s="425"/>
      <c r="P1353" s="431"/>
      <c r="R1353" s="419"/>
      <c r="S1353" s="446"/>
      <c r="T1353" s="419"/>
      <c r="V1353" s="196"/>
      <c r="W1353" s="419"/>
      <c r="X1353" s="419"/>
      <c r="Z1353" s="419"/>
      <c r="AA1353" s="419"/>
      <c r="AB1353" s="419"/>
      <c r="AD1353" s="419"/>
      <c r="AE1353" s="419"/>
      <c r="AF1353" s="419"/>
      <c r="AH1353" s="419"/>
      <c r="AI1353" s="419"/>
      <c r="AJ1353" s="419"/>
      <c r="AL1353" s="419"/>
      <c r="AM1353" s="419"/>
      <c r="AN1353" s="403"/>
      <c r="AO1353" s="419"/>
      <c r="AP1353" s="419"/>
      <c r="AQ1353" s="419"/>
      <c r="AR1353" s="419"/>
      <c r="AS1353" s="419"/>
      <c r="AT1353" s="419"/>
      <c r="AU1353" s="419"/>
      <c r="AV1353" s="419"/>
      <c r="AX1353" s="419"/>
      <c r="AY1353" s="419"/>
      <c r="AZ1353" s="419"/>
      <c r="BB1353" s="419"/>
      <c r="BC1353" s="419"/>
      <c r="BD1353" s="419"/>
      <c r="BF1353" s="419"/>
      <c r="BG1353" s="419"/>
      <c r="BH1353" s="419"/>
      <c r="BJ1353" s="419"/>
      <c r="BK1353" s="419"/>
      <c r="BL1353" s="419"/>
      <c r="BN1353" s="419"/>
      <c r="BO1353" s="419"/>
      <c r="BP1353" s="419"/>
      <c r="BR1353" s="419"/>
      <c r="BS1353" s="419"/>
      <c r="BT1353" s="419"/>
      <c r="BV1353" s="419"/>
      <c r="BW1353" s="419"/>
      <c r="BX1353" s="397"/>
      <c r="BZ1353" s="449"/>
      <c r="CB1353" s="419"/>
      <c r="CC1353" s="419"/>
      <c r="CD1353" s="419"/>
      <c r="CF1353" s="419"/>
      <c r="CG1353" s="419"/>
      <c r="CH1353" s="419"/>
    </row>
    <row r="1354" spans="3:86" ht="21" thickBot="1">
      <c r="C1354" s="425"/>
      <c r="P1354" s="431"/>
      <c r="R1354" s="419"/>
      <c r="S1354" s="446"/>
      <c r="T1354" s="419"/>
      <c r="V1354" s="196"/>
      <c r="W1354" s="419"/>
      <c r="X1354" s="419"/>
      <c r="Z1354" s="419"/>
      <c r="AA1354" s="419"/>
      <c r="AB1354" s="419"/>
      <c r="AD1354" s="419"/>
      <c r="AE1354" s="419"/>
      <c r="AF1354" s="419"/>
      <c r="AH1354" s="419"/>
      <c r="AI1354" s="419"/>
      <c r="AJ1354" s="419"/>
      <c r="AL1354" s="419"/>
      <c r="AM1354" s="419"/>
      <c r="AN1354" s="403"/>
      <c r="AO1354" s="419"/>
      <c r="AP1354" s="419"/>
      <c r="AQ1354" s="419"/>
      <c r="AR1354" s="419"/>
      <c r="AS1354" s="419"/>
      <c r="AT1354" s="419"/>
      <c r="AU1354" s="419"/>
      <c r="AV1354" s="419"/>
      <c r="AX1354" s="419"/>
      <c r="AY1354" s="419"/>
      <c r="AZ1354" s="419"/>
      <c r="BB1354" s="419"/>
      <c r="BC1354" s="419"/>
      <c r="BD1354" s="419"/>
      <c r="BF1354" s="419"/>
      <c r="BG1354" s="419"/>
      <c r="BH1354" s="419"/>
      <c r="BJ1354" s="419"/>
      <c r="BK1354" s="419"/>
      <c r="BL1354" s="419"/>
      <c r="BN1354" s="419"/>
      <c r="BO1354" s="419"/>
      <c r="BP1354" s="419"/>
      <c r="BR1354" s="419"/>
      <c r="BS1354" s="419"/>
      <c r="BT1354" s="419"/>
      <c r="BV1354" s="419"/>
      <c r="BW1354" s="419"/>
      <c r="BX1354" s="397"/>
      <c r="BZ1354" s="449"/>
      <c r="CB1354" s="419"/>
      <c r="CC1354" s="419"/>
      <c r="CD1354" s="419"/>
      <c r="CF1354" s="419"/>
      <c r="CG1354" s="419"/>
      <c r="CH1354" s="419"/>
    </row>
    <row r="1355" spans="3:86" ht="21" thickBot="1">
      <c r="C1355" s="425"/>
      <c r="P1355" s="431"/>
      <c r="R1355" s="419"/>
      <c r="S1355" s="446"/>
      <c r="T1355" s="419"/>
      <c r="V1355" s="196"/>
      <c r="W1355" s="419"/>
      <c r="X1355" s="419"/>
      <c r="Z1355" s="419"/>
      <c r="AA1355" s="419"/>
      <c r="AB1355" s="419"/>
      <c r="AD1355" s="419"/>
      <c r="AE1355" s="419"/>
      <c r="AF1355" s="419"/>
      <c r="AH1355" s="419"/>
      <c r="AI1355" s="419"/>
      <c r="AJ1355" s="419"/>
      <c r="AL1355" s="419"/>
      <c r="AM1355" s="419"/>
      <c r="AN1355" s="403"/>
      <c r="AO1355" s="419"/>
      <c r="AP1355" s="419"/>
      <c r="AQ1355" s="419"/>
      <c r="AR1355" s="419"/>
      <c r="AS1355" s="419"/>
      <c r="AT1355" s="419"/>
      <c r="AU1355" s="419"/>
      <c r="AV1355" s="419"/>
      <c r="AX1355" s="419"/>
      <c r="AY1355" s="419"/>
      <c r="AZ1355" s="419"/>
      <c r="BB1355" s="419"/>
      <c r="BC1355" s="419"/>
      <c r="BD1355" s="419"/>
      <c r="BF1355" s="419"/>
      <c r="BG1355" s="419"/>
      <c r="BH1355" s="419"/>
      <c r="BJ1355" s="419"/>
      <c r="BK1355" s="419"/>
      <c r="BL1355" s="419"/>
      <c r="BN1355" s="419"/>
      <c r="BO1355" s="419"/>
      <c r="BP1355" s="419"/>
      <c r="BR1355" s="419"/>
      <c r="BS1355" s="419"/>
      <c r="BT1355" s="419"/>
      <c r="BV1355" s="419"/>
      <c r="BW1355" s="419"/>
      <c r="BX1355" s="397"/>
      <c r="BZ1355" s="449"/>
      <c r="CB1355" s="419"/>
      <c r="CC1355" s="419"/>
      <c r="CD1355" s="419"/>
      <c r="CF1355" s="419"/>
      <c r="CG1355" s="419"/>
      <c r="CH1355" s="419"/>
    </row>
    <row r="1356" spans="3:86" ht="21" thickBot="1">
      <c r="C1356" s="425"/>
      <c r="P1356" s="431"/>
      <c r="R1356" s="419"/>
      <c r="S1356" s="446"/>
      <c r="T1356" s="419"/>
      <c r="V1356" s="196"/>
      <c r="W1356" s="419"/>
      <c r="X1356" s="419"/>
      <c r="Z1356" s="419"/>
      <c r="AA1356" s="419"/>
      <c r="AB1356" s="419"/>
      <c r="AD1356" s="419"/>
      <c r="AE1356" s="419"/>
      <c r="AF1356" s="419"/>
      <c r="AH1356" s="419"/>
      <c r="AI1356" s="419"/>
      <c r="AJ1356" s="419"/>
      <c r="AL1356" s="419"/>
      <c r="AM1356" s="419"/>
      <c r="AN1356" s="403"/>
      <c r="AO1356" s="419"/>
      <c r="AP1356" s="419"/>
      <c r="AQ1356" s="419"/>
      <c r="AR1356" s="419"/>
      <c r="AS1356" s="419"/>
      <c r="AT1356" s="419"/>
      <c r="AU1356" s="419"/>
      <c r="AV1356" s="419"/>
      <c r="AX1356" s="419"/>
      <c r="AY1356" s="419"/>
      <c r="AZ1356" s="419"/>
      <c r="BB1356" s="419"/>
      <c r="BC1356" s="419"/>
      <c r="BD1356" s="419"/>
      <c r="BF1356" s="419"/>
      <c r="BG1356" s="419"/>
      <c r="BH1356" s="419"/>
      <c r="BJ1356" s="419"/>
      <c r="BK1356" s="419"/>
      <c r="BL1356" s="419"/>
      <c r="BN1356" s="419"/>
      <c r="BO1356" s="419"/>
      <c r="BP1356" s="419"/>
      <c r="BR1356" s="419"/>
      <c r="BS1356" s="419"/>
      <c r="BT1356" s="419"/>
      <c r="BV1356" s="419"/>
      <c r="BW1356" s="419"/>
      <c r="BX1356" s="397"/>
      <c r="BZ1356" s="449"/>
      <c r="CB1356" s="419"/>
      <c r="CC1356" s="419"/>
      <c r="CD1356" s="419"/>
      <c r="CF1356" s="419"/>
      <c r="CG1356" s="419"/>
      <c r="CH1356" s="419"/>
    </row>
    <row r="1357" spans="3:86" ht="21" thickBot="1">
      <c r="C1357" s="425"/>
      <c r="P1357" s="431"/>
      <c r="R1357" s="419"/>
      <c r="S1357" s="446"/>
      <c r="T1357" s="419"/>
      <c r="V1357" s="196"/>
      <c r="W1357" s="419"/>
      <c r="X1357" s="419"/>
      <c r="Z1357" s="419"/>
      <c r="AA1357" s="419"/>
      <c r="AB1357" s="419"/>
      <c r="AD1357" s="419"/>
      <c r="AE1357" s="419"/>
      <c r="AF1357" s="419"/>
      <c r="AH1357" s="419"/>
      <c r="AI1357" s="419"/>
      <c r="AJ1357" s="419"/>
      <c r="AL1357" s="419"/>
      <c r="AM1357" s="419"/>
      <c r="AN1357" s="403"/>
      <c r="AO1357" s="419"/>
      <c r="AP1357" s="419"/>
      <c r="AQ1357" s="419"/>
      <c r="AR1357" s="419"/>
      <c r="AS1357" s="419"/>
      <c r="AT1357" s="419"/>
      <c r="AU1357" s="419"/>
      <c r="AV1357" s="419"/>
      <c r="AX1357" s="419"/>
      <c r="AY1357" s="419"/>
      <c r="AZ1357" s="419"/>
      <c r="BB1357" s="419"/>
      <c r="BC1357" s="419"/>
      <c r="BD1357" s="419"/>
      <c r="BF1357" s="419"/>
      <c r="BG1357" s="419"/>
      <c r="BH1357" s="419"/>
      <c r="BJ1357" s="419"/>
      <c r="BK1357" s="419"/>
      <c r="BL1357" s="419"/>
      <c r="BN1357" s="419"/>
      <c r="BO1357" s="419"/>
      <c r="BP1357" s="419"/>
      <c r="BR1357" s="419"/>
      <c r="BS1357" s="419"/>
      <c r="BT1357" s="419"/>
      <c r="BV1357" s="419"/>
      <c r="BW1357" s="419"/>
      <c r="BX1357" s="397"/>
      <c r="BZ1357" s="449"/>
      <c r="CB1357" s="419"/>
      <c r="CC1357" s="419"/>
      <c r="CD1357" s="419"/>
      <c r="CF1357" s="419"/>
      <c r="CG1357" s="419"/>
      <c r="CH1357" s="419"/>
    </row>
    <row r="1358" spans="3:86" ht="21" thickBot="1">
      <c r="C1358" s="425"/>
      <c r="P1358" s="431"/>
      <c r="R1358" s="419"/>
      <c r="S1358" s="446"/>
      <c r="T1358" s="419"/>
      <c r="V1358" s="196"/>
      <c r="W1358" s="419"/>
      <c r="X1358" s="419"/>
      <c r="Z1358" s="419"/>
      <c r="AA1358" s="419"/>
      <c r="AB1358" s="419"/>
      <c r="AD1358" s="419"/>
      <c r="AE1358" s="419"/>
      <c r="AF1358" s="419"/>
      <c r="AH1358" s="419"/>
      <c r="AI1358" s="419"/>
      <c r="AJ1358" s="419"/>
      <c r="AL1358" s="419"/>
      <c r="AM1358" s="419"/>
      <c r="AN1358" s="403"/>
      <c r="AO1358" s="419"/>
      <c r="AP1358" s="419"/>
      <c r="AQ1358" s="419"/>
      <c r="AR1358" s="419"/>
      <c r="AS1358" s="419"/>
      <c r="AT1358" s="419"/>
      <c r="AU1358" s="419"/>
      <c r="AV1358" s="419"/>
      <c r="AX1358" s="419"/>
      <c r="AY1358" s="419"/>
      <c r="AZ1358" s="419"/>
      <c r="BB1358" s="419"/>
      <c r="BC1358" s="419"/>
      <c r="BD1358" s="419"/>
      <c r="BF1358" s="419"/>
      <c r="BG1358" s="419"/>
      <c r="BH1358" s="419"/>
      <c r="BJ1358" s="419"/>
      <c r="BK1358" s="419"/>
      <c r="BL1358" s="419"/>
      <c r="BN1358" s="419"/>
      <c r="BO1358" s="419"/>
      <c r="BP1358" s="419"/>
      <c r="BR1358" s="419"/>
      <c r="BS1358" s="419"/>
      <c r="BT1358" s="419"/>
      <c r="BV1358" s="419"/>
      <c r="BW1358" s="419"/>
      <c r="BX1358" s="397"/>
      <c r="BZ1358" s="449"/>
      <c r="CB1358" s="419"/>
      <c r="CC1358" s="419"/>
      <c r="CD1358" s="419"/>
      <c r="CF1358" s="419"/>
      <c r="CG1358" s="419"/>
      <c r="CH1358" s="419"/>
    </row>
    <row r="1359" spans="3:86" ht="21" thickBot="1">
      <c r="C1359" s="425"/>
      <c r="P1359" s="431"/>
      <c r="R1359" s="419"/>
      <c r="S1359" s="446"/>
      <c r="T1359" s="419"/>
      <c r="V1359" s="196"/>
      <c r="W1359" s="419"/>
      <c r="X1359" s="419"/>
      <c r="Z1359" s="419"/>
      <c r="AA1359" s="419"/>
      <c r="AB1359" s="419"/>
      <c r="AD1359" s="419"/>
      <c r="AE1359" s="419"/>
      <c r="AF1359" s="419"/>
      <c r="AH1359" s="419"/>
      <c r="AI1359" s="419"/>
      <c r="AJ1359" s="419"/>
      <c r="AL1359" s="419"/>
      <c r="AM1359" s="419"/>
      <c r="AN1359" s="403"/>
      <c r="AO1359" s="419"/>
      <c r="AP1359" s="419"/>
      <c r="AQ1359" s="419"/>
      <c r="AR1359" s="419"/>
      <c r="AS1359" s="419"/>
      <c r="AT1359" s="419"/>
      <c r="AU1359" s="419"/>
      <c r="AV1359" s="419"/>
      <c r="AX1359" s="419"/>
      <c r="AY1359" s="419"/>
      <c r="AZ1359" s="419"/>
      <c r="BB1359" s="419"/>
      <c r="BC1359" s="419"/>
      <c r="BD1359" s="419"/>
      <c r="BF1359" s="419"/>
      <c r="BG1359" s="419"/>
      <c r="BH1359" s="419"/>
      <c r="BJ1359" s="419"/>
      <c r="BK1359" s="419"/>
      <c r="BL1359" s="419"/>
      <c r="BN1359" s="419"/>
      <c r="BO1359" s="419"/>
      <c r="BP1359" s="419"/>
      <c r="BR1359" s="419"/>
      <c r="BS1359" s="419"/>
      <c r="BT1359" s="419"/>
      <c r="BV1359" s="419"/>
      <c r="BW1359" s="419"/>
      <c r="BX1359" s="397"/>
      <c r="BZ1359" s="449"/>
      <c r="CB1359" s="419"/>
      <c r="CC1359" s="419"/>
      <c r="CD1359" s="419"/>
      <c r="CF1359" s="419"/>
      <c r="CG1359" s="419"/>
      <c r="CH1359" s="419"/>
    </row>
    <row r="1360" spans="3:86" ht="21" thickBot="1">
      <c r="C1360" s="425"/>
      <c r="P1360" s="431"/>
      <c r="R1360" s="419"/>
      <c r="S1360" s="446"/>
      <c r="T1360" s="419"/>
      <c r="V1360" s="196"/>
      <c r="W1360" s="419"/>
      <c r="X1360" s="419"/>
      <c r="Z1360" s="419"/>
      <c r="AA1360" s="419"/>
      <c r="AB1360" s="419"/>
      <c r="AD1360" s="419"/>
      <c r="AE1360" s="419"/>
      <c r="AF1360" s="419"/>
      <c r="AH1360" s="419"/>
      <c r="AI1360" s="419"/>
      <c r="AJ1360" s="419"/>
      <c r="AL1360" s="419"/>
      <c r="AM1360" s="419"/>
      <c r="AN1360" s="403"/>
      <c r="AO1360" s="419"/>
      <c r="AP1360" s="419"/>
      <c r="AQ1360" s="419"/>
      <c r="AR1360" s="419"/>
      <c r="AS1360" s="419"/>
      <c r="AT1360" s="419"/>
      <c r="AU1360" s="419"/>
      <c r="AV1360" s="419"/>
      <c r="AX1360" s="419"/>
      <c r="AY1360" s="419"/>
      <c r="AZ1360" s="419"/>
      <c r="BB1360" s="419"/>
      <c r="BC1360" s="419"/>
      <c r="BD1360" s="419"/>
      <c r="BF1360" s="419"/>
      <c r="BG1360" s="419"/>
      <c r="BH1360" s="419"/>
      <c r="BJ1360" s="419"/>
      <c r="BK1360" s="419"/>
      <c r="BL1360" s="419"/>
      <c r="BN1360" s="419"/>
      <c r="BO1360" s="419"/>
      <c r="BP1360" s="419"/>
      <c r="BR1360" s="419"/>
      <c r="BS1360" s="419"/>
      <c r="BT1360" s="419"/>
      <c r="BV1360" s="419"/>
      <c r="BW1360" s="419"/>
      <c r="BX1360" s="397"/>
      <c r="BZ1360" s="449"/>
      <c r="CB1360" s="419"/>
      <c r="CC1360" s="419"/>
      <c r="CD1360" s="419"/>
      <c r="CF1360" s="419"/>
      <c r="CG1360" s="419"/>
      <c r="CH1360" s="419"/>
    </row>
    <row r="1361" spans="3:86" ht="21" thickBot="1">
      <c r="C1361" s="425"/>
      <c r="P1361" s="431"/>
      <c r="R1361" s="419"/>
      <c r="S1361" s="446"/>
      <c r="T1361" s="419"/>
      <c r="V1361" s="196"/>
      <c r="W1361" s="419"/>
      <c r="X1361" s="419"/>
      <c r="Z1361" s="419"/>
      <c r="AA1361" s="419"/>
      <c r="AB1361" s="419"/>
      <c r="AD1361" s="419"/>
      <c r="AE1361" s="419"/>
      <c r="AF1361" s="419"/>
      <c r="AH1361" s="419"/>
      <c r="AI1361" s="419"/>
      <c r="AJ1361" s="419"/>
      <c r="AL1361" s="419"/>
      <c r="AM1361" s="419"/>
      <c r="AN1361" s="403"/>
      <c r="AO1361" s="419"/>
      <c r="AP1361" s="419"/>
      <c r="AQ1361" s="419"/>
      <c r="AR1361" s="419"/>
      <c r="AS1361" s="419"/>
      <c r="AT1361" s="419"/>
      <c r="AU1361" s="419"/>
      <c r="AV1361" s="419"/>
      <c r="AX1361" s="419"/>
      <c r="AY1361" s="419"/>
      <c r="AZ1361" s="419"/>
      <c r="BB1361" s="419"/>
      <c r="BC1361" s="419"/>
      <c r="BD1361" s="419"/>
      <c r="BF1361" s="419"/>
      <c r="BG1361" s="419"/>
      <c r="BH1361" s="419"/>
      <c r="BJ1361" s="419"/>
      <c r="BK1361" s="419"/>
      <c r="BL1361" s="419"/>
      <c r="BN1361" s="419"/>
      <c r="BO1361" s="419"/>
      <c r="BP1361" s="419"/>
      <c r="BR1361" s="419"/>
      <c r="BS1361" s="419"/>
      <c r="BT1361" s="419"/>
      <c r="BV1361" s="419"/>
      <c r="BW1361" s="419"/>
      <c r="BX1361" s="397"/>
      <c r="BZ1361" s="449"/>
      <c r="CB1361" s="419"/>
      <c r="CC1361" s="419"/>
      <c r="CD1361" s="419"/>
      <c r="CF1361" s="419"/>
      <c r="CG1361" s="419"/>
      <c r="CH1361" s="419"/>
    </row>
    <row r="1362" spans="3:86" ht="21" thickBot="1">
      <c r="C1362" s="425"/>
      <c r="P1362" s="431"/>
      <c r="R1362" s="419"/>
      <c r="S1362" s="446"/>
      <c r="T1362" s="419"/>
      <c r="V1362" s="196"/>
      <c r="W1362" s="419"/>
      <c r="X1362" s="419"/>
      <c r="Z1362" s="419"/>
      <c r="AA1362" s="419"/>
      <c r="AB1362" s="419"/>
      <c r="AD1362" s="419"/>
      <c r="AE1362" s="419"/>
      <c r="AF1362" s="419"/>
      <c r="AH1362" s="419"/>
      <c r="AI1362" s="419"/>
      <c r="AJ1362" s="419"/>
      <c r="AL1362" s="419"/>
      <c r="AM1362" s="419"/>
      <c r="AN1362" s="403"/>
      <c r="AO1362" s="419"/>
      <c r="AP1362" s="419"/>
      <c r="AQ1362" s="419"/>
      <c r="AR1362" s="419"/>
      <c r="AS1362" s="419"/>
      <c r="AT1362" s="419"/>
      <c r="AU1362" s="419"/>
      <c r="AV1362" s="419"/>
      <c r="AX1362" s="419"/>
      <c r="AY1362" s="419"/>
      <c r="AZ1362" s="419"/>
      <c r="BB1362" s="419"/>
      <c r="BC1362" s="419"/>
      <c r="BD1362" s="419"/>
      <c r="BF1362" s="419"/>
      <c r="BG1362" s="419"/>
      <c r="BH1362" s="419"/>
      <c r="BJ1362" s="419"/>
      <c r="BK1362" s="419"/>
      <c r="BL1362" s="419"/>
      <c r="BN1362" s="419"/>
      <c r="BO1362" s="419"/>
      <c r="BP1362" s="419"/>
      <c r="BR1362" s="419"/>
      <c r="BS1362" s="419"/>
      <c r="BT1362" s="419"/>
      <c r="BV1362" s="419"/>
      <c r="BW1362" s="419"/>
      <c r="BX1362" s="397"/>
      <c r="BZ1362" s="449"/>
      <c r="CB1362" s="419"/>
      <c r="CC1362" s="419"/>
      <c r="CD1362" s="419"/>
      <c r="CF1362" s="419"/>
      <c r="CG1362" s="419"/>
      <c r="CH1362" s="419"/>
    </row>
    <row r="1363" spans="3:86" ht="21" thickBot="1">
      <c r="C1363" s="425"/>
      <c r="P1363" s="431"/>
      <c r="R1363" s="419"/>
      <c r="S1363" s="446"/>
      <c r="T1363" s="419"/>
      <c r="V1363" s="196"/>
      <c r="W1363" s="419"/>
      <c r="X1363" s="419"/>
      <c r="Z1363" s="419"/>
      <c r="AA1363" s="419"/>
      <c r="AB1363" s="419"/>
      <c r="AD1363" s="419"/>
      <c r="AE1363" s="419"/>
      <c r="AF1363" s="419"/>
      <c r="AH1363" s="419"/>
      <c r="AI1363" s="419"/>
      <c r="AJ1363" s="419"/>
      <c r="AL1363" s="419"/>
      <c r="AM1363" s="419"/>
      <c r="AN1363" s="403"/>
      <c r="AO1363" s="419"/>
      <c r="AP1363" s="419"/>
      <c r="AQ1363" s="419"/>
      <c r="AR1363" s="419"/>
      <c r="AS1363" s="419"/>
      <c r="AT1363" s="419"/>
      <c r="AU1363" s="419"/>
      <c r="AV1363" s="419"/>
      <c r="AX1363" s="419"/>
      <c r="AY1363" s="419"/>
      <c r="AZ1363" s="419"/>
      <c r="BB1363" s="419"/>
      <c r="BC1363" s="419"/>
      <c r="BD1363" s="419"/>
      <c r="BF1363" s="419"/>
      <c r="BG1363" s="419"/>
      <c r="BH1363" s="419"/>
      <c r="BJ1363" s="419"/>
      <c r="BK1363" s="419"/>
      <c r="BL1363" s="419"/>
      <c r="BN1363" s="419"/>
      <c r="BO1363" s="419"/>
      <c r="BP1363" s="419"/>
      <c r="BR1363" s="419"/>
      <c r="BS1363" s="419"/>
      <c r="BT1363" s="419"/>
      <c r="BV1363" s="419"/>
      <c r="BW1363" s="419"/>
      <c r="BX1363" s="397"/>
      <c r="BZ1363" s="449"/>
      <c r="CB1363" s="419"/>
      <c r="CC1363" s="419"/>
      <c r="CD1363" s="419"/>
      <c r="CF1363" s="419"/>
      <c r="CG1363" s="419"/>
      <c r="CH1363" s="419"/>
    </row>
    <row r="1364" spans="3:86" ht="21" thickBot="1">
      <c r="C1364" s="425"/>
      <c r="P1364" s="431"/>
      <c r="R1364" s="419"/>
      <c r="S1364" s="446"/>
      <c r="T1364" s="419"/>
      <c r="V1364" s="196"/>
      <c r="W1364" s="419"/>
      <c r="X1364" s="419"/>
      <c r="Z1364" s="419"/>
      <c r="AA1364" s="419"/>
      <c r="AB1364" s="419"/>
      <c r="AD1364" s="419"/>
      <c r="AE1364" s="419"/>
      <c r="AF1364" s="419"/>
      <c r="AH1364" s="419"/>
      <c r="AI1364" s="419"/>
      <c r="AJ1364" s="419"/>
      <c r="AL1364" s="419"/>
      <c r="AM1364" s="419"/>
      <c r="AN1364" s="403"/>
      <c r="AO1364" s="419"/>
      <c r="AP1364" s="419"/>
      <c r="AQ1364" s="419"/>
      <c r="AR1364" s="419"/>
      <c r="AS1364" s="419"/>
      <c r="AT1364" s="419"/>
      <c r="AU1364" s="419"/>
      <c r="AV1364" s="419"/>
      <c r="AX1364" s="419"/>
      <c r="AY1364" s="419"/>
      <c r="AZ1364" s="419"/>
      <c r="BB1364" s="419"/>
      <c r="BC1364" s="419"/>
      <c r="BD1364" s="419"/>
      <c r="BF1364" s="419"/>
      <c r="BG1364" s="419"/>
      <c r="BH1364" s="419"/>
      <c r="BJ1364" s="419"/>
      <c r="BK1364" s="419"/>
      <c r="BL1364" s="419"/>
      <c r="BN1364" s="419"/>
      <c r="BO1364" s="419"/>
      <c r="BP1364" s="419"/>
      <c r="BR1364" s="419"/>
      <c r="BS1364" s="419"/>
      <c r="BT1364" s="419"/>
      <c r="BV1364" s="419"/>
      <c r="BW1364" s="419"/>
      <c r="BX1364" s="397"/>
      <c r="BZ1364" s="449"/>
      <c r="CB1364" s="419"/>
      <c r="CC1364" s="419"/>
      <c r="CD1364" s="419"/>
      <c r="CF1364" s="419"/>
      <c r="CG1364" s="419"/>
      <c r="CH1364" s="419"/>
    </row>
    <row r="1365" spans="3:86" ht="21" thickBot="1">
      <c r="C1365" s="425"/>
      <c r="P1365" s="431"/>
      <c r="R1365" s="419"/>
      <c r="S1365" s="446"/>
      <c r="T1365" s="419"/>
      <c r="V1365" s="196"/>
      <c r="W1365" s="419"/>
      <c r="X1365" s="419"/>
      <c r="Z1365" s="419"/>
      <c r="AA1365" s="419"/>
      <c r="AB1365" s="419"/>
      <c r="AD1365" s="419"/>
      <c r="AE1365" s="419"/>
      <c r="AF1365" s="419"/>
      <c r="AH1365" s="419"/>
      <c r="AI1365" s="419"/>
      <c r="AJ1365" s="419"/>
      <c r="AL1365" s="419"/>
      <c r="AM1365" s="419"/>
      <c r="AN1365" s="403"/>
      <c r="AO1365" s="419"/>
      <c r="AP1365" s="419"/>
      <c r="AQ1365" s="419"/>
      <c r="AR1365" s="419"/>
      <c r="AS1365" s="419"/>
      <c r="AT1365" s="419"/>
      <c r="AU1365" s="419"/>
      <c r="AV1365" s="419"/>
      <c r="AX1365" s="419"/>
      <c r="AY1365" s="419"/>
      <c r="AZ1365" s="419"/>
      <c r="BB1365" s="419"/>
      <c r="BC1365" s="419"/>
      <c r="BD1365" s="419"/>
      <c r="BF1365" s="419"/>
      <c r="BG1365" s="419"/>
      <c r="BH1365" s="419"/>
      <c r="BJ1365" s="419"/>
      <c r="BK1365" s="419"/>
      <c r="BL1365" s="419"/>
      <c r="BN1365" s="419"/>
      <c r="BO1365" s="419"/>
      <c r="BP1365" s="419"/>
      <c r="BR1365" s="419"/>
      <c r="BS1365" s="419"/>
      <c r="BT1365" s="419"/>
      <c r="BV1365" s="419"/>
      <c r="BW1365" s="419"/>
      <c r="BX1365" s="397"/>
      <c r="BZ1365" s="449"/>
      <c r="CB1365" s="419"/>
      <c r="CC1365" s="419"/>
      <c r="CD1365" s="419"/>
      <c r="CF1365" s="419"/>
      <c r="CG1365" s="419"/>
      <c r="CH1365" s="419"/>
    </row>
    <row r="1366" spans="3:86" ht="21" thickBot="1">
      <c r="C1366" s="425"/>
      <c r="P1366" s="431"/>
      <c r="R1366" s="419"/>
      <c r="S1366" s="446"/>
      <c r="T1366" s="419"/>
      <c r="V1366" s="196"/>
      <c r="W1366" s="419"/>
      <c r="X1366" s="419"/>
      <c r="Z1366" s="419"/>
      <c r="AA1366" s="419"/>
      <c r="AB1366" s="419"/>
      <c r="AD1366" s="419"/>
      <c r="AE1366" s="419"/>
      <c r="AF1366" s="419"/>
      <c r="AH1366" s="419"/>
      <c r="AI1366" s="419"/>
      <c r="AJ1366" s="419"/>
      <c r="AL1366" s="419"/>
      <c r="AM1366" s="419"/>
      <c r="AN1366" s="403"/>
      <c r="AO1366" s="419"/>
      <c r="AP1366" s="419"/>
      <c r="AQ1366" s="419"/>
      <c r="AR1366" s="419"/>
      <c r="AS1366" s="419"/>
      <c r="AT1366" s="419"/>
      <c r="AU1366" s="419"/>
      <c r="AV1366" s="419"/>
      <c r="AX1366" s="419"/>
      <c r="AY1366" s="419"/>
      <c r="AZ1366" s="419"/>
      <c r="BB1366" s="419"/>
      <c r="BC1366" s="419"/>
      <c r="BD1366" s="419"/>
      <c r="BF1366" s="419"/>
      <c r="BG1366" s="419"/>
      <c r="BH1366" s="419"/>
      <c r="BJ1366" s="419"/>
      <c r="BK1366" s="419"/>
      <c r="BL1366" s="419"/>
      <c r="BN1366" s="419"/>
      <c r="BO1366" s="419"/>
      <c r="BP1366" s="419"/>
      <c r="BR1366" s="419"/>
      <c r="BS1366" s="419"/>
      <c r="BT1366" s="419"/>
      <c r="BV1366" s="419"/>
      <c r="BW1366" s="419"/>
      <c r="BX1366" s="397"/>
      <c r="BZ1366" s="449"/>
      <c r="CB1366" s="419"/>
      <c r="CC1366" s="419"/>
      <c r="CD1366" s="419"/>
      <c r="CF1366" s="419"/>
      <c r="CG1366" s="419"/>
      <c r="CH1366" s="419"/>
    </row>
    <row r="1367" spans="3:86" ht="21" thickBot="1">
      <c r="C1367" s="425"/>
      <c r="P1367" s="431"/>
      <c r="R1367" s="419"/>
      <c r="S1367" s="446"/>
      <c r="T1367" s="419"/>
      <c r="V1367" s="196"/>
      <c r="W1367" s="419"/>
      <c r="X1367" s="419"/>
      <c r="Z1367" s="419"/>
      <c r="AA1367" s="419"/>
      <c r="AB1367" s="419"/>
      <c r="AD1367" s="419"/>
      <c r="AE1367" s="419"/>
      <c r="AF1367" s="419"/>
      <c r="AH1367" s="419"/>
      <c r="AI1367" s="419"/>
      <c r="AJ1367" s="419"/>
      <c r="AL1367" s="419"/>
      <c r="AM1367" s="419"/>
      <c r="AN1367" s="403"/>
      <c r="AO1367" s="419"/>
      <c r="AP1367" s="419"/>
      <c r="AQ1367" s="419"/>
      <c r="AR1367" s="419"/>
      <c r="AS1367" s="419"/>
      <c r="AT1367" s="419"/>
      <c r="AU1367" s="419"/>
      <c r="AV1367" s="419"/>
      <c r="AX1367" s="419"/>
      <c r="AY1367" s="419"/>
      <c r="AZ1367" s="419"/>
      <c r="BB1367" s="419"/>
      <c r="BC1367" s="419"/>
      <c r="BD1367" s="419"/>
      <c r="BF1367" s="419"/>
      <c r="BG1367" s="419"/>
      <c r="BH1367" s="419"/>
      <c r="BJ1367" s="419"/>
      <c r="BK1367" s="419"/>
      <c r="BL1367" s="419"/>
      <c r="BN1367" s="419"/>
      <c r="BO1367" s="419"/>
      <c r="BP1367" s="419"/>
      <c r="BR1367" s="419"/>
      <c r="BS1367" s="419"/>
      <c r="BT1367" s="419"/>
      <c r="BV1367" s="419"/>
      <c r="BW1367" s="419"/>
      <c r="BX1367" s="397"/>
      <c r="BZ1367" s="449"/>
      <c r="CB1367" s="419"/>
      <c r="CC1367" s="419"/>
      <c r="CD1367" s="419"/>
      <c r="CF1367" s="419"/>
      <c r="CG1367" s="419"/>
      <c r="CH1367" s="419"/>
    </row>
    <row r="1368" spans="3:86" ht="21" thickBot="1">
      <c r="C1368" s="425"/>
      <c r="P1368" s="431"/>
      <c r="R1368" s="419"/>
      <c r="S1368" s="446"/>
      <c r="T1368" s="419"/>
      <c r="V1368" s="196"/>
      <c r="W1368" s="419"/>
      <c r="X1368" s="419"/>
      <c r="Z1368" s="419"/>
      <c r="AA1368" s="419"/>
      <c r="AB1368" s="419"/>
      <c r="AD1368" s="419"/>
      <c r="AE1368" s="419"/>
      <c r="AF1368" s="419"/>
      <c r="AH1368" s="419"/>
      <c r="AI1368" s="419"/>
      <c r="AJ1368" s="419"/>
      <c r="AL1368" s="419"/>
      <c r="AM1368" s="419"/>
      <c r="AN1368" s="403"/>
      <c r="AO1368" s="419"/>
      <c r="AP1368" s="419"/>
      <c r="AQ1368" s="419"/>
      <c r="AR1368" s="419"/>
      <c r="AS1368" s="419"/>
      <c r="AT1368" s="419"/>
      <c r="AU1368" s="419"/>
      <c r="AV1368" s="419"/>
      <c r="AX1368" s="419"/>
      <c r="AY1368" s="419"/>
      <c r="AZ1368" s="419"/>
      <c r="BB1368" s="419"/>
      <c r="BC1368" s="419"/>
      <c r="BD1368" s="419"/>
      <c r="BF1368" s="419"/>
      <c r="BG1368" s="419"/>
      <c r="BH1368" s="419"/>
      <c r="BJ1368" s="419"/>
      <c r="BK1368" s="419"/>
      <c r="BL1368" s="419"/>
      <c r="BN1368" s="419"/>
      <c r="BO1368" s="419"/>
      <c r="BP1368" s="419"/>
      <c r="BR1368" s="419"/>
      <c r="BS1368" s="419"/>
      <c r="BT1368" s="419"/>
      <c r="BV1368" s="419"/>
      <c r="BW1368" s="419"/>
      <c r="BX1368" s="397"/>
      <c r="BZ1368" s="449"/>
      <c r="CB1368" s="419"/>
      <c r="CC1368" s="419"/>
      <c r="CD1368" s="419"/>
      <c r="CF1368" s="419"/>
      <c r="CG1368" s="419"/>
      <c r="CH1368" s="419"/>
    </row>
    <row r="1369" spans="3:86" ht="21" thickBot="1">
      <c r="C1369" s="425"/>
      <c r="P1369" s="431"/>
      <c r="R1369" s="419"/>
      <c r="S1369" s="446"/>
      <c r="T1369" s="419"/>
      <c r="V1369" s="196"/>
      <c r="W1369" s="419"/>
      <c r="X1369" s="419"/>
      <c r="Z1369" s="419"/>
      <c r="AA1369" s="419"/>
      <c r="AB1369" s="419"/>
      <c r="AD1369" s="419"/>
      <c r="AE1369" s="419"/>
      <c r="AF1369" s="419"/>
      <c r="AH1369" s="419"/>
      <c r="AI1369" s="419"/>
      <c r="AJ1369" s="419"/>
      <c r="AL1369" s="419"/>
      <c r="AM1369" s="419"/>
      <c r="AN1369" s="403"/>
      <c r="AO1369" s="419"/>
      <c r="AP1369" s="419"/>
      <c r="AQ1369" s="419"/>
      <c r="AR1369" s="419"/>
      <c r="AS1369" s="419"/>
      <c r="AT1369" s="419"/>
      <c r="AU1369" s="419"/>
      <c r="AV1369" s="419"/>
      <c r="AX1369" s="419"/>
      <c r="AY1369" s="419"/>
      <c r="AZ1369" s="419"/>
      <c r="BB1369" s="419"/>
      <c r="BC1369" s="419"/>
      <c r="BD1369" s="419"/>
      <c r="BF1369" s="419"/>
      <c r="BG1369" s="419"/>
      <c r="BH1369" s="419"/>
      <c r="BJ1369" s="419"/>
      <c r="BK1369" s="419"/>
      <c r="BL1369" s="419"/>
      <c r="BN1369" s="419"/>
      <c r="BO1369" s="419"/>
      <c r="BP1369" s="419"/>
      <c r="BR1369" s="419"/>
      <c r="BS1369" s="419"/>
      <c r="BT1369" s="419"/>
      <c r="BV1369" s="419"/>
      <c r="BW1369" s="419"/>
      <c r="BX1369" s="397"/>
      <c r="BZ1369" s="449"/>
      <c r="CB1369" s="419"/>
      <c r="CC1369" s="419"/>
      <c r="CD1369" s="419"/>
      <c r="CF1369" s="419"/>
      <c r="CG1369" s="419"/>
      <c r="CH1369" s="419"/>
    </row>
    <row r="1370" spans="3:86" ht="21" thickBot="1">
      <c r="C1370" s="425"/>
      <c r="P1370" s="431"/>
      <c r="R1370" s="419"/>
      <c r="S1370" s="446"/>
      <c r="T1370" s="419"/>
      <c r="V1370" s="196"/>
      <c r="W1370" s="419"/>
      <c r="X1370" s="419"/>
      <c r="Z1370" s="419"/>
      <c r="AA1370" s="419"/>
      <c r="AB1370" s="419"/>
      <c r="AD1370" s="419"/>
      <c r="AE1370" s="419"/>
      <c r="AF1370" s="419"/>
      <c r="AH1370" s="419"/>
      <c r="AI1370" s="419"/>
      <c r="AJ1370" s="419"/>
      <c r="AL1370" s="419"/>
      <c r="AM1370" s="419"/>
      <c r="AN1370" s="403"/>
      <c r="AO1370" s="419"/>
      <c r="AP1370" s="419"/>
      <c r="AQ1370" s="419"/>
      <c r="AR1370" s="419"/>
      <c r="AS1370" s="419"/>
      <c r="AT1370" s="419"/>
      <c r="AU1370" s="419"/>
      <c r="AV1370" s="419"/>
      <c r="AX1370" s="419"/>
      <c r="AY1370" s="419"/>
      <c r="AZ1370" s="419"/>
      <c r="BB1370" s="419"/>
      <c r="BC1370" s="419"/>
      <c r="BD1370" s="419"/>
      <c r="BF1370" s="419"/>
      <c r="BG1370" s="419"/>
      <c r="BH1370" s="419"/>
      <c r="BJ1370" s="419"/>
      <c r="BK1370" s="419"/>
      <c r="BL1370" s="419"/>
      <c r="BN1370" s="419"/>
      <c r="BO1370" s="419"/>
      <c r="BP1370" s="419"/>
      <c r="BR1370" s="419"/>
      <c r="BS1370" s="419"/>
      <c r="BT1370" s="419"/>
      <c r="BV1370" s="419"/>
      <c r="BW1370" s="419"/>
      <c r="BX1370" s="397"/>
      <c r="BZ1370" s="449"/>
      <c r="CB1370" s="419"/>
      <c r="CC1370" s="419"/>
      <c r="CD1370" s="419"/>
      <c r="CF1370" s="419"/>
      <c r="CG1370" s="419"/>
      <c r="CH1370" s="419"/>
    </row>
    <row r="1371" spans="3:86" ht="21" thickBot="1">
      <c r="C1371" s="425"/>
      <c r="P1371" s="431"/>
      <c r="R1371" s="419"/>
      <c r="S1371" s="446"/>
      <c r="T1371" s="419"/>
      <c r="V1371" s="196"/>
      <c r="W1371" s="419"/>
      <c r="X1371" s="419"/>
      <c r="Z1371" s="419"/>
      <c r="AA1371" s="419"/>
      <c r="AB1371" s="419"/>
      <c r="AD1371" s="419"/>
      <c r="AE1371" s="419"/>
      <c r="AF1371" s="419"/>
      <c r="AH1371" s="419"/>
      <c r="AI1371" s="419"/>
      <c r="AJ1371" s="419"/>
      <c r="AL1371" s="419"/>
      <c r="AM1371" s="419"/>
      <c r="AN1371" s="403"/>
      <c r="AO1371" s="419"/>
      <c r="AP1371" s="419"/>
      <c r="AQ1371" s="419"/>
      <c r="AR1371" s="419"/>
      <c r="AS1371" s="419"/>
      <c r="AT1371" s="419"/>
      <c r="AU1371" s="419"/>
      <c r="AV1371" s="419"/>
      <c r="AX1371" s="419"/>
      <c r="AY1371" s="419"/>
      <c r="AZ1371" s="419"/>
      <c r="BB1371" s="419"/>
      <c r="BC1371" s="419"/>
      <c r="BD1371" s="419"/>
      <c r="BF1371" s="419"/>
      <c r="BG1371" s="419"/>
      <c r="BH1371" s="419"/>
      <c r="BJ1371" s="419"/>
      <c r="BK1371" s="419"/>
      <c r="BL1371" s="419"/>
      <c r="BN1371" s="419"/>
      <c r="BO1371" s="419"/>
      <c r="BP1371" s="419"/>
      <c r="BR1371" s="419"/>
      <c r="BS1371" s="419"/>
      <c r="BT1371" s="419"/>
      <c r="BV1371" s="419"/>
      <c r="BW1371" s="419"/>
      <c r="BX1371" s="397"/>
      <c r="BZ1371" s="449"/>
      <c r="CB1371" s="419"/>
      <c r="CC1371" s="419"/>
      <c r="CD1371" s="419"/>
      <c r="CF1371" s="419"/>
      <c r="CG1371" s="419"/>
      <c r="CH1371" s="419"/>
    </row>
    <row r="1372" spans="3:86" ht="21" thickBot="1">
      <c r="C1372" s="425"/>
      <c r="P1372" s="431"/>
      <c r="R1372" s="419"/>
      <c r="S1372" s="446"/>
      <c r="T1372" s="419"/>
      <c r="V1372" s="196"/>
      <c r="W1372" s="419"/>
      <c r="X1372" s="419"/>
      <c r="Z1372" s="419"/>
      <c r="AA1372" s="419"/>
      <c r="AB1372" s="419"/>
      <c r="AD1372" s="419"/>
      <c r="AE1372" s="419"/>
      <c r="AF1372" s="419"/>
      <c r="AH1372" s="419"/>
      <c r="AI1372" s="419"/>
      <c r="AJ1372" s="419"/>
      <c r="AL1372" s="419"/>
      <c r="AM1372" s="419"/>
      <c r="AN1372" s="403"/>
      <c r="AO1372" s="419"/>
      <c r="AP1372" s="419"/>
      <c r="AQ1372" s="419"/>
      <c r="AR1372" s="419"/>
      <c r="AS1372" s="419"/>
      <c r="AT1372" s="419"/>
      <c r="AU1372" s="419"/>
      <c r="AV1372" s="419"/>
      <c r="AX1372" s="419"/>
      <c r="AY1372" s="419"/>
      <c r="AZ1372" s="419"/>
      <c r="BB1372" s="419"/>
      <c r="BC1372" s="419"/>
      <c r="BD1372" s="419"/>
      <c r="BF1372" s="419"/>
      <c r="BG1372" s="419"/>
      <c r="BH1372" s="419"/>
      <c r="BJ1372" s="419"/>
      <c r="BK1372" s="419"/>
      <c r="BL1372" s="419"/>
      <c r="BN1372" s="419"/>
      <c r="BO1372" s="419"/>
      <c r="BP1372" s="419"/>
      <c r="BR1372" s="419"/>
      <c r="BS1372" s="419"/>
      <c r="BT1372" s="419"/>
      <c r="BV1372" s="419"/>
      <c r="BW1372" s="419"/>
      <c r="BX1372" s="397"/>
      <c r="BZ1372" s="449"/>
      <c r="CB1372" s="419"/>
      <c r="CC1372" s="419"/>
      <c r="CD1372" s="419"/>
      <c r="CF1372" s="419"/>
      <c r="CG1372" s="419"/>
      <c r="CH1372" s="419"/>
    </row>
    <row r="1373" spans="3:86" ht="21" thickBot="1">
      <c r="C1373" s="425"/>
      <c r="P1373" s="431"/>
      <c r="R1373" s="419"/>
      <c r="S1373" s="446"/>
      <c r="T1373" s="419"/>
      <c r="V1373" s="196"/>
      <c r="W1373" s="419"/>
      <c r="X1373" s="419"/>
      <c r="Z1373" s="419"/>
      <c r="AA1373" s="419"/>
      <c r="AB1373" s="419"/>
      <c r="AD1373" s="419"/>
      <c r="AE1373" s="419"/>
      <c r="AF1373" s="419"/>
      <c r="AH1373" s="419"/>
      <c r="AI1373" s="419"/>
      <c r="AJ1373" s="419"/>
      <c r="AL1373" s="419"/>
      <c r="AM1373" s="419"/>
      <c r="AN1373" s="403"/>
      <c r="AO1373" s="419"/>
      <c r="AP1373" s="419"/>
      <c r="AQ1373" s="419"/>
      <c r="AR1373" s="419"/>
      <c r="AS1373" s="419"/>
      <c r="AT1373" s="419"/>
      <c r="AU1373" s="419"/>
      <c r="AV1373" s="419"/>
      <c r="AX1373" s="419"/>
      <c r="AY1373" s="419"/>
      <c r="AZ1373" s="419"/>
      <c r="BB1373" s="419"/>
      <c r="BC1373" s="419"/>
      <c r="BD1373" s="419"/>
      <c r="BF1373" s="419"/>
      <c r="BG1373" s="419"/>
      <c r="BH1373" s="419"/>
      <c r="BJ1373" s="419"/>
      <c r="BK1373" s="419"/>
      <c r="BL1373" s="419"/>
      <c r="BN1373" s="419"/>
      <c r="BO1373" s="419"/>
      <c r="BP1373" s="419"/>
      <c r="BR1373" s="419"/>
      <c r="BS1373" s="419"/>
      <c r="BT1373" s="419"/>
      <c r="BV1373" s="419"/>
      <c r="BW1373" s="419"/>
      <c r="BX1373" s="397"/>
      <c r="BZ1373" s="449"/>
      <c r="CB1373" s="419"/>
      <c r="CC1373" s="419"/>
      <c r="CD1373" s="419"/>
      <c r="CF1373" s="419"/>
      <c r="CG1373" s="419"/>
      <c r="CH1373" s="419"/>
    </row>
    <row r="1374" spans="3:86" ht="21" thickBot="1">
      <c r="C1374" s="425"/>
      <c r="P1374" s="431"/>
      <c r="R1374" s="419"/>
      <c r="S1374" s="446"/>
      <c r="T1374" s="419"/>
      <c r="V1374" s="196"/>
      <c r="W1374" s="419"/>
      <c r="X1374" s="419"/>
      <c r="Z1374" s="419"/>
      <c r="AA1374" s="419"/>
      <c r="AB1374" s="419"/>
      <c r="AD1374" s="419"/>
      <c r="AE1374" s="419"/>
      <c r="AF1374" s="419"/>
      <c r="AH1374" s="419"/>
      <c r="AI1374" s="419"/>
      <c r="AJ1374" s="419"/>
      <c r="AL1374" s="419"/>
      <c r="AM1374" s="419"/>
      <c r="AN1374" s="403"/>
      <c r="AO1374" s="419"/>
      <c r="AP1374" s="419"/>
      <c r="AQ1374" s="419"/>
      <c r="AR1374" s="419"/>
      <c r="AS1374" s="419"/>
      <c r="AT1374" s="419"/>
      <c r="AU1374" s="419"/>
      <c r="AV1374" s="419"/>
      <c r="AX1374" s="419"/>
      <c r="AY1374" s="419"/>
      <c r="AZ1374" s="419"/>
      <c r="BB1374" s="419"/>
      <c r="BC1374" s="419"/>
      <c r="BD1374" s="419"/>
      <c r="BF1374" s="419"/>
      <c r="BG1374" s="419"/>
      <c r="BH1374" s="419"/>
      <c r="BJ1374" s="419"/>
      <c r="BK1374" s="419"/>
      <c r="BL1374" s="419"/>
      <c r="BN1374" s="419"/>
      <c r="BO1374" s="419"/>
      <c r="BP1374" s="419"/>
      <c r="BR1374" s="419"/>
      <c r="BS1374" s="419"/>
      <c r="BT1374" s="419"/>
      <c r="BV1374" s="419"/>
      <c r="BW1374" s="419"/>
      <c r="BX1374" s="397"/>
      <c r="BZ1374" s="449"/>
      <c r="CB1374" s="419"/>
      <c r="CC1374" s="419"/>
      <c r="CD1374" s="419"/>
      <c r="CF1374" s="419"/>
      <c r="CG1374" s="419"/>
      <c r="CH1374" s="419"/>
    </row>
    <row r="1375" spans="3:86" ht="21" thickBot="1">
      <c r="C1375" s="425"/>
      <c r="P1375" s="431"/>
      <c r="R1375" s="419"/>
      <c r="S1375" s="446"/>
      <c r="T1375" s="419"/>
      <c r="V1375" s="196"/>
      <c r="W1375" s="419"/>
      <c r="X1375" s="419"/>
      <c r="Z1375" s="419"/>
      <c r="AA1375" s="419"/>
      <c r="AB1375" s="419"/>
      <c r="AD1375" s="419"/>
      <c r="AE1375" s="419"/>
      <c r="AF1375" s="419"/>
      <c r="AH1375" s="419"/>
      <c r="AI1375" s="419"/>
      <c r="AJ1375" s="419"/>
      <c r="AL1375" s="419"/>
      <c r="AM1375" s="419"/>
      <c r="AN1375" s="403"/>
      <c r="AO1375" s="419"/>
      <c r="AP1375" s="419"/>
      <c r="AQ1375" s="419"/>
      <c r="AR1375" s="419"/>
      <c r="AS1375" s="419"/>
      <c r="AT1375" s="419"/>
      <c r="AU1375" s="419"/>
      <c r="AV1375" s="419"/>
      <c r="AX1375" s="419"/>
      <c r="AY1375" s="419"/>
      <c r="AZ1375" s="419"/>
      <c r="BB1375" s="419"/>
      <c r="BC1375" s="419"/>
      <c r="BD1375" s="419"/>
      <c r="BF1375" s="419"/>
      <c r="BG1375" s="419"/>
      <c r="BH1375" s="419"/>
      <c r="BJ1375" s="419"/>
      <c r="BK1375" s="419"/>
      <c r="BL1375" s="419"/>
      <c r="BN1375" s="419"/>
      <c r="BO1375" s="419"/>
      <c r="BP1375" s="419"/>
      <c r="BR1375" s="419"/>
      <c r="BS1375" s="419"/>
      <c r="BT1375" s="419"/>
      <c r="BV1375" s="419"/>
      <c r="BW1375" s="419"/>
      <c r="BX1375" s="397"/>
      <c r="BZ1375" s="449"/>
      <c r="CB1375" s="419"/>
      <c r="CC1375" s="419"/>
      <c r="CD1375" s="419"/>
      <c r="CF1375" s="419"/>
      <c r="CG1375" s="419"/>
      <c r="CH1375" s="419"/>
    </row>
    <row r="1376" spans="3:86" ht="21" thickBot="1">
      <c r="C1376" s="425"/>
      <c r="P1376" s="431"/>
      <c r="R1376" s="419"/>
      <c r="S1376" s="446"/>
      <c r="T1376" s="419"/>
      <c r="V1376" s="196"/>
      <c r="W1376" s="419"/>
      <c r="X1376" s="419"/>
      <c r="Z1376" s="419"/>
      <c r="AA1376" s="419"/>
      <c r="AB1376" s="419"/>
      <c r="AD1376" s="419"/>
      <c r="AE1376" s="419"/>
      <c r="AF1376" s="419"/>
      <c r="AH1376" s="419"/>
      <c r="AI1376" s="419"/>
      <c r="AJ1376" s="419"/>
      <c r="AL1376" s="419"/>
      <c r="AM1376" s="419"/>
      <c r="AN1376" s="403"/>
      <c r="AO1376" s="419"/>
      <c r="AP1376" s="419"/>
      <c r="AQ1376" s="419"/>
      <c r="AR1376" s="419"/>
      <c r="AS1376" s="419"/>
      <c r="AT1376" s="419"/>
      <c r="AU1376" s="419"/>
      <c r="AV1376" s="419"/>
      <c r="AX1376" s="419"/>
      <c r="AY1376" s="419"/>
      <c r="AZ1376" s="419"/>
      <c r="BB1376" s="419"/>
      <c r="BC1376" s="419"/>
      <c r="BD1376" s="419"/>
      <c r="BF1376" s="419"/>
      <c r="BG1376" s="419"/>
      <c r="BH1376" s="419"/>
      <c r="BJ1376" s="419"/>
      <c r="BK1376" s="419"/>
      <c r="BL1376" s="419"/>
      <c r="BN1376" s="419"/>
      <c r="BO1376" s="419"/>
      <c r="BP1376" s="419"/>
      <c r="BR1376" s="419"/>
      <c r="BS1376" s="419"/>
      <c r="BT1376" s="419"/>
      <c r="BV1376" s="419"/>
      <c r="BW1376" s="419"/>
      <c r="BX1376" s="397"/>
      <c r="BZ1376" s="449"/>
      <c r="CB1376" s="419"/>
      <c r="CC1376" s="419"/>
      <c r="CD1376" s="419"/>
      <c r="CF1376" s="419"/>
      <c r="CG1376" s="419"/>
      <c r="CH1376" s="419"/>
    </row>
    <row r="1377" spans="3:86" ht="21" thickBot="1">
      <c r="C1377" s="425"/>
      <c r="P1377" s="431"/>
      <c r="R1377" s="419"/>
      <c r="S1377" s="446"/>
      <c r="T1377" s="419"/>
      <c r="V1377" s="196"/>
      <c r="W1377" s="419"/>
      <c r="X1377" s="419"/>
      <c r="Z1377" s="419"/>
      <c r="AA1377" s="419"/>
      <c r="AB1377" s="419"/>
      <c r="AD1377" s="419"/>
      <c r="AE1377" s="419"/>
      <c r="AF1377" s="419"/>
      <c r="AH1377" s="419"/>
      <c r="AI1377" s="419"/>
      <c r="AJ1377" s="419"/>
      <c r="AL1377" s="419"/>
      <c r="AM1377" s="419"/>
      <c r="AN1377" s="403"/>
      <c r="AO1377" s="419"/>
      <c r="AP1377" s="419"/>
      <c r="AQ1377" s="419"/>
      <c r="AR1377" s="419"/>
      <c r="AS1377" s="419"/>
      <c r="AT1377" s="419"/>
      <c r="AU1377" s="419"/>
      <c r="AV1377" s="419"/>
      <c r="AX1377" s="419"/>
      <c r="AY1377" s="419"/>
      <c r="AZ1377" s="419"/>
      <c r="BB1377" s="419"/>
      <c r="BC1377" s="419"/>
      <c r="BD1377" s="419"/>
      <c r="BF1377" s="419"/>
      <c r="BG1377" s="419"/>
      <c r="BH1377" s="419"/>
      <c r="BJ1377" s="419"/>
      <c r="BK1377" s="419"/>
      <c r="BL1377" s="419"/>
      <c r="BN1377" s="419"/>
      <c r="BO1377" s="419"/>
      <c r="BP1377" s="419"/>
      <c r="BR1377" s="419"/>
      <c r="BS1377" s="419"/>
      <c r="BT1377" s="419"/>
      <c r="BV1377" s="419"/>
      <c r="BW1377" s="419"/>
      <c r="BX1377" s="397"/>
      <c r="BZ1377" s="449"/>
      <c r="CB1377" s="419"/>
      <c r="CC1377" s="419"/>
      <c r="CD1377" s="419"/>
      <c r="CF1377" s="419"/>
      <c r="CG1377" s="419"/>
      <c r="CH1377" s="419"/>
    </row>
    <row r="1378" spans="3:86" ht="21" thickBot="1">
      <c r="C1378" s="425"/>
      <c r="P1378" s="431"/>
      <c r="R1378" s="419"/>
      <c r="S1378" s="446"/>
      <c r="T1378" s="419"/>
      <c r="V1378" s="196"/>
      <c r="W1378" s="419"/>
      <c r="X1378" s="419"/>
      <c r="Z1378" s="419"/>
      <c r="AA1378" s="419"/>
      <c r="AB1378" s="419"/>
      <c r="AD1378" s="419"/>
      <c r="AE1378" s="419"/>
      <c r="AF1378" s="419"/>
      <c r="AH1378" s="419"/>
      <c r="AI1378" s="419"/>
      <c r="AJ1378" s="419"/>
      <c r="AL1378" s="419"/>
      <c r="AM1378" s="419"/>
      <c r="AN1378" s="403"/>
      <c r="AO1378" s="419"/>
      <c r="AP1378" s="419"/>
      <c r="AQ1378" s="419"/>
      <c r="AR1378" s="419"/>
      <c r="AS1378" s="419"/>
      <c r="AT1378" s="419"/>
      <c r="AU1378" s="419"/>
      <c r="AV1378" s="419"/>
      <c r="AX1378" s="419"/>
      <c r="AY1378" s="419"/>
      <c r="AZ1378" s="419"/>
      <c r="BB1378" s="419"/>
      <c r="BC1378" s="419"/>
      <c r="BD1378" s="419"/>
      <c r="BF1378" s="419"/>
      <c r="BG1378" s="419"/>
      <c r="BH1378" s="419"/>
      <c r="BJ1378" s="419"/>
      <c r="BK1378" s="419"/>
      <c r="BL1378" s="419"/>
      <c r="BN1378" s="419"/>
      <c r="BO1378" s="419"/>
      <c r="BP1378" s="419"/>
      <c r="BR1378" s="419"/>
      <c r="BS1378" s="419"/>
      <c r="BT1378" s="419"/>
      <c r="BV1378" s="419"/>
      <c r="BW1378" s="419"/>
      <c r="BX1378" s="397"/>
      <c r="BZ1378" s="449"/>
      <c r="CB1378" s="419"/>
      <c r="CC1378" s="419"/>
      <c r="CD1378" s="419"/>
      <c r="CF1378" s="419"/>
      <c r="CG1378" s="419"/>
      <c r="CH1378" s="419"/>
    </row>
    <row r="1379" spans="3:86" ht="21" thickBot="1">
      <c r="C1379" s="425"/>
      <c r="P1379" s="431"/>
      <c r="R1379" s="419"/>
      <c r="S1379" s="446"/>
      <c r="T1379" s="419"/>
      <c r="V1379" s="196"/>
      <c r="W1379" s="419"/>
      <c r="X1379" s="419"/>
      <c r="Z1379" s="419"/>
      <c r="AA1379" s="419"/>
      <c r="AB1379" s="419"/>
      <c r="AD1379" s="419"/>
      <c r="AE1379" s="419"/>
      <c r="AF1379" s="419"/>
      <c r="AH1379" s="419"/>
      <c r="AI1379" s="419"/>
      <c r="AJ1379" s="419"/>
      <c r="AL1379" s="419"/>
      <c r="AM1379" s="419"/>
      <c r="AN1379" s="403"/>
      <c r="AO1379" s="419"/>
      <c r="AP1379" s="419"/>
      <c r="AQ1379" s="419"/>
      <c r="AR1379" s="419"/>
      <c r="AS1379" s="419"/>
      <c r="AT1379" s="419"/>
      <c r="AU1379" s="419"/>
      <c r="AV1379" s="419"/>
      <c r="AX1379" s="419"/>
      <c r="AY1379" s="419"/>
      <c r="AZ1379" s="419"/>
      <c r="BB1379" s="419"/>
      <c r="BC1379" s="419"/>
      <c r="BD1379" s="419"/>
      <c r="BF1379" s="419"/>
      <c r="BG1379" s="419"/>
      <c r="BH1379" s="419"/>
      <c r="BJ1379" s="419"/>
      <c r="BK1379" s="419"/>
      <c r="BL1379" s="419"/>
      <c r="BN1379" s="419"/>
      <c r="BO1379" s="419"/>
      <c r="BP1379" s="419"/>
      <c r="BR1379" s="419"/>
      <c r="BS1379" s="419"/>
      <c r="BT1379" s="419"/>
      <c r="BV1379" s="419"/>
      <c r="BW1379" s="419"/>
      <c r="BX1379" s="397"/>
      <c r="BZ1379" s="449"/>
      <c r="CB1379" s="419"/>
      <c r="CC1379" s="419"/>
      <c r="CD1379" s="419"/>
      <c r="CF1379" s="419"/>
      <c r="CG1379" s="419"/>
      <c r="CH1379" s="419"/>
    </row>
    <row r="1380" spans="3:86" ht="21" thickBot="1">
      <c r="C1380" s="425"/>
      <c r="P1380" s="431"/>
      <c r="R1380" s="419"/>
      <c r="S1380" s="446"/>
      <c r="T1380" s="419"/>
      <c r="V1380" s="196"/>
      <c r="W1380" s="419"/>
      <c r="X1380" s="419"/>
      <c r="Z1380" s="419"/>
      <c r="AA1380" s="419"/>
      <c r="AB1380" s="419"/>
      <c r="AD1380" s="419"/>
      <c r="AE1380" s="419"/>
      <c r="AF1380" s="419"/>
      <c r="AH1380" s="419"/>
      <c r="AI1380" s="419"/>
      <c r="AJ1380" s="419"/>
      <c r="AL1380" s="419"/>
      <c r="AM1380" s="419"/>
      <c r="AN1380" s="403"/>
      <c r="AO1380" s="419"/>
      <c r="AP1380" s="419"/>
      <c r="AQ1380" s="419"/>
      <c r="AR1380" s="419"/>
      <c r="AS1380" s="419"/>
      <c r="AT1380" s="419"/>
      <c r="AU1380" s="419"/>
      <c r="AV1380" s="419"/>
      <c r="AX1380" s="419"/>
      <c r="AY1380" s="419"/>
      <c r="AZ1380" s="419"/>
      <c r="BB1380" s="419"/>
      <c r="BC1380" s="419"/>
      <c r="BD1380" s="419"/>
      <c r="BF1380" s="419"/>
      <c r="BG1380" s="419"/>
      <c r="BH1380" s="419"/>
      <c r="BJ1380" s="419"/>
      <c r="BK1380" s="419"/>
      <c r="BL1380" s="419"/>
      <c r="BN1380" s="419"/>
      <c r="BO1380" s="419"/>
      <c r="BP1380" s="419"/>
      <c r="BR1380" s="419"/>
      <c r="BS1380" s="419"/>
      <c r="BT1380" s="419"/>
      <c r="BV1380" s="419"/>
      <c r="BW1380" s="419"/>
      <c r="BX1380" s="397"/>
      <c r="BZ1380" s="449"/>
      <c r="CB1380" s="419"/>
      <c r="CC1380" s="419"/>
      <c r="CD1380" s="419"/>
      <c r="CF1380" s="419"/>
      <c r="CG1380" s="419"/>
      <c r="CH1380" s="419"/>
    </row>
    <row r="1381" spans="3:86" ht="21" thickBot="1">
      <c r="C1381" s="425"/>
      <c r="P1381" s="431"/>
      <c r="R1381" s="419"/>
      <c r="S1381" s="446"/>
      <c r="T1381" s="419"/>
      <c r="V1381" s="196"/>
      <c r="W1381" s="419"/>
      <c r="X1381" s="419"/>
      <c r="Z1381" s="419"/>
      <c r="AA1381" s="419"/>
      <c r="AB1381" s="419"/>
      <c r="AD1381" s="419"/>
      <c r="AE1381" s="419"/>
      <c r="AF1381" s="419"/>
      <c r="AH1381" s="419"/>
      <c r="AI1381" s="419"/>
      <c r="AJ1381" s="419"/>
      <c r="AL1381" s="419"/>
      <c r="AM1381" s="419"/>
      <c r="AN1381" s="403"/>
      <c r="AO1381" s="419"/>
      <c r="AP1381" s="419"/>
      <c r="AQ1381" s="419"/>
      <c r="AR1381" s="419"/>
      <c r="AS1381" s="419"/>
      <c r="AT1381" s="419"/>
      <c r="AU1381" s="419"/>
      <c r="AV1381" s="419"/>
      <c r="AX1381" s="419"/>
      <c r="AY1381" s="419"/>
      <c r="AZ1381" s="419"/>
      <c r="BB1381" s="419"/>
      <c r="BC1381" s="419"/>
      <c r="BD1381" s="419"/>
      <c r="BF1381" s="419"/>
      <c r="BG1381" s="419"/>
      <c r="BH1381" s="419"/>
      <c r="BJ1381" s="419"/>
      <c r="BK1381" s="419"/>
      <c r="BL1381" s="419"/>
      <c r="BN1381" s="419"/>
      <c r="BO1381" s="419"/>
      <c r="BP1381" s="419"/>
      <c r="BR1381" s="419"/>
      <c r="BS1381" s="419"/>
      <c r="BT1381" s="419"/>
      <c r="BV1381" s="419"/>
      <c r="BW1381" s="419"/>
      <c r="BX1381" s="397"/>
      <c r="BZ1381" s="449"/>
      <c r="CB1381" s="419"/>
      <c r="CC1381" s="419"/>
      <c r="CD1381" s="419"/>
      <c r="CF1381" s="419"/>
      <c r="CG1381" s="419"/>
      <c r="CH1381" s="419"/>
    </row>
    <row r="1382" spans="3:86" ht="21" thickBot="1">
      <c r="C1382" s="425"/>
      <c r="P1382" s="431"/>
      <c r="R1382" s="419"/>
      <c r="S1382" s="446"/>
      <c r="T1382" s="419"/>
      <c r="V1382" s="196"/>
      <c r="W1382" s="419"/>
      <c r="X1382" s="419"/>
      <c r="Z1382" s="419"/>
      <c r="AA1382" s="419"/>
      <c r="AB1382" s="419"/>
      <c r="AD1382" s="419"/>
      <c r="AE1382" s="419"/>
      <c r="AF1382" s="419"/>
      <c r="AH1382" s="419"/>
      <c r="AI1382" s="419"/>
      <c r="AJ1382" s="419"/>
      <c r="AL1382" s="419"/>
      <c r="AM1382" s="419"/>
      <c r="AN1382" s="403"/>
      <c r="AO1382" s="419"/>
      <c r="AP1382" s="419"/>
      <c r="AQ1382" s="419"/>
      <c r="AR1382" s="419"/>
      <c r="AS1382" s="419"/>
      <c r="AT1382" s="419"/>
      <c r="AU1382" s="419"/>
      <c r="AV1382" s="419"/>
      <c r="AX1382" s="419"/>
      <c r="AY1382" s="419"/>
      <c r="AZ1382" s="419"/>
      <c r="BB1382" s="419"/>
      <c r="BC1382" s="419"/>
      <c r="BD1382" s="419"/>
      <c r="BF1382" s="419"/>
      <c r="BG1382" s="419"/>
      <c r="BH1382" s="419"/>
      <c r="BJ1382" s="419"/>
      <c r="BK1382" s="419"/>
      <c r="BL1382" s="419"/>
      <c r="BN1382" s="419"/>
      <c r="BO1382" s="419"/>
      <c r="BP1382" s="419"/>
      <c r="BR1382" s="419"/>
      <c r="BS1382" s="419"/>
      <c r="BT1382" s="419"/>
      <c r="BV1382" s="419"/>
      <c r="BW1382" s="419"/>
      <c r="BX1382" s="397"/>
      <c r="BZ1382" s="449"/>
      <c r="CB1382" s="419"/>
      <c r="CC1382" s="419"/>
      <c r="CD1382" s="419"/>
      <c r="CF1382" s="419"/>
      <c r="CG1382" s="419"/>
      <c r="CH1382" s="419"/>
    </row>
    <row r="1383" spans="3:86" ht="21" thickBot="1">
      <c r="C1383" s="425"/>
      <c r="P1383" s="431"/>
      <c r="R1383" s="419"/>
      <c r="S1383" s="446"/>
      <c r="T1383" s="419"/>
      <c r="V1383" s="196"/>
      <c r="W1383" s="419"/>
      <c r="X1383" s="419"/>
      <c r="Z1383" s="419"/>
      <c r="AA1383" s="419"/>
      <c r="AB1383" s="419"/>
      <c r="AD1383" s="419"/>
      <c r="AE1383" s="419"/>
      <c r="AF1383" s="419"/>
      <c r="AH1383" s="419"/>
      <c r="AI1383" s="419"/>
      <c r="AJ1383" s="419"/>
      <c r="AL1383" s="419"/>
      <c r="AM1383" s="419"/>
      <c r="AN1383" s="403"/>
      <c r="AO1383" s="419"/>
      <c r="AP1383" s="419"/>
      <c r="AQ1383" s="419"/>
      <c r="AR1383" s="419"/>
      <c r="AS1383" s="419"/>
      <c r="AT1383" s="419"/>
      <c r="AU1383" s="419"/>
      <c r="AV1383" s="419"/>
      <c r="AX1383" s="419"/>
      <c r="AY1383" s="419"/>
      <c r="AZ1383" s="419"/>
      <c r="BB1383" s="419"/>
      <c r="BC1383" s="419"/>
      <c r="BD1383" s="419"/>
      <c r="BF1383" s="419"/>
      <c r="BG1383" s="419"/>
      <c r="BH1383" s="419"/>
      <c r="BJ1383" s="419"/>
      <c r="BK1383" s="419"/>
      <c r="BL1383" s="419"/>
      <c r="BN1383" s="419"/>
      <c r="BO1383" s="419"/>
      <c r="BP1383" s="419"/>
      <c r="BR1383" s="419"/>
      <c r="BS1383" s="419"/>
      <c r="BT1383" s="419"/>
      <c r="BV1383" s="419"/>
      <c r="BW1383" s="419"/>
      <c r="BX1383" s="397"/>
      <c r="BZ1383" s="449"/>
      <c r="CB1383" s="419"/>
      <c r="CC1383" s="419"/>
      <c r="CD1383" s="419"/>
      <c r="CF1383" s="419"/>
      <c r="CG1383" s="419"/>
      <c r="CH1383" s="419"/>
    </row>
    <row r="1384" spans="3:86" ht="21" thickBot="1">
      <c r="C1384" s="425"/>
      <c r="P1384" s="431"/>
      <c r="R1384" s="419"/>
      <c r="S1384" s="446"/>
      <c r="T1384" s="419"/>
      <c r="V1384" s="196"/>
      <c r="W1384" s="419"/>
      <c r="X1384" s="419"/>
      <c r="Z1384" s="419"/>
      <c r="AA1384" s="419"/>
      <c r="AB1384" s="419"/>
      <c r="AD1384" s="419"/>
      <c r="AE1384" s="419"/>
      <c r="AF1384" s="419"/>
      <c r="AH1384" s="419"/>
      <c r="AI1384" s="419"/>
      <c r="AJ1384" s="419"/>
      <c r="AL1384" s="419"/>
      <c r="AM1384" s="419"/>
      <c r="AN1384" s="403"/>
      <c r="AO1384" s="419"/>
      <c r="AP1384" s="419"/>
      <c r="AQ1384" s="419"/>
      <c r="AR1384" s="419"/>
      <c r="AS1384" s="419"/>
      <c r="AT1384" s="419"/>
      <c r="AU1384" s="419"/>
      <c r="AV1384" s="419"/>
      <c r="AX1384" s="419"/>
      <c r="AY1384" s="419"/>
      <c r="AZ1384" s="419"/>
      <c r="BB1384" s="419"/>
      <c r="BC1384" s="419"/>
      <c r="BD1384" s="419"/>
      <c r="BF1384" s="419"/>
      <c r="BG1384" s="419"/>
      <c r="BH1384" s="419"/>
      <c r="BJ1384" s="419"/>
      <c r="BK1384" s="419"/>
      <c r="BL1384" s="419"/>
      <c r="BN1384" s="419"/>
      <c r="BO1384" s="419"/>
      <c r="BP1384" s="419"/>
      <c r="BR1384" s="419"/>
      <c r="BS1384" s="419"/>
      <c r="BT1384" s="419"/>
      <c r="BV1384" s="419"/>
      <c r="BW1384" s="419"/>
      <c r="BX1384" s="397"/>
      <c r="BZ1384" s="449"/>
      <c r="CB1384" s="419"/>
      <c r="CC1384" s="419"/>
      <c r="CD1384" s="419"/>
      <c r="CF1384" s="419"/>
      <c r="CG1384" s="419"/>
      <c r="CH1384" s="419"/>
    </row>
    <row r="1385" spans="3:86" ht="21" thickBot="1">
      <c r="C1385" s="425"/>
      <c r="P1385" s="431"/>
      <c r="R1385" s="419"/>
      <c r="S1385" s="446"/>
      <c r="T1385" s="419"/>
      <c r="V1385" s="196"/>
      <c r="W1385" s="419"/>
      <c r="X1385" s="419"/>
      <c r="Z1385" s="419"/>
      <c r="AA1385" s="419"/>
      <c r="AB1385" s="419"/>
      <c r="AD1385" s="419"/>
      <c r="AE1385" s="419"/>
      <c r="AF1385" s="419"/>
      <c r="AH1385" s="419"/>
      <c r="AI1385" s="419"/>
      <c r="AJ1385" s="419"/>
      <c r="AL1385" s="419"/>
      <c r="AM1385" s="419"/>
      <c r="AN1385" s="403"/>
      <c r="AO1385" s="419"/>
      <c r="AP1385" s="419"/>
      <c r="AQ1385" s="419"/>
      <c r="AR1385" s="419"/>
      <c r="AS1385" s="419"/>
      <c r="AT1385" s="419"/>
      <c r="AU1385" s="419"/>
      <c r="AV1385" s="419"/>
      <c r="AX1385" s="419"/>
      <c r="AY1385" s="419"/>
      <c r="AZ1385" s="419"/>
      <c r="BB1385" s="419"/>
      <c r="BC1385" s="419"/>
      <c r="BD1385" s="419"/>
      <c r="BF1385" s="419"/>
      <c r="BG1385" s="419"/>
      <c r="BH1385" s="419"/>
      <c r="BJ1385" s="419"/>
      <c r="BK1385" s="419"/>
      <c r="BL1385" s="419"/>
      <c r="BN1385" s="419"/>
      <c r="BO1385" s="419"/>
      <c r="BP1385" s="419"/>
      <c r="BR1385" s="419"/>
      <c r="BS1385" s="419"/>
      <c r="BT1385" s="419"/>
      <c r="BV1385" s="419"/>
      <c r="BW1385" s="419"/>
      <c r="BX1385" s="397"/>
      <c r="BZ1385" s="449"/>
      <c r="CB1385" s="419"/>
      <c r="CC1385" s="419"/>
      <c r="CD1385" s="419"/>
      <c r="CF1385" s="419"/>
      <c r="CG1385" s="419"/>
      <c r="CH1385" s="419"/>
    </row>
    <row r="1386" spans="3:86" ht="21" thickBot="1">
      <c r="C1386" s="425"/>
      <c r="P1386" s="431"/>
      <c r="R1386" s="419"/>
      <c r="S1386" s="446"/>
      <c r="T1386" s="419"/>
      <c r="V1386" s="196"/>
      <c r="W1386" s="419"/>
      <c r="X1386" s="419"/>
      <c r="Z1386" s="419"/>
      <c r="AA1386" s="419"/>
      <c r="AB1386" s="419"/>
      <c r="AD1386" s="419"/>
      <c r="AE1386" s="419"/>
      <c r="AF1386" s="419"/>
      <c r="AH1386" s="419"/>
      <c r="AI1386" s="419"/>
      <c r="AJ1386" s="419"/>
      <c r="AL1386" s="419"/>
      <c r="AM1386" s="419"/>
      <c r="AN1386" s="403"/>
      <c r="AO1386" s="419"/>
      <c r="AP1386" s="419"/>
      <c r="AQ1386" s="419"/>
      <c r="AR1386" s="419"/>
      <c r="AS1386" s="419"/>
      <c r="AT1386" s="419"/>
      <c r="AU1386" s="419"/>
      <c r="AV1386" s="419"/>
      <c r="AX1386" s="419"/>
      <c r="AY1386" s="419"/>
      <c r="AZ1386" s="419"/>
      <c r="BB1386" s="419"/>
      <c r="BC1386" s="419"/>
      <c r="BD1386" s="419"/>
      <c r="BF1386" s="419"/>
      <c r="BG1386" s="419"/>
      <c r="BH1386" s="419"/>
      <c r="BJ1386" s="419"/>
      <c r="BK1386" s="419"/>
      <c r="BL1386" s="419"/>
      <c r="BN1386" s="419"/>
      <c r="BO1386" s="419"/>
      <c r="BP1386" s="419"/>
      <c r="BR1386" s="419"/>
      <c r="BS1386" s="419"/>
      <c r="BT1386" s="419"/>
      <c r="BV1386" s="419"/>
      <c r="BW1386" s="419"/>
      <c r="BX1386" s="397"/>
      <c r="BZ1386" s="449"/>
      <c r="CB1386" s="419"/>
      <c r="CC1386" s="419"/>
      <c r="CD1386" s="419"/>
      <c r="CF1386" s="419"/>
      <c r="CG1386" s="419"/>
      <c r="CH1386" s="419"/>
    </row>
    <row r="1387" spans="3:86" ht="21" thickBot="1">
      <c r="C1387" s="425"/>
      <c r="P1387" s="431"/>
      <c r="R1387" s="419"/>
      <c r="S1387" s="446"/>
      <c r="T1387" s="419"/>
      <c r="V1387" s="196"/>
      <c r="W1387" s="419"/>
      <c r="X1387" s="419"/>
      <c r="Z1387" s="419"/>
      <c r="AA1387" s="419"/>
      <c r="AB1387" s="419"/>
      <c r="AD1387" s="419"/>
      <c r="AE1387" s="419"/>
      <c r="AF1387" s="419"/>
      <c r="AH1387" s="419"/>
      <c r="AI1387" s="419"/>
      <c r="AJ1387" s="419"/>
      <c r="AL1387" s="419"/>
      <c r="AM1387" s="419"/>
      <c r="AN1387" s="403"/>
      <c r="AO1387" s="419"/>
      <c r="AP1387" s="419"/>
      <c r="AQ1387" s="419"/>
      <c r="AR1387" s="419"/>
      <c r="AS1387" s="419"/>
      <c r="AT1387" s="419"/>
      <c r="AU1387" s="419"/>
      <c r="AV1387" s="419"/>
      <c r="AX1387" s="419"/>
      <c r="AY1387" s="419"/>
      <c r="AZ1387" s="419"/>
      <c r="BB1387" s="419"/>
      <c r="BC1387" s="419"/>
      <c r="BD1387" s="419"/>
      <c r="BF1387" s="419"/>
      <c r="BG1387" s="419"/>
      <c r="BH1387" s="419"/>
      <c r="BJ1387" s="419"/>
      <c r="BK1387" s="419"/>
      <c r="BL1387" s="419"/>
      <c r="BN1387" s="419"/>
      <c r="BO1387" s="419"/>
      <c r="BP1387" s="419"/>
      <c r="BR1387" s="419"/>
      <c r="BS1387" s="419"/>
      <c r="BT1387" s="419"/>
      <c r="BV1387" s="419"/>
      <c r="BW1387" s="419"/>
      <c r="BX1387" s="397"/>
      <c r="BZ1387" s="449"/>
      <c r="CB1387" s="419"/>
      <c r="CC1387" s="419"/>
      <c r="CD1387" s="419"/>
      <c r="CF1387" s="419"/>
      <c r="CG1387" s="419"/>
      <c r="CH1387" s="419"/>
    </row>
    <row r="1388" spans="3:86" ht="21" thickBot="1">
      <c r="C1388" s="425"/>
      <c r="P1388" s="431"/>
      <c r="R1388" s="419"/>
      <c r="S1388" s="446"/>
      <c r="T1388" s="419"/>
      <c r="V1388" s="196"/>
      <c r="W1388" s="419"/>
      <c r="X1388" s="419"/>
      <c r="Z1388" s="419"/>
      <c r="AA1388" s="419"/>
      <c r="AB1388" s="419"/>
      <c r="AD1388" s="419"/>
      <c r="AE1388" s="419"/>
      <c r="AF1388" s="419"/>
      <c r="AH1388" s="419"/>
      <c r="AI1388" s="419"/>
      <c r="AJ1388" s="419"/>
      <c r="AL1388" s="419"/>
      <c r="AM1388" s="419"/>
      <c r="AN1388" s="403"/>
      <c r="AO1388" s="419"/>
      <c r="AP1388" s="419"/>
      <c r="AQ1388" s="419"/>
      <c r="AR1388" s="419"/>
      <c r="AS1388" s="419"/>
      <c r="AT1388" s="419"/>
      <c r="AU1388" s="419"/>
      <c r="AV1388" s="419"/>
      <c r="AX1388" s="419"/>
      <c r="AY1388" s="419"/>
      <c r="AZ1388" s="419"/>
      <c r="BB1388" s="419"/>
      <c r="BC1388" s="419"/>
      <c r="BD1388" s="419"/>
      <c r="BF1388" s="419"/>
      <c r="BG1388" s="419"/>
      <c r="BH1388" s="419"/>
      <c r="BJ1388" s="419"/>
      <c r="BK1388" s="419"/>
      <c r="BL1388" s="419"/>
      <c r="BN1388" s="419"/>
      <c r="BO1388" s="419"/>
      <c r="BP1388" s="419"/>
      <c r="BR1388" s="419"/>
      <c r="BS1388" s="419"/>
      <c r="BT1388" s="419"/>
      <c r="BV1388" s="419"/>
      <c r="BW1388" s="419"/>
      <c r="BX1388" s="397"/>
      <c r="BZ1388" s="449"/>
      <c r="CB1388" s="419"/>
      <c r="CC1388" s="419"/>
      <c r="CD1388" s="419"/>
      <c r="CF1388" s="419"/>
      <c r="CG1388" s="419"/>
      <c r="CH1388" s="419"/>
    </row>
    <row r="1389" spans="3:86" ht="21" thickBot="1">
      <c r="C1389" s="425"/>
      <c r="P1389" s="431"/>
      <c r="R1389" s="419"/>
      <c r="S1389" s="446"/>
      <c r="T1389" s="419"/>
      <c r="V1389" s="196"/>
      <c r="W1389" s="419"/>
      <c r="X1389" s="419"/>
      <c r="Z1389" s="419"/>
      <c r="AA1389" s="419"/>
      <c r="AB1389" s="419"/>
      <c r="AD1389" s="419"/>
      <c r="AE1389" s="419"/>
      <c r="AF1389" s="419"/>
      <c r="AH1389" s="419"/>
      <c r="AI1389" s="419"/>
      <c r="AJ1389" s="419"/>
      <c r="AL1389" s="419"/>
      <c r="AM1389" s="419"/>
      <c r="AN1389" s="403"/>
      <c r="AO1389" s="419"/>
      <c r="AP1389" s="419"/>
      <c r="AQ1389" s="419"/>
      <c r="AR1389" s="419"/>
      <c r="AS1389" s="419"/>
      <c r="AT1389" s="419"/>
      <c r="AU1389" s="419"/>
      <c r="AV1389" s="419"/>
      <c r="AX1389" s="419"/>
      <c r="AY1389" s="419"/>
      <c r="AZ1389" s="419"/>
      <c r="BB1389" s="419"/>
      <c r="BC1389" s="419"/>
      <c r="BD1389" s="419"/>
      <c r="BF1389" s="419"/>
      <c r="BG1389" s="419"/>
      <c r="BH1389" s="419"/>
      <c r="BJ1389" s="419"/>
      <c r="BK1389" s="419"/>
      <c r="BL1389" s="419"/>
      <c r="BN1389" s="419"/>
      <c r="BO1389" s="419"/>
      <c r="BP1389" s="419"/>
      <c r="BR1389" s="419"/>
      <c r="BS1389" s="419"/>
      <c r="BT1389" s="419"/>
      <c r="BV1389" s="419"/>
      <c r="BW1389" s="419"/>
      <c r="BX1389" s="397"/>
      <c r="BZ1389" s="449"/>
      <c r="CB1389" s="419"/>
      <c r="CC1389" s="419"/>
      <c r="CD1389" s="419"/>
      <c r="CF1389" s="419"/>
      <c r="CG1389" s="419"/>
      <c r="CH1389" s="419"/>
    </row>
    <row r="1390" spans="3:86" ht="21" thickBot="1">
      <c r="C1390" s="425"/>
      <c r="P1390" s="431"/>
      <c r="R1390" s="419"/>
      <c r="S1390" s="446"/>
      <c r="T1390" s="419"/>
      <c r="V1390" s="196"/>
      <c r="W1390" s="419"/>
      <c r="X1390" s="419"/>
      <c r="Z1390" s="419"/>
      <c r="AA1390" s="419"/>
      <c r="AB1390" s="419"/>
      <c r="AD1390" s="419"/>
      <c r="AE1390" s="419"/>
      <c r="AF1390" s="419"/>
      <c r="AH1390" s="419"/>
      <c r="AI1390" s="419"/>
      <c r="AJ1390" s="419"/>
      <c r="AL1390" s="419"/>
      <c r="AM1390" s="419"/>
      <c r="AN1390" s="403"/>
      <c r="AO1390" s="419"/>
      <c r="AP1390" s="419"/>
      <c r="AQ1390" s="419"/>
      <c r="AR1390" s="419"/>
      <c r="AS1390" s="419"/>
      <c r="AT1390" s="419"/>
      <c r="AU1390" s="419"/>
      <c r="AV1390" s="419"/>
      <c r="AX1390" s="419"/>
      <c r="AY1390" s="419"/>
      <c r="AZ1390" s="419"/>
      <c r="BB1390" s="419"/>
      <c r="BC1390" s="419"/>
      <c r="BD1390" s="419"/>
      <c r="BF1390" s="419"/>
      <c r="BG1390" s="419"/>
      <c r="BH1390" s="419"/>
      <c r="BJ1390" s="419"/>
      <c r="BK1390" s="419"/>
      <c r="BL1390" s="419"/>
      <c r="BN1390" s="419"/>
      <c r="BO1390" s="419"/>
      <c r="BP1390" s="419"/>
      <c r="BR1390" s="419"/>
      <c r="BS1390" s="419"/>
      <c r="BT1390" s="419"/>
      <c r="BV1390" s="419"/>
      <c r="BW1390" s="419"/>
      <c r="BX1390" s="397"/>
      <c r="BZ1390" s="449"/>
      <c r="CB1390" s="419"/>
      <c r="CC1390" s="419"/>
      <c r="CD1390" s="419"/>
      <c r="CF1390" s="419"/>
      <c r="CG1390" s="419"/>
      <c r="CH1390" s="419"/>
    </row>
    <row r="1391" spans="3:86" ht="21" thickBot="1">
      <c r="C1391" s="425"/>
      <c r="P1391" s="431"/>
      <c r="R1391" s="419"/>
      <c r="S1391" s="446"/>
      <c r="T1391" s="419"/>
      <c r="V1391" s="196"/>
      <c r="W1391" s="419"/>
      <c r="X1391" s="419"/>
      <c r="Z1391" s="419"/>
      <c r="AA1391" s="419"/>
      <c r="AB1391" s="419"/>
      <c r="AD1391" s="419"/>
      <c r="AE1391" s="419"/>
      <c r="AF1391" s="419"/>
      <c r="AH1391" s="419"/>
      <c r="AI1391" s="419"/>
      <c r="AJ1391" s="419"/>
      <c r="AL1391" s="419"/>
      <c r="AM1391" s="419"/>
      <c r="AN1391" s="403"/>
      <c r="AO1391" s="419"/>
      <c r="AP1391" s="419"/>
      <c r="AQ1391" s="419"/>
      <c r="AR1391" s="419"/>
      <c r="AS1391" s="419"/>
      <c r="AT1391" s="419"/>
      <c r="AU1391" s="419"/>
      <c r="AV1391" s="419"/>
      <c r="AX1391" s="419"/>
      <c r="AY1391" s="419"/>
      <c r="AZ1391" s="419"/>
      <c r="BB1391" s="419"/>
      <c r="BC1391" s="419"/>
      <c r="BD1391" s="419"/>
      <c r="BF1391" s="419"/>
      <c r="BG1391" s="419"/>
      <c r="BH1391" s="419"/>
      <c r="BJ1391" s="419"/>
      <c r="BK1391" s="419"/>
      <c r="BL1391" s="419"/>
      <c r="BN1391" s="419"/>
      <c r="BO1391" s="419"/>
      <c r="BP1391" s="419"/>
      <c r="BR1391" s="419"/>
      <c r="BS1391" s="419"/>
      <c r="BT1391" s="419"/>
      <c r="BV1391" s="419"/>
      <c r="BW1391" s="419"/>
      <c r="BX1391" s="397"/>
      <c r="BZ1391" s="449"/>
      <c r="CB1391" s="419"/>
      <c r="CC1391" s="419"/>
      <c r="CD1391" s="419"/>
      <c r="CF1391" s="419"/>
      <c r="CG1391" s="419"/>
      <c r="CH1391" s="419"/>
    </row>
    <row r="1392" spans="3:86" ht="21" thickBot="1">
      <c r="C1392" s="425"/>
      <c r="P1392" s="431"/>
      <c r="R1392" s="419"/>
      <c r="S1392" s="446"/>
      <c r="T1392" s="419"/>
      <c r="V1392" s="196"/>
      <c r="W1392" s="419"/>
      <c r="X1392" s="419"/>
      <c r="Z1392" s="419"/>
      <c r="AA1392" s="419"/>
      <c r="AB1392" s="419"/>
      <c r="AD1392" s="419"/>
      <c r="AE1392" s="419"/>
      <c r="AF1392" s="419"/>
      <c r="AH1392" s="419"/>
      <c r="AI1392" s="419"/>
      <c r="AJ1392" s="419"/>
      <c r="AL1392" s="419"/>
      <c r="AM1392" s="419"/>
      <c r="AN1392" s="403"/>
      <c r="AO1392" s="419"/>
      <c r="AP1392" s="419"/>
      <c r="AQ1392" s="419"/>
      <c r="AR1392" s="419"/>
      <c r="AS1392" s="419"/>
      <c r="AT1392" s="419"/>
      <c r="AU1392" s="419"/>
      <c r="AV1392" s="419"/>
      <c r="AX1392" s="419"/>
      <c r="AY1392" s="419"/>
      <c r="AZ1392" s="419"/>
      <c r="BB1392" s="419"/>
      <c r="BC1392" s="419"/>
      <c r="BD1392" s="419"/>
      <c r="BF1392" s="419"/>
      <c r="BG1392" s="419"/>
      <c r="BH1392" s="419"/>
      <c r="BJ1392" s="419"/>
      <c r="BK1392" s="419"/>
      <c r="BL1392" s="419"/>
      <c r="BN1392" s="419"/>
      <c r="BO1392" s="419"/>
      <c r="BP1392" s="419"/>
      <c r="BR1392" s="419"/>
      <c r="BS1392" s="419"/>
      <c r="BT1392" s="419"/>
      <c r="BV1392" s="419"/>
      <c r="BW1392" s="419"/>
      <c r="BX1392" s="397"/>
      <c r="BZ1392" s="449"/>
      <c r="CB1392" s="419"/>
      <c r="CC1392" s="419"/>
      <c r="CD1392" s="419"/>
      <c r="CF1392" s="419"/>
      <c r="CG1392" s="419"/>
      <c r="CH1392" s="419"/>
    </row>
    <row r="1393" spans="3:86" ht="21" thickBot="1">
      <c r="C1393" s="425"/>
      <c r="P1393" s="431"/>
      <c r="R1393" s="419"/>
      <c r="S1393" s="446"/>
      <c r="T1393" s="419"/>
      <c r="V1393" s="196"/>
      <c r="W1393" s="419"/>
      <c r="X1393" s="419"/>
      <c r="Z1393" s="419"/>
      <c r="AA1393" s="419"/>
      <c r="AB1393" s="419"/>
      <c r="AD1393" s="419"/>
      <c r="AE1393" s="419"/>
      <c r="AF1393" s="419"/>
      <c r="AH1393" s="419"/>
      <c r="AI1393" s="419"/>
      <c r="AJ1393" s="419"/>
      <c r="AL1393" s="419"/>
      <c r="AM1393" s="419"/>
      <c r="AN1393" s="403"/>
      <c r="AO1393" s="419"/>
      <c r="AP1393" s="419"/>
      <c r="AQ1393" s="419"/>
      <c r="AR1393" s="419"/>
      <c r="AS1393" s="419"/>
      <c r="AT1393" s="419"/>
      <c r="AU1393" s="419"/>
      <c r="AV1393" s="419"/>
      <c r="AX1393" s="419"/>
      <c r="AY1393" s="419"/>
      <c r="AZ1393" s="419"/>
      <c r="BB1393" s="419"/>
      <c r="BC1393" s="419"/>
      <c r="BD1393" s="419"/>
      <c r="BF1393" s="419"/>
      <c r="BG1393" s="419"/>
      <c r="BH1393" s="419"/>
      <c r="BJ1393" s="419"/>
      <c r="BK1393" s="419"/>
      <c r="BL1393" s="419"/>
      <c r="BN1393" s="419"/>
      <c r="BO1393" s="419"/>
      <c r="BP1393" s="419"/>
      <c r="BR1393" s="419"/>
      <c r="BS1393" s="419"/>
      <c r="BT1393" s="419"/>
      <c r="BV1393" s="419"/>
      <c r="BW1393" s="419"/>
      <c r="BX1393" s="397"/>
      <c r="BZ1393" s="449"/>
      <c r="CB1393" s="419"/>
      <c r="CC1393" s="419"/>
      <c r="CD1393" s="419"/>
      <c r="CF1393" s="419"/>
      <c r="CG1393" s="419"/>
      <c r="CH1393" s="419"/>
    </row>
    <row r="1394" spans="3:86" ht="21" thickBot="1">
      <c r="C1394" s="425"/>
      <c r="P1394" s="431"/>
      <c r="R1394" s="419"/>
      <c r="S1394" s="446"/>
      <c r="T1394" s="419"/>
      <c r="V1394" s="196"/>
      <c r="W1394" s="419"/>
      <c r="X1394" s="419"/>
      <c r="Z1394" s="419"/>
      <c r="AA1394" s="419"/>
      <c r="AB1394" s="419"/>
      <c r="AD1394" s="419"/>
      <c r="AE1394" s="419"/>
      <c r="AF1394" s="419"/>
      <c r="AH1394" s="419"/>
      <c r="AI1394" s="419"/>
      <c r="AJ1394" s="419"/>
      <c r="AL1394" s="419"/>
      <c r="AM1394" s="419"/>
      <c r="AN1394" s="403"/>
      <c r="AO1394" s="419"/>
      <c r="AP1394" s="419"/>
      <c r="AQ1394" s="419"/>
      <c r="AR1394" s="419"/>
      <c r="AS1394" s="419"/>
      <c r="AT1394" s="419"/>
      <c r="AU1394" s="419"/>
      <c r="AV1394" s="419"/>
      <c r="AX1394" s="419"/>
      <c r="AY1394" s="419"/>
      <c r="AZ1394" s="419"/>
      <c r="BB1394" s="419"/>
      <c r="BC1394" s="419"/>
      <c r="BD1394" s="419"/>
      <c r="BF1394" s="419"/>
      <c r="BG1394" s="419"/>
      <c r="BH1394" s="419"/>
      <c r="BJ1394" s="419"/>
      <c r="BK1394" s="419"/>
      <c r="BL1394" s="419"/>
      <c r="BN1394" s="419"/>
      <c r="BO1394" s="419"/>
      <c r="BP1394" s="419"/>
      <c r="BR1394" s="419"/>
      <c r="BS1394" s="419"/>
      <c r="BT1394" s="419"/>
      <c r="BV1394" s="419"/>
      <c r="BW1394" s="419"/>
      <c r="BX1394" s="397"/>
      <c r="BZ1394" s="449"/>
      <c r="CB1394" s="419"/>
      <c r="CC1394" s="419"/>
      <c r="CD1394" s="419"/>
      <c r="CF1394" s="419"/>
      <c r="CG1394" s="419"/>
      <c r="CH1394" s="419"/>
    </row>
    <row r="1395" spans="3:86" ht="21" thickBot="1">
      <c r="C1395" s="425"/>
      <c r="P1395" s="431"/>
      <c r="R1395" s="419"/>
      <c r="S1395" s="446"/>
      <c r="T1395" s="419"/>
      <c r="V1395" s="196"/>
      <c r="W1395" s="419"/>
      <c r="X1395" s="419"/>
      <c r="Z1395" s="419"/>
      <c r="AA1395" s="419"/>
      <c r="AB1395" s="419"/>
      <c r="AD1395" s="419"/>
      <c r="AE1395" s="419"/>
      <c r="AF1395" s="419"/>
      <c r="AH1395" s="419"/>
      <c r="AI1395" s="419"/>
      <c r="AJ1395" s="419"/>
      <c r="AL1395" s="419"/>
      <c r="AM1395" s="419"/>
      <c r="AN1395" s="403"/>
      <c r="AO1395" s="419"/>
      <c r="AP1395" s="419"/>
      <c r="AQ1395" s="419"/>
      <c r="AR1395" s="419"/>
      <c r="AS1395" s="419"/>
      <c r="AT1395" s="419"/>
      <c r="AU1395" s="419"/>
      <c r="AV1395" s="419"/>
      <c r="AX1395" s="419"/>
      <c r="AY1395" s="419"/>
      <c r="AZ1395" s="419"/>
      <c r="BB1395" s="419"/>
      <c r="BC1395" s="419"/>
      <c r="BD1395" s="419"/>
      <c r="BF1395" s="419"/>
      <c r="BG1395" s="419"/>
      <c r="BH1395" s="419"/>
      <c r="BJ1395" s="419"/>
      <c r="BK1395" s="419"/>
      <c r="BL1395" s="419"/>
      <c r="BN1395" s="419"/>
      <c r="BO1395" s="419"/>
      <c r="BP1395" s="419"/>
      <c r="BR1395" s="419"/>
      <c r="BS1395" s="419"/>
      <c r="BT1395" s="419"/>
      <c r="BV1395" s="419"/>
      <c r="BW1395" s="419"/>
      <c r="BX1395" s="397"/>
      <c r="BZ1395" s="449"/>
      <c r="CB1395" s="419"/>
      <c r="CC1395" s="419"/>
      <c r="CD1395" s="419"/>
      <c r="CF1395" s="419"/>
      <c r="CG1395" s="419"/>
      <c r="CH1395" s="419"/>
    </row>
    <row r="1396" spans="3:86" ht="21" thickBot="1">
      <c r="C1396" s="425"/>
      <c r="P1396" s="431"/>
      <c r="R1396" s="419"/>
      <c r="S1396" s="446"/>
      <c r="T1396" s="419"/>
      <c r="V1396" s="196"/>
      <c r="W1396" s="419"/>
      <c r="X1396" s="419"/>
      <c r="Z1396" s="419"/>
      <c r="AA1396" s="419"/>
      <c r="AB1396" s="419"/>
      <c r="AD1396" s="419"/>
      <c r="AE1396" s="419"/>
      <c r="AF1396" s="419"/>
      <c r="AH1396" s="419"/>
      <c r="AI1396" s="419"/>
      <c r="AJ1396" s="419"/>
      <c r="AL1396" s="419"/>
      <c r="AM1396" s="419"/>
      <c r="AN1396" s="403"/>
      <c r="AO1396" s="419"/>
      <c r="AP1396" s="419"/>
      <c r="AQ1396" s="419"/>
      <c r="AR1396" s="419"/>
      <c r="AS1396" s="419"/>
      <c r="AT1396" s="419"/>
      <c r="AU1396" s="419"/>
      <c r="AV1396" s="419"/>
      <c r="AX1396" s="419"/>
      <c r="AY1396" s="419"/>
      <c r="AZ1396" s="419"/>
      <c r="BB1396" s="419"/>
      <c r="BC1396" s="419"/>
      <c r="BD1396" s="419"/>
      <c r="BF1396" s="419"/>
      <c r="BG1396" s="419"/>
      <c r="BH1396" s="419"/>
      <c r="BJ1396" s="419"/>
      <c r="BK1396" s="419"/>
      <c r="BL1396" s="419"/>
      <c r="BN1396" s="419"/>
      <c r="BO1396" s="419"/>
      <c r="BP1396" s="419"/>
      <c r="BR1396" s="419"/>
      <c r="BS1396" s="419"/>
      <c r="BT1396" s="419"/>
      <c r="BV1396" s="419"/>
      <c r="BW1396" s="419"/>
      <c r="BX1396" s="397"/>
      <c r="BZ1396" s="449"/>
      <c r="CB1396" s="419"/>
      <c r="CC1396" s="419"/>
      <c r="CD1396" s="419"/>
      <c r="CF1396" s="419"/>
      <c r="CG1396" s="419"/>
      <c r="CH1396" s="419"/>
    </row>
    <row r="1397" spans="3:86" ht="21" thickBot="1">
      <c r="C1397" s="425"/>
      <c r="P1397" s="431"/>
      <c r="R1397" s="419"/>
      <c r="S1397" s="446"/>
      <c r="T1397" s="419"/>
      <c r="V1397" s="196"/>
      <c r="W1397" s="419"/>
      <c r="X1397" s="419"/>
      <c r="Z1397" s="419"/>
      <c r="AA1397" s="419"/>
      <c r="AB1397" s="419"/>
      <c r="AD1397" s="419"/>
      <c r="AE1397" s="419"/>
      <c r="AF1397" s="419"/>
      <c r="AH1397" s="419"/>
      <c r="AI1397" s="419"/>
      <c r="AJ1397" s="419"/>
      <c r="AL1397" s="419"/>
      <c r="AM1397" s="419"/>
      <c r="AN1397" s="403"/>
      <c r="AO1397" s="419"/>
      <c r="AP1397" s="419"/>
      <c r="AQ1397" s="419"/>
      <c r="AR1397" s="419"/>
      <c r="AS1397" s="419"/>
      <c r="AT1397" s="419"/>
      <c r="AU1397" s="419"/>
      <c r="AV1397" s="419"/>
      <c r="AX1397" s="419"/>
      <c r="AY1397" s="419"/>
      <c r="AZ1397" s="419"/>
      <c r="BB1397" s="419"/>
      <c r="BC1397" s="419"/>
      <c r="BD1397" s="419"/>
      <c r="BF1397" s="419"/>
      <c r="BG1397" s="419"/>
      <c r="BH1397" s="419"/>
      <c r="BJ1397" s="419"/>
      <c r="BK1397" s="419"/>
      <c r="BL1397" s="419"/>
      <c r="BN1397" s="419"/>
      <c r="BO1397" s="419"/>
      <c r="BP1397" s="419"/>
      <c r="BR1397" s="419"/>
      <c r="BS1397" s="419"/>
      <c r="BT1397" s="419"/>
      <c r="BV1397" s="419"/>
      <c r="BW1397" s="419"/>
      <c r="BX1397" s="397"/>
      <c r="BZ1397" s="449"/>
      <c r="CB1397" s="419"/>
      <c r="CC1397" s="419"/>
      <c r="CD1397" s="419"/>
      <c r="CF1397" s="419"/>
      <c r="CG1397" s="419"/>
      <c r="CH1397" s="419"/>
    </row>
    <row r="1398" spans="3:86" ht="21" thickBot="1">
      <c r="C1398" s="425"/>
      <c r="P1398" s="431"/>
      <c r="R1398" s="419"/>
      <c r="S1398" s="446"/>
      <c r="T1398" s="419"/>
      <c r="V1398" s="196"/>
      <c r="W1398" s="419"/>
      <c r="X1398" s="419"/>
      <c r="Z1398" s="419"/>
      <c r="AA1398" s="419"/>
      <c r="AB1398" s="419"/>
      <c r="AD1398" s="419"/>
      <c r="AE1398" s="419"/>
      <c r="AF1398" s="419"/>
      <c r="AH1398" s="419"/>
      <c r="AI1398" s="419"/>
      <c r="AJ1398" s="419"/>
      <c r="AL1398" s="419"/>
      <c r="AM1398" s="419"/>
      <c r="AN1398" s="403"/>
      <c r="AO1398" s="419"/>
      <c r="AP1398" s="419"/>
      <c r="AQ1398" s="419"/>
      <c r="AR1398" s="419"/>
      <c r="AS1398" s="419"/>
      <c r="AT1398" s="419"/>
      <c r="AU1398" s="419"/>
      <c r="AV1398" s="419"/>
      <c r="AX1398" s="419"/>
      <c r="AY1398" s="419"/>
      <c r="AZ1398" s="419"/>
      <c r="BB1398" s="419"/>
      <c r="BC1398" s="419"/>
      <c r="BD1398" s="419"/>
      <c r="BF1398" s="419"/>
      <c r="BG1398" s="419"/>
      <c r="BH1398" s="419"/>
      <c r="BJ1398" s="419"/>
      <c r="BK1398" s="419"/>
      <c r="BL1398" s="419"/>
      <c r="BN1398" s="419"/>
      <c r="BO1398" s="419"/>
      <c r="BP1398" s="419"/>
      <c r="BR1398" s="419"/>
      <c r="BS1398" s="419"/>
      <c r="BT1398" s="419"/>
      <c r="BV1398" s="419"/>
      <c r="BW1398" s="419"/>
      <c r="BX1398" s="397"/>
      <c r="BZ1398" s="449"/>
      <c r="CB1398" s="419"/>
      <c r="CC1398" s="419"/>
      <c r="CD1398" s="419"/>
      <c r="CF1398" s="419"/>
      <c r="CG1398" s="419"/>
      <c r="CH1398" s="419"/>
    </row>
    <row r="1399" spans="3:86" ht="21" thickBot="1">
      <c r="C1399" s="425"/>
      <c r="P1399" s="431"/>
      <c r="R1399" s="419"/>
      <c r="S1399" s="446"/>
      <c r="T1399" s="419"/>
      <c r="V1399" s="196"/>
      <c r="W1399" s="419"/>
      <c r="X1399" s="419"/>
      <c r="Z1399" s="419"/>
      <c r="AA1399" s="419"/>
      <c r="AB1399" s="419"/>
      <c r="AD1399" s="419"/>
      <c r="AE1399" s="419"/>
      <c r="AF1399" s="419"/>
      <c r="AH1399" s="419"/>
      <c r="AI1399" s="419"/>
      <c r="AJ1399" s="419"/>
      <c r="AL1399" s="419"/>
      <c r="AM1399" s="419"/>
      <c r="AN1399" s="403"/>
      <c r="AO1399" s="419"/>
      <c r="AP1399" s="419"/>
      <c r="AQ1399" s="419"/>
      <c r="AR1399" s="419"/>
      <c r="AS1399" s="419"/>
      <c r="AT1399" s="419"/>
      <c r="AU1399" s="419"/>
      <c r="AV1399" s="419"/>
      <c r="AX1399" s="419"/>
      <c r="AY1399" s="419"/>
      <c r="AZ1399" s="419"/>
      <c r="BB1399" s="419"/>
      <c r="BC1399" s="419"/>
      <c r="BD1399" s="419"/>
      <c r="BF1399" s="419"/>
      <c r="BG1399" s="419"/>
      <c r="BH1399" s="419"/>
      <c r="BJ1399" s="419"/>
      <c r="BK1399" s="419"/>
      <c r="BL1399" s="419"/>
      <c r="BN1399" s="419"/>
      <c r="BO1399" s="419"/>
      <c r="BP1399" s="419"/>
      <c r="BR1399" s="419"/>
      <c r="BS1399" s="419"/>
      <c r="BT1399" s="419"/>
      <c r="BV1399" s="419"/>
      <c r="BW1399" s="419"/>
      <c r="BX1399" s="397"/>
      <c r="BZ1399" s="449"/>
      <c r="CB1399" s="419"/>
      <c r="CC1399" s="419"/>
      <c r="CD1399" s="419"/>
      <c r="CF1399" s="419"/>
      <c r="CG1399" s="419"/>
      <c r="CH1399" s="419"/>
    </row>
    <row r="1400" spans="3:86" ht="21" thickBot="1">
      <c r="C1400" s="425"/>
      <c r="P1400" s="431"/>
      <c r="R1400" s="419"/>
      <c r="S1400" s="446"/>
      <c r="T1400" s="419"/>
      <c r="V1400" s="196"/>
      <c r="W1400" s="419"/>
      <c r="X1400" s="419"/>
      <c r="Z1400" s="419"/>
      <c r="AA1400" s="419"/>
      <c r="AB1400" s="419"/>
      <c r="AD1400" s="419"/>
      <c r="AE1400" s="419"/>
      <c r="AF1400" s="419"/>
      <c r="AH1400" s="419"/>
      <c r="AI1400" s="419"/>
      <c r="AJ1400" s="419"/>
      <c r="AL1400" s="419"/>
      <c r="AM1400" s="419"/>
      <c r="AN1400" s="403"/>
      <c r="AO1400" s="419"/>
      <c r="AP1400" s="419"/>
      <c r="AQ1400" s="419"/>
      <c r="AR1400" s="419"/>
      <c r="AS1400" s="419"/>
      <c r="AT1400" s="419"/>
      <c r="AU1400" s="419"/>
      <c r="AV1400" s="419"/>
      <c r="AX1400" s="419"/>
      <c r="AY1400" s="419"/>
      <c r="AZ1400" s="419"/>
      <c r="BB1400" s="419"/>
      <c r="BC1400" s="419"/>
      <c r="BD1400" s="419"/>
      <c r="BF1400" s="419"/>
      <c r="BG1400" s="419"/>
      <c r="BH1400" s="419"/>
      <c r="BJ1400" s="419"/>
      <c r="BK1400" s="419"/>
      <c r="BL1400" s="419"/>
      <c r="BN1400" s="419"/>
      <c r="BO1400" s="419"/>
      <c r="BP1400" s="419"/>
      <c r="BR1400" s="419"/>
      <c r="BS1400" s="419"/>
      <c r="BT1400" s="419"/>
      <c r="BV1400" s="419"/>
      <c r="BW1400" s="419"/>
      <c r="BX1400" s="397"/>
      <c r="BZ1400" s="449"/>
      <c r="CB1400" s="419"/>
      <c r="CC1400" s="419"/>
      <c r="CD1400" s="419"/>
      <c r="CF1400" s="419"/>
      <c r="CG1400" s="419"/>
      <c r="CH1400" s="419"/>
    </row>
    <row r="1401" spans="3:86" ht="21" thickBot="1">
      <c r="C1401" s="425"/>
      <c r="P1401" s="431"/>
      <c r="R1401" s="419"/>
      <c r="S1401" s="446"/>
      <c r="T1401" s="419"/>
      <c r="V1401" s="196"/>
      <c r="W1401" s="419"/>
      <c r="X1401" s="419"/>
      <c r="Z1401" s="419"/>
      <c r="AA1401" s="419"/>
      <c r="AB1401" s="419"/>
      <c r="AD1401" s="419"/>
      <c r="AE1401" s="419"/>
      <c r="AF1401" s="419"/>
      <c r="AH1401" s="419"/>
      <c r="AI1401" s="419"/>
      <c r="AJ1401" s="419"/>
      <c r="AL1401" s="419"/>
      <c r="AM1401" s="419"/>
      <c r="AN1401" s="403"/>
      <c r="AO1401" s="419"/>
      <c r="AP1401" s="419"/>
      <c r="AQ1401" s="419"/>
      <c r="AR1401" s="419"/>
      <c r="AS1401" s="419"/>
      <c r="AT1401" s="419"/>
      <c r="AU1401" s="419"/>
      <c r="AV1401" s="419"/>
      <c r="AX1401" s="419"/>
      <c r="AY1401" s="419"/>
      <c r="AZ1401" s="419"/>
      <c r="BB1401" s="419"/>
      <c r="BC1401" s="419"/>
      <c r="BD1401" s="419"/>
      <c r="BF1401" s="419"/>
      <c r="BG1401" s="419"/>
      <c r="BH1401" s="419"/>
      <c r="BJ1401" s="419"/>
      <c r="BK1401" s="419"/>
      <c r="BL1401" s="419"/>
      <c r="BN1401" s="419"/>
      <c r="BO1401" s="419"/>
      <c r="BP1401" s="419"/>
      <c r="BR1401" s="419"/>
      <c r="BS1401" s="419"/>
      <c r="BT1401" s="419"/>
      <c r="BV1401" s="419"/>
      <c r="BW1401" s="419"/>
      <c r="BX1401" s="397"/>
      <c r="BZ1401" s="449"/>
      <c r="CB1401" s="419"/>
      <c r="CC1401" s="419"/>
      <c r="CD1401" s="419"/>
      <c r="CF1401" s="419"/>
      <c r="CG1401" s="419"/>
      <c r="CH1401" s="419"/>
    </row>
    <row r="1402" spans="3:86" ht="21" thickBot="1">
      <c r="C1402" s="425"/>
      <c r="P1402" s="431"/>
      <c r="R1402" s="419"/>
      <c r="S1402" s="446"/>
      <c r="T1402" s="419"/>
      <c r="V1402" s="196"/>
      <c r="W1402" s="419"/>
      <c r="X1402" s="419"/>
      <c r="Z1402" s="419"/>
      <c r="AA1402" s="419"/>
      <c r="AB1402" s="419"/>
      <c r="AD1402" s="419"/>
      <c r="AE1402" s="419"/>
      <c r="AF1402" s="419"/>
      <c r="AH1402" s="419"/>
      <c r="AI1402" s="419"/>
      <c r="AJ1402" s="419"/>
      <c r="AL1402" s="419"/>
      <c r="AM1402" s="419"/>
      <c r="AN1402" s="403"/>
      <c r="AO1402" s="419"/>
      <c r="AP1402" s="419"/>
      <c r="AQ1402" s="419"/>
      <c r="AR1402" s="419"/>
      <c r="AS1402" s="419"/>
      <c r="AT1402" s="419"/>
      <c r="AU1402" s="419"/>
      <c r="AV1402" s="419"/>
      <c r="AX1402" s="419"/>
      <c r="AY1402" s="419"/>
      <c r="AZ1402" s="419"/>
      <c r="BB1402" s="419"/>
      <c r="BC1402" s="419"/>
      <c r="BD1402" s="419"/>
      <c r="BF1402" s="419"/>
      <c r="BG1402" s="419"/>
      <c r="BH1402" s="419"/>
      <c r="BJ1402" s="419"/>
      <c r="BK1402" s="419"/>
      <c r="BL1402" s="419"/>
      <c r="BN1402" s="419"/>
      <c r="BO1402" s="419"/>
      <c r="BP1402" s="419"/>
      <c r="BR1402" s="419"/>
      <c r="BS1402" s="419"/>
      <c r="BT1402" s="419"/>
      <c r="BV1402" s="419"/>
      <c r="BW1402" s="419"/>
      <c r="BX1402" s="397"/>
      <c r="BZ1402" s="449"/>
      <c r="CB1402" s="419"/>
      <c r="CC1402" s="419"/>
      <c r="CD1402" s="419"/>
      <c r="CF1402" s="419"/>
      <c r="CG1402" s="419"/>
      <c r="CH1402" s="419"/>
    </row>
    <row r="1403" spans="3:86" ht="21" thickBot="1">
      <c r="C1403" s="425"/>
      <c r="P1403" s="431"/>
      <c r="R1403" s="419"/>
      <c r="S1403" s="446"/>
      <c r="T1403" s="419"/>
      <c r="V1403" s="196"/>
      <c r="W1403" s="419"/>
      <c r="X1403" s="419"/>
      <c r="Z1403" s="419"/>
      <c r="AA1403" s="419"/>
      <c r="AB1403" s="419"/>
      <c r="AD1403" s="419"/>
      <c r="AE1403" s="419"/>
      <c r="AF1403" s="419"/>
      <c r="AH1403" s="419"/>
      <c r="AI1403" s="419"/>
      <c r="AJ1403" s="419"/>
      <c r="AL1403" s="419"/>
      <c r="AM1403" s="419"/>
      <c r="AN1403" s="403"/>
      <c r="AO1403" s="419"/>
      <c r="AP1403" s="419"/>
      <c r="AQ1403" s="419"/>
      <c r="AR1403" s="419"/>
      <c r="AS1403" s="419"/>
      <c r="AT1403" s="419"/>
      <c r="AU1403" s="419"/>
      <c r="AV1403" s="419"/>
      <c r="AX1403" s="419"/>
      <c r="AY1403" s="419"/>
      <c r="AZ1403" s="419"/>
      <c r="BB1403" s="419"/>
      <c r="BC1403" s="419"/>
      <c r="BD1403" s="419"/>
      <c r="BF1403" s="419"/>
      <c r="BG1403" s="419"/>
      <c r="BH1403" s="419"/>
      <c r="BJ1403" s="419"/>
      <c r="BK1403" s="419"/>
      <c r="BL1403" s="419"/>
      <c r="BN1403" s="419"/>
      <c r="BO1403" s="419"/>
      <c r="BP1403" s="419"/>
      <c r="BR1403" s="419"/>
      <c r="BS1403" s="419"/>
      <c r="BT1403" s="419"/>
      <c r="BV1403" s="419"/>
      <c r="BW1403" s="419"/>
      <c r="BX1403" s="397"/>
      <c r="BZ1403" s="449"/>
      <c r="CB1403" s="419"/>
      <c r="CC1403" s="419"/>
      <c r="CD1403" s="419"/>
      <c r="CF1403" s="419"/>
      <c r="CG1403" s="419"/>
      <c r="CH1403" s="419"/>
    </row>
    <row r="1404" spans="3:86" ht="21" thickBot="1">
      <c r="C1404" s="425"/>
      <c r="P1404" s="431"/>
      <c r="R1404" s="419"/>
      <c r="S1404" s="446"/>
      <c r="T1404" s="419"/>
      <c r="V1404" s="196"/>
      <c r="W1404" s="419"/>
      <c r="X1404" s="419"/>
      <c r="Z1404" s="419"/>
      <c r="AA1404" s="419"/>
      <c r="AB1404" s="419"/>
      <c r="AD1404" s="419"/>
      <c r="AE1404" s="419"/>
      <c r="AF1404" s="419"/>
      <c r="AH1404" s="419"/>
      <c r="AI1404" s="419"/>
      <c r="AJ1404" s="419"/>
      <c r="AL1404" s="419"/>
      <c r="AM1404" s="419"/>
      <c r="AN1404" s="403"/>
      <c r="AO1404" s="419"/>
      <c r="AP1404" s="419"/>
      <c r="AQ1404" s="419"/>
      <c r="AR1404" s="419"/>
      <c r="AS1404" s="419"/>
      <c r="AT1404" s="419"/>
      <c r="AU1404" s="419"/>
      <c r="AV1404" s="419"/>
      <c r="AX1404" s="419"/>
      <c r="AY1404" s="419"/>
      <c r="AZ1404" s="419"/>
      <c r="BB1404" s="419"/>
      <c r="BC1404" s="419"/>
      <c r="BD1404" s="419"/>
      <c r="BF1404" s="419"/>
      <c r="BG1404" s="419"/>
      <c r="BH1404" s="419"/>
      <c r="BJ1404" s="419"/>
      <c r="BK1404" s="419"/>
      <c r="BL1404" s="419"/>
      <c r="BN1404" s="419"/>
      <c r="BO1404" s="419"/>
      <c r="BP1404" s="419"/>
      <c r="BR1404" s="419"/>
      <c r="BS1404" s="419"/>
      <c r="BT1404" s="419"/>
      <c r="BV1404" s="419"/>
      <c r="BW1404" s="419"/>
      <c r="BX1404" s="397"/>
      <c r="BZ1404" s="449"/>
      <c r="CB1404" s="419"/>
      <c r="CC1404" s="419"/>
      <c r="CD1404" s="419"/>
      <c r="CF1404" s="419"/>
      <c r="CG1404" s="419"/>
      <c r="CH1404" s="419"/>
    </row>
    <row r="1405" spans="3:86" ht="21" thickBot="1">
      <c r="C1405" s="425"/>
      <c r="P1405" s="431"/>
      <c r="R1405" s="419"/>
      <c r="S1405" s="446"/>
      <c r="T1405" s="419"/>
      <c r="V1405" s="196"/>
      <c r="W1405" s="419"/>
      <c r="X1405" s="419"/>
      <c r="Z1405" s="419"/>
      <c r="AA1405" s="419"/>
      <c r="AB1405" s="419"/>
      <c r="AD1405" s="419"/>
      <c r="AE1405" s="419"/>
      <c r="AF1405" s="419"/>
      <c r="AH1405" s="419"/>
      <c r="AI1405" s="419"/>
      <c r="AJ1405" s="419"/>
      <c r="AL1405" s="419"/>
      <c r="AM1405" s="419"/>
      <c r="AN1405" s="403"/>
      <c r="AO1405" s="419"/>
      <c r="AP1405" s="419"/>
      <c r="AQ1405" s="419"/>
      <c r="AR1405" s="419"/>
      <c r="AS1405" s="419"/>
      <c r="AT1405" s="419"/>
      <c r="AU1405" s="419"/>
      <c r="AV1405" s="419"/>
      <c r="AX1405" s="419"/>
      <c r="AY1405" s="419"/>
      <c r="AZ1405" s="419"/>
      <c r="BB1405" s="419"/>
      <c r="BC1405" s="419"/>
      <c r="BD1405" s="419"/>
      <c r="BF1405" s="419"/>
      <c r="BG1405" s="419"/>
      <c r="BH1405" s="419"/>
      <c r="BJ1405" s="419"/>
      <c r="BK1405" s="419"/>
      <c r="BL1405" s="419"/>
      <c r="BN1405" s="419"/>
      <c r="BO1405" s="419"/>
      <c r="BP1405" s="419"/>
      <c r="BR1405" s="419"/>
      <c r="BS1405" s="419"/>
      <c r="BT1405" s="419"/>
      <c r="BV1405" s="419"/>
      <c r="BW1405" s="419"/>
      <c r="BX1405" s="397"/>
      <c r="BZ1405" s="449"/>
      <c r="CB1405" s="419"/>
      <c r="CC1405" s="419"/>
      <c r="CD1405" s="419"/>
      <c r="CF1405" s="419"/>
      <c r="CG1405" s="419"/>
      <c r="CH1405" s="419"/>
    </row>
    <row r="1406" spans="3:86" ht="21" thickBot="1">
      <c r="C1406" s="425"/>
      <c r="P1406" s="431"/>
      <c r="R1406" s="419"/>
      <c r="S1406" s="446"/>
      <c r="T1406" s="419"/>
      <c r="V1406" s="196"/>
      <c r="W1406" s="419"/>
      <c r="X1406" s="419"/>
      <c r="Z1406" s="419"/>
      <c r="AA1406" s="419"/>
      <c r="AB1406" s="419"/>
      <c r="AD1406" s="419"/>
      <c r="AE1406" s="419"/>
      <c r="AF1406" s="419"/>
      <c r="AH1406" s="419"/>
      <c r="AI1406" s="419"/>
      <c r="AJ1406" s="419"/>
      <c r="AL1406" s="419"/>
      <c r="AM1406" s="419"/>
      <c r="AN1406" s="403"/>
      <c r="AO1406" s="419"/>
      <c r="AP1406" s="419"/>
      <c r="AQ1406" s="419"/>
      <c r="AR1406" s="419"/>
      <c r="AS1406" s="419"/>
      <c r="AT1406" s="419"/>
      <c r="AU1406" s="419"/>
      <c r="AV1406" s="419"/>
      <c r="AX1406" s="419"/>
      <c r="AY1406" s="419"/>
      <c r="AZ1406" s="419"/>
      <c r="BB1406" s="419"/>
      <c r="BC1406" s="419"/>
      <c r="BD1406" s="419"/>
      <c r="BF1406" s="419"/>
      <c r="BG1406" s="419"/>
      <c r="BH1406" s="419"/>
      <c r="BJ1406" s="419"/>
      <c r="BK1406" s="419"/>
      <c r="BL1406" s="419"/>
      <c r="BN1406" s="419"/>
      <c r="BO1406" s="419"/>
      <c r="BP1406" s="419"/>
      <c r="BR1406" s="419"/>
      <c r="BS1406" s="419"/>
      <c r="BT1406" s="419"/>
      <c r="BV1406" s="419"/>
      <c r="BW1406" s="419"/>
      <c r="BX1406" s="397"/>
      <c r="BZ1406" s="449"/>
      <c r="CB1406" s="419"/>
      <c r="CC1406" s="419"/>
      <c r="CD1406" s="419"/>
      <c r="CF1406" s="419"/>
      <c r="CG1406" s="419"/>
      <c r="CH1406" s="419"/>
    </row>
    <row r="1407" spans="3:86" ht="21" thickBot="1">
      <c r="C1407" s="425"/>
      <c r="P1407" s="431"/>
      <c r="R1407" s="419"/>
      <c r="S1407" s="446"/>
      <c r="T1407" s="419"/>
      <c r="V1407" s="196"/>
      <c r="W1407" s="419"/>
      <c r="X1407" s="419"/>
      <c r="Z1407" s="419"/>
      <c r="AA1407" s="419"/>
      <c r="AB1407" s="419"/>
      <c r="AD1407" s="419"/>
      <c r="AE1407" s="419"/>
      <c r="AF1407" s="419"/>
      <c r="AH1407" s="419"/>
      <c r="AI1407" s="419"/>
      <c r="AJ1407" s="419"/>
      <c r="AL1407" s="419"/>
      <c r="AM1407" s="419"/>
      <c r="AN1407" s="403"/>
      <c r="AO1407" s="419"/>
      <c r="AP1407" s="419"/>
      <c r="AQ1407" s="419"/>
      <c r="AR1407" s="419"/>
      <c r="AS1407" s="419"/>
      <c r="AT1407" s="419"/>
      <c r="AU1407" s="419"/>
      <c r="AV1407" s="419"/>
      <c r="AX1407" s="419"/>
      <c r="AY1407" s="419"/>
      <c r="AZ1407" s="419"/>
      <c r="BB1407" s="419"/>
      <c r="BC1407" s="419"/>
      <c r="BD1407" s="419"/>
      <c r="BF1407" s="419"/>
      <c r="BG1407" s="419"/>
      <c r="BH1407" s="419"/>
      <c r="BJ1407" s="419"/>
      <c r="BK1407" s="419"/>
      <c r="BL1407" s="419"/>
      <c r="BN1407" s="419"/>
      <c r="BO1407" s="419"/>
      <c r="BP1407" s="419"/>
      <c r="BR1407" s="419"/>
      <c r="BS1407" s="419"/>
      <c r="BT1407" s="419"/>
      <c r="BV1407" s="419"/>
      <c r="BW1407" s="419"/>
      <c r="BX1407" s="397"/>
      <c r="BZ1407" s="449"/>
      <c r="CB1407" s="419"/>
      <c r="CC1407" s="419"/>
      <c r="CD1407" s="419"/>
      <c r="CF1407" s="419"/>
      <c r="CG1407" s="419"/>
      <c r="CH1407" s="419"/>
    </row>
    <row r="1408" spans="3:86" ht="21" thickBot="1">
      <c r="C1408" s="425"/>
      <c r="P1408" s="431"/>
      <c r="R1408" s="419"/>
      <c r="S1408" s="446"/>
      <c r="T1408" s="419"/>
      <c r="V1408" s="196"/>
      <c r="W1408" s="419"/>
      <c r="X1408" s="419"/>
      <c r="Z1408" s="419"/>
      <c r="AA1408" s="419"/>
      <c r="AB1408" s="419"/>
      <c r="AD1408" s="419"/>
      <c r="AE1408" s="419"/>
      <c r="AF1408" s="419"/>
      <c r="AH1408" s="419"/>
      <c r="AI1408" s="419"/>
      <c r="AJ1408" s="419"/>
      <c r="AL1408" s="419"/>
      <c r="AM1408" s="419"/>
      <c r="AN1408" s="403"/>
      <c r="AO1408" s="419"/>
      <c r="AP1408" s="419"/>
      <c r="AQ1408" s="419"/>
      <c r="AR1408" s="419"/>
      <c r="AS1408" s="419"/>
      <c r="AT1408" s="419"/>
      <c r="AU1408" s="419"/>
      <c r="AV1408" s="419"/>
      <c r="AX1408" s="419"/>
      <c r="AY1408" s="419"/>
      <c r="AZ1408" s="419"/>
      <c r="BB1408" s="419"/>
      <c r="BC1408" s="419"/>
      <c r="BD1408" s="419"/>
      <c r="BF1408" s="419"/>
      <c r="BG1408" s="419"/>
      <c r="BH1408" s="419"/>
      <c r="BJ1408" s="419"/>
      <c r="BK1408" s="419"/>
      <c r="BL1408" s="419"/>
      <c r="BN1408" s="419"/>
      <c r="BO1408" s="419"/>
      <c r="BP1408" s="419"/>
      <c r="BR1408" s="419"/>
      <c r="BS1408" s="419"/>
      <c r="BT1408" s="419"/>
      <c r="BV1408" s="419"/>
      <c r="BW1408" s="419"/>
      <c r="BX1408" s="397"/>
      <c r="BZ1408" s="449"/>
      <c r="CB1408" s="419"/>
      <c r="CC1408" s="419"/>
      <c r="CD1408" s="419"/>
      <c r="CF1408" s="419"/>
      <c r="CG1408" s="419"/>
      <c r="CH1408" s="419"/>
    </row>
    <row r="1409" spans="3:86" ht="21" thickBot="1">
      <c r="C1409" s="425"/>
      <c r="P1409" s="431"/>
      <c r="R1409" s="419"/>
      <c r="S1409" s="446"/>
      <c r="T1409" s="419"/>
      <c r="V1409" s="196"/>
      <c r="W1409" s="419"/>
      <c r="X1409" s="419"/>
      <c r="Z1409" s="419"/>
      <c r="AA1409" s="419"/>
      <c r="AB1409" s="419"/>
      <c r="AD1409" s="419"/>
      <c r="AE1409" s="419"/>
      <c r="AF1409" s="419"/>
      <c r="AH1409" s="419"/>
      <c r="AI1409" s="419"/>
      <c r="AJ1409" s="419"/>
      <c r="AL1409" s="419"/>
      <c r="AM1409" s="419"/>
      <c r="AN1409" s="403"/>
      <c r="AO1409" s="419"/>
      <c r="AP1409" s="419"/>
      <c r="AQ1409" s="419"/>
      <c r="AR1409" s="419"/>
      <c r="AS1409" s="419"/>
      <c r="AT1409" s="419"/>
      <c r="AU1409" s="419"/>
      <c r="AV1409" s="419"/>
      <c r="AX1409" s="419"/>
      <c r="AY1409" s="419"/>
      <c r="AZ1409" s="419"/>
      <c r="BB1409" s="419"/>
      <c r="BC1409" s="419"/>
      <c r="BD1409" s="419"/>
      <c r="BF1409" s="419"/>
      <c r="BG1409" s="419"/>
      <c r="BH1409" s="419"/>
      <c r="BJ1409" s="419"/>
      <c r="BK1409" s="419"/>
      <c r="BL1409" s="419"/>
      <c r="BN1409" s="419"/>
      <c r="BO1409" s="419"/>
      <c r="BP1409" s="419"/>
      <c r="BR1409" s="419"/>
      <c r="BS1409" s="419"/>
      <c r="BT1409" s="419"/>
      <c r="BV1409" s="419"/>
      <c r="BW1409" s="419"/>
      <c r="BX1409" s="397"/>
      <c r="BZ1409" s="449"/>
      <c r="CB1409" s="419"/>
      <c r="CC1409" s="419"/>
      <c r="CD1409" s="419"/>
      <c r="CF1409" s="419"/>
      <c r="CG1409" s="419"/>
      <c r="CH1409" s="419"/>
    </row>
    <row r="1410" spans="3:86" ht="21" thickBot="1">
      <c r="C1410" s="425"/>
      <c r="P1410" s="431"/>
      <c r="R1410" s="419"/>
      <c r="S1410" s="446"/>
      <c r="T1410" s="419"/>
      <c r="V1410" s="196"/>
      <c r="W1410" s="419"/>
      <c r="X1410" s="419"/>
      <c r="Z1410" s="419"/>
      <c r="AA1410" s="419"/>
      <c r="AB1410" s="419"/>
      <c r="AD1410" s="419"/>
      <c r="AE1410" s="419"/>
      <c r="AF1410" s="419"/>
      <c r="AH1410" s="419"/>
      <c r="AI1410" s="419"/>
      <c r="AJ1410" s="419"/>
      <c r="AL1410" s="419"/>
      <c r="AM1410" s="419"/>
      <c r="AN1410" s="403"/>
      <c r="AO1410" s="419"/>
      <c r="AP1410" s="419"/>
      <c r="AQ1410" s="419"/>
      <c r="AR1410" s="419"/>
      <c r="AS1410" s="419"/>
      <c r="AT1410" s="419"/>
      <c r="AU1410" s="419"/>
      <c r="AV1410" s="419"/>
      <c r="AX1410" s="419"/>
      <c r="AY1410" s="419"/>
      <c r="AZ1410" s="419"/>
      <c r="BB1410" s="419"/>
      <c r="BC1410" s="419"/>
      <c r="BD1410" s="419"/>
      <c r="BF1410" s="419"/>
      <c r="BG1410" s="419"/>
      <c r="BH1410" s="419"/>
      <c r="BJ1410" s="419"/>
      <c r="BK1410" s="419"/>
      <c r="BL1410" s="419"/>
      <c r="BN1410" s="419"/>
      <c r="BO1410" s="419"/>
      <c r="BP1410" s="419"/>
      <c r="BR1410" s="419"/>
      <c r="BS1410" s="419"/>
      <c r="BT1410" s="419"/>
      <c r="BV1410" s="419"/>
      <c r="BW1410" s="419"/>
      <c r="BX1410" s="397"/>
      <c r="BZ1410" s="449"/>
      <c r="CB1410" s="419"/>
      <c r="CC1410" s="419"/>
      <c r="CD1410" s="419"/>
      <c r="CF1410" s="419"/>
      <c r="CG1410" s="419"/>
      <c r="CH1410" s="419"/>
    </row>
    <row r="1411" spans="3:86" ht="21" thickBot="1">
      <c r="C1411" s="425"/>
      <c r="P1411" s="431"/>
      <c r="R1411" s="419"/>
      <c r="S1411" s="446"/>
      <c r="T1411" s="419"/>
      <c r="V1411" s="196"/>
      <c r="W1411" s="419"/>
      <c r="X1411" s="419"/>
      <c r="Z1411" s="419"/>
      <c r="AA1411" s="419"/>
      <c r="AB1411" s="419"/>
      <c r="AD1411" s="419"/>
      <c r="AE1411" s="419"/>
      <c r="AF1411" s="419"/>
      <c r="AH1411" s="419"/>
      <c r="AI1411" s="419"/>
      <c r="AJ1411" s="419"/>
      <c r="AL1411" s="419"/>
      <c r="AM1411" s="419"/>
      <c r="AN1411" s="403"/>
      <c r="AO1411" s="419"/>
      <c r="AP1411" s="419"/>
      <c r="AQ1411" s="419"/>
      <c r="AR1411" s="419"/>
      <c r="AS1411" s="419"/>
      <c r="AT1411" s="419"/>
      <c r="AU1411" s="419"/>
      <c r="AV1411" s="419"/>
      <c r="AX1411" s="419"/>
      <c r="AY1411" s="419"/>
      <c r="AZ1411" s="419"/>
      <c r="BB1411" s="419"/>
      <c r="BC1411" s="419"/>
      <c r="BD1411" s="419"/>
      <c r="BF1411" s="419"/>
      <c r="BG1411" s="419"/>
      <c r="BH1411" s="419"/>
      <c r="BJ1411" s="419"/>
      <c r="BK1411" s="419"/>
      <c r="BL1411" s="419"/>
      <c r="BN1411" s="419"/>
      <c r="BO1411" s="419"/>
      <c r="BP1411" s="419"/>
      <c r="BR1411" s="419"/>
      <c r="BS1411" s="419"/>
      <c r="BT1411" s="419"/>
      <c r="BV1411" s="419"/>
      <c r="BW1411" s="419"/>
      <c r="BX1411" s="397"/>
      <c r="BZ1411" s="449"/>
      <c r="CB1411" s="419"/>
      <c r="CC1411" s="419"/>
      <c r="CD1411" s="419"/>
      <c r="CF1411" s="419"/>
      <c r="CG1411" s="419"/>
      <c r="CH1411" s="419"/>
    </row>
    <row r="1412" spans="3:86" ht="21" thickBot="1">
      <c r="C1412" s="425"/>
      <c r="P1412" s="431"/>
      <c r="R1412" s="419"/>
      <c r="S1412" s="446"/>
      <c r="T1412" s="419"/>
      <c r="V1412" s="196"/>
      <c r="W1412" s="419"/>
      <c r="X1412" s="419"/>
      <c r="Z1412" s="419"/>
      <c r="AA1412" s="419"/>
      <c r="AB1412" s="419"/>
      <c r="AD1412" s="419"/>
      <c r="AE1412" s="419"/>
      <c r="AF1412" s="419"/>
      <c r="AH1412" s="419"/>
      <c r="AI1412" s="419"/>
      <c r="AJ1412" s="419"/>
      <c r="AL1412" s="419"/>
      <c r="AM1412" s="419"/>
      <c r="AN1412" s="403"/>
      <c r="AO1412" s="419"/>
      <c r="AP1412" s="419"/>
      <c r="AQ1412" s="419"/>
      <c r="AR1412" s="419"/>
      <c r="AS1412" s="419"/>
      <c r="AT1412" s="419"/>
      <c r="AU1412" s="419"/>
      <c r="AV1412" s="419"/>
      <c r="AX1412" s="419"/>
      <c r="AY1412" s="419"/>
      <c r="AZ1412" s="419"/>
      <c r="BB1412" s="419"/>
      <c r="BC1412" s="419"/>
      <c r="BD1412" s="419"/>
      <c r="BF1412" s="419"/>
      <c r="BG1412" s="419"/>
      <c r="BH1412" s="419"/>
      <c r="BJ1412" s="419"/>
      <c r="BK1412" s="419"/>
      <c r="BL1412" s="419"/>
      <c r="BN1412" s="419"/>
      <c r="BO1412" s="419"/>
      <c r="BP1412" s="419"/>
      <c r="BR1412" s="419"/>
      <c r="BS1412" s="419"/>
      <c r="BT1412" s="419"/>
      <c r="BV1412" s="419"/>
      <c r="BW1412" s="419"/>
      <c r="BX1412" s="397"/>
      <c r="BZ1412" s="449"/>
      <c r="CB1412" s="419"/>
      <c r="CC1412" s="419"/>
      <c r="CD1412" s="419"/>
      <c r="CF1412" s="419"/>
      <c r="CG1412" s="419"/>
      <c r="CH1412" s="419"/>
    </row>
    <row r="1413" spans="3:86" ht="21" thickBot="1">
      <c r="C1413" s="425"/>
      <c r="P1413" s="431"/>
      <c r="R1413" s="419"/>
      <c r="S1413" s="446"/>
      <c r="T1413" s="419"/>
      <c r="V1413" s="196"/>
      <c r="W1413" s="419"/>
      <c r="X1413" s="419"/>
      <c r="Z1413" s="419"/>
      <c r="AA1413" s="419"/>
      <c r="AB1413" s="419"/>
      <c r="AD1413" s="419"/>
      <c r="AE1413" s="419"/>
      <c r="AF1413" s="419"/>
      <c r="AH1413" s="419"/>
      <c r="AI1413" s="419"/>
      <c r="AJ1413" s="419"/>
      <c r="AL1413" s="419"/>
      <c r="AM1413" s="419"/>
      <c r="AN1413" s="403"/>
      <c r="AO1413" s="419"/>
      <c r="AP1413" s="419"/>
      <c r="AQ1413" s="419"/>
      <c r="AR1413" s="419"/>
      <c r="AS1413" s="419"/>
      <c r="AT1413" s="419"/>
      <c r="AU1413" s="419"/>
      <c r="AV1413" s="419"/>
      <c r="AX1413" s="419"/>
      <c r="AY1413" s="419"/>
      <c r="AZ1413" s="419"/>
      <c r="BB1413" s="419"/>
      <c r="BC1413" s="419"/>
      <c r="BD1413" s="419"/>
      <c r="BF1413" s="419"/>
      <c r="BG1413" s="419"/>
      <c r="BH1413" s="419"/>
      <c r="BJ1413" s="419"/>
      <c r="BK1413" s="419"/>
      <c r="BL1413" s="419"/>
      <c r="BN1413" s="419"/>
      <c r="BO1413" s="419"/>
      <c r="BP1413" s="419"/>
      <c r="BR1413" s="419"/>
      <c r="BS1413" s="419"/>
      <c r="BT1413" s="419"/>
      <c r="BV1413" s="419"/>
      <c r="BW1413" s="419"/>
      <c r="BX1413" s="397"/>
      <c r="BZ1413" s="449"/>
      <c r="CB1413" s="419"/>
      <c r="CC1413" s="419"/>
      <c r="CD1413" s="419"/>
      <c r="CF1413" s="419"/>
      <c r="CG1413" s="419"/>
      <c r="CH1413" s="419"/>
    </row>
    <row r="1414" spans="3:86" ht="21" thickBot="1">
      <c r="C1414" s="425"/>
      <c r="P1414" s="431"/>
      <c r="R1414" s="419"/>
      <c r="S1414" s="446"/>
      <c r="T1414" s="419"/>
      <c r="V1414" s="196"/>
      <c r="W1414" s="419"/>
      <c r="X1414" s="419"/>
      <c r="Z1414" s="419"/>
      <c r="AA1414" s="419"/>
      <c r="AB1414" s="419"/>
      <c r="AD1414" s="419"/>
      <c r="AE1414" s="419"/>
      <c r="AF1414" s="419"/>
      <c r="AH1414" s="419"/>
      <c r="AI1414" s="419"/>
      <c r="AJ1414" s="419"/>
      <c r="AL1414" s="419"/>
      <c r="AM1414" s="419"/>
      <c r="AN1414" s="403"/>
      <c r="AO1414" s="419"/>
      <c r="AP1414" s="419"/>
      <c r="AQ1414" s="419"/>
      <c r="AR1414" s="419"/>
      <c r="AS1414" s="419"/>
      <c r="AT1414" s="419"/>
      <c r="AU1414" s="419"/>
      <c r="AV1414" s="419"/>
      <c r="AX1414" s="419"/>
      <c r="AY1414" s="419"/>
      <c r="AZ1414" s="419"/>
      <c r="BB1414" s="419"/>
      <c r="BC1414" s="419"/>
      <c r="BD1414" s="419"/>
      <c r="BF1414" s="419"/>
      <c r="BG1414" s="419"/>
      <c r="BH1414" s="419"/>
      <c r="BJ1414" s="419"/>
      <c r="BK1414" s="419"/>
      <c r="BL1414" s="419"/>
      <c r="BN1414" s="419"/>
      <c r="BO1414" s="419"/>
      <c r="BP1414" s="419"/>
      <c r="BR1414" s="419"/>
      <c r="BS1414" s="419"/>
      <c r="BT1414" s="419"/>
      <c r="BV1414" s="419"/>
      <c r="BW1414" s="419"/>
      <c r="BX1414" s="397"/>
      <c r="BZ1414" s="449"/>
      <c r="CB1414" s="419"/>
      <c r="CC1414" s="419"/>
      <c r="CD1414" s="419"/>
      <c r="CF1414" s="419"/>
      <c r="CG1414" s="419"/>
      <c r="CH1414" s="419"/>
    </row>
    <row r="1415" spans="3:86" ht="21" thickBot="1">
      <c r="C1415" s="425"/>
      <c r="P1415" s="431"/>
      <c r="R1415" s="419"/>
      <c r="S1415" s="446"/>
      <c r="T1415" s="419"/>
      <c r="V1415" s="196"/>
      <c r="W1415" s="419"/>
      <c r="X1415" s="419"/>
      <c r="Z1415" s="419"/>
      <c r="AA1415" s="419"/>
      <c r="AB1415" s="419"/>
      <c r="AD1415" s="419"/>
      <c r="AE1415" s="419"/>
      <c r="AF1415" s="419"/>
      <c r="AH1415" s="419"/>
      <c r="AI1415" s="419"/>
      <c r="AJ1415" s="419"/>
      <c r="AL1415" s="419"/>
      <c r="AM1415" s="419"/>
      <c r="AN1415" s="403"/>
      <c r="AO1415" s="419"/>
      <c r="AP1415" s="419"/>
      <c r="AQ1415" s="419"/>
      <c r="AR1415" s="419"/>
      <c r="AS1415" s="419"/>
      <c r="AT1415" s="419"/>
      <c r="AU1415" s="419"/>
      <c r="AV1415" s="419"/>
      <c r="AX1415" s="419"/>
      <c r="AY1415" s="419"/>
      <c r="AZ1415" s="419"/>
      <c r="BB1415" s="419"/>
      <c r="BC1415" s="419"/>
      <c r="BD1415" s="419"/>
      <c r="BF1415" s="419"/>
      <c r="BG1415" s="419"/>
      <c r="BH1415" s="419"/>
      <c r="BJ1415" s="419"/>
      <c r="BK1415" s="419"/>
      <c r="BL1415" s="419"/>
      <c r="BN1415" s="419"/>
      <c r="BO1415" s="419"/>
      <c r="BP1415" s="419"/>
      <c r="BR1415" s="419"/>
      <c r="BS1415" s="419"/>
      <c r="BT1415" s="419"/>
      <c r="BV1415" s="419"/>
      <c r="BW1415" s="419"/>
      <c r="BX1415" s="397"/>
      <c r="BZ1415" s="449"/>
      <c r="CB1415" s="419"/>
      <c r="CC1415" s="419"/>
      <c r="CD1415" s="419"/>
      <c r="CF1415" s="419"/>
      <c r="CG1415" s="419"/>
      <c r="CH1415" s="419"/>
    </row>
    <row r="1416" spans="3:86" ht="21" thickBot="1">
      <c r="C1416" s="425"/>
      <c r="P1416" s="431"/>
      <c r="R1416" s="419"/>
      <c r="S1416" s="446"/>
      <c r="T1416" s="419"/>
      <c r="V1416" s="196"/>
      <c r="W1416" s="419"/>
      <c r="X1416" s="419"/>
      <c r="Z1416" s="419"/>
      <c r="AA1416" s="419"/>
      <c r="AB1416" s="419"/>
      <c r="AD1416" s="419"/>
      <c r="AE1416" s="419"/>
      <c r="AF1416" s="419"/>
      <c r="AH1416" s="419"/>
      <c r="AI1416" s="419"/>
      <c r="AJ1416" s="419"/>
      <c r="AL1416" s="419"/>
      <c r="AM1416" s="419"/>
      <c r="AN1416" s="403"/>
      <c r="AO1416" s="419"/>
      <c r="AP1416" s="419"/>
      <c r="AQ1416" s="419"/>
      <c r="AR1416" s="419"/>
      <c r="AS1416" s="419"/>
      <c r="AT1416" s="419"/>
      <c r="AU1416" s="419"/>
      <c r="AV1416" s="419"/>
      <c r="AX1416" s="419"/>
      <c r="AY1416" s="419"/>
      <c r="AZ1416" s="419"/>
      <c r="BB1416" s="419"/>
      <c r="BC1416" s="419"/>
      <c r="BD1416" s="419"/>
      <c r="BF1416" s="419"/>
      <c r="BG1416" s="419"/>
      <c r="BH1416" s="419"/>
      <c r="BJ1416" s="419"/>
      <c r="BK1416" s="419"/>
      <c r="BL1416" s="419"/>
      <c r="BN1416" s="419"/>
      <c r="BO1416" s="419"/>
      <c r="BP1416" s="419"/>
      <c r="BR1416" s="419"/>
      <c r="BS1416" s="419"/>
      <c r="BT1416" s="419"/>
      <c r="BV1416" s="419"/>
      <c r="BW1416" s="419"/>
      <c r="BX1416" s="397"/>
      <c r="BZ1416" s="449"/>
      <c r="CB1416" s="419"/>
      <c r="CC1416" s="419"/>
      <c r="CD1416" s="419"/>
      <c r="CF1416" s="419"/>
      <c r="CG1416" s="419"/>
      <c r="CH1416" s="419"/>
    </row>
    <row r="1417" spans="3:86" ht="21" thickBot="1">
      <c r="C1417" s="425"/>
      <c r="P1417" s="431"/>
      <c r="R1417" s="419"/>
      <c r="S1417" s="446"/>
      <c r="T1417" s="419"/>
      <c r="V1417" s="196"/>
      <c r="W1417" s="419"/>
      <c r="X1417" s="419"/>
      <c r="Z1417" s="419"/>
      <c r="AA1417" s="419"/>
      <c r="AB1417" s="419"/>
      <c r="AD1417" s="419"/>
      <c r="AE1417" s="419"/>
      <c r="AF1417" s="419"/>
      <c r="AH1417" s="419"/>
      <c r="AI1417" s="419"/>
      <c r="AJ1417" s="419"/>
      <c r="AL1417" s="419"/>
      <c r="AM1417" s="419"/>
      <c r="AN1417" s="403"/>
      <c r="AO1417" s="419"/>
      <c r="AP1417" s="419"/>
      <c r="AQ1417" s="419"/>
      <c r="AR1417" s="419"/>
      <c r="AS1417" s="419"/>
      <c r="AT1417" s="419"/>
      <c r="AU1417" s="419"/>
      <c r="AV1417" s="419"/>
      <c r="AX1417" s="419"/>
      <c r="AY1417" s="419"/>
      <c r="AZ1417" s="419"/>
      <c r="BB1417" s="419"/>
      <c r="BC1417" s="419"/>
      <c r="BD1417" s="419"/>
      <c r="BF1417" s="419"/>
      <c r="BG1417" s="419"/>
      <c r="BH1417" s="419"/>
      <c r="BJ1417" s="419"/>
      <c r="BK1417" s="419"/>
      <c r="BL1417" s="419"/>
      <c r="BN1417" s="419"/>
      <c r="BO1417" s="419"/>
      <c r="BP1417" s="419"/>
      <c r="BR1417" s="419"/>
      <c r="BS1417" s="419"/>
      <c r="BT1417" s="419"/>
      <c r="BV1417" s="419"/>
      <c r="BW1417" s="419"/>
      <c r="BX1417" s="397"/>
      <c r="BZ1417" s="449"/>
      <c r="CB1417" s="419"/>
      <c r="CC1417" s="419"/>
      <c r="CD1417" s="419"/>
      <c r="CF1417" s="419"/>
      <c r="CG1417" s="419"/>
      <c r="CH1417" s="419"/>
    </row>
    <row r="1418" spans="3:86" ht="21" thickBot="1">
      <c r="C1418" s="425"/>
      <c r="P1418" s="431"/>
      <c r="R1418" s="419"/>
      <c r="S1418" s="446"/>
      <c r="T1418" s="419"/>
      <c r="V1418" s="196"/>
      <c r="W1418" s="419"/>
      <c r="X1418" s="419"/>
      <c r="Z1418" s="419"/>
      <c r="AA1418" s="419"/>
      <c r="AB1418" s="419"/>
      <c r="AD1418" s="419"/>
      <c r="AE1418" s="419"/>
      <c r="AF1418" s="419"/>
      <c r="AH1418" s="419"/>
      <c r="AI1418" s="419"/>
      <c r="AJ1418" s="419"/>
      <c r="AL1418" s="419"/>
      <c r="AM1418" s="419"/>
      <c r="AN1418" s="403"/>
      <c r="AO1418" s="419"/>
      <c r="AP1418" s="419"/>
      <c r="AQ1418" s="419"/>
      <c r="AR1418" s="419"/>
      <c r="AS1418" s="419"/>
      <c r="AT1418" s="419"/>
      <c r="AU1418" s="419"/>
      <c r="AV1418" s="419"/>
      <c r="AX1418" s="419"/>
      <c r="AY1418" s="419"/>
      <c r="AZ1418" s="419"/>
      <c r="BB1418" s="419"/>
      <c r="BC1418" s="419"/>
      <c r="BD1418" s="419"/>
      <c r="BF1418" s="419"/>
      <c r="BG1418" s="419"/>
      <c r="BH1418" s="419"/>
      <c r="BJ1418" s="419"/>
      <c r="BK1418" s="419"/>
      <c r="BL1418" s="419"/>
      <c r="BN1418" s="419"/>
      <c r="BO1418" s="419"/>
      <c r="BP1418" s="419"/>
      <c r="BR1418" s="419"/>
      <c r="BS1418" s="419"/>
      <c r="BT1418" s="419"/>
      <c r="BV1418" s="419"/>
      <c r="BW1418" s="419"/>
      <c r="BX1418" s="397"/>
      <c r="BZ1418" s="449"/>
      <c r="CB1418" s="419"/>
      <c r="CC1418" s="419"/>
      <c r="CD1418" s="419"/>
      <c r="CF1418" s="419"/>
      <c r="CG1418" s="419"/>
      <c r="CH1418" s="419"/>
    </row>
    <row r="1419" spans="3:86" ht="21" thickBot="1">
      <c r="C1419" s="425"/>
      <c r="P1419" s="431"/>
      <c r="R1419" s="419"/>
      <c r="S1419" s="446"/>
      <c r="T1419" s="419"/>
      <c r="V1419" s="196"/>
      <c r="W1419" s="419"/>
      <c r="X1419" s="419"/>
      <c r="Z1419" s="419"/>
      <c r="AA1419" s="419"/>
      <c r="AB1419" s="419"/>
      <c r="AD1419" s="419"/>
      <c r="AE1419" s="419"/>
      <c r="AF1419" s="419"/>
      <c r="AH1419" s="419"/>
      <c r="AI1419" s="419"/>
      <c r="AJ1419" s="419"/>
      <c r="AL1419" s="419"/>
      <c r="AM1419" s="419"/>
      <c r="AN1419" s="403"/>
      <c r="AO1419" s="419"/>
      <c r="AP1419" s="419"/>
      <c r="AQ1419" s="419"/>
      <c r="AR1419" s="419"/>
      <c r="AS1419" s="419"/>
      <c r="AT1419" s="419"/>
      <c r="AU1419" s="419"/>
      <c r="AV1419" s="419"/>
      <c r="AX1419" s="419"/>
      <c r="AY1419" s="419"/>
      <c r="AZ1419" s="419"/>
      <c r="BB1419" s="419"/>
      <c r="BC1419" s="419"/>
      <c r="BD1419" s="419"/>
      <c r="BF1419" s="419"/>
      <c r="BG1419" s="419"/>
      <c r="BH1419" s="419"/>
      <c r="BJ1419" s="419"/>
      <c r="BK1419" s="419"/>
      <c r="BL1419" s="419"/>
      <c r="BN1419" s="419"/>
      <c r="BO1419" s="419"/>
      <c r="BP1419" s="419"/>
      <c r="BR1419" s="419"/>
      <c r="BS1419" s="419"/>
      <c r="BT1419" s="419"/>
      <c r="BV1419" s="419"/>
      <c r="BW1419" s="419"/>
      <c r="BX1419" s="397"/>
      <c r="BZ1419" s="449"/>
      <c r="CB1419" s="419"/>
      <c r="CC1419" s="419"/>
      <c r="CD1419" s="419"/>
      <c r="CF1419" s="419"/>
      <c r="CG1419" s="419"/>
      <c r="CH1419" s="419"/>
    </row>
    <row r="1420" spans="3:86" ht="21" thickBot="1">
      <c r="C1420" s="425"/>
      <c r="P1420" s="431"/>
      <c r="R1420" s="419"/>
      <c r="S1420" s="446"/>
      <c r="T1420" s="419"/>
      <c r="V1420" s="196"/>
      <c r="W1420" s="419"/>
      <c r="X1420" s="419"/>
      <c r="Z1420" s="419"/>
      <c r="AA1420" s="419"/>
      <c r="AB1420" s="419"/>
      <c r="AD1420" s="419"/>
      <c r="AE1420" s="419"/>
      <c r="AF1420" s="419"/>
      <c r="AH1420" s="419"/>
      <c r="AI1420" s="419"/>
      <c r="AJ1420" s="419"/>
      <c r="AL1420" s="419"/>
      <c r="AM1420" s="419"/>
      <c r="AN1420" s="403"/>
      <c r="AO1420" s="419"/>
      <c r="AP1420" s="419"/>
      <c r="AQ1420" s="419"/>
      <c r="AR1420" s="419"/>
      <c r="AS1420" s="419"/>
      <c r="AT1420" s="419"/>
      <c r="AU1420" s="419"/>
      <c r="AV1420" s="419"/>
      <c r="AX1420" s="419"/>
      <c r="AY1420" s="419"/>
      <c r="AZ1420" s="419"/>
      <c r="BB1420" s="419"/>
      <c r="BC1420" s="419"/>
      <c r="BD1420" s="419"/>
      <c r="BF1420" s="419"/>
      <c r="BG1420" s="419"/>
      <c r="BH1420" s="419"/>
      <c r="BJ1420" s="419"/>
      <c r="BK1420" s="419"/>
      <c r="BL1420" s="419"/>
      <c r="BN1420" s="419"/>
      <c r="BO1420" s="419"/>
      <c r="BP1420" s="419"/>
      <c r="BR1420" s="419"/>
      <c r="BS1420" s="419"/>
      <c r="BT1420" s="419"/>
      <c r="BV1420" s="419"/>
      <c r="BW1420" s="419"/>
      <c r="BX1420" s="397"/>
      <c r="BZ1420" s="449"/>
      <c r="CB1420" s="419"/>
      <c r="CC1420" s="419"/>
      <c r="CD1420" s="419"/>
      <c r="CF1420" s="419"/>
      <c r="CG1420" s="419"/>
      <c r="CH1420" s="419"/>
    </row>
    <row r="1421" spans="3:86" ht="21" thickBot="1">
      <c r="C1421" s="425"/>
      <c r="P1421" s="431"/>
      <c r="R1421" s="419"/>
      <c r="S1421" s="446"/>
      <c r="T1421" s="419"/>
      <c r="V1421" s="196"/>
      <c r="W1421" s="419"/>
      <c r="X1421" s="419"/>
      <c r="Z1421" s="419"/>
      <c r="AA1421" s="419"/>
      <c r="AB1421" s="419"/>
      <c r="AD1421" s="419"/>
      <c r="AE1421" s="419"/>
      <c r="AF1421" s="419"/>
      <c r="AH1421" s="419"/>
      <c r="AI1421" s="419"/>
      <c r="AJ1421" s="419"/>
      <c r="AL1421" s="419"/>
      <c r="AM1421" s="419"/>
      <c r="AN1421" s="403"/>
      <c r="AO1421" s="419"/>
      <c r="AP1421" s="419"/>
      <c r="AQ1421" s="419"/>
      <c r="AR1421" s="419"/>
      <c r="AS1421" s="419"/>
      <c r="AT1421" s="419"/>
      <c r="AU1421" s="419"/>
      <c r="AV1421" s="419"/>
      <c r="AX1421" s="419"/>
      <c r="AY1421" s="419"/>
      <c r="AZ1421" s="419"/>
      <c r="BB1421" s="419"/>
      <c r="BC1421" s="419"/>
      <c r="BD1421" s="419"/>
      <c r="BF1421" s="419"/>
      <c r="BG1421" s="419"/>
      <c r="BH1421" s="419"/>
      <c r="BJ1421" s="419"/>
      <c r="BK1421" s="419"/>
      <c r="BL1421" s="419"/>
      <c r="BN1421" s="419"/>
      <c r="BO1421" s="419"/>
      <c r="BP1421" s="419"/>
      <c r="BR1421" s="419"/>
      <c r="BS1421" s="419"/>
      <c r="BT1421" s="419"/>
      <c r="BV1421" s="419"/>
      <c r="BW1421" s="419"/>
      <c r="BX1421" s="397"/>
      <c r="BZ1421" s="449"/>
      <c r="CB1421" s="419"/>
      <c r="CC1421" s="419"/>
      <c r="CD1421" s="419"/>
      <c r="CF1421" s="419"/>
      <c r="CG1421" s="419"/>
      <c r="CH1421" s="419"/>
    </row>
    <row r="1422" spans="3:86" ht="21" thickBot="1">
      <c r="C1422" s="425"/>
      <c r="P1422" s="431"/>
      <c r="R1422" s="419"/>
      <c r="S1422" s="446"/>
      <c r="T1422" s="419"/>
      <c r="V1422" s="196"/>
      <c r="W1422" s="419"/>
      <c r="X1422" s="419"/>
      <c r="Z1422" s="419"/>
      <c r="AA1422" s="419"/>
      <c r="AB1422" s="419"/>
      <c r="AD1422" s="419"/>
      <c r="AE1422" s="419"/>
      <c r="AF1422" s="419"/>
      <c r="AH1422" s="419"/>
      <c r="AI1422" s="419"/>
      <c r="AJ1422" s="419"/>
      <c r="AL1422" s="419"/>
      <c r="AM1422" s="419"/>
      <c r="AN1422" s="403"/>
      <c r="AO1422" s="419"/>
      <c r="AP1422" s="419"/>
      <c r="AQ1422" s="419"/>
      <c r="AR1422" s="419"/>
      <c r="AS1422" s="419"/>
      <c r="AT1422" s="419"/>
      <c r="AU1422" s="419"/>
      <c r="AV1422" s="419"/>
      <c r="AX1422" s="419"/>
      <c r="AY1422" s="419"/>
      <c r="AZ1422" s="419"/>
      <c r="BB1422" s="419"/>
      <c r="BC1422" s="419"/>
      <c r="BD1422" s="419"/>
      <c r="BF1422" s="419"/>
      <c r="BG1422" s="419"/>
      <c r="BH1422" s="419"/>
      <c r="BJ1422" s="419"/>
      <c r="BK1422" s="419"/>
      <c r="BL1422" s="419"/>
      <c r="BN1422" s="419"/>
      <c r="BO1422" s="419"/>
      <c r="BP1422" s="419"/>
      <c r="BR1422" s="419"/>
      <c r="BS1422" s="419"/>
      <c r="BT1422" s="419"/>
      <c r="BV1422" s="419"/>
      <c r="BW1422" s="419"/>
      <c r="BX1422" s="397"/>
      <c r="BZ1422" s="449"/>
      <c r="CB1422" s="419"/>
      <c r="CC1422" s="419"/>
      <c r="CD1422" s="419"/>
      <c r="CF1422" s="419"/>
      <c r="CG1422" s="419"/>
      <c r="CH1422" s="419"/>
    </row>
    <row r="1423" spans="3:86" ht="21" thickBot="1">
      <c r="C1423" s="425"/>
      <c r="P1423" s="431"/>
      <c r="R1423" s="419"/>
      <c r="S1423" s="446"/>
      <c r="T1423" s="419"/>
      <c r="V1423" s="196"/>
      <c r="W1423" s="419"/>
      <c r="X1423" s="419"/>
      <c r="Z1423" s="419"/>
      <c r="AA1423" s="419"/>
      <c r="AB1423" s="419"/>
      <c r="AD1423" s="419"/>
      <c r="AE1423" s="419"/>
      <c r="AF1423" s="419"/>
      <c r="AH1423" s="419"/>
      <c r="AI1423" s="419"/>
      <c r="AJ1423" s="419"/>
      <c r="AL1423" s="419"/>
      <c r="AM1423" s="419"/>
      <c r="AN1423" s="403"/>
      <c r="AO1423" s="419"/>
      <c r="AP1423" s="419"/>
      <c r="AQ1423" s="419"/>
      <c r="AR1423" s="419"/>
      <c r="AS1423" s="419"/>
      <c r="AT1423" s="419"/>
      <c r="AU1423" s="419"/>
      <c r="AV1423" s="419"/>
      <c r="AX1423" s="419"/>
      <c r="AY1423" s="419"/>
      <c r="AZ1423" s="419"/>
      <c r="BB1423" s="419"/>
      <c r="BC1423" s="419"/>
      <c r="BD1423" s="419"/>
      <c r="BF1423" s="419"/>
      <c r="BG1423" s="419"/>
      <c r="BH1423" s="419"/>
      <c r="BJ1423" s="419"/>
      <c r="BK1423" s="419"/>
      <c r="BL1423" s="419"/>
      <c r="BN1423" s="419"/>
      <c r="BO1423" s="419"/>
      <c r="BP1423" s="419"/>
      <c r="BR1423" s="419"/>
      <c r="BS1423" s="419"/>
      <c r="BT1423" s="419"/>
      <c r="BV1423" s="419"/>
      <c r="BW1423" s="419"/>
      <c r="BX1423" s="397"/>
      <c r="BZ1423" s="449"/>
      <c r="CB1423" s="419"/>
      <c r="CC1423" s="419"/>
      <c r="CD1423" s="419"/>
      <c r="CF1423" s="419"/>
      <c r="CG1423" s="419"/>
      <c r="CH1423" s="419"/>
    </row>
    <row r="1424" spans="3:86" ht="21" thickBot="1">
      <c r="C1424" s="425"/>
      <c r="P1424" s="431"/>
      <c r="R1424" s="419"/>
      <c r="S1424" s="446"/>
      <c r="T1424" s="419"/>
      <c r="V1424" s="196"/>
      <c r="W1424" s="419"/>
      <c r="X1424" s="419"/>
      <c r="Z1424" s="419"/>
      <c r="AA1424" s="419"/>
      <c r="AB1424" s="419"/>
      <c r="AD1424" s="419"/>
      <c r="AE1424" s="419"/>
      <c r="AF1424" s="419"/>
      <c r="AH1424" s="419"/>
      <c r="AI1424" s="419"/>
      <c r="AJ1424" s="419"/>
      <c r="AL1424" s="419"/>
      <c r="AM1424" s="419"/>
      <c r="AN1424" s="403"/>
      <c r="AO1424" s="419"/>
      <c r="AP1424" s="419"/>
      <c r="AQ1424" s="419"/>
      <c r="AR1424" s="419"/>
      <c r="AS1424" s="419"/>
      <c r="AT1424" s="419"/>
      <c r="AU1424" s="419"/>
      <c r="AV1424" s="419"/>
      <c r="AX1424" s="419"/>
      <c r="AY1424" s="419"/>
      <c r="AZ1424" s="419"/>
      <c r="BB1424" s="419"/>
      <c r="BC1424" s="419"/>
      <c r="BD1424" s="419"/>
      <c r="BF1424" s="419"/>
      <c r="BG1424" s="419"/>
      <c r="BH1424" s="419"/>
      <c r="BJ1424" s="419"/>
      <c r="BK1424" s="419"/>
      <c r="BL1424" s="419"/>
      <c r="BN1424" s="419"/>
      <c r="BO1424" s="419"/>
      <c r="BP1424" s="419"/>
      <c r="BR1424" s="419"/>
      <c r="BS1424" s="419"/>
      <c r="BT1424" s="419"/>
      <c r="BV1424" s="419"/>
      <c r="BW1424" s="419"/>
      <c r="BX1424" s="397"/>
      <c r="BZ1424" s="449"/>
      <c r="CB1424" s="419"/>
      <c r="CC1424" s="419"/>
      <c r="CD1424" s="419"/>
      <c r="CF1424" s="419"/>
      <c r="CG1424" s="419"/>
      <c r="CH1424" s="419"/>
    </row>
    <row r="1425" spans="3:86" ht="21" thickBot="1">
      <c r="C1425" s="425"/>
      <c r="P1425" s="431"/>
      <c r="R1425" s="419"/>
      <c r="S1425" s="446"/>
      <c r="T1425" s="419"/>
      <c r="V1425" s="196"/>
      <c r="W1425" s="419"/>
      <c r="X1425" s="419"/>
      <c r="Z1425" s="419"/>
      <c r="AA1425" s="419"/>
      <c r="AB1425" s="419"/>
      <c r="AD1425" s="419"/>
      <c r="AE1425" s="419"/>
      <c r="AF1425" s="419"/>
      <c r="AH1425" s="419"/>
      <c r="AI1425" s="419"/>
      <c r="AJ1425" s="419"/>
      <c r="AL1425" s="419"/>
      <c r="AM1425" s="419"/>
      <c r="AN1425" s="403"/>
      <c r="AO1425" s="419"/>
      <c r="AP1425" s="419"/>
      <c r="AQ1425" s="419"/>
      <c r="AR1425" s="419"/>
      <c r="AS1425" s="419"/>
      <c r="AT1425" s="419"/>
      <c r="AU1425" s="419"/>
      <c r="AV1425" s="419"/>
      <c r="AX1425" s="419"/>
      <c r="AY1425" s="419"/>
      <c r="AZ1425" s="419"/>
      <c r="BB1425" s="419"/>
      <c r="BC1425" s="419"/>
      <c r="BD1425" s="419"/>
      <c r="BF1425" s="419"/>
      <c r="BG1425" s="419"/>
      <c r="BH1425" s="419"/>
      <c r="BJ1425" s="419"/>
      <c r="BK1425" s="419"/>
      <c r="BL1425" s="419"/>
      <c r="BN1425" s="419"/>
      <c r="BO1425" s="419"/>
      <c r="BP1425" s="419"/>
      <c r="BR1425" s="419"/>
      <c r="BS1425" s="419"/>
      <c r="BT1425" s="419"/>
      <c r="BV1425" s="419"/>
      <c r="BW1425" s="419"/>
      <c r="BX1425" s="397"/>
      <c r="BZ1425" s="449"/>
      <c r="CB1425" s="419"/>
      <c r="CC1425" s="419"/>
      <c r="CD1425" s="419"/>
      <c r="CF1425" s="419"/>
      <c r="CG1425" s="419"/>
      <c r="CH1425" s="419"/>
    </row>
    <row r="1426" spans="3:86" ht="21" thickBot="1">
      <c r="C1426" s="425"/>
      <c r="P1426" s="431"/>
      <c r="R1426" s="419"/>
      <c r="S1426" s="446"/>
      <c r="T1426" s="419"/>
      <c r="V1426" s="196"/>
      <c r="W1426" s="419"/>
      <c r="X1426" s="419"/>
      <c r="Z1426" s="419"/>
      <c r="AA1426" s="419"/>
      <c r="AB1426" s="419"/>
      <c r="AD1426" s="419"/>
      <c r="AE1426" s="419"/>
      <c r="AF1426" s="419"/>
      <c r="AH1426" s="419"/>
      <c r="AI1426" s="419"/>
      <c r="AJ1426" s="419"/>
      <c r="AL1426" s="419"/>
      <c r="AM1426" s="419"/>
      <c r="AN1426" s="403"/>
      <c r="AO1426" s="419"/>
      <c r="AP1426" s="419"/>
      <c r="AQ1426" s="419"/>
      <c r="AR1426" s="419"/>
      <c r="AS1426" s="419"/>
      <c r="AT1426" s="419"/>
      <c r="AU1426" s="419"/>
      <c r="AV1426" s="419"/>
      <c r="AX1426" s="419"/>
      <c r="AY1426" s="419"/>
      <c r="AZ1426" s="419"/>
      <c r="BB1426" s="419"/>
      <c r="BC1426" s="419"/>
      <c r="BD1426" s="419"/>
      <c r="BF1426" s="419"/>
      <c r="BG1426" s="419"/>
      <c r="BH1426" s="419"/>
      <c r="BJ1426" s="419"/>
      <c r="BK1426" s="419"/>
      <c r="BL1426" s="419"/>
      <c r="BN1426" s="419"/>
      <c r="BO1426" s="419"/>
      <c r="BP1426" s="419"/>
      <c r="BR1426" s="419"/>
      <c r="BS1426" s="419"/>
      <c r="BT1426" s="419"/>
      <c r="BV1426" s="419"/>
      <c r="BW1426" s="419"/>
      <c r="BX1426" s="397"/>
      <c r="BZ1426" s="449"/>
      <c r="CB1426" s="419"/>
      <c r="CC1426" s="419"/>
      <c r="CD1426" s="419"/>
      <c r="CF1426" s="419"/>
      <c r="CG1426" s="419"/>
      <c r="CH1426" s="419"/>
    </row>
    <row r="1427" spans="3:86" ht="21" thickBot="1">
      <c r="C1427" s="425"/>
      <c r="P1427" s="431"/>
      <c r="R1427" s="419"/>
      <c r="S1427" s="446"/>
      <c r="T1427" s="419"/>
      <c r="V1427" s="196"/>
      <c r="W1427" s="419"/>
      <c r="X1427" s="419"/>
      <c r="Z1427" s="419"/>
      <c r="AA1427" s="419"/>
      <c r="AB1427" s="419"/>
      <c r="AD1427" s="419"/>
      <c r="AE1427" s="419"/>
      <c r="AF1427" s="419"/>
      <c r="AH1427" s="419"/>
      <c r="AI1427" s="419"/>
      <c r="AJ1427" s="419"/>
      <c r="AL1427" s="419"/>
      <c r="AM1427" s="419"/>
      <c r="AN1427" s="403"/>
      <c r="AO1427" s="419"/>
      <c r="AP1427" s="419"/>
      <c r="AQ1427" s="419"/>
      <c r="AR1427" s="419"/>
      <c r="AS1427" s="419"/>
      <c r="AT1427" s="419"/>
      <c r="AU1427" s="419"/>
      <c r="AV1427" s="419"/>
      <c r="AX1427" s="419"/>
      <c r="AY1427" s="419"/>
      <c r="AZ1427" s="419"/>
      <c r="BB1427" s="419"/>
      <c r="BC1427" s="419"/>
      <c r="BD1427" s="419"/>
      <c r="BF1427" s="419"/>
      <c r="BG1427" s="419"/>
      <c r="BH1427" s="419"/>
      <c r="BJ1427" s="419"/>
      <c r="BK1427" s="419"/>
      <c r="BL1427" s="419"/>
      <c r="BN1427" s="419"/>
      <c r="BO1427" s="419"/>
      <c r="BP1427" s="419"/>
      <c r="BR1427" s="419"/>
      <c r="BS1427" s="419"/>
      <c r="BT1427" s="419"/>
      <c r="BV1427" s="419"/>
      <c r="BW1427" s="419"/>
      <c r="BX1427" s="397"/>
      <c r="BZ1427" s="449"/>
      <c r="CB1427" s="419"/>
      <c r="CC1427" s="419"/>
      <c r="CD1427" s="419"/>
      <c r="CF1427" s="419"/>
      <c r="CG1427" s="419"/>
      <c r="CH1427" s="419"/>
    </row>
    <row r="1428" spans="3:86" ht="21" thickBot="1">
      <c r="C1428" s="425"/>
      <c r="P1428" s="431"/>
      <c r="R1428" s="419"/>
      <c r="S1428" s="446"/>
      <c r="T1428" s="419"/>
      <c r="V1428" s="196"/>
      <c r="W1428" s="419"/>
      <c r="X1428" s="419"/>
      <c r="Z1428" s="419"/>
      <c r="AA1428" s="419"/>
      <c r="AB1428" s="419"/>
      <c r="AD1428" s="419"/>
      <c r="AE1428" s="419"/>
      <c r="AF1428" s="419"/>
      <c r="AH1428" s="419"/>
      <c r="AI1428" s="419"/>
      <c r="AJ1428" s="419"/>
      <c r="AL1428" s="419"/>
      <c r="AM1428" s="419"/>
      <c r="AN1428" s="403"/>
      <c r="AO1428" s="419"/>
      <c r="AP1428" s="419"/>
      <c r="AQ1428" s="419"/>
      <c r="AR1428" s="419"/>
      <c r="AS1428" s="419"/>
      <c r="AT1428" s="419"/>
      <c r="AU1428" s="419"/>
      <c r="AV1428" s="419"/>
      <c r="AX1428" s="419"/>
      <c r="AY1428" s="419"/>
      <c r="AZ1428" s="419"/>
      <c r="BB1428" s="419"/>
      <c r="BC1428" s="419"/>
      <c r="BD1428" s="419"/>
      <c r="BF1428" s="419"/>
      <c r="BG1428" s="419"/>
      <c r="BH1428" s="419"/>
      <c r="BJ1428" s="419"/>
      <c r="BK1428" s="419"/>
      <c r="BL1428" s="419"/>
      <c r="BN1428" s="419"/>
      <c r="BO1428" s="419"/>
      <c r="BP1428" s="419"/>
      <c r="BR1428" s="419"/>
      <c r="BS1428" s="419"/>
      <c r="BT1428" s="419"/>
      <c r="BV1428" s="419"/>
      <c r="BW1428" s="419"/>
      <c r="BX1428" s="397"/>
      <c r="BZ1428" s="449"/>
      <c r="CB1428" s="419"/>
      <c r="CC1428" s="419"/>
      <c r="CD1428" s="419"/>
      <c r="CF1428" s="419"/>
      <c r="CG1428" s="419"/>
      <c r="CH1428" s="419"/>
    </row>
    <row r="1429" spans="3:86" ht="21" thickBot="1">
      <c r="C1429" s="425"/>
      <c r="P1429" s="431"/>
      <c r="R1429" s="419"/>
      <c r="S1429" s="446"/>
      <c r="T1429" s="419"/>
      <c r="V1429" s="196"/>
      <c r="W1429" s="419"/>
      <c r="X1429" s="419"/>
      <c r="Z1429" s="419"/>
      <c r="AA1429" s="419"/>
      <c r="AB1429" s="419"/>
      <c r="AD1429" s="419"/>
      <c r="AE1429" s="419"/>
      <c r="AF1429" s="419"/>
      <c r="AH1429" s="419"/>
      <c r="AI1429" s="419"/>
      <c r="AJ1429" s="419"/>
      <c r="AL1429" s="419"/>
      <c r="AM1429" s="419"/>
      <c r="AN1429" s="403"/>
      <c r="AO1429" s="419"/>
      <c r="AP1429" s="419"/>
      <c r="AQ1429" s="419"/>
      <c r="AR1429" s="419"/>
      <c r="AS1429" s="419"/>
      <c r="AT1429" s="419"/>
      <c r="AU1429" s="419"/>
      <c r="AV1429" s="419"/>
      <c r="AX1429" s="419"/>
      <c r="AY1429" s="419"/>
      <c r="AZ1429" s="419"/>
      <c r="BB1429" s="419"/>
      <c r="BC1429" s="419"/>
      <c r="BD1429" s="419"/>
      <c r="BF1429" s="419"/>
      <c r="BG1429" s="419"/>
      <c r="BH1429" s="419"/>
      <c r="BJ1429" s="419"/>
      <c r="BK1429" s="419"/>
      <c r="BL1429" s="419"/>
      <c r="BN1429" s="419"/>
      <c r="BO1429" s="419"/>
      <c r="BP1429" s="419"/>
      <c r="BR1429" s="419"/>
      <c r="BS1429" s="419"/>
      <c r="BT1429" s="419"/>
      <c r="BV1429" s="419"/>
      <c r="BW1429" s="419"/>
      <c r="BX1429" s="397"/>
      <c r="BZ1429" s="449"/>
      <c r="CB1429" s="419"/>
      <c r="CC1429" s="419"/>
      <c r="CD1429" s="419"/>
      <c r="CF1429" s="419"/>
      <c r="CG1429" s="419"/>
      <c r="CH1429" s="419"/>
    </row>
    <row r="1430" spans="3:86" ht="21" thickBot="1">
      <c r="C1430" s="425"/>
      <c r="P1430" s="431"/>
      <c r="R1430" s="419"/>
      <c r="S1430" s="446"/>
      <c r="T1430" s="419"/>
      <c r="V1430" s="196"/>
      <c r="W1430" s="419"/>
      <c r="X1430" s="419"/>
      <c r="Z1430" s="419"/>
      <c r="AA1430" s="419"/>
      <c r="AB1430" s="419"/>
      <c r="AD1430" s="419"/>
      <c r="AE1430" s="419"/>
      <c r="AF1430" s="419"/>
      <c r="AH1430" s="419"/>
      <c r="AI1430" s="419"/>
      <c r="AJ1430" s="419"/>
      <c r="AL1430" s="419"/>
      <c r="AM1430" s="419"/>
      <c r="AN1430" s="403"/>
      <c r="AO1430" s="419"/>
      <c r="AP1430" s="419"/>
      <c r="AQ1430" s="419"/>
      <c r="AR1430" s="419"/>
      <c r="AS1430" s="419"/>
      <c r="AT1430" s="419"/>
      <c r="AU1430" s="419"/>
      <c r="AV1430" s="419"/>
      <c r="AX1430" s="419"/>
      <c r="AY1430" s="419"/>
      <c r="AZ1430" s="419"/>
      <c r="BB1430" s="419"/>
      <c r="BC1430" s="419"/>
      <c r="BD1430" s="419"/>
      <c r="BF1430" s="419"/>
      <c r="BG1430" s="419"/>
      <c r="BH1430" s="419"/>
      <c r="BJ1430" s="419"/>
      <c r="BK1430" s="419"/>
      <c r="BL1430" s="419"/>
      <c r="BN1430" s="419"/>
      <c r="BO1430" s="419"/>
      <c r="BP1430" s="419"/>
      <c r="BR1430" s="419"/>
      <c r="BS1430" s="419"/>
      <c r="BT1430" s="419"/>
      <c r="BV1430" s="419"/>
      <c r="BW1430" s="419"/>
      <c r="BX1430" s="397"/>
      <c r="BZ1430" s="449"/>
      <c r="CB1430" s="419"/>
      <c r="CC1430" s="419"/>
      <c r="CD1430" s="419"/>
      <c r="CF1430" s="419"/>
      <c r="CG1430" s="419"/>
      <c r="CH1430" s="419"/>
    </row>
    <row r="1431" spans="3:86" ht="21" thickBot="1">
      <c r="C1431" s="425"/>
      <c r="P1431" s="431"/>
      <c r="R1431" s="419"/>
      <c r="S1431" s="446"/>
      <c r="T1431" s="419"/>
      <c r="V1431" s="196"/>
      <c r="W1431" s="419"/>
      <c r="X1431" s="419"/>
      <c r="Z1431" s="419"/>
      <c r="AA1431" s="419"/>
      <c r="AB1431" s="419"/>
      <c r="AD1431" s="419"/>
      <c r="AE1431" s="419"/>
      <c r="AF1431" s="419"/>
      <c r="AH1431" s="419"/>
      <c r="AI1431" s="419"/>
      <c r="AJ1431" s="419"/>
      <c r="AL1431" s="419"/>
      <c r="AM1431" s="419"/>
      <c r="AN1431" s="403"/>
      <c r="AO1431" s="419"/>
      <c r="AP1431" s="419"/>
      <c r="AQ1431" s="419"/>
      <c r="AR1431" s="419"/>
      <c r="AS1431" s="419"/>
      <c r="AT1431" s="419"/>
      <c r="AU1431" s="419"/>
      <c r="AV1431" s="419"/>
      <c r="AX1431" s="419"/>
      <c r="AY1431" s="419"/>
      <c r="AZ1431" s="419"/>
      <c r="BB1431" s="419"/>
      <c r="BC1431" s="419"/>
      <c r="BD1431" s="419"/>
      <c r="BF1431" s="419"/>
      <c r="BG1431" s="419"/>
      <c r="BH1431" s="419"/>
      <c r="BJ1431" s="419"/>
      <c r="BK1431" s="419"/>
      <c r="BL1431" s="419"/>
      <c r="BN1431" s="419"/>
      <c r="BO1431" s="419"/>
      <c r="BP1431" s="419"/>
      <c r="BR1431" s="419"/>
      <c r="BS1431" s="419"/>
      <c r="BT1431" s="419"/>
      <c r="BV1431" s="419"/>
      <c r="BW1431" s="419"/>
      <c r="BX1431" s="397"/>
      <c r="BZ1431" s="449"/>
      <c r="CB1431" s="419"/>
      <c r="CC1431" s="419"/>
      <c r="CD1431" s="419"/>
      <c r="CF1431" s="419"/>
      <c r="CG1431" s="419"/>
      <c r="CH1431" s="419"/>
    </row>
    <row r="1432" spans="3:86" ht="21" thickBot="1">
      <c r="C1432" s="425"/>
      <c r="P1432" s="431"/>
      <c r="R1432" s="419"/>
      <c r="S1432" s="446"/>
      <c r="T1432" s="419"/>
      <c r="V1432" s="196"/>
      <c r="W1432" s="419"/>
      <c r="X1432" s="419"/>
      <c r="Z1432" s="419"/>
      <c r="AA1432" s="419"/>
      <c r="AB1432" s="419"/>
      <c r="AD1432" s="419"/>
      <c r="AE1432" s="419"/>
      <c r="AF1432" s="419"/>
      <c r="AH1432" s="419"/>
      <c r="AI1432" s="419"/>
      <c r="AJ1432" s="419"/>
      <c r="AL1432" s="419"/>
      <c r="AM1432" s="419"/>
      <c r="AN1432" s="403"/>
      <c r="AO1432" s="419"/>
      <c r="AP1432" s="419"/>
      <c r="AQ1432" s="419"/>
      <c r="AR1432" s="419"/>
      <c r="AS1432" s="419"/>
      <c r="AT1432" s="419"/>
      <c r="AU1432" s="419"/>
      <c r="AV1432" s="419"/>
      <c r="AX1432" s="419"/>
      <c r="AY1432" s="419"/>
      <c r="AZ1432" s="419"/>
      <c r="BB1432" s="419"/>
      <c r="BC1432" s="419"/>
      <c r="BD1432" s="419"/>
      <c r="BF1432" s="419"/>
      <c r="BG1432" s="419"/>
      <c r="BH1432" s="419"/>
      <c r="BJ1432" s="419"/>
      <c r="BK1432" s="419"/>
      <c r="BL1432" s="419"/>
      <c r="BN1432" s="419"/>
      <c r="BO1432" s="419"/>
      <c r="BP1432" s="419"/>
      <c r="BR1432" s="419"/>
      <c r="BS1432" s="419"/>
      <c r="BT1432" s="419"/>
      <c r="BV1432" s="419"/>
      <c r="BW1432" s="419"/>
      <c r="BX1432" s="397"/>
      <c r="BZ1432" s="449"/>
      <c r="CB1432" s="419"/>
      <c r="CC1432" s="419"/>
      <c r="CD1432" s="419"/>
      <c r="CF1432" s="419"/>
      <c r="CG1432" s="419"/>
      <c r="CH1432" s="419"/>
    </row>
    <row r="1433" spans="3:86" ht="21" thickBot="1">
      <c r="C1433" s="425"/>
      <c r="P1433" s="431"/>
      <c r="R1433" s="419"/>
      <c r="S1433" s="446"/>
      <c r="T1433" s="419"/>
      <c r="V1433" s="196"/>
      <c r="W1433" s="419"/>
      <c r="X1433" s="419"/>
      <c r="Z1433" s="419"/>
      <c r="AA1433" s="419"/>
      <c r="AB1433" s="419"/>
      <c r="AD1433" s="419"/>
      <c r="AE1433" s="419"/>
      <c r="AF1433" s="419"/>
      <c r="AH1433" s="419"/>
      <c r="AI1433" s="419"/>
      <c r="AJ1433" s="419"/>
      <c r="AL1433" s="419"/>
      <c r="AM1433" s="419"/>
      <c r="AN1433" s="403"/>
      <c r="AO1433" s="419"/>
      <c r="AP1433" s="419"/>
      <c r="AQ1433" s="419"/>
      <c r="AR1433" s="419"/>
      <c r="AS1433" s="419"/>
      <c r="AT1433" s="419"/>
      <c r="AU1433" s="419"/>
      <c r="AV1433" s="419"/>
      <c r="AX1433" s="419"/>
      <c r="AY1433" s="419"/>
      <c r="AZ1433" s="419"/>
      <c r="BB1433" s="419"/>
      <c r="BC1433" s="419"/>
      <c r="BD1433" s="419"/>
      <c r="BF1433" s="419"/>
      <c r="BG1433" s="419"/>
      <c r="BH1433" s="419"/>
      <c r="BJ1433" s="419"/>
      <c r="BK1433" s="419"/>
      <c r="BL1433" s="419"/>
      <c r="BN1433" s="419"/>
      <c r="BO1433" s="419"/>
      <c r="BP1433" s="419"/>
      <c r="BR1433" s="419"/>
      <c r="BS1433" s="419"/>
      <c r="BT1433" s="419"/>
      <c r="BV1433" s="419"/>
      <c r="BW1433" s="419"/>
      <c r="BX1433" s="397"/>
      <c r="BZ1433" s="449"/>
      <c r="CB1433" s="419"/>
      <c r="CC1433" s="419"/>
      <c r="CD1433" s="419"/>
      <c r="CF1433" s="419"/>
      <c r="CG1433" s="419"/>
      <c r="CH1433" s="419"/>
    </row>
    <row r="1434" spans="3:86" ht="21" thickBot="1">
      <c r="C1434" s="425"/>
      <c r="P1434" s="431"/>
      <c r="R1434" s="419"/>
      <c r="S1434" s="446"/>
      <c r="T1434" s="419"/>
      <c r="V1434" s="196"/>
      <c r="W1434" s="419"/>
      <c r="X1434" s="419"/>
      <c r="Z1434" s="419"/>
      <c r="AA1434" s="419"/>
      <c r="AB1434" s="419"/>
      <c r="AD1434" s="419"/>
      <c r="AE1434" s="419"/>
      <c r="AF1434" s="419"/>
      <c r="AH1434" s="419"/>
      <c r="AI1434" s="419"/>
      <c r="AJ1434" s="419"/>
      <c r="AL1434" s="419"/>
      <c r="AM1434" s="419"/>
      <c r="AN1434" s="403"/>
      <c r="AO1434" s="419"/>
      <c r="AP1434" s="419"/>
      <c r="AQ1434" s="419"/>
      <c r="AR1434" s="419"/>
      <c r="AS1434" s="419"/>
      <c r="AT1434" s="419"/>
      <c r="AU1434" s="419"/>
      <c r="AV1434" s="419"/>
      <c r="AX1434" s="419"/>
      <c r="AY1434" s="419"/>
      <c r="AZ1434" s="419"/>
      <c r="BB1434" s="419"/>
      <c r="BC1434" s="419"/>
      <c r="BD1434" s="419"/>
      <c r="BF1434" s="419"/>
      <c r="BG1434" s="419"/>
      <c r="BH1434" s="419"/>
      <c r="BJ1434" s="419"/>
      <c r="BK1434" s="419"/>
      <c r="BL1434" s="419"/>
      <c r="BN1434" s="419"/>
      <c r="BO1434" s="419"/>
      <c r="BP1434" s="419"/>
      <c r="BR1434" s="419"/>
      <c r="BS1434" s="419"/>
      <c r="BT1434" s="419"/>
      <c r="BV1434" s="419"/>
      <c r="BW1434" s="419"/>
      <c r="BX1434" s="397"/>
      <c r="BZ1434" s="449"/>
      <c r="CB1434" s="419"/>
      <c r="CC1434" s="419"/>
      <c r="CD1434" s="419"/>
      <c r="CF1434" s="419"/>
      <c r="CG1434" s="419"/>
      <c r="CH1434" s="419"/>
    </row>
    <row r="1435" spans="3:86" ht="21" thickBot="1">
      <c r="C1435" s="425"/>
      <c r="P1435" s="431"/>
      <c r="R1435" s="419"/>
      <c r="S1435" s="446"/>
      <c r="T1435" s="419"/>
      <c r="V1435" s="196"/>
      <c r="W1435" s="419"/>
      <c r="X1435" s="419"/>
      <c r="Z1435" s="419"/>
      <c r="AA1435" s="419"/>
      <c r="AB1435" s="419"/>
      <c r="AD1435" s="419"/>
      <c r="AE1435" s="419"/>
      <c r="AF1435" s="419"/>
      <c r="AH1435" s="419"/>
      <c r="AI1435" s="419"/>
      <c r="AJ1435" s="419"/>
      <c r="AL1435" s="419"/>
      <c r="AM1435" s="419"/>
      <c r="AN1435" s="403"/>
      <c r="AO1435" s="419"/>
      <c r="AP1435" s="419"/>
      <c r="AQ1435" s="419"/>
      <c r="AR1435" s="419"/>
      <c r="AS1435" s="419"/>
      <c r="AT1435" s="419"/>
      <c r="AU1435" s="419"/>
      <c r="AV1435" s="419"/>
      <c r="AX1435" s="419"/>
      <c r="AY1435" s="419"/>
      <c r="AZ1435" s="419"/>
      <c r="BB1435" s="419"/>
      <c r="BC1435" s="419"/>
      <c r="BD1435" s="419"/>
      <c r="BF1435" s="419"/>
      <c r="BG1435" s="419"/>
      <c r="BH1435" s="419"/>
      <c r="BJ1435" s="419"/>
      <c r="BK1435" s="419"/>
      <c r="BL1435" s="419"/>
      <c r="BN1435" s="419"/>
      <c r="BO1435" s="419"/>
      <c r="BP1435" s="419"/>
      <c r="BR1435" s="419"/>
      <c r="BS1435" s="419"/>
      <c r="BT1435" s="419"/>
      <c r="BV1435" s="419"/>
      <c r="BW1435" s="419"/>
      <c r="BX1435" s="397"/>
      <c r="BZ1435" s="449"/>
      <c r="CB1435" s="419"/>
      <c r="CC1435" s="419"/>
      <c r="CD1435" s="419"/>
      <c r="CF1435" s="419"/>
      <c r="CG1435" s="419"/>
      <c r="CH1435" s="419"/>
    </row>
    <row r="1436" spans="3:86" ht="21" thickBot="1">
      <c r="C1436" s="425"/>
      <c r="P1436" s="431"/>
      <c r="R1436" s="419"/>
      <c r="S1436" s="446"/>
      <c r="T1436" s="419"/>
      <c r="V1436" s="196"/>
      <c r="W1436" s="419"/>
      <c r="X1436" s="419"/>
      <c r="Z1436" s="419"/>
      <c r="AA1436" s="419"/>
      <c r="AB1436" s="419"/>
      <c r="AD1436" s="419"/>
      <c r="AE1436" s="419"/>
      <c r="AF1436" s="419"/>
      <c r="AH1436" s="419"/>
      <c r="AI1436" s="419"/>
      <c r="AJ1436" s="419"/>
      <c r="AL1436" s="419"/>
      <c r="AM1436" s="419"/>
      <c r="AN1436" s="403"/>
      <c r="AO1436" s="419"/>
      <c r="AP1436" s="419"/>
      <c r="AQ1436" s="419"/>
      <c r="AR1436" s="419"/>
      <c r="AS1436" s="419"/>
      <c r="AT1436" s="419"/>
      <c r="AU1436" s="419"/>
      <c r="AV1436" s="419"/>
      <c r="AX1436" s="419"/>
      <c r="AY1436" s="419"/>
      <c r="AZ1436" s="419"/>
      <c r="BB1436" s="419"/>
      <c r="BC1436" s="419"/>
      <c r="BD1436" s="419"/>
      <c r="BF1436" s="419"/>
      <c r="BG1436" s="419"/>
      <c r="BH1436" s="419"/>
      <c r="BJ1436" s="419"/>
      <c r="BK1436" s="419"/>
      <c r="BL1436" s="419"/>
      <c r="BN1436" s="419"/>
      <c r="BO1436" s="419"/>
      <c r="BP1436" s="419"/>
      <c r="BR1436" s="419"/>
      <c r="BS1436" s="419"/>
      <c r="BT1436" s="419"/>
      <c r="BV1436" s="419"/>
      <c r="BW1436" s="419"/>
      <c r="BX1436" s="397"/>
      <c r="BZ1436" s="449"/>
      <c r="CB1436" s="419"/>
      <c r="CC1436" s="419"/>
      <c r="CD1436" s="419"/>
      <c r="CF1436" s="419"/>
      <c r="CG1436" s="419"/>
      <c r="CH1436" s="419"/>
    </row>
    <row r="1437" spans="3:86" ht="21" thickBot="1">
      <c r="C1437" s="425"/>
      <c r="P1437" s="431"/>
      <c r="R1437" s="419"/>
      <c r="S1437" s="446"/>
      <c r="T1437" s="419"/>
      <c r="V1437" s="196"/>
      <c r="W1437" s="419"/>
      <c r="X1437" s="419"/>
      <c r="Z1437" s="419"/>
      <c r="AA1437" s="419"/>
      <c r="AB1437" s="419"/>
      <c r="AD1437" s="419"/>
      <c r="AE1437" s="419"/>
      <c r="AF1437" s="419"/>
      <c r="AH1437" s="419"/>
      <c r="AI1437" s="419"/>
      <c r="AJ1437" s="419"/>
      <c r="AL1437" s="419"/>
      <c r="AM1437" s="419"/>
      <c r="AN1437" s="403"/>
      <c r="AO1437" s="419"/>
      <c r="AP1437" s="419"/>
      <c r="AQ1437" s="419"/>
      <c r="AR1437" s="419"/>
      <c r="AS1437" s="419"/>
      <c r="AT1437" s="419"/>
      <c r="AU1437" s="419"/>
      <c r="AV1437" s="419"/>
      <c r="AX1437" s="419"/>
      <c r="AY1437" s="419"/>
      <c r="AZ1437" s="419"/>
      <c r="BB1437" s="419"/>
      <c r="BC1437" s="419"/>
      <c r="BD1437" s="419"/>
      <c r="BF1437" s="419"/>
      <c r="BG1437" s="419"/>
      <c r="BH1437" s="419"/>
      <c r="BJ1437" s="419"/>
      <c r="BK1437" s="419"/>
      <c r="BL1437" s="419"/>
      <c r="BN1437" s="419"/>
      <c r="BO1437" s="419"/>
      <c r="BP1437" s="419"/>
      <c r="BR1437" s="419"/>
      <c r="BS1437" s="419"/>
      <c r="BT1437" s="419"/>
      <c r="BV1437" s="419"/>
      <c r="BW1437" s="419"/>
      <c r="BX1437" s="397"/>
      <c r="BZ1437" s="449"/>
      <c r="CB1437" s="419"/>
      <c r="CC1437" s="419"/>
      <c r="CD1437" s="419"/>
      <c r="CF1437" s="419"/>
      <c r="CG1437" s="419"/>
      <c r="CH1437" s="419"/>
    </row>
    <row r="1438" spans="3:86" ht="21" thickBot="1">
      <c r="C1438" s="425"/>
      <c r="P1438" s="431"/>
      <c r="R1438" s="419"/>
      <c r="S1438" s="446"/>
      <c r="T1438" s="419"/>
      <c r="V1438" s="196"/>
      <c r="W1438" s="419"/>
      <c r="X1438" s="419"/>
      <c r="Z1438" s="419"/>
      <c r="AA1438" s="419"/>
      <c r="AB1438" s="419"/>
      <c r="AD1438" s="419"/>
      <c r="AE1438" s="419"/>
      <c r="AF1438" s="419"/>
      <c r="AH1438" s="419"/>
      <c r="AI1438" s="419"/>
      <c r="AJ1438" s="419"/>
      <c r="AL1438" s="419"/>
      <c r="AM1438" s="419"/>
      <c r="AN1438" s="403"/>
      <c r="AO1438" s="419"/>
      <c r="AP1438" s="419"/>
      <c r="AQ1438" s="419"/>
      <c r="AR1438" s="419"/>
      <c r="AS1438" s="419"/>
      <c r="AT1438" s="419"/>
      <c r="AU1438" s="419"/>
      <c r="AV1438" s="419"/>
      <c r="AX1438" s="419"/>
      <c r="AY1438" s="419"/>
      <c r="AZ1438" s="419"/>
      <c r="BB1438" s="419"/>
      <c r="BC1438" s="419"/>
      <c r="BD1438" s="419"/>
      <c r="BF1438" s="419"/>
      <c r="BG1438" s="419"/>
      <c r="BH1438" s="419"/>
      <c r="BJ1438" s="419"/>
      <c r="BK1438" s="419"/>
      <c r="BL1438" s="419"/>
      <c r="BN1438" s="419"/>
      <c r="BO1438" s="419"/>
      <c r="BP1438" s="419"/>
      <c r="BR1438" s="419"/>
      <c r="BS1438" s="419"/>
      <c r="BT1438" s="419"/>
      <c r="BV1438" s="419"/>
      <c r="BW1438" s="419"/>
      <c r="BX1438" s="397"/>
      <c r="BZ1438" s="449"/>
      <c r="CB1438" s="419"/>
      <c r="CC1438" s="419"/>
      <c r="CD1438" s="419"/>
      <c r="CF1438" s="419"/>
      <c r="CG1438" s="419"/>
      <c r="CH1438" s="419"/>
    </row>
    <row r="1439" spans="3:86" ht="21" thickBot="1">
      <c r="C1439" s="425"/>
      <c r="P1439" s="431"/>
      <c r="R1439" s="419"/>
      <c r="S1439" s="446"/>
      <c r="T1439" s="419"/>
      <c r="V1439" s="196"/>
      <c r="W1439" s="419"/>
      <c r="X1439" s="419"/>
      <c r="Z1439" s="419"/>
      <c r="AA1439" s="419"/>
      <c r="AB1439" s="419"/>
      <c r="AD1439" s="419"/>
      <c r="AE1439" s="419"/>
      <c r="AF1439" s="419"/>
      <c r="AH1439" s="419"/>
      <c r="AI1439" s="419"/>
      <c r="AJ1439" s="419"/>
      <c r="AL1439" s="419"/>
      <c r="AM1439" s="419"/>
      <c r="AN1439" s="403"/>
      <c r="AO1439" s="419"/>
      <c r="AP1439" s="419"/>
      <c r="AQ1439" s="419"/>
      <c r="AR1439" s="419"/>
      <c r="AS1439" s="419"/>
      <c r="AT1439" s="419"/>
      <c r="AU1439" s="419"/>
      <c r="AV1439" s="419"/>
      <c r="AX1439" s="419"/>
      <c r="AY1439" s="419"/>
      <c r="AZ1439" s="419"/>
      <c r="BB1439" s="419"/>
      <c r="BC1439" s="419"/>
      <c r="BD1439" s="419"/>
      <c r="BF1439" s="419"/>
      <c r="BG1439" s="419"/>
      <c r="BH1439" s="419"/>
      <c r="BJ1439" s="419"/>
      <c r="BK1439" s="419"/>
      <c r="BL1439" s="419"/>
      <c r="BN1439" s="419"/>
      <c r="BO1439" s="419"/>
      <c r="BP1439" s="419"/>
      <c r="BR1439" s="419"/>
      <c r="BS1439" s="419"/>
      <c r="BT1439" s="419"/>
      <c r="BV1439" s="419"/>
      <c r="BW1439" s="419"/>
      <c r="BX1439" s="397"/>
      <c r="BZ1439" s="449"/>
      <c r="CB1439" s="419"/>
      <c r="CC1439" s="419"/>
      <c r="CD1439" s="419"/>
      <c r="CF1439" s="419"/>
      <c r="CG1439" s="419"/>
      <c r="CH1439" s="419"/>
    </row>
    <row r="1440" spans="3:86" ht="21" thickBot="1">
      <c r="C1440" s="425"/>
      <c r="P1440" s="431"/>
      <c r="R1440" s="419"/>
      <c r="S1440" s="446"/>
      <c r="T1440" s="419"/>
      <c r="V1440" s="196"/>
      <c r="W1440" s="419"/>
      <c r="X1440" s="419"/>
      <c r="Z1440" s="419"/>
      <c r="AA1440" s="419"/>
      <c r="AB1440" s="419"/>
      <c r="AD1440" s="419"/>
      <c r="AE1440" s="419"/>
      <c r="AF1440" s="419"/>
      <c r="AH1440" s="419"/>
      <c r="AI1440" s="419"/>
      <c r="AJ1440" s="419"/>
      <c r="AL1440" s="419"/>
      <c r="AM1440" s="419"/>
      <c r="AN1440" s="403"/>
      <c r="AO1440" s="419"/>
      <c r="AP1440" s="419"/>
      <c r="AQ1440" s="419"/>
      <c r="AR1440" s="419"/>
      <c r="AS1440" s="419"/>
      <c r="AT1440" s="419"/>
      <c r="AU1440" s="419"/>
      <c r="AV1440" s="419"/>
      <c r="AX1440" s="419"/>
      <c r="AY1440" s="419"/>
      <c r="AZ1440" s="419"/>
      <c r="BB1440" s="419"/>
      <c r="BC1440" s="419"/>
      <c r="BD1440" s="419"/>
      <c r="BF1440" s="419"/>
      <c r="BG1440" s="419"/>
      <c r="BH1440" s="419"/>
      <c r="BJ1440" s="419"/>
      <c r="BK1440" s="419"/>
      <c r="BL1440" s="419"/>
      <c r="BN1440" s="419"/>
      <c r="BO1440" s="419"/>
      <c r="BP1440" s="419"/>
      <c r="BR1440" s="419"/>
      <c r="BS1440" s="419"/>
      <c r="BT1440" s="419"/>
      <c r="BV1440" s="419"/>
      <c r="BW1440" s="419"/>
      <c r="BX1440" s="397"/>
      <c r="BZ1440" s="449"/>
      <c r="CB1440" s="419"/>
      <c r="CC1440" s="419"/>
      <c r="CD1440" s="419"/>
      <c r="CF1440" s="419"/>
      <c r="CG1440" s="419"/>
      <c r="CH1440" s="419"/>
    </row>
    <row r="1441" spans="3:86" ht="21" thickBot="1">
      <c r="C1441" s="425"/>
      <c r="P1441" s="431"/>
      <c r="R1441" s="419"/>
      <c r="S1441" s="446"/>
      <c r="T1441" s="419"/>
      <c r="V1441" s="196"/>
      <c r="W1441" s="419"/>
      <c r="X1441" s="419"/>
      <c r="Z1441" s="419"/>
      <c r="AA1441" s="419"/>
      <c r="AB1441" s="419"/>
      <c r="AD1441" s="419"/>
      <c r="AE1441" s="419"/>
      <c r="AF1441" s="419"/>
      <c r="AH1441" s="419"/>
      <c r="AI1441" s="419"/>
      <c r="AJ1441" s="419"/>
      <c r="AL1441" s="419"/>
      <c r="AM1441" s="419"/>
      <c r="AN1441" s="403"/>
      <c r="AO1441" s="419"/>
      <c r="AP1441" s="419"/>
      <c r="AQ1441" s="419"/>
      <c r="AR1441" s="419"/>
      <c r="AS1441" s="419"/>
      <c r="AT1441" s="419"/>
      <c r="AU1441" s="419"/>
      <c r="AV1441" s="419"/>
      <c r="AX1441" s="419"/>
      <c r="AY1441" s="419"/>
      <c r="AZ1441" s="419"/>
      <c r="BB1441" s="419"/>
      <c r="BC1441" s="419"/>
      <c r="BD1441" s="419"/>
      <c r="BF1441" s="419"/>
      <c r="BG1441" s="419"/>
      <c r="BH1441" s="419"/>
      <c r="BJ1441" s="419"/>
      <c r="BK1441" s="419"/>
      <c r="BL1441" s="419"/>
      <c r="BN1441" s="419"/>
      <c r="BO1441" s="419"/>
      <c r="BP1441" s="419"/>
      <c r="BR1441" s="419"/>
      <c r="BS1441" s="419"/>
      <c r="BT1441" s="419"/>
      <c r="BV1441" s="419"/>
      <c r="BW1441" s="419"/>
      <c r="BX1441" s="397"/>
      <c r="BZ1441" s="449"/>
      <c r="CB1441" s="419"/>
      <c r="CC1441" s="419"/>
      <c r="CD1441" s="419"/>
      <c r="CF1441" s="419"/>
      <c r="CG1441" s="419"/>
      <c r="CH1441" s="419"/>
    </row>
    <row r="1442" spans="3:86" ht="21" thickBot="1">
      <c r="C1442" s="425"/>
      <c r="P1442" s="431"/>
      <c r="R1442" s="419"/>
      <c r="S1442" s="446"/>
      <c r="T1442" s="419"/>
      <c r="V1442" s="196"/>
      <c r="W1442" s="419"/>
      <c r="X1442" s="419"/>
      <c r="Z1442" s="419"/>
      <c r="AA1442" s="419"/>
      <c r="AB1442" s="419"/>
      <c r="AD1442" s="419"/>
      <c r="AE1442" s="419"/>
      <c r="AF1442" s="419"/>
      <c r="AH1442" s="419"/>
      <c r="AI1442" s="419"/>
      <c r="AJ1442" s="419"/>
      <c r="AL1442" s="419"/>
      <c r="AM1442" s="419"/>
      <c r="AN1442" s="403"/>
      <c r="AO1442" s="419"/>
      <c r="AP1442" s="419"/>
      <c r="AQ1442" s="419"/>
      <c r="AR1442" s="419"/>
      <c r="AS1442" s="419"/>
      <c r="AT1442" s="419"/>
      <c r="AU1442" s="419"/>
      <c r="AV1442" s="419"/>
      <c r="AX1442" s="419"/>
      <c r="AY1442" s="419"/>
      <c r="AZ1442" s="419"/>
      <c r="BB1442" s="419"/>
      <c r="BC1442" s="419"/>
      <c r="BD1442" s="419"/>
      <c r="BF1442" s="419"/>
      <c r="BG1442" s="419"/>
      <c r="BH1442" s="419"/>
      <c r="BJ1442" s="419"/>
      <c r="BK1442" s="419"/>
      <c r="BL1442" s="419"/>
      <c r="BN1442" s="419"/>
      <c r="BO1442" s="419"/>
      <c r="BP1442" s="419"/>
      <c r="BR1442" s="419"/>
      <c r="BS1442" s="419"/>
      <c r="BT1442" s="419"/>
      <c r="BV1442" s="419"/>
      <c r="BW1442" s="419"/>
      <c r="BX1442" s="397"/>
      <c r="BZ1442" s="449"/>
      <c r="CB1442" s="419"/>
      <c r="CC1442" s="419"/>
      <c r="CD1442" s="419"/>
      <c r="CF1442" s="419"/>
      <c r="CG1442" s="419"/>
      <c r="CH1442" s="419"/>
    </row>
    <row r="1443" spans="3:86" ht="21" thickBot="1">
      <c r="C1443" s="425"/>
      <c r="P1443" s="431"/>
      <c r="R1443" s="419"/>
      <c r="S1443" s="446"/>
      <c r="T1443" s="419"/>
      <c r="V1443" s="196"/>
      <c r="W1443" s="419"/>
      <c r="X1443" s="419"/>
      <c r="Z1443" s="419"/>
      <c r="AA1443" s="419"/>
      <c r="AB1443" s="419"/>
      <c r="AD1443" s="419"/>
      <c r="AE1443" s="419"/>
      <c r="AF1443" s="419"/>
      <c r="AH1443" s="419"/>
      <c r="AI1443" s="419"/>
      <c r="AJ1443" s="419"/>
      <c r="AL1443" s="419"/>
      <c r="AM1443" s="419"/>
      <c r="AN1443" s="403"/>
      <c r="AO1443" s="419"/>
      <c r="AP1443" s="419"/>
      <c r="AQ1443" s="419"/>
      <c r="AR1443" s="419"/>
      <c r="AS1443" s="419"/>
      <c r="AT1443" s="419"/>
      <c r="AU1443" s="419"/>
      <c r="AV1443" s="419"/>
      <c r="AX1443" s="419"/>
      <c r="AY1443" s="419"/>
      <c r="AZ1443" s="419"/>
      <c r="BB1443" s="419"/>
      <c r="BC1443" s="419"/>
      <c r="BD1443" s="419"/>
      <c r="BF1443" s="419"/>
      <c r="BG1443" s="419"/>
      <c r="BH1443" s="419"/>
      <c r="BJ1443" s="419"/>
      <c r="BK1443" s="419"/>
      <c r="BL1443" s="419"/>
      <c r="BN1443" s="419"/>
      <c r="BO1443" s="419"/>
      <c r="BP1443" s="419"/>
      <c r="BR1443" s="419"/>
      <c r="BS1443" s="419"/>
      <c r="BT1443" s="419"/>
      <c r="BV1443" s="419"/>
      <c r="BW1443" s="419"/>
      <c r="BX1443" s="397"/>
      <c r="BZ1443" s="449"/>
      <c r="CB1443" s="419"/>
      <c r="CC1443" s="419"/>
      <c r="CD1443" s="419"/>
      <c r="CF1443" s="419"/>
      <c r="CG1443" s="419"/>
      <c r="CH1443" s="419"/>
    </row>
    <row r="1444" spans="3:86" ht="21" thickBot="1">
      <c r="C1444" s="425"/>
      <c r="P1444" s="431"/>
      <c r="R1444" s="419"/>
      <c r="S1444" s="446"/>
      <c r="T1444" s="419"/>
      <c r="V1444" s="196"/>
      <c r="W1444" s="419"/>
      <c r="X1444" s="419"/>
      <c r="Z1444" s="419"/>
      <c r="AA1444" s="419"/>
      <c r="AB1444" s="419"/>
      <c r="AD1444" s="419"/>
      <c r="AE1444" s="419"/>
      <c r="AF1444" s="419"/>
      <c r="AH1444" s="419"/>
      <c r="AI1444" s="419"/>
      <c r="AJ1444" s="419"/>
      <c r="AL1444" s="419"/>
      <c r="AM1444" s="419"/>
      <c r="AN1444" s="403"/>
      <c r="AO1444" s="419"/>
      <c r="AP1444" s="419"/>
      <c r="AQ1444" s="419"/>
      <c r="AR1444" s="419"/>
      <c r="AS1444" s="419"/>
      <c r="AT1444" s="419"/>
      <c r="AU1444" s="419"/>
      <c r="AV1444" s="419"/>
      <c r="AX1444" s="419"/>
      <c r="AY1444" s="419"/>
      <c r="AZ1444" s="419"/>
      <c r="BB1444" s="419"/>
      <c r="BC1444" s="419"/>
      <c r="BD1444" s="419"/>
      <c r="BF1444" s="419"/>
      <c r="BG1444" s="419"/>
      <c r="BH1444" s="419"/>
      <c r="BJ1444" s="419"/>
      <c r="BK1444" s="419"/>
      <c r="BL1444" s="419"/>
      <c r="BN1444" s="419"/>
      <c r="BO1444" s="419"/>
      <c r="BP1444" s="419"/>
      <c r="BR1444" s="419"/>
      <c r="BS1444" s="419"/>
      <c r="BT1444" s="419"/>
      <c r="BV1444" s="419"/>
      <c r="BW1444" s="419"/>
      <c r="BX1444" s="397"/>
      <c r="BZ1444" s="449"/>
      <c r="CB1444" s="419"/>
      <c r="CC1444" s="419"/>
      <c r="CD1444" s="419"/>
      <c r="CF1444" s="419"/>
      <c r="CG1444" s="419"/>
      <c r="CH1444" s="419"/>
    </row>
    <row r="1445" spans="3:86" ht="21" thickBot="1">
      <c r="C1445" s="425"/>
      <c r="P1445" s="431"/>
      <c r="R1445" s="419"/>
      <c r="S1445" s="446"/>
      <c r="T1445" s="419"/>
      <c r="V1445" s="196"/>
      <c r="W1445" s="419"/>
      <c r="X1445" s="419"/>
      <c r="Z1445" s="419"/>
      <c r="AA1445" s="419"/>
      <c r="AB1445" s="419"/>
      <c r="AD1445" s="419"/>
      <c r="AE1445" s="419"/>
      <c r="AF1445" s="419"/>
      <c r="AH1445" s="419"/>
      <c r="AI1445" s="419"/>
      <c r="AJ1445" s="419"/>
      <c r="AL1445" s="419"/>
      <c r="AM1445" s="419"/>
      <c r="AN1445" s="403"/>
      <c r="AO1445" s="419"/>
      <c r="AP1445" s="419"/>
      <c r="AQ1445" s="419"/>
      <c r="AR1445" s="419"/>
      <c r="AS1445" s="419"/>
      <c r="AT1445" s="419"/>
      <c r="AU1445" s="419"/>
      <c r="AV1445" s="419"/>
      <c r="AX1445" s="419"/>
      <c r="AY1445" s="419"/>
      <c r="AZ1445" s="419"/>
      <c r="BB1445" s="419"/>
      <c r="BC1445" s="419"/>
      <c r="BD1445" s="419"/>
      <c r="BF1445" s="419"/>
      <c r="BG1445" s="419"/>
      <c r="BH1445" s="419"/>
      <c r="BJ1445" s="419"/>
      <c r="BK1445" s="419"/>
      <c r="BL1445" s="419"/>
      <c r="BN1445" s="419"/>
      <c r="BO1445" s="419"/>
      <c r="BP1445" s="419"/>
      <c r="BR1445" s="419"/>
      <c r="BS1445" s="419"/>
      <c r="BT1445" s="419"/>
      <c r="BV1445" s="419"/>
      <c r="BW1445" s="419"/>
      <c r="BX1445" s="397"/>
      <c r="BZ1445" s="449"/>
      <c r="CB1445" s="419"/>
      <c r="CC1445" s="419"/>
      <c r="CD1445" s="419"/>
      <c r="CF1445" s="419"/>
      <c r="CG1445" s="419"/>
      <c r="CH1445" s="419"/>
    </row>
    <row r="1446" spans="3:86" ht="21" thickBot="1">
      <c r="C1446" s="425"/>
      <c r="P1446" s="431"/>
      <c r="R1446" s="419"/>
      <c r="S1446" s="446"/>
      <c r="T1446" s="419"/>
      <c r="V1446" s="196"/>
      <c r="W1446" s="419"/>
      <c r="X1446" s="419"/>
      <c r="Z1446" s="419"/>
      <c r="AA1446" s="419"/>
      <c r="AB1446" s="419"/>
      <c r="AD1446" s="419"/>
      <c r="AE1446" s="419"/>
      <c r="AF1446" s="419"/>
      <c r="AH1446" s="419"/>
      <c r="AI1446" s="419"/>
      <c r="AJ1446" s="419"/>
      <c r="AL1446" s="419"/>
      <c r="AM1446" s="419"/>
      <c r="AN1446" s="403"/>
      <c r="AO1446" s="419"/>
      <c r="AP1446" s="419"/>
      <c r="AQ1446" s="419"/>
      <c r="AR1446" s="419"/>
      <c r="AS1446" s="419"/>
      <c r="AT1446" s="419"/>
      <c r="AU1446" s="419"/>
      <c r="AV1446" s="419"/>
      <c r="AX1446" s="419"/>
      <c r="AY1446" s="419"/>
      <c r="AZ1446" s="419"/>
      <c r="BB1446" s="419"/>
      <c r="BC1446" s="419"/>
      <c r="BD1446" s="419"/>
      <c r="BF1446" s="419"/>
      <c r="BG1446" s="419"/>
      <c r="BH1446" s="419"/>
      <c r="BJ1446" s="419"/>
      <c r="BK1446" s="419"/>
      <c r="BL1446" s="419"/>
      <c r="BN1446" s="419"/>
      <c r="BO1446" s="419"/>
      <c r="BP1446" s="419"/>
      <c r="BR1446" s="419"/>
      <c r="BS1446" s="419"/>
      <c r="BT1446" s="419"/>
      <c r="BV1446" s="419"/>
      <c r="BW1446" s="419"/>
      <c r="BX1446" s="397"/>
      <c r="BZ1446" s="449"/>
      <c r="CB1446" s="419"/>
      <c r="CC1446" s="419"/>
      <c r="CD1446" s="419"/>
      <c r="CF1446" s="419"/>
      <c r="CG1446" s="419"/>
      <c r="CH1446" s="419"/>
    </row>
    <row r="1447" spans="3:86" ht="21" thickBot="1">
      <c r="C1447" s="425"/>
      <c r="P1447" s="431"/>
      <c r="R1447" s="419"/>
      <c r="S1447" s="446"/>
      <c r="T1447" s="419"/>
      <c r="V1447" s="196"/>
      <c r="W1447" s="419"/>
      <c r="X1447" s="419"/>
      <c r="Z1447" s="419"/>
      <c r="AA1447" s="419"/>
      <c r="AB1447" s="419"/>
      <c r="AD1447" s="419"/>
      <c r="AE1447" s="419"/>
      <c r="AF1447" s="419"/>
      <c r="AH1447" s="419"/>
      <c r="AI1447" s="419"/>
      <c r="AJ1447" s="419"/>
      <c r="AL1447" s="419"/>
      <c r="AM1447" s="419"/>
      <c r="AN1447" s="403"/>
      <c r="AO1447" s="419"/>
      <c r="AP1447" s="419"/>
      <c r="AQ1447" s="419"/>
      <c r="AR1447" s="419"/>
      <c r="AS1447" s="419"/>
      <c r="AT1447" s="419"/>
      <c r="AU1447" s="419"/>
      <c r="AV1447" s="419"/>
      <c r="AX1447" s="419"/>
      <c r="AY1447" s="419"/>
      <c r="AZ1447" s="419"/>
      <c r="BB1447" s="419"/>
      <c r="BC1447" s="419"/>
      <c r="BD1447" s="419"/>
      <c r="BF1447" s="419"/>
      <c r="BG1447" s="419"/>
      <c r="BH1447" s="419"/>
      <c r="BJ1447" s="419"/>
      <c r="BK1447" s="419"/>
      <c r="BL1447" s="419"/>
      <c r="BN1447" s="419"/>
      <c r="BO1447" s="419"/>
      <c r="BP1447" s="419"/>
      <c r="BR1447" s="419"/>
      <c r="BS1447" s="419"/>
      <c r="BT1447" s="419"/>
      <c r="BV1447" s="419"/>
      <c r="BW1447" s="419"/>
      <c r="BX1447" s="397"/>
      <c r="BZ1447" s="449"/>
      <c r="CB1447" s="419"/>
      <c r="CC1447" s="419"/>
      <c r="CD1447" s="419"/>
      <c r="CF1447" s="419"/>
      <c r="CG1447" s="419"/>
      <c r="CH1447" s="419"/>
    </row>
    <row r="1448" spans="3:86" ht="21" thickBot="1">
      <c r="C1448" s="425"/>
      <c r="P1448" s="431"/>
      <c r="R1448" s="419"/>
      <c r="S1448" s="446"/>
      <c r="T1448" s="419"/>
      <c r="V1448" s="196"/>
      <c r="W1448" s="419"/>
      <c r="X1448" s="419"/>
      <c r="Z1448" s="419"/>
      <c r="AA1448" s="419"/>
      <c r="AB1448" s="419"/>
      <c r="AD1448" s="419"/>
      <c r="AE1448" s="419"/>
      <c r="AF1448" s="419"/>
      <c r="AH1448" s="419"/>
      <c r="AI1448" s="419"/>
      <c r="AJ1448" s="419"/>
      <c r="AL1448" s="419"/>
      <c r="AM1448" s="419"/>
      <c r="AN1448" s="403"/>
      <c r="AO1448" s="419"/>
      <c r="AP1448" s="419"/>
      <c r="AQ1448" s="419"/>
      <c r="AR1448" s="419"/>
      <c r="AS1448" s="419"/>
      <c r="AT1448" s="419"/>
      <c r="AU1448" s="419"/>
      <c r="AV1448" s="419"/>
      <c r="AX1448" s="419"/>
      <c r="AY1448" s="419"/>
      <c r="AZ1448" s="419"/>
      <c r="BB1448" s="419"/>
      <c r="BC1448" s="419"/>
      <c r="BD1448" s="419"/>
      <c r="BF1448" s="419"/>
      <c r="BG1448" s="419"/>
      <c r="BH1448" s="419"/>
      <c r="BJ1448" s="419"/>
      <c r="BK1448" s="419"/>
      <c r="BL1448" s="419"/>
      <c r="BN1448" s="419"/>
      <c r="BO1448" s="419"/>
      <c r="BP1448" s="419"/>
      <c r="BR1448" s="419"/>
      <c r="BS1448" s="419"/>
      <c r="BT1448" s="419"/>
      <c r="BV1448" s="419"/>
      <c r="BW1448" s="419"/>
      <c r="BX1448" s="397"/>
      <c r="BZ1448" s="449"/>
      <c r="CB1448" s="419"/>
      <c r="CC1448" s="419"/>
      <c r="CD1448" s="419"/>
      <c r="CF1448" s="419"/>
      <c r="CG1448" s="419"/>
      <c r="CH1448" s="419"/>
    </row>
    <row r="1449" spans="3:86" ht="21" thickBot="1">
      <c r="C1449" s="425"/>
      <c r="P1449" s="431"/>
      <c r="R1449" s="419"/>
      <c r="S1449" s="446"/>
      <c r="T1449" s="419"/>
      <c r="V1449" s="196"/>
      <c r="W1449" s="419"/>
      <c r="X1449" s="419"/>
      <c r="Z1449" s="419"/>
      <c r="AA1449" s="419"/>
      <c r="AB1449" s="419"/>
      <c r="AD1449" s="419"/>
      <c r="AE1449" s="419"/>
      <c r="AF1449" s="419"/>
      <c r="AH1449" s="419"/>
      <c r="AI1449" s="419"/>
      <c r="AJ1449" s="419"/>
      <c r="AL1449" s="419"/>
      <c r="AM1449" s="419"/>
      <c r="AN1449" s="403"/>
      <c r="AO1449" s="419"/>
      <c r="AP1449" s="419"/>
      <c r="AQ1449" s="419"/>
      <c r="AR1449" s="419"/>
      <c r="AS1449" s="419"/>
      <c r="AT1449" s="419"/>
      <c r="AU1449" s="419"/>
      <c r="AV1449" s="419"/>
      <c r="AX1449" s="419"/>
      <c r="AY1449" s="419"/>
      <c r="AZ1449" s="419"/>
      <c r="BB1449" s="419"/>
      <c r="BC1449" s="419"/>
      <c r="BD1449" s="419"/>
      <c r="BF1449" s="419"/>
      <c r="BG1449" s="419"/>
      <c r="BH1449" s="419"/>
      <c r="BJ1449" s="419"/>
      <c r="BK1449" s="419"/>
      <c r="BL1449" s="419"/>
      <c r="BN1449" s="419"/>
      <c r="BO1449" s="419"/>
      <c r="BP1449" s="419"/>
      <c r="BR1449" s="419"/>
      <c r="BS1449" s="419"/>
      <c r="BT1449" s="419"/>
      <c r="BV1449" s="419"/>
      <c r="BW1449" s="419"/>
      <c r="BX1449" s="397"/>
      <c r="BZ1449" s="449"/>
      <c r="CB1449" s="419"/>
      <c r="CC1449" s="419"/>
      <c r="CD1449" s="419"/>
      <c r="CF1449" s="419"/>
      <c r="CG1449" s="419"/>
      <c r="CH1449" s="419"/>
    </row>
    <row r="1450" spans="3:86" ht="21" thickBot="1">
      <c r="C1450" s="425"/>
      <c r="P1450" s="431"/>
      <c r="R1450" s="419"/>
      <c r="S1450" s="446"/>
      <c r="T1450" s="419"/>
      <c r="V1450" s="196"/>
      <c r="W1450" s="419"/>
      <c r="X1450" s="419"/>
      <c r="Z1450" s="419"/>
      <c r="AA1450" s="419"/>
      <c r="AB1450" s="419"/>
      <c r="AD1450" s="419"/>
      <c r="AE1450" s="419"/>
      <c r="AF1450" s="419"/>
      <c r="AH1450" s="419"/>
      <c r="AI1450" s="419"/>
      <c r="AJ1450" s="419"/>
      <c r="AL1450" s="419"/>
      <c r="AM1450" s="419"/>
      <c r="AN1450" s="403"/>
      <c r="AO1450" s="419"/>
      <c r="AP1450" s="419"/>
      <c r="AQ1450" s="419"/>
      <c r="AR1450" s="419"/>
      <c r="AS1450" s="419"/>
      <c r="AT1450" s="419"/>
      <c r="AU1450" s="419"/>
      <c r="AV1450" s="419"/>
      <c r="AX1450" s="419"/>
      <c r="AY1450" s="419"/>
      <c r="AZ1450" s="419"/>
      <c r="BB1450" s="419"/>
      <c r="BC1450" s="419"/>
      <c r="BD1450" s="419"/>
      <c r="BF1450" s="419"/>
      <c r="BG1450" s="419"/>
      <c r="BH1450" s="419"/>
      <c r="BJ1450" s="419"/>
      <c r="BK1450" s="419"/>
      <c r="BL1450" s="419"/>
      <c r="BN1450" s="419"/>
      <c r="BO1450" s="419"/>
      <c r="BP1450" s="419"/>
      <c r="BR1450" s="419"/>
      <c r="BS1450" s="419"/>
      <c r="BT1450" s="419"/>
      <c r="BV1450" s="419"/>
      <c r="BW1450" s="419"/>
      <c r="BX1450" s="397"/>
      <c r="BZ1450" s="449"/>
      <c r="CB1450" s="419"/>
      <c r="CC1450" s="419"/>
      <c r="CD1450" s="419"/>
      <c r="CF1450" s="419"/>
      <c r="CG1450" s="419"/>
      <c r="CH1450" s="419"/>
    </row>
    <row r="1451" spans="3:86" ht="21" thickBot="1">
      <c r="C1451" s="425"/>
      <c r="P1451" s="431"/>
      <c r="R1451" s="419"/>
      <c r="S1451" s="446"/>
      <c r="T1451" s="419"/>
      <c r="V1451" s="196"/>
      <c r="W1451" s="419"/>
      <c r="X1451" s="419"/>
      <c r="Z1451" s="419"/>
      <c r="AA1451" s="419"/>
      <c r="AB1451" s="419"/>
      <c r="AD1451" s="419"/>
      <c r="AE1451" s="419"/>
      <c r="AF1451" s="419"/>
      <c r="AH1451" s="419"/>
      <c r="AI1451" s="419"/>
      <c r="AJ1451" s="419"/>
      <c r="AL1451" s="419"/>
      <c r="AM1451" s="419"/>
      <c r="AN1451" s="403"/>
      <c r="AO1451" s="419"/>
      <c r="AP1451" s="419"/>
      <c r="AQ1451" s="419"/>
      <c r="AR1451" s="419"/>
      <c r="AS1451" s="419"/>
      <c r="AT1451" s="419"/>
      <c r="AU1451" s="419"/>
      <c r="AV1451" s="419"/>
      <c r="AX1451" s="419"/>
      <c r="AY1451" s="419"/>
      <c r="AZ1451" s="419"/>
      <c r="BB1451" s="419"/>
      <c r="BC1451" s="419"/>
      <c r="BD1451" s="419"/>
      <c r="BF1451" s="419"/>
      <c r="BG1451" s="419"/>
      <c r="BH1451" s="419"/>
      <c r="BJ1451" s="419"/>
      <c r="BK1451" s="419"/>
      <c r="BL1451" s="419"/>
      <c r="BN1451" s="419"/>
      <c r="BO1451" s="419"/>
      <c r="BP1451" s="419"/>
      <c r="BR1451" s="419"/>
      <c r="BS1451" s="419"/>
      <c r="BT1451" s="419"/>
      <c r="BV1451" s="419"/>
      <c r="BW1451" s="419"/>
      <c r="BX1451" s="397"/>
      <c r="BZ1451" s="449"/>
      <c r="CB1451" s="419"/>
      <c r="CC1451" s="419"/>
      <c r="CD1451" s="419"/>
      <c r="CF1451" s="419"/>
      <c r="CG1451" s="419"/>
      <c r="CH1451" s="419"/>
    </row>
    <row r="1452" spans="3:86" ht="21" thickBot="1">
      <c r="C1452" s="425"/>
      <c r="P1452" s="431"/>
      <c r="R1452" s="419"/>
      <c r="S1452" s="446"/>
      <c r="T1452" s="419"/>
      <c r="V1452" s="196"/>
      <c r="W1452" s="419"/>
      <c r="X1452" s="419"/>
      <c r="Z1452" s="419"/>
      <c r="AA1452" s="419"/>
      <c r="AB1452" s="419"/>
      <c r="AD1452" s="419"/>
      <c r="AE1452" s="419"/>
      <c r="AF1452" s="419"/>
      <c r="AH1452" s="419"/>
      <c r="AI1452" s="419"/>
      <c r="AJ1452" s="419"/>
      <c r="AL1452" s="419"/>
      <c r="AM1452" s="419"/>
      <c r="AN1452" s="403"/>
      <c r="AO1452" s="419"/>
      <c r="AP1452" s="419"/>
      <c r="AQ1452" s="419"/>
      <c r="AR1452" s="419"/>
      <c r="AS1452" s="419"/>
      <c r="AT1452" s="419"/>
      <c r="AU1452" s="419"/>
      <c r="AV1452" s="419"/>
      <c r="AX1452" s="419"/>
      <c r="AY1452" s="419"/>
      <c r="AZ1452" s="419"/>
      <c r="BB1452" s="419"/>
      <c r="BC1452" s="419"/>
      <c r="BD1452" s="419"/>
      <c r="BF1452" s="419"/>
      <c r="BG1452" s="419"/>
      <c r="BH1452" s="419"/>
      <c r="BJ1452" s="419"/>
      <c r="BK1452" s="419"/>
      <c r="BL1452" s="419"/>
      <c r="BN1452" s="419"/>
      <c r="BO1452" s="419"/>
      <c r="BP1452" s="419"/>
      <c r="BR1452" s="419"/>
      <c r="BS1452" s="419"/>
      <c r="BT1452" s="419"/>
      <c r="BV1452" s="419"/>
      <c r="BW1452" s="419"/>
      <c r="BX1452" s="397"/>
      <c r="BZ1452" s="449"/>
      <c r="CB1452" s="419"/>
      <c r="CC1452" s="419"/>
      <c r="CD1452" s="419"/>
      <c r="CF1452" s="419"/>
      <c r="CG1452" s="419"/>
      <c r="CH1452" s="419"/>
    </row>
    <row r="1453" spans="3:86" ht="21" thickBot="1">
      <c r="C1453" s="425"/>
      <c r="P1453" s="431"/>
      <c r="R1453" s="419"/>
      <c r="S1453" s="446"/>
      <c r="T1453" s="419"/>
      <c r="V1453" s="196"/>
      <c r="W1453" s="419"/>
      <c r="X1453" s="419"/>
      <c r="Z1453" s="419"/>
      <c r="AA1453" s="419"/>
      <c r="AB1453" s="419"/>
      <c r="AD1453" s="419"/>
      <c r="AE1453" s="419"/>
      <c r="AF1453" s="419"/>
      <c r="AH1453" s="419"/>
      <c r="AI1453" s="419"/>
      <c r="AJ1453" s="419"/>
      <c r="AL1453" s="419"/>
      <c r="AM1453" s="419"/>
      <c r="AN1453" s="403"/>
      <c r="AO1453" s="419"/>
      <c r="AP1453" s="419"/>
      <c r="AQ1453" s="419"/>
      <c r="AR1453" s="419"/>
      <c r="AS1453" s="419"/>
      <c r="AT1453" s="419"/>
      <c r="AU1453" s="419"/>
      <c r="AV1453" s="419"/>
      <c r="AX1453" s="419"/>
      <c r="AY1453" s="419"/>
      <c r="AZ1453" s="419"/>
      <c r="BB1453" s="419"/>
      <c r="BC1453" s="419"/>
      <c r="BD1453" s="419"/>
      <c r="BF1453" s="419"/>
      <c r="BG1453" s="419"/>
      <c r="BH1453" s="419"/>
      <c r="BJ1453" s="419"/>
      <c r="BK1453" s="419"/>
      <c r="BL1453" s="419"/>
      <c r="BN1453" s="419"/>
      <c r="BO1453" s="419"/>
      <c r="BP1453" s="419"/>
      <c r="BR1453" s="419"/>
      <c r="BS1453" s="419"/>
      <c r="BT1453" s="419"/>
      <c r="BV1453" s="419"/>
      <c r="BW1453" s="419"/>
      <c r="BX1453" s="397"/>
      <c r="BZ1453" s="449"/>
      <c r="CB1453" s="419"/>
      <c r="CC1453" s="419"/>
      <c r="CD1453" s="419"/>
      <c r="CF1453" s="419"/>
      <c r="CG1453" s="419"/>
      <c r="CH1453" s="419"/>
    </row>
    <row r="1454" spans="3:86" ht="21" thickBot="1">
      <c r="C1454" s="425"/>
      <c r="P1454" s="431"/>
      <c r="R1454" s="419"/>
      <c r="S1454" s="446"/>
      <c r="T1454" s="419"/>
      <c r="V1454" s="196"/>
      <c r="W1454" s="419"/>
      <c r="X1454" s="419"/>
      <c r="Z1454" s="419"/>
      <c r="AA1454" s="419"/>
      <c r="AB1454" s="419"/>
      <c r="AD1454" s="419"/>
      <c r="AE1454" s="419"/>
      <c r="AF1454" s="419"/>
      <c r="AH1454" s="419"/>
      <c r="AI1454" s="419"/>
      <c r="AJ1454" s="419"/>
      <c r="AL1454" s="419"/>
      <c r="AM1454" s="419"/>
      <c r="AN1454" s="403"/>
      <c r="AO1454" s="419"/>
      <c r="AP1454" s="419"/>
      <c r="AQ1454" s="419"/>
      <c r="AR1454" s="419"/>
      <c r="AS1454" s="419"/>
      <c r="AT1454" s="419"/>
      <c r="AU1454" s="419"/>
      <c r="AV1454" s="419"/>
      <c r="AX1454" s="419"/>
      <c r="AY1454" s="419"/>
      <c r="AZ1454" s="419"/>
      <c r="BB1454" s="419"/>
      <c r="BC1454" s="419"/>
      <c r="BD1454" s="419"/>
      <c r="BF1454" s="419"/>
      <c r="BG1454" s="419"/>
      <c r="BH1454" s="419"/>
      <c r="BJ1454" s="419"/>
      <c r="BK1454" s="419"/>
      <c r="BL1454" s="419"/>
      <c r="BN1454" s="419"/>
      <c r="BO1454" s="419"/>
      <c r="BP1454" s="419"/>
      <c r="BR1454" s="419"/>
      <c r="BS1454" s="419"/>
      <c r="BT1454" s="419"/>
      <c r="BV1454" s="419"/>
      <c r="BW1454" s="419"/>
      <c r="BX1454" s="397"/>
      <c r="BZ1454" s="449"/>
      <c r="CB1454" s="419"/>
      <c r="CC1454" s="419"/>
      <c r="CD1454" s="419"/>
      <c r="CF1454" s="419"/>
      <c r="CG1454" s="419"/>
      <c r="CH1454" s="419"/>
    </row>
    <row r="1455" spans="3:86" ht="21" thickBot="1">
      <c r="C1455" s="425"/>
      <c r="P1455" s="431"/>
      <c r="R1455" s="419"/>
      <c r="S1455" s="446"/>
      <c r="T1455" s="419"/>
      <c r="V1455" s="196"/>
      <c r="W1455" s="419"/>
      <c r="X1455" s="419"/>
      <c r="Z1455" s="419"/>
      <c r="AA1455" s="419"/>
      <c r="AB1455" s="419"/>
      <c r="AD1455" s="419"/>
      <c r="AE1455" s="419"/>
      <c r="AF1455" s="419"/>
      <c r="AH1455" s="419"/>
      <c r="AI1455" s="419"/>
      <c r="AJ1455" s="419"/>
      <c r="AL1455" s="419"/>
      <c r="AM1455" s="419"/>
      <c r="AN1455" s="403"/>
      <c r="AO1455" s="419"/>
      <c r="AP1455" s="419"/>
      <c r="AQ1455" s="419"/>
      <c r="AR1455" s="419"/>
      <c r="AS1455" s="419"/>
      <c r="AT1455" s="419"/>
      <c r="AU1455" s="419"/>
      <c r="AV1455" s="419"/>
      <c r="AX1455" s="419"/>
      <c r="AY1455" s="419"/>
      <c r="AZ1455" s="419"/>
      <c r="BB1455" s="419"/>
      <c r="BC1455" s="419"/>
      <c r="BD1455" s="419"/>
      <c r="BF1455" s="419"/>
      <c r="BG1455" s="419"/>
      <c r="BH1455" s="419"/>
      <c r="BJ1455" s="419"/>
      <c r="BK1455" s="419"/>
      <c r="BL1455" s="419"/>
      <c r="BN1455" s="419"/>
      <c r="BO1455" s="419"/>
      <c r="BP1455" s="419"/>
      <c r="BR1455" s="419"/>
      <c r="BS1455" s="419"/>
      <c r="BT1455" s="419"/>
      <c r="BV1455" s="419"/>
      <c r="BW1455" s="419"/>
      <c r="BX1455" s="397"/>
      <c r="BZ1455" s="449"/>
      <c r="CB1455" s="419"/>
      <c r="CC1455" s="419"/>
      <c r="CD1455" s="419"/>
      <c r="CF1455" s="419"/>
      <c r="CG1455" s="419"/>
      <c r="CH1455" s="419"/>
    </row>
    <row r="1456" spans="3:86" ht="21" thickBot="1">
      <c r="C1456" s="425"/>
      <c r="P1456" s="431"/>
      <c r="R1456" s="419"/>
      <c r="S1456" s="446"/>
      <c r="T1456" s="419"/>
      <c r="V1456" s="196"/>
      <c r="W1456" s="419"/>
      <c r="X1456" s="419"/>
      <c r="Z1456" s="419"/>
      <c r="AA1456" s="419"/>
      <c r="AB1456" s="419"/>
      <c r="AD1456" s="419"/>
      <c r="AE1456" s="419"/>
      <c r="AF1456" s="419"/>
      <c r="AH1456" s="419"/>
      <c r="AI1456" s="419"/>
      <c r="AJ1456" s="419"/>
      <c r="AL1456" s="419"/>
      <c r="AM1456" s="419"/>
      <c r="AN1456" s="403"/>
      <c r="AO1456" s="419"/>
      <c r="AP1456" s="419"/>
      <c r="AQ1456" s="419"/>
      <c r="AR1456" s="419"/>
      <c r="AS1456" s="419"/>
      <c r="AT1456" s="419"/>
      <c r="AU1456" s="419"/>
      <c r="AV1456" s="419"/>
      <c r="AX1456" s="419"/>
      <c r="AY1456" s="419"/>
      <c r="AZ1456" s="419"/>
      <c r="BB1456" s="419"/>
      <c r="BC1456" s="419"/>
      <c r="BD1456" s="419"/>
      <c r="BF1456" s="419"/>
      <c r="BG1456" s="419"/>
      <c r="BH1456" s="419"/>
      <c r="BJ1456" s="419"/>
      <c r="BK1456" s="419"/>
      <c r="BL1456" s="419"/>
      <c r="BN1456" s="419"/>
      <c r="BO1456" s="419"/>
      <c r="BP1456" s="419"/>
      <c r="BR1456" s="419"/>
      <c r="BS1456" s="419"/>
      <c r="BT1456" s="419"/>
      <c r="BV1456" s="419"/>
      <c r="BW1456" s="419"/>
      <c r="BX1456" s="397"/>
      <c r="BZ1456" s="449"/>
      <c r="CB1456" s="419"/>
      <c r="CC1456" s="419"/>
      <c r="CD1456" s="419"/>
      <c r="CF1456" s="419"/>
      <c r="CG1456" s="419"/>
      <c r="CH1456" s="419"/>
    </row>
    <row r="1457" spans="3:86" ht="21" thickBot="1">
      <c r="C1457" s="425"/>
      <c r="P1457" s="431"/>
      <c r="R1457" s="419"/>
      <c r="S1457" s="446"/>
      <c r="T1457" s="419"/>
      <c r="V1457" s="196"/>
      <c r="W1457" s="419"/>
      <c r="X1457" s="419"/>
      <c r="Z1457" s="419"/>
      <c r="AA1457" s="419"/>
      <c r="AB1457" s="419"/>
      <c r="AD1457" s="419"/>
      <c r="AE1457" s="419"/>
      <c r="AF1457" s="419"/>
      <c r="AH1457" s="419"/>
      <c r="AI1457" s="419"/>
      <c r="AJ1457" s="419"/>
      <c r="AL1457" s="419"/>
      <c r="AM1457" s="419"/>
      <c r="AN1457" s="403"/>
      <c r="AO1457" s="419"/>
      <c r="AP1457" s="419"/>
      <c r="AQ1457" s="419"/>
      <c r="AR1457" s="419"/>
      <c r="AS1457" s="419"/>
      <c r="AT1457" s="419"/>
      <c r="AU1457" s="419"/>
      <c r="AV1457" s="419"/>
      <c r="AX1457" s="419"/>
      <c r="AY1457" s="419"/>
      <c r="AZ1457" s="419"/>
      <c r="BB1457" s="419"/>
      <c r="BC1457" s="419"/>
      <c r="BD1457" s="419"/>
      <c r="BF1457" s="419"/>
      <c r="BG1457" s="419"/>
      <c r="BH1457" s="419"/>
      <c r="BJ1457" s="419"/>
      <c r="BK1457" s="419"/>
      <c r="BL1457" s="419"/>
      <c r="BN1457" s="419"/>
      <c r="BO1457" s="419"/>
      <c r="BP1457" s="419"/>
      <c r="BR1457" s="419"/>
      <c r="BS1457" s="419"/>
      <c r="BT1457" s="419"/>
      <c r="BV1457" s="419"/>
      <c r="BW1457" s="419"/>
      <c r="BX1457" s="397"/>
      <c r="BZ1457" s="449"/>
      <c r="CB1457" s="419"/>
      <c r="CC1457" s="419"/>
      <c r="CD1457" s="419"/>
      <c r="CF1457" s="419"/>
      <c r="CG1457" s="419"/>
      <c r="CH1457" s="419"/>
    </row>
    <row r="1458" spans="3:86" ht="21" thickBot="1">
      <c r="C1458" s="425"/>
      <c r="P1458" s="431"/>
      <c r="R1458" s="419"/>
      <c r="S1458" s="446"/>
      <c r="T1458" s="419"/>
      <c r="V1458" s="196"/>
      <c r="W1458" s="419"/>
      <c r="X1458" s="419"/>
      <c r="Z1458" s="419"/>
      <c r="AA1458" s="419"/>
      <c r="AB1458" s="419"/>
      <c r="AD1458" s="419"/>
      <c r="AE1458" s="419"/>
      <c r="AF1458" s="419"/>
      <c r="AH1458" s="419"/>
      <c r="AI1458" s="419"/>
      <c r="AJ1458" s="419"/>
      <c r="AL1458" s="419"/>
      <c r="AM1458" s="419"/>
      <c r="AN1458" s="403"/>
      <c r="AO1458" s="419"/>
      <c r="AP1458" s="419"/>
      <c r="AQ1458" s="419"/>
      <c r="AR1458" s="419"/>
      <c r="AS1458" s="419"/>
      <c r="AT1458" s="419"/>
      <c r="AU1458" s="419"/>
      <c r="AV1458" s="419"/>
      <c r="AX1458" s="419"/>
      <c r="AY1458" s="419"/>
      <c r="AZ1458" s="419"/>
      <c r="BB1458" s="419"/>
      <c r="BC1458" s="419"/>
      <c r="BD1458" s="419"/>
      <c r="BF1458" s="419"/>
      <c r="BG1458" s="419"/>
      <c r="BH1458" s="419"/>
      <c r="BJ1458" s="419"/>
      <c r="BK1458" s="419"/>
      <c r="BL1458" s="419"/>
      <c r="BN1458" s="419"/>
      <c r="BO1458" s="419"/>
      <c r="BP1458" s="419"/>
      <c r="BR1458" s="419"/>
      <c r="BS1458" s="419"/>
      <c r="BT1458" s="419"/>
      <c r="BV1458" s="419"/>
      <c r="BW1458" s="419"/>
      <c r="BX1458" s="397"/>
      <c r="BZ1458" s="449"/>
      <c r="CB1458" s="419"/>
      <c r="CC1458" s="419"/>
      <c r="CD1458" s="419"/>
      <c r="CF1458" s="419"/>
      <c r="CG1458" s="419"/>
      <c r="CH1458" s="419"/>
    </row>
    <row r="1459" spans="3:86" ht="21" thickBot="1">
      <c r="C1459" s="425"/>
      <c r="P1459" s="431"/>
      <c r="R1459" s="419"/>
      <c r="S1459" s="446"/>
      <c r="T1459" s="419"/>
      <c r="V1459" s="196"/>
      <c r="W1459" s="419"/>
      <c r="X1459" s="419"/>
      <c r="Z1459" s="419"/>
      <c r="AA1459" s="419"/>
      <c r="AB1459" s="419"/>
      <c r="AD1459" s="419"/>
      <c r="AE1459" s="419"/>
      <c r="AF1459" s="419"/>
      <c r="AH1459" s="419"/>
      <c r="AI1459" s="419"/>
      <c r="AJ1459" s="419"/>
      <c r="AL1459" s="419"/>
      <c r="AM1459" s="419"/>
      <c r="AN1459" s="403"/>
      <c r="AO1459" s="419"/>
      <c r="AP1459" s="419"/>
      <c r="AQ1459" s="419"/>
      <c r="AR1459" s="419"/>
      <c r="AS1459" s="419"/>
      <c r="AT1459" s="419"/>
      <c r="AU1459" s="419"/>
      <c r="AV1459" s="419"/>
      <c r="AX1459" s="419"/>
      <c r="AY1459" s="419"/>
      <c r="AZ1459" s="419"/>
      <c r="BB1459" s="419"/>
      <c r="BC1459" s="419"/>
      <c r="BD1459" s="419"/>
      <c r="BF1459" s="419"/>
      <c r="BG1459" s="419"/>
      <c r="BH1459" s="419"/>
      <c r="BJ1459" s="419"/>
      <c r="BK1459" s="419"/>
      <c r="BL1459" s="419"/>
      <c r="BN1459" s="419"/>
      <c r="BO1459" s="419"/>
      <c r="BP1459" s="419"/>
      <c r="BR1459" s="419"/>
      <c r="BS1459" s="419"/>
      <c r="BT1459" s="419"/>
      <c r="BV1459" s="419"/>
      <c r="BW1459" s="419"/>
      <c r="BX1459" s="397"/>
      <c r="BZ1459" s="449"/>
      <c r="CB1459" s="419"/>
      <c r="CC1459" s="419"/>
      <c r="CD1459" s="419"/>
      <c r="CF1459" s="419"/>
      <c r="CG1459" s="419"/>
      <c r="CH1459" s="419"/>
    </row>
    <row r="1460" spans="3:86" ht="21" thickBot="1">
      <c r="C1460" s="425"/>
      <c r="P1460" s="431"/>
      <c r="R1460" s="419"/>
      <c r="S1460" s="446"/>
      <c r="T1460" s="419"/>
      <c r="V1460" s="196"/>
      <c r="W1460" s="419"/>
      <c r="X1460" s="419"/>
      <c r="Z1460" s="419"/>
      <c r="AA1460" s="419"/>
      <c r="AB1460" s="419"/>
      <c r="AD1460" s="419"/>
      <c r="AE1460" s="419"/>
      <c r="AF1460" s="419"/>
      <c r="AH1460" s="419"/>
      <c r="AI1460" s="419"/>
      <c r="AJ1460" s="419"/>
      <c r="AL1460" s="419"/>
      <c r="AM1460" s="419"/>
      <c r="AN1460" s="403"/>
      <c r="AO1460" s="419"/>
      <c r="AP1460" s="419"/>
      <c r="AQ1460" s="419"/>
      <c r="AR1460" s="419"/>
      <c r="AS1460" s="419"/>
      <c r="AT1460" s="419"/>
      <c r="AU1460" s="419"/>
      <c r="AV1460" s="419"/>
      <c r="AX1460" s="419"/>
      <c r="AY1460" s="419"/>
      <c r="AZ1460" s="419"/>
      <c r="BB1460" s="419"/>
      <c r="BC1460" s="419"/>
      <c r="BD1460" s="419"/>
      <c r="BF1460" s="419"/>
      <c r="BG1460" s="419"/>
      <c r="BH1460" s="419"/>
      <c r="BJ1460" s="419"/>
      <c r="BK1460" s="419"/>
      <c r="BL1460" s="419"/>
      <c r="BN1460" s="419"/>
      <c r="BO1460" s="419"/>
      <c r="BP1460" s="419"/>
      <c r="BR1460" s="419"/>
      <c r="BS1460" s="419"/>
      <c r="BT1460" s="419"/>
      <c r="BV1460" s="419"/>
      <c r="BW1460" s="419"/>
      <c r="BX1460" s="397"/>
      <c r="BZ1460" s="449"/>
      <c r="CB1460" s="419"/>
      <c r="CC1460" s="419"/>
      <c r="CD1460" s="419"/>
      <c r="CF1460" s="419"/>
      <c r="CG1460" s="419"/>
      <c r="CH1460" s="419"/>
    </row>
    <row r="1461" spans="3:86" ht="21" thickBot="1">
      <c r="C1461" s="425"/>
      <c r="P1461" s="431"/>
      <c r="R1461" s="419"/>
      <c r="S1461" s="446"/>
      <c r="T1461" s="419"/>
      <c r="V1461" s="196"/>
      <c r="W1461" s="419"/>
      <c r="X1461" s="419"/>
      <c r="Z1461" s="419"/>
      <c r="AA1461" s="419"/>
      <c r="AB1461" s="419"/>
      <c r="AD1461" s="419"/>
      <c r="AE1461" s="419"/>
      <c r="AF1461" s="419"/>
      <c r="AH1461" s="419"/>
      <c r="AI1461" s="419"/>
      <c r="AJ1461" s="419"/>
      <c r="AL1461" s="419"/>
      <c r="AM1461" s="419"/>
      <c r="AN1461" s="403"/>
      <c r="AO1461" s="419"/>
      <c r="AP1461" s="419"/>
      <c r="AQ1461" s="419"/>
      <c r="AR1461" s="419"/>
      <c r="AS1461" s="419"/>
      <c r="AT1461" s="419"/>
      <c r="AU1461" s="419"/>
      <c r="AV1461" s="419"/>
      <c r="AX1461" s="419"/>
      <c r="AY1461" s="419"/>
      <c r="AZ1461" s="419"/>
      <c r="BB1461" s="419"/>
      <c r="BC1461" s="419"/>
      <c r="BD1461" s="419"/>
      <c r="BF1461" s="419"/>
      <c r="BG1461" s="419"/>
      <c r="BH1461" s="419"/>
      <c r="BJ1461" s="419"/>
      <c r="BK1461" s="419"/>
      <c r="BL1461" s="419"/>
      <c r="BN1461" s="419"/>
      <c r="BO1461" s="419"/>
      <c r="BP1461" s="419"/>
      <c r="BR1461" s="419"/>
      <c r="BS1461" s="419"/>
      <c r="BT1461" s="419"/>
      <c r="BV1461" s="419"/>
      <c r="BW1461" s="419"/>
      <c r="BX1461" s="397"/>
      <c r="BZ1461" s="449"/>
      <c r="CB1461" s="419"/>
      <c r="CC1461" s="419"/>
      <c r="CD1461" s="419"/>
      <c r="CF1461" s="419"/>
      <c r="CG1461" s="419"/>
      <c r="CH1461" s="419"/>
    </row>
    <row r="1462" spans="3:86" ht="21" thickBot="1">
      <c r="C1462" s="425"/>
      <c r="P1462" s="431"/>
      <c r="R1462" s="419"/>
      <c r="S1462" s="446"/>
      <c r="T1462" s="419"/>
      <c r="V1462" s="196"/>
      <c r="W1462" s="419"/>
      <c r="X1462" s="419"/>
      <c r="Z1462" s="419"/>
      <c r="AA1462" s="419"/>
      <c r="AB1462" s="419"/>
      <c r="AD1462" s="419"/>
      <c r="AE1462" s="419"/>
      <c r="AF1462" s="419"/>
      <c r="AH1462" s="419"/>
      <c r="AI1462" s="419"/>
      <c r="AJ1462" s="419"/>
      <c r="AL1462" s="419"/>
      <c r="AM1462" s="419"/>
      <c r="AN1462" s="403"/>
      <c r="AO1462" s="419"/>
      <c r="AP1462" s="419"/>
      <c r="AQ1462" s="419"/>
      <c r="AR1462" s="419"/>
      <c r="AS1462" s="419"/>
      <c r="AT1462" s="419"/>
      <c r="AU1462" s="419"/>
      <c r="AV1462" s="419"/>
      <c r="AX1462" s="419"/>
      <c r="AY1462" s="419"/>
      <c r="AZ1462" s="419"/>
      <c r="BB1462" s="419"/>
      <c r="BC1462" s="419"/>
      <c r="BD1462" s="419"/>
      <c r="BF1462" s="419"/>
      <c r="BG1462" s="419"/>
      <c r="BH1462" s="419"/>
      <c r="BJ1462" s="419"/>
      <c r="BK1462" s="419"/>
      <c r="BL1462" s="419"/>
      <c r="BN1462" s="419"/>
      <c r="BO1462" s="419"/>
      <c r="BP1462" s="419"/>
      <c r="BR1462" s="419"/>
      <c r="BS1462" s="419"/>
      <c r="BT1462" s="419"/>
      <c r="BV1462" s="419"/>
      <c r="BW1462" s="419"/>
      <c r="BX1462" s="397"/>
      <c r="BZ1462" s="449"/>
      <c r="CB1462" s="419"/>
      <c r="CC1462" s="419"/>
      <c r="CD1462" s="419"/>
      <c r="CF1462" s="419"/>
      <c r="CG1462" s="419"/>
      <c r="CH1462" s="419"/>
    </row>
    <row r="1463" spans="3:86" ht="21" thickBot="1">
      <c r="C1463" s="425"/>
      <c r="P1463" s="431"/>
      <c r="R1463" s="419"/>
      <c r="S1463" s="446"/>
      <c r="T1463" s="419"/>
      <c r="V1463" s="196"/>
      <c r="W1463" s="419"/>
      <c r="X1463" s="419"/>
      <c r="Z1463" s="419"/>
      <c r="AA1463" s="419"/>
      <c r="AB1463" s="419"/>
      <c r="AD1463" s="419"/>
      <c r="AE1463" s="419"/>
      <c r="AF1463" s="419"/>
      <c r="AH1463" s="419"/>
      <c r="AI1463" s="419"/>
      <c r="AJ1463" s="419"/>
      <c r="AL1463" s="419"/>
      <c r="AM1463" s="419"/>
      <c r="AN1463" s="403"/>
      <c r="AO1463" s="419"/>
      <c r="AP1463" s="419"/>
      <c r="AQ1463" s="419"/>
      <c r="AR1463" s="419"/>
      <c r="AS1463" s="419"/>
      <c r="AT1463" s="419"/>
      <c r="AU1463" s="419"/>
      <c r="AV1463" s="419"/>
      <c r="AX1463" s="419"/>
      <c r="AY1463" s="419"/>
      <c r="AZ1463" s="419"/>
      <c r="BB1463" s="419"/>
      <c r="BC1463" s="419"/>
      <c r="BD1463" s="419"/>
      <c r="BF1463" s="419"/>
      <c r="BG1463" s="419"/>
      <c r="BH1463" s="419"/>
      <c r="BJ1463" s="419"/>
      <c r="BK1463" s="419"/>
      <c r="BL1463" s="419"/>
      <c r="BN1463" s="419"/>
      <c r="BO1463" s="419"/>
      <c r="BP1463" s="419"/>
      <c r="BR1463" s="419"/>
      <c r="BS1463" s="419"/>
      <c r="BT1463" s="419"/>
      <c r="BV1463" s="419"/>
      <c r="BW1463" s="419"/>
      <c r="BX1463" s="397"/>
      <c r="BZ1463" s="449"/>
      <c r="CB1463" s="419"/>
      <c r="CC1463" s="419"/>
      <c r="CD1463" s="419"/>
      <c r="CF1463" s="419"/>
      <c r="CG1463" s="419"/>
      <c r="CH1463" s="419"/>
    </row>
    <row r="1464" spans="3:86" ht="21" thickBot="1">
      <c r="C1464" s="425"/>
      <c r="P1464" s="431"/>
      <c r="R1464" s="419"/>
      <c r="S1464" s="446"/>
      <c r="T1464" s="419"/>
      <c r="V1464" s="196"/>
      <c r="W1464" s="419"/>
      <c r="X1464" s="419"/>
      <c r="Z1464" s="419"/>
      <c r="AA1464" s="419"/>
      <c r="AB1464" s="419"/>
      <c r="AD1464" s="419"/>
      <c r="AE1464" s="419"/>
      <c r="AF1464" s="419"/>
      <c r="AH1464" s="419"/>
      <c r="AI1464" s="419"/>
      <c r="AJ1464" s="419"/>
      <c r="AL1464" s="419"/>
      <c r="AM1464" s="419"/>
      <c r="AN1464" s="403"/>
      <c r="AO1464" s="419"/>
      <c r="AP1464" s="419"/>
      <c r="AQ1464" s="419"/>
      <c r="AR1464" s="419"/>
      <c r="AS1464" s="419"/>
      <c r="AT1464" s="419"/>
      <c r="AU1464" s="419"/>
      <c r="AV1464" s="419"/>
      <c r="AX1464" s="419"/>
      <c r="AY1464" s="419"/>
      <c r="AZ1464" s="419"/>
      <c r="BB1464" s="419"/>
      <c r="BC1464" s="419"/>
      <c r="BD1464" s="419"/>
      <c r="BF1464" s="419"/>
      <c r="BG1464" s="419"/>
      <c r="BH1464" s="419"/>
      <c r="BJ1464" s="419"/>
      <c r="BK1464" s="419"/>
      <c r="BL1464" s="419"/>
      <c r="BN1464" s="419"/>
      <c r="BO1464" s="419"/>
      <c r="BP1464" s="419"/>
      <c r="BR1464" s="419"/>
      <c r="BS1464" s="419"/>
      <c r="BT1464" s="419"/>
      <c r="BV1464" s="419"/>
      <c r="BW1464" s="419"/>
      <c r="BX1464" s="397"/>
      <c r="BZ1464" s="449"/>
      <c r="CB1464" s="419"/>
      <c r="CC1464" s="419"/>
      <c r="CD1464" s="419"/>
      <c r="CF1464" s="419"/>
      <c r="CG1464" s="419"/>
      <c r="CH1464" s="419"/>
    </row>
    <row r="1465" spans="3:86" ht="21" thickBot="1">
      <c r="C1465" s="425"/>
      <c r="P1465" s="431"/>
      <c r="R1465" s="419"/>
      <c r="S1465" s="446"/>
      <c r="T1465" s="419"/>
      <c r="V1465" s="196"/>
      <c r="W1465" s="419"/>
      <c r="X1465" s="419"/>
      <c r="Z1465" s="419"/>
      <c r="AA1465" s="419"/>
      <c r="AB1465" s="419"/>
      <c r="AD1465" s="419"/>
      <c r="AE1465" s="419"/>
      <c r="AF1465" s="419"/>
      <c r="AH1465" s="419"/>
      <c r="AI1465" s="419"/>
      <c r="AJ1465" s="419"/>
      <c r="AL1465" s="419"/>
      <c r="AM1465" s="419"/>
      <c r="AN1465" s="403"/>
      <c r="AO1465" s="419"/>
      <c r="AP1465" s="419"/>
      <c r="AQ1465" s="419"/>
      <c r="AR1465" s="419"/>
      <c r="AS1465" s="419"/>
      <c r="AT1465" s="419"/>
      <c r="AU1465" s="419"/>
      <c r="AV1465" s="419"/>
      <c r="AX1465" s="419"/>
      <c r="AY1465" s="419"/>
      <c r="AZ1465" s="419"/>
      <c r="BB1465" s="419"/>
      <c r="BC1465" s="419"/>
      <c r="BD1465" s="419"/>
      <c r="BF1465" s="419"/>
      <c r="BG1465" s="419"/>
      <c r="BH1465" s="419"/>
      <c r="BJ1465" s="419"/>
      <c r="BK1465" s="419"/>
      <c r="BL1465" s="419"/>
      <c r="BN1465" s="419"/>
      <c r="BO1465" s="419"/>
      <c r="BP1465" s="419"/>
      <c r="BR1465" s="419"/>
      <c r="BS1465" s="419"/>
      <c r="BT1465" s="419"/>
      <c r="BV1465" s="419"/>
      <c r="BW1465" s="419"/>
      <c r="BX1465" s="397"/>
      <c r="BZ1465" s="449"/>
      <c r="CB1465" s="419"/>
      <c r="CC1465" s="419"/>
      <c r="CD1465" s="419"/>
      <c r="CF1465" s="419"/>
      <c r="CG1465" s="419"/>
      <c r="CH1465" s="419"/>
    </row>
    <row r="1466" spans="3:86" ht="21" thickBot="1">
      <c r="C1466" s="425"/>
      <c r="P1466" s="431"/>
      <c r="R1466" s="419"/>
      <c r="S1466" s="446"/>
      <c r="T1466" s="419"/>
      <c r="V1466" s="196"/>
      <c r="W1466" s="419"/>
      <c r="X1466" s="419"/>
      <c r="Z1466" s="419"/>
      <c r="AA1466" s="419"/>
      <c r="AB1466" s="419"/>
      <c r="AD1466" s="419"/>
      <c r="AE1466" s="419"/>
      <c r="AF1466" s="419"/>
      <c r="AH1466" s="419"/>
      <c r="AI1466" s="419"/>
      <c r="AJ1466" s="419"/>
      <c r="AL1466" s="419"/>
      <c r="AM1466" s="419"/>
      <c r="AN1466" s="403"/>
      <c r="AO1466" s="419"/>
      <c r="AP1466" s="419"/>
      <c r="AQ1466" s="419"/>
      <c r="AR1466" s="419"/>
      <c r="AS1466" s="419"/>
      <c r="AT1466" s="419"/>
      <c r="AU1466" s="419"/>
      <c r="AV1466" s="419"/>
      <c r="AX1466" s="419"/>
      <c r="AY1466" s="419"/>
      <c r="AZ1466" s="419"/>
      <c r="BB1466" s="419"/>
      <c r="BC1466" s="419"/>
      <c r="BD1466" s="419"/>
      <c r="BF1466" s="419"/>
      <c r="BG1466" s="419"/>
      <c r="BH1466" s="419"/>
      <c r="BJ1466" s="419"/>
      <c r="BK1466" s="419"/>
      <c r="BL1466" s="419"/>
      <c r="BN1466" s="419"/>
      <c r="BO1466" s="419"/>
      <c r="BP1466" s="419"/>
      <c r="BR1466" s="419"/>
      <c r="BS1466" s="419"/>
      <c r="BT1466" s="419"/>
      <c r="BV1466" s="419"/>
      <c r="BW1466" s="419"/>
      <c r="BX1466" s="397"/>
      <c r="BZ1466" s="449"/>
      <c r="CB1466" s="419"/>
      <c r="CC1466" s="419"/>
      <c r="CD1466" s="419"/>
      <c r="CF1466" s="419"/>
      <c r="CG1466" s="419"/>
      <c r="CH1466" s="419"/>
    </row>
    <row r="1467" spans="3:86" ht="21" thickBot="1">
      <c r="C1467" s="425"/>
      <c r="P1467" s="431"/>
      <c r="R1467" s="419"/>
      <c r="S1467" s="446"/>
      <c r="T1467" s="419"/>
      <c r="V1467" s="196"/>
      <c r="W1467" s="419"/>
      <c r="X1467" s="419"/>
      <c r="Z1467" s="419"/>
      <c r="AA1467" s="419"/>
      <c r="AB1467" s="419"/>
      <c r="AD1467" s="419"/>
      <c r="AE1467" s="419"/>
      <c r="AF1467" s="419"/>
      <c r="AH1467" s="419"/>
      <c r="AI1467" s="419"/>
      <c r="AJ1467" s="419"/>
      <c r="AL1467" s="419"/>
      <c r="AM1467" s="419"/>
      <c r="AN1467" s="403"/>
      <c r="AO1467" s="419"/>
      <c r="AP1467" s="419"/>
      <c r="AQ1467" s="419"/>
      <c r="AR1467" s="419"/>
      <c r="AS1467" s="419"/>
      <c r="AT1467" s="419"/>
      <c r="AU1467" s="419"/>
      <c r="AV1467" s="419"/>
      <c r="AX1467" s="419"/>
      <c r="AY1467" s="419"/>
      <c r="AZ1467" s="419"/>
      <c r="BB1467" s="419"/>
      <c r="BC1467" s="419"/>
      <c r="BD1467" s="419"/>
      <c r="BF1467" s="419"/>
      <c r="BG1467" s="419"/>
      <c r="BH1467" s="419"/>
      <c r="BJ1467" s="419"/>
      <c r="BK1467" s="419"/>
      <c r="BL1467" s="419"/>
      <c r="BN1467" s="419"/>
      <c r="BO1467" s="419"/>
      <c r="BP1467" s="419"/>
      <c r="BR1467" s="419"/>
      <c r="BS1467" s="419"/>
      <c r="BT1467" s="419"/>
      <c r="BV1467" s="419"/>
      <c r="BW1467" s="419"/>
      <c r="BX1467" s="397"/>
      <c r="BZ1467" s="449"/>
      <c r="CB1467" s="419"/>
      <c r="CC1467" s="419"/>
      <c r="CD1467" s="419"/>
      <c r="CF1467" s="419"/>
      <c r="CG1467" s="419"/>
      <c r="CH1467" s="419"/>
    </row>
    <row r="1468" spans="3:86" ht="21" thickBot="1">
      <c r="C1468" s="425"/>
      <c r="P1468" s="431"/>
      <c r="R1468" s="419"/>
      <c r="S1468" s="446"/>
      <c r="T1468" s="419"/>
      <c r="V1468" s="196"/>
      <c r="W1468" s="419"/>
      <c r="X1468" s="419"/>
      <c r="Z1468" s="419"/>
      <c r="AA1468" s="419"/>
      <c r="AB1468" s="419"/>
      <c r="AD1468" s="419"/>
      <c r="AE1468" s="419"/>
      <c r="AF1468" s="419"/>
      <c r="AH1468" s="419"/>
      <c r="AI1468" s="419"/>
      <c r="AJ1468" s="419"/>
      <c r="AL1468" s="419"/>
      <c r="AM1468" s="419"/>
      <c r="AN1468" s="403"/>
      <c r="AO1468" s="419"/>
      <c r="AP1468" s="419"/>
      <c r="AQ1468" s="419"/>
      <c r="AR1468" s="419"/>
      <c r="AS1468" s="419"/>
      <c r="AT1468" s="419"/>
      <c r="AU1468" s="419"/>
      <c r="AV1468" s="419"/>
      <c r="AX1468" s="419"/>
      <c r="AY1468" s="419"/>
      <c r="AZ1468" s="419"/>
      <c r="BB1468" s="419"/>
      <c r="BC1468" s="419"/>
      <c r="BD1468" s="419"/>
      <c r="BF1468" s="419"/>
      <c r="BG1468" s="419"/>
      <c r="BH1468" s="419"/>
      <c r="BJ1468" s="419"/>
      <c r="BK1468" s="419"/>
      <c r="BL1468" s="419"/>
      <c r="BN1468" s="419"/>
      <c r="BO1468" s="419"/>
      <c r="BP1468" s="419"/>
      <c r="BR1468" s="419"/>
      <c r="BS1468" s="419"/>
      <c r="BT1468" s="419"/>
      <c r="BV1468" s="419"/>
      <c r="BW1468" s="419"/>
      <c r="BX1468" s="397"/>
      <c r="BZ1468" s="449"/>
      <c r="CB1468" s="419"/>
      <c r="CC1468" s="419"/>
      <c r="CD1468" s="419"/>
      <c r="CF1468" s="419"/>
      <c r="CG1468" s="419"/>
      <c r="CH1468" s="419"/>
    </row>
    <row r="1469" spans="3:86" ht="21" thickBot="1">
      <c r="C1469" s="425"/>
      <c r="P1469" s="431"/>
      <c r="R1469" s="419"/>
      <c r="S1469" s="446"/>
      <c r="T1469" s="419"/>
      <c r="V1469" s="196"/>
      <c r="W1469" s="419"/>
      <c r="X1469" s="419"/>
      <c r="Z1469" s="419"/>
      <c r="AA1469" s="419"/>
      <c r="AB1469" s="419"/>
      <c r="AD1469" s="419"/>
      <c r="AE1469" s="419"/>
      <c r="AF1469" s="419"/>
      <c r="AH1469" s="419"/>
      <c r="AI1469" s="419"/>
      <c r="AJ1469" s="419"/>
      <c r="AL1469" s="419"/>
      <c r="AM1469" s="419"/>
      <c r="AN1469" s="403"/>
      <c r="AO1469" s="419"/>
      <c r="AP1469" s="419"/>
      <c r="AQ1469" s="419"/>
      <c r="AR1469" s="419"/>
      <c r="AS1469" s="419"/>
      <c r="AT1469" s="419"/>
      <c r="AU1469" s="419"/>
      <c r="AV1469" s="419"/>
      <c r="AX1469" s="419"/>
      <c r="AY1469" s="419"/>
      <c r="AZ1469" s="419"/>
      <c r="BB1469" s="419"/>
      <c r="BC1469" s="419"/>
      <c r="BD1469" s="419"/>
      <c r="BF1469" s="419"/>
      <c r="BG1469" s="419"/>
      <c r="BH1469" s="419"/>
      <c r="BJ1469" s="419"/>
      <c r="BK1469" s="419"/>
      <c r="BL1469" s="419"/>
      <c r="BN1469" s="419"/>
      <c r="BO1469" s="419"/>
      <c r="BP1469" s="419"/>
      <c r="BR1469" s="419"/>
      <c r="BS1469" s="419"/>
      <c r="BT1469" s="419"/>
      <c r="BV1469" s="419"/>
      <c r="BW1469" s="419"/>
      <c r="BX1469" s="397"/>
      <c r="BZ1469" s="449"/>
      <c r="CB1469" s="419"/>
      <c r="CC1469" s="419"/>
      <c r="CD1469" s="419"/>
      <c r="CF1469" s="419"/>
      <c r="CG1469" s="419"/>
      <c r="CH1469" s="419"/>
    </row>
    <row r="1470" spans="3:86" ht="21" thickBot="1">
      <c r="C1470" s="425"/>
      <c r="P1470" s="431"/>
      <c r="R1470" s="419"/>
      <c r="S1470" s="446"/>
      <c r="T1470" s="419"/>
      <c r="V1470" s="196"/>
      <c r="W1470" s="419"/>
      <c r="X1470" s="419"/>
      <c r="Z1470" s="419"/>
      <c r="AA1470" s="419"/>
      <c r="AB1470" s="419"/>
      <c r="AD1470" s="419"/>
      <c r="AE1470" s="419"/>
      <c r="AF1470" s="419"/>
      <c r="AH1470" s="419"/>
      <c r="AI1470" s="419"/>
      <c r="AJ1470" s="419"/>
      <c r="AL1470" s="419"/>
      <c r="AM1470" s="419"/>
      <c r="AN1470" s="403"/>
      <c r="AO1470" s="419"/>
      <c r="AP1470" s="419"/>
      <c r="AQ1470" s="419"/>
      <c r="AR1470" s="419"/>
      <c r="AS1470" s="419"/>
      <c r="AT1470" s="419"/>
      <c r="AU1470" s="419"/>
      <c r="AV1470" s="419"/>
      <c r="AX1470" s="419"/>
      <c r="AY1470" s="419"/>
      <c r="AZ1470" s="419"/>
      <c r="BB1470" s="419"/>
      <c r="BC1470" s="419"/>
      <c r="BD1470" s="419"/>
      <c r="BF1470" s="419"/>
      <c r="BG1470" s="419"/>
      <c r="BH1470" s="419"/>
      <c r="BJ1470" s="419"/>
      <c r="BK1470" s="419"/>
      <c r="BL1470" s="419"/>
      <c r="BN1470" s="419"/>
      <c r="BO1470" s="419"/>
      <c r="BP1470" s="419"/>
      <c r="BR1470" s="419"/>
      <c r="BS1470" s="419"/>
      <c r="BT1470" s="419"/>
      <c r="BV1470" s="419"/>
      <c r="BW1470" s="419"/>
      <c r="BX1470" s="397"/>
      <c r="BZ1470" s="449"/>
      <c r="CB1470" s="419"/>
      <c r="CC1470" s="419"/>
      <c r="CD1470" s="419"/>
      <c r="CF1470" s="419"/>
      <c r="CG1470" s="419"/>
      <c r="CH1470" s="419"/>
    </row>
    <row r="1471" spans="3:86" ht="21" thickBot="1">
      <c r="C1471" s="425"/>
      <c r="P1471" s="431"/>
      <c r="R1471" s="419"/>
      <c r="S1471" s="446"/>
      <c r="T1471" s="419"/>
      <c r="V1471" s="196"/>
      <c r="W1471" s="419"/>
      <c r="X1471" s="419"/>
      <c r="Z1471" s="419"/>
      <c r="AA1471" s="419"/>
      <c r="AB1471" s="419"/>
      <c r="AD1471" s="419"/>
      <c r="AE1471" s="419"/>
      <c r="AF1471" s="419"/>
      <c r="AH1471" s="419"/>
      <c r="AI1471" s="419"/>
      <c r="AJ1471" s="419"/>
      <c r="AL1471" s="419"/>
      <c r="AM1471" s="419"/>
      <c r="AN1471" s="403"/>
      <c r="AO1471" s="419"/>
      <c r="AP1471" s="419"/>
      <c r="AQ1471" s="419"/>
      <c r="AR1471" s="419"/>
      <c r="AS1471" s="419"/>
      <c r="AT1471" s="419"/>
      <c r="AU1471" s="419"/>
      <c r="AV1471" s="419"/>
      <c r="AX1471" s="419"/>
      <c r="AY1471" s="419"/>
      <c r="AZ1471" s="419"/>
      <c r="BB1471" s="419"/>
      <c r="BC1471" s="419"/>
      <c r="BD1471" s="419"/>
      <c r="BF1471" s="419"/>
      <c r="BG1471" s="419"/>
      <c r="BH1471" s="419"/>
      <c r="BJ1471" s="419"/>
      <c r="BK1471" s="419"/>
      <c r="BL1471" s="419"/>
      <c r="BN1471" s="419"/>
      <c r="BO1471" s="419"/>
      <c r="BP1471" s="419"/>
      <c r="BR1471" s="419"/>
      <c r="BS1471" s="419"/>
      <c r="BT1471" s="419"/>
      <c r="BV1471" s="419"/>
      <c r="BW1471" s="419"/>
      <c r="BX1471" s="397"/>
      <c r="BZ1471" s="449"/>
      <c r="CB1471" s="419"/>
      <c r="CC1471" s="419"/>
      <c r="CD1471" s="419"/>
      <c r="CF1471" s="419"/>
      <c r="CG1471" s="419"/>
      <c r="CH1471" s="419"/>
    </row>
    <row r="1472" spans="3:86" ht="21" thickBot="1">
      <c r="C1472" s="425"/>
      <c r="P1472" s="431"/>
      <c r="R1472" s="419"/>
      <c r="S1472" s="446"/>
      <c r="T1472" s="419"/>
      <c r="V1472" s="196"/>
      <c r="W1472" s="419"/>
      <c r="X1472" s="419"/>
      <c r="Z1472" s="419"/>
      <c r="AA1472" s="419"/>
      <c r="AB1472" s="419"/>
      <c r="AD1472" s="419"/>
      <c r="AE1472" s="419"/>
      <c r="AF1472" s="419"/>
      <c r="AH1472" s="419"/>
      <c r="AI1472" s="419"/>
      <c r="AJ1472" s="419"/>
      <c r="AL1472" s="419"/>
      <c r="AM1472" s="419"/>
      <c r="AN1472" s="403"/>
      <c r="AO1472" s="419"/>
      <c r="AP1472" s="419"/>
      <c r="AQ1472" s="419"/>
      <c r="AR1472" s="419"/>
      <c r="AS1472" s="419"/>
      <c r="AT1472" s="419"/>
      <c r="AU1472" s="419"/>
      <c r="AV1472" s="419"/>
      <c r="AX1472" s="419"/>
      <c r="AY1472" s="419"/>
      <c r="AZ1472" s="419"/>
      <c r="BB1472" s="419"/>
      <c r="BC1472" s="419"/>
      <c r="BD1472" s="419"/>
      <c r="BF1472" s="419"/>
      <c r="BG1472" s="419"/>
      <c r="BH1472" s="419"/>
      <c r="BJ1472" s="419"/>
      <c r="BK1472" s="419"/>
      <c r="BL1472" s="419"/>
      <c r="BN1472" s="419"/>
      <c r="BO1472" s="419"/>
      <c r="BP1472" s="419"/>
      <c r="BR1472" s="419"/>
      <c r="BS1472" s="419"/>
      <c r="BT1472" s="419"/>
      <c r="BV1472" s="419"/>
      <c r="BW1472" s="419"/>
      <c r="BX1472" s="397"/>
      <c r="BZ1472" s="449"/>
      <c r="CB1472" s="419"/>
      <c r="CC1472" s="419"/>
      <c r="CD1472" s="419"/>
      <c r="CF1472" s="419"/>
      <c r="CG1472" s="419"/>
      <c r="CH1472" s="419"/>
    </row>
    <row r="1473" spans="3:86" ht="21" thickBot="1">
      <c r="C1473" s="425"/>
      <c r="P1473" s="431"/>
      <c r="R1473" s="419"/>
      <c r="S1473" s="446"/>
      <c r="T1473" s="419"/>
      <c r="V1473" s="196"/>
      <c r="W1473" s="419"/>
      <c r="X1473" s="419"/>
      <c r="Z1473" s="419"/>
      <c r="AA1473" s="419"/>
      <c r="AB1473" s="419"/>
      <c r="AD1473" s="419"/>
      <c r="AE1473" s="419"/>
      <c r="AF1473" s="419"/>
      <c r="AH1473" s="419"/>
      <c r="AI1473" s="419"/>
      <c r="AJ1473" s="419"/>
      <c r="AL1473" s="419"/>
      <c r="AM1473" s="419"/>
      <c r="AN1473" s="403"/>
      <c r="AO1473" s="419"/>
      <c r="AP1473" s="419"/>
      <c r="AQ1473" s="419"/>
      <c r="AR1473" s="419"/>
      <c r="AS1473" s="419"/>
      <c r="AT1473" s="419"/>
      <c r="AU1473" s="419"/>
      <c r="AV1473" s="419"/>
      <c r="AX1473" s="419"/>
      <c r="AY1473" s="419"/>
      <c r="AZ1473" s="419"/>
      <c r="BB1473" s="419"/>
      <c r="BC1473" s="419"/>
      <c r="BD1473" s="419"/>
      <c r="BF1473" s="419"/>
      <c r="BG1473" s="419"/>
      <c r="BH1473" s="419"/>
      <c r="BJ1473" s="419"/>
      <c r="BK1473" s="419"/>
      <c r="BL1473" s="419"/>
      <c r="BN1473" s="419"/>
      <c r="BO1473" s="419"/>
      <c r="BP1473" s="419"/>
      <c r="BR1473" s="419"/>
      <c r="BS1473" s="419"/>
      <c r="BT1473" s="419"/>
      <c r="BV1473" s="419"/>
      <c r="BW1473" s="419"/>
      <c r="BX1473" s="397"/>
      <c r="BZ1473" s="449"/>
      <c r="CB1473" s="419"/>
      <c r="CC1473" s="419"/>
      <c r="CD1473" s="419"/>
      <c r="CF1473" s="419"/>
      <c r="CG1473" s="419"/>
      <c r="CH1473" s="419"/>
    </row>
    <row r="1474" spans="3:86" ht="21" thickBot="1">
      <c r="C1474" s="425"/>
      <c r="P1474" s="431"/>
      <c r="R1474" s="419"/>
      <c r="S1474" s="446"/>
      <c r="T1474" s="419"/>
      <c r="V1474" s="196"/>
      <c r="W1474" s="419"/>
      <c r="X1474" s="419"/>
      <c r="Z1474" s="419"/>
      <c r="AA1474" s="419"/>
      <c r="AB1474" s="419"/>
      <c r="AD1474" s="419"/>
      <c r="AE1474" s="419"/>
      <c r="AF1474" s="419"/>
      <c r="AH1474" s="419"/>
      <c r="AI1474" s="419"/>
      <c r="AJ1474" s="419"/>
      <c r="AL1474" s="419"/>
      <c r="AM1474" s="419"/>
      <c r="AN1474" s="403"/>
      <c r="AO1474" s="419"/>
      <c r="AP1474" s="419"/>
      <c r="AQ1474" s="419"/>
      <c r="AR1474" s="419"/>
      <c r="AS1474" s="419"/>
      <c r="AT1474" s="419"/>
      <c r="AU1474" s="419"/>
      <c r="AV1474" s="419"/>
      <c r="AX1474" s="419"/>
      <c r="AY1474" s="419"/>
      <c r="AZ1474" s="419"/>
      <c r="BB1474" s="419"/>
      <c r="BC1474" s="419"/>
      <c r="BD1474" s="419"/>
      <c r="BF1474" s="419"/>
      <c r="BG1474" s="419"/>
      <c r="BH1474" s="419"/>
      <c r="BJ1474" s="419"/>
      <c r="BK1474" s="419"/>
      <c r="BL1474" s="419"/>
      <c r="BN1474" s="419"/>
      <c r="BO1474" s="419"/>
      <c r="BP1474" s="419"/>
      <c r="BR1474" s="419"/>
      <c r="BS1474" s="419"/>
      <c r="BT1474" s="419"/>
      <c r="BV1474" s="419"/>
      <c r="BW1474" s="419"/>
      <c r="BX1474" s="397"/>
      <c r="BZ1474" s="449"/>
      <c r="CB1474" s="419"/>
      <c r="CC1474" s="419"/>
      <c r="CD1474" s="419"/>
      <c r="CF1474" s="419"/>
      <c r="CG1474" s="419"/>
      <c r="CH1474" s="419"/>
    </row>
    <row r="1475" spans="3:86" ht="21" thickBot="1">
      <c r="C1475" s="425"/>
      <c r="P1475" s="431"/>
      <c r="R1475" s="419"/>
      <c r="S1475" s="446"/>
      <c r="T1475" s="419"/>
      <c r="V1475" s="196"/>
      <c r="W1475" s="419"/>
      <c r="X1475" s="419"/>
      <c r="Z1475" s="419"/>
      <c r="AA1475" s="419"/>
      <c r="AB1475" s="419"/>
      <c r="AD1475" s="419"/>
      <c r="AE1475" s="419"/>
      <c r="AF1475" s="419"/>
      <c r="AH1475" s="419"/>
      <c r="AI1475" s="419"/>
      <c r="AJ1475" s="419"/>
      <c r="AL1475" s="419"/>
      <c r="AM1475" s="419"/>
      <c r="AN1475" s="403"/>
      <c r="AO1475" s="419"/>
      <c r="AP1475" s="419"/>
      <c r="AQ1475" s="419"/>
      <c r="AR1475" s="419"/>
      <c r="AS1475" s="419"/>
      <c r="AT1475" s="419"/>
      <c r="AU1475" s="419"/>
      <c r="AV1475" s="419"/>
      <c r="AX1475" s="419"/>
      <c r="AY1475" s="419"/>
      <c r="AZ1475" s="419"/>
      <c r="BB1475" s="419"/>
      <c r="BC1475" s="419"/>
      <c r="BD1475" s="419"/>
      <c r="BF1475" s="419"/>
      <c r="BG1475" s="419"/>
      <c r="BH1475" s="419"/>
      <c r="BJ1475" s="419"/>
      <c r="BK1475" s="419"/>
      <c r="BL1475" s="419"/>
      <c r="BN1475" s="419"/>
      <c r="BO1475" s="419"/>
      <c r="BP1475" s="419"/>
      <c r="BR1475" s="419"/>
      <c r="BS1475" s="419"/>
      <c r="BT1475" s="419"/>
      <c r="BV1475" s="419"/>
      <c r="BW1475" s="419"/>
      <c r="BX1475" s="397"/>
      <c r="BZ1475" s="449"/>
      <c r="CB1475" s="419"/>
      <c r="CC1475" s="419"/>
      <c r="CD1475" s="419"/>
      <c r="CF1475" s="419"/>
      <c r="CG1475" s="419"/>
      <c r="CH1475" s="419"/>
    </row>
    <row r="1476" spans="3:86" ht="21" thickBot="1">
      <c r="C1476" s="425"/>
      <c r="P1476" s="431"/>
      <c r="R1476" s="419"/>
      <c r="S1476" s="446"/>
      <c r="T1476" s="419"/>
      <c r="V1476" s="196"/>
      <c r="W1476" s="419"/>
      <c r="X1476" s="419"/>
      <c r="Z1476" s="419"/>
      <c r="AA1476" s="419"/>
      <c r="AB1476" s="419"/>
      <c r="AD1476" s="419"/>
      <c r="AE1476" s="419"/>
      <c r="AF1476" s="419"/>
      <c r="AH1476" s="419"/>
      <c r="AI1476" s="419"/>
      <c r="AJ1476" s="419"/>
      <c r="AL1476" s="419"/>
      <c r="AM1476" s="419"/>
      <c r="AN1476" s="403"/>
      <c r="AO1476" s="419"/>
      <c r="AP1476" s="419"/>
      <c r="AQ1476" s="419"/>
      <c r="AR1476" s="419"/>
      <c r="AS1476" s="419"/>
      <c r="AT1476" s="419"/>
      <c r="AU1476" s="419"/>
      <c r="AV1476" s="419"/>
      <c r="AX1476" s="419"/>
      <c r="AY1476" s="419"/>
      <c r="AZ1476" s="419"/>
      <c r="BB1476" s="419"/>
      <c r="BC1476" s="419"/>
      <c r="BD1476" s="419"/>
      <c r="BF1476" s="419"/>
      <c r="BG1476" s="419"/>
      <c r="BH1476" s="419"/>
      <c r="BJ1476" s="419"/>
      <c r="BK1476" s="419"/>
      <c r="BL1476" s="419"/>
      <c r="BN1476" s="419"/>
      <c r="BO1476" s="419"/>
      <c r="BP1476" s="419"/>
      <c r="BR1476" s="419"/>
      <c r="BS1476" s="419"/>
      <c r="BT1476" s="419"/>
      <c r="BV1476" s="419"/>
      <c r="BW1476" s="419"/>
      <c r="BX1476" s="397"/>
      <c r="BZ1476" s="449"/>
      <c r="CB1476" s="419"/>
      <c r="CC1476" s="419"/>
      <c r="CD1476" s="419"/>
      <c r="CF1476" s="419"/>
      <c r="CG1476" s="419"/>
      <c r="CH1476" s="419"/>
    </row>
    <row r="1477" spans="3:86" ht="21" thickBot="1">
      <c r="C1477" s="425"/>
      <c r="P1477" s="431"/>
      <c r="R1477" s="419"/>
      <c r="S1477" s="446"/>
      <c r="T1477" s="419"/>
      <c r="V1477" s="196"/>
      <c r="W1477" s="419"/>
      <c r="X1477" s="419"/>
      <c r="Z1477" s="419"/>
      <c r="AA1477" s="419"/>
      <c r="AB1477" s="419"/>
      <c r="AD1477" s="419"/>
      <c r="AE1477" s="419"/>
      <c r="AF1477" s="419"/>
      <c r="AH1477" s="419"/>
      <c r="AI1477" s="419"/>
      <c r="AJ1477" s="419"/>
      <c r="AL1477" s="419"/>
      <c r="AM1477" s="419"/>
      <c r="AN1477" s="403"/>
      <c r="AO1477" s="419"/>
      <c r="AP1477" s="419"/>
      <c r="AQ1477" s="419"/>
      <c r="AR1477" s="419"/>
      <c r="AS1477" s="419"/>
      <c r="AT1477" s="419"/>
      <c r="AU1477" s="419"/>
      <c r="AV1477" s="419"/>
      <c r="AX1477" s="419"/>
      <c r="AY1477" s="419"/>
      <c r="AZ1477" s="419"/>
      <c r="BB1477" s="419"/>
      <c r="BC1477" s="419"/>
      <c r="BD1477" s="419"/>
      <c r="BF1477" s="419"/>
      <c r="BG1477" s="419"/>
      <c r="BH1477" s="419"/>
      <c r="BJ1477" s="419"/>
      <c r="BK1477" s="419"/>
      <c r="BL1477" s="419"/>
      <c r="BN1477" s="419"/>
      <c r="BO1477" s="419"/>
      <c r="BP1477" s="419"/>
      <c r="BR1477" s="419"/>
      <c r="BS1477" s="419"/>
      <c r="BT1477" s="419"/>
      <c r="BV1477" s="419"/>
      <c r="BW1477" s="419"/>
      <c r="BX1477" s="397"/>
      <c r="BZ1477" s="449"/>
      <c r="CB1477" s="419"/>
      <c r="CC1477" s="419"/>
      <c r="CD1477" s="419"/>
      <c r="CF1477" s="419"/>
      <c r="CG1477" s="419"/>
      <c r="CH1477" s="419"/>
    </row>
    <row r="1478" spans="3:86" ht="21" thickBot="1">
      <c r="C1478" s="425"/>
      <c r="P1478" s="431"/>
      <c r="R1478" s="419"/>
      <c r="S1478" s="446"/>
      <c r="T1478" s="419"/>
      <c r="V1478" s="196"/>
      <c r="W1478" s="419"/>
      <c r="X1478" s="419"/>
      <c r="Z1478" s="419"/>
      <c r="AA1478" s="419"/>
      <c r="AB1478" s="419"/>
      <c r="AD1478" s="419"/>
      <c r="AE1478" s="419"/>
      <c r="AF1478" s="419"/>
      <c r="AH1478" s="419"/>
      <c r="AI1478" s="419"/>
      <c r="AJ1478" s="419"/>
      <c r="AL1478" s="419"/>
      <c r="AM1478" s="419"/>
      <c r="AN1478" s="403"/>
      <c r="AO1478" s="419"/>
      <c r="AP1478" s="419"/>
      <c r="AQ1478" s="419"/>
      <c r="AR1478" s="419"/>
      <c r="AS1478" s="419"/>
      <c r="AT1478" s="419"/>
      <c r="AU1478" s="419"/>
      <c r="AV1478" s="419"/>
      <c r="AX1478" s="419"/>
      <c r="AY1478" s="419"/>
      <c r="AZ1478" s="419"/>
      <c r="BB1478" s="419"/>
      <c r="BC1478" s="419"/>
      <c r="BD1478" s="419"/>
      <c r="BF1478" s="419"/>
      <c r="BG1478" s="419"/>
      <c r="BH1478" s="419"/>
      <c r="BJ1478" s="419"/>
      <c r="BK1478" s="419"/>
      <c r="BL1478" s="419"/>
      <c r="BN1478" s="419"/>
      <c r="BO1478" s="419"/>
      <c r="BP1478" s="419"/>
      <c r="BR1478" s="419"/>
      <c r="BS1478" s="419"/>
      <c r="BT1478" s="419"/>
      <c r="BV1478" s="419"/>
      <c r="BW1478" s="419"/>
      <c r="BX1478" s="397"/>
      <c r="BZ1478" s="449"/>
      <c r="CB1478" s="419"/>
      <c r="CC1478" s="419"/>
      <c r="CD1478" s="419"/>
      <c r="CF1478" s="419"/>
      <c r="CG1478" s="419"/>
      <c r="CH1478" s="419"/>
    </row>
    <row r="1479" spans="3:86" ht="21" thickBot="1">
      <c r="C1479" s="425"/>
      <c r="P1479" s="431"/>
      <c r="R1479" s="419"/>
      <c r="S1479" s="446"/>
      <c r="T1479" s="419"/>
      <c r="V1479" s="196"/>
      <c r="W1479" s="419"/>
      <c r="X1479" s="419"/>
      <c r="Z1479" s="419"/>
      <c r="AA1479" s="419"/>
      <c r="AB1479" s="419"/>
      <c r="AD1479" s="419"/>
      <c r="AE1479" s="419"/>
      <c r="AF1479" s="419"/>
      <c r="AH1479" s="419"/>
      <c r="AI1479" s="419"/>
      <c r="AJ1479" s="419"/>
      <c r="AL1479" s="419"/>
      <c r="AM1479" s="419"/>
      <c r="AN1479" s="403"/>
      <c r="AO1479" s="419"/>
      <c r="AP1479" s="419"/>
      <c r="AQ1479" s="419"/>
      <c r="AR1479" s="419"/>
      <c r="AS1479" s="419"/>
      <c r="AT1479" s="419"/>
      <c r="AU1479" s="419"/>
      <c r="AV1479" s="419"/>
      <c r="AX1479" s="419"/>
      <c r="AY1479" s="419"/>
      <c r="AZ1479" s="419"/>
      <c r="BB1479" s="419"/>
      <c r="BC1479" s="419"/>
      <c r="BD1479" s="419"/>
      <c r="BF1479" s="419"/>
      <c r="BG1479" s="419"/>
      <c r="BH1479" s="419"/>
      <c r="BJ1479" s="419"/>
      <c r="BK1479" s="419"/>
      <c r="BL1479" s="419"/>
      <c r="BN1479" s="419"/>
      <c r="BO1479" s="419"/>
      <c r="BP1479" s="419"/>
      <c r="BR1479" s="419"/>
      <c r="BS1479" s="419"/>
      <c r="BT1479" s="419"/>
      <c r="BV1479" s="419"/>
      <c r="BW1479" s="419"/>
      <c r="BX1479" s="397"/>
      <c r="BZ1479" s="449"/>
      <c r="CB1479" s="419"/>
      <c r="CC1479" s="419"/>
      <c r="CD1479" s="419"/>
      <c r="CF1479" s="419"/>
      <c r="CG1479" s="419"/>
      <c r="CH1479" s="419"/>
    </row>
    <row r="1480" spans="3:86" ht="21" thickBot="1">
      <c r="C1480" s="425"/>
      <c r="P1480" s="431"/>
      <c r="R1480" s="419"/>
      <c r="S1480" s="446"/>
      <c r="T1480" s="419"/>
      <c r="V1480" s="196"/>
      <c r="W1480" s="419"/>
      <c r="X1480" s="419"/>
      <c r="Z1480" s="419"/>
      <c r="AA1480" s="419"/>
      <c r="AB1480" s="419"/>
      <c r="AD1480" s="419"/>
      <c r="AE1480" s="419"/>
      <c r="AF1480" s="419"/>
      <c r="AH1480" s="419"/>
      <c r="AI1480" s="419"/>
      <c r="AJ1480" s="419"/>
      <c r="AL1480" s="419"/>
      <c r="AM1480" s="419"/>
      <c r="AN1480" s="403"/>
      <c r="AO1480" s="419"/>
      <c r="AP1480" s="419"/>
      <c r="AQ1480" s="419"/>
      <c r="AR1480" s="419"/>
      <c r="AS1480" s="419"/>
      <c r="AT1480" s="419"/>
      <c r="AU1480" s="419"/>
      <c r="AV1480" s="419"/>
      <c r="AX1480" s="419"/>
      <c r="AY1480" s="419"/>
      <c r="AZ1480" s="419"/>
      <c r="BB1480" s="419"/>
      <c r="BC1480" s="419"/>
      <c r="BD1480" s="419"/>
      <c r="BF1480" s="419"/>
      <c r="BG1480" s="419"/>
      <c r="BH1480" s="419"/>
      <c r="BJ1480" s="419"/>
      <c r="BK1480" s="419"/>
      <c r="BL1480" s="419"/>
      <c r="BN1480" s="419"/>
      <c r="BO1480" s="419"/>
      <c r="BP1480" s="419"/>
      <c r="BR1480" s="419"/>
      <c r="BS1480" s="419"/>
      <c r="BT1480" s="419"/>
      <c r="BV1480" s="419"/>
      <c r="BW1480" s="419"/>
      <c r="BX1480" s="397"/>
      <c r="BZ1480" s="449"/>
      <c r="CB1480" s="419"/>
      <c r="CC1480" s="419"/>
      <c r="CD1480" s="419"/>
      <c r="CF1480" s="419"/>
      <c r="CG1480" s="419"/>
      <c r="CH1480" s="419"/>
    </row>
    <row r="1481" spans="3:86" ht="21" thickBot="1">
      <c r="C1481" s="425"/>
      <c r="P1481" s="431"/>
      <c r="R1481" s="419"/>
      <c r="S1481" s="446"/>
      <c r="T1481" s="419"/>
      <c r="V1481" s="196"/>
      <c r="W1481" s="419"/>
      <c r="X1481" s="419"/>
      <c r="Z1481" s="419"/>
      <c r="AA1481" s="419"/>
      <c r="AB1481" s="419"/>
      <c r="AD1481" s="419"/>
      <c r="AE1481" s="419"/>
      <c r="AF1481" s="419"/>
      <c r="AH1481" s="419"/>
      <c r="AI1481" s="419"/>
      <c r="AJ1481" s="419"/>
      <c r="AL1481" s="419"/>
      <c r="AM1481" s="419"/>
      <c r="AN1481" s="403"/>
      <c r="AO1481" s="419"/>
      <c r="AP1481" s="419"/>
      <c r="AQ1481" s="419"/>
      <c r="AR1481" s="419"/>
      <c r="AS1481" s="419"/>
      <c r="AT1481" s="419"/>
      <c r="AU1481" s="419"/>
      <c r="AV1481" s="419"/>
      <c r="AX1481" s="419"/>
      <c r="AY1481" s="419"/>
      <c r="AZ1481" s="419"/>
      <c r="BB1481" s="419"/>
      <c r="BC1481" s="419"/>
      <c r="BD1481" s="419"/>
      <c r="BF1481" s="419"/>
      <c r="BG1481" s="419"/>
      <c r="BH1481" s="419"/>
      <c r="BJ1481" s="419"/>
      <c r="BK1481" s="419"/>
      <c r="BL1481" s="419"/>
      <c r="BN1481" s="419"/>
      <c r="BO1481" s="419"/>
      <c r="BP1481" s="419"/>
      <c r="BR1481" s="419"/>
      <c r="BS1481" s="419"/>
      <c r="BT1481" s="419"/>
      <c r="BV1481" s="419"/>
      <c r="BW1481" s="419"/>
      <c r="BX1481" s="397"/>
      <c r="BZ1481" s="449"/>
      <c r="CB1481" s="419"/>
      <c r="CC1481" s="419"/>
      <c r="CD1481" s="419"/>
      <c r="CF1481" s="419"/>
      <c r="CG1481" s="419"/>
      <c r="CH1481" s="419"/>
    </row>
    <row r="1482" spans="3:86" ht="21" thickBot="1">
      <c r="C1482" s="425"/>
      <c r="P1482" s="431"/>
      <c r="R1482" s="419"/>
      <c r="S1482" s="446"/>
      <c r="T1482" s="419"/>
      <c r="V1482" s="196"/>
      <c r="W1482" s="419"/>
      <c r="X1482" s="419"/>
      <c r="Z1482" s="419"/>
      <c r="AA1482" s="419"/>
      <c r="AB1482" s="419"/>
      <c r="AD1482" s="419"/>
      <c r="AE1482" s="419"/>
      <c r="AF1482" s="419"/>
      <c r="AH1482" s="419"/>
      <c r="AI1482" s="419"/>
      <c r="AJ1482" s="419"/>
      <c r="AL1482" s="419"/>
      <c r="AM1482" s="419"/>
      <c r="AN1482" s="403"/>
      <c r="AO1482" s="419"/>
      <c r="AP1482" s="419"/>
      <c r="AQ1482" s="419"/>
      <c r="AR1482" s="419"/>
      <c r="AS1482" s="419"/>
      <c r="AT1482" s="419"/>
      <c r="AU1482" s="419"/>
      <c r="AV1482" s="419"/>
      <c r="AX1482" s="419"/>
      <c r="AY1482" s="419"/>
      <c r="AZ1482" s="419"/>
      <c r="BB1482" s="419"/>
      <c r="BC1482" s="419"/>
      <c r="BD1482" s="419"/>
      <c r="BF1482" s="419"/>
      <c r="BG1482" s="419"/>
      <c r="BH1482" s="419"/>
      <c r="BJ1482" s="419"/>
      <c r="BK1482" s="419"/>
      <c r="BL1482" s="419"/>
      <c r="BN1482" s="419"/>
      <c r="BO1482" s="419"/>
      <c r="BP1482" s="419"/>
      <c r="BR1482" s="419"/>
      <c r="BS1482" s="419"/>
      <c r="BT1482" s="419"/>
      <c r="BV1482" s="419"/>
      <c r="BW1482" s="419"/>
      <c r="BX1482" s="397"/>
      <c r="BZ1482" s="449"/>
      <c r="CB1482" s="419"/>
      <c r="CC1482" s="419"/>
      <c r="CD1482" s="419"/>
      <c r="CF1482" s="419"/>
      <c r="CG1482" s="419"/>
      <c r="CH1482" s="419"/>
    </row>
    <row r="1483" spans="3:86" ht="21" thickBot="1">
      <c r="C1483" s="425"/>
      <c r="P1483" s="431"/>
      <c r="R1483" s="419"/>
      <c r="S1483" s="446"/>
      <c r="T1483" s="419"/>
      <c r="V1483" s="196"/>
      <c r="W1483" s="419"/>
      <c r="X1483" s="419"/>
      <c r="Z1483" s="419"/>
      <c r="AA1483" s="419"/>
      <c r="AB1483" s="419"/>
      <c r="AD1483" s="419"/>
      <c r="AE1483" s="419"/>
      <c r="AF1483" s="419"/>
      <c r="AH1483" s="419"/>
      <c r="AI1483" s="419"/>
      <c r="AJ1483" s="419"/>
      <c r="AL1483" s="419"/>
      <c r="AM1483" s="419"/>
      <c r="AN1483" s="403"/>
      <c r="AO1483" s="419"/>
      <c r="AP1483" s="419"/>
      <c r="AQ1483" s="419"/>
      <c r="AR1483" s="419"/>
      <c r="AS1483" s="419"/>
      <c r="AT1483" s="419"/>
      <c r="AU1483" s="419"/>
      <c r="AV1483" s="419"/>
      <c r="AX1483" s="419"/>
      <c r="AY1483" s="419"/>
      <c r="AZ1483" s="419"/>
      <c r="BB1483" s="419"/>
      <c r="BC1483" s="419"/>
      <c r="BD1483" s="419"/>
      <c r="BF1483" s="419"/>
      <c r="BG1483" s="419"/>
      <c r="BH1483" s="419"/>
      <c r="BJ1483" s="419"/>
      <c r="BK1483" s="419"/>
      <c r="BL1483" s="419"/>
      <c r="BN1483" s="419"/>
      <c r="BO1483" s="419"/>
      <c r="BP1483" s="419"/>
      <c r="BR1483" s="419"/>
      <c r="BS1483" s="419"/>
      <c r="BT1483" s="419"/>
      <c r="BV1483" s="419"/>
      <c r="BW1483" s="419"/>
      <c r="BX1483" s="397"/>
      <c r="BZ1483" s="449"/>
      <c r="CB1483" s="419"/>
      <c r="CC1483" s="419"/>
      <c r="CD1483" s="419"/>
      <c r="CF1483" s="419"/>
      <c r="CG1483" s="419"/>
      <c r="CH1483" s="419"/>
    </row>
    <row r="1484" spans="3:86" ht="21" thickBot="1">
      <c r="C1484" s="425"/>
      <c r="P1484" s="431"/>
      <c r="R1484" s="419"/>
      <c r="S1484" s="446"/>
      <c r="T1484" s="419"/>
      <c r="V1484" s="196"/>
      <c r="W1484" s="419"/>
      <c r="X1484" s="419"/>
      <c r="Z1484" s="419"/>
      <c r="AA1484" s="419"/>
      <c r="AB1484" s="419"/>
      <c r="AD1484" s="419"/>
      <c r="AE1484" s="419"/>
      <c r="AF1484" s="419"/>
      <c r="AH1484" s="419"/>
      <c r="AI1484" s="419"/>
      <c r="AJ1484" s="419"/>
      <c r="AL1484" s="419"/>
      <c r="AM1484" s="419"/>
      <c r="AN1484" s="403"/>
      <c r="AO1484" s="419"/>
      <c r="AP1484" s="419"/>
      <c r="AQ1484" s="419"/>
      <c r="AR1484" s="419"/>
      <c r="AS1484" s="419"/>
      <c r="AT1484" s="419"/>
      <c r="AU1484" s="419"/>
      <c r="AV1484" s="419"/>
      <c r="AX1484" s="419"/>
      <c r="AY1484" s="419"/>
      <c r="AZ1484" s="419"/>
      <c r="BB1484" s="419"/>
      <c r="BC1484" s="419"/>
      <c r="BD1484" s="419"/>
      <c r="BF1484" s="419"/>
      <c r="BG1484" s="419"/>
      <c r="BH1484" s="419"/>
      <c r="BJ1484" s="419"/>
      <c r="BK1484" s="419"/>
      <c r="BL1484" s="419"/>
      <c r="BN1484" s="419"/>
      <c r="BO1484" s="419"/>
      <c r="BP1484" s="419"/>
      <c r="BR1484" s="419"/>
      <c r="BS1484" s="419"/>
      <c r="BT1484" s="419"/>
      <c r="BV1484" s="419"/>
      <c r="BW1484" s="419"/>
      <c r="BX1484" s="397"/>
      <c r="BZ1484" s="449"/>
      <c r="CB1484" s="419"/>
      <c r="CC1484" s="419"/>
      <c r="CD1484" s="419"/>
      <c r="CF1484" s="419"/>
      <c r="CG1484" s="419"/>
      <c r="CH1484" s="419"/>
    </row>
    <row r="1485" spans="3:86" ht="21" thickBot="1">
      <c r="C1485" s="425"/>
      <c r="P1485" s="431"/>
      <c r="R1485" s="419"/>
      <c r="S1485" s="446"/>
      <c r="T1485" s="419"/>
      <c r="V1485" s="196"/>
      <c r="W1485" s="419"/>
      <c r="X1485" s="419"/>
      <c r="Z1485" s="419"/>
      <c r="AA1485" s="419"/>
      <c r="AB1485" s="419"/>
      <c r="AD1485" s="419"/>
      <c r="AE1485" s="419"/>
      <c r="AF1485" s="419"/>
      <c r="AH1485" s="419"/>
      <c r="AI1485" s="419"/>
      <c r="AJ1485" s="419"/>
      <c r="AL1485" s="419"/>
      <c r="AM1485" s="419"/>
      <c r="AN1485" s="403"/>
      <c r="AO1485" s="419"/>
      <c r="AP1485" s="419"/>
      <c r="AQ1485" s="419"/>
      <c r="AR1485" s="419"/>
      <c r="AS1485" s="419"/>
      <c r="AT1485" s="419"/>
      <c r="AU1485" s="419"/>
      <c r="AV1485" s="419"/>
      <c r="AX1485" s="419"/>
      <c r="AY1485" s="419"/>
      <c r="AZ1485" s="419"/>
      <c r="BB1485" s="419"/>
      <c r="BC1485" s="419"/>
      <c r="BD1485" s="419"/>
      <c r="BF1485" s="419"/>
      <c r="BG1485" s="419"/>
      <c r="BH1485" s="419"/>
      <c r="BJ1485" s="419"/>
      <c r="BK1485" s="419"/>
      <c r="BL1485" s="419"/>
      <c r="BN1485" s="419"/>
      <c r="BO1485" s="419"/>
      <c r="BP1485" s="419"/>
      <c r="BR1485" s="419"/>
      <c r="BS1485" s="419"/>
      <c r="BT1485" s="419"/>
      <c r="BV1485" s="419"/>
      <c r="BW1485" s="419"/>
      <c r="BX1485" s="397"/>
      <c r="BZ1485" s="449"/>
      <c r="CB1485" s="419"/>
      <c r="CC1485" s="419"/>
      <c r="CD1485" s="419"/>
      <c r="CF1485" s="419"/>
      <c r="CG1485" s="419"/>
      <c r="CH1485" s="419"/>
    </row>
    <row r="1486" spans="3:86" ht="21" thickBot="1">
      <c r="C1486" s="425"/>
      <c r="P1486" s="431"/>
      <c r="R1486" s="419"/>
      <c r="S1486" s="446"/>
      <c r="T1486" s="419"/>
      <c r="V1486" s="196"/>
      <c r="W1486" s="419"/>
      <c r="X1486" s="419"/>
      <c r="Z1486" s="419"/>
      <c r="AA1486" s="419"/>
      <c r="AB1486" s="419"/>
      <c r="AD1486" s="419"/>
      <c r="AE1486" s="419"/>
      <c r="AF1486" s="419"/>
      <c r="AH1486" s="419"/>
      <c r="AI1486" s="419"/>
      <c r="AJ1486" s="419"/>
      <c r="AL1486" s="419"/>
      <c r="AM1486" s="419"/>
      <c r="AN1486" s="403"/>
      <c r="AO1486" s="419"/>
      <c r="AP1486" s="419"/>
      <c r="AQ1486" s="419"/>
      <c r="AR1486" s="419"/>
      <c r="AS1486" s="419"/>
      <c r="AT1486" s="419"/>
      <c r="AU1486" s="419"/>
      <c r="AV1486" s="419"/>
      <c r="AX1486" s="419"/>
      <c r="AY1486" s="419"/>
      <c r="AZ1486" s="419"/>
      <c r="BB1486" s="419"/>
      <c r="BC1486" s="419"/>
      <c r="BD1486" s="419"/>
      <c r="BF1486" s="419"/>
      <c r="BG1486" s="419"/>
      <c r="BH1486" s="419"/>
      <c r="BJ1486" s="419"/>
      <c r="BK1486" s="419"/>
      <c r="BL1486" s="419"/>
      <c r="BN1486" s="419"/>
      <c r="BO1486" s="419"/>
      <c r="BP1486" s="419"/>
      <c r="BR1486" s="419"/>
      <c r="BS1486" s="419"/>
      <c r="BT1486" s="419"/>
      <c r="BV1486" s="419"/>
      <c r="BW1486" s="419"/>
      <c r="BX1486" s="397"/>
      <c r="BZ1486" s="449"/>
      <c r="CB1486" s="419"/>
      <c r="CC1486" s="419"/>
      <c r="CD1486" s="419"/>
      <c r="CF1486" s="419"/>
      <c r="CG1486" s="419"/>
      <c r="CH1486" s="419"/>
    </row>
    <row r="1487" spans="3:86" ht="21" thickBot="1">
      <c r="C1487" s="425"/>
      <c r="P1487" s="431"/>
      <c r="R1487" s="419"/>
      <c r="S1487" s="446"/>
      <c r="T1487" s="419"/>
      <c r="V1487" s="196"/>
      <c r="W1487" s="419"/>
      <c r="X1487" s="419"/>
      <c r="Z1487" s="419"/>
      <c r="AA1487" s="419"/>
      <c r="AB1487" s="419"/>
      <c r="AD1487" s="419"/>
      <c r="AE1487" s="419"/>
      <c r="AF1487" s="419"/>
      <c r="AH1487" s="419"/>
      <c r="AI1487" s="419"/>
      <c r="AJ1487" s="419"/>
      <c r="AL1487" s="419"/>
      <c r="AM1487" s="419"/>
      <c r="AN1487" s="403"/>
      <c r="AO1487" s="419"/>
      <c r="AP1487" s="419"/>
      <c r="AQ1487" s="419"/>
      <c r="AR1487" s="419"/>
      <c r="AS1487" s="419"/>
      <c r="AT1487" s="419"/>
      <c r="AU1487" s="419"/>
      <c r="AV1487" s="419"/>
      <c r="AX1487" s="419"/>
      <c r="AY1487" s="419"/>
      <c r="AZ1487" s="419"/>
      <c r="BB1487" s="419"/>
      <c r="BC1487" s="419"/>
      <c r="BD1487" s="419"/>
      <c r="BF1487" s="419"/>
      <c r="BG1487" s="419"/>
      <c r="BH1487" s="419"/>
      <c r="BJ1487" s="419"/>
      <c r="BK1487" s="419"/>
      <c r="BL1487" s="419"/>
      <c r="BN1487" s="419"/>
      <c r="BO1487" s="419"/>
      <c r="BP1487" s="419"/>
      <c r="BR1487" s="419"/>
      <c r="BS1487" s="419"/>
      <c r="BT1487" s="419"/>
      <c r="BV1487" s="419"/>
      <c r="BW1487" s="419"/>
      <c r="BX1487" s="397"/>
      <c r="BZ1487" s="449"/>
      <c r="CB1487" s="419"/>
      <c r="CC1487" s="419"/>
      <c r="CD1487" s="419"/>
      <c r="CF1487" s="419"/>
      <c r="CG1487" s="419"/>
      <c r="CH1487" s="419"/>
    </row>
    <row r="1488" spans="3:86" ht="21" thickBot="1">
      <c r="C1488" s="425"/>
      <c r="P1488" s="431"/>
      <c r="R1488" s="419"/>
      <c r="S1488" s="446"/>
      <c r="T1488" s="419"/>
      <c r="V1488" s="196"/>
      <c r="W1488" s="419"/>
      <c r="X1488" s="419"/>
      <c r="Z1488" s="419"/>
      <c r="AA1488" s="419"/>
      <c r="AB1488" s="419"/>
      <c r="AD1488" s="419"/>
      <c r="AE1488" s="419"/>
      <c r="AF1488" s="419"/>
      <c r="AH1488" s="419"/>
      <c r="AI1488" s="419"/>
      <c r="AJ1488" s="419"/>
      <c r="AL1488" s="419"/>
      <c r="AM1488" s="419"/>
      <c r="AN1488" s="403"/>
      <c r="AO1488" s="419"/>
      <c r="AP1488" s="419"/>
      <c r="AQ1488" s="419"/>
      <c r="AR1488" s="419"/>
      <c r="AS1488" s="419"/>
      <c r="AT1488" s="419"/>
      <c r="AU1488" s="419"/>
      <c r="AV1488" s="419"/>
      <c r="AX1488" s="419"/>
      <c r="AY1488" s="419"/>
      <c r="AZ1488" s="419"/>
      <c r="BB1488" s="419"/>
      <c r="BC1488" s="419"/>
      <c r="BD1488" s="419"/>
      <c r="BF1488" s="419"/>
      <c r="BG1488" s="419"/>
      <c r="BH1488" s="419"/>
      <c r="BJ1488" s="419"/>
      <c r="BK1488" s="419"/>
      <c r="BL1488" s="419"/>
      <c r="BN1488" s="419"/>
      <c r="BO1488" s="419"/>
      <c r="BP1488" s="419"/>
      <c r="BR1488" s="419"/>
      <c r="BS1488" s="419"/>
      <c r="BT1488" s="419"/>
      <c r="BV1488" s="419"/>
      <c r="BW1488" s="419"/>
      <c r="BX1488" s="397"/>
      <c r="BZ1488" s="449"/>
      <c r="CB1488" s="419"/>
      <c r="CC1488" s="419"/>
      <c r="CD1488" s="419"/>
      <c r="CF1488" s="419"/>
      <c r="CG1488" s="419"/>
      <c r="CH1488" s="419"/>
    </row>
    <row r="1489" spans="3:86" ht="21" thickBot="1">
      <c r="C1489" s="425"/>
      <c r="P1489" s="431"/>
      <c r="R1489" s="419"/>
      <c r="S1489" s="446"/>
      <c r="T1489" s="419"/>
      <c r="V1489" s="196"/>
      <c r="W1489" s="419"/>
      <c r="X1489" s="419"/>
      <c r="Z1489" s="419"/>
      <c r="AA1489" s="419"/>
      <c r="AB1489" s="419"/>
      <c r="AD1489" s="419"/>
      <c r="AE1489" s="419"/>
      <c r="AF1489" s="419"/>
      <c r="AH1489" s="419"/>
      <c r="AI1489" s="419"/>
      <c r="AJ1489" s="419"/>
      <c r="AL1489" s="419"/>
      <c r="AM1489" s="419"/>
      <c r="AN1489" s="403"/>
      <c r="AO1489" s="419"/>
      <c r="AP1489" s="419"/>
      <c r="AQ1489" s="419"/>
      <c r="AR1489" s="419"/>
      <c r="AS1489" s="419"/>
      <c r="AT1489" s="419"/>
      <c r="AU1489" s="419"/>
      <c r="AV1489" s="419"/>
      <c r="AX1489" s="419"/>
      <c r="AY1489" s="419"/>
      <c r="AZ1489" s="419"/>
      <c r="BB1489" s="419"/>
      <c r="BC1489" s="419"/>
      <c r="BD1489" s="419"/>
      <c r="BF1489" s="419"/>
      <c r="BG1489" s="419"/>
      <c r="BH1489" s="419"/>
      <c r="BJ1489" s="419"/>
      <c r="BK1489" s="419"/>
      <c r="BL1489" s="419"/>
      <c r="BN1489" s="419"/>
      <c r="BO1489" s="419"/>
      <c r="BP1489" s="419"/>
      <c r="BR1489" s="419"/>
      <c r="BS1489" s="419"/>
      <c r="BT1489" s="419"/>
      <c r="BV1489" s="419"/>
      <c r="BW1489" s="419"/>
      <c r="BX1489" s="397"/>
      <c r="BZ1489" s="449"/>
      <c r="CB1489" s="419"/>
      <c r="CC1489" s="419"/>
      <c r="CD1489" s="419"/>
      <c r="CF1489" s="419"/>
      <c r="CG1489" s="419"/>
      <c r="CH1489" s="419"/>
    </row>
    <row r="1490" spans="3:86" ht="21" thickBot="1">
      <c r="C1490" s="425"/>
      <c r="P1490" s="431"/>
      <c r="R1490" s="419"/>
      <c r="S1490" s="446"/>
      <c r="T1490" s="419"/>
      <c r="V1490" s="196"/>
      <c r="W1490" s="419"/>
      <c r="X1490" s="419"/>
      <c r="Z1490" s="419"/>
      <c r="AA1490" s="419"/>
      <c r="AB1490" s="419"/>
      <c r="AD1490" s="419"/>
      <c r="AE1490" s="419"/>
      <c r="AF1490" s="419"/>
      <c r="AH1490" s="419"/>
      <c r="AI1490" s="419"/>
      <c r="AJ1490" s="419"/>
      <c r="AL1490" s="419"/>
      <c r="AM1490" s="419"/>
      <c r="AN1490" s="403"/>
      <c r="AO1490" s="419"/>
      <c r="AP1490" s="419"/>
      <c r="AQ1490" s="419"/>
      <c r="AR1490" s="419"/>
      <c r="AS1490" s="419"/>
      <c r="AT1490" s="419"/>
      <c r="AU1490" s="419"/>
      <c r="AV1490" s="419"/>
      <c r="AX1490" s="419"/>
      <c r="AY1490" s="419"/>
      <c r="AZ1490" s="419"/>
      <c r="BB1490" s="419"/>
      <c r="BC1490" s="419"/>
      <c r="BD1490" s="419"/>
      <c r="BF1490" s="419"/>
      <c r="BG1490" s="419"/>
      <c r="BH1490" s="419"/>
      <c r="BJ1490" s="419"/>
      <c r="BK1490" s="419"/>
      <c r="BL1490" s="419"/>
      <c r="BN1490" s="419"/>
      <c r="BO1490" s="419"/>
      <c r="BP1490" s="419"/>
      <c r="BR1490" s="419"/>
      <c r="BS1490" s="419"/>
      <c r="BT1490" s="419"/>
      <c r="BV1490" s="419"/>
      <c r="BW1490" s="419"/>
      <c r="BX1490" s="397"/>
      <c r="BZ1490" s="449"/>
      <c r="CB1490" s="419"/>
      <c r="CC1490" s="419"/>
      <c r="CD1490" s="419"/>
      <c r="CF1490" s="419"/>
      <c r="CG1490" s="419"/>
      <c r="CH1490" s="419"/>
    </row>
    <row r="1491" spans="3:86" ht="21" thickBot="1">
      <c r="C1491" s="425"/>
      <c r="P1491" s="431"/>
      <c r="R1491" s="419"/>
      <c r="S1491" s="446"/>
      <c r="T1491" s="419"/>
      <c r="V1491" s="196"/>
      <c r="W1491" s="419"/>
      <c r="X1491" s="419"/>
      <c r="Z1491" s="419"/>
      <c r="AA1491" s="419"/>
      <c r="AB1491" s="419"/>
      <c r="AD1491" s="419"/>
      <c r="AE1491" s="419"/>
      <c r="AF1491" s="419"/>
      <c r="AH1491" s="419"/>
      <c r="AI1491" s="419"/>
      <c r="AJ1491" s="419"/>
      <c r="AL1491" s="419"/>
      <c r="AM1491" s="419"/>
      <c r="AN1491" s="403"/>
      <c r="AO1491" s="419"/>
      <c r="AP1491" s="419"/>
      <c r="AQ1491" s="419"/>
      <c r="AR1491" s="419"/>
      <c r="AS1491" s="419"/>
      <c r="AT1491" s="419"/>
      <c r="AU1491" s="419"/>
      <c r="AV1491" s="419"/>
      <c r="AX1491" s="419"/>
      <c r="AY1491" s="419"/>
      <c r="AZ1491" s="419"/>
      <c r="BB1491" s="419"/>
      <c r="BC1491" s="419"/>
      <c r="BD1491" s="419"/>
      <c r="BF1491" s="419"/>
      <c r="BG1491" s="419"/>
      <c r="BH1491" s="419"/>
      <c r="BJ1491" s="419"/>
      <c r="BK1491" s="419"/>
      <c r="BL1491" s="419"/>
      <c r="BN1491" s="419"/>
      <c r="BO1491" s="419"/>
      <c r="BP1491" s="419"/>
      <c r="BR1491" s="419"/>
      <c r="BS1491" s="419"/>
      <c r="BT1491" s="419"/>
      <c r="BV1491" s="419"/>
      <c r="BW1491" s="419"/>
      <c r="BX1491" s="397"/>
      <c r="BZ1491" s="449"/>
      <c r="CB1491" s="419"/>
      <c r="CC1491" s="419"/>
      <c r="CD1491" s="419"/>
      <c r="CF1491" s="419"/>
      <c r="CG1491" s="419"/>
      <c r="CH1491" s="419"/>
    </row>
    <row r="1492" spans="3:86" ht="21" thickBot="1">
      <c r="C1492" s="425"/>
      <c r="P1492" s="431"/>
      <c r="R1492" s="419"/>
      <c r="S1492" s="446"/>
      <c r="T1492" s="419"/>
      <c r="V1492" s="196"/>
      <c r="W1492" s="419"/>
      <c r="X1492" s="419"/>
      <c r="Z1492" s="419"/>
      <c r="AA1492" s="419"/>
      <c r="AB1492" s="419"/>
      <c r="AD1492" s="419"/>
      <c r="AE1492" s="419"/>
      <c r="AF1492" s="419"/>
      <c r="AH1492" s="419"/>
      <c r="AI1492" s="419"/>
      <c r="AJ1492" s="419"/>
      <c r="AL1492" s="419"/>
      <c r="AM1492" s="419"/>
      <c r="AN1492" s="403"/>
      <c r="AO1492" s="419"/>
      <c r="AP1492" s="419"/>
      <c r="AQ1492" s="419"/>
      <c r="AR1492" s="419"/>
      <c r="AS1492" s="419"/>
      <c r="AT1492" s="419"/>
      <c r="AU1492" s="419"/>
      <c r="AV1492" s="419"/>
      <c r="AX1492" s="419"/>
      <c r="AY1492" s="419"/>
      <c r="AZ1492" s="419"/>
      <c r="BB1492" s="419"/>
      <c r="BC1492" s="419"/>
      <c r="BD1492" s="419"/>
      <c r="BF1492" s="419"/>
      <c r="BG1492" s="419"/>
      <c r="BH1492" s="419"/>
      <c r="BJ1492" s="419"/>
      <c r="BK1492" s="419"/>
      <c r="BL1492" s="419"/>
      <c r="BN1492" s="419"/>
      <c r="BO1492" s="419"/>
      <c r="BP1492" s="419"/>
      <c r="BR1492" s="419"/>
      <c r="BS1492" s="419"/>
      <c r="BT1492" s="419"/>
      <c r="BV1492" s="419"/>
      <c r="BW1492" s="419"/>
      <c r="BX1492" s="397"/>
      <c r="BZ1492" s="449"/>
      <c r="CB1492" s="419"/>
      <c r="CC1492" s="419"/>
      <c r="CD1492" s="419"/>
      <c r="CF1492" s="419"/>
      <c r="CG1492" s="419"/>
      <c r="CH1492" s="419"/>
    </row>
    <row r="1493" spans="3:86" ht="21" thickBot="1">
      <c r="C1493" s="425"/>
      <c r="P1493" s="431"/>
      <c r="R1493" s="419"/>
      <c r="S1493" s="446"/>
      <c r="T1493" s="419"/>
      <c r="V1493" s="196"/>
      <c r="W1493" s="419"/>
      <c r="X1493" s="419"/>
      <c r="Z1493" s="419"/>
      <c r="AA1493" s="419"/>
      <c r="AB1493" s="419"/>
      <c r="AD1493" s="419"/>
      <c r="AE1493" s="419"/>
      <c r="AF1493" s="419"/>
      <c r="AH1493" s="419"/>
      <c r="AI1493" s="419"/>
      <c r="AJ1493" s="419"/>
      <c r="AL1493" s="419"/>
      <c r="AM1493" s="419"/>
      <c r="AN1493" s="403"/>
      <c r="AO1493" s="419"/>
      <c r="AP1493" s="419"/>
      <c r="AQ1493" s="419"/>
      <c r="AR1493" s="419"/>
      <c r="AS1493" s="419"/>
      <c r="AT1493" s="419"/>
      <c r="AU1493" s="419"/>
      <c r="AV1493" s="419"/>
      <c r="AX1493" s="419"/>
      <c r="AY1493" s="419"/>
      <c r="AZ1493" s="419"/>
      <c r="BB1493" s="419"/>
      <c r="BC1493" s="419"/>
      <c r="BD1493" s="419"/>
      <c r="BF1493" s="419"/>
      <c r="BG1493" s="419"/>
      <c r="BH1493" s="419"/>
      <c r="BJ1493" s="419"/>
      <c r="BK1493" s="419"/>
      <c r="BL1493" s="419"/>
      <c r="BN1493" s="419"/>
      <c r="BO1493" s="419"/>
      <c r="BP1493" s="419"/>
      <c r="BR1493" s="419"/>
      <c r="BS1493" s="419"/>
      <c r="BT1493" s="419"/>
      <c r="BV1493" s="419"/>
      <c r="BW1493" s="419"/>
      <c r="BX1493" s="397"/>
      <c r="BZ1493" s="449"/>
      <c r="CB1493" s="419"/>
      <c r="CC1493" s="419"/>
      <c r="CD1493" s="419"/>
      <c r="CF1493" s="419"/>
      <c r="CG1493" s="419"/>
      <c r="CH1493" s="419"/>
    </row>
    <row r="1494" spans="3:86" ht="21" thickBot="1">
      <c r="C1494" s="425"/>
      <c r="P1494" s="431"/>
      <c r="R1494" s="419"/>
      <c r="S1494" s="446"/>
      <c r="T1494" s="419"/>
      <c r="V1494" s="196"/>
      <c r="W1494" s="419"/>
      <c r="X1494" s="419"/>
      <c r="Z1494" s="419"/>
      <c r="AA1494" s="419"/>
      <c r="AB1494" s="419"/>
      <c r="AD1494" s="419"/>
      <c r="AE1494" s="419"/>
      <c r="AF1494" s="419"/>
      <c r="AH1494" s="419"/>
      <c r="AI1494" s="419"/>
      <c r="AJ1494" s="419"/>
      <c r="AL1494" s="419"/>
      <c r="AM1494" s="419"/>
      <c r="AN1494" s="403"/>
      <c r="AO1494" s="419"/>
      <c r="AP1494" s="419"/>
      <c r="AQ1494" s="419"/>
      <c r="AR1494" s="419"/>
      <c r="AS1494" s="419"/>
      <c r="AT1494" s="419"/>
      <c r="AU1494" s="419"/>
      <c r="AV1494" s="419"/>
      <c r="AX1494" s="419"/>
      <c r="AY1494" s="419"/>
      <c r="AZ1494" s="419"/>
      <c r="BB1494" s="419"/>
      <c r="BC1494" s="419"/>
      <c r="BD1494" s="419"/>
      <c r="BF1494" s="419"/>
      <c r="BG1494" s="419"/>
      <c r="BH1494" s="419"/>
      <c r="BJ1494" s="419"/>
      <c r="BK1494" s="419"/>
      <c r="BL1494" s="419"/>
      <c r="BN1494" s="419"/>
      <c r="BO1494" s="419"/>
      <c r="BP1494" s="419"/>
      <c r="BR1494" s="419"/>
      <c r="BS1494" s="419"/>
      <c r="BT1494" s="419"/>
      <c r="BV1494" s="419"/>
      <c r="BW1494" s="419"/>
      <c r="BX1494" s="397"/>
      <c r="BZ1494" s="449"/>
      <c r="CB1494" s="419"/>
      <c r="CC1494" s="419"/>
      <c r="CD1494" s="419"/>
      <c r="CF1494" s="419"/>
      <c r="CG1494" s="419"/>
      <c r="CH1494" s="419"/>
    </row>
    <row r="1495" spans="3:86" ht="21" thickBot="1">
      <c r="C1495" s="425"/>
      <c r="P1495" s="431"/>
      <c r="R1495" s="419"/>
      <c r="S1495" s="446"/>
      <c r="T1495" s="419"/>
      <c r="V1495" s="196"/>
      <c r="W1495" s="419"/>
      <c r="X1495" s="419"/>
      <c r="Z1495" s="419"/>
      <c r="AA1495" s="419"/>
      <c r="AB1495" s="419"/>
      <c r="AD1495" s="419"/>
      <c r="AE1495" s="419"/>
      <c r="AF1495" s="419"/>
      <c r="AH1495" s="419"/>
      <c r="AI1495" s="419"/>
      <c r="AJ1495" s="419"/>
      <c r="AL1495" s="419"/>
      <c r="AM1495" s="419"/>
      <c r="AN1495" s="403"/>
      <c r="AO1495" s="419"/>
      <c r="AP1495" s="419"/>
      <c r="AQ1495" s="419"/>
      <c r="AR1495" s="419"/>
      <c r="AS1495" s="419"/>
      <c r="AT1495" s="419"/>
      <c r="AU1495" s="419"/>
      <c r="AV1495" s="419"/>
      <c r="AX1495" s="419"/>
      <c r="AY1495" s="419"/>
      <c r="AZ1495" s="419"/>
      <c r="BB1495" s="419"/>
      <c r="BC1495" s="419"/>
      <c r="BD1495" s="419"/>
      <c r="BF1495" s="419"/>
      <c r="BG1495" s="419"/>
      <c r="BH1495" s="419"/>
      <c r="BJ1495" s="419"/>
      <c r="BK1495" s="419"/>
      <c r="BL1495" s="419"/>
      <c r="BN1495" s="419"/>
      <c r="BO1495" s="419"/>
      <c r="BP1495" s="419"/>
      <c r="BR1495" s="419"/>
      <c r="BS1495" s="419"/>
      <c r="BT1495" s="419"/>
      <c r="BV1495" s="419"/>
      <c r="BW1495" s="419"/>
      <c r="BX1495" s="397"/>
      <c r="BZ1495" s="449"/>
      <c r="CB1495" s="419"/>
      <c r="CC1495" s="419"/>
      <c r="CD1495" s="419"/>
      <c r="CF1495" s="419"/>
      <c r="CG1495" s="419"/>
      <c r="CH1495" s="419"/>
    </row>
    <row r="1496" spans="3:86" ht="21" thickBot="1">
      <c r="C1496" s="425"/>
      <c r="P1496" s="431"/>
      <c r="R1496" s="419"/>
      <c r="S1496" s="446"/>
      <c r="T1496" s="419"/>
      <c r="V1496" s="196"/>
      <c r="W1496" s="419"/>
      <c r="X1496" s="419"/>
      <c r="Z1496" s="419"/>
      <c r="AA1496" s="419"/>
      <c r="AB1496" s="419"/>
      <c r="AD1496" s="419"/>
      <c r="AE1496" s="419"/>
      <c r="AF1496" s="419"/>
      <c r="AH1496" s="419"/>
      <c r="AI1496" s="419"/>
      <c r="AJ1496" s="419"/>
      <c r="AL1496" s="419"/>
      <c r="AM1496" s="419"/>
      <c r="AN1496" s="403"/>
      <c r="AO1496" s="419"/>
      <c r="AP1496" s="419"/>
      <c r="AQ1496" s="419"/>
      <c r="AR1496" s="419"/>
      <c r="AS1496" s="419"/>
      <c r="AT1496" s="419"/>
      <c r="AU1496" s="419"/>
      <c r="AV1496" s="419"/>
      <c r="AX1496" s="419"/>
      <c r="AY1496" s="419"/>
      <c r="AZ1496" s="419"/>
      <c r="BB1496" s="419"/>
      <c r="BC1496" s="419"/>
      <c r="BD1496" s="419"/>
      <c r="BF1496" s="419"/>
      <c r="BG1496" s="419"/>
      <c r="BH1496" s="419"/>
      <c r="BJ1496" s="419"/>
      <c r="BK1496" s="419"/>
      <c r="BL1496" s="419"/>
      <c r="BN1496" s="419"/>
      <c r="BO1496" s="419"/>
      <c r="BP1496" s="419"/>
      <c r="BR1496" s="419"/>
      <c r="BS1496" s="419"/>
      <c r="BT1496" s="419"/>
      <c r="BV1496" s="419"/>
      <c r="BW1496" s="419"/>
      <c r="BX1496" s="397"/>
      <c r="BZ1496" s="449"/>
      <c r="CB1496" s="419"/>
      <c r="CC1496" s="419"/>
      <c r="CD1496" s="419"/>
      <c r="CF1496" s="419"/>
      <c r="CG1496" s="419"/>
      <c r="CH1496" s="419"/>
    </row>
    <row r="1497" spans="3:86" ht="21" thickBot="1">
      <c r="C1497" s="425"/>
      <c r="P1497" s="431"/>
      <c r="R1497" s="419"/>
      <c r="S1497" s="446"/>
      <c r="T1497" s="419"/>
      <c r="V1497" s="196"/>
      <c r="W1497" s="419"/>
      <c r="X1497" s="419"/>
      <c r="Z1497" s="419"/>
      <c r="AA1497" s="419"/>
      <c r="AB1497" s="419"/>
      <c r="AD1497" s="419"/>
      <c r="AE1497" s="419"/>
      <c r="AF1497" s="419"/>
      <c r="AH1497" s="419"/>
      <c r="AI1497" s="419"/>
      <c r="AJ1497" s="419"/>
      <c r="AL1497" s="419"/>
      <c r="AM1497" s="419"/>
      <c r="AN1497" s="403"/>
      <c r="AO1497" s="419"/>
      <c r="AP1497" s="419"/>
      <c r="AQ1497" s="419"/>
      <c r="AR1497" s="419"/>
      <c r="AS1497" s="419"/>
      <c r="AT1497" s="419"/>
      <c r="AU1497" s="419"/>
      <c r="AV1497" s="419"/>
      <c r="AX1497" s="419"/>
      <c r="AY1497" s="419"/>
      <c r="AZ1497" s="419"/>
      <c r="BB1497" s="419"/>
      <c r="BC1497" s="419"/>
      <c r="BD1497" s="419"/>
      <c r="BF1497" s="419"/>
      <c r="BG1497" s="419"/>
      <c r="BH1497" s="419"/>
      <c r="BJ1497" s="419"/>
      <c r="BK1497" s="419"/>
      <c r="BL1497" s="419"/>
      <c r="BN1497" s="419"/>
      <c r="BO1497" s="419"/>
      <c r="BP1497" s="419"/>
      <c r="BR1497" s="419"/>
      <c r="BS1497" s="419"/>
      <c r="BT1497" s="419"/>
      <c r="BV1497" s="419"/>
      <c r="BW1497" s="419"/>
      <c r="BX1497" s="397"/>
      <c r="BZ1497" s="449"/>
      <c r="CB1497" s="419"/>
      <c r="CC1497" s="419"/>
      <c r="CD1497" s="419"/>
      <c r="CF1497" s="419"/>
      <c r="CG1497" s="419"/>
      <c r="CH1497" s="419"/>
    </row>
    <row r="1498" spans="3:86" ht="21" thickBot="1">
      <c r="C1498" s="425"/>
      <c r="P1498" s="431"/>
      <c r="R1498" s="419"/>
      <c r="S1498" s="446"/>
      <c r="T1498" s="419"/>
      <c r="V1498" s="196"/>
      <c r="W1498" s="419"/>
      <c r="X1498" s="419"/>
      <c r="Z1498" s="419"/>
      <c r="AA1498" s="419"/>
      <c r="AB1498" s="419"/>
      <c r="AD1498" s="419"/>
      <c r="AE1498" s="419"/>
      <c r="AF1498" s="419"/>
      <c r="AH1498" s="419"/>
      <c r="AI1498" s="419"/>
      <c r="AJ1498" s="419"/>
      <c r="AL1498" s="419"/>
      <c r="AM1498" s="419"/>
      <c r="AN1498" s="403"/>
      <c r="AO1498" s="419"/>
      <c r="AP1498" s="419"/>
      <c r="AQ1498" s="419"/>
      <c r="AR1498" s="419"/>
      <c r="AS1498" s="419"/>
      <c r="AT1498" s="419"/>
      <c r="AU1498" s="419"/>
      <c r="AV1498" s="419"/>
      <c r="AX1498" s="419"/>
      <c r="AY1498" s="419"/>
      <c r="AZ1498" s="419"/>
      <c r="BB1498" s="419"/>
      <c r="BC1498" s="419"/>
      <c r="BD1498" s="419"/>
      <c r="BF1498" s="419"/>
      <c r="BG1498" s="419"/>
      <c r="BH1498" s="419"/>
      <c r="BJ1498" s="419"/>
      <c r="BK1498" s="419"/>
      <c r="BL1498" s="419"/>
      <c r="BN1498" s="419"/>
      <c r="BO1498" s="419"/>
      <c r="BP1498" s="419"/>
      <c r="BR1498" s="419"/>
      <c r="BS1498" s="419"/>
      <c r="BT1498" s="419"/>
      <c r="BV1498" s="419"/>
      <c r="BW1498" s="419"/>
      <c r="BX1498" s="397"/>
      <c r="BZ1498" s="449"/>
      <c r="CB1498" s="419"/>
      <c r="CC1498" s="419"/>
      <c r="CD1498" s="419"/>
      <c r="CF1498" s="419"/>
      <c r="CG1498" s="419"/>
      <c r="CH1498" s="419"/>
    </row>
    <row r="1499" spans="3:86" ht="21" thickBot="1">
      <c r="C1499" s="425"/>
      <c r="P1499" s="431"/>
      <c r="R1499" s="419"/>
      <c r="S1499" s="446"/>
      <c r="T1499" s="419"/>
      <c r="V1499" s="196"/>
      <c r="W1499" s="419"/>
      <c r="X1499" s="419"/>
      <c r="Z1499" s="419"/>
      <c r="AA1499" s="419"/>
      <c r="AB1499" s="419"/>
      <c r="AD1499" s="419"/>
      <c r="AE1499" s="419"/>
      <c r="AF1499" s="419"/>
      <c r="AH1499" s="419"/>
      <c r="AI1499" s="419"/>
      <c r="AJ1499" s="419"/>
      <c r="AL1499" s="419"/>
      <c r="AM1499" s="419"/>
      <c r="AN1499" s="403"/>
      <c r="AO1499" s="419"/>
      <c r="AP1499" s="419"/>
      <c r="AQ1499" s="419"/>
      <c r="AR1499" s="419"/>
      <c r="AS1499" s="419"/>
      <c r="AT1499" s="419"/>
      <c r="AU1499" s="419"/>
      <c r="AV1499" s="419"/>
      <c r="AX1499" s="419"/>
      <c r="AY1499" s="419"/>
      <c r="AZ1499" s="419"/>
      <c r="BB1499" s="419"/>
      <c r="BC1499" s="419"/>
      <c r="BD1499" s="419"/>
      <c r="BF1499" s="419"/>
      <c r="BG1499" s="419"/>
      <c r="BH1499" s="419"/>
      <c r="BJ1499" s="419"/>
      <c r="BK1499" s="419"/>
      <c r="BL1499" s="419"/>
      <c r="BN1499" s="419"/>
      <c r="BO1499" s="419"/>
      <c r="BP1499" s="419"/>
      <c r="BR1499" s="419"/>
      <c r="BS1499" s="419"/>
      <c r="BT1499" s="419"/>
      <c r="BV1499" s="419"/>
      <c r="BW1499" s="419"/>
      <c r="BX1499" s="397"/>
      <c r="BZ1499" s="449"/>
      <c r="CB1499" s="419"/>
      <c r="CC1499" s="419"/>
      <c r="CD1499" s="419"/>
      <c r="CF1499" s="419"/>
      <c r="CG1499" s="419"/>
      <c r="CH1499" s="419"/>
    </row>
    <row r="1500" spans="3:86" ht="21" thickBot="1">
      <c r="C1500" s="425"/>
      <c r="P1500" s="431"/>
      <c r="R1500" s="419"/>
      <c r="S1500" s="446"/>
      <c r="T1500" s="419"/>
      <c r="V1500" s="196"/>
      <c r="W1500" s="419"/>
      <c r="X1500" s="419"/>
      <c r="Z1500" s="419"/>
      <c r="AA1500" s="419"/>
      <c r="AB1500" s="419"/>
      <c r="AD1500" s="419"/>
      <c r="AE1500" s="419"/>
      <c r="AF1500" s="419"/>
      <c r="AH1500" s="419"/>
      <c r="AI1500" s="419"/>
      <c r="AJ1500" s="419"/>
      <c r="AL1500" s="419"/>
      <c r="AM1500" s="419"/>
      <c r="AN1500" s="403"/>
      <c r="AO1500" s="419"/>
      <c r="AP1500" s="419"/>
      <c r="AQ1500" s="419"/>
      <c r="AR1500" s="419"/>
      <c r="AS1500" s="419"/>
      <c r="AT1500" s="419"/>
      <c r="AU1500" s="419"/>
      <c r="AV1500" s="419"/>
      <c r="AX1500" s="419"/>
      <c r="AY1500" s="419"/>
      <c r="AZ1500" s="419"/>
      <c r="BB1500" s="419"/>
      <c r="BC1500" s="419"/>
      <c r="BD1500" s="419"/>
      <c r="BF1500" s="419"/>
      <c r="BG1500" s="419"/>
      <c r="BH1500" s="419"/>
      <c r="BJ1500" s="419"/>
      <c r="BK1500" s="419"/>
      <c r="BL1500" s="419"/>
      <c r="BN1500" s="419"/>
      <c r="BO1500" s="419"/>
      <c r="BP1500" s="419"/>
      <c r="BR1500" s="419"/>
      <c r="BS1500" s="419"/>
      <c r="BT1500" s="419"/>
      <c r="BV1500" s="419"/>
      <c r="BW1500" s="419"/>
      <c r="BX1500" s="397"/>
      <c r="BZ1500" s="449"/>
      <c r="CB1500" s="419"/>
      <c r="CC1500" s="419"/>
      <c r="CD1500" s="419"/>
      <c r="CF1500" s="419"/>
      <c r="CG1500" s="419"/>
      <c r="CH1500" s="419"/>
    </row>
    <row r="1501" spans="3:86" ht="21" thickBot="1">
      <c r="C1501" s="425"/>
      <c r="P1501" s="431"/>
      <c r="R1501" s="419"/>
      <c r="S1501" s="446"/>
      <c r="T1501" s="419"/>
      <c r="V1501" s="196"/>
      <c r="W1501" s="419"/>
      <c r="X1501" s="419"/>
      <c r="Z1501" s="419"/>
      <c r="AA1501" s="419"/>
      <c r="AB1501" s="419"/>
      <c r="AD1501" s="419"/>
      <c r="AE1501" s="419"/>
      <c r="AF1501" s="419"/>
      <c r="AH1501" s="419"/>
      <c r="AI1501" s="419"/>
      <c r="AJ1501" s="419"/>
      <c r="AL1501" s="419"/>
      <c r="AM1501" s="419"/>
      <c r="AN1501" s="403"/>
      <c r="AO1501" s="419"/>
      <c r="AP1501" s="419"/>
      <c r="AQ1501" s="419"/>
      <c r="AR1501" s="419"/>
      <c r="AS1501" s="419"/>
      <c r="AT1501" s="419"/>
      <c r="AU1501" s="419"/>
      <c r="AV1501" s="419"/>
      <c r="AX1501" s="419"/>
      <c r="AY1501" s="419"/>
      <c r="AZ1501" s="419"/>
      <c r="BB1501" s="419"/>
      <c r="BC1501" s="419"/>
      <c r="BD1501" s="419"/>
      <c r="BF1501" s="419"/>
      <c r="BG1501" s="419"/>
      <c r="BH1501" s="419"/>
      <c r="BJ1501" s="419"/>
      <c r="BK1501" s="419"/>
      <c r="BL1501" s="419"/>
      <c r="BN1501" s="419"/>
      <c r="BO1501" s="419"/>
      <c r="BP1501" s="419"/>
      <c r="BR1501" s="419"/>
      <c r="BS1501" s="419"/>
      <c r="BT1501" s="419"/>
      <c r="BV1501" s="419"/>
      <c r="BW1501" s="419"/>
      <c r="BX1501" s="397"/>
      <c r="BZ1501" s="449"/>
      <c r="CB1501" s="419"/>
      <c r="CC1501" s="419"/>
      <c r="CD1501" s="419"/>
      <c r="CF1501" s="419"/>
      <c r="CG1501" s="419"/>
      <c r="CH1501" s="419"/>
    </row>
    <row r="1502" spans="3:86" ht="21" thickBot="1">
      <c r="C1502" s="425"/>
      <c r="P1502" s="431"/>
      <c r="R1502" s="419"/>
      <c r="S1502" s="446"/>
      <c r="T1502" s="419"/>
      <c r="V1502" s="196"/>
      <c r="W1502" s="419"/>
      <c r="X1502" s="419"/>
      <c r="Z1502" s="419"/>
      <c r="AA1502" s="419"/>
      <c r="AB1502" s="419"/>
      <c r="AD1502" s="419"/>
      <c r="AE1502" s="419"/>
      <c r="AF1502" s="419"/>
      <c r="AH1502" s="419"/>
      <c r="AI1502" s="419"/>
      <c r="AJ1502" s="419"/>
      <c r="AL1502" s="419"/>
      <c r="AM1502" s="419"/>
      <c r="AN1502" s="403"/>
      <c r="AO1502" s="419"/>
      <c r="AP1502" s="419"/>
      <c r="AQ1502" s="419"/>
      <c r="AR1502" s="419"/>
      <c r="AS1502" s="419"/>
      <c r="AT1502" s="419"/>
      <c r="AU1502" s="419"/>
      <c r="AV1502" s="419"/>
      <c r="AX1502" s="419"/>
      <c r="AY1502" s="419"/>
      <c r="AZ1502" s="419"/>
      <c r="BB1502" s="419"/>
      <c r="BC1502" s="419"/>
      <c r="BD1502" s="419"/>
      <c r="BF1502" s="419"/>
      <c r="BG1502" s="419"/>
      <c r="BH1502" s="419"/>
      <c r="BJ1502" s="419"/>
      <c r="BK1502" s="419"/>
      <c r="BL1502" s="419"/>
      <c r="BN1502" s="419"/>
      <c r="BO1502" s="419"/>
      <c r="BP1502" s="419"/>
      <c r="BR1502" s="419"/>
      <c r="BS1502" s="419"/>
      <c r="BT1502" s="419"/>
      <c r="BV1502" s="419"/>
      <c r="BW1502" s="419"/>
      <c r="BX1502" s="397"/>
      <c r="BZ1502" s="449"/>
      <c r="CB1502" s="419"/>
      <c r="CC1502" s="419"/>
      <c r="CD1502" s="419"/>
      <c r="CF1502" s="419"/>
      <c r="CG1502" s="419"/>
      <c r="CH1502" s="419"/>
    </row>
    <row r="1503" spans="3:86" ht="21" thickBot="1">
      <c r="C1503" s="425"/>
      <c r="P1503" s="431"/>
      <c r="R1503" s="419"/>
      <c r="S1503" s="446"/>
      <c r="T1503" s="419"/>
      <c r="V1503" s="196"/>
      <c r="W1503" s="419"/>
      <c r="X1503" s="419"/>
      <c r="Z1503" s="419"/>
      <c r="AA1503" s="419"/>
      <c r="AB1503" s="419"/>
      <c r="AD1503" s="419"/>
      <c r="AE1503" s="419"/>
      <c r="AF1503" s="419"/>
      <c r="AH1503" s="419"/>
      <c r="AI1503" s="419"/>
      <c r="AJ1503" s="419"/>
      <c r="AL1503" s="419"/>
      <c r="AM1503" s="419"/>
      <c r="AN1503" s="403"/>
      <c r="AO1503" s="419"/>
      <c r="AP1503" s="419"/>
      <c r="AQ1503" s="419"/>
      <c r="AR1503" s="419"/>
      <c r="AS1503" s="419"/>
      <c r="AT1503" s="419"/>
      <c r="AU1503" s="419"/>
      <c r="AV1503" s="419"/>
      <c r="AX1503" s="419"/>
      <c r="AY1503" s="419"/>
      <c r="AZ1503" s="419"/>
      <c r="BB1503" s="419"/>
      <c r="BC1503" s="419"/>
      <c r="BD1503" s="419"/>
      <c r="BF1503" s="419"/>
      <c r="BG1503" s="419"/>
      <c r="BH1503" s="419"/>
      <c r="BJ1503" s="419"/>
      <c r="BK1503" s="419"/>
      <c r="BL1503" s="419"/>
      <c r="BN1503" s="419"/>
      <c r="BO1503" s="419"/>
      <c r="BP1503" s="419"/>
      <c r="BR1503" s="419"/>
      <c r="BS1503" s="419"/>
      <c r="BT1503" s="419"/>
      <c r="BV1503" s="419"/>
      <c r="BW1503" s="419"/>
      <c r="BX1503" s="397"/>
      <c r="BZ1503" s="449"/>
      <c r="CB1503" s="419"/>
      <c r="CC1503" s="419"/>
      <c r="CD1503" s="419"/>
      <c r="CF1503" s="419"/>
      <c r="CG1503" s="419"/>
      <c r="CH1503" s="419"/>
    </row>
    <row r="1504" spans="3:86" ht="21" thickBot="1">
      <c r="C1504" s="425"/>
      <c r="P1504" s="431"/>
      <c r="R1504" s="419"/>
      <c r="S1504" s="446"/>
      <c r="T1504" s="419"/>
      <c r="V1504" s="196"/>
      <c r="W1504" s="419"/>
      <c r="X1504" s="419"/>
      <c r="Z1504" s="419"/>
      <c r="AA1504" s="419"/>
      <c r="AB1504" s="419"/>
      <c r="AD1504" s="419"/>
      <c r="AE1504" s="419"/>
      <c r="AF1504" s="419"/>
      <c r="AH1504" s="419"/>
      <c r="AI1504" s="419"/>
      <c r="AJ1504" s="419"/>
      <c r="AL1504" s="419"/>
      <c r="AM1504" s="419"/>
      <c r="AN1504" s="403"/>
      <c r="AO1504" s="419"/>
      <c r="AP1504" s="419"/>
      <c r="AQ1504" s="419"/>
      <c r="AR1504" s="419"/>
      <c r="AS1504" s="419"/>
      <c r="AT1504" s="419"/>
      <c r="AU1504" s="419"/>
      <c r="AV1504" s="419"/>
      <c r="AX1504" s="419"/>
      <c r="AY1504" s="419"/>
      <c r="AZ1504" s="419"/>
      <c r="BB1504" s="419"/>
      <c r="BC1504" s="419"/>
      <c r="BD1504" s="419"/>
      <c r="BF1504" s="419"/>
      <c r="BG1504" s="419"/>
      <c r="BH1504" s="419"/>
      <c r="BJ1504" s="419"/>
      <c r="BK1504" s="419"/>
      <c r="BL1504" s="419"/>
      <c r="BN1504" s="419"/>
      <c r="BO1504" s="419"/>
      <c r="BP1504" s="419"/>
      <c r="BR1504" s="419"/>
      <c r="BS1504" s="419"/>
      <c r="BT1504" s="419"/>
      <c r="BV1504" s="419"/>
      <c r="BW1504" s="419"/>
      <c r="BX1504" s="397"/>
      <c r="BZ1504" s="449"/>
      <c r="CB1504" s="419"/>
      <c r="CC1504" s="419"/>
      <c r="CD1504" s="419"/>
      <c r="CF1504" s="419"/>
      <c r="CG1504" s="419"/>
      <c r="CH1504" s="419"/>
    </row>
    <row r="1505" spans="3:86" ht="21" thickBot="1">
      <c r="C1505" s="425"/>
      <c r="P1505" s="431"/>
      <c r="R1505" s="419"/>
      <c r="S1505" s="446"/>
      <c r="T1505" s="419"/>
      <c r="V1505" s="196"/>
      <c r="W1505" s="419"/>
      <c r="X1505" s="419"/>
      <c r="Z1505" s="419"/>
      <c r="AA1505" s="419"/>
      <c r="AB1505" s="419"/>
      <c r="AD1505" s="419"/>
      <c r="AE1505" s="419"/>
      <c r="AF1505" s="419"/>
      <c r="AH1505" s="419"/>
      <c r="AI1505" s="419"/>
      <c r="AJ1505" s="419"/>
      <c r="AL1505" s="419"/>
      <c r="AM1505" s="419"/>
      <c r="AN1505" s="403"/>
      <c r="AO1505" s="419"/>
      <c r="AP1505" s="419"/>
      <c r="AQ1505" s="419"/>
      <c r="AR1505" s="419"/>
      <c r="AS1505" s="419"/>
      <c r="AT1505" s="419"/>
      <c r="AU1505" s="419"/>
      <c r="AV1505" s="419"/>
      <c r="AX1505" s="419"/>
      <c r="AY1505" s="419"/>
      <c r="AZ1505" s="419"/>
      <c r="BB1505" s="419"/>
      <c r="BC1505" s="419"/>
      <c r="BD1505" s="419"/>
      <c r="BF1505" s="419"/>
      <c r="BG1505" s="419"/>
      <c r="BH1505" s="419"/>
      <c r="BJ1505" s="419"/>
      <c r="BK1505" s="419"/>
      <c r="BL1505" s="419"/>
      <c r="BN1505" s="419"/>
      <c r="BO1505" s="419"/>
      <c r="BP1505" s="419"/>
      <c r="BR1505" s="419"/>
      <c r="BS1505" s="419"/>
      <c r="BT1505" s="419"/>
      <c r="BV1505" s="419"/>
      <c r="BW1505" s="419"/>
      <c r="BX1505" s="397"/>
      <c r="BZ1505" s="449"/>
      <c r="CB1505" s="419"/>
      <c r="CC1505" s="419"/>
      <c r="CD1505" s="419"/>
      <c r="CF1505" s="419"/>
      <c r="CG1505" s="419"/>
      <c r="CH1505" s="419"/>
    </row>
    <row r="1506" spans="3:86" ht="21" thickBot="1">
      <c r="C1506" s="425"/>
      <c r="P1506" s="431"/>
      <c r="R1506" s="419"/>
      <c r="S1506" s="446"/>
      <c r="T1506" s="419"/>
      <c r="V1506" s="196"/>
      <c r="W1506" s="419"/>
      <c r="X1506" s="419"/>
      <c r="Z1506" s="419"/>
      <c r="AA1506" s="419"/>
      <c r="AB1506" s="419"/>
      <c r="AD1506" s="419"/>
      <c r="AE1506" s="419"/>
      <c r="AF1506" s="419"/>
      <c r="AH1506" s="419"/>
      <c r="AI1506" s="419"/>
      <c r="AJ1506" s="419"/>
      <c r="AL1506" s="419"/>
      <c r="AM1506" s="419"/>
      <c r="AN1506" s="403"/>
      <c r="AO1506" s="419"/>
      <c r="AP1506" s="419"/>
      <c r="AQ1506" s="419"/>
      <c r="AR1506" s="419"/>
      <c r="AS1506" s="419"/>
      <c r="AT1506" s="419"/>
      <c r="AU1506" s="419"/>
      <c r="AV1506" s="419"/>
      <c r="AX1506" s="419"/>
      <c r="AY1506" s="419"/>
      <c r="AZ1506" s="419"/>
      <c r="BB1506" s="419"/>
      <c r="BC1506" s="419"/>
      <c r="BD1506" s="419"/>
      <c r="BF1506" s="419"/>
      <c r="BG1506" s="419"/>
      <c r="BH1506" s="419"/>
      <c r="BJ1506" s="419"/>
      <c r="BK1506" s="419"/>
      <c r="BL1506" s="419"/>
      <c r="BN1506" s="419"/>
      <c r="BO1506" s="419"/>
      <c r="BP1506" s="419"/>
      <c r="BR1506" s="419"/>
      <c r="BS1506" s="419"/>
      <c r="BT1506" s="419"/>
      <c r="BV1506" s="419"/>
      <c r="BW1506" s="419"/>
      <c r="BX1506" s="397"/>
      <c r="BZ1506" s="449"/>
      <c r="CB1506" s="419"/>
      <c r="CC1506" s="419"/>
      <c r="CD1506" s="419"/>
      <c r="CF1506" s="419"/>
      <c r="CG1506" s="419"/>
      <c r="CH1506" s="419"/>
    </row>
    <row r="1507" spans="3:86" ht="21" thickBot="1">
      <c r="C1507" s="425"/>
      <c r="P1507" s="431"/>
      <c r="R1507" s="419"/>
      <c r="S1507" s="446"/>
      <c r="T1507" s="419"/>
      <c r="V1507" s="196"/>
      <c r="W1507" s="419"/>
      <c r="X1507" s="419"/>
      <c r="Z1507" s="419"/>
      <c r="AA1507" s="419"/>
      <c r="AB1507" s="419"/>
      <c r="AD1507" s="419"/>
      <c r="AE1507" s="419"/>
      <c r="AF1507" s="419"/>
      <c r="AH1507" s="419"/>
      <c r="AI1507" s="419"/>
      <c r="AJ1507" s="419"/>
      <c r="AL1507" s="419"/>
      <c r="AM1507" s="419"/>
      <c r="AN1507" s="403"/>
      <c r="AO1507" s="419"/>
      <c r="AP1507" s="419"/>
      <c r="AQ1507" s="419"/>
      <c r="AR1507" s="419"/>
      <c r="AS1507" s="419"/>
      <c r="AT1507" s="419"/>
      <c r="AU1507" s="419"/>
      <c r="AV1507" s="419"/>
      <c r="AX1507" s="419"/>
      <c r="AY1507" s="419"/>
      <c r="AZ1507" s="419"/>
      <c r="BB1507" s="419"/>
      <c r="BC1507" s="419"/>
      <c r="BD1507" s="419"/>
      <c r="BF1507" s="419"/>
      <c r="BG1507" s="419"/>
      <c r="BH1507" s="419"/>
      <c r="BJ1507" s="419"/>
      <c r="BK1507" s="419"/>
      <c r="BL1507" s="419"/>
      <c r="BN1507" s="419"/>
      <c r="BO1507" s="419"/>
      <c r="BP1507" s="419"/>
      <c r="BR1507" s="419"/>
      <c r="BS1507" s="419"/>
      <c r="BT1507" s="419"/>
      <c r="BV1507" s="419"/>
      <c r="BW1507" s="419"/>
      <c r="BX1507" s="397"/>
      <c r="BZ1507" s="449"/>
      <c r="CB1507" s="419"/>
      <c r="CC1507" s="419"/>
      <c r="CD1507" s="419"/>
      <c r="CF1507" s="419"/>
      <c r="CG1507" s="419"/>
      <c r="CH1507" s="419"/>
    </row>
    <row r="1508" spans="3:86" ht="21" thickBot="1">
      <c r="C1508" s="425"/>
      <c r="P1508" s="431"/>
      <c r="R1508" s="419"/>
      <c r="S1508" s="446"/>
      <c r="T1508" s="419"/>
      <c r="V1508" s="196"/>
      <c r="W1508" s="419"/>
      <c r="X1508" s="419"/>
      <c r="Z1508" s="419"/>
      <c r="AA1508" s="419"/>
      <c r="AB1508" s="419"/>
      <c r="AD1508" s="419"/>
      <c r="AE1508" s="419"/>
      <c r="AF1508" s="419"/>
      <c r="AH1508" s="419"/>
      <c r="AI1508" s="419"/>
      <c r="AJ1508" s="419"/>
      <c r="AL1508" s="419"/>
      <c r="AM1508" s="419"/>
      <c r="AN1508" s="403"/>
      <c r="AO1508" s="419"/>
      <c r="AP1508" s="419"/>
      <c r="AQ1508" s="419"/>
      <c r="AR1508" s="419"/>
      <c r="AS1508" s="419"/>
      <c r="AT1508" s="419"/>
      <c r="AU1508" s="419"/>
      <c r="AV1508" s="419"/>
      <c r="AX1508" s="419"/>
      <c r="AY1508" s="419"/>
      <c r="AZ1508" s="419"/>
      <c r="BB1508" s="419"/>
      <c r="BC1508" s="419"/>
      <c r="BD1508" s="419"/>
      <c r="BF1508" s="419"/>
      <c r="BG1508" s="419"/>
      <c r="BH1508" s="419"/>
      <c r="BJ1508" s="419"/>
      <c r="BK1508" s="419"/>
      <c r="BL1508" s="419"/>
      <c r="BN1508" s="419"/>
      <c r="BO1508" s="419"/>
      <c r="BP1508" s="419"/>
      <c r="BR1508" s="419"/>
      <c r="BS1508" s="419"/>
      <c r="BT1508" s="419"/>
      <c r="BV1508" s="419"/>
      <c r="BW1508" s="419"/>
      <c r="BX1508" s="397"/>
      <c r="BZ1508" s="449"/>
      <c r="CB1508" s="419"/>
      <c r="CC1508" s="419"/>
      <c r="CD1508" s="419"/>
      <c r="CF1508" s="419"/>
      <c r="CG1508" s="419"/>
      <c r="CH1508" s="419"/>
    </row>
    <row r="1509" spans="3:86" ht="21" thickBot="1">
      <c r="C1509" s="425"/>
      <c r="P1509" s="431"/>
      <c r="R1509" s="419"/>
      <c r="S1509" s="446"/>
      <c r="T1509" s="419"/>
      <c r="V1509" s="196"/>
      <c r="W1509" s="419"/>
      <c r="X1509" s="419"/>
      <c r="Z1509" s="419"/>
      <c r="AA1509" s="419"/>
      <c r="AB1509" s="419"/>
      <c r="AD1509" s="419"/>
      <c r="AE1509" s="419"/>
      <c r="AF1509" s="419"/>
      <c r="AH1509" s="419"/>
      <c r="AI1509" s="419"/>
      <c r="AJ1509" s="419"/>
      <c r="AL1509" s="419"/>
      <c r="AM1509" s="419"/>
      <c r="AN1509" s="403"/>
      <c r="AO1509" s="419"/>
      <c r="AP1509" s="419"/>
      <c r="AQ1509" s="419"/>
      <c r="AR1509" s="419"/>
      <c r="AS1509" s="419"/>
      <c r="AT1509" s="419"/>
      <c r="AU1509" s="419"/>
      <c r="AV1509" s="419"/>
      <c r="AX1509" s="419"/>
      <c r="AY1509" s="419"/>
      <c r="AZ1509" s="419"/>
      <c r="BB1509" s="419"/>
      <c r="BC1509" s="419"/>
      <c r="BD1509" s="419"/>
      <c r="BF1509" s="419"/>
      <c r="BG1509" s="419"/>
      <c r="BH1509" s="419"/>
      <c r="BJ1509" s="419"/>
      <c r="BK1509" s="419"/>
      <c r="BL1509" s="419"/>
      <c r="BN1509" s="419"/>
      <c r="BO1509" s="419"/>
      <c r="BP1509" s="419"/>
      <c r="BR1509" s="419"/>
      <c r="BS1509" s="419"/>
      <c r="BT1509" s="419"/>
      <c r="BV1509" s="419"/>
      <c r="BW1509" s="419"/>
      <c r="BX1509" s="397"/>
      <c r="BZ1509" s="449"/>
      <c r="CB1509" s="419"/>
      <c r="CC1509" s="419"/>
      <c r="CD1509" s="419"/>
      <c r="CF1509" s="419"/>
      <c r="CG1509" s="419"/>
      <c r="CH1509" s="419"/>
    </row>
    <row r="1510" spans="3:86" ht="21" thickBot="1">
      <c r="C1510" s="425"/>
      <c r="P1510" s="431"/>
      <c r="R1510" s="419"/>
      <c r="S1510" s="446"/>
      <c r="T1510" s="419"/>
      <c r="V1510" s="196"/>
      <c r="W1510" s="419"/>
      <c r="X1510" s="419"/>
      <c r="Z1510" s="419"/>
      <c r="AA1510" s="419"/>
      <c r="AB1510" s="419"/>
      <c r="AD1510" s="419"/>
      <c r="AE1510" s="419"/>
      <c r="AF1510" s="419"/>
      <c r="AH1510" s="419"/>
      <c r="AI1510" s="419"/>
      <c r="AJ1510" s="419"/>
      <c r="AL1510" s="419"/>
      <c r="AM1510" s="419"/>
      <c r="AN1510" s="403"/>
      <c r="AO1510" s="419"/>
      <c r="AP1510" s="419"/>
      <c r="AQ1510" s="419"/>
      <c r="AR1510" s="419"/>
      <c r="AS1510" s="419"/>
      <c r="AT1510" s="419"/>
      <c r="AU1510" s="419"/>
      <c r="AV1510" s="419"/>
      <c r="AX1510" s="419"/>
      <c r="AY1510" s="419"/>
      <c r="AZ1510" s="419"/>
      <c r="BB1510" s="419"/>
      <c r="BC1510" s="419"/>
      <c r="BD1510" s="419"/>
      <c r="BF1510" s="419"/>
      <c r="BG1510" s="419"/>
      <c r="BH1510" s="419"/>
      <c r="BJ1510" s="419"/>
      <c r="BK1510" s="419"/>
      <c r="BL1510" s="419"/>
      <c r="BN1510" s="419"/>
      <c r="BO1510" s="419"/>
      <c r="BP1510" s="419"/>
      <c r="BR1510" s="419"/>
      <c r="BS1510" s="419"/>
      <c r="BT1510" s="419"/>
      <c r="BV1510" s="419"/>
      <c r="BW1510" s="419"/>
      <c r="BX1510" s="397"/>
      <c r="BZ1510" s="449"/>
      <c r="CB1510" s="419"/>
      <c r="CC1510" s="419"/>
      <c r="CD1510" s="419"/>
      <c r="CF1510" s="419"/>
      <c r="CG1510" s="419"/>
      <c r="CH1510" s="419"/>
    </row>
    <row r="1511" spans="3:86" ht="21" thickBot="1">
      <c r="C1511" s="425"/>
      <c r="P1511" s="431"/>
      <c r="R1511" s="419"/>
      <c r="S1511" s="446"/>
      <c r="T1511" s="419"/>
      <c r="V1511" s="196"/>
      <c r="W1511" s="419"/>
      <c r="X1511" s="419"/>
      <c r="Z1511" s="419"/>
      <c r="AA1511" s="419"/>
      <c r="AB1511" s="419"/>
      <c r="AD1511" s="419"/>
      <c r="AE1511" s="419"/>
      <c r="AF1511" s="419"/>
      <c r="AH1511" s="419"/>
      <c r="AI1511" s="419"/>
      <c r="AJ1511" s="419"/>
      <c r="AL1511" s="419"/>
      <c r="AM1511" s="419"/>
      <c r="AN1511" s="403"/>
      <c r="AO1511" s="419"/>
      <c r="AP1511" s="419"/>
      <c r="AQ1511" s="419"/>
      <c r="AR1511" s="419"/>
      <c r="AS1511" s="419"/>
      <c r="AT1511" s="419"/>
      <c r="AU1511" s="419"/>
      <c r="AV1511" s="419"/>
      <c r="AX1511" s="419"/>
      <c r="AY1511" s="419"/>
      <c r="AZ1511" s="419"/>
      <c r="BB1511" s="419"/>
      <c r="BC1511" s="419"/>
      <c r="BD1511" s="419"/>
      <c r="BF1511" s="419"/>
      <c r="BG1511" s="419"/>
      <c r="BH1511" s="419"/>
      <c r="BJ1511" s="419"/>
      <c r="BK1511" s="419"/>
      <c r="BL1511" s="419"/>
      <c r="BN1511" s="419"/>
      <c r="BO1511" s="419"/>
      <c r="BP1511" s="419"/>
      <c r="BR1511" s="419"/>
      <c r="BS1511" s="419"/>
      <c r="BT1511" s="419"/>
      <c r="BV1511" s="419"/>
      <c r="BW1511" s="419"/>
      <c r="BX1511" s="397"/>
      <c r="BZ1511" s="449"/>
      <c r="CB1511" s="419"/>
      <c r="CC1511" s="419"/>
      <c r="CD1511" s="419"/>
      <c r="CF1511" s="419"/>
      <c r="CG1511" s="419"/>
      <c r="CH1511" s="419"/>
    </row>
    <row r="1512" spans="3:86" ht="21" thickBot="1">
      <c r="C1512" s="425"/>
      <c r="P1512" s="431"/>
      <c r="R1512" s="419"/>
      <c r="S1512" s="446"/>
      <c r="T1512" s="419"/>
      <c r="V1512" s="196"/>
      <c r="W1512" s="419"/>
      <c r="X1512" s="419"/>
      <c r="Z1512" s="419"/>
      <c r="AA1512" s="419"/>
      <c r="AB1512" s="419"/>
      <c r="AD1512" s="419"/>
      <c r="AE1512" s="419"/>
      <c r="AF1512" s="419"/>
      <c r="AH1512" s="419"/>
      <c r="AI1512" s="419"/>
      <c r="AJ1512" s="419"/>
      <c r="AL1512" s="419"/>
      <c r="AM1512" s="419"/>
      <c r="AN1512" s="403"/>
      <c r="AO1512" s="419"/>
      <c r="AP1512" s="419"/>
      <c r="AQ1512" s="419"/>
      <c r="AR1512" s="419"/>
      <c r="AS1512" s="419"/>
      <c r="AT1512" s="419"/>
      <c r="AU1512" s="419"/>
      <c r="AV1512" s="419"/>
      <c r="AX1512" s="419"/>
      <c r="AY1512" s="419"/>
      <c r="AZ1512" s="419"/>
      <c r="BB1512" s="419"/>
      <c r="BC1512" s="419"/>
      <c r="BD1512" s="419"/>
      <c r="BF1512" s="419"/>
      <c r="BG1512" s="419"/>
      <c r="BH1512" s="419"/>
      <c r="BJ1512" s="419"/>
      <c r="BK1512" s="419"/>
      <c r="BL1512" s="419"/>
      <c r="BN1512" s="419"/>
      <c r="BO1512" s="419"/>
      <c r="BP1512" s="419"/>
      <c r="BR1512" s="419"/>
      <c r="BS1512" s="419"/>
      <c r="BT1512" s="419"/>
      <c r="BV1512" s="419"/>
      <c r="BW1512" s="419"/>
      <c r="BX1512" s="397"/>
      <c r="BZ1512" s="449"/>
      <c r="CB1512" s="419"/>
      <c r="CC1512" s="419"/>
      <c r="CD1512" s="419"/>
      <c r="CF1512" s="419"/>
      <c r="CG1512" s="419"/>
      <c r="CH1512" s="419"/>
    </row>
    <row r="1513" spans="3:86" ht="21" thickBot="1">
      <c r="C1513" s="425"/>
      <c r="P1513" s="431"/>
      <c r="R1513" s="419"/>
      <c r="S1513" s="446"/>
      <c r="T1513" s="419"/>
      <c r="V1513" s="196"/>
      <c r="W1513" s="419"/>
      <c r="X1513" s="419"/>
      <c r="Z1513" s="419"/>
      <c r="AA1513" s="419"/>
      <c r="AB1513" s="419"/>
      <c r="AD1513" s="419"/>
      <c r="AE1513" s="419"/>
      <c r="AF1513" s="419"/>
      <c r="AH1513" s="419"/>
      <c r="AI1513" s="419"/>
      <c r="AJ1513" s="419"/>
      <c r="AL1513" s="419"/>
      <c r="AM1513" s="419"/>
      <c r="AN1513" s="403"/>
      <c r="AO1513" s="419"/>
      <c r="AP1513" s="419"/>
      <c r="AQ1513" s="419"/>
      <c r="AR1513" s="419"/>
      <c r="AS1513" s="419"/>
      <c r="AT1513" s="419"/>
      <c r="AU1513" s="419"/>
      <c r="AV1513" s="419"/>
      <c r="AX1513" s="419"/>
      <c r="AY1513" s="419"/>
      <c r="AZ1513" s="419"/>
      <c r="BB1513" s="419"/>
      <c r="BC1513" s="419"/>
      <c r="BD1513" s="419"/>
      <c r="BF1513" s="419"/>
      <c r="BG1513" s="419"/>
      <c r="BH1513" s="419"/>
      <c r="BJ1513" s="419"/>
      <c r="BK1513" s="419"/>
      <c r="BL1513" s="419"/>
      <c r="BN1513" s="419"/>
      <c r="BO1513" s="419"/>
      <c r="BP1513" s="419"/>
      <c r="BR1513" s="419"/>
      <c r="BS1513" s="419"/>
      <c r="BT1513" s="419"/>
      <c r="BV1513" s="419"/>
      <c r="BW1513" s="419"/>
      <c r="BX1513" s="397"/>
      <c r="BZ1513" s="449"/>
      <c r="CB1513" s="419"/>
      <c r="CC1513" s="419"/>
      <c r="CD1513" s="419"/>
      <c r="CF1513" s="419"/>
      <c r="CG1513" s="419"/>
      <c r="CH1513" s="419"/>
    </row>
    <row r="1514" spans="3:86" ht="21" thickBot="1">
      <c r="C1514" s="425"/>
      <c r="P1514" s="431"/>
      <c r="R1514" s="419"/>
      <c r="S1514" s="446"/>
      <c r="T1514" s="419"/>
      <c r="V1514" s="196"/>
      <c r="W1514" s="419"/>
      <c r="X1514" s="419"/>
      <c r="Z1514" s="419"/>
      <c r="AA1514" s="419"/>
      <c r="AB1514" s="419"/>
      <c r="AD1514" s="419"/>
      <c r="AE1514" s="419"/>
      <c r="AF1514" s="419"/>
      <c r="AH1514" s="419"/>
      <c r="AI1514" s="419"/>
      <c r="AJ1514" s="419"/>
      <c r="AL1514" s="419"/>
      <c r="AM1514" s="419"/>
      <c r="AN1514" s="403"/>
      <c r="AO1514" s="419"/>
      <c r="AP1514" s="419"/>
      <c r="AQ1514" s="419"/>
      <c r="AR1514" s="419"/>
      <c r="AS1514" s="419"/>
      <c r="AT1514" s="419"/>
      <c r="AU1514" s="419"/>
      <c r="AV1514" s="419"/>
      <c r="AX1514" s="419"/>
      <c r="AY1514" s="419"/>
      <c r="AZ1514" s="419"/>
      <c r="BB1514" s="419"/>
      <c r="BC1514" s="419"/>
      <c r="BD1514" s="419"/>
      <c r="BF1514" s="419"/>
      <c r="BG1514" s="419"/>
      <c r="BH1514" s="419"/>
      <c r="BJ1514" s="419"/>
      <c r="BK1514" s="419"/>
      <c r="BL1514" s="419"/>
      <c r="BN1514" s="419"/>
      <c r="BO1514" s="419"/>
      <c r="BP1514" s="419"/>
      <c r="BR1514" s="419"/>
      <c r="BS1514" s="419"/>
      <c r="BT1514" s="419"/>
      <c r="BV1514" s="419"/>
      <c r="BW1514" s="419"/>
      <c r="BX1514" s="397"/>
      <c r="BZ1514" s="449"/>
      <c r="CB1514" s="419"/>
      <c r="CC1514" s="419"/>
      <c r="CD1514" s="419"/>
      <c r="CF1514" s="419"/>
      <c r="CG1514" s="419"/>
      <c r="CH1514" s="419"/>
    </row>
    <row r="1515" spans="3:86" ht="21" thickBot="1">
      <c r="C1515" s="425"/>
      <c r="P1515" s="431"/>
      <c r="R1515" s="419"/>
      <c r="S1515" s="446"/>
      <c r="T1515" s="419"/>
      <c r="V1515" s="196"/>
      <c r="W1515" s="419"/>
      <c r="X1515" s="419"/>
      <c r="Z1515" s="419"/>
      <c r="AA1515" s="419"/>
      <c r="AB1515" s="419"/>
      <c r="AD1515" s="419"/>
      <c r="AE1515" s="419"/>
      <c r="AF1515" s="419"/>
      <c r="AH1515" s="419"/>
      <c r="AI1515" s="419"/>
      <c r="AJ1515" s="419"/>
      <c r="AL1515" s="419"/>
      <c r="AM1515" s="419"/>
      <c r="AN1515" s="403"/>
      <c r="AO1515" s="419"/>
      <c r="AP1515" s="419"/>
      <c r="AQ1515" s="419"/>
      <c r="AR1515" s="419"/>
      <c r="AS1515" s="419"/>
      <c r="AT1515" s="419"/>
      <c r="AU1515" s="419"/>
      <c r="AV1515" s="419"/>
      <c r="AX1515" s="419"/>
      <c r="AY1515" s="419"/>
      <c r="AZ1515" s="419"/>
      <c r="BB1515" s="419"/>
      <c r="BC1515" s="419"/>
      <c r="BD1515" s="419"/>
      <c r="BF1515" s="419"/>
      <c r="BG1515" s="419"/>
      <c r="BH1515" s="419"/>
      <c r="BJ1515" s="419"/>
      <c r="BK1515" s="419"/>
      <c r="BL1515" s="419"/>
      <c r="BN1515" s="419"/>
      <c r="BO1515" s="419"/>
      <c r="BP1515" s="419"/>
      <c r="BR1515" s="419"/>
      <c r="BS1515" s="419"/>
      <c r="BT1515" s="419"/>
      <c r="BV1515" s="419"/>
      <c r="BW1515" s="419"/>
      <c r="BX1515" s="397"/>
      <c r="BZ1515" s="449"/>
      <c r="CB1515" s="419"/>
      <c r="CC1515" s="419"/>
      <c r="CD1515" s="419"/>
      <c r="CF1515" s="419"/>
      <c r="CG1515" s="419"/>
      <c r="CH1515" s="419"/>
    </row>
    <row r="1516" spans="3:86" ht="21" thickBot="1">
      <c r="C1516" s="425"/>
      <c r="P1516" s="431"/>
      <c r="R1516" s="419"/>
      <c r="S1516" s="446"/>
      <c r="T1516" s="419"/>
      <c r="V1516" s="196"/>
      <c r="W1516" s="419"/>
      <c r="X1516" s="419"/>
      <c r="Z1516" s="419"/>
      <c r="AA1516" s="419"/>
      <c r="AB1516" s="419"/>
      <c r="AD1516" s="419"/>
      <c r="AE1516" s="419"/>
      <c r="AF1516" s="419"/>
      <c r="AH1516" s="419"/>
      <c r="AI1516" s="419"/>
      <c r="AJ1516" s="419"/>
      <c r="AL1516" s="419"/>
      <c r="AM1516" s="419"/>
      <c r="AN1516" s="403"/>
      <c r="AO1516" s="419"/>
      <c r="AP1516" s="419"/>
      <c r="AQ1516" s="419"/>
      <c r="AR1516" s="419"/>
      <c r="AS1516" s="419"/>
      <c r="AT1516" s="419"/>
      <c r="AU1516" s="419"/>
      <c r="AV1516" s="419"/>
      <c r="AX1516" s="419"/>
      <c r="AY1516" s="419"/>
      <c r="AZ1516" s="419"/>
      <c r="BB1516" s="419"/>
      <c r="BC1516" s="419"/>
      <c r="BD1516" s="419"/>
      <c r="BF1516" s="419"/>
      <c r="BG1516" s="419"/>
      <c r="BH1516" s="419"/>
      <c r="BJ1516" s="419"/>
      <c r="BK1516" s="419"/>
      <c r="BL1516" s="419"/>
      <c r="BN1516" s="419"/>
      <c r="BO1516" s="419"/>
      <c r="BP1516" s="419"/>
      <c r="BR1516" s="419"/>
      <c r="BS1516" s="419"/>
      <c r="BT1516" s="419"/>
      <c r="BV1516" s="419"/>
      <c r="BW1516" s="419"/>
      <c r="BX1516" s="397"/>
      <c r="BZ1516" s="449"/>
      <c r="CB1516" s="419"/>
      <c r="CC1516" s="419"/>
      <c r="CD1516" s="419"/>
      <c r="CF1516" s="419"/>
      <c r="CG1516" s="419"/>
      <c r="CH1516" s="419"/>
    </row>
    <row r="1517" spans="3:86" ht="21" thickBot="1">
      <c r="C1517" s="425"/>
      <c r="P1517" s="431"/>
      <c r="R1517" s="419"/>
      <c r="S1517" s="446"/>
      <c r="T1517" s="419"/>
      <c r="V1517" s="196"/>
      <c r="W1517" s="419"/>
      <c r="X1517" s="419"/>
      <c r="Z1517" s="419"/>
      <c r="AA1517" s="419"/>
      <c r="AB1517" s="419"/>
      <c r="AD1517" s="419"/>
      <c r="AE1517" s="419"/>
      <c r="AF1517" s="419"/>
      <c r="AH1517" s="419"/>
      <c r="AI1517" s="419"/>
      <c r="AJ1517" s="419"/>
      <c r="AL1517" s="419"/>
      <c r="AM1517" s="419"/>
      <c r="AN1517" s="403"/>
      <c r="AO1517" s="419"/>
      <c r="AP1517" s="419"/>
      <c r="AQ1517" s="419"/>
      <c r="AR1517" s="419"/>
      <c r="AS1517" s="419"/>
      <c r="AT1517" s="419"/>
      <c r="AU1517" s="419"/>
      <c r="AV1517" s="419"/>
      <c r="AX1517" s="419"/>
      <c r="AY1517" s="419"/>
      <c r="AZ1517" s="419"/>
      <c r="BB1517" s="419"/>
      <c r="BC1517" s="419"/>
      <c r="BD1517" s="419"/>
      <c r="BF1517" s="419"/>
      <c r="BG1517" s="419"/>
      <c r="BH1517" s="419"/>
      <c r="BJ1517" s="419"/>
      <c r="BK1517" s="419"/>
      <c r="BL1517" s="419"/>
      <c r="BN1517" s="419"/>
      <c r="BO1517" s="419"/>
      <c r="BP1517" s="419"/>
      <c r="BR1517" s="419"/>
      <c r="BS1517" s="419"/>
      <c r="BT1517" s="419"/>
      <c r="BV1517" s="419"/>
      <c r="BW1517" s="419"/>
      <c r="BX1517" s="397"/>
      <c r="BZ1517" s="449"/>
      <c r="CB1517" s="419"/>
      <c r="CC1517" s="419"/>
      <c r="CD1517" s="419"/>
      <c r="CF1517" s="419"/>
      <c r="CG1517" s="419"/>
      <c r="CH1517" s="419"/>
    </row>
    <row r="1518" spans="3:86" ht="21" thickBot="1">
      <c r="C1518" s="425"/>
      <c r="P1518" s="431"/>
      <c r="R1518" s="419"/>
      <c r="S1518" s="446"/>
      <c r="T1518" s="419"/>
      <c r="V1518" s="196"/>
      <c r="W1518" s="419"/>
      <c r="X1518" s="419"/>
      <c r="Z1518" s="419"/>
      <c r="AA1518" s="419"/>
      <c r="AB1518" s="419"/>
      <c r="AD1518" s="419"/>
      <c r="AE1518" s="419"/>
      <c r="AF1518" s="419"/>
      <c r="AH1518" s="419"/>
      <c r="AI1518" s="419"/>
      <c r="AJ1518" s="419"/>
      <c r="AL1518" s="419"/>
      <c r="AM1518" s="419"/>
      <c r="AN1518" s="403"/>
      <c r="AO1518" s="419"/>
      <c r="AP1518" s="419"/>
      <c r="AQ1518" s="419"/>
      <c r="AR1518" s="419"/>
      <c r="AS1518" s="419"/>
      <c r="AT1518" s="419"/>
      <c r="AU1518" s="419"/>
      <c r="AV1518" s="419"/>
      <c r="AX1518" s="419"/>
      <c r="AY1518" s="419"/>
      <c r="AZ1518" s="419"/>
      <c r="BB1518" s="419"/>
      <c r="BC1518" s="419"/>
      <c r="BD1518" s="419"/>
      <c r="BF1518" s="419"/>
      <c r="BG1518" s="419"/>
      <c r="BH1518" s="419"/>
      <c r="BJ1518" s="419"/>
      <c r="BK1518" s="419"/>
      <c r="BL1518" s="419"/>
      <c r="BN1518" s="419"/>
      <c r="BO1518" s="419"/>
      <c r="BP1518" s="419"/>
      <c r="BR1518" s="419"/>
      <c r="BS1518" s="419"/>
      <c r="BT1518" s="419"/>
      <c r="BV1518" s="419"/>
      <c r="BW1518" s="419"/>
      <c r="BX1518" s="397"/>
      <c r="BZ1518" s="449"/>
      <c r="CB1518" s="419"/>
      <c r="CC1518" s="419"/>
      <c r="CD1518" s="419"/>
      <c r="CF1518" s="419"/>
      <c r="CG1518" s="419"/>
      <c r="CH1518" s="419"/>
    </row>
    <row r="1519" spans="3:86" ht="21" thickBot="1">
      <c r="C1519" s="425"/>
      <c r="P1519" s="431"/>
      <c r="R1519" s="419"/>
      <c r="S1519" s="446"/>
      <c r="T1519" s="419"/>
      <c r="V1519" s="196"/>
      <c r="W1519" s="419"/>
      <c r="X1519" s="419"/>
      <c r="Z1519" s="419"/>
      <c r="AA1519" s="419"/>
      <c r="AB1519" s="419"/>
      <c r="AD1519" s="419"/>
      <c r="AE1519" s="419"/>
      <c r="AF1519" s="419"/>
      <c r="AH1519" s="419"/>
      <c r="AI1519" s="419"/>
      <c r="AJ1519" s="419"/>
      <c r="AL1519" s="419"/>
      <c r="AM1519" s="419"/>
      <c r="AN1519" s="403"/>
      <c r="AO1519" s="419"/>
      <c r="AP1519" s="419"/>
      <c r="AQ1519" s="419"/>
      <c r="AR1519" s="419"/>
      <c r="AS1519" s="419"/>
      <c r="AT1519" s="419"/>
      <c r="AU1519" s="419"/>
      <c r="AV1519" s="419"/>
      <c r="AX1519" s="419"/>
      <c r="AY1519" s="419"/>
      <c r="AZ1519" s="419"/>
      <c r="BB1519" s="419"/>
      <c r="BC1519" s="419"/>
      <c r="BD1519" s="419"/>
      <c r="BF1519" s="419"/>
      <c r="BG1519" s="419"/>
      <c r="BH1519" s="419"/>
      <c r="BJ1519" s="419"/>
      <c r="BK1519" s="419"/>
      <c r="BL1519" s="419"/>
      <c r="BN1519" s="419"/>
      <c r="BO1519" s="419"/>
      <c r="BP1519" s="419"/>
      <c r="BR1519" s="419"/>
      <c r="BS1519" s="419"/>
      <c r="BT1519" s="419"/>
      <c r="BV1519" s="419"/>
      <c r="BW1519" s="419"/>
      <c r="BX1519" s="397"/>
      <c r="BZ1519" s="449"/>
      <c r="CB1519" s="419"/>
      <c r="CC1519" s="419"/>
      <c r="CD1519" s="419"/>
      <c r="CF1519" s="419"/>
      <c r="CG1519" s="419"/>
      <c r="CH1519" s="419"/>
    </row>
    <row r="1520" spans="3:86" ht="21" thickBot="1">
      <c r="C1520" s="425"/>
      <c r="P1520" s="431"/>
      <c r="R1520" s="419"/>
      <c r="S1520" s="446"/>
      <c r="T1520" s="419"/>
      <c r="V1520" s="196"/>
      <c r="W1520" s="419"/>
      <c r="X1520" s="419"/>
      <c r="Z1520" s="419"/>
      <c r="AA1520" s="419"/>
      <c r="AB1520" s="419"/>
      <c r="AD1520" s="419"/>
      <c r="AE1520" s="419"/>
      <c r="AF1520" s="419"/>
      <c r="AH1520" s="419"/>
      <c r="AI1520" s="419"/>
      <c r="AJ1520" s="419"/>
      <c r="AL1520" s="419"/>
      <c r="AM1520" s="419"/>
      <c r="AN1520" s="403"/>
      <c r="AO1520" s="419"/>
      <c r="AP1520" s="419"/>
      <c r="AQ1520" s="419"/>
      <c r="AR1520" s="419"/>
      <c r="AS1520" s="419"/>
      <c r="AT1520" s="419"/>
      <c r="AU1520" s="419"/>
      <c r="AV1520" s="419"/>
      <c r="AX1520" s="419"/>
      <c r="AY1520" s="419"/>
      <c r="AZ1520" s="419"/>
      <c r="BB1520" s="419"/>
      <c r="BC1520" s="419"/>
      <c r="BD1520" s="419"/>
      <c r="BF1520" s="419"/>
      <c r="BG1520" s="419"/>
      <c r="BH1520" s="419"/>
      <c r="BJ1520" s="419"/>
      <c r="BK1520" s="419"/>
      <c r="BL1520" s="419"/>
      <c r="BN1520" s="419"/>
      <c r="BO1520" s="419"/>
      <c r="BP1520" s="419"/>
      <c r="BR1520" s="419"/>
      <c r="BS1520" s="419"/>
      <c r="BT1520" s="419"/>
      <c r="BV1520" s="419"/>
      <c r="BW1520" s="419"/>
      <c r="BX1520" s="397"/>
      <c r="BZ1520" s="449"/>
      <c r="CB1520" s="419"/>
      <c r="CC1520" s="419"/>
      <c r="CD1520" s="419"/>
      <c r="CF1520" s="419"/>
      <c r="CG1520" s="419"/>
      <c r="CH1520" s="419"/>
    </row>
    <row r="1521" spans="3:86" ht="21" thickBot="1">
      <c r="C1521" s="425"/>
      <c r="P1521" s="431"/>
      <c r="R1521" s="419"/>
      <c r="S1521" s="446"/>
      <c r="T1521" s="419"/>
      <c r="V1521" s="196"/>
      <c r="W1521" s="419"/>
      <c r="X1521" s="419"/>
      <c r="Z1521" s="419"/>
      <c r="AA1521" s="419"/>
      <c r="AB1521" s="419"/>
      <c r="AD1521" s="419"/>
      <c r="AE1521" s="419"/>
      <c r="AF1521" s="419"/>
      <c r="AH1521" s="419"/>
      <c r="AI1521" s="419"/>
      <c r="AJ1521" s="419"/>
      <c r="AL1521" s="419"/>
      <c r="AM1521" s="419"/>
      <c r="AN1521" s="403"/>
      <c r="AO1521" s="419"/>
      <c r="AP1521" s="419"/>
      <c r="AQ1521" s="419"/>
      <c r="AR1521" s="419"/>
      <c r="AS1521" s="419"/>
      <c r="AT1521" s="419"/>
      <c r="AU1521" s="419"/>
      <c r="AV1521" s="419"/>
      <c r="AX1521" s="419"/>
      <c r="AY1521" s="419"/>
      <c r="AZ1521" s="419"/>
      <c r="BB1521" s="419"/>
      <c r="BC1521" s="419"/>
      <c r="BD1521" s="419"/>
      <c r="BF1521" s="419"/>
      <c r="BG1521" s="419"/>
      <c r="BH1521" s="419"/>
      <c r="BJ1521" s="419"/>
      <c r="BK1521" s="419"/>
      <c r="BL1521" s="419"/>
      <c r="BN1521" s="419"/>
      <c r="BO1521" s="419"/>
      <c r="BP1521" s="419"/>
      <c r="BR1521" s="419"/>
      <c r="BS1521" s="419"/>
      <c r="BT1521" s="419"/>
      <c r="BV1521" s="419"/>
      <c r="BW1521" s="419"/>
      <c r="BX1521" s="397"/>
      <c r="BZ1521" s="449"/>
      <c r="CB1521" s="419"/>
      <c r="CC1521" s="419"/>
      <c r="CD1521" s="419"/>
      <c r="CF1521" s="419"/>
      <c r="CG1521" s="419"/>
      <c r="CH1521" s="419"/>
    </row>
    <row r="1522" spans="3:86" ht="21" thickBot="1">
      <c r="C1522" s="425"/>
      <c r="P1522" s="431"/>
      <c r="R1522" s="419"/>
      <c r="S1522" s="446"/>
      <c r="T1522" s="419"/>
      <c r="V1522" s="196"/>
      <c r="W1522" s="419"/>
      <c r="X1522" s="419"/>
      <c r="Z1522" s="419"/>
      <c r="AA1522" s="419"/>
      <c r="AB1522" s="419"/>
      <c r="AD1522" s="419"/>
      <c r="AE1522" s="419"/>
      <c r="AF1522" s="419"/>
      <c r="AH1522" s="419"/>
      <c r="AI1522" s="419"/>
      <c r="AJ1522" s="419"/>
      <c r="AL1522" s="419"/>
      <c r="AM1522" s="419"/>
      <c r="AN1522" s="403"/>
      <c r="AO1522" s="419"/>
      <c r="AP1522" s="419"/>
      <c r="AQ1522" s="419"/>
      <c r="AR1522" s="419"/>
      <c r="AS1522" s="419"/>
      <c r="AT1522" s="419"/>
      <c r="AU1522" s="419"/>
      <c r="AV1522" s="419"/>
      <c r="AX1522" s="419"/>
      <c r="AY1522" s="419"/>
      <c r="AZ1522" s="419"/>
      <c r="BB1522" s="419"/>
      <c r="BC1522" s="419"/>
      <c r="BD1522" s="419"/>
      <c r="BF1522" s="419"/>
      <c r="BG1522" s="419"/>
      <c r="BH1522" s="419"/>
      <c r="BJ1522" s="419"/>
      <c r="BK1522" s="419"/>
      <c r="BL1522" s="419"/>
      <c r="BN1522" s="419"/>
      <c r="BO1522" s="419"/>
      <c r="BP1522" s="419"/>
      <c r="BR1522" s="419"/>
      <c r="BS1522" s="419"/>
      <c r="BT1522" s="419"/>
      <c r="BV1522" s="419"/>
      <c r="BW1522" s="419"/>
      <c r="BX1522" s="397"/>
      <c r="BZ1522" s="449"/>
      <c r="CB1522" s="419"/>
      <c r="CC1522" s="419"/>
      <c r="CD1522" s="419"/>
      <c r="CF1522" s="419"/>
      <c r="CG1522" s="419"/>
      <c r="CH1522" s="419"/>
    </row>
    <row r="1523" spans="3:86" ht="21" thickBot="1">
      <c r="C1523" s="425"/>
      <c r="P1523" s="431"/>
      <c r="R1523" s="419"/>
      <c r="S1523" s="446"/>
      <c r="T1523" s="419"/>
      <c r="V1523" s="196"/>
      <c r="W1523" s="419"/>
      <c r="X1523" s="419"/>
      <c r="Z1523" s="419"/>
      <c r="AA1523" s="419"/>
      <c r="AB1523" s="419"/>
      <c r="AD1523" s="419"/>
      <c r="AE1523" s="419"/>
      <c r="AF1523" s="419"/>
      <c r="AH1523" s="419"/>
      <c r="AI1523" s="419"/>
      <c r="AJ1523" s="419"/>
      <c r="AL1523" s="419"/>
      <c r="AM1523" s="419"/>
      <c r="AN1523" s="403"/>
      <c r="AO1523" s="419"/>
      <c r="AP1523" s="419"/>
      <c r="AQ1523" s="419"/>
      <c r="AR1523" s="419"/>
      <c r="AS1523" s="419"/>
      <c r="AT1523" s="419"/>
      <c r="AU1523" s="419"/>
      <c r="AV1523" s="419"/>
      <c r="AX1523" s="419"/>
      <c r="AY1523" s="419"/>
      <c r="AZ1523" s="419"/>
      <c r="BB1523" s="419"/>
      <c r="BC1523" s="419"/>
      <c r="BD1523" s="419"/>
      <c r="BF1523" s="419"/>
      <c r="BG1523" s="419"/>
      <c r="BH1523" s="419"/>
      <c r="BJ1523" s="419"/>
      <c r="BK1523" s="419"/>
      <c r="BL1523" s="419"/>
      <c r="BN1523" s="419"/>
      <c r="BO1523" s="419"/>
      <c r="BP1523" s="419"/>
      <c r="BR1523" s="419"/>
      <c r="BS1523" s="419"/>
      <c r="BT1523" s="419"/>
      <c r="BV1523" s="419"/>
      <c r="BW1523" s="419"/>
      <c r="BX1523" s="397"/>
      <c r="BZ1523" s="449"/>
      <c r="CB1523" s="419"/>
      <c r="CC1523" s="419"/>
      <c r="CD1523" s="419"/>
      <c r="CF1523" s="419"/>
      <c r="CG1523" s="419"/>
      <c r="CH1523" s="419"/>
    </row>
    <row r="1524" spans="3:86" ht="21" thickBot="1">
      <c r="C1524" s="425"/>
      <c r="P1524" s="431"/>
      <c r="R1524" s="419"/>
      <c r="S1524" s="446"/>
      <c r="T1524" s="419"/>
      <c r="V1524" s="196"/>
      <c r="W1524" s="419"/>
      <c r="X1524" s="419"/>
      <c r="Z1524" s="419"/>
      <c r="AA1524" s="419"/>
      <c r="AB1524" s="419"/>
      <c r="AD1524" s="419"/>
      <c r="AE1524" s="419"/>
      <c r="AF1524" s="419"/>
      <c r="AH1524" s="419"/>
      <c r="AI1524" s="419"/>
      <c r="AJ1524" s="419"/>
      <c r="AL1524" s="419"/>
      <c r="AM1524" s="419"/>
      <c r="AN1524" s="403"/>
      <c r="AO1524" s="419"/>
      <c r="AP1524" s="419"/>
      <c r="AQ1524" s="419"/>
      <c r="AR1524" s="419"/>
      <c r="AS1524" s="419"/>
      <c r="AT1524" s="419"/>
      <c r="AU1524" s="419"/>
      <c r="AV1524" s="419"/>
      <c r="AX1524" s="419"/>
      <c r="AY1524" s="419"/>
      <c r="AZ1524" s="419"/>
      <c r="BB1524" s="419"/>
      <c r="BC1524" s="419"/>
      <c r="BD1524" s="419"/>
      <c r="BF1524" s="419"/>
      <c r="BG1524" s="419"/>
      <c r="BH1524" s="419"/>
      <c r="BJ1524" s="419"/>
      <c r="BK1524" s="419"/>
      <c r="BL1524" s="419"/>
      <c r="BN1524" s="419"/>
      <c r="BO1524" s="419"/>
      <c r="BP1524" s="419"/>
      <c r="BR1524" s="419"/>
      <c r="BS1524" s="419"/>
      <c r="BT1524" s="419"/>
      <c r="BV1524" s="419"/>
      <c r="BW1524" s="419"/>
      <c r="BX1524" s="397"/>
      <c r="BZ1524" s="449"/>
      <c r="CB1524" s="419"/>
      <c r="CC1524" s="419"/>
      <c r="CD1524" s="419"/>
      <c r="CF1524" s="419"/>
      <c r="CG1524" s="419"/>
      <c r="CH1524" s="419"/>
    </row>
    <row r="1525" spans="3:86" ht="21" thickBot="1">
      <c r="C1525" s="425"/>
      <c r="P1525" s="431"/>
      <c r="R1525" s="419"/>
      <c r="S1525" s="446"/>
      <c r="T1525" s="419"/>
      <c r="V1525" s="196"/>
      <c r="W1525" s="419"/>
      <c r="X1525" s="419"/>
      <c r="Z1525" s="419"/>
      <c r="AA1525" s="419"/>
      <c r="AB1525" s="419"/>
      <c r="AD1525" s="419"/>
      <c r="AE1525" s="419"/>
      <c r="AF1525" s="419"/>
      <c r="AH1525" s="419"/>
      <c r="AI1525" s="419"/>
      <c r="AJ1525" s="419"/>
      <c r="AL1525" s="419"/>
      <c r="AM1525" s="419"/>
      <c r="AN1525" s="403"/>
      <c r="AO1525" s="419"/>
      <c r="AP1525" s="419"/>
      <c r="AQ1525" s="419"/>
      <c r="AR1525" s="419"/>
      <c r="AS1525" s="419"/>
      <c r="AT1525" s="419"/>
      <c r="AU1525" s="419"/>
      <c r="AV1525" s="419"/>
      <c r="AX1525" s="419"/>
      <c r="AY1525" s="419"/>
      <c r="AZ1525" s="419"/>
      <c r="BB1525" s="419"/>
      <c r="BC1525" s="419"/>
      <c r="BD1525" s="419"/>
      <c r="BF1525" s="419"/>
      <c r="BG1525" s="419"/>
      <c r="BH1525" s="419"/>
      <c r="BJ1525" s="419"/>
      <c r="BK1525" s="419"/>
      <c r="BL1525" s="419"/>
      <c r="BN1525" s="419"/>
      <c r="BO1525" s="419"/>
      <c r="BP1525" s="419"/>
      <c r="BR1525" s="419"/>
      <c r="BS1525" s="419"/>
      <c r="BT1525" s="419"/>
      <c r="BV1525" s="419"/>
      <c r="BW1525" s="419"/>
      <c r="BX1525" s="397"/>
      <c r="BZ1525" s="449"/>
      <c r="CB1525" s="419"/>
      <c r="CC1525" s="419"/>
      <c r="CD1525" s="419"/>
      <c r="CF1525" s="419"/>
      <c r="CG1525" s="419"/>
      <c r="CH1525" s="419"/>
    </row>
    <row r="1526" spans="3:86" ht="21" thickBot="1">
      <c r="C1526" s="425"/>
      <c r="P1526" s="431"/>
      <c r="R1526" s="419"/>
      <c r="S1526" s="446"/>
      <c r="T1526" s="419"/>
      <c r="V1526" s="196"/>
      <c r="W1526" s="419"/>
      <c r="X1526" s="419"/>
      <c r="Z1526" s="419"/>
      <c r="AA1526" s="419"/>
      <c r="AB1526" s="419"/>
      <c r="AD1526" s="419"/>
      <c r="AE1526" s="419"/>
      <c r="AF1526" s="419"/>
      <c r="AH1526" s="419"/>
      <c r="AI1526" s="419"/>
      <c r="AJ1526" s="419"/>
      <c r="AL1526" s="419"/>
      <c r="AM1526" s="419"/>
      <c r="AN1526" s="403"/>
      <c r="AO1526" s="419"/>
      <c r="AP1526" s="419"/>
      <c r="AQ1526" s="419"/>
      <c r="AR1526" s="419"/>
      <c r="AS1526" s="419"/>
      <c r="AT1526" s="419"/>
      <c r="AU1526" s="419"/>
      <c r="AV1526" s="419"/>
      <c r="AX1526" s="419"/>
      <c r="AY1526" s="419"/>
      <c r="AZ1526" s="419"/>
      <c r="BB1526" s="419"/>
      <c r="BC1526" s="419"/>
      <c r="BD1526" s="419"/>
      <c r="BF1526" s="419"/>
      <c r="BG1526" s="419"/>
      <c r="BH1526" s="419"/>
      <c r="BJ1526" s="419"/>
      <c r="BK1526" s="419"/>
      <c r="BL1526" s="419"/>
      <c r="BN1526" s="419"/>
      <c r="BO1526" s="419"/>
      <c r="BP1526" s="419"/>
      <c r="BR1526" s="419"/>
      <c r="BS1526" s="419"/>
      <c r="BT1526" s="419"/>
      <c r="BV1526" s="419"/>
      <c r="BW1526" s="419"/>
      <c r="BX1526" s="397"/>
      <c r="BZ1526" s="449"/>
      <c r="CB1526" s="419"/>
      <c r="CC1526" s="419"/>
      <c r="CD1526" s="419"/>
      <c r="CF1526" s="419"/>
      <c r="CG1526" s="419"/>
      <c r="CH1526" s="419"/>
    </row>
    <row r="1527" spans="3:86" ht="21" thickBot="1">
      <c r="C1527" s="425"/>
      <c r="P1527" s="431"/>
      <c r="R1527" s="419"/>
      <c r="S1527" s="446"/>
      <c r="T1527" s="419"/>
      <c r="V1527" s="196"/>
      <c r="W1527" s="419"/>
      <c r="X1527" s="419"/>
      <c r="Z1527" s="419"/>
      <c r="AA1527" s="419"/>
      <c r="AB1527" s="419"/>
      <c r="AD1527" s="419"/>
      <c r="AE1527" s="419"/>
      <c r="AF1527" s="419"/>
      <c r="AH1527" s="419"/>
      <c r="AI1527" s="419"/>
      <c r="AJ1527" s="419"/>
      <c r="AL1527" s="419"/>
      <c r="AM1527" s="419"/>
      <c r="AN1527" s="403"/>
      <c r="AO1527" s="419"/>
      <c r="AP1527" s="419"/>
      <c r="AQ1527" s="419"/>
      <c r="AR1527" s="419"/>
      <c r="AS1527" s="419"/>
      <c r="AT1527" s="419"/>
      <c r="AU1527" s="419"/>
      <c r="AV1527" s="419"/>
      <c r="AX1527" s="419"/>
      <c r="AY1527" s="419"/>
      <c r="AZ1527" s="419"/>
      <c r="BB1527" s="419"/>
      <c r="BC1527" s="419"/>
      <c r="BD1527" s="419"/>
      <c r="BF1527" s="419"/>
      <c r="BG1527" s="419"/>
      <c r="BH1527" s="419"/>
      <c r="BJ1527" s="419"/>
      <c r="BK1527" s="419"/>
      <c r="BL1527" s="419"/>
      <c r="BN1527" s="419"/>
      <c r="BO1527" s="419"/>
      <c r="BP1527" s="419"/>
      <c r="BR1527" s="419"/>
      <c r="BS1527" s="419"/>
      <c r="BT1527" s="419"/>
      <c r="BV1527" s="419"/>
      <c r="BW1527" s="419"/>
      <c r="BX1527" s="397"/>
      <c r="BZ1527" s="449"/>
      <c r="CB1527" s="419"/>
      <c r="CC1527" s="419"/>
      <c r="CD1527" s="419"/>
      <c r="CF1527" s="419"/>
      <c r="CG1527" s="419"/>
      <c r="CH1527" s="419"/>
    </row>
    <row r="1528" spans="3:86" ht="21" thickBot="1">
      <c r="C1528" s="425"/>
      <c r="P1528" s="431"/>
      <c r="R1528" s="419"/>
      <c r="S1528" s="446"/>
      <c r="T1528" s="419"/>
      <c r="V1528" s="196"/>
      <c r="W1528" s="419"/>
      <c r="X1528" s="419"/>
      <c r="Z1528" s="419"/>
      <c r="AA1528" s="419"/>
      <c r="AB1528" s="419"/>
      <c r="AD1528" s="419"/>
      <c r="AE1528" s="419"/>
      <c r="AF1528" s="419"/>
      <c r="AH1528" s="419"/>
      <c r="AI1528" s="419"/>
      <c r="AJ1528" s="419"/>
      <c r="AL1528" s="419"/>
      <c r="AM1528" s="419"/>
      <c r="AN1528" s="403"/>
      <c r="AO1528" s="419"/>
      <c r="AP1528" s="419"/>
      <c r="AQ1528" s="419"/>
      <c r="AR1528" s="419"/>
      <c r="AS1528" s="419"/>
      <c r="AT1528" s="419"/>
      <c r="AU1528" s="419"/>
      <c r="AV1528" s="419"/>
      <c r="AX1528" s="419"/>
      <c r="AY1528" s="419"/>
      <c r="AZ1528" s="419"/>
      <c r="BB1528" s="419"/>
      <c r="BC1528" s="419"/>
      <c r="BD1528" s="419"/>
      <c r="BF1528" s="419"/>
      <c r="BG1528" s="419"/>
      <c r="BH1528" s="419"/>
      <c r="BJ1528" s="419"/>
      <c r="BK1528" s="419"/>
      <c r="BL1528" s="419"/>
      <c r="BN1528" s="419"/>
      <c r="BO1528" s="419"/>
      <c r="BP1528" s="419"/>
      <c r="BR1528" s="419"/>
      <c r="BS1528" s="419"/>
      <c r="BT1528" s="419"/>
      <c r="BV1528" s="419"/>
      <c r="BW1528" s="419"/>
      <c r="BX1528" s="397"/>
      <c r="BZ1528" s="449"/>
      <c r="CB1528" s="419"/>
      <c r="CC1528" s="419"/>
      <c r="CD1528" s="419"/>
      <c r="CF1528" s="419"/>
      <c r="CG1528" s="419"/>
      <c r="CH1528" s="419"/>
    </row>
    <row r="1529" spans="3:86" ht="21" thickBot="1">
      <c r="C1529" s="425"/>
      <c r="P1529" s="431"/>
      <c r="R1529" s="419"/>
      <c r="S1529" s="446"/>
      <c r="T1529" s="419"/>
      <c r="V1529" s="196"/>
      <c r="W1529" s="419"/>
      <c r="X1529" s="419"/>
      <c r="Z1529" s="419"/>
      <c r="AA1529" s="419"/>
      <c r="AB1529" s="419"/>
      <c r="AD1529" s="419"/>
      <c r="AE1529" s="419"/>
      <c r="AF1529" s="419"/>
      <c r="AH1529" s="419"/>
      <c r="AI1529" s="419"/>
      <c r="AJ1529" s="419"/>
      <c r="AL1529" s="419"/>
      <c r="AM1529" s="419"/>
      <c r="AN1529" s="403"/>
      <c r="AO1529" s="419"/>
      <c r="AP1529" s="419"/>
      <c r="AQ1529" s="419"/>
      <c r="AR1529" s="419"/>
      <c r="AS1529" s="419"/>
      <c r="AT1529" s="419"/>
      <c r="AU1529" s="419"/>
      <c r="AV1529" s="419"/>
      <c r="AX1529" s="419"/>
      <c r="AY1529" s="419"/>
      <c r="AZ1529" s="419"/>
      <c r="BB1529" s="419"/>
      <c r="BC1529" s="419"/>
      <c r="BD1529" s="419"/>
      <c r="BF1529" s="419"/>
      <c r="BG1529" s="419"/>
      <c r="BH1529" s="419"/>
      <c r="BJ1529" s="419"/>
      <c r="BK1529" s="419"/>
      <c r="BL1529" s="419"/>
      <c r="BN1529" s="419"/>
      <c r="BO1529" s="419"/>
      <c r="BP1529" s="419"/>
      <c r="BR1529" s="419"/>
      <c r="BS1529" s="419"/>
      <c r="BT1529" s="419"/>
      <c r="BV1529" s="419"/>
      <c r="BW1529" s="419"/>
      <c r="BX1529" s="397"/>
      <c r="BZ1529" s="449"/>
      <c r="CB1529" s="419"/>
      <c r="CC1529" s="419"/>
      <c r="CD1529" s="419"/>
      <c r="CF1529" s="419"/>
      <c r="CG1529" s="419"/>
      <c r="CH1529" s="419"/>
    </row>
    <row r="1530" spans="3:86" ht="21" thickBot="1">
      <c r="C1530" s="425"/>
      <c r="P1530" s="431"/>
      <c r="R1530" s="419"/>
      <c r="S1530" s="446"/>
      <c r="T1530" s="419"/>
      <c r="V1530" s="196"/>
      <c r="W1530" s="419"/>
      <c r="X1530" s="419"/>
      <c r="Z1530" s="419"/>
      <c r="AA1530" s="419"/>
      <c r="AB1530" s="419"/>
      <c r="AD1530" s="419"/>
      <c r="AE1530" s="419"/>
      <c r="AF1530" s="419"/>
      <c r="AH1530" s="419"/>
      <c r="AI1530" s="419"/>
      <c r="AJ1530" s="419"/>
      <c r="AL1530" s="419"/>
      <c r="AM1530" s="419"/>
      <c r="AN1530" s="403"/>
      <c r="AO1530" s="419"/>
      <c r="AP1530" s="419"/>
      <c r="AQ1530" s="419"/>
      <c r="AR1530" s="419"/>
      <c r="AS1530" s="419"/>
      <c r="AT1530" s="419"/>
      <c r="AU1530" s="419"/>
      <c r="AV1530" s="419"/>
      <c r="AX1530" s="419"/>
      <c r="AY1530" s="419"/>
      <c r="AZ1530" s="419"/>
      <c r="BB1530" s="419"/>
      <c r="BC1530" s="419"/>
      <c r="BD1530" s="419"/>
      <c r="BF1530" s="419"/>
      <c r="BG1530" s="419"/>
      <c r="BH1530" s="419"/>
      <c r="BJ1530" s="419"/>
      <c r="BK1530" s="419"/>
      <c r="BL1530" s="419"/>
      <c r="BN1530" s="419"/>
      <c r="BO1530" s="419"/>
      <c r="BP1530" s="419"/>
      <c r="BR1530" s="419"/>
      <c r="BS1530" s="419"/>
      <c r="BT1530" s="419"/>
      <c r="BV1530" s="419"/>
      <c r="BW1530" s="419"/>
      <c r="BX1530" s="397"/>
      <c r="BZ1530" s="449"/>
      <c r="CB1530" s="419"/>
      <c r="CC1530" s="419"/>
      <c r="CD1530" s="419"/>
      <c r="CF1530" s="419"/>
      <c r="CG1530" s="419"/>
      <c r="CH1530" s="419"/>
    </row>
    <row r="1531" spans="3:86" ht="21" thickBot="1">
      <c r="C1531" s="425"/>
      <c r="P1531" s="431"/>
      <c r="R1531" s="419"/>
      <c r="S1531" s="446"/>
      <c r="T1531" s="419"/>
      <c r="V1531" s="196"/>
      <c r="W1531" s="419"/>
      <c r="X1531" s="419"/>
      <c r="Z1531" s="419"/>
      <c r="AA1531" s="419"/>
      <c r="AB1531" s="419"/>
      <c r="AD1531" s="419"/>
      <c r="AE1531" s="419"/>
      <c r="AF1531" s="419"/>
      <c r="AH1531" s="419"/>
      <c r="AI1531" s="419"/>
      <c r="AJ1531" s="419"/>
      <c r="AL1531" s="419"/>
      <c r="AM1531" s="419"/>
      <c r="AN1531" s="403"/>
      <c r="AO1531" s="419"/>
      <c r="AP1531" s="419"/>
      <c r="AQ1531" s="419"/>
      <c r="AR1531" s="419"/>
      <c r="AS1531" s="419"/>
      <c r="AT1531" s="419"/>
      <c r="AU1531" s="419"/>
      <c r="AV1531" s="419"/>
      <c r="AX1531" s="419"/>
      <c r="AY1531" s="419"/>
      <c r="AZ1531" s="419"/>
      <c r="BB1531" s="419"/>
      <c r="BC1531" s="419"/>
      <c r="BD1531" s="419"/>
      <c r="BF1531" s="419"/>
      <c r="BG1531" s="419"/>
      <c r="BH1531" s="419"/>
      <c r="BJ1531" s="419"/>
      <c r="BK1531" s="419"/>
      <c r="BL1531" s="419"/>
      <c r="BN1531" s="419"/>
      <c r="BO1531" s="419"/>
      <c r="BP1531" s="419"/>
      <c r="BR1531" s="419"/>
      <c r="BS1531" s="419"/>
      <c r="BT1531" s="419"/>
      <c r="BV1531" s="419"/>
      <c r="BW1531" s="419"/>
      <c r="BX1531" s="397"/>
      <c r="BZ1531" s="449"/>
      <c r="CB1531" s="419"/>
      <c r="CC1531" s="419"/>
      <c r="CD1531" s="419"/>
      <c r="CF1531" s="419"/>
      <c r="CG1531" s="419"/>
      <c r="CH1531" s="419"/>
    </row>
    <row r="1532" spans="3:86" ht="21" thickBot="1">
      <c r="C1532" s="425"/>
      <c r="P1532" s="431"/>
      <c r="R1532" s="419"/>
      <c r="S1532" s="446"/>
      <c r="T1532" s="419"/>
      <c r="V1532" s="196"/>
      <c r="W1532" s="419"/>
      <c r="X1532" s="419"/>
      <c r="Z1532" s="419"/>
      <c r="AA1532" s="419"/>
      <c r="AB1532" s="419"/>
      <c r="AD1532" s="419"/>
      <c r="AE1532" s="419"/>
      <c r="AF1532" s="419"/>
      <c r="AH1532" s="419"/>
      <c r="AI1532" s="419"/>
      <c r="AJ1532" s="419"/>
      <c r="AL1532" s="419"/>
      <c r="AM1532" s="419"/>
      <c r="AN1532" s="403"/>
      <c r="AO1532" s="419"/>
      <c r="AP1532" s="419"/>
      <c r="AQ1532" s="419"/>
      <c r="AR1532" s="419"/>
      <c r="AS1532" s="419"/>
      <c r="AT1532" s="419"/>
      <c r="AU1532" s="419"/>
      <c r="AV1532" s="419"/>
      <c r="AX1532" s="419"/>
      <c r="AY1532" s="419"/>
      <c r="AZ1532" s="419"/>
      <c r="BB1532" s="419"/>
      <c r="BC1532" s="419"/>
      <c r="BD1532" s="419"/>
      <c r="BF1532" s="419"/>
      <c r="BG1532" s="419"/>
      <c r="BH1532" s="419"/>
      <c r="BJ1532" s="419"/>
      <c r="BK1532" s="419"/>
      <c r="BL1532" s="419"/>
      <c r="BN1532" s="419"/>
      <c r="BO1532" s="419"/>
      <c r="BP1532" s="419"/>
      <c r="BR1532" s="419"/>
      <c r="BS1532" s="419"/>
      <c r="BT1532" s="419"/>
      <c r="BV1532" s="419"/>
      <c r="BW1532" s="419"/>
      <c r="BX1532" s="397"/>
      <c r="BZ1532" s="449"/>
      <c r="CB1532" s="419"/>
      <c r="CC1532" s="419"/>
      <c r="CD1532" s="419"/>
      <c r="CF1532" s="419"/>
      <c r="CG1532" s="419"/>
      <c r="CH1532" s="419"/>
    </row>
    <row r="1533" spans="3:86" ht="21" thickBot="1">
      <c r="C1533" s="425"/>
      <c r="P1533" s="431"/>
      <c r="R1533" s="419"/>
      <c r="S1533" s="446"/>
      <c r="T1533" s="419"/>
      <c r="V1533" s="196"/>
      <c r="W1533" s="419"/>
      <c r="X1533" s="419"/>
      <c r="Z1533" s="419"/>
      <c r="AA1533" s="419"/>
      <c r="AB1533" s="419"/>
      <c r="AD1533" s="419"/>
      <c r="AE1533" s="419"/>
      <c r="AF1533" s="419"/>
      <c r="AH1533" s="419"/>
      <c r="AI1533" s="419"/>
      <c r="AJ1533" s="419"/>
      <c r="AL1533" s="419"/>
      <c r="AM1533" s="419"/>
      <c r="AN1533" s="403"/>
      <c r="AO1533" s="419"/>
      <c r="AP1533" s="419"/>
      <c r="AQ1533" s="419"/>
      <c r="AR1533" s="419"/>
      <c r="AS1533" s="419"/>
      <c r="AT1533" s="419"/>
      <c r="AU1533" s="419"/>
      <c r="AV1533" s="419"/>
      <c r="AX1533" s="419"/>
      <c r="AY1533" s="419"/>
      <c r="AZ1533" s="419"/>
      <c r="BB1533" s="419"/>
      <c r="BC1533" s="419"/>
      <c r="BD1533" s="419"/>
      <c r="BF1533" s="419"/>
      <c r="BG1533" s="419"/>
      <c r="BH1533" s="419"/>
      <c r="BJ1533" s="419"/>
      <c r="BK1533" s="419"/>
      <c r="BL1533" s="419"/>
      <c r="BN1533" s="419"/>
      <c r="BO1533" s="419"/>
      <c r="BP1533" s="419"/>
      <c r="BR1533" s="419"/>
      <c r="BS1533" s="419"/>
      <c r="BT1533" s="419"/>
      <c r="BV1533" s="419"/>
      <c r="BW1533" s="419"/>
      <c r="BX1533" s="397"/>
      <c r="BZ1533" s="449"/>
      <c r="CB1533" s="419"/>
      <c r="CC1533" s="419"/>
      <c r="CD1533" s="419"/>
      <c r="CF1533" s="419"/>
      <c r="CG1533" s="419"/>
      <c r="CH1533" s="419"/>
    </row>
    <row r="1534" spans="3:86" ht="21" thickBot="1">
      <c r="C1534" s="425"/>
      <c r="P1534" s="431"/>
      <c r="R1534" s="419"/>
      <c r="S1534" s="446"/>
      <c r="T1534" s="419"/>
      <c r="V1534" s="196"/>
      <c r="W1534" s="419"/>
      <c r="X1534" s="419"/>
      <c r="Z1534" s="419"/>
      <c r="AA1534" s="419"/>
      <c r="AB1534" s="419"/>
      <c r="AD1534" s="419"/>
      <c r="AE1534" s="419"/>
      <c r="AF1534" s="419"/>
      <c r="AH1534" s="419"/>
      <c r="AI1534" s="419"/>
      <c r="AJ1534" s="419"/>
      <c r="AL1534" s="419"/>
      <c r="AM1534" s="419"/>
      <c r="AN1534" s="403"/>
      <c r="AO1534" s="419"/>
      <c r="AP1534" s="419"/>
      <c r="AQ1534" s="419"/>
      <c r="AR1534" s="419"/>
      <c r="AS1534" s="419"/>
      <c r="AT1534" s="419"/>
      <c r="AU1534" s="419"/>
      <c r="AV1534" s="419"/>
      <c r="AX1534" s="419"/>
      <c r="AY1534" s="419"/>
      <c r="AZ1534" s="419"/>
      <c r="BB1534" s="419"/>
      <c r="BC1534" s="419"/>
      <c r="BD1534" s="419"/>
      <c r="BF1534" s="419"/>
      <c r="BG1534" s="419"/>
      <c r="BH1534" s="419"/>
      <c r="BJ1534" s="419"/>
      <c r="BK1534" s="419"/>
      <c r="BL1534" s="419"/>
      <c r="BN1534" s="419"/>
      <c r="BO1534" s="419"/>
      <c r="BP1534" s="419"/>
      <c r="BR1534" s="419"/>
      <c r="BS1534" s="419"/>
      <c r="BT1534" s="419"/>
      <c r="BV1534" s="419"/>
      <c r="BW1534" s="419"/>
      <c r="BX1534" s="397"/>
      <c r="BZ1534" s="449"/>
      <c r="CB1534" s="419"/>
      <c r="CC1534" s="419"/>
      <c r="CD1534" s="419"/>
      <c r="CF1534" s="419"/>
      <c r="CG1534" s="419"/>
      <c r="CH1534" s="419"/>
    </row>
    <row r="1535" spans="3:86" ht="21" thickBot="1">
      <c r="C1535" s="425"/>
      <c r="P1535" s="431"/>
      <c r="R1535" s="419"/>
      <c r="S1535" s="446"/>
      <c r="T1535" s="419"/>
      <c r="V1535" s="196"/>
      <c r="W1535" s="419"/>
      <c r="X1535" s="419"/>
      <c r="Z1535" s="419"/>
      <c r="AA1535" s="419"/>
      <c r="AB1535" s="419"/>
      <c r="AD1535" s="419"/>
      <c r="AE1535" s="419"/>
      <c r="AF1535" s="419"/>
      <c r="AH1535" s="419"/>
      <c r="AI1535" s="419"/>
      <c r="AJ1535" s="419"/>
      <c r="AL1535" s="419"/>
      <c r="AM1535" s="419"/>
      <c r="AN1535" s="403"/>
      <c r="AO1535" s="419"/>
      <c r="AP1535" s="419"/>
      <c r="AQ1535" s="419"/>
      <c r="AR1535" s="419"/>
      <c r="AS1535" s="419"/>
      <c r="AT1535" s="419"/>
      <c r="AU1535" s="419"/>
      <c r="AV1535" s="419"/>
      <c r="AX1535" s="419"/>
      <c r="AY1535" s="419"/>
      <c r="AZ1535" s="419"/>
      <c r="BB1535" s="419"/>
      <c r="BC1535" s="419"/>
      <c r="BD1535" s="419"/>
      <c r="BF1535" s="419"/>
      <c r="BG1535" s="419"/>
      <c r="BH1535" s="419"/>
      <c r="BJ1535" s="419"/>
      <c r="BK1535" s="419"/>
      <c r="BL1535" s="419"/>
      <c r="BN1535" s="419"/>
      <c r="BO1535" s="419"/>
      <c r="BP1535" s="419"/>
      <c r="BR1535" s="419"/>
      <c r="BS1535" s="419"/>
      <c r="BT1535" s="419"/>
      <c r="BV1535" s="419"/>
      <c r="BW1535" s="419"/>
      <c r="BX1535" s="397"/>
      <c r="BZ1535" s="449"/>
      <c r="CB1535" s="419"/>
      <c r="CC1535" s="419"/>
      <c r="CD1535" s="419"/>
      <c r="CF1535" s="419"/>
      <c r="CG1535" s="419"/>
      <c r="CH1535" s="419"/>
    </row>
    <row r="1536" spans="3:86" ht="21" thickBot="1">
      <c r="C1536" s="425"/>
      <c r="P1536" s="431"/>
      <c r="R1536" s="419"/>
      <c r="S1536" s="446"/>
      <c r="T1536" s="419"/>
      <c r="V1536" s="196"/>
      <c r="W1536" s="419"/>
      <c r="X1536" s="419"/>
      <c r="Z1536" s="419"/>
      <c r="AA1536" s="419"/>
      <c r="AB1536" s="419"/>
      <c r="AD1536" s="419"/>
      <c r="AE1536" s="419"/>
      <c r="AF1536" s="419"/>
      <c r="AH1536" s="419"/>
      <c r="AI1536" s="419"/>
      <c r="AJ1536" s="419"/>
      <c r="AL1536" s="419"/>
      <c r="AM1536" s="419"/>
      <c r="AN1536" s="403"/>
      <c r="AO1536" s="419"/>
      <c r="AP1536" s="419"/>
      <c r="AQ1536" s="419"/>
      <c r="AR1536" s="419"/>
      <c r="AS1536" s="419"/>
      <c r="AT1536" s="419"/>
      <c r="AU1536" s="419"/>
      <c r="AV1536" s="419"/>
      <c r="AX1536" s="419"/>
      <c r="AY1536" s="419"/>
      <c r="AZ1536" s="419"/>
      <c r="BB1536" s="419"/>
      <c r="BC1536" s="419"/>
      <c r="BD1536" s="419"/>
      <c r="BF1536" s="419"/>
      <c r="BG1536" s="419"/>
      <c r="BH1536" s="419"/>
      <c r="BJ1536" s="419"/>
      <c r="BK1536" s="419"/>
      <c r="BL1536" s="419"/>
      <c r="BN1536" s="419"/>
      <c r="BO1536" s="419"/>
      <c r="BP1536" s="419"/>
      <c r="BR1536" s="419"/>
      <c r="BS1536" s="419"/>
      <c r="BT1536" s="419"/>
      <c r="BV1536" s="419"/>
      <c r="BW1536" s="419"/>
      <c r="BX1536" s="397"/>
      <c r="BZ1536" s="449"/>
      <c r="CB1536" s="419"/>
      <c r="CC1536" s="419"/>
      <c r="CD1536" s="419"/>
      <c r="CF1536" s="419"/>
      <c r="CG1536" s="419"/>
      <c r="CH1536" s="419"/>
    </row>
    <row r="1537" spans="3:86" ht="21" thickBot="1">
      <c r="C1537" s="425"/>
      <c r="P1537" s="431"/>
      <c r="R1537" s="419"/>
      <c r="S1537" s="446"/>
      <c r="T1537" s="419"/>
      <c r="V1537" s="196"/>
      <c r="W1537" s="419"/>
      <c r="X1537" s="419"/>
      <c r="Z1537" s="419"/>
      <c r="AA1537" s="419"/>
      <c r="AB1537" s="419"/>
      <c r="AD1537" s="419"/>
      <c r="AE1537" s="419"/>
      <c r="AF1537" s="419"/>
      <c r="AH1537" s="419"/>
      <c r="AI1537" s="419"/>
      <c r="AJ1537" s="419"/>
      <c r="AL1537" s="419"/>
      <c r="AM1537" s="419"/>
      <c r="AN1537" s="403"/>
      <c r="AO1537" s="419"/>
      <c r="AP1537" s="419"/>
      <c r="AQ1537" s="419"/>
      <c r="AR1537" s="419"/>
      <c r="AS1537" s="419"/>
      <c r="AT1537" s="419"/>
      <c r="AU1537" s="419"/>
      <c r="AV1537" s="419"/>
      <c r="AX1537" s="419"/>
      <c r="AY1537" s="419"/>
      <c r="AZ1537" s="419"/>
      <c r="BB1537" s="419"/>
      <c r="BC1537" s="419"/>
      <c r="BD1537" s="419"/>
      <c r="BF1537" s="419"/>
      <c r="BG1537" s="419"/>
      <c r="BH1537" s="419"/>
      <c r="BJ1537" s="419"/>
      <c r="BK1537" s="419"/>
      <c r="BL1537" s="419"/>
      <c r="BN1537" s="419"/>
      <c r="BO1537" s="419"/>
      <c r="BP1537" s="419"/>
      <c r="BR1537" s="419"/>
      <c r="BS1537" s="419"/>
      <c r="BT1537" s="419"/>
      <c r="BV1537" s="419"/>
      <c r="BW1537" s="419"/>
      <c r="BX1537" s="397"/>
      <c r="BZ1537" s="449"/>
      <c r="CB1537" s="419"/>
      <c r="CC1537" s="419"/>
      <c r="CD1537" s="419"/>
      <c r="CF1537" s="419"/>
      <c r="CG1537" s="419"/>
      <c r="CH1537" s="419"/>
    </row>
    <row r="1538" spans="3:86" ht="21" thickBot="1">
      <c r="C1538" s="425"/>
      <c r="P1538" s="431"/>
      <c r="R1538" s="419"/>
      <c r="S1538" s="446"/>
      <c r="T1538" s="419"/>
      <c r="V1538" s="196"/>
      <c r="W1538" s="419"/>
      <c r="X1538" s="419"/>
      <c r="Z1538" s="419"/>
      <c r="AA1538" s="419"/>
      <c r="AB1538" s="419"/>
      <c r="AD1538" s="419"/>
      <c r="AE1538" s="419"/>
      <c r="AF1538" s="419"/>
      <c r="AH1538" s="419"/>
      <c r="AI1538" s="419"/>
      <c r="AJ1538" s="419"/>
      <c r="AL1538" s="419"/>
      <c r="AM1538" s="419"/>
      <c r="AN1538" s="403"/>
      <c r="AO1538" s="419"/>
      <c r="AP1538" s="419"/>
      <c r="AQ1538" s="419"/>
      <c r="AR1538" s="419"/>
      <c r="AS1538" s="419"/>
      <c r="AT1538" s="419"/>
      <c r="AU1538" s="419"/>
      <c r="AV1538" s="419"/>
      <c r="AX1538" s="419"/>
      <c r="AY1538" s="419"/>
      <c r="AZ1538" s="419"/>
      <c r="BB1538" s="419"/>
      <c r="BC1538" s="419"/>
      <c r="BD1538" s="419"/>
      <c r="BF1538" s="419"/>
      <c r="BG1538" s="419"/>
      <c r="BH1538" s="419"/>
      <c r="BJ1538" s="419"/>
      <c r="BK1538" s="419"/>
      <c r="BL1538" s="419"/>
      <c r="BN1538" s="419"/>
      <c r="BO1538" s="419"/>
      <c r="BP1538" s="419"/>
      <c r="BR1538" s="419"/>
      <c r="BS1538" s="419"/>
      <c r="BT1538" s="419"/>
      <c r="BV1538" s="419"/>
      <c r="BW1538" s="419"/>
      <c r="BX1538" s="397"/>
      <c r="BZ1538" s="449"/>
      <c r="CB1538" s="419"/>
      <c r="CC1538" s="419"/>
      <c r="CD1538" s="419"/>
      <c r="CF1538" s="419"/>
      <c r="CG1538" s="419"/>
      <c r="CH1538" s="419"/>
    </row>
    <row r="1539" spans="3:86" ht="21" thickBot="1">
      <c r="C1539" s="425"/>
      <c r="P1539" s="431"/>
      <c r="R1539" s="419"/>
      <c r="S1539" s="446"/>
      <c r="T1539" s="419"/>
      <c r="V1539" s="196"/>
      <c r="W1539" s="419"/>
      <c r="X1539" s="419"/>
      <c r="Z1539" s="419"/>
      <c r="AA1539" s="419"/>
      <c r="AB1539" s="419"/>
      <c r="AD1539" s="419"/>
      <c r="AE1539" s="419"/>
      <c r="AF1539" s="419"/>
      <c r="AH1539" s="419"/>
      <c r="AI1539" s="419"/>
      <c r="AJ1539" s="419"/>
      <c r="AL1539" s="419"/>
      <c r="AM1539" s="419"/>
      <c r="AN1539" s="403"/>
      <c r="AO1539" s="419"/>
      <c r="AP1539" s="419"/>
      <c r="AQ1539" s="419"/>
      <c r="AR1539" s="419"/>
      <c r="AS1539" s="419"/>
      <c r="AT1539" s="419"/>
      <c r="AU1539" s="419"/>
      <c r="AV1539" s="419"/>
      <c r="AX1539" s="419"/>
      <c r="AY1539" s="419"/>
      <c r="AZ1539" s="419"/>
      <c r="BB1539" s="419"/>
      <c r="BC1539" s="419"/>
      <c r="BD1539" s="419"/>
      <c r="BF1539" s="419"/>
      <c r="BG1539" s="419"/>
      <c r="BH1539" s="419"/>
      <c r="BJ1539" s="419"/>
      <c r="BK1539" s="419"/>
      <c r="BL1539" s="419"/>
      <c r="BN1539" s="419"/>
      <c r="BO1539" s="419"/>
      <c r="BP1539" s="419"/>
      <c r="BR1539" s="419"/>
      <c r="BS1539" s="419"/>
      <c r="BT1539" s="419"/>
      <c r="BV1539" s="419"/>
      <c r="BW1539" s="419"/>
      <c r="BX1539" s="397"/>
      <c r="BZ1539" s="449"/>
      <c r="CB1539" s="419"/>
      <c r="CC1539" s="419"/>
      <c r="CD1539" s="419"/>
      <c r="CF1539" s="419"/>
      <c r="CG1539" s="419"/>
      <c r="CH1539" s="419"/>
    </row>
    <row r="1540" spans="3:86" ht="21" thickBot="1">
      <c r="C1540" s="425"/>
      <c r="P1540" s="431"/>
      <c r="R1540" s="419"/>
      <c r="S1540" s="446"/>
      <c r="T1540" s="419"/>
      <c r="V1540" s="196"/>
      <c r="W1540" s="419"/>
      <c r="X1540" s="419"/>
      <c r="Z1540" s="419"/>
      <c r="AA1540" s="419"/>
      <c r="AB1540" s="419"/>
      <c r="AD1540" s="419"/>
      <c r="AE1540" s="419"/>
      <c r="AF1540" s="419"/>
      <c r="AH1540" s="419"/>
      <c r="AI1540" s="419"/>
      <c r="AJ1540" s="419"/>
      <c r="AL1540" s="419"/>
      <c r="AM1540" s="419"/>
      <c r="AN1540" s="403"/>
      <c r="AO1540" s="419"/>
      <c r="AP1540" s="419"/>
      <c r="AQ1540" s="419"/>
      <c r="AR1540" s="419"/>
      <c r="AS1540" s="419"/>
      <c r="AT1540" s="419"/>
      <c r="AU1540" s="419"/>
      <c r="AV1540" s="419"/>
      <c r="AX1540" s="419"/>
      <c r="AY1540" s="419"/>
      <c r="AZ1540" s="419"/>
      <c r="BB1540" s="419"/>
      <c r="BC1540" s="419"/>
      <c r="BD1540" s="419"/>
      <c r="BF1540" s="419"/>
      <c r="BG1540" s="419"/>
      <c r="BH1540" s="419"/>
      <c r="BJ1540" s="419"/>
      <c r="BK1540" s="419"/>
      <c r="BL1540" s="419"/>
      <c r="BN1540" s="419"/>
      <c r="BO1540" s="419"/>
      <c r="BP1540" s="419"/>
      <c r="BR1540" s="419"/>
      <c r="BS1540" s="419"/>
      <c r="BT1540" s="419"/>
      <c r="BV1540" s="419"/>
      <c r="BW1540" s="419"/>
      <c r="BX1540" s="397"/>
      <c r="BZ1540" s="449"/>
      <c r="CB1540" s="419"/>
      <c r="CC1540" s="419"/>
      <c r="CD1540" s="419"/>
      <c r="CF1540" s="419"/>
      <c r="CG1540" s="419"/>
      <c r="CH1540" s="419"/>
    </row>
    <row r="1541" spans="3:86" ht="21" thickBot="1">
      <c r="C1541" s="425"/>
      <c r="P1541" s="431"/>
      <c r="R1541" s="419"/>
      <c r="S1541" s="446"/>
      <c r="T1541" s="419"/>
      <c r="V1541" s="196"/>
      <c r="W1541" s="419"/>
      <c r="X1541" s="419"/>
      <c r="Z1541" s="419"/>
      <c r="AA1541" s="419"/>
      <c r="AB1541" s="419"/>
      <c r="AD1541" s="419"/>
      <c r="AE1541" s="419"/>
      <c r="AF1541" s="419"/>
      <c r="AH1541" s="419"/>
      <c r="AI1541" s="419"/>
      <c r="AJ1541" s="419"/>
      <c r="AL1541" s="419"/>
      <c r="AM1541" s="419"/>
      <c r="AN1541" s="403"/>
      <c r="AO1541" s="419"/>
      <c r="AP1541" s="419"/>
      <c r="AQ1541" s="419"/>
      <c r="AR1541" s="419"/>
      <c r="AS1541" s="419"/>
      <c r="AT1541" s="419"/>
      <c r="AU1541" s="419"/>
      <c r="AV1541" s="419"/>
      <c r="AX1541" s="419"/>
      <c r="AY1541" s="419"/>
      <c r="AZ1541" s="419"/>
      <c r="BB1541" s="419"/>
      <c r="BC1541" s="419"/>
      <c r="BD1541" s="419"/>
      <c r="BF1541" s="419"/>
      <c r="BG1541" s="419"/>
      <c r="BH1541" s="419"/>
      <c r="BJ1541" s="419"/>
      <c r="BK1541" s="419"/>
      <c r="BL1541" s="419"/>
      <c r="BN1541" s="419"/>
      <c r="BO1541" s="419"/>
      <c r="BP1541" s="419"/>
      <c r="BR1541" s="419"/>
      <c r="BS1541" s="419"/>
      <c r="BT1541" s="419"/>
      <c r="BV1541" s="419"/>
      <c r="BW1541" s="419"/>
      <c r="BX1541" s="397"/>
      <c r="BZ1541" s="449"/>
      <c r="CB1541" s="419"/>
      <c r="CC1541" s="419"/>
      <c r="CD1541" s="419"/>
      <c r="CF1541" s="419"/>
      <c r="CG1541" s="419"/>
      <c r="CH1541" s="419"/>
    </row>
    <row r="1542" spans="3:86" ht="21" thickBot="1">
      <c r="C1542" s="425"/>
      <c r="P1542" s="431"/>
      <c r="R1542" s="419"/>
      <c r="S1542" s="446"/>
      <c r="T1542" s="419"/>
      <c r="V1542" s="196"/>
      <c r="W1542" s="419"/>
      <c r="X1542" s="419"/>
      <c r="Z1542" s="419"/>
      <c r="AA1542" s="419"/>
      <c r="AB1542" s="419"/>
      <c r="AD1542" s="419"/>
      <c r="AE1542" s="419"/>
      <c r="AF1542" s="419"/>
      <c r="AH1542" s="419"/>
      <c r="AI1542" s="419"/>
      <c r="AJ1542" s="419"/>
      <c r="AL1542" s="419"/>
      <c r="AM1542" s="419"/>
      <c r="AN1542" s="403"/>
      <c r="AO1542" s="419"/>
      <c r="AP1542" s="419"/>
      <c r="AQ1542" s="419"/>
      <c r="AR1542" s="419"/>
      <c r="AS1542" s="419"/>
      <c r="AT1542" s="419"/>
      <c r="AU1542" s="419"/>
      <c r="AV1542" s="419"/>
      <c r="AX1542" s="419"/>
      <c r="AY1542" s="419"/>
      <c r="AZ1542" s="419"/>
      <c r="BB1542" s="419"/>
      <c r="BC1542" s="419"/>
      <c r="BD1542" s="419"/>
      <c r="BF1542" s="419"/>
      <c r="BG1542" s="419"/>
      <c r="BH1542" s="419"/>
      <c r="BJ1542" s="419"/>
      <c r="BK1542" s="419"/>
      <c r="BL1542" s="419"/>
      <c r="BN1542" s="419"/>
      <c r="BO1542" s="419"/>
      <c r="BP1542" s="419"/>
      <c r="BR1542" s="419"/>
      <c r="BS1542" s="419"/>
      <c r="BT1542" s="419"/>
      <c r="BV1542" s="419"/>
      <c r="BW1542" s="419"/>
      <c r="BX1542" s="397"/>
      <c r="BZ1542" s="449"/>
      <c r="CB1542" s="419"/>
      <c r="CC1542" s="419"/>
      <c r="CD1542" s="419"/>
      <c r="CF1542" s="419"/>
      <c r="CG1542" s="419"/>
      <c r="CH1542" s="419"/>
    </row>
    <row r="1543" spans="3:86" ht="21" thickBot="1">
      <c r="C1543" s="425"/>
      <c r="P1543" s="431"/>
      <c r="R1543" s="419"/>
      <c r="S1543" s="446"/>
      <c r="T1543" s="419"/>
      <c r="V1543" s="196"/>
      <c r="W1543" s="419"/>
      <c r="X1543" s="419"/>
      <c r="Z1543" s="419"/>
      <c r="AA1543" s="419"/>
      <c r="AB1543" s="419"/>
      <c r="AD1543" s="419"/>
      <c r="AE1543" s="419"/>
      <c r="AF1543" s="419"/>
      <c r="AH1543" s="419"/>
      <c r="AI1543" s="419"/>
      <c r="AJ1543" s="419"/>
      <c r="AL1543" s="419"/>
      <c r="AM1543" s="419"/>
      <c r="AN1543" s="403"/>
      <c r="AO1543" s="419"/>
      <c r="AP1543" s="419"/>
      <c r="AQ1543" s="419"/>
      <c r="AR1543" s="419"/>
      <c r="AS1543" s="419"/>
      <c r="AT1543" s="419"/>
      <c r="AU1543" s="419"/>
      <c r="AV1543" s="419"/>
      <c r="AX1543" s="419"/>
      <c r="AY1543" s="419"/>
      <c r="AZ1543" s="419"/>
      <c r="BB1543" s="419"/>
      <c r="BC1543" s="419"/>
      <c r="BD1543" s="419"/>
      <c r="BF1543" s="419"/>
      <c r="BG1543" s="419"/>
      <c r="BH1543" s="419"/>
      <c r="BJ1543" s="419"/>
      <c r="BK1543" s="419"/>
      <c r="BL1543" s="419"/>
      <c r="BN1543" s="419"/>
      <c r="BO1543" s="419"/>
      <c r="BP1543" s="419"/>
      <c r="BR1543" s="419"/>
      <c r="BS1543" s="419"/>
      <c r="BT1543" s="419"/>
      <c r="BV1543" s="419"/>
      <c r="BW1543" s="419"/>
      <c r="BX1543" s="397"/>
      <c r="BZ1543" s="449"/>
      <c r="CB1543" s="419"/>
      <c r="CC1543" s="419"/>
      <c r="CD1543" s="419"/>
      <c r="CF1543" s="419"/>
      <c r="CG1543" s="419"/>
      <c r="CH1543" s="419"/>
    </row>
    <row r="1544" spans="3:86" ht="21" thickBot="1">
      <c r="C1544" s="425"/>
      <c r="P1544" s="431"/>
      <c r="R1544" s="419"/>
      <c r="S1544" s="446"/>
      <c r="T1544" s="419"/>
      <c r="V1544" s="196"/>
      <c r="W1544" s="419"/>
      <c r="X1544" s="419"/>
      <c r="Z1544" s="419"/>
      <c r="AA1544" s="419"/>
      <c r="AB1544" s="419"/>
      <c r="AD1544" s="419"/>
      <c r="AE1544" s="419"/>
      <c r="AF1544" s="419"/>
      <c r="AH1544" s="419"/>
      <c r="AI1544" s="419"/>
      <c r="AJ1544" s="419"/>
      <c r="AL1544" s="419"/>
      <c r="AM1544" s="419"/>
      <c r="AN1544" s="403"/>
      <c r="AO1544" s="419"/>
      <c r="AP1544" s="419"/>
      <c r="AQ1544" s="419"/>
      <c r="AR1544" s="419"/>
      <c r="AS1544" s="419"/>
      <c r="AT1544" s="419"/>
      <c r="AU1544" s="419"/>
      <c r="AV1544" s="419"/>
      <c r="AX1544" s="419"/>
      <c r="AY1544" s="419"/>
      <c r="AZ1544" s="419"/>
      <c r="BB1544" s="419"/>
      <c r="BC1544" s="419"/>
      <c r="BD1544" s="419"/>
      <c r="BF1544" s="419"/>
      <c r="BG1544" s="419"/>
      <c r="BH1544" s="419"/>
      <c r="BJ1544" s="419"/>
      <c r="BK1544" s="419"/>
      <c r="BL1544" s="419"/>
      <c r="BN1544" s="419"/>
      <c r="BO1544" s="419"/>
      <c r="BP1544" s="419"/>
      <c r="BR1544" s="419"/>
      <c r="BS1544" s="419"/>
      <c r="BT1544" s="419"/>
      <c r="BV1544" s="419"/>
      <c r="BW1544" s="419"/>
      <c r="BX1544" s="397"/>
      <c r="BZ1544" s="449"/>
      <c r="CB1544" s="419"/>
      <c r="CC1544" s="419"/>
      <c r="CD1544" s="419"/>
      <c r="CF1544" s="419"/>
      <c r="CG1544" s="419"/>
      <c r="CH1544" s="419"/>
    </row>
    <row r="1545" spans="3:86" ht="21" thickBot="1">
      <c r="C1545" s="425"/>
      <c r="P1545" s="431"/>
      <c r="R1545" s="419"/>
      <c r="S1545" s="446"/>
      <c r="T1545" s="419"/>
      <c r="V1545" s="196"/>
      <c r="W1545" s="419"/>
      <c r="X1545" s="419"/>
      <c r="Z1545" s="419"/>
      <c r="AA1545" s="419"/>
      <c r="AB1545" s="419"/>
      <c r="AD1545" s="419"/>
      <c r="AE1545" s="419"/>
      <c r="AF1545" s="419"/>
      <c r="AH1545" s="419"/>
      <c r="AI1545" s="419"/>
      <c r="AJ1545" s="419"/>
      <c r="AL1545" s="419"/>
      <c r="AM1545" s="419"/>
      <c r="AN1545" s="403"/>
      <c r="AO1545" s="419"/>
      <c r="AP1545" s="419"/>
      <c r="AQ1545" s="419"/>
      <c r="AR1545" s="419"/>
      <c r="AS1545" s="419"/>
      <c r="AT1545" s="419"/>
      <c r="AU1545" s="419"/>
      <c r="AV1545" s="419"/>
      <c r="AX1545" s="419"/>
      <c r="AY1545" s="419"/>
      <c r="AZ1545" s="419"/>
      <c r="BB1545" s="419"/>
      <c r="BC1545" s="419"/>
      <c r="BD1545" s="419"/>
      <c r="BF1545" s="419"/>
      <c r="BG1545" s="419"/>
      <c r="BH1545" s="419"/>
      <c r="BJ1545" s="419"/>
      <c r="BK1545" s="419"/>
      <c r="BL1545" s="419"/>
      <c r="BN1545" s="419"/>
      <c r="BO1545" s="419"/>
      <c r="BP1545" s="419"/>
      <c r="BR1545" s="419"/>
      <c r="BS1545" s="419"/>
      <c r="BT1545" s="419"/>
      <c r="BV1545" s="419"/>
      <c r="BW1545" s="419"/>
      <c r="BX1545" s="397"/>
      <c r="BZ1545" s="449"/>
      <c r="CB1545" s="419"/>
      <c r="CC1545" s="419"/>
      <c r="CD1545" s="419"/>
      <c r="CF1545" s="419"/>
      <c r="CG1545" s="419"/>
      <c r="CH1545" s="419"/>
    </row>
    <row r="1546" spans="3:86" ht="21" thickBot="1">
      <c r="C1546" s="425"/>
      <c r="P1546" s="431"/>
      <c r="R1546" s="419"/>
      <c r="S1546" s="446"/>
      <c r="T1546" s="419"/>
      <c r="V1546" s="196"/>
      <c r="W1546" s="419"/>
      <c r="X1546" s="419"/>
      <c r="Z1546" s="419"/>
      <c r="AA1546" s="419"/>
      <c r="AB1546" s="419"/>
      <c r="AD1546" s="419"/>
      <c r="AE1546" s="419"/>
      <c r="AF1546" s="419"/>
      <c r="AH1546" s="419"/>
      <c r="AI1546" s="419"/>
      <c r="AJ1546" s="419"/>
      <c r="AL1546" s="419"/>
      <c r="AM1546" s="419"/>
      <c r="AN1546" s="403"/>
      <c r="AO1546" s="419"/>
      <c r="AP1546" s="419"/>
      <c r="AQ1546" s="419"/>
      <c r="AR1546" s="419"/>
      <c r="AS1546" s="419"/>
      <c r="AT1546" s="419"/>
      <c r="AU1546" s="419"/>
      <c r="AV1546" s="419"/>
      <c r="AX1546" s="419"/>
      <c r="AY1546" s="419"/>
      <c r="AZ1546" s="419"/>
      <c r="BB1546" s="419"/>
      <c r="BC1546" s="419"/>
      <c r="BD1546" s="419"/>
      <c r="BF1546" s="419"/>
      <c r="BG1546" s="419"/>
      <c r="BH1546" s="419"/>
      <c r="BJ1546" s="419"/>
      <c r="BK1546" s="419"/>
      <c r="BL1546" s="419"/>
      <c r="BN1546" s="419"/>
      <c r="BO1546" s="419"/>
      <c r="BP1546" s="419"/>
      <c r="BR1546" s="419"/>
      <c r="BS1546" s="419"/>
      <c r="BT1546" s="419"/>
      <c r="BV1546" s="419"/>
      <c r="BW1546" s="419"/>
      <c r="BX1546" s="397"/>
      <c r="BZ1546" s="449"/>
      <c r="CB1546" s="419"/>
      <c r="CC1546" s="419"/>
      <c r="CD1546" s="419"/>
      <c r="CF1546" s="419"/>
      <c r="CG1546" s="419"/>
      <c r="CH1546" s="419"/>
    </row>
    <row r="1547" spans="3:86" ht="21" thickBot="1">
      <c r="C1547" s="425"/>
      <c r="P1547" s="431"/>
      <c r="R1547" s="419"/>
      <c r="S1547" s="446"/>
      <c r="T1547" s="419"/>
      <c r="V1547" s="196"/>
      <c r="W1547" s="419"/>
      <c r="X1547" s="419"/>
      <c r="Z1547" s="419"/>
      <c r="AA1547" s="419"/>
      <c r="AB1547" s="419"/>
      <c r="AD1547" s="419"/>
      <c r="AE1547" s="419"/>
      <c r="AF1547" s="419"/>
      <c r="AH1547" s="419"/>
      <c r="AI1547" s="419"/>
      <c r="AJ1547" s="419"/>
      <c r="AL1547" s="419"/>
      <c r="AM1547" s="419"/>
      <c r="AN1547" s="403"/>
      <c r="AO1547" s="419"/>
      <c r="AP1547" s="419"/>
      <c r="AQ1547" s="419"/>
      <c r="AR1547" s="419"/>
      <c r="AS1547" s="419"/>
      <c r="AT1547" s="419"/>
      <c r="AU1547" s="419"/>
      <c r="AV1547" s="419"/>
      <c r="AX1547" s="419"/>
      <c r="AY1547" s="419"/>
      <c r="AZ1547" s="419"/>
      <c r="BB1547" s="419"/>
      <c r="BC1547" s="419"/>
      <c r="BD1547" s="419"/>
      <c r="BF1547" s="419"/>
      <c r="BG1547" s="419"/>
      <c r="BH1547" s="419"/>
      <c r="BJ1547" s="419"/>
      <c r="BK1547" s="419"/>
      <c r="BL1547" s="419"/>
      <c r="BN1547" s="419"/>
      <c r="BO1547" s="419"/>
      <c r="BP1547" s="419"/>
      <c r="BR1547" s="419"/>
      <c r="BS1547" s="419"/>
      <c r="BT1547" s="419"/>
      <c r="BV1547" s="419"/>
      <c r="BW1547" s="419"/>
      <c r="BX1547" s="397"/>
      <c r="BZ1547" s="449"/>
      <c r="CB1547" s="419"/>
      <c r="CC1547" s="419"/>
      <c r="CD1547" s="419"/>
      <c r="CF1547" s="419"/>
      <c r="CG1547" s="419"/>
      <c r="CH1547" s="419"/>
    </row>
    <row r="1548" spans="3:86" ht="21" thickBot="1">
      <c r="C1548" s="425"/>
      <c r="P1548" s="431"/>
      <c r="R1548" s="419"/>
      <c r="S1548" s="446"/>
      <c r="T1548" s="419"/>
      <c r="V1548" s="196"/>
      <c r="W1548" s="419"/>
      <c r="X1548" s="419"/>
      <c r="Z1548" s="419"/>
      <c r="AA1548" s="419"/>
      <c r="AB1548" s="419"/>
      <c r="AD1548" s="419"/>
      <c r="AE1548" s="419"/>
      <c r="AF1548" s="419"/>
      <c r="AH1548" s="419"/>
      <c r="AI1548" s="419"/>
      <c r="AJ1548" s="419"/>
      <c r="AL1548" s="419"/>
      <c r="AM1548" s="419"/>
      <c r="AN1548" s="403"/>
      <c r="AO1548" s="419"/>
      <c r="AP1548" s="419"/>
      <c r="AQ1548" s="419"/>
      <c r="AR1548" s="419"/>
      <c r="AS1548" s="419"/>
      <c r="AT1548" s="419"/>
      <c r="AU1548" s="419"/>
      <c r="AV1548" s="419"/>
      <c r="AX1548" s="419"/>
      <c r="AY1548" s="419"/>
      <c r="AZ1548" s="419"/>
      <c r="BB1548" s="419"/>
      <c r="BC1548" s="419"/>
      <c r="BD1548" s="419"/>
      <c r="BF1548" s="419"/>
      <c r="BG1548" s="419"/>
      <c r="BH1548" s="419"/>
      <c r="BJ1548" s="419"/>
      <c r="BK1548" s="419"/>
      <c r="BL1548" s="419"/>
      <c r="BN1548" s="419"/>
      <c r="BO1548" s="419"/>
      <c r="BP1548" s="419"/>
      <c r="BR1548" s="419"/>
      <c r="BS1548" s="419"/>
      <c r="BT1548" s="419"/>
      <c r="BV1548" s="419"/>
      <c r="BW1548" s="419"/>
      <c r="BX1548" s="397"/>
      <c r="BZ1548" s="449"/>
      <c r="CB1548" s="419"/>
      <c r="CC1548" s="419"/>
      <c r="CD1548" s="419"/>
      <c r="CF1548" s="419"/>
      <c r="CG1548" s="419"/>
      <c r="CH1548" s="419"/>
    </row>
    <row r="1549" spans="3:86" ht="21" thickBot="1">
      <c r="C1549" s="425"/>
      <c r="P1549" s="431"/>
      <c r="R1549" s="419"/>
      <c r="S1549" s="446"/>
      <c r="T1549" s="419"/>
      <c r="V1549" s="196"/>
      <c r="W1549" s="419"/>
      <c r="X1549" s="419"/>
      <c r="Z1549" s="419"/>
      <c r="AA1549" s="419"/>
      <c r="AB1549" s="419"/>
      <c r="AD1549" s="419"/>
      <c r="AE1549" s="419"/>
      <c r="AF1549" s="419"/>
      <c r="AH1549" s="419"/>
      <c r="AI1549" s="419"/>
      <c r="AJ1549" s="419"/>
      <c r="AL1549" s="419"/>
      <c r="AM1549" s="419"/>
      <c r="AN1549" s="403"/>
      <c r="AO1549" s="419"/>
      <c r="AP1549" s="419"/>
      <c r="AQ1549" s="419"/>
      <c r="AR1549" s="419"/>
      <c r="AS1549" s="419"/>
      <c r="AT1549" s="419"/>
      <c r="AU1549" s="419"/>
      <c r="AV1549" s="419"/>
      <c r="AX1549" s="419"/>
      <c r="AY1549" s="419"/>
      <c r="AZ1549" s="419"/>
      <c r="BB1549" s="419"/>
      <c r="BC1549" s="419"/>
      <c r="BD1549" s="419"/>
      <c r="BF1549" s="419"/>
      <c r="BG1549" s="419"/>
      <c r="BH1549" s="419"/>
      <c r="BJ1549" s="419"/>
      <c r="BK1549" s="419"/>
      <c r="BL1549" s="419"/>
      <c r="BN1549" s="419"/>
      <c r="BO1549" s="419"/>
      <c r="BP1549" s="419"/>
      <c r="BR1549" s="419"/>
      <c r="BS1549" s="419"/>
      <c r="BT1549" s="419"/>
      <c r="BV1549" s="419"/>
      <c r="BW1549" s="419"/>
      <c r="BX1549" s="397"/>
      <c r="BZ1549" s="449"/>
      <c r="CB1549" s="419"/>
      <c r="CC1549" s="419"/>
      <c r="CD1549" s="419"/>
      <c r="CF1549" s="419"/>
      <c r="CG1549" s="419"/>
      <c r="CH1549" s="419"/>
    </row>
    <row r="1550" spans="3:86" ht="21" thickBot="1">
      <c r="C1550" s="425"/>
      <c r="P1550" s="431"/>
      <c r="R1550" s="419"/>
      <c r="S1550" s="446"/>
      <c r="T1550" s="419"/>
      <c r="V1550" s="196"/>
      <c r="W1550" s="419"/>
      <c r="X1550" s="419"/>
      <c r="Z1550" s="419"/>
      <c r="AA1550" s="419"/>
      <c r="AB1550" s="419"/>
      <c r="AD1550" s="419"/>
      <c r="AE1550" s="419"/>
      <c r="AF1550" s="419"/>
      <c r="AH1550" s="419"/>
      <c r="AI1550" s="419"/>
      <c r="AJ1550" s="419"/>
      <c r="AL1550" s="419"/>
      <c r="AM1550" s="419"/>
      <c r="AN1550" s="403"/>
      <c r="AO1550" s="419"/>
      <c r="AP1550" s="419"/>
      <c r="AQ1550" s="419"/>
      <c r="AR1550" s="419"/>
      <c r="AS1550" s="419"/>
      <c r="AT1550" s="419"/>
      <c r="AU1550" s="419"/>
      <c r="AV1550" s="419"/>
      <c r="AX1550" s="419"/>
      <c r="AY1550" s="419"/>
      <c r="AZ1550" s="419"/>
      <c r="BB1550" s="419"/>
      <c r="BC1550" s="419"/>
      <c r="BD1550" s="419"/>
      <c r="BF1550" s="419"/>
      <c r="BG1550" s="419"/>
      <c r="BH1550" s="419"/>
      <c r="BJ1550" s="419"/>
      <c r="BK1550" s="419"/>
      <c r="BL1550" s="419"/>
      <c r="BN1550" s="419"/>
      <c r="BO1550" s="419"/>
      <c r="BP1550" s="419"/>
      <c r="BR1550" s="419"/>
      <c r="BS1550" s="419"/>
      <c r="BT1550" s="419"/>
      <c r="BV1550" s="419"/>
      <c r="BW1550" s="419"/>
      <c r="BX1550" s="397"/>
      <c r="BZ1550" s="449"/>
      <c r="CB1550" s="419"/>
      <c r="CC1550" s="419"/>
      <c r="CD1550" s="419"/>
      <c r="CF1550" s="419"/>
      <c r="CG1550" s="419"/>
      <c r="CH1550" s="419"/>
    </row>
    <row r="1551" spans="3:86" ht="21" thickBot="1">
      <c r="C1551" s="425"/>
      <c r="P1551" s="431"/>
      <c r="R1551" s="419"/>
      <c r="S1551" s="446"/>
      <c r="T1551" s="419"/>
      <c r="V1551" s="196"/>
      <c r="W1551" s="419"/>
      <c r="X1551" s="419"/>
      <c r="Z1551" s="419"/>
      <c r="AA1551" s="419"/>
      <c r="AB1551" s="419"/>
      <c r="AD1551" s="419"/>
      <c r="AE1551" s="419"/>
      <c r="AF1551" s="419"/>
      <c r="AH1551" s="419"/>
      <c r="AI1551" s="419"/>
      <c r="AJ1551" s="419"/>
      <c r="AL1551" s="419"/>
      <c r="AM1551" s="419"/>
      <c r="AN1551" s="403"/>
      <c r="AO1551" s="419"/>
      <c r="AP1551" s="419"/>
      <c r="AQ1551" s="419"/>
      <c r="AR1551" s="419"/>
      <c r="AS1551" s="419"/>
      <c r="AT1551" s="419"/>
      <c r="AU1551" s="419"/>
      <c r="AV1551" s="419"/>
      <c r="AX1551" s="419"/>
      <c r="AY1551" s="419"/>
      <c r="AZ1551" s="419"/>
      <c r="BB1551" s="419"/>
      <c r="BC1551" s="419"/>
      <c r="BD1551" s="419"/>
      <c r="BF1551" s="419"/>
      <c r="BG1551" s="419"/>
      <c r="BH1551" s="419"/>
      <c r="BJ1551" s="419"/>
      <c r="BK1551" s="419"/>
      <c r="BL1551" s="419"/>
      <c r="BN1551" s="419"/>
      <c r="BO1551" s="419"/>
      <c r="BP1551" s="419"/>
      <c r="BR1551" s="419"/>
      <c r="BS1551" s="419"/>
      <c r="BT1551" s="419"/>
      <c r="BV1551" s="419"/>
      <c r="BW1551" s="419"/>
      <c r="BX1551" s="397"/>
      <c r="BZ1551" s="449"/>
      <c r="CB1551" s="419"/>
      <c r="CC1551" s="419"/>
      <c r="CD1551" s="419"/>
      <c r="CF1551" s="419"/>
      <c r="CG1551" s="419"/>
      <c r="CH1551" s="419"/>
    </row>
    <row r="1552" spans="3:86" ht="21" thickBot="1">
      <c r="C1552" s="425"/>
      <c r="P1552" s="431"/>
      <c r="R1552" s="419"/>
      <c r="S1552" s="446"/>
      <c r="T1552" s="419"/>
      <c r="V1552" s="196"/>
      <c r="W1552" s="419"/>
      <c r="X1552" s="419"/>
      <c r="Z1552" s="419"/>
      <c r="AA1552" s="419"/>
      <c r="AB1552" s="419"/>
      <c r="AD1552" s="419"/>
      <c r="AE1552" s="419"/>
      <c r="AF1552" s="419"/>
      <c r="AH1552" s="419"/>
      <c r="AI1552" s="419"/>
      <c r="AJ1552" s="419"/>
      <c r="AL1552" s="419"/>
      <c r="AM1552" s="419"/>
      <c r="AN1552" s="403"/>
      <c r="AO1552" s="419"/>
      <c r="AP1552" s="419"/>
      <c r="AQ1552" s="419"/>
      <c r="AR1552" s="419"/>
      <c r="AS1552" s="419"/>
      <c r="AT1552" s="419"/>
      <c r="AU1552" s="419"/>
      <c r="AV1552" s="419"/>
      <c r="AX1552" s="419"/>
      <c r="AY1552" s="419"/>
      <c r="AZ1552" s="419"/>
      <c r="BB1552" s="419"/>
      <c r="BC1552" s="419"/>
      <c r="BD1552" s="419"/>
      <c r="BF1552" s="419"/>
      <c r="BG1552" s="419"/>
      <c r="BH1552" s="419"/>
      <c r="BJ1552" s="419"/>
      <c r="BK1552" s="419"/>
      <c r="BL1552" s="419"/>
      <c r="BN1552" s="419"/>
      <c r="BO1552" s="419"/>
      <c r="BP1552" s="419"/>
      <c r="BR1552" s="419"/>
      <c r="BS1552" s="419"/>
      <c r="BT1552" s="419"/>
      <c r="BV1552" s="419"/>
      <c r="BW1552" s="419"/>
      <c r="BX1552" s="397"/>
      <c r="BZ1552" s="449"/>
      <c r="CB1552" s="419"/>
      <c r="CC1552" s="419"/>
      <c r="CD1552" s="419"/>
      <c r="CF1552" s="419"/>
      <c r="CG1552" s="419"/>
      <c r="CH1552" s="419"/>
    </row>
    <row r="1553" spans="3:86" ht="21" thickBot="1">
      <c r="C1553" s="425"/>
      <c r="P1553" s="431"/>
      <c r="R1553" s="419"/>
      <c r="S1553" s="446"/>
      <c r="T1553" s="419"/>
      <c r="V1553" s="196"/>
      <c r="W1553" s="419"/>
      <c r="X1553" s="419"/>
      <c r="Z1553" s="419"/>
      <c r="AA1553" s="419"/>
      <c r="AB1553" s="419"/>
      <c r="AD1553" s="419"/>
      <c r="AE1553" s="419"/>
      <c r="AF1553" s="419"/>
      <c r="AH1553" s="419"/>
      <c r="AI1553" s="419"/>
      <c r="AJ1553" s="419"/>
      <c r="AL1553" s="419"/>
      <c r="AM1553" s="419"/>
      <c r="AN1553" s="403"/>
      <c r="AO1553" s="419"/>
      <c r="AP1553" s="419"/>
      <c r="AQ1553" s="419"/>
      <c r="AR1553" s="419"/>
      <c r="AS1553" s="419"/>
      <c r="AT1553" s="419"/>
      <c r="AU1553" s="419"/>
      <c r="AV1553" s="419"/>
      <c r="AX1553" s="419"/>
      <c r="AY1553" s="419"/>
      <c r="AZ1553" s="419"/>
      <c r="BB1553" s="419"/>
      <c r="BC1553" s="419"/>
      <c r="BD1553" s="419"/>
      <c r="BF1553" s="419"/>
      <c r="BG1553" s="419"/>
      <c r="BH1553" s="419"/>
      <c r="BJ1553" s="419"/>
      <c r="BK1553" s="419"/>
      <c r="BL1553" s="419"/>
      <c r="BN1553" s="419"/>
      <c r="BO1553" s="419"/>
      <c r="BP1553" s="419"/>
      <c r="BR1553" s="419"/>
      <c r="BS1553" s="419"/>
      <c r="BT1553" s="419"/>
      <c r="BV1553" s="419"/>
      <c r="BW1553" s="419"/>
      <c r="BX1553" s="397"/>
      <c r="BZ1553" s="449"/>
      <c r="CB1553" s="419"/>
      <c r="CC1553" s="419"/>
      <c r="CD1553" s="419"/>
      <c r="CF1553" s="419"/>
      <c r="CG1553" s="419"/>
      <c r="CH1553" s="419"/>
    </row>
    <row r="1554" spans="3:86" ht="21" thickBot="1">
      <c r="C1554" s="425"/>
      <c r="P1554" s="431"/>
      <c r="R1554" s="419"/>
      <c r="S1554" s="446"/>
      <c r="T1554" s="419"/>
      <c r="V1554" s="196"/>
      <c r="W1554" s="419"/>
      <c r="X1554" s="419"/>
      <c r="Z1554" s="419"/>
      <c r="AA1554" s="419"/>
      <c r="AB1554" s="419"/>
      <c r="AD1554" s="419"/>
      <c r="AE1554" s="419"/>
      <c r="AF1554" s="419"/>
      <c r="AH1554" s="419"/>
      <c r="AI1554" s="419"/>
      <c r="AJ1554" s="419"/>
      <c r="AL1554" s="419"/>
      <c r="AM1554" s="419"/>
      <c r="AN1554" s="403"/>
      <c r="AO1554" s="419"/>
      <c r="AP1554" s="419"/>
      <c r="AQ1554" s="419"/>
      <c r="AR1554" s="419"/>
      <c r="AS1554" s="419"/>
      <c r="AT1554" s="419"/>
      <c r="AU1554" s="419"/>
      <c r="AV1554" s="419"/>
      <c r="AX1554" s="419"/>
      <c r="AY1554" s="419"/>
      <c r="AZ1554" s="419"/>
      <c r="BB1554" s="419"/>
      <c r="BC1554" s="419"/>
      <c r="BD1554" s="419"/>
      <c r="BF1554" s="419"/>
      <c r="BG1554" s="419"/>
      <c r="BH1554" s="419"/>
      <c r="BJ1554" s="419"/>
      <c r="BK1554" s="419"/>
      <c r="BL1554" s="419"/>
      <c r="BN1554" s="419"/>
      <c r="BO1554" s="419"/>
      <c r="BP1554" s="419"/>
      <c r="BR1554" s="419"/>
      <c r="BS1554" s="419"/>
      <c r="BT1554" s="419"/>
      <c r="BV1554" s="419"/>
      <c r="BW1554" s="419"/>
      <c r="BX1554" s="397"/>
      <c r="BZ1554" s="449"/>
      <c r="CB1554" s="419"/>
      <c r="CC1554" s="419"/>
      <c r="CD1554" s="419"/>
      <c r="CF1554" s="419"/>
      <c r="CG1554" s="419"/>
      <c r="CH1554" s="419"/>
    </row>
    <row r="1555" spans="3:86" ht="21" thickBot="1">
      <c r="C1555" s="425"/>
      <c r="P1555" s="431"/>
      <c r="R1555" s="419"/>
      <c r="S1555" s="446"/>
      <c r="T1555" s="419"/>
      <c r="V1555" s="196"/>
      <c r="W1555" s="419"/>
      <c r="X1555" s="419"/>
      <c r="Z1555" s="419"/>
      <c r="AA1555" s="419"/>
      <c r="AB1555" s="419"/>
      <c r="AD1555" s="419"/>
      <c r="AE1555" s="419"/>
      <c r="AF1555" s="419"/>
      <c r="AH1555" s="419"/>
      <c r="AI1555" s="419"/>
      <c r="AJ1555" s="419"/>
      <c r="AL1555" s="419"/>
      <c r="AM1555" s="419"/>
      <c r="AN1555" s="403"/>
      <c r="AO1555" s="419"/>
      <c r="AP1555" s="419"/>
      <c r="AQ1555" s="419"/>
      <c r="AR1555" s="419"/>
      <c r="AS1555" s="419"/>
      <c r="AT1555" s="419"/>
      <c r="AU1555" s="419"/>
      <c r="AV1555" s="419"/>
      <c r="AX1555" s="419"/>
      <c r="AY1555" s="419"/>
      <c r="AZ1555" s="419"/>
      <c r="BB1555" s="419"/>
      <c r="BC1555" s="419"/>
      <c r="BD1555" s="419"/>
      <c r="BF1555" s="419"/>
      <c r="BG1555" s="419"/>
      <c r="BH1555" s="419"/>
      <c r="BJ1555" s="419"/>
      <c r="BK1555" s="419"/>
      <c r="BL1555" s="419"/>
      <c r="BN1555" s="419"/>
      <c r="BO1555" s="419"/>
      <c r="BP1555" s="419"/>
      <c r="BR1555" s="419"/>
      <c r="BS1555" s="419"/>
      <c r="BT1555" s="419"/>
      <c r="BV1555" s="419"/>
      <c r="BW1555" s="419"/>
      <c r="BX1555" s="397"/>
      <c r="BZ1555" s="449"/>
      <c r="CB1555" s="419"/>
      <c r="CC1555" s="419"/>
      <c r="CD1555" s="419"/>
      <c r="CF1555" s="419"/>
      <c r="CG1555" s="419"/>
      <c r="CH1555" s="419"/>
    </row>
    <row r="1556" spans="3:86" ht="21" thickBot="1">
      <c r="C1556" s="425"/>
      <c r="P1556" s="431"/>
      <c r="R1556" s="419"/>
      <c r="S1556" s="446"/>
      <c r="T1556" s="419"/>
      <c r="V1556" s="196"/>
      <c r="W1556" s="419"/>
      <c r="X1556" s="419"/>
      <c r="Z1556" s="419"/>
      <c r="AA1556" s="419"/>
      <c r="AB1556" s="419"/>
      <c r="AD1556" s="419"/>
      <c r="AE1556" s="419"/>
      <c r="AF1556" s="419"/>
      <c r="AH1556" s="419"/>
      <c r="AI1556" s="419"/>
      <c r="AJ1556" s="419"/>
      <c r="AL1556" s="419"/>
      <c r="AM1556" s="419"/>
      <c r="AN1556" s="403"/>
      <c r="AO1556" s="419"/>
      <c r="AP1556" s="419"/>
      <c r="AQ1556" s="419"/>
      <c r="AR1556" s="419"/>
      <c r="AS1556" s="419"/>
      <c r="AT1556" s="419"/>
      <c r="AU1556" s="419"/>
      <c r="AV1556" s="419"/>
      <c r="AX1556" s="419"/>
      <c r="AY1556" s="419"/>
      <c r="AZ1556" s="419"/>
      <c r="BB1556" s="419"/>
      <c r="BC1556" s="419"/>
      <c r="BD1556" s="419"/>
      <c r="BF1556" s="419"/>
      <c r="BG1556" s="419"/>
      <c r="BH1556" s="419"/>
      <c r="BJ1556" s="419"/>
      <c r="BK1556" s="419"/>
      <c r="BL1556" s="419"/>
      <c r="BN1556" s="419"/>
      <c r="BO1556" s="419"/>
      <c r="BP1556" s="419"/>
      <c r="BR1556" s="419"/>
      <c r="BS1556" s="419"/>
      <c r="BT1556" s="419"/>
      <c r="BV1556" s="419"/>
      <c r="BW1556" s="419"/>
      <c r="BX1556" s="397"/>
      <c r="BZ1556" s="449"/>
      <c r="CB1556" s="419"/>
      <c r="CC1556" s="419"/>
      <c r="CD1556" s="419"/>
      <c r="CF1556" s="419"/>
      <c r="CG1556" s="419"/>
      <c r="CH1556" s="419"/>
    </row>
    <row r="1557" spans="3:86" ht="21" thickBot="1">
      <c r="C1557" s="425"/>
      <c r="P1557" s="431"/>
      <c r="R1557" s="419"/>
      <c r="S1557" s="446"/>
      <c r="T1557" s="419"/>
      <c r="V1557" s="196"/>
      <c r="W1557" s="419"/>
      <c r="X1557" s="419"/>
      <c r="Z1557" s="419"/>
      <c r="AA1557" s="419"/>
      <c r="AB1557" s="419"/>
      <c r="AD1557" s="419"/>
      <c r="AE1557" s="419"/>
      <c r="AF1557" s="419"/>
      <c r="AH1557" s="419"/>
      <c r="AI1557" s="419"/>
      <c r="AJ1557" s="419"/>
      <c r="AL1557" s="419"/>
      <c r="AM1557" s="419"/>
      <c r="AN1557" s="403"/>
      <c r="AO1557" s="419"/>
      <c r="AP1557" s="419"/>
      <c r="AQ1557" s="419"/>
      <c r="AR1557" s="419"/>
      <c r="AS1557" s="419"/>
      <c r="AT1557" s="419"/>
      <c r="AU1557" s="419"/>
      <c r="AV1557" s="419"/>
      <c r="AX1557" s="419"/>
      <c r="AY1557" s="419"/>
      <c r="AZ1557" s="419"/>
      <c r="BB1557" s="419"/>
      <c r="BC1557" s="419"/>
      <c r="BD1557" s="419"/>
      <c r="BF1557" s="419"/>
      <c r="BG1557" s="419"/>
      <c r="BH1557" s="419"/>
      <c r="BJ1557" s="419"/>
      <c r="BK1557" s="419"/>
      <c r="BL1557" s="419"/>
      <c r="BN1557" s="419"/>
      <c r="BO1557" s="419"/>
      <c r="BP1557" s="419"/>
      <c r="BR1557" s="419"/>
      <c r="BS1557" s="419"/>
      <c r="BT1557" s="419"/>
      <c r="BV1557" s="419"/>
      <c r="BW1557" s="419"/>
      <c r="BX1557" s="397"/>
      <c r="BZ1557" s="449"/>
      <c r="CB1557" s="419"/>
      <c r="CC1557" s="419"/>
      <c r="CD1557" s="419"/>
      <c r="CF1557" s="419"/>
      <c r="CG1557" s="419"/>
      <c r="CH1557" s="419"/>
    </row>
    <row r="1558" spans="3:86" ht="21" thickBot="1">
      <c r="C1558" s="425"/>
      <c r="P1558" s="431"/>
      <c r="R1558" s="419"/>
      <c r="S1558" s="446"/>
      <c r="T1558" s="419"/>
      <c r="V1558" s="196"/>
      <c r="W1558" s="419"/>
      <c r="X1558" s="419"/>
      <c r="Z1558" s="419"/>
      <c r="AA1558" s="419"/>
      <c r="AB1558" s="419"/>
      <c r="AD1558" s="419"/>
      <c r="AE1558" s="419"/>
      <c r="AF1558" s="419"/>
      <c r="AH1558" s="419"/>
      <c r="AI1558" s="419"/>
      <c r="AJ1558" s="419"/>
      <c r="AL1558" s="419"/>
      <c r="AM1558" s="419"/>
      <c r="AN1558" s="403"/>
      <c r="AO1558" s="419"/>
      <c r="AP1558" s="419"/>
      <c r="AQ1558" s="419"/>
      <c r="AR1558" s="419"/>
      <c r="AS1558" s="419"/>
      <c r="AT1558" s="419"/>
      <c r="AU1558" s="419"/>
      <c r="AV1558" s="419"/>
      <c r="AX1558" s="419"/>
      <c r="AY1558" s="419"/>
      <c r="AZ1558" s="419"/>
      <c r="BB1558" s="419"/>
      <c r="BC1558" s="419"/>
      <c r="BD1558" s="419"/>
      <c r="BF1558" s="419"/>
      <c r="BG1558" s="419"/>
      <c r="BH1558" s="419"/>
      <c r="BJ1558" s="419"/>
      <c r="BK1558" s="419"/>
      <c r="BL1558" s="419"/>
      <c r="BN1558" s="419"/>
      <c r="BO1558" s="419"/>
      <c r="BP1558" s="419"/>
      <c r="BR1558" s="419"/>
      <c r="BS1558" s="419"/>
      <c r="BT1558" s="419"/>
      <c r="BV1558" s="419"/>
      <c r="BW1558" s="419"/>
      <c r="BX1558" s="397"/>
      <c r="BZ1558" s="449"/>
      <c r="CB1558" s="419"/>
      <c r="CC1558" s="419"/>
      <c r="CD1558" s="419"/>
      <c r="CF1558" s="419"/>
      <c r="CG1558" s="419"/>
      <c r="CH1558" s="419"/>
    </row>
    <row r="1559" spans="3:86" ht="21" thickBot="1">
      <c r="C1559" s="425"/>
      <c r="P1559" s="431"/>
      <c r="R1559" s="419"/>
      <c r="S1559" s="446"/>
      <c r="T1559" s="419"/>
      <c r="V1559" s="196"/>
      <c r="W1559" s="419"/>
      <c r="X1559" s="419"/>
      <c r="Z1559" s="419"/>
      <c r="AA1559" s="419"/>
      <c r="AB1559" s="419"/>
      <c r="AD1559" s="419"/>
      <c r="AE1559" s="419"/>
      <c r="AF1559" s="419"/>
      <c r="AH1559" s="419"/>
      <c r="AI1559" s="419"/>
      <c r="AJ1559" s="419"/>
      <c r="AL1559" s="419"/>
      <c r="AM1559" s="419"/>
      <c r="AN1559" s="403"/>
      <c r="AO1559" s="419"/>
      <c r="AP1559" s="419"/>
      <c r="AQ1559" s="419"/>
      <c r="AR1559" s="419"/>
      <c r="AS1559" s="419"/>
      <c r="AT1559" s="419"/>
      <c r="AU1559" s="419"/>
      <c r="AV1559" s="419"/>
      <c r="AX1559" s="419"/>
      <c r="AY1559" s="419"/>
      <c r="AZ1559" s="419"/>
      <c r="BB1559" s="419"/>
      <c r="BC1559" s="419"/>
      <c r="BD1559" s="419"/>
      <c r="BF1559" s="419"/>
      <c r="BG1559" s="419"/>
      <c r="BH1559" s="419"/>
      <c r="BJ1559" s="419"/>
      <c r="BK1559" s="419"/>
      <c r="BL1559" s="419"/>
      <c r="BN1559" s="419"/>
      <c r="BO1559" s="419"/>
      <c r="BP1559" s="419"/>
      <c r="BR1559" s="419"/>
      <c r="BS1559" s="419"/>
      <c r="BT1559" s="419"/>
      <c r="BV1559" s="419"/>
      <c r="BW1559" s="419"/>
      <c r="BX1559" s="397"/>
      <c r="BZ1559" s="449"/>
      <c r="CB1559" s="419"/>
      <c r="CC1559" s="419"/>
      <c r="CD1559" s="419"/>
      <c r="CF1559" s="419"/>
      <c r="CG1559" s="419"/>
      <c r="CH1559" s="419"/>
    </row>
    <row r="1560" spans="3:86" ht="21" thickBot="1">
      <c r="C1560" s="425"/>
      <c r="P1560" s="431"/>
      <c r="R1560" s="419"/>
      <c r="S1560" s="446"/>
      <c r="T1560" s="419"/>
      <c r="V1560" s="196"/>
      <c r="W1560" s="419"/>
      <c r="X1560" s="419"/>
      <c r="Z1560" s="419"/>
      <c r="AA1560" s="419"/>
      <c r="AB1560" s="419"/>
      <c r="AD1560" s="419"/>
      <c r="AE1560" s="419"/>
      <c r="AF1560" s="419"/>
      <c r="AH1560" s="419"/>
      <c r="AI1560" s="419"/>
      <c r="AJ1560" s="419"/>
      <c r="AL1560" s="419"/>
      <c r="AM1560" s="419"/>
      <c r="AN1560" s="403"/>
      <c r="AO1560" s="419"/>
      <c r="AP1560" s="419"/>
      <c r="AQ1560" s="419"/>
      <c r="AR1560" s="419"/>
      <c r="AS1560" s="419"/>
      <c r="AT1560" s="419"/>
      <c r="AU1560" s="419"/>
      <c r="AV1560" s="419"/>
      <c r="AX1560" s="419"/>
      <c r="AY1560" s="419"/>
      <c r="AZ1560" s="419"/>
      <c r="BB1560" s="419"/>
      <c r="BC1560" s="419"/>
      <c r="BD1560" s="419"/>
      <c r="BF1560" s="419"/>
      <c r="BG1560" s="419"/>
      <c r="BH1560" s="419"/>
      <c r="BJ1560" s="419"/>
      <c r="BK1560" s="419"/>
      <c r="BL1560" s="419"/>
      <c r="BN1560" s="419"/>
      <c r="BO1560" s="419"/>
      <c r="BP1560" s="419"/>
      <c r="BR1560" s="419"/>
      <c r="BS1560" s="419"/>
      <c r="BT1560" s="419"/>
      <c r="BV1560" s="419"/>
      <c r="BW1560" s="419"/>
      <c r="BX1560" s="397"/>
      <c r="BZ1560" s="449"/>
      <c r="CB1560" s="419"/>
      <c r="CC1560" s="419"/>
      <c r="CD1560" s="419"/>
      <c r="CF1560" s="419"/>
      <c r="CG1560" s="419"/>
      <c r="CH1560" s="419"/>
    </row>
    <row r="1561" spans="3:86" ht="21" thickBot="1">
      <c r="C1561" s="425"/>
      <c r="P1561" s="431"/>
      <c r="R1561" s="419"/>
      <c r="S1561" s="446"/>
      <c r="T1561" s="419"/>
      <c r="V1561" s="196"/>
      <c r="W1561" s="419"/>
      <c r="X1561" s="419"/>
      <c r="Z1561" s="419"/>
      <c r="AA1561" s="419"/>
      <c r="AB1561" s="419"/>
      <c r="AD1561" s="419"/>
      <c r="AE1561" s="419"/>
      <c r="AF1561" s="419"/>
      <c r="AH1561" s="419"/>
      <c r="AI1561" s="419"/>
      <c r="AJ1561" s="419"/>
      <c r="AL1561" s="419"/>
      <c r="AM1561" s="419"/>
      <c r="AN1561" s="403"/>
      <c r="AO1561" s="419"/>
      <c r="AP1561" s="419"/>
      <c r="AQ1561" s="419"/>
      <c r="AR1561" s="419"/>
      <c r="AS1561" s="419"/>
      <c r="AT1561" s="419"/>
      <c r="AU1561" s="419"/>
      <c r="AV1561" s="419"/>
      <c r="AX1561" s="419"/>
      <c r="AY1561" s="419"/>
      <c r="AZ1561" s="419"/>
      <c r="BB1561" s="419"/>
      <c r="BC1561" s="419"/>
      <c r="BD1561" s="419"/>
      <c r="BF1561" s="419"/>
      <c r="BG1561" s="419"/>
      <c r="BH1561" s="419"/>
      <c r="BJ1561" s="419"/>
      <c r="BK1561" s="419"/>
      <c r="BL1561" s="419"/>
      <c r="BN1561" s="419"/>
      <c r="BO1561" s="419"/>
      <c r="BP1561" s="419"/>
      <c r="BR1561" s="419"/>
      <c r="BS1561" s="419"/>
      <c r="BT1561" s="419"/>
      <c r="BV1561" s="419"/>
      <c r="BW1561" s="419"/>
      <c r="BX1561" s="397"/>
      <c r="BZ1561" s="449"/>
      <c r="CB1561" s="419"/>
      <c r="CC1561" s="419"/>
      <c r="CD1561" s="419"/>
      <c r="CF1561" s="419"/>
      <c r="CG1561" s="419"/>
      <c r="CH1561" s="419"/>
    </row>
    <row r="1562" spans="3:86" ht="21" thickBot="1">
      <c r="C1562" s="425"/>
      <c r="P1562" s="431"/>
      <c r="R1562" s="419"/>
      <c r="S1562" s="446"/>
      <c r="T1562" s="419"/>
      <c r="V1562" s="196"/>
      <c r="W1562" s="419"/>
      <c r="X1562" s="419"/>
      <c r="Z1562" s="419"/>
      <c r="AA1562" s="419"/>
      <c r="AB1562" s="419"/>
      <c r="AD1562" s="419"/>
      <c r="AE1562" s="419"/>
      <c r="AF1562" s="419"/>
      <c r="AH1562" s="419"/>
      <c r="AI1562" s="419"/>
      <c r="AJ1562" s="419"/>
      <c r="AL1562" s="419"/>
      <c r="AM1562" s="419"/>
      <c r="AN1562" s="403"/>
      <c r="AO1562" s="419"/>
      <c r="AP1562" s="419"/>
      <c r="AQ1562" s="419"/>
      <c r="AR1562" s="419"/>
      <c r="AS1562" s="419"/>
      <c r="AT1562" s="419"/>
      <c r="AU1562" s="419"/>
      <c r="AV1562" s="419"/>
      <c r="AX1562" s="419"/>
      <c r="AY1562" s="419"/>
      <c r="AZ1562" s="419"/>
      <c r="BB1562" s="419"/>
      <c r="BC1562" s="419"/>
      <c r="BD1562" s="419"/>
      <c r="BF1562" s="419"/>
      <c r="BG1562" s="419"/>
      <c r="BH1562" s="419"/>
      <c r="BJ1562" s="419"/>
      <c r="BK1562" s="419"/>
      <c r="BL1562" s="419"/>
      <c r="BN1562" s="419"/>
      <c r="BO1562" s="419"/>
      <c r="BP1562" s="419"/>
      <c r="BR1562" s="419"/>
      <c r="BS1562" s="419"/>
      <c r="BT1562" s="419"/>
      <c r="BV1562" s="419"/>
      <c r="BW1562" s="419"/>
      <c r="BX1562" s="397"/>
      <c r="BZ1562" s="449"/>
      <c r="CB1562" s="419"/>
      <c r="CC1562" s="419"/>
      <c r="CD1562" s="419"/>
      <c r="CF1562" s="419"/>
      <c r="CG1562" s="419"/>
      <c r="CH1562" s="419"/>
    </row>
    <row r="1563" spans="3:86" ht="21" thickBot="1">
      <c r="C1563" s="425"/>
      <c r="P1563" s="431"/>
      <c r="R1563" s="419"/>
      <c r="S1563" s="446"/>
      <c r="T1563" s="419"/>
      <c r="V1563" s="196"/>
      <c r="W1563" s="419"/>
      <c r="X1563" s="419"/>
      <c r="Z1563" s="419"/>
      <c r="AA1563" s="419"/>
      <c r="AB1563" s="419"/>
      <c r="AD1563" s="419"/>
      <c r="AE1563" s="419"/>
      <c r="AF1563" s="419"/>
      <c r="AH1563" s="419"/>
      <c r="AI1563" s="419"/>
      <c r="AJ1563" s="419"/>
      <c r="AL1563" s="419"/>
      <c r="AM1563" s="419"/>
      <c r="AN1563" s="403"/>
      <c r="AO1563" s="419"/>
      <c r="AP1563" s="419"/>
      <c r="AQ1563" s="419"/>
      <c r="AR1563" s="419"/>
      <c r="AS1563" s="419"/>
      <c r="AT1563" s="419"/>
      <c r="AU1563" s="419"/>
      <c r="AV1563" s="419"/>
      <c r="AX1563" s="419"/>
      <c r="AY1563" s="419"/>
      <c r="AZ1563" s="419"/>
      <c r="BB1563" s="419"/>
      <c r="BC1563" s="419"/>
      <c r="BD1563" s="419"/>
      <c r="BF1563" s="419"/>
      <c r="BG1563" s="419"/>
      <c r="BH1563" s="419"/>
      <c r="BJ1563" s="419"/>
      <c r="BK1563" s="419"/>
      <c r="BL1563" s="419"/>
      <c r="BN1563" s="419"/>
      <c r="BO1563" s="419"/>
      <c r="BP1563" s="419"/>
      <c r="BR1563" s="419"/>
      <c r="BS1563" s="419"/>
      <c r="BT1563" s="419"/>
      <c r="BV1563" s="419"/>
      <c r="BW1563" s="419"/>
      <c r="BX1563" s="397"/>
      <c r="BZ1563" s="449"/>
      <c r="CB1563" s="419"/>
      <c r="CC1563" s="419"/>
      <c r="CD1563" s="419"/>
      <c r="CF1563" s="419"/>
      <c r="CG1563" s="419"/>
      <c r="CH1563" s="419"/>
    </row>
    <row r="1564" spans="3:86" ht="21" thickBot="1">
      <c r="C1564" s="425"/>
      <c r="P1564" s="431"/>
      <c r="R1564" s="419"/>
      <c r="S1564" s="446"/>
      <c r="T1564" s="419"/>
      <c r="V1564" s="196"/>
      <c r="W1564" s="419"/>
      <c r="X1564" s="419"/>
      <c r="Z1564" s="419"/>
      <c r="AA1564" s="419"/>
      <c r="AB1564" s="419"/>
      <c r="AD1564" s="419"/>
      <c r="AE1564" s="419"/>
      <c r="AF1564" s="419"/>
      <c r="AH1564" s="419"/>
      <c r="AI1564" s="419"/>
      <c r="AJ1564" s="419"/>
      <c r="AL1564" s="419"/>
      <c r="AM1564" s="419"/>
      <c r="AN1564" s="403"/>
      <c r="AO1564" s="419"/>
      <c r="AP1564" s="419"/>
      <c r="AQ1564" s="419"/>
      <c r="AR1564" s="419"/>
      <c r="AS1564" s="419"/>
      <c r="AT1564" s="419"/>
      <c r="AU1564" s="419"/>
      <c r="AV1564" s="419"/>
      <c r="AX1564" s="419"/>
      <c r="AY1564" s="419"/>
      <c r="AZ1564" s="419"/>
      <c r="BB1564" s="419"/>
      <c r="BC1564" s="419"/>
      <c r="BD1564" s="419"/>
      <c r="BF1564" s="419"/>
      <c r="BG1564" s="419"/>
      <c r="BH1564" s="419"/>
      <c r="BJ1564" s="419"/>
      <c r="BK1564" s="419"/>
      <c r="BL1564" s="419"/>
      <c r="BN1564" s="419"/>
      <c r="BO1564" s="419"/>
      <c r="BP1564" s="419"/>
      <c r="BR1564" s="419"/>
      <c r="BS1564" s="419"/>
      <c r="BT1564" s="419"/>
      <c r="BV1564" s="419"/>
      <c r="BW1564" s="419"/>
      <c r="BX1564" s="397"/>
      <c r="BZ1564" s="449"/>
      <c r="CB1564" s="419"/>
      <c r="CC1564" s="419"/>
      <c r="CD1564" s="419"/>
      <c r="CF1564" s="419"/>
      <c r="CG1564" s="419"/>
      <c r="CH1564" s="419"/>
    </row>
    <row r="1565" spans="3:86" ht="21" thickBot="1">
      <c r="C1565" s="425"/>
      <c r="P1565" s="431"/>
      <c r="R1565" s="419"/>
      <c r="S1565" s="446"/>
      <c r="T1565" s="419"/>
      <c r="V1565" s="196"/>
      <c r="W1565" s="419"/>
      <c r="X1565" s="419"/>
      <c r="Z1565" s="419"/>
      <c r="AA1565" s="419"/>
      <c r="AB1565" s="419"/>
      <c r="AD1565" s="419"/>
      <c r="AE1565" s="419"/>
      <c r="AF1565" s="419"/>
      <c r="AH1565" s="419"/>
      <c r="AI1565" s="419"/>
      <c r="AJ1565" s="419"/>
      <c r="AL1565" s="419"/>
      <c r="AM1565" s="419"/>
      <c r="AN1565" s="403"/>
      <c r="AO1565" s="419"/>
      <c r="AP1565" s="419"/>
      <c r="AQ1565" s="419"/>
      <c r="AR1565" s="419"/>
      <c r="AS1565" s="419"/>
      <c r="AT1565" s="419"/>
      <c r="AU1565" s="419"/>
      <c r="AV1565" s="419"/>
      <c r="AX1565" s="419"/>
      <c r="AY1565" s="419"/>
      <c r="AZ1565" s="419"/>
      <c r="BB1565" s="419"/>
      <c r="BC1565" s="419"/>
      <c r="BD1565" s="419"/>
      <c r="BF1565" s="419"/>
      <c r="BG1565" s="419"/>
      <c r="BH1565" s="419"/>
      <c r="BJ1565" s="419"/>
      <c r="BK1565" s="419"/>
      <c r="BL1565" s="419"/>
      <c r="BN1565" s="419"/>
      <c r="BO1565" s="419"/>
      <c r="BP1565" s="419"/>
      <c r="BR1565" s="419"/>
      <c r="BS1565" s="419"/>
      <c r="BT1565" s="419"/>
      <c r="BV1565" s="419"/>
      <c r="BW1565" s="419"/>
      <c r="BX1565" s="397"/>
      <c r="BZ1565" s="449"/>
      <c r="CB1565" s="419"/>
      <c r="CC1565" s="419"/>
      <c r="CD1565" s="419"/>
      <c r="CF1565" s="419"/>
      <c r="CG1565" s="419"/>
      <c r="CH1565" s="419"/>
    </row>
    <row r="1566" spans="3:86" ht="21" thickBot="1">
      <c r="C1566" s="425"/>
      <c r="P1566" s="431"/>
      <c r="R1566" s="419"/>
      <c r="S1566" s="446"/>
      <c r="T1566" s="419"/>
      <c r="V1566" s="196"/>
      <c r="W1566" s="419"/>
      <c r="X1566" s="419"/>
      <c r="Z1566" s="419"/>
      <c r="AA1566" s="419"/>
      <c r="AB1566" s="419"/>
      <c r="AD1566" s="419"/>
      <c r="AE1566" s="419"/>
      <c r="AF1566" s="419"/>
      <c r="AH1566" s="419"/>
      <c r="AI1566" s="419"/>
      <c r="AJ1566" s="419"/>
      <c r="AL1566" s="419"/>
      <c r="AM1566" s="419"/>
      <c r="AN1566" s="403"/>
      <c r="AO1566" s="419"/>
      <c r="AP1566" s="419"/>
      <c r="AQ1566" s="419"/>
      <c r="AR1566" s="419"/>
      <c r="AS1566" s="419"/>
      <c r="AT1566" s="419"/>
      <c r="AU1566" s="419"/>
      <c r="AV1566" s="419"/>
      <c r="AX1566" s="419"/>
      <c r="AY1566" s="419"/>
      <c r="AZ1566" s="419"/>
      <c r="BB1566" s="419"/>
      <c r="BC1566" s="419"/>
      <c r="BD1566" s="419"/>
      <c r="BF1566" s="419"/>
      <c r="BG1566" s="419"/>
      <c r="BH1566" s="419"/>
      <c r="BJ1566" s="419"/>
      <c r="BK1566" s="419"/>
      <c r="BL1566" s="419"/>
      <c r="BN1566" s="419"/>
      <c r="BO1566" s="419"/>
      <c r="BP1566" s="419"/>
      <c r="BR1566" s="419"/>
      <c r="BS1566" s="419"/>
      <c r="BT1566" s="419"/>
      <c r="BV1566" s="419"/>
      <c r="BW1566" s="419"/>
      <c r="BX1566" s="397"/>
      <c r="BZ1566" s="449"/>
      <c r="CB1566" s="419"/>
      <c r="CC1566" s="419"/>
      <c r="CD1566" s="419"/>
      <c r="CF1566" s="419"/>
      <c r="CG1566" s="419"/>
      <c r="CH1566" s="419"/>
    </row>
    <row r="1567" spans="3:86" ht="21" thickBot="1">
      <c r="C1567" s="425"/>
      <c r="P1567" s="431"/>
      <c r="R1567" s="419"/>
      <c r="S1567" s="446"/>
      <c r="T1567" s="419"/>
      <c r="V1567" s="196"/>
      <c r="W1567" s="419"/>
      <c r="X1567" s="419"/>
      <c r="Z1567" s="419"/>
      <c r="AA1567" s="419"/>
      <c r="AB1567" s="419"/>
      <c r="AD1567" s="419"/>
      <c r="AE1567" s="419"/>
      <c r="AF1567" s="419"/>
      <c r="AH1567" s="419"/>
      <c r="AI1567" s="419"/>
      <c r="AJ1567" s="419"/>
      <c r="AL1567" s="419"/>
      <c r="AM1567" s="419"/>
      <c r="AN1567" s="403"/>
      <c r="AO1567" s="419"/>
      <c r="AP1567" s="419"/>
      <c r="AQ1567" s="419"/>
      <c r="AR1567" s="419"/>
      <c r="AS1567" s="419"/>
      <c r="AT1567" s="419"/>
      <c r="AU1567" s="419"/>
      <c r="AV1567" s="419"/>
      <c r="AX1567" s="419"/>
      <c r="AY1567" s="419"/>
      <c r="AZ1567" s="419"/>
      <c r="BB1567" s="419"/>
      <c r="BC1567" s="419"/>
      <c r="BD1567" s="419"/>
      <c r="BF1567" s="419"/>
      <c r="BG1567" s="419"/>
      <c r="BH1567" s="419"/>
      <c r="BJ1567" s="419"/>
      <c r="BK1567" s="419"/>
      <c r="BL1567" s="419"/>
      <c r="BN1567" s="419"/>
      <c r="BO1567" s="419"/>
      <c r="BP1567" s="419"/>
      <c r="BR1567" s="419"/>
      <c r="BS1567" s="419"/>
      <c r="BT1567" s="419"/>
      <c r="BV1567" s="419"/>
      <c r="BW1567" s="419"/>
      <c r="BX1567" s="397"/>
      <c r="BZ1567" s="449"/>
      <c r="CB1567" s="419"/>
      <c r="CC1567" s="419"/>
      <c r="CD1567" s="419"/>
      <c r="CF1567" s="419"/>
      <c r="CG1567" s="419"/>
      <c r="CH1567" s="419"/>
    </row>
    <row r="1568" spans="3:86" ht="21" thickBot="1">
      <c r="C1568" s="425"/>
      <c r="P1568" s="431"/>
      <c r="R1568" s="419"/>
      <c r="S1568" s="446"/>
      <c r="T1568" s="419"/>
      <c r="V1568" s="196"/>
      <c r="W1568" s="419"/>
      <c r="X1568" s="419"/>
      <c r="Z1568" s="419"/>
      <c r="AA1568" s="419"/>
      <c r="AB1568" s="419"/>
      <c r="AD1568" s="419"/>
      <c r="AE1568" s="419"/>
      <c r="AF1568" s="419"/>
      <c r="AH1568" s="419"/>
      <c r="AI1568" s="419"/>
      <c r="AJ1568" s="419"/>
      <c r="AL1568" s="419"/>
      <c r="AM1568" s="419"/>
      <c r="AN1568" s="403"/>
      <c r="AO1568" s="419"/>
      <c r="AP1568" s="419"/>
      <c r="AQ1568" s="419"/>
      <c r="AR1568" s="419"/>
      <c r="AS1568" s="419"/>
      <c r="AT1568" s="419"/>
      <c r="AU1568" s="419"/>
      <c r="AV1568" s="419"/>
      <c r="AX1568" s="419"/>
      <c r="AY1568" s="419"/>
      <c r="AZ1568" s="419"/>
      <c r="BB1568" s="419"/>
      <c r="BC1568" s="419"/>
      <c r="BD1568" s="419"/>
      <c r="BF1568" s="419"/>
      <c r="BG1568" s="419"/>
      <c r="BH1568" s="419"/>
      <c r="BJ1568" s="419"/>
      <c r="BK1568" s="419"/>
      <c r="BL1568" s="419"/>
      <c r="BN1568" s="419"/>
      <c r="BO1568" s="419"/>
      <c r="BP1568" s="419"/>
      <c r="BR1568" s="419"/>
      <c r="BS1568" s="419"/>
      <c r="BT1568" s="419"/>
      <c r="BV1568" s="419"/>
      <c r="BW1568" s="419"/>
      <c r="BX1568" s="397"/>
      <c r="BZ1568" s="449"/>
      <c r="CB1568" s="419"/>
      <c r="CC1568" s="419"/>
      <c r="CD1568" s="419"/>
      <c r="CF1568" s="419"/>
      <c r="CG1568" s="419"/>
      <c r="CH1568" s="419"/>
    </row>
    <row r="1569" spans="3:86" ht="21" thickBot="1">
      <c r="C1569" s="425"/>
      <c r="P1569" s="431"/>
      <c r="R1569" s="419"/>
      <c r="S1569" s="446"/>
      <c r="T1569" s="419"/>
      <c r="V1569" s="196"/>
      <c r="W1569" s="419"/>
      <c r="X1569" s="419"/>
      <c r="Z1569" s="419"/>
      <c r="AA1569" s="419"/>
      <c r="AB1569" s="419"/>
      <c r="AD1569" s="419"/>
      <c r="AE1569" s="419"/>
      <c r="AF1569" s="419"/>
      <c r="AH1569" s="419"/>
      <c r="AI1569" s="419"/>
      <c r="AJ1569" s="419"/>
      <c r="AL1569" s="419"/>
      <c r="AM1569" s="419"/>
      <c r="AN1569" s="403"/>
      <c r="AO1569" s="419"/>
      <c r="AP1569" s="419"/>
      <c r="AQ1569" s="419"/>
      <c r="AR1569" s="419"/>
      <c r="AS1569" s="419"/>
      <c r="AT1569" s="419"/>
      <c r="AU1569" s="419"/>
      <c r="AV1569" s="419"/>
      <c r="AX1569" s="419"/>
      <c r="AY1569" s="419"/>
      <c r="AZ1569" s="419"/>
      <c r="BB1569" s="419"/>
      <c r="BC1569" s="419"/>
      <c r="BD1569" s="419"/>
      <c r="BF1569" s="419"/>
      <c r="BG1569" s="419"/>
      <c r="BH1569" s="419"/>
      <c r="BJ1569" s="419"/>
      <c r="BK1569" s="419"/>
      <c r="BL1569" s="419"/>
      <c r="BN1569" s="419"/>
      <c r="BO1569" s="419"/>
      <c r="BP1569" s="419"/>
      <c r="BR1569" s="419"/>
      <c r="BS1569" s="419"/>
      <c r="BT1569" s="419"/>
      <c r="BV1569" s="419"/>
      <c r="BW1569" s="419"/>
      <c r="BX1569" s="397"/>
      <c r="BZ1569" s="449"/>
      <c r="CB1569" s="419"/>
      <c r="CC1569" s="419"/>
      <c r="CD1569" s="419"/>
      <c r="CF1569" s="419"/>
      <c r="CG1569" s="419"/>
      <c r="CH1569" s="419"/>
    </row>
    <row r="1570" spans="3:86" ht="21" thickBot="1">
      <c r="C1570" s="425"/>
      <c r="P1570" s="431"/>
      <c r="R1570" s="419"/>
      <c r="S1570" s="446"/>
      <c r="T1570" s="419"/>
      <c r="V1570" s="196"/>
      <c r="W1570" s="419"/>
      <c r="X1570" s="419"/>
      <c r="Z1570" s="419"/>
      <c r="AA1570" s="419"/>
      <c r="AB1570" s="419"/>
      <c r="AD1570" s="419"/>
      <c r="AE1570" s="419"/>
      <c r="AF1570" s="419"/>
      <c r="AH1570" s="419"/>
      <c r="AI1570" s="419"/>
      <c r="AJ1570" s="419"/>
      <c r="AL1570" s="419"/>
      <c r="AM1570" s="419"/>
      <c r="AN1570" s="403"/>
      <c r="AO1570" s="419"/>
      <c r="AP1570" s="419"/>
      <c r="AQ1570" s="419"/>
      <c r="AR1570" s="419"/>
      <c r="AS1570" s="419"/>
      <c r="AT1570" s="419"/>
      <c r="AU1570" s="419"/>
      <c r="AV1570" s="419"/>
      <c r="AX1570" s="419"/>
      <c r="AY1570" s="419"/>
      <c r="AZ1570" s="419"/>
      <c r="BB1570" s="419"/>
      <c r="BC1570" s="419"/>
      <c r="BD1570" s="419"/>
      <c r="BF1570" s="419"/>
      <c r="BG1570" s="419"/>
      <c r="BH1570" s="419"/>
      <c r="BJ1570" s="419"/>
      <c r="BK1570" s="419"/>
      <c r="BL1570" s="419"/>
      <c r="BN1570" s="419"/>
      <c r="BO1570" s="419"/>
      <c r="BP1570" s="419"/>
      <c r="BR1570" s="419"/>
      <c r="BS1570" s="419"/>
      <c r="BT1570" s="419"/>
      <c r="BV1570" s="419"/>
      <c r="BW1570" s="419"/>
      <c r="BX1570" s="397"/>
      <c r="BZ1570" s="449"/>
      <c r="CB1570" s="419"/>
      <c r="CC1570" s="419"/>
      <c r="CD1570" s="419"/>
      <c r="CF1570" s="419"/>
      <c r="CG1570" s="419"/>
      <c r="CH1570" s="419"/>
    </row>
    <row r="1571" spans="3:86" ht="21" thickBot="1">
      <c r="C1571" s="425"/>
      <c r="P1571" s="431"/>
      <c r="R1571" s="419"/>
      <c r="S1571" s="446"/>
      <c r="T1571" s="419"/>
      <c r="V1571" s="196"/>
      <c r="W1571" s="419"/>
      <c r="X1571" s="419"/>
      <c r="Z1571" s="419"/>
      <c r="AA1571" s="419"/>
      <c r="AB1571" s="419"/>
      <c r="AD1571" s="419"/>
      <c r="AE1571" s="419"/>
      <c r="AF1571" s="419"/>
      <c r="AH1571" s="419"/>
      <c r="AI1571" s="419"/>
      <c r="AJ1571" s="419"/>
      <c r="AL1571" s="419"/>
      <c r="AM1571" s="419"/>
      <c r="AN1571" s="403"/>
      <c r="AO1571" s="419"/>
      <c r="AP1571" s="419"/>
      <c r="AQ1571" s="419"/>
      <c r="AR1571" s="419"/>
      <c r="AS1571" s="419"/>
      <c r="AT1571" s="419"/>
      <c r="AU1571" s="419"/>
      <c r="AV1571" s="419"/>
      <c r="AX1571" s="419"/>
      <c r="AY1571" s="419"/>
      <c r="AZ1571" s="419"/>
      <c r="BB1571" s="419"/>
      <c r="BC1571" s="419"/>
      <c r="BD1571" s="419"/>
      <c r="BF1571" s="419"/>
      <c r="BG1571" s="419"/>
      <c r="BH1571" s="419"/>
      <c r="BJ1571" s="419"/>
      <c r="BK1571" s="419"/>
      <c r="BL1571" s="419"/>
      <c r="BN1571" s="419"/>
      <c r="BO1571" s="419"/>
      <c r="BP1571" s="419"/>
      <c r="BR1571" s="419"/>
      <c r="BS1571" s="419"/>
      <c r="BT1571" s="419"/>
      <c r="BV1571" s="419"/>
      <c r="BW1571" s="419"/>
      <c r="BX1571" s="397"/>
      <c r="BZ1571" s="449"/>
      <c r="CB1571" s="419"/>
      <c r="CC1571" s="419"/>
      <c r="CD1571" s="419"/>
      <c r="CF1571" s="419"/>
      <c r="CG1571" s="419"/>
      <c r="CH1571" s="419"/>
    </row>
    <row r="1572" spans="3:86" ht="21" thickBot="1">
      <c r="C1572" s="425"/>
      <c r="P1572" s="431"/>
      <c r="R1572" s="419"/>
      <c r="S1572" s="446"/>
      <c r="T1572" s="419"/>
      <c r="V1572" s="196"/>
      <c r="W1572" s="419"/>
      <c r="X1572" s="419"/>
      <c r="Z1572" s="419"/>
      <c r="AA1572" s="419"/>
      <c r="AB1572" s="419"/>
      <c r="AD1572" s="419"/>
      <c r="AE1572" s="419"/>
      <c r="AF1572" s="419"/>
      <c r="AH1572" s="419"/>
      <c r="AI1572" s="419"/>
      <c r="AJ1572" s="419"/>
      <c r="AL1572" s="419"/>
      <c r="AM1572" s="419"/>
      <c r="AN1572" s="403"/>
      <c r="AO1572" s="419"/>
      <c r="AP1572" s="419"/>
      <c r="AQ1572" s="419"/>
      <c r="AR1572" s="419"/>
      <c r="AS1572" s="419"/>
      <c r="AT1572" s="419"/>
      <c r="AU1572" s="419"/>
      <c r="AV1572" s="419"/>
      <c r="AX1572" s="419"/>
      <c r="AY1572" s="419"/>
      <c r="AZ1572" s="419"/>
      <c r="BB1572" s="419"/>
      <c r="BC1572" s="419"/>
      <c r="BD1572" s="419"/>
      <c r="BF1572" s="419"/>
      <c r="BG1572" s="419"/>
      <c r="BH1572" s="419"/>
      <c r="BJ1572" s="419"/>
      <c r="BK1572" s="419"/>
      <c r="BL1572" s="419"/>
      <c r="BN1572" s="419"/>
      <c r="BO1572" s="419"/>
      <c r="BP1572" s="419"/>
      <c r="BR1572" s="419"/>
      <c r="BS1572" s="419"/>
      <c r="BT1572" s="419"/>
      <c r="BV1572" s="419"/>
      <c r="BW1572" s="419"/>
      <c r="BX1572" s="397"/>
      <c r="BZ1572" s="449"/>
      <c r="CB1572" s="419"/>
      <c r="CC1572" s="419"/>
      <c r="CD1572" s="419"/>
      <c r="CF1572" s="419"/>
      <c r="CG1572" s="419"/>
      <c r="CH1572" s="419"/>
    </row>
    <row r="1573" spans="3:86" ht="21" thickBot="1">
      <c r="C1573" s="425"/>
      <c r="P1573" s="431"/>
      <c r="R1573" s="419"/>
      <c r="S1573" s="446"/>
      <c r="T1573" s="419"/>
      <c r="V1573" s="196"/>
      <c r="W1573" s="419"/>
      <c r="X1573" s="419"/>
      <c r="Z1573" s="419"/>
      <c r="AA1573" s="419"/>
      <c r="AB1573" s="419"/>
      <c r="AD1573" s="419"/>
      <c r="AE1573" s="419"/>
      <c r="AF1573" s="419"/>
      <c r="AH1573" s="419"/>
      <c r="AI1573" s="419"/>
      <c r="AJ1573" s="419"/>
      <c r="AL1573" s="419"/>
      <c r="AM1573" s="419"/>
      <c r="AN1573" s="403"/>
      <c r="AO1573" s="419"/>
      <c r="AP1573" s="419"/>
      <c r="AQ1573" s="419"/>
      <c r="AR1573" s="419"/>
      <c r="AS1573" s="419"/>
      <c r="AT1573" s="419"/>
      <c r="AU1573" s="419"/>
      <c r="AV1573" s="419"/>
      <c r="AX1573" s="419"/>
      <c r="AY1573" s="419"/>
      <c r="AZ1573" s="419"/>
      <c r="BB1573" s="419"/>
      <c r="BC1573" s="419"/>
      <c r="BD1573" s="419"/>
      <c r="BF1573" s="419"/>
      <c r="BG1573" s="419"/>
      <c r="BH1573" s="419"/>
      <c r="BJ1573" s="419"/>
      <c r="BK1573" s="419"/>
      <c r="BL1573" s="419"/>
      <c r="BN1573" s="419"/>
      <c r="BO1573" s="419"/>
      <c r="BP1573" s="419"/>
      <c r="BR1573" s="419"/>
      <c r="BS1573" s="419"/>
      <c r="BT1573" s="419"/>
      <c r="BV1573" s="419"/>
      <c r="BW1573" s="419"/>
      <c r="BX1573" s="397"/>
      <c r="BZ1573" s="449"/>
      <c r="CB1573" s="419"/>
      <c r="CC1573" s="419"/>
      <c r="CD1573" s="419"/>
      <c r="CF1573" s="419"/>
      <c r="CG1573" s="419"/>
      <c r="CH1573" s="419"/>
    </row>
    <row r="1574" spans="3:86" ht="21" thickBot="1">
      <c r="C1574" s="425"/>
      <c r="P1574" s="431"/>
      <c r="R1574" s="419"/>
      <c r="S1574" s="446"/>
      <c r="T1574" s="419"/>
      <c r="V1574" s="196"/>
      <c r="W1574" s="419"/>
      <c r="X1574" s="419"/>
      <c r="Z1574" s="419"/>
      <c r="AA1574" s="419"/>
      <c r="AB1574" s="419"/>
      <c r="AD1574" s="419"/>
      <c r="AE1574" s="419"/>
      <c r="AF1574" s="419"/>
      <c r="AH1574" s="419"/>
      <c r="AI1574" s="419"/>
      <c r="AJ1574" s="419"/>
      <c r="AL1574" s="419"/>
      <c r="AM1574" s="419"/>
      <c r="AN1574" s="403"/>
      <c r="AO1574" s="419"/>
      <c r="AP1574" s="419"/>
      <c r="AQ1574" s="419"/>
      <c r="AR1574" s="419"/>
      <c r="AS1574" s="419"/>
      <c r="AT1574" s="419"/>
      <c r="AU1574" s="419"/>
      <c r="AV1574" s="419"/>
      <c r="AX1574" s="419"/>
      <c r="AY1574" s="419"/>
      <c r="AZ1574" s="419"/>
      <c r="BB1574" s="419"/>
      <c r="BC1574" s="419"/>
      <c r="BD1574" s="419"/>
      <c r="BF1574" s="419"/>
      <c r="BG1574" s="419"/>
      <c r="BH1574" s="419"/>
      <c r="BJ1574" s="419"/>
      <c r="BK1574" s="419"/>
      <c r="BL1574" s="419"/>
      <c r="BN1574" s="419"/>
      <c r="BO1574" s="419"/>
      <c r="BP1574" s="419"/>
      <c r="BR1574" s="419"/>
      <c r="BS1574" s="419"/>
      <c r="BT1574" s="419"/>
      <c r="BV1574" s="419"/>
      <c r="BW1574" s="419"/>
      <c r="BX1574" s="397"/>
      <c r="BZ1574" s="449"/>
      <c r="CB1574" s="419"/>
      <c r="CC1574" s="419"/>
      <c r="CD1574" s="419"/>
      <c r="CF1574" s="419"/>
      <c r="CG1574" s="419"/>
      <c r="CH1574" s="419"/>
    </row>
    <row r="1575" spans="3:86" ht="21" thickBot="1">
      <c r="C1575" s="425"/>
      <c r="P1575" s="431"/>
      <c r="R1575" s="419"/>
      <c r="S1575" s="446"/>
      <c r="T1575" s="419"/>
      <c r="V1575" s="196"/>
      <c r="W1575" s="419"/>
      <c r="X1575" s="419"/>
      <c r="Z1575" s="419"/>
      <c r="AA1575" s="419"/>
      <c r="AB1575" s="419"/>
      <c r="AD1575" s="419"/>
      <c r="AE1575" s="419"/>
      <c r="AF1575" s="419"/>
      <c r="AH1575" s="419"/>
      <c r="AI1575" s="419"/>
      <c r="AJ1575" s="419"/>
      <c r="AL1575" s="419"/>
      <c r="AM1575" s="419"/>
      <c r="AN1575" s="403"/>
      <c r="AO1575" s="419"/>
      <c r="AP1575" s="419"/>
      <c r="AQ1575" s="419"/>
      <c r="AR1575" s="419"/>
      <c r="AS1575" s="419"/>
      <c r="AT1575" s="419"/>
      <c r="AU1575" s="419"/>
      <c r="AV1575" s="419"/>
      <c r="AX1575" s="419"/>
      <c r="AY1575" s="419"/>
      <c r="AZ1575" s="419"/>
      <c r="BB1575" s="419"/>
      <c r="BC1575" s="419"/>
      <c r="BD1575" s="419"/>
      <c r="BF1575" s="419"/>
      <c r="BG1575" s="419"/>
      <c r="BH1575" s="419"/>
      <c r="BJ1575" s="419"/>
      <c r="BK1575" s="419"/>
      <c r="BL1575" s="419"/>
      <c r="BN1575" s="419"/>
      <c r="BO1575" s="419"/>
      <c r="BP1575" s="419"/>
      <c r="BR1575" s="419"/>
      <c r="BS1575" s="419"/>
      <c r="BT1575" s="419"/>
      <c r="BV1575" s="419"/>
      <c r="BW1575" s="419"/>
      <c r="BX1575" s="397"/>
      <c r="BZ1575" s="449"/>
      <c r="CB1575" s="419"/>
      <c r="CC1575" s="419"/>
      <c r="CD1575" s="419"/>
      <c r="CF1575" s="419"/>
      <c r="CG1575" s="419"/>
      <c r="CH1575" s="419"/>
    </row>
    <row r="1576" spans="3:86" ht="21" thickBot="1">
      <c r="C1576" s="425"/>
      <c r="P1576" s="431"/>
      <c r="R1576" s="419"/>
      <c r="S1576" s="446"/>
      <c r="T1576" s="419"/>
      <c r="V1576" s="196"/>
      <c r="W1576" s="419"/>
      <c r="X1576" s="419"/>
      <c r="Z1576" s="419"/>
      <c r="AA1576" s="419"/>
      <c r="AB1576" s="419"/>
      <c r="AD1576" s="419"/>
      <c r="AE1576" s="419"/>
      <c r="AF1576" s="419"/>
      <c r="AH1576" s="419"/>
      <c r="AI1576" s="419"/>
      <c r="AJ1576" s="419"/>
      <c r="AL1576" s="419"/>
      <c r="AM1576" s="419"/>
      <c r="AN1576" s="403"/>
      <c r="AO1576" s="419"/>
      <c r="AP1576" s="419"/>
      <c r="AQ1576" s="419"/>
      <c r="AR1576" s="419"/>
      <c r="AS1576" s="419"/>
      <c r="AT1576" s="419"/>
      <c r="AU1576" s="419"/>
      <c r="AV1576" s="419"/>
      <c r="AX1576" s="419"/>
      <c r="AY1576" s="419"/>
      <c r="AZ1576" s="419"/>
      <c r="BB1576" s="419"/>
      <c r="BC1576" s="419"/>
      <c r="BD1576" s="419"/>
      <c r="BF1576" s="419"/>
      <c r="BG1576" s="419"/>
      <c r="BH1576" s="419"/>
      <c r="BJ1576" s="419"/>
      <c r="BK1576" s="419"/>
      <c r="BL1576" s="419"/>
      <c r="BN1576" s="419"/>
      <c r="BO1576" s="419"/>
      <c r="BP1576" s="419"/>
      <c r="BR1576" s="419"/>
      <c r="BS1576" s="419"/>
      <c r="BT1576" s="419"/>
      <c r="BV1576" s="419"/>
      <c r="BW1576" s="419"/>
      <c r="BX1576" s="397"/>
      <c r="BZ1576" s="449"/>
      <c r="CB1576" s="419"/>
      <c r="CC1576" s="419"/>
      <c r="CD1576" s="419"/>
      <c r="CF1576" s="419"/>
      <c r="CG1576" s="419"/>
      <c r="CH1576" s="419"/>
    </row>
    <row r="1577" spans="3:86" ht="21" thickBot="1">
      <c r="C1577" s="425"/>
      <c r="P1577" s="431"/>
      <c r="R1577" s="419"/>
      <c r="S1577" s="446"/>
      <c r="T1577" s="419"/>
      <c r="V1577" s="196"/>
      <c r="W1577" s="419"/>
      <c r="X1577" s="419"/>
      <c r="Z1577" s="419"/>
      <c r="AA1577" s="419"/>
      <c r="AB1577" s="419"/>
      <c r="AD1577" s="419"/>
      <c r="AE1577" s="419"/>
      <c r="AF1577" s="419"/>
      <c r="AH1577" s="419"/>
      <c r="AI1577" s="419"/>
      <c r="AJ1577" s="419"/>
      <c r="AL1577" s="419"/>
      <c r="AM1577" s="419"/>
      <c r="AN1577" s="403"/>
      <c r="AO1577" s="419"/>
      <c r="AP1577" s="419"/>
      <c r="AQ1577" s="419"/>
      <c r="AR1577" s="419"/>
      <c r="AS1577" s="419"/>
      <c r="AT1577" s="419"/>
      <c r="AU1577" s="419"/>
      <c r="AV1577" s="419"/>
      <c r="AX1577" s="419"/>
      <c r="AY1577" s="419"/>
      <c r="AZ1577" s="419"/>
      <c r="BB1577" s="419"/>
      <c r="BC1577" s="419"/>
      <c r="BD1577" s="419"/>
      <c r="BF1577" s="419"/>
      <c r="BG1577" s="419"/>
      <c r="BH1577" s="419"/>
      <c r="BJ1577" s="419"/>
      <c r="BK1577" s="419"/>
      <c r="BL1577" s="419"/>
      <c r="BN1577" s="419"/>
      <c r="BO1577" s="419"/>
      <c r="BP1577" s="419"/>
      <c r="BR1577" s="419"/>
      <c r="BS1577" s="419"/>
      <c r="BT1577" s="419"/>
      <c r="BV1577" s="419"/>
      <c r="BW1577" s="419"/>
      <c r="BX1577" s="397"/>
      <c r="BZ1577" s="449"/>
      <c r="CB1577" s="419"/>
      <c r="CC1577" s="419"/>
      <c r="CD1577" s="419"/>
      <c r="CF1577" s="419"/>
      <c r="CG1577" s="419"/>
      <c r="CH1577" s="419"/>
    </row>
    <row r="1578" spans="3:86" ht="21" thickBot="1">
      <c r="C1578" s="425"/>
      <c r="P1578" s="431"/>
      <c r="R1578" s="419"/>
      <c r="S1578" s="446"/>
      <c r="T1578" s="419"/>
      <c r="V1578" s="196"/>
      <c r="W1578" s="419"/>
      <c r="X1578" s="419"/>
      <c r="Z1578" s="419"/>
      <c r="AA1578" s="419"/>
      <c r="AB1578" s="419"/>
      <c r="AD1578" s="419"/>
      <c r="AE1578" s="419"/>
      <c r="AF1578" s="419"/>
      <c r="AH1578" s="419"/>
      <c r="AI1578" s="419"/>
      <c r="AJ1578" s="419"/>
      <c r="AL1578" s="419"/>
      <c r="AM1578" s="419"/>
      <c r="AN1578" s="403"/>
      <c r="AO1578" s="419"/>
      <c r="AP1578" s="419"/>
      <c r="AQ1578" s="419"/>
      <c r="AR1578" s="419"/>
      <c r="AS1578" s="419"/>
      <c r="AT1578" s="419"/>
      <c r="AU1578" s="419"/>
      <c r="AV1578" s="419"/>
      <c r="AX1578" s="419"/>
      <c r="AY1578" s="419"/>
      <c r="AZ1578" s="419"/>
      <c r="BB1578" s="419"/>
      <c r="BC1578" s="419"/>
      <c r="BD1578" s="419"/>
      <c r="BF1578" s="419"/>
      <c r="BG1578" s="419"/>
      <c r="BH1578" s="419"/>
      <c r="BJ1578" s="419"/>
      <c r="BK1578" s="419"/>
      <c r="BL1578" s="419"/>
      <c r="BN1578" s="419"/>
      <c r="BO1578" s="419"/>
      <c r="BP1578" s="419"/>
      <c r="BR1578" s="419"/>
      <c r="BS1578" s="419"/>
      <c r="BT1578" s="419"/>
      <c r="BV1578" s="419"/>
      <c r="BW1578" s="419"/>
      <c r="BX1578" s="397"/>
      <c r="BZ1578" s="449"/>
      <c r="CB1578" s="419"/>
      <c r="CC1578" s="419"/>
      <c r="CD1578" s="419"/>
      <c r="CF1578" s="419"/>
      <c r="CG1578" s="419"/>
      <c r="CH1578" s="419"/>
    </row>
    <row r="1579" spans="3:86" ht="21" thickBot="1">
      <c r="C1579" s="425"/>
      <c r="P1579" s="431"/>
      <c r="R1579" s="419"/>
      <c r="S1579" s="446"/>
      <c r="T1579" s="419"/>
      <c r="V1579" s="196"/>
      <c r="W1579" s="419"/>
      <c r="X1579" s="419"/>
      <c r="Z1579" s="419"/>
      <c r="AA1579" s="419"/>
      <c r="AB1579" s="419"/>
      <c r="AD1579" s="419"/>
      <c r="AE1579" s="419"/>
      <c r="AF1579" s="419"/>
      <c r="AH1579" s="419"/>
      <c r="AI1579" s="419"/>
      <c r="AJ1579" s="419"/>
      <c r="AL1579" s="419"/>
      <c r="AM1579" s="419"/>
      <c r="AN1579" s="403"/>
      <c r="AO1579" s="419"/>
      <c r="AP1579" s="419"/>
      <c r="AQ1579" s="419"/>
      <c r="AR1579" s="419"/>
      <c r="AS1579" s="419"/>
      <c r="AT1579" s="419"/>
      <c r="AU1579" s="419"/>
      <c r="AV1579" s="419"/>
      <c r="AX1579" s="419"/>
      <c r="AY1579" s="419"/>
      <c r="AZ1579" s="419"/>
      <c r="BB1579" s="419"/>
      <c r="BC1579" s="419"/>
      <c r="BD1579" s="419"/>
      <c r="BF1579" s="419"/>
      <c r="BG1579" s="419"/>
      <c r="BH1579" s="419"/>
      <c r="BJ1579" s="419"/>
      <c r="BK1579" s="419"/>
      <c r="BL1579" s="419"/>
      <c r="BN1579" s="419"/>
      <c r="BO1579" s="419"/>
      <c r="BP1579" s="419"/>
      <c r="BR1579" s="419"/>
      <c r="BS1579" s="419"/>
      <c r="BT1579" s="419"/>
      <c r="BV1579" s="419"/>
      <c r="BW1579" s="419"/>
      <c r="BX1579" s="397"/>
      <c r="BZ1579" s="449"/>
      <c r="CB1579" s="419"/>
      <c r="CC1579" s="419"/>
      <c r="CD1579" s="419"/>
      <c r="CF1579" s="419"/>
      <c r="CG1579" s="419"/>
      <c r="CH1579" s="419"/>
    </row>
    <row r="1580" spans="3:86" ht="21" thickBot="1">
      <c r="C1580" s="425"/>
      <c r="P1580" s="431"/>
      <c r="R1580" s="419"/>
      <c r="S1580" s="446"/>
      <c r="T1580" s="419"/>
      <c r="V1580" s="196"/>
      <c r="W1580" s="419"/>
      <c r="X1580" s="419"/>
      <c r="Z1580" s="419"/>
      <c r="AA1580" s="419"/>
      <c r="AB1580" s="419"/>
      <c r="AD1580" s="419"/>
      <c r="AE1580" s="419"/>
      <c r="AF1580" s="419"/>
      <c r="AH1580" s="419"/>
      <c r="AI1580" s="419"/>
      <c r="AJ1580" s="419"/>
      <c r="AL1580" s="419"/>
      <c r="AM1580" s="419"/>
      <c r="AN1580" s="403"/>
      <c r="AO1580" s="419"/>
      <c r="AP1580" s="419"/>
      <c r="AQ1580" s="419"/>
      <c r="AR1580" s="419"/>
      <c r="AS1580" s="419"/>
      <c r="AT1580" s="419"/>
      <c r="AU1580" s="419"/>
      <c r="AV1580" s="419"/>
      <c r="AX1580" s="419"/>
      <c r="AY1580" s="419"/>
      <c r="AZ1580" s="419"/>
      <c r="BB1580" s="419"/>
      <c r="BC1580" s="419"/>
      <c r="BD1580" s="419"/>
      <c r="BF1580" s="419"/>
      <c r="BG1580" s="419"/>
      <c r="BH1580" s="419"/>
      <c r="BJ1580" s="419"/>
      <c r="BK1580" s="419"/>
      <c r="BL1580" s="419"/>
      <c r="BN1580" s="419"/>
      <c r="BO1580" s="419"/>
      <c r="BP1580" s="419"/>
      <c r="BR1580" s="419"/>
      <c r="BS1580" s="419"/>
      <c r="BT1580" s="419"/>
      <c r="BV1580" s="419"/>
      <c r="BW1580" s="419"/>
      <c r="BX1580" s="397"/>
      <c r="BZ1580" s="449"/>
      <c r="CB1580" s="419"/>
      <c r="CC1580" s="419"/>
      <c r="CD1580" s="419"/>
      <c r="CF1580" s="419"/>
      <c r="CG1580" s="419"/>
      <c r="CH1580" s="419"/>
    </row>
    <row r="1581" spans="3:86" ht="21" thickBot="1">
      <c r="C1581" s="425"/>
      <c r="P1581" s="431"/>
      <c r="R1581" s="419"/>
      <c r="S1581" s="446"/>
      <c r="T1581" s="419"/>
      <c r="V1581" s="196"/>
      <c r="W1581" s="419"/>
      <c r="X1581" s="419"/>
      <c r="Z1581" s="419"/>
      <c r="AA1581" s="419"/>
      <c r="AB1581" s="419"/>
      <c r="AD1581" s="419"/>
      <c r="AE1581" s="419"/>
      <c r="AF1581" s="419"/>
      <c r="AH1581" s="419"/>
      <c r="AI1581" s="419"/>
      <c r="AJ1581" s="419"/>
      <c r="AL1581" s="419"/>
      <c r="AM1581" s="419"/>
      <c r="AN1581" s="403"/>
      <c r="AO1581" s="419"/>
      <c r="AP1581" s="419"/>
      <c r="AQ1581" s="419"/>
      <c r="AR1581" s="419"/>
      <c r="AS1581" s="419"/>
      <c r="AT1581" s="419"/>
      <c r="AU1581" s="419"/>
      <c r="AV1581" s="419"/>
      <c r="AX1581" s="419"/>
      <c r="AY1581" s="419"/>
      <c r="AZ1581" s="419"/>
      <c r="BB1581" s="419"/>
      <c r="BC1581" s="419"/>
      <c r="BD1581" s="419"/>
      <c r="BF1581" s="419"/>
      <c r="BG1581" s="419"/>
      <c r="BH1581" s="419"/>
      <c r="BJ1581" s="419"/>
      <c r="BK1581" s="419"/>
      <c r="BL1581" s="419"/>
      <c r="BN1581" s="419"/>
      <c r="BO1581" s="419"/>
      <c r="BP1581" s="419"/>
      <c r="BR1581" s="419"/>
      <c r="BS1581" s="419"/>
      <c r="BT1581" s="419"/>
      <c r="BV1581" s="419"/>
      <c r="BW1581" s="419"/>
      <c r="BX1581" s="397"/>
      <c r="BZ1581" s="449"/>
      <c r="CB1581" s="419"/>
      <c r="CC1581" s="419"/>
      <c r="CD1581" s="419"/>
      <c r="CF1581" s="419"/>
      <c r="CG1581" s="419"/>
      <c r="CH1581" s="419"/>
    </row>
    <row r="1582" spans="3:86" ht="21" thickBot="1">
      <c r="C1582" s="425"/>
      <c r="P1582" s="431"/>
      <c r="R1582" s="419"/>
      <c r="S1582" s="446"/>
      <c r="T1582" s="419"/>
      <c r="V1582" s="196"/>
      <c r="W1582" s="419"/>
      <c r="X1582" s="419"/>
      <c r="Z1582" s="419"/>
      <c r="AA1582" s="419"/>
      <c r="AB1582" s="419"/>
      <c r="AD1582" s="419"/>
      <c r="AE1582" s="419"/>
      <c r="AF1582" s="419"/>
      <c r="AH1582" s="419"/>
      <c r="AI1582" s="419"/>
      <c r="AJ1582" s="419"/>
      <c r="AL1582" s="419"/>
      <c r="AM1582" s="419"/>
      <c r="AN1582" s="403"/>
      <c r="AO1582" s="419"/>
      <c r="AP1582" s="419"/>
      <c r="AQ1582" s="419"/>
      <c r="AR1582" s="419"/>
      <c r="AS1582" s="419"/>
      <c r="AT1582" s="419"/>
      <c r="AU1582" s="419"/>
      <c r="AV1582" s="419"/>
      <c r="AX1582" s="419"/>
      <c r="AY1582" s="419"/>
      <c r="AZ1582" s="419"/>
      <c r="BB1582" s="419"/>
      <c r="BC1582" s="419"/>
      <c r="BD1582" s="419"/>
      <c r="BF1582" s="419"/>
      <c r="BG1582" s="419"/>
      <c r="BH1582" s="419"/>
      <c r="BJ1582" s="419"/>
      <c r="BK1582" s="419"/>
      <c r="BL1582" s="419"/>
      <c r="BN1582" s="419"/>
      <c r="BO1582" s="419"/>
      <c r="BP1582" s="419"/>
      <c r="BR1582" s="419"/>
      <c r="BS1582" s="419"/>
      <c r="BT1582" s="419"/>
      <c r="BV1582" s="419"/>
      <c r="BW1582" s="419"/>
      <c r="BX1582" s="397"/>
      <c r="BZ1582" s="449"/>
      <c r="CB1582" s="419"/>
      <c r="CC1582" s="419"/>
      <c r="CD1582" s="419"/>
      <c r="CF1582" s="419"/>
      <c r="CG1582" s="419"/>
      <c r="CH1582" s="419"/>
    </row>
    <row r="1583" spans="3:86" ht="21" thickBot="1">
      <c r="C1583" s="425"/>
      <c r="P1583" s="431"/>
      <c r="R1583" s="419"/>
      <c r="S1583" s="446"/>
      <c r="T1583" s="419"/>
      <c r="V1583" s="196"/>
      <c r="W1583" s="419"/>
      <c r="X1583" s="419"/>
      <c r="Z1583" s="419"/>
      <c r="AA1583" s="419"/>
      <c r="AB1583" s="419"/>
      <c r="AD1583" s="419"/>
      <c r="AE1583" s="419"/>
      <c r="AF1583" s="419"/>
      <c r="AH1583" s="419"/>
      <c r="AI1583" s="419"/>
      <c r="AJ1583" s="419"/>
      <c r="AL1583" s="419"/>
      <c r="AM1583" s="419"/>
      <c r="AN1583" s="403"/>
      <c r="AO1583" s="419"/>
      <c r="AP1583" s="419"/>
      <c r="AQ1583" s="419"/>
      <c r="AR1583" s="419"/>
      <c r="AS1583" s="419"/>
      <c r="AT1583" s="419"/>
      <c r="AU1583" s="419"/>
      <c r="AV1583" s="419"/>
      <c r="AX1583" s="419"/>
      <c r="AY1583" s="419"/>
      <c r="AZ1583" s="419"/>
      <c r="BB1583" s="419"/>
      <c r="BC1583" s="419"/>
      <c r="BD1583" s="419"/>
      <c r="BF1583" s="419"/>
      <c r="BG1583" s="419"/>
      <c r="BH1583" s="419"/>
      <c r="BJ1583" s="419"/>
      <c r="BK1583" s="419"/>
      <c r="BL1583" s="419"/>
      <c r="BN1583" s="419"/>
      <c r="BO1583" s="419"/>
      <c r="BP1583" s="419"/>
      <c r="BR1583" s="419"/>
      <c r="BS1583" s="419"/>
      <c r="BT1583" s="419"/>
      <c r="BV1583" s="419"/>
      <c r="BW1583" s="419"/>
      <c r="BX1583" s="397"/>
      <c r="BZ1583" s="449"/>
      <c r="CB1583" s="419"/>
      <c r="CC1583" s="419"/>
      <c r="CD1583" s="419"/>
      <c r="CF1583" s="419"/>
      <c r="CG1583" s="419"/>
      <c r="CH1583" s="419"/>
    </row>
    <row r="1584" spans="3:86" ht="21" thickBot="1">
      <c r="C1584" s="425"/>
      <c r="P1584" s="431"/>
      <c r="R1584" s="419"/>
      <c r="S1584" s="446"/>
      <c r="T1584" s="419"/>
      <c r="V1584" s="196"/>
      <c r="W1584" s="419"/>
      <c r="X1584" s="419"/>
      <c r="Z1584" s="419"/>
      <c r="AA1584" s="419"/>
      <c r="AB1584" s="419"/>
      <c r="AD1584" s="419"/>
      <c r="AE1584" s="419"/>
      <c r="AF1584" s="419"/>
      <c r="AH1584" s="419"/>
      <c r="AI1584" s="419"/>
      <c r="AJ1584" s="419"/>
      <c r="AL1584" s="419"/>
      <c r="AM1584" s="419"/>
      <c r="AN1584" s="403"/>
      <c r="AO1584" s="419"/>
      <c r="AP1584" s="419"/>
      <c r="AQ1584" s="419"/>
      <c r="AR1584" s="419"/>
      <c r="AS1584" s="419"/>
      <c r="AT1584" s="419"/>
      <c r="AU1584" s="419"/>
      <c r="AV1584" s="419"/>
      <c r="AX1584" s="419"/>
      <c r="AY1584" s="419"/>
      <c r="AZ1584" s="419"/>
      <c r="BB1584" s="419"/>
      <c r="BC1584" s="419"/>
      <c r="BD1584" s="419"/>
      <c r="BF1584" s="419"/>
      <c r="BG1584" s="419"/>
      <c r="BH1584" s="419"/>
      <c r="BJ1584" s="419"/>
      <c r="BK1584" s="419"/>
      <c r="BL1584" s="419"/>
      <c r="BN1584" s="419"/>
      <c r="BO1584" s="419"/>
      <c r="BP1584" s="419"/>
      <c r="BR1584" s="419"/>
      <c r="BS1584" s="419"/>
      <c r="BT1584" s="419"/>
      <c r="BV1584" s="419"/>
      <c r="BW1584" s="419"/>
      <c r="BX1584" s="397"/>
      <c r="BZ1584" s="449"/>
      <c r="CB1584" s="419"/>
      <c r="CC1584" s="419"/>
      <c r="CD1584" s="419"/>
      <c r="CF1584" s="419"/>
      <c r="CG1584" s="419"/>
      <c r="CH1584" s="419"/>
    </row>
    <row r="1585" spans="3:86" ht="21" thickBot="1">
      <c r="C1585" s="425"/>
      <c r="P1585" s="431"/>
      <c r="R1585" s="419"/>
      <c r="S1585" s="446"/>
      <c r="T1585" s="419"/>
      <c r="V1585" s="196"/>
      <c r="W1585" s="419"/>
      <c r="X1585" s="419"/>
      <c r="Z1585" s="419"/>
      <c r="AA1585" s="419"/>
      <c r="AB1585" s="419"/>
      <c r="AD1585" s="419"/>
      <c r="AE1585" s="419"/>
      <c r="AF1585" s="419"/>
      <c r="AH1585" s="419"/>
      <c r="AI1585" s="419"/>
      <c r="AJ1585" s="419"/>
      <c r="AL1585" s="419"/>
      <c r="AM1585" s="419"/>
      <c r="AN1585" s="403"/>
      <c r="AO1585" s="419"/>
      <c r="AP1585" s="419"/>
      <c r="AQ1585" s="419"/>
      <c r="AR1585" s="419"/>
      <c r="AS1585" s="419"/>
      <c r="AT1585" s="419"/>
      <c r="AU1585" s="419"/>
      <c r="AV1585" s="419"/>
      <c r="AX1585" s="419"/>
      <c r="AY1585" s="419"/>
      <c r="AZ1585" s="419"/>
      <c r="BB1585" s="419"/>
      <c r="BC1585" s="419"/>
      <c r="BD1585" s="419"/>
      <c r="BF1585" s="419"/>
      <c r="BG1585" s="419"/>
      <c r="BH1585" s="419"/>
      <c r="BJ1585" s="419"/>
      <c r="BK1585" s="419"/>
      <c r="BL1585" s="419"/>
      <c r="BN1585" s="419"/>
      <c r="BO1585" s="419"/>
      <c r="BP1585" s="419"/>
      <c r="BR1585" s="419"/>
      <c r="BS1585" s="419"/>
      <c r="BT1585" s="419"/>
      <c r="BV1585" s="419"/>
      <c r="BW1585" s="419"/>
      <c r="BX1585" s="397"/>
      <c r="BZ1585" s="449"/>
      <c r="CB1585" s="419"/>
      <c r="CC1585" s="419"/>
      <c r="CD1585" s="419"/>
      <c r="CF1585" s="419"/>
      <c r="CG1585" s="419"/>
      <c r="CH1585" s="419"/>
    </row>
    <row r="1586" spans="3:86" ht="21" thickBot="1">
      <c r="C1586" s="425"/>
      <c r="P1586" s="431"/>
      <c r="R1586" s="419"/>
      <c r="S1586" s="446"/>
      <c r="T1586" s="419"/>
      <c r="V1586" s="196"/>
      <c r="W1586" s="419"/>
      <c r="X1586" s="419"/>
      <c r="Z1586" s="419"/>
      <c r="AA1586" s="419"/>
      <c r="AB1586" s="419"/>
      <c r="AD1586" s="419"/>
      <c r="AE1586" s="419"/>
      <c r="AF1586" s="419"/>
      <c r="AH1586" s="419"/>
      <c r="AI1586" s="419"/>
      <c r="AJ1586" s="419"/>
      <c r="AL1586" s="419"/>
      <c r="AM1586" s="419"/>
      <c r="AN1586" s="403"/>
      <c r="AO1586" s="419"/>
      <c r="AP1586" s="419"/>
      <c r="AQ1586" s="419"/>
      <c r="AR1586" s="419"/>
      <c r="AS1586" s="419"/>
      <c r="AT1586" s="419"/>
      <c r="AU1586" s="419"/>
      <c r="AV1586" s="419"/>
      <c r="AX1586" s="419"/>
      <c r="AY1586" s="419"/>
      <c r="AZ1586" s="419"/>
      <c r="BB1586" s="419"/>
      <c r="BC1586" s="419"/>
      <c r="BD1586" s="419"/>
      <c r="BF1586" s="419"/>
      <c r="BG1586" s="419"/>
      <c r="BH1586" s="419"/>
      <c r="BJ1586" s="419"/>
      <c r="BK1586" s="419"/>
      <c r="BL1586" s="419"/>
      <c r="BN1586" s="419"/>
      <c r="BO1586" s="419"/>
      <c r="BP1586" s="419"/>
      <c r="BR1586" s="419"/>
      <c r="BS1586" s="419"/>
      <c r="BT1586" s="419"/>
      <c r="BV1586" s="419"/>
      <c r="BW1586" s="419"/>
      <c r="BX1586" s="397"/>
      <c r="BZ1586" s="449"/>
      <c r="CB1586" s="419"/>
      <c r="CC1586" s="419"/>
      <c r="CD1586" s="419"/>
      <c r="CF1586" s="419"/>
      <c r="CG1586" s="419"/>
      <c r="CH1586" s="419"/>
    </row>
    <row r="1587" spans="3:86" ht="21" thickBot="1">
      <c r="C1587" s="425"/>
      <c r="P1587" s="431"/>
      <c r="R1587" s="419"/>
      <c r="S1587" s="446"/>
      <c r="T1587" s="419"/>
      <c r="V1587" s="196"/>
      <c r="W1587" s="419"/>
      <c r="X1587" s="419"/>
      <c r="Z1587" s="419"/>
      <c r="AA1587" s="419"/>
      <c r="AB1587" s="419"/>
      <c r="AD1587" s="419"/>
      <c r="AE1587" s="419"/>
      <c r="AF1587" s="419"/>
      <c r="AH1587" s="419"/>
      <c r="AI1587" s="419"/>
      <c r="AJ1587" s="419"/>
      <c r="AL1587" s="419"/>
      <c r="AM1587" s="419"/>
      <c r="AN1587" s="403"/>
      <c r="AO1587" s="419"/>
      <c r="AP1587" s="419"/>
      <c r="AQ1587" s="419"/>
      <c r="AR1587" s="419"/>
      <c r="AS1587" s="419"/>
      <c r="AT1587" s="419"/>
      <c r="AU1587" s="419"/>
      <c r="AV1587" s="419"/>
      <c r="AX1587" s="419"/>
      <c r="AY1587" s="419"/>
      <c r="AZ1587" s="419"/>
      <c r="BB1587" s="419"/>
      <c r="BC1587" s="419"/>
      <c r="BD1587" s="419"/>
      <c r="BF1587" s="419"/>
      <c r="BG1587" s="419"/>
      <c r="BH1587" s="419"/>
      <c r="BJ1587" s="419"/>
      <c r="BK1587" s="419"/>
      <c r="BL1587" s="419"/>
      <c r="BN1587" s="419"/>
      <c r="BO1587" s="419"/>
      <c r="BP1587" s="419"/>
      <c r="BR1587" s="419"/>
      <c r="BS1587" s="419"/>
      <c r="BT1587" s="419"/>
      <c r="BV1587" s="419"/>
      <c r="BW1587" s="419"/>
      <c r="BX1587" s="397"/>
      <c r="BZ1587" s="449"/>
      <c r="CB1587" s="419"/>
      <c r="CC1587" s="419"/>
      <c r="CD1587" s="419"/>
      <c r="CF1587" s="419"/>
      <c r="CG1587" s="419"/>
      <c r="CH1587" s="419"/>
    </row>
    <row r="1588" spans="3:86" ht="21" thickBot="1">
      <c r="C1588" s="425"/>
      <c r="P1588" s="431"/>
      <c r="R1588" s="419"/>
      <c r="S1588" s="446"/>
      <c r="T1588" s="419"/>
      <c r="V1588" s="196"/>
      <c r="W1588" s="419"/>
      <c r="X1588" s="419"/>
      <c r="Z1588" s="419"/>
      <c r="AA1588" s="419"/>
      <c r="AB1588" s="419"/>
      <c r="AD1588" s="419"/>
      <c r="AE1588" s="419"/>
      <c r="AF1588" s="419"/>
      <c r="AH1588" s="419"/>
      <c r="AI1588" s="419"/>
      <c r="AJ1588" s="419"/>
      <c r="AL1588" s="419"/>
      <c r="AM1588" s="419"/>
      <c r="AN1588" s="403"/>
      <c r="AO1588" s="419"/>
      <c r="AP1588" s="419"/>
      <c r="AQ1588" s="419"/>
      <c r="AR1588" s="419"/>
      <c r="AS1588" s="419"/>
      <c r="AT1588" s="419"/>
      <c r="AU1588" s="419"/>
      <c r="AV1588" s="419"/>
      <c r="AX1588" s="419"/>
      <c r="AY1588" s="419"/>
      <c r="AZ1588" s="419"/>
      <c r="BB1588" s="419"/>
      <c r="BC1588" s="419"/>
      <c r="BD1588" s="419"/>
      <c r="BF1588" s="419"/>
      <c r="BG1588" s="419"/>
      <c r="BH1588" s="419"/>
      <c r="BJ1588" s="419"/>
      <c r="BK1588" s="419"/>
      <c r="BL1588" s="419"/>
      <c r="BN1588" s="419"/>
      <c r="BO1588" s="419"/>
      <c r="BP1588" s="419"/>
      <c r="BR1588" s="419"/>
      <c r="BS1588" s="419"/>
      <c r="BT1588" s="419"/>
      <c r="BV1588" s="419"/>
      <c r="BW1588" s="419"/>
      <c r="BX1588" s="397"/>
      <c r="BZ1588" s="449"/>
      <c r="CB1588" s="419"/>
      <c r="CC1588" s="419"/>
      <c r="CD1588" s="419"/>
      <c r="CF1588" s="419"/>
      <c r="CG1588" s="419"/>
      <c r="CH1588" s="419"/>
    </row>
    <row r="1589" spans="3:86" ht="21" thickBot="1">
      <c r="C1589" s="425"/>
      <c r="P1589" s="431"/>
      <c r="R1589" s="419"/>
      <c r="S1589" s="446"/>
      <c r="T1589" s="419"/>
      <c r="V1589" s="196"/>
      <c r="W1589" s="419"/>
      <c r="X1589" s="419"/>
      <c r="Z1589" s="419"/>
      <c r="AA1589" s="419"/>
      <c r="AB1589" s="419"/>
      <c r="AD1589" s="419"/>
      <c r="AE1589" s="419"/>
      <c r="AF1589" s="419"/>
      <c r="AH1589" s="419"/>
      <c r="AI1589" s="419"/>
      <c r="AJ1589" s="419"/>
      <c r="AL1589" s="419"/>
      <c r="AM1589" s="419"/>
      <c r="AN1589" s="403"/>
      <c r="AO1589" s="419"/>
      <c r="AP1589" s="419"/>
      <c r="AQ1589" s="419"/>
      <c r="AR1589" s="419"/>
      <c r="AS1589" s="419"/>
      <c r="AT1589" s="419"/>
      <c r="AU1589" s="419"/>
      <c r="AV1589" s="419"/>
      <c r="AX1589" s="419"/>
      <c r="AY1589" s="419"/>
      <c r="AZ1589" s="419"/>
      <c r="BB1589" s="419"/>
      <c r="BC1589" s="419"/>
      <c r="BD1589" s="419"/>
      <c r="BF1589" s="419"/>
      <c r="BG1589" s="419"/>
      <c r="BH1589" s="419"/>
      <c r="BJ1589" s="419"/>
      <c r="BK1589" s="419"/>
      <c r="BL1589" s="419"/>
      <c r="BN1589" s="419"/>
      <c r="BO1589" s="419"/>
      <c r="BP1589" s="419"/>
      <c r="BR1589" s="419"/>
      <c r="BS1589" s="419"/>
      <c r="BT1589" s="419"/>
      <c r="BV1589" s="419"/>
      <c r="BW1589" s="419"/>
      <c r="BX1589" s="397"/>
      <c r="BZ1589" s="449"/>
      <c r="CB1589" s="419"/>
      <c r="CC1589" s="419"/>
      <c r="CD1589" s="419"/>
      <c r="CF1589" s="419"/>
      <c r="CG1589" s="419"/>
      <c r="CH1589" s="419"/>
    </row>
    <row r="1590" spans="3:86" ht="21" thickBot="1">
      <c r="C1590" s="425"/>
      <c r="P1590" s="431"/>
      <c r="R1590" s="419"/>
      <c r="S1590" s="446"/>
      <c r="T1590" s="419"/>
      <c r="V1590" s="196"/>
      <c r="W1590" s="419"/>
      <c r="X1590" s="419"/>
      <c r="Z1590" s="419"/>
      <c r="AA1590" s="419"/>
      <c r="AB1590" s="419"/>
      <c r="AD1590" s="419"/>
      <c r="AE1590" s="419"/>
      <c r="AF1590" s="419"/>
      <c r="AH1590" s="419"/>
      <c r="AI1590" s="419"/>
      <c r="AJ1590" s="419"/>
      <c r="AL1590" s="419"/>
      <c r="AM1590" s="419"/>
      <c r="AN1590" s="403"/>
      <c r="AO1590" s="419"/>
      <c r="AP1590" s="419"/>
      <c r="AQ1590" s="419"/>
      <c r="AR1590" s="419"/>
      <c r="AS1590" s="419"/>
      <c r="AT1590" s="419"/>
      <c r="AU1590" s="419"/>
      <c r="AV1590" s="419"/>
      <c r="AX1590" s="419"/>
      <c r="AY1590" s="419"/>
      <c r="AZ1590" s="419"/>
      <c r="BB1590" s="419"/>
      <c r="BC1590" s="419"/>
      <c r="BD1590" s="419"/>
      <c r="BF1590" s="419"/>
      <c r="BG1590" s="419"/>
      <c r="BH1590" s="419"/>
      <c r="BJ1590" s="419"/>
      <c r="BK1590" s="419"/>
      <c r="BL1590" s="419"/>
      <c r="BN1590" s="419"/>
      <c r="BO1590" s="419"/>
      <c r="BP1590" s="419"/>
      <c r="BR1590" s="419"/>
      <c r="BS1590" s="419"/>
      <c r="BT1590" s="419"/>
      <c r="BV1590" s="419"/>
      <c r="BW1590" s="419"/>
      <c r="BX1590" s="397"/>
      <c r="BZ1590" s="449"/>
      <c r="CB1590" s="419"/>
      <c r="CC1590" s="419"/>
      <c r="CD1590" s="419"/>
      <c r="CF1590" s="419"/>
      <c r="CG1590" s="419"/>
      <c r="CH1590" s="419"/>
    </row>
    <row r="1591" spans="3:86" ht="21" thickBot="1">
      <c r="C1591" s="425"/>
      <c r="P1591" s="431"/>
      <c r="R1591" s="419"/>
      <c r="S1591" s="446"/>
      <c r="T1591" s="419"/>
      <c r="V1591" s="196"/>
      <c r="W1591" s="419"/>
      <c r="X1591" s="419"/>
      <c r="Z1591" s="419"/>
      <c r="AA1591" s="419"/>
      <c r="AB1591" s="419"/>
      <c r="AD1591" s="419"/>
      <c r="AE1591" s="419"/>
      <c r="AF1591" s="419"/>
      <c r="AH1591" s="419"/>
      <c r="AI1591" s="419"/>
      <c r="AJ1591" s="419"/>
      <c r="AL1591" s="419"/>
      <c r="AM1591" s="419"/>
      <c r="AN1591" s="403"/>
      <c r="AO1591" s="419"/>
      <c r="AP1591" s="419"/>
      <c r="AQ1591" s="419"/>
      <c r="AR1591" s="419"/>
      <c r="AS1591" s="419"/>
      <c r="AT1591" s="419"/>
      <c r="AU1591" s="419"/>
      <c r="AV1591" s="419"/>
      <c r="AX1591" s="419"/>
      <c r="AY1591" s="419"/>
      <c r="AZ1591" s="419"/>
      <c r="BB1591" s="419"/>
      <c r="BC1591" s="419"/>
      <c r="BD1591" s="419"/>
      <c r="BF1591" s="419"/>
      <c r="BG1591" s="419"/>
      <c r="BH1591" s="419"/>
      <c r="BJ1591" s="419"/>
      <c r="BK1591" s="419"/>
      <c r="BL1591" s="419"/>
      <c r="BN1591" s="419"/>
      <c r="BO1591" s="419"/>
      <c r="BP1591" s="419"/>
      <c r="BR1591" s="419"/>
      <c r="BS1591" s="419"/>
      <c r="BT1591" s="419"/>
      <c r="BV1591" s="419"/>
      <c r="BW1591" s="419"/>
      <c r="BX1591" s="397"/>
      <c r="BZ1591" s="449"/>
      <c r="CB1591" s="419"/>
      <c r="CC1591" s="419"/>
      <c r="CD1591" s="419"/>
      <c r="CF1591" s="419"/>
      <c r="CG1591" s="419"/>
      <c r="CH1591" s="419"/>
    </row>
    <row r="1592" spans="3:86" ht="21" thickBot="1">
      <c r="C1592" s="425"/>
      <c r="P1592" s="431"/>
      <c r="R1592" s="419"/>
      <c r="S1592" s="446"/>
      <c r="T1592" s="419"/>
      <c r="V1592" s="196"/>
      <c r="W1592" s="419"/>
      <c r="X1592" s="419"/>
      <c r="Z1592" s="419"/>
      <c r="AA1592" s="419"/>
      <c r="AB1592" s="419"/>
      <c r="AD1592" s="419"/>
      <c r="AE1592" s="419"/>
      <c r="AF1592" s="419"/>
      <c r="AH1592" s="419"/>
      <c r="AI1592" s="419"/>
      <c r="AJ1592" s="419"/>
      <c r="AL1592" s="419"/>
      <c r="AM1592" s="419"/>
      <c r="AN1592" s="403"/>
      <c r="AO1592" s="419"/>
      <c r="AP1592" s="419"/>
      <c r="AQ1592" s="419"/>
      <c r="AR1592" s="419"/>
      <c r="AS1592" s="419"/>
      <c r="AT1592" s="419"/>
      <c r="AU1592" s="419"/>
      <c r="AV1592" s="419"/>
      <c r="AX1592" s="419"/>
      <c r="AY1592" s="419"/>
      <c r="AZ1592" s="419"/>
      <c r="BB1592" s="419"/>
      <c r="BC1592" s="419"/>
      <c r="BD1592" s="419"/>
      <c r="BF1592" s="419"/>
      <c r="BG1592" s="419"/>
      <c r="BH1592" s="419"/>
      <c r="BJ1592" s="419"/>
      <c r="BK1592" s="419"/>
      <c r="BL1592" s="419"/>
      <c r="BN1592" s="419"/>
      <c r="BO1592" s="419"/>
      <c r="BP1592" s="419"/>
      <c r="BR1592" s="419"/>
      <c r="BS1592" s="419"/>
      <c r="BT1592" s="419"/>
      <c r="BV1592" s="419"/>
      <c r="BW1592" s="419"/>
      <c r="BX1592" s="397"/>
      <c r="BZ1592" s="449"/>
      <c r="CB1592" s="419"/>
      <c r="CC1592" s="419"/>
      <c r="CD1592" s="419"/>
      <c r="CF1592" s="419"/>
      <c r="CG1592" s="419"/>
      <c r="CH1592" s="419"/>
    </row>
    <row r="1593" spans="3:86" ht="21" thickBot="1">
      <c r="C1593" s="425"/>
      <c r="P1593" s="431"/>
      <c r="R1593" s="419"/>
      <c r="S1593" s="446"/>
      <c r="T1593" s="419"/>
      <c r="V1593" s="196"/>
      <c r="W1593" s="419"/>
      <c r="X1593" s="419"/>
      <c r="Z1593" s="419"/>
      <c r="AA1593" s="419"/>
      <c r="AB1593" s="419"/>
      <c r="AD1593" s="419"/>
      <c r="AE1593" s="419"/>
      <c r="AF1593" s="419"/>
      <c r="AH1593" s="419"/>
      <c r="AI1593" s="419"/>
      <c r="AJ1593" s="419"/>
      <c r="AL1593" s="419"/>
      <c r="AM1593" s="419"/>
      <c r="AN1593" s="403"/>
      <c r="AO1593" s="419"/>
      <c r="AP1593" s="419"/>
      <c r="AQ1593" s="419"/>
      <c r="AR1593" s="419"/>
      <c r="AS1593" s="419"/>
      <c r="AT1593" s="419"/>
      <c r="AU1593" s="419"/>
      <c r="AV1593" s="419"/>
      <c r="AX1593" s="419"/>
      <c r="AY1593" s="419"/>
      <c r="AZ1593" s="419"/>
      <c r="BB1593" s="419"/>
      <c r="BC1593" s="419"/>
      <c r="BD1593" s="419"/>
      <c r="BF1593" s="419"/>
      <c r="BG1593" s="419"/>
      <c r="BH1593" s="419"/>
      <c r="BJ1593" s="419"/>
      <c r="BK1593" s="419"/>
      <c r="BL1593" s="419"/>
      <c r="BN1593" s="419"/>
      <c r="BO1593" s="419"/>
      <c r="BP1593" s="419"/>
      <c r="BR1593" s="419"/>
      <c r="BS1593" s="419"/>
      <c r="BT1593" s="419"/>
      <c r="BV1593" s="419"/>
      <c r="BW1593" s="419"/>
      <c r="BX1593" s="397"/>
      <c r="BZ1593" s="449"/>
      <c r="CB1593" s="419"/>
      <c r="CC1593" s="419"/>
      <c r="CD1593" s="419"/>
      <c r="CF1593" s="419"/>
      <c r="CG1593" s="419"/>
      <c r="CH1593" s="419"/>
    </row>
    <row r="1594" spans="3:86" ht="21" thickBot="1">
      <c r="C1594" s="425"/>
      <c r="P1594" s="431"/>
      <c r="R1594" s="419"/>
      <c r="S1594" s="446"/>
      <c r="T1594" s="419"/>
      <c r="V1594" s="196"/>
      <c r="W1594" s="419"/>
      <c r="X1594" s="419"/>
      <c r="Z1594" s="419"/>
      <c r="AA1594" s="419"/>
      <c r="AB1594" s="419"/>
      <c r="AD1594" s="419"/>
      <c r="AE1594" s="419"/>
      <c r="AF1594" s="419"/>
      <c r="AH1594" s="419"/>
      <c r="AI1594" s="419"/>
      <c r="AJ1594" s="419"/>
      <c r="AL1594" s="419"/>
      <c r="AM1594" s="419"/>
      <c r="AN1594" s="403"/>
      <c r="AO1594" s="419"/>
      <c r="AP1594" s="419"/>
      <c r="AQ1594" s="419"/>
      <c r="AR1594" s="419"/>
      <c r="AS1594" s="419"/>
      <c r="AT1594" s="419"/>
      <c r="AU1594" s="419"/>
      <c r="AV1594" s="419"/>
      <c r="AX1594" s="419"/>
      <c r="AY1594" s="419"/>
      <c r="AZ1594" s="419"/>
      <c r="BB1594" s="419"/>
      <c r="BC1594" s="419"/>
      <c r="BD1594" s="419"/>
      <c r="BF1594" s="419"/>
      <c r="BG1594" s="419"/>
      <c r="BH1594" s="419"/>
      <c r="BJ1594" s="419"/>
      <c r="BK1594" s="419"/>
      <c r="BL1594" s="419"/>
      <c r="BN1594" s="419"/>
      <c r="BO1594" s="419"/>
      <c r="BP1594" s="419"/>
      <c r="BR1594" s="419"/>
      <c r="BS1594" s="419"/>
      <c r="BT1594" s="419"/>
      <c r="BV1594" s="419"/>
      <c r="BW1594" s="419"/>
      <c r="BX1594" s="397"/>
      <c r="BZ1594" s="449"/>
      <c r="CB1594" s="419"/>
      <c r="CC1594" s="419"/>
      <c r="CD1594" s="419"/>
      <c r="CF1594" s="419"/>
      <c r="CG1594" s="419"/>
      <c r="CH1594" s="419"/>
    </row>
    <row r="1595" spans="3:86" ht="21" thickBot="1">
      <c r="C1595" s="425"/>
      <c r="P1595" s="431"/>
      <c r="R1595" s="419"/>
      <c r="S1595" s="446"/>
      <c r="T1595" s="419"/>
      <c r="V1595" s="196"/>
      <c r="W1595" s="419"/>
      <c r="X1595" s="419"/>
      <c r="Z1595" s="419"/>
      <c r="AA1595" s="419"/>
      <c r="AB1595" s="419"/>
      <c r="AD1595" s="419"/>
      <c r="AE1595" s="419"/>
      <c r="AF1595" s="419"/>
      <c r="AH1595" s="419"/>
      <c r="AI1595" s="419"/>
      <c r="AJ1595" s="419"/>
      <c r="AL1595" s="419"/>
      <c r="AM1595" s="419"/>
      <c r="AN1595" s="403"/>
      <c r="AO1595" s="419"/>
      <c r="AP1595" s="419"/>
      <c r="AQ1595" s="419"/>
      <c r="AR1595" s="419"/>
      <c r="AS1595" s="419"/>
      <c r="AT1595" s="419"/>
      <c r="AU1595" s="419"/>
      <c r="AV1595" s="419"/>
      <c r="AX1595" s="419"/>
      <c r="AY1595" s="419"/>
      <c r="AZ1595" s="419"/>
      <c r="BB1595" s="419"/>
      <c r="BC1595" s="419"/>
      <c r="BD1595" s="419"/>
      <c r="BF1595" s="419"/>
      <c r="BG1595" s="419"/>
      <c r="BH1595" s="419"/>
      <c r="BJ1595" s="419"/>
      <c r="BK1595" s="419"/>
      <c r="BL1595" s="419"/>
      <c r="BN1595" s="419"/>
      <c r="BO1595" s="419"/>
      <c r="BP1595" s="419"/>
      <c r="BR1595" s="419"/>
      <c r="BS1595" s="419"/>
      <c r="BT1595" s="419"/>
      <c r="BV1595" s="419"/>
      <c r="BW1595" s="419"/>
      <c r="BX1595" s="397"/>
      <c r="BZ1595" s="449"/>
      <c r="CB1595" s="419"/>
      <c r="CC1595" s="419"/>
      <c r="CD1595" s="419"/>
      <c r="CF1595" s="419"/>
      <c r="CG1595" s="419"/>
      <c r="CH1595" s="419"/>
    </row>
    <row r="1596" spans="3:86" ht="21" thickBot="1">
      <c r="C1596" s="425"/>
      <c r="P1596" s="431"/>
      <c r="R1596" s="419"/>
      <c r="S1596" s="446"/>
      <c r="T1596" s="419"/>
      <c r="V1596" s="196"/>
      <c r="W1596" s="419"/>
      <c r="X1596" s="419"/>
      <c r="Z1596" s="419"/>
      <c r="AA1596" s="419"/>
      <c r="AB1596" s="419"/>
      <c r="AD1596" s="419"/>
      <c r="AE1596" s="419"/>
      <c r="AF1596" s="419"/>
      <c r="AH1596" s="419"/>
      <c r="AI1596" s="419"/>
      <c r="AJ1596" s="419"/>
      <c r="AL1596" s="419"/>
      <c r="AM1596" s="419"/>
      <c r="AN1596" s="403"/>
      <c r="AO1596" s="419"/>
      <c r="AP1596" s="419"/>
      <c r="AQ1596" s="419"/>
      <c r="AR1596" s="419"/>
      <c r="AS1596" s="419"/>
      <c r="AT1596" s="419"/>
      <c r="AU1596" s="419"/>
      <c r="AV1596" s="419"/>
      <c r="AX1596" s="419"/>
      <c r="AY1596" s="419"/>
      <c r="AZ1596" s="419"/>
      <c r="BB1596" s="419"/>
      <c r="BC1596" s="419"/>
      <c r="BD1596" s="419"/>
      <c r="BF1596" s="419"/>
      <c r="BG1596" s="419"/>
      <c r="BH1596" s="419"/>
      <c r="BJ1596" s="419"/>
      <c r="BK1596" s="419"/>
      <c r="BL1596" s="419"/>
      <c r="BN1596" s="419"/>
      <c r="BO1596" s="419"/>
      <c r="BP1596" s="419"/>
      <c r="BR1596" s="419"/>
      <c r="BS1596" s="419"/>
      <c r="BT1596" s="419"/>
      <c r="BV1596" s="419"/>
      <c r="BW1596" s="419"/>
      <c r="BX1596" s="397"/>
      <c r="BZ1596" s="449"/>
      <c r="CB1596" s="419"/>
      <c r="CC1596" s="419"/>
      <c r="CD1596" s="419"/>
      <c r="CF1596" s="419"/>
      <c r="CG1596" s="419"/>
      <c r="CH1596" s="419"/>
    </row>
    <row r="1597" spans="3:86" ht="21" thickBot="1">
      <c r="C1597" s="425"/>
      <c r="P1597" s="431"/>
      <c r="R1597" s="419"/>
      <c r="S1597" s="446"/>
      <c r="T1597" s="419"/>
      <c r="V1597" s="196"/>
      <c r="W1597" s="419"/>
      <c r="X1597" s="419"/>
      <c r="Z1597" s="419"/>
      <c r="AA1597" s="419"/>
      <c r="AB1597" s="419"/>
      <c r="AD1597" s="419"/>
      <c r="AE1597" s="419"/>
      <c r="AF1597" s="419"/>
      <c r="AH1597" s="419"/>
      <c r="AI1597" s="419"/>
      <c r="AJ1597" s="419"/>
      <c r="AL1597" s="419"/>
      <c r="AM1597" s="419"/>
      <c r="AN1597" s="403"/>
      <c r="AO1597" s="419"/>
      <c r="AP1597" s="419"/>
      <c r="AQ1597" s="419"/>
      <c r="AR1597" s="419"/>
      <c r="AS1597" s="419"/>
      <c r="AT1597" s="419"/>
      <c r="AU1597" s="419"/>
      <c r="AV1597" s="419"/>
      <c r="AX1597" s="419"/>
      <c r="AY1597" s="419"/>
      <c r="AZ1597" s="419"/>
      <c r="BB1597" s="419"/>
      <c r="BC1597" s="419"/>
      <c r="BD1597" s="419"/>
      <c r="BF1597" s="419"/>
      <c r="BG1597" s="419"/>
      <c r="BH1597" s="419"/>
      <c r="BJ1597" s="419"/>
      <c r="BK1597" s="419"/>
      <c r="BL1597" s="419"/>
      <c r="BN1597" s="419"/>
      <c r="BO1597" s="419"/>
      <c r="BP1597" s="419"/>
      <c r="BR1597" s="419"/>
      <c r="BS1597" s="419"/>
      <c r="BT1597" s="419"/>
      <c r="BV1597" s="419"/>
      <c r="BW1597" s="419"/>
      <c r="BX1597" s="397"/>
      <c r="BZ1597" s="449"/>
      <c r="CB1597" s="419"/>
      <c r="CC1597" s="419"/>
      <c r="CD1597" s="419"/>
      <c r="CF1597" s="419"/>
      <c r="CG1597" s="419"/>
      <c r="CH1597" s="419"/>
    </row>
    <row r="1598" spans="3:86" ht="21" thickBot="1">
      <c r="C1598" s="425"/>
      <c r="P1598" s="431"/>
      <c r="R1598" s="419"/>
      <c r="S1598" s="446"/>
      <c r="T1598" s="419"/>
      <c r="V1598" s="196"/>
      <c r="W1598" s="419"/>
      <c r="X1598" s="419"/>
      <c r="Z1598" s="419"/>
      <c r="AA1598" s="419"/>
      <c r="AB1598" s="419"/>
      <c r="AD1598" s="419"/>
      <c r="AE1598" s="419"/>
      <c r="AF1598" s="419"/>
      <c r="AH1598" s="419"/>
      <c r="AI1598" s="419"/>
      <c r="AJ1598" s="419"/>
      <c r="AL1598" s="419"/>
      <c r="AM1598" s="419"/>
      <c r="AN1598" s="403"/>
      <c r="AO1598" s="419"/>
      <c r="AP1598" s="419"/>
      <c r="AQ1598" s="419"/>
      <c r="AR1598" s="419"/>
      <c r="AS1598" s="419"/>
      <c r="AT1598" s="419"/>
      <c r="AU1598" s="419"/>
      <c r="AV1598" s="419"/>
      <c r="AX1598" s="419"/>
      <c r="AY1598" s="419"/>
      <c r="AZ1598" s="419"/>
      <c r="BB1598" s="419"/>
      <c r="BC1598" s="419"/>
      <c r="BD1598" s="419"/>
      <c r="BF1598" s="419"/>
      <c r="BG1598" s="419"/>
      <c r="BH1598" s="419"/>
      <c r="BJ1598" s="419"/>
      <c r="BK1598" s="419"/>
      <c r="BL1598" s="419"/>
      <c r="BN1598" s="419"/>
      <c r="BO1598" s="419"/>
      <c r="BP1598" s="419"/>
      <c r="BR1598" s="419"/>
      <c r="BS1598" s="419"/>
      <c r="BT1598" s="419"/>
      <c r="BV1598" s="419"/>
      <c r="BW1598" s="419"/>
      <c r="BX1598" s="397"/>
      <c r="BZ1598" s="449"/>
      <c r="CB1598" s="419"/>
      <c r="CC1598" s="419"/>
      <c r="CD1598" s="419"/>
      <c r="CF1598" s="419"/>
      <c r="CG1598" s="419"/>
      <c r="CH1598" s="419"/>
    </row>
    <row r="1599" spans="3:86" ht="21" thickBot="1">
      <c r="C1599" s="425"/>
      <c r="P1599" s="431"/>
      <c r="R1599" s="419"/>
      <c r="S1599" s="446"/>
      <c r="T1599" s="419"/>
      <c r="V1599" s="196"/>
      <c r="W1599" s="419"/>
      <c r="X1599" s="419"/>
      <c r="Z1599" s="419"/>
      <c r="AA1599" s="419"/>
      <c r="AB1599" s="419"/>
      <c r="AD1599" s="419"/>
      <c r="AE1599" s="419"/>
      <c r="AF1599" s="419"/>
      <c r="AH1599" s="419"/>
      <c r="AI1599" s="419"/>
      <c r="AJ1599" s="419"/>
      <c r="AL1599" s="419"/>
      <c r="AM1599" s="419"/>
      <c r="AN1599" s="403"/>
      <c r="AO1599" s="419"/>
      <c r="AP1599" s="419"/>
      <c r="AQ1599" s="419"/>
      <c r="AR1599" s="419"/>
      <c r="AS1599" s="419"/>
      <c r="AT1599" s="419"/>
      <c r="AU1599" s="419"/>
      <c r="AV1599" s="419"/>
      <c r="AX1599" s="419"/>
      <c r="AY1599" s="419"/>
      <c r="AZ1599" s="419"/>
      <c r="BB1599" s="419"/>
      <c r="BC1599" s="419"/>
      <c r="BD1599" s="419"/>
      <c r="BF1599" s="419"/>
      <c r="BG1599" s="419"/>
      <c r="BH1599" s="419"/>
      <c r="BJ1599" s="419"/>
      <c r="BK1599" s="419"/>
      <c r="BL1599" s="419"/>
      <c r="BN1599" s="419"/>
      <c r="BO1599" s="419"/>
      <c r="BP1599" s="419"/>
      <c r="BR1599" s="419"/>
      <c r="BS1599" s="419"/>
      <c r="BT1599" s="419"/>
      <c r="BV1599" s="419"/>
      <c r="BW1599" s="419"/>
      <c r="BX1599" s="397"/>
      <c r="BZ1599" s="449"/>
      <c r="CB1599" s="419"/>
      <c r="CC1599" s="419"/>
      <c r="CD1599" s="419"/>
      <c r="CF1599" s="419"/>
      <c r="CG1599" s="419"/>
      <c r="CH1599" s="419"/>
    </row>
    <row r="1600" spans="3:86" ht="21" thickBot="1">
      <c r="C1600" s="425"/>
      <c r="P1600" s="431"/>
      <c r="R1600" s="419"/>
      <c r="S1600" s="446"/>
      <c r="T1600" s="419"/>
      <c r="V1600" s="196"/>
      <c r="W1600" s="419"/>
      <c r="X1600" s="419"/>
      <c r="Z1600" s="419"/>
      <c r="AA1600" s="419"/>
      <c r="AB1600" s="419"/>
      <c r="AD1600" s="419"/>
      <c r="AE1600" s="419"/>
      <c r="AF1600" s="419"/>
      <c r="AH1600" s="419"/>
      <c r="AI1600" s="419"/>
      <c r="AJ1600" s="419"/>
      <c r="AL1600" s="419"/>
      <c r="AM1600" s="419"/>
      <c r="AN1600" s="403"/>
      <c r="AO1600" s="419"/>
      <c r="AP1600" s="419"/>
      <c r="AQ1600" s="419"/>
      <c r="AR1600" s="419"/>
      <c r="AS1600" s="419"/>
      <c r="AT1600" s="419"/>
      <c r="AU1600" s="419"/>
      <c r="AV1600" s="419"/>
      <c r="AX1600" s="419"/>
      <c r="AY1600" s="419"/>
      <c r="AZ1600" s="419"/>
      <c r="BB1600" s="419"/>
      <c r="BC1600" s="419"/>
      <c r="BD1600" s="419"/>
      <c r="BF1600" s="419"/>
      <c r="BG1600" s="419"/>
      <c r="BH1600" s="419"/>
      <c r="BJ1600" s="419"/>
      <c r="BK1600" s="419"/>
      <c r="BL1600" s="419"/>
      <c r="BN1600" s="419"/>
      <c r="BO1600" s="419"/>
      <c r="BP1600" s="419"/>
      <c r="BR1600" s="419"/>
      <c r="BS1600" s="419"/>
      <c r="BT1600" s="419"/>
      <c r="BV1600" s="419"/>
      <c r="BW1600" s="419"/>
      <c r="BX1600" s="397"/>
      <c r="BZ1600" s="449"/>
      <c r="CB1600" s="419"/>
      <c r="CC1600" s="419"/>
      <c r="CD1600" s="419"/>
      <c r="CF1600" s="419"/>
      <c r="CG1600" s="419"/>
      <c r="CH1600" s="419"/>
    </row>
    <row r="1601" spans="3:86" ht="21" thickBot="1">
      <c r="C1601" s="425"/>
      <c r="P1601" s="431"/>
      <c r="R1601" s="419"/>
      <c r="S1601" s="446"/>
      <c r="T1601" s="419"/>
      <c r="V1601" s="196"/>
      <c r="W1601" s="419"/>
      <c r="X1601" s="419"/>
      <c r="Z1601" s="419"/>
      <c r="AA1601" s="419"/>
      <c r="AB1601" s="419"/>
      <c r="AD1601" s="419"/>
      <c r="AE1601" s="419"/>
      <c r="AF1601" s="419"/>
      <c r="AH1601" s="419"/>
      <c r="AI1601" s="419"/>
      <c r="AJ1601" s="419"/>
      <c r="AL1601" s="419"/>
      <c r="AM1601" s="419"/>
      <c r="AN1601" s="403"/>
      <c r="AO1601" s="419"/>
      <c r="AP1601" s="419"/>
      <c r="AQ1601" s="419"/>
      <c r="AR1601" s="419"/>
      <c r="AS1601" s="419"/>
      <c r="AT1601" s="419"/>
      <c r="AU1601" s="419"/>
      <c r="AV1601" s="419"/>
      <c r="AX1601" s="419"/>
      <c r="AY1601" s="419"/>
      <c r="AZ1601" s="419"/>
      <c r="BB1601" s="419"/>
      <c r="BC1601" s="419"/>
      <c r="BD1601" s="419"/>
      <c r="BF1601" s="419"/>
      <c r="BG1601" s="419"/>
      <c r="BH1601" s="419"/>
      <c r="BJ1601" s="419"/>
      <c r="BK1601" s="419"/>
      <c r="BL1601" s="419"/>
      <c r="BN1601" s="419"/>
      <c r="BO1601" s="419"/>
      <c r="BP1601" s="419"/>
      <c r="BR1601" s="419"/>
      <c r="BS1601" s="419"/>
      <c r="BT1601" s="419"/>
      <c r="BV1601" s="419"/>
      <c r="BW1601" s="419"/>
      <c r="BX1601" s="397"/>
      <c r="BZ1601" s="449"/>
      <c r="CB1601" s="419"/>
      <c r="CC1601" s="419"/>
      <c r="CD1601" s="419"/>
      <c r="CF1601" s="419"/>
      <c r="CG1601" s="419"/>
      <c r="CH1601" s="419"/>
    </row>
    <row r="1602" spans="3:86" ht="21" thickBot="1">
      <c r="C1602" s="425"/>
      <c r="P1602" s="431"/>
      <c r="R1602" s="419"/>
      <c r="S1602" s="446"/>
      <c r="T1602" s="419"/>
      <c r="V1602" s="196"/>
      <c r="W1602" s="419"/>
      <c r="X1602" s="419"/>
      <c r="Z1602" s="419"/>
      <c r="AA1602" s="419"/>
      <c r="AB1602" s="419"/>
      <c r="AD1602" s="419"/>
      <c r="AE1602" s="419"/>
      <c r="AF1602" s="419"/>
      <c r="AH1602" s="419"/>
      <c r="AI1602" s="419"/>
      <c r="AJ1602" s="419"/>
      <c r="AL1602" s="419"/>
      <c r="AM1602" s="419"/>
      <c r="AN1602" s="403"/>
      <c r="AO1602" s="419"/>
      <c r="AP1602" s="419"/>
      <c r="AQ1602" s="419"/>
      <c r="AR1602" s="419"/>
      <c r="AS1602" s="419"/>
      <c r="AT1602" s="419"/>
      <c r="AU1602" s="419"/>
      <c r="AV1602" s="419"/>
      <c r="AX1602" s="419"/>
      <c r="AY1602" s="419"/>
      <c r="AZ1602" s="419"/>
      <c r="BB1602" s="419"/>
      <c r="BC1602" s="419"/>
      <c r="BD1602" s="419"/>
      <c r="BF1602" s="419"/>
      <c r="BG1602" s="419"/>
      <c r="BH1602" s="419"/>
      <c r="BJ1602" s="419"/>
      <c r="BK1602" s="419"/>
      <c r="BL1602" s="419"/>
      <c r="BN1602" s="419"/>
      <c r="BO1602" s="419"/>
      <c r="BP1602" s="419"/>
      <c r="BR1602" s="419"/>
      <c r="BS1602" s="419"/>
      <c r="BT1602" s="419"/>
      <c r="BV1602" s="419"/>
      <c r="BW1602" s="419"/>
      <c r="BX1602" s="397"/>
      <c r="BZ1602" s="449"/>
      <c r="CB1602" s="419"/>
      <c r="CC1602" s="419"/>
      <c r="CD1602" s="419"/>
      <c r="CF1602" s="419"/>
      <c r="CG1602" s="419"/>
      <c r="CH1602" s="419"/>
    </row>
    <row r="1603" spans="3:86" ht="21" thickBot="1">
      <c r="C1603" s="425"/>
      <c r="P1603" s="431"/>
      <c r="R1603" s="419"/>
      <c r="S1603" s="446"/>
      <c r="T1603" s="419"/>
      <c r="V1603" s="196"/>
      <c r="W1603" s="419"/>
      <c r="X1603" s="419"/>
      <c r="Z1603" s="419"/>
      <c r="AA1603" s="419"/>
      <c r="AB1603" s="419"/>
      <c r="AD1603" s="419"/>
      <c r="AE1603" s="419"/>
      <c r="AF1603" s="419"/>
      <c r="AH1603" s="419"/>
      <c r="AI1603" s="419"/>
      <c r="AJ1603" s="419"/>
      <c r="AL1603" s="419"/>
      <c r="AM1603" s="419"/>
      <c r="AN1603" s="403"/>
      <c r="AO1603" s="419"/>
      <c r="AP1603" s="419"/>
      <c r="AQ1603" s="419"/>
      <c r="AR1603" s="419"/>
      <c r="AS1603" s="419"/>
      <c r="AT1603" s="419"/>
      <c r="AU1603" s="419"/>
      <c r="AV1603" s="419"/>
      <c r="AX1603" s="419"/>
      <c r="AY1603" s="419"/>
      <c r="AZ1603" s="419"/>
      <c r="BB1603" s="419"/>
      <c r="BC1603" s="419"/>
      <c r="BD1603" s="419"/>
      <c r="BF1603" s="419"/>
      <c r="BG1603" s="419"/>
      <c r="BH1603" s="419"/>
      <c r="BJ1603" s="419"/>
      <c r="BK1603" s="419"/>
      <c r="BL1603" s="419"/>
      <c r="BN1603" s="419"/>
      <c r="BO1603" s="419"/>
      <c r="BP1603" s="419"/>
      <c r="BR1603" s="419"/>
      <c r="BS1603" s="419"/>
      <c r="BT1603" s="419"/>
      <c r="BV1603" s="419"/>
      <c r="BW1603" s="419"/>
      <c r="BX1603" s="397"/>
      <c r="BZ1603" s="449"/>
      <c r="CB1603" s="419"/>
      <c r="CC1603" s="419"/>
      <c r="CD1603" s="419"/>
      <c r="CF1603" s="419"/>
      <c r="CG1603" s="419"/>
      <c r="CH1603" s="419"/>
    </row>
    <row r="1604" spans="3:86" ht="21" thickBot="1">
      <c r="C1604" s="425"/>
      <c r="P1604" s="431"/>
      <c r="R1604" s="419"/>
      <c r="S1604" s="446"/>
      <c r="T1604" s="419"/>
      <c r="V1604" s="196"/>
      <c r="W1604" s="419"/>
      <c r="X1604" s="419"/>
      <c r="Z1604" s="419"/>
      <c r="AA1604" s="419"/>
      <c r="AB1604" s="419"/>
      <c r="AD1604" s="419"/>
      <c r="AE1604" s="419"/>
      <c r="AF1604" s="419"/>
      <c r="AH1604" s="419"/>
      <c r="AI1604" s="419"/>
      <c r="AJ1604" s="419"/>
      <c r="AL1604" s="419"/>
      <c r="AM1604" s="419"/>
      <c r="AN1604" s="403"/>
      <c r="AO1604" s="419"/>
      <c r="AP1604" s="419"/>
      <c r="AQ1604" s="419"/>
      <c r="AR1604" s="419"/>
      <c r="AS1604" s="419"/>
      <c r="AT1604" s="419"/>
      <c r="AU1604" s="419"/>
      <c r="AV1604" s="419"/>
      <c r="AX1604" s="419"/>
      <c r="AY1604" s="419"/>
      <c r="AZ1604" s="419"/>
      <c r="BB1604" s="419"/>
      <c r="BC1604" s="419"/>
      <c r="BD1604" s="419"/>
      <c r="BF1604" s="419"/>
      <c r="BG1604" s="419"/>
      <c r="BH1604" s="419"/>
      <c r="BJ1604" s="419"/>
      <c r="BK1604" s="419"/>
      <c r="BL1604" s="419"/>
      <c r="BN1604" s="419"/>
      <c r="BO1604" s="419"/>
      <c r="BP1604" s="419"/>
      <c r="BR1604" s="419"/>
      <c r="BS1604" s="419"/>
      <c r="BT1604" s="419"/>
      <c r="BV1604" s="419"/>
      <c r="BW1604" s="419"/>
      <c r="BX1604" s="397"/>
      <c r="BZ1604" s="449"/>
      <c r="CB1604" s="419"/>
      <c r="CC1604" s="419"/>
      <c r="CD1604" s="419"/>
      <c r="CF1604" s="419"/>
      <c r="CG1604" s="419"/>
      <c r="CH1604" s="419"/>
    </row>
    <row r="1605" spans="3:86" ht="21" thickBot="1">
      <c r="C1605" s="425"/>
      <c r="P1605" s="431"/>
      <c r="R1605" s="419"/>
      <c r="S1605" s="446"/>
      <c r="T1605" s="419"/>
      <c r="V1605" s="196"/>
      <c r="W1605" s="419"/>
      <c r="X1605" s="419"/>
      <c r="Z1605" s="419"/>
      <c r="AA1605" s="419"/>
      <c r="AB1605" s="419"/>
      <c r="AD1605" s="419"/>
      <c r="AE1605" s="419"/>
      <c r="AF1605" s="419"/>
      <c r="AH1605" s="419"/>
      <c r="AI1605" s="419"/>
      <c r="AJ1605" s="419"/>
      <c r="AL1605" s="419"/>
      <c r="AM1605" s="419"/>
      <c r="AN1605" s="403"/>
      <c r="AO1605" s="419"/>
      <c r="AP1605" s="419"/>
      <c r="AQ1605" s="419"/>
      <c r="AR1605" s="419"/>
      <c r="AS1605" s="419"/>
      <c r="AT1605" s="419"/>
      <c r="AU1605" s="419"/>
      <c r="AV1605" s="419"/>
      <c r="AX1605" s="419"/>
      <c r="AY1605" s="419"/>
      <c r="AZ1605" s="419"/>
      <c r="BB1605" s="419"/>
      <c r="BC1605" s="419"/>
      <c r="BD1605" s="419"/>
      <c r="BF1605" s="419"/>
      <c r="BG1605" s="419"/>
      <c r="BH1605" s="419"/>
      <c r="BJ1605" s="419"/>
      <c r="BK1605" s="419"/>
      <c r="BL1605" s="419"/>
      <c r="BN1605" s="419"/>
      <c r="BO1605" s="419"/>
      <c r="BP1605" s="419"/>
      <c r="BR1605" s="419"/>
      <c r="BS1605" s="419"/>
      <c r="BT1605" s="419"/>
      <c r="BV1605" s="419"/>
      <c r="BW1605" s="419"/>
      <c r="BX1605" s="397"/>
      <c r="BZ1605" s="449"/>
      <c r="CB1605" s="419"/>
      <c r="CC1605" s="419"/>
      <c r="CD1605" s="419"/>
      <c r="CF1605" s="419"/>
      <c r="CG1605" s="419"/>
      <c r="CH1605" s="419"/>
    </row>
    <row r="1606" spans="3:86" ht="21" thickBot="1">
      <c r="C1606" s="425"/>
      <c r="P1606" s="431"/>
      <c r="R1606" s="419"/>
      <c r="S1606" s="446"/>
      <c r="T1606" s="419"/>
      <c r="V1606" s="196"/>
      <c r="W1606" s="419"/>
      <c r="X1606" s="419"/>
      <c r="Z1606" s="419"/>
      <c r="AA1606" s="419"/>
      <c r="AB1606" s="419"/>
      <c r="AD1606" s="419"/>
      <c r="AE1606" s="419"/>
      <c r="AF1606" s="419"/>
      <c r="AH1606" s="419"/>
      <c r="AI1606" s="419"/>
      <c r="AJ1606" s="419"/>
      <c r="AL1606" s="419"/>
      <c r="AM1606" s="419"/>
      <c r="AN1606" s="403"/>
      <c r="AO1606" s="419"/>
      <c r="AP1606" s="419"/>
      <c r="AQ1606" s="419"/>
      <c r="AR1606" s="419"/>
      <c r="AS1606" s="419"/>
      <c r="AT1606" s="419"/>
      <c r="AU1606" s="419"/>
      <c r="AV1606" s="419"/>
      <c r="AX1606" s="419"/>
      <c r="AY1606" s="419"/>
      <c r="AZ1606" s="419"/>
      <c r="BB1606" s="419"/>
      <c r="BC1606" s="419"/>
      <c r="BD1606" s="419"/>
      <c r="BF1606" s="419"/>
      <c r="BG1606" s="419"/>
      <c r="BH1606" s="419"/>
      <c r="BJ1606" s="419"/>
      <c r="BK1606" s="419"/>
      <c r="BL1606" s="419"/>
      <c r="BN1606" s="419"/>
      <c r="BO1606" s="419"/>
      <c r="BP1606" s="419"/>
      <c r="BR1606" s="419"/>
      <c r="BS1606" s="419"/>
      <c r="BT1606" s="419"/>
      <c r="BV1606" s="419"/>
      <c r="BW1606" s="419"/>
      <c r="BX1606" s="397"/>
      <c r="BZ1606" s="449"/>
      <c r="CB1606" s="419"/>
      <c r="CC1606" s="419"/>
      <c r="CD1606" s="419"/>
      <c r="CF1606" s="419"/>
      <c r="CG1606" s="419"/>
      <c r="CH1606" s="419"/>
    </row>
    <row r="1607" spans="3:86" ht="21" thickBot="1">
      <c r="C1607" s="425"/>
      <c r="P1607" s="431"/>
      <c r="R1607" s="419"/>
      <c r="S1607" s="446"/>
      <c r="T1607" s="419"/>
      <c r="V1607" s="196"/>
      <c r="W1607" s="419"/>
      <c r="X1607" s="419"/>
      <c r="Z1607" s="419"/>
      <c r="AA1607" s="419"/>
      <c r="AB1607" s="419"/>
      <c r="AD1607" s="419"/>
      <c r="AE1607" s="419"/>
      <c r="AF1607" s="419"/>
      <c r="AH1607" s="419"/>
      <c r="AI1607" s="419"/>
      <c r="AJ1607" s="419"/>
      <c r="AL1607" s="419"/>
      <c r="AM1607" s="419"/>
      <c r="AN1607" s="403"/>
      <c r="AO1607" s="419"/>
      <c r="AP1607" s="419"/>
      <c r="AQ1607" s="419"/>
      <c r="AR1607" s="419"/>
      <c r="AS1607" s="419"/>
      <c r="AT1607" s="419"/>
      <c r="AU1607" s="419"/>
      <c r="AV1607" s="419"/>
      <c r="AX1607" s="419"/>
      <c r="AY1607" s="419"/>
      <c r="AZ1607" s="419"/>
      <c r="BB1607" s="419"/>
      <c r="BC1607" s="419"/>
      <c r="BD1607" s="419"/>
      <c r="BF1607" s="419"/>
      <c r="BG1607" s="419"/>
      <c r="BH1607" s="419"/>
      <c r="BJ1607" s="419"/>
      <c r="BK1607" s="419"/>
      <c r="BL1607" s="419"/>
      <c r="BN1607" s="419"/>
      <c r="BO1607" s="419"/>
      <c r="BP1607" s="419"/>
      <c r="BR1607" s="419"/>
      <c r="BS1607" s="419"/>
      <c r="BT1607" s="419"/>
      <c r="BV1607" s="419"/>
      <c r="BW1607" s="419"/>
      <c r="BX1607" s="397"/>
      <c r="BZ1607" s="449"/>
      <c r="CB1607" s="419"/>
      <c r="CC1607" s="419"/>
      <c r="CD1607" s="419"/>
      <c r="CF1607" s="419"/>
      <c r="CG1607" s="419"/>
      <c r="CH1607" s="419"/>
    </row>
    <row r="1608" spans="3:86" ht="21" thickBot="1">
      <c r="C1608" s="425"/>
      <c r="P1608" s="431"/>
      <c r="R1608" s="419"/>
      <c r="S1608" s="446"/>
      <c r="T1608" s="419"/>
      <c r="V1608" s="196"/>
      <c r="W1608" s="419"/>
      <c r="X1608" s="419"/>
      <c r="Z1608" s="419"/>
      <c r="AA1608" s="419"/>
      <c r="AB1608" s="419"/>
      <c r="AD1608" s="419"/>
      <c r="AE1608" s="419"/>
      <c r="AF1608" s="419"/>
      <c r="AH1608" s="419"/>
      <c r="AI1608" s="419"/>
      <c r="AJ1608" s="419"/>
      <c r="AL1608" s="419"/>
      <c r="AM1608" s="419"/>
      <c r="AN1608" s="403"/>
      <c r="AO1608" s="419"/>
      <c r="AP1608" s="419"/>
      <c r="AQ1608" s="419"/>
      <c r="AR1608" s="419"/>
      <c r="AS1608" s="419"/>
      <c r="AT1608" s="419"/>
      <c r="AU1608" s="419"/>
      <c r="AV1608" s="419"/>
      <c r="AX1608" s="419"/>
      <c r="AY1608" s="419"/>
      <c r="AZ1608" s="419"/>
      <c r="BB1608" s="419"/>
      <c r="BC1608" s="419"/>
      <c r="BD1608" s="419"/>
      <c r="BF1608" s="419"/>
      <c r="BG1608" s="419"/>
      <c r="BH1608" s="419"/>
      <c r="BJ1608" s="419"/>
      <c r="BK1608" s="419"/>
      <c r="BL1608" s="419"/>
      <c r="BN1608" s="419"/>
      <c r="BO1608" s="419"/>
      <c r="BP1608" s="419"/>
      <c r="BR1608" s="419"/>
      <c r="BS1608" s="419"/>
      <c r="BT1608" s="419"/>
      <c r="BV1608" s="419"/>
      <c r="BW1608" s="419"/>
      <c r="BX1608" s="397"/>
      <c r="BZ1608" s="449"/>
      <c r="CB1608" s="419"/>
      <c r="CC1608" s="419"/>
      <c r="CD1608" s="419"/>
      <c r="CF1608" s="419"/>
      <c r="CG1608" s="419"/>
      <c r="CH1608" s="419"/>
    </row>
    <row r="1609" spans="3:86" ht="21" thickBot="1">
      <c r="C1609" s="425"/>
      <c r="P1609" s="431"/>
      <c r="R1609" s="419"/>
      <c r="S1609" s="446"/>
      <c r="T1609" s="419"/>
      <c r="V1609" s="196"/>
      <c r="W1609" s="419"/>
      <c r="X1609" s="419"/>
      <c r="Z1609" s="419"/>
      <c r="AA1609" s="419"/>
      <c r="AB1609" s="419"/>
      <c r="AD1609" s="419"/>
      <c r="AE1609" s="419"/>
      <c r="AF1609" s="419"/>
      <c r="AH1609" s="419"/>
      <c r="AI1609" s="419"/>
      <c r="AJ1609" s="419"/>
      <c r="AL1609" s="419"/>
      <c r="AM1609" s="419"/>
      <c r="AN1609" s="403"/>
      <c r="AO1609" s="419"/>
      <c r="AP1609" s="419"/>
      <c r="AQ1609" s="419"/>
      <c r="AR1609" s="419"/>
      <c r="AS1609" s="419"/>
      <c r="AT1609" s="419"/>
      <c r="AU1609" s="419"/>
      <c r="AV1609" s="419"/>
      <c r="AX1609" s="419"/>
      <c r="AY1609" s="419"/>
      <c r="AZ1609" s="419"/>
      <c r="BB1609" s="419"/>
      <c r="BC1609" s="419"/>
      <c r="BD1609" s="419"/>
      <c r="BF1609" s="419"/>
      <c r="BG1609" s="419"/>
      <c r="BH1609" s="419"/>
      <c r="BJ1609" s="419"/>
      <c r="BK1609" s="419"/>
      <c r="BL1609" s="419"/>
      <c r="BN1609" s="419"/>
      <c r="BO1609" s="419"/>
      <c r="BP1609" s="419"/>
      <c r="BR1609" s="419"/>
      <c r="BS1609" s="419"/>
      <c r="BT1609" s="419"/>
      <c r="BV1609" s="419"/>
      <c r="BW1609" s="419"/>
      <c r="BX1609" s="397"/>
      <c r="BZ1609" s="449"/>
      <c r="CB1609" s="419"/>
      <c r="CC1609" s="419"/>
      <c r="CD1609" s="419"/>
      <c r="CF1609" s="419"/>
      <c r="CG1609" s="419"/>
      <c r="CH1609" s="419"/>
    </row>
    <row r="1610" spans="3:86" ht="21" thickBot="1">
      <c r="C1610" s="425"/>
      <c r="P1610" s="431"/>
      <c r="R1610" s="419"/>
      <c r="S1610" s="446"/>
      <c r="T1610" s="419"/>
      <c r="V1610" s="196"/>
      <c r="W1610" s="419"/>
      <c r="X1610" s="419"/>
      <c r="Z1610" s="419"/>
      <c r="AA1610" s="419"/>
      <c r="AB1610" s="419"/>
      <c r="AD1610" s="419"/>
      <c r="AE1610" s="419"/>
      <c r="AF1610" s="419"/>
      <c r="AH1610" s="419"/>
      <c r="AI1610" s="419"/>
      <c r="AJ1610" s="419"/>
      <c r="AL1610" s="419"/>
      <c r="AM1610" s="419"/>
      <c r="AN1610" s="403"/>
      <c r="AO1610" s="419"/>
      <c r="AP1610" s="419"/>
      <c r="AQ1610" s="419"/>
      <c r="AR1610" s="419"/>
      <c r="AS1610" s="419"/>
      <c r="AT1610" s="419"/>
      <c r="AU1610" s="419"/>
      <c r="AV1610" s="419"/>
      <c r="AX1610" s="419"/>
      <c r="AY1610" s="419"/>
      <c r="AZ1610" s="419"/>
      <c r="BB1610" s="419"/>
      <c r="BC1610" s="419"/>
      <c r="BD1610" s="419"/>
      <c r="BF1610" s="419"/>
      <c r="BG1610" s="419"/>
      <c r="BH1610" s="419"/>
      <c r="BJ1610" s="419"/>
      <c r="BK1610" s="419"/>
      <c r="BL1610" s="419"/>
      <c r="BN1610" s="419"/>
      <c r="BO1610" s="419"/>
      <c r="BP1610" s="419"/>
      <c r="BR1610" s="419"/>
      <c r="BS1610" s="419"/>
      <c r="BT1610" s="419"/>
      <c r="BV1610" s="419"/>
      <c r="BW1610" s="419"/>
      <c r="BX1610" s="397"/>
      <c r="BZ1610" s="449"/>
      <c r="CB1610" s="419"/>
      <c r="CC1610" s="419"/>
      <c r="CD1610" s="419"/>
      <c r="CF1610" s="419"/>
      <c r="CG1610" s="419"/>
      <c r="CH1610" s="419"/>
    </row>
    <row r="1611" spans="3:86" ht="21" thickBot="1">
      <c r="C1611" s="425"/>
      <c r="P1611" s="431"/>
      <c r="R1611" s="419"/>
      <c r="S1611" s="446"/>
      <c r="T1611" s="419"/>
      <c r="V1611" s="196"/>
      <c r="W1611" s="419"/>
      <c r="X1611" s="419"/>
      <c r="Z1611" s="419"/>
      <c r="AA1611" s="419"/>
      <c r="AB1611" s="419"/>
      <c r="AD1611" s="419"/>
      <c r="AE1611" s="419"/>
      <c r="AF1611" s="419"/>
      <c r="AH1611" s="419"/>
      <c r="AI1611" s="419"/>
      <c r="AJ1611" s="419"/>
      <c r="AL1611" s="419"/>
      <c r="AM1611" s="419"/>
      <c r="AN1611" s="403"/>
      <c r="AO1611" s="419"/>
      <c r="AP1611" s="419"/>
      <c r="AQ1611" s="419"/>
      <c r="AR1611" s="419"/>
      <c r="AS1611" s="419"/>
      <c r="AT1611" s="419"/>
      <c r="AU1611" s="419"/>
      <c r="AV1611" s="419"/>
      <c r="AX1611" s="419"/>
      <c r="AY1611" s="419"/>
      <c r="AZ1611" s="419"/>
      <c r="BB1611" s="419"/>
      <c r="BC1611" s="419"/>
      <c r="BD1611" s="419"/>
      <c r="BF1611" s="419"/>
      <c r="BG1611" s="419"/>
      <c r="BH1611" s="419"/>
      <c r="BJ1611" s="419"/>
      <c r="BK1611" s="419"/>
      <c r="BL1611" s="419"/>
      <c r="BN1611" s="419"/>
      <c r="BO1611" s="419"/>
      <c r="BP1611" s="419"/>
      <c r="BR1611" s="419"/>
      <c r="BS1611" s="419"/>
      <c r="BT1611" s="419"/>
      <c r="BV1611" s="419"/>
      <c r="BW1611" s="419"/>
      <c r="BX1611" s="397"/>
      <c r="BZ1611" s="449"/>
      <c r="CB1611" s="419"/>
      <c r="CC1611" s="419"/>
      <c r="CD1611" s="419"/>
      <c r="CF1611" s="419"/>
      <c r="CG1611" s="419"/>
      <c r="CH1611" s="419"/>
    </row>
    <row r="1612" spans="3:86" ht="21" thickBot="1">
      <c r="C1612" s="425"/>
      <c r="P1612" s="431"/>
      <c r="R1612" s="419"/>
      <c r="S1612" s="446"/>
      <c r="T1612" s="419"/>
      <c r="V1612" s="196"/>
      <c r="W1612" s="419"/>
      <c r="X1612" s="419"/>
      <c r="Z1612" s="419"/>
      <c r="AA1612" s="419"/>
      <c r="AB1612" s="419"/>
      <c r="AD1612" s="419"/>
      <c r="AE1612" s="419"/>
      <c r="AF1612" s="419"/>
      <c r="AH1612" s="419"/>
      <c r="AI1612" s="419"/>
      <c r="AJ1612" s="419"/>
      <c r="AL1612" s="419"/>
      <c r="AM1612" s="419"/>
      <c r="AN1612" s="403"/>
      <c r="AO1612" s="419"/>
      <c r="AP1612" s="419"/>
      <c r="AQ1612" s="419"/>
      <c r="AR1612" s="419"/>
      <c r="AS1612" s="419"/>
      <c r="AT1612" s="419"/>
      <c r="AU1612" s="419"/>
      <c r="AV1612" s="419"/>
      <c r="AX1612" s="419"/>
      <c r="AY1612" s="419"/>
      <c r="AZ1612" s="419"/>
      <c r="BB1612" s="419"/>
      <c r="BC1612" s="419"/>
      <c r="BD1612" s="419"/>
      <c r="BF1612" s="419"/>
      <c r="BG1612" s="419"/>
      <c r="BH1612" s="419"/>
      <c r="BJ1612" s="419"/>
      <c r="BK1612" s="419"/>
      <c r="BL1612" s="419"/>
      <c r="BN1612" s="419"/>
      <c r="BO1612" s="419"/>
      <c r="BP1612" s="419"/>
      <c r="BR1612" s="419"/>
      <c r="BS1612" s="419"/>
      <c r="BT1612" s="419"/>
      <c r="BV1612" s="419"/>
      <c r="BW1612" s="419"/>
      <c r="BX1612" s="397"/>
      <c r="BZ1612" s="449"/>
      <c r="CB1612" s="419"/>
      <c r="CC1612" s="419"/>
      <c r="CD1612" s="419"/>
      <c r="CF1612" s="419"/>
      <c r="CG1612" s="419"/>
      <c r="CH1612" s="419"/>
    </row>
    <row r="1613" spans="3:86" ht="21" thickBot="1">
      <c r="C1613" s="425"/>
      <c r="P1613" s="431"/>
      <c r="R1613" s="419"/>
      <c r="S1613" s="446"/>
      <c r="T1613" s="419"/>
      <c r="V1613" s="196"/>
      <c r="W1613" s="419"/>
      <c r="X1613" s="419"/>
      <c r="Z1613" s="419"/>
      <c r="AA1613" s="419"/>
      <c r="AB1613" s="419"/>
      <c r="AD1613" s="419"/>
      <c r="AE1613" s="419"/>
      <c r="AF1613" s="419"/>
      <c r="AH1613" s="419"/>
      <c r="AI1613" s="419"/>
      <c r="AJ1613" s="419"/>
      <c r="AL1613" s="419"/>
      <c r="AM1613" s="419"/>
      <c r="AN1613" s="403"/>
      <c r="AO1613" s="419"/>
      <c r="AP1613" s="419"/>
      <c r="AQ1613" s="419"/>
      <c r="AR1613" s="419"/>
      <c r="AS1613" s="419"/>
      <c r="AT1613" s="419"/>
      <c r="AU1613" s="419"/>
      <c r="AV1613" s="419"/>
      <c r="AX1613" s="419"/>
      <c r="AY1613" s="419"/>
      <c r="AZ1613" s="419"/>
      <c r="BB1613" s="419"/>
      <c r="BC1613" s="419"/>
      <c r="BD1613" s="419"/>
      <c r="BF1613" s="419"/>
      <c r="BG1613" s="419"/>
      <c r="BH1613" s="419"/>
      <c r="BJ1613" s="419"/>
      <c r="BK1613" s="419"/>
      <c r="BL1613" s="419"/>
      <c r="BN1613" s="419"/>
      <c r="BO1613" s="419"/>
      <c r="BP1613" s="419"/>
      <c r="BR1613" s="419"/>
      <c r="BS1613" s="419"/>
      <c r="BT1613" s="419"/>
      <c r="BV1613" s="419"/>
      <c r="BW1613" s="419"/>
      <c r="BX1613" s="397"/>
      <c r="BZ1613" s="449"/>
      <c r="CB1613" s="419"/>
      <c r="CC1613" s="419"/>
      <c r="CD1613" s="419"/>
      <c r="CF1613" s="419"/>
      <c r="CG1613" s="419"/>
      <c r="CH1613" s="419"/>
    </row>
    <row r="1614" spans="3:86" ht="21" thickBot="1">
      <c r="C1614" s="425"/>
      <c r="P1614" s="431"/>
      <c r="R1614" s="419"/>
      <c r="S1614" s="446"/>
      <c r="T1614" s="419"/>
      <c r="V1614" s="196"/>
      <c r="W1614" s="419"/>
      <c r="X1614" s="419"/>
      <c r="Z1614" s="419"/>
      <c r="AA1614" s="419"/>
      <c r="AB1614" s="419"/>
      <c r="AD1614" s="419"/>
      <c r="AE1614" s="419"/>
      <c r="AF1614" s="419"/>
      <c r="AH1614" s="419"/>
      <c r="AI1614" s="419"/>
      <c r="AJ1614" s="419"/>
      <c r="AL1614" s="419"/>
      <c r="AM1614" s="419"/>
      <c r="AN1614" s="403"/>
      <c r="AO1614" s="419"/>
      <c r="AP1614" s="419"/>
      <c r="AQ1614" s="419"/>
      <c r="AR1614" s="419"/>
      <c r="AS1614" s="419"/>
      <c r="AT1614" s="419"/>
      <c r="AU1614" s="419"/>
      <c r="AV1614" s="419"/>
      <c r="AX1614" s="419"/>
      <c r="AY1614" s="419"/>
      <c r="AZ1614" s="419"/>
      <c r="BB1614" s="419"/>
      <c r="BC1614" s="419"/>
      <c r="BD1614" s="419"/>
      <c r="BF1614" s="419"/>
      <c r="BG1614" s="419"/>
      <c r="BH1614" s="419"/>
      <c r="BJ1614" s="419"/>
      <c r="BK1614" s="419"/>
      <c r="BL1614" s="419"/>
      <c r="BN1614" s="419"/>
      <c r="BO1614" s="419"/>
      <c r="BP1614" s="419"/>
      <c r="BR1614" s="419"/>
      <c r="BS1614" s="419"/>
      <c r="BT1614" s="419"/>
      <c r="BV1614" s="419"/>
      <c r="BW1614" s="419"/>
      <c r="BX1614" s="397"/>
      <c r="BZ1614" s="449"/>
      <c r="CB1614" s="419"/>
      <c r="CC1614" s="419"/>
      <c r="CD1614" s="419"/>
      <c r="CF1614" s="419"/>
      <c r="CG1614" s="419"/>
      <c r="CH1614" s="419"/>
    </row>
    <row r="1615" spans="3:86" ht="21" thickBot="1">
      <c r="C1615" s="425"/>
      <c r="P1615" s="431"/>
      <c r="R1615" s="419"/>
      <c r="S1615" s="446"/>
      <c r="T1615" s="419"/>
      <c r="V1615" s="196"/>
      <c r="W1615" s="419"/>
      <c r="X1615" s="419"/>
      <c r="Z1615" s="419"/>
      <c r="AA1615" s="419"/>
      <c r="AB1615" s="419"/>
      <c r="AD1615" s="419"/>
      <c r="AE1615" s="419"/>
      <c r="AF1615" s="419"/>
      <c r="AH1615" s="419"/>
      <c r="AI1615" s="419"/>
      <c r="AJ1615" s="419"/>
      <c r="AL1615" s="419"/>
      <c r="AM1615" s="419"/>
      <c r="AN1615" s="403"/>
      <c r="AO1615" s="419"/>
      <c r="AP1615" s="419"/>
      <c r="AQ1615" s="419"/>
      <c r="AR1615" s="419"/>
      <c r="AS1615" s="419"/>
      <c r="AT1615" s="419"/>
      <c r="AU1615" s="419"/>
      <c r="AV1615" s="419"/>
      <c r="AX1615" s="419"/>
      <c r="AY1615" s="419"/>
      <c r="AZ1615" s="419"/>
      <c r="BB1615" s="419"/>
      <c r="BC1615" s="419"/>
      <c r="BD1615" s="419"/>
      <c r="BF1615" s="419"/>
      <c r="BG1615" s="419"/>
      <c r="BH1615" s="419"/>
      <c r="BJ1615" s="419"/>
      <c r="BK1615" s="419"/>
      <c r="BL1615" s="419"/>
      <c r="BN1615" s="419"/>
      <c r="BO1615" s="419"/>
      <c r="BP1615" s="419"/>
      <c r="BR1615" s="419"/>
      <c r="BS1615" s="419"/>
      <c r="BT1615" s="419"/>
      <c r="BV1615" s="419"/>
      <c r="BW1615" s="419"/>
      <c r="BX1615" s="397"/>
      <c r="BZ1615" s="449"/>
      <c r="CB1615" s="419"/>
      <c r="CC1615" s="419"/>
      <c r="CD1615" s="419"/>
      <c r="CF1615" s="419"/>
      <c r="CG1615" s="419"/>
      <c r="CH1615" s="419"/>
    </row>
    <row r="1616" spans="3:86" ht="21" thickBot="1">
      <c r="C1616" s="425"/>
      <c r="P1616" s="431"/>
      <c r="R1616" s="419"/>
      <c r="S1616" s="446"/>
      <c r="T1616" s="419"/>
      <c r="V1616" s="196"/>
      <c r="W1616" s="419"/>
      <c r="X1616" s="419"/>
      <c r="Z1616" s="419"/>
      <c r="AA1616" s="419"/>
      <c r="AB1616" s="419"/>
      <c r="AD1616" s="419"/>
      <c r="AE1616" s="419"/>
      <c r="AF1616" s="419"/>
      <c r="AH1616" s="419"/>
      <c r="AI1616" s="419"/>
      <c r="AJ1616" s="419"/>
      <c r="AL1616" s="419"/>
      <c r="AM1616" s="419"/>
      <c r="AN1616" s="403"/>
      <c r="AO1616" s="419"/>
      <c r="AP1616" s="419"/>
      <c r="AQ1616" s="419"/>
      <c r="AR1616" s="419"/>
      <c r="AS1616" s="419"/>
      <c r="AT1616" s="419"/>
      <c r="AU1616" s="419"/>
      <c r="AV1616" s="419"/>
      <c r="AX1616" s="419"/>
      <c r="AY1616" s="419"/>
      <c r="AZ1616" s="419"/>
      <c r="BB1616" s="419"/>
      <c r="BC1616" s="419"/>
      <c r="BD1616" s="419"/>
      <c r="BF1616" s="419"/>
      <c r="BG1616" s="419"/>
      <c r="BH1616" s="419"/>
      <c r="BJ1616" s="419"/>
      <c r="BK1616" s="419"/>
      <c r="BL1616" s="419"/>
      <c r="BN1616" s="419"/>
      <c r="BO1616" s="419"/>
      <c r="BP1616" s="419"/>
      <c r="BR1616" s="419"/>
      <c r="BS1616" s="419"/>
      <c r="BT1616" s="419"/>
      <c r="BV1616" s="419"/>
      <c r="BW1616" s="419"/>
      <c r="BX1616" s="397"/>
      <c r="BZ1616" s="449"/>
      <c r="CB1616" s="419"/>
      <c r="CC1616" s="419"/>
      <c r="CD1616" s="419"/>
      <c r="CF1616" s="419"/>
      <c r="CG1616" s="419"/>
      <c r="CH1616" s="419"/>
    </row>
    <row r="1617" spans="3:86" ht="21" thickBot="1">
      <c r="C1617" s="425"/>
      <c r="P1617" s="431"/>
      <c r="R1617" s="419"/>
      <c r="S1617" s="446"/>
      <c r="T1617" s="419"/>
      <c r="V1617" s="196"/>
      <c r="W1617" s="419"/>
      <c r="X1617" s="419"/>
      <c r="Z1617" s="419"/>
      <c r="AA1617" s="419"/>
      <c r="AB1617" s="419"/>
      <c r="AD1617" s="419"/>
      <c r="AE1617" s="419"/>
      <c r="AF1617" s="419"/>
      <c r="AH1617" s="419"/>
      <c r="AI1617" s="419"/>
      <c r="AJ1617" s="419"/>
      <c r="AL1617" s="419"/>
      <c r="AM1617" s="419"/>
      <c r="AN1617" s="403"/>
      <c r="AO1617" s="419"/>
      <c r="AP1617" s="419"/>
      <c r="AQ1617" s="419"/>
      <c r="AR1617" s="419"/>
      <c r="AS1617" s="419"/>
      <c r="AT1617" s="419"/>
      <c r="AU1617" s="419"/>
      <c r="AV1617" s="419"/>
      <c r="AX1617" s="419"/>
      <c r="AY1617" s="419"/>
      <c r="AZ1617" s="419"/>
      <c r="BB1617" s="419"/>
      <c r="BC1617" s="419"/>
      <c r="BD1617" s="419"/>
      <c r="BF1617" s="419"/>
      <c r="BG1617" s="419"/>
      <c r="BH1617" s="419"/>
      <c r="BJ1617" s="419"/>
      <c r="BK1617" s="419"/>
      <c r="BL1617" s="419"/>
      <c r="BN1617" s="419"/>
      <c r="BO1617" s="419"/>
      <c r="BP1617" s="419"/>
      <c r="BR1617" s="419"/>
      <c r="BS1617" s="419"/>
      <c r="BT1617" s="419"/>
      <c r="BV1617" s="419"/>
      <c r="BW1617" s="419"/>
      <c r="BX1617" s="397"/>
      <c r="BZ1617" s="449"/>
      <c r="CB1617" s="419"/>
      <c r="CC1617" s="419"/>
      <c r="CD1617" s="419"/>
      <c r="CF1617" s="419"/>
      <c r="CG1617" s="419"/>
      <c r="CH1617" s="419"/>
    </row>
    <row r="1618" spans="3:86" ht="21" thickBot="1">
      <c r="C1618" s="425"/>
      <c r="P1618" s="431"/>
      <c r="R1618" s="419"/>
      <c r="S1618" s="446"/>
      <c r="T1618" s="419"/>
      <c r="V1618" s="196"/>
      <c r="W1618" s="419"/>
      <c r="X1618" s="419"/>
      <c r="Z1618" s="419"/>
      <c r="AA1618" s="419"/>
      <c r="AB1618" s="419"/>
      <c r="AD1618" s="419"/>
      <c r="AE1618" s="419"/>
      <c r="AF1618" s="419"/>
      <c r="AH1618" s="419"/>
      <c r="AI1618" s="419"/>
      <c r="AJ1618" s="419"/>
      <c r="AL1618" s="419"/>
      <c r="AM1618" s="419"/>
      <c r="AN1618" s="403"/>
      <c r="AO1618" s="419"/>
      <c r="AP1618" s="419"/>
      <c r="AQ1618" s="419"/>
      <c r="AR1618" s="419"/>
      <c r="AS1618" s="419"/>
      <c r="AT1618" s="419"/>
      <c r="AU1618" s="419"/>
      <c r="AV1618" s="419"/>
      <c r="AX1618" s="419"/>
      <c r="AY1618" s="419"/>
      <c r="AZ1618" s="419"/>
      <c r="BB1618" s="419"/>
      <c r="BC1618" s="419"/>
      <c r="BD1618" s="419"/>
      <c r="BF1618" s="419"/>
      <c r="BG1618" s="419"/>
      <c r="BH1618" s="419"/>
      <c r="BJ1618" s="419"/>
      <c r="BK1618" s="419"/>
      <c r="BL1618" s="419"/>
      <c r="BN1618" s="419"/>
      <c r="BO1618" s="419"/>
      <c r="BP1618" s="419"/>
      <c r="BR1618" s="419"/>
      <c r="BS1618" s="419"/>
      <c r="BT1618" s="419"/>
      <c r="BV1618" s="419"/>
      <c r="BW1618" s="419"/>
      <c r="BX1618" s="397"/>
      <c r="BZ1618" s="449"/>
      <c r="CB1618" s="419"/>
      <c r="CC1618" s="419"/>
      <c r="CD1618" s="419"/>
      <c r="CF1618" s="419"/>
      <c r="CG1618" s="419"/>
      <c r="CH1618" s="419"/>
    </row>
    <row r="1619" spans="3:86" ht="21" thickBot="1">
      <c r="C1619" s="425"/>
      <c r="P1619" s="431"/>
      <c r="R1619" s="419"/>
      <c r="S1619" s="446"/>
      <c r="T1619" s="419"/>
      <c r="V1619" s="196"/>
      <c r="W1619" s="419"/>
      <c r="X1619" s="419"/>
      <c r="Z1619" s="419"/>
      <c r="AA1619" s="419"/>
      <c r="AB1619" s="419"/>
      <c r="AD1619" s="419"/>
      <c r="AE1619" s="419"/>
      <c r="AF1619" s="419"/>
      <c r="AH1619" s="419"/>
      <c r="AI1619" s="419"/>
      <c r="AJ1619" s="419"/>
      <c r="AL1619" s="419"/>
      <c r="AM1619" s="419"/>
      <c r="AN1619" s="403"/>
      <c r="AO1619" s="419"/>
      <c r="AP1619" s="419"/>
      <c r="AQ1619" s="419"/>
      <c r="AR1619" s="419"/>
      <c r="AS1619" s="419"/>
      <c r="AT1619" s="419"/>
      <c r="AU1619" s="419"/>
      <c r="AV1619" s="419"/>
      <c r="AX1619" s="419"/>
      <c r="AY1619" s="419"/>
      <c r="AZ1619" s="419"/>
      <c r="BB1619" s="419"/>
      <c r="BC1619" s="419"/>
      <c r="BD1619" s="419"/>
      <c r="BF1619" s="419"/>
      <c r="BG1619" s="419"/>
      <c r="BH1619" s="419"/>
      <c r="BJ1619" s="419"/>
      <c r="BK1619" s="419"/>
      <c r="BL1619" s="419"/>
      <c r="BN1619" s="419"/>
      <c r="BO1619" s="419"/>
      <c r="BP1619" s="419"/>
      <c r="BR1619" s="419"/>
      <c r="BS1619" s="419"/>
      <c r="BT1619" s="419"/>
      <c r="BV1619" s="419"/>
      <c r="BW1619" s="419"/>
      <c r="BX1619" s="397"/>
      <c r="BZ1619" s="449"/>
      <c r="CB1619" s="419"/>
      <c r="CC1619" s="419"/>
      <c r="CD1619" s="419"/>
      <c r="CF1619" s="419"/>
      <c r="CG1619" s="419"/>
      <c r="CH1619" s="419"/>
    </row>
    <row r="1620" spans="3:86" ht="21" thickBot="1">
      <c r="C1620" s="425"/>
      <c r="P1620" s="431"/>
      <c r="R1620" s="419"/>
      <c r="S1620" s="446"/>
      <c r="T1620" s="419"/>
      <c r="V1620" s="196"/>
      <c r="W1620" s="419"/>
      <c r="X1620" s="419"/>
      <c r="Z1620" s="419"/>
      <c r="AA1620" s="419"/>
      <c r="AB1620" s="419"/>
      <c r="AD1620" s="419"/>
      <c r="AE1620" s="419"/>
      <c r="AF1620" s="419"/>
      <c r="AH1620" s="419"/>
      <c r="AI1620" s="419"/>
      <c r="AJ1620" s="419"/>
      <c r="AL1620" s="419"/>
      <c r="AM1620" s="419"/>
      <c r="AN1620" s="403"/>
      <c r="AO1620" s="419"/>
      <c r="AP1620" s="419"/>
      <c r="AQ1620" s="419"/>
      <c r="AR1620" s="419"/>
      <c r="AS1620" s="419"/>
      <c r="AT1620" s="419"/>
      <c r="AU1620" s="419"/>
      <c r="AV1620" s="419"/>
      <c r="AX1620" s="419"/>
      <c r="AY1620" s="419"/>
      <c r="AZ1620" s="419"/>
      <c r="BB1620" s="419"/>
      <c r="BC1620" s="419"/>
      <c r="BD1620" s="419"/>
      <c r="BF1620" s="419"/>
      <c r="BG1620" s="419"/>
      <c r="BH1620" s="419"/>
      <c r="BJ1620" s="419"/>
      <c r="BK1620" s="419"/>
      <c r="BL1620" s="419"/>
      <c r="BN1620" s="419"/>
      <c r="BO1620" s="419"/>
      <c r="BP1620" s="419"/>
      <c r="BR1620" s="419"/>
      <c r="BS1620" s="419"/>
      <c r="BT1620" s="419"/>
      <c r="BV1620" s="419"/>
      <c r="BW1620" s="419"/>
      <c r="BX1620" s="397"/>
      <c r="BZ1620" s="449"/>
      <c r="CB1620" s="419"/>
      <c r="CC1620" s="419"/>
      <c r="CD1620" s="419"/>
      <c r="CF1620" s="419"/>
      <c r="CG1620" s="419"/>
      <c r="CH1620" s="419"/>
    </row>
    <row r="1621" spans="3:86" ht="21" thickBot="1">
      <c r="C1621" s="425"/>
      <c r="P1621" s="431"/>
      <c r="R1621" s="419"/>
      <c r="S1621" s="446"/>
      <c r="T1621" s="419"/>
      <c r="V1621" s="196"/>
      <c r="W1621" s="419"/>
      <c r="X1621" s="419"/>
      <c r="Z1621" s="419"/>
      <c r="AA1621" s="419"/>
      <c r="AB1621" s="419"/>
      <c r="AD1621" s="419"/>
      <c r="AE1621" s="419"/>
      <c r="AF1621" s="419"/>
      <c r="AH1621" s="419"/>
      <c r="AI1621" s="419"/>
      <c r="AJ1621" s="419"/>
      <c r="AL1621" s="419"/>
      <c r="AM1621" s="419"/>
      <c r="AN1621" s="403"/>
      <c r="AO1621" s="419"/>
      <c r="AP1621" s="419"/>
      <c r="AQ1621" s="419"/>
      <c r="AR1621" s="419"/>
      <c r="AS1621" s="419"/>
      <c r="AT1621" s="419"/>
      <c r="AU1621" s="419"/>
      <c r="AV1621" s="419"/>
      <c r="AX1621" s="419"/>
      <c r="AY1621" s="419"/>
      <c r="AZ1621" s="419"/>
      <c r="BB1621" s="419"/>
      <c r="BC1621" s="419"/>
      <c r="BD1621" s="419"/>
      <c r="BF1621" s="419"/>
      <c r="BG1621" s="419"/>
      <c r="BH1621" s="419"/>
      <c r="BJ1621" s="419"/>
      <c r="BK1621" s="419"/>
      <c r="BL1621" s="419"/>
      <c r="BN1621" s="419"/>
      <c r="BO1621" s="419"/>
      <c r="BP1621" s="419"/>
      <c r="BR1621" s="419"/>
      <c r="BS1621" s="419"/>
      <c r="BT1621" s="419"/>
      <c r="BV1621" s="419"/>
      <c r="BW1621" s="419"/>
      <c r="BX1621" s="397"/>
      <c r="BZ1621" s="449"/>
      <c r="CB1621" s="419"/>
      <c r="CC1621" s="419"/>
      <c r="CD1621" s="419"/>
      <c r="CF1621" s="419"/>
      <c r="CG1621" s="419"/>
      <c r="CH1621" s="419"/>
    </row>
    <row r="1622" spans="3:86" ht="21" thickBot="1">
      <c r="C1622" s="425"/>
      <c r="P1622" s="431"/>
      <c r="R1622" s="419"/>
      <c r="S1622" s="446"/>
      <c r="T1622" s="419"/>
      <c r="V1622" s="196"/>
      <c r="W1622" s="419"/>
      <c r="X1622" s="419"/>
      <c r="Z1622" s="419"/>
      <c r="AA1622" s="419"/>
      <c r="AB1622" s="419"/>
      <c r="AD1622" s="419"/>
      <c r="AE1622" s="419"/>
      <c r="AF1622" s="419"/>
      <c r="AH1622" s="419"/>
      <c r="AI1622" s="419"/>
      <c r="AJ1622" s="419"/>
      <c r="AL1622" s="419"/>
      <c r="AM1622" s="419"/>
      <c r="AN1622" s="403"/>
      <c r="AO1622" s="419"/>
      <c r="AP1622" s="419"/>
      <c r="AQ1622" s="419"/>
      <c r="AR1622" s="419"/>
      <c r="AS1622" s="419"/>
      <c r="AT1622" s="419"/>
      <c r="AU1622" s="419"/>
      <c r="AV1622" s="419"/>
      <c r="AX1622" s="419"/>
      <c r="AY1622" s="419"/>
      <c r="AZ1622" s="419"/>
      <c r="BB1622" s="419"/>
      <c r="BC1622" s="419"/>
      <c r="BD1622" s="419"/>
      <c r="BF1622" s="419"/>
      <c r="BG1622" s="419"/>
      <c r="BH1622" s="419"/>
      <c r="BJ1622" s="419"/>
      <c r="BK1622" s="419"/>
      <c r="BL1622" s="419"/>
      <c r="BN1622" s="419"/>
      <c r="BO1622" s="419"/>
      <c r="BP1622" s="419"/>
      <c r="BR1622" s="419"/>
      <c r="BS1622" s="419"/>
      <c r="BT1622" s="419"/>
      <c r="BV1622" s="419"/>
      <c r="BW1622" s="419"/>
      <c r="BX1622" s="397"/>
      <c r="BZ1622" s="449"/>
      <c r="CB1622" s="419"/>
      <c r="CC1622" s="419"/>
      <c r="CD1622" s="419"/>
      <c r="CF1622" s="419"/>
      <c r="CG1622" s="419"/>
      <c r="CH1622" s="419"/>
    </row>
    <row r="1623" spans="3:86" ht="21" thickBot="1">
      <c r="C1623" s="425"/>
      <c r="P1623" s="431"/>
      <c r="R1623" s="419"/>
      <c r="S1623" s="446"/>
      <c r="T1623" s="419"/>
      <c r="V1623" s="196"/>
      <c r="W1623" s="419"/>
      <c r="X1623" s="419"/>
      <c r="Z1623" s="419"/>
      <c r="AA1623" s="419"/>
      <c r="AB1623" s="419"/>
      <c r="AD1623" s="419"/>
      <c r="AE1623" s="419"/>
      <c r="AF1623" s="419"/>
      <c r="AH1623" s="419"/>
      <c r="AI1623" s="419"/>
      <c r="AJ1623" s="419"/>
      <c r="AL1623" s="419"/>
      <c r="AM1623" s="419"/>
      <c r="AN1623" s="403"/>
      <c r="AO1623" s="419"/>
      <c r="AP1623" s="419"/>
      <c r="AQ1623" s="419"/>
      <c r="AR1623" s="419"/>
      <c r="AS1623" s="419"/>
      <c r="AT1623" s="419"/>
      <c r="AU1623" s="419"/>
      <c r="AV1623" s="419"/>
      <c r="AX1623" s="419"/>
      <c r="AY1623" s="419"/>
      <c r="AZ1623" s="419"/>
      <c r="BB1623" s="419"/>
      <c r="BC1623" s="419"/>
      <c r="BD1623" s="419"/>
      <c r="BF1623" s="419"/>
      <c r="BG1623" s="419"/>
      <c r="BH1623" s="419"/>
      <c r="BJ1623" s="419"/>
      <c r="BK1623" s="419"/>
      <c r="BL1623" s="419"/>
      <c r="BN1623" s="419"/>
      <c r="BO1623" s="419"/>
      <c r="BP1623" s="419"/>
      <c r="BR1623" s="419"/>
      <c r="BS1623" s="419"/>
      <c r="BT1623" s="419"/>
      <c r="BV1623" s="419"/>
      <c r="BW1623" s="419"/>
      <c r="BX1623" s="397"/>
      <c r="BZ1623" s="449"/>
      <c r="CB1623" s="419"/>
      <c r="CC1623" s="419"/>
      <c r="CD1623" s="419"/>
      <c r="CF1623" s="419"/>
      <c r="CG1623" s="419"/>
      <c r="CH1623" s="419"/>
    </row>
    <row r="1624" spans="3:86" ht="21" thickBot="1">
      <c r="C1624" s="425"/>
      <c r="P1624" s="431"/>
      <c r="R1624" s="419"/>
      <c r="S1624" s="446"/>
      <c r="T1624" s="419"/>
      <c r="V1624" s="196"/>
      <c r="W1624" s="419"/>
      <c r="X1624" s="419"/>
      <c r="Z1624" s="419"/>
      <c r="AA1624" s="419"/>
      <c r="AB1624" s="419"/>
      <c r="AD1624" s="419"/>
      <c r="AE1624" s="419"/>
      <c r="AF1624" s="419"/>
      <c r="AH1624" s="419"/>
      <c r="AI1624" s="419"/>
      <c r="AJ1624" s="419"/>
      <c r="AL1624" s="419"/>
      <c r="AM1624" s="419"/>
      <c r="AN1624" s="403"/>
      <c r="AO1624" s="419"/>
      <c r="AP1624" s="419"/>
      <c r="AQ1624" s="419"/>
      <c r="AR1624" s="419"/>
      <c r="AS1624" s="419"/>
      <c r="AT1624" s="419"/>
      <c r="AU1624" s="419"/>
      <c r="AV1624" s="419"/>
      <c r="AX1624" s="419"/>
      <c r="AY1624" s="419"/>
      <c r="AZ1624" s="419"/>
      <c r="BB1624" s="419"/>
      <c r="BC1624" s="419"/>
      <c r="BD1624" s="419"/>
      <c r="BF1624" s="419"/>
      <c r="BG1624" s="419"/>
      <c r="BH1624" s="419"/>
      <c r="BJ1624" s="419"/>
      <c r="BK1624" s="419"/>
      <c r="BL1624" s="419"/>
      <c r="BN1624" s="419"/>
      <c r="BO1624" s="419"/>
      <c r="BP1624" s="419"/>
      <c r="BR1624" s="419"/>
      <c r="BS1624" s="419"/>
      <c r="BT1624" s="419"/>
      <c r="BV1624" s="419"/>
      <c r="BW1624" s="419"/>
      <c r="BX1624" s="397"/>
      <c r="BZ1624" s="449"/>
      <c r="CB1624" s="419"/>
      <c r="CC1624" s="419"/>
      <c r="CD1624" s="419"/>
      <c r="CF1624" s="419"/>
      <c r="CG1624" s="419"/>
      <c r="CH1624" s="419"/>
    </row>
    <row r="1625" spans="3:86" ht="21" thickBot="1">
      <c r="C1625" s="425"/>
      <c r="P1625" s="431"/>
      <c r="R1625" s="419"/>
      <c r="S1625" s="446"/>
      <c r="T1625" s="419"/>
      <c r="V1625" s="196"/>
      <c r="W1625" s="419"/>
      <c r="X1625" s="419"/>
      <c r="Z1625" s="419"/>
      <c r="AA1625" s="419"/>
      <c r="AB1625" s="419"/>
      <c r="AD1625" s="419"/>
      <c r="AE1625" s="419"/>
      <c r="AF1625" s="419"/>
      <c r="AH1625" s="419"/>
      <c r="AI1625" s="419"/>
      <c r="AJ1625" s="419"/>
      <c r="AL1625" s="419"/>
      <c r="AM1625" s="419"/>
      <c r="AN1625" s="403"/>
      <c r="AO1625" s="419"/>
      <c r="AP1625" s="419"/>
      <c r="AQ1625" s="419"/>
      <c r="AR1625" s="419"/>
      <c r="AS1625" s="419"/>
      <c r="AT1625" s="419"/>
      <c r="AU1625" s="419"/>
      <c r="AV1625" s="419"/>
      <c r="AX1625" s="419"/>
      <c r="AY1625" s="419"/>
      <c r="AZ1625" s="419"/>
      <c r="BB1625" s="419"/>
      <c r="BC1625" s="419"/>
      <c r="BD1625" s="419"/>
      <c r="BF1625" s="419"/>
      <c r="BG1625" s="419"/>
      <c r="BH1625" s="419"/>
      <c r="BJ1625" s="419"/>
      <c r="BK1625" s="419"/>
      <c r="BL1625" s="419"/>
      <c r="BN1625" s="419"/>
      <c r="BO1625" s="419"/>
      <c r="BP1625" s="419"/>
      <c r="BR1625" s="419"/>
      <c r="BS1625" s="419"/>
      <c r="BT1625" s="419"/>
      <c r="BV1625" s="419"/>
      <c r="BW1625" s="419"/>
      <c r="BX1625" s="397"/>
      <c r="BZ1625" s="449"/>
      <c r="CB1625" s="419"/>
      <c r="CC1625" s="419"/>
      <c r="CD1625" s="419"/>
      <c r="CF1625" s="419"/>
      <c r="CG1625" s="419"/>
      <c r="CH1625" s="419"/>
    </row>
    <row r="1626" spans="3:86" ht="21" thickBot="1">
      <c r="C1626" s="425"/>
      <c r="P1626" s="431"/>
      <c r="R1626" s="419"/>
      <c r="S1626" s="446"/>
      <c r="T1626" s="419"/>
      <c r="V1626" s="196"/>
      <c r="W1626" s="419"/>
      <c r="X1626" s="419"/>
      <c r="Z1626" s="419"/>
      <c r="AA1626" s="419"/>
      <c r="AB1626" s="419"/>
      <c r="AD1626" s="419"/>
      <c r="AE1626" s="419"/>
      <c r="AF1626" s="419"/>
      <c r="AH1626" s="419"/>
      <c r="AI1626" s="419"/>
      <c r="AJ1626" s="419"/>
      <c r="AL1626" s="419"/>
      <c r="AM1626" s="419"/>
      <c r="AN1626" s="403"/>
      <c r="AO1626" s="419"/>
      <c r="AP1626" s="419"/>
      <c r="AQ1626" s="419"/>
      <c r="AR1626" s="419"/>
      <c r="AS1626" s="419"/>
      <c r="AT1626" s="419"/>
      <c r="AU1626" s="419"/>
      <c r="AV1626" s="419"/>
      <c r="AX1626" s="419"/>
      <c r="AY1626" s="419"/>
      <c r="AZ1626" s="419"/>
      <c r="BB1626" s="419"/>
      <c r="BC1626" s="419"/>
      <c r="BD1626" s="419"/>
      <c r="BF1626" s="419"/>
      <c r="BG1626" s="419"/>
      <c r="BH1626" s="419"/>
      <c r="BJ1626" s="419"/>
      <c r="BK1626" s="419"/>
      <c r="BL1626" s="419"/>
      <c r="BN1626" s="419"/>
      <c r="BO1626" s="419"/>
      <c r="BP1626" s="419"/>
      <c r="BR1626" s="419"/>
      <c r="BS1626" s="419"/>
      <c r="BT1626" s="419"/>
      <c r="BV1626" s="419"/>
      <c r="BW1626" s="419"/>
      <c r="BX1626" s="397"/>
      <c r="BZ1626" s="449"/>
      <c r="CB1626" s="419"/>
      <c r="CC1626" s="419"/>
      <c r="CD1626" s="419"/>
      <c r="CF1626" s="419"/>
      <c r="CG1626" s="419"/>
      <c r="CH1626" s="419"/>
    </row>
    <row r="1627" spans="3:86" ht="21" thickBot="1">
      <c r="C1627" s="425"/>
      <c r="P1627" s="431"/>
      <c r="R1627" s="419"/>
      <c r="S1627" s="446"/>
      <c r="T1627" s="419"/>
      <c r="V1627" s="196"/>
      <c r="W1627" s="419"/>
      <c r="X1627" s="419"/>
      <c r="Z1627" s="419"/>
      <c r="AA1627" s="419"/>
      <c r="AB1627" s="419"/>
      <c r="AD1627" s="419"/>
      <c r="AE1627" s="419"/>
      <c r="AF1627" s="419"/>
      <c r="AH1627" s="419"/>
      <c r="AI1627" s="419"/>
      <c r="AJ1627" s="419"/>
      <c r="AL1627" s="419"/>
      <c r="AM1627" s="419"/>
      <c r="AN1627" s="403"/>
      <c r="AO1627" s="419"/>
      <c r="AP1627" s="419"/>
      <c r="AQ1627" s="419"/>
      <c r="AR1627" s="419"/>
      <c r="AS1627" s="419"/>
      <c r="AT1627" s="419"/>
      <c r="AU1627" s="419"/>
      <c r="AV1627" s="419"/>
      <c r="AX1627" s="419"/>
      <c r="AY1627" s="419"/>
      <c r="AZ1627" s="419"/>
      <c r="BB1627" s="419"/>
      <c r="BC1627" s="419"/>
      <c r="BD1627" s="419"/>
      <c r="BF1627" s="419"/>
      <c r="BG1627" s="419"/>
      <c r="BH1627" s="419"/>
      <c r="BJ1627" s="419"/>
      <c r="BK1627" s="419"/>
      <c r="BL1627" s="419"/>
      <c r="BN1627" s="419"/>
      <c r="BO1627" s="419"/>
      <c r="BP1627" s="419"/>
      <c r="BR1627" s="419"/>
      <c r="BS1627" s="419"/>
      <c r="BT1627" s="419"/>
      <c r="BV1627" s="419"/>
      <c r="BW1627" s="419"/>
      <c r="BX1627" s="397"/>
      <c r="BZ1627" s="449"/>
      <c r="CB1627" s="419"/>
      <c r="CC1627" s="419"/>
      <c r="CD1627" s="419"/>
      <c r="CF1627" s="419"/>
      <c r="CG1627" s="419"/>
      <c r="CH1627" s="419"/>
    </row>
    <row r="1628" spans="3:86" ht="21" thickBot="1">
      <c r="C1628" s="425"/>
      <c r="P1628" s="431"/>
      <c r="R1628" s="419"/>
      <c r="S1628" s="446"/>
      <c r="T1628" s="419"/>
      <c r="V1628" s="196"/>
      <c r="W1628" s="419"/>
      <c r="X1628" s="419"/>
      <c r="Z1628" s="419"/>
      <c r="AA1628" s="419"/>
      <c r="AB1628" s="419"/>
      <c r="AD1628" s="419"/>
      <c r="AE1628" s="419"/>
      <c r="AF1628" s="419"/>
      <c r="AH1628" s="419"/>
      <c r="AI1628" s="419"/>
      <c r="AJ1628" s="419"/>
      <c r="AL1628" s="419"/>
      <c r="AM1628" s="419"/>
      <c r="AN1628" s="403"/>
      <c r="AO1628" s="419"/>
      <c r="AP1628" s="419"/>
      <c r="AQ1628" s="419"/>
      <c r="AR1628" s="419"/>
      <c r="AS1628" s="419"/>
      <c r="AT1628" s="419"/>
      <c r="AU1628" s="419"/>
      <c r="AV1628" s="419"/>
      <c r="AX1628" s="419"/>
      <c r="AY1628" s="419"/>
      <c r="AZ1628" s="419"/>
      <c r="BB1628" s="419"/>
      <c r="BC1628" s="419"/>
      <c r="BD1628" s="419"/>
      <c r="BF1628" s="419"/>
      <c r="BG1628" s="419"/>
      <c r="BH1628" s="419"/>
      <c r="BJ1628" s="419"/>
      <c r="BK1628" s="419"/>
      <c r="BL1628" s="419"/>
      <c r="BN1628" s="419"/>
      <c r="BO1628" s="419"/>
      <c r="BP1628" s="419"/>
      <c r="BR1628" s="419"/>
      <c r="BS1628" s="419"/>
      <c r="BT1628" s="419"/>
      <c r="BV1628" s="419"/>
      <c r="BW1628" s="419"/>
      <c r="BX1628" s="397"/>
      <c r="BZ1628" s="449"/>
      <c r="CB1628" s="419"/>
      <c r="CC1628" s="419"/>
      <c r="CD1628" s="419"/>
      <c r="CF1628" s="419"/>
      <c r="CG1628" s="419"/>
      <c r="CH1628" s="419"/>
    </row>
    <row r="1629" spans="3:86" ht="21" thickBot="1">
      <c r="C1629" s="425"/>
      <c r="P1629" s="431"/>
      <c r="R1629" s="419"/>
      <c r="S1629" s="446"/>
      <c r="T1629" s="419"/>
      <c r="V1629" s="196"/>
      <c r="W1629" s="419"/>
      <c r="X1629" s="419"/>
      <c r="Z1629" s="419"/>
      <c r="AA1629" s="419"/>
      <c r="AB1629" s="419"/>
      <c r="AD1629" s="419"/>
      <c r="AE1629" s="419"/>
      <c r="AF1629" s="419"/>
      <c r="AH1629" s="419"/>
      <c r="AI1629" s="419"/>
      <c r="AJ1629" s="419"/>
      <c r="AL1629" s="419"/>
      <c r="AM1629" s="419"/>
      <c r="AN1629" s="403"/>
      <c r="AO1629" s="419"/>
      <c r="AP1629" s="419"/>
      <c r="AQ1629" s="419"/>
      <c r="AR1629" s="419"/>
      <c r="AS1629" s="419"/>
      <c r="AT1629" s="419"/>
      <c r="AU1629" s="419"/>
      <c r="AV1629" s="419"/>
      <c r="AX1629" s="419"/>
      <c r="AY1629" s="419"/>
      <c r="AZ1629" s="419"/>
      <c r="BB1629" s="419"/>
      <c r="BC1629" s="419"/>
      <c r="BD1629" s="419"/>
      <c r="BF1629" s="419"/>
      <c r="BG1629" s="419"/>
      <c r="BH1629" s="419"/>
      <c r="BJ1629" s="419"/>
      <c r="BK1629" s="419"/>
      <c r="BL1629" s="419"/>
      <c r="BN1629" s="419"/>
      <c r="BO1629" s="419"/>
      <c r="BP1629" s="419"/>
      <c r="BR1629" s="419"/>
      <c r="BS1629" s="419"/>
      <c r="BT1629" s="419"/>
      <c r="BV1629" s="419"/>
      <c r="BW1629" s="419"/>
      <c r="BX1629" s="397"/>
      <c r="BZ1629" s="449"/>
      <c r="CB1629" s="419"/>
      <c r="CC1629" s="419"/>
      <c r="CD1629" s="419"/>
      <c r="CF1629" s="419"/>
      <c r="CG1629" s="419"/>
      <c r="CH1629" s="419"/>
    </row>
    <row r="1630" spans="3:86" ht="21" thickBot="1">
      <c r="C1630" s="425"/>
      <c r="P1630" s="431"/>
      <c r="R1630" s="419"/>
      <c r="S1630" s="446"/>
      <c r="T1630" s="419"/>
      <c r="V1630" s="196"/>
      <c r="W1630" s="419"/>
      <c r="X1630" s="419"/>
      <c r="Z1630" s="419"/>
      <c r="AA1630" s="419"/>
      <c r="AB1630" s="419"/>
      <c r="AD1630" s="419"/>
      <c r="AE1630" s="419"/>
      <c r="AF1630" s="419"/>
      <c r="AH1630" s="419"/>
      <c r="AI1630" s="419"/>
      <c r="AJ1630" s="419"/>
      <c r="AL1630" s="419"/>
      <c r="AM1630" s="419"/>
      <c r="AN1630" s="403"/>
      <c r="AO1630" s="419"/>
      <c r="AP1630" s="419"/>
      <c r="AQ1630" s="419"/>
      <c r="AR1630" s="419"/>
      <c r="AS1630" s="419"/>
      <c r="AT1630" s="419"/>
      <c r="AU1630" s="419"/>
      <c r="AV1630" s="419"/>
      <c r="AX1630" s="419"/>
      <c r="AY1630" s="419"/>
      <c r="AZ1630" s="419"/>
      <c r="BB1630" s="419"/>
      <c r="BC1630" s="419"/>
      <c r="BD1630" s="419"/>
      <c r="BF1630" s="419"/>
      <c r="BG1630" s="419"/>
      <c r="BH1630" s="419"/>
      <c r="BJ1630" s="419"/>
      <c r="BK1630" s="419"/>
      <c r="BL1630" s="419"/>
      <c r="BN1630" s="419"/>
      <c r="BO1630" s="419"/>
      <c r="BP1630" s="419"/>
      <c r="BR1630" s="419"/>
      <c r="BS1630" s="419"/>
      <c r="BT1630" s="419"/>
      <c r="BV1630" s="419"/>
      <c r="BW1630" s="419"/>
      <c r="BX1630" s="397"/>
      <c r="BZ1630" s="449"/>
      <c r="CB1630" s="419"/>
      <c r="CC1630" s="419"/>
      <c r="CD1630" s="419"/>
      <c r="CF1630" s="419"/>
      <c r="CG1630" s="419"/>
      <c r="CH1630" s="419"/>
    </row>
    <row r="1631" spans="3:86" ht="21" thickBot="1">
      <c r="C1631" s="425"/>
      <c r="P1631" s="431"/>
      <c r="R1631" s="419"/>
      <c r="S1631" s="446"/>
      <c r="T1631" s="419"/>
      <c r="V1631" s="196"/>
      <c r="W1631" s="419"/>
      <c r="X1631" s="419"/>
      <c r="Z1631" s="419"/>
      <c r="AA1631" s="419"/>
      <c r="AB1631" s="419"/>
      <c r="AD1631" s="419"/>
      <c r="AE1631" s="419"/>
      <c r="AF1631" s="419"/>
      <c r="AH1631" s="419"/>
      <c r="AI1631" s="419"/>
      <c r="AJ1631" s="419"/>
      <c r="AL1631" s="419"/>
      <c r="AM1631" s="419"/>
      <c r="AN1631" s="403"/>
      <c r="AO1631" s="419"/>
      <c r="AP1631" s="419"/>
      <c r="AQ1631" s="419"/>
      <c r="AR1631" s="419"/>
      <c r="AS1631" s="419"/>
      <c r="AT1631" s="419"/>
      <c r="AU1631" s="419"/>
      <c r="AV1631" s="419"/>
      <c r="AX1631" s="419"/>
      <c r="AY1631" s="419"/>
      <c r="AZ1631" s="419"/>
      <c r="BB1631" s="419"/>
      <c r="BC1631" s="419"/>
      <c r="BD1631" s="419"/>
      <c r="BF1631" s="419"/>
      <c r="BG1631" s="419"/>
      <c r="BH1631" s="419"/>
      <c r="BJ1631" s="419"/>
      <c r="BK1631" s="419"/>
      <c r="BL1631" s="419"/>
      <c r="BN1631" s="419"/>
      <c r="BO1631" s="419"/>
      <c r="BP1631" s="419"/>
      <c r="BR1631" s="419"/>
      <c r="BS1631" s="419"/>
      <c r="BT1631" s="419"/>
      <c r="BV1631" s="419"/>
      <c r="BW1631" s="419"/>
      <c r="BX1631" s="397"/>
      <c r="BZ1631" s="449"/>
      <c r="CB1631" s="419"/>
      <c r="CC1631" s="419"/>
      <c r="CD1631" s="419"/>
      <c r="CF1631" s="419"/>
      <c r="CG1631" s="419"/>
      <c r="CH1631" s="419"/>
    </row>
    <row r="1632" spans="3:86" ht="21" thickBot="1">
      <c r="C1632" s="425"/>
      <c r="P1632" s="431"/>
      <c r="R1632" s="419"/>
      <c r="S1632" s="446"/>
      <c r="T1632" s="419"/>
      <c r="V1632" s="196"/>
      <c r="W1632" s="419"/>
      <c r="X1632" s="419"/>
      <c r="Z1632" s="419"/>
      <c r="AA1632" s="419"/>
      <c r="AB1632" s="419"/>
      <c r="AD1632" s="419"/>
      <c r="AE1632" s="419"/>
      <c r="AF1632" s="419"/>
      <c r="AH1632" s="419"/>
      <c r="AI1632" s="419"/>
      <c r="AJ1632" s="419"/>
      <c r="AL1632" s="419"/>
      <c r="AM1632" s="419"/>
      <c r="AN1632" s="403"/>
      <c r="AO1632" s="419"/>
      <c r="AP1632" s="419"/>
      <c r="AQ1632" s="419"/>
      <c r="AR1632" s="419"/>
      <c r="AS1632" s="419"/>
      <c r="AT1632" s="419"/>
      <c r="AU1632" s="419"/>
      <c r="AV1632" s="419"/>
      <c r="AX1632" s="419"/>
      <c r="AY1632" s="419"/>
      <c r="AZ1632" s="419"/>
      <c r="BB1632" s="419"/>
      <c r="BC1632" s="419"/>
      <c r="BD1632" s="419"/>
      <c r="BF1632" s="419"/>
      <c r="BG1632" s="419"/>
      <c r="BH1632" s="419"/>
      <c r="BJ1632" s="419"/>
      <c r="BK1632" s="419"/>
      <c r="BL1632" s="419"/>
      <c r="BN1632" s="419"/>
      <c r="BO1632" s="419"/>
      <c r="BP1632" s="419"/>
      <c r="BR1632" s="419"/>
      <c r="BS1632" s="419"/>
      <c r="BT1632" s="419"/>
      <c r="BV1632" s="419"/>
      <c r="BW1632" s="419"/>
      <c r="BX1632" s="397"/>
      <c r="BZ1632" s="449"/>
      <c r="CB1632" s="419"/>
      <c r="CC1632" s="419"/>
      <c r="CD1632" s="419"/>
      <c r="CF1632" s="419"/>
      <c r="CG1632" s="419"/>
      <c r="CH1632" s="419"/>
    </row>
    <row r="1633" spans="3:86" ht="21" thickBot="1">
      <c r="C1633" s="425"/>
      <c r="P1633" s="431"/>
      <c r="R1633" s="419"/>
      <c r="S1633" s="446"/>
      <c r="T1633" s="419"/>
      <c r="V1633" s="196"/>
      <c r="W1633" s="419"/>
      <c r="X1633" s="419"/>
      <c r="Z1633" s="419"/>
      <c r="AA1633" s="419"/>
      <c r="AB1633" s="419"/>
      <c r="AD1633" s="419"/>
      <c r="AE1633" s="419"/>
      <c r="AF1633" s="419"/>
      <c r="AH1633" s="419"/>
      <c r="AI1633" s="419"/>
      <c r="AJ1633" s="419"/>
      <c r="AL1633" s="419"/>
      <c r="AM1633" s="419"/>
      <c r="AN1633" s="403"/>
      <c r="AO1633" s="419"/>
      <c r="AP1633" s="419"/>
      <c r="AQ1633" s="419"/>
      <c r="AR1633" s="419"/>
      <c r="AS1633" s="419"/>
      <c r="AT1633" s="419"/>
      <c r="AU1633" s="419"/>
      <c r="AV1633" s="419"/>
      <c r="AX1633" s="419"/>
      <c r="AY1633" s="419"/>
      <c r="AZ1633" s="419"/>
      <c r="BB1633" s="419"/>
      <c r="BC1633" s="419"/>
      <c r="BD1633" s="419"/>
      <c r="BF1633" s="419"/>
      <c r="BG1633" s="419"/>
      <c r="BH1633" s="419"/>
      <c r="BJ1633" s="419"/>
      <c r="BK1633" s="419"/>
      <c r="BL1633" s="419"/>
      <c r="BN1633" s="419"/>
      <c r="BO1633" s="419"/>
      <c r="BP1633" s="419"/>
      <c r="BR1633" s="419"/>
      <c r="BS1633" s="419"/>
      <c r="BT1633" s="419"/>
      <c r="BV1633" s="419"/>
      <c r="BW1633" s="419"/>
      <c r="BX1633" s="397"/>
      <c r="BZ1633" s="449"/>
      <c r="CB1633" s="419"/>
      <c r="CC1633" s="419"/>
      <c r="CD1633" s="419"/>
      <c r="CF1633" s="419"/>
      <c r="CG1633" s="419"/>
      <c r="CH1633" s="419"/>
    </row>
    <row r="1634" spans="3:86" ht="21" thickBot="1">
      <c r="C1634" s="425"/>
      <c r="P1634" s="431"/>
      <c r="R1634" s="419"/>
      <c r="S1634" s="446"/>
      <c r="T1634" s="419"/>
      <c r="V1634" s="196"/>
      <c r="W1634" s="419"/>
      <c r="X1634" s="419"/>
      <c r="Z1634" s="419"/>
      <c r="AA1634" s="419"/>
      <c r="AB1634" s="419"/>
      <c r="AD1634" s="419"/>
      <c r="AE1634" s="419"/>
      <c r="AF1634" s="419"/>
      <c r="AH1634" s="419"/>
      <c r="AI1634" s="419"/>
      <c r="AJ1634" s="419"/>
      <c r="AL1634" s="419"/>
      <c r="AM1634" s="419"/>
      <c r="AN1634" s="403"/>
      <c r="AO1634" s="419"/>
      <c r="AP1634" s="419"/>
      <c r="AQ1634" s="419"/>
      <c r="AR1634" s="419"/>
      <c r="AS1634" s="419"/>
      <c r="AT1634" s="419"/>
      <c r="AU1634" s="419"/>
      <c r="AV1634" s="419"/>
      <c r="AX1634" s="419"/>
      <c r="AY1634" s="419"/>
      <c r="AZ1634" s="419"/>
      <c r="BB1634" s="419"/>
      <c r="BC1634" s="419"/>
      <c r="BD1634" s="419"/>
      <c r="BF1634" s="419"/>
      <c r="BG1634" s="419"/>
      <c r="BH1634" s="419"/>
      <c r="BJ1634" s="419"/>
      <c r="BK1634" s="419"/>
      <c r="BL1634" s="419"/>
      <c r="BN1634" s="419"/>
      <c r="BO1634" s="419"/>
      <c r="BP1634" s="419"/>
      <c r="BR1634" s="419"/>
      <c r="BS1634" s="419"/>
      <c r="BT1634" s="419"/>
      <c r="BV1634" s="419"/>
      <c r="BW1634" s="419"/>
      <c r="BX1634" s="397"/>
      <c r="BZ1634" s="449"/>
      <c r="CB1634" s="419"/>
      <c r="CC1634" s="419"/>
      <c r="CD1634" s="419"/>
      <c r="CF1634" s="419"/>
      <c r="CG1634" s="419"/>
      <c r="CH1634" s="419"/>
    </row>
    <row r="1635" spans="3:86" ht="21" thickBot="1">
      <c r="C1635" s="425"/>
      <c r="P1635" s="431"/>
      <c r="R1635" s="419"/>
      <c r="S1635" s="446"/>
      <c r="T1635" s="419"/>
      <c r="V1635" s="196"/>
      <c r="W1635" s="419"/>
      <c r="X1635" s="419"/>
      <c r="Z1635" s="419"/>
      <c r="AA1635" s="419"/>
      <c r="AB1635" s="419"/>
      <c r="AD1635" s="419"/>
      <c r="AE1635" s="419"/>
      <c r="AF1635" s="419"/>
      <c r="AH1635" s="419"/>
      <c r="AI1635" s="419"/>
      <c r="AJ1635" s="419"/>
      <c r="AL1635" s="419"/>
      <c r="AM1635" s="419"/>
      <c r="AN1635" s="403"/>
      <c r="AO1635" s="419"/>
      <c r="AP1635" s="419"/>
      <c r="AQ1635" s="419"/>
      <c r="AR1635" s="419"/>
      <c r="AS1635" s="419"/>
      <c r="AT1635" s="419"/>
      <c r="AU1635" s="419"/>
      <c r="AV1635" s="419"/>
      <c r="AX1635" s="419"/>
      <c r="AY1635" s="419"/>
      <c r="AZ1635" s="419"/>
      <c r="BB1635" s="419"/>
      <c r="BC1635" s="419"/>
      <c r="BD1635" s="419"/>
      <c r="BF1635" s="419"/>
      <c r="BG1635" s="419"/>
      <c r="BH1635" s="419"/>
      <c r="BJ1635" s="419"/>
      <c r="BK1635" s="419"/>
      <c r="BL1635" s="419"/>
      <c r="BN1635" s="419"/>
      <c r="BO1635" s="419"/>
      <c r="BP1635" s="419"/>
      <c r="BR1635" s="419"/>
      <c r="BS1635" s="419"/>
      <c r="BT1635" s="419"/>
      <c r="BV1635" s="419"/>
      <c r="BW1635" s="419"/>
      <c r="BX1635" s="397"/>
      <c r="BZ1635" s="449"/>
      <c r="CB1635" s="419"/>
      <c r="CC1635" s="419"/>
      <c r="CD1635" s="419"/>
      <c r="CF1635" s="419"/>
      <c r="CG1635" s="419"/>
      <c r="CH1635" s="419"/>
    </row>
    <row r="1636" spans="3:86" ht="21" thickBot="1">
      <c r="C1636" s="425"/>
      <c r="P1636" s="431"/>
      <c r="R1636" s="419"/>
      <c r="S1636" s="446"/>
      <c r="T1636" s="419"/>
      <c r="V1636" s="196"/>
      <c r="W1636" s="419"/>
      <c r="X1636" s="419"/>
      <c r="Z1636" s="419"/>
      <c r="AA1636" s="419"/>
      <c r="AB1636" s="419"/>
      <c r="AD1636" s="419"/>
      <c r="AE1636" s="419"/>
      <c r="AF1636" s="419"/>
      <c r="AH1636" s="419"/>
      <c r="AI1636" s="419"/>
      <c r="AJ1636" s="419"/>
      <c r="AL1636" s="419"/>
      <c r="AM1636" s="419"/>
      <c r="AN1636" s="403"/>
      <c r="AO1636" s="419"/>
      <c r="AP1636" s="419"/>
      <c r="AQ1636" s="419"/>
      <c r="AR1636" s="419"/>
      <c r="AS1636" s="419"/>
      <c r="AT1636" s="419"/>
      <c r="AU1636" s="419"/>
      <c r="AV1636" s="419"/>
      <c r="AX1636" s="419"/>
      <c r="AY1636" s="419"/>
      <c r="AZ1636" s="419"/>
      <c r="BB1636" s="419"/>
      <c r="BC1636" s="419"/>
      <c r="BD1636" s="419"/>
      <c r="BF1636" s="419"/>
      <c r="BG1636" s="419"/>
      <c r="BH1636" s="419"/>
      <c r="BJ1636" s="419"/>
      <c r="BK1636" s="419"/>
      <c r="BL1636" s="419"/>
      <c r="BN1636" s="419"/>
      <c r="BO1636" s="419"/>
      <c r="BP1636" s="419"/>
      <c r="BR1636" s="419"/>
      <c r="BS1636" s="419"/>
      <c r="BT1636" s="419"/>
      <c r="BV1636" s="419"/>
      <c r="BW1636" s="419"/>
      <c r="BX1636" s="397"/>
      <c r="BZ1636" s="449"/>
      <c r="CB1636" s="419"/>
      <c r="CC1636" s="419"/>
      <c r="CD1636" s="419"/>
      <c r="CF1636" s="419"/>
      <c r="CG1636" s="419"/>
      <c r="CH1636" s="419"/>
    </row>
    <row r="1637" spans="3:86" ht="21" thickBot="1">
      <c r="C1637" s="425"/>
      <c r="P1637" s="431"/>
      <c r="R1637" s="419"/>
      <c r="S1637" s="446"/>
      <c r="T1637" s="419"/>
      <c r="V1637" s="196"/>
      <c r="W1637" s="419"/>
      <c r="X1637" s="419"/>
      <c r="Z1637" s="419"/>
      <c r="AA1637" s="419"/>
      <c r="AB1637" s="419"/>
      <c r="AD1637" s="419"/>
      <c r="AE1637" s="419"/>
      <c r="AF1637" s="419"/>
      <c r="AH1637" s="419"/>
      <c r="AI1637" s="419"/>
      <c r="AJ1637" s="419"/>
      <c r="AL1637" s="419"/>
      <c r="AM1637" s="419"/>
      <c r="AN1637" s="403"/>
      <c r="AO1637" s="419"/>
      <c r="AP1637" s="419"/>
      <c r="AQ1637" s="419"/>
      <c r="AR1637" s="419"/>
      <c r="AS1637" s="419"/>
      <c r="AT1637" s="419"/>
      <c r="AU1637" s="419"/>
      <c r="AV1637" s="419"/>
      <c r="AX1637" s="419"/>
      <c r="AY1637" s="419"/>
      <c r="AZ1637" s="419"/>
      <c r="BB1637" s="419"/>
      <c r="BC1637" s="419"/>
      <c r="BD1637" s="419"/>
      <c r="BF1637" s="419"/>
      <c r="BG1637" s="419"/>
      <c r="BH1637" s="419"/>
      <c r="BJ1637" s="419"/>
      <c r="BK1637" s="419"/>
      <c r="BL1637" s="419"/>
      <c r="BN1637" s="419"/>
      <c r="BO1637" s="419"/>
      <c r="BP1637" s="419"/>
      <c r="BR1637" s="419"/>
      <c r="BS1637" s="419"/>
      <c r="BT1637" s="419"/>
      <c r="BV1637" s="419"/>
      <c r="BW1637" s="419"/>
      <c r="BX1637" s="397"/>
      <c r="BZ1637" s="449"/>
      <c r="CB1637" s="419"/>
      <c r="CC1637" s="419"/>
      <c r="CD1637" s="419"/>
      <c r="CF1637" s="419"/>
      <c r="CG1637" s="419"/>
      <c r="CH1637" s="419"/>
    </row>
    <row r="1638" spans="3:86" ht="21" thickBot="1">
      <c r="C1638" s="425"/>
      <c r="P1638" s="431"/>
      <c r="R1638" s="419"/>
      <c r="S1638" s="446"/>
      <c r="T1638" s="419"/>
      <c r="V1638" s="196"/>
      <c r="W1638" s="419"/>
      <c r="X1638" s="419"/>
      <c r="Z1638" s="419"/>
      <c r="AA1638" s="419"/>
      <c r="AB1638" s="419"/>
      <c r="AD1638" s="419"/>
      <c r="AE1638" s="419"/>
      <c r="AF1638" s="419"/>
      <c r="AH1638" s="419"/>
      <c r="AI1638" s="419"/>
      <c r="AJ1638" s="419"/>
      <c r="AL1638" s="419"/>
      <c r="AM1638" s="419"/>
      <c r="AN1638" s="403"/>
      <c r="AO1638" s="419"/>
      <c r="AP1638" s="419"/>
      <c r="AQ1638" s="419"/>
      <c r="AR1638" s="419"/>
      <c r="AS1638" s="419"/>
      <c r="AT1638" s="419"/>
      <c r="AU1638" s="419"/>
      <c r="AV1638" s="419"/>
      <c r="AX1638" s="419"/>
      <c r="AY1638" s="419"/>
      <c r="AZ1638" s="419"/>
      <c r="BB1638" s="419"/>
      <c r="BC1638" s="419"/>
      <c r="BD1638" s="419"/>
      <c r="BF1638" s="419"/>
      <c r="BG1638" s="419"/>
      <c r="BH1638" s="419"/>
      <c r="BJ1638" s="419"/>
      <c r="BK1638" s="419"/>
      <c r="BL1638" s="419"/>
      <c r="BN1638" s="419"/>
      <c r="BO1638" s="419"/>
      <c r="BP1638" s="419"/>
      <c r="BR1638" s="419"/>
      <c r="BS1638" s="419"/>
      <c r="BT1638" s="419"/>
      <c r="BV1638" s="419"/>
      <c r="BW1638" s="419"/>
      <c r="BX1638" s="397"/>
      <c r="BZ1638" s="449"/>
      <c r="CB1638" s="419"/>
      <c r="CC1638" s="419"/>
      <c r="CD1638" s="419"/>
      <c r="CF1638" s="419"/>
      <c r="CG1638" s="419"/>
      <c r="CH1638" s="419"/>
    </row>
    <row r="1639" spans="3:86" ht="21" thickBot="1">
      <c r="C1639" s="425"/>
      <c r="P1639" s="431"/>
      <c r="R1639" s="419"/>
      <c r="S1639" s="446"/>
      <c r="T1639" s="419"/>
      <c r="V1639" s="196"/>
      <c r="W1639" s="419"/>
      <c r="X1639" s="419"/>
      <c r="Z1639" s="419"/>
      <c r="AA1639" s="419"/>
      <c r="AB1639" s="419"/>
      <c r="AD1639" s="419"/>
      <c r="AE1639" s="419"/>
      <c r="AF1639" s="419"/>
      <c r="AH1639" s="419"/>
      <c r="AI1639" s="419"/>
      <c r="AJ1639" s="419"/>
      <c r="AL1639" s="419"/>
      <c r="AM1639" s="419"/>
      <c r="AN1639" s="403"/>
      <c r="AO1639" s="419"/>
      <c r="AP1639" s="419"/>
      <c r="AQ1639" s="419"/>
      <c r="AR1639" s="419"/>
      <c r="AS1639" s="419"/>
      <c r="AT1639" s="419"/>
      <c r="AU1639" s="419"/>
      <c r="AV1639" s="419"/>
      <c r="AX1639" s="419"/>
      <c r="AY1639" s="419"/>
      <c r="AZ1639" s="419"/>
      <c r="BB1639" s="419"/>
      <c r="BC1639" s="419"/>
      <c r="BD1639" s="419"/>
      <c r="BF1639" s="419"/>
      <c r="BG1639" s="419"/>
      <c r="BH1639" s="419"/>
      <c r="BJ1639" s="419"/>
      <c r="BK1639" s="419"/>
      <c r="BL1639" s="419"/>
      <c r="BN1639" s="419"/>
      <c r="BO1639" s="419"/>
      <c r="BP1639" s="419"/>
      <c r="BR1639" s="419"/>
      <c r="BS1639" s="419"/>
      <c r="BT1639" s="419"/>
      <c r="BV1639" s="419"/>
      <c r="BW1639" s="419"/>
      <c r="BX1639" s="397"/>
      <c r="BZ1639" s="449"/>
      <c r="CB1639" s="419"/>
      <c r="CC1639" s="419"/>
      <c r="CD1639" s="419"/>
      <c r="CF1639" s="419"/>
      <c r="CG1639" s="419"/>
      <c r="CH1639" s="419"/>
    </row>
    <row r="1640" spans="3:86" ht="21" thickBot="1">
      <c r="C1640" s="425"/>
      <c r="P1640" s="431"/>
      <c r="R1640" s="419"/>
      <c r="S1640" s="446"/>
      <c r="T1640" s="419"/>
      <c r="V1640" s="196"/>
      <c r="W1640" s="419"/>
      <c r="X1640" s="419"/>
      <c r="Z1640" s="419"/>
      <c r="AA1640" s="419"/>
      <c r="AB1640" s="419"/>
      <c r="AD1640" s="419"/>
      <c r="AE1640" s="419"/>
      <c r="AF1640" s="419"/>
      <c r="AH1640" s="419"/>
      <c r="AI1640" s="419"/>
      <c r="AJ1640" s="419"/>
      <c r="AL1640" s="419"/>
      <c r="AM1640" s="419"/>
      <c r="AN1640" s="403"/>
      <c r="AO1640" s="419"/>
      <c r="AP1640" s="419"/>
      <c r="AQ1640" s="419"/>
      <c r="AR1640" s="419"/>
      <c r="AS1640" s="419"/>
      <c r="AT1640" s="419"/>
      <c r="AU1640" s="419"/>
      <c r="AV1640" s="419"/>
      <c r="AX1640" s="419"/>
      <c r="AY1640" s="419"/>
      <c r="AZ1640" s="419"/>
      <c r="BB1640" s="419"/>
      <c r="BC1640" s="419"/>
      <c r="BD1640" s="419"/>
      <c r="BF1640" s="419"/>
      <c r="BG1640" s="419"/>
      <c r="BH1640" s="419"/>
      <c r="BJ1640" s="419"/>
      <c r="BK1640" s="419"/>
      <c r="BL1640" s="419"/>
      <c r="BN1640" s="419"/>
      <c r="BO1640" s="419"/>
      <c r="BP1640" s="419"/>
      <c r="BR1640" s="419"/>
      <c r="BS1640" s="419"/>
      <c r="BT1640" s="419"/>
      <c r="BV1640" s="419"/>
      <c r="BW1640" s="419"/>
      <c r="BX1640" s="397"/>
      <c r="BZ1640" s="449"/>
      <c r="CB1640" s="419"/>
      <c r="CC1640" s="419"/>
      <c r="CD1640" s="419"/>
      <c r="CF1640" s="419"/>
      <c r="CG1640" s="419"/>
      <c r="CH1640" s="419"/>
    </row>
    <row r="1641" spans="3:86" ht="21" thickBot="1">
      <c r="C1641" s="425"/>
      <c r="P1641" s="431"/>
      <c r="R1641" s="419"/>
      <c r="S1641" s="446"/>
      <c r="T1641" s="419"/>
      <c r="V1641" s="196"/>
      <c r="W1641" s="419"/>
      <c r="X1641" s="419"/>
      <c r="Z1641" s="419"/>
      <c r="AA1641" s="419"/>
      <c r="AB1641" s="419"/>
      <c r="AD1641" s="419"/>
      <c r="AE1641" s="419"/>
      <c r="AF1641" s="419"/>
      <c r="AH1641" s="419"/>
      <c r="AI1641" s="419"/>
      <c r="AJ1641" s="419"/>
      <c r="AL1641" s="419"/>
      <c r="AM1641" s="419"/>
      <c r="AN1641" s="403"/>
      <c r="AO1641" s="419"/>
      <c r="AP1641" s="419"/>
      <c r="AQ1641" s="419"/>
      <c r="AR1641" s="419"/>
      <c r="AS1641" s="419"/>
      <c r="AT1641" s="419"/>
      <c r="AU1641" s="419"/>
      <c r="AV1641" s="419"/>
      <c r="AX1641" s="419"/>
      <c r="AY1641" s="419"/>
      <c r="AZ1641" s="419"/>
      <c r="BB1641" s="419"/>
      <c r="BC1641" s="419"/>
      <c r="BD1641" s="419"/>
      <c r="BF1641" s="419"/>
      <c r="BG1641" s="419"/>
      <c r="BH1641" s="419"/>
      <c r="BJ1641" s="419"/>
      <c r="BK1641" s="419"/>
      <c r="BL1641" s="419"/>
      <c r="BN1641" s="419"/>
      <c r="BO1641" s="419"/>
      <c r="BP1641" s="419"/>
      <c r="BR1641" s="419"/>
      <c r="BS1641" s="419"/>
      <c r="BT1641" s="419"/>
      <c r="BV1641" s="419"/>
      <c r="BW1641" s="419"/>
      <c r="BX1641" s="397"/>
      <c r="BZ1641" s="449"/>
      <c r="CB1641" s="419"/>
      <c r="CC1641" s="419"/>
      <c r="CD1641" s="419"/>
      <c r="CF1641" s="419"/>
      <c r="CG1641" s="419"/>
      <c r="CH1641" s="419"/>
    </row>
    <row r="1642" spans="3:86" ht="21" thickBot="1">
      <c r="C1642" s="425"/>
      <c r="P1642" s="431"/>
      <c r="R1642" s="419"/>
      <c r="S1642" s="446"/>
      <c r="T1642" s="419"/>
      <c r="V1642" s="196"/>
      <c r="W1642" s="419"/>
      <c r="X1642" s="419"/>
      <c r="Z1642" s="419"/>
      <c r="AA1642" s="419"/>
      <c r="AB1642" s="419"/>
      <c r="AD1642" s="419"/>
      <c r="AE1642" s="419"/>
      <c r="AF1642" s="419"/>
      <c r="AH1642" s="419"/>
      <c r="AI1642" s="419"/>
      <c r="AJ1642" s="419"/>
      <c r="AL1642" s="419"/>
      <c r="AM1642" s="419"/>
      <c r="AN1642" s="403"/>
      <c r="AO1642" s="419"/>
      <c r="AP1642" s="419"/>
      <c r="AQ1642" s="419"/>
      <c r="AR1642" s="419"/>
      <c r="AS1642" s="419"/>
      <c r="AT1642" s="419"/>
      <c r="AU1642" s="419"/>
      <c r="AV1642" s="419"/>
      <c r="AX1642" s="419"/>
      <c r="AY1642" s="419"/>
      <c r="AZ1642" s="419"/>
      <c r="BB1642" s="419"/>
      <c r="BC1642" s="419"/>
      <c r="BD1642" s="419"/>
      <c r="BF1642" s="419"/>
      <c r="BG1642" s="419"/>
      <c r="BH1642" s="419"/>
      <c r="BJ1642" s="419"/>
      <c r="BK1642" s="419"/>
      <c r="BL1642" s="419"/>
      <c r="BN1642" s="419"/>
      <c r="BO1642" s="419"/>
      <c r="BP1642" s="419"/>
      <c r="BR1642" s="419"/>
      <c r="BS1642" s="419"/>
      <c r="BT1642" s="419"/>
      <c r="BV1642" s="419"/>
      <c r="BW1642" s="419"/>
      <c r="BX1642" s="397"/>
      <c r="BZ1642" s="449"/>
      <c r="CB1642" s="419"/>
      <c r="CC1642" s="419"/>
      <c r="CD1642" s="419"/>
      <c r="CF1642" s="419"/>
      <c r="CG1642" s="419"/>
      <c r="CH1642" s="419"/>
    </row>
    <row r="1643" spans="3:86" ht="21" thickBot="1">
      <c r="C1643" s="425"/>
      <c r="P1643" s="431"/>
      <c r="R1643" s="419"/>
      <c r="S1643" s="446"/>
      <c r="T1643" s="419"/>
      <c r="V1643" s="196"/>
      <c r="W1643" s="419"/>
      <c r="X1643" s="419"/>
      <c r="Z1643" s="419"/>
      <c r="AA1643" s="419"/>
      <c r="AB1643" s="419"/>
      <c r="AD1643" s="419"/>
      <c r="AE1643" s="419"/>
      <c r="AF1643" s="419"/>
      <c r="AH1643" s="419"/>
      <c r="AI1643" s="419"/>
      <c r="AJ1643" s="419"/>
      <c r="AL1643" s="419"/>
      <c r="AM1643" s="419"/>
      <c r="AN1643" s="403"/>
      <c r="AO1643" s="419"/>
      <c r="AP1643" s="419"/>
      <c r="AQ1643" s="419"/>
      <c r="AR1643" s="419"/>
      <c r="AS1643" s="419"/>
      <c r="AT1643" s="419"/>
      <c r="AU1643" s="419"/>
      <c r="AV1643" s="419"/>
      <c r="AX1643" s="419"/>
      <c r="AY1643" s="419"/>
      <c r="AZ1643" s="419"/>
      <c r="BB1643" s="419"/>
      <c r="BC1643" s="419"/>
      <c r="BD1643" s="419"/>
      <c r="BF1643" s="419"/>
      <c r="BG1643" s="419"/>
      <c r="BH1643" s="419"/>
      <c r="BJ1643" s="419"/>
      <c r="BK1643" s="419"/>
      <c r="BL1643" s="419"/>
      <c r="BN1643" s="419"/>
      <c r="BO1643" s="419"/>
      <c r="BP1643" s="419"/>
      <c r="BR1643" s="419"/>
      <c r="BS1643" s="419"/>
      <c r="BT1643" s="419"/>
      <c r="BV1643" s="419"/>
      <c r="BW1643" s="419"/>
      <c r="BX1643" s="397"/>
      <c r="BZ1643" s="449"/>
      <c r="CB1643" s="419"/>
      <c r="CC1643" s="419"/>
      <c r="CD1643" s="419"/>
      <c r="CF1643" s="419"/>
      <c r="CG1643" s="419"/>
      <c r="CH1643" s="419"/>
    </row>
    <row r="1644" spans="3:86" ht="21" thickBot="1">
      <c r="C1644" s="425"/>
      <c r="P1644" s="431"/>
      <c r="R1644" s="419"/>
      <c r="S1644" s="446"/>
      <c r="T1644" s="419"/>
      <c r="V1644" s="196"/>
      <c r="W1644" s="419"/>
      <c r="X1644" s="419"/>
      <c r="Z1644" s="419"/>
      <c r="AA1644" s="419"/>
      <c r="AB1644" s="419"/>
      <c r="AD1644" s="419"/>
      <c r="AE1644" s="419"/>
      <c r="AF1644" s="419"/>
      <c r="AH1644" s="419"/>
      <c r="AI1644" s="419"/>
      <c r="AJ1644" s="419"/>
      <c r="AL1644" s="419"/>
      <c r="AM1644" s="419"/>
      <c r="AN1644" s="403"/>
      <c r="AO1644" s="419"/>
      <c r="AP1644" s="419"/>
      <c r="AQ1644" s="419"/>
      <c r="AR1644" s="419"/>
      <c r="AS1644" s="419"/>
      <c r="AT1644" s="419"/>
      <c r="AU1644" s="419"/>
      <c r="AV1644" s="419"/>
      <c r="AX1644" s="419"/>
      <c r="AY1644" s="419"/>
      <c r="AZ1644" s="419"/>
      <c r="BB1644" s="419"/>
      <c r="BC1644" s="419"/>
      <c r="BD1644" s="419"/>
      <c r="BF1644" s="419"/>
      <c r="BG1644" s="419"/>
      <c r="BH1644" s="419"/>
      <c r="BJ1644" s="419"/>
      <c r="BK1644" s="419"/>
      <c r="BL1644" s="419"/>
      <c r="BN1644" s="419"/>
      <c r="BO1644" s="419"/>
      <c r="BP1644" s="419"/>
      <c r="BR1644" s="419"/>
      <c r="BS1644" s="419"/>
      <c r="BT1644" s="419"/>
      <c r="BV1644" s="419"/>
      <c r="BW1644" s="419"/>
      <c r="BX1644" s="397"/>
      <c r="BZ1644" s="449"/>
      <c r="CB1644" s="419"/>
      <c r="CC1644" s="419"/>
      <c r="CD1644" s="419"/>
      <c r="CF1644" s="419"/>
      <c r="CG1644" s="419"/>
      <c r="CH1644" s="419"/>
    </row>
    <row r="1645" spans="3:86" ht="21" thickBot="1">
      <c r="C1645" s="425"/>
      <c r="P1645" s="431"/>
      <c r="R1645" s="419"/>
      <c r="S1645" s="446"/>
      <c r="T1645" s="419"/>
      <c r="V1645" s="196"/>
      <c r="W1645" s="419"/>
      <c r="X1645" s="419"/>
      <c r="Z1645" s="419"/>
      <c r="AA1645" s="419"/>
      <c r="AB1645" s="419"/>
      <c r="AD1645" s="419"/>
      <c r="AE1645" s="419"/>
      <c r="AF1645" s="419"/>
      <c r="AH1645" s="419"/>
      <c r="AI1645" s="419"/>
      <c r="AJ1645" s="419"/>
      <c r="AL1645" s="419"/>
      <c r="AM1645" s="419"/>
      <c r="AN1645" s="403"/>
      <c r="AO1645" s="419"/>
      <c r="AP1645" s="419"/>
      <c r="AQ1645" s="419"/>
      <c r="AR1645" s="419"/>
      <c r="AS1645" s="419"/>
      <c r="AT1645" s="419"/>
      <c r="AU1645" s="419"/>
      <c r="AV1645" s="419"/>
      <c r="AX1645" s="419"/>
      <c r="AY1645" s="419"/>
      <c r="AZ1645" s="419"/>
      <c r="BB1645" s="419"/>
      <c r="BC1645" s="419"/>
      <c r="BD1645" s="419"/>
      <c r="BF1645" s="419"/>
      <c r="BG1645" s="419"/>
      <c r="BH1645" s="419"/>
      <c r="BJ1645" s="419"/>
      <c r="BK1645" s="419"/>
      <c r="BL1645" s="419"/>
      <c r="BN1645" s="419"/>
      <c r="BO1645" s="419"/>
      <c r="BP1645" s="419"/>
      <c r="BR1645" s="419"/>
      <c r="BS1645" s="419"/>
      <c r="BT1645" s="419"/>
      <c r="BV1645" s="419"/>
      <c r="BW1645" s="419"/>
      <c r="BX1645" s="397"/>
      <c r="BZ1645" s="449"/>
      <c r="CB1645" s="419"/>
      <c r="CC1645" s="419"/>
      <c r="CD1645" s="419"/>
      <c r="CF1645" s="419"/>
      <c r="CG1645" s="419"/>
      <c r="CH1645" s="419"/>
    </row>
    <row r="1646" spans="3:86" ht="21" thickBot="1">
      <c r="C1646" s="425"/>
      <c r="P1646" s="431"/>
      <c r="R1646" s="419"/>
      <c r="S1646" s="446"/>
      <c r="T1646" s="419"/>
      <c r="V1646" s="196"/>
      <c r="W1646" s="419"/>
      <c r="X1646" s="419"/>
      <c r="Z1646" s="419"/>
      <c r="AA1646" s="419"/>
      <c r="AB1646" s="419"/>
      <c r="AD1646" s="419"/>
      <c r="AE1646" s="419"/>
      <c r="AF1646" s="419"/>
      <c r="AH1646" s="419"/>
      <c r="AI1646" s="419"/>
      <c r="AJ1646" s="419"/>
      <c r="AL1646" s="419"/>
      <c r="AM1646" s="419"/>
      <c r="AN1646" s="403"/>
      <c r="AO1646" s="419"/>
      <c r="AP1646" s="419"/>
      <c r="AQ1646" s="419"/>
      <c r="AR1646" s="419"/>
      <c r="AS1646" s="419"/>
      <c r="AT1646" s="419"/>
      <c r="AU1646" s="419"/>
      <c r="AV1646" s="419"/>
      <c r="AX1646" s="419"/>
      <c r="AY1646" s="419"/>
      <c r="AZ1646" s="419"/>
      <c r="BB1646" s="419"/>
      <c r="BC1646" s="419"/>
      <c r="BD1646" s="419"/>
      <c r="BF1646" s="419"/>
      <c r="BG1646" s="419"/>
      <c r="BH1646" s="419"/>
      <c r="BJ1646" s="419"/>
      <c r="BK1646" s="419"/>
      <c r="BL1646" s="419"/>
      <c r="BN1646" s="419"/>
      <c r="BO1646" s="419"/>
      <c r="BP1646" s="419"/>
      <c r="BR1646" s="419"/>
      <c r="BS1646" s="419"/>
      <c r="BT1646" s="419"/>
      <c r="BV1646" s="419"/>
      <c r="BW1646" s="419"/>
      <c r="BX1646" s="397"/>
      <c r="BZ1646" s="449"/>
      <c r="CB1646" s="419"/>
      <c r="CC1646" s="419"/>
      <c r="CD1646" s="419"/>
      <c r="CF1646" s="419"/>
      <c r="CG1646" s="419"/>
      <c r="CH1646" s="419"/>
    </row>
    <row r="1647" spans="3:86" ht="21" thickBot="1">
      <c r="C1647" s="425"/>
      <c r="P1647" s="431"/>
      <c r="R1647" s="419"/>
      <c r="S1647" s="446"/>
      <c r="T1647" s="419"/>
      <c r="V1647" s="196"/>
      <c r="W1647" s="419"/>
      <c r="X1647" s="419"/>
      <c r="Z1647" s="419"/>
      <c r="AA1647" s="419"/>
      <c r="AB1647" s="419"/>
      <c r="AD1647" s="419"/>
      <c r="AE1647" s="419"/>
      <c r="AF1647" s="419"/>
      <c r="AH1647" s="419"/>
      <c r="AI1647" s="419"/>
      <c r="AJ1647" s="419"/>
      <c r="AL1647" s="419"/>
      <c r="AM1647" s="419"/>
      <c r="AN1647" s="403"/>
      <c r="AO1647" s="419"/>
      <c r="AP1647" s="419"/>
      <c r="AQ1647" s="419"/>
      <c r="AR1647" s="419"/>
      <c r="AS1647" s="419"/>
      <c r="AT1647" s="419"/>
      <c r="AU1647" s="419"/>
      <c r="AV1647" s="419"/>
      <c r="AX1647" s="419"/>
      <c r="AY1647" s="419"/>
      <c r="AZ1647" s="419"/>
      <c r="BB1647" s="419"/>
      <c r="BC1647" s="419"/>
      <c r="BD1647" s="419"/>
      <c r="BF1647" s="419"/>
      <c r="BG1647" s="419"/>
      <c r="BH1647" s="419"/>
      <c r="BJ1647" s="419"/>
      <c r="BK1647" s="419"/>
      <c r="BL1647" s="419"/>
      <c r="BN1647" s="419"/>
      <c r="BO1647" s="419"/>
      <c r="BP1647" s="419"/>
      <c r="BR1647" s="419"/>
      <c r="BS1647" s="419"/>
      <c r="BT1647" s="419"/>
      <c r="BV1647" s="419"/>
      <c r="BW1647" s="419"/>
      <c r="BX1647" s="397"/>
      <c r="BZ1647" s="449"/>
      <c r="CB1647" s="419"/>
      <c r="CC1647" s="419"/>
      <c r="CD1647" s="419"/>
      <c r="CF1647" s="419"/>
      <c r="CG1647" s="419"/>
      <c r="CH1647" s="419"/>
    </row>
    <row r="1648" spans="3:86" ht="21" thickBot="1">
      <c r="C1648" s="425"/>
      <c r="P1648" s="431"/>
      <c r="R1648" s="419"/>
      <c r="S1648" s="446"/>
      <c r="T1648" s="419"/>
      <c r="V1648" s="196"/>
      <c r="W1648" s="419"/>
      <c r="X1648" s="419"/>
      <c r="Z1648" s="419"/>
      <c r="AA1648" s="419"/>
      <c r="AB1648" s="419"/>
      <c r="AD1648" s="419"/>
      <c r="AE1648" s="419"/>
      <c r="AF1648" s="419"/>
      <c r="AH1648" s="419"/>
      <c r="AI1648" s="419"/>
      <c r="AJ1648" s="419"/>
      <c r="AL1648" s="419"/>
      <c r="AM1648" s="419"/>
      <c r="AN1648" s="403"/>
      <c r="AO1648" s="419"/>
      <c r="AP1648" s="419"/>
      <c r="AQ1648" s="419"/>
      <c r="AR1648" s="419"/>
      <c r="AS1648" s="419"/>
      <c r="AT1648" s="419"/>
      <c r="AU1648" s="419"/>
      <c r="AV1648" s="419"/>
      <c r="AX1648" s="419"/>
      <c r="AY1648" s="419"/>
      <c r="AZ1648" s="419"/>
      <c r="BB1648" s="419"/>
      <c r="BC1648" s="419"/>
      <c r="BD1648" s="419"/>
      <c r="BF1648" s="419"/>
      <c r="BG1648" s="419"/>
      <c r="BH1648" s="419"/>
      <c r="BJ1648" s="419"/>
      <c r="BK1648" s="419"/>
      <c r="BL1648" s="419"/>
      <c r="BN1648" s="419"/>
      <c r="BO1648" s="419"/>
      <c r="BP1648" s="419"/>
      <c r="BR1648" s="419"/>
      <c r="BS1648" s="419"/>
      <c r="BT1648" s="419"/>
      <c r="BV1648" s="419"/>
      <c r="BW1648" s="419"/>
      <c r="BX1648" s="397"/>
      <c r="BZ1648" s="449"/>
      <c r="CB1648" s="419"/>
      <c r="CC1648" s="419"/>
      <c r="CD1648" s="419"/>
      <c r="CF1648" s="419"/>
      <c r="CG1648" s="419"/>
      <c r="CH1648" s="419"/>
    </row>
    <row r="1649" spans="3:86" ht="21" thickBot="1">
      <c r="C1649" s="425"/>
      <c r="P1649" s="431"/>
      <c r="R1649" s="419"/>
      <c r="S1649" s="446"/>
      <c r="T1649" s="419"/>
      <c r="V1649" s="196"/>
      <c r="W1649" s="419"/>
      <c r="X1649" s="419"/>
      <c r="Z1649" s="419"/>
      <c r="AA1649" s="419"/>
      <c r="AB1649" s="419"/>
      <c r="AD1649" s="419"/>
      <c r="AE1649" s="419"/>
      <c r="AF1649" s="419"/>
      <c r="AH1649" s="419"/>
      <c r="AI1649" s="419"/>
      <c r="AJ1649" s="419"/>
      <c r="AL1649" s="419"/>
      <c r="AM1649" s="419"/>
      <c r="AN1649" s="403"/>
      <c r="AO1649" s="419"/>
      <c r="AP1649" s="419"/>
      <c r="AQ1649" s="419"/>
      <c r="AR1649" s="419"/>
      <c r="AS1649" s="419"/>
      <c r="AT1649" s="419"/>
      <c r="AU1649" s="419"/>
      <c r="AV1649" s="419"/>
      <c r="AX1649" s="419"/>
      <c r="AY1649" s="419"/>
      <c r="AZ1649" s="419"/>
      <c r="BB1649" s="419"/>
      <c r="BC1649" s="419"/>
      <c r="BD1649" s="419"/>
      <c r="BF1649" s="419"/>
      <c r="BG1649" s="419"/>
      <c r="BH1649" s="419"/>
      <c r="BJ1649" s="419"/>
      <c r="BK1649" s="419"/>
      <c r="BL1649" s="419"/>
      <c r="BN1649" s="419"/>
      <c r="BO1649" s="419"/>
      <c r="BP1649" s="419"/>
      <c r="BR1649" s="419"/>
      <c r="BS1649" s="419"/>
      <c r="BT1649" s="419"/>
      <c r="BV1649" s="419"/>
      <c r="BW1649" s="419"/>
      <c r="BX1649" s="397"/>
      <c r="BZ1649" s="449"/>
      <c r="CB1649" s="419"/>
      <c r="CC1649" s="419"/>
      <c r="CD1649" s="419"/>
      <c r="CF1649" s="419"/>
      <c r="CG1649" s="419"/>
      <c r="CH1649" s="419"/>
    </row>
    <row r="1650" spans="3:86" ht="21" thickBot="1">
      <c r="C1650" s="425"/>
      <c r="P1650" s="431"/>
      <c r="R1650" s="419"/>
      <c r="S1650" s="446"/>
      <c r="T1650" s="419"/>
      <c r="V1650" s="196"/>
      <c r="W1650" s="419"/>
      <c r="X1650" s="419"/>
      <c r="Z1650" s="419"/>
      <c r="AA1650" s="419"/>
      <c r="AB1650" s="419"/>
      <c r="AD1650" s="419"/>
      <c r="AE1650" s="419"/>
      <c r="AF1650" s="419"/>
      <c r="AH1650" s="419"/>
      <c r="AI1650" s="419"/>
      <c r="AJ1650" s="419"/>
      <c r="AL1650" s="419"/>
      <c r="AM1650" s="419"/>
      <c r="AN1650" s="403"/>
      <c r="AO1650" s="419"/>
      <c r="AP1650" s="419"/>
      <c r="AQ1650" s="419"/>
      <c r="AR1650" s="419"/>
      <c r="AS1650" s="419"/>
      <c r="AT1650" s="419"/>
      <c r="AU1650" s="419"/>
      <c r="AV1650" s="419"/>
      <c r="AX1650" s="419"/>
      <c r="AY1650" s="419"/>
      <c r="AZ1650" s="419"/>
      <c r="BB1650" s="419"/>
      <c r="BC1650" s="419"/>
      <c r="BD1650" s="419"/>
      <c r="BF1650" s="419"/>
      <c r="BG1650" s="419"/>
      <c r="BH1650" s="419"/>
      <c r="BJ1650" s="419"/>
      <c r="BK1650" s="419"/>
      <c r="BL1650" s="419"/>
      <c r="BN1650" s="419"/>
      <c r="BO1650" s="419"/>
      <c r="BP1650" s="419"/>
      <c r="BR1650" s="419"/>
      <c r="BS1650" s="419"/>
      <c r="BT1650" s="419"/>
      <c r="BV1650" s="419"/>
      <c r="BW1650" s="419"/>
      <c r="BX1650" s="397"/>
      <c r="BZ1650" s="449"/>
      <c r="CB1650" s="419"/>
      <c r="CC1650" s="419"/>
      <c r="CD1650" s="419"/>
      <c r="CF1650" s="419"/>
      <c r="CG1650" s="419"/>
      <c r="CH1650" s="419"/>
    </row>
    <row r="1651" spans="3:86" ht="21" thickBot="1">
      <c r="C1651" s="425"/>
      <c r="P1651" s="431"/>
      <c r="R1651" s="419"/>
      <c r="S1651" s="446"/>
      <c r="T1651" s="419"/>
      <c r="V1651" s="196"/>
      <c r="W1651" s="419"/>
      <c r="X1651" s="419"/>
      <c r="Z1651" s="419"/>
      <c r="AA1651" s="419"/>
      <c r="AB1651" s="419"/>
      <c r="AD1651" s="419"/>
      <c r="AE1651" s="419"/>
      <c r="AF1651" s="419"/>
      <c r="AH1651" s="419"/>
      <c r="AI1651" s="419"/>
      <c r="AJ1651" s="419"/>
      <c r="AL1651" s="419"/>
      <c r="AM1651" s="419"/>
      <c r="AN1651" s="403"/>
      <c r="AO1651" s="419"/>
      <c r="AP1651" s="419"/>
      <c r="AQ1651" s="419"/>
      <c r="AR1651" s="419"/>
      <c r="AS1651" s="419"/>
      <c r="AT1651" s="419"/>
      <c r="AU1651" s="419"/>
      <c r="AV1651" s="419"/>
      <c r="AX1651" s="419"/>
      <c r="AY1651" s="419"/>
      <c r="AZ1651" s="419"/>
      <c r="BB1651" s="419"/>
      <c r="BC1651" s="419"/>
      <c r="BD1651" s="419"/>
      <c r="BF1651" s="419"/>
      <c r="BG1651" s="419"/>
      <c r="BH1651" s="419"/>
      <c r="BJ1651" s="419"/>
      <c r="BK1651" s="419"/>
      <c r="BL1651" s="419"/>
      <c r="BN1651" s="419"/>
      <c r="BO1651" s="419"/>
      <c r="BP1651" s="419"/>
      <c r="BR1651" s="419"/>
      <c r="BS1651" s="419"/>
      <c r="BT1651" s="419"/>
      <c r="BV1651" s="419"/>
      <c r="BW1651" s="419"/>
      <c r="BX1651" s="397"/>
      <c r="BZ1651" s="449"/>
      <c r="CB1651" s="419"/>
      <c r="CC1651" s="419"/>
      <c r="CD1651" s="419"/>
      <c r="CF1651" s="419"/>
      <c r="CG1651" s="419"/>
      <c r="CH1651" s="419"/>
    </row>
    <row r="1652" spans="3:86" ht="21" thickBot="1">
      <c r="C1652" s="425"/>
      <c r="P1652" s="431"/>
      <c r="R1652" s="419"/>
      <c r="S1652" s="446"/>
      <c r="T1652" s="419"/>
      <c r="V1652" s="196"/>
      <c r="W1652" s="419"/>
      <c r="X1652" s="419"/>
      <c r="Z1652" s="419"/>
      <c r="AA1652" s="419"/>
      <c r="AB1652" s="419"/>
      <c r="AD1652" s="419"/>
      <c r="AE1652" s="419"/>
      <c r="AF1652" s="419"/>
      <c r="AH1652" s="419"/>
      <c r="AI1652" s="419"/>
      <c r="AJ1652" s="419"/>
      <c r="AL1652" s="419"/>
      <c r="AM1652" s="419"/>
      <c r="AN1652" s="403"/>
      <c r="AO1652" s="419"/>
      <c r="AP1652" s="419"/>
      <c r="AQ1652" s="419"/>
      <c r="AR1652" s="419"/>
      <c r="AS1652" s="419"/>
      <c r="AT1652" s="419"/>
      <c r="AU1652" s="419"/>
      <c r="AV1652" s="419"/>
      <c r="AX1652" s="419"/>
      <c r="AY1652" s="419"/>
      <c r="AZ1652" s="419"/>
      <c r="BB1652" s="419"/>
      <c r="BC1652" s="419"/>
      <c r="BD1652" s="419"/>
      <c r="BF1652" s="419"/>
      <c r="BG1652" s="419"/>
      <c r="BH1652" s="419"/>
      <c r="BJ1652" s="419"/>
      <c r="BK1652" s="419"/>
      <c r="BL1652" s="419"/>
      <c r="BN1652" s="419"/>
      <c r="BO1652" s="419"/>
      <c r="BP1652" s="419"/>
      <c r="BR1652" s="419"/>
      <c r="BS1652" s="419"/>
      <c r="BT1652" s="419"/>
      <c r="BV1652" s="419"/>
      <c r="BW1652" s="419"/>
      <c r="BX1652" s="397"/>
      <c r="BZ1652" s="449"/>
      <c r="CB1652" s="419"/>
      <c r="CC1652" s="419"/>
      <c r="CD1652" s="419"/>
      <c r="CF1652" s="419"/>
      <c r="CG1652" s="419"/>
      <c r="CH1652" s="419"/>
    </row>
    <row r="1653" spans="3:86" ht="21" thickBot="1">
      <c r="C1653" s="425"/>
      <c r="P1653" s="431"/>
      <c r="R1653" s="419"/>
      <c r="S1653" s="446"/>
      <c r="T1653" s="419"/>
      <c r="V1653" s="196"/>
      <c r="W1653" s="419"/>
      <c r="X1653" s="419"/>
      <c r="Z1653" s="419"/>
      <c r="AA1653" s="419"/>
      <c r="AB1653" s="419"/>
      <c r="AD1653" s="419"/>
      <c r="AE1653" s="419"/>
      <c r="AF1653" s="419"/>
      <c r="AH1653" s="419"/>
      <c r="AI1653" s="419"/>
      <c r="AJ1653" s="419"/>
      <c r="AL1653" s="419"/>
      <c r="AM1653" s="419"/>
      <c r="AN1653" s="403"/>
      <c r="AO1653" s="419"/>
      <c r="AP1653" s="419"/>
      <c r="AQ1653" s="419"/>
      <c r="AR1653" s="419"/>
      <c r="AS1653" s="419"/>
      <c r="AT1653" s="419"/>
      <c r="AU1653" s="419"/>
      <c r="AV1653" s="419"/>
      <c r="AX1653" s="419"/>
      <c r="AY1653" s="419"/>
      <c r="AZ1653" s="419"/>
      <c r="BB1653" s="419"/>
      <c r="BC1653" s="419"/>
      <c r="BD1653" s="419"/>
      <c r="BF1653" s="419"/>
      <c r="BG1653" s="419"/>
      <c r="BH1653" s="419"/>
      <c r="BJ1653" s="419"/>
      <c r="BK1653" s="419"/>
      <c r="BL1653" s="419"/>
      <c r="BN1653" s="419"/>
      <c r="BO1653" s="419"/>
      <c r="BP1653" s="419"/>
      <c r="BR1653" s="419"/>
      <c r="BS1653" s="419"/>
      <c r="BT1653" s="419"/>
      <c r="BV1653" s="419"/>
      <c r="BW1653" s="419"/>
      <c r="BX1653" s="397"/>
      <c r="BZ1653" s="449"/>
      <c r="CB1653" s="419"/>
      <c r="CC1653" s="419"/>
      <c r="CD1653" s="419"/>
      <c r="CF1653" s="419"/>
      <c r="CG1653" s="419"/>
      <c r="CH1653" s="419"/>
    </row>
    <row r="1654" spans="3:86" ht="21" thickBot="1">
      <c r="C1654" s="425"/>
      <c r="P1654" s="431"/>
      <c r="R1654" s="419"/>
      <c r="S1654" s="446"/>
      <c r="T1654" s="419"/>
      <c r="V1654" s="196"/>
      <c r="W1654" s="419"/>
      <c r="X1654" s="419"/>
      <c r="Z1654" s="419"/>
      <c r="AA1654" s="419"/>
      <c r="AB1654" s="419"/>
      <c r="AD1654" s="419"/>
      <c r="AE1654" s="419"/>
      <c r="AF1654" s="419"/>
      <c r="AH1654" s="419"/>
      <c r="AI1654" s="419"/>
      <c r="AJ1654" s="419"/>
      <c r="AL1654" s="419"/>
      <c r="AM1654" s="419"/>
      <c r="AN1654" s="403"/>
      <c r="AO1654" s="419"/>
      <c r="AP1654" s="419"/>
      <c r="AQ1654" s="419"/>
      <c r="AR1654" s="419"/>
      <c r="AS1654" s="419"/>
      <c r="AT1654" s="419"/>
      <c r="AU1654" s="419"/>
      <c r="AV1654" s="419"/>
      <c r="AX1654" s="419"/>
      <c r="AY1654" s="419"/>
      <c r="AZ1654" s="419"/>
      <c r="BB1654" s="419"/>
      <c r="BC1654" s="419"/>
      <c r="BD1654" s="419"/>
      <c r="BF1654" s="419"/>
      <c r="BG1654" s="419"/>
      <c r="BH1654" s="419"/>
      <c r="BJ1654" s="419"/>
      <c r="BK1654" s="419"/>
      <c r="BL1654" s="419"/>
      <c r="BN1654" s="419"/>
      <c r="BO1654" s="419"/>
      <c r="BP1654" s="419"/>
      <c r="BR1654" s="419"/>
      <c r="BS1654" s="419"/>
      <c r="BT1654" s="419"/>
      <c r="BV1654" s="419"/>
      <c r="BW1654" s="419"/>
      <c r="BX1654" s="397"/>
      <c r="BZ1654" s="449"/>
      <c r="CB1654" s="419"/>
      <c r="CC1654" s="419"/>
      <c r="CD1654" s="419"/>
      <c r="CF1654" s="419"/>
      <c r="CG1654" s="419"/>
      <c r="CH1654" s="419"/>
    </row>
    <row r="1655" spans="3:86" ht="21" thickBot="1">
      <c r="C1655" s="425"/>
      <c r="P1655" s="431"/>
      <c r="R1655" s="419"/>
      <c r="S1655" s="446"/>
      <c r="T1655" s="419"/>
      <c r="V1655" s="196"/>
      <c r="W1655" s="419"/>
      <c r="X1655" s="419"/>
      <c r="Z1655" s="419"/>
      <c r="AA1655" s="419"/>
      <c r="AB1655" s="419"/>
      <c r="AD1655" s="419"/>
      <c r="AE1655" s="419"/>
      <c r="AF1655" s="419"/>
      <c r="AH1655" s="419"/>
      <c r="AI1655" s="419"/>
      <c r="AJ1655" s="419"/>
      <c r="AL1655" s="419"/>
      <c r="AM1655" s="419"/>
      <c r="AN1655" s="403"/>
      <c r="AO1655" s="419"/>
      <c r="AP1655" s="419"/>
      <c r="AQ1655" s="419"/>
      <c r="AR1655" s="419"/>
      <c r="AS1655" s="419"/>
      <c r="AT1655" s="419"/>
      <c r="AU1655" s="419"/>
      <c r="AV1655" s="419"/>
      <c r="AX1655" s="419"/>
      <c r="AY1655" s="419"/>
      <c r="AZ1655" s="419"/>
      <c r="BB1655" s="419"/>
      <c r="BC1655" s="419"/>
      <c r="BD1655" s="419"/>
      <c r="BF1655" s="419"/>
      <c r="BG1655" s="419"/>
      <c r="BH1655" s="419"/>
      <c r="BJ1655" s="419"/>
      <c r="BK1655" s="419"/>
      <c r="BL1655" s="419"/>
      <c r="BN1655" s="419"/>
      <c r="BO1655" s="419"/>
      <c r="BP1655" s="419"/>
      <c r="BR1655" s="419"/>
      <c r="BS1655" s="419"/>
      <c r="BT1655" s="419"/>
      <c r="BV1655" s="419"/>
      <c r="BW1655" s="419"/>
      <c r="BX1655" s="397"/>
      <c r="BZ1655" s="449"/>
      <c r="CB1655" s="419"/>
      <c r="CC1655" s="419"/>
      <c r="CD1655" s="419"/>
      <c r="CF1655" s="419"/>
      <c r="CG1655" s="419"/>
      <c r="CH1655" s="419"/>
    </row>
    <row r="1656" spans="3:86" ht="21" thickBot="1">
      <c r="C1656" s="425"/>
      <c r="P1656" s="431"/>
      <c r="R1656" s="419"/>
      <c r="S1656" s="446"/>
      <c r="T1656" s="419"/>
      <c r="V1656" s="196"/>
      <c r="W1656" s="419"/>
      <c r="X1656" s="419"/>
      <c r="Z1656" s="419"/>
      <c r="AA1656" s="419"/>
      <c r="AB1656" s="419"/>
      <c r="AD1656" s="419"/>
      <c r="AE1656" s="419"/>
      <c r="AF1656" s="419"/>
      <c r="AH1656" s="419"/>
      <c r="AI1656" s="419"/>
      <c r="AJ1656" s="419"/>
      <c r="AL1656" s="419"/>
      <c r="AM1656" s="419"/>
      <c r="AN1656" s="403"/>
      <c r="AO1656" s="419"/>
      <c r="AP1656" s="419"/>
      <c r="AQ1656" s="419"/>
      <c r="AR1656" s="419"/>
      <c r="AS1656" s="419"/>
      <c r="AT1656" s="419"/>
      <c r="AU1656" s="419"/>
      <c r="AV1656" s="419"/>
      <c r="AX1656" s="419"/>
      <c r="AY1656" s="419"/>
      <c r="AZ1656" s="419"/>
      <c r="BB1656" s="419"/>
      <c r="BC1656" s="419"/>
      <c r="BD1656" s="419"/>
      <c r="BF1656" s="419"/>
      <c r="BG1656" s="419"/>
      <c r="BH1656" s="419"/>
      <c r="BJ1656" s="419"/>
      <c r="BK1656" s="419"/>
      <c r="BL1656" s="419"/>
      <c r="BN1656" s="419"/>
      <c r="BO1656" s="419"/>
      <c r="BP1656" s="419"/>
      <c r="BR1656" s="419"/>
      <c r="BS1656" s="419"/>
      <c r="BT1656" s="419"/>
      <c r="BV1656" s="419"/>
      <c r="BW1656" s="419"/>
      <c r="BX1656" s="397"/>
      <c r="BZ1656" s="449"/>
      <c r="CB1656" s="419"/>
      <c r="CC1656" s="419"/>
      <c r="CD1656" s="419"/>
      <c r="CF1656" s="419"/>
      <c r="CG1656" s="419"/>
      <c r="CH1656" s="419"/>
    </row>
    <row r="1657" spans="3:86" ht="21" thickBot="1">
      <c r="C1657" s="425"/>
      <c r="P1657" s="431"/>
      <c r="R1657" s="419"/>
      <c r="S1657" s="446"/>
      <c r="T1657" s="419"/>
      <c r="V1657" s="196"/>
      <c r="W1657" s="419"/>
      <c r="X1657" s="419"/>
      <c r="Z1657" s="419"/>
      <c r="AA1657" s="419"/>
      <c r="AB1657" s="419"/>
      <c r="AD1657" s="419"/>
      <c r="AE1657" s="419"/>
      <c r="AF1657" s="419"/>
      <c r="AH1657" s="419"/>
      <c r="AI1657" s="419"/>
      <c r="AJ1657" s="419"/>
      <c r="AL1657" s="419"/>
      <c r="AM1657" s="419"/>
      <c r="AN1657" s="403"/>
      <c r="AO1657" s="419"/>
      <c r="AP1657" s="419"/>
      <c r="AQ1657" s="419"/>
      <c r="AR1657" s="419"/>
      <c r="AS1657" s="419"/>
      <c r="AT1657" s="419"/>
      <c r="AU1657" s="419"/>
      <c r="AV1657" s="419"/>
      <c r="AX1657" s="419"/>
      <c r="AY1657" s="419"/>
      <c r="AZ1657" s="419"/>
      <c r="BB1657" s="419"/>
      <c r="BC1657" s="419"/>
      <c r="BD1657" s="419"/>
      <c r="BF1657" s="419"/>
      <c r="BG1657" s="419"/>
      <c r="BH1657" s="419"/>
      <c r="BJ1657" s="419"/>
      <c r="BK1657" s="419"/>
      <c r="BL1657" s="419"/>
      <c r="BN1657" s="419"/>
      <c r="BO1657" s="419"/>
      <c r="BP1657" s="419"/>
      <c r="BR1657" s="419"/>
      <c r="BS1657" s="419"/>
      <c r="BT1657" s="419"/>
      <c r="BV1657" s="419"/>
      <c r="BW1657" s="419"/>
      <c r="BX1657" s="397"/>
      <c r="BZ1657" s="449"/>
      <c r="CB1657" s="419"/>
      <c r="CC1657" s="419"/>
      <c r="CD1657" s="419"/>
      <c r="CF1657" s="419"/>
      <c r="CG1657" s="419"/>
      <c r="CH1657" s="419"/>
    </row>
    <row r="1658" spans="3:86" ht="21" thickBot="1">
      <c r="C1658" s="425"/>
      <c r="P1658" s="431"/>
      <c r="R1658" s="419"/>
      <c r="S1658" s="446"/>
      <c r="T1658" s="419"/>
      <c r="V1658" s="196"/>
      <c r="W1658" s="419"/>
      <c r="X1658" s="419"/>
      <c r="Z1658" s="419"/>
      <c r="AA1658" s="419"/>
      <c r="AB1658" s="419"/>
      <c r="AD1658" s="419"/>
      <c r="AE1658" s="419"/>
      <c r="AF1658" s="419"/>
      <c r="AH1658" s="419"/>
      <c r="AI1658" s="419"/>
      <c r="AJ1658" s="419"/>
      <c r="AL1658" s="419"/>
      <c r="AM1658" s="419"/>
      <c r="AN1658" s="403"/>
      <c r="AO1658" s="419"/>
      <c r="AP1658" s="419"/>
      <c r="AQ1658" s="419"/>
      <c r="AR1658" s="419"/>
      <c r="AS1658" s="419"/>
      <c r="AT1658" s="419"/>
      <c r="AU1658" s="419"/>
      <c r="AV1658" s="419"/>
      <c r="AX1658" s="419"/>
      <c r="AY1658" s="419"/>
      <c r="AZ1658" s="419"/>
      <c r="BB1658" s="419"/>
      <c r="BC1658" s="419"/>
      <c r="BD1658" s="419"/>
      <c r="BF1658" s="419"/>
      <c r="BG1658" s="419"/>
      <c r="BH1658" s="419"/>
      <c r="BJ1658" s="419"/>
      <c r="BK1658" s="419"/>
      <c r="BL1658" s="419"/>
      <c r="BN1658" s="419"/>
      <c r="BO1658" s="419"/>
      <c r="BP1658" s="419"/>
      <c r="BR1658" s="419"/>
      <c r="BS1658" s="419"/>
      <c r="BT1658" s="419"/>
      <c r="BV1658" s="419"/>
      <c r="BW1658" s="419"/>
      <c r="BX1658" s="397"/>
      <c r="BZ1658" s="449"/>
      <c r="CB1658" s="419"/>
      <c r="CC1658" s="419"/>
      <c r="CD1658" s="419"/>
      <c r="CF1658" s="419"/>
      <c r="CG1658" s="419"/>
      <c r="CH1658" s="419"/>
    </row>
    <row r="1659" spans="3:86" ht="21" thickBot="1">
      <c r="C1659" s="425"/>
      <c r="P1659" s="431"/>
      <c r="R1659" s="419"/>
      <c r="S1659" s="446"/>
      <c r="T1659" s="419"/>
      <c r="V1659" s="196"/>
      <c r="W1659" s="419"/>
      <c r="X1659" s="419"/>
      <c r="Z1659" s="419"/>
      <c r="AA1659" s="419"/>
      <c r="AB1659" s="419"/>
      <c r="AD1659" s="419"/>
      <c r="AE1659" s="419"/>
      <c r="AF1659" s="419"/>
      <c r="AH1659" s="419"/>
      <c r="AI1659" s="419"/>
      <c r="AJ1659" s="419"/>
      <c r="AL1659" s="419"/>
      <c r="AM1659" s="419"/>
      <c r="AN1659" s="403"/>
      <c r="AO1659" s="419"/>
      <c r="AP1659" s="419"/>
      <c r="AQ1659" s="419"/>
      <c r="AR1659" s="419"/>
      <c r="AS1659" s="419"/>
      <c r="AT1659" s="419"/>
      <c r="AU1659" s="419"/>
      <c r="AV1659" s="419"/>
      <c r="AX1659" s="419"/>
      <c r="AY1659" s="419"/>
      <c r="AZ1659" s="419"/>
      <c r="BB1659" s="419"/>
      <c r="BC1659" s="419"/>
      <c r="BD1659" s="419"/>
      <c r="BF1659" s="419"/>
      <c r="BG1659" s="419"/>
      <c r="BH1659" s="419"/>
      <c r="BJ1659" s="419"/>
      <c r="BK1659" s="419"/>
      <c r="BL1659" s="419"/>
      <c r="BN1659" s="419"/>
      <c r="BO1659" s="419"/>
      <c r="BP1659" s="419"/>
      <c r="BR1659" s="419"/>
      <c r="BS1659" s="419"/>
      <c r="BT1659" s="419"/>
      <c r="BV1659" s="419"/>
      <c r="BW1659" s="419"/>
      <c r="BX1659" s="397"/>
      <c r="BZ1659" s="449"/>
      <c r="CB1659" s="419"/>
      <c r="CC1659" s="419"/>
      <c r="CD1659" s="419"/>
      <c r="CF1659" s="419"/>
      <c r="CG1659" s="419"/>
      <c r="CH1659" s="419"/>
    </row>
    <row r="1660" spans="3:86" ht="21" thickBot="1">
      <c r="C1660" s="425"/>
      <c r="P1660" s="431"/>
      <c r="R1660" s="419"/>
      <c r="S1660" s="446"/>
      <c r="T1660" s="419"/>
      <c r="V1660" s="196"/>
      <c r="W1660" s="419"/>
      <c r="X1660" s="419"/>
      <c r="Z1660" s="419"/>
      <c r="AA1660" s="419"/>
      <c r="AB1660" s="419"/>
      <c r="AD1660" s="419"/>
      <c r="AE1660" s="419"/>
      <c r="AF1660" s="419"/>
      <c r="AH1660" s="419"/>
      <c r="AI1660" s="419"/>
      <c r="AJ1660" s="419"/>
      <c r="AL1660" s="419"/>
      <c r="AM1660" s="419"/>
      <c r="AN1660" s="403"/>
      <c r="AO1660" s="419"/>
      <c r="AP1660" s="419"/>
      <c r="AQ1660" s="419"/>
      <c r="AR1660" s="419"/>
      <c r="AS1660" s="419"/>
      <c r="AT1660" s="419"/>
      <c r="AU1660" s="419"/>
      <c r="AV1660" s="419"/>
      <c r="AX1660" s="419"/>
      <c r="AY1660" s="419"/>
      <c r="AZ1660" s="419"/>
      <c r="BB1660" s="419"/>
      <c r="BC1660" s="419"/>
      <c r="BD1660" s="419"/>
      <c r="BF1660" s="419"/>
      <c r="BG1660" s="419"/>
      <c r="BH1660" s="419"/>
      <c r="BJ1660" s="419"/>
      <c r="BK1660" s="419"/>
      <c r="BL1660" s="419"/>
      <c r="BN1660" s="419"/>
      <c r="BO1660" s="419"/>
      <c r="BP1660" s="419"/>
      <c r="BR1660" s="419"/>
      <c r="BS1660" s="419"/>
      <c r="BT1660" s="419"/>
      <c r="BV1660" s="419"/>
      <c r="BW1660" s="419"/>
      <c r="BX1660" s="397"/>
      <c r="BZ1660" s="449"/>
      <c r="CB1660" s="419"/>
      <c r="CC1660" s="419"/>
      <c r="CD1660" s="419"/>
      <c r="CF1660" s="419"/>
      <c r="CG1660" s="419"/>
      <c r="CH1660" s="419"/>
    </row>
    <row r="1661" spans="3:86" ht="21" thickBot="1">
      <c r="C1661" s="425"/>
      <c r="P1661" s="431"/>
      <c r="R1661" s="419"/>
      <c r="S1661" s="446"/>
      <c r="T1661" s="419"/>
      <c r="V1661" s="196"/>
      <c r="W1661" s="419"/>
      <c r="X1661" s="419"/>
      <c r="Z1661" s="419"/>
      <c r="AA1661" s="419"/>
      <c r="AB1661" s="419"/>
      <c r="AD1661" s="419"/>
      <c r="AE1661" s="419"/>
      <c r="AF1661" s="419"/>
      <c r="AH1661" s="419"/>
      <c r="AI1661" s="419"/>
      <c r="AJ1661" s="419"/>
      <c r="AL1661" s="419"/>
      <c r="AM1661" s="419"/>
      <c r="AN1661" s="403"/>
      <c r="AO1661" s="419"/>
      <c r="AP1661" s="419"/>
      <c r="AQ1661" s="419"/>
      <c r="AR1661" s="419"/>
      <c r="AS1661" s="419"/>
      <c r="AT1661" s="419"/>
      <c r="AU1661" s="419"/>
      <c r="AV1661" s="419"/>
      <c r="AX1661" s="419"/>
      <c r="AY1661" s="419"/>
      <c r="AZ1661" s="419"/>
      <c r="BB1661" s="419"/>
      <c r="BC1661" s="419"/>
      <c r="BD1661" s="419"/>
      <c r="BF1661" s="419"/>
      <c r="BG1661" s="419"/>
      <c r="BH1661" s="419"/>
      <c r="BJ1661" s="419"/>
      <c r="BK1661" s="419"/>
      <c r="BL1661" s="419"/>
      <c r="BN1661" s="419"/>
      <c r="BO1661" s="419"/>
      <c r="BP1661" s="419"/>
      <c r="BR1661" s="419"/>
      <c r="BS1661" s="419"/>
      <c r="BT1661" s="419"/>
      <c r="BV1661" s="419"/>
      <c r="BW1661" s="419"/>
      <c r="BX1661" s="397"/>
      <c r="BZ1661" s="449"/>
      <c r="CB1661" s="419"/>
      <c r="CC1661" s="419"/>
      <c r="CD1661" s="419"/>
      <c r="CF1661" s="419"/>
      <c r="CG1661" s="419"/>
      <c r="CH1661" s="419"/>
    </row>
    <row r="1662" spans="3:86" ht="21" thickBot="1">
      <c r="C1662" s="425"/>
      <c r="P1662" s="431"/>
      <c r="R1662" s="419"/>
      <c r="S1662" s="446"/>
      <c r="T1662" s="419"/>
      <c r="V1662" s="196"/>
      <c r="W1662" s="419"/>
      <c r="X1662" s="419"/>
      <c r="Z1662" s="419"/>
      <c r="AA1662" s="419"/>
      <c r="AB1662" s="419"/>
      <c r="AD1662" s="419"/>
      <c r="AE1662" s="419"/>
      <c r="AF1662" s="419"/>
      <c r="AH1662" s="419"/>
      <c r="AI1662" s="419"/>
      <c r="AJ1662" s="419"/>
      <c r="AL1662" s="419"/>
      <c r="AM1662" s="419"/>
      <c r="AN1662" s="403"/>
      <c r="AO1662" s="419"/>
      <c r="AP1662" s="419"/>
      <c r="AQ1662" s="419"/>
      <c r="AR1662" s="419"/>
      <c r="AS1662" s="419"/>
      <c r="AT1662" s="419"/>
      <c r="AU1662" s="419"/>
      <c r="AV1662" s="419"/>
      <c r="AX1662" s="419"/>
      <c r="AY1662" s="419"/>
      <c r="AZ1662" s="419"/>
      <c r="BB1662" s="419"/>
      <c r="BC1662" s="419"/>
      <c r="BD1662" s="419"/>
      <c r="BF1662" s="419"/>
      <c r="BG1662" s="419"/>
      <c r="BH1662" s="419"/>
      <c r="BJ1662" s="419"/>
      <c r="BK1662" s="419"/>
      <c r="BL1662" s="419"/>
      <c r="BN1662" s="419"/>
      <c r="BO1662" s="419"/>
      <c r="BP1662" s="419"/>
      <c r="BR1662" s="419"/>
      <c r="BS1662" s="419"/>
      <c r="BT1662" s="419"/>
      <c r="BV1662" s="419"/>
      <c r="BW1662" s="419"/>
      <c r="BX1662" s="397"/>
      <c r="BZ1662" s="449"/>
      <c r="CB1662" s="419"/>
      <c r="CC1662" s="419"/>
      <c r="CD1662" s="419"/>
      <c r="CF1662" s="419"/>
      <c r="CG1662" s="419"/>
      <c r="CH1662" s="419"/>
    </row>
    <row r="1663" spans="3:86" ht="21" thickBot="1">
      <c r="C1663" s="425"/>
      <c r="P1663" s="431"/>
      <c r="R1663" s="419"/>
      <c r="S1663" s="446"/>
      <c r="T1663" s="419"/>
      <c r="V1663" s="196"/>
      <c r="W1663" s="419"/>
      <c r="X1663" s="419"/>
      <c r="Z1663" s="419"/>
      <c r="AA1663" s="419"/>
      <c r="AB1663" s="419"/>
      <c r="AD1663" s="419"/>
      <c r="AE1663" s="419"/>
      <c r="AF1663" s="419"/>
      <c r="AH1663" s="419"/>
      <c r="AI1663" s="419"/>
      <c r="AJ1663" s="419"/>
      <c r="AL1663" s="419"/>
      <c r="AM1663" s="419"/>
      <c r="AN1663" s="403"/>
      <c r="AO1663" s="419"/>
      <c r="AP1663" s="419"/>
      <c r="AQ1663" s="419"/>
      <c r="AR1663" s="419"/>
      <c r="AS1663" s="419"/>
      <c r="AT1663" s="419"/>
      <c r="AU1663" s="419"/>
      <c r="AV1663" s="419"/>
      <c r="AX1663" s="419"/>
      <c r="AY1663" s="419"/>
      <c r="AZ1663" s="419"/>
      <c r="BB1663" s="419"/>
      <c r="BC1663" s="419"/>
      <c r="BD1663" s="419"/>
      <c r="BF1663" s="419"/>
      <c r="BG1663" s="419"/>
      <c r="BH1663" s="419"/>
      <c r="BJ1663" s="419"/>
      <c r="BK1663" s="419"/>
      <c r="BL1663" s="419"/>
      <c r="BN1663" s="419"/>
      <c r="BO1663" s="419"/>
      <c r="BP1663" s="419"/>
      <c r="BR1663" s="419"/>
      <c r="BS1663" s="419"/>
      <c r="BT1663" s="419"/>
      <c r="BV1663" s="419"/>
      <c r="BW1663" s="419"/>
      <c r="BX1663" s="397"/>
      <c r="BZ1663" s="449"/>
      <c r="CB1663" s="419"/>
      <c r="CC1663" s="419"/>
      <c r="CD1663" s="419"/>
      <c r="CF1663" s="419"/>
      <c r="CG1663" s="419"/>
      <c r="CH1663" s="419"/>
    </row>
    <row r="1664" spans="3:86" ht="21" thickBot="1">
      <c r="C1664" s="425"/>
      <c r="P1664" s="431"/>
      <c r="R1664" s="419"/>
      <c r="S1664" s="446"/>
      <c r="T1664" s="419"/>
      <c r="V1664" s="196"/>
      <c r="W1664" s="419"/>
      <c r="X1664" s="419"/>
      <c r="Z1664" s="419"/>
      <c r="AA1664" s="419"/>
      <c r="AB1664" s="419"/>
      <c r="AD1664" s="419"/>
      <c r="AE1664" s="419"/>
      <c r="AF1664" s="419"/>
      <c r="AH1664" s="419"/>
      <c r="AI1664" s="419"/>
      <c r="AJ1664" s="419"/>
      <c r="AL1664" s="419"/>
      <c r="AM1664" s="419"/>
      <c r="AN1664" s="403"/>
      <c r="AO1664" s="419"/>
      <c r="AP1664" s="419"/>
      <c r="AQ1664" s="419"/>
      <c r="AR1664" s="419"/>
      <c r="AS1664" s="419"/>
      <c r="AT1664" s="419"/>
      <c r="AU1664" s="419"/>
      <c r="AV1664" s="419"/>
      <c r="AX1664" s="419"/>
      <c r="AY1664" s="419"/>
      <c r="AZ1664" s="419"/>
      <c r="BB1664" s="419"/>
      <c r="BC1664" s="419"/>
      <c r="BD1664" s="419"/>
      <c r="BF1664" s="419"/>
      <c r="BG1664" s="419"/>
      <c r="BH1664" s="419"/>
      <c r="BJ1664" s="419"/>
      <c r="BK1664" s="419"/>
      <c r="BL1664" s="419"/>
      <c r="BN1664" s="419"/>
      <c r="BO1664" s="419"/>
      <c r="BP1664" s="419"/>
      <c r="BR1664" s="419"/>
      <c r="BS1664" s="419"/>
      <c r="BT1664" s="419"/>
      <c r="BV1664" s="419"/>
      <c r="BW1664" s="419"/>
      <c r="BX1664" s="397"/>
      <c r="BZ1664" s="449"/>
      <c r="CB1664" s="419"/>
      <c r="CC1664" s="419"/>
      <c r="CD1664" s="419"/>
      <c r="CF1664" s="419"/>
      <c r="CG1664" s="419"/>
      <c r="CH1664" s="419"/>
    </row>
    <row r="1665" spans="3:86" ht="21" thickBot="1">
      <c r="C1665" s="425"/>
      <c r="P1665" s="431"/>
      <c r="R1665" s="419"/>
      <c r="S1665" s="446"/>
      <c r="T1665" s="419"/>
      <c r="V1665" s="196"/>
      <c r="W1665" s="419"/>
      <c r="X1665" s="419"/>
      <c r="Z1665" s="419"/>
      <c r="AA1665" s="419"/>
      <c r="AB1665" s="419"/>
      <c r="AD1665" s="419"/>
      <c r="AE1665" s="419"/>
      <c r="AF1665" s="419"/>
      <c r="AH1665" s="419"/>
      <c r="AI1665" s="419"/>
      <c r="AJ1665" s="419"/>
      <c r="AL1665" s="419"/>
      <c r="AM1665" s="419"/>
      <c r="AN1665" s="403"/>
      <c r="AO1665" s="419"/>
      <c r="AP1665" s="419"/>
      <c r="AQ1665" s="419"/>
      <c r="AR1665" s="419"/>
      <c r="AS1665" s="419"/>
      <c r="AT1665" s="419"/>
      <c r="AU1665" s="419"/>
      <c r="AV1665" s="419"/>
      <c r="AX1665" s="419"/>
      <c r="AY1665" s="419"/>
      <c r="AZ1665" s="419"/>
      <c r="BB1665" s="419"/>
      <c r="BC1665" s="419"/>
      <c r="BD1665" s="419"/>
      <c r="BF1665" s="419"/>
      <c r="BG1665" s="419"/>
      <c r="BH1665" s="419"/>
      <c r="BJ1665" s="419"/>
      <c r="BK1665" s="419"/>
      <c r="BL1665" s="419"/>
      <c r="BN1665" s="419"/>
      <c r="BO1665" s="419"/>
      <c r="BP1665" s="419"/>
      <c r="BR1665" s="419"/>
      <c r="BS1665" s="419"/>
      <c r="BT1665" s="419"/>
      <c r="BV1665" s="419"/>
      <c r="BW1665" s="419"/>
      <c r="BX1665" s="397"/>
      <c r="BZ1665" s="449"/>
      <c r="CB1665" s="419"/>
      <c r="CC1665" s="419"/>
      <c r="CD1665" s="419"/>
      <c r="CF1665" s="419"/>
      <c r="CG1665" s="419"/>
      <c r="CH1665" s="419"/>
    </row>
    <row r="1666" spans="3:86" ht="21" thickBot="1">
      <c r="C1666" s="425"/>
      <c r="P1666" s="431"/>
      <c r="R1666" s="419"/>
      <c r="S1666" s="446"/>
      <c r="T1666" s="419"/>
      <c r="V1666" s="196"/>
      <c r="W1666" s="419"/>
      <c r="X1666" s="419"/>
      <c r="Z1666" s="419"/>
      <c r="AA1666" s="419"/>
      <c r="AB1666" s="419"/>
      <c r="AD1666" s="419"/>
      <c r="AE1666" s="419"/>
      <c r="AF1666" s="419"/>
      <c r="AH1666" s="419"/>
      <c r="AI1666" s="419"/>
      <c r="AJ1666" s="419"/>
      <c r="AL1666" s="419"/>
      <c r="AM1666" s="419"/>
      <c r="AN1666" s="403"/>
      <c r="AO1666" s="419"/>
      <c r="AP1666" s="419"/>
      <c r="AQ1666" s="419"/>
      <c r="AR1666" s="419"/>
      <c r="AS1666" s="419"/>
      <c r="AT1666" s="419"/>
      <c r="AU1666" s="419"/>
      <c r="AV1666" s="419"/>
      <c r="AX1666" s="419"/>
      <c r="AY1666" s="419"/>
      <c r="AZ1666" s="419"/>
      <c r="BB1666" s="419"/>
      <c r="BC1666" s="419"/>
      <c r="BD1666" s="419"/>
      <c r="BF1666" s="419"/>
      <c r="BG1666" s="419"/>
      <c r="BH1666" s="419"/>
      <c r="BJ1666" s="419"/>
      <c r="BK1666" s="419"/>
      <c r="BL1666" s="419"/>
      <c r="BN1666" s="419"/>
      <c r="BO1666" s="419"/>
      <c r="BP1666" s="419"/>
      <c r="BR1666" s="419"/>
      <c r="BS1666" s="419"/>
      <c r="BT1666" s="419"/>
      <c r="BV1666" s="419"/>
      <c r="BW1666" s="419"/>
      <c r="BX1666" s="397"/>
      <c r="BZ1666" s="449"/>
      <c r="CB1666" s="419"/>
      <c r="CC1666" s="419"/>
      <c r="CD1666" s="419"/>
      <c r="CF1666" s="419"/>
      <c r="CG1666" s="419"/>
      <c r="CH1666" s="419"/>
    </row>
    <row r="1667" spans="3:86" ht="21" thickBot="1">
      <c r="C1667" s="425"/>
      <c r="P1667" s="431"/>
      <c r="R1667" s="419"/>
      <c r="S1667" s="446"/>
      <c r="T1667" s="419"/>
      <c r="V1667" s="196"/>
      <c r="W1667" s="419"/>
      <c r="X1667" s="419"/>
      <c r="Z1667" s="419"/>
      <c r="AA1667" s="419"/>
      <c r="AB1667" s="419"/>
      <c r="AD1667" s="419"/>
      <c r="AE1667" s="419"/>
      <c r="AF1667" s="419"/>
      <c r="AH1667" s="419"/>
      <c r="AI1667" s="419"/>
      <c r="AJ1667" s="419"/>
      <c r="AL1667" s="419"/>
      <c r="AM1667" s="419"/>
      <c r="AN1667" s="403"/>
      <c r="AO1667" s="419"/>
      <c r="AP1667" s="419"/>
      <c r="AQ1667" s="419"/>
      <c r="AR1667" s="419"/>
      <c r="AS1667" s="419"/>
      <c r="AT1667" s="419"/>
      <c r="AU1667" s="419"/>
      <c r="AV1667" s="419"/>
      <c r="AX1667" s="419"/>
      <c r="AY1667" s="419"/>
      <c r="AZ1667" s="419"/>
      <c r="BB1667" s="419"/>
      <c r="BC1667" s="419"/>
      <c r="BD1667" s="419"/>
      <c r="BF1667" s="419"/>
      <c r="BG1667" s="419"/>
      <c r="BH1667" s="419"/>
      <c r="BJ1667" s="419"/>
      <c r="BK1667" s="419"/>
      <c r="BL1667" s="419"/>
      <c r="BN1667" s="419"/>
      <c r="BO1667" s="419"/>
      <c r="BP1667" s="419"/>
      <c r="BR1667" s="419"/>
      <c r="BS1667" s="419"/>
      <c r="BT1667" s="419"/>
      <c r="BV1667" s="419"/>
      <c r="BW1667" s="419"/>
      <c r="BX1667" s="397"/>
      <c r="BZ1667" s="449"/>
      <c r="CB1667" s="419"/>
      <c r="CC1667" s="419"/>
      <c r="CD1667" s="419"/>
      <c r="CF1667" s="419"/>
      <c r="CG1667" s="419"/>
      <c r="CH1667" s="419"/>
    </row>
    <row r="1668" spans="3:86" ht="21" thickBot="1">
      <c r="C1668" s="425"/>
      <c r="P1668" s="431"/>
      <c r="R1668" s="419"/>
      <c r="S1668" s="446"/>
      <c r="T1668" s="419"/>
      <c r="V1668" s="196"/>
      <c r="W1668" s="419"/>
      <c r="X1668" s="419"/>
      <c r="Z1668" s="419"/>
      <c r="AA1668" s="419"/>
      <c r="AB1668" s="419"/>
      <c r="AD1668" s="419"/>
      <c r="AE1668" s="419"/>
      <c r="AF1668" s="419"/>
      <c r="AH1668" s="419"/>
      <c r="AI1668" s="419"/>
      <c r="AJ1668" s="419"/>
      <c r="AL1668" s="419"/>
      <c r="AM1668" s="419"/>
      <c r="AN1668" s="403"/>
      <c r="AO1668" s="419"/>
      <c r="AP1668" s="419"/>
      <c r="AQ1668" s="419"/>
      <c r="AR1668" s="419"/>
      <c r="AS1668" s="419"/>
      <c r="AT1668" s="419"/>
      <c r="AU1668" s="419"/>
      <c r="AV1668" s="419"/>
      <c r="AX1668" s="419"/>
      <c r="AY1668" s="419"/>
      <c r="AZ1668" s="419"/>
      <c r="BB1668" s="419"/>
      <c r="BC1668" s="419"/>
      <c r="BD1668" s="419"/>
      <c r="BF1668" s="419"/>
      <c r="BG1668" s="419"/>
      <c r="BH1668" s="419"/>
      <c r="BJ1668" s="419"/>
      <c r="BK1668" s="419"/>
      <c r="BL1668" s="419"/>
      <c r="BN1668" s="419"/>
      <c r="BO1668" s="419"/>
      <c r="BP1668" s="419"/>
      <c r="BR1668" s="419"/>
      <c r="BS1668" s="419"/>
      <c r="BT1668" s="419"/>
      <c r="BV1668" s="419"/>
      <c r="BW1668" s="419"/>
      <c r="BX1668" s="397"/>
      <c r="BZ1668" s="449"/>
      <c r="CB1668" s="419"/>
      <c r="CC1668" s="419"/>
      <c r="CD1668" s="419"/>
      <c r="CF1668" s="419"/>
      <c r="CG1668" s="419"/>
      <c r="CH1668" s="419"/>
    </row>
    <row r="1669" spans="3:86" ht="21" thickBot="1">
      <c r="C1669" s="425"/>
      <c r="P1669" s="431"/>
      <c r="R1669" s="419"/>
      <c r="S1669" s="446"/>
      <c r="T1669" s="419"/>
      <c r="V1669" s="196"/>
      <c r="W1669" s="419"/>
      <c r="X1669" s="419"/>
      <c r="Z1669" s="419"/>
      <c r="AA1669" s="419"/>
      <c r="AB1669" s="419"/>
      <c r="AD1669" s="419"/>
      <c r="AE1669" s="419"/>
      <c r="AF1669" s="419"/>
      <c r="AH1669" s="419"/>
      <c r="AI1669" s="419"/>
      <c r="AJ1669" s="419"/>
      <c r="AL1669" s="419"/>
      <c r="AM1669" s="419"/>
      <c r="AN1669" s="403"/>
      <c r="AO1669" s="419"/>
      <c r="AP1669" s="419"/>
      <c r="AQ1669" s="419"/>
      <c r="AR1669" s="419"/>
      <c r="AS1669" s="419"/>
      <c r="AT1669" s="419"/>
      <c r="AU1669" s="419"/>
      <c r="AV1669" s="419"/>
      <c r="AX1669" s="419"/>
      <c r="AY1669" s="419"/>
      <c r="AZ1669" s="419"/>
      <c r="BB1669" s="419"/>
      <c r="BC1669" s="419"/>
      <c r="BD1669" s="419"/>
      <c r="BF1669" s="419"/>
      <c r="BG1669" s="419"/>
      <c r="BH1669" s="419"/>
      <c r="BJ1669" s="419"/>
      <c r="BK1669" s="419"/>
      <c r="BL1669" s="419"/>
      <c r="BN1669" s="419"/>
      <c r="BO1669" s="419"/>
      <c r="BP1669" s="419"/>
      <c r="BR1669" s="419"/>
      <c r="BS1669" s="419"/>
      <c r="BT1669" s="419"/>
      <c r="BV1669" s="419"/>
      <c r="BW1669" s="419"/>
      <c r="BX1669" s="397"/>
      <c r="BZ1669" s="449"/>
      <c r="CB1669" s="419"/>
      <c r="CC1669" s="419"/>
      <c r="CD1669" s="419"/>
      <c r="CF1669" s="419"/>
      <c r="CG1669" s="419"/>
      <c r="CH1669" s="419"/>
    </row>
    <row r="1670" spans="3:86" ht="21" thickBot="1">
      <c r="C1670" s="425"/>
      <c r="P1670" s="431"/>
      <c r="R1670" s="419"/>
      <c r="S1670" s="446"/>
      <c r="T1670" s="419"/>
      <c r="V1670" s="196"/>
      <c r="W1670" s="419"/>
      <c r="X1670" s="419"/>
      <c r="Z1670" s="419"/>
      <c r="AA1670" s="419"/>
      <c r="AB1670" s="419"/>
      <c r="AD1670" s="419"/>
      <c r="AE1670" s="419"/>
      <c r="AF1670" s="419"/>
      <c r="AH1670" s="419"/>
      <c r="AI1670" s="419"/>
      <c r="AJ1670" s="419"/>
      <c r="AL1670" s="419"/>
      <c r="AM1670" s="419"/>
      <c r="AN1670" s="403"/>
      <c r="AO1670" s="419"/>
      <c r="AP1670" s="419"/>
      <c r="AQ1670" s="419"/>
      <c r="AR1670" s="419"/>
      <c r="AS1670" s="419"/>
      <c r="AT1670" s="419"/>
      <c r="AU1670" s="419"/>
      <c r="AV1670" s="419"/>
      <c r="AX1670" s="419"/>
      <c r="AY1670" s="419"/>
      <c r="AZ1670" s="419"/>
      <c r="BB1670" s="419"/>
      <c r="BC1670" s="419"/>
      <c r="BD1670" s="419"/>
      <c r="BF1670" s="419"/>
      <c r="BG1670" s="419"/>
      <c r="BH1670" s="419"/>
      <c r="BJ1670" s="419"/>
      <c r="BK1670" s="419"/>
      <c r="BL1670" s="419"/>
      <c r="BN1670" s="419"/>
      <c r="BO1670" s="419"/>
      <c r="BP1670" s="419"/>
      <c r="BR1670" s="419"/>
      <c r="BS1670" s="419"/>
      <c r="BT1670" s="419"/>
      <c r="BV1670" s="419"/>
      <c r="BW1670" s="419"/>
      <c r="BX1670" s="397"/>
      <c r="BZ1670" s="449"/>
      <c r="CB1670" s="419"/>
      <c r="CC1670" s="419"/>
      <c r="CD1670" s="419"/>
      <c r="CF1670" s="419"/>
      <c r="CG1670" s="419"/>
      <c r="CH1670" s="419"/>
    </row>
    <row r="1671" spans="3:86" ht="21" thickBot="1">
      <c r="C1671" s="425"/>
      <c r="P1671" s="431"/>
      <c r="R1671" s="419"/>
      <c r="S1671" s="446"/>
      <c r="T1671" s="419"/>
      <c r="V1671" s="196"/>
      <c r="W1671" s="419"/>
      <c r="X1671" s="419"/>
      <c r="Z1671" s="419"/>
      <c r="AA1671" s="419"/>
      <c r="AB1671" s="419"/>
      <c r="AD1671" s="419"/>
      <c r="AE1671" s="419"/>
      <c r="AF1671" s="419"/>
      <c r="AH1671" s="419"/>
      <c r="AI1671" s="419"/>
      <c r="AJ1671" s="419"/>
      <c r="AL1671" s="419"/>
      <c r="AM1671" s="419"/>
      <c r="AN1671" s="403"/>
      <c r="AO1671" s="419"/>
      <c r="AP1671" s="419"/>
      <c r="AQ1671" s="419"/>
      <c r="AR1671" s="419"/>
      <c r="AS1671" s="419"/>
      <c r="AT1671" s="419"/>
      <c r="AU1671" s="419"/>
      <c r="AV1671" s="419"/>
      <c r="AX1671" s="419"/>
      <c r="AY1671" s="419"/>
      <c r="AZ1671" s="419"/>
      <c r="BB1671" s="419"/>
      <c r="BC1671" s="419"/>
      <c r="BD1671" s="419"/>
      <c r="BF1671" s="419"/>
      <c r="BG1671" s="419"/>
      <c r="BH1671" s="419"/>
      <c r="BJ1671" s="419"/>
      <c r="BK1671" s="419"/>
      <c r="BL1671" s="419"/>
      <c r="BN1671" s="419"/>
      <c r="BO1671" s="419"/>
      <c r="BP1671" s="419"/>
      <c r="BR1671" s="419"/>
      <c r="BS1671" s="419"/>
      <c r="BT1671" s="419"/>
      <c r="BV1671" s="419"/>
      <c r="BW1671" s="419"/>
      <c r="BX1671" s="397"/>
      <c r="BZ1671" s="449"/>
      <c r="CB1671" s="419"/>
      <c r="CC1671" s="419"/>
      <c r="CD1671" s="419"/>
      <c r="CF1671" s="419"/>
      <c r="CG1671" s="419"/>
      <c r="CH1671" s="419"/>
    </row>
    <row r="1672" spans="3:86" ht="21" thickBot="1">
      <c r="C1672" s="425"/>
      <c r="P1672" s="431"/>
      <c r="R1672" s="419"/>
      <c r="S1672" s="446"/>
      <c r="T1672" s="419"/>
      <c r="V1672" s="196"/>
      <c r="W1672" s="419"/>
      <c r="X1672" s="419"/>
      <c r="Z1672" s="419"/>
      <c r="AA1672" s="419"/>
      <c r="AB1672" s="419"/>
      <c r="AD1672" s="419"/>
      <c r="AE1672" s="419"/>
      <c r="AF1672" s="419"/>
      <c r="AH1672" s="419"/>
      <c r="AI1672" s="419"/>
      <c r="AJ1672" s="419"/>
      <c r="AL1672" s="419"/>
      <c r="AM1672" s="419"/>
      <c r="AN1672" s="403"/>
      <c r="AO1672" s="419"/>
      <c r="AP1672" s="419"/>
      <c r="AQ1672" s="419"/>
      <c r="AR1672" s="419"/>
      <c r="AS1672" s="419"/>
      <c r="AT1672" s="419"/>
      <c r="AU1672" s="419"/>
      <c r="AV1672" s="419"/>
      <c r="AX1672" s="419"/>
      <c r="AY1672" s="419"/>
      <c r="AZ1672" s="419"/>
      <c r="BB1672" s="419"/>
      <c r="BC1672" s="419"/>
      <c r="BD1672" s="419"/>
      <c r="BF1672" s="419"/>
      <c r="BG1672" s="419"/>
      <c r="BH1672" s="419"/>
      <c r="BJ1672" s="419"/>
      <c r="BK1672" s="419"/>
      <c r="BL1672" s="419"/>
      <c r="BN1672" s="419"/>
      <c r="BO1672" s="419"/>
      <c r="BP1672" s="419"/>
      <c r="BR1672" s="419"/>
      <c r="BS1672" s="419"/>
      <c r="BT1672" s="419"/>
      <c r="BV1672" s="419"/>
      <c r="BW1672" s="419"/>
      <c r="BX1672" s="397"/>
      <c r="BZ1672" s="449"/>
      <c r="CB1672" s="419"/>
      <c r="CC1672" s="419"/>
      <c r="CD1672" s="419"/>
      <c r="CF1672" s="419"/>
      <c r="CG1672" s="419"/>
      <c r="CH1672" s="419"/>
    </row>
    <row r="1673" spans="3:86" ht="21" thickBot="1">
      <c r="C1673" s="425"/>
      <c r="P1673" s="431"/>
      <c r="R1673" s="419"/>
      <c r="S1673" s="446"/>
      <c r="T1673" s="419"/>
      <c r="V1673" s="196"/>
      <c r="W1673" s="419"/>
      <c r="X1673" s="419"/>
      <c r="Z1673" s="419"/>
      <c r="AA1673" s="419"/>
      <c r="AB1673" s="419"/>
      <c r="AD1673" s="419"/>
      <c r="AE1673" s="419"/>
      <c r="AF1673" s="419"/>
      <c r="AH1673" s="419"/>
      <c r="AI1673" s="419"/>
      <c r="AJ1673" s="419"/>
      <c r="AL1673" s="419"/>
      <c r="AM1673" s="419"/>
      <c r="AN1673" s="403"/>
      <c r="AO1673" s="419"/>
      <c r="AP1673" s="419"/>
      <c r="AQ1673" s="419"/>
      <c r="AR1673" s="419"/>
      <c r="AS1673" s="419"/>
      <c r="AT1673" s="419"/>
      <c r="AU1673" s="419"/>
      <c r="AV1673" s="419"/>
      <c r="AX1673" s="419"/>
      <c r="AY1673" s="419"/>
      <c r="AZ1673" s="419"/>
      <c r="BB1673" s="419"/>
      <c r="BC1673" s="419"/>
      <c r="BD1673" s="419"/>
      <c r="BF1673" s="419"/>
      <c r="BG1673" s="419"/>
      <c r="BH1673" s="419"/>
      <c r="BJ1673" s="419"/>
      <c r="BK1673" s="419"/>
      <c r="BL1673" s="419"/>
      <c r="BN1673" s="419"/>
      <c r="BO1673" s="419"/>
      <c r="BP1673" s="419"/>
      <c r="BR1673" s="419"/>
      <c r="BS1673" s="419"/>
      <c r="BT1673" s="419"/>
      <c r="BV1673" s="419"/>
      <c r="BW1673" s="419"/>
      <c r="BX1673" s="397"/>
      <c r="BZ1673" s="449"/>
      <c r="CB1673" s="419"/>
      <c r="CC1673" s="419"/>
      <c r="CD1673" s="419"/>
      <c r="CF1673" s="419"/>
      <c r="CG1673" s="419"/>
      <c r="CH1673" s="419"/>
    </row>
    <row r="1674" spans="3:86" ht="21" thickBot="1">
      <c r="C1674" s="425"/>
      <c r="P1674" s="431"/>
      <c r="R1674" s="419"/>
      <c r="S1674" s="446"/>
      <c r="T1674" s="419"/>
      <c r="V1674" s="196"/>
      <c r="W1674" s="419"/>
      <c r="X1674" s="419"/>
      <c r="Z1674" s="419"/>
      <c r="AA1674" s="419"/>
      <c r="AB1674" s="419"/>
      <c r="AD1674" s="419"/>
      <c r="AE1674" s="419"/>
      <c r="AF1674" s="419"/>
      <c r="AH1674" s="419"/>
      <c r="AI1674" s="419"/>
      <c r="AJ1674" s="419"/>
      <c r="AL1674" s="419"/>
      <c r="AM1674" s="419"/>
      <c r="AN1674" s="403"/>
      <c r="AO1674" s="419"/>
      <c r="AP1674" s="419"/>
      <c r="AQ1674" s="419"/>
      <c r="AR1674" s="419"/>
      <c r="AS1674" s="419"/>
      <c r="AT1674" s="419"/>
      <c r="AU1674" s="419"/>
      <c r="AV1674" s="419"/>
      <c r="AX1674" s="419"/>
      <c r="AY1674" s="419"/>
      <c r="AZ1674" s="419"/>
      <c r="BB1674" s="419"/>
      <c r="BC1674" s="419"/>
      <c r="BD1674" s="419"/>
      <c r="BF1674" s="419"/>
      <c r="BG1674" s="419"/>
      <c r="BH1674" s="419"/>
      <c r="BJ1674" s="419"/>
      <c r="BK1674" s="419"/>
      <c r="BL1674" s="419"/>
      <c r="BN1674" s="419"/>
      <c r="BO1674" s="419"/>
      <c r="BP1674" s="419"/>
      <c r="BR1674" s="419"/>
      <c r="BS1674" s="419"/>
      <c r="BT1674" s="419"/>
      <c r="BV1674" s="419"/>
      <c r="BW1674" s="419"/>
      <c r="BX1674" s="397"/>
      <c r="BZ1674" s="449"/>
      <c r="CB1674" s="419"/>
      <c r="CC1674" s="419"/>
      <c r="CD1674" s="419"/>
      <c r="CF1674" s="419"/>
      <c r="CG1674" s="419"/>
      <c r="CH1674" s="419"/>
    </row>
    <row r="1675" spans="3:86" ht="21" thickBot="1">
      <c r="C1675" s="425"/>
      <c r="P1675" s="431"/>
      <c r="R1675" s="419"/>
      <c r="S1675" s="446"/>
      <c r="T1675" s="419"/>
      <c r="V1675" s="196"/>
      <c r="W1675" s="419"/>
      <c r="X1675" s="419"/>
      <c r="Z1675" s="419"/>
      <c r="AA1675" s="419"/>
      <c r="AB1675" s="419"/>
      <c r="AD1675" s="419"/>
      <c r="AE1675" s="419"/>
      <c r="AF1675" s="419"/>
      <c r="AH1675" s="419"/>
      <c r="AI1675" s="419"/>
      <c r="AJ1675" s="419"/>
      <c r="AL1675" s="419"/>
      <c r="AM1675" s="419"/>
      <c r="AN1675" s="403"/>
      <c r="AO1675" s="419"/>
      <c r="AP1675" s="419"/>
      <c r="AQ1675" s="419"/>
      <c r="AR1675" s="419"/>
      <c r="AS1675" s="419"/>
      <c r="AT1675" s="419"/>
      <c r="AU1675" s="419"/>
      <c r="AV1675" s="419"/>
      <c r="AX1675" s="419"/>
      <c r="AY1675" s="419"/>
      <c r="AZ1675" s="419"/>
      <c r="BB1675" s="419"/>
      <c r="BC1675" s="419"/>
      <c r="BD1675" s="419"/>
      <c r="BF1675" s="419"/>
      <c r="BG1675" s="419"/>
      <c r="BH1675" s="419"/>
      <c r="BJ1675" s="419"/>
      <c r="BK1675" s="419"/>
      <c r="BL1675" s="419"/>
      <c r="BN1675" s="419"/>
      <c r="BO1675" s="419"/>
      <c r="BP1675" s="419"/>
      <c r="BR1675" s="419"/>
      <c r="BS1675" s="419"/>
      <c r="BT1675" s="419"/>
      <c r="BV1675" s="419"/>
      <c r="BW1675" s="419"/>
      <c r="BX1675" s="397"/>
      <c r="BZ1675" s="449"/>
      <c r="CB1675" s="419"/>
      <c r="CC1675" s="419"/>
      <c r="CD1675" s="419"/>
      <c r="CF1675" s="419"/>
      <c r="CG1675" s="419"/>
      <c r="CH1675" s="419"/>
    </row>
    <row r="1676" spans="3:86" ht="21" thickBot="1">
      <c r="C1676" s="425"/>
      <c r="P1676" s="431"/>
      <c r="R1676" s="419"/>
      <c r="S1676" s="446"/>
      <c r="T1676" s="419"/>
      <c r="V1676" s="196"/>
      <c r="W1676" s="419"/>
      <c r="X1676" s="419"/>
      <c r="Z1676" s="419"/>
      <c r="AA1676" s="419"/>
      <c r="AB1676" s="419"/>
      <c r="AD1676" s="419"/>
      <c r="AE1676" s="419"/>
      <c r="AF1676" s="419"/>
      <c r="AH1676" s="419"/>
      <c r="AI1676" s="419"/>
      <c r="AJ1676" s="419"/>
      <c r="AL1676" s="419"/>
      <c r="AM1676" s="419"/>
      <c r="AN1676" s="403"/>
      <c r="AO1676" s="419"/>
      <c r="AP1676" s="419"/>
      <c r="AQ1676" s="419"/>
      <c r="AR1676" s="419"/>
      <c r="AS1676" s="419"/>
      <c r="AT1676" s="419"/>
      <c r="AU1676" s="419"/>
      <c r="AV1676" s="419"/>
      <c r="AX1676" s="419"/>
      <c r="AY1676" s="419"/>
      <c r="AZ1676" s="419"/>
      <c r="BB1676" s="419"/>
      <c r="BC1676" s="419"/>
      <c r="BD1676" s="419"/>
      <c r="BF1676" s="419"/>
      <c r="BG1676" s="419"/>
      <c r="BH1676" s="419"/>
      <c r="BJ1676" s="419"/>
      <c r="BK1676" s="419"/>
      <c r="BL1676" s="419"/>
      <c r="BN1676" s="419"/>
      <c r="BO1676" s="419"/>
      <c r="BP1676" s="419"/>
      <c r="BR1676" s="419"/>
      <c r="BS1676" s="419"/>
      <c r="BT1676" s="419"/>
      <c r="BV1676" s="419"/>
      <c r="BW1676" s="419"/>
      <c r="BX1676" s="397"/>
      <c r="BZ1676" s="449"/>
      <c r="CB1676" s="419"/>
      <c r="CC1676" s="419"/>
      <c r="CD1676" s="419"/>
      <c r="CF1676" s="419"/>
      <c r="CG1676" s="419"/>
      <c r="CH1676" s="419"/>
    </row>
    <row r="1677" spans="3:86" ht="21" thickBot="1">
      <c r="C1677" s="425"/>
      <c r="P1677" s="431"/>
      <c r="R1677" s="419"/>
      <c r="S1677" s="446"/>
      <c r="T1677" s="419"/>
      <c r="V1677" s="196"/>
      <c r="W1677" s="419"/>
      <c r="X1677" s="419"/>
      <c r="Z1677" s="419"/>
      <c r="AA1677" s="419"/>
      <c r="AB1677" s="419"/>
      <c r="AD1677" s="419"/>
      <c r="AE1677" s="419"/>
      <c r="AF1677" s="419"/>
      <c r="AH1677" s="419"/>
      <c r="AI1677" s="419"/>
      <c r="AJ1677" s="419"/>
      <c r="AL1677" s="419"/>
      <c r="AM1677" s="419"/>
      <c r="AN1677" s="403"/>
      <c r="AO1677" s="419"/>
      <c r="AP1677" s="419"/>
      <c r="AQ1677" s="419"/>
      <c r="AR1677" s="419"/>
      <c r="AS1677" s="419"/>
      <c r="AT1677" s="419"/>
      <c r="AU1677" s="419"/>
      <c r="AV1677" s="419"/>
      <c r="AX1677" s="419"/>
      <c r="AY1677" s="419"/>
      <c r="AZ1677" s="419"/>
      <c r="BB1677" s="419"/>
      <c r="BC1677" s="419"/>
      <c r="BD1677" s="419"/>
      <c r="BF1677" s="419"/>
      <c r="BG1677" s="419"/>
      <c r="BH1677" s="419"/>
      <c r="BJ1677" s="419"/>
      <c r="BK1677" s="419"/>
      <c r="BL1677" s="419"/>
      <c r="BN1677" s="419"/>
      <c r="BO1677" s="419"/>
      <c r="BP1677" s="419"/>
      <c r="BR1677" s="419"/>
      <c r="BS1677" s="419"/>
      <c r="BT1677" s="419"/>
      <c r="BV1677" s="419"/>
      <c r="BW1677" s="419"/>
      <c r="BX1677" s="397"/>
      <c r="BZ1677" s="449"/>
      <c r="CB1677" s="419"/>
      <c r="CC1677" s="419"/>
      <c r="CD1677" s="419"/>
      <c r="CF1677" s="419"/>
      <c r="CG1677" s="419"/>
      <c r="CH1677" s="419"/>
    </row>
    <row r="1678" spans="3:86" ht="21" thickBot="1">
      <c r="C1678" s="425"/>
      <c r="P1678" s="431"/>
      <c r="R1678" s="419"/>
      <c r="S1678" s="446"/>
      <c r="T1678" s="419"/>
      <c r="V1678" s="196"/>
      <c r="W1678" s="419"/>
      <c r="X1678" s="419"/>
      <c r="Z1678" s="419"/>
      <c r="AA1678" s="419"/>
      <c r="AB1678" s="419"/>
      <c r="AD1678" s="419"/>
      <c r="AE1678" s="419"/>
      <c r="AF1678" s="419"/>
      <c r="AH1678" s="419"/>
      <c r="AI1678" s="419"/>
      <c r="AJ1678" s="419"/>
      <c r="AL1678" s="419"/>
      <c r="AM1678" s="419"/>
      <c r="AN1678" s="403"/>
      <c r="AO1678" s="419"/>
      <c r="AP1678" s="419"/>
      <c r="AQ1678" s="419"/>
      <c r="AR1678" s="419"/>
      <c r="AS1678" s="419"/>
      <c r="AT1678" s="419"/>
      <c r="AU1678" s="419"/>
      <c r="AV1678" s="419"/>
      <c r="AX1678" s="419"/>
      <c r="AY1678" s="419"/>
      <c r="AZ1678" s="419"/>
      <c r="BB1678" s="419"/>
      <c r="BC1678" s="419"/>
      <c r="BD1678" s="419"/>
      <c r="BF1678" s="419"/>
      <c r="BG1678" s="419"/>
      <c r="BH1678" s="419"/>
      <c r="BJ1678" s="419"/>
      <c r="BK1678" s="419"/>
      <c r="BL1678" s="419"/>
      <c r="BN1678" s="419"/>
      <c r="BO1678" s="419"/>
      <c r="BP1678" s="419"/>
      <c r="BR1678" s="419"/>
      <c r="BS1678" s="419"/>
      <c r="BT1678" s="419"/>
      <c r="BV1678" s="419"/>
      <c r="BW1678" s="419"/>
      <c r="BX1678" s="397"/>
      <c r="BZ1678" s="449"/>
      <c r="CB1678" s="419"/>
      <c r="CC1678" s="419"/>
      <c r="CD1678" s="419"/>
      <c r="CF1678" s="419"/>
      <c r="CG1678" s="419"/>
      <c r="CH1678" s="419"/>
    </row>
    <row r="1679" spans="3:86" ht="21" thickBot="1">
      <c r="C1679" s="425"/>
      <c r="P1679" s="431"/>
      <c r="R1679" s="419"/>
      <c r="S1679" s="446"/>
      <c r="T1679" s="419"/>
      <c r="V1679" s="196"/>
      <c r="W1679" s="419"/>
      <c r="X1679" s="419"/>
      <c r="Z1679" s="419"/>
      <c r="AA1679" s="419"/>
      <c r="AB1679" s="419"/>
      <c r="AD1679" s="419"/>
      <c r="AE1679" s="419"/>
      <c r="AF1679" s="419"/>
      <c r="AH1679" s="419"/>
      <c r="AI1679" s="419"/>
      <c r="AJ1679" s="419"/>
      <c r="AL1679" s="419"/>
      <c r="AM1679" s="419"/>
      <c r="AN1679" s="403"/>
      <c r="AO1679" s="419"/>
      <c r="AP1679" s="419"/>
      <c r="AQ1679" s="419"/>
      <c r="AR1679" s="419"/>
      <c r="AS1679" s="419"/>
      <c r="AT1679" s="419"/>
      <c r="AU1679" s="419"/>
      <c r="AV1679" s="419"/>
      <c r="AX1679" s="419"/>
      <c r="AY1679" s="419"/>
      <c r="AZ1679" s="419"/>
      <c r="BB1679" s="419"/>
      <c r="BC1679" s="419"/>
      <c r="BD1679" s="419"/>
      <c r="BF1679" s="419"/>
      <c r="BG1679" s="419"/>
      <c r="BH1679" s="419"/>
      <c r="BJ1679" s="419"/>
      <c r="BK1679" s="419"/>
      <c r="BL1679" s="419"/>
      <c r="BN1679" s="419"/>
      <c r="BO1679" s="419"/>
      <c r="BP1679" s="419"/>
      <c r="BR1679" s="419"/>
      <c r="BS1679" s="419"/>
      <c r="BT1679" s="419"/>
      <c r="BV1679" s="419"/>
      <c r="BW1679" s="419"/>
      <c r="BX1679" s="397"/>
      <c r="BZ1679" s="449"/>
      <c r="CB1679" s="419"/>
      <c r="CC1679" s="419"/>
      <c r="CD1679" s="419"/>
      <c r="CF1679" s="419"/>
      <c r="CG1679" s="419"/>
      <c r="CH1679" s="419"/>
    </row>
    <row r="1680" spans="3:86" ht="21" thickBot="1">
      <c r="C1680" s="425"/>
      <c r="P1680" s="431"/>
      <c r="R1680" s="419"/>
      <c r="S1680" s="446"/>
      <c r="T1680" s="419"/>
      <c r="V1680" s="196"/>
      <c r="W1680" s="419"/>
      <c r="X1680" s="419"/>
      <c r="Z1680" s="419"/>
      <c r="AA1680" s="419"/>
      <c r="AB1680" s="419"/>
      <c r="AD1680" s="419"/>
      <c r="AE1680" s="419"/>
      <c r="AF1680" s="419"/>
      <c r="AH1680" s="419"/>
      <c r="AI1680" s="419"/>
      <c r="AJ1680" s="419"/>
      <c r="AL1680" s="419"/>
      <c r="AM1680" s="419"/>
      <c r="AN1680" s="403"/>
      <c r="AO1680" s="419"/>
      <c r="AP1680" s="419"/>
      <c r="AQ1680" s="419"/>
      <c r="AR1680" s="419"/>
      <c r="AS1680" s="419"/>
      <c r="AT1680" s="419"/>
      <c r="AU1680" s="419"/>
      <c r="AV1680" s="419"/>
      <c r="AX1680" s="419"/>
      <c r="AY1680" s="419"/>
      <c r="AZ1680" s="419"/>
      <c r="BB1680" s="419"/>
      <c r="BC1680" s="419"/>
      <c r="BD1680" s="419"/>
      <c r="BF1680" s="419"/>
      <c r="BG1680" s="419"/>
      <c r="BH1680" s="419"/>
      <c r="BJ1680" s="419"/>
      <c r="BK1680" s="419"/>
      <c r="BL1680" s="419"/>
      <c r="BN1680" s="419"/>
      <c r="BO1680" s="419"/>
      <c r="BP1680" s="419"/>
      <c r="BR1680" s="419"/>
      <c r="BS1680" s="419"/>
      <c r="BT1680" s="419"/>
      <c r="BV1680" s="419"/>
      <c r="BW1680" s="419"/>
      <c r="BX1680" s="397"/>
      <c r="BZ1680" s="449"/>
      <c r="CB1680" s="419"/>
      <c r="CC1680" s="419"/>
      <c r="CD1680" s="419"/>
      <c r="CF1680" s="419"/>
      <c r="CG1680" s="419"/>
      <c r="CH1680" s="419"/>
    </row>
    <row r="1681" spans="3:86" ht="21" thickBot="1">
      <c r="C1681" s="425"/>
      <c r="P1681" s="431"/>
      <c r="R1681" s="419"/>
      <c r="S1681" s="446"/>
      <c r="T1681" s="419"/>
      <c r="V1681" s="196"/>
      <c r="W1681" s="419"/>
      <c r="X1681" s="419"/>
      <c r="Z1681" s="419"/>
      <c r="AA1681" s="419"/>
      <c r="AB1681" s="419"/>
      <c r="AD1681" s="419"/>
      <c r="AE1681" s="419"/>
      <c r="AF1681" s="419"/>
      <c r="AH1681" s="419"/>
      <c r="AI1681" s="419"/>
      <c r="AJ1681" s="419"/>
      <c r="AL1681" s="419"/>
      <c r="AM1681" s="419"/>
      <c r="AN1681" s="403"/>
      <c r="AO1681" s="419"/>
      <c r="AP1681" s="419"/>
      <c r="AQ1681" s="419"/>
      <c r="AR1681" s="419"/>
      <c r="AS1681" s="419"/>
      <c r="AT1681" s="419"/>
      <c r="AU1681" s="419"/>
      <c r="AV1681" s="419"/>
      <c r="AX1681" s="419"/>
      <c r="AY1681" s="419"/>
      <c r="AZ1681" s="419"/>
      <c r="BB1681" s="419"/>
      <c r="BC1681" s="419"/>
      <c r="BD1681" s="419"/>
      <c r="BF1681" s="419"/>
      <c r="BG1681" s="419"/>
      <c r="BH1681" s="419"/>
      <c r="BJ1681" s="419"/>
      <c r="BK1681" s="419"/>
      <c r="BL1681" s="419"/>
      <c r="BN1681" s="419"/>
      <c r="BO1681" s="419"/>
      <c r="BP1681" s="419"/>
      <c r="BR1681" s="419"/>
      <c r="BS1681" s="419"/>
      <c r="BT1681" s="419"/>
      <c r="BV1681" s="419"/>
      <c r="BW1681" s="419"/>
      <c r="BX1681" s="397"/>
      <c r="BZ1681" s="449"/>
      <c r="CB1681" s="419"/>
      <c r="CC1681" s="419"/>
      <c r="CD1681" s="419"/>
      <c r="CF1681" s="419"/>
      <c r="CG1681" s="419"/>
      <c r="CH1681" s="419"/>
    </row>
    <row r="1682" spans="3:86" ht="21" thickBot="1">
      <c r="C1682" s="425"/>
      <c r="P1682" s="431"/>
      <c r="R1682" s="419"/>
      <c r="S1682" s="446"/>
      <c r="T1682" s="419"/>
      <c r="V1682" s="196"/>
      <c r="W1682" s="419"/>
      <c r="X1682" s="419"/>
      <c r="Z1682" s="419"/>
      <c r="AA1682" s="419"/>
      <c r="AB1682" s="419"/>
      <c r="AD1682" s="419"/>
      <c r="AE1682" s="419"/>
      <c r="AF1682" s="419"/>
      <c r="AH1682" s="419"/>
      <c r="AI1682" s="419"/>
      <c r="AJ1682" s="419"/>
      <c r="AL1682" s="419"/>
      <c r="AM1682" s="419"/>
      <c r="AN1682" s="403"/>
      <c r="AO1682" s="419"/>
      <c r="AP1682" s="419"/>
      <c r="AQ1682" s="419"/>
      <c r="AR1682" s="419"/>
      <c r="AS1682" s="419"/>
      <c r="AT1682" s="419"/>
      <c r="AU1682" s="419"/>
      <c r="AV1682" s="419"/>
      <c r="AX1682" s="419"/>
      <c r="AY1682" s="419"/>
      <c r="AZ1682" s="419"/>
      <c r="BB1682" s="419"/>
      <c r="BC1682" s="419"/>
      <c r="BD1682" s="419"/>
      <c r="BF1682" s="419"/>
      <c r="BG1682" s="419"/>
      <c r="BH1682" s="419"/>
      <c r="BJ1682" s="419"/>
      <c r="BK1682" s="419"/>
      <c r="BL1682" s="419"/>
      <c r="BN1682" s="419"/>
      <c r="BO1682" s="419"/>
      <c r="BP1682" s="419"/>
      <c r="BR1682" s="419"/>
      <c r="BS1682" s="419"/>
      <c r="BT1682" s="419"/>
      <c r="BV1682" s="419"/>
      <c r="BW1682" s="419"/>
      <c r="BX1682" s="397"/>
      <c r="BZ1682" s="449"/>
      <c r="CB1682" s="419"/>
      <c r="CC1682" s="419"/>
      <c r="CD1682" s="419"/>
      <c r="CF1682" s="419"/>
      <c r="CG1682" s="419"/>
      <c r="CH1682" s="419"/>
    </row>
    <row r="1683" spans="3:86" ht="21" thickBot="1">
      <c r="C1683" s="425"/>
      <c r="P1683" s="431"/>
      <c r="R1683" s="419"/>
      <c r="S1683" s="446"/>
      <c r="T1683" s="419"/>
      <c r="V1683" s="196"/>
      <c r="W1683" s="419"/>
      <c r="X1683" s="419"/>
      <c r="Z1683" s="419"/>
      <c r="AA1683" s="419"/>
      <c r="AB1683" s="419"/>
      <c r="AD1683" s="419"/>
      <c r="AE1683" s="419"/>
      <c r="AF1683" s="419"/>
      <c r="AH1683" s="419"/>
      <c r="AI1683" s="419"/>
      <c r="AJ1683" s="419"/>
      <c r="AL1683" s="419"/>
      <c r="AM1683" s="419"/>
      <c r="AN1683" s="403"/>
      <c r="AO1683" s="419"/>
      <c r="AP1683" s="419"/>
      <c r="AQ1683" s="419"/>
      <c r="AR1683" s="419"/>
      <c r="AS1683" s="419"/>
      <c r="AT1683" s="419"/>
      <c r="AU1683" s="419"/>
      <c r="AV1683" s="419"/>
      <c r="AX1683" s="419"/>
      <c r="AY1683" s="419"/>
      <c r="AZ1683" s="419"/>
      <c r="BB1683" s="419"/>
      <c r="BC1683" s="419"/>
      <c r="BD1683" s="419"/>
      <c r="BF1683" s="419"/>
      <c r="BG1683" s="419"/>
      <c r="BH1683" s="419"/>
      <c r="BJ1683" s="419"/>
      <c r="BK1683" s="419"/>
      <c r="BL1683" s="419"/>
      <c r="BN1683" s="419"/>
      <c r="BO1683" s="419"/>
      <c r="BP1683" s="419"/>
      <c r="BR1683" s="419"/>
      <c r="BS1683" s="419"/>
      <c r="BT1683" s="419"/>
      <c r="BV1683" s="419"/>
      <c r="BW1683" s="419"/>
      <c r="BX1683" s="397"/>
      <c r="BZ1683" s="449"/>
      <c r="CB1683" s="419"/>
      <c r="CC1683" s="419"/>
      <c r="CD1683" s="419"/>
      <c r="CF1683" s="419"/>
      <c r="CG1683" s="419"/>
      <c r="CH1683" s="419"/>
    </row>
    <row r="1684" spans="3:86" ht="21" thickBot="1">
      <c r="C1684" s="425"/>
      <c r="P1684" s="431"/>
      <c r="R1684" s="419"/>
      <c r="S1684" s="446"/>
      <c r="T1684" s="419"/>
      <c r="V1684" s="196"/>
      <c r="W1684" s="419"/>
      <c r="X1684" s="419"/>
      <c r="Z1684" s="419"/>
      <c r="AA1684" s="419"/>
      <c r="AB1684" s="419"/>
      <c r="AD1684" s="419"/>
      <c r="AE1684" s="419"/>
      <c r="AF1684" s="419"/>
      <c r="AH1684" s="419"/>
      <c r="AI1684" s="419"/>
      <c r="AJ1684" s="419"/>
      <c r="AL1684" s="419"/>
      <c r="AM1684" s="419"/>
      <c r="AN1684" s="403"/>
      <c r="AO1684" s="419"/>
      <c r="AP1684" s="419"/>
      <c r="AQ1684" s="419"/>
      <c r="AR1684" s="419"/>
      <c r="AS1684" s="419"/>
      <c r="AT1684" s="419"/>
      <c r="AU1684" s="419"/>
      <c r="AV1684" s="419"/>
      <c r="AX1684" s="419"/>
      <c r="AY1684" s="419"/>
      <c r="AZ1684" s="419"/>
      <c r="BB1684" s="419"/>
      <c r="BC1684" s="419"/>
      <c r="BD1684" s="419"/>
      <c r="BF1684" s="419"/>
      <c r="BG1684" s="419"/>
      <c r="BH1684" s="419"/>
      <c r="BJ1684" s="419"/>
      <c r="BK1684" s="419"/>
      <c r="BL1684" s="419"/>
      <c r="BN1684" s="419"/>
      <c r="BO1684" s="419"/>
      <c r="BP1684" s="419"/>
      <c r="BR1684" s="419"/>
      <c r="BS1684" s="419"/>
      <c r="BT1684" s="419"/>
      <c r="BV1684" s="419"/>
      <c r="BW1684" s="419"/>
      <c r="BX1684" s="397"/>
      <c r="BZ1684" s="449"/>
      <c r="CB1684" s="419"/>
      <c r="CC1684" s="419"/>
      <c r="CD1684" s="419"/>
      <c r="CF1684" s="419"/>
      <c r="CG1684" s="419"/>
      <c r="CH1684" s="419"/>
    </row>
    <row r="1685" spans="3:86" ht="21" thickBot="1">
      <c r="C1685" s="425"/>
      <c r="P1685" s="431"/>
      <c r="R1685" s="419"/>
      <c r="S1685" s="446"/>
      <c r="T1685" s="419"/>
      <c r="V1685" s="196"/>
      <c r="W1685" s="419"/>
      <c r="X1685" s="419"/>
      <c r="Z1685" s="419"/>
      <c r="AA1685" s="419"/>
      <c r="AB1685" s="419"/>
      <c r="AD1685" s="419"/>
      <c r="AE1685" s="419"/>
      <c r="AF1685" s="419"/>
      <c r="AH1685" s="419"/>
      <c r="AI1685" s="419"/>
      <c r="AJ1685" s="419"/>
      <c r="AL1685" s="419"/>
      <c r="AM1685" s="419"/>
      <c r="AN1685" s="403"/>
      <c r="AO1685" s="419"/>
      <c r="AP1685" s="419"/>
      <c r="AQ1685" s="419"/>
      <c r="AR1685" s="419"/>
      <c r="AS1685" s="419"/>
      <c r="AT1685" s="419"/>
      <c r="AU1685" s="419"/>
      <c r="AV1685" s="419"/>
      <c r="AX1685" s="419"/>
      <c r="AY1685" s="419"/>
      <c r="AZ1685" s="419"/>
      <c r="BB1685" s="419"/>
      <c r="BC1685" s="419"/>
      <c r="BD1685" s="419"/>
      <c r="BF1685" s="419"/>
      <c r="BG1685" s="419"/>
      <c r="BH1685" s="419"/>
      <c r="BJ1685" s="419"/>
      <c r="BK1685" s="419"/>
      <c r="BL1685" s="419"/>
      <c r="BN1685" s="419"/>
      <c r="BO1685" s="419"/>
      <c r="BP1685" s="419"/>
      <c r="BR1685" s="419"/>
      <c r="BS1685" s="419"/>
      <c r="BT1685" s="419"/>
      <c r="BV1685" s="419"/>
      <c r="BW1685" s="419"/>
      <c r="BX1685" s="397"/>
      <c r="BZ1685" s="449"/>
      <c r="CB1685" s="419"/>
      <c r="CC1685" s="419"/>
      <c r="CD1685" s="419"/>
      <c r="CF1685" s="419"/>
      <c r="CG1685" s="419"/>
      <c r="CH1685" s="419"/>
    </row>
    <row r="1686" spans="3:86" ht="21" thickBot="1">
      <c r="C1686" s="425"/>
      <c r="P1686" s="431"/>
      <c r="R1686" s="419"/>
      <c r="S1686" s="446"/>
      <c r="T1686" s="419"/>
      <c r="V1686" s="196"/>
      <c r="W1686" s="419"/>
      <c r="X1686" s="419"/>
      <c r="Z1686" s="419"/>
      <c r="AA1686" s="419"/>
      <c r="AB1686" s="419"/>
      <c r="AD1686" s="419"/>
      <c r="AE1686" s="419"/>
      <c r="AF1686" s="419"/>
      <c r="AH1686" s="419"/>
      <c r="AI1686" s="419"/>
      <c r="AJ1686" s="419"/>
      <c r="AL1686" s="419"/>
      <c r="AM1686" s="419"/>
      <c r="AN1686" s="403"/>
      <c r="AO1686" s="419"/>
      <c r="AP1686" s="419"/>
      <c r="AQ1686" s="419"/>
      <c r="AR1686" s="419"/>
      <c r="AS1686" s="419"/>
      <c r="AT1686" s="419"/>
      <c r="AU1686" s="419"/>
      <c r="AV1686" s="419"/>
      <c r="AX1686" s="419"/>
      <c r="AY1686" s="419"/>
      <c r="AZ1686" s="419"/>
      <c r="BB1686" s="419"/>
      <c r="BC1686" s="419"/>
      <c r="BD1686" s="419"/>
      <c r="BF1686" s="419"/>
      <c r="BG1686" s="419"/>
      <c r="BH1686" s="419"/>
      <c r="BJ1686" s="419"/>
      <c r="BK1686" s="419"/>
      <c r="BL1686" s="419"/>
      <c r="BN1686" s="419"/>
      <c r="BO1686" s="419"/>
      <c r="BP1686" s="419"/>
      <c r="BR1686" s="419"/>
      <c r="BS1686" s="419"/>
      <c r="BT1686" s="419"/>
      <c r="BV1686" s="419"/>
      <c r="BW1686" s="419"/>
      <c r="BX1686" s="397"/>
      <c r="BZ1686" s="449"/>
      <c r="CB1686" s="419"/>
      <c r="CC1686" s="419"/>
      <c r="CD1686" s="419"/>
      <c r="CF1686" s="419"/>
      <c r="CG1686" s="419"/>
      <c r="CH1686" s="419"/>
    </row>
    <row r="1687" spans="3:86" ht="21" thickBot="1">
      <c r="C1687" s="425"/>
      <c r="P1687" s="431"/>
      <c r="R1687" s="419"/>
      <c r="S1687" s="446"/>
      <c r="T1687" s="419"/>
      <c r="V1687" s="196"/>
      <c r="W1687" s="419"/>
      <c r="X1687" s="419"/>
      <c r="Z1687" s="419"/>
      <c r="AA1687" s="419"/>
      <c r="AB1687" s="419"/>
      <c r="AD1687" s="419"/>
      <c r="AE1687" s="419"/>
      <c r="AF1687" s="419"/>
      <c r="AH1687" s="419"/>
      <c r="AI1687" s="419"/>
      <c r="AJ1687" s="419"/>
      <c r="AL1687" s="419"/>
      <c r="AM1687" s="419"/>
      <c r="AN1687" s="403"/>
      <c r="AO1687" s="419"/>
      <c r="AP1687" s="419"/>
      <c r="AQ1687" s="419"/>
      <c r="AR1687" s="419"/>
      <c r="AS1687" s="419"/>
      <c r="AT1687" s="419"/>
      <c r="AU1687" s="419"/>
      <c r="AV1687" s="419"/>
      <c r="AX1687" s="419"/>
      <c r="AY1687" s="419"/>
      <c r="AZ1687" s="419"/>
      <c r="BB1687" s="419"/>
      <c r="BC1687" s="419"/>
      <c r="BD1687" s="419"/>
      <c r="BF1687" s="419"/>
      <c r="BG1687" s="419"/>
      <c r="BH1687" s="419"/>
      <c r="BJ1687" s="419"/>
      <c r="BK1687" s="419"/>
      <c r="BL1687" s="419"/>
      <c r="BN1687" s="419"/>
      <c r="BO1687" s="419"/>
      <c r="BP1687" s="419"/>
      <c r="BR1687" s="419"/>
      <c r="BS1687" s="419"/>
      <c r="BT1687" s="419"/>
      <c r="BV1687" s="419"/>
      <c r="BW1687" s="419"/>
      <c r="BX1687" s="397"/>
      <c r="BZ1687" s="449"/>
      <c r="CB1687" s="419"/>
      <c r="CC1687" s="419"/>
      <c r="CD1687" s="419"/>
      <c r="CF1687" s="419"/>
      <c r="CG1687" s="419"/>
      <c r="CH1687" s="419"/>
    </row>
    <row r="1688" spans="3:86" ht="21" thickBot="1">
      <c r="C1688" s="425"/>
      <c r="P1688" s="431"/>
      <c r="R1688" s="419"/>
      <c r="S1688" s="446"/>
      <c r="T1688" s="419"/>
      <c r="V1688" s="196"/>
      <c r="W1688" s="419"/>
      <c r="X1688" s="419"/>
      <c r="Z1688" s="419"/>
      <c r="AA1688" s="419"/>
      <c r="AB1688" s="419"/>
      <c r="AD1688" s="419"/>
      <c r="AE1688" s="419"/>
      <c r="AF1688" s="419"/>
      <c r="AH1688" s="419"/>
      <c r="AI1688" s="419"/>
      <c r="AJ1688" s="419"/>
      <c r="AL1688" s="419"/>
      <c r="AM1688" s="419"/>
      <c r="AN1688" s="403"/>
      <c r="AO1688" s="419"/>
      <c r="AP1688" s="419"/>
      <c r="AQ1688" s="419"/>
      <c r="AR1688" s="419"/>
      <c r="AS1688" s="419"/>
      <c r="AT1688" s="419"/>
      <c r="AU1688" s="419"/>
      <c r="AV1688" s="419"/>
      <c r="AX1688" s="419"/>
      <c r="AY1688" s="419"/>
      <c r="AZ1688" s="419"/>
      <c r="BB1688" s="419"/>
      <c r="BC1688" s="419"/>
      <c r="BD1688" s="419"/>
      <c r="BF1688" s="419"/>
      <c r="BG1688" s="419"/>
      <c r="BH1688" s="419"/>
      <c r="BJ1688" s="419"/>
      <c r="BK1688" s="419"/>
      <c r="BL1688" s="419"/>
      <c r="BN1688" s="419"/>
      <c r="BO1688" s="419"/>
      <c r="BP1688" s="419"/>
      <c r="BR1688" s="419"/>
      <c r="BS1688" s="419"/>
      <c r="BT1688" s="419"/>
      <c r="BV1688" s="419"/>
      <c r="BW1688" s="419"/>
      <c r="BX1688" s="397"/>
      <c r="BZ1688" s="449"/>
      <c r="CB1688" s="419"/>
      <c r="CC1688" s="419"/>
      <c r="CD1688" s="419"/>
      <c r="CF1688" s="419"/>
      <c r="CG1688" s="419"/>
      <c r="CH1688" s="419"/>
    </row>
    <row r="1689" spans="3:86" ht="21" thickBot="1">
      <c r="C1689" s="425"/>
      <c r="P1689" s="431"/>
      <c r="R1689" s="419"/>
      <c r="S1689" s="446"/>
      <c r="T1689" s="419"/>
      <c r="V1689" s="196"/>
      <c r="W1689" s="419"/>
      <c r="X1689" s="419"/>
      <c r="Z1689" s="419"/>
      <c r="AA1689" s="419"/>
      <c r="AB1689" s="419"/>
      <c r="AD1689" s="419"/>
      <c r="AE1689" s="419"/>
      <c r="AF1689" s="419"/>
      <c r="AH1689" s="419"/>
      <c r="AI1689" s="419"/>
      <c r="AJ1689" s="419"/>
      <c r="AL1689" s="419"/>
      <c r="AM1689" s="419"/>
      <c r="AN1689" s="403"/>
      <c r="AO1689" s="419"/>
      <c r="AP1689" s="419"/>
      <c r="AQ1689" s="419"/>
      <c r="AR1689" s="419"/>
      <c r="AS1689" s="419"/>
      <c r="AT1689" s="419"/>
      <c r="AU1689" s="419"/>
      <c r="AV1689" s="419"/>
      <c r="AX1689" s="419"/>
      <c r="AY1689" s="419"/>
      <c r="AZ1689" s="419"/>
      <c r="BB1689" s="419"/>
      <c r="BC1689" s="419"/>
      <c r="BD1689" s="419"/>
      <c r="BF1689" s="419"/>
      <c r="BG1689" s="419"/>
      <c r="BH1689" s="419"/>
      <c r="BJ1689" s="419"/>
      <c r="BK1689" s="419"/>
      <c r="BL1689" s="419"/>
      <c r="BN1689" s="419"/>
      <c r="BO1689" s="419"/>
      <c r="BP1689" s="419"/>
      <c r="BR1689" s="419"/>
      <c r="BS1689" s="419"/>
      <c r="BT1689" s="419"/>
      <c r="BV1689" s="419"/>
      <c r="BW1689" s="419"/>
      <c r="BX1689" s="397"/>
      <c r="BZ1689" s="449"/>
      <c r="CB1689" s="419"/>
      <c r="CC1689" s="419"/>
      <c r="CD1689" s="419"/>
      <c r="CF1689" s="419"/>
      <c r="CG1689" s="419"/>
      <c r="CH1689" s="419"/>
    </row>
    <row r="1690" spans="3:86" ht="21" thickBot="1">
      <c r="C1690" s="425"/>
      <c r="P1690" s="431"/>
      <c r="R1690" s="419"/>
      <c r="S1690" s="446"/>
      <c r="T1690" s="419"/>
      <c r="V1690" s="196"/>
      <c r="W1690" s="419"/>
      <c r="X1690" s="419"/>
      <c r="Z1690" s="419"/>
      <c r="AA1690" s="419"/>
      <c r="AB1690" s="419"/>
      <c r="AD1690" s="419"/>
      <c r="AE1690" s="419"/>
      <c r="AF1690" s="419"/>
      <c r="AH1690" s="419"/>
      <c r="AI1690" s="419"/>
      <c r="AJ1690" s="419"/>
      <c r="AL1690" s="419"/>
      <c r="AM1690" s="419"/>
      <c r="AN1690" s="403"/>
      <c r="AO1690" s="419"/>
      <c r="AP1690" s="419"/>
      <c r="AQ1690" s="419"/>
      <c r="AR1690" s="419"/>
      <c r="AS1690" s="419"/>
      <c r="AT1690" s="419"/>
      <c r="AU1690" s="419"/>
      <c r="AV1690" s="419"/>
      <c r="AX1690" s="419"/>
      <c r="AY1690" s="419"/>
      <c r="AZ1690" s="419"/>
      <c r="BB1690" s="419"/>
      <c r="BC1690" s="419"/>
      <c r="BD1690" s="419"/>
      <c r="BF1690" s="419"/>
      <c r="BG1690" s="419"/>
      <c r="BH1690" s="419"/>
      <c r="BJ1690" s="419"/>
      <c r="BK1690" s="419"/>
      <c r="BL1690" s="419"/>
      <c r="BN1690" s="419"/>
      <c r="BO1690" s="419"/>
      <c r="BP1690" s="419"/>
      <c r="BR1690" s="419"/>
      <c r="BS1690" s="419"/>
      <c r="BT1690" s="419"/>
      <c r="BV1690" s="419"/>
      <c r="BW1690" s="419"/>
      <c r="BX1690" s="397"/>
      <c r="BZ1690" s="449"/>
      <c r="CB1690" s="419"/>
      <c r="CC1690" s="419"/>
      <c r="CD1690" s="419"/>
      <c r="CF1690" s="419"/>
      <c r="CG1690" s="419"/>
      <c r="CH1690" s="419"/>
    </row>
    <row r="1691" spans="3:86" ht="21" thickBot="1">
      <c r="C1691" s="425"/>
      <c r="P1691" s="431"/>
      <c r="R1691" s="419"/>
      <c r="S1691" s="446"/>
      <c r="T1691" s="419"/>
      <c r="V1691" s="196"/>
      <c r="W1691" s="419"/>
      <c r="X1691" s="419"/>
      <c r="Z1691" s="419"/>
      <c r="AA1691" s="419"/>
      <c r="AB1691" s="419"/>
      <c r="AD1691" s="419"/>
      <c r="AE1691" s="419"/>
      <c r="AF1691" s="419"/>
      <c r="AH1691" s="419"/>
      <c r="AI1691" s="419"/>
      <c r="AJ1691" s="419"/>
      <c r="AL1691" s="419"/>
      <c r="AM1691" s="419"/>
      <c r="AN1691" s="403"/>
      <c r="AO1691" s="419"/>
      <c r="AP1691" s="419"/>
      <c r="AQ1691" s="419"/>
      <c r="AR1691" s="419"/>
      <c r="AS1691" s="419"/>
      <c r="AT1691" s="419"/>
      <c r="AU1691" s="419"/>
      <c r="AV1691" s="419"/>
      <c r="AX1691" s="419"/>
      <c r="AY1691" s="419"/>
      <c r="AZ1691" s="419"/>
      <c r="BB1691" s="419"/>
      <c r="BC1691" s="419"/>
      <c r="BD1691" s="419"/>
      <c r="BF1691" s="419"/>
      <c r="BG1691" s="419"/>
      <c r="BH1691" s="419"/>
      <c r="BJ1691" s="419"/>
      <c r="BK1691" s="419"/>
      <c r="BL1691" s="419"/>
      <c r="BN1691" s="419"/>
      <c r="BO1691" s="419"/>
      <c r="BP1691" s="419"/>
      <c r="BR1691" s="419"/>
      <c r="BS1691" s="419"/>
      <c r="BT1691" s="419"/>
      <c r="BV1691" s="419"/>
      <c r="BW1691" s="419"/>
      <c r="BX1691" s="397"/>
      <c r="BZ1691" s="449"/>
      <c r="CB1691" s="419"/>
      <c r="CC1691" s="419"/>
      <c r="CD1691" s="419"/>
      <c r="CF1691" s="419"/>
      <c r="CG1691" s="419"/>
      <c r="CH1691" s="419"/>
    </row>
    <row r="1692" spans="3:86" ht="21" thickBot="1">
      <c r="C1692" s="425"/>
      <c r="P1692" s="431"/>
      <c r="R1692" s="419"/>
      <c r="S1692" s="446"/>
      <c r="T1692" s="419"/>
      <c r="V1692" s="196"/>
      <c r="W1692" s="419"/>
      <c r="X1692" s="419"/>
      <c r="Z1692" s="419"/>
      <c r="AA1692" s="419"/>
      <c r="AB1692" s="419"/>
      <c r="AD1692" s="419"/>
      <c r="AE1692" s="419"/>
      <c r="AF1692" s="419"/>
      <c r="AH1692" s="419"/>
      <c r="AI1692" s="419"/>
      <c r="AJ1692" s="419"/>
      <c r="AL1692" s="419"/>
      <c r="AM1692" s="419"/>
      <c r="AN1692" s="403"/>
      <c r="AO1692" s="419"/>
      <c r="AP1692" s="419"/>
      <c r="AQ1692" s="419"/>
      <c r="AR1692" s="419"/>
      <c r="AS1692" s="419"/>
      <c r="AT1692" s="419"/>
      <c r="AU1692" s="419"/>
      <c r="AV1692" s="419"/>
      <c r="AX1692" s="419"/>
      <c r="AY1692" s="419"/>
      <c r="AZ1692" s="419"/>
      <c r="BB1692" s="419"/>
      <c r="BC1692" s="419"/>
      <c r="BD1692" s="419"/>
      <c r="BF1692" s="419"/>
      <c r="BG1692" s="419"/>
      <c r="BH1692" s="419"/>
      <c r="BJ1692" s="419"/>
      <c r="BK1692" s="419"/>
      <c r="BL1692" s="419"/>
      <c r="BN1692" s="419"/>
      <c r="BO1692" s="419"/>
      <c r="BP1692" s="419"/>
      <c r="BR1692" s="419"/>
      <c r="BS1692" s="419"/>
      <c r="BT1692" s="419"/>
      <c r="BV1692" s="419"/>
      <c r="BW1692" s="419"/>
      <c r="BX1692" s="397"/>
      <c r="BZ1692" s="449"/>
      <c r="CB1692" s="419"/>
      <c r="CC1692" s="419"/>
      <c r="CD1692" s="419"/>
      <c r="CF1692" s="419"/>
      <c r="CG1692" s="419"/>
      <c r="CH1692" s="419"/>
    </row>
    <row r="1693" spans="3:86" ht="21" thickBot="1">
      <c r="C1693" s="425"/>
      <c r="P1693" s="431"/>
      <c r="R1693" s="419"/>
      <c r="S1693" s="446"/>
      <c r="T1693" s="419"/>
      <c r="V1693" s="196"/>
      <c r="W1693" s="419"/>
      <c r="X1693" s="419"/>
      <c r="Z1693" s="419"/>
      <c r="AA1693" s="419"/>
      <c r="AB1693" s="419"/>
      <c r="AD1693" s="419"/>
      <c r="AE1693" s="419"/>
      <c r="AF1693" s="419"/>
      <c r="AH1693" s="419"/>
      <c r="AI1693" s="419"/>
      <c r="AJ1693" s="419"/>
      <c r="AL1693" s="419"/>
      <c r="AM1693" s="419"/>
      <c r="AN1693" s="403"/>
      <c r="AO1693" s="419"/>
      <c r="AP1693" s="419"/>
      <c r="AQ1693" s="419"/>
      <c r="AR1693" s="419"/>
      <c r="AS1693" s="419"/>
      <c r="AT1693" s="419"/>
      <c r="AU1693" s="419"/>
      <c r="AV1693" s="419"/>
      <c r="AX1693" s="419"/>
      <c r="AY1693" s="419"/>
      <c r="AZ1693" s="419"/>
      <c r="BB1693" s="419"/>
      <c r="BC1693" s="419"/>
      <c r="BD1693" s="419"/>
      <c r="BF1693" s="419"/>
      <c r="BG1693" s="419"/>
      <c r="BH1693" s="419"/>
      <c r="BJ1693" s="419"/>
      <c r="BK1693" s="419"/>
      <c r="BL1693" s="419"/>
      <c r="BN1693" s="419"/>
      <c r="BO1693" s="419"/>
      <c r="BP1693" s="419"/>
      <c r="BR1693" s="419"/>
      <c r="BS1693" s="419"/>
      <c r="BT1693" s="419"/>
      <c r="BV1693" s="419"/>
      <c r="BW1693" s="419"/>
      <c r="BX1693" s="397"/>
      <c r="BZ1693" s="449"/>
      <c r="CB1693" s="419"/>
      <c r="CC1693" s="419"/>
      <c r="CD1693" s="419"/>
      <c r="CF1693" s="419"/>
      <c r="CG1693" s="419"/>
      <c r="CH1693" s="419"/>
    </row>
    <row r="1694" spans="3:86" ht="21" thickBot="1">
      <c r="C1694" s="425"/>
      <c r="P1694" s="431"/>
      <c r="R1694" s="419"/>
      <c r="S1694" s="446"/>
      <c r="T1694" s="419"/>
      <c r="V1694" s="196"/>
      <c r="W1694" s="419"/>
      <c r="X1694" s="419"/>
      <c r="Z1694" s="419"/>
      <c r="AA1694" s="419"/>
      <c r="AB1694" s="419"/>
      <c r="AD1694" s="419"/>
      <c r="AE1694" s="419"/>
      <c r="AF1694" s="419"/>
      <c r="AH1694" s="419"/>
      <c r="AI1694" s="419"/>
      <c r="AJ1694" s="419"/>
      <c r="AL1694" s="419"/>
      <c r="AM1694" s="419"/>
      <c r="AN1694" s="403"/>
      <c r="AO1694" s="419"/>
      <c r="AP1694" s="419"/>
      <c r="AQ1694" s="419"/>
      <c r="AR1694" s="419"/>
      <c r="AS1694" s="419"/>
      <c r="AT1694" s="419"/>
      <c r="AU1694" s="419"/>
      <c r="AV1694" s="419"/>
      <c r="AX1694" s="419"/>
      <c r="AY1694" s="419"/>
      <c r="AZ1694" s="419"/>
      <c r="BB1694" s="419"/>
      <c r="BC1694" s="419"/>
      <c r="BD1694" s="419"/>
      <c r="BF1694" s="419"/>
      <c r="BG1694" s="419"/>
      <c r="BH1694" s="419"/>
      <c r="BJ1694" s="419"/>
      <c r="BK1694" s="419"/>
      <c r="BL1694" s="419"/>
      <c r="BN1694" s="419"/>
      <c r="BO1694" s="419"/>
      <c r="BP1694" s="419"/>
      <c r="BR1694" s="419"/>
      <c r="BS1694" s="419"/>
      <c r="BT1694" s="419"/>
      <c r="BV1694" s="419"/>
      <c r="BW1694" s="419"/>
      <c r="BX1694" s="397"/>
      <c r="BZ1694" s="449"/>
      <c r="CB1694" s="419"/>
      <c r="CC1694" s="419"/>
      <c r="CD1694" s="419"/>
      <c r="CF1694" s="419"/>
      <c r="CG1694" s="419"/>
      <c r="CH1694" s="419"/>
    </row>
    <row r="1695" spans="3:86" ht="21" thickBot="1">
      <c r="C1695" s="425"/>
      <c r="P1695" s="431"/>
      <c r="R1695" s="419"/>
      <c r="S1695" s="446"/>
      <c r="T1695" s="419"/>
      <c r="V1695" s="196"/>
      <c r="W1695" s="419"/>
      <c r="X1695" s="419"/>
      <c r="Z1695" s="419"/>
      <c r="AA1695" s="419"/>
      <c r="AB1695" s="419"/>
      <c r="AD1695" s="419"/>
      <c r="AE1695" s="419"/>
      <c r="AF1695" s="419"/>
      <c r="AH1695" s="419"/>
      <c r="AI1695" s="419"/>
      <c r="AJ1695" s="419"/>
      <c r="AL1695" s="419"/>
      <c r="AM1695" s="419"/>
      <c r="AN1695" s="403"/>
      <c r="AO1695" s="419"/>
      <c r="AP1695" s="419"/>
      <c r="AQ1695" s="419"/>
      <c r="AR1695" s="419"/>
      <c r="AS1695" s="419"/>
      <c r="AT1695" s="419"/>
      <c r="AU1695" s="419"/>
      <c r="AV1695" s="419"/>
      <c r="AX1695" s="419"/>
      <c r="AY1695" s="419"/>
      <c r="AZ1695" s="419"/>
      <c r="BB1695" s="419"/>
      <c r="BC1695" s="419"/>
      <c r="BD1695" s="419"/>
      <c r="BF1695" s="419"/>
      <c r="BG1695" s="419"/>
      <c r="BH1695" s="419"/>
      <c r="BJ1695" s="419"/>
      <c r="BK1695" s="419"/>
      <c r="BL1695" s="419"/>
      <c r="BN1695" s="419"/>
      <c r="BO1695" s="419"/>
      <c r="BP1695" s="419"/>
      <c r="BR1695" s="419"/>
      <c r="BS1695" s="419"/>
      <c r="BT1695" s="419"/>
      <c r="BV1695" s="419"/>
      <c r="BW1695" s="419"/>
      <c r="BX1695" s="397"/>
      <c r="BZ1695" s="449"/>
      <c r="CB1695" s="419"/>
      <c r="CC1695" s="419"/>
      <c r="CD1695" s="419"/>
      <c r="CF1695" s="419"/>
      <c r="CG1695" s="419"/>
      <c r="CH1695" s="419"/>
    </row>
    <row r="1696" spans="3:86" ht="21" thickBot="1">
      <c r="C1696" s="425"/>
      <c r="P1696" s="431"/>
      <c r="R1696" s="419"/>
      <c r="S1696" s="446"/>
      <c r="T1696" s="419"/>
      <c r="V1696" s="196"/>
      <c r="W1696" s="419"/>
      <c r="X1696" s="419"/>
      <c r="Z1696" s="419"/>
      <c r="AA1696" s="419"/>
      <c r="AB1696" s="419"/>
      <c r="AD1696" s="419"/>
      <c r="AE1696" s="419"/>
      <c r="AF1696" s="419"/>
      <c r="AH1696" s="419"/>
      <c r="AI1696" s="419"/>
      <c r="AJ1696" s="419"/>
      <c r="AL1696" s="419"/>
      <c r="AM1696" s="419"/>
      <c r="AN1696" s="403"/>
      <c r="AO1696" s="419"/>
      <c r="AP1696" s="419"/>
      <c r="AQ1696" s="419"/>
      <c r="AR1696" s="419"/>
      <c r="AS1696" s="419"/>
      <c r="AT1696" s="419"/>
      <c r="AU1696" s="419"/>
      <c r="AV1696" s="419"/>
      <c r="AX1696" s="419"/>
      <c r="AY1696" s="419"/>
      <c r="AZ1696" s="419"/>
      <c r="BB1696" s="419"/>
      <c r="BC1696" s="419"/>
      <c r="BD1696" s="419"/>
      <c r="BF1696" s="419"/>
      <c r="BG1696" s="419"/>
      <c r="BH1696" s="419"/>
      <c r="BJ1696" s="419"/>
      <c r="BK1696" s="419"/>
      <c r="BL1696" s="419"/>
      <c r="BN1696" s="419"/>
      <c r="BO1696" s="419"/>
      <c r="BP1696" s="419"/>
      <c r="BR1696" s="419"/>
      <c r="BS1696" s="419"/>
      <c r="BT1696" s="419"/>
      <c r="BV1696" s="419"/>
      <c r="BW1696" s="419"/>
      <c r="BX1696" s="397"/>
      <c r="BZ1696" s="449"/>
      <c r="CB1696" s="419"/>
      <c r="CC1696" s="419"/>
      <c r="CD1696" s="419"/>
      <c r="CF1696" s="419"/>
      <c r="CG1696" s="419"/>
      <c r="CH1696" s="419"/>
    </row>
    <row r="1697" spans="3:86" ht="21" thickBot="1">
      <c r="C1697" s="425"/>
      <c r="P1697" s="431"/>
      <c r="R1697" s="419"/>
      <c r="S1697" s="446"/>
      <c r="T1697" s="419"/>
      <c r="V1697" s="196"/>
      <c r="W1697" s="419"/>
      <c r="X1697" s="419"/>
      <c r="Z1697" s="419"/>
      <c r="AA1697" s="419"/>
      <c r="AB1697" s="419"/>
      <c r="AD1697" s="419"/>
      <c r="AE1697" s="419"/>
      <c r="AF1697" s="419"/>
      <c r="AH1697" s="419"/>
      <c r="AI1697" s="419"/>
      <c r="AJ1697" s="419"/>
      <c r="AL1697" s="419"/>
      <c r="AM1697" s="419"/>
      <c r="AN1697" s="403"/>
      <c r="AO1697" s="419"/>
      <c r="AP1697" s="419"/>
      <c r="AQ1697" s="419"/>
      <c r="AR1697" s="419"/>
      <c r="AS1697" s="419"/>
      <c r="AT1697" s="419"/>
      <c r="AU1697" s="419"/>
      <c r="AV1697" s="419"/>
      <c r="AX1697" s="419"/>
      <c r="AY1697" s="419"/>
      <c r="AZ1697" s="419"/>
      <c r="BB1697" s="419"/>
      <c r="BC1697" s="419"/>
      <c r="BD1697" s="419"/>
      <c r="BF1697" s="419"/>
      <c r="BG1697" s="419"/>
      <c r="BH1697" s="419"/>
      <c r="BJ1697" s="419"/>
      <c r="BK1697" s="419"/>
      <c r="BL1697" s="419"/>
      <c r="BN1697" s="419"/>
      <c r="BO1697" s="419"/>
      <c r="BP1697" s="419"/>
      <c r="BR1697" s="419"/>
      <c r="BS1697" s="419"/>
      <c r="BT1697" s="419"/>
      <c r="BV1697" s="419"/>
      <c r="BW1697" s="419"/>
      <c r="BX1697" s="397"/>
      <c r="BZ1697" s="449"/>
      <c r="CB1697" s="419"/>
      <c r="CC1697" s="419"/>
      <c r="CD1697" s="419"/>
      <c r="CF1697" s="419"/>
      <c r="CG1697" s="419"/>
      <c r="CH1697" s="419"/>
    </row>
    <row r="1698" spans="3:86" ht="21" thickBot="1">
      <c r="C1698" s="425"/>
      <c r="P1698" s="431"/>
      <c r="R1698" s="419"/>
      <c r="S1698" s="446"/>
      <c r="T1698" s="419"/>
      <c r="V1698" s="196"/>
      <c r="W1698" s="419"/>
      <c r="X1698" s="419"/>
      <c r="Z1698" s="419"/>
      <c r="AA1698" s="419"/>
      <c r="AB1698" s="419"/>
      <c r="AD1698" s="419"/>
      <c r="AE1698" s="419"/>
      <c r="AF1698" s="419"/>
      <c r="AH1698" s="419"/>
      <c r="AI1698" s="419"/>
      <c r="AJ1698" s="419"/>
      <c r="AL1698" s="419"/>
      <c r="AM1698" s="419"/>
      <c r="AN1698" s="403"/>
      <c r="AO1698" s="419"/>
      <c r="AP1698" s="419"/>
      <c r="AQ1698" s="419"/>
      <c r="AR1698" s="419"/>
      <c r="AS1698" s="419"/>
      <c r="AT1698" s="419"/>
      <c r="AU1698" s="419"/>
      <c r="AV1698" s="419"/>
      <c r="AX1698" s="419"/>
      <c r="AY1698" s="419"/>
      <c r="AZ1698" s="419"/>
      <c r="BB1698" s="419"/>
      <c r="BC1698" s="419"/>
      <c r="BD1698" s="419"/>
      <c r="BF1698" s="419"/>
      <c r="BG1698" s="419"/>
      <c r="BH1698" s="419"/>
      <c r="BJ1698" s="419"/>
      <c r="BK1698" s="419"/>
      <c r="BL1698" s="419"/>
      <c r="BN1698" s="419"/>
      <c r="BO1698" s="419"/>
      <c r="BP1698" s="419"/>
      <c r="BR1698" s="419"/>
      <c r="BS1698" s="419"/>
      <c r="BT1698" s="419"/>
      <c r="BV1698" s="419"/>
      <c r="BW1698" s="419"/>
      <c r="BX1698" s="397"/>
      <c r="BZ1698" s="449"/>
      <c r="CB1698" s="419"/>
      <c r="CC1698" s="419"/>
      <c r="CD1698" s="419"/>
      <c r="CF1698" s="419"/>
      <c r="CG1698" s="419"/>
      <c r="CH1698" s="419"/>
    </row>
    <row r="1699" spans="3:86" ht="21" thickBot="1">
      <c r="C1699" s="425"/>
      <c r="P1699" s="431"/>
      <c r="R1699" s="419"/>
      <c r="S1699" s="446"/>
      <c r="T1699" s="419"/>
      <c r="V1699" s="196"/>
      <c r="W1699" s="419"/>
      <c r="X1699" s="419"/>
      <c r="Z1699" s="419"/>
      <c r="AA1699" s="419"/>
      <c r="AB1699" s="419"/>
      <c r="AD1699" s="419"/>
      <c r="AE1699" s="419"/>
      <c r="AF1699" s="419"/>
      <c r="AH1699" s="419"/>
      <c r="AI1699" s="419"/>
      <c r="AJ1699" s="419"/>
      <c r="AL1699" s="419"/>
      <c r="AM1699" s="419"/>
      <c r="AN1699" s="403"/>
      <c r="AO1699" s="419"/>
      <c r="AP1699" s="419"/>
      <c r="AQ1699" s="419"/>
      <c r="AR1699" s="419"/>
      <c r="AS1699" s="419"/>
      <c r="AT1699" s="419"/>
      <c r="AU1699" s="419"/>
      <c r="AV1699" s="419"/>
      <c r="AX1699" s="419"/>
      <c r="AY1699" s="419"/>
      <c r="AZ1699" s="419"/>
      <c r="BB1699" s="419"/>
      <c r="BC1699" s="419"/>
      <c r="BD1699" s="419"/>
      <c r="BF1699" s="419"/>
      <c r="BG1699" s="419"/>
      <c r="BH1699" s="419"/>
      <c r="BJ1699" s="419"/>
      <c r="BK1699" s="419"/>
      <c r="BL1699" s="419"/>
      <c r="BN1699" s="419"/>
      <c r="BO1699" s="419"/>
      <c r="BP1699" s="419"/>
      <c r="BR1699" s="419"/>
      <c r="BS1699" s="419"/>
      <c r="BT1699" s="419"/>
      <c r="BV1699" s="419"/>
      <c r="BW1699" s="419"/>
      <c r="BX1699" s="397"/>
      <c r="BZ1699" s="449"/>
      <c r="CB1699" s="419"/>
      <c r="CC1699" s="419"/>
      <c r="CD1699" s="419"/>
      <c r="CF1699" s="419"/>
      <c r="CG1699" s="419"/>
      <c r="CH1699" s="419"/>
    </row>
    <row r="1700" spans="3:86" ht="21" thickBot="1">
      <c r="C1700" s="425"/>
      <c r="P1700" s="431"/>
      <c r="R1700" s="419"/>
      <c r="S1700" s="446"/>
      <c r="T1700" s="419"/>
      <c r="V1700" s="196"/>
      <c r="W1700" s="419"/>
      <c r="X1700" s="419"/>
      <c r="Z1700" s="419"/>
      <c r="AA1700" s="419"/>
      <c r="AB1700" s="419"/>
      <c r="AD1700" s="419"/>
      <c r="AE1700" s="419"/>
      <c r="AF1700" s="419"/>
      <c r="AH1700" s="419"/>
      <c r="AI1700" s="419"/>
      <c r="AJ1700" s="419"/>
      <c r="AL1700" s="419"/>
      <c r="AM1700" s="419"/>
      <c r="AN1700" s="403"/>
      <c r="AO1700" s="419"/>
      <c r="AP1700" s="419"/>
      <c r="AQ1700" s="419"/>
      <c r="AR1700" s="419"/>
      <c r="AS1700" s="419"/>
      <c r="AT1700" s="419"/>
      <c r="AU1700" s="419"/>
      <c r="AV1700" s="419"/>
      <c r="AX1700" s="419"/>
      <c r="AY1700" s="419"/>
      <c r="AZ1700" s="419"/>
      <c r="BB1700" s="419"/>
      <c r="BC1700" s="419"/>
      <c r="BD1700" s="419"/>
      <c r="BF1700" s="419"/>
      <c r="BG1700" s="419"/>
      <c r="BH1700" s="419"/>
      <c r="BJ1700" s="419"/>
      <c r="BK1700" s="419"/>
      <c r="BL1700" s="419"/>
      <c r="BN1700" s="419"/>
      <c r="BO1700" s="419"/>
      <c r="BP1700" s="419"/>
      <c r="BR1700" s="419"/>
      <c r="BS1700" s="419"/>
      <c r="BT1700" s="419"/>
      <c r="BV1700" s="419"/>
      <c r="BW1700" s="419"/>
      <c r="BX1700" s="397"/>
      <c r="BZ1700" s="449"/>
      <c r="CB1700" s="419"/>
      <c r="CC1700" s="419"/>
      <c r="CD1700" s="419"/>
      <c r="CF1700" s="419"/>
      <c r="CG1700" s="419"/>
      <c r="CH1700" s="419"/>
    </row>
    <row r="1701" spans="3:86" ht="21" thickBot="1">
      <c r="C1701" s="425"/>
      <c r="P1701" s="431"/>
      <c r="R1701" s="419"/>
      <c r="S1701" s="446"/>
      <c r="T1701" s="419"/>
      <c r="V1701" s="196"/>
      <c r="W1701" s="419"/>
      <c r="X1701" s="419"/>
      <c r="Z1701" s="419"/>
      <c r="AA1701" s="419"/>
      <c r="AB1701" s="419"/>
      <c r="AD1701" s="419"/>
      <c r="AE1701" s="419"/>
      <c r="AF1701" s="419"/>
      <c r="AH1701" s="419"/>
      <c r="AI1701" s="419"/>
      <c r="AJ1701" s="419"/>
      <c r="AL1701" s="419"/>
      <c r="AM1701" s="419"/>
      <c r="AN1701" s="403"/>
      <c r="AO1701" s="419"/>
      <c r="AP1701" s="419"/>
      <c r="AQ1701" s="419"/>
      <c r="AR1701" s="419"/>
      <c r="AS1701" s="419"/>
      <c r="AT1701" s="419"/>
      <c r="AU1701" s="419"/>
      <c r="AV1701" s="419"/>
      <c r="AX1701" s="419"/>
      <c r="AY1701" s="419"/>
      <c r="AZ1701" s="419"/>
      <c r="BB1701" s="419"/>
      <c r="BC1701" s="419"/>
      <c r="BD1701" s="419"/>
      <c r="BF1701" s="419"/>
      <c r="BG1701" s="419"/>
      <c r="BH1701" s="419"/>
      <c r="BJ1701" s="419"/>
      <c r="BK1701" s="419"/>
      <c r="BL1701" s="419"/>
      <c r="BN1701" s="419"/>
      <c r="BO1701" s="419"/>
      <c r="BP1701" s="419"/>
      <c r="BR1701" s="419"/>
      <c r="BS1701" s="419"/>
      <c r="BT1701" s="419"/>
      <c r="BV1701" s="419"/>
      <c r="BW1701" s="419"/>
      <c r="BX1701" s="397"/>
      <c r="BZ1701" s="449"/>
      <c r="CB1701" s="419"/>
      <c r="CC1701" s="419"/>
      <c r="CD1701" s="419"/>
      <c r="CF1701" s="419"/>
      <c r="CG1701" s="419"/>
      <c r="CH1701" s="419"/>
    </row>
    <row r="1702" spans="3:86" ht="21" thickBot="1">
      <c r="C1702" s="425"/>
      <c r="P1702" s="431"/>
      <c r="R1702" s="419"/>
      <c r="S1702" s="446"/>
      <c r="T1702" s="419"/>
      <c r="V1702" s="196"/>
      <c r="W1702" s="419"/>
      <c r="X1702" s="419"/>
      <c r="Z1702" s="419"/>
      <c r="AA1702" s="419"/>
      <c r="AB1702" s="419"/>
      <c r="AD1702" s="419"/>
      <c r="AE1702" s="419"/>
      <c r="AF1702" s="419"/>
      <c r="AH1702" s="419"/>
      <c r="AI1702" s="419"/>
      <c r="AJ1702" s="419"/>
      <c r="AL1702" s="419"/>
      <c r="AM1702" s="419"/>
      <c r="AN1702" s="403"/>
      <c r="AO1702" s="419"/>
      <c r="AP1702" s="419"/>
      <c r="AQ1702" s="419"/>
      <c r="AR1702" s="419"/>
      <c r="AS1702" s="419"/>
      <c r="AT1702" s="419"/>
      <c r="AU1702" s="419"/>
      <c r="AV1702" s="419"/>
      <c r="AX1702" s="419"/>
      <c r="AY1702" s="419"/>
      <c r="AZ1702" s="419"/>
      <c r="BB1702" s="419"/>
      <c r="BC1702" s="419"/>
      <c r="BD1702" s="419"/>
      <c r="BF1702" s="419"/>
      <c r="BG1702" s="419"/>
      <c r="BH1702" s="419"/>
      <c r="BJ1702" s="419"/>
      <c r="BK1702" s="419"/>
      <c r="BL1702" s="419"/>
      <c r="BN1702" s="419"/>
      <c r="BO1702" s="419"/>
      <c r="BP1702" s="419"/>
      <c r="BR1702" s="419"/>
      <c r="BS1702" s="419"/>
      <c r="BT1702" s="419"/>
      <c r="BV1702" s="419"/>
      <c r="BW1702" s="419"/>
      <c r="BX1702" s="397"/>
      <c r="BZ1702" s="449"/>
      <c r="CB1702" s="419"/>
      <c r="CC1702" s="419"/>
      <c r="CD1702" s="419"/>
      <c r="CF1702" s="419"/>
      <c r="CG1702" s="419"/>
      <c r="CH1702" s="419"/>
    </row>
    <row r="1703" spans="3:86" ht="21" thickBot="1">
      <c r="C1703" s="425"/>
      <c r="P1703" s="431"/>
      <c r="R1703" s="419"/>
      <c r="S1703" s="446"/>
      <c r="T1703" s="419"/>
      <c r="V1703" s="196"/>
      <c r="W1703" s="419"/>
      <c r="X1703" s="419"/>
      <c r="Z1703" s="419"/>
      <c r="AA1703" s="419"/>
      <c r="AB1703" s="419"/>
      <c r="AD1703" s="419"/>
      <c r="AE1703" s="419"/>
      <c r="AF1703" s="419"/>
      <c r="AH1703" s="419"/>
      <c r="AI1703" s="419"/>
      <c r="AJ1703" s="419"/>
      <c r="AL1703" s="419"/>
      <c r="AM1703" s="419"/>
      <c r="AN1703" s="403"/>
      <c r="AO1703" s="419"/>
      <c r="AP1703" s="419"/>
      <c r="AQ1703" s="419"/>
      <c r="AR1703" s="419"/>
      <c r="AS1703" s="419"/>
      <c r="AT1703" s="419"/>
      <c r="AU1703" s="419"/>
      <c r="AV1703" s="419"/>
      <c r="AX1703" s="419"/>
      <c r="AY1703" s="419"/>
      <c r="AZ1703" s="419"/>
      <c r="BB1703" s="419"/>
      <c r="BC1703" s="419"/>
      <c r="BD1703" s="419"/>
      <c r="BF1703" s="419"/>
      <c r="BG1703" s="419"/>
      <c r="BH1703" s="419"/>
      <c r="BJ1703" s="419"/>
      <c r="BK1703" s="419"/>
      <c r="BL1703" s="419"/>
      <c r="BN1703" s="419"/>
      <c r="BO1703" s="419"/>
      <c r="BP1703" s="419"/>
      <c r="BR1703" s="419"/>
      <c r="BS1703" s="419"/>
      <c r="BT1703" s="419"/>
      <c r="BV1703" s="419"/>
      <c r="BW1703" s="419"/>
      <c r="BX1703" s="397"/>
      <c r="BZ1703" s="449"/>
      <c r="CB1703" s="419"/>
      <c r="CC1703" s="419"/>
      <c r="CD1703" s="419"/>
      <c r="CF1703" s="419"/>
      <c r="CG1703" s="419"/>
      <c r="CH1703" s="419"/>
    </row>
    <row r="1704" spans="3:86" ht="21" thickBot="1">
      <c r="C1704" s="425"/>
      <c r="P1704" s="431"/>
      <c r="R1704" s="419"/>
      <c r="S1704" s="446"/>
      <c r="T1704" s="419"/>
      <c r="V1704" s="196"/>
      <c r="W1704" s="419"/>
      <c r="X1704" s="419"/>
      <c r="Z1704" s="419"/>
      <c r="AA1704" s="419"/>
      <c r="AB1704" s="419"/>
      <c r="AD1704" s="419"/>
      <c r="AE1704" s="419"/>
      <c r="AF1704" s="419"/>
      <c r="AH1704" s="419"/>
      <c r="AI1704" s="419"/>
      <c r="AJ1704" s="419"/>
      <c r="AL1704" s="419"/>
      <c r="AM1704" s="419"/>
      <c r="AN1704" s="403"/>
      <c r="AO1704" s="419"/>
      <c r="AP1704" s="419"/>
      <c r="AQ1704" s="419"/>
      <c r="AR1704" s="419"/>
      <c r="AS1704" s="419"/>
      <c r="AT1704" s="419"/>
      <c r="AU1704" s="419"/>
      <c r="AV1704" s="419"/>
      <c r="AX1704" s="419"/>
      <c r="AY1704" s="419"/>
      <c r="AZ1704" s="419"/>
      <c r="BB1704" s="419"/>
      <c r="BC1704" s="419"/>
      <c r="BD1704" s="419"/>
      <c r="BF1704" s="419"/>
      <c r="BG1704" s="419"/>
      <c r="BH1704" s="419"/>
      <c r="BJ1704" s="419"/>
      <c r="BK1704" s="419"/>
      <c r="BL1704" s="419"/>
      <c r="BN1704" s="419"/>
      <c r="BO1704" s="419"/>
      <c r="BP1704" s="419"/>
      <c r="BR1704" s="419"/>
      <c r="BS1704" s="419"/>
      <c r="BT1704" s="419"/>
      <c r="BV1704" s="419"/>
      <c r="BW1704" s="419"/>
      <c r="BX1704" s="397"/>
      <c r="BZ1704" s="449"/>
      <c r="CB1704" s="419"/>
      <c r="CC1704" s="419"/>
      <c r="CD1704" s="419"/>
      <c r="CF1704" s="419"/>
      <c r="CG1704" s="419"/>
      <c r="CH1704" s="419"/>
    </row>
    <row r="1705" spans="3:86" ht="21" thickBot="1">
      <c r="C1705" s="425"/>
      <c r="P1705" s="431"/>
      <c r="R1705" s="419"/>
      <c r="S1705" s="446"/>
      <c r="T1705" s="419"/>
      <c r="V1705" s="196"/>
      <c r="W1705" s="419"/>
      <c r="X1705" s="419"/>
      <c r="Z1705" s="419"/>
      <c r="AA1705" s="419"/>
      <c r="AB1705" s="419"/>
      <c r="AD1705" s="419"/>
      <c r="AE1705" s="419"/>
      <c r="AF1705" s="419"/>
      <c r="AH1705" s="419"/>
      <c r="AI1705" s="419"/>
      <c r="AJ1705" s="419"/>
      <c r="AL1705" s="419"/>
      <c r="AM1705" s="419"/>
      <c r="AN1705" s="403"/>
      <c r="AO1705" s="419"/>
      <c r="AP1705" s="419"/>
      <c r="AQ1705" s="419"/>
      <c r="AR1705" s="419"/>
      <c r="AS1705" s="419"/>
      <c r="AT1705" s="419"/>
      <c r="AU1705" s="419"/>
      <c r="AV1705" s="419"/>
      <c r="AX1705" s="419"/>
      <c r="AY1705" s="419"/>
      <c r="AZ1705" s="419"/>
      <c r="BB1705" s="419"/>
      <c r="BC1705" s="419"/>
      <c r="BD1705" s="419"/>
      <c r="BF1705" s="419"/>
      <c r="BG1705" s="419"/>
      <c r="BH1705" s="419"/>
      <c r="BJ1705" s="419"/>
      <c r="BK1705" s="419"/>
      <c r="BL1705" s="419"/>
      <c r="BN1705" s="419"/>
      <c r="BO1705" s="419"/>
      <c r="BP1705" s="419"/>
      <c r="BR1705" s="419"/>
      <c r="BS1705" s="419"/>
      <c r="BT1705" s="419"/>
      <c r="BV1705" s="419"/>
      <c r="BW1705" s="419"/>
      <c r="BX1705" s="397"/>
      <c r="BZ1705" s="449"/>
      <c r="CB1705" s="419"/>
      <c r="CC1705" s="419"/>
      <c r="CD1705" s="419"/>
      <c r="CF1705" s="419"/>
      <c r="CG1705" s="419"/>
      <c r="CH1705" s="419"/>
    </row>
    <row r="1706" spans="3:86" ht="21" thickBot="1">
      <c r="C1706" s="425"/>
      <c r="P1706" s="431"/>
      <c r="R1706" s="419"/>
      <c r="S1706" s="446"/>
      <c r="T1706" s="419"/>
      <c r="V1706" s="196"/>
      <c r="W1706" s="419"/>
      <c r="X1706" s="419"/>
      <c r="Z1706" s="419"/>
      <c r="AA1706" s="419"/>
      <c r="AB1706" s="419"/>
      <c r="AD1706" s="419"/>
      <c r="AE1706" s="419"/>
      <c r="AF1706" s="419"/>
      <c r="AH1706" s="419"/>
      <c r="AI1706" s="419"/>
      <c r="AJ1706" s="419"/>
      <c r="AL1706" s="419"/>
      <c r="AM1706" s="419"/>
      <c r="AN1706" s="403"/>
      <c r="AO1706" s="419"/>
      <c r="AP1706" s="419"/>
      <c r="AQ1706" s="419"/>
      <c r="AR1706" s="419"/>
      <c r="AS1706" s="419"/>
      <c r="AT1706" s="419"/>
      <c r="AU1706" s="419"/>
      <c r="AV1706" s="419"/>
      <c r="AX1706" s="419"/>
      <c r="AY1706" s="419"/>
      <c r="AZ1706" s="419"/>
      <c r="BB1706" s="419"/>
      <c r="BC1706" s="419"/>
      <c r="BD1706" s="419"/>
      <c r="BF1706" s="419"/>
      <c r="BG1706" s="419"/>
      <c r="BH1706" s="419"/>
      <c r="BJ1706" s="419"/>
      <c r="BK1706" s="419"/>
      <c r="BL1706" s="419"/>
      <c r="BN1706" s="419"/>
      <c r="BO1706" s="419"/>
      <c r="BP1706" s="419"/>
      <c r="BR1706" s="419"/>
      <c r="BS1706" s="419"/>
      <c r="BT1706" s="419"/>
      <c r="BV1706" s="419"/>
      <c r="BW1706" s="419"/>
      <c r="BX1706" s="397"/>
      <c r="BZ1706" s="449"/>
      <c r="CB1706" s="419"/>
      <c r="CC1706" s="419"/>
      <c r="CD1706" s="419"/>
      <c r="CF1706" s="419"/>
      <c r="CG1706" s="419"/>
      <c r="CH1706" s="419"/>
    </row>
    <row r="1707" spans="3:86" ht="21" thickBot="1">
      <c r="C1707" s="425"/>
      <c r="P1707" s="431"/>
      <c r="R1707" s="419"/>
      <c r="S1707" s="446"/>
      <c r="T1707" s="419"/>
      <c r="V1707" s="196"/>
      <c r="W1707" s="419"/>
      <c r="X1707" s="419"/>
      <c r="Z1707" s="419"/>
      <c r="AA1707" s="419"/>
      <c r="AB1707" s="419"/>
      <c r="AD1707" s="419"/>
      <c r="AE1707" s="419"/>
      <c r="AF1707" s="419"/>
      <c r="AH1707" s="419"/>
      <c r="AI1707" s="419"/>
      <c r="AJ1707" s="419"/>
      <c r="AL1707" s="419"/>
      <c r="AM1707" s="419"/>
      <c r="AN1707" s="403"/>
      <c r="AO1707" s="419"/>
      <c r="AP1707" s="419"/>
      <c r="AQ1707" s="419"/>
      <c r="AR1707" s="419"/>
      <c r="AS1707" s="419"/>
      <c r="AT1707" s="419"/>
      <c r="AU1707" s="419"/>
      <c r="AV1707" s="419"/>
      <c r="AX1707" s="419"/>
      <c r="AY1707" s="419"/>
      <c r="AZ1707" s="419"/>
      <c r="BB1707" s="419"/>
      <c r="BC1707" s="419"/>
      <c r="BD1707" s="419"/>
      <c r="BF1707" s="419"/>
      <c r="BG1707" s="419"/>
      <c r="BH1707" s="419"/>
      <c r="BJ1707" s="419"/>
      <c r="BK1707" s="419"/>
      <c r="BL1707" s="419"/>
      <c r="BN1707" s="419"/>
      <c r="BO1707" s="419"/>
      <c r="BP1707" s="419"/>
      <c r="BR1707" s="419"/>
      <c r="BS1707" s="419"/>
      <c r="BT1707" s="419"/>
      <c r="BV1707" s="419"/>
      <c r="BW1707" s="419"/>
      <c r="BX1707" s="397"/>
      <c r="BZ1707" s="449"/>
      <c r="CB1707" s="419"/>
      <c r="CC1707" s="419"/>
      <c r="CD1707" s="419"/>
      <c r="CF1707" s="419"/>
      <c r="CG1707" s="419"/>
      <c r="CH1707" s="419"/>
    </row>
    <row r="1708" spans="3:86" ht="21" thickBot="1">
      <c r="C1708" s="425"/>
      <c r="P1708" s="431"/>
      <c r="R1708" s="419"/>
      <c r="S1708" s="446"/>
      <c r="T1708" s="419"/>
      <c r="V1708" s="196"/>
      <c r="W1708" s="419"/>
      <c r="X1708" s="419"/>
      <c r="Z1708" s="419"/>
      <c r="AA1708" s="419"/>
      <c r="AB1708" s="419"/>
      <c r="AD1708" s="419"/>
      <c r="AE1708" s="419"/>
      <c r="AF1708" s="419"/>
      <c r="AH1708" s="419"/>
      <c r="AI1708" s="419"/>
      <c r="AJ1708" s="419"/>
      <c r="AL1708" s="419"/>
      <c r="AM1708" s="419"/>
      <c r="AN1708" s="403"/>
      <c r="AO1708" s="419"/>
      <c r="AP1708" s="419"/>
      <c r="AQ1708" s="419"/>
      <c r="AR1708" s="419"/>
      <c r="AS1708" s="419"/>
      <c r="AT1708" s="419"/>
      <c r="AU1708" s="419"/>
      <c r="AV1708" s="419"/>
      <c r="AX1708" s="419"/>
      <c r="AY1708" s="419"/>
      <c r="AZ1708" s="419"/>
      <c r="BB1708" s="419"/>
      <c r="BC1708" s="419"/>
      <c r="BD1708" s="419"/>
      <c r="BF1708" s="419"/>
      <c r="BG1708" s="419"/>
      <c r="BH1708" s="419"/>
      <c r="BJ1708" s="419"/>
      <c r="BK1708" s="419"/>
      <c r="BL1708" s="419"/>
      <c r="BN1708" s="419"/>
      <c r="BO1708" s="419"/>
      <c r="BP1708" s="419"/>
      <c r="BR1708" s="419"/>
      <c r="BS1708" s="419"/>
      <c r="BT1708" s="419"/>
      <c r="BV1708" s="419"/>
      <c r="BW1708" s="419"/>
      <c r="BX1708" s="397"/>
      <c r="BZ1708" s="449"/>
      <c r="CB1708" s="419"/>
      <c r="CC1708" s="419"/>
      <c r="CD1708" s="419"/>
      <c r="CF1708" s="419"/>
      <c r="CG1708" s="419"/>
      <c r="CH1708" s="419"/>
    </row>
    <row r="1709" spans="3:86" ht="21" thickBot="1">
      <c r="C1709" s="425"/>
      <c r="P1709" s="431"/>
      <c r="R1709" s="419"/>
      <c r="S1709" s="446"/>
      <c r="T1709" s="419"/>
      <c r="V1709" s="196"/>
      <c r="W1709" s="419"/>
      <c r="X1709" s="419"/>
      <c r="Z1709" s="419"/>
      <c r="AA1709" s="419"/>
      <c r="AB1709" s="419"/>
      <c r="AD1709" s="419"/>
      <c r="AE1709" s="419"/>
      <c r="AF1709" s="419"/>
      <c r="AH1709" s="419"/>
      <c r="AI1709" s="419"/>
      <c r="AJ1709" s="419"/>
      <c r="AL1709" s="419"/>
      <c r="AM1709" s="419"/>
      <c r="AN1709" s="403"/>
      <c r="AO1709" s="419"/>
      <c r="AP1709" s="419"/>
      <c r="AQ1709" s="419"/>
      <c r="AR1709" s="419"/>
      <c r="AS1709" s="419"/>
      <c r="AT1709" s="419"/>
      <c r="AU1709" s="419"/>
      <c r="AV1709" s="419"/>
      <c r="AX1709" s="419"/>
      <c r="AY1709" s="419"/>
      <c r="AZ1709" s="419"/>
      <c r="BB1709" s="419"/>
      <c r="BC1709" s="419"/>
      <c r="BD1709" s="419"/>
      <c r="BF1709" s="419"/>
      <c r="BG1709" s="419"/>
      <c r="BH1709" s="419"/>
      <c r="BJ1709" s="419"/>
      <c r="BK1709" s="419"/>
      <c r="BL1709" s="419"/>
      <c r="BN1709" s="419"/>
      <c r="BO1709" s="419"/>
      <c r="BP1709" s="419"/>
      <c r="BR1709" s="419"/>
      <c r="BS1709" s="419"/>
      <c r="BT1709" s="419"/>
      <c r="BV1709" s="419"/>
      <c r="BW1709" s="419"/>
      <c r="BX1709" s="397"/>
      <c r="BZ1709" s="449"/>
      <c r="CB1709" s="419"/>
      <c r="CC1709" s="419"/>
      <c r="CD1709" s="419"/>
      <c r="CF1709" s="419"/>
      <c r="CG1709" s="419"/>
      <c r="CH1709" s="419"/>
    </row>
    <row r="1710" spans="3:86" ht="21" thickBot="1">
      <c r="C1710" s="425"/>
      <c r="P1710" s="431"/>
      <c r="R1710" s="419"/>
      <c r="S1710" s="446"/>
      <c r="T1710" s="419"/>
      <c r="V1710" s="196"/>
      <c r="W1710" s="419"/>
      <c r="X1710" s="419"/>
      <c r="Z1710" s="419"/>
      <c r="AA1710" s="419"/>
      <c r="AB1710" s="419"/>
      <c r="AD1710" s="419"/>
      <c r="AE1710" s="419"/>
      <c r="AF1710" s="419"/>
      <c r="AH1710" s="419"/>
      <c r="AI1710" s="419"/>
      <c r="AJ1710" s="419"/>
      <c r="AL1710" s="419"/>
      <c r="AM1710" s="419"/>
      <c r="AN1710" s="403"/>
      <c r="AO1710" s="419"/>
      <c r="AP1710" s="419"/>
      <c r="AQ1710" s="419"/>
      <c r="AR1710" s="419"/>
      <c r="AS1710" s="419"/>
      <c r="AT1710" s="419"/>
      <c r="AU1710" s="419"/>
      <c r="AV1710" s="419"/>
      <c r="AX1710" s="419"/>
      <c r="AY1710" s="419"/>
      <c r="AZ1710" s="419"/>
      <c r="BB1710" s="419"/>
      <c r="BC1710" s="419"/>
      <c r="BD1710" s="419"/>
      <c r="BF1710" s="419"/>
      <c r="BG1710" s="419"/>
      <c r="BH1710" s="419"/>
      <c r="BJ1710" s="419"/>
      <c r="BK1710" s="419"/>
      <c r="BL1710" s="419"/>
      <c r="BN1710" s="419"/>
      <c r="BO1710" s="419"/>
      <c r="BP1710" s="419"/>
      <c r="BR1710" s="419"/>
      <c r="BS1710" s="419"/>
      <c r="BT1710" s="419"/>
      <c r="BV1710" s="419"/>
      <c r="BW1710" s="419"/>
      <c r="BX1710" s="397"/>
      <c r="BZ1710" s="449"/>
      <c r="CB1710" s="419"/>
      <c r="CC1710" s="419"/>
      <c r="CD1710" s="419"/>
      <c r="CF1710" s="419"/>
      <c r="CG1710" s="419"/>
      <c r="CH1710" s="419"/>
    </row>
    <row r="1711" spans="3:86" ht="21" thickBot="1">
      <c r="C1711" s="425"/>
      <c r="P1711" s="431"/>
      <c r="R1711" s="419"/>
      <c r="S1711" s="446"/>
      <c r="T1711" s="419"/>
      <c r="V1711" s="196"/>
      <c r="W1711" s="419"/>
      <c r="X1711" s="419"/>
      <c r="Z1711" s="419"/>
      <c r="AA1711" s="419"/>
      <c r="AB1711" s="419"/>
      <c r="AD1711" s="419"/>
      <c r="AE1711" s="419"/>
      <c r="AF1711" s="419"/>
      <c r="AH1711" s="419"/>
      <c r="AI1711" s="419"/>
      <c r="AJ1711" s="419"/>
      <c r="AL1711" s="419"/>
      <c r="AM1711" s="419"/>
      <c r="AN1711" s="403"/>
      <c r="AO1711" s="419"/>
      <c r="AP1711" s="419"/>
      <c r="AQ1711" s="419"/>
      <c r="AR1711" s="419"/>
      <c r="AS1711" s="419"/>
      <c r="AT1711" s="419"/>
      <c r="AU1711" s="419"/>
      <c r="AV1711" s="419"/>
      <c r="AX1711" s="419"/>
      <c r="AY1711" s="419"/>
      <c r="AZ1711" s="419"/>
      <c r="BB1711" s="419"/>
      <c r="BC1711" s="419"/>
      <c r="BD1711" s="419"/>
      <c r="BF1711" s="419"/>
      <c r="BG1711" s="419"/>
      <c r="BH1711" s="419"/>
      <c r="BJ1711" s="419"/>
      <c r="BK1711" s="419"/>
      <c r="BL1711" s="419"/>
      <c r="BN1711" s="419"/>
      <c r="BO1711" s="419"/>
      <c r="BP1711" s="419"/>
      <c r="BR1711" s="419"/>
      <c r="BS1711" s="419"/>
      <c r="BT1711" s="419"/>
      <c r="BV1711" s="419"/>
      <c r="BW1711" s="419"/>
      <c r="BX1711" s="397"/>
      <c r="BZ1711" s="449"/>
      <c r="CB1711" s="419"/>
      <c r="CC1711" s="419"/>
      <c r="CD1711" s="419"/>
      <c r="CF1711" s="419"/>
      <c r="CG1711" s="419"/>
      <c r="CH1711" s="419"/>
    </row>
    <row r="1712" spans="3:86" ht="21" thickBot="1">
      <c r="C1712" s="425"/>
      <c r="P1712" s="431"/>
      <c r="R1712" s="419"/>
      <c r="S1712" s="446"/>
      <c r="T1712" s="419"/>
      <c r="V1712" s="196"/>
      <c r="W1712" s="419"/>
      <c r="X1712" s="419"/>
      <c r="Z1712" s="419"/>
      <c r="AA1712" s="419"/>
      <c r="AB1712" s="419"/>
      <c r="AD1712" s="419"/>
      <c r="AE1712" s="419"/>
      <c r="AF1712" s="419"/>
      <c r="AH1712" s="419"/>
      <c r="AI1712" s="419"/>
      <c r="AJ1712" s="419"/>
      <c r="AL1712" s="419"/>
      <c r="AM1712" s="419"/>
      <c r="AN1712" s="403"/>
      <c r="AO1712" s="419"/>
      <c r="AP1712" s="419"/>
      <c r="AQ1712" s="419"/>
      <c r="AR1712" s="419"/>
      <c r="AS1712" s="419"/>
      <c r="AT1712" s="419"/>
      <c r="AU1712" s="419"/>
      <c r="AV1712" s="419"/>
      <c r="AX1712" s="419"/>
      <c r="AY1712" s="419"/>
      <c r="AZ1712" s="419"/>
      <c r="BB1712" s="419"/>
      <c r="BC1712" s="419"/>
      <c r="BD1712" s="419"/>
      <c r="BF1712" s="419"/>
      <c r="BG1712" s="419"/>
      <c r="BH1712" s="419"/>
      <c r="BJ1712" s="419"/>
      <c r="BK1712" s="419"/>
      <c r="BL1712" s="419"/>
      <c r="BN1712" s="419"/>
      <c r="BO1712" s="419"/>
      <c r="BP1712" s="419"/>
      <c r="BR1712" s="419"/>
      <c r="BS1712" s="419"/>
      <c r="BT1712" s="419"/>
      <c r="BV1712" s="419"/>
      <c r="BW1712" s="419"/>
      <c r="BX1712" s="397"/>
      <c r="BZ1712" s="449"/>
      <c r="CB1712" s="419"/>
      <c r="CC1712" s="419"/>
      <c r="CD1712" s="419"/>
      <c r="CF1712" s="419"/>
      <c r="CG1712" s="419"/>
      <c r="CH1712" s="419"/>
    </row>
    <row r="1713" spans="3:86" ht="21" thickBot="1">
      <c r="C1713" s="425"/>
      <c r="P1713" s="431"/>
      <c r="R1713" s="419"/>
      <c r="S1713" s="446"/>
      <c r="T1713" s="419"/>
      <c r="V1713" s="196"/>
      <c r="W1713" s="419"/>
      <c r="X1713" s="419"/>
      <c r="Z1713" s="419"/>
      <c r="AA1713" s="419"/>
      <c r="AB1713" s="419"/>
      <c r="AD1713" s="419"/>
      <c r="AE1713" s="419"/>
      <c r="AF1713" s="419"/>
      <c r="AH1713" s="419"/>
      <c r="AI1713" s="419"/>
      <c r="AJ1713" s="419"/>
      <c r="AL1713" s="419"/>
      <c r="AM1713" s="419"/>
      <c r="AN1713" s="403"/>
      <c r="AO1713" s="419"/>
      <c r="AP1713" s="419"/>
      <c r="AQ1713" s="419"/>
      <c r="AR1713" s="419"/>
      <c r="AS1713" s="419"/>
      <c r="AT1713" s="419"/>
      <c r="AU1713" s="419"/>
      <c r="AV1713" s="419"/>
      <c r="AX1713" s="419"/>
      <c r="AY1713" s="419"/>
      <c r="AZ1713" s="419"/>
      <c r="BB1713" s="419"/>
      <c r="BC1713" s="419"/>
      <c r="BD1713" s="419"/>
      <c r="BF1713" s="419"/>
      <c r="BG1713" s="419"/>
      <c r="BH1713" s="419"/>
      <c r="BJ1713" s="419"/>
      <c r="BK1713" s="419"/>
      <c r="BL1713" s="419"/>
      <c r="BN1713" s="419"/>
      <c r="BO1713" s="419"/>
      <c r="BP1713" s="419"/>
      <c r="BR1713" s="419"/>
      <c r="BS1713" s="419"/>
      <c r="BT1713" s="419"/>
      <c r="BV1713" s="419"/>
      <c r="BW1713" s="419"/>
      <c r="BX1713" s="397"/>
      <c r="BZ1713" s="449"/>
      <c r="CB1713" s="419"/>
      <c r="CC1713" s="419"/>
      <c r="CD1713" s="419"/>
      <c r="CF1713" s="419"/>
      <c r="CG1713" s="419"/>
      <c r="CH1713" s="419"/>
    </row>
    <row r="1714" spans="3:86" ht="21" thickBot="1">
      <c r="C1714" s="425"/>
      <c r="P1714" s="431"/>
      <c r="R1714" s="419"/>
      <c r="S1714" s="446"/>
      <c r="T1714" s="419"/>
      <c r="V1714" s="196"/>
      <c r="W1714" s="419"/>
      <c r="X1714" s="419"/>
      <c r="Z1714" s="419"/>
      <c r="AA1714" s="419"/>
      <c r="AB1714" s="419"/>
      <c r="AD1714" s="419"/>
      <c r="AE1714" s="419"/>
      <c r="AF1714" s="419"/>
      <c r="AH1714" s="419"/>
      <c r="AI1714" s="419"/>
      <c r="AJ1714" s="419"/>
      <c r="AL1714" s="419"/>
      <c r="AM1714" s="419"/>
      <c r="AN1714" s="403"/>
      <c r="AO1714" s="419"/>
      <c r="AP1714" s="419"/>
      <c r="AQ1714" s="419"/>
      <c r="AR1714" s="419"/>
      <c r="AS1714" s="419"/>
      <c r="AT1714" s="419"/>
      <c r="AU1714" s="419"/>
      <c r="AV1714" s="419"/>
      <c r="AX1714" s="419"/>
      <c r="AY1714" s="419"/>
      <c r="AZ1714" s="419"/>
      <c r="BB1714" s="419"/>
      <c r="BC1714" s="419"/>
      <c r="BD1714" s="419"/>
      <c r="BF1714" s="419"/>
      <c r="BG1714" s="419"/>
      <c r="BH1714" s="419"/>
      <c r="BJ1714" s="419"/>
      <c r="BK1714" s="419"/>
      <c r="BL1714" s="419"/>
      <c r="BN1714" s="419"/>
      <c r="BO1714" s="419"/>
      <c r="BP1714" s="419"/>
      <c r="BR1714" s="419"/>
      <c r="BS1714" s="419"/>
      <c r="BT1714" s="419"/>
      <c r="BV1714" s="419"/>
      <c r="BW1714" s="419"/>
      <c r="BX1714" s="397"/>
      <c r="BZ1714" s="449"/>
      <c r="CB1714" s="419"/>
      <c r="CC1714" s="419"/>
      <c r="CD1714" s="419"/>
      <c r="CF1714" s="419"/>
      <c r="CG1714" s="419"/>
      <c r="CH1714" s="419"/>
    </row>
    <row r="1715" spans="3:86" ht="21" thickBot="1">
      <c r="C1715" s="425"/>
      <c r="P1715" s="431"/>
      <c r="R1715" s="419"/>
      <c r="S1715" s="446"/>
      <c r="T1715" s="419"/>
      <c r="V1715" s="196"/>
      <c r="W1715" s="419"/>
      <c r="X1715" s="419"/>
      <c r="Z1715" s="419"/>
      <c r="AA1715" s="419"/>
      <c r="AB1715" s="419"/>
      <c r="AD1715" s="419"/>
      <c r="AE1715" s="419"/>
      <c r="AF1715" s="419"/>
      <c r="AH1715" s="419"/>
      <c r="AI1715" s="419"/>
      <c r="AJ1715" s="419"/>
      <c r="AL1715" s="419"/>
      <c r="AM1715" s="419"/>
      <c r="AN1715" s="403"/>
      <c r="AO1715" s="419"/>
      <c r="AP1715" s="419"/>
      <c r="AQ1715" s="419"/>
      <c r="AR1715" s="419"/>
      <c r="AS1715" s="419"/>
      <c r="AT1715" s="419"/>
      <c r="AU1715" s="419"/>
      <c r="AV1715" s="419"/>
      <c r="AX1715" s="419"/>
      <c r="AY1715" s="419"/>
      <c r="AZ1715" s="419"/>
      <c r="BB1715" s="419"/>
      <c r="BC1715" s="419"/>
      <c r="BD1715" s="419"/>
      <c r="BF1715" s="419"/>
      <c r="BG1715" s="419"/>
      <c r="BH1715" s="419"/>
      <c r="BJ1715" s="419"/>
      <c r="BK1715" s="419"/>
      <c r="BL1715" s="419"/>
      <c r="BN1715" s="419"/>
      <c r="BO1715" s="419"/>
      <c r="BP1715" s="419"/>
      <c r="BR1715" s="419"/>
      <c r="BS1715" s="419"/>
      <c r="BT1715" s="419"/>
      <c r="BV1715" s="419"/>
      <c r="BW1715" s="419"/>
      <c r="BX1715" s="397"/>
      <c r="BZ1715" s="449"/>
      <c r="CB1715" s="419"/>
      <c r="CC1715" s="419"/>
      <c r="CD1715" s="419"/>
      <c r="CF1715" s="419"/>
      <c r="CG1715" s="419"/>
      <c r="CH1715" s="419"/>
    </row>
    <row r="1716" spans="3:86" ht="21" thickBot="1">
      <c r="C1716" s="425"/>
      <c r="P1716" s="431"/>
      <c r="R1716" s="419"/>
      <c r="S1716" s="446"/>
      <c r="T1716" s="419"/>
      <c r="V1716" s="196"/>
      <c r="W1716" s="419"/>
      <c r="X1716" s="419"/>
      <c r="Z1716" s="419"/>
      <c r="AA1716" s="419"/>
      <c r="AB1716" s="419"/>
      <c r="AD1716" s="419"/>
      <c r="AE1716" s="419"/>
      <c r="AF1716" s="419"/>
      <c r="AH1716" s="419"/>
      <c r="AI1716" s="419"/>
      <c r="AJ1716" s="419"/>
      <c r="AL1716" s="419"/>
      <c r="AM1716" s="419"/>
      <c r="AN1716" s="403"/>
      <c r="AO1716" s="419"/>
      <c r="AP1716" s="419"/>
      <c r="AQ1716" s="419"/>
      <c r="AR1716" s="419"/>
      <c r="AS1716" s="419"/>
      <c r="AT1716" s="419"/>
      <c r="AU1716" s="419"/>
      <c r="AV1716" s="419"/>
      <c r="AX1716" s="419"/>
      <c r="AY1716" s="419"/>
      <c r="AZ1716" s="419"/>
      <c r="BB1716" s="419"/>
      <c r="BC1716" s="419"/>
      <c r="BD1716" s="419"/>
      <c r="BF1716" s="419"/>
      <c r="BG1716" s="419"/>
      <c r="BH1716" s="419"/>
      <c r="BJ1716" s="419"/>
      <c r="BK1716" s="419"/>
      <c r="BL1716" s="419"/>
      <c r="BN1716" s="419"/>
      <c r="BO1716" s="419"/>
      <c r="BP1716" s="419"/>
      <c r="BR1716" s="419"/>
      <c r="BS1716" s="419"/>
      <c r="BT1716" s="419"/>
      <c r="BV1716" s="419"/>
      <c r="BW1716" s="419"/>
      <c r="BX1716" s="397"/>
      <c r="BZ1716" s="449"/>
      <c r="CB1716" s="419"/>
      <c r="CC1716" s="419"/>
      <c r="CD1716" s="419"/>
      <c r="CF1716" s="419"/>
      <c r="CG1716" s="419"/>
      <c r="CH1716" s="419"/>
    </row>
    <row r="1717" spans="3:86" ht="21" thickBot="1">
      <c r="C1717" s="425"/>
      <c r="P1717" s="431"/>
      <c r="R1717" s="419"/>
      <c r="S1717" s="446"/>
      <c r="T1717" s="419"/>
      <c r="V1717" s="196"/>
      <c r="W1717" s="419"/>
      <c r="X1717" s="419"/>
      <c r="Z1717" s="419"/>
      <c r="AA1717" s="419"/>
      <c r="AB1717" s="419"/>
      <c r="AD1717" s="419"/>
      <c r="AE1717" s="419"/>
      <c r="AF1717" s="419"/>
      <c r="AH1717" s="419"/>
      <c r="AI1717" s="419"/>
      <c r="AJ1717" s="419"/>
      <c r="AL1717" s="419"/>
      <c r="AM1717" s="419"/>
      <c r="AN1717" s="403"/>
      <c r="AO1717" s="419"/>
      <c r="AP1717" s="419"/>
      <c r="AQ1717" s="419"/>
      <c r="AR1717" s="419"/>
      <c r="AS1717" s="419"/>
      <c r="AT1717" s="419"/>
      <c r="AU1717" s="419"/>
      <c r="AV1717" s="419"/>
      <c r="AX1717" s="419"/>
      <c r="AY1717" s="419"/>
      <c r="AZ1717" s="419"/>
      <c r="BB1717" s="419"/>
      <c r="BC1717" s="419"/>
      <c r="BD1717" s="419"/>
      <c r="BF1717" s="419"/>
      <c r="BG1717" s="419"/>
      <c r="BH1717" s="419"/>
      <c r="BJ1717" s="419"/>
      <c r="BK1717" s="419"/>
      <c r="BL1717" s="419"/>
      <c r="BN1717" s="419"/>
      <c r="BO1717" s="419"/>
      <c r="BP1717" s="419"/>
      <c r="BR1717" s="419"/>
      <c r="BS1717" s="419"/>
      <c r="BT1717" s="419"/>
      <c r="BV1717" s="419"/>
      <c r="BW1717" s="419"/>
      <c r="BX1717" s="397"/>
      <c r="BZ1717" s="449"/>
      <c r="CB1717" s="419"/>
      <c r="CC1717" s="419"/>
      <c r="CD1717" s="419"/>
      <c r="CF1717" s="419"/>
      <c r="CG1717" s="419"/>
      <c r="CH1717" s="419"/>
    </row>
    <row r="1718" spans="3:86" ht="21" thickBot="1">
      <c r="C1718" s="425"/>
      <c r="P1718" s="431"/>
      <c r="R1718" s="419"/>
      <c r="S1718" s="446"/>
      <c r="T1718" s="419"/>
      <c r="V1718" s="196"/>
      <c r="W1718" s="419"/>
      <c r="X1718" s="419"/>
      <c r="Z1718" s="419"/>
      <c r="AA1718" s="419"/>
      <c r="AB1718" s="419"/>
      <c r="AD1718" s="419"/>
      <c r="AE1718" s="419"/>
      <c r="AF1718" s="419"/>
      <c r="AH1718" s="419"/>
      <c r="AI1718" s="419"/>
      <c r="AJ1718" s="419"/>
      <c r="AL1718" s="419"/>
      <c r="AM1718" s="419"/>
      <c r="AN1718" s="403"/>
      <c r="AO1718" s="419"/>
      <c r="AP1718" s="419"/>
      <c r="AQ1718" s="419"/>
      <c r="AR1718" s="419"/>
      <c r="AS1718" s="419"/>
      <c r="AT1718" s="419"/>
      <c r="AU1718" s="419"/>
      <c r="AV1718" s="419"/>
      <c r="AX1718" s="419"/>
      <c r="AY1718" s="419"/>
      <c r="AZ1718" s="419"/>
      <c r="BB1718" s="419"/>
      <c r="BC1718" s="419"/>
      <c r="BD1718" s="419"/>
      <c r="BF1718" s="419"/>
      <c r="BG1718" s="419"/>
      <c r="BH1718" s="419"/>
      <c r="BJ1718" s="419"/>
      <c r="BK1718" s="419"/>
      <c r="BL1718" s="419"/>
      <c r="BN1718" s="419"/>
      <c r="BO1718" s="419"/>
      <c r="BP1718" s="419"/>
      <c r="BR1718" s="419"/>
      <c r="BS1718" s="419"/>
      <c r="BT1718" s="419"/>
      <c r="BV1718" s="419"/>
      <c r="BW1718" s="419"/>
      <c r="BX1718" s="397"/>
      <c r="BZ1718" s="449"/>
      <c r="CB1718" s="419"/>
      <c r="CC1718" s="419"/>
      <c r="CD1718" s="419"/>
      <c r="CF1718" s="419"/>
      <c r="CG1718" s="419"/>
      <c r="CH1718" s="419"/>
    </row>
    <row r="1719" spans="3:86" ht="21" thickBot="1">
      <c r="C1719" s="425"/>
      <c r="P1719" s="431"/>
      <c r="R1719" s="419"/>
      <c r="S1719" s="446"/>
      <c r="T1719" s="419"/>
      <c r="V1719" s="196"/>
      <c r="W1719" s="419"/>
      <c r="X1719" s="419"/>
      <c r="Z1719" s="419"/>
      <c r="AA1719" s="419"/>
      <c r="AB1719" s="419"/>
      <c r="AD1719" s="419"/>
      <c r="AE1719" s="419"/>
      <c r="AF1719" s="419"/>
      <c r="AH1719" s="419"/>
      <c r="AI1719" s="419"/>
      <c r="AJ1719" s="419"/>
      <c r="AL1719" s="419"/>
      <c r="AM1719" s="419"/>
      <c r="AN1719" s="403"/>
      <c r="AO1719" s="419"/>
      <c r="AP1719" s="419"/>
      <c r="AQ1719" s="419"/>
      <c r="AR1719" s="419"/>
      <c r="AS1719" s="419"/>
      <c r="AT1719" s="419"/>
      <c r="AU1719" s="419"/>
      <c r="AV1719" s="419"/>
      <c r="AX1719" s="419"/>
      <c r="AY1719" s="419"/>
      <c r="AZ1719" s="419"/>
      <c r="BB1719" s="419"/>
      <c r="BC1719" s="419"/>
      <c r="BD1719" s="419"/>
      <c r="BF1719" s="419"/>
      <c r="BG1719" s="419"/>
      <c r="BH1719" s="419"/>
      <c r="BJ1719" s="419"/>
      <c r="BK1719" s="419"/>
      <c r="BL1719" s="419"/>
      <c r="BN1719" s="419"/>
      <c r="BO1719" s="419"/>
      <c r="BP1719" s="419"/>
      <c r="BR1719" s="419"/>
      <c r="BS1719" s="419"/>
      <c r="BT1719" s="419"/>
      <c r="BV1719" s="419"/>
      <c r="BW1719" s="419"/>
      <c r="BX1719" s="397"/>
      <c r="BZ1719" s="449"/>
      <c r="CB1719" s="419"/>
      <c r="CC1719" s="419"/>
      <c r="CD1719" s="419"/>
      <c r="CF1719" s="419"/>
      <c r="CG1719" s="419"/>
      <c r="CH1719" s="419"/>
    </row>
    <row r="1720" spans="3:86" ht="21" thickBot="1">
      <c r="C1720" s="425"/>
      <c r="P1720" s="431"/>
      <c r="R1720" s="419"/>
      <c r="S1720" s="446"/>
      <c r="T1720" s="419"/>
      <c r="V1720" s="196"/>
      <c r="W1720" s="419"/>
      <c r="X1720" s="419"/>
      <c r="Z1720" s="419"/>
      <c r="AA1720" s="419"/>
      <c r="AB1720" s="419"/>
      <c r="AD1720" s="419"/>
      <c r="AE1720" s="419"/>
      <c r="AF1720" s="419"/>
      <c r="AH1720" s="419"/>
      <c r="AI1720" s="419"/>
      <c r="AJ1720" s="419"/>
      <c r="AL1720" s="419"/>
      <c r="AM1720" s="419"/>
      <c r="AN1720" s="403"/>
      <c r="AO1720" s="419"/>
      <c r="AP1720" s="419"/>
      <c r="AQ1720" s="419"/>
      <c r="AR1720" s="419"/>
      <c r="AS1720" s="419"/>
      <c r="AT1720" s="419"/>
      <c r="AU1720" s="419"/>
      <c r="AV1720" s="419"/>
      <c r="AX1720" s="419"/>
      <c r="AY1720" s="419"/>
      <c r="AZ1720" s="419"/>
      <c r="BB1720" s="419"/>
      <c r="BC1720" s="419"/>
      <c r="BD1720" s="419"/>
      <c r="BF1720" s="419"/>
      <c r="BG1720" s="419"/>
      <c r="BH1720" s="419"/>
      <c r="BJ1720" s="419"/>
      <c r="BK1720" s="419"/>
      <c r="BL1720" s="419"/>
      <c r="BN1720" s="419"/>
      <c r="BO1720" s="419"/>
      <c r="BP1720" s="419"/>
      <c r="BR1720" s="419"/>
      <c r="BS1720" s="419"/>
      <c r="BT1720" s="419"/>
      <c r="BV1720" s="419"/>
      <c r="BW1720" s="419"/>
      <c r="BX1720" s="397"/>
      <c r="BZ1720" s="449"/>
      <c r="CB1720" s="419"/>
      <c r="CC1720" s="419"/>
      <c r="CD1720" s="419"/>
      <c r="CF1720" s="419"/>
      <c r="CG1720" s="419"/>
      <c r="CH1720" s="419"/>
    </row>
    <row r="1721" spans="3:86" ht="21" thickBot="1">
      <c r="C1721" s="425"/>
      <c r="P1721" s="431"/>
      <c r="R1721" s="419"/>
      <c r="S1721" s="446"/>
      <c r="T1721" s="419"/>
      <c r="V1721" s="196"/>
      <c r="W1721" s="419"/>
      <c r="X1721" s="419"/>
      <c r="Z1721" s="419"/>
      <c r="AA1721" s="419"/>
      <c r="AB1721" s="419"/>
      <c r="AD1721" s="419"/>
      <c r="AE1721" s="419"/>
      <c r="AF1721" s="419"/>
      <c r="AH1721" s="419"/>
      <c r="AI1721" s="419"/>
      <c r="AJ1721" s="419"/>
      <c r="AL1721" s="419"/>
      <c r="AM1721" s="419"/>
      <c r="AN1721" s="403"/>
      <c r="AO1721" s="419"/>
      <c r="AP1721" s="419"/>
      <c r="AQ1721" s="419"/>
      <c r="AR1721" s="419"/>
      <c r="AS1721" s="419"/>
      <c r="AT1721" s="419"/>
      <c r="AU1721" s="419"/>
      <c r="AV1721" s="419"/>
      <c r="AX1721" s="419"/>
      <c r="AY1721" s="419"/>
      <c r="AZ1721" s="419"/>
      <c r="BB1721" s="419"/>
      <c r="BC1721" s="419"/>
      <c r="BD1721" s="419"/>
      <c r="BF1721" s="419"/>
      <c r="BG1721" s="419"/>
      <c r="BH1721" s="419"/>
      <c r="BJ1721" s="419"/>
      <c r="BK1721" s="419"/>
      <c r="BL1721" s="419"/>
      <c r="BN1721" s="419"/>
      <c r="BO1721" s="419"/>
      <c r="BP1721" s="419"/>
      <c r="BR1721" s="419"/>
      <c r="BS1721" s="419"/>
      <c r="BT1721" s="419"/>
      <c r="BV1721" s="419"/>
      <c r="BW1721" s="419"/>
      <c r="BX1721" s="397"/>
      <c r="BZ1721" s="449"/>
      <c r="CB1721" s="419"/>
      <c r="CC1721" s="419"/>
      <c r="CD1721" s="419"/>
      <c r="CF1721" s="419"/>
      <c r="CG1721" s="419"/>
      <c r="CH1721" s="419"/>
    </row>
    <row r="1722" spans="3:86" ht="21" thickBot="1">
      <c r="C1722" s="425"/>
      <c r="P1722" s="431"/>
      <c r="R1722" s="419"/>
      <c r="S1722" s="446"/>
      <c r="T1722" s="419"/>
      <c r="V1722" s="196"/>
      <c r="W1722" s="419"/>
      <c r="X1722" s="419"/>
      <c r="Z1722" s="419"/>
      <c r="AA1722" s="419"/>
      <c r="AB1722" s="419"/>
      <c r="AD1722" s="419"/>
      <c r="AE1722" s="419"/>
      <c r="AF1722" s="419"/>
      <c r="AH1722" s="419"/>
      <c r="AI1722" s="419"/>
      <c r="AJ1722" s="419"/>
      <c r="AL1722" s="419"/>
      <c r="AM1722" s="419"/>
      <c r="AN1722" s="403"/>
      <c r="AO1722" s="419"/>
      <c r="AP1722" s="419"/>
      <c r="AQ1722" s="419"/>
      <c r="AR1722" s="419"/>
      <c r="AS1722" s="419"/>
      <c r="AT1722" s="419"/>
      <c r="AU1722" s="419"/>
      <c r="AV1722" s="419"/>
      <c r="AX1722" s="419"/>
      <c r="AY1722" s="419"/>
      <c r="AZ1722" s="419"/>
      <c r="BB1722" s="419"/>
      <c r="BC1722" s="419"/>
      <c r="BD1722" s="419"/>
      <c r="BF1722" s="419"/>
      <c r="BG1722" s="419"/>
      <c r="BH1722" s="419"/>
      <c r="BJ1722" s="419"/>
      <c r="BK1722" s="419"/>
      <c r="BL1722" s="419"/>
      <c r="BN1722" s="419"/>
      <c r="BO1722" s="419"/>
      <c r="BP1722" s="419"/>
      <c r="BR1722" s="419"/>
      <c r="BS1722" s="419"/>
      <c r="BT1722" s="419"/>
      <c r="BV1722" s="419"/>
      <c r="BW1722" s="419"/>
      <c r="BX1722" s="397"/>
      <c r="BZ1722" s="449"/>
      <c r="CB1722" s="419"/>
      <c r="CC1722" s="419"/>
      <c r="CD1722" s="419"/>
      <c r="CF1722" s="419"/>
      <c r="CG1722" s="419"/>
      <c r="CH1722" s="419"/>
    </row>
    <row r="1723" spans="3:86" ht="21" thickBot="1">
      <c r="C1723" s="425"/>
      <c r="P1723" s="431"/>
      <c r="R1723" s="419"/>
      <c r="S1723" s="446"/>
      <c r="T1723" s="419"/>
      <c r="V1723" s="196"/>
      <c r="W1723" s="419"/>
      <c r="X1723" s="419"/>
      <c r="Z1723" s="419"/>
      <c r="AA1723" s="419"/>
      <c r="AB1723" s="419"/>
      <c r="AD1723" s="419"/>
      <c r="AE1723" s="419"/>
      <c r="AF1723" s="419"/>
      <c r="AH1723" s="419"/>
      <c r="AI1723" s="419"/>
      <c r="AJ1723" s="419"/>
      <c r="AL1723" s="419"/>
      <c r="AM1723" s="419"/>
      <c r="AN1723" s="403"/>
      <c r="AO1723" s="419"/>
      <c r="AP1723" s="419"/>
      <c r="AQ1723" s="419"/>
      <c r="AR1723" s="419"/>
      <c r="AS1723" s="419"/>
      <c r="AT1723" s="419"/>
      <c r="AU1723" s="419"/>
      <c r="AV1723" s="419"/>
      <c r="AX1723" s="419"/>
      <c r="AY1723" s="419"/>
      <c r="AZ1723" s="419"/>
      <c r="BB1723" s="419"/>
      <c r="BC1723" s="419"/>
      <c r="BD1723" s="419"/>
      <c r="BF1723" s="419"/>
      <c r="BG1723" s="419"/>
      <c r="BH1723" s="419"/>
      <c r="BJ1723" s="419"/>
      <c r="BK1723" s="419"/>
      <c r="BL1723" s="419"/>
      <c r="BN1723" s="419"/>
      <c r="BO1723" s="419"/>
      <c r="BP1723" s="419"/>
      <c r="BR1723" s="419"/>
      <c r="BS1723" s="419"/>
      <c r="BT1723" s="419"/>
      <c r="BV1723" s="419"/>
      <c r="BW1723" s="419"/>
      <c r="BX1723" s="397"/>
      <c r="BZ1723" s="449"/>
      <c r="CB1723" s="419"/>
      <c r="CC1723" s="419"/>
      <c r="CD1723" s="419"/>
      <c r="CF1723" s="419"/>
      <c r="CG1723" s="419"/>
      <c r="CH1723" s="419"/>
    </row>
    <row r="1724" spans="3:86" ht="21" thickBot="1">
      <c r="C1724" s="425"/>
      <c r="P1724" s="431"/>
      <c r="R1724" s="419"/>
      <c r="S1724" s="446"/>
      <c r="T1724" s="419"/>
      <c r="V1724" s="196"/>
      <c r="W1724" s="419"/>
      <c r="X1724" s="419"/>
      <c r="Z1724" s="419"/>
      <c r="AA1724" s="419"/>
      <c r="AB1724" s="419"/>
      <c r="AD1724" s="419"/>
      <c r="AE1724" s="419"/>
      <c r="AF1724" s="419"/>
      <c r="AH1724" s="419"/>
      <c r="AI1724" s="419"/>
      <c r="AJ1724" s="419"/>
      <c r="AL1724" s="419"/>
      <c r="AM1724" s="419"/>
      <c r="AN1724" s="403"/>
      <c r="AO1724" s="419"/>
      <c r="AP1724" s="419"/>
      <c r="AQ1724" s="419"/>
      <c r="AR1724" s="419"/>
      <c r="AS1724" s="419"/>
      <c r="AT1724" s="419"/>
      <c r="AU1724" s="419"/>
      <c r="AV1724" s="419"/>
      <c r="AX1724" s="419"/>
      <c r="AY1724" s="419"/>
      <c r="AZ1724" s="419"/>
      <c r="BB1724" s="419"/>
      <c r="BC1724" s="419"/>
      <c r="BD1724" s="419"/>
      <c r="BF1724" s="419"/>
      <c r="BG1724" s="419"/>
      <c r="BH1724" s="419"/>
      <c r="BJ1724" s="419"/>
      <c r="BK1724" s="419"/>
      <c r="BL1724" s="419"/>
      <c r="BN1724" s="419"/>
      <c r="BO1724" s="419"/>
      <c r="BP1724" s="419"/>
      <c r="BR1724" s="419"/>
      <c r="BS1724" s="419"/>
      <c r="BT1724" s="419"/>
      <c r="BV1724" s="419"/>
      <c r="BW1724" s="419"/>
      <c r="BX1724" s="397"/>
      <c r="BZ1724" s="449"/>
      <c r="CB1724" s="419"/>
      <c r="CC1724" s="419"/>
      <c r="CD1724" s="419"/>
      <c r="CF1724" s="419"/>
      <c r="CG1724" s="419"/>
      <c r="CH1724" s="419"/>
    </row>
    <row r="1725" spans="3:86" ht="21" thickBot="1">
      <c r="C1725" s="425"/>
      <c r="P1725" s="431"/>
      <c r="R1725" s="419"/>
      <c r="S1725" s="446"/>
      <c r="T1725" s="419"/>
      <c r="V1725" s="196"/>
      <c r="W1725" s="419"/>
      <c r="X1725" s="419"/>
      <c r="Z1725" s="419"/>
      <c r="AA1725" s="419"/>
      <c r="AB1725" s="419"/>
      <c r="AD1725" s="419"/>
      <c r="AE1725" s="419"/>
      <c r="AF1725" s="419"/>
      <c r="AH1725" s="419"/>
      <c r="AI1725" s="419"/>
      <c r="AJ1725" s="419"/>
      <c r="AL1725" s="419"/>
      <c r="AM1725" s="419"/>
      <c r="AN1725" s="403"/>
      <c r="AO1725" s="419"/>
      <c r="AP1725" s="419"/>
      <c r="AQ1725" s="419"/>
      <c r="AR1725" s="419"/>
      <c r="AS1725" s="419"/>
      <c r="AT1725" s="419"/>
      <c r="AU1725" s="419"/>
      <c r="AV1725" s="419"/>
      <c r="AX1725" s="419"/>
      <c r="AY1725" s="419"/>
      <c r="AZ1725" s="419"/>
      <c r="BB1725" s="419"/>
      <c r="BC1725" s="419"/>
      <c r="BD1725" s="419"/>
      <c r="BF1725" s="419"/>
      <c r="BG1725" s="419"/>
      <c r="BH1725" s="419"/>
      <c r="BJ1725" s="419"/>
      <c r="BK1725" s="419"/>
      <c r="BL1725" s="419"/>
      <c r="BN1725" s="419"/>
      <c r="BO1725" s="419"/>
      <c r="BP1725" s="419"/>
      <c r="BR1725" s="419"/>
      <c r="BS1725" s="419"/>
      <c r="BT1725" s="419"/>
      <c r="BV1725" s="419"/>
      <c r="BW1725" s="419"/>
      <c r="BX1725" s="397"/>
      <c r="BZ1725" s="449"/>
      <c r="CB1725" s="419"/>
      <c r="CC1725" s="419"/>
      <c r="CD1725" s="419"/>
      <c r="CF1725" s="419"/>
      <c r="CG1725" s="419"/>
      <c r="CH1725" s="419"/>
    </row>
    <row r="1726" spans="3:86" ht="21" thickBot="1">
      <c r="C1726" s="425"/>
      <c r="P1726" s="431"/>
      <c r="R1726" s="419"/>
      <c r="S1726" s="446"/>
      <c r="T1726" s="419"/>
      <c r="V1726" s="196"/>
      <c r="W1726" s="419"/>
      <c r="X1726" s="419"/>
      <c r="Z1726" s="419"/>
      <c r="AA1726" s="419"/>
      <c r="AB1726" s="419"/>
      <c r="AD1726" s="419"/>
      <c r="AE1726" s="419"/>
      <c r="AF1726" s="419"/>
      <c r="AH1726" s="419"/>
      <c r="AI1726" s="419"/>
      <c r="AJ1726" s="419"/>
      <c r="AL1726" s="419"/>
      <c r="AM1726" s="419"/>
      <c r="AN1726" s="403"/>
      <c r="AO1726" s="419"/>
      <c r="AP1726" s="419"/>
      <c r="AQ1726" s="419"/>
      <c r="AR1726" s="419"/>
      <c r="AS1726" s="419"/>
      <c r="AT1726" s="419"/>
      <c r="AU1726" s="419"/>
      <c r="AV1726" s="419"/>
      <c r="AX1726" s="419"/>
      <c r="AY1726" s="419"/>
      <c r="AZ1726" s="419"/>
      <c r="BB1726" s="419"/>
      <c r="BC1726" s="419"/>
      <c r="BD1726" s="419"/>
      <c r="BF1726" s="419"/>
      <c r="BG1726" s="419"/>
      <c r="BH1726" s="419"/>
      <c r="BJ1726" s="419"/>
      <c r="BK1726" s="419"/>
      <c r="BL1726" s="419"/>
      <c r="BN1726" s="419"/>
      <c r="BO1726" s="419"/>
      <c r="BP1726" s="419"/>
      <c r="BR1726" s="419"/>
      <c r="BS1726" s="419"/>
      <c r="BT1726" s="419"/>
      <c r="BV1726" s="419"/>
      <c r="BW1726" s="419"/>
      <c r="BX1726" s="397"/>
      <c r="BZ1726" s="449"/>
      <c r="CB1726" s="419"/>
      <c r="CC1726" s="419"/>
      <c r="CD1726" s="419"/>
      <c r="CF1726" s="419"/>
      <c r="CG1726" s="419"/>
      <c r="CH1726" s="419"/>
    </row>
    <row r="1727" spans="3:86" ht="21" thickBot="1">
      <c r="C1727" s="425"/>
      <c r="P1727" s="431"/>
      <c r="R1727" s="419"/>
      <c r="S1727" s="446"/>
      <c r="T1727" s="419"/>
      <c r="V1727" s="196"/>
      <c r="W1727" s="419"/>
      <c r="X1727" s="419"/>
      <c r="Z1727" s="419"/>
      <c r="AA1727" s="419"/>
      <c r="AB1727" s="419"/>
      <c r="AD1727" s="419"/>
      <c r="AE1727" s="419"/>
      <c r="AF1727" s="419"/>
      <c r="AH1727" s="419"/>
      <c r="AI1727" s="419"/>
      <c r="AJ1727" s="419"/>
      <c r="AL1727" s="419"/>
      <c r="AM1727" s="419"/>
      <c r="AN1727" s="403"/>
      <c r="AO1727" s="419"/>
      <c r="AP1727" s="419"/>
      <c r="AQ1727" s="419"/>
      <c r="AR1727" s="419"/>
      <c r="AS1727" s="419"/>
      <c r="AT1727" s="419"/>
      <c r="AU1727" s="419"/>
      <c r="AV1727" s="419"/>
      <c r="AX1727" s="419"/>
      <c r="AY1727" s="419"/>
      <c r="AZ1727" s="419"/>
      <c r="BB1727" s="419"/>
      <c r="BC1727" s="419"/>
      <c r="BD1727" s="419"/>
      <c r="BF1727" s="419"/>
      <c r="BG1727" s="419"/>
      <c r="BH1727" s="419"/>
      <c r="BJ1727" s="419"/>
      <c r="BK1727" s="419"/>
      <c r="BL1727" s="419"/>
      <c r="BN1727" s="419"/>
      <c r="BO1727" s="419"/>
      <c r="BP1727" s="419"/>
      <c r="BR1727" s="419"/>
      <c r="BS1727" s="419"/>
      <c r="BT1727" s="419"/>
      <c r="BV1727" s="419"/>
      <c r="BW1727" s="419"/>
      <c r="BX1727" s="397"/>
      <c r="BZ1727" s="449"/>
      <c r="CB1727" s="419"/>
      <c r="CC1727" s="419"/>
      <c r="CD1727" s="419"/>
      <c r="CF1727" s="419"/>
      <c r="CG1727" s="419"/>
      <c r="CH1727" s="419"/>
    </row>
    <row r="1728" spans="3:86" ht="21" thickBot="1">
      <c r="C1728" s="425"/>
      <c r="P1728" s="431"/>
      <c r="R1728" s="419"/>
      <c r="S1728" s="446"/>
      <c r="T1728" s="419"/>
      <c r="V1728" s="196"/>
      <c r="W1728" s="419"/>
      <c r="X1728" s="419"/>
      <c r="Z1728" s="419"/>
      <c r="AA1728" s="419"/>
      <c r="AB1728" s="419"/>
      <c r="AD1728" s="419"/>
      <c r="AE1728" s="419"/>
      <c r="AF1728" s="419"/>
      <c r="AH1728" s="419"/>
      <c r="AI1728" s="419"/>
      <c r="AJ1728" s="419"/>
      <c r="AL1728" s="419"/>
      <c r="AM1728" s="419"/>
      <c r="AN1728" s="403"/>
      <c r="AO1728" s="419"/>
      <c r="AP1728" s="419"/>
      <c r="AQ1728" s="419"/>
      <c r="AR1728" s="419"/>
      <c r="AS1728" s="419"/>
      <c r="AT1728" s="419"/>
      <c r="AU1728" s="419"/>
      <c r="AV1728" s="419"/>
      <c r="AX1728" s="419"/>
      <c r="AY1728" s="419"/>
      <c r="AZ1728" s="419"/>
      <c r="BB1728" s="419"/>
      <c r="BC1728" s="419"/>
      <c r="BD1728" s="419"/>
      <c r="BF1728" s="419"/>
      <c r="BG1728" s="419"/>
      <c r="BH1728" s="419"/>
      <c r="BJ1728" s="419"/>
      <c r="BK1728" s="419"/>
      <c r="BL1728" s="419"/>
      <c r="BN1728" s="419"/>
      <c r="BO1728" s="419"/>
      <c r="BP1728" s="419"/>
      <c r="BR1728" s="419"/>
      <c r="BS1728" s="419"/>
      <c r="BT1728" s="419"/>
      <c r="BV1728" s="419"/>
      <c r="BW1728" s="419"/>
      <c r="BX1728" s="397"/>
      <c r="BZ1728" s="449"/>
      <c r="CB1728" s="419"/>
      <c r="CC1728" s="419"/>
      <c r="CD1728" s="419"/>
      <c r="CF1728" s="419"/>
      <c r="CG1728" s="419"/>
      <c r="CH1728" s="419"/>
    </row>
    <row r="1729" spans="3:86" ht="21" thickBot="1">
      <c r="C1729" s="425"/>
      <c r="P1729" s="431"/>
      <c r="R1729" s="419"/>
      <c r="S1729" s="446"/>
      <c r="T1729" s="419"/>
      <c r="V1729" s="196"/>
      <c r="W1729" s="419"/>
      <c r="X1729" s="419"/>
      <c r="Z1729" s="419"/>
      <c r="AA1729" s="419"/>
      <c r="AB1729" s="419"/>
      <c r="AD1729" s="419"/>
      <c r="AE1729" s="419"/>
      <c r="AF1729" s="419"/>
      <c r="AH1729" s="419"/>
      <c r="AI1729" s="419"/>
      <c r="AJ1729" s="419"/>
      <c r="AL1729" s="419"/>
      <c r="AM1729" s="419"/>
      <c r="AN1729" s="403"/>
      <c r="AO1729" s="419"/>
      <c r="AP1729" s="419"/>
      <c r="AQ1729" s="419"/>
      <c r="AR1729" s="419"/>
      <c r="AS1729" s="419"/>
      <c r="AT1729" s="419"/>
      <c r="AU1729" s="419"/>
      <c r="AV1729" s="419"/>
      <c r="AX1729" s="419"/>
      <c r="AY1729" s="419"/>
      <c r="AZ1729" s="419"/>
      <c r="BB1729" s="419"/>
      <c r="BC1729" s="419"/>
      <c r="BD1729" s="419"/>
      <c r="BF1729" s="419"/>
      <c r="BG1729" s="419"/>
      <c r="BH1729" s="419"/>
      <c r="BJ1729" s="419"/>
      <c r="BK1729" s="419"/>
      <c r="BL1729" s="419"/>
      <c r="BN1729" s="419"/>
      <c r="BO1729" s="419"/>
      <c r="BP1729" s="419"/>
      <c r="BR1729" s="419"/>
      <c r="BS1729" s="419"/>
      <c r="BT1729" s="419"/>
      <c r="BV1729" s="419"/>
      <c r="BW1729" s="419"/>
      <c r="BX1729" s="397"/>
      <c r="BZ1729" s="449"/>
      <c r="CB1729" s="419"/>
      <c r="CC1729" s="419"/>
      <c r="CD1729" s="419"/>
      <c r="CF1729" s="419"/>
      <c r="CG1729" s="419"/>
      <c r="CH1729" s="419"/>
    </row>
    <row r="1730" spans="3:86" ht="21" thickBot="1">
      <c r="C1730" s="425"/>
      <c r="P1730" s="431"/>
      <c r="R1730" s="419"/>
      <c r="S1730" s="446"/>
      <c r="T1730" s="419"/>
      <c r="V1730" s="196"/>
      <c r="W1730" s="419"/>
      <c r="X1730" s="419"/>
      <c r="Z1730" s="419"/>
      <c r="AA1730" s="419"/>
      <c r="AB1730" s="419"/>
      <c r="AD1730" s="419"/>
      <c r="AE1730" s="419"/>
      <c r="AF1730" s="419"/>
      <c r="AH1730" s="419"/>
      <c r="AI1730" s="419"/>
      <c r="AJ1730" s="419"/>
      <c r="AL1730" s="419"/>
      <c r="AM1730" s="419"/>
      <c r="AN1730" s="403"/>
      <c r="AO1730" s="419"/>
      <c r="AP1730" s="419"/>
      <c r="AQ1730" s="419"/>
      <c r="AR1730" s="419"/>
      <c r="AS1730" s="419"/>
      <c r="AT1730" s="419"/>
      <c r="AU1730" s="419"/>
      <c r="AV1730" s="419"/>
      <c r="AX1730" s="419"/>
      <c r="AY1730" s="419"/>
      <c r="AZ1730" s="419"/>
      <c r="BB1730" s="419"/>
      <c r="BC1730" s="419"/>
      <c r="BD1730" s="419"/>
      <c r="BF1730" s="419"/>
      <c r="BG1730" s="419"/>
      <c r="BH1730" s="419"/>
      <c r="BJ1730" s="419"/>
      <c r="BK1730" s="419"/>
      <c r="BL1730" s="419"/>
      <c r="BN1730" s="419"/>
      <c r="BO1730" s="419"/>
      <c r="BP1730" s="419"/>
      <c r="BR1730" s="419"/>
      <c r="BS1730" s="419"/>
      <c r="BT1730" s="419"/>
      <c r="BV1730" s="419"/>
      <c r="BW1730" s="419"/>
      <c r="BX1730" s="397"/>
      <c r="BZ1730" s="449"/>
      <c r="CB1730" s="419"/>
      <c r="CC1730" s="419"/>
      <c r="CD1730" s="419"/>
      <c r="CF1730" s="419"/>
      <c r="CG1730" s="419"/>
      <c r="CH1730" s="419"/>
    </row>
    <row r="1731" spans="3:86" ht="21" thickBot="1">
      <c r="C1731" s="425"/>
      <c r="P1731" s="431"/>
      <c r="R1731" s="419"/>
      <c r="S1731" s="446"/>
      <c r="T1731" s="419"/>
      <c r="V1731" s="196"/>
      <c r="W1731" s="419"/>
      <c r="X1731" s="419"/>
      <c r="Z1731" s="419"/>
      <c r="AA1731" s="419"/>
      <c r="AB1731" s="419"/>
      <c r="AD1731" s="419"/>
      <c r="AE1731" s="419"/>
      <c r="AF1731" s="419"/>
      <c r="AH1731" s="419"/>
      <c r="AI1731" s="419"/>
      <c r="AJ1731" s="419"/>
      <c r="AL1731" s="419"/>
      <c r="AM1731" s="419"/>
      <c r="AN1731" s="403"/>
      <c r="AO1731" s="419"/>
      <c r="AP1731" s="419"/>
      <c r="AQ1731" s="419"/>
      <c r="AR1731" s="419"/>
      <c r="AS1731" s="419"/>
      <c r="AT1731" s="419"/>
      <c r="AU1731" s="419"/>
      <c r="AV1731" s="419"/>
      <c r="AX1731" s="419"/>
      <c r="AY1731" s="419"/>
      <c r="AZ1731" s="419"/>
      <c r="BB1731" s="419"/>
      <c r="BC1731" s="419"/>
      <c r="BD1731" s="419"/>
      <c r="BF1731" s="419"/>
      <c r="BG1731" s="419"/>
      <c r="BH1731" s="419"/>
      <c r="BJ1731" s="419"/>
      <c r="BK1731" s="419"/>
      <c r="BL1731" s="419"/>
      <c r="BN1731" s="419"/>
      <c r="BO1731" s="419"/>
      <c r="BP1731" s="419"/>
      <c r="BR1731" s="419"/>
      <c r="BS1731" s="419"/>
      <c r="BT1731" s="419"/>
      <c r="BV1731" s="419"/>
      <c r="BW1731" s="419"/>
      <c r="BX1731" s="397"/>
      <c r="BZ1731" s="449"/>
      <c r="CB1731" s="419"/>
      <c r="CC1731" s="419"/>
      <c r="CD1731" s="419"/>
      <c r="CF1731" s="419"/>
      <c r="CG1731" s="419"/>
      <c r="CH1731" s="419"/>
    </row>
    <row r="1732" spans="3:86" ht="21" thickBot="1">
      <c r="C1732" s="425"/>
      <c r="P1732" s="431"/>
      <c r="R1732" s="419"/>
      <c r="S1732" s="446"/>
      <c r="T1732" s="419"/>
      <c r="V1732" s="196"/>
      <c r="W1732" s="419"/>
      <c r="X1732" s="419"/>
      <c r="Z1732" s="419"/>
      <c r="AA1732" s="419"/>
      <c r="AB1732" s="419"/>
      <c r="AD1732" s="419"/>
      <c r="AE1732" s="419"/>
      <c r="AF1732" s="419"/>
      <c r="AH1732" s="419"/>
      <c r="AI1732" s="419"/>
      <c r="AJ1732" s="419"/>
      <c r="AL1732" s="419"/>
      <c r="AM1732" s="419"/>
      <c r="AN1732" s="403"/>
      <c r="AO1732" s="419"/>
      <c r="AP1732" s="419"/>
      <c r="AQ1732" s="419"/>
      <c r="AR1732" s="419"/>
      <c r="AS1732" s="419"/>
      <c r="AT1732" s="419"/>
      <c r="AU1732" s="419"/>
      <c r="AV1732" s="419"/>
      <c r="AX1732" s="419"/>
      <c r="AY1732" s="419"/>
      <c r="AZ1732" s="419"/>
      <c r="BB1732" s="419"/>
      <c r="BC1732" s="419"/>
      <c r="BD1732" s="419"/>
      <c r="BF1732" s="419"/>
      <c r="BG1732" s="419"/>
      <c r="BH1732" s="419"/>
      <c r="BJ1732" s="419"/>
      <c r="BK1732" s="419"/>
      <c r="BL1732" s="419"/>
      <c r="BN1732" s="419"/>
      <c r="BO1732" s="419"/>
      <c r="BP1732" s="419"/>
      <c r="BR1732" s="419"/>
      <c r="BS1732" s="419"/>
      <c r="BT1732" s="419"/>
      <c r="BV1732" s="419"/>
      <c r="BW1732" s="419"/>
      <c r="BX1732" s="397"/>
      <c r="BZ1732" s="449"/>
      <c r="CB1732" s="419"/>
      <c r="CC1732" s="419"/>
      <c r="CD1732" s="419"/>
      <c r="CF1732" s="419"/>
      <c r="CG1732" s="419"/>
      <c r="CH1732" s="419"/>
    </row>
    <row r="1733" spans="3:86" ht="21" thickBot="1">
      <c r="C1733" s="425"/>
      <c r="P1733" s="431"/>
      <c r="R1733" s="419"/>
      <c r="S1733" s="446"/>
      <c r="T1733" s="419"/>
      <c r="V1733" s="196"/>
      <c r="W1733" s="419"/>
      <c r="X1733" s="419"/>
      <c r="Z1733" s="419"/>
      <c r="AA1733" s="419"/>
      <c r="AB1733" s="419"/>
      <c r="AD1733" s="419"/>
      <c r="AE1733" s="419"/>
      <c r="AF1733" s="419"/>
      <c r="AH1733" s="419"/>
      <c r="AI1733" s="419"/>
      <c r="AJ1733" s="419"/>
      <c r="AL1733" s="419"/>
      <c r="AM1733" s="419"/>
      <c r="AN1733" s="403"/>
      <c r="AO1733" s="419"/>
      <c r="AP1733" s="419"/>
      <c r="AQ1733" s="419"/>
      <c r="AR1733" s="419"/>
      <c r="AS1733" s="419"/>
      <c r="AT1733" s="419"/>
      <c r="AU1733" s="419"/>
      <c r="AV1733" s="419"/>
      <c r="AX1733" s="419"/>
      <c r="AY1733" s="419"/>
      <c r="AZ1733" s="419"/>
      <c r="BB1733" s="419"/>
      <c r="BC1733" s="419"/>
      <c r="BD1733" s="419"/>
      <c r="BF1733" s="419"/>
      <c r="BG1733" s="419"/>
      <c r="BH1733" s="419"/>
      <c r="BJ1733" s="419"/>
      <c r="BK1733" s="419"/>
      <c r="BL1733" s="419"/>
      <c r="BN1733" s="419"/>
      <c r="BO1733" s="419"/>
      <c r="BP1733" s="419"/>
      <c r="BR1733" s="419"/>
      <c r="BS1733" s="419"/>
      <c r="BT1733" s="419"/>
      <c r="BV1733" s="419"/>
      <c r="BW1733" s="419"/>
      <c r="BX1733" s="397"/>
      <c r="BZ1733" s="449"/>
      <c r="CB1733" s="419"/>
      <c r="CC1733" s="419"/>
      <c r="CD1733" s="419"/>
      <c r="CF1733" s="419"/>
      <c r="CG1733" s="419"/>
      <c r="CH1733" s="419"/>
    </row>
    <row r="1734" spans="3:86" ht="21" thickBot="1">
      <c r="C1734" s="425"/>
      <c r="P1734" s="431"/>
      <c r="R1734" s="419"/>
      <c r="S1734" s="446"/>
      <c r="T1734" s="419"/>
      <c r="V1734" s="196"/>
      <c r="W1734" s="419"/>
      <c r="X1734" s="419"/>
      <c r="Z1734" s="419"/>
      <c r="AA1734" s="419"/>
      <c r="AB1734" s="419"/>
      <c r="AD1734" s="419"/>
      <c r="AE1734" s="419"/>
      <c r="AF1734" s="419"/>
      <c r="AH1734" s="419"/>
      <c r="AI1734" s="419"/>
      <c r="AJ1734" s="419"/>
      <c r="AL1734" s="419"/>
      <c r="AM1734" s="419"/>
      <c r="AN1734" s="403"/>
      <c r="AO1734" s="419"/>
      <c r="AP1734" s="419"/>
      <c r="AQ1734" s="419"/>
      <c r="AR1734" s="419"/>
      <c r="AS1734" s="419"/>
      <c r="AT1734" s="419"/>
      <c r="AU1734" s="419"/>
      <c r="AV1734" s="419"/>
      <c r="AX1734" s="419"/>
      <c r="AY1734" s="419"/>
      <c r="AZ1734" s="419"/>
      <c r="BB1734" s="419"/>
      <c r="BC1734" s="419"/>
      <c r="BD1734" s="419"/>
      <c r="BF1734" s="419"/>
      <c r="BG1734" s="419"/>
      <c r="BH1734" s="419"/>
      <c r="BJ1734" s="419"/>
      <c r="BK1734" s="419"/>
      <c r="BL1734" s="419"/>
      <c r="BN1734" s="419"/>
      <c r="BO1734" s="419"/>
      <c r="BP1734" s="419"/>
      <c r="BR1734" s="419"/>
      <c r="BS1734" s="419"/>
      <c r="BT1734" s="419"/>
      <c r="BV1734" s="419"/>
      <c r="BW1734" s="419"/>
      <c r="BX1734" s="397"/>
      <c r="BZ1734" s="449"/>
      <c r="CB1734" s="419"/>
      <c r="CC1734" s="419"/>
      <c r="CD1734" s="419"/>
      <c r="CF1734" s="419"/>
      <c r="CG1734" s="419"/>
      <c r="CH1734" s="419"/>
    </row>
    <row r="1735" spans="3:86" ht="21" thickBot="1">
      <c r="C1735" s="425"/>
      <c r="P1735" s="431"/>
      <c r="R1735" s="419"/>
      <c r="S1735" s="446"/>
      <c r="T1735" s="419"/>
      <c r="V1735" s="196"/>
      <c r="W1735" s="419"/>
      <c r="X1735" s="419"/>
      <c r="Z1735" s="419"/>
      <c r="AA1735" s="419"/>
      <c r="AB1735" s="419"/>
      <c r="AD1735" s="419"/>
      <c r="AE1735" s="419"/>
      <c r="AF1735" s="419"/>
      <c r="AH1735" s="419"/>
      <c r="AI1735" s="419"/>
      <c r="AJ1735" s="419"/>
      <c r="AL1735" s="419"/>
      <c r="AM1735" s="419"/>
      <c r="AN1735" s="403"/>
      <c r="AO1735" s="419"/>
      <c r="AP1735" s="419"/>
      <c r="AQ1735" s="419"/>
      <c r="AR1735" s="419"/>
      <c r="AS1735" s="419"/>
      <c r="AT1735" s="419"/>
      <c r="AU1735" s="419"/>
      <c r="AV1735" s="419"/>
      <c r="AX1735" s="419"/>
      <c r="AY1735" s="419"/>
      <c r="AZ1735" s="419"/>
      <c r="BB1735" s="419"/>
      <c r="BC1735" s="419"/>
      <c r="BD1735" s="419"/>
      <c r="BF1735" s="419"/>
      <c r="BG1735" s="419"/>
      <c r="BH1735" s="419"/>
      <c r="BJ1735" s="419"/>
      <c r="BK1735" s="419"/>
      <c r="BL1735" s="419"/>
      <c r="BN1735" s="419"/>
      <c r="BO1735" s="419"/>
      <c r="BP1735" s="419"/>
      <c r="BR1735" s="419"/>
      <c r="BS1735" s="419"/>
      <c r="BT1735" s="419"/>
      <c r="BV1735" s="419"/>
      <c r="BW1735" s="419"/>
      <c r="BX1735" s="397"/>
      <c r="BZ1735" s="449"/>
      <c r="CB1735" s="419"/>
      <c r="CC1735" s="419"/>
      <c r="CD1735" s="419"/>
      <c r="CF1735" s="419"/>
      <c r="CG1735" s="419"/>
      <c r="CH1735" s="419"/>
    </row>
    <row r="1736" spans="3:86" ht="21" thickBot="1">
      <c r="C1736" s="425"/>
      <c r="P1736" s="431"/>
      <c r="R1736" s="419"/>
      <c r="S1736" s="446"/>
      <c r="T1736" s="419"/>
      <c r="V1736" s="196"/>
      <c r="W1736" s="419"/>
      <c r="X1736" s="419"/>
      <c r="Z1736" s="419"/>
      <c r="AA1736" s="419"/>
      <c r="AB1736" s="419"/>
      <c r="AD1736" s="419"/>
      <c r="AE1736" s="419"/>
      <c r="AF1736" s="419"/>
      <c r="AH1736" s="419"/>
      <c r="AI1736" s="419"/>
      <c r="AJ1736" s="419"/>
      <c r="AL1736" s="419"/>
      <c r="AM1736" s="419"/>
      <c r="AN1736" s="403"/>
      <c r="AO1736" s="419"/>
      <c r="AP1736" s="419"/>
      <c r="AQ1736" s="419"/>
      <c r="AR1736" s="419"/>
      <c r="AS1736" s="419"/>
      <c r="AT1736" s="419"/>
      <c r="AU1736" s="419"/>
      <c r="AV1736" s="419"/>
      <c r="AX1736" s="419"/>
      <c r="AY1736" s="419"/>
      <c r="AZ1736" s="419"/>
      <c r="BB1736" s="419"/>
      <c r="BC1736" s="419"/>
      <c r="BD1736" s="419"/>
      <c r="BF1736" s="419"/>
      <c r="BG1736" s="419"/>
      <c r="BH1736" s="419"/>
      <c r="BJ1736" s="419"/>
      <c r="BK1736" s="419"/>
      <c r="BL1736" s="419"/>
      <c r="BN1736" s="419"/>
      <c r="BO1736" s="419"/>
      <c r="BP1736" s="419"/>
      <c r="BR1736" s="419"/>
      <c r="BS1736" s="419"/>
      <c r="BT1736" s="419"/>
      <c r="BV1736" s="419"/>
      <c r="BW1736" s="419"/>
      <c r="BX1736" s="397"/>
      <c r="BZ1736" s="449"/>
      <c r="CB1736" s="419"/>
      <c r="CC1736" s="419"/>
      <c r="CD1736" s="419"/>
      <c r="CF1736" s="419"/>
      <c r="CG1736" s="419"/>
      <c r="CH1736" s="419"/>
    </row>
    <row r="1737" spans="3:86" ht="21" thickBot="1">
      <c r="C1737" s="425"/>
      <c r="P1737" s="431"/>
      <c r="R1737" s="419"/>
      <c r="S1737" s="446"/>
      <c r="T1737" s="419"/>
      <c r="V1737" s="196"/>
      <c r="W1737" s="419"/>
      <c r="X1737" s="419"/>
      <c r="Z1737" s="419"/>
      <c r="AA1737" s="419"/>
      <c r="AB1737" s="419"/>
      <c r="AD1737" s="419"/>
      <c r="AE1737" s="419"/>
      <c r="AF1737" s="419"/>
      <c r="AH1737" s="419"/>
      <c r="AI1737" s="419"/>
      <c r="AJ1737" s="419"/>
      <c r="AL1737" s="419"/>
      <c r="AM1737" s="419"/>
      <c r="AN1737" s="403"/>
      <c r="AO1737" s="419"/>
      <c r="AP1737" s="419"/>
      <c r="AQ1737" s="419"/>
      <c r="AR1737" s="419"/>
      <c r="AS1737" s="419"/>
      <c r="AT1737" s="419"/>
      <c r="AU1737" s="419"/>
      <c r="AV1737" s="419"/>
      <c r="AX1737" s="419"/>
      <c r="AY1737" s="419"/>
      <c r="AZ1737" s="419"/>
      <c r="BB1737" s="419"/>
      <c r="BC1737" s="419"/>
      <c r="BD1737" s="419"/>
      <c r="BF1737" s="419"/>
      <c r="BG1737" s="419"/>
      <c r="BH1737" s="419"/>
      <c r="BJ1737" s="419"/>
      <c r="BK1737" s="419"/>
      <c r="BL1737" s="419"/>
      <c r="BN1737" s="419"/>
      <c r="BO1737" s="419"/>
      <c r="BP1737" s="419"/>
      <c r="BR1737" s="419"/>
      <c r="BS1737" s="419"/>
      <c r="BT1737" s="419"/>
      <c r="BV1737" s="419"/>
      <c r="BW1737" s="419"/>
      <c r="BX1737" s="397"/>
      <c r="BZ1737" s="449"/>
      <c r="CB1737" s="419"/>
      <c r="CC1737" s="419"/>
      <c r="CD1737" s="419"/>
      <c r="CF1737" s="419"/>
      <c r="CG1737" s="419"/>
      <c r="CH1737" s="419"/>
    </row>
    <row r="1738" spans="3:86" ht="21" thickBot="1">
      <c r="C1738" s="425"/>
      <c r="P1738" s="431"/>
      <c r="R1738" s="419"/>
      <c r="S1738" s="446"/>
      <c r="T1738" s="419"/>
      <c r="V1738" s="196"/>
      <c r="W1738" s="419"/>
      <c r="X1738" s="419"/>
      <c r="Z1738" s="419"/>
      <c r="AA1738" s="419"/>
      <c r="AB1738" s="419"/>
      <c r="AD1738" s="419"/>
      <c r="AE1738" s="419"/>
      <c r="AF1738" s="419"/>
      <c r="AH1738" s="419"/>
      <c r="AI1738" s="419"/>
      <c r="AJ1738" s="419"/>
      <c r="AL1738" s="419"/>
      <c r="AM1738" s="419"/>
      <c r="AN1738" s="403"/>
      <c r="AO1738" s="419"/>
      <c r="AP1738" s="419"/>
      <c r="AQ1738" s="419"/>
      <c r="AR1738" s="419"/>
      <c r="AS1738" s="419"/>
      <c r="AT1738" s="419"/>
      <c r="AU1738" s="419"/>
      <c r="AV1738" s="419"/>
      <c r="AX1738" s="419"/>
      <c r="AY1738" s="419"/>
      <c r="AZ1738" s="419"/>
      <c r="BB1738" s="419"/>
      <c r="BC1738" s="419"/>
      <c r="BD1738" s="419"/>
      <c r="BF1738" s="419"/>
      <c r="BG1738" s="419"/>
      <c r="BH1738" s="419"/>
      <c r="BJ1738" s="419"/>
      <c r="BK1738" s="419"/>
      <c r="BL1738" s="419"/>
      <c r="BN1738" s="419"/>
      <c r="BO1738" s="419"/>
      <c r="BP1738" s="419"/>
      <c r="BR1738" s="419"/>
      <c r="BS1738" s="419"/>
      <c r="BT1738" s="419"/>
      <c r="BV1738" s="419"/>
      <c r="BW1738" s="419"/>
      <c r="BX1738" s="397"/>
      <c r="BZ1738" s="449"/>
      <c r="CB1738" s="419"/>
      <c r="CC1738" s="419"/>
      <c r="CD1738" s="419"/>
      <c r="CF1738" s="419"/>
      <c r="CG1738" s="419"/>
      <c r="CH1738" s="419"/>
    </row>
    <row r="1739" spans="3:86" ht="21" thickBot="1">
      <c r="C1739" s="425"/>
      <c r="P1739" s="431"/>
      <c r="R1739" s="419"/>
      <c r="S1739" s="446"/>
      <c r="T1739" s="419"/>
      <c r="V1739" s="196"/>
      <c r="W1739" s="419"/>
      <c r="X1739" s="419"/>
      <c r="Z1739" s="419"/>
      <c r="AA1739" s="419"/>
      <c r="AB1739" s="419"/>
      <c r="AD1739" s="419"/>
      <c r="AE1739" s="419"/>
      <c r="AF1739" s="419"/>
      <c r="AH1739" s="419"/>
      <c r="AI1739" s="419"/>
      <c r="AJ1739" s="419"/>
      <c r="AL1739" s="419"/>
      <c r="AM1739" s="419"/>
      <c r="AN1739" s="403"/>
      <c r="AO1739" s="419"/>
      <c r="AP1739" s="419"/>
      <c r="AQ1739" s="419"/>
      <c r="AR1739" s="419"/>
      <c r="AS1739" s="419"/>
      <c r="AT1739" s="419"/>
      <c r="AU1739" s="419"/>
      <c r="AV1739" s="419"/>
      <c r="AX1739" s="419"/>
      <c r="AY1739" s="419"/>
      <c r="AZ1739" s="419"/>
      <c r="BB1739" s="419"/>
      <c r="BC1739" s="419"/>
      <c r="BD1739" s="419"/>
      <c r="BF1739" s="419"/>
      <c r="BG1739" s="419"/>
      <c r="BH1739" s="419"/>
      <c r="BJ1739" s="419"/>
      <c r="BK1739" s="419"/>
      <c r="BL1739" s="419"/>
      <c r="BN1739" s="419"/>
      <c r="BO1739" s="419"/>
      <c r="BP1739" s="419"/>
      <c r="BR1739" s="419"/>
      <c r="BS1739" s="419"/>
      <c r="BT1739" s="419"/>
      <c r="BV1739" s="419"/>
      <c r="BW1739" s="419"/>
      <c r="BX1739" s="397"/>
      <c r="BZ1739" s="449"/>
      <c r="CB1739" s="419"/>
      <c r="CC1739" s="419"/>
      <c r="CD1739" s="419"/>
      <c r="CF1739" s="419"/>
      <c r="CG1739" s="419"/>
      <c r="CH1739" s="419"/>
    </row>
    <row r="1740" spans="3:86" ht="21" thickBot="1">
      <c r="C1740" s="425"/>
      <c r="P1740" s="431"/>
      <c r="R1740" s="419"/>
      <c r="S1740" s="446"/>
      <c r="T1740" s="419"/>
      <c r="V1740" s="196"/>
      <c r="W1740" s="419"/>
      <c r="X1740" s="419"/>
      <c r="Z1740" s="419"/>
      <c r="AA1740" s="419"/>
      <c r="AB1740" s="419"/>
      <c r="AD1740" s="419"/>
      <c r="AE1740" s="419"/>
      <c r="AF1740" s="419"/>
      <c r="AH1740" s="419"/>
      <c r="AI1740" s="419"/>
      <c r="AJ1740" s="419"/>
      <c r="AL1740" s="419"/>
      <c r="AM1740" s="419"/>
      <c r="AN1740" s="403"/>
      <c r="AO1740" s="419"/>
      <c r="AP1740" s="419"/>
      <c r="AQ1740" s="419"/>
      <c r="AR1740" s="419"/>
      <c r="AS1740" s="419"/>
      <c r="AT1740" s="419"/>
      <c r="AU1740" s="419"/>
      <c r="AV1740" s="419"/>
      <c r="AX1740" s="419"/>
      <c r="AY1740" s="419"/>
      <c r="AZ1740" s="419"/>
      <c r="BB1740" s="419"/>
      <c r="BC1740" s="419"/>
      <c r="BD1740" s="419"/>
      <c r="BF1740" s="419"/>
      <c r="BG1740" s="419"/>
      <c r="BH1740" s="419"/>
      <c r="BJ1740" s="419"/>
      <c r="BK1740" s="419"/>
      <c r="BL1740" s="419"/>
      <c r="BN1740" s="419"/>
      <c r="BO1740" s="419"/>
      <c r="BP1740" s="419"/>
      <c r="BR1740" s="419"/>
      <c r="BS1740" s="419"/>
      <c r="BT1740" s="419"/>
      <c r="BV1740" s="419"/>
      <c r="BW1740" s="419"/>
      <c r="BX1740" s="397"/>
      <c r="BZ1740" s="449"/>
      <c r="CB1740" s="419"/>
      <c r="CC1740" s="419"/>
      <c r="CD1740" s="419"/>
      <c r="CF1740" s="419"/>
      <c r="CG1740" s="419"/>
      <c r="CH1740" s="419"/>
    </row>
    <row r="1741" spans="3:86" ht="21" thickBot="1">
      <c r="C1741" s="425"/>
      <c r="P1741" s="431"/>
      <c r="R1741" s="419"/>
      <c r="S1741" s="446"/>
      <c r="T1741" s="419"/>
      <c r="V1741" s="196"/>
      <c r="W1741" s="419"/>
      <c r="X1741" s="419"/>
      <c r="Z1741" s="419"/>
      <c r="AA1741" s="419"/>
      <c r="AB1741" s="419"/>
      <c r="AD1741" s="419"/>
      <c r="AE1741" s="419"/>
      <c r="AF1741" s="419"/>
      <c r="AH1741" s="419"/>
      <c r="AI1741" s="419"/>
      <c r="AJ1741" s="419"/>
      <c r="AL1741" s="419"/>
      <c r="AM1741" s="419"/>
      <c r="AN1741" s="403"/>
      <c r="AO1741" s="419"/>
      <c r="AP1741" s="419"/>
      <c r="AQ1741" s="419"/>
      <c r="AR1741" s="419"/>
      <c r="AS1741" s="419"/>
      <c r="AT1741" s="419"/>
      <c r="AU1741" s="419"/>
      <c r="AV1741" s="419"/>
      <c r="AX1741" s="419"/>
      <c r="AY1741" s="419"/>
      <c r="AZ1741" s="419"/>
      <c r="BB1741" s="419"/>
      <c r="BC1741" s="419"/>
      <c r="BD1741" s="419"/>
      <c r="BF1741" s="419"/>
      <c r="BG1741" s="419"/>
      <c r="BH1741" s="419"/>
      <c r="BJ1741" s="419"/>
      <c r="BK1741" s="419"/>
      <c r="BL1741" s="419"/>
      <c r="BN1741" s="419"/>
      <c r="BO1741" s="419"/>
      <c r="BP1741" s="419"/>
      <c r="BR1741" s="419"/>
      <c r="BS1741" s="419"/>
      <c r="BT1741" s="419"/>
      <c r="BV1741" s="419"/>
      <c r="BW1741" s="419"/>
      <c r="BX1741" s="397"/>
      <c r="BZ1741" s="449"/>
      <c r="CB1741" s="419"/>
      <c r="CC1741" s="419"/>
      <c r="CD1741" s="419"/>
      <c r="CF1741" s="419"/>
      <c r="CG1741" s="419"/>
      <c r="CH1741" s="419"/>
    </row>
    <row r="1742" spans="3:86" ht="21" thickBot="1">
      <c r="C1742" s="425"/>
      <c r="P1742" s="431"/>
      <c r="R1742" s="419"/>
      <c r="S1742" s="446"/>
      <c r="T1742" s="419"/>
      <c r="V1742" s="196"/>
      <c r="W1742" s="419"/>
      <c r="X1742" s="419"/>
      <c r="Z1742" s="419"/>
      <c r="AA1742" s="419"/>
      <c r="AB1742" s="419"/>
      <c r="AD1742" s="419"/>
      <c r="AE1742" s="419"/>
      <c r="AF1742" s="419"/>
      <c r="AH1742" s="419"/>
      <c r="AI1742" s="419"/>
      <c r="AJ1742" s="419"/>
      <c r="AL1742" s="419"/>
      <c r="AM1742" s="419"/>
      <c r="AN1742" s="403"/>
      <c r="AO1742" s="419"/>
      <c r="AP1742" s="419"/>
      <c r="AQ1742" s="419"/>
      <c r="AR1742" s="419"/>
      <c r="AS1742" s="419"/>
      <c r="AT1742" s="419"/>
      <c r="AU1742" s="419"/>
      <c r="AV1742" s="419"/>
      <c r="AX1742" s="419"/>
      <c r="AY1742" s="419"/>
      <c r="AZ1742" s="419"/>
      <c r="BB1742" s="419"/>
      <c r="BC1742" s="419"/>
      <c r="BD1742" s="419"/>
      <c r="BF1742" s="419"/>
      <c r="BG1742" s="419"/>
      <c r="BH1742" s="419"/>
      <c r="BJ1742" s="419"/>
      <c r="BK1742" s="419"/>
      <c r="BL1742" s="419"/>
      <c r="BN1742" s="419"/>
      <c r="BO1742" s="419"/>
      <c r="BP1742" s="419"/>
      <c r="BR1742" s="419"/>
      <c r="BS1742" s="419"/>
      <c r="BT1742" s="419"/>
      <c r="BV1742" s="419"/>
      <c r="BW1742" s="419"/>
      <c r="BX1742" s="397"/>
      <c r="BZ1742" s="449"/>
      <c r="CB1742" s="419"/>
      <c r="CC1742" s="419"/>
      <c r="CD1742" s="419"/>
      <c r="CF1742" s="419"/>
      <c r="CG1742" s="419"/>
      <c r="CH1742" s="419"/>
    </row>
    <row r="1743" spans="3:86" ht="21" thickBot="1">
      <c r="C1743" s="425"/>
      <c r="P1743" s="431"/>
      <c r="R1743" s="419"/>
      <c r="S1743" s="446"/>
      <c r="T1743" s="419"/>
      <c r="V1743" s="196"/>
      <c r="W1743" s="419"/>
      <c r="X1743" s="419"/>
      <c r="Z1743" s="419"/>
      <c r="AA1743" s="419"/>
      <c r="AB1743" s="419"/>
      <c r="AD1743" s="419"/>
      <c r="AE1743" s="419"/>
      <c r="AF1743" s="419"/>
      <c r="AH1743" s="419"/>
      <c r="AI1743" s="419"/>
      <c r="AJ1743" s="419"/>
      <c r="AL1743" s="419"/>
      <c r="AM1743" s="419"/>
      <c r="AN1743" s="403"/>
      <c r="AO1743" s="419"/>
      <c r="AP1743" s="419"/>
      <c r="AQ1743" s="419"/>
      <c r="AR1743" s="419"/>
      <c r="AS1743" s="419"/>
      <c r="AT1743" s="419"/>
      <c r="AU1743" s="419"/>
      <c r="AV1743" s="419"/>
      <c r="AX1743" s="419"/>
      <c r="AY1743" s="419"/>
      <c r="AZ1743" s="419"/>
      <c r="BB1743" s="419"/>
      <c r="BC1743" s="419"/>
      <c r="BD1743" s="419"/>
      <c r="BF1743" s="419"/>
      <c r="BG1743" s="419"/>
      <c r="BH1743" s="419"/>
      <c r="BJ1743" s="419"/>
      <c r="BK1743" s="419"/>
      <c r="BL1743" s="419"/>
      <c r="BN1743" s="419"/>
      <c r="BO1743" s="419"/>
      <c r="BP1743" s="419"/>
      <c r="BR1743" s="419"/>
      <c r="BS1743" s="419"/>
      <c r="BT1743" s="419"/>
      <c r="BV1743" s="419"/>
      <c r="BW1743" s="419"/>
      <c r="BX1743" s="397"/>
      <c r="BZ1743" s="449"/>
      <c r="CB1743" s="419"/>
      <c r="CC1743" s="419"/>
      <c r="CD1743" s="419"/>
      <c r="CF1743" s="419"/>
      <c r="CG1743" s="419"/>
      <c r="CH1743" s="419"/>
    </row>
    <row r="1744" spans="3:86" ht="21" thickBot="1">
      <c r="C1744" s="425"/>
      <c r="P1744" s="431"/>
      <c r="R1744" s="419"/>
      <c r="S1744" s="446"/>
      <c r="T1744" s="419"/>
      <c r="V1744" s="196"/>
      <c r="W1744" s="419"/>
      <c r="X1744" s="419"/>
      <c r="Z1744" s="419"/>
      <c r="AA1744" s="419"/>
      <c r="AB1744" s="419"/>
      <c r="AD1744" s="419"/>
      <c r="AE1744" s="419"/>
      <c r="AF1744" s="419"/>
      <c r="AH1744" s="419"/>
      <c r="AI1744" s="419"/>
      <c r="AJ1744" s="419"/>
      <c r="AL1744" s="419"/>
      <c r="AM1744" s="419"/>
      <c r="AN1744" s="403"/>
      <c r="AO1744" s="419"/>
      <c r="AP1744" s="419"/>
      <c r="AQ1744" s="419"/>
      <c r="AR1744" s="419"/>
      <c r="AS1744" s="419"/>
      <c r="AT1744" s="419"/>
      <c r="AU1744" s="419"/>
      <c r="AV1744" s="419"/>
      <c r="AX1744" s="419"/>
      <c r="AY1744" s="419"/>
      <c r="AZ1744" s="419"/>
      <c r="BB1744" s="419"/>
      <c r="BC1744" s="419"/>
      <c r="BD1744" s="419"/>
      <c r="BF1744" s="419"/>
      <c r="BG1744" s="419"/>
      <c r="BH1744" s="419"/>
      <c r="BJ1744" s="419"/>
      <c r="BK1744" s="419"/>
      <c r="BL1744" s="419"/>
      <c r="BN1744" s="419"/>
      <c r="BO1744" s="419"/>
      <c r="BP1744" s="419"/>
      <c r="BR1744" s="419"/>
      <c r="BS1744" s="419"/>
      <c r="BT1744" s="419"/>
      <c r="BV1744" s="419"/>
      <c r="BW1744" s="419"/>
      <c r="BX1744" s="397"/>
      <c r="BZ1744" s="449"/>
      <c r="CB1744" s="419"/>
      <c r="CC1744" s="419"/>
      <c r="CD1744" s="419"/>
      <c r="CF1744" s="419"/>
      <c r="CG1744" s="419"/>
      <c r="CH1744" s="419"/>
    </row>
    <row r="1745" spans="3:86" ht="21" thickBot="1">
      <c r="C1745" s="425"/>
      <c r="P1745" s="431"/>
      <c r="R1745" s="419"/>
      <c r="S1745" s="446"/>
      <c r="T1745" s="419"/>
      <c r="V1745" s="196"/>
      <c r="W1745" s="419"/>
      <c r="X1745" s="419"/>
      <c r="Z1745" s="419"/>
      <c r="AA1745" s="419"/>
      <c r="AB1745" s="419"/>
      <c r="AD1745" s="419"/>
      <c r="AE1745" s="419"/>
      <c r="AF1745" s="419"/>
      <c r="AH1745" s="419"/>
      <c r="AI1745" s="419"/>
      <c r="AJ1745" s="419"/>
      <c r="AL1745" s="419"/>
      <c r="AM1745" s="419"/>
      <c r="AN1745" s="403"/>
      <c r="AO1745" s="419"/>
      <c r="AP1745" s="419"/>
      <c r="AQ1745" s="419"/>
      <c r="AR1745" s="419"/>
      <c r="AS1745" s="419"/>
      <c r="AT1745" s="419"/>
      <c r="AU1745" s="419"/>
      <c r="AV1745" s="419"/>
      <c r="AX1745" s="419"/>
      <c r="AY1745" s="419"/>
      <c r="AZ1745" s="419"/>
      <c r="BB1745" s="419"/>
      <c r="BC1745" s="419"/>
      <c r="BD1745" s="419"/>
      <c r="BF1745" s="419"/>
      <c r="BG1745" s="419"/>
      <c r="BH1745" s="419"/>
      <c r="BJ1745" s="419"/>
      <c r="BK1745" s="419"/>
      <c r="BL1745" s="419"/>
      <c r="BN1745" s="419"/>
      <c r="BO1745" s="419"/>
      <c r="BP1745" s="419"/>
      <c r="BR1745" s="419"/>
      <c r="BS1745" s="419"/>
      <c r="BT1745" s="419"/>
      <c r="BV1745" s="419"/>
      <c r="BW1745" s="419"/>
      <c r="BX1745" s="397"/>
      <c r="BZ1745" s="449"/>
      <c r="CB1745" s="419"/>
      <c r="CC1745" s="419"/>
      <c r="CD1745" s="419"/>
      <c r="CF1745" s="419"/>
      <c r="CG1745" s="419"/>
      <c r="CH1745" s="419"/>
    </row>
    <row r="1746" spans="3:86" ht="21" thickBot="1">
      <c r="C1746" s="425"/>
      <c r="P1746" s="431"/>
      <c r="R1746" s="419"/>
      <c r="S1746" s="446"/>
      <c r="T1746" s="419"/>
      <c r="V1746" s="196"/>
      <c r="W1746" s="419"/>
      <c r="X1746" s="419"/>
      <c r="Z1746" s="419"/>
      <c r="AA1746" s="419"/>
      <c r="AB1746" s="419"/>
      <c r="AD1746" s="419"/>
      <c r="AE1746" s="419"/>
      <c r="AF1746" s="419"/>
      <c r="AH1746" s="419"/>
      <c r="AI1746" s="419"/>
      <c r="AJ1746" s="419"/>
      <c r="AL1746" s="419"/>
      <c r="AM1746" s="419"/>
      <c r="AN1746" s="403"/>
      <c r="AO1746" s="419"/>
      <c r="AP1746" s="419"/>
      <c r="AQ1746" s="419"/>
      <c r="AR1746" s="419"/>
      <c r="AS1746" s="419"/>
      <c r="AT1746" s="419"/>
      <c r="AU1746" s="419"/>
      <c r="AV1746" s="419"/>
      <c r="AX1746" s="419"/>
      <c r="AY1746" s="419"/>
      <c r="AZ1746" s="419"/>
      <c r="BB1746" s="419"/>
      <c r="BC1746" s="419"/>
      <c r="BD1746" s="419"/>
      <c r="BF1746" s="419"/>
      <c r="BG1746" s="419"/>
      <c r="BH1746" s="419"/>
      <c r="BJ1746" s="419"/>
      <c r="BK1746" s="419"/>
      <c r="BL1746" s="419"/>
      <c r="BN1746" s="419"/>
      <c r="BO1746" s="419"/>
      <c r="BP1746" s="419"/>
      <c r="BR1746" s="419"/>
      <c r="BS1746" s="419"/>
      <c r="BT1746" s="419"/>
      <c r="BV1746" s="419"/>
      <c r="BW1746" s="419"/>
      <c r="BX1746" s="397"/>
      <c r="BZ1746" s="449"/>
      <c r="CB1746" s="419"/>
      <c r="CC1746" s="419"/>
      <c r="CD1746" s="419"/>
      <c r="CF1746" s="419"/>
      <c r="CG1746" s="419"/>
      <c r="CH1746" s="419"/>
    </row>
    <row r="1747" spans="3:86" ht="21" thickBot="1">
      <c r="C1747" s="425"/>
      <c r="P1747" s="431"/>
      <c r="R1747" s="419"/>
      <c r="S1747" s="446"/>
      <c r="T1747" s="419"/>
      <c r="V1747" s="196"/>
      <c r="W1747" s="419"/>
      <c r="X1747" s="419"/>
      <c r="Z1747" s="419"/>
      <c r="AA1747" s="419"/>
      <c r="AB1747" s="419"/>
      <c r="AD1747" s="419"/>
      <c r="AE1747" s="419"/>
      <c r="AF1747" s="419"/>
      <c r="AH1747" s="419"/>
      <c r="AI1747" s="419"/>
      <c r="AJ1747" s="419"/>
      <c r="AL1747" s="419"/>
      <c r="AM1747" s="419"/>
      <c r="AN1747" s="403"/>
      <c r="AO1747" s="419"/>
      <c r="AP1747" s="419"/>
      <c r="AQ1747" s="419"/>
      <c r="AR1747" s="419"/>
      <c r="AS1747" s="419"/>
      <c r="AT1747" s="419"/>
      <c r="AU1747" s="419"/>
      <c r="AV1747" s="419"/>
      <c r="AX1747" s="419"/>
      <c r="AY1747" s="419"/>
      <c r="AZ1747" s="419"/>
      <c r="BB1747" s="419"/>
      <c r="BC1747" s="419"/>
      <c r="BD1747" s="419"/>
      <c r="BF1747" s="419"/>
      <c r="BG1747" s="419"/>
      <c r="BH1747" s="419"/>
      <c r="BJ1747" s="419"/>
      <c r="BK1747" s="419"/>
      <c r="BL1747" s="419"/>
      <c r="BN1747" s="419"/>
      <c r="BO1747" s="419"/>
      <c r="BP1747" s="419"/>
      <c r="BR1747" s="419"/>
      <c r="BS1747" s="419"/>
      <c r="BT1747" s="419"/>
      <c r="BV1747" s="419"/>
      <c r="BW1747" s="419"/>
      <c r="BX1747" s="397"/>
      <c r="BZ1747" s="449"/>
      <c r="CB1747" s="419"/>
      <c r="CC1747" s="419"/>
      <c r="CD1747" s="419"/>
      <c r="CF1747" s="419"/>
      <c r="CG1747" s="419"/>
      <c r="CH1747" s="419"/>
    </row>
    <row r="1748" spans="3:86" ht="21" thickBot="1">
      <c r="C1748" s="425"/>
      <c r="P1748" s="431"/>
      <c r="R1748" s="419"/>
      <c r="S1748" s="446"/>
      <c r="T1748" s="419"/>
      <c r="V1748" s="196"/>
      <c r="W1748" s="419"/>
      <c r="X1748" s="419"/>
      <c r="Z1748" s="419"/>
      <c r="AA1748" s="419"/>
      <c r="AB1748" s="419"/>
      <c r="AD1748" s="419"/>
      <c r="AE1748" s="419"/>
      <c r="AF1748" s="419"/>
      <c r="AH1748" s="419"/>
      <c r="AI1748" s="419"/>
      <c r="AJ1748" s="419"/>
      <c r="AL1748" s="419"/>
      <c r="AM1748" s="419"/>
      <c r="AN1748" s="403"/>
      <c r="AO1748" s="419"/>
      <c r="AP1748" s="419"/>
      <c r="AQ1748" s="419"/>
      <c r="AR1748" s="419"/>
      <c r="AS1748" s="419"/>
      <c r="AT1748" s="419"/>
      <c r="AU1748" s="419"/>
      <c r="AV1748" s="419"/>
      <c r="AX1748" s="419"/>
      <c r="AY1748" s="419"/>
      <c r="AZ1748" s="419"/>
      <c r="BB1748" s="419"/>
      <c r="BC1748" s="419"/>
      <c r="BD1748" s="419"/>
      <c r="BF1748" s="419"/>
      <c r="BG1748" s="419"/>
      <c r="BH1748" s="419"/>
      <c r="BJ1748" s="419"/>
      <c r="BK1748" s="419"/>
      <c r="BL1748" s="419"/>
      <c r="BN1748" s="419"/>
      <c r="BO1748" s="419"/>
      <c r="BP1748" s="419"/>
      <c r="BR1748" s="419"/>
      <c r="BS1748" s="419"/>
      <c r="BT1748" s="419"/>
      <c r="BV1748" s="419"/>
      <c r="BW1748" s="419"/>
      <c r="BX1748" s="397"/>
      <c r="BZ1748" s="449"/>
      <c r="CB1748" s="419"/>
      <c r="CC1748" s="419"/>
      <c r="CD1748" s="419"/>
      <c r="CF1748" s="419"/>
      <c r="CG1748" s="419"/>
      <c r="CH1748" s="419"/>
    </row>
    <row r="1749" spans="3:86" ht="21" thickBot="1">
      <c r="C1749" s="425"/>
      <c r="P1749" s="431"/>
      <c r="R1749" s="419"/>
      <c r="S1749" s="446"/>
      <c r="T1749" s="419"/>
      <c r="V1749" s="196"/>
      <c r="W1749" s="419"/>
      <c r="X1749" s="419"/>
      <c r="Z1749" s="419"/>
      <c r="AA1749" s="419"/>
      <c r="AB1749" s="419"/>
      <c r="AD1749" s="419"/>
      <c r="AE1749" s="419"/>
      <c r="AF1749" s="419"/>
      <c r="AH1749" s="419"/>
      <c r="AI1749" s="419"/>
      <c r="AJ1749" s="419"/>
      <c r="AL1749" s="419"/>
      <c r="AM1749" s="419"/>
      <c r="AN1749" s="403"/>
      <c r="AO1749" s="419"/>
      <c r="AP1749" s="419"/>
      <c r="AQ1749" s="419"/>
      <c r="AR1749" s="419"/>
      <c r="AS1749" s="419"/>
      <c r="AT1749" s="419"/>
      <c r="AU1749" s="419"/>
      <c r="AV1749" s="419"/>
      <c r="AX1749" s="419"/>
      <c r="AY1749" s="419"/>
      <c r="AZ1749" s="419"/>
      <c r="BB1749" s="419"/>
      <c r="BC1749" s="419"/>
      <c r="BD1749" s="419"/>
      <c r="BF1749" s="419"/>
      <c r="BG1749" s="419"/>
      <c r="BH1749" s="419"/>
      <c r="BJ1749" s="419"/>
      <c r="BK1749" s="419"/>
      <c r="BL1749" s="419"/>
      <c r="BN1749" s="419"/>
      <c r="BO1749" s="419"/>
      <c r="BP1749" s="419"/>
      <c r="BR1749" s="419"/>
      <c r="BS1749" s="419"/>
      <c r="BT1749" s="419"/>
      <c r="BV1749" s="419"/>
      <c r="BW1749" s="419"/>
      <c r="BX1749" s="397"/>
      <c r="BZ1749" s="449"/>
      <c r="CB1749" s="419"/>
      <c r="CC1749" s="419"/>
      <c r="CD1749" s="419"/>
      <c r="CF1749" s="419"/>
      <c r="CG1749" s="419"/>
      <c r="CH1749" s="419"/>
    </row>
    <row r="1750" spans="3:86" ht="21" thickBot="1">
      <c r="C1750" s="425"/>
      <c r="P1750" s="431"/>
      <c r="R1750" s="419"/>
      <c r="S1750" s="446"/>
      <c r="T1750" s="419"/>
      <c r="V1750" s="196"/>
      <c r="W1750" s="419"/>
      <c r="X1750" s="419"/>
      <c r="Z1750" s="419"/>
      <c r="AA1750" s="419"/>
      <c r="AB1750" s="419"/>
      <c r="AD1750" s="419"/>
      <c r="AE1750" s="419"/>
      <c r="AF1750" s="419"/>
      <c r="AH1750" s="419"/>
      <c r="AI1750" s="419"/>
      <c r="AJ1750" s="419"/>
      <c r="AL1750" s="419"/>
      <c r="AM1750" s="419"/>
      <c r="AN1750" s="403"/>
      <c r="AO1750" s="419"/>
      <c r="AP1750" s="419"/>
      <c r="AQ1750" s="419"/>
      <c r="AR1750" s="419"/>
      <c r="AS1750" s="419"/>
      <c r="AT1750" s="419"/>
      <c r="AU1750" s="419"/>
      <c r="AV1750" s="419"/>
      <c r="AX1750" s="419"/>
      <c r="AY1750" s="419"/>
      <c r="AZ1750" s="419"/>
      <c r="BB1750" s="419"/>
      <c r="BC1750" s="419"/>
      <c r="BD1750" s="419"/>
      <c r="BF1750" s="419"/>
      <c r="BG1750" s="419"/>
      <c r="BH1750" s="419"/>
      <c r="BJ1750" s="419"/>
      <c r="BK1750" s="419"/>
      <c r="BL1750" s="419"/>
      <c r="BN1750" s="419"/>
      <c r="BO1750" s="419"/>
      <c r="BP1750" s="419"/>
      <c r="BR1750" s="419"/>
      <c r="BS1750" s="419"/>
      <c r="BT1750" s="419"/>
      <c r="BV1750" s="419"/>
      <c r="BW1750" s="419"/>
      <c r="BX1750" s="397"/>
      <c r="BZ1750" s="449"/>
      <c r="CB1750" s="419"/>
      <c r="CC1750" s="419"/>
      <c r="CD1750" s="419"/>
      <c r="CF1750" s="419"/>
      <c r="CG1750" s="419"/>
      <c r="CH1750" s="419"/>
    </row>
    <row r="1751" spans="3:86" ht="21" thickBot="1">
      <c r="C1751" s="425"/>
      <c r="P1751" s="431"/>
      <c r="R1751" s="419"/>
      <c r="S1751" s="446"/>
      <c r="T1751" s="419"/>
      <c r="V1751" s="196"/>
      <c r="W1751" s="419"/>
      <c r="X1751" s="419"/>
      <c r="Z1751" s="419"/>
      <c r="AA1751" s="419"/>
      <c r="AB1751" s="419"/>
      <c r="AD1751" s="419"/>
      <c r="AE1751" s="419"/>
      <c r="AF1751" s="419"/>
      <c r="AH1751" s="419"/>
      <c r="AI1751" s="419"/>
      <c r="AJ1751" s="419"/>
      <c r="AL1751" s="419"/>
      <c r="AM1751" s="419"/>
      <c r="AN1751" s="403"/>
      <c r="AO1751" s="419"/>
      <c r="AP1751" s="419"/>
      <c r="AQ1751" s="419"/>
      <c r="AR1751" s="419"/>
      <c r="AS1751" s="419"/>
      <c r="AT1751" s="419"/>
      <c r="AU1751" s="419"/>
      <c r="AV1751" s="419"/>
      <c r="AX1751" s="419"/>
      <c r="AY1751" s="419"/>
      <c r="AZ1751" s="419"/>
      <c r="BB1751" s="419"/>
      <c r="BC1751" s="419"/>
      <c r="BD1751" s="419"/>
      <c r="BF1751" s="419"/>
      <c r="BG1751" s="419"/>
      <c r="BH1751" s="419"/>
      <c r="BJ1751" s="419"/>
      <c r="BK1751" s="419"/>
      <c r="BL1751" s="419"/>
      <c r="BN1751" s="419"/>
      <c r="BO1751" s="419"/>
      <c r="BP1751" s="419"/>
      <c r="BR1751" s="419"/>
      <c r="BS1751" s="419"/>
      <c r="BT1751" s="419"/>
      <c r="BV1751" s="419"/>
      <c r="BW1751" s="419"/>
      <c r="BX1751" s="397"/>
      <c r="BZ1751" s="449"/>
      <c r="CB1751" s="419"/>
      <c r="CC1751" s="419"/>
      <c r="CD1751" s="419"/>
      <c r="CF1751" s="419"/>
      <c r="CG1751" s="419"/>
      <c r="CH1751" s="419"/>
    </row>
    <row r="1752" spans="3:86" ht="21" thickBot="1">
      <c r="C1752" s="425"/>
      <c r="P1752" s="431"/>
      <c r="R1752" s="419"/>
      <c r="S1752" s="446"/>
      <c r="T1752" s="419"/>
      <c r="V1752" s="196"/>
      <c r="W1752" s="419"/>
      <c r="X1752" s="419"/>
      <c r="Z1752" s="419"/>
      <c r="AA1752" s="419"/>
      <c r="AB1752" s="419"/>
      <c r="AD1752" s="419"/>
      <c r="AE1752" s="419"/>
      <c r="AF1752" s="419"/>
      <c r="AH1752" s="419"/>
      <c r="AI1752" s="419"/>
      <c r="AJ1752" s="419"/>
      <c r="AL1752" s="419"/>
      <c r="AM1752" s="419"/>
      <c r="AN1752" s="403"/>
      <c r="AO1752" s="419"/>
      <c r="AP1752" s="419"/>
      <c r="AQ1752" s="419"/>
      <c r="AR1752" s="419"/>
      <c r="AS1752" s="419"/>
      <c r="AT1752" s="419"/>
      <c r="AU1752" s="419"/>
      <c r="AV1752" s="419"/>
      <c r="AX1752" s="419"/>
      <c r="AY1752" s="419"/>
      <c r="AZ1752" s="419"/>
      <c r="BB1752" s="419"/>
      <c r="BC1752" s="419"/>
      <c r="BD1752" s="419"/>
      <c r="BF1752" s="419"/>
      <c r="BG1752" s="419"/>
      <c r="BH1752" s="419"/>
      <c r="BJ1752" s="419"/>
      <c r="BK1752" s="419"/>
      <c r="BL1752" s="419"/>
      <c r="BN1752" s="419"/>
      <c r="BO1752" s="419"/>
      <c r="BP1752" s="419"/>
      <c r="BR1752" s="419"/>
      <c r="BS1752" s="419"/>
      <c r="BT1752" s="419"/>
      <c r="BV1752" s="419"/>
      <c r="BW1752" s="419"/>
      <c r="BX1752" s="397"/>
      <c r="BZ1752" s="449"/>
      <c r="CB1752" s="419"/>
      <c r="CC1752" s="419"/>
      <c r="CD1752" s="419"/>
      <c r="CF1752" s="419"/>
      <c r="CG1752" s="419"/>
      <c r="CH1752" s="419"/>
    </row>
    <row r="1753" spans="3:86" ht="21" thickBot="1">
      <c r="C1753" s="425"/>
      <c r="P1753" s="431"/>
      <c r="R1753" s="419"/>
      <c r="S1753" s="446"/>
      <c r="T1753" s="419"/>
      <c r="V1753" s="196"/>
      <c r="W1753" s="419"/>
      <c r="X1753" s="419"/>
      <c r="Z1753" s="419"/>
      <c r="AA1753" s="419"/>
      <c r="AB1753" s="419"/>
      <c r="AD1753" s="419"/>
      <c r="AE1753" s="419"/>
      <c r="AF1753" s="419"/>
      <c r="AH1753" s="419"/>
      <c r="AI1753" s="419"/>
      <c r="AJ1753" s="419"/>
      <c r="AL1753" s="419"/>
      <c r="AM1753" s="419"/>
      <c r="AN1753" s="403"/>
      <c r="AO1753" s="419"/>
      <c r="AP1753" s="419"/>
      <c r="AQ1753" s="419"/>
      <c r="AR1753" s="419"/>
      <c r="AS1753" s="419"/>
      <c r="AT1753" s="419"/>
      <c r="AU1753" s="419"/>
      <c r="AV1753" s="419"/>
      <c r="AX1753" s="419"/>
      <c r="AY1753" s="419"/>
      <c r="AZ1753" s="419"/>
      <c r="BB1753" s="419"/>
      <c r="BC1753" s="419"/>
      <c r="BD1753" s="419"/>
      <c r="BF1753" s="419"/>
      <c r="BG1753" s="419"/>
      <c r="BH1753" s="419"/>
      <c r="BJ1753" s="419"/>
      <c r="BK1753" s="419"/>
      <c r="BL1753" s="419"/>
      <c r="BN1753" s="419"/>
      <c r="BO1753" s="419"/>
      <c r="BP1753" s="419"/>
      <c r="BR1753" s="419"/>
      <c r="BS1753" s="419"/>
      <c r="BT1753" s="419"/>
      <c r="BV1753" s="419"/>
      <c r="BW1753" s="419"/>
      <c r="BX1753" s="397"/>
      <c r="BZ1753" s="449"/>
      <c r="CB1753" s="419"/>
      <c r="CC1753" s="419"/>
      <c r="CD1753" s="419"/>
      <c r="CF1753" s="419"/>
      <c r="CG1753" s="419"/>
      <c r="CH1753" s="419"/>
    </row>
    <row r="1754" spans="3:86" ht="21" thickBot="1">
      <c r="C1754" s="425"/>
      <c r="P1754" s="431"/>
      <c r="R1754" s="419"/>
      <c r="S1754" s="446"/>
      <c r="T1754" s="419"/>
      <c r="V1754" s="196"/>
      <c r="W1754" s="419"/>
      <c r="X1754" s="419"/>
      <c r="Z1754" s="419"/>
      <c r="AA1754" s="419"/>
      <c r="AB1754" s="419"/>
      <c r="AD1754" s="419"/>
      <c r="AE1754" s="419"/>
      <c r="AF1754" s="419"/>
      <c r="AH1754" s="419"/>
      <c r="AI1754" s="419"/>
      <c r="AJ1754" s="419"/>
      <c r="AL1754" s="419"/>
      <c r="AM1754" s="419"/>
      <c r="AN1754" s="403"/>
      <c r="AO1754" s="419"/>
      <c r="AP1754" s="419"/>
      <c r="AQ1754" s="419"/>
      <c r="AR1754" s="419"/>
      <c r="AS1754" s="419"/>
      <c r="AT1754" s="419"/>
      <c r="AU1754" s="419"/>
      <c r="AV1754" s="419"/>
      <c r="AX1754" s="419"/>
      <c r="AY1754" s="419"/>
      <c r="AZ1754" s="419"/>
      <c r="BB1754" s="419"/>
      <c r="BC1754" s="419"/>
      <c r="BD1754" s="419"/>
      <c r="BF1754" s="419"/>
      <c r="BG1754" s="419"/>
      <c r="BH1754" s="419"/>
      <c r="BJ1754" s="419"/>
      <c r="BK1754" s="419"/>
      <c r="BL1754" s="419"/>
      <c r="BN1754" s="419"/>
      <c r="BO1754" s="419"/>
      <c r="BP1754" s="419"/>
      <c r="BR1754" s="419"/>
      <c r="BS1754" s="419"/>
      <c r="BT1754" s="419"/>
      <c r="BV1754" s="419"/>
      <c r="BW1754" s="419"/>
      <c r="BX1754" s="397"/>
      <c r="BZ1754" s="449"/>
      <c r="CB1754" s="419"/>
      <c r="CC1754" s="419"/>
      <c r="CD1754" s="419"/>
      <c r="CF1754" s="419"/>
      <c r="CG1754" s="419"/>
      <c r="CH1754" s="419"/>
    </row>
    <row r="1755" spans="3:86" ht="21" thickBot="1">
      <c r="C1755" s="425"/>
      <c r="P1755" s="431"/>
      <c r="R1755" s="419"/>
      <c r="S1755" s="446"/>
      <c r="T1755" s="419"/>
      <c r="V1755" s="196"/>
      <c r="W1755" s="419"/>
      <c r="X1755" s="419"/>
      <c r="Z1755" s="419"/>
      <c r="AA1755" s="419"/>
      <c r="AB1755" s="419"/>
      <c r="AD1755" s="419"/>
      <c r="AE1755" s="419"/>
      <c r="AF1755" s="419"/>
      <c r="AH1755" s="419"/>
      <c r="AI1755" s="419"/>
      <c r="AJ1755" s="419"/>
      <c r="AL1755" s="419"/>
      <c r="AM1755" s="419"/>
      <c r="AN1755" s="403"/>
      <c r="AO1755" s="419"/>
      <c r="AP1755" s="419"/>
      <c r="AQ1755" s="419"/>
      <c r="AR1755" s="419"/>
      <c r="AS1755" s="419"/>
      <c r="AT1755" s="419"/>
      <c r="AU1755" s="419"/>
      <c r="AV1755" s="419"/>
      <c r="AX1755" s="419"/>
      <c r="AY1755" s="419"/>
      <c r="AZ1755" s="419"/>
      <c r="BB1755" s="419"/>
      <c r="BC1755" s="419"/>
      <c r="BD1755" s="419"/>
      <c r="BF1755" s="419"/>
      <c r="BG1755" s="419"/>
      <c r="BH1755" s="419"/>
      <c r="BJ1755" s="419"/>
      <c r="BK1755" s="419"/>
      <c r="BL1755" s="419"/>
      <c r="BN1755" s="419"/>
      <c r="BO1755" s="419"/>
      <c r="BP1755" s="419"/>
      <c r="BR1755" s="419"/>
      <c r="BS1755" s="419"/>
      <c r="BT1755" s="419"/>
      <c r="BV1755" s="419"/>
      <c r="BW1755" s="419"/>
      <c r="BX1755" s="397"/>
      <c r="BZ1755" s="449"/>
      <c r="CB1755" s="419"/>
      <c r="CC1755" s="419"/>
      <c r="CD1755" s="419"/>
      <c r="CF1755" s="419"/>
      <c r="CG1755" s="419"/>
      <c r="CH1755" s="419"/>
    </row>
    <row r="1756" spans="3:86" ht="21" thickBot="1">
      <c r="C1756" s="425"/>
      <c r="P1756" s="431"/>
      <c r="R1756" s="419"/>
      <c r="S1756" s="446"/>
      <c r="T1756" s="419"/>
      <c r="V1756" s="196"/>
      <c r="W1756" s="419"/>
      <c r="X1756" s="419"/>
      <c r="Z1756" s="419"/>
      <c r="AA1756" s="419"/>
      <c r="AB1756" s="419"/>
      <c r="AD1756" s="419"/>
      <c r="AE1756" s="419"/>
      <c r="AF1756" s="419"/>
      <c r="AH1756" s="419"/>
      <c r="AI1756" s="419"/>
      <c r="AJ1756" s="419"/>
      <c r="AL1756" s="419"/>
      <c r="AM1756" s="419"/>
      <c r="AN1756" s="403"/>
      <c r="AO1756" s="419"/>
      <c r="AP1756" s="419"/>
      <c r="AQ1756" s="419"/>
      <c r="AR1756" s="419"/>
      <c r="AS1756" s="419"/>
      <c r="AT1756" s="419"/>
      <c r="AU1756" s="419"/>
      <c r="AV1756" s="419"/>
      <c r="AX1756" s="419"/>
      <c r="AY1756" s="419"/>
      <c r="AZ1756" s="419"/>
      <c r="BB1756" s="419"/>
      <c r="BC1756" s="419"/>
      <c r="BD1756" s="419"/>
      <c r="BF1756" s="419"/>
      <c r="BG1756" s="419"/>
      <c r="BH1756" s="419"/>
      <c r="BJ1756" s="419"/>
      <c r="BK1756" s="419"/>
      <c r="BL1756" s="419"/>
      <c r="BN1756" s="419"/>
      <c r="BO1756" s="419"/>
      <c r="BP1756" s="419"/>
      <c r="BR1756" s="419"/>
      <c r="BS1756" s="419"/>
      <c r="BT1756" s="419"/>
      <c r="BV1756" s="419"/>
      <c r="BW1756" s="419"/>
      <c r="BX1756" s="397"/>
      <c r="BZ1756" s="449"/>
      <c r="CB1756" s="419"/>
      <c r="CC1756" s="419"/>
      <c r="CD1756" s="419"/>
      <c r="CF1756" s="419"/>
      <c r="CG1756" s="419"/>
      <c r="CH1756" s="419"/>
    </row>
    <row r="1757" spans="3:86" ht="21" thickBot="1">
      <c r="C1757" s="425"/>
      <c r="P1757" s="431"/>
      <c r="R1757" s="419"/>
      <c r="S1757" s="446"/>
      <c r="T1757" s="419"/>
      <c r="V1757" s="196"/>
      <c r="W1757" s="419"/>
      <c r="X1757" s="419"/>
      <c r="Z1757" s="419"/>
      <c r="AA1757" s="419"/>
      <c r="AB1757" s="419"/>
      <c r="AD1757" s="419"/>
      <c r="AE1757" s="419"/>
      <c r="AF1757" s="419"/>
      <c r="AH1757" s="419"/>
      <c r="AI1757" s="419"/>
      <c r="AJ1757" s="419"/>
      <c r="AL1757" s="419"/>
      <c r="AM1757" s="419"/>
      <c r="AN1757" s="403"/>
      <c r="AO1757" s="419"/>
      <c r="AP1757" s="419"/>
      <c r="AQ1757" s="419"/>
      <c r="AR1757" s="419"/>
      <c r="AS1757" s="419"/>
      <c r="AT1757" s="419"/>
      <c r="AU1757" s="419"/>
      <c r="AV1757" s="419"/>
      <c r="AX1757" s="419"/>
      <c r="AY1757" s="419"/>
      <c r="AZ1757" s="419"/>
      <c r="BB1757" s="419"/>
      <c r="BC1757" s="419"/>
      <c r="BD1757" s="419"/>
      <c r="BF1757" s="419"/>
      <c r="BG1757" s="419"/>
      <c r="BH1757" s="419"/>
      <c r="BJ1757" s="419"/>
      <c r="BK1757" s="419"/>
      <c r="BL1757" s="419"/>
      <c r="BN1757" s="419"/>
      <c r="BO1757" s="419"/>
      <c r="BP1757" s="419"/>
      <c r="BR1757" s="419"/>
      <c r="BS1757" s="419"/>
      <c r="BT1757" s="419"/>
      <c r="BV1757" s="419"/>
      <c r="BW1757" s="419"/>
      <c r="BX1757" s="397"/>
      <c r="BZ1757" s="449"/>
      <c r="CB1757" s="419"/>
      <c r="CC1757" s="419"/>
      <c r="CD1757" s="419"/>
      <c r="CF1757" s="419"/>
      <c r="CG1757" s="419"/>
      <c r="CH1757" s="419"/>
    </row>
    <row r="1758" spans="3:86" ht="21" thickBot="1">
      <c r="C1758" s="425"/>
      <c r="P1758" s="431"/>
      <c r="R1758" s="419"/>
      <c r="S1758" s="446"/>
      <c r="T1758" s="419"/>
      <c r="V1758" s="196"/>
      <c r="W1758" s="419"/>
      <c r="X1758" s="419"/>
      <c r="Z1758" s="419"/>
      <c r="AA1758" s="419"/>
      <c r="AB1758" s="419"/>
      <c r="AD1758" s="419"/>
      <c r="AE1758" s="419"/>
      <c r="AF1758" s="419"/>
      <c r="AH1758" s="419"/>
      <c r="AI1758" s="419"/>
      <c r="AJ1758" s="419"/>
      <c r="AL1758" s="419"/>
      <c r="AM1758" s="419"/>
      <c r="AN1758" s="403"/>
      <c r="AO1758" s="419"/>
      <c r="AP1758" s="419"/>
      <c r="AQ1758" s="419"/>
      <c r="AR1758" s="419"/>
      <c r="AS1758" s="419"/>
      <c r="AT1758" s="419"/>
      <c r="AU1758" s="419"/>
      <c r="AV1758" s="419"/>
      <c r="AX1758" s="419"/>
      <c r="AY1758" s="419"/>
      <c r="AZ1758" s="419"/>
      <c r="BB1758" s="419"/>
      <c r="BC1758" s="419"/>
      <c r="BD1758" s="419"/>
      <c r="BF1758" s="419"/>
      <c r="BG1758" s="419"/>
      <c r="BH1758" s="419"/>
      <c r="BJ1758" s="419"/>
      <c r="BK1758" s="419"/>
      <c r="BL1758" s="419"/>
      <c r="BN1758" s="419"/>
      <c r="BO1758" s="419"/>
      <c r="BP1758" s="419"/>
      <c r="BR1758" s="419"/>
      <c r="BS1758" s="419"/>
      <c r="BT1758" s="419"/>
      <c r="BV1758" s="419"/>
      <c r="BW1758" s="419"/>
      <c r="BX1758" s="397"/>
      <c r="BZ1758" s="449"/>
      <c r="CB1758" s="419"/>
      <c r="CC1758" s="419"/>
      <c r="CD1758" s="419"/>
      <c r="CF1758" s="419"/>
      <c r="CG1758" s="419"/>
      <c r="CH1758" s="419"/>
    </row>
    <row r="1759" spans="3:86" ht="21" thickBot="1">
      <c r="C1759" s="425"/>
      <c r="P1759" s="431"/>
      <c r="R1759" s="419"/>
      <c r="S1759" s="446"/>
      <c r="T1759" s="419"/>
      <c r="V1759" s="196"/>
      <c r="W1759" s="419"/>
      <c r="X1759" s="419"/>
      <c r="Z1759" s="419"/>
      <c r="AA1759" s="419"/>
      <c r="AB1759" s="419"/>
      <c r="AD1759" s="419"/>
      <c r="AE1759" s="419"/>
      <c r="AF1759" s="419"/>
      <c r="AH1759" s="419"/>
      <c r="AI1759" s="419"/>
      <c r="AJ1759" s="419"/>
      <c r="AL1759" s="419"/>
      <c r="AM1759" s="419"/>
      <c r="AN1759" s="403"/>
      <c r="AO1759" s="419"/>
      <c r="AP1759" s="419"/>
      <c r="AQ1759" s="419"/>
      <c r="AR1759" s="419"/>
      <c r="AS1759" s="419"/>
      <c r="AT1759" s="419"/>
      <c r="AU1759" s="419"/>
      <c r="AV1759" s="419"/>
      <c r="AX1759" s="419"/>
      <c r="AY1759" s="419"/>
      <c r="AZ1759" s="419"/>
      <c r="BB1759" s="419"/>
      <c r="BC1759" s="419"/>
      <c r="BD1759" s="419"/>
      <c r="BF1759" s="419"/>
      <c r="BG1759" s="419"/>
      <c r="BH1759" s="419"/>
      <c r="BJ1759" s="419"/>
      <c r="BK1759" s="419"/>
      <c r="BL1759" s="419"/>
      <c r="BN1759" s="419"/>
      <c r="BO1759" s="419"/>
      <c r="BP1759" s="419"/>
      <c r="BR1759" s="419"/>
      <c r="BS1759" s="419"/>
      <c r="BT1759" s="419"/>
      <c r="BV1759" s="419"/>
      <c r="BW1759" s="419"/>
      <c r="BX1759" s="397"/>
      <c r="BZ1759" s="449"/>
      <c r="CB1759" s="419"/>
      <c r="CC1759" s="419"/>
      <c r="CD1759" s="419"/>
      <c r="CF1759" s="419"/>
      <c r="CG1759" s="419"/>
      <c r="CH1759" s="419"/>
    </row>
    <row r="1760" spans="3:86" ht="21" thickBot="1">
      <c r="C1760" s="425"/>
      <c r="P1760" s="431"/>
      <c r="R1760" s="419"/>
      <c r="S1760" s="446"/>
      <c r="T1760" s="419"/>
      <c r="V1760" s="196"/>
      <c r="W1760" s="419"/>
      <c r="X1760" s="419"/>
      <c r="Z1760" s="419"/>
      <c r="AA1760" s="419"/>
      <c r="AB1760" s="419"/>
      <c r="AD1760" s="419"/>
      <c r="AE1760" s="419"/>
      <c r="AF1760" s="419"/>
      <c r="AH1760" s="419"/>
      <c r="AI1760" s="419"/>
      <c r="AJ1760" s="419"/>
      <c r="AL1760" s="419"/>
      <c r="AM1760" s="419"/>
      <c r="AN1760" s="403"/>
      <c r="AO1760" s="419"/>
      <c r="AP1760" s="419"/>
      <c r="AQ1760" s="419"/>
      <c r="AR1760" s="419"/>
      <c r="AS1760" s="419"/>
      <c r="AT1760" s="419"/>
      <c r="AU1760" s="419"/>
      <c r="AV1760" s="419"/>
      <c r="AX1760" s="419"/>
      <c r="AY1760" s="419"/>
      <c r="AZ1760" s="419"/>
      <c r="BB1760" s="419"/>
      <c r="BC1760" s="419"/>
      <c r="BD1760" s="419"/>
      <c r="BF1760" s="419"/>
      <c r="BG1760" s="419"/>
      <c r="BH1760" s="419"/>
      <c r="BJ1760" s="419"/>
      <c r="BK1760" s="419"/>
      <c r="BL1760" s="419"/>
      <c r="BN1760" s="419"/>
      <c r="BO1760" s="419"/>
      <c r="BP1760" s="419"/>
      <c r="BR1760" s="419"/>
      <c r="BS1760" s="419"/>
      <c r="BT1760" s="419"/>
      <c r="BV1760" s="419"/>
      <c r="BW1760" s="419"/>
      <c r="BX1760" s="397"/>
      <c r="BZ1760" s="449"/>
      <c r="CB1760" s="419"/>
      <c r="CC1760" s="419"/>
      <c r="CD1760" s="419"/>
      <c r="CF1760" s="419"/>
      <c r="CG1760" s="419"/>
      <c r="CH1760" s="419"/>
    </row>
    <row r="1761" spans="3:86" ht="21" thickBot="1">
      <c r="C1761" s="425"/>
      <c r="P1761" s="431"/>
      <c r="R1761" s="419"/>
      <c r="S1761" s="446"/>
      <c r="T1761" s="419"/>
      <c r="V1761" s="196"/>
      <c r="W1761" s="419"/>
      <c r="X1761" s="419"/>
      <c r="Z1761" s="419"/>
      <c r="AA1761" s="419"/>
      <c r="AB1761" s="419"/>
      <c r="AD1761" s="419"/>
      <c r="AE1761" s="419"/>
      <c r="AF1761" s="419"/>
      <c r="AH1761" s="419"/>
      <c r="AI1761" s="419"/>
      <c r="AJ1761" s="419"/>
      <c r="AL1761" s="419"/>
      <c r="AM1761" s="419"/>
      <c r="AN1761" s="403"/>
      <c r="AO1761" s="419"/>
      <c r="AP1761" s="419"/>
      <c r="AQ1761" s="419"/>
      <c r="AR1761" s="419"/>
      <c r="AS1761" s="419"/>
      <c r="AT1761" s="419"/>
      <c r="AU1761" s="419"/>
      <c r="AV1761" s="419"/>
      <c r="AX1761" s="419"/>
      <c r="AY1761" s="419"/>
      <c r="AZ1761" s="419"/>
      <c r="BB1761" s="419"/>
      <c r="BC1761" s="419"/>
      <c r="BD1761" s="419"/>
      <c r="BF1761" s="419"/>
      <c r="BG1761" s="419"/>
      <c r="BH1761" s="419"/>
      <c r="BJ1761" s="419"/>
      <c r="BK1761" s="419"/>
      <c r="BL1761" s="419"/>
      <c r="BN1761" s="419"/>
      <c r="BO1761" s="419"/>
      <c r="BP1761" s="419"/>
      <c r="BR1761" s="419"/>
      <c r="BS1761" s="419"/>
      <c r="BT1761" s="419"/>
      <c r="BV1761" s="419"/>
      <c r="BW1761" s="419"/>
      <c r="BX1761" s="397"/>
      <c r="BZ1761" s="449"/>
      <c r="CB1761" s="419"/>
      <c r="CC1761" s="419"/>
      <c r="CD1761" s="419"/>
      <c r="CF1761" s="419"/>
      <c r="CG1761" s="419"/>
      <c r="CH1761" s="419"/>
    </row>
    <row r="1762" spans="3:86" ht="21" thickBot="1">
      <c r="C1762" s="425"/>
      <c r="P1762" s="431"/>
      <c r="R1762" s="419"/>
      <c r="S1762" s="446"/>
      <c r="T1762" s="419"/>
      <c r="V1762" s="196"/>
      <c r="W1762" s="419"/>
      <c r="X1762" s="419"/>
      <c r="Z1762" s="419"/>
      <c r="AA1762" s="419"/>
      <c r="AB1762" s="419"/>
      <c r="AD1762" s="419"/>
      <c r="AE1762" s="419"/>
      <c r="AF1762" s="419"/>
      <c r="AH1762" s="419"/>
      <c r="AI1762" s="419"/>
      <c r="AJ1762" s="419"/>
      <c r="AL1762" s="419"/>
      <c r="AM1762" s="419"/>
      <c r="AN1762" s="403"/>
      <c r="AO1762" s="419"/>
      <c r="AP1762" s="419"/>
      <c r="AQ1762" s="419"/>
      <c r="AR1762" s="419"/>
      <c r="AS1762" s="419"/>
      <c r="AT1762" s="419"/>
      <c r="AU1762" s="419"/>
      <c r="AV1762" s="419"/>
      <c r="AX1762" s="419"/>
      <c r="AY1762" s="419"/>
      <c r="AZ1762" s="419"/>
      <c r="BB1762" s="419"/>
      <c r="BC1762" s="419"/>
      <c r="BD1762" s="419"/>
      <c r="BF1762" s="419"/>
      <c r="BG1762" s="419"/>
      <c r="BH1762" s="419"/>
      <c r="BJ1762" s="419"/>
      <c r="BK1762" s="419"/>
      <c r="BL1762" s="419"/>
      <c r="BN1762" s="419"/>
      <c r="BO1762" s="419"/>
      <c r="BP1762" s="419"/>
      <c r="BR1762" s="419"/>
      <c r="BS1762" s="419"/>
      <c r="BT1762" s="419"/>
      <c r="BV1762" s="419"/>
      <c r="BW1762" s="419"/>
      <c r="BX1762" s="397"/>
      <c r="BZ1762" s="449"/>
      <c r="CB1762" s="419"/>
      <c r="CC1762" s="419"/>
      <c r="CD1762" s="419"/>
      <c r="CF1762" s="419"/>
      <c r="CG1762" s="419"/>
      <c r="CH1762" s="419"/>
    </row>
    <row r="1763" spans="3:86" ht="21" thickBot="1">
      <c r="C1763" s="425"/>
      <c r="P1763" s="431"/>
      <c r="R1763" s="419"/>
      <c r="S1763" s="446"/>
      <c r="T1763" s="419"/>
      <c r="V1763" s="196"/>
      <c r="W1763" s="419"/>
      <c r="X1763" s="419"/>
      <c r="Z1763" s="419"/>
      <c r="AA1763" s="419"/>
      <c r="AB1763" s="419"/>
      <c r="AD1763" s="419"/>
      <c r="AE1763" s="419"/>
      <c r="AF1763" s="419"/>
      <c r="AH1763" s="419"/>
      <c r="AI1763" s="419"/>
      <c r="AJ1763" s="419"/>
      <c r="AL1763" s="419"/>
      <c r="AM1763" s="419"/>
      <c r="AN1763" s="403"/>
      <c r="AO1763" s="419"/>
      <c r="AP1763" s="419"/>
      <c r="AQ1763" s="419"/>
      <c r="AR1763" s="419"/>
      <c r="AS1763" s="419"/>
      <c r="AT1763" s="419"/>
      <c r="AU1763" s="419"/>
      <c r="AV1763" s="419"/>
      <c r="AX1763" s="419"/>
      <c r="AY1763" s="419"/>
      <c r="AZ1763" s="419"/>
      <c r="BB1763" s="419"/>
      <c r="BC1763" s="419"/>
      <c r="BD1763" s="419"/>
      <c r="BF1763" s="419"/>
      <c r="BG1763" s="419"/>
      <c r="BH1763" s="419"/>
      <c r="BJ1763" s="419"/>
      <c r="BK1763" s="419"/>
      <c r="BL1763" s="419"/>
      <c r="BN1763" s="419"/>
      <c r="BO1763" s="419"/>
      <c r="BP1763" s="419"/>
      <c r="BR1763" s="419"/>
      <c r="BS1763" s="419"/>
      <c r="BT1763" s="419"/>
      <c r="BV1763" s="419"/>
      <c r="BW1763" s="419"/>
      <c r="BX1763" s="397"/>
      <c r="BZ1763" s="449"/>
      <c r="CB1763" s="419"/>
      <c r="CC1763" s="419"/>
      <c r="CD1763" s="419"/>
      <c r="CF1763" s="419"/>
      <c r="CG1763" s="419"/>
      <c r="CH1763" s="419"/>
    </row>
    <row r="1764" spans="3:86" ht="21" thickBot="1">
      <c r="C1764" s="425"/>
      <c r="P1764" s="431"/>
      <c r="R1764" s="419"/>
      <c r="S1764" s="446"/>
      <c r="T1764" s="419"/>
      <c r="V1764" s="196"/>
      <c r="W1764" s="419"/>
      <c r="X1764" s="419"/>
      <c r="Z1764" s="419"/>
      <c r="AA1764" s="419"/>
      <c r="AB1764" s="419"/>
      <c r="AD1764" s="419"/>
      <c r="AE1764" s="419"/>
      <c r="AF1764" s="419"/>
      <c r="AH1764" s="419"/>
      <c r="AI1764" s="419"/>
      <c r="AJ1764" s="419"/>
      <c r="AL1764" s="419"/>
      <c r="AM1764" s="419"/>
      <c r="AN1764" s="403"/>
      <c r="AO1764" s="419"/>
      <c r="AP1764" s="419"/>
      <c r="AQ1764" s="419"/>
      <c r="AR1764" s="419"/>
      <c r="AS1764" s="419"/>
      <c r="AT1764" s="419"/>
      <c r="AU1764" s="419"/>
      <c r="AV1764" s="419"/>
      <c r="AX1764" s="419"/>
      <c r="AY1764" s="419"/>
      <c r="AZ1764" s="419"/>
      <c r="BB1764" s="419"/>
      <c r="BC1764" s="419"/>
      <c r="BD1764" s="419"/>
      <c r="BF1764" s="419"/>
      <c r="BG1764" s="419"/>
      <c r="BH1764" s="419"/>
      <c r="BJ1764" s="419"/>
      <c r="BK1764" s="419"/>
      <c r="BL1764" s="419"/>
      <c r="BN1764" s="419"/>
      <c r="BO1764" s="419"/>
      <c r="BP1764" s="419"/>
      <c r="BR1764" s="419"/>
      <c r="BS1764" s="419"/>
      <c r="BT1764" s="419"/>
      <c r="BV1764" s="419"/>
      <c r="BW1764" s="419"/>
      <c r="BX1764" s="397"/>
      <c r="BZ1764" s="449"/>
      <c r="CB1764" s="419"/>
      <c r="CC1764" s="419"/>
      <c r="CD1764" s="419"/>
      <c r="CF1764" s="419"/>
      <c r="CG1764" s="419"/>
      <c r="CH1764" s="419"/>
    </row>
    <row r="1765" spans="3:86" ht="21" thickBot="1">
      <c r="C1765" s="425"/>
      <c r="P1765" s="431"/>
      <c r="R1765" s="419"/>
      <c r="S1765" s="446"/>
      <c r="T1765" s="419"/>
      <c r="V1765" s="196"/>
      <c r="W1765" s="419"/>
      <c r="X1765" s="419"/>
      <c r="Z1765" s="419"/>
      <c r="AA1765" s="419"/>
      <c r="AB1765" s="419"/>
      <c r="AD1765" s="419"/>
      <c r="AE1765" s="419"/>
      <c r="AF1765" s="419"/>
      <c r="AH1765" s="419"/>
      <c r="AI1765" s="419"/>
      <c r="AJ1765" s="419"/>
      <c r="AL1765" s="419"/>
      <c r="AM1765" s="419"/>
      <c r="AN1765" s="403"/>
      <c r="AO1765" s="419"/>
      <c r="AP1765" s="419"/>
      <c r="AQ1765" s="419"/>
      <c r="AR1765" s="419"/>
      <c r="AS1765" s="419"/>
      <c r="AT1765" s="419"/>
      <c r="AU1765" s="419"/>
      <c r="AV1765" s="419"/>
      <c r="AX1765" s="419"/>
      <c r="AY1765" s="419"/>
      <c r="AZ1765" s="419"/>
      <c r="BB1765" s="419"/>
      <c r="BC1765" s="419"/>
      <c r="BD1765" s="419"/>
      <c r="BF1765" s="419"/>
      <c r="BG1765" s="419"/>
      <c r="BH1765" s="419"/>
      <c r="BJ1765" s="419"/>
      <c r="BK1765" s="419"/>
      <c r="BL1765" s="419"/>
      <c r="BN1765" s="419"/>
      <c r="BO1765" s="419"/>
      <c r="BP1765" s="419"/>
      <c r="BR1765" s="419"/>
      <c r="BS1765" s="419"/>
      <c r="BT1765" s="419"/>
      <c r="BV1765" s="419"/>
      <c r="BW1765" s="419"/>
      <c r="BX1765" s="397"/>
      <c r="BZ1765" s="449"/>
      <c r="CB1765" s="419"/>
      <c r="CC1765" s="419"/>
      <c r="CD1765" s="419"/>
      <c r="CF1765" s="419"/>
      <c r="CG1765" s="419"/>
      <c r="CH1765" s="419"/>
    </row>
    <row r="1766" spans="3:86" ht="21" thickBot="1">
      <c r="C1766" s="425"/>
      <c r="P1766" s="431"/>
      <c r="R1766" s="419"/>
      <c r="S1766" s="446"/>
      <c r="T1766" s="419"/>
      <c r="V1766" s="196"/>
      <c r="W1766" s="419"/>
      <c r="X1766" s="419"/>
      <c r="Z1766" s="419"/>
      <c r="AA1766" s="419"/>
      <c r="AB1766" s="419"/>
      <c r="AD1766" s="419"/>
      <c r="AE1766" s="419"/>
      <c r="AF1766" s="419"/>
      <c r="AH1766" s="419"/>
      <c r="AI1766" s="419"/>
      <c r="AJ1766" s="419"/>
      <c r="AL1766" s="419"/>
      <c r="AM1766" s="419"/>
      <c r="AN1766" s="403"/>
      <c r="AO1766" s="419"/>
      <c r="AP1766" s="419"/>
      <c r="AQ1766" s="419"/>
      <c r="AR1766" s="419"/>
      <c r="AS1766" s="419"/>
      <c r="AT1766" s="419"/>
      <c r="AU1766" s="419"/>
      <c r="AV1766" s="419"/>
      <c r="AX1766" s="419"/>
      <c r="AY1766" s="419"/>
      <c r="AZ1766" s="419"/>
      <c r="BB1766" s="419"/>
      <c r="BC1766" s="419"/>
      <c r="BD1766" s="419"/>
      <c r="BF1766" s="419"/>
      <c r="BG1766" s="419"/>
      <c r="BH1766" s="419"/>
      <c r="BJ1766" s="419"/>
      <c r="BK1766" s="419"/>
      <c r="BL1766" s="419"/>
      <c r="BN1766" s="419"/>
      <c r="BO1766" s="419"/>
      <c r="BP1766" s="419"/>
      <c r="BR1766" s="419"/>
      <c r="BS1766" s="419"/>
      <c r="BT1766" s="419"/>
      <c r="BV1766" s="419"/>
      <c r="BW1766" s="419"/>
      <c r="BX1766" s="397"/>
      <c r="BZ1766" s="449"/>
      <c r="CB1766" s="419"/>
      <c r="CC1766" s="419"/>
      <c r="CD1766" s="419"/>
      <c r="CF1766" s="419"/>
      <c r="CG1766" s="419"/>
      <c r="CH1766" s="419"/>
    </row>
    <row r="1767" spans="3:86" ht="21" thickBot="1">
      <c r="C1767" s="425"/>
      <c r="P1767" s="431"/>
      <c r="R1767" s="419"/>
      <c r="S1767" s="446"/>
      <c r="T1767" s="419"/>
      <c r="V1767" s="196"/>
      <c r="W1767" s="419"/>
      <c r="X1767" s="419"/>
      <c r="Z1767" s="419"/>
      <c r="AA1767" s="419"/>
      <c r="AB1767" s="419"/>
      <c r="AD1767" s="419"/>
      <c r="AE1767" s="419"/>
      <c r="AF1767" s="419"/>
      <c r="AH1767" s="419"/>
      <c r="AI1767" s="419"/>
      <c r="AJ1767" s="419"/>
      <c r="AL1767" s="419"/>
      <c r="AM1767" s="419"/>
      <c r="AN1767" s="403"/>
      <c r="AO1767" s="419"/>
      <c r="AP1767" s="419"/>
      <c r="AQ1767" s="419"/>
      <c r="AR1767" s="419"/>
      <c r="AS1767" s="419"/>
      <c r="AT1767" s="419"/>
      <c r="AU1767" s="419"/>
      <c r="AV1767" s="419"/>
      <c r="AX1767" s="419"/>
      <c r="AY1767" s="419"/>
      <c r="AZ1767" s="419"/>
      <c r="BB1767" s="419"/>
      <c r="BC1767" s="419"/>
      <c r="BD1767" s="419"/>
      <c r="BF1767" s="419"/>
      <c r="BG1767" s="419"/>
      <c r="BH1767" s="419"/>
      <c r="BJ1767" s="419"/>
      <c r="BK1767" s="419"/>
      <c r="BL1767" s="419"/>
      <c r="BN1767" s="419"/>
      <c r="BO1767" s="419"/>
      <c r="BP1767" s="419"/>
      <c r="BR1767" s="419"/>
      <c r="BS1767" s="419"/>
      <c r="BT1767" s="419"/>
      <c r="BV1767" s="419"/>
      <c r="BW1767" s="419"/>
      <c r="BX1767" s="397"/>
      <c r="BZ1767" s="449"/>
      <c r="CB1767" s="419"/>
      <c r="CC1767" s="419"/>
      <c r="CD1767" s="419"/>
      <c r="CF1767" s="419"/>
      <c r="CG1767" s="419"/>
      <c r="CH1767" s="419"/>
    </row>
    <row r="1768" spans="3:86" ht="21" thickBot="1">
      <c r="C1768" s="425"/>
      <c r="P1768" s="431"/>
      <c r="R1768" s="419"/>
      <c r="S1768" s="446"/>
      <c r="T1768" s="419"/>
      <c r="V1768" s="196"/>
      <c r="W1768" s="419"/>
      <c r="X1768" s="419"/>
      <c r="Z1768" s="419"/>
      <c r="AA1768" s="419"/>
      <c r="AB1768" s="419"/>
      <c r="AD1768" s="419"/>
      <c r="AE1768" s="419"/>
      <c r="AF1768" s="419"/>
      <c r="AH1768" s="419"/>
      <c r="AI1768" s="419"/>
      <c r="AJ1768" s="419"/>
      <c r="AL1768" s="419"/>
      <c r="AM1768" s="419"/>
      <c r="AN1768" s="403"/>
      <c r="AO1768" s="419"/>
      <c r="AP1768" s="419"/>
      <c r="AQ1768" s="419"/>
      <c r="AR1768" s="419"/>
      <c r="AS1768" s="419"/>
      <c r="AT1768" s="419"/>
      <c r="AU1768" s="419"/>
      <c r="AV1768" s="419"/>
      <c r="AX1768" s="419"/>
      <c r="AY1768" s="419"/>
      <c r="AZ1768" s="419"/>
      <c r="BB1768" s="419"/>
      <c r="BC1768" s="419"/>
      <c r="BD1768" s="419"/>
      <c r="BF1768" s="419"/>
      <c r="BG1768" s="419"/>
      <c r="BH1768" s="419"/>
      <c r="BJ1768" s="419"/>
      <c r="BK1768" s="419"/>
      <c r="BL1768" s="419"/>
      <c r="BN1768" s="419"/>
      <c r="BO1768" s="419"/>
      <c r="BP1768" s="419"/>
      <c r="BR1768" s="419"/>
      <c r="BS1768" s="419"/>
      <c r="BT1768" s="419"/>
      <c r="BV1768" s="419"/>
      <c r="BW1768" s="419"/>
      <c r="BX1768" s="397"/>
      <c r="BZ1768" s="449"/>
      <c r="CB1768" s="419"/>
      <c r="CC1768" s="419"/>
      <c r="CD1768" s="419"/>
      <c r="CF1768" s="419"/>
      <c r="CG1768" s="419"/>
      <c r="CH1768" s="419"/>
    </row>
    <row r="1769" spans="3:86" ht="21" thickBot="1">
      <c r="C1769" s="425"/>
      <c r="P1769" s="431"/>
      <c r="R1769" s="419"/>
      <c r="S1769" s="446"/>
      <c r="T1769" s="419"/>
      <c r="V1769" s="196"/>
      <c r="W1769" s="419"/>
      <c r="X1769" s="419"/>
      <c r="Z1769" s="419"/>
      <c r="AA1769" s="419"/>
      <c r="AB1769" s="419"/>
      <c r="AD1769" s="419"/>
      <c r="AE1769" s="419"/>
      <c r="AF1769" s="419"/>
      <c r="AH1769" s="419"/>
      <c r="AI1769" s="419"/>
      <c r="AJ1769" s="419"/>
      <c r="AL1769" s="419"/>
      <c r="AM1769" s="419"/>
      <c r="AN1769" s="403"/>
      <c r="AO1769" s="419"/>
      <c r="AP1769" s="419"/>
      <c r="AQ1769" s="419"/>
      <c r="AR1769" s="419"/>
      <c r="AS1769" s="419"/>
      <c r="AT1769" s="419"/>
      <c r="AU1769" s="419"/>
      <c r="AV1769" s="419"/>
      <c r="AX1769" s="419"/>
      <c r="AY1769" s="419"/>
      <c r="AZ1769" s="419"/>
      <c r="BB1769" s="419"/>
      <c r="BC1769" s="419"/>
      <c r="BD1769" s="419"/>
      <c r="BF1769" s="419"/>
      <c r="BG1769" s="419"/>
      <c r="BH1769" s="419"/>
      <c r="BJ1769" s="419"/>
      <c r="BK1769" s="419"/>
      <c r="BL1769" s="419"/>
      <c r="BN1769" s="419"/>
      <c r="BO1769" s="419"/>
      <c r="BP1769" s="419"/>
      <c r="BR1769" s="419"/>
      <c r="BS1769" s="419"/>
      <c r="BT1769" s="419"/>
      <c r="BV1769" s="419"/>
      <c r="BW1769" s="419"/>
      <c r="BX1769" s="397"/>
      <c r="BZ1769" s="449"/>
      <c r="CB1769" s="419"/>
      <c r="CC1769" s="419"/>
      <c r="CD1769" s="419"/>
      <c r="CF1769" s="419"/>
      <c r="CG1769" s="419"/>
      <c r="CH1769" s="419"/>
    </row>
    <row r="1770" spans="3:86" ht="21" thickBot="1">
      <c r="C1770" s="425"/>
      <c r="P1770" s="431"/>
      <c r="R1770" s="419"/>
      <c r="S1770" s="446"/>
      <c r="T1770" s="419"/>
      <c r="V1770" s="196"/>
      <c r="W1770" s="419"/>
      <c r="X1770" s="419"/>
      <c r="Z1770" s="419"/>
      <c r="AA1770" s="419"/>
      <c r="AB1770" s="419"/>
      <c r="AD1770" s="419"/>
      <c r="AE1770" s="419"/>
      <c r="AF1770" s="419"/>
      <c r="AH1770" s="419"/>
      <c r="AI1770" s="419"/>
      <c r="AJ1770" s="419"/>
      <c r="AL1770" s="419"/>
      <c r="AM1770" s="419"/>
      <c r="AN1770" s="403"/>
      <c r="AO1770" s="419"/>
      <c r="AP1770" s="419"/>
      <c r="AQ1770" s="419"/>
      <c r="AR1770" s="419"/>
      <c r="AS1770" s="419"/>
      <c r="AT1770" s="419"/>
      <c r="AU1770" s="419"/>
      <c r="AV1770" s="419"/>
      <c r="AX1770" s="419"/>
      <c r="AY1770" s="419"/>
      <c r="AZ1770" s="419"/>
      <c r="BB1770" s="419"/>
      <c r="BC1770" s="419"/>
      <c r="BD1770" s="419"/>
      <c r="BF1770" s="419"/>
      <c r="BG1770" s="419"/>
      <c r="BH1770" s="419"/>
      <c r="BJ1770" s="419"/>
      <c r="BK1770" s="419"/>
      <c r="BL1770" s="419"/>
      <c r="BN1770" s="419"/>
      <c r="BO1770" s="419"/>
      <c r="BP1770" s="419"/>
      <c r="BR1770" s="419"/>
      <c r="BS1770" s="419"/>
      <c r="BT1770" s="419"/>
      <c r="BV1770" s="419"/>
      <c r="BW1770" s="419"/>
      <c r="BX1770" s="397"/>
      <c r="BZ1770" s="449"/>
      <c r="CB1770" s="419"/>
      <c r="CC1770" s="419"/>
      <c r="CD1770" s="419"/>
      <c r="CF1770" s="419"/>
      <c r="CG1770" s="419"/>
      <c r="CH1770" s="419"/>
    </row>
    <row r="1771" spans="3:86" ht="21" thickBot="1">
      <c r="C1771" s="425"/>
      <c r="P1771" s="431"/>
      <c r="R1771" s="419"/>
      <c r="S1771" s="446"/>
      <c r="T1771" s="419"/>
      <c r="V1771" s="196"/>
      <c r="W1771" s="419"/>
      <c r="X1771" s="419"/>
      <c r="Z1771" s="419"/>
      <c r="AA1771" s="419"/>
      <c r="AB1771" s="419"/>
      <c r="AD1771" s="419"/>
      <c r="AE1771" s="419"/>
      <c r="AF1771" s="419"/>
      <c r="AH1771" s="419"/>
      <c r="AI1771" s="419"/>
      <c r="AJ1771" s="419"/>
      <c r="AL1771" s="419"/>
      <c r="AM1771" s="419"/>
      <c r="AN1771" s="403"/>
      <c r="AO1771" s="419"/>
      <c r="AP1771" s="419"/>
      <c r="AQ1771" s="419"/>
      <c r="AR1771" s="419"/>
      <c r="AS1771" s="419"/>
      <c r="AT1771" s="419"/>
      <c r="AU1771" s="419"/>
      <c r="AV1771" s="419"/>
      <c r="AX1771" s="419"/>
      <c r="AY1771" s="419"/>
      <c r="AZ1771" s="419"/>
      <c r="BB1771" s="419"/>
      <c r="BC1771" s="419"/>
      <c r="BD1771" s="419"/>
      <c r="BF1771" s="419"/>
      <c r="BG1771" s="419"/>
      <c r="BH1771" s="419"/>
      <c r="BJ1771" s="419"/>
      <c r="BK1771" s="419"/>
      <c r="BL1771" s="419"/>
      <c r="BN1771" s="419"/>
      <c r="BO1771" s="419"/>
      <c r="BP1771" s="419"/>
      <c r="BR1771" s="419"/>
      <c r="BS1771" s="419"/>
      <c r="BT1771" s="419"/>
      <c r="BV1771" s="419"/>
      <c r="BW1771" s="419"/>
      <c r="BX1771" s="397"/>
      <c r="BZ1771" s="449"/>
      <c r="CB1771" s="419"/>
      <c r="CC1771" s="419"/>
      <c r="CD1771" s="419"/>
      <c r="CF1771" s="419"/>
      <c r="CG1771" s="419"/>
      <c r="CH1771" s="419"/>
    </row>
    <row r="1772" spans="3:86" ht="21" thickBot="1">
      <c r="C1772" s="425"/>
      <c r="P1772" s="431"/>
      <c r="R1772" s="419"/>
      <c r="S1772" s="446"/>
      <c r="T1772" s="419"/>
      <c r="V1772" s="196"/>
      <c r="W1772" s="419"/>
      <c r="X1772" s="419"/>
      <c r="Z1772" s="419"/>
      <c r="AA1772" s="419"/>
      <c r="AB1772" s="419"/>
      <c r="AD1772" s="419"/>
      <c r="AE1772" s="419"/>
      <c r="AF1772" s="419"/>
      <c r="AH1772" s="419"/>
      <c r="AI1772" s="419"/>
      <c r="AJ1772" s="419"/>
      <c r="AL1772" s="419"/>
      <c r="AM1772" s="419"/>
      <c r="AN1772" s="403"/>
      <c r="AO1772" s="419"/>
      <c r="AP1772" s="419"/>
      <c r="AQ1772" s="419"/>
      <c r="AR1772" s="419"/>
      <c r="AS1772" s="419"/>
      <c r="AT1772" s="419"/>
      <c r="AU1772" s="419"/>
      <c r="AV1772" s="419"/>
      <c r="AX1772" s="419"/>
      <c r="AY1772" s="419"/>
      <c r="AZ1772" s="419"/>
      <c r="BB1772" s="419"/>
      <c r="BC1772" s="419"/>
      <c r="BD1772" s="419"/>
      <c r="BF1772" s="419"/>
      <c r="BG1772" s="419"/>
      <c r="BH1772" s="419"/>
      <c r="BJ1772" s="419"/>
      <c r="BK1772" s="419"/>
      <c r="BL1772" s="419"/>
      <c r="BN1772" s="419"/>
      <c r="BO1772" s="419"/>
      <c r="BP1772" s="419"/>
      <c r="BR1772" s="419"/>
      <c r="BS1772" s="419"/>
      <c r="BT1772" s="419"/>
      <c r="BV1772" s="419"/>
      <c r="BW1772" s="419"/>
      <c r="BX1772" s="397"/>
      <c r="BZ1772" s="449"/>
      <c r="CB1772" s="419"/>
      <c r="CC1772" s="419"/>
      <c r="CD1772" s="419"/>
      <c r="CF1772" s="419"/>
      <c r="CG1772" s="419"/>
      <c r="CH1772" s="419"/>
    </row>
    <row r="1773" spans="3:86" ht="21" thickBot="1">
      <c r="C1773" s="425"/>
      <c r="P1773" s="431"/>
      <c r="R1773" s="419"/>
      <c r="S1773" s="446"/>
      <c r="T1773" s="419"/>
      <c r="V1773" s="196"/>
      <c r="W1773" s="419"/>
      <c r="X1773" s="419"/>
      <c r="Z1773" s="419"/>
      <c r="AA1773" s="419"/>
      <c r="AB1773" s="419"/>
      <c r="AD1773" s="419"/>
      <c r="AE1773" s="419"/>
      <c r="AF1773" s="419"/>
      <c r="AH1773" s="419"/>
      <c r="AI1773" s="419"/>
      <c r="AJ1773" s="419"/>
      <c r="AL1773" s="419"/>
      <c r="AM1773" s="419"/>
      <c r="AN1773" s="403"/>
      <c r="AO1773" s="419"/>
      <c r="AP1773" s="419"/>
      <c r="AQ1773" s="419"/>
      <c r="AR1773" s="419"/>
      <c r="AS1773" s="419"/>
      <c r="AT1773" s="419"/>
      <c r="AU1773" s="419"/>
      <c r="AV1773" s="419"/>
      <c r="AX1773" s="419"/>
      <c r="AY1773" s="419"/>
      <c r="AZ1773" s="419"/>
      <c r="BB1773" s="419"/>
      <c r="BC1773" s="419"/>
      <c r="BD1773" s="419"/>
      <c r="BF1773" s="419"/>
      <c r="BG1773" s="419"/>
      <c r="BH1773" s="419"/>
      <c r="BJ1773" s="419"/>
      <c r="BK1773" s="419"/>
      <c r="BL1773" s="419"/>
      <c r="BN1773" s="419"/>
      <c r="BO1773" s="419"/>
      <c r="BP1773" s="419"/>
      <c r="BR1773" s="419"/>
      <c r="BS1773" s="419"/>
      <c r="BT1773" s="419"/>
      <c r="BV1773" s="419"/>
      <c r="BW1773" s="419"/>
      <c r="BX1773" s="397"/>
      <c r="BZ1773" s="449"/>
      <c r="CB1773" s="419"/>
      <c r="CC1773" s="419"/>
      <c r="CD1773" s="419"/>
      <c r="CF1773" s="419"/>
      <c r="CG1773" s="419"/>
      <c r="CH1773" s="419"/>
    </row>
    <row r="1774" spans="3:86" ht="21" thickBot="1">
      <c r="C1774" s="425"/>
      <c r="P1774" s="431"/>
      <c r="R1774" s="419"/>
      <c r="S1774" s="446"/>
      <c r="T1774" s="419"/>
      <c r="V1774" s="196"/>
      <c r="W1774" s="419"/>
      <c r="X1774" s="419"/>
      <c r="Z1774" s="419"/>
      <c r="AA1774" s="419"/>
      <c r="AB1774" s="419"/>
      <c r="AD1774" s="419"/>
      <c r="AE1774" s="419"/>
      <c r="AF1774" s="419"/>
      <c r="AH1774" s="419"/>
      <c r="AI1774" s="419"/>
      <c r="AJ1774" s="419"/>
      <c r="AL1774" s="419"/>
      <c r="AM1774" s="419"/>
      <c r="AN1774" s="403"/>
      <c r="AO1774" s="419"/>
      <c r="AP1774" s="419"/>
      <c r="AQ1774" s="419"/>
      <c r="AR1774" s="419"/>
      <c r="AS1774" s="419"/>
      <c r="AT1774" s="419"/>
      <c r="AU1774" s="419"/>
      <c r="AV1774" s="419"/>
      <c r="AX1774" s="419"/>
      <c r="AY1774" s="419"/>
      <c r="AZ1774" s="419"/>
      <c r="BB1774" s="419"/>
      <c r="BC1774" s="419"/>
      <c r="BD1774" s="419"/>
      <c r="BF1774" s="419"/>
      <c r="BG1774" s="419"/>
      <c r="BH1774" s="419"/>
      <c r="BJ1774" s="419"/>
      <c r="BK1774" s="419"/>
      <c r="BL1774" s="419"/>
      <c r="BN1774" s="419"/>
      <c r="BO1774" s="419"/>
      <c r="BP1774" s="419"/>
      <c r="BR1774" s="419"/>
      <c r="BS1774" s="419"/>
      <c r="BT1774" s="419"/>
      <c r="BV1774" s="419"/>
      <c r="BW1774" s="419"/>
      <c r="BX1774" s="397"/>
      <c r="BZ1774" s="449"/>
      <c r="CB1774" s="419"/>
      <c r="CC1774" s="419"/>
      <c r="CD1774" s="419"/>
      <c r="CF1774" s="419"/>
      <c r="CG1774" s="419"/>
      <c r="CH1774" s="419"/>
    </row>
    <row r="1775" spans="3:86" ht="21" thickBot="1">
      <c r="C1775" s="425"/>
      <c r="P1775" s="431"/>
      <c r="R1775" s="419"/>
      <c r="S1775" s="446"/>
      <c r="T1775" s="419"/>
      <c r="V1775" s="196"/>
      <c r="W1775" s="419"/>
      <c r="X1775" s="419"/>
      <c r="Z1775" s="419"/>
      <c r="AA1775" s="419"/>
      <c r="AB1775" s="419"/>
      <c r="AD1775" s="419"/>
      <c r="AE1775" s="419"/>
      <c r="AF1775" s="419"/>
      <c r="AH1775" s="419"/>
      <c r="AI1775" s="419"/>
      <c r="AJ1775" s="419"/>
      <c r="AL1775" s="419"/>
      <c r="AM1775" s="419"/>
      <c r="AN1775" s="403"/>
      <c r="AO1775" s="419"/>
      <c r="AP1775" s="419"/>
      <c r="AQ1775" s="419"/>
      <c r="AR1775" s="419"/>
      <c r="AS1775" s="419"/>
      <c r="AT1775" s="419"/>
      <c r="AU1775" s="419"/>
      <c r="AV1775" s="419"/>
      <c r="AX1775" s="419"/>
      <c r="AY1775" s="419"/>
      <c r="AZ1775" s="419"/>
      <c r="BB1775" s="419"/>
      <c r="BC1775" s="419"/>
      <c r="BD1775" s="419"/>
      <c r="BF1775" s="419"/>
      <c r="BG1775" s="419"/>
      <c r="BH1775" s="419"/>
      <c r="BJ1775" s="419"/>
      <c r="BK1775" s="419"/>
      <c r="BL1775" s="419"/>
      <c r="BN1775" s="419"/>
      <c r="BO1775" s="419"/>
      <c r="BP1775" s="419"/>
      <c r="BR1775" s="419"/>
      <c r="BS1775" s="419"/>
      <c r="BT1775" s="419"/>
      <c r="BV1775" s="419"/>
      <c r="BW1775" s="419"/>
      <c r="BX1775" s="397"/>
      <c r="BZ1775" s="449"/>
      <c r="CB1775" s="419"/>
      <c r="CC1775" s="419"/>
      <c r="CD1775" s="419"/>
      <c r="CF1775" s="419"/>
      <c r="CG1775" s="419"/>
      <c r="CH1775" s="419"/>
    </row>
    <row r="1776" spans="3:86" ht="21" thickBot="1">
      <c r="C1776" s="425"/>
      <c r="P1776" s="431"/>
      <c r="R1776" s="419"/>
      <c r="S1776" s="446"/>
      <c r="T1776" s="419"/>
      <c r="V1776" s="196"/>
      <c r="W1776" s="419"/>
      <c r="X1776" s="419"/>
      <c r="Z1776" s="419"/>
      <c r="AA1776" s="419"/>
      <c r="AB1776" s="419"/>
      <c r="AD1776" s="419"/>
      <c r="AE1776" s="419"/>
      <c r="AF1776" s="419"/>
      <c r="AH1776" s="419"/>
      <c r="AI1776" s="419"/>
      <c r="AJ1776" s="419"/>
      <c r="AL1776" s="419"/>
      <c r="AM1776" s="419"/>
      <c r="AN1776" s="403"/>
      <c r="AO1776" s="419"/>
      <c r="AP1776" s="419"/>
      <c r="AQ1776" s="419"/>
      <c r="AR1776" s="419"/>
      <c r="AS1776" s="419"/>
      <c r="AT1776" s="419"/>
      <c r="AU1776" s="419"/>
      <c r="AV1776" s="419"/>
      <c r="AX1776" s="419"/>
      <c r="AY1776" s="419"/>
      <c r="AZ1776" s="419"/>
      <c r="BB1776" s="419"/>
      <c r="BC1776" s="419"/>
      <c r="BD1776" s="419"/>
      <c r="BF1776" s="419"/>
      <c r="BG1776" s="419"/>
      <c r="BH1776" s="419"/>
      <c r="BJ1776" s="419"/>
      <c r="BK1776" s="419"/>
      <c r="BL1776" s="419"/>
      <c r="BN1776" s="419"/>
      <c r="BO1776" s="419"/>
      <c r="BP1776" s="419"/>
      <c r="BR1776" s="419"/>
      <c r="BS1776" s="419"/>
      <c r="BT1776" s="419"/>
      <c r="BV1776" s="419"/>
      <c r="BW1776" s="419"/>
      <c r="BX1776" s="397"/>
      <c r="BZ1776" s="449"/>
      <c r="CB1776" s="419"/>
      <c r="CC1776" s="419"/>
      <c r="CD1776" s="419"/>
      <c r="CF1776" s="419"/>
      <c r="CG1776" s="419"/>
      <c r="CH1776" s="419"/>
    </row>
    <row r="1777" spans="3:86" ht="21" thickBot="1">
      <c r="C1777" s="425"/>
      <c r="P1777" s="431"/>
      <c r="R1777" s="419"/>
      <c r="S1777" s="446"/>
      <c r="T1777" s="419"/>
      <c r="V1777" s="196"/>
      <c r="W1777" s="419"/>
      <c r="X1777" s="419"/>
      <c r="Z1777" s="419"/>
      <c r="AA1777" s="419"/>
      <c r="AB1777" s="419"/>
      <c r="AD1777" s="419"/>
      <c r="AE1777" s="419"/>
      <c r="AF1777" s="419"/>
      <c r="AH1777" s="419"/>
      <c r="AI1777" s="419"/>
      <c r="AJ1777" s="419"/>
      <c r="AL1777" s="419"/>
      <c r="AM1777" s="419"/>
      <c r="AN1777" s="403"/>
      <c r="AO1777" s="419"/>
      <c r="AP1777" s="419"/>
      <c r="AQ1777" s="419"/>
      <c r="AR1777" s="419"/>
      <c r="AS1777" s="419"/>
      <c r="AT1777" s="419"/>
      <c r="AU1777" s="419"/>
      <c r="AV1777" s="419"/>
      <c r="AX1777" s="419"/>
      <c r="AY1777" s="419"/>
      <c r="AZ1777" s="419"/>
      <c r="BB1777" s="419"/>
      <c r="BC1777" s="419"/>
      <c r="BD1777" s="419"/>
      <c r="BF1777" s="419"/>
      <c r="BG1777" s="419"/>
      <c r="BH1777" s="419"/>
      <c r="BJ1777" s="419"/>
      <c r="BK1777" s="419"/>
      <c r="BL1777" s="419"/>
      <c r="BN1777" s="419"/>
      <c r="BO1777" s="419"/>
      <c r="BP1777" s="419"/>
      <c r="BR1777" s="419"/>
      <c r="BS1777" s="419"/>
      <c r="BT1777" s="419"/>
      <c r="BV1777" s="419"/>
      <c r="BW1777" s="419"/>
      <c r="BX1777" s="397"/>
      <c r="BZ1777" s="449"/>
      <c r="CB1777" s="419"/>
      <c r="CC1777" s="419"/>
      <c r="CD1777" s="419"/>
      <c r="CF1777" s="419"/>
      <c r="CG1777" s="419"/>
      <c r="CH1777" s="419"/>
    </row>
    <row r="1778" spans="3:86" ht="21" thickBot="1">
      <c r="C1778" s="425"/>
      <c r="P1778" s="431"/>
      <c r="R1778" s="419"/>
      <c r="S1778" s="446"/>
      <c r="T1778" s="419"/>
      <c r="V1778" s="196"/>
      <c r="W1778" s="419"/>
      <c r="X1778" s="419"/>
      <c r="Z1778" s="419"/>
      <c r="AA1778" s="419"/>
      <c r="AB1778" s="419"/>
      <c r="AD1778" s="419"/>
      <c r="AE1778" s="419"/>
      <c r="AF1778" s="419"/>
      <c r="AH1778" s="419"/>
      <c r="AI1778" s="419"/>
      <c r="AJ1778" s="419"/>
      <c r="AL1778" s="419"/>
      <c r="AM1778" s="419"/>
      <c r="AN1778" s="403"/>
      <c r="AO1778" s="419"/>
      <c r="AP1778" s="419"/>
      <c r="AQ1778" s="419"/>
      <c r="AR1778" s="419"/>
      <c r="AS1778" s="419"/>
      <c r="AT1778" s="419"/>
      <c r="AU1778" s="419"/>
      <c r="AV1778" s="419"/>
      <c r="AX1778" s="419"/>
      <c r="AY1778" s="419"/>
      <c r="AZ1778" s="419"/>
      <c r="BB1778" s="419"/>
      <c r="BC1778" s="419"/>
      <c r="BD1778" s="419"/>
      <c r="BF1778" s="419"/>
      <c r="BG1778" s="419"/>
      <c r="BH1778" s="419"/>
      <c r="BJ1778" s="419"/>
      <c r="BK1778" s="419"/>
      <c r="BL1778" s="419"/>
      <c r="BN1778" s="419"/>
      <c r="BO1778" s="419"/>
      <c r="BP1778" s="419"/>
      <c r="BR1778" s="419"/>
      <c r="BS1778" s="419"/>
      <c r="BT1778" s="419"/>
      <c r="BV1778" s="419"/>
      <c r="BW1778" s="419"/>
      <c r="BX1778" s="397"/>
      <c r="BZ1778" s="449"/>
      <c r="CB1778" s="419"/>
      <c r="CC1778" s="419"/>
      <c r="CD1778" s="419"/>
      <c r="CF1778" s="419"/>
      <c r="CG1778" s="419"/>
      <c r="CH1778" s="419"/>
    </row>
    <row r="1779" spans="3:86" ht="21" thickBot="1">
      <c r="C1779" s="425"/>
      <c r="P1779" s="431"/>
      <c r="R1779" s="419"/>
      <c r="S1779" s="446"/>
      <c r="T1779" s="419"/>
      <c r="V1779" s="196"/>
      <c r="W1779" s="419"/>
      <c r="X1779" s="419"/>
      <c r="Z1779" s="419"/>
      <c r="AA1779" s="419"/>
      <c r="AB1779" s="419"/>
      <c r="AD1779" s="419"/>
      <c r="AE1779" s="419"/>
      <c r="AF1779" s="419"/>
      <c r="AH1779" s="419"/>
      <c r="AI1779" s="419"/>
      <c r="AJ1779" s="419"/>
      <c r="AL1779" s="419"/>
      <c r="AM1779" s="419"/>
      <c r="AN1779" s="403"/>
      <c r="AO1779" s="419"/>
      <c r="AP1779" s="419"/>
      <c r="AQ1779" s="419"/>
      <c r="AR1779" s="419"/>
      <c r="AS1779" s="419"/>
      <c r="AT1779" s="419"/>
      <c r="AU1779" s="419"/>
      <c r="AV1779" s="419"/>
      <c r="AX1779" s="419"/>
      <c r="AY1779" s="419"/>
      <c r="AZ1779" s="419"/>
      <c r="BB1779" s="419"/>
      <c r="BC1779" s="419"/>
      <c r="BD1779" s="419"/>
      <c r="BF1779" s="419"/>
      <c r="BG1779" s="419"/>
      <c r="BH1779" s="419"/>
      <c r="BJ1779" s="419"/>
      <c r="BK1779" s="419"/>
      <c r="BL1779" s="419"/>
      <c r="BN1779" s="419"/>
      <c r="BO1779" s="419"/>
      <c r="BP1779" s="419"/>
      <c r="BR1779" s="419"/>
      <c r="BS1779" s="419"/>
      <c r="BT1779" s="419"/>
      <c r="BV1779" s="419"/>
      <c r="BW1779" s="419"/>
      <c r="BX1779" s="397"/>
      <c r="BZ1779" s="449"/>
      <c r="CB1779" s="419"/>
      <c r="CC1779" s="419"/>
      <c r="CD1779" s="419"/>
      <c r="CF1779" s="419"/>
      <c r="CG1779" s="419"/>
      <c r="CH1779" s="419"/>
    </row>
    <row r="1780" spans="3:86" ht="21" thickBot="1">
      <c r="C1780" s="425"/>
      <c r="P1780" s="431"/>
      <c r="R1780" s="419"/>
      <c r="S1780" s="446"/>
      <c r="T1780" s="419"/>
      <c r="V1780" s="196"/>
      <c r="W1780" s="419"/>
      <c r="X1780" s="419"/>
      <c r="Z1780" s="419"/>
      <c r="AA1780" s="419"/>
      <c r="AB1780" s="419"/>
      <c r="AD1780" s="419"/>
      <c r="AE1780" s="419"/>
      <c r="AF1780" s="419"/>
      <c r="AH1780" s="419"/>
      <c r="AI1780" s="419"/>
      <c r="AJ1780" s="419"/>
      <c r="AL1780" s="419"/>
      <c r="AM1780" s="419"/>
      <c r="AN1780" s="403"/>
      <c r="AO1780" s="419"/>
      <c r="AP1780" s="419"/>
      <c r="AQ1780" s="419"/>
      <c r="AR1780" s="419"/>
      <c r="AS1780" s="419"/>
      <c r="AT1780" s="419"/>
      <c r="AU1780" s="419"/>
      <c r="AV1780" s="419"/>
      <c r="AX1780" s="419"/>
      <c r="AY1780" s="419"/>
      <c r="AZ1780" s="419"/>
      <c r="BB1780" s="419"/>
      <c r="BC1780" s="419"/>
      <c r="BD1780" s="419"/>
      <c r="BF1780" s="419"/>
      <c r="BG1780" s="419"/>
      <c r="BH1780" s="419"/>
      <c r="BJ1780" s="419"/>
      <c r="BK1780" s="419"/>
      <c r="BL1780" s="419"/>
      <c r="BN1780" s="419"/>
      <c r="BO1780" s="419"/>
      <c r="BP1780" s="419"/>
      <c r="BR1780" s="419"/>
      <c r="BS1780" s="419"/>
      <c r="BT1780" s="419"/>
      <c r="BV1780" s="419"/>
      <c r="BW1780" s="419"/>
      <c r="BX1780" s="397"/>
      <c r="BZ1780" s="449"/>
      <c r="CB1780" s="419"/>
      <c r="CC1780" s="419"/>
      <c r="CD1780" s="419"/>
      <c r="CF1780" s="419"/>
      <c r="CG1780" s="419"/>
      <c r="CH1780" s="419"/>
    </row>
    <row r="1781" spans="3:86" ht="21" thickBot="1">
      <c r="C1781" s="425"/>
      <c r="P1781" s="431"/>
      <c r="R1781" s="419"/>
      <c r="S1781" s="446"/>
      <c r="T1781" s="419"/>
      <c r="V1781" s="196"/>
      <c r="W1781" s="419"/>
      <c r="X1781" s="419"/>
      <c r="Z1781" s="419"/>
      <c r="AA1781" s="419"/>
      <c r="AB1781" s="419"/>
      <c r="AD1781" s="419"/>
      <c r="AE1781" s="419"/>
      <c r="AF1781" s="419"/>
      <c r="AH1781" s="419"/>
      <c r="AI1781" s="419"/>
      <c r="AJ1781" s="419"/>
      <c r="AL1781" s="419"/>
      <c r="AM1781" s="419"/>
      <c r="AN1781" s="403"/>
      <c r="AO1781" s="419"/>
      <c r="AP1781" s="419"/>
      <c r="AQ1781" s="419"/>
      <c r="AR1781" s="419"/>
      <c r="AS1781" s="419"/>
      <c r="AT1781" s="419"/>
      <c r="AU1781" s="419"/>
      <c r="AV1781" s="419"/>
      <c r="AX1781" s="419"/>
      <c r="AY1781" s="419"/>
      <c r="AZ1781" s="419"/>
      <c r="BB1781" s="419"/>
      <c r="BC1781" s="419"/>
      <c r="BD1781" s="419"/>
      <c r="BF1781" s="419"/>
      <c r="BG1781" s="419"/>
      <c r="BH1781" s="419"/>
      <c r="BJ1781" s="419"/>
      <c r="BK1781" s="419"/>
      <c r="BL1781" s="419"/>
      <c r="BN1781" s="419"/>
      <c r="BO1781" s="419"/>
      <c r="BP1781" s="419"/>
      <c r="BR1781" s="419"/>
      <c r="BS1781" s="419"/>
      <c r="BT1781" s="419"/>
      <c r="BV1781" s="419"/>
      <c r="BW1781" s="419"/>
      <c r="BX1781" s="397"/>
      <c r="BZ1781" s="449"/>
      <c r="CB1781" s="419"/>
      <c r="CC1781" s="419"/>
      <c r="CD1781" s="419"/>
      <c r="CF1781" s="419"/>
      <c r="CG1781" s="419"/>
      <c r="CH1781" s="419"/>
    </row>
    <row r="1782" spans="3:86" ht="21" thickBot="1">
      <c r="C1782" s="425"/>
      <c r="P1782" s="431"/>
      <c r="R1782" s="419"/>
      <c r="S1782" s="446"/>
      <c r="T1782" s="419"/>
      <c r="V1782" s="196"/>
      <c r="W1782" s="419"/>
      <c r="X1782" s="419"/>
      <c r="Z1782" s="419"/>
      <c r="AA1782" s="419"/>
      <c r="AB1782" s="419"/>
      <c r="AD1782" s="419"/>
      <c r="AE1782" s="419"/>
      <c r="AF1782" s="419"/>
      <c r="AH1782" s="419"/>
      <c r="AI1782" s="419"/>
      <c r="AJ1782" s="419"/>
      <c r="AL1782" s="419"/>
      <c r="AM1782" s="419"/>
      <c r="AN1782" s="403"/>
      <c r="AO1782" s="419"/>
      <c r="AP1782" s="419"/>
      <c r="AQ1782" s="419"/>
      <c r="AR1782" s="419"/>
      <c r="AS1782" s="419"/>
      <c r="AT1782" s="419"/>
      <c r="AU1782" s="419"/>
      <c r="AV1782" s="419"/>
      <c r="AX1782" s="419"/>
      <c r="AY1782" s="419"/>
      <c r="AZ1782" s="419"/>
      <c r="BB1782" s="419"/>
      <c r="BC1782" s="419"/>
      <c r="BD1782" s="419"/>
      <c r="BF1782" s="419"/>
      <c r="BG1782" s="419"/>
      <c r="BH1782" s="419"/>
      <c r="BJ1782" s="419"/>
      <c r="BK1782" s="419"/>
      <c r="BL1782" s="419"/>
      <c r="BN1782" s="419"/>
      <c r="BO1782" s="419"/>
      <c r="BP1782" s="419"/>
      <c r="BR1782" s="419"/>
      <c r="BS1782" s="419"/>
      <c r="BT1782" s="419"/>
      <c r="BV1782" s="419"/>
      <c r="BW1782" s="419"/>
      <c r="BX1782" s="397"/>
      <c r="BZ1782" s="449"/>
      <c r="CB1782" s="419"/>
      <c r="CC1782" s="419"/>
      <c r="CD1782" s="419"/>
      <c r="CF1782" s="419"/>
      <c r="CG1782" s="419"/>
      <c r="CH1782" s="419"/>
    </row>
    <row r="1783" spans="3:86" ht="21" thickBot="1">
      <c r="C1783" s="425"/>
      <c r="P1783" s="431"/>
      <c r="R1783" s="419"/>
      <c r="S1783" s="446"/>
      <c r="T1783" s="419"/>
      <c r="V1783" s="196"/>
      <c r="W1783" s="419"/>
      <c r="X1783" s="419"/>
      <c r="Z1783" s="419"/>
      <c r="AA1783" s="419"/>
      <c r="AB1783" s="419"/>
      <c r="AD1783" s="419"/>
      <c r="AE1783" s="419"/>
      <c r="AF1783" s="419"/>
      <c r="AH1783" s="419"/>
      <c r="AI1783" s="419"/>
      <c r="AJ1783" s="419"/>
      <c r="AL1783" s="419"/>
      <c r="AM1783" s="419"/>
      <c r="AN1783" s="403"/>
      <c r="AO1783" s="419"/>
      <c r="AP1783" s="419"/>
      <c r="AQ1783" s="419"/>
      <c r="AR1783" s="419"/>
      <c r="AS1783" s="419"/>
      <c r="AT1783" s="419"/>
      <c r="AU1783" s="419"/>
      <c r="AV1783" s="419"/>
      <c r="AX1783" s="419"/>
      <c r="AY1783" s="419"/>
      <c r="AZ1783" s="419"/>
      <c r="BB1783" s="419"/>
      <c r="BC1783" s="419"/>
      <c r="BD1783" s="419"/>
      <c r="BF1783" s="419"/>
      <c r="BG1783" s="419"/>
      <c r="BH1783" s="419"/>
      <c r="BJ1783" s="419"/>
      <c r="BK1783" s="419"/>
      <c r="BL1783" s="419"/>
      <c r="BN1783" s="419"/>
      <c r="BO1783" s="419"/>
      <c r="BP1783" s="419"/>
      <c r="BR1783" s="419"/>
      <c r="BS1783" s="419"/>
      <c r="BT1783" s="419"/>
      <c r="BV1783" s="419"/>
      <c r="BW1783" s="419"/>
      <c r="BX1783" s="397"/>
      <c r="BZ1783" s="449"/>
      <c r="CB1783" s="419"/>
      <c r="CC1783" s="419"/>
      <c r="CD1783" s="419"/>
      <c r="CF1783" s="419"/>
      <c r="CG1783" s="419"/>
      <c r="CH1783" s="419"/>
    </row>
    <row r="1784" spans="3:86" ht="21" thickBot="1">
      <c r="C1784" s="425"/>
      <c r="P1784" s="431"/>
      <c r="R1784" s="419"/>
      <c r="S1784" s="446"/>
      <c r="T1784" s="419"/>
      <c r="V1784" s="196"/>
      <c r="W1784" s="419"/>
      <c r="X1784" s="419"/>
      <c r="Z1784" s="419"/>
      <c r="AA1784" s="419"/>
      <c r="AB1784" s="419"/>
      <c r="AD1784" s="419"/>
      <c r="AE1784" s="419"/>
      <c r="AF1784" s="419"/>
      <c r="AH1784" s="419"/>
      <c r="AI1784" s="419"/>
      <c r="AJ1784" s="419"/>
      <c r="AL1784" s="419"/>
      <c r="AM1784" s="419"/>
      <c r="AN1784" s="403"/>
      <c r="AO1784" s="419"/>
      <c r="AP1784" s="419"/>
      <c r="AQ1784" s="419"/>
      <c r="AR1784" s="419"/>
      <c r="AS1784" s="419"/>
      <c r="AT1784" s="419"/>
      <c r="AU1784" s="419"/>
      <c r="AV1784" s="419"/>
      <c r="AX1784" s="419"/>
      <c r="AY1784" s="419"/>
      <c r="AZ1784" s="419"/>
      <c r="BB1784" s="419"/>
      <c r="BC1784" s="419"/>
      <c r="BD1784" s="419"/>
      <c r="BF1784" s="419"/>
      <c r="BG1784" s="419"/>
      <c r="BH1784" s="419"/>
      <c r="BJ1784" s="419"/>
      <c r="BK1784" s="419"/>
      <c r="BL1784" s="419"/>
      <c r="BN1784" s="419"/>
      <c r="BO1784" s="419"/>
      <c r="BP1784" s="419"/>
      <c r="BR1784" s="419"/>
      <c r="BS1784" s="419"/>
      <c r="BT1784" s="419"/>
      <c r="BV1784" s="419"/>
      <c r="BW1784" s="419"/>
      <c r="BX1784" s="397"/>
      <c r="BZ1784" s="449"/>
      <c r="CB1784" s="419"/>
      <c r="CC1784" s="419"/>
      <c r="CD1784" s="419"/>
      <c r="CF1784" s="419"/>
      <c r="CG1784" s="419"/>
      <c r="CH1784" s="419"/>
    </row>
    <row r="1785" spans="3:86" ht="21" thickBot="1">
      <c r="C1785" s="425"/>
      <c r="P1785" s="431"/>
      <c r="R1785" s="419"/>
      <c r="S1785" s="446"/>
      <c r="T1785" s="419"/>
      <c r="V1785" s="196"/>
      <c r="W1785" s="419"/>
      <c r="X1785" s="419"/>
      <c r="Z1785" s="419"/>
      <c r="AA1785" s="419"/>
      <c r="AB1785" s="419"/>
      <c r="AD1785" s="419"/>
      <c r="AE1785" s="419"/>
      <c r="AF1785" s="419"/>
      <c r="AH1785" s="419"/>
      <c r="AI1785" s="419"/>
      <c r="AJ1785" s="419"/>
      <c r="AL1785" s="419"/>
      <c r="AM1785" s="419"/>
      <c r="AN1785" s="403"/>
      <c r="AO1785" s="419"/>
      <c r="AP1785" s="419"/>
      <c r="AQ1785" s="419"/>
      <c r="AR1785" s="419"/>
      <c r="AS1785" s="419"/>
      <c r="AT1785" s="419"/>
      <c r="AU1785" s="419"/>
      <c r="AV1785" s="419"/>
      <c r="AX1785" s="419"/>
      <c r="AY1785" s="419"/>
      <c r="AZ1785" s="419"/>
      <c r="BB1785" s="419"/>
      <c r="BC1785" s="419"/>
      <c r="BD1785" s="419"/>
      <c r="BF1785" s="419"/>
      <c r="BG1785" s="419"/>
      <c r="BH1785" s="419"/>
      <c r="BJ1785" s="419"/>
      <c r="BK1785" s="419"/>
      <c r="BL1785" s="419"/>
      <c r="BN1785" s="419"/>
      <c r="BO1785" s="419"/>
      <c r="BP1785" s="419"/>
      <c r="BR1785" s="419"/>
      <c r="BS1785" s="419"/>
      <c r="BT1785" s="419"/>
      <c r="BV1785" s="419"/>
      <c r="BW1785" s="419"/>
      <c r="BX1785" s="397"/>
      <c r="BZ1785" s="449"/>
      <c r="CB1785" s="419"/>
      <c r="CC1785" s="419"/>
      <c r="CD1785" s="419"/>
      <c r="CF1785" s="419"/>
      <c r="CG1785" s="419"/>
      <c r="CH1785" s="419"/>
    </row>
    <row r="1786" spans="3:86" ht="21" thickBot="1">
      <c r="C1786" s="425"/>
      <c r="P1786" s="431"/>
      <c r="R1786" s="419"/>
      <c r="S1786" s="446"/>
      <c r="T1786" s="419"/>
      <c r="V1786" s="196"/>
      <c r="W1786" s="419"/>
      <c r="X1786" s="419"/>
      <c r="Z1786" s="419"/>
      <c r="AA1786" s="419"/>
      <c r="AB1786" s="419"/>
      <c r="AD1786" s="419"/>
      <c r="AE1786" s="419"/>
      <c r="AF1786" s="419"/>
      <c r="AH1786" s="419"/>
      <c r="AI1786" s="419"/>
      <c r="AJ1786" s="419"/>
      <c r="AL1786" s="419"/>
      <c r="AM1786" s="419"/>
      <c r="AN1786" s="403"/>
      <c r="AO1786" s="419"/>
      <c r="AP1786" s="419"/>
      <c r="AQ1786" s="419"/>
      <c r="AR1786" s="419"/>
      <c r="AS1786" s="419"/>
      <c r="AT1786" s="419"/>
      <c r="AU1786" s="419"/>
      <c r="AV1786" s="419"/>
      <c r="AX1786" s="419"/>
      <c r="AY1786" s="419"/>
      <c r="AZ1786" s="419"/>
      <c r="BB1786" s="419"/>
      <c r="BC1786" s="419"/>
      <c r="BD1786" s="419"/>
      <c r="BF1786" s="419"/>
      <c r="BG1786" s="419"/>
      <c r="BH1786" s="419"/>
      <c r="BJ1786" s="419"/>
      <c r="BK1786" s="419"/>
      <c r="BL1786" s="419"/>
      <c r="BN1786" s="419"/>
      <c r="BO1786" s="419"/>
      <c r="BP1786" s="419"/>
      <c r="BR1786" s="419"/>
      <c r="BS1786" s="419"/>
      <c r="BT1786" s="419"/>
      <c r="BV1786" s="419"/>
      <c r="BW1786" s="419"/>
      <c r="BX1786" s="397"/>
      <c r="BZ1786" s="449"/>
      <c r="CB1786" s="419"/>
      <c r="CC1786" s="419"/>
      <c r="CD1786" s="419"/>
      <c r="CF1786" s="419"/>
      <c r="CG1786" s="419"/>
      <c r="CH1786" s="419"/>
    </row>
    <row r="1787" spans="3:86" ht="21" thickBot="1">
      <c r="C1787" s="425"/>
      <c r="P1787" s="431"/>
      <c r="R1787" s="419"/>
      <c r="S1787" s="446"/>
      <c r="T1787" s="419"/>
      <c r="V1787" s="196"/>
      <c r="W1787" s="419"/>
      <c r="X1787" s="419"/>
      <c r="Z1787" s="419"/>
      <c r="AA1787" s="419"/>
      <c r="AB1787" s="419"/>
      <c r="AD1787" s="419"/>
      <c r="AE1787" s="419"/>
      <c r="AF1787" s="419"/>
      <c r="AH1787" s="419"/>
      <c r="AI1787" s="419"/>
      <c r="AJ1787" s="419"/>
      <c r="AL1787" s="419"/>
      <c r="AM1787" s="419"/>
      <c r="AN1787" s="403"/>
      <c r="AO1787" s="419"/>
      <c r="AP1787" s="419"/>
      <c r="AQ1787" s="419"/>
      <c r="AR1787" s="419"/>
      <c r="AS1787" s="419"/>
      <c r="AT1787" s="419"/>
      <c r="AU1787" s="419"/>
      <c r="AV1787" s="419"/>
      <c r="AX1787" s="419"/>
      <c r="AY1787" s="419"/>
      <c r="AZ1787" s="419"/>
      <c r="BB1787" s="419"/>
      <c r="BC1787" s="419"/>
      <c r="BD1787" s="419"/>
      <c r="BF1787" s="419"/>
      <c r="BG1787" s="419"/>
      <c r="BH1787" s="419"/>
      <c r="BJ1787" s="419"/>
      <c r="BK1787" s="419"/>
      <c r="BL1787" s="419"/>
      <c r="BN1787" s="419"/>
      <c r="BO1787" s="419"/>
      <c r="BP1787" s="419"/>
      <c r="BR1787" s="419"/>
      <c r="BS1787" s="419"/>
      <c r="BT1787" s="419"/>
      <c r="BV1787" s="419"/>
      <c r="BW1787" s="419"/>
      <c r="BX1787" s="397"/>
      <c r="BZ1787" s="449"/>
      <c r="CB1787" s="419"/>
      <c r="CC1787" s="419"/>
      <c r="CD1787" s="419"/>
      <c r="CF1787" s="419"/>
      <c r="CG1787" s="419"/>
      <c r="CH1787" s="419"/>
    </row>
    <row r="1788" spans="3:86" ht="21" thickBot="1">
      <c r="C1788" s="425"/>
      <c r="P1788" s="431"/>
      <c r="R1788" s="419"/>
      <c r="S1788" s="446"/>
      <c r="T1788" s="419"/>
      <c r="V1788" s="196"/>
      <c r="W1788" s="419"/>
      <c r="X1788" s="419"/>
      <c r="Z1788" s="419"/>
      <c r="AA1788" s="419"/>
      <c r="AB1788" s="419"/>
      <c r="AD1788" s="419"/>
      <c r="AE1788" s="419"/>
      <c r="AF1788" s="419"/>
      <c r="AH1788" s="419"/>
      <c r="AI1788" s="419"/>
      <c r="AJ1788" s="419"/>
      <c r="AL1788" s="419"/>
      <c r="AM1788" s="419"/>
      <c r="AN1788" s="403"/>
      <c r="AO1788" s="419"/>
      <c r="AP1788" s="419"/>
      <c r="AQ1788" s="419"/>
      <c r="AR1788" s="419"/>
      <c r="AS1788" s="419"/>
      <c r="AT1788" s="419"/>
      <c r="AU1788" s="419"/>
      <c r="AV1788" s="419"/>
      <c r="AX1788" s="419"/>
      <c r="AY1788" s="419"/>
      <c r="AZ1788" s="419"/>
      <c r="BB1788" s="419"/>
      <c r="BC1788" s="419"/>
      <c r="BD1788" s="419"/>
      <c r="BF1788" s="419"/>
      <c r="BG1788" s="419"/>
      <c r="BH1788" s="419"/>
      <c r="BJ1788" s="419"/>
      <c r="BK1788" s="419"/>
      <c r="BL1788" s="419"/>
      <c r="BN1788" s="419"/>
      <c r="BO1788" s="419"/>
      <c r="BP1788" s="419"/>
      <c r="BR1788" s="419"/>
      <c r="BS1788" s="419"/>
      <c r="BT1788" s="419"/>
      <c r="BV1788" s="419"/>
      <c r="BW1788" s="419"/>
      <c r="BX1788" s="397"/>
      <c r="BZ1788" s="449"/>
      <c r="CB1788" s="419"/>
      <c r="CC1788" s="419"/>
      <c r="CD1788" s="419"/>
      <c r="CF1788" s="419"/>
      <c r="CG1788" s="419"/>
      <c r="CH1788" s="419"/>
    </row>
    <row r="1789" spans="3:86" ht="21" thickBot="1">
      <c r="C1789" s="425"/>
      <c r="P1789" s="431"/>
      <c r="R1789" s="419"/>
      <c r="S1789" s="446"/>
      <c r="T1789" s="419"/>
      <c r="V1789" s="196"/>
      <c r="W1789" s="419"/>
      <c r="X1789" s="419"/>
      <c r="Z1789" s="419"/>
      <c r="AA1789" s="419"/>
      <c r="AB1789" s="419"/>
      <c r="AD1789" s="419"/>
      <c r="AE1789" s="419"/>
      <c r="AF1789" s="419"/>
      <c r="AH1789" s="419"/>
      <c r="AI1789" s="419"/>
      <c r="AJ1789" s="419"/>
      <c r="AL1789" s="419"/>
      <c r="AM1789" s="419"/>
      <c r="AN1789" s="403"/>
      <c r="AO1789" s="419"/>
      <c r="AP1789" s="419"/>
      <c r="AQ1789" s="419"/>
      <c r="AR1789" s="419"/>
      <c r="AS1789" s="419"/>
      <c r="AT1789" s="419"/>
      <c r="AU1789" s="419"/>
      <c r="AV1789" s="419"/>
      <c r="AX1789" s="419"/>
      <c r="AY1789" s="419"/>
      <c r="AZ1789" s="419"/>
      <c r="BB1789" s="419"/>
      <c r="BC1789" s="419"/>
      <c r="BD1789" s="419"/>
      <c r="BF1789" s="419"/>
      <c r="BG1789" s="419"/>
      <c r="BH1789" s="419"/>
      <c r="BJ1789" s="419"/>
      <c r="BK1789" s="419"/>
      <c r="BL1789" s="419"/>
      <c r="BN1789" s="419"/>
      <c r="BO1789" s="419"/>
      <c r="BP1789" s="419"/>
      <c r="BR1789" s="419"/>
      <c r="BS1789" s="419"/>
      <c r="BT1789" s="419"/>
      <c r="BV1789" s="419"/>
      <c r="BW1789" s="419"/>
      <c r="BX1789" s="397"/>
      <c r="BZ1789" s="449"/>
      <c r="CB1789" s="419"/>
      <c r="CC1789" s="419"/>
      <c r="CD1789" s="419"/>
      <c r="CF1789" s="419"/>
      <c r="CG1789" s="419"/>
      <c r="CH1789" s="419"/>
    </row>
    <row r="1790" spans="3:86" ht="21" thickBot="1">
      <c r="C1790" s="425"/>
      <c r="P1790" s="431"/>
      <c r="R1790" s="419"/>
      <c r="S1790" s="446"/>
      <c r="T1790" s="419"/>
      <c r="V1790" s="196"/>
      <c r="W1790" s="419"/>
      <c r="X1790" s="419"/>
      <c r="Z1790" s="419"/>
      <c r="AA1790" s="419"/>
      <c r="AB1790" s="419"/>
      <c r="AD1790" s="419"/>
      <c r="AE1790" s="419"/>
      <c r="AF1790" s="419"/>
      <c r="AH1790" s="419"/>
      <c r="AI1790" s="419"/>
      <c r="AJ1790" s="419"/>
      <c r="AL1790" s="419"/>
      <c r="AM1790" s="419"/>
      <c r="AN1790" s="403"/>
      <c r="AO1790" s="419"/>
      <c r="AP1790" s="419"/>
      <c r="AQ1790" s="419"/>
      <c r="AR1790" s="419"/>
      <c r="AS1790" s="419"/>
      <c r="AT1790" s="419"/>
      <c r="AU1790" s="419"/>
      <c r="AV1790" s="419"/>
      <c r="AX1790" s="419"/>
      <c r="AY1790" s="419"/>
      <c r="AZ1790" s="419"/>
      <c r="BB1790" s="419"/>
      <c r="BC1790" s="419"/>
      <c r="BD1790" s="419"/>
      <c r="BF1790" s="419"/>
      <c r="BG1790" s="419"/>
      <c r="BH1790" s="419"/>
      <c r="BJ1790" s="419"/>
      <c r="BK1790" s="419"/>
      <c r="BL1790" s="419"/>
      <c r="BN1790" s="419"/>
      <c r="BO1790" s="419"/>
      <c r="BP1790" s="419"/>
      <c r="BR1790" s="419"/>
      <c r="BS1790" s="419"/>
      <c r="BT1790" s="419"/>
      <c r="BV1790" s="419"/>
      <c r="BW1790" s="419"/>
      <c r="BX1790" s="397"/>
      <c r="BZ1790" s="449"/>
      <c r="CB1790" s="419"/>
      <c r="CC1790" s="419"/>
      <c r="CD1790" s="419"/>
      <c r="CF1790" s="419"/>
      <c r="CG1790" s="419"/>
      <c r="CH1790" s="419"/>
    </row>
    <row r="1791" spans="3:86" ht="21" thickBot="1">
      <c r="C1791" s="425"/>
      <c r="P1791" s="431"/>
      <c r="R1791" s="419"/>
      <c r="S1791" s="446"/>
      <c r="T1791" s="419"/>
      <c r="V1791" s="196"/>
      <c r="W1791" s="419"/>
      <c r="X1791" s="419"/>
      <c r="Z1791" s="419"/>
      <c r="AA1791" s="419"/>
      <c r="AB1791" s="419"/>
      <c r="AD1791" s="419"/>
      <c r="AE1791" s="419"/>
      <c r="AF1791" s="419"/>
      <c r="AH1791" s="419"/>
      <c r="AI1791" s="419"/>
      <c r="AJ1791" s="419"/>
      <c r="AL1791" s="419"/>
      <c r="AM1791" s="419"/>
      <c r="AN1791" s="403"/>
      <c r="AO1791" s="419"/>
      <c r="AP1791" s="419"/>
      <c r="AQ1791" s="419"/>
      <c r="AR1791" s="419"/>
      <c r="AS1791" s="419"/>
      <c r="AT1791" s="419"/>
      <c r="AU1791" s="419"/>
      <c r="AV1791" s="419"/>
      <c r="AX1791" s="419"/>
      <c r="AY1791" s="419"/>
      <c r="AZ1791" s="419"/>
      <c r="BB1791" s="419"/>
      <c r="BC1791" s="419"/>
      <c r="BD1791" s="419"/>
      <c r="BF1791" s="419"/>
      <c r="BG1791" s="419"/>
      <c r="BH1791" s="419"/>
      <c r="BJ1791" s="419"/>
      <c r="BK1791" s="419"/>
      <c r="BL1791" s="419"/>
      <c r="BN1791" s="419"/>
      <c r="BO1791" s="419"/>
      <c r="BP1791" s="419"/>
      <c r="BR1791" s="419"/>
      <c r="BS1791" s="419"/>
      <c r="BT1791" s="419"/>
      <c r="BV1791" s="419"/>
      <c r="BW1791" s="419"/>
      <c r="BX1791" s="397"/>
      <c r="BZ1791" s="449"/>
      <c r="CB1791" s="419"/>
      <c r="CC1791" s="419"/>
      <c r="CD1791" s="419"/>
      <c r="CF1791" s="419"/>
      <c r="CG1791" s="419"/>
      <c r="CH1791" s="419"/>
    </row>
    <row r="1792" spans="3:86" ht="21" thickBot="1">
      <c r="C1792" s="425"/>
      <c r="P1792" s="431"/>
      <c r="R1792" s="419"/>
      <c r="S1792" s="446"/>
      <c r="T1792" s="419"/>
      <c r="V1792" s="196"/>
      <c r="W1792" s="419"/>
      <c r="X1792" s="419"/>
      <c r="Z1792" s="419"/>
      <c r="AA1792" s="419"/>
      <c r="AB1792" s="419"/>
      <c r="AD1792" s="419"/>
      <c r="AE1792" s="419"/>
      <c r="AF1792" s="419"/>
      <c r="AH1792" s="419"/>
      <c r="AI1792" s="419"/>
      <c r="AJ1792" s="419"/>
      <c r="AL1792" s="419"/>
      <c r="AM1792" s="419"/>
      <c r="AN1792" s="403"/>
      <c r="AO1792" s="419"/>
      <c r="AP1792" s="419"/>
      <c r="AQ1792" s="419"/>
      <c r="AR1792" s="419"/>
      <c r="AS1792" s="419"/>
      <c r="AT1792" s="419"/>
      <c r="AU1792" s="419"/>
      <c r="AV1792" s="419"/>
      <c r="AX1792" s="419"/>
      <c r="AY1792" s="419"/>
      <c r="AZ1792" s="419"/>
      <c r="BB1792" s="419"/>
      <c r="BC1792" s="419"/>
      <c r="BD1792" s="419"/>
      <c r="BF1792" s="419"/>
      <c r="BG1792" s="419"/>
      <c r="BH1792" s="419"/>
      <c r="BJ1792" s="419"/>
      <c r="BK1792" s="419"/>
      <c r="BL1792" s="419"/>
      <c r="BN1792" s="419"/>
      <c r="BO1792" s="419"/>
      <c r="BP1792" s="419"/>
      <c r="BR1792" s="419"/>
      <c r="BS1792" s="419"/>
      <c r="BT1792" s="419"/>
      <c r="BV1792" s="419"/>
      <c r="BW1792" s="419"/>
      <c r="BX1792" s="397"/>
      <c r="BZ1792" s="449"/>
      <c r="CB1792" s="419"/>
      <c r="CC1792" s="419"/>
      <c r="CD1792" s="419"/>
      <c r="CF1792" s="419"/>
      <c r="CG1792" s="419"/>
      <c r="CH1792" s="419"/>
    </row>
    <row r="1793" spans="3:86" ht="21" thickBot="1">
      <c r="C1793" s="425"/>
      <c r="P1793" s="431"/>
      <c r="R1793" s="419"/>
      <c r="S1793" s="446"/>
      <c r="T1793" s="419"/>
      <c r="V1793" s="196"/>
      <c r="W1793" s="419"/>
      <c r="X1793" s="419"/>
      <c r="Z1793" s="419"/>
      <c r="AA1793" s="419"/>
      <c r="AB1793" s="419"/>
      <c r="AD1793" s="419"/>
      <c r="AE1793" s="419"/>
      <c r="AF1793" s="419"/>
      <c r="AH1793" s="419"/>
      <c r="AI1793" s="419"/>
      <c r="AJ1793" s="419"/>
      <c r="AL1793" s="419"/>
      <c r="AM1793" s="419"/>
      <c r="AN1793" s="403"/>
      <c r="AO1793" s="419"/>
      <c r="AP1793" s="419"/>
      <c r="AQ1793" s="419"/>
      <c r="AR1793" s="419"/>
      <c r="AS1793" s="419"/>
      <c r="AT1793" s="419"/>
      <c r="AU1793" s="419"/>
      <c r="AV1793" s="419"/>
      <c r="AX1793" s="419"/>
      <c r="AY1793" s="419"/>
      <c r="AZ1793" s="419"/>
      <c r="BB1793" s="419"/>
      <c r="BC1793" s="419"/>
      <c r="BD1793" s="419"/>
      <c r="BF1793" s="419"/>
      <c r="BG1793" s="419"/>
      <c r="BH1793" s="419"/>
      <c r="BJ1793" s="419"/>
      <c r="BK1793" s="419"/>
      <c r="BL1793" s="419"/>
      <c r="BN1793" s="419"/>
      <c r="BO1793" s="419"/>
      <c r="BP1793" s="419"/>
      <c r="BR1793" s="419"/>
      <c r="BS1793" s="419"/>
      <c r="BT1793" s="419"/>
      <c r="BV1793" s="419"/>
      <c r="BW1793" s="419"/>
      <c r="BX1793" s="397"/>
      <c r="BZ1793" s="449"/>
      <c r="CB1793" s="419"/>
      <c r="CC1793" s="419"/>
      <c r="CD1793" s="419"/>
      <c r="CF1793" s="419"/>
      <c r="CG1793" s="419"/>
      <c r="CH1793" s="419"/>
    </row>
    <row r="1794" spans="3:86" ht="21" thickBot="1">
      <c r="C1794" s="425"/>
      <c r="P1794" s="431"/>
      <c r="R1794" s="419"/>
      <c r="S1794" s="446"/>
      <c r="T1794" s="419"/>
      <c r="V1794" s="196"/>
      <c r="W1794" s="419"/>
      <c r="X1794" s="419"/>
      <c r="Z1794" s="419"/>
      <c r="AA1794" s="419"/>
      <c r="AB1794" s="419"/>
      <c r="AD1794" s="419"/>
      <c r="AE1794" s="419"/>
      <c r="AF1794" s="419"/>
      <c r="AH1794" s="419"/>
      <c r="AI1794" s="419"/>
      <c r="AJ1794" s="419"/>
      <c r="AL1794" s="419"/>
      <c r="AM1794" s="419"/>
      <c r="AN1794" s="403"/>
      <c r="AO1794" s="419"/>
      <c r="AP1794" s="419"/>
      <c r="AQ1794" s="419"/>
      <c r="AR1794" s="419"/>
      <c r="AS1794" s="419"/>
      <c r="AT1794" s="419"/>
      <c r="AU1794" s="419"/>
      <c r="AV1794" s="419"/>
      <c r="AX1794" s="419"/>
      <c r="AY1794" s="419"/>
      <c r="AZ1794" s="419"/>
      <c r="BB1794" s="419"/>
      <c r="BC1794" s="419"/>
      <c r="BD1794" s="419"/>
      <c r="BF1794" s="419"/>
      <c r="BG1794" s="419"/>
      <c r="BH1794" s="419"/>
      <c r="BJ1794" s="419"/>
      <c r="BK1794" s="419"/>
      <c r="BL1794" s="419"/>
      <c r="BN1794" s="419"/>
      <c r="BO1794" s="419"/>
      <c r="BP1794" s="419"/>
      <c r="BR1794" s="419"/>
      <c r="BS1794" s="419"/>
      <c r="BT1794" s="419"/>
      <c r="BV1794" s="419"/>
      <c r="BW1794" s="419"/>
      <c r="BX1794" s="397"/>
      <c r="BZ1794" s="449"/>
      <c r="CB1794" s="419"/>
      <c r="CC1794" s="419"/>
      <c r="CD1794" s="419"/>
      <c r="CF1794" s="419"/>
      <c r="CG1794" s="419"/>
      <c r="CH1794" s="419"/>
    </row>
    <row r="1795" spans="3:86" ht="21" thickBot="1">
      <c r="C1795" s="425"/>
      <c r="P1795" s="431"/>
      <c r="R1795" s="419"/>
      <c r="S1795" s="446"/>
      <c r="T1795" s="419"/>
      <c r="V1795" s="196"/>
      <c r="W1795" s="419"/>
      <c r="X1795" s="419"/>
      <c r="Z1795" s="419"/>
      <c r="AA1795" s="419"/>
      <c r="AB1795" s="419"/>
      <c r="AD1795" s="419"/>
      <c r="AE1795" s="419"/>
      <c r="AF1795" s="419"/>
      <c r="AH1795" s="419"/>
      <c r="AI1795" s="419"/>
      <c r="AJ1795" s="419"/>
      <c r="AL1795" s="419"/>
      <c r="AM1795" s="419"/>
      <c r="AN1795" s="403"/>
      <c r="AO1795" s="419"/>
      <c r="AP1795" s="419"/>
      <c r="AQ1795" s="419"/>
      <c r="AR1795" s="419"/>
      <c r="AS1795" s="419"/>
      <c r="AT1795" s="419"/>
      <c r="AU1795" s="419"/>
      <c r="AV1795" s="419"/>
      <c r="AX1795" s="419"/>
      <c r="AY1795" s="419"/>
      <c r="AZ1795" s="419"/>
      <c r="BB1795" s="419"/>
      <c r="BC1795" s="419"/>
      <c r="BD1795" s="419"/>
      <c r="BF1795" s="419"/>
      <c r="BG1795" s="419"/>
      <c r="BH1795" s="419"/>
      <c r="BJ1795" s="419"/>
      <c r="BK1795" s="419"/>
      <c r="BL1795" s="419"/>
      <c r="BN1795" s="419"/>
      <c r="BO1795" s="419"/>
      <c r="BP1795" s="419"/>
      <c r="BR1795" s="419"/>
      <c r="BS1795" s="419"/>
      <c r="BT1795" s="419"/>
      <c r="BV1795" s="419"/>
      <c r="BW1795" s="419"/>
      <c r="BX1795" s="397"/>
      <c r="BZ1795" s="449"/>
      <c r="CB1795" s="419"/>
      <c r="CC1795" s="419"/>
      <c r="CD1795" s="419"/>
      <c r="CF1795" s="419"/>
      <c r="CG1795" s="419"/>
      <c r="CH1795" s="419"/>
    </row>
    <row r="1796" spans="3:86" ht="21" thickBot="1">
      <c r="C1796" s="425"/>
      <c r="P1796" s="431"/>
      <c r="R1796" s="419"/>
      <c r="S1796" s="446"/>
      <c r="T1796" s="419"/>
      <c r="V1796" s="196"/>
      <c r="W1796" s="419"/>
      <c r="X1796" s="419"/>
      <c r="Z1796" s="419"/>
      <c r="AA1796" s="419"/>
      <c r="AB1796" s="419"/>
      <c r="AD1796" s="419"/>
      <c r="AE1796" s="419"/>
      <c r="AF1796" s="419"/>
      <c r="AH1796" s="419"/>
      <c r="AI1796" s="419"/>
      <c r="AJ1796" s="419"/>
      <c r="AL1796" s="419"/>
      <c r="AM1796" s="419"/>
      <c r="AN1796" s="403"/>
      <c r="AO1796" s="419"/>
      <c r="AP1796" s="419"/>
      <c r="AQ1796" s="419"/>
      <c r="AR1796" s="419"/>
      <c r="AS1796" s="419"/>
      <c r="AT1796" s="419"/>
      <c r="AU1796" s="419"/>
      <c r="AV1796" s="419"/>
      <c r="AX1796" s="419"/>
      <c r="AY1796" s="419"/>
      <c r="AZ1796" s="419"/>
      <c r="BB1796" s="419"/>
      <c r="BC1796" s="419"/>
      <c r="BD1796" s="419"/>
      <c r="BF1796" s="419"/>
      <c r="BG1796" s="419"/>
      <c r="BH1796" s="419"/>
      <c r="BJ1796" s="419"/>
      <c r="BK1796" s="419"/>
      <c r="BL1796" s="419"/>
      <c r="BN1796" s="419"/>
      <c r="BO1796" s="419"/>
      <c r="BP1796" s="419"/>
      <c r="BR1796" s="419"/>
      <c r="BS1796" s="419"/>
      <c r="BT1796" s="419"/>
      <c r="BV1796" s="419"/>
      <c r="BW1796" s="419"/>
      <c r="BX1796" s="397"/>
      <c r="BZ1796" s="449"/>
      <c r="CB1796" s="419"/>
      <c r="CC1796" s="419"/>
      <c r="CD1796" s="419"/>
      <c r="CF1796" s="419"/>
      <c r="CG1796" s="419"/>
      <c r="CH1796" s="419"/>
    </row>
    <row r="1797" spans="3:86" ht="21" thickBot="1">
      <c r="C1797" s="425"/>
      <c r="P1797" s="431"/>
      <c r="R1797" s="419"/>
      <c r="S1797" s="446"/>
      <c r="T1797" s="419"/>
      <c r="V1797" s="196"/>
      <c r="W1797" s="419"/>
      <c r="X1797" s="419"/>
      <c r="Z1797" s="419"/>
      <c r="AA1797" s="419"/>
      <c r="AB1797" s="419"/>
      <c r="AD1797" s="419"/>
      <c r="AE1797" s="419"/>
      <c r="AF1797" s="419"/>
      <c r="AH1797" s="419"/>
      <c r="AI1797" s="419"/>
      <c r="AJ1797" s="419"/>
      <c r="AL1797" s="419"/>
      <c r="AM1797" s="419"/>
      <c r="AN1797" s="403"/>
      <c r="AO1797" s="419"/>
      <c r="AP1797" s="419"/>
      <c r="AQ1797" s="419"/>
      <c r="AR1797" s="419"/>
      <c r="AS1797" s="419"/>
      <c r="AT1797" s="419"/>
      <c r="AU1797" s="419"/>
      <c r="AV1797" s="419"/>
      <c r="AX1797" s="419"/>
      <c r="AY1797" s="419"/>
      <c r="AZ1797" s="419"/>
      <c r="BB1797" s="419"/>
      <c r="BC1797" s="419"/>
      <c r="BD1797" s="419"/>
      <c r="BF1797" s="419"/>
      <c r="BG1797" s="419"/>
      <c r="BH1797" s="419"/>
      <c r="BJ1797" s="419"/>
      <c r="BK1797" s="419"/>
      <c r="BL1797" s="419"/>
      <c r="BN1797" s="419"/>
      <c r="BO1797" s="419"/>
      <c r="BP1797" s="419"/>
      <c r="BR1797" s="419"/>
      <c r="BS1797" s="419"/>
      <c r="BT1797" s="419"/>
      <c r="BV1797" s="419"/>
      <c r="BW1797" s="419"/>
      <c r="BX1797" s="397"/>
      <c r="BZ1797" s="449"/>
      <c r="CB1797" s="419"/>
      <c r="CC1797" s="419"/>
      <c r="CD1797" s="419"/>
      <c r="CF1797" s="419"/>
      <c r="CG1797" s="419"/>
      <c r="CH1797" s="419"/>
    </row>
    <row r="1798" spans="3:86" ht="21" thickBot="1">
      <c r="C1798" s="425"/>
      <c r="P1798" s="431"/>
      <c r="R1798" s="419"/>
      <c r="S1798" s="446"/>
      <c r="T1798" s="419"/>
      <c r="V1798" s="196"/>
      <c r="W1798" s="419"/>
      <c r="X1798" s="419"/>
      <c r="Z1798" s="419"/>
      <c r="AA1798" s="419"/>
      <c r="AB1798" s="419"/>
      <c r="AD1798" s="419"/>
      <c r="AE1798" s="419"/>
      <c r="AF1798" s="419"/>
      <c r="AH1798" s="419"/>
      <c r="AI1798" s="419"/>
      <c r="AJ1798" s="419"/>
      <c r="AL1798" s="419"/>
      <c r="AM1798" s="419"/>
      <c r="AN1798" s="403"/>
      <c r="AO1798" s="419"/>
      <c r="AP1798" s="419"/>
      <c r="AQ1798" s="419"/>
      <c r="AR1798" s="419"/>
      <c r="AS1798" s="419"/>
      <c r="AT1798" s="419"/>
      <c r="AU1798" s="419"/>
      <c r="AV1798" s="419"/>
      <c r="AX1798" s="419"/>
      <c r="AY1798" s="419"/>
      <c r="AZ1798" s="419"/>
      <c r="BB1798" s="419"/>
      <c r="BC1798" s="419"/>
      <c r="BD1798" s="419"/>
      <c r="BF1798" s="419"/>
      <c r="BG1798" s="419"/>
      <c r="BH1798" s="419"/>
      <c r="BJ1798" s="419"/>
      <c r="BK1798" s="419"/>
      <c r="BL1798" s="419"/>
      <c r="BN1798" s="419"/>
      <c r="BO1798" s="419"/>
      <c r="BP1798" s="419"/>
      <c r="BR1798" s="419"/>
      <c r="BS1798" s="419"/>
      <c r="BT1798" s="419"/>
      <c r="BV1798" s="419"/>
      <c r="BW1798" s="419"/>
      <c r="BX1798" s="397"/>
      <c r="BZ1798" s="449"/>
      <c r="CB1798" s="419"/>
      <c r="CC1798" s="419"/>
      <c r="CD1798" s="419"/>
      <c r="CF1798" s="419"/>
      <c r="CG1798" s="419"/>
      <c r="CH1798" s="419"/>
    </row>
    <row r="1799" spans="3:86" ht="21" thickBot="1">
      <c r="C1799" s="425"/>
      <c r="P1799" s="431"/>
      <c r="R1799" s="419"/>
      <c r="S1799" s="446"/>
      <c r="T1799" s="419"/>
      <c r="V1799" s="196"/>
      <c r="W1799" s="419"/>
      <c r="X1799" s="419"/>
      <c r="Z1799" s="419"/>
      <c r="AA1799" s="419"/>
      <c r="AB1799" s="419"/>
      <c r="AD1799" s="419"/>
      <c r="AE1799" s="419"/>
      <c r="AF1799" s="419"/>
      <c r="AH1799" s="419"/>
      <c r="AI1799" s="419"/>
      <c r="AJ1799" s="419"/>
      <c r="AL1799" s="419"/>
      <c r="AM1799" s="419"/>
      <c r="AN1799" s="403"/>
      <c r="AO1799" s="419"/>
      <c r="AP1799" s="419"/>
      <c r="AQ1799" s="419"/>
      <c r="AR1799" s="419"/>
      <c r="AS1799" s="419"/>
      <c r="AT1799" s="419"/>
      <c r="AU1799" s="419"/>
      <c r="AV1799" s="419"/>
      <c r="AX1799" s="419"/>
      <c r="AY1799" s="419"/>
      <c r="AZ1799" s="419"/>
      <c r="BB1799" s="419"/>
      <c r="BC1799" s="419"/>
      <c r="BD1799" s="419"/>
      <c r="BF1799" s="419"/>
      <c r="BG1799" s="419"/>
      <c r="BH1799" s="419"/>
      <c r="BJ1799" s="419"/>
      <c r="BK1799" s="419"/>
      <c r="BL1799" s="419"/>
      <c r="BN1799" s="419"/>
      <c r="BO1799" s="419"/>
      <c r="BP1799" s="419"/>
      <c r="BR1799" s="419"/>
      <c r="BS1799" s="419"/>
      <c r="BT1799" s="419"/>
      <c r="BV1799" s="419"/>
      <c r="BW1799" s="419"/>
      <c r="BX1799" s="397"/>
      <c r="BZ1799" s="449"/>
      <c r="CB1799" s="419"/>
      <c r="CC1799" s="419"/>
      <c r="CD1799" s="419"/>
      <c r="CF1799" s="419"/>
      <c r="CG1799" s="419"/>
      <c r="CH1799" s="419"/>
    </row>
    <row r="1800" spans="3:86" ht="21" thickBot="1">
      <c r="C1800" s="425"/>
      <c r="P1800" s="431"/>
      <c r="R1800" s="419"/>
      <c r="S1800" s="446"/>
      <c r="T1800" s="419"/>
      <c r="V1800" s="196"/>
      <c r="W1800" s="419"/>
      <c r="X1800" s="419"/>
      <c r="Z1800" s="419"/>
      <c r="AA1800" s="419"/>
      <c r="AB1800" s="419"/>
      <c r="AD1800" s="419"/>
      <c r="AE1800" s="419"/>
      <c r="AF1800" s="419"/>
      <c r="AH1800" s="419"/>
      <c r="AI1800" s="419"/>
      <c r="AJ1800" s="419"/>
      <c r="AL1800" s="419"/>
      <c r="AM1800" s="419"/>
      <c r="AN1800" s="403"/>
      <c r="AO1800" s="419"/>
      <c r="AP1800" s="419"/>
      <c r="AQ1800" s="419"/>
      <c r="AR1800" s="419"/>
      <c r="AS1800" s="419"/>
      <c r="AT1800" s="419"/>
      <c r="AU1800" s="419"/>
      <c r="AV1800" s="419"/>
      <c r="AX1800" s="419"/>
      <c r="AY1800" s="419"/>
      <c r="AZ1800" s="419"/>
      <c r="BB1800" s="419"/>
      <c r="BC1800" s="419"/>
      <c r="BD1800" s="419"/>
      <c r="BF1800" s="419"/>
      <c r="BG1800" s="419"/>
      <c r="BH1800" s="419"/>
      <c r="BJ1800" s="419"/>
      <c r="BK1800" s="419"/>
      <c r="BL1800" s="419"/>
      <c r="BN1800" s="419"/>
      <c r="BO1800" s="419"/>
      <c r="BP1800" s="419"/>
      <c r="BR1800" s="419"/>
      <c r="BS1800" s="419"/>
      <c r="BT1800" s="419"/>
      <c r="BV1800" s="419"/>
      <c r="BW1800" s="419"/>
      <c r="BX1800" s="397"/>
      <c r="BZ1800" s="449"/>
      <c r="CB1800" s="419"/>
      <c r="CC1800" s="419"/>
      <c r="CD1800" s="419"/>
      <c r="CF1800" s="419"/>
      <c r="CG1800" s="419"/>
      <c r="CH1800" s="419"/>
    </row>
    <row r="1801" spans="3:86" ht="21" thickBot="1">
      <c r="C1801" s="425"/>
      <c r="P1801" s="431"/>
      <c r="R1801" s="419"/>
      <c r="S1801" s="446"/>
      <c r="T1801" s="419"/>
      <c r="V1801" s="196"/>
      <c r="W1801" s="419"/>
      <c r="X1801" s="419"/>
      <c r="Z1801" s="419"/>
      <c r="AA1801" s="419"/>
      <c r="AB1801" s="419"/>
      <c r="AD1801" s="419"/>
      <c r="AE1801" s="419"/>
      <c r="AF1801" s="419"/>
      <c r="AH1801" s="419"/>
      <c r="AI1801" s="419"/>
      <c r="AJ1801" s="419"/>
      <c r="AL1801" s="419"/>
      <c r="AM1801" s="419"/>
      <c r="AN1801" s="403"/>
      <c r="AO1801" s="419"/>
      <c r="AP1801" s="419"/>
      <c r="AQ1801" s="419"/>
      <c r="AR1801" s="419"/>
      <c r="AS1801" s="419"/>
      <c r="AT1801" s="419"/>
      <c r="AU1801" s="419"/>
      <c r="AV1801" s="419"/>
      <c r="AX1801" s="419"/>
      <c r="AY1801" s="419"/>
      <c r="AZ1801" s="419"/>
      <c r="BB1801" s="419"/>
      <c r="BC1801" s="419"/>
      <c r="BD1801" s="419"/>
      <c r="BF1801" s="419"/>
      <c r="BG1801" s="419"/>
      <c r="BH1801" s="419"/>
      <c r="BJ1801" s="419"/>
      <c r="BK1801" s="419"/>
      <c r="BL1801" s="419"/>
      <c r="BN1801" s="419"/>
      <c r="BO1801" s="419"/>
      <c r="BP1801" s="419"/>
      <c r="BR1801" s="419"/>
      <c r="BS1801" s="419"/>
      <c r="BT1801" s="419"/>
      <c r="BV1801" s="419"/>
      <c r="BW1801" s="419"/>
      <c r="BX1801" s="397"/>
      <c r="BZ1801" s="449"/>
      <c r="CB1801" s="419"/>
      <c r="CC1801" s="419"/>
      <c r="CD1801" s="419"/>
      <c r="CF1801" s="419"/>
      <c r="CG1801" s="419"/>
      <c r="CH1801" s="419"/>
    </row>
    <row r="1802" spans="3:86" ht="21" thickBot="1">
      <c r="C1802" s="425"/>
      <c r="P1802" s="431"/>
      <c r="R1802" s="419"/>
      <c r="S1802" s="446"/>
      <c r="T1802" s="419"/>
      <c r="V1802" s="196"/>
      <c r="W1802" s="419"/>
      <c r="X1802" s="419"/>
      <c r="Z1802" s="419"/>
      <c r="AA1802" s="419"/>
      <c r="AB1802" s="419"/>
      <c r="AD1802" s="419"/>
      <c r="AE1802" s="419"/>
      <c r="AF1802" s="419"/>
      <c r="AH1802" s="419"/>
      <c r="AI1802" s="419"/>
      <c r="AJ1802" s="419"/>
      <c r="AL1802" s="419"/>
      <c r="AM1802" s="419"/>
      <c r="AN1802" s="403"/>
      <c r="AO1802" s="419"/>
      <c r="AP1802" s="419"/>
      <c r="AQ1802" s="419"/>
      <c r="AR1802" s="419"/>
      <c r="AS1802" s="419"/>
      <c r="AT1802" s="419"/>
      <c r="AU1802" s="419"/>
      <c r="AV1802" s="419"/>
      <c r="AX1802" s="419"/>
      <c r="AY1802" s="419"/>
      <c r="AZ1802" s="419"/>
      <c r="BB1802" s="419"/>
      <c r="BC1802" s="419"/>
      <c r="BD1802" s="419"/>
      <c r="BF1802" s="419"/>
      <c r="BG1802" s="419"/>
      <c r="BH1802" s="419"/>
      <c r="BJ1802" s="419"/>
      <c r="BK1802" s="419"/>
      <c r="BL1802" s="419"/>
      <c r="BN1802" s="419"/>
      <c r="BO1802" s="419"/>
      <c r="BP1802" s="419"/>
      <c r="BR1802" s="419"/>
      <c r="BS1802" s="419"/>
      <c r="BT1802" s="419"/>
      <c r="BV1802" s="419"/>
      <c r="BW1802" s="419"/>
      <c r="BX1802" s="397"/>
      <c r="BZ1802" s="449"/>
      <c r="CB1802" s="419"/>
      <c r="CC1802" s="419"/>
      <c r="CD1802" s="419"/>
      <c r="CF1802" s="419"/>
      <c r="CG1802" s="419"/>
      <c r="CH1802" s="419"/>
    </row>
    <row r="1803" spans="3:86" ht="21" thickBot="1">
      <c r="C1803" s="425"/>
      <c r="P1803" s="431"/>
      <c r="R1803" s="419"/>
      <c r="S1803" s="446"/>
      <c r="T1803" s="419"/>
      <c r="V1803" s="196"/>
      <c r="W1803" s="419"/>
      <c r="X1803" s="419"/>
      <c r="Z1803" s="419"/>
      <c r="AA1803" s="419"/>
      <c r="AB1803" s="419"/>
      <c r="AD1803" s="419"/>
      <c r="AE1803" s="419"/>
      <c r="AF1803" s="419"/>
      <c r="AH1803" s="419"/>
      <c r="AI1803" s="419"/>
      <c r="AJ1803" s="419"/>
      <c r="AL1803" s="419"/>
      <c r="AM1803" s="419"/>
      <c r="AN1803" s="403"/>
      <c r="AO1803" s="419"/>
      <c r="AP1803" s="419"/>
      <c r="AQ1803" s="419"/>
      <c r="AR1803" s="419"/>
      <c r="AS1803" s="419"/>
      <c r="AT1803" s="419"/>
      <c r="AU1803" s="419"/>
      <c r="AV1803" s="419"/>
      <c r="AX1803" s="419"/>
      <c r="AY1803" s="419"/>
      <c r="AZ1803" s="419"/>
      <c r="BB1803" s="419"/>
      <c r="BC1803" s="419"/>
      <c r="BD1803" s="419"/>
      <c r="BF1803" s="419"/>
      <c r="BG1803" s="419"/>
      <c r="BH1803" s="419"/>
      <c r="BJ1803" s="419"/>
      <c r="BK1803" s="419"/>
      <c r="BL1803" s="419"/>
      <c r="BN1803" s="419"/>
      <c r="BO1803" s="419"/>
      <c r="BP1803" s="419"/>
      <c r="BR1803" s="419"/>
      <c r="BS1803" s="419"/>
      <c r="BT1803" s="419"/>
      <c r="BV1803" s="419"/>
      <c r="BW1803" s="419"/>
      <c r="BX1803" s="397"/>
      <c r="BZ1803" s="449"/>
      <c r="CB1803" s="419"/>
      <c r="CC1803" s="419"/>
      <c r="CD1803" s="419"/>
      <c r="CF1803" s="419"/>
      <c r="CG1803" s="419"/>
      <c r="CH1803" s="419"/>
    </row>
    <row r="1804" spans="3:86" ht="21" thickBot="1">
      <c r="C1804" s="425"/>
      <c r="P1804" s="431"/>
      <c r="R1804" s="419"/>
      <c r="S1804" s="446"/>
      <c r="T1804" s="419"/>
      <c r="V1804" s="196"/>
      <c r="W1804" s="419"/>
      <c r="X1804" s="419"/>
      <c r="Z1804" s="419"/>
      <c r="AA1804" s="419"/>
      <c r="AB1804" s="419"/>
      <c r="AD1804" s="419"/>
      <c r="AE1804" s="419"/>
      <c r="AF1804" s="419"/>
      <c r="AH1804" s="419"/>
      <c r="AI1804" s="419"/>
      <c r="AJ1804" s="419"/>
      <c r="AL1804" s="419"/>
      <c r="AM1804" s="419"/>
      <c r="AN1804" s="403"/>
      <c r="AO1804" s="419"/>
      <c r="AP1804" s="419"/>
      <c r="AQ1804" s="419"/>
      <c r="AR1804" s="419"/>
      <c r="AS1804" s="419"/>
      <c r="AT1804" s="419"/>
      <c r="AU1804" s="419"/>
      <c r="AV1804" s="419"/>
      <c r="AX1804" s="419"/>
      <c r="AY1804" s="419"/>
      <c r="AZ1804" s="419"/>
      <c r="BB1804" s="419"/>
      <c r="BC1804" s="419"/>
      <c r="BD1804" s="419"/>
      <c r="BF1804" s="419"/>
      <c r="BG1804" s="419"/>
      <c r="BH1804" s="419"/>
      <c r="BJ1804" s="419"/>
      <c r="BK1804" s="419"/>
      <c r="BL1804" s="419"/>
      <c r="BN1804" s="419"/>
      <c r="BO1804" s="419"/>
      <c r="BP1804" s="419"/>
      <c r="BR1804" s="419"/>
      <c r="BS1804" s="419"/>
      <c r="BT1804" s="419"/>
      <c r="BV1804" s="419"/>
      <c r="BW1804" s="419"/>
      <c r="BX1804" s="397"/>
      <c r="BZ1804" s="449"/>
      <c r="CB1804" s="419"/>
      <c r="CC1804" s="419"/>
      <c r="CD1804" s="419"/>
      <c r="CF1804" s="419"/>
      <c r="CG1804" s="419"/>
      <c r="CH1804" s="419"/>
    </row>
    <row r="1805" spans="3:86" ht="21" thickBot="1">
      <c r="C1805" s="425"/>
      <c r="P1805" s="431"/>
      <c r="R1805" s="419"/>
      <c r="S1805" s="446"/>
      <c r="T1805" s="419"/>
      <c r="V1805" s="196"/>
      <c r="W1805" s="419"/>
      <c r="X1805" s="419"/>
      <c r="Z1805" s="419"/>
      <c r="AA1805" s="419"/>
      <c r="AB1805" s="419"/>
      <c r="AD1805" s="419"/>
      <c r="AE1805" s="419"/>
      <c r="AF1805" s="419"/>
      <c r="AH1805" s="419"/>
      <c r="AI1805" s="419"/>
      <c r="AJ1805" s="419"/>
      <c r="AL1805" s="419"/>
      <c r="AM1805" s="419"/>
      <c r="AN1805" s="403"/>
      <c r="AO1805" s="419"/>
      <c r="AP1805" s="419"/>
      <c r="AQ1805" s="419"/>
      <c r="AR1805" s="419"/>
      <c r="AS1805" s="419"/>
      <c r="AT1805" s="419"/>
      <c r="AU1805" s="419"/>
      <c r="AV1805" s="419"/>
      <c r="AX1805" s="419"/>
      <c r="AY1805" s="419"/>
      <c r="AZ1805" s="419"/>
      <c r="BB1805" s="419"/>
      <c r="BC1805" s="419"/>
      <c r="BD1805" s="419"/>
      <c r="BF1805" s="419"/>
      <c r="BG1805" s="419"/>
      <c r="BH1805" s="419"/>
      <c r="BJ1805" s="419"/>
      <c r="BK1805" s="419"/>
      <c r="BL1805" s="419"/>
      <c r="BN1805" s="419"/>
      <c r="BO1805" s="419"/>
      <c r="BP1805" s="419"/>
      <c r="BR1805" s="419"/>
      <c r="BS1805" s="419"/>
      <c r="BT1805" s="419"/>
      <c r="BV1805" s="419"/>
      <c r="BW1805" s="419"/>
      <c r="BX1805" s="397"/>
      <c r="BZ1805" s="449"/>
      <c r="CB1805" s="419"/>
      <c r="CC1805" s="419"/>
      <c r="CD1805" s="419"/>
      <c r="CF1805" s="419"/>
      <c r="CG1805" s="419"/>
      <c r="CH1805" s="419"/>
    </row>
    <row r="1806" spans="3:86" ht="21" thickBot="1">
      <c r="C1806" s="425"/>
      <c r="P1806" s="431"/>
      <c r="R1806" s="419"/>
      <c r="S1806" s="446"/>
      <c r="T1806" s="419"/>
      <c r="V1806" s="196"/>
      <c r="W1806" s="419"/>
      <c r="X1806" s="419"/>
      <c r="Z1806" s="419"/>
      <c r="AA1806" s="419"/>
      <c r="AB1806" s="419"/>
      <c r="AD1806" s="419"/>
      <c r="AE1806" s="419"/>
      <c r="AF1806" s="419"/>
      <c r="AH1806" s="419"/>
      <c r="AI1806" s="419"/>
      <c r="AJ1806" s="419"/>
      <c r="AL1806" s="419"/>
      <c r="AM1806" s="419"/>
      <c r="AN1806" s="403"/>
      <c r="AO1806" s="419"/>
      <c r="AP1806" s="419"/>
      <c r="AQ1806" s="419"/>
      <c r="AR1806" s="419"/>
      <c r="AS1806" s="419"/>
      <c r="AT1806" s="419"/>
      <c r="AU1806" s="419"/>
      <c r="AV1806" s="419"/>
      <c r="AX1806" s="419"/>
      <c r="AY1806" s="419"/>
      <c r="AZ1806" s="419"/>
      <c r="BB1806" s="419"/>
      <c r="BC1806" s="419"/>
      <c r="BD1806" s="419"/>
      <c r="BF1806" s="419"/>
      <c r="BG1806" s="419"/>
      <c r="BH1806" s="419"/>
      <c r="BJ1806" s="419"/>
      <c r="BK1806" s="419"/>
      <c r="BL1806" s="419"/>
      <c r="BN1806" s="419"/>
      <c r="BO1806" s="419"/>
      <c r="BP1806" s="419"/>
      <c r="BR1806" s="419"/>
      <c r="BS1806" s="419"/>
      <c r="BT1806" s="419"/>
      <c r="BV1806" s="419"/>
      <c r="BW1806" s="419"/>
      <c r="BX1806" s="397"/>
      <c r="BZ1806" s="449"/>
      <c r="CB1806" s="419"/>
      <c r="CC1806" s="419"/>
      <c r="CD1806" s="419"/>
      <c r="CF1806" s="419"/>
      <c r="CG1806" s="419"/>
      <c r="CH1806" s="419"/>
    </row>
    <row r="1807" spans="3:86" ht="21" thickBot="1">
      <c r="C1807" s="425"/>
      <c r="P1807" s="431"/>
      <c r="R1807" s="419"/>
      <c r="S1807" s="446"/>
      <c r="T1807" s="419"/>
      <c r="V1807" s="196"/>
      <c r="W1807" s="419"/>
      <c r="X1807" s="419"/>
      <c r="Z1807" s="419"/>
      <c r="AA1807" s="419"/>
      <c r="AB1807" s="419"/>
      <c r="AD1807" s="419"/>
      <c r="AE1807" s="419"/>
      <c r="AF1807" s="419"/>
      <c r="AH1807" s="419"/>
      <c r="AI1807" s="419"/>
      <c r="AJ1807" s="419"/>
      <c r="AL1807" s="419"/>
      <c r="AM1807" s="419"/>
      <c r="AN1807" s="403"/>
      <c r="AO1807" s="419"/>
      <c r="AP1807" s="419"/>
      <c r="AQ1807" s="419"/>
      <c r="AR1807" s="419"/>
      <c r="AS1807" s="419"/>
      <c r="AT1807" s="419"/>
      <c r="AU1807" s="419"/>
      <c r="AV1807" s="419"/>
      <c r="AX1807" s="419"/>
      <c r="AY1807" s="419"/>
      <c r="AZ1807" s="419"/>
      <c r="BB1807" s="419"/>
      <c r="BC1807" s="419"/>
      <c r="BD1807" s="419"/>
      <c r="BF1807" s="419"/>
      <c r="BG1807" s="419"/>
      <c r="BH1807" s="419"/>
      <c r="BJ1807" s="419"/>
      <c r="BK1807" s="419"/>
      <c r="BL1807" s="419"/>
      <c r="BN1807" s="419"/>
      <c r="BO1807" s="419"/>
      <c r="BP1807" s="419"/>
      <c r="BR1807" s="419"/>
      <c r="BS1807" s="419"/>
      <c r="BT1807" s="419"/>
      <c r="BV1807" s="419"/>
      <c r="BW1807" s="419"/>
      <c r="BX1807" s="397"/>
      <c r="BZ1807" s="449"/>
      <c r="CB1807" s="419"/>
      <c r="CC1807" s="419"/>
      <c r="CD1807" s="419"/>
      <c r="CF1807" s="419"/>
      <c r="CG1807" s="419"/>
      <c r="CH1807" s="419"/>
    </row>
    <row r="1808" spans="3:86" ht="21" thickBot="1">
      <c r="C1808" s="425"/>
      <c r="P1808" s="431"/>
      <c r="R1808" s="419"/>
      <c r="S1808" s="446"/>
      <c r="T1808" s="419"/>
      <c r="V1808" s="196"/>
      <c r="W1808" s="419"/>
      <c r="X1808" s="419"/>
      <c r="Z1808" s="419"/>
      <c r="AA1808" s="419"/>
      <c r="AB1808" s="419"/>
      <c r="AD1808" s="419"/>
      <c r="AE1808" s="419"/>
      <c r="AF1808" s="419"/>
      <c r="AH1808" s="419"/>
      <c r="AI1808" s="419"/>
      <c r="AJ1808" s="419"/>
      <c r="AL1808" s="419"/>
      <c r="AM1808" s="419"/>
      <c r="AN1808" s="403"/>
      <c r="AO1808" s="419"/>
      <c r="AP1808" s="419"/>
      <c r="AQ1808" s="419"/>
      <c r="AR1808" s="419"/>
      <c r="AS1808" s="419"/>
      <c r="AT1808" s="419"/>
      <c r="AU1808" s="419"/>
      <c r="AV1808" s="419"/>
      <c r="AX1808" s="419"/>
      <c r="AY1808" s="419"/>
      <c r="AZ1808" s="419"/>
      <c r="BB1808" s="419"/>
      <c r="BC1808" s="419"/>
      <c r="BD1808" s="419"/>
      <c r="BF1808" s="419"/>
      <c r="BG1808" s="419"/>
      <c r="BH1808" s="419"/>
      <c r="BJ1808" s="419"/>
      <c r="BK1808" s="419"/>
      <c r="BL1808" s="419"/>
      <c r="BN1808" s="419"/>
      <c r="BO1808" s="419"/>
      <c r="BP1808" s="419"/>
      <c r="BR1808" s="419"/>
      <c r="BS1808" s="419"/>
      <c r="BT1808" s="419"/>
      <c r="BV1808" s="419"/>
      <c r="BW1808" s="419"/>
      <c r="BX1808" s="397"/>
      <c r="BZ1808" s="449"/>
      <c r="CB1808" s="419"/>
      <c r="CC1808" s="419"/>
      <c r="CD1808" s="419"/>
      <c r="CF1808" s="419"/>
      <c r="CG1808" s="419"/>
      <c r="CH1808" s="419"/>
    </row>
    <row r="1809" spans="3:86" ht="21" thickBot="1">
      <c r="C1809" s="425"/>
      <c r="P1809" s="431"/>
      <c r="R1809" s="419"/>
      <c r="S1809" s="446"/>
      <c r="T1809" s="419"/>
      <c r="V1809" s="196"/>
      <c r="W1809" s="419"/>
      <c r="X1809" s="419"/>
      <c r="Z1809" s="419"/>
      <c r="AA1809" s="419"/>
      <c r="AB1809" s="419"/>
      <c r="AD1809" s="419"/>
      <c r="AE1809" s="419"/>
      <c r="AF1809" s="419"/>
      <c r="AH1809" s="419"/>
      <c r="AI1809" s="419"/>
      <c r="AJ1809" s="419"/>
      <c r="AL1809" s="419"/>
      <c r="AM1809" s="419"/>
      <c r="AN1809" s="403"/>
      <c r="AO1809" s="419"/>
      <c r="AP1809" s="419"/>
      <c r="AQ1809" s="419"/>
      <c r="AR1809" s="419"/>
      <c r="AS1809" s="419"/>
      <c r="AT1809" s="419"/>
      <c r="AU1809" s="419"/>
      <c r="AV1809" s="419"/>
      <c r="AX1809" s="419"/>
      <c r="AY1809" s="419"/>
      <c r="AZ1809" s="419"/>
      <c r="BB1809" s="419"/>
      <c r="BC1809" s="419"/>
      <c r="BD1809" s="419"/>
      <c r="BF1809" s="419"/>
      <c r="BG1809" s="419"/>
      <c r="BH1809" s="419"/>
      <c r="BJ1809" s="419"/>
      <c r="BK1809" s="419"/>
      <c r="BL1809" s="419"/>
      <c r="BN1809" s="419"/>
      <c r="BO1809" s="419"/>
      <c r="BP1809" s="419"/>
      <c r="BR1809" s="419"/>
      <c r="BS1809" s="419"/>
      <c r="BT1809" s="419"/>
      <c r="BV1809" s="419"/>
      <c r="BW1809" s="419"/>
      <c r="BX1809" s="397"/>
      <c r="BZ1809" s="449"/>
      <c r="CB1809" s="419"/>
      <c r="CC1809" s="419"/>
      <c r="CD1809" s="419"/>
      <c r="CF1809" s="419"/>
      <c r="CG1809" s="419"/>
      <c r="CH1809" s="419"/>
    </row>
    <row r="1810" spans="3:86" ht="21" thickBot="1">
      <c r="C1810" s="425"/>
      <c r="P1810" s="431"/>
      <c r="R1810" s="419"/>
      <c r="S1810" s="446"/>
      <c r="T1810" s="419"/>
      <c r="V1810" s="196"/>
      <c r="W1810" s="419"/>
      <c r="X1810" s="419"/>
      <c r="Z1810" s="419"/>
      <c r="AA1810" s="419"/>
      <c r="AB1810" s="419"/>
      <c r="AD1810" s="419"/>
      <c r="AE1810" s="419"/>
      <c r="AF1810" s="419"/>
      <c r="AH1810" s="419"/>
      <c r="AI1810" s="419"/>
      <c r="AJ1810" s="419"/>
      <c r="AL1810" s="419"/>
      <c r="AM1810" s="419"/>
      <c r="AN1810" s="403"/>
      <c r="AO1810" s="419"/>
      <c r="AP1810" s="419"/>
      <c r="AQ1810" s="419"/>
      <c r="AR1810" s="419"/>
      <c r="AS1810" s="419"/>
      <c r="AT1810" s="419"/>
      <c r="AU1810" s="419"/>
      <c r="AV1810" s="419"/>
      <c r="AX1810" s="419"/>
      <c r="AY1810" s="419"/>
      <c r="AZ1810" s="419"/>
      <c r="BB1810" s="419"/>
      <c r="BC1810" s="419"/>
      <c r="BD1810" s="419"/>
      <c r="BF1810" s="419"/>
      <c r="BG1810" s="419"/>
      <c r="BH1810" s="419"/>
      <c r="BJ1810" s="419"/>
      <c r="BK1810" s="419"/>
      <c r="BL1810" s="419"/>
      <c r="BN1810" s="419"/>
      <c r="BO1810" s="419"/>
      <c r="BP1810" s="419"/>
      <c r="BR1810" s="419"/>
      <c r="BS1810" s="419"/>
      <c r="BT1810" s="419"/>
      <c r="BV1810" s="419"/>
      <c r="BW1810" s="419"/>
      <c r="BX1810" s="397"/>
      <c r="BZ1810" s="449"/>
      <c r="CB1810" s="419"/>
      <c r="CC1810" s="419"/>
      <c r="CD1810" s="419"/>
      <c r="CF1810" s="419"/>
      <c r="CG1810" s="419"/>
      <c r="CH1810" s="419"/>
    </row>
    <row r="1811" spans="3:86" ht="21" thickBot="1">
      <c r="C1811" s="425"/>
      <c r="P1811" s="431"/>
      <c r="R1811" s="419"/>
      <c r="S1811" s="446"/>
      <c r="T1811" s="419"/>
      <c r="V1811" s="196"/>
      <c r="W1811" s="419"/>
      <c r="X1811" s="419"/>
      <c r="Z1811" s="419"/>
      <c r="AA1811" s="419"/>
      <c r="AB1811" s="419"/>
      <c r="AD1811" s="419"/>
      <c r="AE1811" s="419"/>
      <c r="AF1811" s="419"/>
      <c r="AH1811" s="419"/>
      <c r="AI1811" s="419"/>
      <c r="AJ1811" s="419"/>
      <c r="AL1811" s="419"/>
      <c r="AM1811" s="419"/>
      <c r="AN1811" s="403"/>
      <c r="AO1811" s="419"/>
      <c r="AP1811" s="419"/>
      <c r="AQ1811" s="419"/>
      <c r="AR1811" s="419"/>
      <c r="AS1811" s="419"/>
      <c r="AT1811" s="419"/>
      <c r="AU1811" s="419"/>
      <c r="AV1811" s="419"/>
      <c r="AX1811" s="419"/>
      <c r="AY1811" s="419"/>
      <c r="AZ1811" s="419"/>
      <c r="BB1811" s="419"/>
      <c r="BC1811" s="419"/>
      <c r="BD1811" s="419"/>
      <c r="BF1811" s="419"/>
      <c r="BG1811" s="419"/>
      <c r="BH1811" s="419"/>
      <c r="BJ1811" s="419"/>
      <c r="BK1811" s="419"/>
      <c r="BL1811" s="419"/>
      <c r="BN1811" s="419"/>
      <c r="BO1811" s="419"/>
      <c r="BP1811" s="419"/>
      <c r="BR1811" s="419"/>
      <c r="BS1811" s="419"/>
      <c r="BT1811" s="419"/>
      <c r="BV1811" s="419"/>
      <c r="BW1811" s="419"/>
      <c r="BX1811" s="397"/>
      <c r="BZ1811" s="449"/>
      <c r="CB1811" s="419"/>
      <c r="CC1811" s="419"/>
      <c r="CD1811" s="419"/>
      <c r="CF1811" s="419"/>
      <c r="CG1811" s="419"/>
      <c r="CH1811" s="419"/>
    </row>
    <row r="1812" spans="3:86" ht="21" thickBot="1">
      <c r="C1812" s="425"/>
      <c r="P1812" s="431"/>
      <c r="R1812" s="419"/>
      <c r="S1812" s="446"/>
      <c r="T1812" s="419"/>
      <c r="V1812" s="196"/>
      <c r="W1812" s="419"/>
      <c r="X1812" s="419"/>
      <c r="Z1812" s="419"/>
      <c r="AA1812" s="419"/>
      <c r="AB1812" s="419"/>
      <c r="AD1812" s="419"/>
      <c r="AE1812" s="419"/>
      <c r="AF1812" s="419"/>
      <c r="AH1812" s="419"/>
      <c r="AI1812" s="419"/>
      <c r="AJ1812" s="419"/>
      <c r="AL1812" s="419"/>
      <c r="AM1812" s="419"/>
      <c r="AN1812" s="403"/>
      <c r="AO1812" s="419"/>
      <c r="AP1812" s="419"/>
      <c r="AQ1812" s="419"/>
      <c r="AR1812" s="419"/>
      <c r="AS1812" s="419"/>
      <c r="AT1812" s="419"/>
      <c r="AU1812" s="419"/>
      <c r="AV1812" s="419"/>
      <c r="AX1812" s="419"/>
      <c r="AY1812" s="419"/>
      <c r="AZ1812" s="419"/>
      <c r="BB1812" s="419"/>
      <c r="BC1812" s="419"/>
      <c r="BD1812" s="419"/>
      <c r="BF1812" s="419"/>
      <c r="BG1812" s="419"/>
      <c r="BH1812" s="419"/>
      <c r="BJ1812" s="419"/>
      <c r="BK1812" s="419"/>
      <c r="BL1812" s="419"/>
      <c r="BN1812" s="419"/>
      <c r="BO1812" s="419"/>
      <c r="BP1812" s="419"/>
      <c r="BR1812" s="419"/>
      <c r="BS1812" s="419"/>
      <c r="BT1812" s="419"/>
      <c r="BV1812" s="419"/>
      <c r="BW1812" s="419"/>
      <c r="BX1812" s="397"/>
      <c r="BZ1812" s="449"/>
      <c r="CB1812" s="419"/>
      <c r="CC1812" s="419"/>
      <c r="CD1812" s="419"/>
      <c r="CF1812" s="419"/>
      <c r="CG1812" s="419"/>
      <c r="CH1812" s="419"/>
    </row>
    <row r="1813" spans="3:86" ht="21" thickBot="1">
      <c r="C1813" s="425"/>
      <c r="P1813" s="431"/>
      <c r="R1813" s="419"/>
      <c r="S1813" s="446"/>
      <c r="T1813" s="419"/>
      <c r="V1813" s="196"/>
      <c r="W1813" s="419"/>
      <c r="X1813" s="419"/>
      <c r="Z1813" s="419"/>
      <c r="AA1813" s="419"/>
      <c r="AB1813" s="419"/>
      <c r="AD1813" s="419"/>
      <c r="AE1813" s="419"/>
      <c r="AF1813" s="419"/>
      <c r="AH1813" s="419"/>
      <c r="AI1813" s="419"/>
      <c r="AJ1813" s="419"/>
      <c r="AL1813" s="419"/>
      <c r="AM1813" s="419"/>
      <c r="AN1813" s="403"/>
      <c r="AO1813" s="419"/>
      <c r="AP1813" s="419"/>
      <c r="AQ1813" s="419"/>
      <c r="AR1813" s="419"/>
      <c r="AS1813" s="419"/>
      <c r="AT1813" s="419"/>
      <c r="AU1813" s="419"/>
      <c r="AV1813" s="419"/>
      <c r="AX1813" s="419"/>
      <c r="AY1813" s="419"/>
      <c r="AZ1813" s="419"/>
      <c r="BB1813" s="419"/>
      <c r="BC1813" s="419"/>
      <c r="BD1813" s="419"/>
      <c r="BF1813" s="419"/>
      <c r="BG1813" s="419"/>
      <c r="BH1813" s="419"/>
      <c r="BJ1813" s="419"/>
      <c r="BK1813" s="419"/>
      <c r="BL1813" s="419"/>
      <c r="BN1813" s="419"/>
      <c r="BO1813" s="419"/>
      <c r="BP1813" s="419"/>
      <c r="BR1813" s="419"/>
      <c r="BS1813" s="419"/>
      <c r="BT1813" s="419"/>
      <c r="BV1813" s="419"/>
      <c r="BW1813" s="419"/>
      <c r="BX1813" s="397"/>
      <c r="BZ1813" s="449"/>
      <c r="CB1813" s="419"/>
      <c r="CC1813" s="419"/>
      <c r="CD1813" s="419"/>
      <c r="CF1813" s="419"/>
      <c r="CG1813" s="419"/>
      <c r="CH1813" s="419"/>
    </row>
    <row r="1814" spans="3:86" ht="21" thickBot="1">
      <c r="C1814" s="425"/>
      <c r="P1814" s="431"/>
      <c r="R1814" s="419"/>
      <c r="S1814" s="446"/>
      <c r="T1814" s="419"/>
      <c r="V1814" s="196"/>
      <c r="W1814" s="419"/>
      <c r="X1814" s="419"/>
      <c r="Z1814" s="419"/>
      <c r="AA1814" s="419"/>
      <c r="AB1814" s="419"/>
      <c r="AD1814" s="419"/>
      <c r="AE1814" s="419"/>
      <c r="AF1814" s="419"/>
      <c r="AH1814" s="419"/>
      <c r="AI1814" s="419"/>
      <c r="AJ1814" s="419"/>
      <c r="AL1814" s="419"/>
      <c r="AM1814" s="419"/>
      <c r="AN1814" s="403"/>
      <c r="AO1814" s="419"/>
      <c r="AP1814" s="419"/>
      <c r="AQ1814" s="419"/>
      <c r="AR1814" s="419"/>
      <c r="AS1814" s="419"/>
      <c r="AT1814" s="419"/>
      <c r="AU1814" s="419"/>
      <c r="AV1814" s="419"/>
      <c r="AX1814" s="419"/>
      <c r="AY1814" s="419"/>
      <c r="AZ1814" s="419"/>
      <c r="BB1814" s="419"/>
      <c r="BC1814" s="419"/>
      <c r="BD1814" s="419"/>
      <c r="BF1814" s="419"/>
      <c r="BG1814" s="419"/>
      <c r="BH1814" s="419"/>
      <c r="BJ1814" s="419"/>
      <c r="BK1814" s="419"/>
      <c r="BL1814" s="419"/>
      <c r="BN1814" s="419"/>
      <c r="BO1814" s="419"/>
      <c r="BP1814" s="419"/>
      <c r="BR1814" s="419"/>
      <c r="BS1814" s="419"/>
      <c r="BT1814" s="419"/>
      <c r="BV1814" s="419"/>
      <c r="BW1814" s="419"/>
      <c r="BX1814" s="397"/>
      <c r="BZ1814" s="449"/>
      <c r="CB1814" s="419"/>
      <c r="CC1814" s="419"/>
      <c r="CD1814" s="419"/>
      <c r="CF1814" s="419"/>
      <c r="CG1814" s="419"/>
      <c r="CH1814" s="419"/>
    </row>
    <row r="1815" spans="3:86" ht="21" thickBot="1">
      <c r="C1815" s="425"/>
      <c r="P1815" s="431"/>
      <c r="R1815" s="419"/>
      <c r="S1815" s="446"/>
      <c r="T1815" s="419"/>
      <c r="V1815" s="196"/>
      <c r="W1815" s="419"/>
      <c r="X1815" s="419"/>
      <c r="Z1815" s="419"/>
      <c r="AA1815" s="419"/>
      <c r="AB1815" s="419"/>
      <c r="AD1815" s="419"/>
      <c r="AE1815" s="419"/>
      <c r="AF1815" s="419"/>
      <c r="AH1815" s="419"/>
      <c r="AI1815" s="419"/>
      <c r="AJ1815" s="419"/>
      <c r="AL1815" s="419"/>
      <c r="AM1815" s="419"/>
      <c r="AN1815" s="403"/>
      <c r="AO1815" s="419"/>
      <c r="AP1815" s="419"/>
      <c r="AQ1815" s="419"/>
      <c r="AR1815" s="419"/>
      <c r="AS1815" s="419"/>
      <c r="AT1815" s="419"/>
      <c r="AU1815" s="419"/>
      <c r="AV1815" s="419"/>
      <c r="AX1815" s="419"/>
      <c r="AY1815" s="419"/>
      <c r="AZ1815" s="419"/>
      <c r="BB1815" s="419"/>
      <c r="BC1815" s="419"/>
      <c r="BD1815" s="419"/>
      <c r="BF1815" s="419"/>
      <c r="BG1815" s="419"/>
      <c r="BH1815" s="419"/>
      <c r="BJ1815" s="419"/>
      <c r="BK1815" s="419"/>
      <c r="BL1815" s="419"/>
      <c r="BN1815" s="419"/>
      <c r="BO1815" s="419"/>
      <c r="BP1815" s="419"/>
      <c r="BR1815" s="419"/>
      <c r="BS1815" s="419"/>
      <c r="BT1815" s="419"/>
      <c r="BV1815" s="419"/>
      <c r="BW1815" s="419"/>
      <c r="BX1815" s="397"/>
      <c r="BZ1815" s="449"/>
      <c r="CB1815" s="419"/>
      <c r="CC1815" s="419"/>
      <c r="CD1815" s="419"/>
      <c r="CF1815" s="419"/>
      <c r="CG1815" s="419"/>
      <c r="CH1815" s="419"/>
    </row>
    <row r="1816" spans="3:86" ht="21" thickBot="1">
      <c r="C1816" s="425"/>
      <c r="P1816" s="431"/>
      <c r="R1816" s="419"/>
      <c r="S1816" s="446"/>
      <c r="T1816" s="419"/>
      <c r="V1816" s="196"/>
      <c r="W1816" s="419"/>
      <c r="X1816" s="419"/>
      <c r="Z1816" s="419"/>
      <c r="AA1816" s="419"/>
      <c r="AB1816" s="419"/>
      <c r="AD1816" s="419"/>
      <c r="AE1816" s="419"/>
      <c r="AF1816" s="419"/>
      <c r="AH1816" s="419"/>
      <c r="AI1816" s="419"/>
      <c r="AJ1816" s="419"/>
      <c r="AL1816" s="419"/>
      <c r="AM1816" s="419"/>
      <c r="AN1816" s="403"/>
      <c r="AO1816" s="419"/>
      <c r="AP1816" s="419"/>
      <c r="AQ1816" s="419"/>
      <c r="AR1816" s="419"/>
      <c r="AS1816" s="419"/>
      <c r="AT1816" s="419"/>
      <c r="AU1816" s="419"/>
      <c r="AV1816" s="419"/>
      <c r="AX1816" s="419"/>
      <c r="AY1816" s="419"/>
      <c r="AZ1816" s="419"/>
      <c r="BB1816" s="419"/>
      <c r="BC1816" s="419"/>
      <c r="BD1816" s="419"/>
      <c r="BF1816" s="419"/>
      <c r="BG1816" s="419"/>
      <c r="BH1816" s="419"/>
      <c r="BJ1816" s="419"/>
      <c r="BK1816" s="419"/>
      <c r="BL1816" s="419"/>
      <c r="BN1816" s="419"/>
      <c r="BO1816" s="419"/>
      <c r="BP1816" s="419"/>
      <c r="BR1816" s="419"/>
      <c r="BS1816" s="419"/>
      <c r="BT1816" s="419"/>
      <c r="BV1816" s="419"/>
      <c r="BW1816" s="419"/>
      <c r="BX1816" s="397"/>
      <c r="BZ1816" s="449"/>
      <c r="CB1816" s="419"/>
      <c r="CC1816" s="419"/>
      <c r="CD1816" s="419"/>
      <c r="CF1816" s="419"/>
      <c r="CG1816" s="419"/>
      <c r="CH1816" s="419"/>
    </row>
    <row r="1817" spans="3:86" ht="21" thickBot="1">
      <c r="C1817" s="425"/>
      <c r="P1817" s="431"/>
      <c r="R1817" s="419"/>
      <c r="S1817" s="446"/>
      <c r="T1817" s="419"/>
      <c r="V1817" s="196"/>
      <c r="W1817" s="419"/>
      <c r="X1817" s="419"/>
      <c r="Z1817" s="419"/>
      <c r="AA1817" s="419"/>
      <c r="AB1817" s="419"/>
      <c r="AD1817" s="419"/>
      <c r="AE1817" s="419"/>
      <c r="AF1817" s="419"/>
      <c r="AH1817" s="419"/>
      <c r="AI1817" s="419"/>
      <c r="AJ1817" s="419"/>
      <c r="AL1817" s="419"/>
      <c r="AM1817" s="419"/>
      <c r="AN1817" s="403"/>
      <c r="AO1817" s="419"/>
      <c r="AP1817" s="419"/>
      <c r="AQ1817" s="419"/>
      <c r="AR1817" s="419"/>
      <c r="AS1817" s="419"/>
      <c r="AT1817" s="419"/>
      <c r="AU1817" s="419"/>
      <c r="AV1817" s="419"/>
      <c r="AX1817" s="419"/>
      <c r="AY1817" s="419"/>
      <c r="AZ1817" s="419"/>
      <c r="BB1817" s="419"/>
      <c r="BC1817" s="419"/>
      <c r="BD1817" s="419"/>
      <c r="BF1817" s="419"/>
      <c r="BG1817" s="419"/>
      <c r="BH1817" s="419"/>
      <c r="BJ1817" s="419"/>
      <c r="BK1817" s="419"/>
      <c r="BL1817" s="419"/>
      <c r="BN1817" s="419"/>
      <c r="BO1817" s="419"/>
      <c r="BP1817" s="419"/>
      <c r="BR1817" s="419"/>
      <c r="BS1817" s="419"/>
      <c r="BT1817" s="419"/>
      <c r="BV1817" s="419"/>
      <c r="BW1817" s="419"/>
      <c r="BX1817" s="397"/>
      <c r="BZ1817" s="449"/>
      <c r="CB1817" s="419"/>
      <c r="CC1817" s="419"/>
      <c r="CD1817" s="419"/>
      <c r="CF1817" s="419"/>
      <c r="CG1817" s="419"/>
      <c r="CH1817" s="419"/>
    </row>
    <row r="1818" spans="3:86" ht="21" thickBot="1">
      <c r="C1818" s="425"/>
      <c r="P1818" s="431"/>
      <c r="R1818" s="419"/>
      <c r="S1818" s="446"/>
      <c r="T1818" s="419"/>
      <c r="V1818" s="196"/>
      <c r="W1818" s="419"/>
      <c r="X1818" s="419"/>
      <c r="Z1818" s="419"/>
      <c r="AA1818" s="419"/>
      <c r="AB1818" s="419"/>
      <c r="AD1818" s="419"/>
      <c r="AE1818" s="419"/>
      <c r="AF1818" s="419"/>
      <c r="AH1818" s="419"/>
      <c r="AI1818" s="419"/>
      <c r="AJ1818" s="419"/>
      <c r="AL1818" s="419"/>
      <c r="AM1818" s="419"/>
      <c r="AN1818" s="403"/>
      <c r="AO1818" s="419"/>
      <c r="AP1818" s="419"/>
      <c r="AQ1818" s="419"/>
      <c r="AR1818" s="419"/>
      <c r="AS1818" s="419"/>
      <c r="AT1818" s="419"/>
      <c r="AU1818" s="419"/>
      <c r="AV1818" s="419"/>
      <c r="AX1818" s="419"/>
      <c r="AY1818" s="419"/>
      <c r="AZ1818" s="419"/>
      <c r="BB1818" s="419"/>
      <c r="BC1818" s="419"/>
      <c r="BD1818" s="419"/>
      <c r="BF1818" s="419"/>
      <c r="BG1818" s="419"/>
      <c r="BH1818" s="419"/>
      <c r="BJ1818" s="419"/>
      <c r="BK1818" s="419"/>
      <c r="BL1818" s="419"/>
      <c r="BN1818" s="419"/>
      <c r="BO1818" s="419"/>
      <c r="BP1818" s="419"/>
      <c r="BR1818" s="419"/>
      <c r="BS1818" s="419"/>
      <c r="BT1818" s="419"/>
      <c r="BV1818" s="419"/>
      <c r="BW1818" s="419"/>
      <c r="BX1818" s="397"/>
      <c r="BZ1818" s="449"/>
      <c r="CB1818" s="419"/>
      <c r="CC1818" s="419"/>
      <c r="CD1818" s="419"/>
      <c r="CF1818" s="419"/>
      <c r="CG1818" s="419"/>
      <c r="CH1818" s="419"/>
    </row>
    <row r="1819" spans="3:86" ht="21" thickBot="1">
      <c r="C1819" s="425"/>
      <c r="P1819" s="431"/>
      <c r="R1819" s="419"/>
      <c r="S1819" s="446"/>
      <c r="T1819" s="419"/>
      <c r="V1819" s="196"/>
      <c r="W1819" s="419"/>
      <c r="X1819" s="419"/>
      <c r="Z1819" s="419"/>
      <c r="AA1819" s="419"/>
      <c r="AB1819" s="419"/>
      <c r="AD1819" s="419"/>
      <c r="AE1819" s="419"/>
      <c r="AF1819" s="419"/>
      <c r="AH1819" s="419"/>
      <c r="AI1819" s="419"/>
      <c r="AJ1819" s="419"/>
      <c r="AL1819" s="419"/>
      <c r="AM1819" s="419"/>
      <c r="AN1819" s="403"/>
      <c r="AO1819" s="419"/>
      <c r="AP1819" s="419"/>
      <c r="AQ1819" s="419"/>
      <c r="AR1819" s="419"/>
      <c r="AS1819" s="419"/>
      <c r="AT1819" s="419"/>
      <c r="AU1819" s="419"/>
      <c r="AV1819" s="419"/>
      <c r="AX1819" s="419"/>
      <c r="AY1819" s="419"/>
      <c r="AZ1819" s="419"/>
      <c r="BB1819" s="419"/>
      <c r="BC1819" s="419"/>
      <c r="BD1819" s="419"/>
      <c r="BF1819" s="419"/>
      <c r="BG1819" s="419"/>
      <c r="BH1819" s="419"/>
      <c r="BJ1819" s="419"/>
      <c r="BK1819" s="419"/>
      <c r="BL1819" s="419"/>
      <c r="BN1819" s="419"/>
      <c r="BO1819" s="419"/>
      <c r="BP1819" s="419"/>
      <c r="BR1819" s="419"/>
      <c r="BS1819" s="419"/>
      <c r="BT1819" s="419"/>
      <c r="BV1819" s="419"/>
      <c r="BW1819" s="419"/>
      <c r="BX1819" s="397"/>
      <c r="BZ1819" s="449"/>
      <c r="CB1819" s="419"/>
      <c r="CC1819" s="419"/>
      <c r="CD1819" s="419"/>
      <c r="CF1819" s="419"/>
      <c r="CG1819" s="419"/>
      <c r="CH1819" s="419"/>
    </row>
    <row r="1820" spans="3:86" ht="21" thickBot="1">
      <c r="C1820" s="425"/>
      <c r="P1820" s="431"/>
      <c r="R1820" s="419"/>
      <c r="S1820" s="446"/>
      <c r="T1820" s="419"/>
      <c r="V1820" s="196"/>
      <c r="W1820" s="419"/>
      <c r="X1820" s="419"/>
      <c r="Z1820" s="419"/>
      <c r="AA1820" s="419"/>
      <c r="AB1820" s="419"/>
      <c r="AD1820" s="419"/>
      <c r="AE1820" s="419"/>
      <c r="AF1820" s="419"/>
      <c r="AH1820" s="419"/>
      <c r="AI1820" s="419"/>
      <c r="AJ1820" s="419"/>
      <c r="AL1820" s="419"/>
      <c r="AM1820" s="419"/>
      <c r="AN1820" s="403"/>
      <c r="AO1820" s="419"/>
      <c r="AP1820" s="419"/>
      <c r="AQ1820" s="419"/>
      <c r="AR1820" s="419"/>
      <c r="AS1820" s="419"/>
      <c r="AT1820" s="419"/>
      <c r="AU1820" s="419"/>
      <c r="AV1820" s="419"/>
      <c r="AX1820" s="419"/>
      <c r="AY1820" s="419"/>
      <c r="AZ1820" s="419"/>
      <c r="BB1820" s="419"/>
      <c r="BC1820" s="419"/>
      <c r="BD1820" s="419"/>
      <c r="BF1820" s="419"/>
      <c r="BG1820" s="419"/>
      <c r="BH1820" s="419"/>
      <c r="BJ1820" s="419"/>
      <c r="BK1820" s="419"/>
      <c r="BL1820" s="419"/>
      <c r="BN1820" s="419"/>
      <c r="BO1820" s="419"/>
      <c r="BP1820" s="419"/>
      <c r="BR1820" s="419"/>
      <c r="BS1820" s="419"/>
      <c r="BT1820" s="419"/>
      <c r="BV1820" s="419"/>
      <c r="BW1820" s="419"/>
      <c r="BX1820" s="397"/>
      <c r="BZ1820" s="449"/>
      <c r="CB1820" s="419"/>
      <c r="CC1820" s="419"/>
      <c r="CD1820" s="419"/>
      <c r="CF1820" s="419"/>
      <c r="CG1820" s="419"/>
      <c r="CH1820" s="419"/>
    </row>
    <row r="1821" spans="3:86" ht="21" thickBot="1">
      <c r="C1821" s="425"/>
      <c r="P1821" s="431"/>
      <c r="R1821" s="419"/>
      <c r="S1821" s="446"/>
      <c r="T1821" s="419"/>
      <c r="V1821" s="196"/>
      <c r="W1821" s="419"/>
      <c r="X1821" s="419"/>
      <c r="Z1821" s="419"/>
      <c r="AA1821" s="419"/>
      <c r="AB1821" s="419"/>
      <c r="AD1821" s="419"/>
      <c r="AE1821" s="419"/>
      <c r="AF1821" s="419"/>
      <c r="AH1821" s="419"/>
      <c r="AI1821" s="419"/>
      <c r="AJ1821" s="419"/>
      <c r="AL1821" s="419"/>
      <c r="AM1821" s="419"/>
      <c r="AN1821" s="403"/>
      <c r="AO1821" s="419"/>
      <c r="AP1821" s="419"/>
      <c r="AQ1821" s="419"/>
      <c r="AR1821" s="419"/>
      <c r="AS1821" s="419"/>
      <c r="AT1821" s="419"/>
      <c r="AU1821" s="419"/>
      <c r="AV1821" s="419"/>
      <c r="AX1821" s="419"/>
      <c r="AY1821" s="419"/>
      <c r="AZ1821" s="419"/>
      <c r="BB1821" s="419"/>
      <c r="BC1821" s="419"/>
      <c r="BD1821" s="419"/>
      <c r="BF1821" s="419"/>
      <c r="BG1821" s="419"/>
      <c r="BH1821" s="419"/>
      <c r="BJ1821" s="419"/>
      <c r="BK1821" s="419"/>
      <c r="BL1821" s="419"/>
      <c r="BN1821" s="419"/>
      <c r="BO1821" s="419"/>
      <c r="BP1821" s="419"/>
      <c r="BR1821" s="419"/>
      <c r="BS1821" s="419"/>
      <c r="BT1821" s="419"/>
      <c r="BV1821" s="419"/>
      <c r="BW1821" s="419"/>
      <c r="BX1821" s="397"/>
      <c r="BZ1821" s="449"/>
      <c r="CB1821" s="419"/>
      <c r="CC1821" s="419"/>
      <c r="CD1821" s="419"/>
      <c r="CF1821" s="419"/>
      <c r="CG1821" s="419"/>
      <c r="CH1821" s="419"/>
    </row>
    <row r="1822" spans="3:86" ht="21" thickBot="1">
      <c r="C1822" s="425"/>
      <c r="P1822" s="431"/>
      <c r="R1822" s="419"/>
      <c r="S1822" s="446"/>
      <c r="T1822" s="419"/>
      <c r="V1822" s="196"/>
      <c r="W1822" s="419"/>
      <c r="X1822" s="419"/>
      <c r="Z1822" s="419"/>
      <c r="AA1822" s="419"/>
      <c r="AB1822" s="419"/>
      <c r="AD1822" s="419"/>
      <c r="AE1822" s="419"/>
      <c r="AF1822" s="419"/>
      <c r="AH1822" s="419"/>
      <c r="AI1822" s="419"/>
      <c r="AJ1822" s="419"/>
      <c r="AL1822" s="419"/>
      <c r="AM1822" s="419"/>
      <c r="AN1822" s="403"/>
      <c r="AO1822" s="419"/>
      <c r="AP1822" s="419"/>
      <c r="AQ1822" s="419"/>
      <c r="AR1822" s="419"/>
      <c r="AS1822" s="419"/>
      <c r="AT1822" s="419"/>
      <c r="AU1822" s="419"/>
      <c r="AV1822" s="419"/>
      <c r="AX1822" s="419"/>
      <c r="AY1822" s="419"/>
      <c r="AZ1822" s="419"/>
      <c r="BB1822" s="419"/>
      <c r="BC1822" s="419"/>
      <c r="BD1822" s="419"/>
      <c r="BF1822" s="419"/>
      <c r="BG1822" s="419"/>
      <c r="BH1822" s="419"/>
      <c r="BJ1822" s="419"/>
      <c r="BK1822" s="419"/>
      <c r="BL1822" s="419"/>
      <c r="BN1822" s="419"/>
      <c r="BO1822" s="419"/>
      <c r="BP1822" s="419"/>
      <c r="BR1822" s="419"/>
      <c r="BS1822" s="419"/>
      <c r="BT1822" s="419"/>
      <c r="BV1822" s="419"/>
      <c r="BW1822" s="419"/>
      <c r="BX1822" s="397"/>
      <c r="BZ1822" s="449"/>
      <c r="CB1822" s="419"/>
      <c r="CC1822" s="419"/>
      <c r="CD1822" s="419"/>
      <c r="CF1822" s="419"/>
      <c r="CG1822" s="419"/>
      <c r="CH1822" s="419"/>
    </row>
    <row r="1823" spans="3:86" ht="21" thickBot="1">
      <c r="C1823" s="425"/>
      <c r="P1823" s="431"/>
      <c r="R1823" s="419"/>
      <c r="S1823" s="446"/>
      <c r="T1823" s="419"/>
      <c r="V1823" s="196"/>
      <c r="W1823" s="419"/>
      <c r="X1823" s="419"/>
      <c r="Z1823" s="419"/>
      <c r="AA1823" s="419"/>
      <c r="AB1823" s="419"/>
      <c r="AD1823" s="419"/>
      <c r="AE1823" s="419"/>
      <c r="AF1823" s="419"/>
      <c r="AH1823" s="419"/>
      <c r="AI1823" s="419"/>
      <c r="AJ1823" s="419"/>
      <c r="AL1823" s="419"/>
      <c r="AM1823" s="419"/>
      <c r="AN1823" s="403"/>
      <c r="AO1823" s="419"/>
      <c r="AP1823" s="419"/>
      <c r="AQ1823" s="419"/>
      <c r="AR1823" s="419"/>
      <c r="AS1823" s="419"/>
      <c r="AT1823" s="419"/>
      <c r="AU1823" s="419"/>
      <c r="AV1823" s="419"/>
      <c r="AX1823" s="419"/>
      <c r="AY1823" s="419"/>
      <c r="AZ1823" s="419"/>
      <c r="BB1823" s="419"/>
      <c r="BC1823" s="419"/>
      <c r="BD1823" s="419"/>
      <c r="BF1823" s="419"/>
      <c r="BG1823" s="419"/>
      <c r="BH1823" s="419"/>
      <c r="BJ1823" s="419"/>
      <c r="BK1823" s="419"/>
      <c r="BL1823" s="419"/>
      <c r="BN1823" s="419"/>
      <c r="BO1823" s="419"/>
      <c r="BP1823" s="419"/>
      <c r="BR1823" s="419"/>
      <c r="BS1823" s="419"/>
      <c r="BT1823" s="419"/>
      <c r="BV1823" s="419"/>
      <c r="BW1823" s="419"/>
      <c r="BX1823" s="397"/>
      <c r="BZ1823" s="449"/>
      <c r="CB1823" s="419"/>
      <c r="CC1823" s="419"/>
      <c r="CD1823" s="419"/>
      <c r="CF1823" s="419"/>
      <c r="CG1823" s="419"/>
      <c r="CH1823" s="419"/>
    </row>
    <row r="1824" spans="3:86" ht="21" thickBot="1">
      <c r="C1824" s="425"/>
      <c r="P1824" s="431"/>
      <c r="R1824" s="419"/>
      <c r="S1824" s="446"/>
      <c r="T1824" s="419"/>
      <c r="V1824" s="196"/>
      <c r="W1824" s="419"/>
      <c r="X1824" s="419"/>
      <c r="Z1824" s="419"/>
      <c r="AA1824" s="419"/>
      <c r="AB1824" s="419"/>
      <c r="AD1824" s="419"/>
      <c r="AE1824" s="419"/>
      <c r="AF1824" s="419"/>
      <c r="AH1824" s="419"/>
      <c r="AI1824" s="419"/>
      <c r="AJ1824" s="419"/>
      <c r="AL1824" s="419"/>
      <c r="AM1824" s="419"/>
      <c r="AN1824" s="403"/>
      <c r="AO1824" s="419"/>
      <c r="AP1824" s="419"/>
      <c r="AQ1824" s="419"/>
      <c r="AR1824" s="419"/>
      <c r="AS1824" s="419"/>
      <c r="AT1824" s="419"/>
      <c r="AU1824" s="419"/>
      <c r="AV1824" s="419"/>
      <c r="AX1824" s="419"/>
      <c r="AY1824" s="419"/>
      <c r="AZ1824" s="419"/>
      <c r="BB1824" s="419"/>
      <c r="BC1824" s="419"/>
      <c r="BD1824" s="419"/>
      <c r="BF1824" s="419"/>
      <c r="BG1824" s="419"/>
      <c r="BH1824" s="419"/>
      <c r="BJ1824" s="419"/>
      <c r="BK1824" s="419"/>
      <c r="BL1824" s="419"/>
      <c r="BN1824" s="419"/>
      <c r="BO1824" s="419"/>
      <c r="BP1824" s="419"/>
      <c r="BR1824" s="419"/>
      <c r="BS1824" s="419"/>
      <c r="BT1824" s="419"/>
      <c r="BV1824" s="419"/>
      <c r="BW1824" s="419"/>
      <c r="BX1824" s="397"/>
      <c r="BZ1824" s="449"/>
      <c r="CB1824" s="419"/>
      <c r="CC1824" s="419"/>
      <c r="CD1824" s="419"/>
      <c r="CF1824" s="419"/>
      <c r="CG1824" s="419"/>
      <c r="CH1824" s="419"/>
    </row>
    <row r="1825" spans="3:86" ht="21" thickBot="1">
      <c r="C1825" s="425"/>
      <c r="P1825" s="431"/>
      <c r="R1825" s="419"/>
      <c r="S1825" s="446"/>
      <c r="T1825" s="419"/>
      <c r="V1825" s="196"/>
      <c r="W1825" s="419"/>
      <c r="X1825" s="419"/>
      <c r="Z1825" s="419"/>
      <c r="AA1825" s="419"/>
      <c r="AB1825" s="419"/>
      <c r="AD1825" s="419"/>
      <c r="AE1825" s="419"/>
      <c r="AF1825" s="419"/>
      <c r="AH1825" s="419"/>
      <c r="AI1825" s="419"/>
      <c r="AJ1825" s="419"/>
      <c r="AL1825" s="419"/>
      <c r="AM1825" s="419"/>
      <c r="AN1825" s="403"/>
      <c r="AO1825" s="419"/>
      <c r="AP1825" s="419"/>
      <c r="AQ1825" s="419"/>
      <c r="AR1825" s="419"/>
      <c r="AS1825" s="419"/>
      <c r="AT1825" s="419"/>
      <c r="AU1825" s="419"/>
      <c r="AV1825" s="419"/>
      <c r="AX1825" s="419"/>
      <c r="AY1825" s="419"/>
      <c r="AZ1825" s="419"/>
      <c r="BB1825" s="419"/>
      <c r="BC1825" s="419"/>
      <c r="BD1825" s="419"/>
      <c r="BF1825" s="419"/>
      <c r="BG1825" s="419"/>
      <c r="BH1825" s="419"/>
      <c r="BJ1825" s="419"/>
      <c r="BK1825" s="419"/>
      <c r="BL1825" s="419"/>
      <c r="BN1825" s="419"/>
      <c r="BO1825" s="419"/>
      <c r="BP1825" s="419"/>
      <c r="BR1825" s="419"/>
      <c r="BS1825" s="419"/>
      <c r="BT1825" s="419"/>
      <c r="BV1825" s="419"/>
      <c r="BW1825" s="419"/>
      <c r="BX1825" s="397"/>
      <c r="BZ1825" s="449"/>
      <c r="CB1825" s="419"/>
      <c r="CC1825" s="419"/>
      <c r="CD1825" s="419"/>
      <c r="CF1825" s="419"/>
      <c r="CG1825" s="419"/>
      <c r="CH1825" s="419"/>
    </row>
    <row r="1826" spans="3:86" ht="21" thickBot="1">
      <c r="C1826" s="425"/>
      <c r="P1826" s="431"/>
      <c r="R1826" s="419"/>
      <c r="S1826" s="446"/>
      <c r="T1826" s="419"/>
      <c r="V1826" s="196"/>
      <c r="W1826" s="419"/>
      <c r="X1826" s="419"/>
      <c r="Z1826" s="419"/>
      <c r="AA1826" s="419"/>
      <c r="AB1826" s="419"/>
      <c r="AD1826" s="419"/>
      <c r="AE1826" s="419"/>
      <c r="AF1826" s="419"/>
      <c r="AH1826" s="419"/>
      <c r="AI1826" s="419"/>
      <c r="AJ1826" s="419"/>
      <c r="AL1826" s="419"/>
      <c r="AM1826" s="419"/>
      <c r="AN1826" s="403"/>
      <c r="AO1826" s="419"/>
      <c r="AP1826" s="419"/>
      <c r="AQ1826" s="419"/>
      <c r="AR1826" s="419"/>
      <c r="AS1826" s="419"/>
      <c r="AT1826" s="419"/>
      <c r="AU1826" s="419"/>
      <c r="AV1826" s="419"/>
      <c r="AX1826" s="419"/>
      <c r="AY1826" s="419"/>
      <c r="AZ1826" s="419"/>
      <c r="BB1826" s="419"/>
      <c r="BC1826" s="419"/>
      <c r="BD1826" s="419"/>
      <c r="BF1826" s="419"/>
      <c r="BG1826" s="419"/>
      <c r="BH1826" s="419"/>
      <c r="BJ1826" s="419"/>
      <c r="BK1826" s="419"/>
      <c r="BL1826" s="419"/>
      <c r="BN1826" s="419"/>
      <c r="BO1826" s="419"/>
      <c r="BP1826" s="419"/>
      <c r="BR1826" s="419"/>
      <c r="BS1826" s="419"/>
      <c r="BT1826" s="419"/>
      <c r="BV1826" s="419"/>
      <c r="BW1826" s="419"/>
      <c r="BX1826" s="397"/>
      <c r="BZ1826" s="449"/>
      <c r="CB1826" s="419"/>
      <c r="CC1826" s="419"/>
      <c r="CD1826" s="419"/>
      <c r="CF1826" s="419"/>
      <c r="CG1826" s="419"/>
      <c r="CH1826" s="419"/>
    </row>
    <row r="1827" spans="3:86" ht="21" thickBot="1">
      <c r="C1827" s="425"/>
      <c r="P1827" s="431"/>
      <c r="R1827" s="419"/>
      <c r="S1827" s="446"/>
      <c r="T1827" s="419"/>
      <c r="V1827" s="196"/>
      <c r="W1827" s="419"/>
      <c r="X1827" s="419"/>
      <c r="Z1827" s="419"/>
      <c r="AA1827" s="419"/>
      <c r="AB1827" s="419"/>
      <c r="AD1827" s="419"/>
      <c r="AE1827" s="419"/>
      <c r="AF1827" s="419"/>
      <c r="AH1827" s="419"/>
      <c r="AI1827" s="419"/>
      <c r="AJ1827" s="419"/>
      <c r="AL1827" s="419"/>
      <c r="AM1827" s="419"/>
      <c r="AN1827" s="403"/>
      <c r="AO1827" s="419"/>
      <c r="AP1827" s="419"/>
      <c r="AQ1827" s="419"/>
      <c r="AR1827" s="419"/>
      <c r="AS1827" s="419"/>
      <c r="AT1827" s="419"/>
      <c r="AU1827" s="419"/>
      <c r="AV1827" s="419"/>
      <c r="AX1827" s="419"/>
      <c r="AY1827" s="419"/>
      <c r="AZ1827" s="419"/>
      <c r="BB1827" s="419"/>
      <c r="BC1827" s="419"/>
      <c r="BD1827" s="419"/>
      <c r="BF1827" s="419"/>
      <c r="BG1827" s="419"/>
      <c r="BH1827" s="419"/>
      <c r="BJ1827" s="419"/>
      <c r="BK1827" s="419"/>
      <c r="BL1827" s="419"/>
      <c r="BN1827" s="419"/>
      <c r="BO1827" s="419"/>
      <c r="BP1827" s="419"/>
      <c r="BR1827" s="419"/>
      <c r="BS1827" s="419"/>
      <c r="BT1827" s="419"/>
      <c r="BV1827" s="419"/>
      <c r="BW1827" s="419"/>
      <c r="BX1827" s="397"/>
      <c r="BZ1827" s="449"/>
      <c r="CB1827" s="419"/>
      <c r="CC1827" s="419"/>
      <c r="CD1827" s="419"/>
      <c r="CF1827" s="419"/>
      <c r="CG1827" s="419"/>
      <c r="CH1827" s="419"/>
    </row>
    <row r="1828" spans="3:86" ht="21" thickBot="1">
      <c r="C1828" s="425"/>
      <c r="P1828" s="431"/>
      <c r="R1828" s="419"/>
      <c r="S1828" s="446"/>
      <c r="T1828" s="419"/>
      <c r="V1828" s="196"/>
      <c r="W1828" s="419"/>
      <c r="X1828" s="419"/>
      <c r="Z1828" s="419"/>
      <c r="AA1828" s="419"/>
      <c r="AB1828" s="419"/>
      <c r="AD1828" s="419"/>
      <c r="AE1828" s="419"/>
      <c r="AF1828" s="419"/>
      <c r="AH1828" s="419"/>
      <c r="AI1828" s="419"/>
      <c r="AJ1828" s="419"/>
      <c r="AL1828" s="419"/>
      <c r="AM1828" s="419"/>
      <c r="AN1828" s="403"/>
      <c r="AO1828" s="419"/>
      <c r="AP1828" s="419"/>
      <c r="AQ1828" s="419"/>
      <c r="AR1828" s="419"/>
      <c r="AS1828" s="419"/>
      <c r="AT1828" s="419"/>
      <c r="AU1828" s="419"/>
      <c r="AV1828" s="419"/>
      <c r="AX1828" s="419"/>
      <c r="AY1828" s="419"/>
      <c r="AZ1828" s="419"/>
      <c r="BB1828" s="419"/>
      <c r="BC1828" s="419"/>
      <c r="BD1828" s="419"/>
      <c r="BF1828" s="419"/>
      <c r="BG1828" s="419"/>
      <c r="BH1828" s="419"/>
      <c r="BJ1828" s="419"/>
      <c r="BK1828" s="419"/>
      <c r="BL1828" s="419"/>
      <c r="BN1828" s="419"/>
      <c r="BO1828" s="419"/>
      <c r="BP1828" s="419"/>
      <c r="BR1828" s="419"/>
      <c r="BS1828" s="419"/>
      <c r="BT1828" s="419"/>
      <c r="BV1828" s="419"/>
      <c r="BW1828" s="419"/>
      <c r="BX1828" s="397"/>
      <c r="BZ1828" s="449"/>
      <c r="CB1828" s="419"/>
      <c r="CC1828" s="419"/>
      <c r="CD1828" s="419"/>
      <c r="CF1828" s="419"/>
      <c r="CG1828" s="419"/>
      <c r="CH1828" s="419"/>
    </row>
    <row r="1829" spans="3:86" ht="21" thickBot="1">
      <c r="C1829" s="425"/>
      <c r="P1829" s="431"/>
      <c r="R1829" s="419"/>
      <c r="S1829" s="446"/>
      <c r="T1829" s="419"/>
      <c r="V1829" s="196"/>
      <c r="W1829" s="419"/>
      <c r="X1829" s="419"/>
      <c r="Z1829" s="419"/>
      <c r="AA1829" s="419"/>
      <c r="AB1829" s="419"/>
      <c r="AD1829" s="419"/>
      <c r="AE1829" s="419"/>
      <c r="AF1829" s="419"/>
      <c r="AH1829" s="419"/>
      <c r="AI1829" s="419"/>
      <c r="AJ1829" s="419"/>
      <c r="AL1829" s="419"/>
      <c r="AM1829" s="419"/>
      <c r="AN1829" s="403"/>
      <c r="AO1829" s="419"/>
      <c r="AP1829" s="419"/>
      <c r="AQ1829" s="419"/>
      <c r="AR1829" s="419"/>
      <c r="AS1829" s="419"/>
      <c r="AT1829" s="419"/>
      <c r="AU1829" s="419"/>
      <c r="AV1829" s="419"/>
      <c r="AX1829" s="419"/>
      <c r="AY1829" s="419"/>
      <c r="AZ1829" s="419"/>
      <c r="BB1829" s="419"/>
      <c r="BC1829" s="419"/>
      <c r="BD1829" s="419"/>
      <c r="BF1829" s="419"/>
      <c r="BG1829" s="419"/>
      <c r="BH1829" s="419"/>
      <c r="BJ1829" s="419"/>
      <c r="BK1829" s="419"/>
      <c r="BL1829" s="419"/>
      <c r="BN1829" s="419"/>
      <c r="BO1829" s="419"/>
      <c r="BP1829" s="419"/>
      <c r="BR1829" s="419"/>
      <c r="BS1829" s="419"/>
      <c r="BT1829" s="419"/>
      <c r="BV1829" s="419"/>
      <c r="BW1829" s="419"/>
      <c r="BX1829" s="397"/>
      <c r="BZ1829" s="449"/>
      <c r="CB1829" s="419"/>
      <c r="CC1829" s="419"/>
      <c r="CD1829" s="419"/>
      <c r="CF1829" s="419"/>
      <c r="CG1829" s="419"/>
      <c r="CH1829" s="419"/>
    </row>
    <row r="1830" spans="3:86" ht="21" thickBot="1">
      <c r="C1830" s="425"/>
      <c r="P1830" s="431"/>
      <c r="R1830" s="419"/>
      <c r="S1830" s="446"/>
      <c r="T1830" s="419"/>
      <c r="V1830" s="196"/>
      <c r="W1830" s="419"/>
      <c r="X1830" s="419"/>
      <c r="Z1830" s="419"/>
      <c r="AA1830" s="419"/>
      <c r="AB1830" s="419"/>
      <c r="AD1830" s="419"/>
      <c r="AE1830" s="419"/>
      <c r="AF1830" s="419"/>
      <c r="AH1830" s="419"/>
      <c r="AI1830" s="419"/>
      <c r="AJ1830" s="419"/>
      <c r="AL1830" s="419"/>
      <c r="AM1830" s="419"/>
      <c r="AN1830" s="403"/>
      <c r="AO1830" s="419"/>
      <c r="AP1830" s="419"/>
      <c r="AQ1830" s="419"/>
      <c r="AR1830" s="419"/>
      <c r="AS1830" s="419"/>
      <c r="AT1830" s="419"/>
      <c r="AU1830" s="419"/>
      <c r="AV1830" s="419"/>
      <c r="AX1830" s="419"/>
      <c r="AY1830" s="419"/>
      <c r="AZ1830" s="419"/>
      <c r="BB1830" s="419"/>
      <c r="BC1830" s="419"/>
      <c r="BD1830" s="419"/>
      <c r="BF1830" s="419"/>
      <c r="BG1830" s="419"/>
      <c r="BH1830" s="419"/>
      <c r="BJ1830" s="419"/>
      <c r="BK1830" s="419"/>
      <c r="BL1830" s="419"/>
      <c r="BN1830" s="419"/>
      <c r="BO1830" s="419"/>
      <c r="BP1830" s="419"/>
      <c r="BR1830" s="419"/>
      <c r="BS1830" s="419"/>
      <c r="BT1830" s="419"/>
      <c r="BV1830" s="419"/>
      <c r="BW1830" s="419"/>
      <c r="BX1830" s="397"/>
      <c r="BZ1830" s="449"/>
      <c r="CB1830" s="419"/>
      <c r="CC1830" s="419"/>
      <c r="CD1830" s="419"/>
      <c r="CF1830" s="419"/>
      <c r="CG1830" s="419"/>
      <c r="CH1830" s="419"/>
    </row>
    <row r="1831" spans="3:86" ht="21" thickBot="1">
      <c r="C1831" s="425"/>
      <c r="P1831" s="431"/>
      <c r="R1831" s="419"/>
      <c r="S1831" s="446"/>
      <c r="T1831" s="419"/>
      <c r="V1831" s="196"/>
      <c r="W1831" s="419"/>
      <c r="X1831" s="419"/>
      <c r="Z1831" s="419"/>
      <c r="AA1831" s="419"/>
      <c r="AB1831" s="419"/>
      <c r="AD1831" s="419"/>
      <c r="AE1831" s="419"/>
      <c r="AF1831" s="419"/>
      <c r="AH1831" s="419"/>
      <c r="AI1831" s="419"/>
      <c r="AJ1831" s="419"/>
      <c r="AL1831" s="419"/>
      <c r="AM1831" s="419"/>
      <c r="AN1831" s="403"/>
      <c r="AO1831" s="419"/>
      <c r="AP1831" s="419"/>
      <c r="AQ1831" s="419"/>
      <c r="AR1831" s="419"/>
      <c r="AS1831" s="419"/>
      <c r="AT1831" s="419"/>
      <c r="AU1831" s="419"/>
      <c r="AV1831" s="419"/>
      <c r="AX1831" s="419"/>
      <c r="AY1831" s="419"/>
      <c r="AZ1831" s="419"/>
      <c r="BB1831" s="419"/>
      <c r="BC1831" s="419"/>
      <c r="BD1831" s="419"/>
      <c r="BF1831" s="419"/>
      <c r="BG1831" s="419"/>
      <c r="BH1831" s="419"/>
      <c r="BJ1831" s="419"/>
      <c r="BK1831" s="419"/>
      <c r="BL1831" s="419"/>
      <c r="BN1831" s="419"/>
      <c r="BO1831" s="419"/>
      <c r="BP1831" s="419"/>
      <c r="BR1831" s="419"/>
      <c r="BS1831" s="419"/>
      <c r="BT1831" s="419"/>
      <c r="BV1831" s="419"/>
      <c r="BW1831" s="419"/>
      <c r="BX1831" s="397"/>
      <c r="BZ1831" s="449"/>
      <c r="CB1831" s="419"/>
      <c r="CC1831" s="419"/>
      <c r="CD1831" s="419"/>
      <c r="CF1831" s="419"/>
      <c r="CG1831" s="419"/>
      <c r="CH1831" s="419"/>
    </row>
    <row r="1832" spans="3:86" ht="21" thickBot="1">
      <c r="C1832" s="425"/>
      <c r="P1832" s="431"/>
      <c r="R1832" s="419"/>
      <c r="S1832" s="446"/>
      <c r="T1832" s="419"/>
      <c r="V1832" s="196"/>
      <c r="W1832" s="419"/>
      <c r="X1832" s="419"/>
      <c r="Z1832" s="419"/>
      <c r="AA1832" s="419"/>
      <c r="AB1832" s="419"/>
      <c r="AD1832" s="419"/>
      <c r="AE1832" s="419"/>
      <c r="AF1832" s="419"/>
      <c r="AH1832" s="419"/>
      <c r="AI1832" s="419"/>
      <c r="AJ1832" s="419"/>
      <c r="AL1832" s="419"/>
      <c r="AM1832" s="419"/>
      <c r="AN1832" s="403"/>
      <c r="AO1832" s="419"/>
      <c r="AP1832" s="419"/>
      <c r="AQ1832" s="419"/>
      <c r="AR1832" s="419"/>
      <c r="AS1832" s="419"/>
      <c r="AT1832" s="419"/>
      <c r="AU1832" s="419"/>
      <c r="AV1832" s="419"/>
      <c r="AX1832" s="419"/>
      <c r="AY1832" s="419"/>
      <c r="AZ1832" s="419"/>
      <c r="BB1832" s="419"/>
      <c r="BC1832" s="419"/>
      <c r="BD1832" s="419"/>
      <c r="BF1832" s="419"/>
      <c r="BG1832" s="419"/>
      <c r="BH1832" s="419"/>
      <c r="BJ1832" s="419"/>
      <c r="BK1832" s="419"/>
      <c r="BL1832" s="419"/>
      <c r="BN1832" s="419"/>
      <c r="BO1832" s="419"/>
      <c r="BP1832" s="419"/>
      <c r="BR1832" s="419"/>
      <c r="BS1832" s="419"/>
      <c r="BT1832" s="419"/>
      <c r="BV1832" s="419"/>
      <c r="BW1832" s="419"/>
      <c r="BX1832" s="397"/>
      <c r="BZ1832" s="449"/>
      <c r="CB1832" s="419"/>
      <c r="CC1832" s="419"/>
      <c r="CD1832" s="419"/>
      <c r="CF1832" s="419"/>
      <c r="CG1832" s="419"/>
      <c r="CH1832" s="419"/>
    </row>
    <row r="1833" spans="3:86" ht="21" thickBot="1">
      <c r="C1833" s="425"/>
      <c r="P1833" s="431"/>
      <c r="R1833" s="419"/>
      <c r="S1833" s="446"/>
      <c r="T1833" s="419"/>
      <c r="V1833" s="196"/>
      <c r="W1833" s="419"/>
      <c r="X1833" s="419"/>
      <c r="Z1833" s="419"/>
      <c r="AA1833" s="419"/>
      <c r="AB1833" s="419"/>
      <c r="AD1833" s="419"/>
      <c r="AE1833" s="419"/>
      <c r="AF1833" s="419"/>
      <c r="AH1833" s="419"/>
      <c r="AI1833" s="419"/>
      <c r="AJ1833" s="419"/>
      <c r="AL1833" s="419"/>
      <c r="AM1833" s="419"/>
      <c r="AN1833" s="403"/>
      <c r="AO1833" s="419"/>
      <c r="AP1833" s="419"/>
      <c r="AQ1833" s="419"/>
      <c r="AR1833" s="419"/>
      <c r="AS1833" s="419"/>
      <c r="AT1833" s="419"/>
      <c r="AU1833" s="419"/>
      <c r="AV1833" s="419"/>
      <c r="AX1833" s="419"/>
      <c r="AY1833" s="419"/>
      <c r="AZ1833" s="419"/>
      <c r="BB1833" s="419"/>
      <c r="BC1833" s="419"/>
      <c r="BD1833" s="419"/>
      <c r="BF1833" s="419"/>
      <c r="BG1833" s="419"/>
      <c r="BH1833" s="419"/>
      <c r="BJ1833" s="419"/>
      <c r="BK1833" s="419"/>
      <c r="BL1833" s="419"/>
      <c r="BN1833" s="419"/>
      <c r="BO1833" s="419"/>
      <c r="BP1833" s="419"/>
      <c r="BR1833" s="419"/>
      <c r="BS1833" s="419"/>
      <c r="BT1833" s="419"/>
      <c r="BV1833" s="419"/>
      <c r="BW1833" s="419"/>
      <c r="BX1833" s="397"/>
      <c r="BZ1833" s="449"/>
      <c r="CB1833" s="419"/>
      <c r="CC1833" s="419"/>
      <c r="CD1833" s="419"/>
      <c r="CF1833" s="419"/>
      <c r="CG1833" s="419"/>
      <c r="CH1833" s="419"/>
    </row>
    <row r="1834" spans="3:86" ht="21" thickBot="1">
      <c r="C1834" s="425"/>
      <c r="P1834" s="431"/>
      <c r="R1834" s="419"/>
      <c r="S1834" s="446"/>
      <c r="T1834" s="419"/>
      <c r="V1834" s="196"/>
      <c r="W1834" s="419"/>
      <c r="X1834" s="419"/>
      <c r="Z1834" s="419"/>
      <c r="AA1834" s="419"/>
      <c r="AB1834" s="419"/>
      <c r="AD1834" s="419"/>
      <c r="AE1834" s="419"/>
      <c r="AF1834" s="419"/>
      <c r="AH1834" s="419"/>
      <c r="AI1834" s="419"/>
      <c r="AJ1834" s="419"/>
      <c r="AL1834" s="419"/>
      <c r="AM1834" s="419"/>
      <c r="AN1834" s="403"/>
      <c r="AO1834" s="419"/>
      <c r="AP1834" s="419"/>
      <c r="AQ1834" s="419"/>
      <c r="AR1834" s="419"/>
      <c r="AS1834" s="419"/>
      <c r="AT1834" s="419"/>
      <c r="AU1834" s="419"/>
      <c r="AV1834" s="419"/>
      <c r="AX1834" s="419"/>
      <c r="AY1834" s="419"/>
      <c r="AZ1834" s="419"/>
      <c r="BB1834" s="419"/>
      <c r="BC1834" s="419"/>
      <c r="BD1834" s="419"/>
      <c r="BF1834" s="419"/>
      <c r="BG1834" s="419"/>
      <c r="BH1834" s="419"/>
      <c r="BJ1834" s="419"/>
      <c r="BK1834" s="419"/>
      <c r="BL1834" s="419"/>
      <c r="BN1834" s="419"/>
      <c r="BO1834" s="419"/>
      <c r="BP1834" s="419"/>
      <c r="BR1834" s="419"/>
      <c r="BS1834" s="419"/>
      <c r="BT1834" s="419"/>
      <c r="BV1834" s="419"/>
      <c r="BW1834" s="419"/>
      <c r="BX1834" s="397"/>
      <c r="BZ1834" s="449"/>
      <c r="CB1834" s="419"/>
      <c r="CC1834" s="419"/>
      <c r="CD1834" s="419"/>
      <c r="CF1834" s="419"/>
      <c r="CG1834" s="419"/>
      <c r="CH1834" s="419"/>
    </row>
    <row r="1835" spans="3:86" ht="21" thickBot="1">
      <c r="C1835" s="425"/>
      <c r="P1835" s="431"/>
      <c r="R1835" s="419"/>
      <c r="S1835" s="446"/>
      <c r="T1835" s="419"/>
      <c r="V1835" s="196"/>
      <c r="W1835" s="419"/>
      <c r="X1835" s="419"/>
      <c r="Z1835" s="419"/>
      <c r="AA1835" s="419"/>
      <c r="AB1835" s="419"/>
      <c r="AD1835" s="419"/>
      <c r="AE1835" s="419"/>
      <c r="AF1835" s="419"/>
      <c r="AH1835" s="419"/>
      <c r="AI1835" s="419"/>
      <c r="AJ1835" s="419"/>
      <c r="AL1835" s="419"/>
      <c r="AM1835" s="419"/>
      <c r="AN1835" s="403"/>
      <c r="AO1835" s="419"/>
      <c r="AP1835" s="419"/>
      <c r="AQ1835" s="419"/>
      <c r="AR1835" s="419"/>
      <c r="AS1835" s="419"/>
      <c r="AT1835" s="419"/>
      <c r="AU1835" s="419"/>
      <c r="AV1835" s="419"/>
      <c r="AX1835" s="419"/>
      <c r="AY1835" s="419"/>
      <c r="AZ1835" s="419"/>
      <c r="BB1835" s="419"/>
      <c r="BC1835" s="419"/>
      <c r="BD1835" s="419"/>
      <c r="BF1835" s="419"/>
      <c r="BG1835" s="419"/>
      <c r="BH1835" s="419"/>
      <c r="BJ1835" s="419"/>
      <c r="BK1835" s="419"/>
      <c r="BL1835" s="419"/>
      <c r="BN1835" s="419"/>
      <c r="BO1835" s="419"/>
      <c r="BP1835" s="419"/>
      <c r="BR1835" s="419"/>
      <c r="BS1835" s="419"/>
      <c r="BT1835" s="419"/>
      <c r="BV1835" s="419"/>
      <c r="BW1835" s="419"/>
      <c r="BX1835" s="397"/>
      <c r="BZ1835" s="449"/>
      <c r="CB1835" s="419"/>
      <c r="CC1835" s="419"/>
      <c r="CD1835" s="419"/>
      <c r="CF1835" s="419"/>
      <c r="CG1835" s="419"/>
      <c r="CH1835" s="419"/>
    </row>
    <row r="1836" spans="3:86" ht="21" thickBot="1">
      <c r="C1836" s="425"/>
      <c r="P1836" s="431"/>
      <c r="R1836" s="419"/>
      <c r="S1836" s="446"/>
      <c r="T1836" s="419"/>
      <c r="V1836" s="196"/>
      <c r="W1836" s="419"/>
      <c r="X1836" s="419"/>
      <c r="Z1836" s="419"/>
      <c r="AA1836" s="419"/>
      <c r="AB1836" s="419"/>
      <c r="AD1836" s="419"/>
      <c r="AE1836" s="419"/>
      <c r="AF1836" s="419"/>
      <c r="AH1836" s="419"/>
      <c r="AI1836" s="419"/>
      <c r="AJ1836" s="419"/>
      <c r="AL1836" s="419"/>
      <c r="AM1836" s="419"/>
      <c r="AN1836" s="403"/>
      <c r="AO1836" s="419"/>
      <c r="AP1836" s="419"/>
      <c r="AQ1836" s="419"/>
      <c r="AR1836" s="419"/>
      <c r="AS1836" s="419"/>
      <c r="AT1836" s="419"/>
      <c r="AU1836" s="419"/>
      <c r="AV1836" s="419"/>
      <c r="AX1836" s="419"/>
      <c r="AY1836" s="419"/>
      <c r="AZ1836" s="419"/>
      <c r="BB1836" s="419"/>
      <c r="BC1836" s="419"/>
      <c r="BD1836" s="419"/>
      <c r="BF1836" s="419"/>
      <c r="BG1836" s="419"/>
      <c r="BH1836" s="419"/>
      <c r="BJ1836" s="419"/>
      <c r="BK1836" s="419"/>
      <c r="BL1836" s="419"/>
      <c r="BN1836" s="419"/>
      <c r="BO1836" s="419"/>
      <c r="BP1836" s="419"/>
      <c r="BR1836" s="419"/>
      <c r="BS1836" s="419"/>
      <c r="BT1836" s="419"/>
      <c r="BV1836" s="419"/>
      <c r="BW1836" s="419"/>
      <c r="BX1836" s="397"/>
      <c r="BZ1836" s="449"/>
      <c r="CB1836" s="419"/>
      <c r="CC1836" s="419"/>
      <c r="CD1836" s="419"/>
      <c r="CF1836" s="419"/>
      <c r="CG1836" s="419"/>
      <c r="CH1836" s="419"/>
    </row>
    <row r="1837" spans="3:86" ht="21" thickBot="1">
      <c r="C1837" s="425"/>
      <c r="P1837" s="431"/>
      <c r="R1837" s="419"/>
      <c r="S1837" s="446"/>
      <c r="T1837" s="419"/>
      <c r="V1837" s="196"/>
      <c r="W1837" s="419"/>
      <c r="X1837" s="419"/>
      <c r="Z1837" s="419"/>
      <c r="AA1837" s="419"/>
      <c r="AB1837" s="419"/>
      <c r="AD1837" s="419"/>
      <c r="AE1837" s="419"/>
      <c r="AF1837" s="419"/>
      <c r="AH1837" s="419"/>
      <c r="AI1837" s="419"/>
      <c r="AJ1837" s="419"/>
      <c r="AL1837" s="419"/>
      <c r="AM1837" s="419"/>
      <c r="AN1837" s="403"/>
      <c r="AO1837" s="419"/>
      <c r="AP1837" s="419"/>
      <c r="AQ1837" s="419"/>
      <c r="AR1837" s="419"/>
      <c r="AS1837" s="419"/>
      <c r="AT1837" s="419"/>
      <c r="AU1837" s="419"/>
      <c r="AV1837" s="419"/>
      <c r="AX1837" s="419"/>
      <c r="AY1837" s="419"/>
      <c r="AZ1837" s="419"/>
      <c r="BB1837" s="419"/>
      <c r="BC1837" s="419"/>
      <c r="BD1837" s="419"/>
      <c r="BF1837" s="419"/>
      <c r="BG1837" s="419"/>
      <c r="BH1837" s="419"/>
      <c r="BJ1837" s="419"/>
      <c r="BK1837" s="419"/>
      <c r="BL1837" s="419"/>
      <c r="BN1837" s="419"/>
      <c r="BO1837" s="419"/>
      <c r="BP1837" s="419"/>
      <c r="BR1837" s="419"/>
      <c r="BS1837" s="419"/>
      <c r="BT1837" s="419"/>
      <c r="BV1837" s="419"/>
      <c r="BW1837" s="419"/>
      <c r="BX1837" s="397"/>
      <c r="BZ1837" s="449"/>
      <c r="CB1837" s="419"/>
      <c r="CC1837" s="419"/>
      <c r="CD1837" s="419"/>
      <c r="CF1837" s="419"/>
      <c r="CG1837" s="419"/>
      <c r="CH1837" s="419"/>
    </row>
    <row r="1838" spans="3:86" ht="21" thickBot="1">
      <c r="C1838" s="425"/>
      <c r="P1838" s="431"/>
      <c r="R1838" s="419"/>
      <c r="S1838" s="446"/>
      <c r="T1838" s="419"/>
      <c r="V1838" s="196"/>
      <c r="W1838" s="419"/>
      <c r="X1838" s="419"/>
      <c r="Z1838" s="419"/>
      <c r="AA1838" s="419"/>
      <c r="AB1838" s="419"/>
      <c r="AD1838" s="419"/>
      <c r="AE1838" s="419"/>
      <c r="AF1838" s="419"/>
      <c r="AH1838" s="419"/>
      <c r="AI1838" s="419"/>
      <c r="AJ1838" s="419"/>
      <c r="AL1838" s="419"/>
      <c r="AM1838" s="419"/>
      <c r="AN1838" s="403"/>
      <c r="AO1838" s="419"/>
      <c r="AP1838" s="419"/>
      <c r="AQ1838" s="419"/>
      <c r="AR1838" s="419"/>
      <c r="AS1838" s="419"/>
      <c r="AT1838" s="419"/>
      <c r="AU1838" s="419"/>
      <c r="AV1838" s="419"/>
      <c r="AX1838" s="419"/>
      <c r="AY1838" s="419"/>
      <c r="AZ1838" s="419"/>
      <c r="BB1838" s="419"/>
      <c r="BC1838" s="419"/>
      <c r="BD1838" s="419"/>
      <c r="BF1838" s="419"/>
      <c r="BG1838" s="419"/>
      <c r="BH1838" s="419"/>
      <c r="BJ1838" s="419"/>
      <c r="BK1838" s="419"/>
      <c r="BL1838" s="419"/>
      <c r="BN1838" s="419"/>
      <c r="BO1838" s="419"/>
      <c r="BP1838" s="419"/>
      <c r="BR1838" s="419"/>
      <c r="BS1838" s="419"/>
      <c r="BT1838" s="419"/>
      <c r="BV1838" s="419"/>
      <c r="BW1838" s="419"/>
      <c r="BX1838" s="397"/>
      <c r="BZ1838" s="449"/>
      <c r="CB1838" s="419"/>
      <c r="CC1838" s="419"/>
      <c r="CD1838" s="419"/>
      <c r="CF1838" s="419"/>
      <c r="CG1838" s="419"/>
      <c r="CH1838" s="419"/>
    </row>
    <row r="1839" spans="3:86" ht="21" thickBot="1">
      <c r="C1839" s="425"/>
      <c r="P1839" s="431"/>
      <c r="R1839" s="419"/>
      <c r="S1839" s="446"/>
      <c r="T1839" s="419"/>
      <c r="V1839" s="196"/>
      <c r="W1839" s="419"/>
      <c r="X1839" s="419"/>
      <c r="Z1839" s="419"/>
      <c r="AA1839" s="419"/>
      <c r="AB1839" s="419"/>
      <c r="AD1839" s="419"/>
      <c r="AE1839" s="419"/>
      <c r="AF1839" s="419"/>
      <c r="AH1839" s="419"/>
      <c r="AI1839" s="419"/>
      <c r="AJ1839" s="419"/>
      <c r="AL1839" s="419"/>
      <c r="AM1839" s="419"/>
      <c r="AN1839" s="403"/>
      <c r="AO1839" s="419"/>
      <c r="AP1839" s="419"/>
      <c r="AQ1839" s="419"/>
      <c r="AR1839" s="419"/>
      <c r="AS1839" s="419"/>
      <c r="AT1839" s="419"/>
      <c r="AU1839" s="419"/>
      <c r="AV1839" s="419"/>
      <c r="AX1839" s="419"/>
      <c r="AY1839" s="419"/>
      <c r="AZ1839" s="419"/>
      <c r="BB1839" s="419"/>
      <c r="BC1839" s="419"/>
      <c r="BD1839" s="419"/>
      <c r="BF1839" s="419"/>
      <c r="BG1839" s="419"/>
      <c r="BH1839" s="419"/>
      <c r="BJ1839" s="419"/>
      <c r="BK1839" s="419"/>
      <c r="BL1839" s="419"/>
      <c r="BN1839" s="419"/>
      <c r="BO1839" s="419"/>
      <c r="BP1839" s="419"/>
      <c r="BR1839" s="419"/>
      <c r="BS1839" s="419"/>
      <c r="BT1839" s="419"/>
      <c r="BV1839" s="419"/>
      <c r="BW1839" s="419"/>
      <c r="BX1839" s="397"/>
      <c r="BZ1839" s="449"/>
      <c r="CB1839" s="419"/>
      <c r="CC1839" s="419"/>
      <c r="CD1839" s="419"/>
      <c r="CF1839" s="419"/>
      <c r="CG1839" s="419"/>
      <c r="CH1839" s="419"/>
    </row>
    <row r="1840" spans="3:86" ht="21" thickBot="1">
      <c r="C1840" s="425"/>
      <c r="P1840" s="431"/>
      <c r="R1840" s="419"/>
      <c r="S1840" s="446"/>
      <c r="T1840" s="419"/>
      <c r="V1840" s="196"/>
      <c r="W1840" s="419"/>
      <c r="X1840" s="419"/>
      <c r="Z1840" s="419"/>
      <c r="AA1840" s="419"/>
      <c r="AB1840" s="419"/>
      <c r="AD1840" s="419"/>
      <c r="AE1840" s="419"/>
      <c r="AF1840" s="419"/>
      <c r="AH1840" s="419"/>
      <c r="AI1840" s="419"/>
      <c r="AJ1840" s="419"/>
      <c r="AL1840" s="419"/>
      <c r="AM1840" s="419"/>
      <c r="AN1840" s="403"/>
      <c r="AO1840" s="419"/>
      <c r="AP1840" s="419"/>
      <c r="AQ1840" s="419"/>
      <c r="AR1840" s="419"/>
      <c r="AS1840" s="419"/>
      <c r="AT1840" s="419"/>
      <c r="AU1840" s="419"/>
      <c r="AV1840" s="419"/>
      <c r="AX1840" s="419"/>
      <c r="AY1840" s="419"/>
      <c r="AZ1840" s="419"/>
      <c r="BB1840" s="419"/>
      <c r="BC1840" s="419"/>
      <c r="BD1840" s="419"/>
      <c r="BF1840" s="419"/>
      <c r="BG1840" s="419"/>
      <c r="BH1840" s="419"/>
      <c r="BJ1840" s="419"/>
      <c r="BK1840" s="419"/>
      <c r="BL1840" s="419"/>
      <c r="BN1840" s="419"/>
      <c r="BO1840" s="419"/>
      <c r="BP1840" s="419"/>
      <c r="BR1840" s="419"/>
      <c r="BS1840" s="419"/>
      <c r="BT1840" s="419"/>
      <c r="BV1840" s="419"/>
      <c r="BW1840" s="419"/>
      <c r="BX1840" s="397"/>
      <c r="BZ1840" s="449"/>
      <c r="CB1840" s="419"/>
      <c r="CC1840" s="419"/>
      <c r="CD1840" s="419"/>
      <c r="CF1840" s="419"/>
      <c r="CG1840" s="419"/>
      <c r="CH1840" s="419"/>
    </row>
    <row r="1841" spans="3:86" ht="21" thickBot="1">
      <c r="C1841" s="425"/>
      <c r="P1841" s="431"/>
      <c r="R1841" s="419"/>
      <c r="S1841" s="446"/>
      <c r="T1841" s="419"/>
      <c r="V1841" s="196"/>
      <c r="W1841" s="419"/>
      <c r="X1841" s="419"/>
      <c r="Z1841" s="419"/>
      <c r="AA1841" s="419"/>
      <c r="AB1841" s="419"/>
      <c r="AD1841" s="419"/>
      <c r="AE1841" s="419"/>
      <c r="AF1841" s="419"/>
      <c r="AH1841" s="419"/>
      <c r="AI1841" s="419"/>
      <c r="AJ1841" s="419"/>
      <c r="AL1841" s="419"/>
      <c r="AM1841" s="419"/>
      <c r="AN1841" s="403"/>
      <c r="AO1841" s="419"/>
      <c r="AP1841" s="419"/>
      <c r="AQ1841" s="419"/>
      <c r="AR1841" s="419"/>
      <c r="AS1841" s="419"/>
      <c r="AT1841" s="419"/>
      <c r="AU1841" s="419"/>
      <c r="AV1841" s="419"/>
      <c r="AX1841" s="419"/>
      <c r="AY1841" s="419"/>
      <c r="AZ1841" s="419"/>
      <c r="BB1841" s="419"/>
      <c r="BC1841" s="419"/>
      <c r="BD1841" s="419"/>
      <c r="BF1841" s="419"/>
      <c r="BG1841" s="419"/>
      <c r="BH1841" s="419"/>
      <c r="BJ1841" s="419"/>
      <c r="BK1841" s="419"/>
      <c r="BL1841" s="419"/>
      <c r="BN1841" s="419"/>
      <c r="BO1841" s="419"/>
      <c r="BP1841" s="419"/>
      <c r="BR1841" s="419"/>
      <c r="BS1841" s="419"/>
      <c r="BT1841" s="419"/>
      <c r="BV1841" s="419"/>
      <c r="BW1841" s="419"/>
      <c r="BX1841" s="397"/>
      <c r="BZ1841" s="449"/>
      <c r="CB1841" s="419"/>
      <c r="CC1841" s="419"/>
      <c r="CD1841" s="419"/>
      <c r="CF1841" s="419"/>
      <c r="CG1841" s="419"/>
      <c r="CH1841" s="419"/>
    </row>
    <row r="1842" spans="3:86" ht="21" thickBot="1">
      <c r="C1842" s="425"/>
      <c r="P1842" s="431"/>
      <c r="R1842" s="419"/>
      <c r="S1842" s="446"/>
      <c r="T1842" s="419"/>
      <c r="V1842" s="196"/>
      <c r="W1842" s="419"/>
      <c r="X1842" s="419"/>
      <c r="Z1842" s="419"/>
      <c r="AA1842" s="419"/>
      <c r="AB1842" s="419"/>
      <c r="AD1842" s="419"/>
      <c r="AE1842" s="419"/>
      <c r="AF1842" s="419"/>
      <c r="AH1842" s="419"/>
      <c r="AI1842" s="419"/>
      <c r="AJ1842" s="419"/>
      <c r="AL1842" s="419"/>
      <c r="AM1842" s="419"/>
      <c r="AN1842" s="403"/>
      <c r="AO1842" s="419"/>
      <c r="AP1842" s="419"/>
      <c r="AQ1842" s="419"/>
      <c r="AR1842" s="419"/>
      <c r="AS1842" s="419"/>
      <c r="AT1842" s="419"/>
      <c r="AU1842" s="419"/>
      <c r="AV1842" s="419"/>
      <c r="AX1842" s="419"/>
      <c r="AY1842" s="419"/>
      <c r="AZ1842" s="419"/>
      <c r="BB1842" s="419"/>
      <c r="BC1842" s="419"/>
      <c r="BD1842" s="419"/>
      <c r="BF1842" s="419"/>
      <c r="BG1842" s="419"/>
      <c r="BH1842" s="419"/>
      <c r="BJ1842" s="419"/>
      <c r="BK1842" s="419"/>
      <c r="BL1842" s="419"/>
      <c r="BN1842" s="419"/>
      <c r="BO1842" s="419"/>
      <c r="BP1842" s="419"/>
      <c r="BR1842" s="419"/>
      <c r="BS1842" s="419"/>
      <c r="BT1842" s="419"/>
      <c r="BV1842" s="419"/>
      <c r="BW1842" s="419"/>
      <c r="BX1842" s="397"/>
      <c r="BZ1842" s="449"/>
      <c r="CB1842" s="419"/>
      <c r="CC1842" s="419"/>
      <c r="CD1842" s="419"/>
      <c r="CF1842" s="419"/>
      <c r="CG1842" s="419"/>
      <c r="CH1842" s="419"/>
    </row>
    <row r="1843" spans="3:86" ht="21" thickBot="1">
      <c r="C1843" s="425"/>
      <c r="P1843" s="431"/>
      <c r="R1843" s="419"/>
      <c r="S1843" s="446"/>
      <c r="T1843" s="419"/>
      <c r="V1843" s="196"/>
      <c r="W1843" s="419"/>
      <c r="X1843" s="419"/>
      <c r="Z1843" s="419"/>
      <c r="AA1843" s="419"/>
      <c r="AB1843" s="419"/>
      <c r="AD1843" s="419"/>
      <c r="AE1843" s="419"/>
      <c r="AF1843" s="419"/>
      <c r="AH1843" s="419"/>
      <c r="AI1843" s="419"/>
      <c r="AJ1843" s="419"/>
      <c r="AL1843" s="419"/>
      <c r="AM1843" s="419"/>
      <c r="AN1843" s="403"/>
      <c r="AO1843" s="419"/>
      <c r="AP1843" s="419"/>
      <c r="AQ1843" s="419"/>
      <c r="AR1843" s="419"/>
      <c r="AS1843" s="419"/>
      <c r="AT1843" s="419"/>
      <c r="AU1843" s="419"/>
      <c r="AV1843" s="419"/>
      <c r="AX1843" s="419"/>
      <c r="AY1843" s="419"/>
      <c r="AZ1843" s="419"/>
      <c r="BB1843" s="419"/>
      <c r="BC1843" s="419"/>
      <c r="BD1843" s="419"/>
      <c r="BF1843" s="419"/>
      <c r="BG1843" s="419"/>
      <c r="BH1843" s="419"/>
      <c r="BJ1843" s="419"/>
      <c r="BK1843" s="419"/>
      <c r="BL1843" s="419"/>
      <c r="BN1843" s="419"/>
      <c r="BO1843" s="419"/>
      <c r="BP1843" s="419"/>
      <c r="BR1843" s="419"/>
      <c r="BS1843" s="419"/>
      <c r="BT1843" s="419"/>
      <c r="BV1843" s="419"/>
      <c r="BW1843" s="419"/>
      <c r="BX1843" s="397"/>
      <c r="BZ1843" s="449"/>
      <c r="CB1843" s="419"/>
      <c r="CC1843" s="419"/>
      <c r="CD1843" s="419"/>
      <c r="CF1843" s="419"/>
      <c r="CG1843" s="419"/>
      <c r="CH1843" s="419"/>
    </row>
    <row r="1844" spans="3:86" ht="21" thickBot="1">
      <c r="C1844" s="425"/>
      <c r="P1844" s="431"/>
      <c r="R1844" s="419"/>
      <c r="S1844" s="446"/>
      <c r="T1844" s="419"/>
      <c r="V1844" s="196"/>
      <c r="W1844" s="419"/>
      <c r="X1844" s="419"/>
      <c r="Z1844" s="419"/>
      <c r="AA1844" s="419"/>
      <c r="AB1844" s="419"/>
      <c r="AD1844" s="419"/>
      <c r="AE1844" s="419"/>
      <c r="AF1844" s="419"/>
      <c r="AH1844" s="419"/>
      <c r="AI1844" s="419"/>
      <c r="AJ1844" s="419"/>
      <c r="AL1844" s="419"/>
      <c r="AM1844" s="419"/>
      <c r="AN1844" s="403"/>
      <c r="AO1844" s="419"/>
      <c r="AP1844" s="419"/>
      <c r="AQ1844" s="419"/>
      <c r="AR1844" s="419"/>
      <c r="AS1844" s="419"/>
      <c r="AT1844" s="419"/>
      <c r="AU1844" s="419"/>
      <c r="AV1844" s="419"/>
      <c r="AX1844" s="419"/>
      <c r="AY1844" s="419"/>
      <c r="AZ1844" s="419"/>
      <c r="BB1844" s="419"/>
      <c r="BC1844" s="419"/>
      <c r="BD1844" s="419"/>
      <c r="BF1844" s="419"/>
      <c r="BG1844" s="419"/>
      <c r="BH1844" s="419"/>
      <c r="BJ1844" s="419"/>
      <c r="BK1844" s="419"/>
      <c r="BL1844" s="419"/>
      <c r="BN1844" s="419"/>
      <c r="BO1844" s="419"/>
      <c r="BP1844" s="419"/>
      <c r="BR1844" s="419"/>
      <c r="BS1844" s="419"/>
      <c r="BT1844" s="419"/>
      <c r="BV1844" s="419"/>
      <c r="BW1844" s="419"/>
      <c r="BX1844" s="397"/>
      <c r="BZ1844" s="449"/>
      <c r="CB1844" s="419"/>
      <c r="CC1844" s="419"/>
      <c r="CD1844" s="419"/>
      <c r="CF1844" s="419"/>
      <c r="CG1844" s="419"/>
      <c r="CH1844" s="419"/>
    </row>
    <row r="1845" spans="3:86" ht="21" thickBot="1">
      <c r="C1845" s="425"/>
      <c r="P1845" s="431"/>
      <c r="R1845" s="419"/>
      <c r="S1845" s="446"/>
      <c r="T1845" s="419"/>
      <c r="V1845" s="196"/>
      <c r="W1845" s="419"/>
      <c r="X1845" s="419"/>
      <c r="Z1845" s="419"/>
      <c r="AA1845" s="419"/>
      <c r="AB1845" s="419"/>
      <c r="AD1845" s="419"/>
      <c r="AE1845" s="419"/>
      <c r="AF1845" s="419"/>
      <c r="AH1845" s="419"/>
      <c r="AI1845" s="419"/>
      <c r="AJ1845" s="419"/>
      <c r="AL1845" s="419"/>
      <c r="AM1845" s="419"/>
      <c r="AN1845" s="403"/>
      <c r="AO1845" s="419"/>
      <c r="AP1845" s="419"/>
      <c r="AQ1845" s="419"/>
      <c r="AR1845" s="419"/>
      <c r="AS1845" s="419"/>
      <c r="AT1845" s="419"/>
      <c r="AU1845" s="419"/>
      <c r="AV1845" s="419"/>
      <c r="AX1845" s="419"/>
      <c r="AY1845" s="419"/>
      <c r="AZ1845" s="419"/>
      <c r="BB1845" s="419"/>
      <c r="BC1845" s="419"/>
      <c r="BD1845" s="419"/>
      <c r="BF1845" s="419"/>
      <c r="BG1845" s="419"/>
      <c r="BH1845" s="419"/>
      <c r="BJ1845" s="419"/>
      <c r="BK1845" s="419"/>
      <c r="BL1845" s="419"/>
      <c r="BN1845" s="419"/>
      <c r="BO1845" s="419"/>
      <c r="BP1845" s="419"/>
      <c r="BR1845" s="419"/>
      <c r="BS1845" s="419"/>
      <c r="BT1845" s="419"/>
      <c r="BV1845" s="419"/>
      <c r="BW1845" s="419"/>
      <c r="BX1845" s="397"/>
      <c r="BZ1845" s="449"/>
      <c r="CB1845" s="419"/>
      <c r="CC1845" s="419"/>
      <c r="CD1845" s="419"/>
      <c r="CF1845" s="419"/>
      <c r="CG1845" s="419"/>
      <c r="CH1845" s="419"/>
    </row>
    <row r="1846" spans="3:86" ht="21" thickBot="1">
      <c r="C1846" s="425"/>
      <c r="P1846" s="431"/>
      <c r="R1846" s="419"/>
      <c r="S1846" s="446"/>
      <c r="T1846" s="419"/>
      <c r="V1846" s="196"/>
      <c r="W1846" s="419"/>
      <c r="X1846" s="419"/>
      <c r="Z1846" s="419"/>
      <c r="AA1846" s="419"/>
      <c r="AB1846" s="419"/>
      <c r="AD1846" s="419"/>
      <c r="AE1846" s="419"/>
      <c r="AF1846" s="419"/>
      <c r="AH1846" s="419"/>
      <c r="AI1846" s="419"/>
      <c r="AJ1846" s="419"/>
      <c r="AL1846" s="419"/>
      <c r="AM1846" s="419"/>
      <c r="AN1846" s="403"/>
      <c r="AO1846" s="419"/>
      <c r="AP1846" s="419"/>
      <c r="AQ1846" s="419"/>
      <c r="AR1846" s="419"/>
      <c r="AS1846" s="419"/>
      <c r="AT1846" s="419"/>
      <c r="AU1846" s="419"/>
      <c r="AV1846" s="419"/>
      <c r="AX1846" s="419"/>
      <c r="AY1846" s="419"/>
      <c r="AZ1846" s="419"/>
      <c r="BB1846" s="419"/>
      <c r="BC1846" s="419"/>
      <c r="BD1846" s="419"/>
      <c r="BF1846" s="419"/>
      <c r="BG1846" s="419"/>
      <c r="BH1846" s="419"/>
      <c r="BJ1846" s="419"/>
      <c r="BK1846" s="419"/>
      <c r="BL1846" s="419"/>
      <c r="BN1846" s="419"/>
      <c r="BO1846" s="419"/>
      <c r="BP1846" s="419"/>
      <c r="BR1846" s="419"/>
      <c r="BS1846" s="419"/>
      <c r="BT1846" s="419"/>
      <c r="BV1846" s="419"/>
      <c r="BW1846" s="419"/>
      <c r="BX1846" s="397"/>
      <c r="BZ1846" s="449"/>
      <c r="CB1846" s="419"/>
      <c r="CC1846" s="419"/>
      <c r="CD1846" s="419"/>
      <c r="CF1846" s="419"/>
      <c r="CG1846" s="419"/>
      <c r="CH1846" s="419"/>
    </row>
    <row r="1847" spans="3:86" ht="21" thickBot="1">
      <c r="C1847" s="425"/>
      <c r="P1847" s="431"/>
      <c r="R1847" s="419"/>
      <c r="S1847" s="446"/>
      <c r="T1847" s="419"/>
      <c r="V1847" s="196"/>
      <c r="W1847" s="419"/>
      <c r="X1847" s="419"/>
      <c r="Z1847" s="419"/>
      <c r="AA1847" s="419"/>
      <c r="AB1847" s="419"/>
      <c r="AD1847" s="419"/>
      <c r="AE1847" s="419"/>
      <c r="AF1847" s="419"/>
      <c r="AH1847" s="419"/>
      <c r="AI1847" s="419"/>
      <c r="AJ1847" s="419"/>
      <c r="AL1847" s="419"/>
      <c r="AM1847" s="419"/>
      <c r="AN1847" s="403"/>
      <c r="AO1847" s="419"/>
      <c r="AP1847" s="419"/>
      <c r="AQ1847" s="419"/>
      <c r="AR1847" s="419"/>
      <c r="AS1847" s="419"/>
      <c r="AT1847" s="419"/>
      <c r="AU1847" s="419"/>
      <c r="AV1847" s="419"/>
      <c r="AX1847" s="419"/>
      <c r="AY1847" s="419"/>
      <c r="AZ1847" s="419"/>
      <c r="BB1847" s="419"/>
      <c r="BC1847" s="419"/>
      <c r="BD1847" s="419"/>
      <c r="BF1847" s="419"/>
      <c r="BG1847" s="419"/>
      <c r="BH1847" s="419"/>
      <c r="BJ1847" s="419"/>
      <c r="BK1847" s="419"/>
      <c r="BL1847" s="419"/>
      <c r="BN1847" s="419"/>
      <c r="BO1847" s="419"/>
      <c r="BP1847" s="419"/>
      <c r="BR1847" s="419"/>
      <c r="BS1847" s="419"/>
      <c r="BT1847" s="419"/>
      <c r="BV1847" s="419"/>
      <c r="BW1847" s="419"/>
      <c r="BX1847" s="397"/>
      <c r="BZ1847" s="449"/>
      <c r="CB1847" s="419"/>
      <c r="CC1847" s="419"/>
      <c r="CD1847" s="419"/>
      <c r="CF1847" s="419"/>
      <c r="CG1847" s="419"/>
      <c r="CH1847" s="419"/>
    </row>
    <row r="1848" spans="3:86" ht="21" thickBot="1">
      <c r="C1848" s="425"/>
      <c r="P1848" s="431"/>
      <c r="R1848" s="419"/>
      <c r="S1848" s="446"/>
      <c r="T1848" s="419"/>
      <c r="V1848" s="196"/>
      <c r="W1848" s="419"/>
      <c r="X1848" s="419"/>
      <c r="Z1848" s="419"/>
      <c r="AA1848" s="419"/>
      <c r="AB1848" s="419"/>
      <c r="AD1848" s="419"/>
      <c r="AE1848" s="419"/>
      <c r="AF1848" s="419"/>
      <c r="AH1848" s="419"/>
      <c r="AI1848" s="419"/>
      <c r="AJ1848" s="419"/>
      <c r="AL1848" s="419"/>
      <c r="AM1848" s="419"/>
      <c r="AN1848" s="403"/>
      <c r="AO1848" s="419"/>
      <c r="AP1848" s="419"/>
      <c r="AQ1848" s="419"/>
      <c r="AR1848" s="419"/>
      <c r="AS1848" s="419"/>
      <c r="AT1848" s="419"/>
      <c r="AU1848" s="419"/>
      <c r="AV1848" s="419"/>
      <c r="AX1848" s="419"/>
      <c r="AY1848" s="419"/>
      <c r="AZ1848" s="419"/>
      <c r="BB1848" s="419"/>
      <c r="BC1848" s="419"/>
      <c r="BD1848" s="419"/>
      <c r="BF1848" s="419"/>
      <c r="BG1848" s="419"/>
      <c r="BH1848" s="419"/>
      <c r="BJ1848" s="419"/>
      <c r="BK1848" s="419"/>
      <c r="BL1848" s="419"/>
      <c r="BN1848" s="419"/>
      <c r="BO1848" s="419"/>
      <c r="BP1848" s="419"/>
      <c r="BR1848" s="419"/>
      <c r="BS1848" s="419"/>
      <c r="BT1848" s="419"/>
      <c r="BV1848" s="419"/>
      <c r="BW1848" s="419"/>
      <c r="BX1848" s="397"/>
      <c r="BZ1848" s="449"/>
      <c r="CB1848" s="419"/>
      <c r="CC1848" s="419"/>
      <c r="CD1848" s="419"/>
      <c r="CF1848" s="419"/>
      <c r="CG1848" s="419"/>
      <c r="CH1848" s="419"/>
    </row>
    <row r="1849" spans="3:86" ht="21" thickBot="1">
      <c r="C1849" s="425"/>
      <c r="P1849" s="431"/>
      <c r="R1849" s="419"/>
      <c r="S1849" s="446"/>
      <c r="T1849" s="419"/>
      <c r="V1849" s="196"/>
      <c r="W1849" s="419"/>
      <c r="X1849" s="419"/>
      <c r="Z1849" s="419"/>
      <c r="AA1849" s="419"/>
      <c r="AB1849" s="419"/>
      <c r="AD1849" s="419"/>
      <c r="AE1849" s="419"/>
      <c r="AF1849" s="419"/>
      <c r="AH1849" s="419"/>
      <c r="AI1849" s="419"/>
      <c r="AJ1849" s="419"/>
      <c r="AL1849" s="419"/>
      <c r="AM1849" s="419"/>
      <c r="AN1849" s="403"/>
      <c r="AO1849" s="419"/>
      <c r="AP1849" s="419"/>
      <c r="AQ1849" s="419"/>
      <c r="AR1849" s="419"/>
      <c r="AS1849" s="419"/>
      <c r="AT1849" s="419"/>
      <c r="AU1849" s="419"/>
      <c r="AV1849" s="419"/>
      <c r="AX1849" s="419"/>
      <c r="AY1849" s="419"/>
      <c r="AZ1849" s="419"/>
      <c r="BB1849" s="419"/>
      <c r="BC1849" s="419"/>
      <c r="BD1849" s="419"/>
      <c r="BF1849" s="419"/>
      <c r="BG1849" s="419"/>
      <c r="BH1849" s="419"/>
      <c r="BJ1849" s="419"/>
      <c r="BK1849" s="419"/>
      <c r="BL1849" s="419"/>
      <c r="BN1849" s="419"/>
      <c r="BO1849" s="419"/>
      <c r="BP1849" s="419"/>
      <c r="BR1849" s="419"/>
      <c r="BS1849" s="419"/>
      <c r="BT1849" s="419"/>
      <c r="BV1849" s="419"/>
      <c r="BW1849" s="419"/>
      <c r="BX1849" s="397"/>
      <c r="BZ1849" s="449"/>
      <c r="CB1849" s="419"/>
      <c r="CC1849" s="419"/>
      <c r="CD1849" s="419"/>
      <c r="CF1849" s="419"/>
      <c r="CG1849" s="419"/>
      <c r="CH1849" s="419"/>
    </row>
    <row r="1850" spans="3:86" ht="21" thickBot="1">
      <c r="C1850" s="425"/>
      <c r="P1850" s="431"/>
      <c r="R1850" s="419"/>
      <c r="S1850" s="446"/>
      <c r="T1850" s="419"/>
      <c r="V1850" s="196"/>
      <c r="W1850" s="419"/>
      <c r="X1850" s="419"/>
      <c r="Z1850" s="419"/>
      <c r="AA1850" s="419"/>
      <c r="AB1850" s="419"/>
      <c r="AD1850" s="419"/>
      <c r="AE1850" s="419"/>
      <c r="AF1850" s="419"/>
      <c r="AH1850" s="419"/>
      <c r="AI1850" s="419"/>
      <c r="AJ1850" s="419"/>
      <c r="AL1850" s="419"/>
      <c r="AM1850" s="419"/>
      <c r="AN1850" s="403"/>
      <c r="AO1850" s="419"/>
      <c r="AP1850" s="419"/>
      <c r="AQ1850" s="419"/>
      <c r="AR1850" s="419"/>
      <c r="AS1850" s="419"/>
      <c r="AT1850" s="419"/>
      <c r="AU1850" s="419"/>
      <c r="AV1850" s="419"/>
      <c r="AX1850" s="419"/>
      <c r="AY1850" s="419"/>
      <c r="AZ1850" s="419"/>
      <c r="BB1850" s="419"/>
      <c r="BC1850" s="419"/>
      <c r="BD1850" s="419"/>
      <c r="BF1850" s="419"/>
      <c r="BG1850" s="419"/>
      <c r="BH1850" s="419"/>
      <c r="BJ1850" s="419"/>
      <c r="BK1850" s="419"/>
      <c r="BL1850" s="419"/>
      <c r="BN1850" s="419"/>
      <c r="BO1850" s="419"/>
      <c r="BP1850" s="419"/>
      <c r="BR1850" s="419"/>
      <c r="BS1850" s="419"/>
      <c r="BT1850" s="419"/>
      <c r="BV1850" s="419"/>
      <c r="BW1850" s="419"/>
      <c r="BX1850" s="397"/>
      <c r="BZ1850" s="449"/>
      <c r="CB1850" s="419"/>
      <c r="CC1850" s="419"/>
      <c r="CD1850" s="419"/>
      <c r="CF1850" s="419"/>
      <c r="CG1850" s="419"/>
      <c r="CH1850" s="419"/>
    </row>
    <row r="1851" spans="3:86" ht="21" thickBot="1">
      <c r="C1851" s="425"/>
      <c r="P1851" s="431"/>
      <c r="R1851" s="419"/>
      <c r="S1851" s="446"/>
      <c r="T1851" s="419"/>
      <c r="V1851" s="196"/>
      <c r="W1851" s="419"/>
      <c r="X1851" s="419"/>
      <c r="Z1851" s="419"/>
      <c r="AA1851" s="419"/>
      <c r="AB1851" s="419"/>
      <c r="AD1851" s="419"/>
      <c r="AE1851" s="419"/>
      <c r="AF1851" s="419"/>
      <c r="AH1851" s="419"/>
      <c r="AI1851" s="419"/>
      <c r="AJ1851" s="419"/>
      <c r="AL1851" s="419"/>
      <c r="AM1851" s="419"/>
      <c r="AN1851" s="403"/>
      <c r="AO1851" s="419"/>
      <c r="AP1851" s="419"/>
      <c r="AQ1851" s="419"/>
      <c r="AR1851" s="419"/>
      <c r="AS1851" s="419"/>
      <c r="AT1851" s="419"/>
      <c r="AU1851" s="419"/>
      <c r="AV1851" s="419"/>
      <c r="AX1851" s="419"/>
      <c r="AY1851" s="419"/>
      <c r="AZ1851" s="419"/>
      <c r="BB1851" s="419"/>
      <c r="BC1851" s="419"/>
      <c r="BD1851" s="419"/>
      <c r="BF1851" s="419"/>
      <c r="BG1851" s="419"/>
      <c r="BH1851" s="419"/>
      <c r="BJ1851" s="419"/>
      <c r="BK1851" s="419"/>
      <c r="BL1851" s="419"/>
      <c r="BN1851" s="419"/>
      <c r="BO1851" s="419"/>
      <c r="BP1851" s="419"/>
      <c r="BR1851" s="419"/>
      <c r="BS1851" s="419"/>
      <c r="BT1851" s="419"/>
      <c r="BV1851" s="419"/>
      <c r="BW1851" s="419"/>
      <c r="BX1851" s="397"/>
      <c r="BZ1851" s="449"/>
      <c r="CB1851" s="419"/>
      <c r="CC1851" s="419"/>
      <c r="CD1851" s="419"/>
      <c r="CF1851" s="419"/>
      <c r="CG1851" s="419"/>
      <c r="CH1851" s="419"/>
    </row>
    <row r="1852" spans="3:86" ht="21" thickBot="1">
      <c r="C1852" s="425"/>
      <c r="P1852" s="431"/>
      <c r="R1852" s="419"/>
      <c r="S1852" s="446"/>
      <c r="T1852" s="419"/>
      <c r="V1852" s="196"/>
      <c r="W1852" s="419"/>
      <c r="X1852" s="419"/>
      <c r="Z1852" s="419"/>
      <c r="AA1852" s="419"/>
      <c r="AB1852" s="419"/>
      <c r="AD1852" s="419"/>
      <c r="AE1852" s="419"/>
      <c r="AF1852" s="419"/>
      <c r="AH1852" s="419"/>
      <c r="AI1852" s="419"/>
      <c r="AJ1852" s="419"/>
      <c r="AL1852" s="419"/>
      <c r="AM1852" s="419"/>
      <c r="AN1852" s="403"/>
      <c r="AO1852" s="419"/>
      <c r="AP1852" s="419"/>
      <c r="AQ1852" s="419"/>
      <c r="AR1852" s="419"/>
      <c r="AS1852" s="419"/>
      <c r="AT1852" s="419"/>
      <c r="AU1852" s="419"/>
      <c r="AV1852" s="419"/>
      <c r="AX1852" s="419"/>
      <c r="AY1852" s="419"/>
      <c r="AZ1852" s="419"/>
      <c r="BB1852" s="419"/>
      <c r="BC1852" s="419"/>
      <c r="BD1852" s="419"/>
      <c r="BF1852" s="419"/>
      <c r="BG1852" s="419"/>
      <c r="BH1852" s="419"/>
      <c r="BJ1852" s="419"/>
      <c r="BK1852" s="419"/>
      <c r="BL1852" s="419"/>
      <c r="BN1852" s="419"/>
      <c r="BO1852" s="419"/>
      <c r="BP1852" s="419"/>
      <c r="BR1852" s="419"/>
      <c r="BS1852" s="419"/>
      <c r="BT1852" s="419"/>
      <c r="BV1852" s="419"/>
      <c r="BW1852" s="419"/>
      <c r="BX1852" s="397"/>
      <c r="BZ1852" s="449"/>
      <c r="CB1852" s="419"/>
      <c r="CC1852" s="419"/>
      <c r="CD1852" s="419"/>
      <c r="CF1852" s="419"/>
      <c r="CG1852" s="419"/>
      <c r="CH1852" s="419"/>
    </row>
    <row r="1853" spans="3:86" ht="21" thickBot="1">
      <c r="C1853" s="425"/>
      <c r="P1853" s="431"/>
      <c r="R1853" s="419"/>
      <c r="S1853" s="446"/>
      <c r="T1853" s="419"/>
      <c r="V1853" s="196"/>
      <c r="W1853" s="419"/>
      <c r="X1853" s="419"/>
      <c r="Z1853" s="419"/>
      <c r="AA1853" s="419"/>
      <c r="AB1853" s="419"/>
      <c r="AD1853" s="419"/>
      <c r="AE1853" s="419"/>
      <c r="AF1853" s="419"/>
      <c r="AH1853" s="419"/>
      <c r="AI1853" s="419"/>
      <c r="AJ1853" s="419"/>
      <c r="AL1853" s="419"/>
      <c r="AM1853" s="419"/>
      <c r="AN1853" s="403"/>
      <c r="AO1853" s="419"/>
      <c r="AP1853" s="419"/>
      <c r="AQ1853" s="419"/>
      <c r="AR1853" s="419"/>
      <c r="AS1853" s="419"/>
      <c r="AT1853" s="419"/>
      <c r="AU1853" s="419"/>
      <c r="AV1853" s="419"/>
      <c r="AX1853" s="419"/>
      <c r="AY1853" s="419"/>
      <c r="AZ1853" s="419"/>
      <c r="BB1853" s="419"/>
      <c r="BC1853" s="419"/>
      <c r="BD1853" s="419"/>
      <c r="BF1853" s="419"/>
      <c r="BG1853" s="419"/>
      <c r="BH1853" s="419"/>
      <c r="BJ1853" s="419"/>
      <c r="BK1853" s="419"/>
      <c r="BL1853" s="419"/>
      <c r="BN1853" s="419"/>
      <c r="BO1853" s="419"/>
      <c r="BP1853" s="419"/>
      <c r="BR1853" s="419"/>
      <c r="BS1853" s="419"/>
      <c r="BT1853" s="419"/>
      <c r="BV1853" s="419"/>
      <c r="BW1853" s="419"/>
      <c r="BX1853" s="397"/>
      <c r="BZ1853" s="449"/>
      <c r="CB1853" s="419"/>
      <c r="CC1853" s="419"/>
      <c r="CD1853" s="419"/>
      <c r="CF1853" s="419"/>
      <c r="CG1853" s="419"/>
      <c r="CH1853" s="419"/>
    </row>
    <row r="1854" spans="3:86" ht="21" thickBot="1">
      <c r="C1854" s="425"/>
      <c r="P1854" s="431"/>
      <c r="R1854" s="419"/>
      <c r="S1854" s="446"/>
      <c r="T1854" s="419"/>
      <c r="V1854" s="196"/>
      <c r="W1854" s="419"/>
      <c r="X1854" s="419"/>
      <c r="Z1854" s="419"/>
      <c r="AA1854" s="419"/>
      <c r="AB1854" s="419"/>
      <c r="AD1854" s="419"/>
      <c r="AE1854" s="419"/>
      <c r="AF1854" s="419"/>
      <c r="AH1854" s="419"/>
      <c r="AI1854" s="419"/>
      <c r="AJ1854" s="419"/>
      <c r="AL1854" s="419"/>
      <c r="AM1854" s="419"/>
      <c r="AN1854" s="403"/>
      <c r="AO1854" s="419"/>
      <c r="AP1854" s="419"/>
      <c r="AQ1854" s="419"/>
      <c r="AR1854" s="419"/>
      <c r="AS1854" s="419"/>
      <c r="AT1854" s="419"/>
      <c r="AU1854" s="419"/>
      <c r="AV1854" s="419"/>
      <c r="AX1854" s="419"/>
      <c r="AY1854" s="419"/>
      <c r="AZ1854" s="419"/>
      <c r="BB1854" s="419"/>
      <c r="BC1854" s="419"/>
      <c r="BD1854" s="419"/>
      <c r="BF1854" s="419"/>
      <c r="BG1854" s="419"/>
      <c r="BH1854" s="419"/>
      <c r="BJ1854" s="419"/>
      <c r="BK1854" s="419"/>
      <c r="BL1854" s="419"/>
      <c r="BN1854" s="419"/>
      <c r="BO1854" s="419"/>
      <c r="BP1854" s="419"/>
      <c r="BR1854" s="419"/>
      <c r="BS1854" s="419"/>
      <c r="BT1854" s="419"/>
      <c r="BV1854" s="419"/>
      <c r="BW1854" s="419"/>
      <c r="BX1854" s="397"/>
      <c r="BZ1854" s="449"/>
      <c r="CB1854" s="419"/>
      <c r="CC1854" s="419"/>
      <c r="CD1854" s="419"/>
      <c r="CF1854" s="419"/>
      <c r="CG1854" s="419"/>
      <c r="CH1854" s="419"/>
    </row>
    <row r="1855" spans="3:86" ht="21" thickBot="1">
      <c r="C1855" s="425"/>
      <c r="P1855" s="431"/>
      <c r="R1855" s="419"/>
      <c r="S1855" s="446"/>
      <c r="T1855" s="419"/>
      <c r="V1855" s="196"/>
      <c r="W1855" s="419"/>
      <c r="X1855" s="419"/>
      <c r="Z1855" s="419"/>
      <c r="AA1855" s="419"/>
      <c r="AB1855" s="419"/>
      <c r="AD1855" s="419"/>
      <c r="AE1855" s="419"/>
      <c r="AF1855" s="419"/>
      <c r="AH1855" s="419"/>
      <c r="AI1855" s="419"/>
      <c r="AJ1855" s="419"/>
      <c r="AL1855" s="419"/>
      <c r="AM1855" s="419"/>
      <c r="AN1855" s="403"/>
      <c r="AO1855" s="419"/>
      <c r="AP1855" s="419"/>
      <c r="AQ1855" s="419"/>
      <c r="AR1855" s="419"/>
      <c r="AS1855" s="419"/>
      <c r="AT1855" s="419"/>
      <c r="AU1855" s="419"/>
      <c r="AV1855" s="419"/>
      <c r="AX1855" s="419"/>
      <c r="AY1855" s="419"/>
      <c r="AZ1855" s="419"/>
      <c r="BB1855" s="419"/>
      <c r="BC1855" s="419"/>
      <c r="BD1855" s="419"/>
      <c r="BF1855" s="419"/>
      <c r="BG1855" s="419"/>
      <c r="BH1855" s="419"/>
      <c r="BJ1855" s="419"/>
      <c r="BK1855" s="419"/>
      <c r="BL1855" s="419"/>
      <c r="BN1855" s="419"/>
      <c r="BO1855" s="419"/>
      <c r="BP1855" s="419"/>
      <c r="BR1855" s="419"/>
      <c r="BS1855" s="419"/>
      <c r="BT1855" s="419"/>
      <c r="BV1855" s="419"/>
      <c r="BW1855" s="419"/>
      <c r="BX1855" s="397"/>
      <c r="BZ1855" s="449"/>
      <c r="CB1855" s="419"/>
      <c r="CC1855" s="419"/>
      <c r="CD1855" s="419"/>
      <c r="CF1855" s="419"/>
      <c r="CG1855" s="419"/>
      <c r="CH1855" s="419"/>
    </row>
    <row r="1856" spans="3:86" ht="21" thickBot="1">
      <c r="C1856" s="425"/>
      <c r="P1856" s="431"/>
      <c r="R1856" s="419"/>
      <c r="S1856" s="446"/>
      <c r="T1856" s="419"/>
      <c r="V1856" s="196"/>
      <c r="W1856" s="419"/>
      <c r="X1856" s="419"/>
      <c r="Z1856" s="419"/>
      <c r="AA1856" s="419"/>
      <c r="AB1856" s="419"/>
      <c r="AD1856" s="419"/>
      <c r="AE1856" s="419"/>
      <c r="AF1856" s="419"/>
      <c r="AH1856" s="419"/>
      <c r="AI1856" s="419"/>
      <c r="AJ1856" s="419"/>
      <c r="AL1856" s="419"/>
      <c r="AM1856" s="419"/>
      <c r="AN1856" s="403"/>
      <c r="AO1856" s="419"/>
      <c r="AP1856" s="419"/>
      <c r="AQ1856" s="419"/>
      <c r="AR1856" s="419"/>
      <c r="AS1856" s="419"/>
      <c r="AT1856" s="419"/>
      <c r="AU1856" s="419"/>
      <c r="AV1856" s="419"/>
      <c r="AX1856" s="419"/>
      <c r="AY1856" s="419"/>
      <c r="AZ1856" s="419"/>
      <c r="BB1856" s="419"/>
      <c r="BC1856" s="419"/>
      <c r="BD1856" s="419"/>
      <c r="BF1856" s="419"/>
      <c r="BG1856" s="419"/>
      <c r="BH1856" s="419"/>
      <c r="BJ1856" s="419"/>
      <c r="BK1856" s="419"/>
      <c r="BL1856" s="419"/>
      <c r="BN1856" s="419"/>
      <c r="BO1856" s="419"/>
      <c r="BP1856" s="419"/>
      <c r="BR1856" s="419"/>
      <c r="BS1856" s="419"/>
      <c r="BT1856" s="419"/>
      <c r="BV1856" s="419"/>
      <c r="BW1856" s="419"/>
      <c r="BX1856" s="397"/>
      <c r="BZ1856" s="449"/>
      <c r="CB1856" s="419"/>
      <c r="CC1856" s="419"/>
      <c r="CD1856" s="419"/>
      <c r="CF1856" s="419"/>
      <c r="CG1856" s="419"/>
      <c r="CH1856" s="419"/>
    </row>
    <row r="1857" spans="3:86" ht="21" thickBot="1">
      <c r="C1857" s="425"/>
      <c r="P1857" s="431"/>
      <c r="R1857" s="419"/>
      <c r="S1857" s="446"/>
      <c r="T1857" s="419"/>
      <c r="V1857" s="196"/>
      <c r="W1857" s="419"/>
      <c r="X1857" s="419"/>
      <c r="Z1857" s="419"/>
      <c r="AA1857" s="419"/>
      <c r="AB1857" s="419"/>
      <c r="AD1857" s="419"/>
      <c r="AE1857" s="419"/>
      <c r="AF1857" s="419"/>
      <c r="AH1857" s="419"/>
      <c r="AI1857" s="419"/>
      <c r="AJ1857" s="419"/>
      <c r="AL1857" s="419"/>
      <c r="AM1857" s="419"/>
      <c r="AN1857" s="403"/>
      <c r="AO1857" s="419"/>
      <c r="AP1857" s="419"/>
      <c r="AQ1857" s="419"/>
      <c r="AR1857" s="419"/>
      <c r="AS1857" s="419"/>
      <c r="AT1857" s="419"/>
      <c r="AU1857" s="419"/>
      <c r="AV1857" s="419"/>
      <c r="AX1857" s="419"/>
      <c r="AY1857" s="419"/>
      <c r="AZ1857" s="419"/>
      <c r="BB1857" s="419"/>
      <c r="BC1857" s="419"/>
      <c r="BD1857" s="419"/>
      <c r="BF1857" s="419"/>
      <c r="BG1857" s="419"/>
      <c r="BH1857" s="419"/>
      <c r="BJ1857" s="419"/>
      <c r="BK1857" s="419"/>
      <c r="BL1857" s="419"/>
      <c r="BN1857" s="419"/>
      <c r="BO1857" s="419"/>
      <c r="BP1857" s="419"/>
      <c r="BR1857" s="419"/>
      <c r="BS1857" s="419"/>
      <c r="BT1857" s="419"/>
      <c r="BV1857" s="419"/>
      <c r="BW1857" s="419"/>
      <c r="BX1857" s="397"/>
      <c r="BZ1857" s="449"/>
      <c r="CB1857" s="419"/>
      <c r="CC1857" s="419"/>
      <c r="CD1857" s="419"/>
      <c r="CF1857" s="419"/>
      <c r="CG1857" s="419"/>
      <c r="CH1857" s="419"/>
    </row>
    <row r="1858" spans="3:86" ht="21" thickBot="1">
      <c r="C1858" s="425"/>
      <c r="P1858" s="431"/>
      <c r="R1858" s="419"/>
      <c r="S1858" s="446"/>
      <c r="T1858" s="419"/>
      <c r="V1858" s="196"/>
      <c r="W1858" s="419"/>
      <c r="X1858" s="419"/>
      <c r="Z1858" s="419"/>
      <c r="AA1858" s="419"/>
      <c r="AB1858" s="419"/>
      <c r="AD1858" s="419"/>
      <c r="AE1858" s="419"/>
      <c r="AF1858" s="419"/>
      <c r="AH1858" s="419"/>
      <c r="AI1858" s="419"/>
      <c r="AJ1858" s="419"/>
      <c r="AL1858" s="419"/>
      <c r="AM1858" s="419"/>
      <c r="AN1858" s="403"/>
      <c r="AO1858" s="419"/>
      <c r="AP1858" s="419"/>
      <c r="AQ1858" s="419"/>
      <c r="AR1858" s="419"/>
      <c r="AS1858" s="419"/>
      <c r="AT1858" s="419"/>
      <c r="AU1858" s="419"/>
      <c r="AV1858" s="419"/>
      <c r="AX1858" s="419"/>
      <c r="AY1858" s="419"/>
      <c r="AZ1858" s="419"/>
      <c r="BB1858" s="419"/>
      <c r="BC1858" s="419"/>
      <c r="BD1858" s="419"/>
      <c r="BF1858" s="419"/>
      <c r="BG1858" s="419"/>
      <c r="BH1858" s="419"/>
      <c r="BJ1858" s="419"/>
      <c r="BK1858" s="419"/>
      <c r="BL1858" s="419"/>
      <c r="BN1858" s="419"/>
      <c r="BO1858" s="419"/>
      <c r="BP1858" s="419"/>
      <c r="BR1858" s="419"/>
      <c r="BS1858" s="419"/>
      <c r="BT1858" s="419"/>
      <c r="BV1858" s="419"/>
      <c r="BW1858" s="419"/>
      <c r="BX1858" s="397"/>
      <c r="BZ1858" s="449"/>
      <c r="CB1858" s="419"/>
      <c r="CC1858" s="419"/>
      <c r="CD1858" s="419"/>
      <c r="CF1858" s="419"/>
      <c r="CG1858" s="419"/>
      <c r="CH1858" s="419"/>
    </row>
    <row r="1859" spans="3:86" ht="21" thickBot="1">
      <c r="C1859" s="425"/>
      <c r="P1859" s="431"/>
      <c r="R1859" s="419"/>
      <c r="S1859" s="446"/>
      <c r="T1859" s="419"/>
      <c r="V1859" s="196"/>
      <c r="W1859" s="419"/>
      <c r="X1859" s="419"/>
      <c r="Z1859" s="419"/>
      <c r="AA1859" s="419"/>
      <c r="AB1859" s="419"/>
      <c r="AD1859" s="419"/>
      <c r="AE1859" s="419"/>
      <c r="AF1859" s="419"/>
      <c r="AH1859" s="419"/>
      <c r="AI1859" s="419"/>
      <c r="AJ1859" s="419"/>
      <c r="AL1859" s="419"/>
      <c r="AM1859" s="419"/>
      <c r="AN1859" s="403"/>
      <c r="AO1859" s="419"/>
      <c r="AP1859" s="419"/>
      <c r="AQ1859" s="419"/>
      <c r="AR1859" s="419"/>
      <c r="AS1859" s="419"/>
      <c r="AT1859" s="419"/>
      <c r="AU1859" s="419"/>
      <c r="AV1859" s="419"/>
      <c r="AX1859" s="419"/>
      <c r="AY1859" s="419"/>
      <c r="AZ1859" s="419"/>
      <c r="BB1859" s="419"/>
      <c r="BC1859" s="419"/>
      <c r="BD1859" s="419"/>
      <c r="BF1859" s="419"/>
      <c r="BG1859" s="419"/>
      <c r="BH1859" s="419"/>
      <c r="BJ1859" s="419"/>
      <c r="BK1859" s="419"/>
      <c r="BL1859" s="419"/>
      <c r="BN1859" s="419"/>
      <c r="BO1859" s="419"/>
      <c r="BP1859" s="419"/>
      <c r="BR1859" s="419"/>
      <c r="BS1859" s="419"/>
      <c r="BT1859" s="419"/>
      <c r="BV1859" s="419"/>
      <c r="BW1859" s="419"/>
      <c r="BX1859" s="397"/>
      <c r="BZ1859" s="449"/>
      <c r="CB1859" s="419"/>
      <c r="CC1859" s="419"/>
      <c r="CD1859" s="419"/>
      <c r="CF1859" s="419"/>
      <c r="CG1859" s="419"/>
      <c r="CH1859" s="419"/>
    </row>
    <row r="1860" spans="3:86" ht="21" thickBot="1">
      <c r="C1860" s="425"/>
      <c r="P1860" s="431"/>
      <c r="R1860" s="419"/>
      <c r="S1860" s="446"/>
      <c r="T1860" s="419"/>
      <c r="V1860" s="196"/>
      <c r="W1860" s="419"/>
      <c r="X1860" s="419"/>
      <c r="Z1860" s="419"/>
      <c r="AA1860" s="419"/>
      <c r="AB1860" s="419"/>
      <c r="AD1860" s="419"/>
      <c r="AE1860" s="419"/>
      <c r="AF1860" s="419"/>
      <c r="AH1860" s="419"/>
      <c r="AI1860" s="419"/>
      <c r="AJ1860" s="419"/>
      <c r="AL1860" s="419"/>
      <c r="AM1860" s="419"/>
      <c r="AN1860" s="403"/>
      <c r="AO1860" s="419"/>
      <c r="AP1860" s="419"/>
      <c r="AQ1860" s="419"/>
      <c r="AR1860" s="419"/>
      <c r="AS1860" s="419"/>
      <c r="AT1860" s="419"/>
      <c r="AU1860" s="419"/>
      <c r="AV1860" s="419"/>
      <c r="AX1860" s="419"/>
      <c r="AY1860" s="419"/>
      <c r="AZ1860" s="419"/>
      <c r="BB1860" s="419"/>
      <c r="BC1860" s="419"/>
      <c r="BD1860" s="419"/>
      <c r="BF1860" s="419"/>
      <c r="BG1860" s="419"/>
      <c r="BH1860" s="419"/>
      <c r="BJ1860" s="419"/>
      <c r="BK1860" s="419"/>
      <c r="BL1860" s="419"/>
      <c r="BN1860" s="419"/>
      <c r="BO1860" s="419"/>
      <c r="BP1860" s="419"/>
      <c r="BR1860" s="419"/>
      <c r="BS1860" s="419"/>
      <c r="BT1860" s="419"/>
      <c r="BV1860" s="419"/>
      <c r="BW1860" s="419"/>
      <c r="BX1860" s="397"/>
      <c r="BZ1860" s="449"/>
      <c r="CB1860" s="419"/>
      <c r="CC1860" s="419"/>
      <c r="CD1860" s="419"/>
      <c r="CF1860" s="419"/>
      <c r="CG1860" s="419"/>
      <c r="CH1860" s="419"/>
    </row>
    <row r="1861" spans="3:86" ht="21" thickBot="1">
      <c r="C1861" s="425"/>
      <c r="P1861" s="431"/>
      <c r="R1861" s="419"/>
      <c r="S1861" s="446"/>
      <c r="T1861" s="419"/>
      <c r="V1861" s="196"/>
      <c r="W1861" s="419"/>
      <c r="X1861" s="419"/>
      <c r="Z1861" s="419"/>
      <c r="AA1861" s="419"/>
      <c r="AB1861" s="419"/>
      <c r="AD1861" s="419"/>
      <c r="AE1861" s="419"/>
      <c r="AF1861" s="419"/>
      <c r="AH1861" s="419"/>
      <c r="AI1861" s="419"/>
      <c r="AJ1861" s="419"/>
      <c r="AL1861" s="419"/>
      <c r="AM1861" s="419"/>
      <c r="AN1861" s="403"/>
      <c r="AO1861" s="419"/>
      <c r="AP1861" s="419"/>
      <c r="AQ1861" s="419"/>
      <c r="AR1861" s="419"/>
      <c r="AS1861" s="419"/>
      <c r="AT1861" s="419"/>
      <c r="AU1861" s="419"/>
      <c r="AV1861" s="419"/>
      <c r="AX1861" s="419"/>
      <c r="AY1861" s="419"/>
      <c r="AZ1861" s="419"/>
      <c r="BB1861" s="419"/>
      <c r="BC1861" s="419"/>
      <c r="BD1861" s="419"/>
      <c r="BF1861" s="419"/>
      <c r="BG1861" s="419"/>
      <c r="BH1861" s="419"/>
      <c r="BJ1861" s="419"/>
      <c r="BK1861" s="419"/>
      <c r="BL1861" s="419"/>
      <c r="BN1861" s="419"/>
      <c r="BO1861" s="419"/>
      <c r="BP1861" s="419"/>
      <c r="BR1861" s="419"/>
      <c r="BS1861" s="419"/>
      <c r="BT1861" s="419"/>
      <c r="BV1861" s="419"/>
      <c r="BW1861" s="419"/>
      <c r="BX1861" s="397"/>
      <c r="BZ1861" s="449"/>
      <c r="CB1861" s="419"/>
      <c r="CC1861" s="419"/>
      <c r="CD1861" s="419"/>
      <c r="CF1861" s="419"/>
      <c r="CG1861" s="419"/>
      <c r="CH1861" s="419"/>
    </row>
    <row r="1862" spans="3:86" ht="21" thickBot="1">
      <c r="C1862" s="425"/>
      <c r="P1862" s="431"/>
      <c r="R1862" s="419"/>
      <c r="S1862" s="446"/>
      <c r="T1862" s="419"/>
      <c r="V1862" s="196"/>
      <c r="W1862" s="419"/>
      <c r="X1862" s="419"/>
      <c r="Z1862" s="419"/>
      <c r="AA1862" s="419"/>
      <c r="AB1862" s="419"/>
      <c r="AD1862" s="419"/>
      <c r="AE1862" s="419"/>
      <c r="AF1862" s="419"/>
      <c r="AH1862" s="419"/>
      <c r="AI1862" s="419"/>
      <c r="AJ1862" s="419"/>
      <c r="AL1862" s="419"/>
      <c r="AM1862" s="419"/>
      <c r="AN1862" s="403"/>
      <c r="AO1862" s="419"/>
      <c r="AP1862" s="419"/>
      <c r="AQ1862" s="419"/>
      <c r="AR1862" s="419"/>
      <c r="AS1862" s="419"/>
      <c r="AT1862" s="419"/>
      <c r="AU1862" s="419"/>
      <c r="AV1862" s="419"/>
      <c r="AX1862" s="419"/>
      <c r="AY1862" s="419"/>
      <c r="AZ1862" s="419"/>
      <c r="BB1862" s="419"/>
      <c r="BC1862" s="419"/>
      <c r="BD1862" s="419"/>
      <c r="BF1862" s="419"/>
      <c r="BG1862" s="419"/>
      <c r="BH1862" s="419"/>
      <c r="BJ1862" s="419"/>
      <c r="BK1862" s="419"/>
      <c r="BL1862" s="419"/>
      <c r="BN1862" s="419"/>
      <c r="BO1862" s="419"/>
      <c r="BP1862" s="419"/>
      <c r="BR1862" s="419"/>
      <c r="BS1862" s="419"/>
      <c r="BT1862" s="419"/>
      <c r="BV1862" s="419"/>
      <c r="BW1862" s="419"/>
      <c r="BX1862" s="397"/>
      <c r="BZ1862" s="449"/>
      <c r="CB1862" s="419"/>
      <c r="CC1862" s="419"/>
      <c r="CD1862" s="419"/>
      <c r="CF1862" s="419"/>
      <c r="CG1862" s="419"/>
      <c r="CH1862" s="419"/>
    </row>
    <row r="1863" spans="3:86" ht="21" thickBot="1">
      <c r="C1863" s="425"/>
      <c r="P1863" s="431"/>
      <c r="R1863" s="419"/>
      <c r="S1863" s="446"/>
      <c r="T1863" s="419"/>
      <c r="V1863" s="196"/>
      <c r="W1863" s="419"/>
      <c r="X1863" s="419"/>
      <c r="Z1863" s="419"/>
      <c r="AA1863" s="419"/>
      <c r="AB1863" s="419"/>
      <c r="AD1863" s="419"/>
      <c r="AE1863" s="419"/>
      <c r="AF1863" s="419"/>
      <c r="AH1863" s="419"/>
      <c r="AI1863" s="419"/>
      <c r="AJ1863" s="419"/>
      <c r="AL1863" s="419"/>
      <c r="AM1863" s="419"/>
      <c r="AN1863" s="403"/>
      <c r="AO1863" s="419"/>
      <c r="AP1863" s="419"/>
      <c r="AQ1863" s="419"/>
      <c r="AR1863" s="419"/>
      <c r="AS1863" s="419"/>
      <c r="AT1863" s="419"/>
      <c r="AU1863" s="419"/>
      <c r="AV1863" s="419"/>
      <c r="AX1863" s="419"/>
      <c r="AY1863" s="419"/>
      <c r="AZ1863" s="419"/>
      <c r="BB1863" s="419"/>
      <c r="BC1863" s="419"/>
      <c r="BD1863" s="419"/>
      <c r="BF1863" s="419"/>
      <c r="BG1863" s="419"/>
      <c r="BH1863" s="419"/>
      <c r="BJ1863" s="419"/>
      <c r="BK1863" s="419"/>
      <c r="BL1863" s="419"/>
      <c r="BN1863" s="419"/>
      <c r="BO1863" s="419"/>
      <c r="BP1863" s="419"/>
      <c r="BR1863" s="419"/>
      <c r="BS1863" s="419"/>
      <c r="BT1863" s="419"/>
      <c r="BV1863" s="419"/>
      <c r="BW1863" s="419"/>
      <c r="BX1863" s="397"/>
      <c r="BZ1863" s="449"/>
      <c r="CB1863" s="419"/>
      <c r="CC1863" s="419"/>
      <c r="CD1863" s="419"/>
      <c r="CF1863" s="419"/>
      <c r="CG1863" s="419"/>
      <c r="CH1863" s="419"/>
    </row>
    <row r="1864" spans="3:86" ht="21" thickBot="1">
      <c r="C1864" s="425"/>
      <c r="P1864" s="431"/>
      <c r="R1864" s="419"/>
      <c r="S1864" s="446"/>
      <c r="T1864" s="419"/>
      <c r="V1864" s="196"/>
      <c r="W1864" s="419"/>
      <c r="X1864" s="419"/>
      <c r="Z1864" s="419"/>
      <c r="AA1864" s="419"/>
      <c r="AB1864" s="419"/>
      <c r="AD1864" s="419"/>
      <c r="AE1864" s="419"/>
      <c r="AF1864" s="419"/>
      <c r="AH1864" s="419"/>
      <c r="AI1864" s="419"/>
      <c r="AJ1864" s="419"/>
      <c r="AL1864" s="419"/>
      <c r="AM1864" s="419"/>
      <c r="AN1864" s="403"/>
      <c r="AO1864" s="419"/>
      <c r="AP1864" s="419"/>
      <c r="AQ1864" s="419"/>
      <c r="AR1864" s="419"/>
      <c r="AS1864" s="419"/>
      <c r="AT1864" s="419"/>
      <c r="AU1864" s="419"/>
      <c r="AV1864" s="419"/>
      <c r="AX1864" s="419"/>
      <c r="AY1864" s="419"/>
      <c r="AZ1864" s="419"/>
      <c r="BB1864" s="419"/>
      <c r="BC1864" s="419"/>
      <c r="BD1864" s="419"/>
      <c r="BF1864" s="419"/>
      <c r="BG1864" s="419"/>
      <c r="BH1864" s="419"/>
      <c r="BJ1864" s="419"/>
      <c r="BK1864" s="419"/>
      <c r="BL1864" s="419"/>
      <c r="BN1864" s="419"/>
      <c r="BO1864" s="419"/>
      <c r="BP1864" s="419"/>
      <c r="BR1864" s="419"/>
      <c r="BS1864" s="419"/>
      <c r="BT1864" s="419"/>
      <c r="BV1864" s="419"/>
      <c r="BW1864" s="419"/>
      <c r="BX1864" s="397"/>
      <c r="BZ1864" s="449"/>
      <c r="CB1864" s="419"/>
      <c r="CC1864" s="419"/>
      <c r="CD1864" s="419"/>
      <c r="CF1864" s="419"/>
      <c r="CG1864" s="419"/>
      <c r="CH1864" s="419"/>
    </row>
    <row r="1865" spans="3:86" ht="21" thickBot="1">
      <c r="C1865" s="425"/>
      <c r="P1865" s="431"/>
      <c r="R1865" s="419"/>
      <c r="S1865" s="446"/>
      <c r="T1865" s="419"/>
      <c r="V1865" s="196"/>
      <c r="W1865" s="419"/>
      <c r="X1865" s="419"/>
      <c r="Z1865" s="419"/>
      <c r="AA1865" s="419"/>
      <c r="AB1865" s="419"/>
      <c r="AD1865" s="419"/>
      <c r="AE1865" s="419"/>
      <c r="AF1865" s="419"/>
      <c r="AH1865" s="419"/>
      <c r="AI1865" s="419"/>
      <c r="AJ1865" s="419"/>
      <c r="AL1865" s="419"/>
      <c r="AM1865" s="419"/>
      <c r="AN1865" s="403"/>
      <c r="AO1865" s="419"/>
      <c r="AP1865" s="419"/>
      <c r="AQ1865" s="419"/>
      <c r="AR1865" s="419"/>
      <c r="AS1865" s="419"/>
      <c r="AT1865" s="419"/>
      <c r="AU1865" s="419"/>
      <c r="AV1865" s="419"/>
      <c r="AX1865" s="419"/>
      <c r="AY1865" s="419"/>
      <c r="AZ1865" s="419"/>
      <c r="BB1865" s="419"/>
      <c r="BC1865" s="419"/>
      <c r="BD1865" s="419"/>
      <c r="BF1865" s="419"/>
      <c r="BG1865" s="419"/>
      <c r="BH1865" s="419"/>
      <c r="BJ1865" s="419"/>
      <c r="BK1865" s="419"/>
      <c r="BL1865" s="419"/>
      <c r="BN1865" s="419"/>
      <c r="BO1865" s="419"/>
      <c r="BP1865" s="419"/>
      <c r="BR1865" s="419"/>
      <c r="BS1865" s="419"/>
      <c r="BT1865" s="419"/>
      <c r="BV1865" s="419"/>
      <c r="BW1865" s="419"/>
      <c r="BX1865" s="397"/>
      <c r="BZ1865" s="449"/>
      <c r="CB1865" s="419"/>
      <c r="CC1865" s="419"/>
      <c r="CD1865" s="419"/>
      <c r="CF1865" s="419"/>
      <c r="CG1865" s="419"/>
      <c r="CH1865" s="419"/>
    </row>
    <row r="1866" spans="3:86" ht="21" thickBot="1">
      <c r="C1866" s="425"/>
      <c r="P1866" s="431"/>
      <c r="R1866" s="419"/>
      <c r="S1866" s="446"/>
      <c r="T1866" s="419"/>
      <c r="V1866" s="196"/>
      <c r="W1866" s="419"/>
      <c r="X1866" s="419"/>
      <c r="Z1866" s="419"/>
      <c r="AA1866" s="419"/>
      <c r="AB1866" s="419"/>
      <c r="AD1866" s="419"/>
      <c r="AE1866" s="419"/>
      <c r="AF1866" s="419"/>
      <c r="AH1866" s="419"/>
      <c r="AI1866" s="419"/>
      <c r="AJ1866" s="419"/>
      <c r="AL1866" s="419"/>
      <c r="AM1866" s="419"/>
      <c r="AN1866" s="403"/>
      <c r="AO1866" s="419"/>
      <c r="AP1866" s="419"/>
      <c r="AQ1866" s="419"/>
      <c r="AR1866" s="419"/>
      <c r="AS1866" s="419"/>
      <c r="AT1866" s="419"/>
      <c r="AU1866" s="419"/>
      <c r="AV1866" s="419"/>
      <c r="AX1866" s="419"/>
      <c r="AY1866" s="419"/>
      <c r="AZ1866" s="419"/>
      <c r="BB1866" s="419"/>
      <c r="BC1866" s="419"/>
      <c r="BD1866" s="419"/>
      <c r="BF1866" s="419"/>
      <c r="BG1866" s="419"/>
      <c r="BH1866" s="419"/>
      <c r="BJ1866" s="419"/>
      <c r="BK1866" s="419"/>
      <c r="BL1866" s="419"/>
      <c r="BN1866" s="419"/>
      <c r="BO1866" s="419"/>
      <c r="BP1866" s="419"/>
      <c r="BR1866" s="419"/>
      <c r="BS1866" s="419"/>
      <c r="BT1866" s="419"/>
      <c r="BV1866" s="419"/>
      <c r="BW1866" s="419"/>
      <c r="BX1866" s="397"/>
      <c r="BZ1866" s="449"/>
      <c r="CB1866" s="419"/>
      <c r="CC1866" s="419"/>
      <c r="CD1866" s="419"/>
      <c r="CF1866" s="419"/>
      <c r="CG1866" s="419"/>
      <c r="CH1866" s="419"/>
    </row>
    <row r="1867" spans="3:86" ht="21" thickBot="1">
      <c r="C1867" s="425"/>
      <c r="P1867" s="431"/>
      <c r="R1867" s="419"/>
      <c r="S1867" s="446"/>
      <c r="T1867" s="419"/>
      <c r="V1867" s="196"/>
      <c r="W1867" s="419"/>
      <c r="X1867" s="419"/>
      <c r="Z1867" s="419"/>
      <c r="AA1867" s="419"/>
      <c r="AB1867" s="419"/>
      <c r="AD1867" s="419"/>
      <c r="AE1867" s="419"/>
      <c r="AF1867" s="419"/>
      <c r="AH1867" s="419"/>
      <c r="AI1867" s="419"/>
      <c r="AJ1867" s="419"/>
      <c r="AL1867" s="419"/>
      <c r="AM1867" s="419"/>
      <c r="AN1867" s="403"/>
      <c r="AO1867" s="419"/>
      <c r="AP1867" s="419"/>
      <c r="AQ1867" s="419"/>
      <c r="AR1867" s="419"/>
      <c r="AS1867" s="419"/>
      <c r="AT1867" s="419"/>
      <c r="AU1867" s="419"/>
      <c r="AV1867" s="419"/>
      <c r="AX1867" s="419"/>
      <c r="AY1867" s="419"/>
      <c r="AZ1867" s="419"/>
      <c r="BB1867" s="419"/>
      <c r="BC1867" s="419"/>
      <c r="BD1867" s="419"/>
      <c r="BF1867" s="419"/>
      <c r="BG1867" s="419"/>
      <c r="BH1867" s="419"/>
      <c r="BJ1867" s="419"/>
      <c r="BK1867" s="419"/>
      <c r="BL1867" s="419"/>
      <c r="BN1867" s="419"/>
      <c r="BO1867" s="419"/>
      <c r="BP1867" s="419"/>
      <c r="BR1867" s="419"/>
      <c r="BS1867" s="419"/>
      <c r="BT1867" s="419"/>
      <c r="BV1867" s="419"/>
      <c r="BW1867" s="419"/>
      <c r="BX1867" s="397"/>
      <c r="BZ1867" s="449"/>
      <c r="CB1867" s="419"/>
      <c r="CC1867" s="419"/>
      <c r="CD1867" s="419"/>
      <c r="CF1867" s="419"/>
      <c r="CG1867" s="419"/>
      <c r="CH1867" s="419"/>
    </row>
    <row r="1868" spans="3:86" ht="21" thickBot="1">
      <c r="C1868" s="425"/>
      <c r="P1868" s="431"/>
      <c r="R1868" s="419"/>
      <c r="S1868" s="446"/>
      <c r="T1868" s="419"/>
      <c r="V1868" s="196"/>
      <c r="W1868" s="419"/>
      <c r="X1868" s="419"/>
      <c r="Z1868" s="419"/>
      <c r="AA1868" s="419"/>
      <c r="AB1868" s="419"/>
      <c r="AD1868" s="419"/>
      <c r="AE1868" s="419"/>
      <c r="AF1868" s="419"/>
      <c r="AH1868" s="419"/>
      <c r="AI1868" s="419"/>
      <c r="AJ1868" s="419"/>
      <c r="AL1868" s="419"/>
      <c r="AM1868" s="419"/>
      <c r="AN1868" s="403"/>
      <c r="AO1868" s="419"/>
      <c r="AP1868" s="419"/>
      <c r="AQ1868" s="419"/>
      <c r="AR1868" s="419"/>
      <c r="AS1868" s="419"/>
      <c r="AT1868" s="419"/>
      <c r="AU1868" s="419"/>
      <c r="AV1868" s="419"/>
      <c r="AX1868" s="419"/>
      <c r="AY1868" s="419"/>
      <c r="AZ1868" s="419"/>
      <c r="BB1868" s="419"/>
      <c r="BC1868" s="419"/>
      <c r="BD1868" s="419"/>
      <c r="BF1868" s="419"/>
      <c r="BG1868" s="419"/>
      <c r="BH1868" s="419"/>
      <c r="BJ1868" s="419"/>
      <c r="BK1868" s="419"/>
      <c r="BL1868" s="419"/>
      <c r="BN1868" s="419"/>
      <c r="BO1868" s="419"/>
      <c r="BP1868" s="419"/>
      <c r="BR1868" s="419"/>
      <c r="BS1868" s="419"/>
      <c r="BT1868" s="419"/>
      <c r="BV1868" s="419"/>
      <c r="BW1868" s="419"/>
      <c r="BX1868" s="397"/>
      <c r="BZ1868" s="449"/>
      <c r="CB1868" s="419"/>
      <c r="CC1868" s="419"/>
      <c r="CD1868" s="419"/>
      <c r="CF1868" s="419"/>
      <c r="CG1868" s="419"/>
      <c r="CH1868" s="419"/>
    </row>
    <row r="1869" spans="3:86" ht="21" thickBot="1">
      <c r="C1869" s="425"/>
      <c r="P1869" s="431"/>
      <c r="R1869" s="419"/>
      <c r="S1869" s="446"/>
      <c r="T1869" s="419"/>
      <c r="V1869" s="196"/>
      <c r="W1869" s="419"/>
      <c r="X1869" s="419"/>
      <c r="Z1869" s="419"/>
      <c r="AA1869" s="419"/>
      <c r="AB1869" s="419"/>
      <c r="AD1869" s="419"/>
      <c r="AE1869" s="419"/>
      <c r="AF1869" s="419"/>
      <c r="AH1869" s="419"/>
      <c r="AI1869" s="419"/>
      <c r="AJ1869" s="419"/>
      <c r="AL1869" s="419"/>
      <c r="AM1869" s="419"/>
      <c r="AN1869" s="403"/>
      <c r="AO1869" s="419"/>
      <c r="AP1869" s="419"/>
      <c r="AQ1869" s="419"/>
      <c r="AR1869" s="419"/>
      <c r="AS1869" s="419"/>
      <c r="AT1869" s="419"/>
      <c r="AU1869" s="419"/>
      <c r="AV1869" s="419"/>
      <c r="AX1869" s="419"/>
      <c r="AY1869" s="419"/>
      <c r="AZ1869" s="419"/>
      <c r="BB1869" s="419"/>
      <c r="BC1869" s="419"/>
      <c r="BD1869" s="419"/>
      <c r="BF1869" s="419"/>
      <c r="BG1869" s="419"/>
      <c r="BH1869" s="419"/>
      <c r="BJ1869" s="419"/>
      <c r="BK1869" s="419"/>
      <c r="BL1869" s="419"/>
      <c r="BN1869" s="419"/>
      <c r="BO1869" s="419"/>
      <c r="BP1869" s="419"/>
      <c r="BR1869" s="419"/>
      <c r="BS1869" s="419"/>
      <c r="BT1869" s="419"/>
      <c r="BV1869" s="419"/>
      <c r="BW1869" s="419"/>
      <c r="BX1869" s="397"/>
      <c r="BZ1869" s="449"/>
      <c r="CB1869" s="419"/>
      <c r="CC1869" s="419"/>
      <c r="CD1869" s="419"/>
      <c r="CF1869" s="419"/>
      <c r="CG1869" s="419"/>
      <c r="CH1869" s="419"/>
    </row>
    <row r="1870" spans="3:86" ht="21" thickBot="1">
      <c r="C1870" s="425"/>
      <c r="P1870" s="431"/>
      <c r="R1870" s="419"/>
      <c r="S1870" s="446"/>
      <c r="T1870" s="419"/>
      <c r="V1870" s="196"/>
      <c r="W1870" s="419"/>
      <c r="X1870" s="419"/>
      <c r="Z1870" s="419"/>
      <c r="AA1870" s="419"/>
      <c r="AB1870" s="419"/>
      <c r="AD1870" s="419"/>
      <c r="AE1870" s="419"/>
      <c r="AF1870" s="419"/>
      <c r="AH1870" s="419"/>
      <c r="AI1870" s="419"/>
      <c r="AJ1870" s="419"/>
      <c r="AL1870" s="419"/>
      <c r="AM1870" s="419"/>
      <c r="AN1870" s="403"/>
      <c r="AO1870" s="419"/>
      <c r="AP1870" s="419"/>
      <c r="AQ1870" s="419"/>
      <c r="AR1870" s="419"/>
      <c r="AS1870" s="419"/>
      <c r="AT1870" s="419"/>
      <c r="AU1870" s="419"/>
      <c r="AV1870" s="419"/>
      <c r="AX1870" s="419"/>
      <c r="AY1870" s="419"/>
      <c r="AZ1870" s="419"/>
      <c r="BB1870" s="419"/>
      <c r="BC1870" s="419"/>
      <c r="BD1870" s="419"/>
      <c r="BF1870" s="419"/>
      <c r="BG1870" s="419"/>
      <c r="BH1870" s="419"/>
      <c r="BJ1870" s="419"/>
      <c r="BK1870" s="419"/>
      <c r="BL1870" s="419"/>
      <c r="BN1870" s="419"/>
      <c r="BO1870" s="419"/>
      <c r="BP1870" s="419"/>
      <c r="BR1870" s="419"/>
      <c r="BS1870" s="419"/>
      <c r="BT1870" s="419"/>
      <c r="BV1870" s="419"/>
      <c r="BW1870" s="419"/>
      <c r="BX1870" s="397"/>
      <c r="BZ1870" s="449"/>
      <c r="CB1870" s="419"/>
      <c r="CC1870" s="419"/>
      <c r="CD1870" s="419"/>
      <c r="CF1870" s="419"/>
      <c r="CG1870" s="419"/>
      <c r="CH1870" s="419"/>
    </row>
    <row r="1871" spans="3:86" ht="21" thickBot="1">
      <c r="C1871" s="425"/>
      <c r="P1871" s="431"/>
      <c r="R1871" s="419"/>
      <c r="S1871" s="446"/>
      <c r="T1871" s="419"/>
      <c r="V1871" s="196"/>
      <c r="W1871" s="419"/>
      <c r="X1871" s="419"/>
      <c r="Z1871" s="419"/>
      <c r="AA1871" s="419"/>
      <c r="AB1871" s="419"/>
      <c r="AD1871" s="419"/>
      <c r="AE1871" s="419"/>
      <c r="AF1871" s="419"/>
      <c r="AH1871" s="419"/>
      <c r="AI1871" s="419"/>
      <c r="AJ1871" s="419"/>
      <c r="AL1871" s="419"/>
      <c r="AM1871" s="419"/>
      <c r="AN1871" s="403"/>
      <c r="AO1871" s="419"/>
      <c r="AP1871" s="419"/>
      <c r="AQ1871" s="419"/>
      <c r="AR1871" s="419"/>
      <c r="AS1871" s="419"/>
      <c r="AT1871" s="419"/>
      <c r="AU1871" s="419"/>
      <c r="AV1871" s="419"/>
      <c r="AX1871" s="419"/>
      <c r="AY1871" s="419"/>
      <c r="AZ1871" s="419"/>
      <c r="BB1871" s="419"/>
      <c r="BC1871" s="419"/>
      <c r="BD1871" s="419"/>
      <c r="BF1871" s="419"/>
      <c r="BG1871" s="419"/>
      <c r="BH1871" s="419"/>
      <c r="BJ1871" s="419"/>
      <c r="BK1871" s="419"/>
      <c r="BL1871" s="419"/>
      <c r="BN1871" s="419"/>
      <c r="BO1871" s="419"/>
      <c r="BP1871" s="419"/>
      <c r="BR1871" s="419"/>
      <c r="BS1871" s="419"/>
      <c r="BT1871" s="419"/>
      <c r="BV1871" s="419"/>
      <c r="BW1871" s="419"/>
      <c r="BX1871" s="397"/>
      <c r="BZ1871" s="449"/>
      <c r="CB1871" s="419"/>
      <c r="CC1871" s="419"/>
      <c r="CD1871" s="419"/>
      <c r="CF1871" s="419"/>
      <c r="CG1871" s="419"/>
      <c r="CH1871" s="419"/>
    </row>
    <row r="1872" spans="3:86" ht="21" thickBot="1">
      <c r="C1872" s="425"/>
      <c r="P1872" s="431"/>
      <c r="R1872" s="419"/>
      <c r="S1872" s="446"/>
      <c r="T1872" s="419"/>
      <c r="V1872" s="196"/>
      <c r="W1872" s="419"/>
      <c r="X1872" s="419"/>
      <c r="Z1872" s="419"/>
      <c r="AA1872" s="419"/>
      <c r="AB1872" s="419"/>
      <c r="AD1872" s="419"/>
      <c r="AE1872" s="419"/>
      <c r="AF1872" s="419"/>
      <c r="AH1872" s="419"/>
      <c r="AI1872" s="419"/>
      <c r="AJ1872" s="419"/>
      <c r="AL1872" s="419"/>
      <c r="AM1872" s="419"/>
      <c r="AN1872" s="403"/>
      <c r="AO1872" s="419"/>
      <c r="AP1872" s="419"/>
      <c r="AQ1872" s="419"/>
      <c r="AR1872" s="419"/>
      <c r="AS1872" s="419"/>
      <c r="AT1872" s="419"/>
      <c r="AU1872" s="419"/>
      <c r="AV1872" s="419"/>
      <c r="AX1872" s="419"/>
      <c r="AY1872" s="419"/>
      <c r="AZ1872" s="419"/>
      <c r="BB1872" s="419"/>
      <c r="BC1872" s="419"/>
      <c r="BD1872" s="419"/>
      <c r="BF1872" s="419"/>
      <c r="BG1872" s="419"/>
      <c r="BH1872" s="419"/>
      <c r="BJ1872" s="419"/>
      <c r="BK1872" s="419"/>
      <c r="BL1872" s="419"/>
      <c r="BN1872" s="419"/>
      <c r="BO1872" s="419"/>
      <c r="BP1872" s="419"/>
      <c r="BR1872" s="419"/>
      <c r="BS1872" s="419"/>
      <c r="BT1872" s="419"/>
      <c r="BV1872" s="419"/>
      <c r="BW1872" s="419"/>
      <c r="BX1872" s="397"/>
      <c r="BZ1872" s="449"/>
      <c r="CB1872" s="419"/>
      <c r="CC1872" s="419"/>
      <c r="CD1872" s="419"/>
      <c r="CF1872" s="419"/>
      <c r="CG1872" s="419"/>
      <c r="CH1872" s="419"/>
    </row>
    <row r="1873" spans="3:86" ht="21" thickBot="1">
      <c r="C1873" s="425"/>
      <c r="P1873" s="431"/>
      <c r="R1873" s="419"/>
      <c r="S1873" s="446"/>
      <c r="T1873" s="419"/>
      <c r="V1873" s="196"/>
      <c r="W1873" s="419"/>
      <c r="X1873" s="419"/>
      <c r="Z1873" s="419"/>
      <c r="AA1873" s="419"/>
      <c r="AB1873" s="419"/>
      <c r="AD1873" s="419"/>
      <c r="AE1873" s="419"/>
      <c r="AF1873" s="419"/>
      <c r="AH1873" s="419"/>
      <c r="AI1873" s="419"/>
      <c r="AJ1873" s="419"/>
      <c r="AL1873" s="419"/>
      <c r="AM1873" s="419"/>
      <c r="AN1873" s="403"/>
      <c r="AO1873" s="419"/>
      <c r="AP1873" s="419"/>
      <c r="AQ1873" s="419"/>
      <c r="AR1873" s="419"/>
      <c r="AS1873" s="419"/>
      <c r="AT1873" s="419"/>
      <c r="AU1873" s="419"/>
      <c r="AV1873" s="419"/>
      <c r="AX1873" s="419"/>
      <c r="AY1873" s="419"/>
      <c r="AZ1873" s="419"/>
      <c r="BB1873" s="419"/>
      <c r="BC1873" s="419"/>
      <c r="BD1873" s="419"/>
      <c r="BF1873" s="419"/>
      <c r="BG1873" s="419"/>
      <c r="BH1873" s="419"/>
      <c r="BJ1873" s="419"/>
      <c r="BK1873" s="419"/>
      <c r="BL1873" s="419"/>
      <c r="BN1873" s="419"/>
      <c r="BO1873" s="419"/>
      <c r="BP1873" s="419"/>
      <c r="BR1873" s="419"/>
      <c r="BS1873" s="419"/>
      <c r="BT1873" s="419"/>
      <c r="BV1873" s="419"/>
      <c r="BW1873" s="419"/>
      <c r="BX1873" s="397"/>
      <c r="BZ1873" s="449"/>
      <c r="CB1873" s="419"/>
      <c r="CC1873" s="419"/>
      <c r="CD1873" s="419"/>
      <c r="CF1873" s="419"/>
      <c r="CG1873" s="419"/>
      <c r="CH1873" s="419"/>
    </row>
    <row r="1874" spans="3:86" ht="21" thickBot="1">
      <c r="C1874" s="425"/>
      <c r="P1874" s="431"/>
      <c r="R1874" s="419"/>
      <c r="S1874" s="446"/>
      <c r="T1874" s="419"/>
      <c r="V1874" s="196"/>
      <c r="W1874" s="419"/>
      <c r="X1874" s="419"/>
      <c r="Z1874" s="419"/>
      <c r="AA1874" s="419"/>
      <c r="AB1874" s="419"/>
      <c r="AD1874" s="419"/>
      <c r="AE1874" s="419"/>
      <c r="AF1874" s="419"/>
      <c r="AH1874" s="419"/>
      <c r="AI1874" s="419"/>
      <c r="AJ1874" s="419"/>
      <c r="AL1874" s="419"/>
      <c r="AM1874" s="419"/>
      <c r="AN1874" s="403"/>
      <c r="AO1874" s="419"/>
      <c r="AP1874" s="419"/>
      <c r="AQ1874" s="419"/>
      <c r="AR1874" s="419"/>
      <c r="AS1874" s="419"/>
      <c r="AT1874" s="419"/>
      <c r="AU1874" s="419"/>
      <c r="AV1874" s="419"/>
      <c r="AX1874" s="419"/>
      <c r="AY1874" s="419"/>
      <c r="AZ1874" s="419"/>
      <c r="BB1874" s="419"/>
      <c r="BC1874" s="419"/>
      <c r="BD1874" s="419"/>
      <c r="BF1874" s="419"/>
      <c r="BG1874" s="419"/>
      <c r="BH1874" s="419"/>
      <c r="BJ1874" s="419"/>
      <c r="BK1874" s="419"/>
      <c r="BL1874" s="419"/>
      <c r="BN1874" s="419"/>
      <c r="BO1874" s="419"/>
      <c r="BP1874" s="419"/>
      <c r="BR1874" s="419"/>
      <c r="BS1874" s="419"/>
      <c r="BT1874" s="419"/>
      <c r="BV1874" s="419"/>
      <c r="BW1874" s="419"/>
      <c r="BX1874" s="397"/>
      <c r="BZ1874" s="449"/>
      <c r="CB1874" s="419"/>
      <c r="CC1874" s="419"/>
      <c r="CD1874" s="419"/>
      <c r="CF1874" s="419"/>
      <c r="CG1874" s="419"/>
      <c r="CH1874" s="419"/>
    </row>
    <row r="1875" spans="3:86" ht="21" thickBot="1">
      <c r="C1875" s="425"/>
      <c r="P1875" s="431"/>
      <c r="R1875" s="419"/>
      <c r="S1875" s="446"/>
      <c r="T1875" s="419"/>
      <c r="V1875" s="196"/>
      <c r="W1875" s="419"/>
      <c r="X1875" s="419"/>
      <c r="Z1875" s="419"/>
      <c r="AA1875" s="419"/>
      <c r="AB1875" s="419"/>
      <c r="AD1875" s="419"/>
      <c r="AE1875" s="419"/>
      <c r="AF1875" s="419"/>
      <c r="AH1875" s="419"/>
      <c r="AI1875" s="419"/>
      <c r="AJ1875" s="419"/>
      <c r="AL1875" s="419"/>
      <c r="AM1875" s="419"/>
      <c r="AN1875" s="403"/>
      <c r="AO1875" s="419"/>
      <c r="AP1875" s="419"/>
      <c r="AQ1875" s="419"/>
      <c r="AR1875" s="419"/>
      <c r="AS1875" s="419"/>
      <c r="AT1875" s="419"/>
      <c r="AU1875" s="419"/>
      <c r="AV1875" s="419"/>
      <c r="AX1875" s="419"/>
      <c r="AY1875" s="419"/>
      <c r="AZ1875" s="419"/>
      <c r="BB1875" s="419"/>
      <c r="BC1875" s="419"/>
      <c r="BD1875" s="419"/>
      <c r="BF1875" s="419"/>
      <c r="BG1875" s="419"/>
      <c r="BH1875" s="419"/>
      <c r="BJ1875" s="419"/>
      <c r="BK1875" s="419"/>
      <c r="BL1875" s="419"/>
      <c r="BN1875" s="419"/>
      <c r="BO1875" s="419"/>
      <c r="BP1875" s="419"/>
      <c r="BR1875" s="419"/>
      <c r="BS1875" s="419"/>
      <c r="BT1875" s="419"/>
      <c r="BV1875" s="419"/>
      <c r="BW1875" s="419"/>
      <c r="BX1875" s="397"/>
      <c r="BZ1875" s="449"/>
      <c r="CB1875" s="419"/>
      <c r="CC1875" s="419"/>
      <c r="CD1875" s="419"/>
      <c r="CF1875" s="419"/>
      <c r="CG1875" s="419"/>
      <c r="CH1875" s="419"/>
    </row>
    <row r="1876" spans="3:86" ht="21" thickBot="1">
      <c r="C1876" s="425"/>
      <c r="P1876" s="431"/>
      <c r="R1876" s="419"/>
      <c r="S1876" s="446"/>
      <c r="T1876" s="419"/>
      <c r="V1876" s="196"/>
      <c r="W1876" s="419"/>
      <c r="X1876" s="419"/>
      <c r="Z1876" s="419"/>
      <c r="AA1876" s="419"/>
      <c r="AB1876" s="419"/>
      <c r="AD1876" s="419"/>
      <c r="AE1876" s="419"/>
      <c r="AF1876" s="419"/>
      <c r="AH1876" s="419"/>
      <c r="AI1876" s="419"/>
      <c r="AJ1876" s="419"/>
      <c r="AL1876" s="419"/>
      <c r="AM1876" s="419"/>
      <c r="AN1876" s="403"/>
      <c r="AO1876" s="419"/>
      <c r="AP1876" s="419"/>
      <c r="AQ1876" s="419"/>
      <c r="AR1876" s="419"/>
      <c r="AS1876" s="419"/>
      <c r="AT1876" s="419"/>
      <c r="AU1876" s="419"/>
      <c r="AV1876" s="419"/>
      <c r="AX1876" s="419"/>
      <c r="AY1876" s="419"/>
      <c r="AZ1876" s="419"/>
      <c r="BB1876" s="419"/>
      <c r="BC1876" s="419"/>
      <c r="BD1876" s="419"/>
      <c r="BF1876" s="419"/>
      <c r="BG1876" s="419"/>
      <c r="BH1876" s="419"/>
      <c r="BJ1876" s="419"/>
      <c r="BK1876" s="419"/>
      <c r="BL1876" s="419"/>
      <c r="BN1876" s="419"/>
      <c r="BO1876" s="419"/>
      <c r="BP1876" s="419"/>
      <c r="BR1876" s="419"/>
      <c r="BS1876" s="419"/>
      <c r="BT1876" s="419"/>
      <c r="BV1876" s="419"/>
      <c r="BW1876" s="419"/>
      <c r="BX1876" s="397"/>
      <c r="BZ1876" s="449"/>
      <c r="CB1876" s="419"/>
      <c r="CC1876" s="419"/>
      <c r="CD1876" s="419"/>
      <c r="CF1876" s="419"/>
      <c r="CG1876" s="419"/>
      <c r="CH1876" s="419"/>
    </row>
    <row r="1877" spans="3:86" ht="21" thickBot="1">
      <c r="C1877" s="425"/>
      <c r="P1877" s="431"/>
      <c r="R1877" s="419"/>
      <c r="S1877" s="446"/>
      <c r="T1877" s="419"/>
      <c r="V1877" s="196"/>
      <c r="W1877" s="419"/>
      <c r="X1877" s="419"/>
      <c r="Z1877" s="419"/>
      <c r="AA1877" s="419"/>
      <c r="AB1877" s="419"/>
      <c r="AD1877" s="419"/>
      <c r="AE1877" s="419"/>
      <c r="AF1877" s="419"/>
      <c r="AH1877" s="419"/>
      <c r="AI1877" s="419"/>
      <c r="AJ1877" s="419"/>
      <c r="AL1877" s="419"/>
      <c r="AM1877" s="419"/>
      <c r="AN1877" s="403"/>
      <c r="AO1877" s="419"/>
      <c r="AP1877" s="419"/>
      <c r="AQ1877" s="419"/>
      <c r="AR1877" s="419"/>
      <c r="AS1877" s="419"/>
      <c r="AT1877" s="419"/>
      <c r="AU1877" s="419"/>
      <c r="AV1877" s="419"/>
      <c r="AX1877" s="419"/>
      <c r="AY1877" s="419"/>
      <c r="AZ1877" s="419"/>
      <c r="BB1877" s="419"/>
      <c r="BC1877" s="419"/>
      <c r="BD1877" s="419"/>
      <c r="BF1877" s="419"/>
      <c r="BG1877" s="419"/>
      <c r="BH1877" s="419"/>
      <c r="BJ1877" s="419"/>
      <c r="BK1877" s="419"/>
      <c r="BL1877" s="419"/>
      <c r="BN1877" s="419"/>
      <c r="BO1877" s="419"/>
      <c r="BP1877" s="419"/>
      <c r="BR1877" s="419"/>
      <c r="BS1877" s="419"/>
      <c r="BT1877" s="419"/>
      <c r="BV1877" s="419"/>
      <c r="BW1877" s="419"/>
      <c r="BX1877" s="397"/>
      <c r="BZ1877" s="449"/>
      <c r="CB1877" s="419"/>
      <c r="CC1877" s="419"/>
      <c r="CD1877" s="419"/>
      <c r="CF1877" s="419"/>
      <c r="CG1877" s="419"/>
      <c r="CH1877" s="419"/>
    </row>
    <row r="1878" spans="3:86" ht="21" thickBot="1">
      <c r="C1878" s="425"/>
      <c r="P1878" s="431"/>
      <c r="R1878" s="419"/>
      <c r="S1878" s="446"/>
      <c r="T1878" s="419"/>
      <c r="V1878" s="196"/>
      <c r="W1878" s="419"/>
      <c r="X1878" s="419"/>
      <c r="Z1878" s="419"/>
      <c r="AA1878" s="419"/>
      <c r="AB1878" s="419"/>
      <c r="AD1878" s="419"/>
      <c r="AE1878" s="419"/>
      <c r="AF1878" s="419"/>
      <c r="AH1878" s="419"/>
      <c r="AI1878" s="419"/>
      <c r="AJ1878" s="419"/>
      <c r="AL1878" s="419"/>
      <c r="AM1878" s="419"/>
      <c r="AN1878" s="403"/>
      <c r="AO1878" s="419"/>
      <c r="AP1878" s="419"/>
      <c r="AQ1878" s="419"/>
      <c r="AR1878" s="419"/>
      <c r="AS1878" s="419"/>
      <c r="AT1878" s="419"/>
      <c r="AU1878" s="419"/>
      <c r="AV1878" s="419"/>
      <c r="AX1878" s="419"/>
      <c r="AY1878" s="419"/>
      <c r="AZ1878" s="419"/>
      <c r="BB1878" s="419"/>
      <c r="BC1878" s="419"/>
      <c r="BD1878" s="419"/>
      <c r="BF1878" s="419"/>
      <c r="BG1878" s="419"/>
      <c r="BH1878" s="419"/>
      <c r="BJ1878" s="419"/>
      <c r="BK1878" s="419"/>
      <c r="BL1878" s="419"/>
      <c r="BN1878" s="419"/>
      <c r="BO1878" s="419"/>
      <c r="BP1878" s="419"/>
      <c r="BR1878" s="419"/>
      <c r="BS1878" s="419"/>
      <c r="BT1878" s="419"/>
      <c r="BV1878" s="419"/>
      <c r="BW1878" s="419"/>
      <c r="BX1878" s="397"/>
      <c r="BZ1878" s="449"/>
      <c r="CB1878" s="419"/>
      <c r="CC1878" s="419"/>
      <c r="CD1878" s="419"/>
      <c r="CF1878" s="419"/>
      <c r="CG1878" s="419"/>
      <c r="CH1878" s="419"/>
    </row>
    <row r="1879" spans="3:86" ht="21" thickBot="1">
      <c r="C1879" s="425"/>
      <c r="P1879" s="431"/>
      <c r="R1879" s="419"/>
      <c r="S1879" s="446"/>
      <c r="T1879" s="419"/>
      <c r="V1879" s="196"/>
      <c r="W1879" s="419"/>
      <c r="X1879" s="419"/>
      <c r="Z1879" s="419"/>
      <c r="AA1879" s="419"/>
      <c r="AB1879" s="419"/>
      <c r="AD1879" s="419"/>
      <c r="AE1879" s="419"/>
      <c r="AF1879" s="419"/>
      <c r="AH1879" s="419"/>
      <c r="AI1879" s="419"/>
      <c r="AJ1879" s="419"/>
      <c r="AL1879" s="419"/>
      <c r="AM1879" s="419"/>
      <c r="AN1879" s="403"/>
      <c r="AO1879" s="419"/>
      <c r="AP1879" s="419"/>
      <c r="AQ1879" s="419"/>
      <c r="AR1879" s="419"/>
      <c r="AS1879" s="419"/>
      <c r="AT1879" s="419"/>
      <c r="AU1879" s="419"/>
      <c r="AV1879" s="419"/>
      <c r="AX1879" s="419"/>
      <c r="AY1879" s="419"/>
      <c r="AZ1879" s="419"/>
      <c r="BB1879" s="419"/>
      <c r="BC1879" s="419"/>
      <c r="BD1879" s="419"/>
      <c r="BF1879" s="419"/>
      <c r="BG1879" s="419"/>
      <c r="BH1879" s="419"/>
      <c r="BJ1879" s="419"/>
      <c r="BK1879" s="419"/>
      <c r="BL1879" s="419"/>
      <c r="BN1879" s="419"/>
      <c r="BO1879" s="419"/>
      <c r="BP1879" s="419"/>
      <c r="BR1879" s="419"/>
      <c r="BS1879" s="419"/>
      <c r="BT1879" s="419"/>
      <c r="BV1879" s="419"/>
      <c r="BW1879" s="419"/>
      <c r="BX1879" s="397"/>
      <c r="BZ1879" s="449"/>
      <c r="CB1879" s="419"/>
      <c r="CC1879" s="419"/>
      <c r="CD1879" s="419"/>
      <c r="CF1879" s="419"/>
      <c r="CG1879" s="419"/>
      <c r="CH1879" s="419"/>
    </row>
    <row r="1880" spans="3:86" ht="21" thickBot="1">
      <c r="C1880" s="425"/>
      <c r="P1880" s="431"/>
      <c r="R1880" s="419"/>
      <c r="S1880" s="446"/>
      <c r="T1880" s="419"/>
      <c r="V1880" s="196"/>
      <c r="W1880" s="419"/>
      <c r="X1880" s="419"/>
      <c r="Z1880" s="419"/>
      <c r="AA1880" s="419"/>
      <c r="AB1880" s="419"/>
      <c r="AD1880" s="419"/>
      <c r="AE1880" s="419"/>
      <c r="AF1880" s="419"/>
      <c r="AH1880" s="419"/>
      <c r="AI1880" s="419"/>
      <c r="AJ1880" s="419"/>
      <c r="AL1880" s="419"/>
      <c r="AM1880" s="419"/>
      <c r="AN1880" s="403"/>
      <c r="AO1880" s="419"/>
      <c r="AP1880" s="419"/>
      <c r="AQ1880" s="419"/>
      <c r="AR1880" s="419"/>
      <c r="AS1880" s="419"/>
      <c r="AT1880" s="419"/>
      <c r="AU1880" s="419"/>
      <c r="AV1880" s="419"/>
      <c r="AX1880" s="419"/>
      <c r="AY1880" s="419"/>
      <c r="AZ1880" s="419"/>
      <c r="BB1880" s="419"/>
      <c r="BC1880" s="419"/>
      <c r="BD1880" s="419"/>
      <c r="BF1880" s="419"/>
      <c r="BG1880" s="419"/>
      <c r="BH1880" s="419"/>
      <c r="BJ1880" s="419"/>
      <c r="BK1880" s="419"/>
      <c r="BL1880" s="419"/>
      <c r="BN1880" s="419"/>
      <c r="BO1880" s="419"/>
      <c r="BP1880" s="419"/>
      <c r="BR1880" s="419"/>
      <c r="BS1880" s="419"/>
      <c r="BT1880" s="419"/>
      <c r="BV1880" s="419"/>
      <c r="BW1880" s="419"/>
      <c r="BX1880" s="397"/>
      <c r="BZ1880" s="449"/>
      <c r="CB1880" s="419"/>
      <c r="CC1880" s="419"/>
      <c r="CD1880" s="419"/>
      <c r="CF1880" s="419"/>
      <c r="CG1880" s="419"/>
      <c r="CH1880" s="419"/>
    </row>
    <row r="1881" spans="3:86" ht="21" thickBot="1">
      <c r="C1881" s="425"/>
      <c r="P1881" s="431"/>
      <c r="R1881" s="419"/>
      <c r="S1881" s="446"/>
      <c r="T1881" s="419"/>
      <c r="V1881" s="196"/>
      <c r="W1881" s="419"/>
      <c r="X1881" s="419"/>
      <c r="Z1881" s="419"/>
      <c r="AA1881" s="419"/>
      <c r="AB1881" s="419"/>
      <c r="AD1881" s="419"/>
      <c r="AE1881" s="419"/>
      <c r="AF1881" s="419"/>
      <c r="AH1881" s="419"/>
      <c r="AI1881" s="419"/>
      <c r="AJ1881" s="419"/>
      <c r="AL1881" s="419"/>
      <c r="AM1881" s="419"/>
      <c r="AN1881" s="403"/>
      <c r="AO1881" s="419"/>
      <c r="AP1881" s="419"/>
      <c r="AQ1881" s="419"/>
      <c r="AR1881" s="419"/>
      <c r="AS1881" s="419"/>
      <c r="AT1881" s="419"/>
      <c r="AU1881" s="419"/>
      <c r="AV1881" s="419"/>
      <c r="AX1881" s="419"/>
      <c r="AY1881" s="419"/>
      <c r="AZ1881" s="419"/>
      <c r="BB1881" s="419"/>
      <c r="BC1881" s="419"/>
      <c r="BD1881" s="419"/>
      <c r="BF1881" s="419"/>
      <c r="BG1881" s="419"/>
      <c r="BH1881" s="419"/>
      <c r="BJ1881" s="419"/>
      <c r="BK1881" s="419"/>
      <c r="BL1881" s="419"/>
      <c r="BN1881" s="419"/>
      <c r="BO1881" s="419"/>
      <c r="BP1881" s="419"/>
      <c r="BR1881" s="419"/>
      <c r="BS1881" s="419"/>
      <c r="BT1881" s="419"/>
      <c r="BV1881" s="419"/>
      <c r="BW1881" s="419"/>
      <c r="BX1881" s="397"/>
      <c r="BZ1881" s="449"/>
      <c r="CB1881" s="419"/>
      <c r="CC1881" s="419"/>
      <c r="CD1881" s="419"/>
      <c r="CF1881" s="419"/>
      <c r="CG1881" s="419"/>
      <c r="CH1881" s="419"/>
    </row>
    <row r="1882" spans="3:86" ht="21" thickBot="1">
      <c r="C1882" s="425"/>
      <c r="P1882" s="431"/>
      <c r="R1882" s="419"/>
      <c r="S1882" s="446"/>
      <c r="T1882" s="419"/>
      <c r="V1882" s="196"/>
      <c r="W1882" s="419"/>
      <c r="X1882" s="419"/>
      <c r="Z1882" s="419"/>
      <c r="AA1882" s="419"/>
      <c r="AB1882" s="419"/>
      <c r="AD1882" s="419"/>
      <c r="AE1882" s="419"/>
      <c r="AF1882" s="419"/>
      <c r="AH1882" s="419"/>
      <c r="AI1882" s="419"/>
      <c r="AJ1882" s="419"/>
      <c r="AL1882" s="419"/>
      <c r="AM1882" s="419"/>
      <c r="AN1882" s="403"/>
      <c r="AO1882" s="419"/>
      <c r="AP1882" s="419"/>
      <c r="AQ1882" s="419"/>
      <c r="AR1882" s="419"/>
      <c r="AS1882" s="419"/>
      <c r="AT1882" s="419"/>
      <c r="AU1882" s="419"/>
      <c r="AV1882" s="419"/>
      <c r="AX1882" s="419"/>
      <c r="AY1882" s="419"/>
      <c r="AZ1882" s="419"/>
      <c r="BB1882" s="419"/>
      <c r="BC1882" s="419"/>
      <c r="BD1882" s="419"/>
      <c r="BF1882" s="419"/>
      <c r="BG1882" s="419"/>
      <c r="BH1882" s="419"/>
      <c r="BJ1882" s="419"/>
      <c r="BK1882" s="419"/>
      <c r="BL1882" s="419"/>
      <c r="BN1882" s="419"/>
      <c r="BO1882" s="419"/>
      <c r="BP1882" s="419"/>
      <c r="BR1882" s="419"/>
      <c r="BS1882" s="419"/>
      <c r="BT1882" s="419"/>
      <c r="BV1882" s="419"/>
      <c r="BW1882" s="419"/>
      <c r="BX1882" s="397"/>
      <c r="BZ1882" s="449"/>
      <c r="CB1882" s="419"/>
      <c r="CC1882" s="419"/>
      <c r="CD1882" s="419"/>
      <c r="CF1882" s="419"/>
      <c r="CG1882" s="419"/>
      <c r="CH1882" s="419"/>
    </row>
    <row r="1883" spans="3:86" ht="21" thickBot="1">
      <c r="C1883" s="425"/>
      <c r="P1883" s="431"/>
      <c r="R1883" s="419"/>
      <c r="S1883" s="446"/>
      <c r="T1883" s="419"/>
      <c r="V1883" s="196"/>
      <c r="W1883" s="419"/>
      <c r="X1883" s="419"/>
      <c r="Z1883" s="419"/>
      <c r="AA1883" s="419"/>
      <c r="AB1883" s="419"/>
      <c r="AD1883" s="419"/>
      <c r="AE1883" s="419"/>
      <c r="AF1883" s="419"/>
      <c r="AH1883" s="419"/>
      <c r="AI1883" s="419"/>
      <c r="AJ1883" s="419"/>
      <c r="AL1883" s="419"/>
      <c r="AM1883" s="419"/>
      <c r="AN1883" s="403"/>
      <c r="AO1883" s="419"/>
      <c r="AP1883" s="419"/>
      <c r="AQ1883" s="419"/>
      <c r="AR1883" s="419"/>
      <c r="AS1883" s="419"/>
      <c r="AT1883" s="419"/>
      <c r="AU1883" s="419"/>
      <c r="AV1883" s="419"/>
      <c r="AX1883" s="419"/>
      <c r="AY1883" s="419"/>
      <c r="AZ1883" s="419"/>
      <c r="BB1883" s="419"/>
      <c r="BC1883" s="419"/>
      <c r="BD1883" s="419"/>
      <c r="BF1883" s="419"/>
      <c r="BG1883" s="419"/>
      <c r="BH1883" s="419"/>
      <c r="BJ1883" s="419"/>
      <c r="BK1883" s="419"/>
      <c r="BL1883" s="419"/>
      <c r="BN1883" s="419"/>
      <c r="BO1883" s="419"/>
      <c r="BP1883" s="419"/>
      <c r="BR1883" s="419"/>
      <c r="BS1883" s="419"/>
      <c r="BT1883" s="419"/>
      <c r="BV1883" s="419"/>
      <c r="BW1883" s="419"/>
      <c r="BX1883" s="397"/>
      <c r="BZ1883" s="449"/>
      <c r="CB1883" s="419"/>
      <c r="CC1883" s="419"/>
      <c r="CD1883" s="419"/>
      <c r="CF1883" s="419"/>
      <c r="CG1883" s="419"/>
      <c r="CH1883" s="419"/>
    </row>
    <row r="1884" spans="3:86" ht="21" thickBot="1">
      <c r="C1884" s="425"/>
      <c r="P1884" s="431"/>
      <c r="R1884" s="419"/>
      <c r="S1884" s="446"/>
      <c r="T1884" s="419"/>
      <c r="V1884" s="196"/>
      <c r="W1884" s="419"/>
      <c r="X1884" s="419"/>
      <c r="Z1884" s="419"/>
      <c r="AA1884" s="419"/>
      <c r="AB1884" s="419"/>
      <c r="AD1884" s="419"/>
      <c r="AE1884" s="419"/>
      <c r="AF1884" s="419"/>
      <c r="AH1884" s="419"/>
      <c r="AI1884" s="419"/>
      <c r="AJ1884" s="419"/>
      <c r="AL1884" s="419"/>
      <c r="AM1884" s="419"/>
      <c r="AN1884" s="403"/>
      <c r="AO1884" s="419"/>
      <c r="AP1884" s="419"/>
      <c r="AQ1884" s="419"/>
      <c r="AR1884" s="419"/>
      <c r="AS1884" s="419"/>
      <c r="AT1884" s="419"/>
      <c r="AU1884" s="419"/>
      <c r="AV1884" s="419"/>
      <c r="AX1884" s="419"/>
      <c r="AY1884" s="419"/>
      <c r="AZ1884" s="419"/>
      <c r="BB1884" s="419"/>
      <c r="BC1884" s="419"/>
      <c r="BD1884" s="419"/>
      <c r="BF1884" s="419"/>
      <c r="BG1884" s="419"/>
      <c r="BH1884" s="419"/>
      <c r="BJ1884" s="419"/>
      <c r="BK1884" s="419"/>
      <c r="BL1884" s="419"/>
      <c r="BN1884" s="419"/>
      <c r="BO1884" s="419"/>
      <c r="BP1884" s="419"/>
      <c r="BR1884" s="419"/>
      <c r="BS1884" s="419"/>
      <c r="BT1884" s="419"/>
      <c r="BV1884" s="419"/>
      <c r="BW1884" s="419"/>
      <c r="BX1884" s="397"/>
      <c r="BZ1884" s="449"/>
      <c r="CB1884" s="419"/>
      <c r="CC1884" s="419"/>
      <c r="CD1884" s="419"/>
      <c r="CF1884" s="419"/>
      <c r="CG1884" s="419"/>
      <c r="CH1884" s="419"/>
    </row>
    <row r="1885" spans="3:86" ht="21" thickBot="1">
      <c r="C1885" s="425"/>
      <c r="P1885" s="431"/>
      <c r="R1885" s="419"/>
      <c r="S1885" s="446"/>
      <c r="T1885" s="419"/>
      <c r="V1885" s="196"/>
      <c r="W1885" s="419"/>
      <c r="X1885" s="419"/>
      <c r="Z1885" s="419"/>
      <c r="AA1885" s="419"/>
      <c r="AB1885" s="419"/>
      <c r="AD1885" s="419"/>
      <c r="AE1885" s="419"/>
      <c r="AF1885" s="419"/>
      <c r="AH1885" s="419"/>
      <c r="AI1885" s="419"/>
      <c r="AJ1885" s="419"/>
      <c r="AL1885" s="419"/>
      <c r="AM1885" s="419"/>
      <c r="AN1885" s="403"/>
      <c r="AO1885" s="419"/>
      <c r="AP1885" s="419"/>
      <c r="AQ1885" s="419"/>
      <c r="AR1885" s="419"/>
      <c r="AS1885" s="419"/>
      <c r="AT1885" s="419"/>
      <c r="AU1885" s="419"/>
      <c r="AV1885" s="419"/>
      <c r="AX1885" s="419"/>
      <c r="AY1885" s="419"/>
      <c r="AZ1885" s="419"/>
      <c r="BB1885" s="419"/>
      <c r="BC1885" s="419"/>
      <c r="BD1885" s="419"/>
      <c r="BF1885" s="419"/>
      <c r="BG1885" s="419"/>
      <c r="BH1885" s="419"/>
      <c r="BJ1885" s="419"/>
      <c r="BK1885" s="419"/>
      <c r="BL1885" s="419"/>
      <c r="BN1885" s="419"/>
      <c r="BO1885" s="419"/>
      <c r="BP1885" s="419"/>
      <c r="BR1885" s="419"/>
      <c r="BS1885" s="419"/>
      <c r="BT1885" s="419"/>
      <c r="BV1885" s="419"/>
      <c r="BW1885" s="419"/>
      <c r="BX1885" s="397"/>
      <c r="BZ1885" s="449"/>
      <c r="CB1885" s="419"/>
      <c r="CC1885" s="419"/>
      <c r="CD1885" s="419"/>
      <c r="CF1885" s="419"/>
      <c r="CG1885" s="419"/>
      <c r="CH1885" s="419"/>
    </row>
    <row r="1886" spans="3:86" ht="21" thickBot="1">
      <c r="C1886" s="425"/>
      <c r="P1886" s="431"/>
      <c r="R1886" s="419"/>
      <c r="S1886" s="446"/>
      <c r="T1886" s="419"/>
      <c r="V1886" s="196"/>
      <c r="W1886" s="419"/>
      <c r="X1886" s="419"/>
      <c r="Z1886" s="419"/>
      <c r="AA1886" s="419"/>
      <c r="AB1886" s="419"/>
      <c r="AD1886" s="419"/>
      <c r="AE1886" s="419"/>
      <c r="AF1886" s="419"/>
      <c r="AH1886" s="419"/>
      <c r="AI1886" s="419"/>
      <c r="AJ1886" s="419"/>
      <c r="AL1886" s="419"/>
      <c r="AM1886" s="419"/>
      <c r="AN1886" s="403"/>
      <c r="AO1886" s="419"/>
      <c r="AP1886" s="419"/>
      <c r="AQ1886" s="419"/>
      <c r="AR1886" s="419"/>
      <c r="AS1886" s="419"/>
      <c r="AT1886" s="419"/>
      <c r="AU1886" s="419"/>
      <c r="AV1886" s="419"/>
      <c r="AX1886" s="419"/>
      <c r="AY1886" s="419"/>
      <c r="AZ1886" s="419"/>
      <c r="BB1886" s="419"/>
      <c r="BC1886" s="419"/>
      <c r="BD1886" s="419"/>
      <c r="BF1886" s="419"/>
      <c r="BG1886" s="419"/>
      <c r="BH1886" s="419"/>
      <c r="BJ1886" s="419"/>
      <c r="BK1886" s="419"/>
      <c r="BL1886" s="419"/>
      <c r="BN1886" s="419"/>
      <c r="BO1886" s="419"/>
      <c r="BP1886" s="419"/>
      <c r="BR1886" s="419"/>
      <c r="BS1886" s="419"/>
      <c r="BT1886" s="419"/>
      <c r="BV1886" s="419"/>
      <c r="BW1886" s="419"/>
      <c r="BX1886" s="397"/>
      <c r="BZ1886" s="449"/>
      <c r="CB1886" s="419"/>
      <c r="CC1886" s="419"/>
      <c r="CD1886" s="419"/>
      <c r="CF1886" s="419"/>
      <c r="CG1886" s="419"/>
      <c r="CH1886" s="419"/>
    </row>
    <row r="1887" spans="3:86" ht="21" thickBot="1">
      <c r="C1887" s="425"/>
      <c r="P1887" s="431"/>
      <c r="R1887" s="419"/>
      <c r="S1887" s="446"/>
      <c r="T1887" s="419"/>
      <c r="V1887" s="196"/>
      <c r="W1887" s="419"/>
      <c r="X1887" s="419"/>
      <c r="Z1887" s="419"/>
      <c r="AA1887" s="419"/>
      <c r="AB1887" s="419"/>
      <c r="AD1887" s="419"/>
      <c r="AE1887" s="419"/>
      <c r="AF1887" s="419"/>
      <c r="AH1887" s="419"/>
      <c r="AI1887" s="419"/>
      <c r="AJ1887" s="419"/>
      <c r="AL1887" s="419"/>
      <c r="AM1887" s="419"/>
      <c r="AN1887" s="403"/>
      <c r="AO1887" s="419"/>
      <c r="AP1887" s="419"/>
      <c r="AQ1887" s="419"/>
      <c r="AR1887" s="419"/>
      <c r="AS1887" s="419"/>
      <c r="AT1887" s="419"/>
      <c r="AU1887" s="419"/>
      <c r="AV1887" s="419"/>
      <c r="AX1887" s="419"/>
      <c r="AY1887" s="419"/>
      <c r="AZ1887" s="419"/>
      <c r="BB1887" s="419"/>
      <c r="BC1887" s="419"/>
      <c r="BD1887" s="419"/>
      <c r="BF1887" s="419"/>
      <c r="BG1887" s="419"/>
      <c r="BH1887" s="419"/>
      <c r="BJ1887" s="419"/>
      <c r="BK1887" s="419"/>
      <c r="BL1887" s="419"/>
      <c r="BN1887" s="419"/>
      <c r="BO1887" s="419"/>
      <c r="BP1887" s="419"/>
      <c r="BR1887" s="419"/>
      <c r="BS1887" s="419"/>
      <c r="BT1887" s="419"/>
      <c r="BV1887" s="419"/>
      <c r="BW1887" s="419"/>
      <c r="BX1887" s="397"/>
      <c r="BZ1887" s="449"/>
      <c r="CB1887" s="419"/>
      <c r="CC1887" s="419"/>
      <c r="CD1887" s="419"/>
      <c r="CF1887" s="419"/>
      <c r="CG1887" s="419"/>
      <c r="CH1887" s="419"/>
    </row>
    <row r="1888" spans="3:86" ht="21" thickBot="1">
      <c r="C1888" s="425"/>
      <c r="P1888" s="431"/>
      <c r="R1888" s="419"/>
      <c r="S1888" s="446"/>
      <c r="T1888" s="419"/>
      <c r="V1888" s="196"/>
      <c r="W1888" s="419"/>
      <c r="X1888" s="419"/>
      <c r="Z1888" s="419"/>
      <c r="AA1888" s="419"/>
      <c r="AB1888" s="419"/>
      <c r="AD1888" s="419"/>
      <c r="AE1888" s="419"/>
      <c r="AF1888" s="419"/>
      <c r="AH1888" s="419"/>
      <c r="AI1888" s="419"/>
      <c r="AJ1888" s="419"/>
      <c r="AL1888" s="419"/>
      <c r="AM1888" s="419"/>
      <c r="AN1888" s="403"/>
      <c r="AO1888" s="419"/>
      <c r="AP1888" s="419"/>
      <c r="AQ1888" s="419"/>
      <c r="AR1888" s="419"/>
      <c r="AS1888" s="419"/>
      <c r="AT1888" s="419"/>
      <c r="AU1888" s="419"/>
      <c r="AV1888" s="419"/>
      <c r="AX1888" s="419"/>
      <c r="AY1888" s="419"/>
      <c r="AZ1888" s="419"/>
      <c r="BB1888" s="419"/>
      <c r="BC1888" s="419"/>
      <c r="BD1888" s="419"/>
      <c r="BF1888" s="419"/>
      <c r="BG1888" s="419"/>
      <c r="BH1888" s="419"/>
      <c r="BJ1888" s="419"/>
      <c r="BK1888" s="419"/>
      <c r="BL1888" s="419"/>
      <c r="BN1888" s="419"/>
      <c r="BO1888" s="419"/>
      <c r="BP1888" s="419"/>
      <c r="BR1888" s="419"/>
      <c r="BS1888" s="419"/>
      <c r="BT1888" s="419"/>
      <c r="BV1888" s="419"/>
      <c r="BW1888" s="419"/>
      <c r="BX1888" s="397"/>
      <c r="BZ1888" s="449"/>
      <c r="CB1888" s="419"/>
      <c r="CC1888" s="419"/>
      <c r="CD1888" s="419"/>
      <c r="CF1888" s="419"/>
      <c r="CG1888" s="419"/>
      <c r="CH1888" s="419"/>
    </row>
    <row r="1889" spans="3:86" ht="21" thickBot="1">
      <c r="C1889" s="425"/>
      <c r="P1889" s="431"/>
      <c r="R1889" s="419"/>
      <c r="S1889" s="446"/>
      <c r="T1889" s="419"/>
      <c r="V1889" s="196"/>
      <c r="W1889" s="419"/>
      <c r="X1889" s="419"/>
      <c r="Z1889" s="419"/>
      <c r="AA1889" s="419"/>
      <c r="AB1889" s="419"/>
      <c r="AD1889" s="419"/>
      <c r="AE1889" s="419"/>
      <c r="AF1889" s="419"/>
      <c r="AH1889" s="419"/>
      <c r="AI1889" s="419"/>
      <c r="AJ1889" s="419"/>
      <c r="AL1889" s="419"/>
      <c r="AM1889" s="419"/>
      <c r="AN1889" s="403"/>
      <c r="AO1889" s="419"/>
      <c r="AP1889" s="419"/>
      <c r="AQ1889" s="419"/>
      <c r="AR1889" s="419"/>
      <c r="AS1889" s="419"/>
      <c r="AT1889" s="419"/>
      <c r="AU1889" s="419"/>
      <c r="AV1889" s="419"/>
      <c r="AX1889" s="419"/>
      <c r="AY1889" s="419"/>
      <c r="AZ1889" s="419"/>
      <c r="BB1889" s="419"/>
      <c r="BC1889" s="419"/>
      <c r="BD1889" s="419"/>
      <c r="BF1889" s="419"/>
      <c r="BG1889" s="419"/>
      <c r="BH1889" s="419"/>
      <c r="BJ1889" s="419"/>
      <c r="BK1889" s="419"/>
      <c r="BL1889" s="419"/>
      <c r="BN1889" s="419"/>
      <c r="BO1889" s="419"/>
      <c r="BP1889" s="419"/>
      <c r="BR1889" s="419"/>
      <c r="BS1889" s="419"/>
      <c r="BT1889" s="419"/>
      <c r="BV1889" s="419"/>
      <c r="BW1889" s="419"/>
      <c r="BX1889" s="397"/>
      <c r="BZ1889" s="449"/>
      <c r="CB1889" s="419"/>
      <c r="CC1889" s="419"/>
      <c r="CD1889" s="419"/>
      <c r="CF1889" s="419"/>
      <c r="CG1889" s="419"/>
      <c r="CH1889" s="419"/>
    </row>
    <row r="1890" spans="3:86" ht="21" thickBot="1">
      <c r="C1890" s="425"/>
      <c r="P1890" s="431"/>
      <c r="R1890" s="419"/>
      <c r="S1890" s="446"/>
      <c r="T1890" s="419"/>
      <c r="V1890" s="196"/>
      <c r="W1890" s="419"/>
      <c r="X1890" s="419"/>
      <c r="Z1890" s="419"/>
      <c r="AA1890" s="419"/>
      <c r="AB1890" s="419"/>
      <c r="AD1890" s="419"/>
      <c r="AE1890" s="419"/>
      <c r="AF1890" s="419"/>
      <c r="AH1890" s="419"/>
      <c r="AI1890" s="419"/>
      <c r="AJ1890" s="419"/>
      <c r="AL1890" s="419"/>
      <c r="AM1890" s="419"/>
      <c r="AN1890" s="403"/>
      <c r="AO1890" s="419"/>
      <c r="AP1890" s="419"/>
      <c r="AQ1890" s="419"/>
      <c r="AR1890" s="419"/>
      <c r="AS1890" s="419"/>
      <c r="AT1890" s="419"/>
      <c r="AU1890" s="419"/>
      <c r="AV1890" s="419"/>
      <c r="AX1890" s="419"/>
      <c r="AY1890" s="419"/>
      <c r="AZ1890" s="419"/>
      <c r="BB1890" s="419"/>
      <c r="BC1890" s="419"/>
      <c r="BD1890" s="419"/>
      <c r="BF1890" s="419"/>
      <c r="BG1890" s="419"/>
      <c r="BH1890" s="419"/>
      <c r="BJ1890" s="419"/>
      <c r="BK1890" s="419"/>
      <c r="BL1890" s="419"/>
      <c r="BN1890" s="419"/>
      <c r="BO1890" s="419"/>
      <c r="BP1890" s="419"/>
      <c r="BR1890" s="419"/>
      <c r="BS1890" s="419"/>
      <c r="BT1890" s="419"/>
      <c r="BV1890" s="419"/>
      <c r="BW1890" s="419"/>
      <c r="BX1890" s="397"/>
      <c r="BZ1890" s="449"/>
      <c r="CB1890" s="419"/>
      <c r="CC1890" s="419"/>
      <c r="CD1890" s="419"/>
      <c r="CF1890" s="419"/>
      <c r="CG1890" s="419"/>
      <c r="CH1890" s="419"/>
    </row>
    <row r="1891" spans="3:86" ht="21" thickBot="1">
      <c r="C1891" s="425"/>
      <c r="P1891" s="431"/>
      <c r="R1891" s="419"/>
      <c r="S1891" s="446"/>
      <c r="T1891" s="419"/>
      <c r="V1891" s="196"/>
      <c r="W1891" s="419"/>
      <c r="X1891" s="419"/>
      <c r="Z1891" s="419"/>
      <c r="AA1891" s="419"/>
      <c r="AB1891" s="419"/>
      <c r="AD1891" s="419"/>
      <c r="AE1891" s="419"/>
      <c r="AF1891" s="419"/>
      <c r="AH1891" s="419"/>
      <c r="AI1891" s="419"/>
      <c r="AJ1891" s="419"/>
      <c r="AL1891" s="419"/>
      <c r="AM1891" s="419"/>
      <c r="AN1891" s="403"/>
      <c r="AO1891" s="419"/>
      <c r="AP1891" s="419"/>
      <c r="AQ1891" s="419"/>
      <c r="AR1891" s="419"/>
      <c r="AS1891" s="419"/>
      <c r="AT1891" s="419"/>
      <c r="AU1891" s="419"/>
      <c r="AV1891" s="419"/>
      <c r="AX1891" s="419"/>
      <c r="AY1891" s="419"/>
      <c r="AZ1891" s="419"/>
      <c r="BB1891" s="419"/>
      <c r="BC1891" s="419"/>
      <c r="BD1891" s="419"/>
      <c r="BF1891" s="419"/>
      <c r="BG1891" s="419"/>
      <c r="BH1891" s="419"/>
      <c r="BJ1891" s="419"/>
      <c r="BK1891" s="419"/>
      <c r="BL1891" s="419"/>
      <c r="BN1891" s="419"/>
      <c r="BO1891" s="419"/>
      <c r="BP1891" s="419"/>
      <c r="BR1891" s="419"/>
      <c r="BS1891" s="419"/>
      <c r="BT1891" s="419"/>
      <c r="BV1891" s="419"/>
      <c r="BW1891" s="419"/>
      <c r="BX1891" s="397"/>
      <c r="BZ1891" s="449"/>
      <c r="CB1891" s="419"/>
      <c r="CC1891" s="419"/>
      <c r="CD1891" s="419"/>
      <c r="CF1891" s="419"/>
      <c r="CG1891" s="419"/>
      <c r="CH1891" s="419"/>
    </row>
    <row r="1892" spans="3:86" ht="21" thickBot="1">
      <c r="C1892" s="425"/>
      <c r="P1892" s="431"/>
      <c r="R1892" s="419"/>
      <c r="S1892" s="446"/>
      <c r="T1892" s="419"/>
      <c r="V1892" s="196"/>
      <c r="W1892" s="419"/>
      <c r="X1892" s="419"/>
      <c r="Z1892" s="419"/>
      <c r="AA1892" s="419"/>
      <c r="AB1892" s="419"/>
      <c r="AD1892" s="419"/>
      <c r="AE1892" s="419"/>
      <c r="AF1892" s="419"/>
      <c r="AH1892" s="419"/>
      <c r="AI1892" s="419"/>
      <c r="AJ1892" s="419"/>
      <c r="AL1892" s="419"/>
      <c r="AM1892" s="419"/>
      <c r="AN1892" s="403"/>
      <c r="AO1892" s="419"/>
      <c r="AP1892" s="419"/>
      <c r="AQ1892" s="419"/>
      <c r="AR1892" s="419"/>
      <c r="AS1892" s="419"/>
      <c r="AT1892" s="419"/>
      <c r="AU1892" s="419"/>
      <c r="AV1892" s="419"/>
      <c r="AX1892" s="419"/>
      <c r="AY1892" s="419"/>
      <c r="AZ1892" s="419"/>
      <c r="BB1892" s="419"/>
      <c r="BC1892" s="419"/>
      <c r="BD1892" s="419"/>
      <c r="BF1892" s="419"/>
      <c r="BG1892" s="419"/>
      <c r="BH1892" s="419"/>
      <c r="BJ1892" s="419"/>
      <c r="BK1892" s="419"/>
      <c r="BL1892" s="419"/>
      <c r="BN1892" s="419"/>
      <c r="BO1892" s="419"/>
      <c r="BP1892" s="419"/>
      <c r="BR1892" s="419"/>
      <c r="BS1892" s="419"/>
      <c r="BT1892" s="419"/>
      <c r="BV1892" s="419"/>
      <c r="BW1892" s="419"/>
      <c r="BX1892" s="397"/>
      <c r="BZ1892" s="449"/>
      <c r="CB1892" s="419"/>
      <c r="CC1892" s="419"/>
      <c r="CD1892" s="419"/>
      <c r="CF1892" s="419"/>
      <c r="CG1892" s="419"/>
      <c r="CH1892" s="419"/>
    </row>
    <row r="1893" spans="3:86" ht="21" thickBot="1">
      <c r="C1893" s="425"/>
      <c r="P1893" s="431"/>
      <c r="R1893" s="419"/>
      <c r="S1893" s="446"/>
      <c r="T1893" s="419"/>
      <c r="V1893" s="196"/>
      <c r="W1893" s="419"/>
      <c r="X1893" s="419"/>
      <c r="Z1893" s="419"/>
      <c r="AA1893" s="419"/>
      <c r="AB1893" s="419"/>
      <c r="AD1893" s="419"/>
      <c r="AE1893" s="419"/>
      <c r="AF1893" s="419"/>
      <c r="AH1893" s="419"/>
      <c r="AI1893" s="419"/>
      <c r="AJ1893" s="419"/>
      <c r="AL1893" s="419"/>
      <c r="AM1893" s="419"/>
      <c r="AN1893" s="403"/>
      <c r="AO1893" s="419"/>
      <c r="AP1893" s="419"/>
      <c r="AQ1893" s="419"/>
      <c r="AR1893" s="419"/>
      <c r="AS1893" s="419"/>
      <c r="AT1893" s="419"/>
      <c r="AU1893" s="419"/>
      <c r="AV1893" s="419"/>
      <c r="AX1893" s="419"/>
      <c r="AY1893" s="419"/>
      <c r="AZ1893" s="419"/>
      <c r="BB1893" s="419"/>
      <c r="BC1893" s="419"/>
      <c r="BD1893" s="419"/>
      <c r="BF1893" s="419"/>
      <c r="BG1893" s="419"/>
      <c r="BH1893" s="419"/>
      <c r="BJ1893" s="419"/>
      <c r="BK1893" s="419"/>
      <c r="BL1893" s="419"/>
      <c r="BN1893" s="419"/>
      <c r="BO1893" s="419"/>
      <c r="BP1893" s="419"/>
      <c r="BR1893" s="419"/>
      <c r="BS1893" s="419"/>
      <c r="BT1893" s="419"/>
      <c r="BV1893" s="419"/>
      <c r="BW1893" s="419"/>
      <c r="BX1893" s="397"/>
      <c r="BZ1893" s="449"/>
      <c r="CB1893" s="419"/>
      <c r="CC1893" s="419"/>
      <c r="CD1893" s="419"/>
      <c r="CF1893" s="419"/>
      <c r="CG1893" s="419"/>
      <c r="CH1893" s="419"/>
    </row>
    <row r="1894" spans="3:86" ht="21" thickBot="1">
      <c r="C1894" s="425"/>
      <c r="P1894" s="431"/>
      <c r="R1894" s="419"/>
      <c r="S1894" s="446"/>
      <c r="T1894" s="419"/>
      <c r="V1894" s="196"/>
      <c r="W1894" s="419"/>
      <c r="X1894" s="419"/>
      <c r="Z1894" s="419"/>
      <c r="AA1894" s="419"/>
      <c r="AB1894" s="419"/>
      <c r="AD1894" s="419"/>
      <c r="AE1894" s="419"/>
      <c r="AF1894" s="419"/>
      <c r="AH1894" s="419"/>
      <c r="AI1894" s="419"/>
      <c r="AJ1894" s="419"/>
      <c r="AL1894" s="419"/>
      <c r="AM1894" s="419"/>
      <c r="AN1894" s="403"/>
      <c r="AO1894" s="419"/>
      <c r="AP1894" s="419"/>
      <c r="AQ1894" s="419"/>
      <c r="AR1894" s="419"/>
      <c r="AS1894" s="419"/>
      <c r="AT1894" s="419"/>
      <c r="AU1894" s="419"/>
      <c r="AV1894" s="419"/>
      <c r="AX1894" s="419"/>
      <c r="AY1894" s="419"/>
      <c r="AZ1894" s="419"/>
      <c r="BB1894" s="419"/>
      <c r="BC1894" s="419"/>
      <c r="BD1894" s="419"/>
      <c r="BF1894" s="419"/>
      <c r="BG1894" s="419"/>
      <c r="BH1894" s="419"/>
      <c r="BJ1894" s="419"/>
      <c r="BK1894" s="419"/>
      <c r="BL1894" s="419"/>
      <c r="BN1894" s="419"/>
      <c r="BO1894" s="419"/>
      <c r="BP1894" s="419"/>
      <c r="BR1894" s="419"/>
      <c r="BS1894" s="419"/>
      <c r="BT1894" s="419"/>
      <c r="BV1894" s="419"/>
      <c r="BW1894" s="419"/>
      <c r="BX1894" s="397"/>
      <c r="BZ1894" s="449"/>
      <c r="CB1894" s="419"/>
      <c r="CC1894" s="419"/>
      <c r="CD1894" s="419"/>
      <c r="CF1894" s="419"/>
      <c r="CG1894" s="419"/>
      <c r="CH1894" s="419"/>
    </row>
    <row r="1895" spans="3:86" ht="21" thickBot="1">
      <c r="C1895" s="425"/>
      <c r="P1895" s="431"/>
      <c r="R1895" s="419"/>
      <c r="S1895" s="446"/>
      <c r="T1895" s="419"/>
      <c r="V1895" s="196"/>
      <c r="W1895" s="419"/>
      <c r="X1895" s="419"/>
      <c r="Z1895" s="419"/>
      <c r="AA1895" s="419"/>
      <c r="AB1895" s="419"/>
      <c r="AD1895" s="419"/>
      <c r="AE1895" s="419"/>
      <c r="AF1895" s="419"/>
      <c r="AH1895" s="419"/>
      <c r="AI1895" s="419"/>
      <c r="AJ1895" s="419"/>
      <c r="AL1895" s="419"/>
      <c r="AM1895" s="419"/>
      <c r="AN1895" s="403"/>
      <c r="AO1895" s="419"/>
      <c r="AP1895" s="419"/>
      <c r="AQ1895" s="419"/>
      <c r="AR1895" s="419"/>
      <c r="AS1895" s="419"/>
      <c r="AT1895" s="419"/>
      <c r="AU1895" s="419"/>
      <c r="AV1895" s="419"/>
      <c r="AX1895" s="419"/>
      <c r="AY1895" s="419"/>
      <c r="AZ1895" s="419"/>
      <c r="BB1895" s="419"/>
      <c r="BC1895" s="419"/>
      <c r="BD1895" s="419"/>
      <c r="BF1895" s="419"/>
      <c r="BG1895" s="419"/>
      <c r="BH1895" s="419"/>
      <c r="BJ1895" s="419"/>
      <c r="BK1895" s="419"/>
      <c r="BL1895" s="419"/>
      <c r="BN1895" s="419"/>
      <c r="BO1895" s="419"/>
      <c r="BP1895" s="419"/>
      <c r="BR1895" s="419"/>
      <c r="BS1895" s="419"/>
      <c r="BT1895" s="419"/>
      <c r="BV1895" s="419"/>
      <c r="BW1895" s="419"/>
      <c r="BX1895" s="397"/>
      <c r="BZ1895" s="449"/>
      <c r="CB1895" s="419"/>
      <c r="CC1895" s="419"/>
      <c r="CD1895" s="419"/>
      <c r="CF1895" s="419"/>
      <c r="CG1895" s="419"/>
      <c r="CH1895" s="419"/>
    </row>
    <row r="1896" spans="3:86" ht="21" thickBot="1">
      <c r="C1896" s="425"/>
      <c r="P1896" s="431"/>
      <c r="R1896" s="419"/>
      <c r="S1896" s="446"/>
      <c r="T1896" s="419"/>
      <c r="V1896" s="196"/>
      <c r="W1896" s="419"/>
      <c r="X1896" s="419"/>
      <c r="Z1896" s="419"/>
      <c r="AA1896" s="419"/>
      <c r="AB1896" s="419"/>
      <c r="AD1896" s="419"/>
      <c r="AE1896" s="419"/>
      <c r="AF1896" s="419"/>
      <c r="AH1896" s="419"/>
      <c r="AI1896" s="419"/>
      <c r="AJ1896" s="419"/>
      <c r="AL1896" s="419"/>
      <c r="AM1896" s="419"/>
      <c r="AN1896" s="403"/>
      <c r="AO1896" s="419"/>
      <c r="AP1896" s="419"/>
      <c r="AQ1896" s="419"/>
      <c r="AR1896" s="419"/>
      <c r="AS1896" s="419"/>
      <c r="AT1896" s="419"/>
      <c r="AU1896" s="419"/>
      <c r="AV1896" s="419"/>
      <c r="AX1896" s="419"/>
      <c r="AY1896" s="419"/>
      <c r="AZ1896" s="419"/>
      <c r="BB1896" s="419"/>
      <c r="BC1896" s="419"/>
      <c r="BD1896" s="419"/>
      <c r="BF1896" s="419"/>
      <c r="BG1896" s="419"/>
      <c r="BH1896" s="419"/>
      <c r="BJ1896" s="419"/>
      <c r="BK1896" s="419"/>
      <c r="BL1896" s="419"/>
      <c r="BN1896" s="419"/>
      <c r="BO1896" s="419"/>
      <c r="BP1896" s="419"/>
      <c r="BR1896" s="419"/>
      <c r="BS1896" s="419"/>
      <c r="BT1896" s="419"/>
      <c r="BV1896" s="419"/>
      <c r="BW1896" s="419"/>
      <c r="BX1896" s="397"/>
      <c r="BZ1896" s="449"/>
      <c r="CB1896" s="419"/>
      <c r="CC1896" s="419"/>
      <c r="CD1896" s="419"/>
      <c r="CF1896" s="419"/>
      <c r="CG1896" s="419"/>
      <c r="CH1896" s="419"/>
    </row>
    <row r="1897" spans="3:86" ht="21" thickBot="1">
      <c r="C1897" s="425"/>
      <c r="P1897" s="431"/>
      <c r="R1897" s="419"/>
      <c r="S1897" s="446"/>
      <c r="T1897" s="419"/>
      <c r="V1897" s="196"/>
      <c r="W1897" s="419"/>
      <c r="X1897" s="419"/>
      <c r="Z1897" s="419"/>
      <c r="AA1897" s="419"/>
      <c r="AB1897" s="419"/>
      <c r="AD1897" s="419"/>
      <c r="AE1897" s="419"/>
      <c r="AF1897" s="419"/>
      <c r="AH1897" s="419"/>
      <c r="AI1897" s="419"/>
      <c r="AJ1897" s="419"/>
      <c r="AL1897" s="419"/>
      <c r="AM1897" s="419"/>
      <c r="AN1897" s="403"/>
      <c r="AO1897" s="419"/>
      <c r="AP1897" s="419"/>
      <c r="AQ1897" s="419"/>
      <c r="AR1897" s="419"/>
      <c r="AS1897" s="419"/>
      <c r="AT1897" s="419"/>
      <c r="AU1897" s="419"/>
      <c r="AV1897" s="419"/>
      <c r="AX1897" s="419"/>
      <c r="AY1897" s="419"/>
      <c r="AZ1897" s="419"/>
      <c r="BB1897" s="419"/>
      <c r="BC1897" s="419"/>
      <c r="BD1897" s="419"/>
      <c r="BF1897" s="419"/>
      <c r="BG1897" s="419"/>
      <c r="BH1897" s="419"/>
      <c r="BJ1897" s="419"/>
      <c r="BK1897" s="419"/>
      <c r="BL1897" s="419"/>
      <c r="BN1897" s="419"/>
      <c r="BO1897" s="419"/>
      <c r="BP1897" s="419"/>
      <c r="BR1897" s="419"/>
      <c r="BS1897" s="419"/>
      <c r="BT1897" s="419"/>
      <c r="BV1897" s="419"/>
      <c r="BW1897" s="419"/>
      <c r="BX1897" s="397"/>
      <c r="BZ1897" s="449"/>
      <c r="CB1897" s="419"/>
      <c r="CC1897" s="419"/>
      <c r="CD1897" s="419"/>
      <c r="CF1897" s="419"/>
      <c r="CG1897" s="419"/>
      <c r="CH1897" s="419"/>
    </row>
    <row r="1898" spans="3:86" ht="21" thickBot="1">
      <c r="C1898" s="425"/>
      <c r="P1898" s="431"/>
      <c r="R1898" s="419"/>
      <c r="S1898" s="446"/>
      <c r="T1898" s="419"/>
      <c r="V1898" s="196"/>
      <c r="W1898" s="419"/>
      <c r="X1898" s="419"/>
      <c r="Z1898" s="419"/>
      <c r="AA1898" s="419"/>
      <c r="AB1898" s="419"/>
      <c r="AD1898" s="419"/>
      <c r="AE1898" s="419"/>
      <c r="AF1898" s="419"/>
      <c r="AH1898" s="419"/>
      <c r="AI1898" s="419"/>
      <c r="AJ1898" s="419"/>
      <c r="AL1898" s="419"/>
      <c r="AM1898" s="419"/>
      <c r="AN1898" s="403"/>
      <c r="AO1898" s="419"/>
      <c r="AP1898" s="419"/>
      <c r="AQ1898" s="419"/>
      <c r="AR1898" s="419"/>
      <c r="AS1898" s="419"/>
      <c r="AT1898" s="419"/>
      <c r="AU1898" s="419"/>
      <c r="AV1898" s="419"/>
      <c r="AX1898" s="419"/>
      <c r="AY1898" s="419"/>
      <c r="AZ1898" s="419"/>
      <c r="BB1898" s="419"/>
      <c r="BC1898" s="419"/>
      <c r="BD1898" s="419"/>
      <c r="BF1898" s="419"/>
      <c r="BG1898" s="419"/>
      <c r="BH1898" s="419"/>
      <c r="BJ1898" s="419"/>
      <c r="BK1898" s="419"/>
      <c r="BL1898" s="419"/>
      <c r="BN1898" s="419"/>
      <c r="BO1898" s="419"/>
      <c r="BP1898" s="419"/>
      <c r="BR1898" s="419"/>
      <c r="BS1898" s="419"/>
      <c r="BT1898" s="419"/>
      <c r="BV1898" s="419"/>
      <c r="BW1898" s="419"/>
      <c r="BX1898" s="397"/>
      <c r="BZ1898" s="449"/>
      <c r="CB1898" s="419"/>
      <c r="CC1898" s="419"/>
      <c r="CD1898" s="419"/>
      <c r="CF1898" s="419"/>
      <c r="CG1898" s="419"/>
      <c r="CH1898" s="419"/>
    </row>
    <row r="1899" spans="3:86" ht="21" thickBot="1">
      <c r="C1899" s="425"/>
      <c r="P1899" s="431"/>
      <c r="R1899" s="419"/>
      <c r="S1899" s="446"/>
      <c r="T1899" s="419"/>
      <c r="V1899" s="196"/>
      <c r="W1899" s="419"/>
      <c r="X1899" s="419"/>
      <c r="Z1899" s="419"/>
      <c r="AA1899" s="419"/>
      <c r="AB1899" s="419"/>
      <c r="AD1899" s="419"/>
      <c r="AE1899" s="419"/>
      <c r="AF1899" s="419"/>
      <c r="AH1899" s="419"/>
      <c r="AI1899" s="419"/>
      <c r="AJ1899" s="419"/>
      <c r="AL1899" s="419"/>
      <c r="AM1899" s="419"/>
      <c r="AN1899" s="403"/>
      <c r="AO1899" s="419"/>
      <c r="AP1899" s="419"/>
      <c r="AQ1899" s="419"/>
      <c r="AR1899" s="419"/>
      <c r="AS1899" s="419"/>
      <c r="AT1899" s="419"/>
      <c r="AU1899" s="419"/>
      <c r="AV1899" s="419"/>
      <c r="AX1899" s="419"/>
      <c r="AY1899" s="419"/>
      <c r="AZ1899" s="419"/>
      <c r="BB1899" s="419"/>
      <c r="BC1899" s="419"/>
      <c r="BD1899" s="419"/>
      <c r="BF1899" s="419"/>
      <c r="BG1899" s="419"/>
      <c r="BH1899" s="419"/>
      <c r="BJ1899" s="419"/>
      <c r="BK1899" s="419"/>
      <c r="BL1899" s="419"/>
      <c r="BN1899" s="419"/>
      <c r="BO1899" s="419"/>
      <c r="BP1899" s="419"/>
      <c r="BR1899" s="419"/>
      <c r="BS1899" s="419"/>
      <c r="BT1899" s="419"/>
      <c r="BV1899" s="419"/>
      <c r="BW1899" s="419"/>
      <c r="BX1899" s="397"/>
      <c r="BZ1899" s="449"/>
      <c r="CB1899" s="419"/>
      <c r="CC1899" s="419"/>
      <c r="CD1899" s="419"/>
      <c r="CF1899" s="419"/>
      <c r="CG1899" s="419"/>
      <c r="CH1899" s="419"/>
    </row>
    <row r="1900" spans="3:86" ht="21" thickBot="1">
      <c r="C1900" s="425"/>
      <c r="P1900" s="431"/>
      <c r="R1900" s="419"/>
      <c r="S1900" s="446"/>
      <c r="T1900" s="419"/>
      <c r="V1900" s="196"/>
      <c r="W1900" s="419"/>
      <c r="X1900" s="419"/>
      <c r="Z1900" s="419"/>
      <c r="AA1900" s="419"/>
      <c r="AB1900" s="419"/>
      <c r="AD1900" s="419"/>
      <c r="AE1900" s="419"/>
      <c r="AF1900" s="419"/>
      <c r="AH1900" s="419"/>
      <c r="AI1900" s="419"/>
      <c r="AJ1900" s="419"/>
      <c r="AL1900" s="419"/>
      <c r="AM1900" s="419"/>
      <c r="AN1900" s="403"/>
      <c r="AO1900" s="419"/>
      <c r="AP1900" s="419"/>
      <c r="AQ1900" s="419"/>
      <c r="AR1900" s="419"/>
      <c r="AS1900" s="419"/>
      <c r="AT1900" s="419"/>
      <c r="AU1900" s="419"/>
      <c r="AV1900" s="419"/>
      <c r="AX1900" s="419"/>
      <c r="AY1900" s="419"/>
      <c r="AZ1900" s="419"/>
      <c r="BB1900" s="419"/>
      <c r="BC1900" s="419"/>
      <c r="BD1900" s="419"/>
      <c r="BF1900" s="419"/>
      <c r="BG1900" s="419"/>
      <c r="BH1900" s="419"/>
      <c r="BJ1900" s="419"/>
      <c r="BK1900" s="419"/>
      <c r="BL1900" s="419"/>
      <c r="BN1900" s="419"/>
      <c r="BO1900" s="419"/>
      <c r="BP1900" s="419"/>
      <c r="BR1900" s="419"/>
      <c r="BS1900" s="419"/>
      <c r="BT1900" s="419"/>
      <c r="BV1900" s="419"/>
      <c r="BW1900" s="419"/>
      <c r="BX1900" s="397"/>
      <c r="BZ1900" s="449"/>
      <c r="CB1900" s="419"/>
      <c r="CC1900" s="419"/>
      <c r="CD1900" s="419"/>
      <c r="CF1900" s="419"/>
      <c r="CG1900" s="419"/>
      <c r="CH1900" s="419"/>
    </row>
    <row r="1901" spans="3:86" ht="21" thickBot="1">
      <c r="C1901" s="425"/>
      <c r="P1901" s="431"/>
      <c r="R1901" s="419"/>
      <c r="S1901" s="446"/>
      <c r="T1901" s="419"/>
      <c r="V1901" s="196"/>
      <c r="W1901" s="419"/>
      <c r="X1901" s="419"/>
      <c r="Z1901" s="419"/>
      <c r="AA1901" s="419"/>
      <c r="AB1901" s="419"/>
      <c r="AD1901" s="419"/>
      <c r="AE1901" s="419"/>
      <c r="AF1901" s="419"/>
      <c r="AH1901" s="419"/>
      <c r="AI1901" s="419"/>
      <c r="AJ1901" s="419"/>
      <c r="AL1901" s="419"/>
      <c r="AM1901" s="419"/>
      <c r="AN1901" s="403"/>
      <c r="AO1901" s="419"/>
      <c r="AP1901" s="419"/>
      <c r="AQ1901" s="419"/>
      <c r="AR1901" s="419"/>
      <c r="AS1901" s="419"/>
      <c r="AT1901" s="419"/>
      <c r="AU1901" s="419"/>
      <c r="AV1901" s="419"/>
      <c r="AX1901" s="419"/>
      <c r="AY1901" s="419"/>
      <c r="AZ1901" s="419"/>
      <c r="BB1901" s="419"/>
      <c r="BC1901" s="419"/>
      <c r="BD1901" s="419"/>
      <c r="BF1901" s="419"/>
      <c r="BG1901" s="419"/>
      <c r="BH1901" s="419"/>
      <c r="BJ1901" s="419"/>
      <c r="BK1901" s="419"/>
      <c r="BL1901" s="419"/>
      <c r="BN1901" s="419"/>
      <c r="BO1901" s="419"/>
      <c r="BP1901" s="419"/>
      <c r="BR1901" s="419"/>
      <c r="BS1901" s="419"/>
      <c r="BT1901" s="419"/>
      <c r="BV1901" s="419"/>
      <c r="BW1901" s="419"/>
      <c r="BX1901" s="397"/>
      <c r="BZ1901" s="449"/>
      <c r="CB1901" s="419"/>
      <c r="CC1901" s="419"/>
      <c r="CD1901" s="419"/>
      <c r="CF1901" s="419"/>
      <c r="CG1901" s="419"/>
      <c r="CH1901" s="419"/>
    </row>
    <row r="1902" spans="3:86" ht="21" thickBot="1">
      <c r="C1902" s="425"/>
      <c r="P1902" s="431"/>
      <c r="R1902" s="419"/>
      <c r="S1902" s="446"/>
      <c r="T1902" s="419"/>
      <c r="V1902" s="196"/>
      <c r="W1902" s="419"/>
      <c r="X1902" s="419"/>
      <c r="Z1902" s="419"/>
      <c r="AA1902" s="419"/>
      <c r="AB1902" s="419"/>
      <c r="AD1902" s="419"/>
      <c r="AE1902" s="419"/>
      <c r="AF1902" s="419"/>
      <c r="AH1902" s="419"/>
      <c r="AI1902" s="419"/>
      <c r="AJ1902" s="419"/>
      <c r="AL1902" s="419"/>
      <c r="AM1902" s="419"/>
      <c r="AN1902" s="403"/>
      <c r="AO1902" s="419"/>
      <c r="AP1902" s="419"/>
      <c r="AQ1902" s="419"/>
      <c r="AR1902" s="419"/>
      <c r="AS1902" s="419"/>
      <c r="AT1902" s="419"/>
      <c r="AU1902" s="419"/>
      <c r="AV1902" s="419"/>
      <c r="AX1902" s="419"/>
      <c r="AY1902" s="419"/>
      <c r="AZ1902" s="419"/>
      <c r="BB1902" s="419"/>
      <c r="BC1902" s="419"/>
      <c r="BD1902" s="419"/>
      <c r="BF1902" s="419"/>
      <c r="BG1902" s="419"/>
      <c r="BH1902" s="419"/>
      <c r="BJ1902" s="419"/>
      <c r="BK1902" s="419"/>
      <c r="BL1902" s="419"/>
      <c r="BN1902" s="419"/>
      <c r="BO1902" s="419"/>
      <c r="BP1902" s="419"/>
      <c r="BR1902" s="419"/>
      <c r="BS1902" s="419"/>
      <c r="BT1902" s="419"/>
      <c r="BV1902" s="419"/>
      <c r="BW1902" s="419"/>
      <c r="BX1902" s="397"/>
      <c r="BZ1902" s="449"/>
      <c r="CB1902" s="419"/>
      <c r="CC1902" s="419"/>
      <c r="CD1902" s="419"/>
      <c r="CF1902" s="419"/>
      <c r="CG1902" s="419"/>
      <c r="CH1902" s="419"/>
    </row>
    <row r="1903" spans="3:86" ht="21" thickBot="1">
      <c r="C1903" s="425"/>
      <c r="P1903" s="431"/>
      <c r="R1903" s="419"/>
      <c r="S1903" s="446"/>
      <c r="T1903" s="419"/>
      <c r="V1903" s="196"/>
      <c r="W1903" s="419"/>
      <c r="X1903" s="419"/>
      <c r="Z1903" s="419"/>
      <c r="AA1903" s="419"/>
      <c r="AB1903" s="419"/>
      <c r="AD1903" s="419"/>
      <c r="AE1903" s="419"/>
      <c r="AF1903" s="419"/>
      <c r="AH1903" s="419"/>
      <c r="AI1903" s="419"/>
      <c r="AJ1903" s="419"/>
      <c r="AL1903" s="419"/>
      <c r="AM1903" s="419"/>
      <c r="AN1903" s="403"/>
      <c r="AO1903" s="419"/>
      <c r="AP1903" s="419"/>
      <c r="AQ1903" s="419"/>
      <c r="AR1903" s="419"/>
      <c r="AS1903" s="419"/>
      <c r="AT1903" s="419"/>
      <c r="AU1903" s="419"/>
      <c r="AV1903" s="419"/>
      <c r="AX1903" s="419"/>
      <c r="AY1903" s="419"/>
      <c r="AZ1903" s="419"/>
      <c r="BB1903" s="419"/>
      <c r="BC1903" s="419"/>
      <c r="BD1903" s="419"/>
      <c r="BF1903" s="419"/>
      <c r="BG1903" s="419"/>
      <c r="BH1903" s="419"/>
      <c r="BJ1903" s="419"/>
      <c r="BK1903" s="419"/>
      <c r="BL1903" s="419"/>
      <c r="BN1903" s="419"/>
      <c r="BO1903" s="419"/>
      <c r="BP1903" s="419"/>
      <c r="BR1903" s="419"/>
      <c r="BS1903" s="419"/>
      <c r="BT1903" s="419"/>
      <c r="BV1903" s="419"/>
      <c r="BW1903" s="419"/>
      <c r="BX1903" s="397"/>
      <c r="BZ1903" s="449"/>
      <c r="CB1903" s="419"/>
      <c r="CC1903" s="419"/>
      <c r="CD1903" s="419"/>
      <c r="CF1903" s="419"/>
      <c r="CG1903" s="419"/>
      <c r="CH1903" s="419"/>
    </row>
    <row r="1904" spans="3:86" ht="21" thickBot="1">
      <c r="C1904" s="425"/>
      <c r="P1904" s="431"/>
      <c r="R1904" s="419"/>
      <c r="S1904" s="446"/>
      <c r="T1904" s="419"/>
      <c r="V1904" s="196"/>
      <c r="W1904" s="419"/>
      <c r="X1904" s="419"/>
      <c r="Z1904" s="419"/>
      <c r="AA1904" s="419"/>
      <c r="AB1904" s="419"/>
      <c r="AD1904" s="419"/>
      <c r="AE1904" s="419"/>
      <c r="AF1904" s="419"/>
      <c r="AH1904" s="419"/>
      <c r="AI1904" s="419"/>
      <c r="AJ1904" s="419"/>
      <c r="AL1904" s="419"/>
      <c r="AM1904" s="419"/>
      <c r="AN1904" s="403"/>
      <c r="AO1904" s="419"/>
      <c r="AP1904" s="419"/>
      <c r="AQ1904" s="419"/>
      <c r="AR1904" s="419"/>
      <c r="AS1904" s="419"/>
      <c r="AT1904" s="419"/>
      <c r="AU1904" s="419"/>
      <c r="AV1904" s="419"/>
      <c r="AX1904" s="419"/>
      <c r="AY1904" s="419"/>
      <c r="AZ1904" s="419"/>
      <c r="BB1904" s="419"/>
      <c r="BC1904" s="419"/>
      <c r="BD1904" s="419"/>
      <c r="BF1904" s="419"/>
      <c r="BG1904" s="419"/>
      <c r="BH1904" s="419"/>
      <c r="BJ1904" s="419"/>
      <c r="BK1904" s="419"/>
      <c r="BL1904" s="419"/>
      <c r="BN1904" s="419"/>
      <c r="BO1904" s="419"/>
      <c r="BP1904" s="419"/>
      <c r="BR1904" s="419"/>
      <c r="BS1904" s="419"/>
      <c r="BT1904" s="419"/>
      <c r="BV1904" s="419"/>
      <c r="BW1904" s="419"/>
      <c r="BX1904" s="397"/>
      <c r="BZ1904" s="449"/>
      <c r="CB1904" s="419"/>
      <c r="CC1904" s="419"/>
      <c r="CD1904" s="419"/>
      <c r="CF1904" s="419"/>
      <c r="CG1904" s="419"/>
      <c r="CH1904" s="419"/>
    </row>
    <row r="1905" spans="3:86" ht="21" thickBot="1">
      <c r="C1905" s="425"/>
      <c r="P1905" s="431"/>
      <c r="R1905" s="419"/>
      <c r="S1905" s="446"/>
      <c r="T1905" s="419"/>
      <c r="V1905" s="196"/>
      <c r="W1905" s="419"/>
      <c r="X1905" s="419"/>
      <c r="Z1905" s="419"/>
      <c r="AA1905" s="419"/>
      <c r="AB1905" s="419"/>
      <c r="AD1905" s="419"/>
      <c r="AE1905" s="419"/>
      <c r="AF1905" s="419"/>
      <c r="AH1905" s="419"/>
      <c r="AI1905" s="419"/>
      <c r="AJ1905" s="419"/>
      <c r="AL1905" s="419"/>
      <c r="AM1905" s="419"/>
      <c r="AN1905" s="403"/>
      <c r="AO1905" s="419"/>
      <c r="AP1905" s="419"/>
      <c r="AQ1905" s="419"/>
      <c r="AR1905" s="419"/>
      <c r="AS1905" s="419"/>
      <c r="AT1905" s="419"/>
      <c r="AU1905" s="419"/>
      <c r="AV1905" s="419"/>
      <c r="AX1905" s="419"/>
      <c r="AY1905" s="419"/>
      <c r="AZ1905" s="419"/>
      <c r="BB1905" s="419"/>
      <c r="BC1905" s="419"/>
      <c r="BD1905" s="419"/>
      <c r="BF1905" s="419"/>
      <c r="BG1905" s="419"/>
      <c r="BH1905" s="419"/>
      <c r="BJ1905" s="419"/>
      <c r="BK1905" s="419"/>
      <c r="BL1905" s="419"/>
      <c r="BN1905" s="419"/>
      <c r="BO1905" s="419"/>
      <c r="BP1905" s="419"/>
      <c r="BR1905" s="419"/>
      <c r="BS1905" s="419"/>
      <c r="BT1905" s="419"/>
      <c r="BV1905" s="419"/>
      <c r="BW1905" s="419"/>
      <c r="BX1905" s="397"/>
      <c r="BZ1905" s="449"/>
      <c r="CB1905" s="419"/>
      <c r="CC1905" s="419"/>
      <c r="CD1905" s="419"/>
      <c r="CF1905" s="419"/>
      <c r="CG1905" s="419"/>
      <c r="CH1905" s="419"/>
    </row>
    <row r="1906" spans="3:86" ht="21" thickBot="1">
      <c r="C1906" s="425"/>
      <c r="P1906" s="431"/>
      <c r="R1906" s="419"/>
      <c r="S1906" s="446"/>
      <c r="T1906" s="419"/>
      <c r="V1906" s="196"/>
      <c r="W1906" s="419"/>
      <c r="X1906" s="419"/>
      <c r="Z1906" s="419"/>
      <c r="AA1906" s="419"/>
      <c r="AB1906" s="419"/>
      <c r="AD1906" s="419"/>
      <c r="AE1906" s="419"/>
      <c r="AF1906" s="419"/>
      <c r="AH1906" s="419"/>
      <c r="AI1906" s="419"/>
      <c r="AJ1906" s="419"/>
      <c r="AL1906" s="419"/>
      <c r="AM1906" s="419"/>
      <c r="AN1906" s="403"/>
      <c r="AO1906" s="419"/>
      <c r="AP1906" s="419"/>
      <c r="AQ1906" s="419"/>
      <c r="AR1906" s="419"/>
      <c r="AS1906" s="419"/>
      <c r="AT1906" s="419"/>
      <c r="AU1906" s="419"/>
      <c r="AV1906" s="419"/>
      <c r="AX1906" s="419"/>
      <c r="AY1906" s="419"/>
      <c r="AZ1906" s="419"/>
      <c r="BB1906" s="419"/>
      <c r="BC1906" s="419"/>
      <c r="BD1906" s="419"/>
      <c r="BF1906" s="419"/>
      <c r="BG1906" s="419"/>
      <c r="BH1906" s="419"/>
      <c r="BJ1906" s="419"/>
      <c r="BK1906" s="419"/>
      <c r="BL1906" s="419"/>
      <c r="BN1906" s="419"/>
      <c r="BO1906" s="419"/>
      <c r="BP1906" s="419"/>
      <c r="BR1906" s="419"/>
      <c r="BS1906" s="419"/>
      <c r="BT1906" s="419"/>
      <c r="BV1906" s="419"/>
      <c r="BW1906" s="419"/>
      <c r="BX1906" s="397"/>
      <c r="BZ1906" s="449"/>
      <c r="CB1906" s="419"/>
      <c r="CC1906" s="419"/>
      <c r="CD1906" s="419"/>
      <c r="CF1906" s="419"/>
      <c r="CG1906" s="419"/>
      <c r="CH1906" s="419"/>
    </row>
    <row r="1907" spans="3:86" ht="21" thickBot="1">
      <c r="C1907" s="425"/>
      <c r="P1907" s="431"/>
      <c r="R1907" s="419"/>
      <c r="S1907" s="446"/>
      <c r="T1907" s="419"/>
      <c r="V1907" s="196"/>
      <c r="W1907" s="419"/>
      <c r="X1907" s="419"/>
      <c r="Z1907" s="419"/>
      <c r="AA1907" s="419"/>
      <c r="AB1907" s="419"/>
      <c r="AD1907" s="419"/>
      <c r="AE1907" s="419"/>
      <c r="AF1907" s="419"/>
      <c r="AH1907" s="419"/>
      <c r="AI1907" s="419"/>
      <c r="AJ1907" s="419"/>
      <c r="AL1907" s="419"/>
      <c r="AM1907" s="419"/>
      <c r="AN1907" s="403"/>
      <c r="AO1907" s="419"/>
      <c r="AP1907" s="419"/>
      <c r="AQ1907" s="419"/>
      <c r="AR1907" s="419"/>
      <c r="AS1907" s="419"/>
      <c r="AT1907" s="419"/>
      <c r="AU1907" s="419"/>
      <c r="AV1907" s="419"/>
      <c r="AX1907" s="419"/>
      <c r="AY1907" s="419"/>
      <c r="AZ1907" s="419"/>
      <c r="BB1907" s="419"/>
      <c r="BC1907" s="419"/>
      <c r="BD1907" s="419"/>
      <c r="BF1907" s="419"/>
      <c r="BG1907" s="419"/>
      <c r="BH1907" s="419"/>
      <c r="BJ1907" s="419"/>
      <c r="BK1907" s="419"/>
      <c r="BL1907" s="419"/>
      <c r="BN1907" s="419"/>
      <c r="BO1907" s="419"/>
      <c r="BP1907" s="419"/>
      <c r="BR1907" s="419"/>
      <c r="BS1907" s="419"/>
      <c r="BT1907" s="419"/>
      <c r="BV1907" s="419"/>
      <c r="BW1907" s="419"/>
      <c r="BX1907" s="397"/>
      <c r="BZ1907" s="449"/>
      <c r="CB1907" s="419"/>
      <c r="CC1907" s="419"/>
      <c r="CD1907" s="419"/>
      <c r="CF1907" s="419"/>
      <c r="CG1907" s="419"/>
      <c r="CH1907" s="419"/>
    </row>
    <row r="1908" spans="3:86" ht="21" thickBot="1">
      <c r="C1908" s="425"/>
      <c r="P1908" s="431"/>
      <c r="R1908" s="419"/>
      <c r="S1908" s="446"/>
      <c r="T1908" s="419"/>
      <c r="V1908" s="196"/>
      <c r="W1908" s="419"/>
      <c r="X1908" s="419"/>
      <c r="Z1908" s="419"/>
      <c r="AA1908" s="419"/>
      <c r="AB1908" s="419"/>
      <c r="AD1908" s="419"/>
      <c r="AE1908" s="419"/>
      <c r="AF1908" s="419"/>
      <c r="AH1908" s="419"/>
      <c r="AI1908" s="419"/>
      <c r="AJ1908" s="419"/>
      <c r="AL1908" s="419"/>
      <c r="AM1908" s="419"/>
      <c r="AN1908" s="403"/>
      <c r="AO1908" s="419"/>
      <c r="AP1908" s="419"/>
      <c r="AQ1908" s="419"/>
      <c r="AR1908" s="419"/>
      <c r="AS1908" s="419"/>
      <c r="AT1908" s="419"/>
      <c r="AU1908" s="419"/>
      <c r="AV1908" s="419"/>
      <c r="AX1908" s="419"/>
      <c r="AY1908" s="419"/>
      <c r="AZ1908" s="419"/>
      <c r="BB1908" s="419"/>
      <c r="BC1908" s="419"/>
      <c r="BD1908" s="419"/>
      <c r="BF1908" s="419"/>
      <c r="BG1908" s="419"/>
      <c r="BH1908" s="419"/>
      <c r="BJ1908" s="419"/>
      <c r="BK1908" s="419"/>
      <c r="BL1908" s="419"/>
      <c r="BN1908" s="419"/>
      <c r="BO1908" s="419"/>
      <c r="BP1908" s="419"/>
      <c r="BR1908" s="419"/>
      <c r="BS1908" s="419"/>
      <c r="BT1908" s="419"/>
      <c r="BV1908" s="419"/>
      <c r="BW1908" s="419"/>
      <c r="BX1908" s="397"/>
      <c r="BZ1908" s="449"/>
      <c r="CB1908" s="419"/>
      <c r="CC1908" s="419"/>
      <c r="CD1908" s="419"/>
      <c r="CF1908" s="419"/>
      <c r="CG1908" s="419"/>
      <c r="CH1908" s="419"/>
    </row>
    <row r="1909" spans="3:86" ht="21" thickBot="1">
      <c r="C1909" s="425"/>
      <c r="P1909" s="431"/>
      <c r="R1909" s="419"/>
      <c r="S1909" s="446"/>
      <c r="T1909" s="419"/>
      <c r="V1909" s="196"/>
      <c r="W1909" s="419"/>
      <c r="X1909" s="419"/>
      <c r="Z1909" s="419"/>
      <c r="AA1909" s="419"/>
      <c r="AB1909" s="419"/>
      <c r="AD1909" s="419"/>
      <c r="AE1909" s="419"/>
      <c r="AF1909" s="419"/>
      <c r="AH1909" s="419"/>
      <c r="AI1909" s="419"/>
      <c r="AJ1909" s="419"/>
      <c r="AL1909" s="419"/>
      <c r="AM1909" s="419"/>
      <c r="AN1909" s="403"/>
      <c r="AO1909" s="419"/>
      <c r="AP1909" s="419"/>
      <c r="AQ1909" s="419"/>
      <c r="AR1909" s="419"/>
      <c r="AS1909" s="419"/>
      <c r="AT1909" s="419"/>
      <c r="AU1909" s="419"/>
      <c r="AV1909" s="419"/>
      <c r="AX1909" s="419"/>
      <c r="AY1909" s="419"/>
      <c r="AZ1909" s="419"/>
      <c r="BB1909" s="419"/>
      <c r="BC1909" s="419"/>
      <c r="BD1909" s="419"/>
      <c r="BF1909" s="419"/>
      <c r="BG1909" s="419"/>
      <c r="BH1909" s="419"/>
      <c r="BJ1909" s="419"/>
      <c r="BK1909" s="419"/>
      <c r="BL1909" s="419"/>
      <c r="BN1909" s="419"/>
      <c r="BO1909" s="419"/>
      <c r="BP1909" s="419"/>
      <c r="BR1909" s="419"/>
      <c r="BS1909" s="419"/>
      <c r="BT1909" s="419"/>
      <c r="BV1909" s="419"/>
      <c r="BW1909" s="419"/>
      <c r="BX1909" s="397"/>
      <c r="BZ1909" s="449"/>
      <c r="CB1909" s="419"/>
      <c r="CC1909" s="419"/>
      <c r="CD1909" s="419"/>
      <c r="CF1909" s="419"/>
      <c r="CG1909" s="419"/>
      <c r="CH1909" s="419"/>
    </row>
    <row r="1910" spans="3:86" ht="21" thickBot="1">
      <c r="C1910" s="425"/>
      <c r="P1910" s="431"/>
      <c r="R1910" s="419"/>
      <c r="S1910" s="446"/>
      <c r="T1910" s="419"/>
      <c r="V1910" s="196"/>
      <c r="W1910" s="419"/>
      <c r="X1910" s="419"/>
      <c r="Z1910" s="419"/>
      <c r="AA1910" s="419"/>
      <c r="AB1910" s="419"/>
      <c r="AD1910" s="419"/>
      <c r="AE1910" s="419"/>
      <c r="AF1910" s="419"/>
      <c r="AH1910" s="419"/>
      <c r="AI1910" s="419"/>
      <c r="AJ1910" s="419"/>
      <c r="AL1910" s="419"/>
      <c r="AM1910" s="419"/>
      <c r="AN1910" s="403"/>
      <c r="AO1910" s="419"/>
      <c r="AP1910" s="419"/>
      <c r="AQ1910" s="419"/>
      <c r="AR1910" s="419"/>
      <c r="AS1910" s="419"/>
      <c r="AT1910" s="419"/>
      <c r="AU1910" s="419"/>
      <c r="AV1910" s="419"/>
      <c r="AX1910" s="419"/>
      <c r="AY1910" s="419"/>
      <c r="AZ1910" s="419"/>
      <c r="BB1910" s="419"/>
      <c r="BC1910" s="419"/>
      <c r="BD1910" s="419"/>
      <c r="BF1910" s="419"/>
      <c r="BG1910" s="419"/>
      <c r="BH1910" s="419"/>
      <c r="BJ1910" s="419"/>
      <c r="BK1910" s="419"/>
      <c r="BL1910" s="419"/>
      <c r="BN1910" s="419"/>
      <c r="BO1910" s="419"/>
      <c r="BP1910" s="419"/>
      <c r="BR1910" s="419"/>
      <c r="BS1910" s="419"/>
      <c r="BT1910" s="419"/>
      <c r="BV1910" s="419"/>
      <c r="BW1910" s="419"/>
      <c r="BX1910" s="397"/>
      <c r="BZ1910" s="449"/>
      <c r="CB1910" s="419"/>
      <c r="CC1910" s="419"/>
      <c r="CD1910" s="419"/>
      <c r="CF1910" s="419"/>
      <c r="CG1910" s="419"/>
      <c r="CH1910" s="419"/>
    </row>
    <row r="1911" spans="3:86" ht="21" thickBot="1">
      <c r="C1911" s="425"/>
      <c r="P1911" s="431"/>
      <c r="R1911" s="419"/>
      <c r="S1911" s="446"/>
      <c r="T1911" s="419"/>
      <c r="V1911" s="196"/>
      <c r="W1911" s="419"/>
      <c r="X1911" s="419"/>
      <c r="Z1911" s="419"/>
      <c r="AA1911" s="419"/>
      <c r="AB1911" s="419"/>
      <c r="AD1911" s="419"/>
      <c r="AE1911" s="419"/>
      <c r="AF1911" s="419"/>
      <c r="AH1911" s="419"/>
      <c r="AI1911" s="419"/>
      <c r="AJ1911" s="419"/>
      <c r="AL1911" s="419"/>
      <c r="AM1911" s="419"/>
      <c r="AN1911" s="403"/>
      <c r="AO1911" s="419"/>
      <c r="AP1911" s="419"/>
      <c r="AQ1911" s="419"/>
      <c r="AR1911" s="419"/>
      <c r="AS1911" s="419"/>
      <c r="AT1911" s="419"/>
      <c r="AU1911" s="419"/>
      <c r="AV1911" s="419"/>
      <c r="AX1911" s="419"/>
      <c r="AY1911" s="419"/>
      <c r="AZ1911" s="419"/>
      <c r="BB1911" s="419"/>
      <c r="BC1911" s="419"/>
      <c r="BD1911" s="419"/>
      <c r="BF1911" s="419"/>
      <c r="BG1911" s="419"/>
      <c r="BH1911" s="419"/>
      <c r="BJ1911" s="419"/>
      <c r="BK1911" s="419"/>
      <c r="BL1911" s="419"/>
      <c r="BN1911" s="419"/>
      <c r="BO1911" s="419"/>
      <c r="BP1911" s="419"/>
      <c r="BR1911" s="419"/>
      <c r="BS1911" s="419"/>
      <c r="BT1911" s="419"/>
      <c r="BV1911" s="419"/>
      <c r="BW1911" s="419"/>
      <c r="BX1911" s="397"/>
      <c r="BZ1911" s="449"/>
      <c r="CB1911" s="419"/>
      <c r="CC1911" s="419"/>
      <c r="CD1911" s="419"/>
      <c r="CF1911" s="419"/>
      <c r="CG1911" s="419"/>
      <c r="CH1911" s="419"/>
    </row>
    <row r="1912" spans="3:86" ht="21" thickBot="1">
      <c r="C1912" s="425"/>
      <c r="P1912" s="431"/>
      <c r="R1912" s="419"/>
      <c r="S1912" s="446"/>
      <c r="T1912" s="419"/>
      <c r="V1912" s="196"/>
      <c r="W1912" s="419"/>
      <c r="X1912" s="419"/>
      <c r="Z1912" s="419"/>
      <c r="AA1912" s="419"/>
      <c r="AB1912" s="419"/>
      <c r="AD1912" s="419"/>
      <c r="AE1912" s="419"/>
      <c r="AF1912" s="419"/>
      <c r="AH1912" s="419"/>
      <c r="AI1912" s="419"/>
      <c r="AJ1912" s="419"/>
      <c r="AL1912" s="419"/>
      <c r="AM1912" s="419"/>
      <c r="AN1912" s="403"/>
      <c r="AO1912" s="419"/>
      <c r="AP1912" s="419"/>
      <c r="AQ1912" s="419"/>
      <c r="AR1912" s="419"/>
      <c r="AS1912" s="419"/>
      <c r="AT1912" s="419"/>
      <c r="AU1912" s="419"/>
      <c r="AV1912" s="419"/>
      <c r="AX1912" s="419"/>
      <c r="AY1912" s="419"/>
      <c r="AZ1912" s="419"/>
      <c r="BB1912" s="419"/>
      <c r="BC1912" s="419"/>
      <c r="BD1912" s="419"/>
      <c r="BF1912" s="419"/>
      <c r="BG1912" s="419"/>
      <c r="BH1912" s="419"/>
      <c r="BJ1912" s="419"/>
      <c r="BK1912" s="419"/>
      <c r="BL1912" s="419"/>
      <c r="BN1912" s="419"/>
      <c r="BO1912" s="419"/>
      <c r="BP1912" s="419"/>
      <c r="BR1912" s="419"/>
      <c r="BS1912" s="419"/>
      <c r="BT1912" s="419"/>
      <c r="BV1912" s="419"/>
      <c r="BW1912" s="419"/>
      <c r="BX1912" s="397"/>
      <c r="BZ1912" s="449"/>
      <c r="CB1912" s="419"/>
      <c r="CC1912" s="419"/>
      <c r="CD1912" s="419"/>
      <c r="CF1912" s="419"/>
      <c r="CG1912" s="419"/>
      <c r="CH1912" s="419"/>
    </row>
    <row r="1913" spans="3:86" ht="21" thickBot="1">
      <c r="C1913" s="425"/>
      <c r="P1913" s="431"/>
      <c r="R1913" s="419"/>
      <c r="S1913" s="446"/>
      <c r="T1913" s="419"/>
      <c r="V1913" s="196"/>
      <c r="W1913" s="419"/>
      <c r="X1913" s="419"/>
      <c r="Z1913" s="419"/>
      <c r="AA1913" s="419"/>
      <c r="AB1913" s="419"/>
      <c r="AD1913" s="419"/>
      <c r="AE1913" s="419"/>
      <c r="AF1913" s="419"/>
      <c r="AH1913" s="419"/>
      <c r="AI1913" s="419"/>
      <c r="AJ1913" s="419"/>
      <c r="AL1913" s="419"/>
      <c r="AM1913" s="419"/>
      <c r="AN1913" s="403"/>
      <c r="AO1913" s="419"/>
      <c r="AP1913" s="419"/>
      <c r="AQ1913" s="419"/>
      <c r="AR1913" s="419"/>
      <c r="AS1913" s="419"/>
      <c r="AT1913" s="419"/>
      <c r="AU1913" s="419"/>
      <c r="AV1913" s="419"/>
      <c r="AX1913" s="419"/>
      <c r="AY1913" s="419"/>
      <c r="AZ1913" s="419"/>
      <c r="BB1913" s="419"/>
      <c r="BC1913" s="419"/>
      <c r="BD1913" s="419"/>
      <c r="BF1913" s="419"/>
      <c r="BG1913" s="419"/>
      <c r="BH1913" s="419"/>
      <c r="BJ1913" s="419"/>
      <c r="BK1913" s="419"/>
      <c r="BL1913" s="419"/>
      <c r="BN1913" s="419"/>
      <c r="BO1913" s="419"/>
      <c r="BP1913" s="419"/>
      <c r="BR1913" s="419"/>
      <c r="BS1913" s="419"/>
      <c r="BT1913" s="419"/>
      <c r="BV1913" s="419"/>
      <c r="BW1913" s="419"/>
      <c r="BX1913" s="397"/>
      <c r="BZ1913" s="449"/>
      <c r="CB1913" s="419"/>
      <c r="CC1913" s="419"/>
      <c r="CD1913" s="419"/>
      <c r="CF1913" s="419"/>
      <c r="CG1913" s="419"/>
      <c r="CH1913" s="419"/>
    </row>
    <row r="1914" spans="3:86" ht="21" thickBot="1">
      <c r="C1914" s="425"/>
      <c r="P1914" s="431"/>
      <c r="R1914" s="419"/>
      <c r="S1914" s="446"/>
      <c r="T1914" s="419"/>
      <c r="V1914" s="196"/>
      <c r="W1914" s="419"/>
      <c r="X1914" s="419"/>
      <c r="Z1914" s="419"/>
      <c r="AA1914" s="419"/>
      <c r="AB1914" s="419"/>
      <c r="AD1914" s="419"/>
      <c r="AE1914" s="419"/>
      <c r="AF1914" s="419"/>
      <c r="AH1914" s="419"/>
      <c r="AI1914" s="419"/>
      <c r="AJ1914" s="419"/>
      <c r="AL1914" s="419"/>
      <c r="AM1914" s="419"/>
      <c r="AN1914" s="403"/>
      <c r="AO1914" s="419"/>
      <c r="AP1914" s="419"/>
      <c r="AQ1914" s="419"/>
      <c r="AR1914" s="419"/>
      <c r="AS1914" s="419"/>
      <c r="AT1914" s="419"/>
      <c r="AU1914" s="419"/>
      <c r="AV1914" s="419"/>
      <c r="AX1914" s="419"/>
      <c r="AY1914" s="419"/>
      <c r="AZ1914" s="419"/>
      <c r="BB1914" s="419"/>
      <c r="BC1914" s="419"/>
      <c r="BD1914" s="419"/>
      <c r="BF1914" s="419"/>
      <c r="BG1914" s="419"/>
      <c r="BH1914" s="419"/>
      <c r="BJ1914" s="419"/>
      <c r="BK1914" s="419"/>
      <c r="BL1914" s="419"/>
      <c r="BN1914" s="419"/>
      <c r="BO1914" s="419"/>
      <c r="BP1914" s="419"/>
      <c r="BR1914" s="419"/>
      <c r="BS1914" s="419"/>
      <c r="BT1914" s="419"/>
      <c r="BV1914" s="419"/>
      <c r="BW1914" s="419"/>
      <c r="BX1914" s="397"/>
      <c r="BZ1914" s="449"/>
      <c r="CB1914" s="419"/>
      <c r="CC1914" s="419"/>
      <c r="CD1914" s="419"/>
      <c r="CF1914" s="419"/>
      <c r="CG1914" s="419"/>
      <c r="CH1914" s="419"/>
    </row>
    <row r="1915" spans="3:86" ht="21" thickBot="1">
      <c r="C1915" s="425"/>
      <c r="P1915" s="431"/>
      <c r="R1915" s="419"/>
      <c r="S1915" s="446"/>
      <c r="T1915" s="419"/>
      <c r="V1915" s="196"/>
      <c r="W1915" s="419"/>
      <c r="X1915" s="419"/>
      <c r="Z1915" s="419"/>
      <c r="AA1915" s="419"/>
      <c r="AB1915" s="419"/>
      <c r="AD1915" s="419"/>
      <c r="AE1915" s="419"/>
      <c r="AF1915" s="419"/>
      <c r="AH1915" s="419"/>
      <c r="AI1915" s="419"/>
      <c r="AJ1915" s="419"/>
      <c r="AL1915" s="419"/>
      <c r="AM1915" s="419"/>
      <c r="AN1915" s="403"/>
      <c r="AO1915" s="419"/>
      <c r="AP1915" s="419"/>
      <c r="AQ1915" s="419"/>
      <c r="AR1915" s="419"/>
      <c r="AS1915" s="419"/>
      <c r="AT1915" s="419"/>
      <c r="AU1915" s="419"/>
      <c r="AV1915" s="419"/>
      <c r="AX1915" s="419"/>
      <c r="AY1915" s="419"/>
      <c r="AZ1915" s="419"/>
      <c r="BB1915" s="419"/>
      <c r="BC1915" s="419"/>
      <c r="BD1915" s="419"/>
      <c r="BF1915" s="419"/>
      <c r="BG1915" s="419"/>
      <c r="BH1915" s="419"/>
      <c r="BJ1915" s="419"/>
      <c r="BK1915" s="419"/>
      <c r="BL1915" s="419"/>
      <c r="BN1915" s="419"/>
      <c r="BO1915" s="419"/>
      <c r="BP1915" s="419"/>
      <c r="BR1915" s="419"/>
      <c r="BS1915" s="419"/>
      <c r="BT1915" s="419"/>
      <c r="BV1915" s="419"/>
      <c r="BW1915" s="419"/>
      <c r="BX1915" s="397"/>
      <c r="BZ1915" s="449"/>
      <c r="CB1915" s="419"/>
      <c r="CC1915" s="419"/>
      <c r="CD1915" s="419"/>
      <c r="CF1915" s="419"/>
      <c r="CG1915" s="419"/>
      <c r="CH1915" s="419"/>
    </row>
    <row r="1916" spans="3:86" ht="21" thickBot="1">
      <c r="C1916" s="425"/>
      <c r="P1916" s="431"/>
      <c r="R1916" s="419"/>
      <c r="S1916" s="446"/>
      <c r="T1916" s="419"/>
      <c r="V1916" s="196"/>
      <c r="W1916" s="419"/>
      <c r="X1916" s="419"/>
      <c r="Z1916" s="419"/>
      <c r="AA1916" s="419"/>
      <c r="AB1916" s="419"/>
      <c r="AD1916" s="419"/>
      <c r="AE1916" s="419"/>
      <c r="AF1916" s="419"/>
      <c r="AH1916" s="419"/>
      <c r="AI1916" s="419"/>
      <c r="AJ1916" s="419"/>
      <c r="AL1916" s="419"/>
      <c r="AM1916" s="419"/>
      <c r="AN1916" s="403"/>
      <c r="AO1916" s="419"/>
      <c r="AP1916" s="419"/>
      <c r="AQ1916" s="419"/>
      <c r="AR1916" s="419"/>
      <c r="AS1916" s="419"/>
      <c r="AT1916" s="419"/>
      <c r="AU1916" s="419"/>
      <c r="AV1916" s="419"/>
      <c r="AX1916" s="419"/>
      <c r="AY1916" s="419"/>
      <c r="AZ1916" s="419"/>
      <c r="BB1916" s="419"/>
      <c r="BC1916" s="419"/>
      <c r="BD1916" s="419"/>
      <c r="BF1916" s="419"/>
      <c r="BG1916" s="419"/>
      <c r="BH1916" s="419"/>
      <c r="BJ1916" s="419"/>
      <c r="BK1916" s="419"/>
      <c r="BL1916" s="419"/>
      <c r="BN1916" s="419"/>
      <c r="BO1916" s="419"/>
      <c r="BP1916" s="419"/>
      <c r="BR1916" s="419"/>
      <c r="BS1916" s="419"/>
      <c r="BT1916" s="419"/>
      <c r="BV1916" s="419"/>
      <c r="BW1916" s="419"/>
      <c r="BX1916" s="397"/>
      <c r="BZ1916" s="449"/>
      <c r="CB1916" s="419"/>
      <c r="CC1916" s="419"/>
      <c r="CD1916" s="419"/>
      <c r="CF1916" s="419"/>
      <c r="CG1916" s="419"/>
      <c r="CH1916" s="419"/>
    </row>
    <row r="1917" spans="3:86" ht="21" thickBot="1">
      <c r="C1917" s="425"/>
      <c r="P1917" s="431"/>
      <c r="R1917" s="419"/>
      <c r="S1917" s="446"/>
      <c r="T1917" s="419"/>
      <c r="V1917" s="196"/>
      <c r="W1917" s="419"/>
      <c r="X1917" s="419"/>
      <c r="Z1917" s="419"/>
      <c r="AA1917" s="419"/>
      <c r="AB1917" s="419"/>
      <c r="AD1917" s="419"/>
      <c r="AE1917" s="419"/>
      <c r="AF1917" s="419"/>
      <c r="AH1917" s="419"/>
      <c r="AI1917" s="419"/>
      <c r="AJ1917" s="419"/>
      <c r="AL1917" s="419"/>
      <c r="AM1917" s="419"/>
      <c r="AN1917" s="403"/>
      <c r="AO1917" s="419"/>
      <c r="AP1917" s="419"/>
      <c r="AQ1917" s="419"/>
      <c r="AR1917" s="419"/>
      <c r="AS1917" s="419"/>
      <c r="AT1917" s="419"/>
      <c r="AU1917" s="419"/>
      <c r="AV1917" s="419"/>
      <c r="AX1917" s="419"/>
      <c r="AY1917" s="419"/>
      <c r="AZ1917" s="419"/>
      <c r="BB1917" s="419"/>
      <c r="BC1917" s="419"/>
      <c r="BD1917" s="419"/>
      <c r="BF1917" s="419"/>
      <c r="BG1917" s="419"/>
      <c r="BH1917" s="419"/>
      <c r="BJ1917" s="419"/>
      <c r="BK1917" s="419"/>
      <c r="BL1917" s="419"/>
      <c r="BN1917" s="419"/>
      <c r="BO1917" s="419"/>
      <c r="BP1917" s="419"/>
      <c r="BR1917" s="419"/>
      <c r="BS1917" s="419"/>
      <c r="BT1917" s="419"/>
      <c r="BV1917" s="419"/>
      <c r="BW1917" s="419"/>
      <c r="BX1917" s="397"/>
      <c r="BZ1917" s="449"/>
      <c r="CB1917" s="419"/>
      <c r="CC1917" s="419"/>
      <c r="CD1917" s="419"/>
      <c r="CF1917" s="419"/>
      <c r="CG1917" s="419"/>
      <c r="CH1917" s="419"/>
    </row>
    <row r="1918" spans="3:86" ht="21" thickBot="1">
      <c r="C1918" s="425"/>
      <c r="P1918" s="431"/>
      <c r="R1918" s="419"/>
      <c r="S1918" s="446"/>
      <c r="T1918" s="419"/>
      <c r="V1918" s="196"/>
      <c r="W1918" s="419"/>
      <c r="X1918" s="419"/>
      <c r="Z1918" s="419"/>
      <c r="AA1918" s="419"/>
      <c r="AB1918" s="419"/>
      <c r="AD1918" s="419"/>
      <c r="AE1918" s="419"/>
      <c r="AF1918" s="419"/>
      <c r="AH1918" s="419"/>
      <c r="AI1918" s="419"/>
      <c r="AJ1918" s="419"/>
      <c r="AL1918" s="419"/>
      <c r="AM1918" s="419"/>
      <c r="AN1918" s="403"/>
      <c r="AO1918" s="419"/>
      <c r="AP1918" s="419"/>
      <c r="AQ1918" s="419"/>
      <c r="AR1918" s="419"/>
      <c r="AS1918" s="419"/>
      <c r="AT1918" s="419"/>
      <c r="AU1918" s="419"/>
      <c r="AV1918" s="419"/>
      <c r="AX1918" s="419"/>
      <c r="AY1918" s="419"/>
      <c r="AZ1918" s="419"/>
      <c r="BB1918" s="419"/>
      <c r="BC1918" s="419"/>
      <c r="BD1918" s="419"/>
      <c r="BF1918" s="419"/>
      <c r="BG1918" s="419"/>
      <c r="BH1918" s="419"/>
      <c r="BJ1918" s="419"/>
      <c r="BK1918" s="419"/>
      <c r="BL1918" s="419"/>
      <c r="BN1918" s="419"/>
      <c r="BO1918" s="419"/>
      <c r="BP1918" s="419"/>
      <c r="BR1918" s="419"/>
      <c r="BS1918" s="419"/>
      <c r="BT1918" s="419"/>
      <c r="BV1918" s="419"/>
      <c r="BW1918" s="419"/>
      <c r="BX1918" s="397"/>
      <c r="BZ1918" s="449"/>
      <c r="CB1918" s="419"/>
      <c r="CC1918" s="419"/>
      <c r="CD1918" s="419"/>
      <c r="CF1918" s="419"/>
      <c r="CG1918" s="419"/>
      <c r="CH1918" s="419"/>
    </row>
    <row r="1919" spans="3:86" ht="21" thickBot="1">
      <c r="C1919" s="425"/>
      <c r="P1919" s="431"/>
      <c r="R1919" s="419"/>
      <c r="S1919" s="446"/>
      <c r="T1919" s="419"/>
      <c r="V1919" s="196"/>
      <c r="W1919" s="419"/>
      <c r="X1919" s="419"/>
      <c r="Z1919" s="419"/>
      <c r="AA1919" s="419"/>
      <c r="AB1919" s="419"/>
      <c r="AD1919" s="419"/>
      <c r="AE1919" s="419"/>
      <c r="AF1919" s="419"/>
      <c r="AH1919" s="419"/>
      <c r="AI1919" s="419"/>
      <c r="AJ1919" s="419"/>
      <c r="AL1919" s="419"/>
      <c r="AM1919" s="419"/>
      <c r="AN1919" s="403"/>
      <c r="AO1919" s="419"/>
      <c r="AP1919" s="419"/>
      <c r="AQ1919" s="419"/>
      <c r="AR1919" s="419"/>
      <c r="AS1919" s="419"/>
      <c r="AT1919" s="419"/>
      <c r="AU1919" s="419"/>
      <c r="AV1919" s="419"/>
      <c r="AX1919" s="419"/>
      <c r="AY1919" s="419"/>
      <c r="AZ1919" s="419"/>
      <c r="BB1919" s="419"/>
      <c r="BC1919" s="419"/>
      <c r="BD1919" s="419"/>
      <c r="BF1919" s="419"/>
      <c r="BG1919" s="419"/>
      <c r="BH1919" s="419"/>
      <c r="BJ1919" s="419"/>
      <c r="BK1919" s="419"/>
      <c r="BL1919" s="419"/>
      <c r="BN1919" s="419"/>
      <c r="BO1919" s="419"/>
      <c r="BP1919" s="419"/>
      <c r="BR1919" s="419"/>
      <c r="BS1919" s="419"/>
      <c r="BT1919" s="419"/>
      <c r="BV1919" s="419"/>
      <c r="BW1919" s="419"/>
      <c r="BX1919" s="397"/>
      <c r="BZ1919" s="449"/>
      <c r="CB1919" s="419"/>
      <c r="CC1919" s="419"/>
      <c r="CD1919" s="419"/>
      <c r="CF1919" s="419"/>
      <c r="CG1919" s="419"/>
      <c r="CH1919" s="419"/>
    </row>
    <row r="1920" spans="3:86" ht="21" thickBot="1">
      <c r="C1920" s="425"/>
      <c r="P1920" s="431"/>
      <c r="R1920" s="419"/>
      <c r="S1920" s="446"/>
      <c r="T1920" s="419"/>
      <c r="V1920" s="196"/>
      <c r="W1920" s="419"/>
      <c r="X1920" s="419"/>
      <c r="Z1920" s="419"/>
      <c r="AA1920" s="419"/>
      <c r="AB1920" s="419"/>
      <c r="AD1920" s="419"/>
      <c r="AE1920" s="419"/>
      <c r="AF1920" s="419"/>
      <c r="AH1920" s="419"/>
      <c r="AI1920" s="419"/>
      <c r="AJ1920" s="419"/>
      <c r="AL1920" s="419"/>
      <c r="AM1920" s="419"/>
      <c r="AN1920" s="403"/>
      <c r="AO1920" s="419"/>
      <c r="AP1920" s="419"/>
      <c r="AQ1920" s="419"/>
      <c r="AR1920" s="419"/>
      <c r="AS1920" s="419"/>
      <c r="AT1920" s="419"/>
      <c r="AU1920" s="419"/>
      <c r="AV1920" s="419"/>
      <c r="AX1920" s="419"/>
      <c r="AY1920" s="419"/>
      <c r="AZ1920" s="419"/>
      <c r="BB1920" s="419"/>
      <c r="BC1920" s="419"/>
      <c r="BD1920" s="419"/>
      <c r="BF1920" s="419"/>
      <c r="BG1920" s="419"/>
      <c r="BH1920" s="419"/>
      <c r="BJ1920" s="419"/>
      <c r="BK1920" s="419"/>
      <c r="BL1920" s="419"/>
      <c r="BN1920" s="419"/>
      <c r="BO1920" s="419"/>
      <c r="BP1920" s="419"/>
      <c r="BR1920" s="419"/>
      <c r="BS1920" s="419"/>
      <c r="BT1920" s="419"/>
      <c r="BV1920" s="419"/>
      <c r="BW1920" s="419"/>
      <c r="BX1920" s="397"/>
      <c r="BZ1920" s="449"/>
      <c r="CB1920" s="419"/>
      <c r="CC1920" s="419"/>
      <c r="CD1920" s="419"/>
      <c r="CF1920" s="419"/>
      <c r="CG1920" s="419"/>
      <c r="CH1920" s="419"/>
    </row>
    <row r="1921" spans="3:86" ht="21" thickBot="1">
      <c r="C1921" s="425"/>
      <c r="P1921" s="431"/>
      <c r="R1921" s="419"/>
      <c r="S1921" s="446"/>
      <c r="T1921" s="419"/>
      <c r="V1921" s="196"/>
      <c r="W1921" s="419"/>
      <c r="X1921" s="419"/>
      <c r="Z1921" s="419"/>
      <c r="AA1921" s="419"/>
      <c r="AB1921" s="419"/>
      <c r="AD1921" s="419"/>
      <c r="AE1921" s="419"/>
      <c r="AF1921" s="419"/>
      <c r="AH1921" s="419"/>
      <c r="AI1921" s="419"/>
      <c r="AJ1921" s="419"/>
      <c r="AL1921" s="419"/>
      <c r="AM1921" s="419"/>
      <c r="AN1921" s="403"/>
      <c r="AO1921" s="419"/>
      <c r="AP1921" s="419"/>
      <c r="AQ1921" s="419"/>
      <c r="AR1921" s="419"/>
      <c r="AS1921" s="419"/>
      <c r="AT1921" s="419"/>
      <c r="AU1921" s="419"/>
      <c r="AV1921" s="419"/>
      <c r="AX1921" s="419"/>
      <c r="AY1921" s="419"/>
      <c r="AZ1921" s="419"/>
      <c r="BB1921" s="419"/>
      <c r="BC1921" s="419"/>
      <c r="BD1921" s="419"/>
      <c r="BF1921" s="419"/>
      <c r="BG1921" s="419"/>
      <c r="BH1921" s="419"/>
      <c r="BJ1921" s="419"/>
      <c r="BK1921" s="419"/>
      <c r="BL1921" s="419"/>
      <c r="BN1921" s="419"/>
      <c r="BO1921" s="419"/>
      <c r="BP1921" s="419"/>
      <c r="BR1921" s="419"/>
      <c r="BS1921" s="419"/>
      <c r="BT1921" s="419"/>
      <c r="BV1921" s="419"/>
      <c r="BW1921" s="419"/>
      <c r="BX1921" s="397"/>
      <c r="BZ1921" s="449"/>
      <c r="CB1921" s="419"/>
      <c r="CC1921" s="419"/>
      <c r="CD1921" s="419"/>
      <c r="CF1921" s="419"/>
      <c r="CG1921" s="419"/>
      <c r="CH1921" s="419"/>
    </row>
    <row r="1922" spans="3:86" ht="21" thickBot="1">
      <c r="C1922" s="425"/>
      <c r="P1922" s="431"/>
      <c r="R1922" s="419"/>
      <c r="S1922" s="446"/>
      <c r="T1922" s="419"/>
      <c r="V1922" s="196"/>
      <c r="W1922" s="419"/>
      <c r="X1922" s="419"/>
      <c r="Z1922" s="419"/>
      <c r="AA1922" s="419"/>
      <c r="AB1922" s="419"/>
      <c r="AD1922" s="419"/>
      <c r="AE1922" s="419"/>
      <c r="AF1922" s="419"/>
      <c r="AH1922" s="419"/>
      <c r="AI1922" s="419"/>
      <c r="AJ1922" s="419"/>
      <c r="AL1922" s="419"/>
      <c r="AM1922" s="419"/>
      <c r="AN1922" s="403"/>
      <c r="AO1922" s="419"/>
      <c r="AP1922" s="419"/>
      <c r="AQ1922" s="419"/>
      <c r="AR1922" s="419"/>
      <c r="AS1922" s="419"/>
      <c r="AT1922" s="419"/>
      <c r="AU1922" s="419"/>
      <c r="AV1922" s="419"/>
      <c r="AX1922" s="419"/>
      <c r="AY1922" s="419"/>
      <c r="AZ1922" s="419"/>
      <c r="BB1922" s="419"/>
      <c r="BC1922" s="419"/>
      <c r="BD1922" s="419"/>
      <c r="BF1922" s="419"/>
      <c r="BG1922" s="419"/>
      <c r="BH1922" s="419"/>
      <c r="BJ1922" s="419"/>
      <c r="BK1922" s="419"/>
      <c r="BL1922" s="419"/>
      <c r="BN1922" s="419"/>
      <c r="BO1922" s="419"/>
      <c r="BP1922" s="419"/>
      <c r="BR1922" s="419"/>
      <c r="BS1922" s="419"/>
      <c r="BT1922" s="419"/>
      <c r="BV1922" s="419"/>
      <c r="BW1922" s="419"/>
      <c r="BX1922" s="397"/>
      <c r="BZ1922" s="449"/>
      <c r="CB1922" s="419"/>
      <c r="CC1922" s="419"/>
      <c r="CD1922" s="419"/>
      <c r="CF1922" s="419"/>
      <c r="CG1922" s="419"/>
      <c r="CH1922" s="419"/>
    </row>
    <row r="1923" spans="3:86" ht="21" thickBot="1">
      <c r="C1923" s="425"/>
      <c r="P1923" s="431"/>
      <c r="R1923" s="419"/>
      <c r="S1923" s="446"/>
      <c r="T1923" s="419"/>
      <c r="V1923" s="196"/>
      <c r="W1923" s="419"/>
      <c r="X1923" s="419"/>
      <c r="Z1923" s="419"/>
      <c r="AA1923" s="419"/>
      <c r="AB1923" s="419"/>
      <c r="AD1923" s="419"/>
      <c r="AE1923" s="419"/>
      <c r="AF1923" s="419"/>
      <c r="AH1923" s="419"/>
      <c r="AI1923" s="419"/>
      <c r="AJ1923" s="419"/>
      <c r="AL1923" s="419"/>
      <c r="AM1923" s="419"/>
      <c r="AN1923" s="403"/>
      <c r="AO1923" s="419"/>
      <c r="AP1923" s="419"/>
      <c r="AQ1923" s="419"/>
      <c r="AR1923" s="419"/>
      <c r="AS1923" s="419"/>
      <c r="AT1923" s="419"/>
      <c r="AU1923" s="419"/>
      <c r="AV1923" s="419"/>
      <c r="AX1923" s="419"/>
      <c r="AY1923" s="419"/>
      <c r="AZ1923" s="419"/>
      <c r="BB1923" s="419"/>
      <c r="BC1923" s="419"/>
      <c r="BD1923" s="419"/>
      <c r="BF1923" s="419"/>
      <c r="BG1923" s="419"/>
      <c r="BH1923" s="419"/>
      <c r="BJ1923" s="419"/>
      <c r="BK1923" s="419"/>
      <c r="BL1923" s="419"/>
      <c r="BN1923" s="419"/>
      <c r="BO1923" s="419"/>
      <c r="BP1923" s="419"/>
      <c r="BR1923" s="419"/>
      <c r="BS1923" s="419"/>
      <c r="BT1923" s="419"/>
      <c r="BV1923" s="419"/>
      <c r="BW1923" s="419"/>
      <c r="BX1923" s="397"/>
      <c r="BZ1923" s="449"/>
      <c r="CB1923" s="419"/>
      <c r="CC1923" s="419"/>
      <c r="CD1923" s="419"/>
      <c r="CF1923" s="419"/>
      <c r="CG1923" s="419"/>
      <c r="CH1923" s="419"/>
    </row>
    <row r="1924" spans="3:86" ht="21" thickBot="1">
      <c r="C1924" s="425"/>
      <c r="P1924" s="431"/>
      <c r="R1924" s="419"/>
      <c r="S1924" s="446"/>
      <c r="T1924" s="419"/>
      <c r="V1924" s="196"/>
      <c r="W1924" s="419"/>
      <c r="X1924" s="419"/>
      <c r="Z1924" s="419"/>
      <c r="AA1924" s="419"/>
      <c r="AB1924" s="419"/>
      <c r="AD1924" s="419"/>
      <c r="AE1924" s="419"/>
      <c r="AF1924" s="419"/>
      <c r="AH1924" s="419"/>
      <c r="AI1924" s="419"/>
      <c r="AJ1924" s="419"/>
      <c r="AL1924" s="419"/>
      <c r="AM1924" s="419"/>
      <c r="AN1924" s="403"/>
      <c r="AO1924" s="419"/>
      <c r="AP1924" s="419"/>
      <c r="AQ1924" s="419"/>
      <c r="AR1924" s="419"/>
      <c r="AS1924" s="419"/>
      <c r="AT1924" s="419"/>
      <c r="AU1924" s="419"/>
      <c r="AV1924" s="419"/>
      <c r="AX1924" s="419"/>
      <c r="AY1924" s="419"/>
      <c r="AZ1924" s="419"/>
      <c r="BB1924" s="419"/>
      <c r="BC1924" s="419"/>
      <c r="BD1924" s="419"/>
      <c r="BF1924" s="419"/>
      <c r="BG1924" s="419"/>
      <c r="BH1924" s="419"/>
      <c r="BJ1924" s="419"/>
      <c r="BK1924" s="419"/>
      <c r="BL1924" s="419"/>
      <c r="BN1924" s="419"/>
      <c r="BO1924" s="419"/>
      <c r="BP1924" s="419"/>
      <c r="BR1924" s="419"/>
      <c r="BS1924" s="419"/>
      <c r="BT1924" s="419"/>
      <c r="BV1924" s="419"/>
      <c r="BW1924" s="419"/>
      <c r="BX1924" s="397"/>
      <c r="BZ1924" s="449"/>
      <c r="CB1924" s="419"/>
      <c r="CC1924" s="419"/>
      <c r="CD1924" s="419"/>
      <c r="CF1924" s="419"/>
      <c r="CG1924" s="419"/>
      <c r="CH1924" s="419"/>
    </row>
    <row r="1925" spans="3:86" ht="21" thickBot="1">
      <c r="C1925" s="425"/>
      <c r="P1925" s="431"/>
      <c r="R1925" s="419"/>
      <c r="S1925" s="446"/>
      <c r="T1925" s="419"/>
      <c r="V1925" s="196"/>
      <c r="W1925" s="419"/>
      <c r="X1925" s="419"/>
      <c r="Z1925" s="419"/>
      <c r="AA1925" s="419"/>
      <c r="AB1925" s="419"/>
      <c r="AD1925" s="419"/>
      <c r="AE1925" s="419"/>
      <c r="AF1925" s="419"/>
      <c r="AH1925" s="419"/>
      <c r="AI1925" s="419"/>
      <c r="AJ1925" s="419"/>
      <c r="AL1925" s="419"/>
      <c r="AM1925" s="419"/>
      <c r="AN1925" s="403"/>
      <c r="AO1925" s="419"/>
      <c r="AP1925" s="419"/>
      <c r="AQ1925" s="419"/>
      <c r="AR1925" s="419"/>
      <c r="AS1925" s="419"/>
      <c r="AT1925" s="419"/>
      <c r="AU1925" s="419"/>
      <c r="AV1925" s="419"/>
      <c r="AX1925" s="419"/>
      <c r="AY1925" s="419"/>
      <c r="AZ1925" s="419"/>
      <c r="BB1925" s="419"/>
      <c r="BC1925" s="419"/>
      <c r="BD1925" s="419"/>
      <c r="BF1925" s="419"/>
      <c r="BG1925" s="419"/>
      <c r="BH1925" s="419"/>
      <c r="BJ1925" s="419"/>
      <c r="BK1925" s="419"/>
      <c r="BL1925" s="419"/>
      <c r="BN1925" s="419"/>
      <c r="BO1925" s="419"/>
      <c r="BP1925" s="419"/>
      <c r="BR1925" s="419"/>
      <c r="BS1925" s="419"/>
      <c r="BT1925" s="419"/>
      <c r="BV1925" s="419"/>
      <c r="BW1925" s="419"/>
      <c r="BX1925" s="397"/>
      <c r="BZ1925" s="449"/>
      <c r="CB1925" s="419"/>
      <c r="CC1925" s="419"/>
      <c r="CD1925" s="419"/>
      <c r="CF1925" s="419"/>
      <c r="CG1925" s="419"/>
      <c r="CH1925" s="419"/>
    </row>
    <row r="1926" spans="3:86" ht="21" thickBot="1">
      <c r="C1926" s="425"/>
      <c r="P1926" s="431"/>
      <c r="R1926" s="419"/>
      <c r="S1926" s="446"/>
      <c r="T1926" s="419"/>
      <c r="V1926" s="196"/>
      <c r="W1926" s="419"/>
      <c r="X1926" s="419"/>
      <c r="Z1926" s="419"/>
      <c r="AA1926" s="419"/>
      <c r="AB1926" s="419"/>
      <c r="AD1926" s="419"/>
      <c r="AE1926" s="419"/>
      <c r="AF1926" s="419"/>
      <c r="AH1926" s="419"/>
      <c r="AI1926" s="419"/>
      <c r="AJ1926" s="419"/>
      <c r="AL1926" s="419"/>
      <c r="AM1926" s="419"/>
      <c r="AN1926" s="403"/>
      <c r="AO1926" s="419"/>
      <c r="AP1926" s="419"/>
      <c r="AQ1926" s="419"/>
      <c r="AR1926" s="419"/>
      <c r="AS1926" s="419"/>
      <c r="AT1926" s="419"/>
      <c r="AU1926" s="419"/>
      <c r="AV1926" s="419"/>
      <c r="AX1926" s="419"/>
      <c r="AY1926" s="419"/>
      <c r="AZ1926" s="419"/>
      <c r="BB1926" s="419"/>
      <c r="BC1926" s="419"/>
      <c r="BD1926" s="419"/>
      <c r="BF1926" s="419"/>
      <c r="BG1926" s="419"/>
      <c r="BH1926" s="419"/>
      <c r="BJ1926" s="419"/>
      <c r="BK1926" s="419"/>
      <c r="BL1926" s="419"/>
      <c r="BN1926" s="419"/>
      <c r="BO1926" s="419"/>
      <c r="BP1926" s="419"/>
      <c r="BR1926" s="419"/>
      <c r="BS1926" s="419"/>
      <c r="BT1926" s="419"/>
      <c r="BV1926" s="419"/>
      <c r="BW1926" s="419"/>
      <c r="BX1926" s="397"/>
      <c r="BZ1926" s="449"/>
      <c r="CB1926" s="419"/>
      <c r="CC1926" s="419"/>
      <c r="CD1926" s="419"/>
      <c r="CF1926" s="419"/>
      <c r="CG1926" s="419"/>
      <c r="CH1926" s="419"/>
    </row>
    <row r="1927" spans="3:86" ht="21" thickBot="1">
      <c r="C1927" s="425"/>
      <c r="P1927" s="431"/>
      <c r="R1927" s="419"/>
      <c r="S1927" s="446"/>
      <c r="T1927" s="419"/>
      <c r="V1927" s="196"/>
      <c r="W1927" s="419"/>
      <c r="X1927" s="419"/>
      <c r="Z1927" s="419"/>
      <c r="AA1927" s="419"/>
      <c r="AB1927" s="419"/>
      <c r="AD1927" s="419"/>
      <c r="AE1927" s="419"/>
      <c r="AF1927" s="419"/>
      <c r="AH1927" s="419"/>
      <c r="AI1927" s="419"/>
      <c r="AJ1927" s="419"/>
      <c r="AL1927" s="419"/>
      <c r="AM1927" s="419"/>
      <c r="AN1927" s="403"/>
      <c r="AO1927" s="419"/>
      <c r="AP1927" s="419"/>
      <c r="AQ1927" s="419"/>
      <c r="AR1927" s="419"/>
      <c r="AS1927" s="419"/>
      <c r="AT1927" s="419"/>
      <c r="AU1927" s="419"/>
      <c r="AV1927" s="419"/>
      <c r="AX1927" s="419"/>
      <c r="AY1927" s="419"/>
      <c r="AZ1927" s="419"/>
      <c r="BB1927" s="419"/>
      <c r="BC1927" s="419"/>
      <c r="BD1927" s="419"/>
      <c r="BF1927" s="419"/>
      <c r="BG1927" s="419"/>
      <c r="BH1927" s="419"/>
      <c r="BJ1927" s="419"/>
      <c r="BK1927" s="419"/>
      <c r="BL1927" s="419"/>
      <c r="BN1927" s="419"/>
      <c r="BO1927" s="419"/>
      <c r="BP1927" s="419"/>
      <c r="BR1927" s="419"/>
      <c r="BS1927" s="419"/>
      <c r="BT1927" s="419"/>
      <c r="BV1927" s="419"/>
      <c r="BW1927" s="419"/>
      <c r="BX1927" s="397"/>
      <c r="BZ1927" s="449"/>
      <c r="CB1927" s="419"/>
      <c r="CC1927" s="419"/>
      <c r="CD1927" s="419"/>
      <c r="CF1927" s="419"/>
      <c r="CG1927" s="419"/>
      <c r="CH1927" s="419"/>
    </row>
    <row r="1928" spans="3:86" ht="21" thickBot="1">
      <c r="C1928" s="425"/>
      <c r="P1928" s="431"/>
      <c r="R1928" s="419"/>
      <c r="S1928" s="446"/>
      <c r="T1928" s="419"/>
      <c r="V1928" s="196"/>
      <c r="W1928" s="419"/>
      <c r="X1928" s="419"/>
      <c r="Z1928" s="419"/>
      <c r="AA1928" s="419"/>
      <c r="AB1928" s="419"/>
      <c r="AD1928" s="419"/>
      <c r="AE1928" s="419"/>
      <c r="AF1928" s="419"/>
      <c r="AH1928" s="419"/>
      <c r="AI1928" s="419"/>
      <c r="AJ1928" s="419"/>
      <c r="AL1928" s="419"/>
      <c r="AM1928" s="419"/>
      <c r="AN1928" s="403"/>
      <c r="AO1928" s="419"/>
      <c r="AP1928" s="419"/>
      <c r="AQ1928" s="419"/>
      <c r="AR1928" s="419"/>
      <c r="AS1928" s="419"/>
      <c r="AT1928" s="419"/>
      <c r="AU1928" s="419"/>
      <c r="AV1928" s="419"/>
      <c r="AX1928" s="419"/>
      <c r="AY1928" s="419"/>
      <c r="AZ1928" s="419"/>
      <c r="BB1928" s="419"/>
      <c r="BC1928" s="419"/>
      <c r="BD1928" s="419"/>
      <c r="BF1928" s="419"/>
      <c r="BG1928" s="419"/>
      <c r="BH1928" s="419"/>
      <c r="BJ1928" s="419"/>
      <c r="BK1928" s="419"/>
      <c r="BL1928" s="419"/>
      <c r="BN1928" s="419"/>
      <c r="BO1928" s="419"/>
      <c r="BP1928" s="419"/>
      <c r="BR1928" s="419"/>
      <c r="BS1928" s="419"/>
      <c r="BT1928" s="419"/>
      <c r="BV1928" s="419"/>
      <c r="BW1928" s="419"/>
      <c r="BX1928" s="397"/>
      <c r="BZ1928" s="449"/>
      <c r="CB1928" s="419"/>
      <c r="CC1928" s="419"/>
      <c r="CD1928" s="419"/>
      <c r="CF1928" s="419"/>
      <c r="CG1928" s="419"/>
      <c r="CH1928" s="419"/>
    </row>
    <row r="1929" spans="3:86" ht="21" thickBot="1">
      <c r="C1929" s="425"/>
      <c r="P1929" s="431"/>
      <c r="R1929" s="419"/>
      <c r="S1929" s="446"/>
      <c r="T1929" s="419"/>
      <c r="V1929" s="196"/>
      <c r="W1929" s="419"/>
      <c r="X1929" s="419"/>
      <c r="Z1929" s="419"/>
      <c r="AA1929" s="419"/>
      <c r="AB1929" s="419"/>
      <c r="AD1929" s="419"/>
      <c r="AE1929" s="419"/>
      <c r="AF1929" s="419"/>
      <c r="AH1929" s="419"/>
      <c r="AI1929" s="419"/>
      <c r="AJ1929" s="419"/>
      <c r="AL1929" s="419"/>
      <c r="AM1929" s="419"/>
      <c r="AN1929" s="403"/>
      <c r="AO1929" s="419"/>
      <c r="AP1929" s="419"/>
      <c r="AQ1929" s="419"/>
      <c r="AR1929" s="419"/>
      <c r="AS1929" s="419"/>
      <c r="AT1929" s="419"/>
      <c r="AU1929" s="419"/>
      <c r="AV1929" s="419"/>
      <c r="AX1929" s="419"/>
      <c r="AY1929" s="419"/>
      <c r="AZ1929" s="419"/>
      <c r="BB1929" s="419"/>
      <c r="BC1929" s="419"/>
      <c r="BD1929" s="419"/>
      <c r="BF1929" s="419"/>
      <c r="BG1929" s="419"/>
      <c r="BH1929" s="419"/>
      <c r="BJ1929" s="419"/>
      <c r="BK1929" s="419"/>
      <c r="BL1929" s="419"/>
      <c r="BN1929" s="419"/>
      <c r="BO1929" s="419"/>
      <c r="BP1929" s="419"/>
      <c r="BR1929" s="419"/>
      <c r="BS1929" s="419"/>
      <c r="BT1929" s="419"/>
      <c r="BV1929" s="419"/>
      <c r="BW1929" s="419"/>
      <c r="BX1929" s="397"/>
      <c r="BZ1929" s="449"/>
      <c r="CB1929" s="419"/>
      <c r="CC1929" s="419"/>
      <c r="CD1929" s="419"/>
      <c r="CF1929" s="419"/>
      <c r="CG1929" s="419"/>
      <c r="CH1929" s="419"/>
    </row>
    <row r="1930" spans="3:86" ht="21" thickBot="1">
      <c r="C1930" s="425"/>
      <c r="P1930" s="431"/>
      <c r="R1930" s="419"/>
      <c r="S1930" s="446"/>
      <c r="T1930" s="419"/>
      <c r="V1930" s="196"/>
      <c r="W1930" s="419"/>
      <c r="X1930" s="419"/>
      <c r="Z1930" s="419"/>
      <c r="AA1930" s="419"/>
      <c r="AB1930" s="419"/>
      <c r="AD1930" s="419"/>
      <c r="AE1930" s="419"/>
      <c r="AF1930" s="419"/>
      <c r="AH1930" s="419"/>
      <c r="AI1930" s="419"/>
      <c r="AJ1930" s="419"/>
      <c r="AL1930" s="419"/>
      <c r="AM1930" s="419"/>
      <c r="AN1930" s="403"/>
      <c r="AO1930" s="419"/>
      <c r="AP1930" s="419"/>
      <c r="AQ1930" s="419"/>
      <c r="AR1930" s="419"/>
      <c r="AS1930" s="419"/>
      <c r="AT1930" s="419"/>
      <c r="AU1930" s="419"/>
      <c r="AV1930" s="419"/>
      <c r="AX1930" s="419"/>
      <c r="AY1930" s="419"/>
      <c r="AZ1930" s="419"/>
      <c r="BB1930" s="419"/>
      <c r="BC1930" s="419"/>
      <c r="BD1930" s="419"/>
      <c r="BF1930" s="419"/>
      <c r="BG1930" s="419"/>
      <c r="BH1930" s="419"/>
      <c r="BJ1930" s="419"/>
      <c r="BK1930" s="419"/>
      <c r="BL1930" s="419"/>
      <c r="BN1930" s="419"/>
      <c r="BO1930" s="419"/>
      <c r="BP1930" s="419"/>
      <c r="BR1930" s="419"/>
      <c r="BS1930" s="419"/>
      <c r="BT1930" s="419"/>
      <c r="BV1930" s="419"/>
      <c r="BW1930" s="419"/>
      <c r="BX1930" s="397"/>
      <c r="BZ1930" s="449"/>
      <c r="CB1930" s="419"/>
      <c r="CC1930" s="419"/>
      <c r="CD1930" s="419"/>
      <c r="CF1930" s="419"/>
      <c r="CG1930" s="419"/>
      <c r="CH1930" s="419"/>
    </row>
    <row r="1931" spans="3:86" ht="21" thickBot="1">
      <c r="C1931" s="425"/>
      <c r="P1931" s="431"/>
      <c r="R1931" s="419"/>
      <c r="S1931" s="446"/>
      <c r="T1931" s="419"/>
      <c r="V1931" s="196"/>
      <c r="W1931" s="419"/>
      <c r="X1931" s="419"/>
      <c r="Z1931" s="419"/>
      <c r="AA1931" s="419"/>
      <c r="AB1931" s="419"/>
      <c r="AD1931" s="419"/>
      <c r="AE1931" s="419"/>
      <c r="AF1931" s="419"/>
      <c r="AH1931" s="419"/>
      <c r="AI1931" s="419"/>
      <c r="AJ1931" s="419"/>
      <c r="AL1931" s="419"/>
      <c r="AM1931" s="419"/>
      <c r="AN1931" s="403"/>
      <c r="AO1931" s="419"/>
      <c r="AP1931" s="419"/>
      <c r="AQ1931" s="419"/>
      <c r="AR1931" s="419"/>
      <c r="AS1931" s="419"/>
      <c r="AT1931" s="419"/>
      <c r="AU1931" s="419"/>
      <c r="AV1931" s="419"/>
      <c r="AX1931" s="419"/>
      <c r="AY1931" s="419"/>
      <c r="AZ1931" s="419"/>
      <c r="BB1931" s="419"/>
      <c r="BC1931" s="419"/>
      <c r="BD1931" s="419"/>
      <c r="BF1931" s="419"/>
      <c r="BG1931" s="419"/>
      <c r="BH1931" s="419"/>
      <c r="BJ1931" s="419"/>
      <c r="BK1931" s="419"/>
      <c r="BL1931" s="419"/>
      <c r="BN1931" s="419"/>
      <c r="BO1931" s="419"/>
      <c r="BP1931" s="419"/>
      <c r="BR1931" s="419"/>
      <c r="BS1931" s="419"/>
      <c r="BT1931" s="419"/>
      <c r="BV1931" s="419"/>
      <c r="BW1931" s="419"/>
      <c r="BX1931" s="397"/>
      <c r="BZ1931" s="449"/>
      <c r="CB1931" s="419"/>
      <c r="CC1931" s="419"/>
      <c r="CD1931" s="419"/>
      <c r="CF1931" s="419"/>
      <c r="CG1931" s="419"/>
      <c r="CH1931" s="419"/>
    </row>
    <row r="1932" spans="3:86" ht="21" thickBot="1">
      <c r="C1932" s="425"/>
      <c r="P1932" s="431"/>
      <c r="R1932" s="419"/>
      <c r="S1932" s="446"/>
      <c r="T1932" s="419"/>
      <c r="V1932" s="196"/>
      <c r="W1932" s="419"/>
      <c r="X1932" s="419"/>
      <c r="Z1932" s="419"/>
      <c r="AA1932" s="419"/>
      <c r="AB1932" s="419"/>
      <c r="AD1932" s="419"/>
      <c r="AE1932" s="419"/>
      <c r="AF1932" s="419"/>
      <c r="AH1932" s="419"/>
      <c r="AI1932" s="419"/>
      <c r="AJ1932" s="419"/>
      <c r="AL1932" s="419"/>
      <c r="AM1932" s="419"/>
      <c r="AN1932" s="403"/>
      <c r="AO1932" s="419"/>
      <c r="AP1932" s="419"/>
      <c r="AQ1932" s="419"/>
      <c r="AR1932" s="419"/>
      <c r="AS1932" s="419"/>
      <c r="AT1932" s="419"/>
      <c r="AU1932" s="419"/>
      <c r="AV1932" s="419"/>
      <c r="AX1932" s="419"/>
      <c r="AY1932" s="419"/>
      <c r="AZ1932" s="419"/>
      <c r="BB1932" s="419"/>
      <c r="BC1932" s="419"/>
      <c r="BD1932" s="419"/>
      <c r="BF1932" s="419"/>
      <c r="BG1932" s="419"/>
      <c r="BH1932" s="419"/>
      <c r="BJ1932" s="419"/>
      <c r="BK1932" s="419"/>
      <c r="BL1932" s="419"/>
      <c r="BN1932" s="419"/>
      <c r="BO1932" s="419"/>
      <c r="BP1932" s="419"/>
      <c r="BR1932" s="419"/>
      <c r="BS1932" s="419"/>
      <c r="BT1932" s="419"/>
      <c r="BV1932" s="419"/>
      <c r="BW1932" s="419"/>
      <c r="BX1932" s="397"/>
      <c r="BZ1932" s="449"/>
      <c r="CB1932" s="419"/>
      <c r="CC1932" s="419"/>
      <c r="CD1932" s="419"/>
      <c r="CF1932" s="419"/>
      <c r="CG1932" s="419"/>
      <c r="CH1932" s="419"/>
    </row>
    <row r="1933" spans="3:86" ht="21" thickBot="1">
      <c r="C1933" s="425"/>
      <c r="P1933" s="431"/>
      <c r="R1933" s="419"/>
      <c r="S1933" s="446"/>
      <c r="T1933" s="419"/>
      <c r="V1933" s="196"/>
      <c r="W1933" s="419"/>
      <c r="X1933" s="419"/>
      <c r="Z1933" s="419"/>
      <c r="AA1933" s="419"/>
      <c r="AB1933" s="419"/>
      <c r="AD1933" s="419"/>
      <c r="AE1933" s="419"/>
      <c r="AF1933" s="419"/>
      <c r="AH1933" s="419"/>
      <c r="AI1933" s="419"/>
      <c r="AJ1933" s="419"/>
      <c r="AL1933" s="419"/>
      <c r="AM1933" s="419"/>
      <c r="AN1933" s="403"/>
      <c r="AO1933" s="419"/>
      <c r="AP1933" s="419"/>
      <c r="AQ1933" s="419"/>
      <c r="AR1933" s="419"/>
      <c r="AS1933" s="419"/>
      <c r="AT1933" s="419"/>
      <c r="AU1933" s="419"/>
      <c r="AV1933" s="419"/>
      <c r="AX1933" s="419"/>
      <c r="AY1933" s="419"/>
      <c r="AZ1933" s="419"/>
      <c r="BB1933" s="419"/>
      <c r="BC1933" s="419"/>
      <c r="BD1933" s="419"/>
      <c r="BF1933" s="419"/>
      <c r="BG1933" s="419"/>
      <c r="BH1933" s="419"/>
      <c r="BJ1933" s="419"/>
      <c r="BK1933" s="419"/>
      <c r="BL1933" s="419"/>
      <c r="BN1933" s="419"/>
      <c r="BO1933" s="419"/>
      <c r="BP1933" s="419"/>
      <c r="BR1933" s="419"/>
      <c r="BS1933" s="419"/>
      <c r="BT1933" s="419"/>
      <c r="BV1933" s="419"/>
      <c r="BW1933" s="419"/>
      <c r="BX1933" s="397"/>
      <c r="BZ1933" s="449"/>
      <c r="CB1933" s="419"/>
      <c r="CC1933" s="419"/>
      <c r="CD1933" s="419"/>
      <c r="CF1933" s="419"/>
      <c r="CG1933" s="419"/>
      <c r="CH1933" s="419"/>
    </row>
    <row r="1934" spans="3:86" ht="21" thickBot="1">
      <c r="C1934" s="425"/>
      <c r="P1934" s="431"/>
      <c r="R1934" s="419"/>
      <c r="S1934" s="446"/>
      <c r="T1934" s="419"/>
      <c r="V1934" s="196"/>
      <c r="W1934" s="419"/>
      <c r="X1934" s="419"/>
      <c r="Z1934" s="419"/>
      <c r="AA1934" s="419"/>
      <c r="AB1934" s="419"/>
      <c r="AD1934" s="419"/>
      <c r="AE1934" s="419"/>
      <c r="AF1934" s="419"/>
      <c r="AH1934" s="419"/>
      <c r="AI1934" s="419"/>
      <c r="AJ1934" s="419"/>
      <c r="AL1934" s="419"/>
      <c r="AM1934" s="419"/>
      <c r="AN1934" s="403"/>
      <c r="AO1934" s="419"/>
      <c r="AP1934" s="419"/>
      <c r="AQ1934" s="419"/>
      <c r="AR1934" s="419"/>
      <c r="AS1934" s="419"/>
      <c r="AT1934" s="419"/>
      <c r="AU1934" s="419"/>
      <c r="AV1934" s="419"/>
      <c r="AX1934" s="419"/>
      <c r="AY1934" s="419"/>
      <c r="AZ1934" s="419"/>
      <c r="BB1934" s="419"/>
      <c r="BC1934" s="419"/>
      <c r="BD1934" s="419"/>
      <c r="BF1934" s="419"/>
      <c r="BG1934" s="419"/>
      <c r="BH1934" s="419"/>
      <c r="BJ1934" s="419"/>
      <c r="BK1934" s="419"/>
      <c r="BL1934" s="419"/>
      <c r="BN1934" s="419"/>
      <c r="BO1934" s="419"/>
      <c r="BP1934" s="419"/>
      <c r="BR1934" s="419"/>
      <c r="BS1934" s="419"/>
      <c r="BT1934" s="419"/>
      <c r="BV1934" s="419"/>
      <c r="BW1934" s="419"/>
      <c r="BX1934" s="397"/>
      <c r="BZ1934" s="449"/>
      <c r="CB1934" s="419"/>
      <c r="CC1934" s="419"/>
      <c r="CD1934" s="419"/>
      <c r="CF1934" s="419"/>
      <c r="CG1934" s="419"/>
      <c r="CH1934" s="419"/>
    </row>
    <row r="1935" spans="3:86" ht="21" thickBot="1">
      <c r="C1935" s="425"/>
      <c r="P1935" s="431"/>
      <c r="R1935" s="419"/>
      <c r="S1935" s="446"/>
      <c r="T1935" s="419"/>
      <c r="V1935" s="196"/>
      <c r="W1935" s="419"/>
      <c r="X1935" s="419"/>
      <c r="Z1935" s="419"/>
      <c r="AA1935" s="419"/>
      <c r="AB1935" s="419"/>
      <c r="AD1935" s="419"/>
      <c r="AE1935" s="419"/>
      <c r="AF1935" s="419"/>
      <c r="AH1935" s="419"/>
      <c r="AI1935" s="419"/>
      <c r="AJ1935" s="419"/>
      <c r="AL1935" s="419"/>
      <c r="AM1935" s="419"/>
      <c r="AN1935" s="403"/>
      <c r="AO1935" s="419"/>
      <c r="AP1935" s="419"/>
      <c r="AQ1935" s="419"/>
      <c r="AR1935" s="419"/>
      <c r="AS1935" s="419"/>
      <c r="AT1935" s="419"/>
      <c r="AU1935" s="419"/>
      <c r="AV1935" s="419"/>
      <c r="AX1935" s="419"/>
      <c r="AY1935" s="419"/>
      <c r="AZ1935" s="419"/>
      <c r="BB1935" s="419"/>
      <c r="BC1935" s="419"/>
      <c r="BD1935" s="419"/>
      <c r="BF1935" s="419"/>
      <c r="BG1935" s="419"/>
      <c r="BH1935" s="419"/>
      <c r="BJ1935" s="419"/>
      <c r="BK1935" s="419"/>
      <c r="BL1935" s="419"/>
      <c r="BN1935" s="419"/>
      <c r="BO1935" s="419"/>
      <c r="BP1935" s="419"/>
      <c r="BR1935" s="419"/>
      <c r="BS1935" s="419"/>
      <c r="BT1935" s="419"/>
      <c r="BV1935" s="419"/>
      <c r="BW1935" s="419"/>
      <c r="BX1935" s="397"/>
      <c r="BZ1935" s="449"/>
      <c r="CB1935" s="419"/>
      <c r="CC1935" s="419"/>
      <c r="CD1935" s="419"/>
      <c r="CF1935" s="419"/>
      <c r="CG1935" s="419"/>
      <c r="CH1935" s="419"/>
    </row>
    <row r="1936" spans="3:86" ht="21" thickBot="1">
      <c r="C1936" s="425"/>
      <c r="P1936" s="431"/>
      <c r="R1936" s="419"/>
      <c r="S1936" s="446"/>
      <c r="T1936" s="419"/>
      <c r="V1936" s="196"/>
      <c r="W1936" s="419"/>
      <c r="X1936" s="419"/>
      <c r="Z1936" s="419"/>
      <c r="AA1936" s="419"/>
      <c r="AB1936" s="419"/>
      <c r="AD1936" s="419"/>
      <c r="AE1936" s="419"/>
      <c r="AF1936" s="419"/>
      <c r="AH1936" s="419"/>
      <c r="AI1936" s="419"/>
      <c r="AJ1936" s="419"/>
      <c r="AL1936" s="419"/>
      <c r="AM1936" s="419"/>
      <c r="AN1936" s="403"/>
      <c r="AO1936" s="419"/>
      <c r="AP1936" s="419"/>
      <c r="AQ1936" s="419"/>
      <c r="AR1936" s="419"/>
      <c r="AS1936" s="419"/>
      <c r="AT1936" s="419"/>
      <c r="AU1936" s="419"/>
      <c r="AV1936" s="419"/>
      <c r="AX1936" s="419"/>
      <c r="AY1936" s="419"/>
      <c r="AZ1936" s="419"/>
      <c r="BB1936" s="419"/>
      <c r="BC1936" s="419"/>
      <c r="BD1936" s="419"/>
      <c r="BF1936" s="419"/>
      <c r="BG1936" s="419"/>
      <c r="BH1936" s="419"/>
      <c r="BJ1936" s="419"/>
      <c r="BK1936" s="419"/>
      <c r="BL1936" s="419"/>
      <c r="BN1936" s="419"/>
      <c r="BO1936" s="419"/>
      <c r="BP1936" s="419"/>
      <c r="BR1936" s="419"/>
      <c r="BS1936" s="419"/>
      <c r="BT1936" s="419"/>
      <c r="BV1936" s="419"/>
      <c r="BW1936" s="419"/>
      <c r="BX1936" s="397"/>
      <c r="BZ1936" s="449"/>
      <c r="CB1936" s="419"/>
      <c r="CC1936" s="419"/>
      <c r="CD1936" s="419"/>
      <c r="CF1936" s="419"/>
      <c r="CG1936" s="419"/>
      <c r="CH1936" s="419"/>
    </row>
    <row r="1937" spans="3:86" ht="21" thickBot="1">
      <c r="C1937" s="425"/>
      <c r="P1937" s="431"/>
      <c r="R1937" s="419"/>
      <c r="S1937" s="446"/>
      <c r="T1937" s="419"/>
      <c r="V1937" s="196"/>
      <c r="W1937" s="419"/>
      <c r="X1937" s="419"/>
      <c r="Z1937" s="419"/>
      <c r="AA1937" s="419"/>
      <c r="AB1937" s="419"/>
      <c r="AD1937" s="419"/>
      <c r="AE1937" s="419"/>
      <c r="AF1937" s="419"/>
      <c r="AH1937" s="419"/>
      <c r="AI1937" s="419"/>
      <c r="AJ1937" s="419"/>
      <c r="AL1937" s="419"/>
      <c r="AM1937" s="419"/>
      <c r="AN1937" s="403"/>
      <c r="AO1937" s="419"/>
      <c r="AP1937" s="419"/>
      <c r="AQ1937" s="419"/>
      <c r="AR1937" s="419"/>
      <c r="AS1937" s="419"/>
      <c r="AT1937" s="419"/>
      <c r="AU1937" s="419"/>
      <c r="AV1937" s="419"/>
      <c r="AX1937" s="419"/>
      <c r="AY1937" s="419"/>
      <c r="AZ1937" s="419"/>
      <c r="BB1937" s="419"/>
      <c r="BC1937" s="419"/>
      <c r="BD1937" s="419"/>
      <c r="BF1937" s="419"/>
      <c r="BG1937" s="419"/>
      <c r="BH1937" s="419"/>
      <c r="BJ1937" s="419"/>
      <c r="BK1937" s="419"/>
      <c r="BL1937" s="419"/>
      <c r="BN1937" s="419"/>
      <c r="BO1937" s="419"/>
      <c r="BP1937" s="419"/>
      <c r="BR1937" s="419"/>
      <c r="BS1937" s="419"/>
      <c r="BT1937" s="419"/>
      <c r="BV1937" s="419"/>
      <c r="BW1937" s="419"/>
      <c r="BX1937" s="397"/>
      <c r="BZ1937" s="449"/>
      <c r="CB1937" s="419"/>
      <c r="CC1937" s="419"/>
      <c r="CD1937" s="419"/>
      <c r="CF1937" s="419"/>
      <c r="CG1937" s="419"/>
      <c r="CH1937" s="419"/>
    </row>
    <row r="1938" spans="3:86" ht="21" thickBot="1">
      <c r="C1938" s="425"/>
      <c r="P1938" s="431"/>
      <c r="R1938" s="419"/>
      <c r="S1938" s="446"/>
      <c r="T1938" s="419"/>
      <c r="V1938" s="196"/>
      <c r="W1938" s="419"/>
      <c r="X1938" s="419"/>
      <c r="Z1938" s="419"/>
      <c r="AA1938" s="419"/>
      <c r="AB1938" s="419"/>
      <c r="AD1938" s="419"/>
      <c r="AE1938" s="419"/>
      <c r="AF1938" s="419"/>
      <c r="AH1938" s="419"/>
      <c r="AI1938" s="419"/>
      <c r="AJ1938" s="419"/>
      <c r="AL1938" s="419"/>
      <c r="AM1938" s="419"/>
      <c r="AN1938" s="403"/>
      <c r="AO1938" s="419"/>
      <c r="AP1938" s="419"/>
      <c r="AQ1938" s="419"/>
      <c r="AR1938" s="419"/>
      <c r="AS1938" s="419"/>
      <c r="AT1938" s="419"/>
      <c r="AU1938" s="419"/>
      <c r="AV1938" s="419"/>
      <c r="AX1938" s="419"/>
      <c r="AY1938" s="419"/>
      <c r="AZ1938" s="419"/>
      <c r="BB1938" s="419"/>
      <c r="BC1938" s="419"/>
      <c r="BD1938" s="419"/>
      <c r="BF1938" s="419"/>
      <c r="BG1938" s="419"/>
      <c r="BH1938" s="419"/>
      <c r="BJ1938" s="419"/>
      <c r="BK1938" s="419"/>
      <c r="BL1938" s="419"/>
      <c r="BN1938" s="419"/>
      <c r="BO1938" s="419"/>
      <c r="BP1938" s="419"/>
      <c r="BR1938" s="419"/>
      <c r="BS1938" s="419"/>
      <c r="BT1938" s="419"/>
      <c r="BV1938" s="419"/>
      <c r="BW1938" s="419"/>
      <c r="BX1938" s="397"/>
      <c r="BZ1938" s="449"/>
      <c r="CB1938" s="419"/>
      <c r="CC1938" s="419"/>
      <c r="CD1938" s="419"/>
      <c r="CF1938" s="419"/>
      <c r="CG1938" s="419"/>
      <c r="CH1938" s="419"/>
    </row>
    <row r="1939" spans="3:86" ht="21" thickBot="1">
      <c r="C1939" s="425"/>
      <c r="P1939" s="431"/>
      <c r="R1939" s="419"/>
      <c r="S1939" s="446"/>
      <c r="T1939" s="419"/>
      <c r="V1939" s="196"/>
      <c r="W1939" s="419"/>
      <c r="X1939" s="419"/>
      <c r="Z1939" s="419"/>
      <c r="AA1939" s="419"/>
      <c r="AB1939" s="419"/>
      <c r="AD1939" s="419"/>
      <c r="AE1939" s="419"/>
      <c r="AF1939" s="419"/>
      <c r="AH1939" s="419"/>
      <c r="AI1939" s="419"/>
      <c r="AJ1939" s="419"/>
      <c r="AL1939" s="419"/>
      <c r="AM1939" s="419"/>
      <c r="AN1939" s="403"/>
      <c r="AO1939" s="419"/>
      <c r="AP1939" s="419"/>
      <c r="AQ1939" s="419"/>
      <c r="AR1939" s="419"/>
      <c r="AS1939" s="419"/>
      <c r="AT1939" s="419"/>
      <c r="AU1939" s="419"/>
      <c r="AV1939" s="419"/>
      <c r="AX1939" s="419"/>
      <c r="AY1939" s="419"/>
      <c r="AZ1939" s="419"/>
      <c r="BB1939" s="419"/>
      <c r="BC1939" s="419"/>
      <c r="BD1939" s="419"/>
      <c r="BF1939" s="419"/>
      <c r="BG1939" s="419"/>
      <c r="BH1939" s="419"/>
      <c r="BJ1939" s="419"/>
      <c r="BK1939" s="419"/>
      <c r="BL1939" s="419"/>
      <c r="BN1939" s="419"/>
      <c r="BO1939" s="419"/>
      <c r="BP1939" s="419"/>
      <c r="BR1939" s="419"/>
      <c r="BS1939" s="419"/>
      <c r="BT1939" s="419"/>
      <c r="BV1939" s="419"/>
      <c r="BW1939" s="419"/>
      <c r="BX1939" s="397"/>
      <c r="BZ1939" s="449"/>
      <c r="CB1939" s="419"/>
      <c r="CC1939" s="419"/>
      <c r="CD1939" s="419"/>
      <c r="CF1939" s="419"/>
      <c r="CG1939" s="419"/>
      <c r="CH1939" s="419"/>
    </row>
    <row r="1940" spans="3:86" ht="21" thickBot="1">
      <c r="C1940" s="425"/>
      <c r="P1940" s="431"/>
      <c r="R1940" s="419"/>
      <c r="S1940" s="446"/>
      <c r="T1940" s="419"/>
      <c r="V1940" s="196"/>
      <c r="W1940" s="419"/>
      <c r="X1940" s="419"/>
      <c r="Z1940" s="419"/>
      <c r="AA1940" s="419"/>
      <c r="AB1940" s="419"/>
      <c r="AD1940" s="419"/>
      <c r="AE1940" s="419"/>
      <c r="AF1940" s="419"/>
      <c r="AH1940" s="419"/>
      <c r="AI1940" s="419"/>
      <c r="AJ1940" s="419"/>
      <c r="AL1940" s="419"/>
      <c r="AM1940" s="419"/>
      <c r="AN1940" s="403"/>
      <c r="AO1940" s="419"/>
      <c r="AP1940" s="419"/>
      <c r="AQ1940" s="419"/>
      <c r="AR1940" s="419"/>
      <c r="AS1940" s="419"/>
      <c r="AT1940" s="419"/>
      <c r="AU1940" s="419"/>
      <c r="AV1940" s="419"/>
      <c r="AX1940" s="419"/>
      <c r="AY1940" s="419"/>
      <c r="AZ1940" s="419"/>
      <c r="BB1940" s="419"/>
      <c r="BC1940" s="419"/>
      <c r="BD1940" s="419"/>
      <c r="BF1940" s="419"/>
      <c r="BG1940" s="419"/>
      <c r="BH1940" s="419"/>
      <c r="BJ1940" s="419"/>
      <c r="BK1940" s="419"/>
      <c r="BL1940" s="419"/>
      <c r="BN1940" s="419"/>
      <c r="BO1940" s="419"/>
      <c r="BP1940" s="419"/>
      <c r="BR1940" s="419"/>
      <c r="BS1940" s="419"/>
      <c r="BT1940" s="419"/>
      <c r="BV1940" s="419"/>
      <c r="BW1940" s="419"/>
      <c r="BX1940" s="397"/>
      <c r="BZ1940" s="449"/>
      <c r="CB1940" s="419"/>
      <c r="CC1940" s="419"/>
      <c r="CD1940" s="419"/>
      <c r="CF1940" s="419"/>
      <c r="CG1940" s="419"/>
      <c r="CH1940" s="419"/>
    </row>
    <row r="1941" spans="3:86" ht="21" thickBot="1">
      <c r="C1941" s="425"/>
      <c r="P1941" s="431"/>
      <c r="R1941" s="419"/>
      <c r="S1941" s="446"/>
      <c r="T1941" s="419"/>
      <c r="V1941" s="196"/>
      <c r="W1941" s="419"/>
      <c r="X1941" s="419"/>
      <c r="Z1941" s="419"/>
      <c r="AA1941" s="419"/>
      <c r="AB1941" s="419"/>
      <c r="AD1941" s="419"/>
      <c r="AE1941" s="419"/>
      <c r="AF1941" s="419"/>
      <c r="AH1941" s="419"/>
      <c r="AI1941" s="419"/>
      <c r="AJ1941" s="419"/>
      <c r="AL1941" s="419"/>
      <c r="AM1941" s="419"/>
      <c r="AN1941" s="403"/>
      <c r="AO1941" s="419"/>
      <c r="AP1941" s="419"/>
      <c r="AQ1941" s="419"/>
      <c r="AR1941" s="419"/>
      <c r="AS1941" s="419"/>
      <c r="AT1941" s="419"/>
      <c r="AU1941" s="419"/>
      <c r="AV1941" s="419"/>
      <c r="AX1941" s="419"/>
      <c r="AY1941" s="419"/>
      <c r="AZ1941" s="419"/>
      <c r="BB1941" s="419"/>
      <c r="BC1941" s="419"/>
      <c r="BD1941" s="419"/>
      <c r="BF1941" s="419"/>
      <c r="BG1941" s="419"/>
      <c r="BH1941" s="419"/>
      <c r="BJ1941" s="419"/>
      <c r="BK1941" s="419"/>
      <c r="BL1941" s="419"/>
      <c r="BN1941" s="419"/>
      <c r="BO1941" s="419"/>
      <c r="BP1941" s="419"/>
      <c r="BR1941" s="419"/>
      <c r="BS1941" s="419"/>
      <c r="BT1941" s="419"/>
      <c r="BV1941" s="419"/>
      <c r="BW1941" s="419"/>
      <c r="BX1941" s="397"/>
      <c r="BZ1941" s="449"/>
      <c r="CB1941" s="419"/>
      <c r="CC1941" s="419"/>
      <c r="CD1941" s="419"/>
      <c r="CF1941" s="419"/>
      <c r="CG1941" s="419"/>
      <c r="CH1941" s="419"/>
    </row>
    <row r="1942" spans="3:86" ht="21" thickBot="1">
      <c r="C1942" s="425"/>
      <c r="P1942" s="431"/>
      <c r="R1942" s="419"/>
      <c r="S1942" s="446"/>
      <c r="T1942" s="419"/>
      <c r="V1942" s="196"/>
      <c r="W1942" s="419"/>
      <c r="X1942" s="419"/>
      <c r="Z1942" s="419"/>
      <c r="AA1942" s="419"/>
      <c r="AB1942" s="419"/>
      <c r="AD1942" s="419"/>
      <c r="AE1942" s="419"/>
      <c r="AF1942" s="419"/>
      <c r="AH1942" s="419"/>
      <c r="AI1942" s="419"/>
      <c r="AJ1942" s="419"/>
      <c r="AL1942" s="419"/>
      <c r="AM1942" s="419"/>
      <c r="AN1942" s="403"/>
      <c r="AO1942" s="419"/>
      <c r="AP1942" s="419"/>
      <c r="AQ1942" s="419"/>
      <c r="AR1942" s="419"/>
      <c r="AS1942" s="419"/>
      <c r="AT1942" s="419"/>
      <c r="AU1942" s="419"/>
      <c r="AV1942" s="419"/>
      <c r="AX1942" s="419"/>
      <c r="AY1942" s="419"/>
      <c r="AZ1942" s="419"/>
      <c r="BB1942" s="419"/>
      <c r="BC1942" s="419"/>
      <c r="BD1942" s="419"/>
      <c r="BF1942" s="419"/>
      <c r="BG1942" s="419"/>
      <c r="BH1942" s="419"/>
      <c r="BJ1942" s="419"/>
      <c r="BK1942" s="419"/>
      <c r="BL1942" s="419"/>
      <c r="BN1942" s="419"/>
      <c r="BO1942" s="419"/>
      <c r="BP1942" s="419"/>
      <c r="BR1942" s="419"/>
      <c r="BS1942" s="419"/>
      <c r="BT1942" s="419"/>
      <c r="BV1942" s="419"/>
      <c r="BW1942" s="419"/>
      <c r="BX1942" s="397"/>
      <c r="BZ1942" s="449"/>
      <c r="CB1942" s="419"/>
      <c r="CC1942" s="419"/>
      <c r="CD1942" s="419"/>
      <c r="CF1942" s="419"/>
      <c r="CG1942" s="419"/>
      <c r="CH1942" s="419"/>
    </row>
    <row r="1943" spans="3:86" ht="21" thickBot="1">
      <c r="C1943" s="425"/>
      <c r="P1943" s="431"/>
      <c r="R1943" s="419"/>
      <c r="S1943" s="446"/>
      <c r="T1943" s="419"/>
      <c r="V1943" s="196"/>
      <c r="W1943" s="419"/>
      <c r="X1943" s="419"/>
      <c r="Z1943" s="419"/>
      <c r="AA1943" s="419"/>
      <c r="AB1943" s="419"/>
      <c r="AD1943" s="419"/>
      <c r="AE1943" s="419"/>
      <c r="AF1943" s="419"/>
      <c r="AH1943" s="419"/>
      <c r="AI1943" s="419"/>
      <c r="AJ1943" s="419"/>
      <c r="AL1943" s="419"/>
      <c r="AM1943" s="419"/>
      <c r="AN1943" s="403"/>
      <c r="AO1943" s="419"/>
      <c r="AP1943" s="419"/>
      <c r="AQ1943" s="419"/>
      <c r="AR1943" s="419"/>
      <c r="AS1943" s="419"/>
      <c r="AT1943" s="419"/>
      <c r="AU1943" s="419"/>
      <c r="AV1943" s="419"/>
      <c r="AX1943" s="419"/>
      <c r="AY1943" s="419"/>
      <c r="AZ1943" s="419"/>
      <c r="BB1943" s="419"/>
      <c r="BC1943" s="419"/>
      <c r="BD1943" s="419"/>
      <c r="BF1943" s="419"/>
      <c r="BG1943" s="419"/>
      <c r="BH1943" s="419"/>
      <c r="BJ1943" s="419"/>
      <c r="BK1943" s="419"/>
      <c r="BL1943" s="419"/>
      <c r="BN1943" s="419"/>
      <c r="BO1943" s="419"/>
      <c r="BP1943" s="419"/>
      <c r="BR1943" s="419"/>
      <c r="BS1943" s="419"/>
      <c r="BT1943" s="419"/>
      <c r="BV1943" s="419"/>
      <c r="BW1943" s="419"/>
      <c r="BX1943" s="397"/>
      <c r="BZ1943" s="449"/>
      <c r="CB1943" s="419"/>
      <c r="CC1943" s="419"/>
      <c r="CD1943" s="419"/>
      <c r="CF1943" s="419"/>
      <c r="CG1943" s="419"/>
      <c r="CH1943" s="419"/>
    </row>
    <row r="1944" spans="3:86" ht="21" thickBot="1">
      <c r="C1944" s="425"/>
      <c r="P1944" s="431"/>
      <c r="R1944" s="419"/>
      <c r="S1944" s="446"/>
      <c r="T1944" s="419"/>
      <c r="V1944" s="196"/>
      <c r="W1944" s="419"/>
      <c r="X1944" s="419"/>
      <c r="Z1944" s="419"/>
      <c r="AA1944" s="419"/>
      <c r="AB1944" s="419"/>
      <c r="AD1944" s="419"/>
      <c r="AE1944" s="419"/>
      <c r="AF1944" s="419"/>
      <c r="AH1944" s="419"/>
      <c r="AI1944" s="419"/>
      <c r="AJ1944" s="419"/>
      <c r="AL1944" s="419"/>
      <c r="AM1944" s="419"/>
      <c r="AN1944" s="403"/>
      <c r="AO1944" s="419"/>
      <c r="AP1944" s="419"/>
      <c r="AQ1944" s="419"/>
      <c r="AR1944" s="419"/>
      <c r="AS1944" s="419"/>
      <c r="AT1944" s="419"/>
      <c r="AU1944" s="419"/>
      <c r="AV1944" s="419"/>
      <c r="AX1944" s="419"/>
      <c r="AY1944" s="419"/>
      <c r="AZ1944" s="419"/>
      <c r="BB1944" s="419"/>
      <c r="BC1944" s="419"/>
      <c r="BD1944" s="419"/>
      <c r="BF1944" s="419"/>
      <c r="BG1944" s="419"/>
      <c r="BH1944" s="419"/>
      <c r="BJ1944" s="419"/>
      <c r="BK1944" s="419"/>
      <c r="BL1944" s="419"/>
      <c r="BN1944" s="419"/>
      <c r="BO1944" s="419"/>
      <c r="BP1944" s="419"/>
      <c r="BR1944" s="419"/>
      <c r="BS1944" s="419"/>
      <c r="BT1944" s="419"/>
      <c r="BV1944" s="419"/>
      <c r="BW1944" s="419"/>
      <c r="BX1944" s="397"/>
      <c r="BZ1944" s="449"/>
      <c r="CB1944" s="419"/>
      <c r="CC1944" s="419"/>
      <c r="CD1944" s="419"/>
      <c r="CF1944" s="419"/>
      <c r="CG1944" s="419"/>
      <c r="CH1944" s="419"/>
    </row>
    <row r="1945" spans="3:86" ht="21" thickBot="1">
      <c r="C1945" s="425"/>
      <c r="P1945" s="431"/>
      <c r="R1945" s="419"/>
      <c r="S1945" s="446"/>
      <c r="T1945" s="419"/>
      <c r="V1945" s="196"/>
      <c r="W1945" s="419"/>
      <c r="X1945" s="419"/>
      <c r="Z1945" s="419"/>
      <c r="AA1945" s="419"/>
      <c r="AB1945" s="419"/>
      <c r="AD1945" s="419"/>
      <c r="AE1945" s="419"/>
      <c r="AF1945" s="419"/>
      <c r="AH1945" s="419"/>
      <c r="AI1945" s="419"/>
      <c r="AJ1945" s="419"/>
      <c r="AL1945" s="419"/>
      <c r="AM1945" s="419"/>
      <c r="AN1945" s="403"/>
      <c r="AO1945" s="419"/>
      <c r="AP1945" s="419"/>
      <c r="AQ1945" s="419"/>
      <c r="AR1945" s="419"/>
      <c r="AS1945" s="419"/>
      <c r="AT1945" s="419"/>
      <c r="AU1945" s="419"/>
      <c r="AV1945" s="419"/>
      <c r="AX1945" s="419"/>
      <c r="AY1945" s="419"/>
      <c r="AZ1945" s="419"/>
      <c r="BB1945" s="419"/>
      <c r="BC1945" s="419"/>
      <c r="BD1945" s="419"/>
      <c r="BF1945" s="419"/>
      <c r="BG1945" s="419"/>
      <c r="BH1945" s="419"/>
      <c r="BJ1945" s="419"/>
      <c r="BK1945" s="419"/>
      <c r="BL1945" s="419"/>
      <c r="BN1945" s="419"/>
      <c r="BO1945" s="419"/>
      <c r="BP1945" s="419"/>
      <c r="BR1945" s="419"/>
      <c r="BS1945" s="419"/>
      <c r="BT1945" s="419"/>
      <c r="BV1945" s="419"/>
      <c r="BW1945" s="419"/>
      <c r="BX1945" s="397"/>
      <c r="BZ1945" s="449"/>
      <c r="CB1945" s="419"/>
      <c r="CC1945" s="419"/>
      <c r="CD1945" s="419"/>
      <c r="CF1945" s="419"/>
      <c r="CG1945" s="419"/>
      <c r="CH1945" s="419"/>
    </row>
    <row r="1946" spans="3:86" ht="21" thickBot="1">
      <c r="C1946" s="425"/>
      <c r="P1946" s="431"/>
      <c r="R1946" s="419"/>
      <c r="S1946" s="446"/>
      <c r="T1946" s="419"/>
      <c r="V1946" s="196"/>
      <c r="W1946" s="419"/>
      <c r="X1946" s="419"/>
      <c r="Z1946" s="419"/>
      <c r="AA1946" s="419"/>
      <c r="AB1946" s="419"/>
      <c r="AD1946" s="419"/>
      <c r="AE1946" s="419"/>
      <c r="AF1946" s="419"/>
      <c r="AH1946" s="419"/>
      <c r="AI1946" s="419"/>
      <c r="AJ1946" s="419"/>
      <c r="AL1946" s="419"/>
      <c r="AM1946" s="419"/>
      <c r="AN1946" s="403"/>
      <c r="AO1946" s="419"/>
      <c r="AP1946" s="419"/>
      <c r="AQ1946" s="419"/>
      <c r="AR1946" s="419"/>
      <c r="AS1946" s="419"/>
      <c r="AT1946" s="419"/>
      <c r="AU1946" s="419"/>
      <c r="AV1946" s="419"/>
      <c r="AX1946" s="419"/>
      <c r="AY1946" s="419"/>
      <c r="AZ1946" s="419"/>
      <c r="BB1946" s="419"/>
      <c r="BC1946" s="419"/>
      <c r="BD1946" s="419"/>
      <c r="BF1946" s="419"/>
      <c r="BG1946" s="419"/>
      <c r="BH1946" s="419"/>
      <c r="BJ1946" s="419"/>
      <c r="BK1946" s="419"/>
      <c r="BL1946" s="419"/>
      <c r="BN1946" s="419"/>
      <c r="BO1946" s="419"/>
      <c r="BP1946" s="419"/>
      <c r="BR1946" s="419"/>
      <c r="BS1946" s="419"/>
      <c r="BT1946" s="419"/>
      <c r="BV1946" s="419"/>
      <c r="BW1946" s="419"/>
      <c r="BX1946" s="397"/>
      <c r="BZ1946" s="449"/>
      <c r="CB1946" s="419"/>
      <c r="CC1946" s="419"/>
      <c r="CD1946" s="419"/>
      <c r="CF1946" s="419"/>
      <c r="CG1946" s="419"/>
      <c r="CH1946" s="419"/>
    </row>
    <row r="1947" spans="3:86" ht="21" thickBot="1">
      <c r="C1947" s="425"/>
      <c r="P1947" s="431"/>
      <c r="R1947" s="419"/>
      <c r="S1947" s="446"/>
      <c r="T1947" s="419"/>
      <c r="V1947" s="196"/>
      <c r="W1947" s="419"/>
      <c r="X1947" s="419"/>
      <c r="Z1947" s="419"/>
      <c r="AA1947" s="419"/>
      <c r="AB1947" s="419"/>
      <c r="AD1947" s="419"/>
      <c r="AE1947" s="419"/>
      <c r="AF1947" s="419"/>
      <c r="AH1947" s="419"/>
      <c r="AI1947" s="419"/>
      <c r="AJ1947" s="419"/>
      <c r="AL1947" s="419"/>
      <c r="AM1947" s="419"/>
      <c r="AN1947" s="403"/>
      <c r="AO1947" s="419"/>
      <c r="AP1947" s="419"/>
      <c r="AQ1947" s="419"/>
      <c r="AR1947" s="419"/>
      <c r="AS1947" s="419"/>
      <c r="AT1947" s="419"/>
      <c r="AU1947" s="419"/>
      <c r="AV1947" s="419"/>
      <c r="AX1947" s="419"/>
      <c r="AY1947" s="419"/>
      <c r="AZ1947" s="419"/>
      <c r="BB1947" s="419"/>
      <c r="BC1947" s="419"/>
      <c r="BD1947" s="419"/>
      <c r="BF1947" s="419"/>
      <c r="BG1947" s="419"/>
      <c r="BH1947" s="419"/>
      <c r="BJ1947" s="419"/>
      <c r="BK1947" s="419"/>
      <c r="BL1947" s="419"/>
      <c r="BN1947" s="419"/>
      <c r="BO1947" s="419"/>
      <c r="BP1947" s="419"/>
      <c r="BR1947" s="419"/>
      <c r="BS1947" s="419"/>
      <c r="BT1947" s="419"/>
      <c r="BV1947" s="419"/>
      <c r="BW1947" s="419"/>
      <c r="BX1947" s="397"/>
      <c r="BZ1947" s="449"/>
      <c r="CB1947" s="419"/>
      <c r="CC1947" s="419"/>
      <c r="CD1947" s="419"/>
      <c r="CF1947" s="419"/>
      <c r="CG1947" s="419"/>
      <c r="CH1947" s="419"/>
    </row>
    <row r="1948" spans="3:86" ht="21" thickBot="1">
      <c r="C1948" s="425"/>
      <c r="P1948" s="431"/>
      <c r="R1948" s="419"/>
      <c r="S1948" s="446"/>
      <c r="T1948" s="419"/>
      <c r="V1948" s="196"/>
      <c r="W1948" s="419"/>
      <c r="X1948" s="419"/>
      <c r="Z1948" s="419"/>
      <c r="AA1948" s="419"/>
      <c r="AB1948" s="419"/>
      <c r="AD1948" s="419"/>
      <c r="AE1948" s="419"/>
      <c r="AF1948" s="419"/>
      <c r="AH1948" s="419"/>
      <c r="AI1948" s="419"/>
      <c r="AJ1948" s="419"/>
      <c r="AL1948" s="419"/>
      <c r="AM1948" s="419"/>
      <c r="AN1948" s="403"/>
      <c r="AO1948" s="419"/>
      <c r="AP1948" s="419"/>
      <c r="AQ1948" s="419"/>
      <c r="AR1948" s="419"/>
      <c r="AS1948" s="419"/>
      <c r="AT1948" s="419"/>
      <c r="AU1948" s="419"/>
      <c r="AV1948" s="419"/>
      <c r="AX1948" s="419"/>
      <c r="AY1948" s="419"/>
      <c r="AZ1948" s="419"/>
      <c r="BB1948" s="419"/>
      <c r="BC1948" s="419"/>
      <c r="BD1948" s="419"/>
      <c r="BF1948" s="419"/>
      <c r="BG1948" s="419"/>
      <c r="BH1948" s="419"/>
      <c r="BJ1948" s="419"/>
      <c r="BK1948" s="419"/>
      <c r="BL1948" s="419"/>
      <c r="BN1948" s="419"/>
      <c r="BO1948" s="419"/>
      <c r="BP1948" s="419"/>
      <c r="BR1948" s="419"/>
      <c r="BS1948" s="419"/>
      <c r="BT1948" s="419"/>
      <c r="BV1948" s="419"/>
      <c r="BW1948" s="419"/>
      <c r="BX1948" s="397"/>
      <c r="BZ1948" s="449"/>
      <c r="CB1948" s="419"/>
      <c r="CC1948" s="419"/>
      <c r="CD1948" s="419"/>
      <c r="CF1948" s="419"/>
      <c r="CG1948" s="419"/>
      <c r="CH1948" s="419"/>
    </row>
    <row r="1949" spans="3:86" ht="21" thickBot="1">
      <c r="C1949" s="425"/>
      <c r="P1949" s="431"/>
      <c r="R1949" s="419"/>
      <c r="S1949" s="446"/>
      <c r="T1949" s="419"/>
      <c r="V1949" s="196"/>
      <c r="W1949" s="419"/>
      <c r="X1949" s="419"/>
      <c r="Z1949" s="419"/>
      <c r="AA1949" s="419"/>
      <c r="AB1949" s="419"/>
      <c r="AD1949" s="419"/>
      <c r="AE1949" s="419"/>
      <c r="AF1949" s="419"/>
      <c r="AH1949" s="419"/>
      <c r="AI1949" s="419"/>
      <c r="AJ1949" s="419"/>
      <c r="AL1949" s="419"/>
      <c r="AM1949" s="419"/>
      <c r="AN1949" s="403"/>
      <c r="AO1949" s="419"/>
      <c r="AP1949" s="419"/>
      <c r="AQ1949" s="419"/>
      <c r="AR1949" s="419"/>
      <c r="AS1949" s="419"/>
      <c r="AT1949" s="419"/>
      <c r="AU1949" s="419"/>
      <c r="AV1949" s="419"/>
      <c r="AX1949" s="419"/>
      <c r="AY1949" s="419"/>
      <c r="AZ1949" s="419"/>
      <c r="BB1949" s="419"/>
      <c r="BC1949" s="419"/>
      <c r="BD1949" s="419"/>
      <c r="BF1949" s="419"/>
      <c r="BG1949" s="419"/>
      <c r="BH1949" s="419"/>
      <c r="BJ1949" s="419"/>
      <c r="BK1949" s="419"/>
      <c r="BL1949" s="419"/>
      <c r="BN1949" s="419"/>
      <c r="BO1949" s="419"/>
      <c r="BP1949" s="419"/>
      <c r="BR1949" s="419"/>
      <c r="BS1949" s="419"/>
      <c r="BT1949" s="419"/>
      <c r="BV1949" s="419"/>
      <c r="BW1949" s="419"/>
      <c r="BX1949" s="397"/>
      <c r="BZ1949" s="449"/>
      <c r="CB1949" s="419"/>
      <c r="CC1949" s="419"/>
      <c r="CD1949" s="419"/>
      <c r="CF1949" s="419"/>
      <c r="CG1949" s="419"/>
      <c r="CH1949" s="419"/>
    </row>
    <row r="1950" spans="3:86" ht="21" thickBot="1">
      <c r="C1950" s="425"/>
      <c r="P1950" s="431"/>
      <c r="R1950" s="419"/>
      <c r="S1950" s="446"/>
      <c r="T1950" s="419"/>
      <c r="V1950" s="196"/>
      <c r="W1950" s="419"/>
      <c r="X1950" s="419"/>
      <c r="Z1950" s="419"/>
      <c r="AA1950" s="419"/>
      <c r="AB1950" s="419"/>
      <c r="AD1950" s="419"/>
      <c r="AE1950" s="419"/>
      <c r="AF1950" s="419"/>
      <c r="AH1950" s="419"/>
      <c r="AI1950" s="419"/>
      <c r="AJ1950" s="419"/>
      <c r="AL1950" s="419"/>
      <c r="AM1950" s="419"/>
      <c r="AN1950" s="403"/>
      <c r="AO1950" s="419"/>
      <c r="AP1950" s="419"/>
      <c r="AQ1950" s="419"/>
      <c r="AR1950" s="419"/>
      <c r="AS1950" s="419"/>
      <c r="AT1950" s="419"/>
      <c r="AU1950" s="419"/>
      <c r="AV1950" s="419"/>
      <c r="AX1950" s="419"/>
      <c r="AY1950" s="419"/>
      <c r="AZ1950" s="419"/>
      <c r="BB1950" s="419"/>
      <c r="BC1950" s="419"/>
      <c r="BD1950" s="419"/>
      <c r="BF1950" s="419"/>
      <c r="BG1950" s="419"/>
      <c r="BH1950" s="419"/>
      <c r="BJ1950" s="419"/>
      <c r="BK1950" s="419"/>
      <c r="BL1950" s="419"/>
      <c r="BN1950" s="419"/>
      <c r="BO1950" s="419"/>
      <c r="BP1950" s="419"/>
      <c r="BR1950" s="419"/>
      <c r="BS1950" s="419"/>
      <c r="BT1950" s="419"/>
      <c r="BV1950" s="419"/>
      <c r="BW1950" s="419"/>
      <c r="BX1950" s="397"/>
      <c r="BZ1950" s="449"/>
      <c r="CB1950" s="419"/>
      <c r="CC1950" s="419"/>
      <c r="CD1950" s="419"/>
      <c r="CF1950" s="419"/>
      <c r="CG1950" s="419"/>
      <c r="CH1950" s="419"/>
    </row>
    <row r="1951" spans="3:86" ht="21" thickBot="1">
      <c r="C1951" s="425"/>
      <c r="P1951" s="431"/>
      <c r="R1951" s="419"/>
      <c r="S1951" s="446"/>
      <c r="T1951" s="419"/>
      <c r="V1951" s="196"/>
      <c r="W1951" s="419"/>
      <c r="X1951" s="419"/>
      <c r="Z1951" s="419"/>
      <c r="AA1951" s="419"/>
      <c r="AB1951" s="419"/>
      <c r="AD1951" s="419"/>
      <c r="AE1951" s="419"/>
      <c r="AF1951" s="419"/>
      <c r="AH1951" s="419"/>
      <c r="AI1951" s="419"/>
      <c r="AJ1951" s="419"/>
      <c r="AL1951" s="419"/>
      <c r="AM1951" s="419"/>
      <c r="AN1951" s="403"/>
      <c r="AO1951" s="419"/>
      <c r="AP1951" s="419"/>
      <c r="AQ1951" s="419"/>
      <c r="AR1951" s="419"/>
      <c r="AS1951" s="419"/>
      <c r="AT1951" s="419"/>
      <c r="AU1951" s="419"/>
      <c r="AV1951" s="419"/>
      <c r="AX1951" s="419"/>
      <c r="AY1951" s="419"/>
      <c r="AZ1951" s="419"/>
      <c r="BB1951" s="419"/>
      <c r="BC1951" s="419"/>
      <c r="BD1951" s="419"/>
      <c r="BF1951" s="419"/>
      <c r="BG1951" s="419"/>
      <c r="BH1951" s="419"/>
      <c r="BJ1951" s="419"/>
      <c r="BK1951" s="419"/>
      <c r="BL1951" s="419"/>
      <c r="BN1951" s="419"/>
      <c r="BO1951" s="419"/>
      <c r="BP1951" s="419"/>
      <c r="BR1951" s="419"/>
      <c r="BS1951" s="419"/>
      <c r="BT1951" s="419"/>
      <c r="BV1951" s="419"/>
      <c r="BW1951" s="419"/>
      <c r="BX1951" s="397"/>
      <c r="BZ1951" s="449"/>
      <c r="CB1951" s="419"/>
      <c r="CC1951" s="419"/>
      <c r="CD1951" s="419"/>
      <c r="CF1951" s="419"/>
      <c r="CG1951" s="419"/>
      <c r="CH1951" s="419"/>
    </row>
    <row r="1952" spans="3:86" ht="21" thickBot="1">
      <c r="C1952" s="425"/>
      <c r="P1952" s="431"/>
      <c r="R1952" s="419"/>
      <c r="S1952" s="446"/>
      <c r="T1952" s="419"/>
      <c r="V1952" s="196"/>
      <c r="W1952" s="419"/>
      <c r="X1952" s="419"/>
      <c r="Z1952" s="419"/>
      <c r="AA1952" s="419"/>
      <c r="AB1952" s="419"/>
      <c r="AD1952" s="419"/>
      <c r="AE1952" s="419"/>
      <c r="AF1952" s="419"/>
      <c r="AH1952" s="419"/>
      <c r="AI1952" s="419"/>
      <c r="AJ1952" s="419"/>
      <c r="AL1952" s="419"/>
      <c r="AM1952" s="419"/>
      <c r="AN1952" s="403"/>
      <c r="AO1952" s="419"/>
      <c r="AP1952" s="419"/>
      <c r="AQ1952" s="419"/>
      <c r="AR1952" s="419"/>
      <c r="AS1952" s="419"/>
      <c r="AT1952" s="419"/>
      <c r="AU1952" s="419"/>
      <c r="AV1952" s="419"/>
      <c r="AX1952" s="419"/>
      <c r="AY1952" s="419"/>
      <c r="AZ1952" s="419"/>
      <c r="BB1952" s="419"/>
      <c r="BC1952" s="419"/>
      <c r="BD1952" s="419"/>
      <c r="BF1952" s="419"/>
      <c r="BG1952" s="419"/>
      <c r="BH1952" s="419"/>
      <c r="BJ1952" s="419"/>
      <c r="BK1952" s="419"/>
      <c r="BL1952" s="419"/>
      <c r="BN1952" s="419"/>
      <c r="BO1952" s="419"/>
      <c r="BP1952" s="419"/>
      <c r="BR1952" s="419"/>
      <c r="BS1952" s="419"/>
      <c r="BT1952" s="419"/>
      <c r="BV1952" s="419"/>
      <c r="BW1952" s="419"/>
      <c r="BX1952" s="397"/>
      <c r="BZ1952" s="449"/>
      <c r="CB1952" s="419"/>
      <c r="CC1952" s="419"/>
      <c r="CD1952" s="419"/>
      <c r="CF1952" s="419"/>
      <c r="CG1952" s="419"/>
      <c r="CH1952" s="419"/>
    </row>
    <row r="1953" spans="3:86" ht="21" thickBot="1">
      <c r="C1953" s="425"/>
      <c r="P1953" s="431"/>
      <c r="R1953" s="419"/>
      <c r="S1953" s="446"/>
      <c r="T1953" s="419"/>
      <c r="V1953" s="196"/>
      <c r="W1953" s="419"/>
      <c r="X1953" s="419"/>
      <c r="Z1953" s="419"/>
      <c r="AA1953" s="419"/>
      <c r="AB1953" s="419"/>
      <c r="AD1953" s="419"/>
      <c r="AE1953" s="419"/>
      <c r="AF1953" s="419"/>
      <c r="AH1953" s="419"/>
      <c r="AI1953" s="419"/>
      <c r="AJ1953" s="419"/>
      <c r="AL1953" s="419"/>
      <c r="AM1953" s="419"/>
      <c r="AN1953" s="403"/>
      <c r="AO1953" s="419"/>
      <c r="AP1953" s="419"/>
      <c r="AQ1953" s="419"/>
      <c r="AR1953" s="419"/>
      <c r="AS1953" s="419"/>
      <c r="AT1953" s="419"/>
      <c r="AU1953" s="419"/>
      <c r="AV1953" s="419"/>
      <c r="AX1953" s="419"/>
      <c r="AY1953" s="419"/>
      <c r="AZ1953" s="419"/>
      <c r="BB1953" s="419"/>
      <c r="BC1953" s="419"/>
      <c r="BD1953" s="419"/>
      <c r="BF1953" s="419"/>
      <c r="BG1953" s="419"/>
      <c r="BH1953" s="419"/>
      <c r="BJ1953" s="419"/>
      <c r="BK1953" s="419"/>
      <c r="BL1953" s="419"/>
      <c r="BN1953" s="419"/>
      <c r="BO1953" s="419"/>
      <c r="BP1953" s="419"/>
      <c r="BR1953" s="419"/>
      <c r="BS1953" s="419"/>
      <c r="BT1953" s="419"/>
      <c r="BV1953" s="419"/>
      <c r="BW1953" s="419"/>
      <c r="BX1953" s="397"/>
      <c r="BZ1953" s="449"/>
      <c r="CB1953" s="419"/>
      <c r="CC1953" s="419"/>
      <c r="CD1953" s="419"/>
      <c r="CF1953" s="419"/>
      <c r="CG1953" s="419"/>
      <c r="CH1953" s="419"/>
    </row>
    <row r="1954" spans="3:86" ht="21" thickBot="1">
      <c r="C1954" s="425"/>
      <c r="P1954" s="431"/>
      <c r="R1954" s="419"/>
      <c r="S1954" s="446"/>
      <c r="T1954" s="419"/>
      <c r="V1954" s="196"/>
      <c r="W1954" s="419"/>
      <c r="X1954" s="419"/>
      <c r="Z1954" s="419"/>
      <c r="AA1954" s="419"/>
      <c r="AB1954" s="419"/>
      <c r="AD1954" s="419"/>
      <c r="AE1954" s="419"/>
      <c r="AF1954" s="419"/>
      <c r="AH1954" s="419"/>
      <c r="AI1954" s="419"/>
      <c r="AJ1954" s="419"/>
      <c r="AL1954" s="419"/>
      <c r="AM1954" s="419"/>
      <c r="AN1954" s="403"/>
      <c r="AO1954" s="419"/>
      <c r="AP1954" s="419"/>
      <c r="AQ1954" s="419"/>
      <c r="AR1954" s="419"/>
      <c r="AS1954" s="419"/>
      <c r="AT1954" s="419"/>
      <c r="AU1954" s="419"/>
      <c r="AV1954" s="419"/>
      <c r="AX1954" s="419"/>
      <c r="AY1954" s="419"/>
      <c r="AZ1954" s="419"/>
      <c r="BB1954" s="419"/>
      <c r="BC1954" s="419"/>
      <c r="BD1954" s="419"/>
      <c r="BF1954" s="419"/>
      <c r="BG1954" s="419"/>
      <c r="BH1954" s="419"/>
      <c r="BJ1954" s="419"/>
      <c r="BK1954" s="419"/>
      <c r="BL1954" s="419"/>
      <c r="BN1954" s="419"/>
      <c r="BO1954" s="419"/>
      <c r="BP1954" s="419"/>
      <c r="BR1954" s="419"/>
      <c r="BS1954" s="419"/>
      <c r="BT1954" s="419"/>
      <c r="BV1954" s="419"/>
      <c r="BW1954" s="419"/>
      <c r="BX1954" s="397"/>
      <c r="BZ1954" s="449"/>
      <c r="CB1954" s="419"/>
      <c r="CC1954" s="419"/>
      <c r="CD1954" s="419"/>
      <c r="CF1954" s="419"/>
      <c r="CG1954" s="419"/>
      <c r="CH1954" s="419"/>
    </row>
    <row r="1955" spans="3:86" ht="21" thickBot="1">
      <c r="C1955" s="425"/>
      <c r="P1955" s="431"/>
      <c r="R1955" s="419"/>
      <c r="S1955" s="446"/>
      <c r="T1955" s="419"/>
      <c r="V1955" s="196"/>
      <c r="W1955" s="419"/>
      <c r="X1955" s="419"/>
      <c r="Z1955" s="419"/>
      <c r="AA1955" s="419"/>
      <c r="AB1955" s="419"/>
      <c r="AD1955" s="419"/>
      <c r="AE1955" s="419"/>
      <c r="AF1955" s="419"/>
      <c r="AH1955" s="419"/>
      <c r="AI1955" s="419"/>
      <c r="AJ1955" s="419"/>
      <c r="AL1955" s="419"/>
      <c r="AM1955" s="419"/>
      <c r="AN1955" s="403"/>
      <c r="AO1955" s="419"/>
      <c r="AP1955" s="419"/>
      <c r="AQ1955" s="419"/>
      <c r="AR1955" s="419"/>
      <c r="AS1955" s="419"/>
      <c r="AT1955" s="419"/>
      <c r="AU1955" s="419"/>
      <c r="AV1955" s="419"/>
      <c r="AX1955" s="419"/>
      <c r="AY1955" s="419"/>
      <c r="AZ1955" s="419"/>
      <c r="BB1955" s="419"/>
      <c r="BC1955" s="419"/>
      <c r="BD1955" s="419"/>
      <c r="BF1955" s="419"/>
      <c r="BG1955" s="419"/>
      <c r="BH1955" s="419"/>
      <c r="BJ1955" s="419"/>
      <c r="BK1955" s="419"/>
      <c r="BL1955" s="419"/>
      <c r="BN1955" s="419"/>
      <c r="BO1955" s="419"/>
      <c r="BP1955" s="419"/>
      <c r="BR1955" s="419"/>
      <c r="BS1955" s="419"/>
      <c r="BT1955" s="419"/>
      <c r="BV1955" s="419"/>
      <c r="BW1955" s="419"/>
      <c r="BX1955" s="397"/>
      <c r="BZ1955" s="449"/>
      <c r="CB1955" s="419"/>
      <c r="CC1955" s="419"/>
      <c r="CD1955" s="419"/>
      <c r="CF1955" s="419"/>
      <c r="CG1955" s="419"/>
      <c r="CH1955" s="419"/>
    </row>
    <row r="1956" spans="3:86" ht="21" thickBot="1">
      <c r="C1956" s="425"/>
      <c r="P1956" s="431"/>
      <c r="R1956" s="419"/>
      <c r="S1956" s="446"/>
      <c r="T1956" s="419"/>
      <c r="V1956" s="196"/>
      <c r="W1956" s="419"/>
      <c r="X1956" s="419"/>
      <c r="Z1956" s="419"/>
      <c r="AA1956" s="419"/>
      <c r="AB1956" s="419"/>
      <c r="AD1956" s="419"/>
      <c r="AE1956" s="419"/>
      <c r="AF1956" s="419"/>
      <c r="AH1956" s="419"/>
      <c r="AI1956" s="419"/>
      <c r="AJ1956" s="419"/>
      <c r="AL1956" s="419"/>
      <c r="AM1956" s="419"/>
      <c r="AN1956" s="403"/>
      <c r="AO1956" s="419"/>
      <c r="AP1956" s="419"/>
      <c r="AQ1956" s="419"/>
      <c r="AR1956" s="419"/>
      <c r="AS1956" s="419"/>
      <c r="AT1956" s="419"/>
      <c r="AU1956" s="419"/>
      <c r="AV1956" s="419"/>
      <c r="AX1956" s="419"/>
      <c r="AY1956" s="419"/>
      <c r="AZ1956" s="419"/>
      <c r="BB1956" s="419"/>
      <c r="BC1956" s="419"/>
      <c r="BD1956" s="419"/>
      <c r="BF1956" s="419"/>
      <c r="BG1956" s="419"/>
      <c r="BH1956" s="419"/>
      <c r="BJ1956" s="419"/>
      <c r="BK1956" s="419"/>
      <c r="BL1956" s="419"/>
      <c r="BN1956" s="419"/>
      <c r="BO1956" s="419"/>
      <c r="BP1956" s="419"/>
      <c r="BR1956" s="419"/>
      <c r="BS1956" s="419"/>
      <c r="BT1956" s="419"/>
      <c r="BV1956" s="419"/>
      <c r="BW1956" s="419"/>
      <c r="BX1956" s="397"/>
      <c r="BZ1956" s="449"/>
      <c r="CB1956" s="419"/>
      <c r="CC1956" s="419"/>
      <c r="CD1956" s="419"/>
      <c r="CF1956" s="419"/>
      <c r="CG1956" s="419"/>
      <c r="CH1956" s="419"/>
    </row>
    <row r="1957" spans="3:86" ht="21" thickBot="1">
      <c r="C1957" s="425"/>
      <c r="P1957" s="431"/>
      <c r="R1957" s="419"/>
      <c r="S1957" s="446"/>
      <c r="T1957" s="419"/>
      <c r="V1957" s="196"/>
      <c r="W1957" s="419"/>
      <c r="X1957" s="419"/>
      <c r="Z1957" s="419"/>
      <c r="AA1957" s="419"/>
      <c r="AB1957" s="419"/>
      <c r="AD1957" s="419"/>
      <c r="AE1957" s="419"/>
      <c r="AF1957" s="419"/>
      <c r="AH1957" s="419"/>
      <c r="AI1957" s="419"/>
      <c r="AJ1957" s="419"/>
      <c r="AL1957" s="419"/>
      <c r="AM1957" s="419"/>
      <c r="AN1957" s="403"/>
      <c r="AO1957" s="419"/>
      <c r="AP1957" s="419"/>
      <c r="AQ1957" s="419"/>
      <c r="AR1957" s="419"/>
      <c r="AS1957" s="419"/>
      <c r="AT1957" s="419"/>
      <c r="AU1957" s="419"/>
      <c r="AV1957" s="419"/>
      <c r="AX1957" s="419"/>
      <c r="AY1957" s="419"/>
      <c r="AZ1957" s="419"/>
      <c r="BB1957" s="419"/>
      <c r="BC1957" s="419"/>
      <c r="BD1957" s="419"/>
      <c r="BF1957" s="419"/>
      <c r="BG1957" s="419"/>
      <c r="BH1957" s="419"/>
      <c r="BJ1957" s="419"/>
      <c r="BK1957" s="419"/>
      <c r="BL1957" s="419"/>
      <c r="BN1957" s="419"/>
      <c r="BO1957" s="419"/>
      <c r="BP1957" s="419"/>
      <c r="BR1957" s="419"/>
      <c r="BS1957" s="419"/>
      <c r="BT1957" s="419"/>
      <c r="BV1957" s="419"/>
      <c r="BW1957" s="419"/>
      <c r="BX1957" s="397"/>
      <c r="BZ1957" s="449"/>
      <c r="CB1957" s="419"/>
      <c r="CC1957" s="419"/>
      <c r="CD1957" s="419"/>
      <c r="CF1957" s="419"/>
      <c r="CG1957" s="419"/>
      <c r="CH1957" s="419"/>
    </row>
    <row r="1958" spans="3:86" ht="21" thickBot="1">
      <c r="C1958" s="425"/>
      <c r="P1958" s="431"/>
      <c r="R1958" s="419"/>
      <c r="S1958" s="446"/>
      <c r="T1958" s="419"/>
      <c r="V1958" s="196"/>
      <c r="W1958" s="419"/>
      <c r="X1958" s="419"/>
      <c r="Z1958" s="419"/>
      <c r="AA1958" s="419"/>
      <c r="AB1958" s="419"/>
      <c r="AD1958" s="419"/>
      <c r="AE1958" s="419"/>
      <c r="AF1958" s="419"/>
      <c r="AH1958" s="419"/>
      <c r="AI1958" s="419"/>
      <c r="AJ1958" s="419"/>
      <c r="AL1958" s="419"/>
      <c r="AM1958" s="419"/>
      <c r="AN1958" s="403"/>
      <c r="AO1958" s="419"/>
      <c r="AP1958" s="419"/>
      <c r="AQ1958" s="419"/>
      <c r="AR1958" s="419"/>
      <c r="AS1958" s="419"/>
      <c r="AT1958" s="419"/>
      <c r="AU1958" s="419"/>
      <c r="AV1958" s="419"/>
      <c r="AX1958" s="419"/>
      <c r="AY1958" s="419"/>
      <c r="AZ1958" s="419"/>
      <c r="BB1958" s="419"/>
      <c r="BC1958" s="419"/>
      <c r="BD1958" s="419"/>
      <c r="BF1958" s="419"/>
      <c r="BG1958" s="419"/>
      <c r="BH1958" s="419"/>
      <c r="BJ1958" s="419"/>
      <c r="BK1958" s="419"/>
      <c r="BL1958" s="419"/>
      <c r="BN1958" s="419"/>
      <c r="BO1958" s="419"/>
      <c r="BP1958" s="419"/>
      <c r="BR1958" s="419"/>
      <c r="BS1958" s="419"/>
      <c r="BT1958" s="419"/>
      <c r="BV1958" s="419"/>
      <c r="BW1958" s="419"/>
      <c r="BX1958" s="397"/>
      <c r="BZ1958" s="449"/>
      <c r="CB1958" s="419"/>
      <c r="CC1958" s="419"/>
      <c r="CD1958" s="419"/>
      <c r="CF1958" s="419"/>
      <c r="CG1958" s="419"/>
      <c r="CH1958" s="419"/>
    </row>
    <row r="1959" spans="3:86" ht="21" thickBot="1">
      <c r="C1959" s="425"/>
      <c r="P1959" s="431"/>
      <c r="R1959" s="419"/>
      <c r="S1959" s="446"/>
      <c r="T1959" s="419"/>
      <c r="V1959" s="196"/>
      <c r="W1959" s="419"/>
      <c r="X1959" s="419"/>
      <c r="Z1959" s="419"/>
      <c r="AA1959" s="419"/>
      <c r="AB1959" s="419"/>
      <c r="AD1959" s="419"/>
      <c r="AE1959" s="419"/>
      <c r="AF1959" s="419"/>
      <c r="AH1959" s="419"/>
      <c r="AI1959" s="419"/>
      <c r="AJ1959" s="419"/>
      <c r="AL1959" s="419"/>
      <c r="AM1959" s="419"/>
      <c r="AN1959" s="403"/>
      <c r="AO1959" s="419"/>
      <c r="AP1959" s="419"/>
      <c r="AQ1959" s="419"/>
      <c r="AR1959" s="419"/>
      <c r="AS1959" s="419"/>
      <c r="AT1959" s="419"/>
      <c r="AU1959" s="419"/>
      <c r="AV1959" s="419"/>
      <c r="AX1959" s="419"/>
      <c r="AY1959" s="419"/>
      <c r="AZ1959" s="419"/>
      <c r="BB1959" s="419"/>
      <c r="BC1959" s="419"/>
      <c r="BD1959" s="419"/>
      <c r="BF1959" s="419"/>
      <c r="BG1959" s="419"/>
      <c r="BH1959" s="419"/>
      <c r="BJ1959" s="419"/>
      <c r="BK1959" s="419"/>
      <c r="BL1959" s="419"/>
      <c r="BN1959" s="419"/>
      <c r="BO1959" s="419"/>
      <c r="BP1959" s="419"/>
      <c r="BR1959" s="419"/>
      <c r="BS1959" s="419"/>
      <c r="BT1959" s="419"/>
      <c r="BV1959" s="419"/>
      <c r="BW1959" s="419"/>
      <c r="BX1959" s="397"/>
      <c r="BZ1959" s="449"/>
      <c r="CB1959" s="419"/>
      <c r="CC1959" s="419"/>
      <c r="CD1959" s="419"/>
      <c r="CF1959" s="419"/>
      <c r="CG1959" s="419"/>
      <c r="CH1959" s="419"/>
    </row>
    <row r="1960" spans="3:86" ht="21" thickBot="1">
      <c r="C1960" s="425"/>
      <c r="P1960" s="431"/>
      <c r="R1960" s="419"/>
      <c r="S1960" s="446"/>
      <c r="T1960" s="419"/>
      <c r="V1960" s="196"/>
      <c r="W1960" s="419"/>
      <c r="X1960" s="419"/>
      <c r="Z1960" s="419"/>
      <c r="AA1960" s="419"/>
      <c r="AB1960" s="419"/>
      <c r="AD1960" s="419"/>
      <c r="AE1960" s="419"/>
      <c r="AF1960" s="419"/>
      <c r="AH1960" s="419"/>
      <c r="AI1960" s="419"/>
      <c r="AJ1960" s="419"/>
      <c r="AL1960" s="419"/>
      <c r="AM1960" s="419"/>
      <c r="AN1960" s="403"/>
      <c r="AO1960" s="419"/>
      <c r="AP1960" s="419"/>
      <c r="AQ1960" s="419"/>
      <c r="AR1960" s="419"/>
      <c r="AS1960" s="419"/>
      <c r="AT1960" s="419"/>
      <c r="AU1960" s="419"/>
      <c r="AV1960" s="419"/>
      <c r="AX1960" s="419"/>
      <c r="AY1960" s="419"/>
      <c r="AZ1960" s="419"/>
      <c r="BB1960" s="419"/>
      <c r="BC1960" s="419"/>
      <c r="BD1960" s="419"/>
      <c r="BF1960" s="419"/>
      <c r="BG1960" s="419"/>
      <c r="BH1960" s="419"/>
      <c r="BJ1960" s="419"/>
      <c r="BK1960" s="419"/>
      <c r="BL1960" s="419"/>
      <c r="BN1960" s="419"/>
      <c r="BO1960" s="419"/>
      <c r="BP1960" s="419"/>
      <c r="BR1960" s="419"/>
      <c r="BS1960" s="419"/>
      <c r="BT1960" s="419"/>
      <c r="BV1960" s="419"/>
      <c r="BW1960" s="419"/>
      <c r="BX1960" s="397"/>
      <c r="BZ1960" s="449"/>
      <c r="CB1960" s="419"/>
      <c r="CC1960" s="419"/>
      <c r="CD1960" s="419"/>
      <c r="CF1960" s="419"/>
      <c r="CG1960" s="419"/>
      <c r="CH1960" s="419"/>
    </row>
    <row r="1961" spans="3:86" ht="21" thickBot="1">
      <c r="C1961" s="425"/>
      <c r="P1961" s="431"/>
      <c r="R1961" s="419"/>
      <c r="S1961" s="446"/>
      <c r="T1961" s="419"/>
      <c r="V1961" s="196"/>
      <c r="W1961" s="419"/>
      <c r="X1961" s="419"/>
      <c r="Z1961" s="419"/>
      <c r="AA1961" s="419"/>
      <c r="AB1961" s="419"/>
      <c r="AD1961" s="419"/>
      <c r="AE1961" s="419"/>
      <c r="AF1961" s="419"/>
      <c r="AH1961" s="419"/>
      <c r="AI1961" s="419"/>
      <c r="AJ1961" s="419"/>
      <c r="AL1961" s="419"/>
      <c r="AM1961" s="419"/>
      <c r="AN1961" s="403"/>
      <c r="AO1961" s="419"/>
      <c r="AP1961" s="419"/>
      <c r="AQ1961" s="419"/>
      <c r="AR1961" s="419"/>
      <c r="AS1961" s="419"/>
      <c r="AT1961" s="419"/>
      <c r="AU1961" s="419"/>
      <c r="AV1961" s="419"/>
      <c r="AX1961" s="419"/>
      <c r="AY1961" s="419"/>
      <c r="AZ1961" s="419"/>
      <c r="BB1961" s="419"/>
      <c r="BC1961" s="419"/>
      <c r="BD1961" s="419"/>
      <c r="BF1961" s="419"/>
      <c r="BG1961" s="419"/>
      <c r="BH1961" s="419"/>
      <c r="BJ1961" s="419"/>
      <c r="BK1961" s="419"/>
      <c r="BL1961" s="419"/>
      <c r="BN1961" s="419"/>
      <c r="BO1961" s="419"/>
      <c r="BP1961" s="419"/>
      <c r="BR1961" s="419"/>
      <c r="BS1961" s="419"/>
      <c r="BT1961" s="419"/>
      <c r="BV1961" s="419"/>
      <c r="BW1961" s="419"/>
      <c r="BX1961" s="397"/>
      <c r="BZ1961" s="449"/>
      <c r="CB1961" s="419"/>
      <c r="CC1961" s="419"/>
      <c r="CD1961" s="419"/>
      <c r="CF1961" s="419"/>
      <c r="CG1961" s="419"/>
      <c r="CH1961" s="419"/>
    </row>
    <row r="1962" spans="3:86" ht="21" thickBot="1">
      <c r="C1962" s="425"/>
      <c r="P1962" s="431"/>
      <c r="R1962" s="419"/>
      <c r="S1962" s="446"/>
      <c r="T1962" s="419"/>
      <c r="V1962" s="196"/>
      <c r="W1962" s="419"/>
      <c r="X1962" s="419"/>
      <c r="Z1962" s="419"/>
      <c r="AA1962" s="419"/>
      <c r="AB1962" s="419"/>
      <c r="AD1962" s="419"/>
      <c r="AE1962" s="419"/>
      <c r="AF1962" s="419"/>
      <c r="AH1962" s="419"/>
      <c r="AI1962" s="419"/>
      <c r="AJ1962" s="419"/>
      <c r="AL1962" s="419"/>
      <c r="AM1962" s="419"/>
      <c r="AN1962" s="403"/>
      <c r="AO1962" s="419"/>
      <c r="AP1962" s="419"/>
      <c r="AQ1962" s="419"/>
      <c r="AR1962" s="419"/>
      <c r="AS1962" s="419"/>
      <c r="AT1962" s="419"/>
      <c r="AU1962" s="419"/>
      <c r="AV1962" s="419"/>
      <c r="AX1962" s="419"/>
      <c r="AY1962" s="419"/>
      <c r="AZ1962" s="419"/>
      <c r="BB1962" s="419"/>
      <c r="BC1962" s="419"/>
      <c r="BD1962" s="419"/>
      <c r="BF1962" s="419"/>
      <c r="BG1962" s="419"/>
      <c r="BH1962" s="419"/>
      <c r="BJ1962" s="419"/>
      <c r="BK1962" s="419"/>
      <c r="BL1962" s="419"/>
      <c r="BN1962" s="419"/>
      <c r="BO1962" s="419"/>
      <c r="BP1962" s="419"/>
      <c r="BR1962" s="419"/>
      <c r="BS1962" s="419"/>
      <c r="BT1962" s="419"/>
      <c r="BV1962" s="419"/>
      <c r="BW1962" s="419"/>
      <c r="BX1962" s="397"/>
      <c r="BZ1962" s="449"/>
      <c r="CB1962" s="419"/>
      <c r="CC1962" s="419"/>
      <c r="CD1962" s="419"/>
      <c r="CF1962" s="419"/>
      <c r="CG1962" s="419"/>
      <c r="CH1962" s="419"/>
    </row>
    <row r="1963" spans="3:86" ht="21" thickBot="1">
      <c r="C1963" s="425"/>
      <c r="P1963" s="431"/>
      <c r="R1963" s="419"/>
      <c r="S1963" s="446"/>
      <c r="T1963" s="419"/>
      <c r="V1963" s="196"/>
      <c r="W1963" s="419"/>
      <c r="X1963" s="419"/>
      <c r="Z1963" s="419"/>
      <c r="AA1963" s="419"/>
      <c r="AB1963" s="419"/>
      <c r="AD1963" s="419"/>
      <c r="AE1963" s="419"/>
      <c r="AF1963" s="419"/>
      <c r="AH1963" s="419"/>
      <c r="AI1963" s="419"/>
      <c r="AJ1963" s="419"/>
      <c r="AL1963" s="419"/>
      <c r="AM1963" s="419"/>
      <c r="AN1963" s="403"/>
      <c r="AO1963" s="419"/>
      <c r="AP1963" s="419"/>
      <c r="AQ1963" s="419"/>
      <c r="AR1963" s="419"/>
      <c r="AS1963" s="419"/>
      <c r="AT1963" s="419"/>
      <c r="AU1963" s="419"/>
      <c r="AV1963" s="419"/>
      <c r="AX1963" s="419"/>
      <c r="AY1963" s="419"/>
      <c r="AZ1963" s="419"/>
      <c r="BB1963" s="419"/>
      <c r="BC1963" s="419"/>
      <c r="BD1963" s="419"/>
      <c r="BF1963" s="419"/>
      <c r="BG1963" s="419"/>
      <c r="BH1963" s="419"/>
      <c r="BJ1963" s="419"/>
      <c r="BK1963" s="419"/>
      <c r="BL1963" s="419"/>
      <c r="BN1963" s="419"/>
      <c r="BO1963" s="419"/>
      <c r="BP1963" s="419"/>
      <c r="BR1963" s="419"/>
      <c r="BS1963" s="419"/>
      <c r="BT1963" s="419"/>
      <c r="BV1963" s="419"/>
      <c r="BW1963" s="419"/>
      <c r="BX1963" s="397"/>
      <c r="BZ1963" s="449"/>
      <c r="CB1963" s="419"/>
      <c r="CC1963" s="419"/>
      <c r="CD1963" s="419"/>
      <c r="CF1963" s="419"/>
      <c r="CG1963" s="419"/>
      <c r="CH1963" s="419"/>
    </row>
    <row r="1964" spans="3:86" ht="21" thickBot="1">
      <c r="C1964" s="425"/>
      <c r="P1964" s="431"/>
      <c r="R1964" s="419"/>
      <c r="S1964" s="446"/>
      <c r="T1964" s="419"/>
      <c r="V1964" s="196"/>
      <c r="W1964" s="419"/>
      <c r="X1964" s="419"/>
      <c r="Z1964" s="419"/>
      <c r="AA1964" s="419"/>
      <c r="AB1964" s="419"/>
      <c r="AD1964" s="419"/>
      <c r="AE1964" s="419"/>
      <c r="AF1964" s="419"/>
      <c r="AH1964" s="419"/>
      <c r="AI1964" s="419"/>
      <c r="AJ1964" s="419"/>
      <c r="AL1964" s="419"/>
      <c r="AM1964" s="419"/>
      <c r="AN1964" s="403"/>
      <c r="AO1964" s="419"/>
      <c r="AP1964" s="419"/>
      <c r="AQ1964" s="419"/>
      <c r="AR1964" s="419"/>
      <c r="AS1964" s="419"/>
      <c r="AT1964" s="419"/>
      <c r="AU1964" s="419"/>
      <c r="AV1964" s="419"/>
      <c r="AX1964" s="419"/>
      <c r="AY1964" s="419"/>
      <c r="AZ1964" s="419"/>
      <c r="BB1964" s="419"/>
      <c r="BC1964" s="419"/>
      <c r="BD1964" s="419"/>
      <c r="BF1964" s="419"/>
      <c r="BG1964" s="419"/>
      <c r="BH1964" s="419"/>
      <c r="BJ1964" s="419"/>
      <c r="BK1964" s="419"/>
      <c r="BL1964" s="419"/>
      <c r="BN1964" s="419"/>
      <c r="BO1964" s="419"/>
      <c r="BP1964" s="419"/>
      <c r="BR1964" s="419"/>
      <c r="BS1964" s="419"/>
      <c r="BT1964" s="419"/>
      <c r="BV1964" s="419"/>
      <c r="BW1964" s="419"/>
      <c r="BX1964" s="397"/>
      <c r="BZ1964" s="449"/>
      <c r="CB1964" s="419"/>
      <c r="CC1964" s="419"/>
      <c r="CD1964" s="419"/>
      <c r="CF1964" s="419"/>
      <c r="CG1964" s="419"/>
      <c r="CH1964" s="419"/>
    </row>
    <row r="1965" spans="3:86" ht="21" thickBot="1">
      <c r="C1965" s="425"/>
      <c r="P1965" s="431"/>
      <c r="R1965" s="419"/>
      <c r="S1965" s="446"/>
      <c r="T1965" s="419"/>
      <c r="V1965" s="196"/>
      <c r="W1965" s="419"/>
      <c r="X1965" s="419"/>
      <c r="Z1965" s="419"/>
      <c r="AA1965" s="419"/>
      <c r="AB1965" s="419"/>
      <c r="AD1965" s="419"/>
      <c r="AE1965" s="419"/>
      <c r="AF1965" s="419"/>
      <c r="AH1965" s="419"/>
      <c r="AI1965" s="419"/>
      <c r="AJ1965" s="419"/>
      <c r="AL1965" s="419"/>
      <c r="AM1965" s="419"/>
      <c r="AN1965" s="403"/>
      <c r="AO1965" s="419"/>
      <c r="AP1965" s="419"/>
      <c r="AQ1965" s="419"/>
      <c r="AR1965" s="419"/>
      <c r="AS1965" s="419"/>
      <c r="AT1965" s="419"/>
      <c r="AU1965" s="419"/>
      <c r="AV1965" s="419"/>
      <c r="AX1965" s="419"/>
      <c r="AY1965" s="419"/>
      <c r="AZ1965" s="419"/>
      <c r="BB1965" s="419"/>
      <c r="BC1965" s="419"/>
      <c r="BD1965" s="419"/>
      <c r="BF1965" s="419"/>
      <c r="BG1965" s="419"/>
      <c r="BH1965" s="419"/>
      <c r="BJ1965" s="419"/>
      <c r="BK1965" s="419"/>
      <c r="BL1965" s="419"/>
      <c r="BN1965" s="419"/>
      <c r="BO1965" s="419"/>
      <c r="BP1965" s="419"/>
      <c r="BR1965" s="419"/>
      <c r="BS1965" s="419"/>
      <c r="BT1965" s="419"/>
      <c r="BV1965" s="419"/>
      <c r="BW1965" s="419"/>
      <c r="BX1965" s="397"/>
      <c r="BZ1965" s="449"/>
      <c r="CB1965" s="419"/>
      <c r="CC1965" s="419"/>
      <c r="CD1965" s="419"/>
      <c r="CF1965" s="419"/>
      <c r="CG1965" s="419"/>
      <c r="CH1965" s="419"/>
    </row>
    <row r="1966" spans="3:86" ht="21" thickBot="1">
      <c r="C1966" s="425"/>
      <c r="P1966" s="431"/>
      <c r="R1966" s="419"/>
      <c r="S1966" s="446"/>
      <c r="T1966" s="419"/>
      <c r="V1966" s="196"/>
      <c r="W1966" s="419"/>
      <c r="X1966" s="419"/>
      <c r="Z1966" s="419"/>
      <c r="AA1966" s="419"/>
      <c r="AB1966" s="419"/>
      <c r="AD1966" s="419"/>
      <c r="AE1966" s="419"/>
      <c r="AF1966" s="419"/>
      <c r="AH1966" s="419"/>
      <c r="AI1966" s="419"/>
      <c r="AJ1966" s="419"/>
      <c r="AL1966" s="419"/>
      <c r="AM1966" s="419"/>
      <c r="AN1966" s="403"/>
      <c r="AO1966" s="419"/>
      <c r="AP1966" s="419"/>
      <c r="AQ1966" s="419"/>
      <c r="AR1966" s="419"/>
      <c r="AS1966" s="419"/>
      <c r="AT1966" s="419"/>
      <c r="AU1966" s="419"/>
      <c r="AV1966" s="419"/>
      <c r="AX1966" s="419"/>
      <c r="AY1966" s="419"/>
      <c r="AZ1966" s="419"/>
      <c r="BB1966" s="419"/>
      <c r="BC1966" s="419"/>
      <c r="BD1966" s="419"/>
      <c r="BF1966" s="419"/>
      <c r="BG1966" s="419"/>
      <c r="BH1966" s="419"/>
      <c r="BJ1966" s="419"/>
      <c r="BK1966" s="419"/>
      <c r="BL1966" s="419"/>
      <c r="BN1966" s="419"/>
      <c r="BO1966" s="419"/>
      <c r="BP1966" s="419"/>
      <c r="BR1966" s="419"/>
      <c r="BS1966" s="419"/>
      <c r="BT1966" s="419"/>
      <c r="BV1966" s="419"/>
      <c r="BW1966" s="419"/>
      <c r="BX1966" s="397"/>
      <c r="BZ1966" s="449"/>
      <c r="CB1966" s="419"/>
      <c r="CC1966" s="419"/>
      <c r="CD1966" s="419"/>
      <c r="CF1966" s="419"/>
      <c r="CG1966" s="419"/>
      <c r="CH1966" s="419"/>
    </row>
    <row r="1967" spans="3:86" ht="21" thickBot="1">
      <c r="C1967" s="425"/>
      <c r="P1967" s="431"/>
      <c r="R1967" s="419"/>
      <c r="S1967" s="446"/>
      <c r="T1967" s="419"/>
      <c r="V1967" s="196"/>
      <c r="W1967" s="419"/>
      <c r="X1967" s="419"/>
      <c r="Z1967" s="419"/>
      <c r="AA1967" s="419"/>
      <c r="AB1967" s="419"/>
      <c r="AD1967" s="419"/>
      <c r="AE1967" s="419"/>
      <c r="AF1967" s="419"/>
      <c r="AH1967" s="419"/>
      <c r="AI1967" s="419"/>
      <c r="AJ1967" s="419"/>
      <c r="AL1967" s="419"/>
      <c r="AM1967" s="419"/>
      <c r="AN1967" s="403"/>
      <c r="AO1967" s="419"/>
      <c r="AP1967" s="419"/>
      <c r="AQ1967" s="419"/>
      <c r="AR1967" s="419"/>
      <c r="AS1967" s="419"/>
      <c r="AT1967" s="419"/>
      <c r="AU1967" s="419"/>
      <c r="AV1967" s="419"/>
      <c r="AX1967" s="419"/>
      <c r="AY1967" s="419"/>
      <c r="AZ1967" s="419"/>
      <c r="BB1967" s="419"/>
      <c r="BC1967" s="419"/>
      <c r="BD1967" s="419"/>
      <c r="BF1967" s="419"/>
      <c r="BG1967" s="419"/>
      <c r="BH1967" s="419"/>
      <c r="BJ1967" s="419"/>
      <c r="BK1967" s="419"/>
      <c r="BL1967" s="419"/>
      <c r="BN1967" s="419"/>
      <c r="BO1967" s="419"/>
      <c r="BP1967" s="419"/>
      <c r="BR1967" s="419"/>
      <c r="BS1967" s="419"/>
      <c r="BT1967" s="419"/>
      <c r="BV1967" s="419"/>
      <c r="BW1967" s="419"/>
      <c r="BX1967" s="397"/>
      <c r="BZ1967" s="449"/>
      <c r="CB1967" s="419"/>
      <c r="CC1967" s="419"/>
      <c r="CD1967" s="419"/>
      <c r="CF1967" s="419"/>
      <c r="CG1967" s="419"/>
      <c r="CH1967" s="419"/>
    </row>
    <row r="1968" spans="3:86" ht="21" thickBot="1">
      <c r="C1968" s="425"/>
      <c r="P1968" s="431"/>
      <c r="R1968" s="419"/>
      <c r="S1968" s="446"/>
      <c r="T1968" s="419"/>
      <c r="V1968" s="196"/>
      <c r="W1968" s="419"/>
      <c r="X1968" s="419"/>
      <c r="Z1968" s="419"/>
      <c r="AA1968" s="419"/>
      <c r="AB1968" s="419"/>
      <c r="AD1968" s="419"/>
      <c r="AE1968" s="419"/>
      <c r="AF1968" s="419"/>
      <c r="AH1968" s="419"/>
      <c r="AI1968" s="419"/>
      <c r="AJ1968" s="419"/>
      <c r="AL1968" s="419"/>
      <c r="AM1968" s="419"/>
      <c r="AN1968" s="403"/>
      <c r="AO1968" s="419"/>
      <c r="AP1968" s="419"/>
      <c r="AQ1968" s="419"/>
      <c r="AR1968" s="419"/>
      <c r="AS1968" s="419"/>
      <c r="AT1968" s="419"/>
      <c r="AU1968" s="419"/>
      <c r="AV1968" s="419"/>
      <c r="AX1968" s="419"/>
      <c r="AY1968" s="419"/>
      <c r="AZ1968" s="419"/>
      <c r="BB1968" s="419"/>
      <c r="BC1968" s="419"/>
      <c r="BD1968" s="419"/>
      <c r="BF1968" s="419"/>
      <c r="BG1968" s="419"/>
      <c r="BH1968" s="419"/>
      <c r="BJ1968" s="419"/>
      <c r="BK1968" s="419"/>
      <c r="BL1968" s="419"/>
      <c r="BN1968" s="419"/>
      <c r="BO1968" s="419"/>
      <c r="BP1968" s="419"/>
      <c r="BR1968" s="419"/>
      <c r="BS1968" s="419"/>
      <c r="BT1968" s="419"/>
      <c r="BV1968" s="419"/>
      <c r="BW1968" s="419"/>
      <c r="BX1968" s="397"/>
      <c r="BZ1968" s="449"/>
      <c r="CB1968" s="419"/>
      <c r="CC1968" s="419"/>
      <c r="CD1968" s="419"/>
      <c r="CF1968" s="419"/>
      <c r="CG1968" s="419"/>
      <c r="CH1968" s="419"/>
    </row>
    <row r="1969" spans="3:86" ht="21" thickBot="1">
      <c r="C1969" s="425"/>
      <c r="P1969" s="431"/>
      <c r="R1969" s="419"/>
      <c r="S1969" s="446"/>
      <c r="T1969" s="419"/>
      <c r="V1969" s="196"/>
      <c r="W1969" s="419"/>
      <c r="X1969" s="419"/>
      <c r="Z1969" s="419"/>
      <c r="AA1969" s="419"/>
      <c r="AB1969" s="419"/>
      <c r="AD1969" s="419"/>
      <c r="AE1969" s="419"/>
      <c r="AF1969" s="419"/>
      <c r="AH1969" s="419"/>
      <c r="AI1969" s="419"/>
      <c r="AJ1969" s="419"/>
      <c r="AL1969" s="419"/>
      <c r="AM1969" s="419"/>
      <c r="AN1969" s="403"/>
      <c r="AO1969" s="419"/>
      <c r="AP1969" s="419"/>
      <c r="AQ1969" s="419"/>
      <c r="AR1969" s="419"/>
      <c r="AS1969" s="419"/>
      <c r="AT1969" s="419"/>
      <c r="AU1969" s="419"/>
      <c r="AV1969" s="419"/>
      <c r="AX1969" s="419"/>
      <c r="AY1969" s="419"/>
      <c r="AZ1969" s="419"/>
      <c r="BB1969" s="419"/>
      <c r="BC1969" s="419"/>
      <c r="BD1969" s="419"/>
      <c r="BF1969" s="419"/>
      <c r="BG1969" s="419"/>
      <c r="BH1969" s="419"/>
      <c r="BJ1969" s="419"/>
      <c r="BK1969" s="419"/>
      <c r="BL1969" s="419"/>
      <c r="BN1969" s="419"/>
      <c r="BO1969" s="419"/>
      <c r="BP1969" s="419"/>
      <c r="BR1969" s="419"/>
      <c r="BS1969" s="419"/>
      <c r="BT1969" s="419"/>
      <c r="BV1969" s="419"/>
      <c r="BW1969" s="419"/>
      <c r="BX1969" s="397"/>
      <c r="BZ1969" s="449"/>
      <c r="CB1969" s="419"/>
      <c r="CC1969" s="419"/>
      <c r="CD1969" s="419"/>
      <c r="CF1969" s="419"/>
      <c r="CG1969" s="419"/>
      <c r="CH1969" s="419"/>
    </row>
    <row r="1970" spans="3:86" ht="21" thickBot="1">
      <c r="C1970" s="425"/>
      <c r="P1970" s="431"/>
      <c r="R1970" s="419"/>
      <c r="S1970" s="446"/>
      <c r="T1970" s="419"/>
      <c r="V1970" s="196"/>
      <c r="W1970" s="419"/>
      <c r="X1970" s="419"/>
      <c r="Z1970" s="419"/>
      <c r="AA1970" s="419"/>
      <c r="AB1970" s="419"/>
      <c r="AD1970" s="419"/>
      <c r="AE1970" s="419"/>
      <c r="AF1970" s="419"/>
      <c r="AH1970" s="419"/>
      <c r="AI1970" s="419"/>
      <c r="AJ1970" s="419"/>
      <c r="AL1970" s="419"/>
      <c r="AM1970" s="419"/>
      <c r="AN1970" s="403"/>
      <c r="AO1970" s="419"/>
      <c r="AP1970" s="419"/>
      <c r="AQ1970" s="419"/>
      <c r="AR1970" s="419"/>
      <c r="AS1970" s="419"/>
      <c r="AT1970" s="419"/>
      <c r="AU1970" s="419"/>
      <c r="AV1970" s="419"/>
      <c r="AX1970" s="419"/>
      <c r="AY1970" s="419"/>
      <c r="AZ1970" s="419"/>
      <c r="BB1970" s="419"/>
      <c r="BC1970" s="419"/>
      <c r="BD1970" s="419"/>
      <c r="BF1970" s="419"/>
      <c r="BG1970" s="419"/>
      <c r="BH1970" s="419"/>
      <c r="BJ1970" s="419"/>
      <c r="BK1970" s="419"/>
      <c r="BL1970" s="419"/>
      <c r="BN1970" s="419"/>
      <c r="BO1970" s="419"/>
      <c r="BP1970" s="419"/>
      <c r="BR1970" s="419"/>
      <c r="BS1970" s="419"/>
      <c r="BT1970" s="419"/>
      <c r="BV1970" s="419"/>
      <c r="BW1970" s="419"/>
      <c r="BX1970" s="397"/>
      <c r="BZ1970" s="449"/>
      <c r="CB1970" s="419"/>
      <c r="CC1970" s="419"/>
      <c r="CD1970" s="419"/>
      <c r="CF1970" s="419"/>
      <c r="CG1970" s="419"/>
      <c r="CH1970" s="419"/>
    </row>
    <row r="1971" spans="3:86" ht="21" thickBot="1">
      <c r="C1971" s="425"/>
      <c r="P1971" s="431"/>
      <c r="R1971" s="419"/>
      <c r="S1971" s="446"/>
      <c r="T1971" s="419"/>
      <c r="V1971" s="196"/>
      <c r="W1971" s="419"/>
      <c r="X1971" s="419"/>
      <c r="Z1971" s="419"/>
      <c r="AA1971" s="419"/>
      <c r="AB1971" s="419"/>
      <c r="AD1971" s="419"/>
      <c r="AE1971" s="419"/>
      <c r="AF1971" s="419"/>
      <c r="AH1971" s="419"/>
      <c r="AI1971" s="419"/>
      <c r="AJ1971" s="419"/>
      <c r="AL1971" s="419"/>
      <c r="AM1971" s="419"/>
      <c r="AN1971" s="403"/>
      <c r="AO1971" s="419"/>
      <c r="AP1971" s="419"/>
      <c r="AQ1971" s="419"/>
      <c r="AR1971" s="419"/>
      <c r="AS1971" s="419"/>
      <c r="AT1971" s="419"/>
      <c r="AU1971" s="419"/>
      <c r="AV1971" s="419"/>
      <c r="AX1971" s="419"/>
      <c r="AY1971" s="419"/>
      <c r="AZ1971" s="419"/>
      <c r="BB1971" s="419"/>
      <c r="BC1971" s="419"/>
      <c r="BD1971" s="419"/>
      <c r="BF1971" s="419"/>
      <c r="BG1971" s="419"/>
      <c r="BH1971" s="419"/>
      <c r="BJ1971" s="419"/>
      <c r="BK1971" s="419"/>
      <c r="BL1971" s="419"/>
      <c r="BN1971" s="419"/>
      <c r="BO1971" s="419"/>
      <c r="BP1971" s="419"/>
      <c r="BR1971" s="419"/>
      <c r="BS1971" s="419"/>
      <c r="BT1971" s="419"/>
      <c r="BV1971" s="419"/>
      <c r="BW1971" s="419"/>
      <c r="BX1971" s="397"/>
      <c r="BZ1971" s="449"/>
      <c r="CB1971" s="419"/>
      <c r="CC1971" s="419"/>
      <c r="CD1971" s="419"/>
      <c r="CF1971" s="419"/>
      <c r="CG1971" s="419"/>
      <c r="CH1971" s="419"/>
    </row>
    <row r="1972" spans="3:86" ht="21" thickBot="1">
      <c r="C1972" s="425"/>
      <c r="P1972" s="431"/>
      <c r="R1972" s="419"/>
      <c r="S1972" s="446"/>
      <c r="T1972" s="419"/>
      <c r="V1972" s="196"/>
      <c r="W1972" s="419"/>
      <c r="X1972" s="419"/>
      <c r="Z1972" s="419"/>
      <c r="AA1972" s="419"/>
      <c r="AB1972" s="419"/>
      <c r="AD1972" s="419"/>
      <c r="AE1972" s="419"/>
      <c r="AF1972" s="419"/>
      <c r="AH1972" s="419"/>
      <c r="AI1972" s="419"/>
      <c r="AJ1972" s="419"/>
      <c r="AL1972" s="419"/>
      <c r="AM1972" s="419"/>
      <c r="AN1972" s="403"/>
      <c r="AO1972" s="419"/>
      <c r="AP1972" s="419"/>
      <c r="AQ1972" s="419"/>
      <c r="AR1972" s="419"/>
      <c r="AS1972" s="419"/>
      <c r="AT1972" s="419"/>
      <c r="AU1972" s="419"/>
      <c r="AV1972" s="419"/>
      <c r="AX1972" s="419"/>
      <c r="AY1972" s="419"/>
      <c r="AZ1972" s="419"/>
      <c r="BB1972" s="419"/>
      <c r="BC1972" s="419"/>
      <c r="BD1972" s="419"/>
      <c r="BF1972" s="419"/>
      <c r="BG1972" s="419"/>
      <c r="BH1972" s="419"/>
      <c r="BJ1972" s="419"/>
      <c r="BK1972" s="419"/>
      <c r="BL1972" s="419"/>
      <c r="BN1972" s="419"/>
      <c r="BO1972" s="419"/>
      <c r="BP1972" s="419"/>
      <c r="BR1972" s="419"/>
      <c r="BS1972" s="419"/>
      <c r="BT1972" s="419"/>
      <c r="BV1972" s="419"/>
      <c r="BW1972" s="419"/>
      <c r="BX1972" s="397"/>
      <c r="BZ1972" s="449"/>
      <c r="CB1972" s="419"/>
      <c r="CC1972" s="419"/>
      <c r="CD1972" s="419"/>
      <c r="CF1972" s="419"/>
      <c r="CG1972" s="419"/>
      <c r="CH1972" s="419"/>
    </row>
    <row r="1973" spans="3:86" ht="21" thickBot="1">
      <c r="C1973" s="425"/>
      <c r="P1973" s="431"/>
      <c r="R1973" s="419"/>
      <c r="S1973" s="446"/>
      <c r="T1973" s="419"/>
      <c r="V1973" s="196"/>
      <c r="W1973" s="419"/>
      <c r="X1973" s="419"/>
      <c r="Z1973" s="419"/>
      <c r="AA1973" s="419"/>
      <c r="AB1973" s="419"/>
      <c r="AD1973" s="419"/>
      <c r="AE1973" s="419"/>
      <c r="AF1973" s="419"/>
      <c r="AH1973" s="419"/>
      <c r="AI1973" s="419"/>
      <c r="AJ1973" s="419"/>
      <c r="AL1973" s="419"/>
      <c r="AM1973" s="419"/>
      <c r="AN1973" s="403"/>
      <c r="AO1973" s="419"/>
      <c r="AP1973" s="419"/>
      <c r="AQ1973" s="419"/>
      <c r="AR1973" s="419"/>
      <c r="AS1973" s="419"/>
      <c r="AT1973" s="419"/>
      <c r="AU1973" s="419"/>
      <c r="AV1973" s="419"/>
      <c r="AX1973" s="419"/>
      <c r="AY1973" s="419"/>
      <c r="AZ1973" s="419"/>
      <c r="BB1973" s="419"/>
      <c r="BC1973" s="419"/>
      <c r="BD1973" s="419"/>
      <c r="BF1973" s="419"/>
      <c r="BG1973" s="419"/>
      <c r="BH1973" s="419"/>
      <c r="BJ1973" s="419"/>
      <c r="BK1973" s="419"/>
      <c r="BL1973" s="419"/>
      <c r="BN1973" s="419"/>
      <c r="BO1973" s="419"/>
      <c r="BP1973" s="419"/>
      <c r="BR1973" s="419"/>
      <c r="BS1973" s="419"/>
      <c r="BT1973" s="419"/>
      <c r="BV1973" s="419"/>
      <c r="BW1973" s="419"/>
      <c r="BX1973" s="397"/>
      <c r="BZ1973" s="449"/>
      <c r="CB1973" s="419"/>
      <c r="CC1973" s="419"/>
      <c r="CD1973" s="419"/>
      <c r="CF1973" s="419"/>
      <c r="CG1973" s="419"/>
      <c r="CH1973" s="419"/>
    </row>
    <row r="1974" spans="3:86" ht="21" thickBot="1">
      <c r="C1974" s="425"/>
      <c r="P1974" s="431"/>
      <c r="R1974" s="419"/>
      <c r="S1974" s="446"/>
      <c r="T1974" s="419"/>
      <c r="V1974" s="196"/>
      <c r="W1974" s="419"/>
      <c r="X1974" s="419"/>
      <c r="Z1974" s="419"/>
      <c r="AA1974" s="419"/>
      <c r="AB1974" s="419"/>
      <c r="AD1974" s="419"/>
      <c r="AE1974" s="419"/>
      <c r="AF1974" s="419"/>
      <c r="AH1974" s="419"/>
      <c r="AI1974" s="419"/>
      <c r="AJ1974" s="419"/>
      <c r="AL1974" s="419"/>
      <c r="AM1974" s="419"/>
      <c r="AN1974" s="403"/>
      <c r="AO1974" s="419"/>
      <c r="AP1974" s="419"/>
      <c r="AQ1974" s="419"/>
      <c r="AR1974" s="419"/>
      <c r="AS1974" s="419"/>
      <c r="AT1974" s="419"/>
      <c r="AU1974" s="419"/>
      <c r="AV1974" s="419"/>
      <c r="AX1974" s="419"/>
      <c r="AY1974" s="419"/>
      <c r="AZ1974" s="419"/>
      <c r="BB1974" s="419"/>
      <c r="BC1974" s="419"/>
      <c r="BD1974" s="419"/>
      <c r="BF1974" s="419"/>
      <c r="BG1974" s="419"/>
      <c r="BH1974" s="419"/>
      <c r="BJ1974" s="419"/>
      <c r="BK1974" s="419"/>
      <c r="BL1974" s="419"/>
      <c r="BN1974" s="419"/>
      <c r="BO1974" s="419"/>
      <c r="BP1974" s="419"/>
      <c r="BR1974" s="419"/>
      <c r="BS1974" s="419"/>
      <c r="BT1974" s="419"/>
      <c r="BV1974" s="419"/>
      <c r="BW1974" s="419"/>
      <c r="BX1974" s="397"/>
      <c r="BZ1974" s="449"/>
      <c r="CB1974" s="419"/>
      <c r="CC1974" s="419"/>
      <c r="CD1974" s="419"/>
      <c r="CF1974" s="419"/>
      <c r="CG1974" s="419"/>
      <c r="CH1974" s="419"/>
    </row>
    <row r="1975" spans="3:86" ht="21" thickBot="1">
      <c r="C1975" s="425"/>
      <c r="P1975" s="431"/>
      <c r="R1975" s="419"/>
      <c r="S1975" s="446"/>
      <c r="T1975" s="419"/>
      <c r="V1975" s="196"/>
      <c r="W1975" s="419"/>
      <c r="X1975" s="419"/>
      <c r="Z1975" s="419"/>
      <c r="AA1975" s="419"/>
      <c r="AB1975" s="419"/>
      <c r="AD1975" s="419"/>
      <c r="AE1975" s="419"/>
      <c r="AF1975" s="419"/>
      <c r="AH1975" s="419"/>
      <c r="AI1975" s="419"/>
      <c r="AJ1975" s="419"/>
      <c r="AL1975" s="419"/>
      <c r="AM1975" s="419"/>
      <c r="AN1975" s="403"/>
      <c r="AO1975" s="419"/>
      <c r="AP1975" s="419"/>
      <c r="AQ1975" s="419"/>
      <c r="AR1975" s="419"/>
      <c r="AS1975" s="419"/>
      <c r="AT1975" s="419"/>
      <c r="AU1975" s="419"/>
      <c r="AV1975" s="419"/>
      <c r="AX1975" s="419"/>
      <c r="AY1975" s="419"/>
      <c r="AZ1975" s="419"/>
      <c r="BB1975" s="419"/>
      <c r="BC1975" s="419"/>
      <c r="BD1975" s="419"/>
      <c r="BF1975" s="419"/>
      <c r="BG1975" s="419"/>
      <c r="BH1975" s="419"/>
      <c r="BJ1975" s="419"/>
      <c r="BK1975" s="419"/>
      <c r="BL1975" s="419"/>
      <c r="BN1975" s="419"/>
      <c r="BO1975" s="419"/>
      <c r="BP1975" s="419"/>
      <c r="BR1975" s="419"/>
      <c r="BS1975" s="419"/>
      <c r="BT1975" s="419"/>
      <c r="BV1975" s="419"/>
      <c r="BW1975" s="419"/>
      <c r="BX1975" s="397"/>
      <c r="BZ1975" s="449"/>
      <c r="CB1975" s="419"/>
      <c r="CC1975" s="419"/>
      <c r="CD1975" s="419"/>
      <c r="CF1975" s="419"/>
      <c r="CG1975" s="419"/>
      <c r="CH1975" s="419"/>
    </row>
    <row r="1976" spans="3:86" ht="21" thickBot="1">
      <c r="C1976" s="425"/>
      <c r="P1976" s="431"/>
      <c r="R1976" s="419"/>
      <c r="S1976" s="446"/>
      <c r="T1976" s="419"/>
      <c r="V1976" s="196"/>
      <c r="W1976" s="419"/>
      <c r="X1976" s="419"/>
      <c r="Z1976" s="419"/>
      <c r="AA1976" s="419"/>
      <c r="AB1976" s="419"/>
      <c r="AD1976" s="419"/>
      <c r="AE1976" s="419"/>
      <c r="AF1976" s="419"/>
      <c r="AH1976" s="419"/>
      <c r="AI1976" s="419"/>
      <c r="AJ1976" s="419"/>
      <c r="AL1976" s="419"/>
      <c r="AM1976" s="419"/>
      <c r="AN1976" s="403"/>
      <c r="AO1976" s="419"/>
      <c r="AP1976" s="419"/>
      <c r="AQ1976" s="419"/>
      <c r="AR1976" s="419"/>
      <c r="AS1976" s="419"/>
      <c r="AT1976" s="419"/>
      <c r="AU1976" s="419"/>
      <c r="AV1976" s="419"/>
      <c r="AX1976" s="419"/>
      <c r="AY1976" s="419"/>
      <c r="AZ1976" s="419"/>
      <c r="BB1976" s="419"/>
      <c r="BC1976" s="419"/>
      <c r="BD1976" s="419"/>
      <c r="BF1976" s="419"/>
      <c r="BG1976" s="419"/>
      <c r="BH1976" s="419"/>
      <c r="BJ1976" s="419"/>
      <c r="BK1976" s="419"/>
      <c r="BL1976" s="419"/>
      <c r="BN1976" s="419"/>
      <c r="BO1976" s="419"/>
      <c r="BP1976" s="419"/>
      <c r="BR1976" s="419"/>
      <c r="BS1976" s="419"/>
      <c r="BT1976" s="419"/>
      <c r="BV1976" s="419"/>
      <c r="BW1976" s="419"/>
      <c r="BX1976" s="397"/>
      <c r="BZ1976" s="449"/>
      <c r="CB1976" s="419"/>
      <c r="CC1976" s="419"/>
      <c r="CD1976" s="419"/>
      <c r="CF1976" s="419"/>
      <c r="CG1976" s="419"/>
      <c r="CH1976" s="419"/>
    </row>
    <row r="1977" spans="3:86" ht="21" thickBot="1">
      <c r="C1977" s="425"/>
      <c r="P1977" s="431"/>
      <c r="R1977" s="419"/>
      <c r="S1977" s="446"/>
      <c r="T1977" s="419"/>
      <c r="V1977" s="196"/>
      <c r="W1977" s="419"/>
      <c r="X1977" s="419"/>
      <c r="Z1977" s="419"/>
      <c r="AA1977" s="419"/>
      <c r="AB1977" s="419"/>
      <c r="AD1977" s="419"/>
      <c r="AE1977" s="419"/>
      <c r="AF1977" s="419"/>
      <c r="AH1977" s="419"/>
      <c r="AI1977" s="419"/>
      <c r="AJ1977" s="419"/>
      <c r="AL1977" s="419"/>
      <c r="AM1977" s="419"/>
      <c r="AN1977" s="403"/>
      <c r="AO1977" s="419"/>
      <c r="AP1977" s="419"/>
      <c r="AQ1977" s="419"/>
      <c r="AR1977" s="419"/>
      <c r="AS1977" s="419"/>
      <c r="AT1977" s="419"/>
      <c r="AU1977" s="419"/>
      <c r="AV1977" s="419"/>
      <c r="AX1977" s="419"/>
      <c r="AY1977" s="419"/>
      <c r="AZ1977" s="419"/>
      <c r="BB1977" s="419"/>
      <c r="BC1977" s="419"/>
      <c r="BD1977" s="419"/>
      <c r="BF1977" s="419"/>
      <c r="BG1977" s="419"/>
      <c r="BH1977" s="419"/>
      <c r="BJ1977" s="419"/>
      <c r="BK1977" s="419"/>
      <c r="BL1977" s="419"/>
      <c r="BN1977" s="419"/>
      <c r="BO1977" s="419"/>
      <c r="BP1977" s="419"/>
      <c r="BR1977" s="419"/>
      <c r="BS1977" s="419"/>
      <c r="BT1977" s="419"/>
      <c r="BV1977" s="419"/>
      <c r="BW1977" s="419"/>
      <c r="BX1977" s="397"/>
      <c r="BZ1977" s="449"/>
      <c r="CB1977" s="419"/>
      <c r="CC1977" s="419"/>
      <c r="CD1977" s="419"/>
      <c r="CF1977" s="419"/>
      <c r="CG1977" s="419"/>
      <c r="CH1977" s="419"/>
    </row>
    <row r="1978" spans="3:86" ht="21" thickBot="1">
      <c r="C1978" s="425"/>
      <c r="P1978" s="431"/>
      <c r="R1978" s="419"/>
      <c r="S1978" s="446"/>
      <c r="T1978" s="419"/>
      <c r="V1978" s="196"/>
      <c r="W1978" s="419"/>
      <c r="X1978" s="419"/>
      <c r="Z1978" s="419"/>
      <c r="AA1978" s="419"/>
      <c r="AB1978" s="419"/>
      <c r="AD1978" s="419"/>
      <c r="AE1978" s="419"/>
      <c r="AF1978" s="419"/>
      <c r="AH1978" s="419"/>
      <c r="AI1978" s="419"/>
      <c r="AJ1978" s="419"/>
      <c r="AL1978" s="419"/>
      <c r="AM1978" s="419"/>
      <c r="AN1978" s="403"/>
      <c r="AO1978" s="419"/>
      <c r="AP1978" s="419"/>
      <c r="AQ1978" s="419"/>
      <c r="AR1978" s="419"/>
      <c r="AS1978" s="419"/>
      <c r="AT1978" s="419"/>
      <c r="AU1978" s="419"/>
      <c r="AV1978" s="419"/>
      <c r="AX1978" s="419"/>
      <c r="AY1978" s="419"/>
      <c r="AZ1978" s="419"/>
      <c r="BB1978" s="419"/>
      <c r="BC1978" s="419"/>
      <c r="BD1978" s="419"/>
      <c r="BF1978" s="419"/>
      <c r="BG1978" s="419"/>
      <c r="BH1978" s="419"/>
      <c r="BJ1978" s="419"/>
      <c r="BK1978" s="419"/>
      <c r="BL1978" s="419"/>
      <c r="BN1978" s="419"/>
      <c r="BO1978" s="419"/>
      <c r="BP1978" s="419"/>
      <c r="BR1978" s="419"/>
      <c r="BS1978" s="419"/>
      <c r="BT1978" s="419"/>
      <c r="BV1978" s="419"/>
      <c r="BW1978" s="419"/>
      <c r="BX1978" s="397"/>
      <c r="BZ1978" s="449"/>
      <c r="CB1978" s="419"/>
      <c r="CC1978" s="419"/>
      <c r="CD1978" s="419"/>
      <c r="CF1978" s="419"/>
      <c r="CG1978" s="419"/>
      <c r="CH1978" s="419"/>
    </row>
    <row r="1979" spans="3:86" ht="21" thickBot="1">
      <c r="C1979" s="425"/>
      <c r="P1979" s="431"/>
      <c r="R1979" s="419"/>
      <c r="S1979" s="446"/>
      <c r="T1979" s="419"/>
      <c r="V1979" s="196"/>
      <c r="W1979" s="419"/>
      <c r="X1979" s="419"/>
      <c r="Z1979" s="419"/>
      <c r="AA1979" s="419"/>
      <c r="AB1979" s="419"/>
      <c r="AD1979" s="419"/>
      <c r="AE1979" s="419"/>
      <c r="AF1979" s="419"/>
      <c r="AH1979" s="419"/>
      <c r="AI1979" s="419"/>
      <c r="AJ1979" s="419"/>
      <c r="AL1979" s="419"/>
      <c r="AM1979" s="419"/>
      <c r="AN1979" s="403"/>
      <c r="AO1979" s="419"/>
      <c r="AP1979" s="419"/>
      <c r="AQ1979" s="419"/>
      <c r="AR1979" s="419"/>
      <c r="AS1979" s="419"/>
      <c r="AT1979" s="419"/>
      <c r="AU1979" s="419"/>
      <c r="AV1979" s="419"/>
      <c r="AX1979" s="419"/>
      <c r="AY1979" s="419"/>
      <c r="AZ1979" s="419"/>
      <c r="BB1979" s="419"/>
      <c r="BC1979" s="419"/>
      <c r="BD1979" s="419"/>
      <c r="BF1979" s="419"/>
      <c r="BG1979" s="419"/>
      <c r="BH1979" s="419"/>
      <c r="BJ1979" s="419"/>
      <c r="BK1979" s="419"/>
      <c r="BL1979" s="419"/>
      <c r="BN1979" s="419"/>
      <c r="BO1979" s="419"/>
      <c r="BP1979" s="419"/>
      <c r="BR1979" s="419"/>
      <c r="BS1979" s="419"/>
      <c r="BT1979" s="419"/>
      <c r="BV1979" s="419"/>
      <c r="BW1979" s="419"/>
      <c r="BX1979" s="397"/>
      <c r="BZ1979" s="449"/>
      <c r="CB1979" s="419"/>
      <c r="CC1979" s="419"/>
      <c r="CD1979" s="419"/>
      <c r="CF1979" s="419"/>
      <c r="CG1979" s="419"/>
      <c r="CH1979" s="419"/>
    </row>
    <row r="1980" spans="3:86" ht="21" thickBot="1">
      <c r="C1980" s="425"/>
      <c r="P1980" s="431"/>
      <c r="R1980" s="419"/>
      <c r="S1980" s="446"/>
      <c r="T1980" s="419"/>
      <c r="V1980" s="196"/>
      <c r="W1980" s="419"/>
      <c r="X1980" s="419"/>
      <c r="Z1980" s="419"/>
      <c r="AA1980" s="419"/>
      <c r="AB1980" s="419"/>
      <c r="AD1980" s="419"/>
      <c r="AE1980" s="419"/>
      <c r="AF1980" s="419"/>
      <c r="AH1980" s="419"/>
      <c r="AI1980" s="419"/>
      <c r="AJ1980" s="419"/>
      <c r="AL1980" s="419"/>
      <c r="AM1980" s="419"/>
      <c r="AN1980" s="403"/>
      <c r="AO1980" s="419"/>
      <c r="AP1980" s="419"/>
      <c r="AQ1980" s="419"/>
      <c r="AR1980" s="419"/>
      <c r="AS1980" s="419"/>
      <c r="AT1980" s="419"/>
      <c r="AU1980" s="419"/>
      <c r="AV1980" s="419"/>
      <c r="AX1980" s="419"/>
      <c r="AY1980" s="419"/>
      <c r="AZ1980" s="419"/>
      <c r="BB1980" s="419"/>
      <c r="BC1980" s="419"/>
      <c r="BD1980" s="419"/>
      <c r="BF1980" s="419"/>
      <c r="BG1980" s="419"/>
      <c r="BH1980" s="419"/>
      <c r="BJ1980" s="419"/>
      <c r="BK1980" s="419"/>
      <c r="BL1980" s="419"/>
      <c r="BN1980" s="419"/>
      <c r="BO1980" s="419"/>
      <c r="BP1980" s="419"/>
      <c r="BR1980" s="419"/>
      <c r="BS1980" s="419"/>
      <c r="BT1980" s="419"/>
      <c r="BV1980" s="419"/>
      <c r="BW1980" s="419"/>
      <c r="BX1980" s="397"/>
      <c r="BZ1980" s="449"/>
      <c r="CB1980" s="419"/>
      <c r="CC1980" s="419"/>
      <c r="CD1980" s="419"/>
      <c r="CF1980" s="419"/>
      <c r="CG1980" s="419"/>
      <c r="CH1980" s="419"/>
    </row>
    <row r="1981" spans="3:86" ht="21" thickBot="1">
      <c r="C1981" s="425"/>
      <c r="P1981" s="431"/>
      <c r="R1981" s="419"/>
      <c r="S1981" s="446"/>
      <c r="T1981" s="419"/>
      <c r="V1981" s="196"/>
      <c r="W1981" s="419"/>
      <c r="X1981" s="419"/>
      <c r="Z1981" s="419"/>
      <c r="AA1981" s="419"/>
      <c r="AB1981" s="419"/>
      <c r="AD1981" s="419"/>
      <c r="AE1981" s="419"/>
      <c r="AF1981" s="419"/>
      <c r="AH1981" s="419"/>
      <c r="AI1981" s="419"/>
      <c r="AJ1981" s="419"/>
      <c r="AL1981" s="419"/>
      <c r="AM1981" s="419"/>
      <c r="AN1981" s="403"/>
      <c r="AO1981" s="419"/>
      <c r="AP1981" s="419"/>
      <c r="AQ1981" s="419"/>
      <c r="AR1981" s="419"/>
      <c r="AS1981" s="419"/>
      <c r="AT1981" s="419"/>
      <c r="AU1981" s="419"/>
      <c r="AV1981" s="419"/>
      <c r="AX1981" s="419"/>
      <c r="AY1981" s="419"/>
      <c r="AZ1981" s="419"/>
      <c r="BB1981" s="419"/>
      <c r="BC1981" s="419"/>
      <c r="BD1981" s="419"/>
      <c r="BF1981" s="419"/>
      <c r="BG1981" s="419"/>
      <c r="BH1981" s="419"/>
      <c r="BJ1981" s="419"/>
      <c r="BK1981" s="419"/>
      <c r="BL1981" s="419"/>
      <c r="BN1981" s="419"/>
      <c r="BO1981" s="419"/>
      <c r="BP1981" s="419"/>
      <c r="BR1981" s="419"/>
      <c r="BS1981" s="419"/>
      <c r="BT1981" s="419"/>
      <c r="BV1981" s="419"/>
      <c r="BW1981" s="419"/>
      <c r="BX1981" s="397"/>
      <c r="BZ1981" s="449"/>
      <c r="CB1981" s="419"/>
      <c r="CC1981" s="419"/>
      <c r="CD1981" s="419"/>
      <c r="CF1981" s="419"/>
      <c r="CG1981" s="419"/>
      <c r="CH1981" s="419"/>
    </row>
    <row r="1982" spans="3:86" ht="21" thickBot="1">
      <c r="C1982" s="425"/>
      <c r="P1982" s="431"/>
      <c r="R1982" s="419"/>
      <c r="S1982" s="446"/>
      <c r="T1982" s="419"/>
      <c r="V1982" s="196"/>
      <c r="W1982" s="419"/>
      <c r="X1982" s="419"/>
      <c r="Z1982" s="419"/>
      <c r="AA1982" s="419"/>
      <c r="AB1982" s="419"/>
      <c r="AD1982" s="419"/>
      <c r="AE1982" s="419"/>
      <c r="AF1982" s="419"/>
      <c r="AH1982" s="419"/>
      <c r="AI1982" s="419"/>
      <c r="AJ1982" s="419"/>
      <c r="AL1982" s="419"/>
      <c r="AM1982" s="419"/>
      <c r="AN1982" s="403"/>
      <c r="AO1982" s="419"/>
      <c r="AP1982" s="419"/>
      <c r="AQ1982" s="419"/>
      <c r="AR1982" s="419"/>
      <c r="AS1982" s="419"/>
      <c r="AT1982" s="419"/>
      <c r="AU1982" s="419"/>
      <c r="AV1982" s="419"/>
      <c r="AX1982" s="419"/>
      <c r="AY1982" s="419"/>
      <c r="AZ1982" s="419"/>
      <c r="BB1982" s="419"/>
      <c r="BC1982" s="419"/>
      <c r="BD1982" s="419"/>
      <c r="BF1982" s="419"/>
      <c r="BG1982" s="419"/>
      <c r="BH1982" s="419"/>
      <c r="BJ1982" s="419"/>
      <c r="BK1982" s="419"/>
      <c r="BL1982" s="419"/>
      <c r="BN1982" s="419"/>
      <c r="BO1982" s="419"/>
      <c r="BP1982" s="419"/>
      <c r="BR1982" s="419"/>
      <c r="BS1982" s="419"/>
      <c r="BT1982" s="419"/>
      <c r="BV1982" s="419"/>
      <c r="BW1982" s="419"/>
      <c r="BX1982" s="397"/>
      <c r="BZ1982" s="449"/>
      <c r="CB1982" s="419"/>
      <c r="CC1982" s="419"/>
      <c r="CD1982" s="419"/>
      <c r="CF1982" s="419"/>
      <c r="CG1982" s="419"/>
      <c r="CH1982" s="419"/>
    </row>
    <row r="1983" spans="3:86" ht="21" thickBot="1">
      <c r="C1983" s="425"/>
      <c r="P1983" s="431"/>
      <c r="R1983" s="419"/>
      <c r="S1983" s="446"/>
      <c r="T1983" s="419"/>
      <c r="V1983" s="196"/>
      <c r="W1983" s="419"/>
      <c r="X1983" s="419"/>
      <c r="Z1983" s="419"/>
      <c r="AA1983" s="419"/>
      <c r="AB1983" s="419"/>
      <c r="AD1983" s="419"/>
      <c r="AE1983" s="419"/>
      <c r="AF1983" s="419"/>
      <c r="AH1983" s="419"/>
      <c r="AI1983" s="419"/>
      <c r="AJ1983" s="419"/>
      <c r="AL1983" s="419"/>
      <c r="AM1983" s="419"/>
      <c r="AN1983" s="403"/>
      <c r="AO1983" s="419"/>
      <c r="AP1983" s="419"/>
      <c r="AQ1983" s="419"/>
      <c r="AR1983" s="419"/>
      <c r="AS1983" s="419"/>
      <c r="AT1983" s="419"/>
      <c r="AU1983" s="419"/>
      <c r="AV1983" s="419"/>
      <c r="AX1983" s="419"/>
      <c r="AY1983" s="419"/>
      <c r="AZ1983" s="419"/>
      <c r="BB1983" s="419"/>
      <c r="BC1983" s="419"/>
      <c r="BD1983" s="419"/>
      <c r="BF1983" s="419"/>
      <c r="BG1983" s="419"/>
      <c r="BH1983" s="419"/>
      <c r="BJ1983" s="419"/>
      <c r="BK1983" s="419"/>
      <c r="BL1983" s="419"/>
      <c r="BN1983" s="419"/>
      <c r="BO1983" s="419"/>
      <c r="BP1983" s="419"/>
      <c r="BR1983" s="419"/>
      <c r="BS1983" s="419"/>
      <c r="BT1983" s="419"/>
      <c r="BV1983" s="419"/>
      <c r="BW1983" s="419"/>
      <c r="BX1983" s="397"/>
      <c r="BZ1983" s="449"/>
      <c r="CB1983" s="419"/>
      <c r="CC1983" s="419"/>
      <c r="CD1983" s="419"/>
      <c r="CF1983" s="419"/>
      <c r="CG1983" s="419"/>
      <c r="CH1983" s="419"/>
    </row>
    <row r="1984" spans="3:86" ht="21" thickBot="1">
      <c r="C1984" s="425"/>
      <c r="P1984" s="431"/>
      <c r="R1984" s="419"/>
      <c r="S1984" s="446"/>
      <c r="T1984" s="419"/>
      <c r="V1984" s="196"/>
      <c r="W1984" s="419"/>
      <c r="X1984" s="419"/>
      <c r="Z1984" s="419"/>
      <c r="AA1984" s="419"/>
      <c r="AB1984" s="419"/>
      <c r="AD1984" s="419"/>
      <c r="AE1984" s="419"/>
      <c r="AF1984" s="419"/>
      <c r="AH1984" s="419"/>
      <c r="AI1984" s="419"/>
      <c r="AJ1984" s="419"/>
      <c r="AL1984" s="419"/>
      <c r="AM1984" s="419"/>
      <c r="AN1984" s="403"/>
      <c r="AO1984" s="419"/>
      <c r="AP1984" s="419"/>
      <c r="AQ1984" s="419"/>
      <c r="AR1984" s="419"/>
      <c r="AS1984" s="419"/>
      <c r="AT1984" s="419"/>
      <c r="AU1984" s="419"/>
      <c r="AV1984" s="419"/>
      <c r="AX1984" s="419"/>
      <c r="AY1984" s="419"/>
      <c r="AZ1984" s="419"/>
      <c r="BB1984" s="419"/>
      <c r="BC1984" s="419"/>
      <c r="BD1984" s="419"/>
      <c r="BF1984" s="419"/>
      <c r="BG1984" s="419"/>
      <c r="BH1984" s="419"/>
      <c r="BJ1984" s="419"/>
      <c r="BK1984" s="419"/>
      <c r="BL1984" s="419"/>
      <c r="BN1984" s="419"/>
      <c r="BO1984" s="419"/>
      <c r="BP1984" s="419"/>
      <c r="BR1984" s="419"/>
      <c r="BS1984" s="419"/>
      <c r="BT1984" s="419"/>
      <c r="BV1984" s="419"/>
      <c r="BW1984" s="419"/>
      <c r="BX1984" s="397"/>
      <c r="BZ1984" s="449"/>
      <c r="CB1984" s="419"/>
      <c r="CC1984" s="419"/>
      <c r="CD1984" s="419"/>
      <c r="CF1984" s="419"/>
      <c r="CG1984" s="419"/>
      <c r="CH1984" s="419"/>
    </row>
    <row r="1985" spans="3:86" ht="21" thickBot="1">
      <c r="C1985" s="425"/>
      <c r="P1985" s="431"/>
      <c r="R1985" s="419"/>
      <c r="S1985" s="446"/>
      <c r="T1985" s="419"/>
      <c r="V1985" s="196"/>
      <c r="W1985" s="419"/>
      <c r="X1985" s="419"/>
      <c r="Z1985" s="419"/>
      <c r="AA1985" s="419"/>
      <c r="AB1985" s="419"/>
      <c r="AD1985" s="419"/>
      <c r="AE1985" s="419"/>
      <c r="AF1985" s="419"/>
      <c r="AH1985" s="419"/>
      <c r="AI1985" s="419"/>
      <c r="AJ1985" s="419"/>
      <c r="AL1985" s="419"/>
      <c r="AM1985" s="419"/>
      <c r="AN1985" s="403"/>
      <c r="AO1985" s="419"/>
      <c r="AP1985" s="419"/>
      <c r="AQ1985" s="419"/>
      <c r="AR1985" s="419"/>
      <c r="AS1985" s="419"/>
      <c r="AT1985" s="419"/>
      <c r="AU1985" s="419"/>
      <c r="AV1985" s="419"/>
      <c r="AX1985" s="419"/>
      <c r="AY1985" s="419"/>
      <c r="AZ1985" s="419"/>
      <c r="BB1985" s="419"/>
      <c r="BC1985" s="419"/>
      <c r="BD1985" s="419"/>
      <c r="BF1985" s="419"/>
      <c r="BG1985" s="419"/>
      <c r="BH1985" s="419"/>
      <c r="BJ1985" s="419"/>
      <c r="BK1985" s="419"/>
      <c r="BL1985" s="419"/>
      <c r="BN1985" s="419"/>
      <c r="BO1985" s="419"/>
      <c r="BP1985" s="419"/>
      <c r="BR1985" s="419"/>
      <c r="BS1985" s="419"/>
      <c r="BT1985" s="419"/>
      <c r="BV1985" s="419"/>
      <c r="BW1985" s="419"/>
      <c r="BX1985" s="397"/>
      <c r="BZ1985" s="449"/>
      <c r="CB1985" s="419"/>
      <c r="CC1985" s="419"/>
      <c r="CD1985" s="419"/>
      <c r="CF1985" s="419"/>
      <c r="CG1985" s="419"/>
      <c r="CH1985" s="419"/>
    </row>
    <row r="1986" spans="3:86" ht="21" thickBot="1">
      <c r="C1986" s="425"/>
      <c r="P1986" s="431"/>
      <c r="R1986" s="419"/>
      <c r="S1986" s="446"/>
      <c r="T1986" s="419"/>
      <c r="V1986" s="196"/>
      <c r="W1986" s="419"/>
      <c r="X1986" s="419"/>
      <c r="Z1986" s="419"/>
      <c r="AA1986" s="419"/>
      <c r="AB1986" s="419"/>
      <c r="AD1986" s="419"/>
      <c r="AE1986" s="419"/>
      <c r="AF1986" s="419"/>
      <c r="AH1986" s="419"/>
      <c r="AI1986" s="419"/>
      <c r="AJ1986" s="419"/>
      <c r="AL1986" s="419"/>
      <c r="AM1986" s="419"/>
      <c r="AN1986" s="403"/>
      <c r="AO1986" s="419"/>
      <c r="AP1986" s="419"/>
      <c r="AQ1986" s="419"/>
      <c r="AR1986" s="419"/>
      <c r="AS1986" s="419"/>
      <c r="AT1986" s="419"/>
      <c r="AU1986" s="419"/>
      <c r="AV1986" s="419"/>
      <c r="AX1986" s="419"/>
      <c r="AY1986" s="419"/>
      <c r="AZ1986" s="419"/>
      <c r="BB1986" s="419"/>
      <c r="BC1986" s="419"/>
      <c r="BD1986" s="419"/>
      <c r="BF1986" s="419"/>
      <c r="BG1986" s="419"/>
      <c r="BH1986" s="419"/>
      <c r="BJ1986" s="419"/>
      <c r="BK1986" s="419"/>
      <c r="BL1986" s="419"/>
      <c r="BN1986" s="419"/>
      <c r="BO1986" s="419"/>
      <c r="BP1986" s="419"/>
      <c r="BR1986" s="419"/>
      <c r="BS1986" s="419"/>
      <c r="BT1986" s="419"/>
      <c r="BV1986" s="419"/>
      <c r="BW1986" s="419"/>
      <c r="BX1986" s="397"/>
      <c r="BZ1986" s="449"/>
      <c r="CB1986" s="419"/>
      <c r="CC1986" s="419"/>
      <c r="CD1986" s="419"/>
      <c r="CF1986" s="419"/>
      <c r="CG1986" s="419"/>
      <c r="CH1986" s="419"/>
    </row>
    <row r="1987" spans="3:86" ht="21" thickBot="1">
      <c r="C1987" s="425"/>
      <c r="P1987" s="431"/>
      <c r="R1987" s="419"/>
      <c r="S1987" s="446"/>
      <c r="T1987" s="419"/>
      <c r="V1987" s="196"/>
      <c r="W1987" s="419"/>
      <c r="X1987" s="419"/>
      <c r="Z1987" s="419"/>
      <c r="AA1987" s="419"/>
      <c r="AB1987" s="419"/>
      <c r="AD1987" s="419"/>
      <c r="AE1987" s="419"/>
      <c r="AF1987" s="419"/>
      <c r="AH1987" s="419"/>
      <c r="AI1987" s="419"/>
      <c r="AJ1987" s="419"/>
      <c r="AL1987" s="419"/>
      <c r="AM1987" s="419"/>
      <c r="AN1987" s="403"/>
      <c r="AO1987" s="419"/>
      <c r="AP1987" s="419"/>
      <c r="AQ1987" s="419"/>
      <c r="AR1987" s="419"/>
      <c r="AS1987" s="419"/>
      <c r="AT1987" s="419"/>
      <c r="AU1987" s="419"/>
      <c r="AV1987" s="419"/>
      <c r="AX1987" s="419"/>
      <c r="AY1987" s="419"/>
      <c r="AZ1987" s="419"/>
      <c r="BB1987" s="419"/>
      <c r="BC1987" s="419"/>
      <c r="BD1987" s="419"/>
      <c r="BF1987" s="419"/>
      <c r="BG1987" s="419"/>
      <c r="BH1987" s="419"/>
      <c r="BJ1987" s="419"/>
      <c r="BK1987" s="419"/>
      <c r="BL1987" s="419"/>
      <c r="BN1987" s="419"/>
      <c r="BO1987" s="419"/>
      <c r="BP1987" s="419"/>
      <c r="BR1987" s="419"/>
      <c r="BS1987" s="419"/>
      <c r="BT1987" s="419"/>
      <c r="BV1987" s="419"/>
      <c r="BW1987" s="419"/>
      <c r="BX1987" s="397"/>
      <c r="BZ1987" s="449"/>
      <c r="CB1987" s="419"/>
      <c r="CC1987" s="419"/>
      <c r="CD1987" s="419"/>
      <c r="CF1987" s="419"/>
      <c r="CG1987" s="419"/>
      <c r="CH1987" s="419"/>
    </row>
    <row r="1988" spans="3:86" ht="21" thickBot="1">
      <c r="C1988" s="425"/>
      <c r="P1988" s="431"/>
      <c r="R1988" s="419"/>
      <c r="S1988" s="446"/>
      <c r="T1988" s="419"/>
      <c r="V1988" s="196"/>
      <c r="W1988" s="419"/>
      <c r="X1988" s="419"/>
      <c r="Z1988" s="419"/>
      <c r="AA1988" s="419"/>
      <c r="AB1988" s="419"/>
      <c r="AD1988" s="419"/>
      <c r="AE1988" s="419"/>
      <c r="AF1988" s="419"/>
      <c r="AH1988" s="419"/>
      <c r="AI1988" s="419"/>
      <c r="AJ1988" s="419"/>
      <c r="AL1988" s="419"/>
      <c r="AM1988" s="419"/>
      <c r="AN1988" s="403"/>
      <c r="AO1988" s="419"/>
      <c r="AP1988" s="419"/>
      <c r="AQ1988" s="419"/>
      <c r="AR1988" s="419"/>
      <c r="AS1988" s="419"/>
      <c r="AT1988" s="419"/>
      <c r="AU1988" s="419"/>
      <c r="AV1988" s="419"/>
      <c r="AX1988" s="419"/>
      <c r="AY1988" s="419"/>
      <c r="AZ1988" s="419"/>
      <c r="BB1988" s="419"/>
      <c r="BC1988" s="419"/>
      <c r="BD1988" s="419"/>
      <c r="BF1988" s="419"/>
      <c r="BG1988" s="419"/>
      <c r="BH1988" s="419"/>
      <c r="BJ1988" s="419"/>
      <c r="BK1988" s="419"/>
      <c r="BL1988" s="419"/>
      <c r="BN1988" s="419"/>
      <c r="BO1988" s="419"/>
      <c r="BP1988" s="419"/>
      <c r="BR1988" s="419"/>
      <c r="BS1988" s="419"/>
      <c r="BT1988" s="419"/>
      <c r="BV1988" s="419"/>
      <c r="BW1988" s="419"/>
      <c r="BX1988" s="397"/>
      <c r="BZ1988" s="449"/>
      <c r="CB1988" s="419"/>
      <c r="CC1988" s="419"/>
      <c r="CD1988" s="419"/>
      <c r="CF1988" s="419"/>
      <c r="CG1988" s="419"/>
      <c r="CH1988" s="419"/>
    </row>
    <row r="1989" spans="3:86" ht="21" thickBot="1">
      <c r="C1989" s="425"/>
      <c r="P1989" s="431"/>
      <c r="R1989" s="419"/>
      <c r="S1989" s="446"/>
      <c r="T1989" s="419"/>
      <c r="V1989" s="196"/>
      <c r="W1989" s="419"/>
      <c r="X1989" s="419"/>
      <c r="Z1989" s="419"/>
      <c r="AA1989" s="419"/>
      <c r="AB1989" s="419"/>
      <c r="AD1989" s="419"/>
      <c r="AE1989" s="419"/>
      <c r="AF1989" s="419"/>
      <c r="AH1989" s="419"/>
      <c r="AI1989" s="419"/>
      <c r="AJ1989" s="419"/>
      <c r="AL1989" s="419"/>
      <c r="AM1989" s="419"/>
      <c r="AN1989" s="403"/>
      <c r="AO1989" s="419"/>
      <c r="AP1989" s="419"/>
      <c r="AQ1989" s="419"/>
      <c r="AR1989" s="419"/>
      <c r="AS1989" s="419"/>
      <c r="AT1989" s="419"/>
      <c r="AU1989" s="419"/>
      <c r="AV1989" s="419"/>
      <c r="AX1989" s="419"/>
      <c r="AY1989" s="419"/>
      <c r="AZ1989" s="419"/>
      <c r="BB1989" s="419"/>
      <c r="BC1989" s="419"/>
      <c r="BD1989" s="419"/>
      <c r="BF1989" s="419"/>
      <c r="BG1989" s="419"/>
      <c r="BH1989" s="419"/>
      <c r="BJ1989" s="419"/>
      <c r="BK1989" s="419"/>
      <c r="BL1989" s="419"/>
      <c r="BN1989" s="419"/>
      <c r="BO1989" s="419"/>
      <c r="BP1989" s="419"/>
      <c r="BR1989" s="419"/>
      <c r="BS1989" s="419"/>
      <c r="BT1989" s="419"/>
      <c r="BV1989" s="419"/>
      <c r="BW1989" s="419"/>
      <c r="BX1989" s="397"/>
      <c r="BZ1989" s="449"/>
      <c r="CB1989" s="419"/>
      <c r="CC1989" s="419"/>
      <c r="CD1989" s="419"/>
      <c r="CF1989" s="419"/>
      <c r="CG1989" s="419"/>
      <c r="CH1989" s="419"/>
    </row>
    <row r="1990" spans="3:86" ht="21" thickBot="1">
      <c r="C1990" s="425"/>
      <c r="P1990" s="431"/>
      <c r="R1990" s="419"/>
      <c r="S1990" s="446"/>
      <c r="T1990" s="419"/>
      <c r="V1990" s="196"/>
      <c r="W1990" s="419"/>
      <c r="X1990" s="419"/>
      <c r="Z1990" s="419"/>
      <c r="AA1990" s="419"/>
      <c r="AB1990" s="419"/>
      <c r="AD1990" s="419"/>
      <c r="AE1990" s="419"/>
      <c r="AF1990" s="419"/>
      <c r="AH1990" s="419"/>
      <c r="AI1990" s="419"/>
      <c r="AJ1990" s="419"/>
      <c r="AL1990" s="419"/>
      <c r="AM1990" s="419"/>
      <c r="AN1990" s="403"/>
      <c r="AO1990" s="419"/>
      <c r="AP1990" s="419"/>
      <c r="AQ1990" s="419"/>
      <c r="AR1990" s="419"/>
      <c r="AS1990" s="419"/>
      <c r="AT1990" s="419"/>
      <c r="AU1990" s="419"/>
      <c r="AV1990" s="419"/>
      <c r="AX1990" s="419"/>
      <c r="AY1990" s="419"/>
      <c r="AZ1990" s="419"/>
      <c r="BB1990" s="419"/>
      <c r="BC1990" s="419"/>
      <c r="BD1990" s="419"/>
      <c r="BF1990" s="419"/>
      <c r="BG1990" s="419"/>
      <c r="BH1990" s="419"/>
      <c r="BJ1990" s="419"/>
      <c r="BK1990" s="419"/>
      <c r="BL1990" s="419"/>
      <c r="BN1990" s="419"/>
      <c r="BO1990" s="419"/>
      <c r="BP1990" s="419"/>
      <c r="BR1990" s="419"/>
      <c r="BS1990" s="419"/>
      <c r="BT1990" s="419"/>
      <c r="BV1990" s="419"/>
      <c r="BW1990" s="419"/>
      <c r="BX1990" s="397"/>
      <c r="BZ1990" s="449"/>
      <c r="CB1990" s="419"/>
      <c r="CC1990" s="419"/>
      <c r="CD1990" s="419"/>
      <c r="CF1990" s="419"/>
      <c r="CG1990" s="419"/>
      <c r="CH1990" s="419"/>
    </row>
    <row r="1991" spans="3:86" ht="21" thickBot="1">
      <c r="C1991" s="425"/>
      <c r="P1991" s="431"/>
      <c r="R1991" s="419"/>
      <c r="S1991" s="446"/>
      <c r="T1991" s="419"/>
      <c r="V1991" s="196"/>
      <c r="W1991" s="419"/>
      <c r="X1991" s="419"/>
      <c r="Z1991" s="419"/>
      <c r="AA1991" s="419"/>
      <c r="AB1991" s="419"/>
      <c r="AD1991" s="419"/>
      <c r="AE1991" s="419"/>
      <c r="AF1991" s="419"/>
      <c r="AH1991" s="419"/>
      <c r="AI1991" s="419"/>
      <c r="AJ1991" s="419"/>
      <c r="AL1991" s="419"/>
      <c r="AM1991" s="419"/>
      <c r="AN1991" s="403"/>
      <c r="AO1991" s="419"/>
      <c r="AP1991" s="419"/>
      <c r="AQ1991" s="419"/>
      <c r="AR1991" s="419"/>
      <c r="AS1991" s="419"/>
      <c r="AT1991" s="419"/>
      <c r="AU1991" s="419"/>
      <c r="AV1991" s="419"/>
      <c r="AX1991" s="419"/>
      <c r="AY1991" s="419"/>
      <c r="AZ1991" s="419"/>
      <c r="BB1991" s="419"/>
      <c r="BC1991" s="419"/>
      <c r="BD1991" s="419"/>
      <c r="BF1991" s="419"/>
      <c r="BG1991" s="419"/>
      <c r="BH1991" s="419"/>
      <c r="BJ1991" s="419"/>
      <c r="BK1991" s="419"/>
      <c r="BL1991" s="419"/>
      <c r="BN1991" s="419"/>
      <c r="BO1991" s="419"/>
      <c r="BP1991" s="419"/>
      <c r="BR1991" s="419"/>
      <c r="BS1991" s="419"/>
      <c r="BT1991" s="419"/>
      <c r="BV1991" s="419"/>
      <c r="BW1991" s="419"/>
      <c r="BX1991" s="397"/>
      <c r="BZ1991" s="449"/>
      <c r="CB1991" s="419"/>
      <c r="CC1991" s="419"/>
      <c r="CD1991" s="419"/>
      <c r="CF1991" s="419"/>
      <c r="CG1991" s="419"/>
      <c r="CH1991" s="419"/>
    </row>
    <row r="1992" spans="3:86" ht="21" thickBot="1">
      <c r="C1992" s="425"/>
      <c r="P1992" s="431"/>
      <c r="R1992" s="419"/>
      <c r="S1992" s="446"/>
      <c r="T1992" s="419"/>
      <c r="V1992" s="196"/>
      <c r="W1992" s="419"/>
      <c r="X1992" s="419"/>
      <c r="Z1992" s="419"/>
      <c r="AA1992" s="419"/>
      <c r="AB1992" s="419"/>
      <c r="AD1992" s="419"/>
      <c r="AE1992" s="419"/>
      <c r="AF1992" s="419"/>
      <c r="AH1992" s="419"/>
      <c r="AI1992" s="419"/>
      <c r="AJ1992" s="419"/>
      <c r="AL1992" s="419"/>
      <c r="AM1992" s="419"/>
      <c r="AN1992" s="403"/>
      <c r="AO1992" s="419"/>
      <c r="AP1992" s="419"/>
      <c r="AQ1992" s="419"/>
      <c r="AR1992" s="419"/>
      <c r="AS1992" s="419"/>
      <c r="AT1992" s="419"/>
      <c r="AU1992" s="419"/>
      <c r="AV1992" s="419"/>
      <c r="AX1992" s="419"/>
      <c r="AY1992" s="419"/>
      <c r="AZ1992" s="419"/>
      <c r="BB1992" s="419"/>
      <c r="BC1992" s="419"/>
      <c r="BD1992" s="419"/>
      <c r="BF1992" s="419"/>
      <c r="BG1992" s="419"/>
      <c r="BH1992" s="419"/>
      <c r="BJ1992" s="419"/>
      <c r="BK1992" s="419"/>
      <c r="BL1992" s="419"/>
      <c r="BN1992" s="419"/>
      <c r="BO1992" s="419"/>
      <c r="BP1992" s="419"/>
      <c r="BR1992" s="419"/>
      <c r="BS1992" s="419"/>
      <c r="BT1992" s="419"/>
      <c r="BV1992" s="419"/>
      <c r="BW1992" s="419"/>
      <c r="BX1992" s="397"/>
      <c r="BZ1992" s="449"/>
      <c r="CB1992" s="419"/>
      <c r="CC1992" s="419"/>
      <c r="CD1992" s="419"/>
      <c r="CF1992" s="419"/>
      <c r="CG1992" s="419"/>
      <c r="CH1992" s="419"/>
    </row>
    <row r="1993" spans="3:86" ht="21" thickBot="1">
      <c r="C1993" s="425"/>
      <c r="P1993" s="431"/>
      <c r="R1993" s="419"/>
      <c r="S1993" s="446"/>
      <c r="T1993" s="419"/>
      <c r="V1993" s="196"/>
      <c r="W1993" s="419"/>
      <c r="X1993" s="419"/>
      <c r="Z1993" s="419"/>
      <c r="AA1993" s="419"/>
      <c r="AB1993" s="419"/>
      <c r="AD1993" s="419"/>
      <c r="AE1993" s="419"/>
      <c r="AF1993" s="419"/>
      <c r="AH1993" s="419"/>
      <c r="AI1993" s="419"/>
      <c r="AJ1993" s="419"/>
      <c r="AL1993" s="419"/>
      <c r="AM1993" s="419"/>
      <c r="AN1993" s="403"/>
      <c r="AO1993" s="419"/>
      <c r="AP1993" s="419"/>
      <c r="AQ1993" s="419"/>
      <c r="AR1993" s="419"/>
      <c r="AS1993" s="419"/>
      <c r="AT1993" s="419"/>
      <c r="AU1993" s="419"/>
      <c r="AV1993" s="419"/>
      <c r="AX1993" s="419"/>
      <c r="AY1993" s="419"/>
      <c r="AZ1993" s="419"/>
      <c r="BB1993" s="419"/>
      <c r="BC1993" s="419"/>
      <c r="BD1993" s="419"/>
      <c r="BF1993" s="419"/>
      <c r="BG1993" s="419"/>
      <c r="BH1993" s="419"/>
      <c r="BJ1993" s="419"/>
      <c r="BK1993" s="419"/>
      <c r="BL1993" s="419"/>
      <c r="BN1993" s="419"/>
      <c r="BO1993" s="419"/>
      <c r="BP1993" s="419"/>
      <c r="BR1993" s="419"/>
      <c r="BS1993" s="419"/>
      <c r="BT1993" s="419"/>
      <c r="BV1993" s="419"/>
      <c r="BW1993" s="419"/>
      <c r="BX1993" s="397"/>
      <c r="BZ1993" s="449"/>
      <c r="CB1993" s="419"/>
      <c r="CC1993" s="419"/>
      <c r="CD1993" s="419"/>
      <c r="CF1993" s="419"/>
      <c r="CG1993" s="419"/>
      <c r="CH1993" s="419"/>
    </row>
    <row r="1994" spans="3:86" ht="21" thickBot="1">
      <c r="C1994" s="425"/>
      <c r="P1994" s="431"/>
      <c r="R1994" s="419"/>
      <c r="S1994" s="446"/>
      <c r="T1994" s="419"/>
      <c r="V1994" s="196"/>
      <c r="W1994" s="419"/>
      <c r="X1994" s="419"/>
      <c r="Z1994" s="419"/>
      <c r="AA1994" s="419"/>
      <c r="AB1994" s="419"/>
      <c r="AD1994" s="419"/>
      <c r="AE1994" s="419"/>
      <c r="AF1994" s="419"/>
      <c r="AH1994" s="419"/>
      <c r="AI1994" s="419"/>
      <c r="AJ1994" s="419"/>
      <c r="AL1994" s="419"/>
      <c r="AM1994" s="419"/>
      <c r="AN1994" s="403"/>
      <c r="AO1994" s="419"/>
      <c r="AP1994" s="419"/>
      <c r="AQ1994" s="419"/>
      <c r="AR1994" s="419"/>
      <c r="AS1994" s="419"/>
      <c r="AT1994" s="419"/>
      <c r="AU1994" s="419"/>
      <c r="AV1994" s="419"/>
      <c r="AX1994" s="419"/>
      <c r="AY1994" s="419"/>
      <c r="AZ1994" s="419"/>
      <c r="BB1994" s="419"/>
      <c r="BC1994" s="419"/>
      <c r="BD1994" s="419"/>
      <c r="BF1994" s="419"/>
      <c r="BG1994" s="419"/>
      <c r="BH1994" s="419"/>
      <c r="BJ1994" s="419"/>
      <c r="BK1994" s="419"/>
      <c r="BL1994" s="419"/>
      <c r="BN1994" s="419"/>
      <c r="BO1994" s="419"/>
      <c r="BP1994" s="419"/>
      <c r="BR1994" s="419"/>
      <c r="BS1994" s="419"/>
      <c r="BT1994" s="419"/>
      <c r="BV1994" s="419"/>
      <c r="BW1994" s="419"/>
      <c r="BX1994" s="397"/>
      <c r="BZ1994" s="449"/>
      <c r="CB1994" s="419"/>
      <c r="CC1994" s="419"/>
      <c r="CD1994" s="419"/>
      <c r="CF1994" s="419"/>
      <c r="CG1994" s="419"/>
      <c r="CH1994" s="419"/>
    </row>
    <row r="1995" spans="3:86" ht="21" thickBot="1">
      <c r="C1995" s="425"/>
      <c r="P1995" s="431"/>
      <c r="R1995" s="419"/>
      <c r="S1995" s="446"/>
      <c r="T1995" s="419"/>
      <c r="V1995" s="196"/>
      <c r="W1995" s="419"/>
      <c r="X1995" s="419"/>
      <c r="Z1995" s="419"/>
      <c r="AA1995" s="419"/>
      <c r="AB1995" s="419"/>
      <c r="AD1995" s="419"/>
      <c r="AE1995" s="419"/>
      <c r="AF1995" s="419"/>
      <c r="AH1995" s="419"/>
      <c r="AI1995" s="419"/>
      <c r="AJ1995" s="419"/>
      <c r="AL1995" s="419"/>
      <c r="AM1995" s="419"/>
      <c r="AN1995" s="403"/>
      <c r="AO1995" s="419"/>
      <c r="AP1995" s="419"/>
      <c r="AQ1995" s="419"/>
      <c r="AR1995" s="419"/>
      <c r="AS1995" s="419"/>
      <c r="AT1995" s="419"/>
      <c r="AU1995" s="419"/>
      <c r="AV1995" s="419"/>
      <c r="AX1995" s="419"/>
      <c r="AY1995" s="419"/>
      <c r="AZ1995" s="419"/>
      <c r="BB1995" s="419"/>
      <c r="BC1995" s="419"/>
      <c r="BD1995" s="419"/>
      <c r="BF1995" s="419"/>
      <c r="BG1995" s="419"/>
      <c r="BH1995" s="419"/>
      <c r="BJ1995" s="419"/>
      <c r="BK1995" s="419"/>
      <c r="BL1995" s="419"/>
      <c r="BN1995" s="419"/>
      <c r="BO1995" s="419"/>
      <c r="BP1995" s="419"/>
      <c r="BR1995" s="419"/>
      <c r="BS1995" s="419"/>
      <c r="BT1995" s="419"/>
      <c r="BV1995" s="419"/>
      <c r="BW1995" s="419"/>
      <c r="BX1995" s="397"/>
      <c r="BZ1995" s="449"/>
      <c r="CB1995" s="419"/>
      <c r="CC1995" s="419"/>
      <c r="CD1995" s="419"/>
      <c r="CF1995" s="419"/>
      <c r="CG1995" s="419"/>
      <c r="CH1995" s="419"/>
    </row>
    <row r="1996" spans="3:86" ht="21" thickBot="1">
      <c r="C1996" s="425"/>
      <c r="P1996" s="431"/>
      <c r="R1996" s="419"/>
      <c r="S1996" s="446"/>
      <c r="T1996" s="419"/>
      <c r="V1996" s="196"/>
      <c r="W1996" s="419"/>
      <c r="X1996" s="419"/>
      <c r="Z1996" s="419"/>
      <c r="AA1996" s="419"/>
      <c r="AB1996" s="419"/>
      <c r="AD1996" s="419"/>
      <c r="AE1996" s="419"/>
      <c r="AF1996" s="419"/>
      <c r="AH1996" s="419"/>
      <c r="AI1996" s="419"/>
      <c r="AJ1996" s="419"/>
      <c r="AL1996" s="419"/>
      <c r="AM1996" s="419"/>
      <c r="AN1996" s="403"/>
      <c r="AO1996" s="419"/>
      <c r="AP1996" s="419"/>
      <c r="AQ1996" s="419"/>
      <c r="AR1996" s="419"/>
      <c r="AS1996" s="419"/>
      <c r="AT1996" s="419"/>
      <c r="AU1996" s="419"/>
      <c r="AV1996" s="419"/>
      <c r="AX1996" s="419"/>
      <c r="AY1996" s="419"/>
      <c r="AZ1996" s="419"/>
      <c r="BB1996" s="419"/>
      <c r="BC1996" s="419"/>
      <c r="BD1996" s="419"/>
      <c r="BF1996" s="419"/>
      <c r="BG1996" s="419"/>
      <c r="BH1996" s="419"/>
      <c r="BJ1996" s="419"/>
      <c r="BK1996" s="419"/>
      <c r="BL1996" s="419"/>
      <c r="BN1996" s="419"/>
      <c r="BO1996" s="419"/>
      <c r="BP1996" s="419"/>
      <c r="BR1996" s="419"/>
      <c r="BS1996" s="419"/>
      <c r="BT1996" s="419"/>
      <c r="BV1996" s="419"/>
      <c r="BW1996" s="419"/>
      <c r="BX1996" s="397"/>
      <c r="BZ1996" s="449"/>
      <c r="CB1996" s="419"/>
      <c r="CC1996" s="419"/>
      <c r="CD1996" s="419"/>
      <c r="CF1996" s="419"/>
      <c r="CG1996" s="419"/>
      <c r="CH1996" s="419"/>
    </row>
    <row r="1997" spans="3:86" ht="21" thickBot="1">
      <c r="C1997" s="425"/>
      <c r="P1997" s="431"/>
      <c r="R1997" s="419"/>
      <c r="S1997" s="446"/>
      <c r="T1997" s="419"/>
      <c r="V1997" s="196"/>
      <c r="W1997" s="419"/>
      <c r="X1997" s="419"/>
      <c r="Z1997" s="419"/>
      <c r="AA1997" s="419"/>
      <c r="AB1997" s="419"/>
      <c r="AD1997" s="419"/>
      <c r="AE1997" s="419"/>
      <c r="AF1997" s="419"/>
      <c r="AH1997" s="419"/>
      <c r="AI1997" s="419"/>
      <c r="AJ1997" s="419"/>
      <c r="AL1997" s="419"/>
      <c r="AM1997" s="419"/>
      <c r="AN1997" s="403"/>
      <c r="AO1997" s="419"/>
      <c r="AP1997" s="419"/>
      <c r="AQ1997" s="419"/>
      <c r="AR1997" s="419"/>
      <c r="AS1997" s="419"/>
      <c r="AT1997" s="419"/>
      <c r="AU1997" s="419"/>
      <c r="AV1997" s="419"/>
      <c r="AX1997" s="419"/>
      <c r="AY1997" s="419"/>
      <c r="AZ1997" s="419"/>
      <c r="BB1997" s="419"/>
      <c r="BC1997" s="419"/>
      <c r="BD1997" s="419"/>
      <c r="BF1997" s="419"/>
      <c r="BG1997" s="419"/>
      <c r="BH1997" s="419"/>
      <c r="BJ1997" s="419"/>
      <c r="BK1997" s="419"/>
      <c r="BL1997" s="419"/>
      <c r="BN1997" s="419"/>
      <c r="BO1997" s="419"/>
      <c r="BP1997" s="419"/>
      <c r="BR1997" s="419"/>
      <c r="BS1997" s="419"/>
      <c r="BT1997" s="419"/>
      <c r="BV1997" s="419"/>
      <c r="BW1997" s="419"/>
      <c r="BX1997" s="397"/>
      <c r="BZ1997" s="449"/>
      <c r="CB1997" s="419"/>
      <c r="CC1997" s="419"/>
      <c r="CD1997" s="419"/>
      <c r="CF1997" s="419"/>
      <c r="CG1997" s="419"/>
      <c r="CH1997" s="419"/>
    </row>
    <row r="1998" spans="3:86" ht="21" thickBot="1">
      <c r="C1998" s="425"/>
      <c r="P1998" s="431"/>
      <c r="R1998" s="419"/>
      <c r="S1998" s="446"/>
      <c r="T1998" s="419"/>
      <c r="V1998" s="196"/>
      <c r="W1998" s="419"/>
      <c r="X1998" s="419"/>
      <c r="Z1998" s="419"/>
      <c r="AA1998" s="419"/>
      <c r="AB1998" s="419"/>
      <c r="AD1998" s="419"/>
      <c r="AE1998" s="419"/>
      <c r="AF1998" s="419"/>
      <c r="AH1998" s="419"/>
      <c r="AI1998" s="419"/>
      <c r="AJ1998" s="419"/>
      <c r="AL1998" s="419"/>
      <c r="AM1998" s="419"/>
      <c r="AN1998" s="403"/>
      <c r="AO1998" s="419"/>
      <c r="AP1998" s="419"/>
      <c r="AQ1998" s="419"/>
      <c r="AR1998" s="419"/>
      <c r="AS1998" s="419"/>
      <c r="AT1998" s="419"/>
      <c r="AU1998" s="419"/>
      <c r="AV1998" s="419"/>
      <c r="AX1998" s="419"/>
      <c r="AY1998" s="419"/>
      <c r="AZ1998" s="419"/>
      <c r="BB1998" s="419"/>
      <c r="BC1998" s="419"/>
      <c r="BD1998" s="419"/>
      <c r="BF1998" s="419"/>
      <c r="BG1998" s="419"/>
      <c r="BH1998" s="419"/>
      <c r="BJ1998" s="419"/>
      <c r="BK1998" s="419"/>
      <c r="BL1998" s="419"/>
      <c r="BN1998" s="419"/>
      <c r="BO1998" s="419"/>
      <c r="BP1998" s="419"/>
      <c r="BR1998" s="419"/>
      <c r="BS1998" s="419"/>
      <c r="BT1998" s="419"/>
      <c r="BV1998" s="419"/>
      <c r="BW1998" s="419"/>
      <c r="BX1998" s="397"/>
      <c r="BZ1998" s="449"/>
      <c r="CB1998" s="419"/>
      <c r="CC1998" s="419"/>
      <c r="CD1998" s="419"/>
      <c r="CF1998" s="419"/>
      <c r="CG1998" s="419"/>
      <c r="CH1998" s="419"/>
    </row>
    <row r="1999" spans="3:86" ht="21" thickBot="1">
      <c r="C1999" s="425"/>
      <c r="P1999" s="431"/>
      <c r="R1999" s="419"/>
      <c r="S1999" s="446"/>
      <c r="T1999" s="419"/>
      <c r="V1999" s="196"/>
      <c r="W1999" s="419"/>
      <c r="X1999" s="419"/>
      <c r="Z1999" s="419"/>
      <c r="AA1999" s="419"/>
      <c r="AB1999" s="419"/>
      <c r="AD1999" s="419"/>
      <c r="AE1999" s="419"/>
      <c r="AF1999" s="419"/>
      <c r="AH1999" s="419"/>
      <c r="AI1999" s="419"/>
      <c r="AJ1999" s="419"/>
      <c r="AL1999" s="419"/>
      <c r="AM1999" s="419"/>
      <c r="AN1999" s="403"/>
      <c r="AO1999" s="419"/>
      <c r="AP1999" s="419"/>
      <c r="AQ1999" s="419"/>
      <c r="AR1999" s="419"/>
      <c r="AS1999" s="419"/>
      <c r="AT1999" s="419"/>
      <c r="AU1999" s="419"/>
      <c r="AV1999" s="419"/>
      <c r="AX1999" s="419"/>
      <c r="AY1999" s="419"/>
      <c r="AZ1999" s="419"/>
      <c r="BB1999" s="419"/>
      <c r="BC1999" s="419"/>
      <c r="BD1999" s="419"/>
      <c r="BF1999" s="419"/>
      <c r="BG1999" s="419"/>
      <c r="BH1999" s="419"/>
      <c r="BJ1999" s="419"/>
      <c r="BK1999" s="419"/>
      <c r="BL1999" s="419"/>
      <c r="BN1999" s="419"/>
      <c r="BO1999" s="419"/>
      <c r="BP1999" s="419"/>
      <c r="BR1999" s="419"/>
      <c r="BS1999" s="419"/>
      <c r="BT1999" s="419"/>
      <c r="BV1999" s="419"/>
      <c r="BW1999" s="419"/>
      <c r="BX1999" s="397"/>
      <c r="BZ1999" s="449"/>
      <c r="CB1999" s="419"/>
      <c r="CC1999" s="419"/>
      <c r="CD1999" s="419"/>
      <c r="CF1999" s="419"/>
      <c r="CG1999" s="419"/>
      <c r="CH1999" s="419"/>
    </row>
    <row r="2000" spans="3:86" ht="21" thickBot="1">
      <c r="C2000" s="425"/>
      <c r="P2000" s="431"/>
      <c r="R2000" s="419"/>
      <c r="S2000" s="446"/>
      <c r="T2000" s="419"/>
      <c r="V2000" s="196"/>
      <c r="W2000" s="419"/>
      <c r="X2000" s="419"/>
      <c r="Z2000" s="419"/>
      <c r="AA2000" s="419"/>
      <c r="AB2000" s="419"/>
      <c r="AD2000" s="419"/>
      <c r="AE2000" s="419"/>
      <c r="AF2000" s="419"/>
      <c r="AH2000" s="419"/>
      <c r="AI2000" s="419"/>
      <c r="AJ2000" s="419"/>
      <c r="AL2000" s="419"/>
      <c r="AM2000" s="419"/>
      <c r="AN2000" s="403"/>
      <c r="AO2000" s="419"/>
      <c r="AP2000" s="419"/>
      <c r="AQ2000" s="419"/>
      <c r="AR2000" s="419"/>
      <c r="AS2000" s="419"/>
      <c r="AT2000" s="419"/>
      <c r="AU2000" s="419"/>
      <c r="AV2000" s="419"/>
      <c r="AX2000" s="419"/>
      <c r="AY2000" s="419"/>
      <c r="AZ2000" s="419"/>
      <c r="BB2000" s="419"/>
      <c r="BC2000" s="419"/>
      <c r="BD2000" s="419"/>
      <c r="BF2000" s="419"/>
      <c r="BG2000" s="419"/>
      <c r="BH2000" s="419"/>
      <c r="BJ2000" s="419"/>
      <c r="BK2000" s="419"/>
      <c r="BL2000" s="419"/>
      <c r="BN2000" s="419"/>
      <c r="BO2000" s="419"/>
      <c r="BP2000" s="419"/>
      <c r="BR2000" s="419"/>
      <c r="BS2000" s="419"/>
      <c r="BT2000" s="419"/>
      <c r="BV2000" s="419"/>
      <c r="BW2000" s="419"/>
      <c r="BX2000" s="397"/>
      <c r="BZ2000" s="449"/>
      <c r="CB2000" s="419"/>
      <c r="CC2000" s="419"/>
      <c r="CD2000" s="419"/>
      <c r="CF2000" s="419"/>
      <c r="CG2000" s="419"/>
      <c r="CH2000" s="419"/>
    </row>
    <row r="2001" spans="3:86" ht="21" thickBot="1">
      <c r="C2001" s="425"/>
      <c r="P2001" s="431"/>
      <c r="R2001" s="419"/>
      <c r="S2001" s="446"/>
      <c r="T2001" s="419"/>
      <c r="V2001" s="196"/>
      <c r="W2001" s="419"/>
      <c r="X2001" s="419"/>
      <c r="Z2001" s="419"/>
      <c r="AA2001" s="419"/>
      <c r="AB2001" s="419"/>
      <c r="AD2001" s="419"/>
      <c r="AE2001" s="419"/>
      <c r="AF2001" s="419"/>
      <c r="AH2001" s="419"/>
      <c r="AI2001" s="419"/>
      <c r="AJ2001" s="419"/>
      <c r="AL2001" s="419"/>
      <c r="AM2001" s="419"/>
      <c r="AN2001" s="403"/>
      <c r="AO2001" s="419"/>
      <c r="AP2001" s="419"/>
      <c r="AQ2001" s="419"/>
      <c r="AR2001" s="419"/>
      <c r="AS2001" s="419"/>
      <c r="AT2001" s="419"/>
      <c r="AU2001" s="419"/>
      <c r="AV2001" s="419"/>
      <c r="AX2001" s="419"/>
      <c r="AY2001" s="419"/>
      <c r="AZ2001" s="419"/>
      <c r="BB2001" s="419"/>
      <c r="BC2001" s="419"/>
      <c r="BD2001" s="419"/>
      <c r="BF2001" s="419"/>
      <c r="BG2001" s="419"/>
      <c r="BH2001" s="419"/>
      <c r="BJ2001" s="419"/>
      <c r="BK2001" s="419"/>
      <c r="BL2001" s="419"/>
      <c r="BN2001" s="419"/>
      <c r="BO2001" s="419"/>
      <c r="BP2001" s="419"/>
      <c r="BR2001" s="419"/>
      <c r="BS2001" s="419"/>
      <c r="BT2001" s="419"/>
      <c r="BV2001" s="419"/>
      <c r="BW2001" s="419"/>
      <c r="BX2001" s="397"/>
      <c r="BZ2001" s="449"/>
      <c r="CB2001" s="419"/>
      <c r="CC2001" s="419"/>
      <c r="CD2001" s="419"/>
      <c r="CF2001" s="419"/>
      <c r="CG2001" s="419"/>
      <c r="CH2001" s="419"/>
    </row>
    <row r="2002" spans="3:86" ht="21" thickBot="1">
      <c r="C2002" s="425"/>
      <c r="P2002" s="431"/>
      <c r="R2002" s="419"/>
      <c r="S2002" s="446"/>
      <c r="T2002" s="419"/>
      <c r="V2002" s="196"/>
      <c r="W2002" s="419"/>
      <c r="X2002" s="419"/>
      <c r="Z2002" s="419"/>
      <c r="AA2002" s="419"/>
      <c r="AB2002" s="419"/>
      <c r="AD2002" s="419"/>
      <c r="AE2002" s="419"/>
      <c r="AF2002" s="419"/>
      <c r="AH2002" s="419"/>
      <c r="AI2002" s="419"/>
      <c r="AJ2002" s="419"/>
      <c r="AL2002" s="419"/>
      <c r="AM2002" s="419"/>
      <c r="AN2002" s="403"/>
      <c r="AO2002" s="419"/>
      <c r="AP2002" s="419"/>
      <c r="AQ2002" s="419"/>
      <c r="AR2002" s="419"/>
      <c r="AS2002" s="419"/>
      <c r="AT2002" s="419"/>
      <c r="AU2002" s="419"/>
      <c r="AV2002" s="419"/>
      <c r="AX2002" s="419"/>
      <c r="AY2002" s="419"/>
      <c r="AZ2002" s="419"/>
      <c r="BB2002" s="419"/>
      <c r="BC2002" s="419"/>
      <c r="BD2002" s="419"/>
      <c r="BF2002" s="419"/>
      <c r="BG2002" s="419"/>
      <c r="BH2002" s="419"/>
      <c r="BJ2002" s="419"/>
      <c r="BK2002" s="419"/>
      <c r="BL2002" s="419"/>
      <c r="BN2002" s="419"/>
      <c r="BO2002" s="419"/>
      <c r="BP2002" s="419"/>
      <c r="BR2002" s="419"/>
      <c r="BS2002" s="419"/>
      <c r="BT2002" s="419"/>
      <c r="BV2002" s="419"/>
      <c r="BW2002" s="419"/>
      <c r="BX2002" s="397"/>
      <c r="BZ2002" s="449"/>
      <c r="CB2002" s="419"/>
      <c r="CC2002" s="419"/>
      <c r="CD2002" s="419"/>
      <c r="CF2002" s="419"/>
      <c r="CG2002" s="419"/>
      <c r="CH2002" s="419"/>
    </row>
    <row r="2003" spans="3:86" ht="21" thickBot="1">
      <c r="C2003" s="425"/>
      <c r="P2003" s="431"/>
      <c r="R2003" s="419"/>
      <c r="S2003" s="446"/>
      <c r="T2003" s="419"/>
      <c r="V2003" s="196"/>
      <c r="W2003" s="419"/>
      <c r="X2003" s="419"/>
      <c r="Z2003" s="419"/>
      <c r="AA2003" s="419"/>
      <c r="AB2003" s="419"/>
      <c r="AD2003" s="419"/>
      <c r="AE2003" s="419"/>
      <c r="AF2003" s="419"/>
      <c r="AH2003" s="419"/>
      <c r="AI2003" s="419"/>
      <c r="AJ2003" s="419"/>
      <c r="AL2003" s="419"/>
      <c r="AM2003" s="419"/>
      <c r="AN2003" s="403"/>
      <c r="AO2003" s="419"/>
      <c r="AP2003" s="419"/>
      <c r="AQ2003" s="419"/>
      <c r="AR2003" s="419"/>
      <c r="AS2003" s="419"/>
      <c r="AT2003" s="419"/>
      <c r="AU2003" s="419"/>
      <c r="AV2003" s="419"/>
      <c r="AX2003" s="419"/>
      <c r="AY2003" s="419"/>
      <c r="AZ2003" s="419"/>
      <c r="BB2003" s="419"/>
      <c r="BC2003" s="419"/>
      <c r="BD2003" s="419"/>
      <c r="BF2003" s="419"/>
      <c r="BG2003" s="419"/>
      <c r="BH2003" s="419"/>
      <c r="BJ2003" s="419"/>
      <c r="BK2003" s="419"/>
      <c r="BL2003" s="419"/>
      <c r="BN2003" s="419"/>
      <c r="BO2003" s="419"/>
      <c r="BP2003" s="419"/>
      <c r="BR2003" s="419"/>
      <c r="BS2003" s="419"/>
      <c r="BT2003" s="419"/>
      <c r="BV2003" s="419"/>
      <c r="BW2003" s="419"/>
      <c r="BX2003" s="397"/>
      <c r="BZ2003" s="449"/>
      <c r="CB2003" s="419"/>
      <c r="CC2003" s="419"/>
      <c r="CD2003" s="419"/>
      <c r="CF2003" s="419"/>
      <c r="CG2003" s="419"/>
      <c r="CH2003" s="419"/>
    </row>
    <row r="2004" spans="3:86" ht="21" thickBot="1">
      <c r="C2004" s="425"/>
      <c r="P2004" s="431"/>
      <c r="R2004" s="419"/>
      <c r="S2004" s="446"/>
      <c r="T2004" s="419"/>
      <c r="V2004" s="196"/>
      <c r="W2004" s="419"/>
      <c r="X2004" s="419"/>
      <c r="Z2004" s="419"/>
      <c r="AA2004" s="419"/>
      <c r="AB2004" s="419"/>
      <c r="AD2004" s="419"/>
      <c r="AE2004" s="419"/>
      <c r="AF2004" s="419"/>
      <c r="AH2004" s="419"/>
      <c r="AI2004" s="419"/>
      <c r="AJ2004" s="419"/>
      <c r="AL2004" s="419"/>
      <c r="AM2004" s="419"/>
      <c r="AN2004" s="403"/>
      <c r="AO2004" s="419"/>
      <c r="AP2004" s="419"/>
      <c r="AQ2004" s="419"/>
      <c r="AR2004" s="419"/>
      <c r="AS2004" s="419"/>
      <c r="AT2004" s="419"/>
      <c r="AU2004" s="419"/>
      <c r="AV2004" s="419"/>
      <c r="AX2004" s="419"/>
      <c r="AY2004" s="419"/>
      <c r="AZ2004" s="419"/>
      <c r="BB2004" s="419"/>
      <c r="BC2004" s="419"/>
      <c r="BD2004" s="419"/>
      <c r="BF2004" s="419"/>
      <c r="BG2004" s="419"/>
      <c r="BH2004" s="419"/>
      <c r="BJ2004" s="419"/>
      <c r="BK2004" s="419"/>
      <c r="BL2004" s="419"/>
      <c r="BN2004" s="419"/>
      <c r="BO2004" s="419"/>
      <c r="BP2004" s="419"/>
      <c r="BR2004" s="419"/>
      <c r="BS2004" s="419"/>
      <c r="BT2004" s="419"/>
      <c r="BV2004" s="419"/>
      <c r="BW2004" s="419"/>
      <c r="BX2004" s="397"/>
      <c r="BZ2004" s="449"/>
      <c r="CB2004" s="419"/>
      <c r="CC2004" s="419"/>
      <c r="CD2004" s="419"/>
      <c r="CF2004" s="419"/>
      <c r="CG2004" s="419"/>
      <c r="CH2004" s="419"/>
    </row>
    <row r="2005" spans="3:86" ht="21" thickBot="1">
      <c r="C2005" s="425"/>
      <c r="P2005" s="431"/>
      <c r="R2005" s="419"/>
      <c r="S2005" s="446"/>
      <c r="T2005" s="419"/>
      <c r="V2005" s="196"/>
      <c r="W2005" s="419"/>
      <c r="X2005" s="419"/>
      <c r="Z2005" s="419"/>
      <c r="AA2005" s="419"/>
      <c r="AB2005" s="419"/>
      <c r="AD2005" s="419"/>
      <c r="AE2005" s="419"/>
      <c r="AF2005" s="419"/>
      <c r="AH2005" s="419"/>
      <c r="AI2005" s="419"/>
      <c r="AJ2005" s="419"/>
      <c r="AL2005" s="419"/>
      <c r="AM2005" s="419"/>
      <c r="AN2005" s="403"/>
      <c r="AO2005" s="419"/>
      <c r="AP2005" s="419"/>
      <c r="AQ2005" s="419"/>
      <c r="AR2005" s="419"/>
      <c r="AS2005" s="419"/>
      <c r="AT2005" s="419"/>
      <c r="AU2005" s="419"/>
      <c r="AV2005" s="419"/>
      <c r="AX2005" s="419"/>
      <c r="AY2005" s="419"/>
      <c r="AZ2005" s="419"/>
      <c r="BB2005" s="419"/>
      <c r="BC2005" s="419"/>
      <c r="BD2005" s="419"/>
      <c r="BF2005" s="419"/>
      <c r="BG2005" s="419"/>
      <c r="BH2005" s="419"/>
      <c r="BJ2005" s="419"/>
      <c r="BK2005" s="419"/>
      <c r="BL2005" s="419"/>
      <c r="BN2005" s="419"/>
      <c r="BO2005" s="419"/>
      <c r="BP2005" s="419"/>
      <c r="BR2005" s="419"/>
      <c r="BS2005" s="419"/>
      <c r="BT2005" s="419"/>
      <c r="BV2005" s="419"/>
      <c r="BW2005" s="419"/>
      <c r="BX2005" s="397"/>
      <c r="BZ2005" s="449"/>
      <c r="CB2005" s="419"/>
      <c r="CC2005" s="419"/>
      <c r="CD2005" s="419"/>
      <c r="CF2005" s="419"/>
      <c r="CG2005" s="419"/>
      <c r="CH2005" s="419"/>
    </row>
    <row r="2006" spans="3:86" ht="21" thickBot="1">
      <c r="C2006" s="425"/>
      <c r="P2006" s="431"/>
      <c r="R2006" s="419"/>
      <c r="S2006" s="446"/>
      <c r="T2006" s="419"/>
      <c r="V2006" s="196"/>
      <c r="W2006" s="419"/>
      <c r="X2006" s="419"/>
      <c r="Z2006" s="419"/>
      <c r="AA2006" s="419"/>
      <c r="AB2006" s="419"/>
      <c r="AD2006" s="419"/>
      <c r="AE2006" s="419"/>
      <c r="AF2006" s="419"/>
      <c r="AH2006" s="419"/>
      <c r="AI2006" s="419"/>
      <c r="AJ2006" s="419"/>
      <c r="AL2006" s="419"/>
      <c r="AM2006" s="419"/>
      <c r="AN2006" s="403"/>
      <c r="AO2006" s="419"/>
      <c r="AP2006" s="419"/>
      <c r="AQ2006" s="419"/>
      <c r="AR2006" s="419"/>
      <c r="AS2006" s="419"/>
      <c r="AT2006" s="419"/>
      <c r="AU2006" s="419"/>
      <c r="AV2006" s="419"/>
      <c r="AX2006" s="419"/>
      <c r="AY2006" s="419"/>
      <c r="AZ2006" s="419"/>
      <c r="BB2006" s="419"/>
      <c r="BC2006" s="419"/>
      <c r="BD2006" s="419"/>
      <c r="BF2006" s="419"/>
      <c r="BG2006" s="419"/>
      <c r="BH2006" s="419"/>
      <c r="BJ2006" s="419"/>
      <c r="BK2006" s="419"/>
      <c r="BL2006" s="419"/>
      <c r="BN2006" s="419"/>
      <c r="BO2006" s="419"/>
      <c r="BP2006" s="419"/>
      <c r="BR2006" s="419"/>
      <c r="BS2006" s="419"/>
      <c r="BT2006" s="419"/>
      <c r="BV2006" s="419"/>
      <c r="BW2006" s="419"/>
      <c r="BX2006" s="397"/>
      <c r="BZ2006" s="449"/>
      <c r="CB2006" s="419"/>
      <c r="CC2006" s="419"/>
      <c r="CD2006" s="419"/>
      <c r="CF2006" s="419"/>
      <c r="CG2006" s="419"/>
      <c r="CH2006" s="419"/>
    </row>
    <row r="2007" spans="3:86" ht="21" thickBot="1">
      <c r="C2007" s="425"/>
      <c r="P2007" s="431"/>
      <c r="R2007" s="419"/>
      <c r="S2007" s="446"/>
      <c r="T2007" s="419"/>
      <c r="V2007" s="196"/>
      <c r="W2007" s="419"/>
      <c r="X2007" s="419"/>
      <c r="Z2007" s="419"/>
      <c r="AA2007" s="419"/>
      <c r="AB2007" s="419"/>
      <c r="AD2007" s="419"/>
      <c r="AE2007" s="419"/>
      <c r="AF2007" s="419"/>
      <c r="AH2007" s="419"/>
      <c r="AI2007" s="419"/>
      <c r="AJ2007" s="419"/>
      <c r="AL2007" s="419"/>
      <c r="AM2007" s="419"/>
      <c r="AN2007" s="403"/>
      <c r="AO2007" s="419"/>
      <c r="AP2007" s="419"/>
      <c r="AQ2007" s="419"/>
      <c r="AR2007" s="419"/>
      <c r="AS2007" s="419"/>
      <c r="AT2007" s="419"/>
      <c r="AU2007" s="419"/>
      <c r="AV2007" s="419"/>
      <c r="AX2007" s="419"/>
      <c r="AY2007" s="419"/>
      <c r="AZ2007" s="419"/>
      <c r="BB2007" s="419"/>
      <c r="BC2007" s="419"/>
      <c r="BD2007" s="419"/>
      <c r="BF2007" s="419"/>
      <c r="BG2007" s="419"/>
      <c r="BH2007" s="419"/>
      <c r="BJ2007" s="419"/>
      <c r="BK2007" s="419"/>
      <c r="BL2007" s="419"/>
      <c r="BN2007" s="419"/>
      <c r="BO2007" s="419"/>
      <c r="BP2007" s="419"/>
      <c r="BR2007" s="419"/>
      <c r="BS2007" s="419"/>
      <c r="BT2007" s="419"/>
      <c r="BV2007" s="419"/>
      <c r="BW2007" s="419"/>
      <c r="BX2007" s="397"/>
      <c r="BZ2007" s="449"/>
      <c r="CB2007" s="419"/>
      <c r="CC2007" s="419"/>
      <c r="CD2007" s="419"/>
      <c r="CF2007" s="419"/>
      <c r="CG2007" s="419"/>
      <c r="CH2007" s="419"/>
    </row>
    <row r="2008" spans="3:86" ht="21" thickBot="1">
      <c r="C2008" s="425"/>
      <c r="P2008" s="431"/>
      <c r="R2008" s="419"/>
      <c r="S2008" s="446"/>
      <c r="T2008" s="419"/>
      <c r="V2008" s="196"/>
      <c r="W2008" s="419"/>
      <c r="X2008" s="419"/>
      <c r="Z2008" s="419"/>
      <c r="AA2008" s="419"/>
      <c r="AB2008" s="419"/>
      <c r="AD2008" s="419"/>
      <c r="AE2008" s="419"/>
      <c r="AF2008" s="419"/>
      <c r="AH2008" s="419"/>
      <c r="AI2008" s="419"/>
      <c r="AJ2008" s="419"/>
      <c r="AL2008" s="419"/>
      <c r="AM2008" s="419"/>
      <c r="AN2008" s="403"/>
      <c r="AO2008" s="419"/>
      <c r="AP2008" s="419"/>
      <c r="AQ2008" s="419"/>
      <c r="AR2008" s="419"/>
      <c r="AS2008" s="419"/>
      <c r="AT2008" s="419"/>
      <c r="AU2008" s="419"/>
      <c r="AV2008" s="419"/>
      <c r="AX2008" s="419"/>
      <c r="AY2008" s="419"/>
      <c r="AZ2008" s="419"/>
      <c r="BB2008" s="419"/>
      <c r="BC2008" s="419"/>
      <c r="BD2008" s="419"/>
      <c r="BF2008" s="419"/>
      <c r="BG2008" s="419"/>
      <c r="BH2008" s="419"/>
      <c r="BJ2008" s="419"/>
      <c r="BK2008" s="419"/>
      <c r="BL2008" s="419"/>
      <c r="BN2008" s="419"/>
      <c r="BO2008" s="419"/>
      <c r="BP2008" s="419"/>
      <c r="BR2008" s="419"/>
      <c r="BS2008" s="419"/>
      <c r="BT2008" s="419"/>
      <c r="BV2008" s="419"/>
      <c r="BW2008" s="419"/>
      <c r="BX2008" s="397"/>
      <c r="BZ2008" s="449"/>
      <c r="CB2008" s="419"/>
      <c r="CC2008" s="419"/>
      <c r="CD2008" s="419"/>
      <c r="CF2008" s="419"/>
      <c r="CG2008" s="419"/>
      <c r="CH2008" s="419"/>
    </row>
    <row r="2009" spans="3:86" ht="21" thickBot="1">
      <c r="C2009" s="425"/>
      <c r="P2009" s="431"/>
      <c r="R2009" s="419"/>
      <c r="S2009" s="446"/>
      <c r="T2009" s="419"/>
      <c r="V2009" s="196"/>
      <c r="W2009" s="419"/>
      <c r="X2009" s="419"/>
      <c r="Z2009" s="419"/>
      <c r="AA2009" s="419"/>
      <c r="AB2009" s="419"/>
      <c r="AD2009" s="419"/>
      <c r="AE2009" s="419"/>
      <c r="AF2009" s="419"/>
      <c r="AH2009" s="419"/>
      <c r="AI2009" s="419"/>
      <c r="AJ2009" s="419"/>
      <c r="AL2009" s="419"/>
      <c r="AM2009" s="419"/>
      <c r="AN2009" s="403"/>
      <c r="AO2009" s="419"/>
      <c r="AP2009" s="419"/>
      <c r="AQ2009" s="419"/>
      <c r="AR2009" s="419"/>
      <c r="AS2009" s="419"/>
      <c r="AT2009" s="419"/>
      <c r="AU2009" s="419"/>
      <c r="AV2009" s="419"/>
      <c r="AX2009" s="419"/>
      <c r="AY2009" s="419"/>
      <c r="AZ2009" s="419"/>
      <c r="BB2009" s="419"/>
      <c r="BC2009" s="419"/>
      <c r="BD2009" s="419"/>
      <c r="BF2009" s="419"/>
      <c r="BG2009" s="419"/>
      <c r="BH2009" s="419"/>
      <c r="BJ2009" s="419"/>
      <c r="BK2009" s="419"/>
      <c r="BL2009" s="419"/>
      <c r="BN2009" s="419"/>
      <c r="BO2009" s="419"/>
      <c r="BP2009" s="419"/>
      <c r="BR2009" s="419"/>
      <c r="BS2009" s="419"/>
      <c r="BT2009" s="419"/>
      <c r="BV2009" s="419"/>
      <c r="BW2009" s="419"/>
      <c r="BX2009" s="397"/>
      <c r="BZ2009" s="449"/>
      <c r="CB2009" s="419"/>
      <c r="CC2009" s="419"/>
      <c r="CD2009" s="419"/>
      <c r="CF2009" s="419"/>
      <c r="CG2009" s="419"/>
      <c r="CH2009" s="419"/>
    </row>
    <row r="2010" spans="3:86" ht="21" thickBot="1">
      <c r="C2010" s="425"/>
      <c r="P2010" s="431"/>
      <c r="R2010" s="419"/>
      <c r="S2010" s="446"/>
      <c r="T2010" s="419"/>
      <c r="V2010" s="196"/>
      <c r="W2010" s="419"/>
      <c r="X2010" s="419"/>
      <c r="Z2010" s="419"/>
      <c r="AA2010" s="419"/>
      <c r="AB2010" s="419"/>
      <c r="AD2010" s="419"/>
      <c r="AE2010" s="419"/>
      <c r="AF2010" s="419"/>
      <c r="AH2010" s="419"/>
      <c r="AI2010" s="419"/>
      <c r="AJ2010" s="419"/>
      <c r="AL2010" s="419"/>
      <c r="AM2010" s="419"/>
      <c r="AN2010" s="403"/>
      <c r="AO2010" s="419"/>
      <c r="AP2010" s="419"/>
      <c r="AQ2010" s="419"/>
      <c r="AR2010" s="419"/>
      <c r="AS2010" s="419"/>
      <c r="AT2010" s="419"/>
      <c r="AU2010" s="419"/>
      <c r="AV2010" s="419"/>
      <c r="AX2010" s="419"/>
      <c r="AY2010" s="419"/>
      <c r="AZ2010" s="419"/>
      <c r="BB2010" s="419"/>
      <c r="BC2010" s="419"/>
      <c r="BD2010" s="419"/>
      <c r="BF2010" s="419"/>
      <c r="BG2010" s="419"/>
      <c r="BH2010" s="419"/>
      <c r="BJ2010" s="419"/>
      <c r="BK2010" s="419"/>
      <c r="BL2010" s="419"/>
      <c r="BN2010" s="419"/>
      <c r="BO2010" s="419"/>
      <c r="BP2010" s="419"/>
      <c r="BR2010" s="419"/>
      <c r="BS2010" s="419"/>
      <c r="BT2010" s="419"/>
      <c r="BV2010" s="419"/>
      <c r="BW2010" s="419"/>
      <c r="BX2010" s="397"/>
      <c r="BZ2010" s="449"/>
      <c r="CB2010" s="419"/>
      <c r="CC2010" s="419"/>
      <c r="CD2010" s="419"/>
      <c r="CF2010" s="419"/>
      <c r="CG2010" s="419"/>
      <c r="CH2010" s="419"/>
    </row>
    <row r="2011" spans="3:86" ht="21" thickBot="1">
      <c r="C2011" s="425"/>
      <c r="P2011" s="431"/>
      <c r="R2011" s="419"/>
      <c r="S2011" s="446"/>
      <c r="T2011" s="419"/>
      <c r="V2011" s="196"/>
      <c r="W2011" s="419"/>
      <c r="X2011" s="419"/>
      <c r="Z2011" s="419"/>
      <c r="AA2011" s="419"/>
      <c r="AB2011" s="419"/>
      <c r="AD2011" s="419"/>
      <c r="AE2011" s="419"/>
      <c r="AF2011" s="419"/>
      <c r="AH2011" s="419"/>
      <c r="AI2011" s="419"/>
      <c r="AJ2011" s="419"/>
      <c r="AL2011" s="419"/>
      <c r="AM2011" s="419"/>
      <c r="AN2011" s="403"/>
      <c r="AO2011" s="419"/>
      <c r="AP2011" s="419"/>
      <c r="AQ2011" s="419"/>
      <c r="AR2011" s="419"/>
      <c r="AS2011" s="419"/>
      <c r="AT2011" s="419"/>
      <c r="AU2011" s="419"/>
      <c r="AV2011" s="419"/>
      <c r="AX2011" s="419"/>
      <c r="AY2011" s="419"/>
      <c r="AZ2011" s="419"/>
      <c r="BB2011" s="419"/>
      <c r="BC2011" s="419"/>
      <c r="BD2011" s="419"/>
      <c r="BF2011" s="419"/>
      <c r="BG2011" s="419"/>
      <c r="BH2011" s="419"/>
      <c r="BJ2011" s="419"/>
      <c r="BK2011" s="419"/>
      <c r="BL2011" s="419"/>
      <c r="BN2011" s="419"/>
      <c r="BO2011" s="419"/>
      <c r="BP2011" s="419"/>
      <c r="BR2011" s="419"/>
      <c r="BS2011" s="419"/>
      <c r="BT2011" s="419"/>
      <c r="BV2011" s="419"/>
      <c r="BW2011" s="419"/>
      <c r="BX2011" s="397"/>
      <c r="BZ2011" s="449"/>
      <c r="CB2011" s="419"/>
      <c r="CC2011" s="419"/>
      <c r="CD2011" s="419"/>
      <c r="CF2011" s="419"/>
      <c r="CG2011" s="419"/>
      <c r="CH2011" s="419"/>
    </row>
    <row r="2012" spans="3:86" ht="21" thickBot="1">
      <c r="C2012" s="425"/>
      <c r="P2012" s="431"/>
      <c r="R2012" s="419"/>
      <c r="S2012" s="446"/>
      <c r="T2012" s="419"/>
      <c r="V2012" s="196"/>
      <c r="W2012" s="419"/>
      <c r="X2012" s="419"/>
      <c r="Z2012" s="419"/>
      <c r="AA2012" s="419"/>
      <c r="AB2012" s="419"/>
      <c r="AD2012" s="419"/>
      <c r="AE2012" s="419"/>
      <c r="AF2012" s="419"/>
      <c r="AH2012" s="419"/>
      <c r="AI2012" s="419"/>
      <c r="AJ2012" s="419"/>
      <c r="AL2012" s="419"/>
      <c r="AM2012" s="419"/>
      <c r="AN2012" s="403"/>
      <c r="AO2012" s="419"/>
      <c r="AP2012" s="419"/>
      <c r="AQ2012" s="419"/>
      <c r="AR2012" s="419"/>
      <c r="AS2012" s="419"/>
      <c r="AT2012" s="419"/>
      <c r="AU2012" s="419"/>
      <c r="AV2012" s="419"/>
      <c r="AX2012" s="419"/>
      <c r="AY2012" s="419"/>
      <c r="AZ2012" s="419"/>
      <c r="BB2012" s="419"/>
      <c r="BC2012" s="419"/>
      <c r="BD2012" s="419"/>
      <c r="BF2012" s="419"/>
      <c r="BG2012" s="419"/>
      <c r="BH2012" s="419"/>
      <c r="BJ2012" s="419"/>
      <c r="BK2012" s="419"/>
      <c r="BL2012" s="419"/>
      <c r="BN2012" s="419"/>
      <c r="BO2012" s="419"/>
      <c r="BP2012" s="419"/>
      <c r="BR2012" s="419"/>
      <c r="BS2012" s="419"/>
      <c r="BT2012" s="419"/>
      <c r="BV2012" s="419"/>
      <c r="BW2012" s="419"/>
      <c r="BX2012" s="397"/>
      <c r="BZ2012" s="449"/>
      <c r="CB2012" s="419"/>
      <c r="CC2012" s="419"/>
      <c r="CD2012" s="419"/>
      <c r="CF2012" s="419"/>
      <c r="CG2012" s="419"/>
      <c r="CH2012" s="419"/>
    </row>
    <row r="2013" spans="3:86" ht="21" thickBot="1">
      <c r="C2013" s="425"/>
      <c r="P2013" s="431"/>
      <c r="R2013" s="419"/>
      <c r="S2013" s="446"/>
      <c r="T2013" s="419"/>
      <c r="V2013" s="196"/>
      <c r="W2013" s="419"/>
      <c r="X2013" s="419"/>
      <c r="Z2013" s="419"/>
      <c r="AA2013" s="419"/>
      <c r="AB2013" s="419"/>
      <c r="AD2013" s="419"/>
      <c r="AE2013" s="419"/>
      <c r="AF2013" s="419"/>
      <c r="AH2013" s="419"/>
      <c r="AI2013" s="419"/>
      <c r="AJ2013" s="419"/>
      <c r="AL2013" s="419"/>
      <c r="AM2013" s="419"/>
      <c r="AN2013" s="403"/>
      <c r="AO2013" s="419"/>
      <c r="AP2013" s="419"/>
      <c r="AQ2013" s="419"/>
      <c r="AR2013" s="419"/>
      <c r="AS2013" s="419"/>
      <c r="AT2013" s="419"/>
      <c r="AU2013" s="419"/>
      <c r="AV2013" s="419"/>
      <c r="AX2013" s="419"/>
      <c r="AY2013" s="419"/>
      <c r="AZ2013" s="419"/>
      <c r="BB2013" s="419"/>
      <c r="BC2013" s="419"/>
      <c r="BD2013" s="419"/>
      <c r="BF2013" s="419"/>
      <c r="BG2013" s="419"/>
      <c r="BH2013" s="419"/>
      <c r="BJ2013" s="419"/>
      <c r="BK2013" s="419"/>
      <c r="BL2013" s="419"/>
      <c r="BN2013" s="419"/>
      <c r="BO2013" s="419"/>
      <c r="BP2013" s="419"/>
      <c r="BR2013" s="419"/>
      <c r="BS2013" s="419"/>
      <c r="BT2013" s="419"/>
      <c r="BV2013" s="419"/>
      <c r="BW2013" s="419"/>
      <c r="BX2013" s="397"/>
      <c r="BZ2013" s="449"/>
      <c r="CB2013" s="419"/>
      <c r="CC2013" s="419"/>
      <c r="CD2013" s="419"/>
      <c r="CF2013" s="419"/>
      <c r="CG2013" s="419"/>
      <c r="CH2013" s="419"/>
    </row>
    <row r="2014" spans="3:86" ht="21" thickBot="1">
      <c r="C2014" s="425"/>
      <c r="P2014" s="431"/>
      <c r="R2014" s="419"/>
      <c r="S2014" s="446"/>
      <c r="T2014" s="419"/>
      <c r="V2014" s="196"/>
      <c r="W2014" s="419"/>
      <c r="X2014" s="419"/>
      <c r="Z2014" s="419"/>
      <c r="AA2014" s="419"/>
      <c r="AB2014" s="419"/>
      <c r="AD2014" s="419"/>
      <c r="AE2014" s="419"/>
      <c r="AF2014" s="419"/>
      <c r="AH2014" s="419"/>
      <c r="AI2014" s="419"/>
      <c r="AJ2014" s="419"/>
      <c r="AL2014" s="419"/>
      <c r="AM2014" s="419"/>
      <c r="AN2014" s="403"/>
      <c r="AO2014" s="419"/>
      <c r="AP2014" s="419"/>
      <c r="AQ2014" s="419"/>
      <c r="AR2014" s="419"/>
      <c r="AS2014" s="419"/>
      <c r="AT2014" s="419"/>
      <c r="AU2014" s="419"/>
      <c r="AV2014" s="419"/>
      <c r="AX2014" s="419"/>
      <c r="AY2014" s="419"/>
      <c r="AZ2014" s="419"/>
      <c r="BB2014" s="419"/>
      <c r="BC2014" s="419"/>
      <c r="BD2014" s="419"/>
      <c r="BF2014" s="419"/>
      <c r="BG2014" s="419"/>
      <c r="BH2014" s="419"/>
      <c r="BJ2014" s="419"/>
      <c r="BK2014" s="419"/>
      <c r="BL2014" s="419"/>
      <c r="BN2014" s="419"/>
      <c r="BO2014" s="419"/>
      <c r="BP2014" s="419"/>
      <c r="BR2014" s="419"/>
      <c r="BS2014" s="419"/>
      <c r="BT2014" s="419"/>
      <c r="BV2014" s="419"/>
      <c r="BW2014" s="419"/>
      <c r="BX2014" s="397"/>
      <c r="BZ2014" s="449"/>
      <c r="CB2014" s="419"/>
      <c r="CC2014" s="419"/>
      <c r="CD2014" s="419"/>
      <c r="CF2014" s="419"/>
      <c r="CG2014" s="419"/>
      <c r="CH2014" s="419"/>
    </row>
    <row r="2015" spans="3:86" ht="21" thickBot="1">
      <c r="C2015" s="425"/>
      <c r="P2015" s="431"/>
      <c r="R2015" s="419"/>
      <c r="S2015" s="446"/>
      <c r="T2015" s="419"/>
      <c r="V2015" s="196"/>
      <c r="W2015" s="419"/>
      <c r="X2015" s="419"/>
      <c r="Z2015" s="419"/>
      <c r="AA2015" s="419"/>
      <c r="AB2015" s="419"/>
      <c r="AD2015" s="419"/>
      <c r="AE2015" s="419"/>
      <c r="AF2015" s="419"/>
      <c r="AH2015" s="419"/>
      <c r="AI2015" s="419"/>
      <c r="AJ2015" s="419"/>
      <c r="AL2015" s="419"/>
      <c r="AM2015" s="419"/>
      <c r="AN2015" s="403"/>
      <c r="AO2015" s="419"/>
      <c r="AP2015" s="419"/>
      <c r="AQ2015" s="419"/>
      <c r="AR2015" s="419"/>
      <c r="AS2015" s="419"/>
      <c r="AT2015" s="419"/>
      <c r="AU2015" s="419"/>
      <c r="AV2015" s="419"/>
      <c r="AX2015" s="419"/>
      <c r="AY2015" s="419"/>
      <c r="AZ2015" s="419"/>
      <c r="BB2015" s="419"/>
      <c r="BC2015" s="419"/>
      <c r="BD2015" s="419"/>
      <c r="BF2015" s="419"/>
      <c r="BG2015" s="419"/>
      <c r="BH2015" s="419"/>
      <c r="BJ2015" s="419"/>
      <c r="BK2015" s="419"/>
      <c r="BL2015" s="419"/>
      <c r="BN2015" s="419"/>
      <c r="BO2015" s="419"/>
      <c r="BP2015" s="419"/>
      <c r="BR2015" s="419"/>
      <c r="BS2015" s="419"/>
      <c r="BT2015" s="419"/>
      <c r="BV2015" s="419"/>
      <c r="BW2015" s="419"/>
      <c r="BX2015" s="397"/>
      <c r="BZ2015" s="449"/>
      <c r="CB2015" s="419"/>
      <c r="CC2015" s="419"/>
      <c r="CD2015" s="419"/>
      <c r="CF2015" s="419"/>
      <c r="CG2015" s="419"/>
      <c r="CH2015" s="419"/>
    </row>
    <row r="2016" spans="3:86" ht="21" thickBot="1">
      <c r="C2016" s="425"/>
      <c r="P2016" s="431"/>
      <c r="R2016" s="419"/>
      <c r="S2016" s="446"/>
      <c r="T2016" s="419"/>
      <c r="V2016" s="196"/>
      <c r="W2016" s="419"/>
      <c r="X2016" s="419"/>
      <c r="Z2016" s="419"/>
      <c r="AA2016" s="419"/>
      <c r="AB2016" s="419"/>
      <c r="AD2016" s="419"/>
      <c r="AE2016" s="419"/>
      <c r="AF2016" s="419"/>
      <c r="AH2016" s="419"/>
      <c r="AI2016" s="419"/>
      <c r="AJ2016" s="419"/>
      <c r="AL2016" s="419"/>
      <c r="AM2016" s="419"/>
      <c r="AN2016" s="403"/>
      <c r="AO2016" s="419"/>
      <c r="AP2016" s="419"/>
      <c r="AQ2016" s="419"/>
      <c r="AR2016" s="419"/>
      <c r="AS2016" s="419"/>
      <c r="AT2016" s="419"/>
      <c r="AU2016" s="419"/>
      <c r="AV2016" s="419"/>
      <c r="AX2016" s="419"/>
      <c r="AY2016" s="419"/>
      <c r="AZ2016" s="419"/>
      <c r="BB2016" s="419"/>
      <c r="BC2016" s="419"/>
      <c r="BD2016" s="419"/>
      <c r="BF2016" s="419"/>
      <c r="BG2016" s="419"/>
      <c r="BH2016" s="419"/>
      <c r="BJ2016" s="419"/>
      <c r="BK2016" s="419"/>
      <c r="BL2016" s="419"/>
      <c r="BN2016" s="419"/>
      <c r="BO2016" s="419"/>
      <c r="BP2016" s="419"/>
      <c r="BR2016" s="419"/>
      <c r="BS2016" s="419"/>
      <c r="BT2016" s="419"/>
      <c r="BV2016" s="419"/>
      <c r="BW2016" s="419"/>
      <c r="BX2016" s="397"/>
      <c r="BZ2016" s="449"/>
      <c r="CB2016" s="419"/>
      <c r="CC2016" s="419"/>
      <c r="CD2016" s="419"/>
      <c r="CF2016" s="419"/>
      <c r="CG2016" s="419"/>
      <c r="CH2016" s="419"/>
    </row>
    <row r="2017" spans="3:86" ht="21" thickBot="1">
      <c r="C2017" s="425"/>
      <c r="P2017" s="431"/>
      <c r="R2017" s="419"/>
      <c r="S2017" s="446"/>
      <c r="T2017" s="419"/>
      <c r="V2017" s="196"/>
      <c r="W2017" s="419"/>
      <c r="X2017" s="419"/>
      <c r="Z2017" s="419"/>
      <c r="AA2017" s="419"/>
      <c r="AB2017" s="419"/>
      <c r="AD2017" s="419"/>
      <c r="AE2017" s="419"/>
      <c r="AF2017" s="419"/>
      <c r="AH2017" s="419"/>
      <c r="AI2017" s="419"/>
      <c r="AJ2017" s="419"/>
      <c r="AL2017" s="419"/>
      <c r="AM2017" s="419"/>
      <c r="AN2017" s="403"/>
      <c r="AO2017" s="419"/>
      <c r="AP2017" s="419"/>
      <c r="AQ2017" s="419"/>
      <c r="AR2017" s="419"/>
      <c r="AS2017" s="419"/>
      <c r="AT2017" s="419"/>
      <c r="AU2017" s="419"/>
      <c r="AV2017" s="419"/>
      <c r="AX2017" s="419"/>
      <c r="AY2017" s="419"/>
      <c r="AZ2017" s="419"/>
      <c r="BB2017" s="419"/>
      <c r="BC2017" s="419"/>
      <c r="BD2017" s="419"/>
      <c r="BF2017" s="419"/>
      <c r="BG2017" s="419"/>
      <c r="BH2017" s="419"/>
      <c r="BJ2017" s="419"/>
      <c r="BK2017" s="419"/>
      <c r="BL2017" s="419"/>
      <c r="BN2017" s="419"/>
      <c r="BO2017" s="419"/>
      <c r="BP2017" s="419"/>
      <c r="BR2017" s="419"/>
      <c r="BS2017" s="419"/>
      <c r="BT2017" s="419"/>
      <c r="BV2017" s="419"/>
      <c r="BW2017" s="419"/>
      <c r="BX2017" s="397"/>
      <c r="BZ2017" s="449"/>
      <c r="CB2017" s="419"/>
      <c r="CC2017" s="419"/>
      <c r="CD2017" s="419"/>
      <c r="CF2017" s="419"/>
      <c r="CG2017" s="419"/>
      <c r="CH2017" s="419"/>
    </row>
    <row r="2018" spans="3:86" ht="21" thickBot="1">
      <c r="C2018" s="425"/>
      <c r="P2018" s="431"/>
      <c r="R2018" s="419"/>
      <c r="S2018" s="446"/>
      <c r="T2018" s="419"/>
      <c r="V2018" s="196"/>
      <c r="W2018" s="419"/>
      <c r="X2018" s="419"/>
      <c r="Z2018" s="419"/>
      <c r="AA2018" s="419"/>
      <c r="AB2018" s="419"/>
      <c r="AD2018" s="419"/>
      <c r="AE2018" s="419"/>
      <c r="AF2018" s="419"/>
      <c r="AH2018" s="419"/>
      <c r="AI2018" s="419"/>
      <c r="AJ2018" s="419"/>
      <c r="AL2018" s="419"/>
      <c r="AM2018" s="419"/>
      <c r="AN2018" s="403"/>
      <c r="AO2018" s="419"/>
      <c r="AP2018" s="419"/>
      <c r="AQ2018" s="419"/>
      <c r="AR2018" s="419"/>
      <c r="AS2018" s="419"/>
      <c r="AT2018" s="419"/>
      <c r="AU2018" s="419"/>
      <c r="AV2018" s="419"/>
      <c r="AX2018" s="419"/>
      <c r="AY2018" s="419"/>
      <c r="AZ2018" s="419"/>
      <c r="BB2018" s="419"/>
      <c r="BC2018" s="419"/>
      <c r="BD2018" s="419"/>
      <c r="BF2018" s="419"/>
      <c r="BG2018" s="419"/>
      <c r="BH2018" s="419"/>
      <c r="BJ2018" s="419"/>
      <c r="BK2018" s="419"/>
      <c r="BL2018" s="419"/>
      <c r="BN2018" s="419"/>
      <c r="BO2018" s="419"/>
      <c r="BP2018" s="419"/>
      <c r="BR2018" s="419"/>
      <c r="BS2018" s="419"/>
      <c r="BT2018" s="419"/>
      <c r="BV2018" s="419"/>
      <c r="BW2018" s="419"/>
      <c r="BX2018" s="397"/>
      <c r="BZ2018" s="449"/>
      <c r="CB2018" s="419"/>
      <c r="CC2018" s="419"/>
      <c r="CD2018" s="419"/>
      <c r="CF2018" s="419"/>
      <c r="CG2018" s="419"/>
      <c r="CH2018" s="419"/>
    </row>
    <row r="2019" spans="3:86" ht="21" thickBot="1">
      <c r="C2019" s="425"/>
      <c r="P2019" s="431"/>
      <c r="R2019" s="419"/>
      <c r="S2019" s="446"/>
      <c r="T2019" s="419"/>
      <c r="V2019" s="196"/>
      <c r="W2019" s="419"/>
      <c r="X2019" s="419"/>
      <c r="Z2019" s="419"/>
      <c r="AA2019" s="419"/>
      <c r="AB2019" s="419"/>
      <c r="AD2019" s="419"/>
      <c r="AE2019" s="419"/>
      <c r="AF2019" s="419"/>
      <c r="AH2019" s="419"/>
      <c r="AI2019" s="419"/>
      <c r="AJ2019" s="419"/>
      <c r="AL2019" s="419"/>
      <c r="AM2019" s="419"/>
      <c r="AN2019" s="403"/>
      <c r="AO2019" s="419"/>
      <c r="AP2019" s="419"/>
      <c r="AQ2019" s="419"/>
      <c r="AR2019" s="419"/>
      <c r="AS2019" s="419"/>
      <c r="AT2019" s="419"/>
      <c r="AU2019" s="419"/>
      <c r="AV2019" s="419"/>
      <c r="AX2019" s="419"/>
      <c r="AY2019" s="419"/>
      <c r="AZ2019" s="419"/>
      <c r="BB2019" s="419"/>
      <c r="BC2019" s="419"/>
      <c r="BD2019" s="419"/>
      <c r="BF2019" s="419"/>
      <c r="BG2019" s="419"/>
      <c r="BH2019" s="419"/>
      <c r="BJ2019" s="419"/>
      <c r="BK2019" s="419"/>
      <c r="BL2019" s="419"/>
      <c r="BN2019" s="419"/>
      <c r="BO2019" s="419"/>
      <c r="BP2019" s="419"/>
      <c r="BR2019" s="419"/>
      <c r="BS2019" s="419"/>
      <c r="BT2019" s="419"/>
      <c r="BV2019" s="419"/>
      <c r="BW2019" s="419"/>
      <c r="BX2019" s="397"/>
      <c r="BZ2019" s="449"/>
      <c r="CB2019" s="419"/>
      <c r="CC2019" s="419"/>
      <c r="CD2019" s="419"/>
      <c r="CF2019" s="419"/>
      <c r="CG2019" s="419"/>
      <c r="CH2019" s="419"/>
    </row>
    <row r="2020" spans="3:86" ht="21" thickBot="1">
      <c r="C2020" s="425"/>
      <c r="P2020" s="431"/>
      <c r="R2020" s="419"/>
      <c r="S2020" s="446"/>
      <c r="T2020" s="419"/>
      <c r="V2020" s="196"/>
      <c r="W2020" s="419"/>
      <c r="X2020" s="419"/>
      <c r="Z2020" s="419"/>
      <c r="AA2020" s="419"/>
      <c r="AB2020" s="419"/>
      <c r="AD2020" s="419"/>
      <c r="AE2020" s="419"/>
      <c r="AF2020" s="419"/>
      <c r="AH2020" s="419"/>
      <c r="AI2020" s="419"/>
      <c r="AJ2020" s="419"/>
      <c r="AL2020" s="419"/>
      <c r="AM2020" s="419"/>
      <c r="AN2020" s="403"/>
      <c r="AO2020" s="419"/>
      <c r="AP2020" s="419"/>
      <c r="AQ2020" s="419"/>
      <c r="AR2020" s="419"/>
      <c r="AS2020" s="419"/>
      <c r="AT2020" s="419"/>
      <c r="AU2020" s="419"/>
      <c r="AV2020" s="419"/>
      <c r="AX2020" s="419"/>
      <c r="AY2020" s="419"/>
      <c r="AZ2020" s="419"/>
      <c r="BB2020" s="419"/>
      <c r="BC2020" s="419"/>
      <c r="BD2020" s="419"/>
      <c r="BF2020" s="419"/>
      <c r="BG2020" s="419"/>
      <c r="BH2020" s="419"/>
      <c r="BJ2020" s="419"/>
      <c r="BK2020" s="419"/>
      <c r="BL2020" s="419"/>
      <c r="BN2020" s="419"/>
      <c r="BO2020" s="419"/>
      <c r="BP2020" s="419"/>
      <c r="BR2020" s="419"/>
      <c r="BS2020" s="419"/>
      <c r="BT2020" s="419"/>
      <c r="BV2020" s="419"/>
      <c r="BW2020" s="419"/>
      <c r="BX2020" s="397"/>
      <c r="BZ2020" s="449"/>
      <c r="CB2020" s="419"/>
      <c r="CC2020" s="419"/>
      <c r="CD2020" s="419"/>
      <c r="CF2020" s="419"/>
      <c r="CG2020" s="419"/>
      <c r="CH2020" s="419"/>
    </row>
    <row r="2021" spans="3:86" ht="21" thickBot="1">
      <c r="C2021" s="425"/>
      <c r="P2021" s="431"/>
      <c r="R2021" s="419"/>
      <c r="S2021" s="446"/>
      <c r="T2021" s="419"/>
      <c r="V2021" s="196"/>
      <c r="W2021" s="419"/>
      <c r="X2021" s="419"/>
      <c r="Z2021" s="419"/>
      <c r="AA2021" s="419"/>
      <c r="AB2021" s="419"/>
      <c r="AD2021" s="419"/>
      <c r="AE2021" s="419"/>
      <c r="AF2021" s="419"/>
      <c r="AH2021" s="419"/>
      <c r="AI2021" s="419"/>
      <c r="AJ2021" s="419"/>
      <c r="AL2021" s="419"/>
      <c r="AM2021" s="419"/>
      <c r="AN2021" s="403"/>
      <c r="AO2021" s="419"/>
      <c r="AP2021" s="419"/>
      <c r="AQ2021" s="419"/>
      <c r="AR2021" s="419"/>
      <c r="AS2021" s="419"/>
      <c r="AT2021" s="419"/>
      <c r="AU2021" s="419"/>
      <c r="AV2021" s="419"/>
      <c r="AX2021" s="419"/>
      <c r="AY2021" s="419"/>
      <c r="AZ2021" s="419"/>
      <c r="BB2021" s="419"/>
      <c r="BC2021" s="419"/>
      <c r="BD2021" s="419"/>
      <c r="BF2021" s="419"/>
      <c r="BG2021" s="419"/>
      <c r="BH2021" s="419"/>
      <c r="BJ2021" s="419"/>
      <c r="BK2021" s="419"/>
      <c r="BL2021" s="419"/>
      <c r="BN2021" s="419"/>
      <c r="BO2021" s="419"/>
      <c r="BP2021" s="419"/>
      <c r="BR2021" s="419"/>
      <c r="BS2021" s="419"/>
      <c r="BT2021" s="419"/>
      <c r="BV2021" s="419"/>
      <c r="BW2021" s="419"/>
      <c r="BX2021" s="397"/>
      <c r="BZ2021" s="449"/>
      <c r="CB2021" s="419"/>
      <c r="CC2021" s="419"/>
      <c r="CD2021" s="419"/>
      <c r="CF2021" s="419"/>
      <c r="CG2021" s="419"/>
      <c r="CH2021" s="419"/>
    </row>
    <row r="2022" spans="3:86" ht="21" thickBot="1">
      <c r="C2022" s="425"/>
      <c r="P2022" s="431"/>
      <c r="R2022" s="419"/>
      <c r="S2022" s="446"/>
      <c r="T2022" s="419"/>
      <c r="V2022" s="196"/>
      <c r="W2022" s="419"/>
      <c r="X2022" s="419"/>
      <c r="Z2022" s="419"/>
      <c r="AA2022" s="419"/>
      <c r="AB2022" s="419"/>
      <c r="AD2022" s="419"/>
      <c r="AE2022" s="419"/>
      <c r="AF2022" s="419"/>
      <c r="AH2022" s="419"/>
      <c r="AI2022" s="419"/>
      <c r="AJ2022" s="419"/>
      <c r="AL2022" s="419"/>
      <c r="AM2022" s="419"/>
      <c r="AN2022" s="403"/>
      <c r="AO2022" s="419"/>
      <c r="AP2022" s="419"/>
      <c r="AQ2022" s="419"/>
      <c r="AR2022" s="419"/>
      <c r="AS2022" s="419"/>
      <c r="AT2022" s="419"/>
      <c r="AU2022" s="419"/>
      <c r="AV2022" s="419"/>
      <c r="AX2022" s="419"/>
      <c r="AY2022" s="419"/>
      <c r="AZ2022" s="419"/>
      <c r="BB2022" s="419"/>
      <c r="BC2022" s="419"/>
      <c r="BD2022" s="419"/>
      <c r="BF2022" s="419"/>
      <c r="BG2022" s="419"/>
      <c r="BH2022" s="419"/>
      <c r="BJ2022" s="419"/>
      <c r="BK2022" s="419"/>
      <c r="BL2022" s="419"/>
      <c r="BN2022" s="419"/>
      <c r="BO2022" s="419"/>
      <c r="BP2022" s="419"/>
      <c r="BR2022" s="419"/>
      <c r="BS2022" s="419"/>
      <c r="BT2022" s="419"/>
      <c r="BV2022" s="419"/>
      <c r="BW2022" s="419"/>
      <c r="BX2022" s="397"/>
      <c r="BZ2022" s="449"/>
      <c r="CB2022" s="419"/>
      <c r="CC2022" s="419"/>
      <c r="CD2022" s="419"/>
      <c r="CF2022" s="419"/>
      <c r="CG2022" s="419"/>
      <c r="CH2022" s="419"/>
    </row>
    <row r="2023" spans="3:86" ht="21" thickBot="1">
      <c r="C2023" s="425"/>
      <c r="P2023" s="431"/>
      <c r="R2023" s="419"/>
      <c r="S2023" s="446"/>
      <c r="T2023" s="419"/>
      <c r="V2023" s="196"/>
      <c r="W2023" s="419"/>
      <c r="X2023" s="419"/>
      <c r="Z2023" s="419"/>
      <c r="AA2023" s="419"/>
      <c r="AB2023" s="419"/>
      <c r="AD2023" s="419"/>
      <c r="AE2023" s="419"/>
      <c r="AF2023" s="419"/>
      <c r="AH2023" s="419"/>
      <c r="AI2023" s="419"/>
      <c r="AJ2023" s="419"/>
      <c r="AL2023" s="419"/>
      <c r="AM2023" s="419"/>
      <c r="AN2023" s="403"/>
      <c r="AO2023" s="419"/>
      <c r="AP2023" s="419"/>
      <c r="AQ2023" s="419"/>
      <c r="AR2023" s="419"/>
      <c r="AS2023" s="419"/>
      <c r="AT2023" s="419"/>
      <c r="AU2023" s="419"/>
      <c r="AV2023" s="419"/>
      <c r="AX2023" s="419"/>
      <c r="AY2023" s="419"/>
      <c r="AZ2023" s="419"/>
      <c r="BB2023" s="419"/>
      <c r="BC2023" s="419"/>
      <c r="BD2023" s="419"/>
      <c r="BF2023" s="419"/>
      <c r="BG2023" s="419"/>
      <c r="BH2023" s="419"/>
      <c r="BJ2023" s="419"/>
      <c r="BK2023" s="419"/>
      <c r="BL2023" s="419"/>
      <c r="BN2023" s="419"/>
      <c r="BO2023" s="419"/>
      <c r="BP2023" s="419"/>
      <c r="BR2023" s="419"/>
      <c r="BS2023" s="419"/>
      <c r="BT2023" s="419"/>
      <c r="BV2023" s="419"/>
      <c r="BW2023" s="419"/>
      <c r="BX2023" s="397"/>
      <c r="BZ2023" s="449"/>
      <c r="CB2023" s="419"/>
      <c r="CC2023" s="419"/>
      <c r="CD2023" s="419"/>
      <c r="CF2023" s="419"/>
      <c r="CG2023" s="419"/>
      <c r="CH2023" s="419"/>
    </row>
    <row r="2024" spans="3:86" ht="21" thickBot="1">
      <c r="C2024" s="425"/>
      <c r="P2024" s="431"/>
      <c r="R2024" s="419"/>
      <c r="S2024" s="446"/>
      <c r="T2024" s="419"/>
      <c r="V2024" s="196"/>
      <c r="W2024" s="419"/>
      <c r="X2024" s="419"/>
      <c r="Z2024" s="419"/>
      <c r="AA2024" s="419"/>
      <c r="AB2024" s="419"/>
      <c r="AD2024" s="419"/>
      <c r="AE2024" s="419"/>
      <c r="AF2024" s="419"/>
      <c r="AH2024" s="419"/>
      <c r="AI2024" s="419"/>
      <c r="AJ2024" s="419"/>
      <c r="AL2024" s="419"/>
      <c r="AM2024" s="419"/>
      <c r="AN2024" s="403"/>
      <c r="AO2024" s="419"/>
      <c r="AP2024" s="419"/>
      <c r="AQ2024" s="419"/>
      <c r="AR2024" s="419"/>
      <c r="AS2024" s="419"/>
      <c r="AT2024" s="419"/>
      <c r="AU2024" s="419"/>
      <c r="AV2024" s="419"/>
      <c r="AX2024" s="419"/>
      <c r="AY2024" s="419"/>
      <c r="AZ2024" s="419"/>
      <c r="BB2024" s="419"/>
      <c r="BC2024" s="419"/>
      <c r="BD2024" s="419"/>
      <c r="BF2024" s="419"/>
      <c r="BG2024" s="419"/>
      <c r="BH2024" s="419"/>
      <c r="BJ2024" s="419"/>
      <c r="BK2024" s="419"/>
      <c r="BL2024" s="419"/>
      <c r="BN2024" s="419"/>
      <c r="BO2024" s="419"/>
      <c r="BP2024" s="419"/>
      <c r="BR2024" s="419"/>
      <c r="BS2024" s="419"/>
      <c r="BT2024" s="419"/>
      <c r="BV2024" s="419"/>
      <c r="BW2024" s="419"/>
      <c r="BX2024" s="397"/>
      <c r="BZ2024" s="449"/>
      <c r="CB2024" s="419"/>
      <c r="CC2024" s="419"/>
      <c r="CD2024" s="419"/>
      <c r="CF2024" s="419"/>
      <c r="CG2024" s="419"/>
      <c r="CH2024" s="419"/>
    </row>
    <row r="2025" spans="3:86" ht="21" thickBot="1">
      <c r="C2025" s="425"/>
      <c r="P2025" s="431"/>
      <c r="R2025" s="419"/>
      <c r="S2025" s="446"/>
      <c r="T2025" s="419"/>
      <c r="V2025" s="196"/>
      <c r="W2025" s="419"/>
      <c r="X2025" s="419"/>
      <c r="Z2025" s="419"/>
      <c r="AA2025" s="419"/>
      <c r="AB2025" s="419"/>
      <c r="AD2025" s="419"/>
      <c r="AE2025" s="419"/>
      <c r="AF2025" s="419"/>
      <c r="AH2025" s="419"/>
      <c r="AI2025" s="419"/>
      <c r="AJ2025" s="419"/>
      <c r="AL2025" s="419"/>
      <c r="AM2025" s="419"/>
      <c r="AN2025" s="403"/>
      <c r="AO2025" s="419"/>
      <c r="AP2025" s="419"/>
      <c r="AQ2025" s="419"/>
      <c r="AR2025" s="419"/>
      <c r="AS2025" s="419"/>
      <c r="AT2025" s="419"/>
      <c r="AU2025" s="419"/>
      <c r="AV2025" s="419"/>
      <c r="AX2025" s="419"/>
      <c r="AY2025" s="419"/>
      <c r="AZ2025" s="419"/>
      <c r="BB2025" s="419"/>
      <c r="BC2025" s="419"/>
      <c r="BD2025" s="419"/>
      <c r="BF2025" s="419"/>
      <c r="BG2025" s="419"/>
      <c r="BH2025" s="419"/>
      <c r="BJ2025" s="419"/>
      <c r="BK2025" s="419"/>
      <c r="BL2025" s="419"/>
      <c r="BN2025" s="419"/>
      <c r="BO2025" s="419"/>
      <c r="BP2025" s="419"/>
      <c r="BR2025" s="419"/>
      <c r="BS2025" s="419"/>
      <c r="BT2025" s="419"/>
      <c r="BV2025" s="419"/>
      <c r="BW2025" s="419"/>
      <c r="BX2025" s="397"/>
      <c r="BZ2025" s="449"/>
      <c r="CB2025" s="419"/>
      <c r="CC2025" s="419"/>
      <c r="CD2025" s="419"/>
      <c r="CF2025" s="419"/>
      <c r="CG2025" s="419"/>
      <c r="CH2025" s="419"/>
    </row>
    <row r="2026" spans="3:86" ht="21" thickBot="1">
      <c r="C2026" s="425"/>
      <c r="P2026" s="431"/>
      <c r="R2026" s="419"/>
      <c r="S2026" s="446"/>
      <c r="T2026" s="419"/>
      <c r="V2026" s="196"/>
      <c r="W2026" s="419"/>
      <c r="X2026" s="419"/>
      <c r="Z2026" s="419"/>
      <c r="AA2026" s="419"/>
      <c r="AB2026" s="419"/>
      <c r="AD2026" s="419"/>
      <c r="AE2026" s="419"/>
      <c r="AF2026" s="419"/>
      <c r="AH2026" s="419"/>
      <c r="AI2026" s="419"/>
      <c r="AJ2026" s="419"/>
      <c r="AL2026" s="419"/>
      <c r="AM2026" s="419"/>
      <c r="AN2026" s="403"/>
      <c r="AO2026" s="419"/>
      <c r="AP2026" s="419"/>
      <c r="AQ2026" s="419"/>
      <c r="AR2026" s="419"/>
      <c r="AS2026" s="419"/>
      <c r="AT2026" s="419"/>
      <c r="AU2026" s="419"/>
      <c r="AV2026" s="419"/>
      <c r="AX2026" s="419"/>
      <c r="AY2026" s="419"/>
      <c r="AZ2026" s="419"/>
      <c r="BB2026" s="419"/>
      <c r="BC2026" s="419"/>
      <c r="BD2026" s="419"/>
      <c r="BF2026" s="419"/>
      <c r="BG2026" s="419"/>
      <c r="BH2026" s="419"/>
      <c r="BJ2026" s="419"/>
      <c r="BK2026" s="419"/>
      <c r="BL2026" s="419"/>
      <c r="BN2026" s="419"/>
      <c r="BO2026" s="419"/>
      <c r="BP2026" s="419"/>
      <c r="BR2026" s="419"/>
      <c r="BS2026" s="419"/>
      <c r="BT2026" s="419"/>
      <c r="BV2026" s="419"/>
      <c r="BW2026" s="419"/>
      <c r="BX2026" s="397"/>
      <c r="BZ2026" s="449"/>
      <c r="CB2026" s="419"/>
      <c r="CC2026" s="419"/>
      <c r="CD2026" s="419"/>
      <c r="CF2026" s="419"/>
      <c r="CG2026" s="419"/>
      <c r="CH2026" s="419"/>
    </row>
    <row r="2027" spans="3:86" ht="21" thickBot="1">
      <c r="C2027" s="425"/>
      <c r="P2027" s="431"/>
      <c r="R2027" s="419"/>
      <c r="S2027" s="446"/>
      <c r="T2027" s="419"/>
      <c r="V2027" s="196"/>
      <c r="W2027" s="419"/>
      <c r="X2027" s="419"/>
      <c r="Z2027" s="419"/>
      <c r="AA2027" s="419"/>
      <c r="AB2027" s="419"/>
      <c r="AD2027" s="419"/>
      <c r="AE2027" s="419"/>
      <c r="AF2027" s="419"/>
      <c r="AH2027" s="419"/>
      <c r="AI2027" s="419"/>
      <c r="AJ2027" s="419"/>
      <c r="AL2027" s="419"/>
      <c r="AM2027" s="419"/>
      <c r="AN2027" s="403"/>
      <c r="AO2027" s="419"/>
      <c r="AP2027" s="419"/>
      <c r="AQ2027" s="419"/>
      <c r="AR2027" s="419"/>
      <c r="AS2027" s="419"/>
      <c r="AT2027" s="419"/>
      <c r="AU2027" s="419"/>
      <c r="AV2027" s="419"/>
      <c r="AX2027" s="419"/>
      <c r="AY2027" s="419"/>
      <c r="AZ2027" s="419"/>
      <c r="BB2027" s="419"/>
      <c r="BC2027" s="419"/>
      <c r="BD2027" s="419"/>
      <c r="BF2027" s="419"/>
      <c r="BG2027" s="419"/>
      <c r="BH2027" s="419"/>
      <c r="BJ2027" s="419"/>
      <c r="BK2027" s="419"/>
      <c r="BL2027" s="419"/>
      <c r="BN2027" s="419"/>
      <c r="BO2027" s="419"/>
      <c r="BP2027" s="419"/>
      <c r="BR2027" s="419"/>
      <c r="BS2027" s="419"/>
      <c r="BT2027" s="419"/>
      <c r="BV2027" s="419"/>
      <c r="BW2027" s="419"/>
      <c r="BX2027" s="397"/>
      <c r="BZ2027" s="449"/>
      <c r="CB2027" s="419"/>
      <c r="CC2027" s="419"/>
      <c r="CD2027" s="419"/>
      <c r="CF2027" s="419"/>
      <c r="CG2027" s="419"/>
      <c r="CH2027" s="419"/>
    </row>
    <row r="2028" spans="3:86" ht="21" thickBot="1">
      <c r="C2028" s="425"/>
      <c r="P2028" s="431"/>
      <c r="R2028" s="419"/>
      <c r="S2028" s="446"/>
      <c r="T2028" s="419"/>
      <c r="V2028" s="196"/>
      <c r="W2028" s="419"/>
      <c r="X2028" s="419"/>
      <c r="Z2028" s="419"/>
      <c r="AA2028" s="419"/>
      <c r="AB2028" s="419"/>
      <c r="AD2028" s="419"/>
      <c r="AE2028" s="419"/>
      <c r="AF2028" s="419"/>
      <c r="AH2028" s="419"/>
      <c r="AI2028" s="419"/>
      <c r="AJ2028" s="419"/>
      <c r="AL2028" s="419"/>
      <c r="AM2028" s="419"/>
      <c r="AN2028" s="403"/>
      <c r="AO2028" s="419"/>
      <c r="AP2028" s="419"/>
      <c r="AQ2028" s="419"/>
      <c r="AR2028" s="419"/>
      <c r="AS2028" s="419"/>
      <c r="AT2028" s="419"/>
      <c r="AU2028" s="419"/>
      <c r="AV2028" s="419"/>
      <c r="AX2028" s="419"/>
      <c r="AY2028" s="419"/>
      <c r="AZ2028" s="419"/>
      <c r="BB2028" s="419"/>
      <c r="BC2028" s="419"/>
      <c r="BD2028" s="419"/>
      <c r="BF2028" s="419"/>
      <c r="BG2028" s="419"/>
      <c r="BH2028" s="419"/>
      <c r="BJ2028" s="419"/>
      <c r="BK2028" s="419"/>
      <c r="BL2028" s="419"/>
      <c r="BN2028" s="419"/>
      <c r="BO2028" s="419"/>
      <c r="BP2028" s="419"/>
      <c r="BR2028" s="419"/>
      <c r="BS2028" s="419"/>
      <c r="BT2028" s="419"/>
      <c r="BV2028" s="419"/>
      <c r="BW2028" s="419"/>
      <c r="BX2028" s="397"/>
      <c r="BZ2028" s="449"/>
      <c r="CB2028" s="419"/>
      <c r="CC2028" s="419"/>
      <c r="CD2028" s="419"/>
      <c r="CF2028" s="419"/>
      <c r="CG2028" s="419"/>
      <c r="CH2028" s="419"/>
    </row>
    <row r="2029" spans="3:86" ht="21" thickBot="1">
      <c r="C2029" s="425"/>
      <c r="P2029" s="431"/>
      <c r="R2029" s="419"/>
      <c r="S2029" s="446"/>
      <c r="T2029" s="419"/>
      <c r="V2029" s="196"/>
      <c r="W2029" s="419"/>
      <c r="X2029" s="419"/>
      <c r="Z2029" s="419"/>
      <c r="AA2029" s="419"/>
      <c r="AB2029" s="419"/>
      <c r="AD2029" s="419"/>
      <c r="AE2029" s="419"/>
      <c r="AF2029" s="419"/>
      <c r="AH2029" s="419"/>
      <c r="AI2029" s="419"/>
      <c r="AJ2029" s="419"/>
      <c r="AL2029" s="419"/>
      <c r="AM2029" s="419"/>
      <c r="AN2029" s="403"/>
      <c r="AO2029" s="419"/>
      <c r="AP2029" s="419"/>
      <c r="AQ2029" s="419"/>
      <c r="AR2029" s="419"/>
      <c r="AS2029" s="419"/>
      <c r="AT2029" s="419"/>
      <c r="AU2029" s="419"/>
      <c r="AV2029" s="419"/>
      <c r="AX2029" s="419"/>
      <c r="AY2029" s="419"/>
      <c r="AZ2029" s="419"/>
      <c r="BB2029" s="419"/>
      <c r="BC2029" s="419"/>
      <c r="BD2029" s="419"/>
      <c r="BF2029" s="419"/>
      <c r="BG2029" s="419"/>
      <c r="BH2029" s="419"/>
      <c r="BJ2029" s="419"/>
      <c r="BK2029" s="419"/>
      <c r="BL2029" s="419"/>
      <c r="BN2029" s="419"/>
      <c r="BO2029" s="419"/>
      <c r="BP2029" s="419"/>
      <c r="BR2029" s="419"/>
      <c r="BS2029" s="419"/>
      <c r="BT2029" s="419"/>
      <c r="BV2029" s="419"/>
      <c r="BW2029" s="419"/>
      <c r="BX2029" s="397"/>
      <c r="BZ2029" s="449"/>
      <c r="CB2029" s="419"/>
      <c r="CC2029" s="419"/>
      <c r="CD2029" s="419"/>
      <c r="CF2029" s="419"/>
      <c r="CG2029" s="419"/>
      <c r="CH2029" s="419"/>
    </row>
    <row r="2030" spans="3:86" ht="21" thickBot="1">
      <c r="C2030" s="425"/>
      <c r="P2030" s="431"/>
      <c r="R2030" s="419"/>
      <c r="S2030" s="446"/>
      <c r="T2030" s="419"/>
      <c r="V2030" s="196"/>
      <c r="W2030" s="419"/>
      <c r="X2030" s="419"/>
      <c r="Z2030" s="419"/>
      <c r="AA2030" s="419"/>
      <c r="AB2030" s="419"/>
      <c r="AD2030" s="419"/>
      <c r="AE2030" s="419"/>
      <c r="AF2030" s="419"/>
      <c r="AH2030" s="419"/>
      <c r="AI2030" s="419"/>
      <c r="AJ2030" s="419"/>
      <c r="AL2030" s="419"/>
      <c r="AM2030" s="419"/>
      <c r="AN2030" s="403"/>
      <c r="AO2030" s="419"/>
      <c r="AP2030" s="419"/>
      <c r="AQ2030" s="419"/>
      <c r="AR2030" s="419"/>
      <c r="AS2030" s="419"/>
      <c r="AT2030" s="419"/>
      <c r="AU2030" s="419"/>
      <c r="AV2030" s="419"/>
      <c r="AX2030" s="419"/>
      <c r="AY2030" s="419"/>
      <c r="AZ2030" s="419"/>
      <c r="BB2030" s="419"/>
      <c r="BC2030" s="419"/>
      <c r="BD2030" s="419"/>
      <c r="BF2030" s="419"/>
      <c r="BG2030" s="419"/>
      <c r="BH2030" s="419"/>
      <c r="BJ2030" s="419"/>
      <c r="BK2030" s="419"/>
      <c r="BL2030" s="419"/>
      <c r="BN2030" s="419"/>
      <c r="BO2030" s="419"/>
      <c r="BP2030" s="419"/>
      <c r="BR2030" s="419"/>
      <c r="BS2030" s="419"/>
      <c r="BT2030" s="419"/>
      <c r="BV2030" s="419"/>
      <c r="BW2030" s="419"/>
      <c r="BX2030" s="397"/>
      <c r="BZ2030" s="449"/>
      <c r="CB2030" s="419"/>
      <c r="CC2030" s="419"/>
      <c r="CD2030" s="419"/>
      <c r="CF2030" s="419"/>
      <c r="CG2030" s="419"/>
      <c r="CH2030" s="419"/>
    </row>
    <row r="2031" spans="3:86" ht="21" thickBot="1">
      <c r="C2031" s="425"/>
      <c r="P2031" s="431"/>
      <c r="R2031" s="419"/>
      <c r="S2031" s="446"/>
      <c r="T2031" s="419"/>
      <c r="V2031" s="196"/>
      <c r="W2031" s="419"/>
      <c r="X2031" s="419"/>
      <c r="Z2031" s="419"/>
      <c r="AA2031" s="419"/>
      <c r="AB2031" s="419"/>
      <c r="AD2031" s="419"/>
      <c r="AE2031" s="419"/>
      <c r="AF2031" s="419"/>
      <c r="AH2031" s="419"/>
      <c r="AI2031" s="419"/>
      <c r="AJ2031" s="419"/>
      <c r="AL2031" s="419"/>
      <c r="AM2031" s="419"/>
      <c r="AN2031" s="403"/>
      <c r="AO2031" s="419"/>
      <c r="AP2031" s="419"/>
      <c r="AQ2031" s="419"/>
      <c r="AR2031" s="419"/>
      <c r="AS2031" s="419"/>
      <c r="AT2031" s="419"/>
      <c r="AU2031" s="419"/>
      <c r="AV2031" s="419"/>
      <c r="AX2031" s="419"/>
      <c r="AY2031" s="419"/>
      <c r="AZ2031" s="419"/>
      <c r="BB2031" s="419"/>
      <c r="BC2031" s="419"/>
      <c r="BD2031" s="419"/>
      <c r="BF2031" s="419"/>
      <c r="BG2031" s="419"/>
      <c r="BH2031" s="419"/>
      <c r="BJ2031" s="419"/>
      <c r="BK2031" s="419"/>
      <c r="BL2031" s="419"/>
      <c r="BN2031" s="419"/>
      <c r="BO2031" s="419"/>
      <c r="BP2031" s="419"/>
      <c r="BR2031" s="419"/>
      <c r="BS2031" s="419"/>
      <c r="BT2031" s="419"/>
      <c r="BV2031" s="419"/>
      <c r="BW2031" s="419"/>
      <c r="BX2031" s="397"/>
      <c r="BZ2031" s="449"/>
      <c r="CB2031" s="419"/>
      <c r="CC2031" s="419"/>
      <c r="CD2031" s="419"/>
      <c r="CF2031" s="419"/>
      <c r="CG2031" s="419"/>
      <c r="CH2031" s="419"/>
    </row>
    <row r="2032" spans="3:86" ht="21" thickBot="1">
      <c r="C2032" s="425"/>
      <c r="P2032" s="431"/>
      <c r="R2032" s="419"/>
      <c r="S2032" s="446"/>
      <c r="T2032" s="419"/>
      <c r="V2032" s="196"/>
      <c r="W2032" s="419"/>
      <c r="X2032" s="419"/>
      <c r="Z2032" s="419"/>
      <c r="AA2032" s="419"/>
      <c r="AB2032" s="419"/>
      <c r="AD2032" s="419"/>
      <c r="AE2032" s="419"/>
      <c r="AF2032" s="419"/>
      <c r="AH2032" s="419"/>
      <c r="AI2032" s="419"/>
      <c r="AJ2032" s="419"/>
      <c r="AL2032" s="419"/>
      <c r="AM2032" s="419"/>
      <c r="AN2032" s="403"/>
      <c r="AO2032" s="419"/>
      <c r="AP2032" s="419"/>
      <c r="AQ2032" s="419"/>
      <c r="AR2032" s="419"/>
      <c r="AS2032" s="419"/>
      <c r="AT2032" s="419"/>
      <c r="AU2032" s="419"/>
      <c r="AV2032" s="419"/>
      <c r="AX2032" s="419"/>
      <c r="AY2032" s="419"/>
      <c r="AZ2032" s="419"/>
      <c r="BB2032" s="419"/>
      <c r="BC2032" s="419"/>
      <c r="BD2032" s="419"/>
      <c r="BF2032" s="419"/>
      <c r="BG2032" s="419"/>
      <c r="BH2032" s="419"/>
      <c r="BJ2032" s="419"/>
      <c r="BK2032" s="419"/>
      <c r="BL2032" s="419"/>
      <c r="BN2032" s="419"/>
      <c r="BO2032" s="419"/>
      <c r="BP2032" s="419"/>
      <c r="BR2032" s="419"/>
      <c r="BS2032" s="419"/>
      <c r="BT2032" s="419"/>
      <c r="BV2032" s="419"/>
      <c r="BW2032" s="419"/>
      <c r="BX2032" s="397"/>
      <c r="BZ2032" s="449"/>
      <c r="CB2032" s="419"/>
      <c r="CC2032" s="419"/>
      <c r="CD2032" s="419"/>
      <c r="CF2032" s="419"/>
      <c r="CG2032" s="419"/>
      <c r="CH2032" s="419"/>
    </row>
    <row r="2033" spans="3:86" ht="21" thickBot="1">
      <c r="C2033" s="425"/>
      <c r="P2033" s="431"/>
      <c r="R2033" s="419"/>
      <c r="S2033" s="446"/>
      <c r="T2033" s="419"/>
      <c r="V2033" s="196"/>
      <c r="W2033" s="419"/>
      <c r="X2033" s="419"/>
      <c r="Z2033" s="419"/>
      <c r="AA2033" s="419"/>
      <c r="AB2033" s="419"/>
      <c r="AD2033" s="419"/>
      <c r="AE2033" s="419"/>
      <c r="AF2033" s="419"/>
      <c r="AH2033" s="419"/>
      <c r="AI2033" s="419"/>
      <c r="AJ2033" s="419"/>
      <c r="AL2033" s="419"/>
      <c r="AM2033" s="419"/>
      <c r="AN2033" s="403"/>
      <c r="AO2033" s="419"/>
      <c r="AP2033" s="419"/>
      <c r="AQ2033" s="419"/>
      <c r="AR2033" s="419"/>
      <c r="AS2033" s="419"/>
      <c r="AT2033" s="419"/>
      <c r="AU2033" s="419"/>
      <c r="AV2033" s="419"/>
      <c r="AX2033" s="419"/>
      <c r="AY2033" s="419"/>
      <c r="AZ2033" s="419"/>
      <c r="BB2033" s="419"/>
      <c r="BC2033" s="419"/>
      <c r="BD2033" s="419"/>
      <c r="BF2033" s="419"/>
      <c r="BG2033" s="419"/>
      <c r="BH2033" s="419"/>
      <c r="BJ2033" s="419"/>
      <c r="BK2033" s="419"/>
      <c r="BL2033" s="419"/>
      <c r="BN2033" s="419"/>
      <c r="BO2033" s="419"/>
      <c r="BP2033" s="419"/>
      <c r="BR2033" s="419"/>
      <c r="BS2033" s="419"/>
      <c r="BT2033" s="419"/>
      <c r="BV2033" s="419"/>
      <c r="BW2033" s="419"/>
      <c r="BX2033" s="397"/>
      <c r="BZ2033" s="449"/>
      <c r="CB2033" s="419"/>
      <c r="CC2033" s="419"/>
      <c r="CD2033" s="419"/>
      <c r="CF2033" s="419"/>
      <c r="CG2033" s="419"/>
      <c r="CH2033" s="419"/>
    </row>
    <row r="2034" spans="3:86" ht="21" thickBot="1">
      <c r="C2034" s="425"/>
      <c r="P2034" s="431"/>
      <c r="R2034" s="419"/>
      <c r="S2034" s="446"/>
      <c r="T2034" s="419"/>
      <c r="V2034" s="196"/>
      <c r="W2034" s="419"/>
      <c r="X2034" s="419"/>
      <c r="Z2034" s="419"/>
      <c r="AA2034" s="419"/>
      <c r="AB2034" s="419"/>
      <c r="AD2034" s="419"/>
      <c r="AE2034" s="419"/>
      <c r="AF2034" s="419"/>
      <c r="AH2034" s="419"/>
      <c r="AI2034" s="419"/>
      <c r="AJ2034" s="419"/>
      <c r="AL2034" s="419"/>
      <c r="AM2034" s="419"/>
      <c r="AN2034" s="403"/>
      <c r="AO2034" s="419"/>
      <c r="AP2034" s="419"/>
      <c r="AQ2034" s="419"/>
      <c r="AR2034" s="419"/>
      <c r="AS2034" s="419"/>
      <c r="AT2034" s="419"/>
      <c r="AU2034" s="419"/>
      <c r="AV2034" s="419"/>
      <c r="AX2034" s="419"/>
      <c r="AY2034" s="419"/>
      <c r="AZ2034" s="419"/>
      <c r="BB2034" s="419"/>
      <c r="BC2034" s="419"/>
      <c r="BD2034" s="419"/>
      <c r="BF2034" s="419"/>
      <c r="BG2034" s="419"/>
      <c r="BH2034" s="419"/>
      <c r="BJ2034" s="419"/>
      <c r="BK2034" s="419"/>
      <c r="BL2034" s="419"/>
      <c r="BN2034" s="419"/>
      <c r="BO2034" s="419"/>
      <c r="BP2034" s="419"/>
      <c r="BR2034" s="419"/>
      <c r="BS2034" s="419"/>
      <c r="BT2034" s="419"/>
      <c r="BV2034" s="419"/>
      <c r="BW2034" s="419"/>
      <c r="BX2034" s="397"/>
      <c r="BZ2034" s="449"/>
      <c r="CB2034" s="419"/>
      <c r="CC2034" s="419"/>
      <c r="CD2034" s="419"/>
      <c r="CF2034" s="419"/>
      <c r="CG2034" s="419"/>
      <c r="CH2034" s="419"/>
    </row>
    <row r="2035" spans="3:86" ht="21" thickBot="1">
      <c r="C2035" s="425"/>
      <c r="P2035" s="431"/>
      <c r="R2035" s="419"/>
      <c r="S2035" s="446"/>
      <c r="T2035" s="419"/>
      <c r="V2035" s="196"/>
      <c r="W2035" s="419"/>
      <c r="X2035" s="419"/>
      <c r="Z2035" s="419"/>
      <c r="AA2035" s="419"/>
      <c r="AB2035" s="419"/>
      <c r="AD2035" s="419"/>
      <c r="AE2035" s="419"/>
      <c r="AF2035" s="419"/>
      <c r="AH2035" s="419"/>
      <c r="AI2035" s="419"/>
      <c r="AJ2035" s="419"/>
      <c r="AL2035" s="419"/>
      <c r="AM2035" s="419"/>
      <c r="AN2035" s="403"/>
      <c r="AO2035" s="419"/>
      <c r="AP2035" s="419"/>
      <c r="AQ2035" s="419"/>
      <c r="AR2035" s="419"/>
      <c r="AS2035" s="419"/>
      <c r="AT2035" s="419"/>
      <c r="AU2035" s="419"/>
      <c r="AV2035" s="419"/>
      <c r="AX2035" s="419"/>
      <c r="AY2035" s="419"/>
      <c r="AZ2035" s="419"/>
      <c r="BB2035" s="419"/>
      <c r="BC2035" s="419"/>
      <c r="BD2035" s="419"/>
      <c r="BF2035" s="419"/>
      <c r="BG2035" s="419"/>
      <c r="BH2035" s="419"/>
      <c r="BJ2035" s="419"/>
      <c r="BK2035" s="419"/>
      <c r="BL2035" s="419"/>
      <c r="BN2035" s="419"/>
      <c r="BO2035" s="419"/>
      <c r="BP2035" s="419"/>
      <c r="BR2035" s="419"/>
      <c r="BS2035" s="419"/>
      <c r="BT2035" s="419"/>
      <c r="BV2035" s="419"/>
      <c r="BW2035" s="419"/>
      <c r="BX2035" s="397"/>
      <c r="BZ2035" s="449"/>
      <c r="CB2035" s="419"/>
      <c r="CC2035" s="419"/>
      <c r="CD2035" s="419"/>
      <c r="CF2035" s="419"/>
      <c r="CG2035" s="419"/>
      <c r="CH2035" s="419"/>
    </row>
    <row r="2036" spans="3:86" ht="21" thickBot="1">
      <c r="C2036" s="425"/>
      <c r="P2036" s="431"/>
      <c r="R2036" s="419"/>
      <c r="S2036" s="446"/>
      <c r="T2036" s="419"/>
      <c r="V2036" s="196"/>
      <c r="W2036" s="419"/>
      <c r="X2036" s="419"/>
      <c r="Z2036" s="419"/>
      <c r="AA2036" s="419"/>
      <c r="AB2036" s="419"/>
      <c r="AD2036" s="419"/>
      <c r="AE2036" s="419"/>
      <c r="AF2036" s="419"/>
      <c r="AH2036" s="419"/>
      <c r="AI2036" s="419"/>
      <c r="AJ2036" s="419"/>
      <c r="AL2036" s="419"/>
      <c r="AM2036" s="419"/>
      <c r="AN2036" s="403"/>
      <c r="AO2036" s="419"/>
      <c r="AP2036" s="419"/>
      <c r="AQ2036" s="419"/>
      <c r="AR2036" s="419"/>
      <c r="AS2036" s="419"/>
      <c r="AT2036" s="419"/>
      <c r="AU2036" s="419"/>
      <c r="AV2036" s="419"/>
      <c r="AX2036" s="419"/>
      <c r="AY2036" s="419"/>
      <c r="AZ2036" s="419"/>
      <c r="BB2036" s="419"/>
      <c r="BC2036" s="419"/>
      <c r="BD2036" s="419"/>
      <c r="BF2036" s="419"/>
      <c r="BG2036" s="419"/>
      <c r="BH2036" s="419"/>
      <c r="BJ2036" s="419"/>
      <c r="BK2036" s="419"/>
      <c r="BL2036" s="419"/>
      <c r="BN2036" s="419"/>
      <c r="BO2036" s="419"/>
      <c r="BP2036" s="419"/>
      <c r="BR2036" s="419"/>
      <c r="BS2036" s="419"/>
      <c r="BT2036" s="419"/>
      <c r="BV2036" s="419"/>
      <c r="BW2036" s="419"/>
      <c r="BX2036" s="397"/>
      <c r="BZ2036" s="449"/>
      <c r="CB2036" s="419"/>
      <c r="CC2036" s="419"/>
      <c r="CD2036" s="419"/>
      <c r="CF2036" s="419"/>
      <c r="CG2036" s="419"/>
      <c r="CH2036" s="419"/>
    </row>
    <row r="2037" spans="3:86" ht="21" thickBot="1">
      <c r="C2037" s="425"/>
      <c r="P2037" s="431"/>
      <c r="R2037" s="419"/>
      <c r="S2037" s="446"/>
      <c r="T2037" s="419"/>
      <c r="V2037" s="196"/>
      <c r="W2037" s="419"/>
      <c r="X2037" s="419"/>
      <c r="Z2037" s="419"/>
      <c r="AA2037" s="419"/>
      <c r="AB2037" s="419"/>
      <c r="AD2037" s="419"/>
      <c r="AE2037" s="419"/>
      <c r="AF2037" s="419"/>
      <c r="AH2037" s="419"/>
      <c r="AI2037" s="419"/>
      <c r="AJ2037" s="419"/>
      <c r="AL2037" s="419"/>
      <c r="AM2037" s="419"/>
      <c r="AN2037" s="403"/>
      <c r="AO2037" s="419"/>
      <c r="AP2037" s="419"/>
      <c r="AQ2037" s="419"/>
      <c r="AR2037" s="419"/>
      <c r="AS2037" s="419"/>
      <c r="AT2037" s="419"/>
      <c r="AU2037" s="419"/>
      <c r="AV2037" s="419"/>
      <c r="AX2037" s="419"/>
      <c r="AY2037" s="419"/>
      <c r="AZ2037" s="419"/>
      <c r="BB2037" s="419"/>
      <c r="BC2037" s="419"/>
      <c r="BD2037" s="419"/>
      <c r="BF2037" s="419"/>
      <c r="BG2037" s="419"/>
      <c r="BH2037" s="419"/>
      <c r="BJ2037" s="419"/>
      <c r="BK2037" s="419"/>
      <c r="BL2037" s="419"/>
      <c r="BN2037" s="419"/>
      <c r="BO2037" s="419"/>
      <c r="BP2037" s="419"/>
      <c r="BR2037" s="419"/>
      <c r="BS2037" s="419"/>
      <c r="BT2037" s="419"/>
      <c r="BV2037" s="419"/>
      <c r="BW2037" s="419"/>
      <c r="BX2037" s="397"/>
      <c r="BZ2037" s="449"/>
      <c r="CB2037" s="419"/>
      <c r="CC2037" s="419"/>
      <c r="CD2037" s="419"/>
      <c r="CF2037" s="419"/>
      <c r="CG2037" s="419"/>
      <c r="CH2037" s="419"/>
    </row>
    <row r="2038" spans="3:86" ht="21" thickBot="1">
      <c r="C2038" s="425"/>
      <c r="P2038" s="431"/>
      <c r="R2038" s="419"/>
      <c r="S2038" s="446"/>
      <c r="T2038" s="419"/>
      <c r="V2038" s="196"/>
      <c r="W2038" s="419"/>
      <c r="X2038" s="419"/>
      <c r="Z2038" s="419"/>
      <c r="AA2038" s="419"/>
      <c r="AB2038" s="419"/>
      <c r="AD2038" s="419"/>
      <c r="AE2038" s="419"/>
      <c r="AF2038" s="419"/>
      <c r="AH2038" s="419"/>
      <c r="AI2038" s="419"/>
      <c r="AJ2038" s="419"/>
      <c r="AL2038" s="419"/>
      <c r="AM2038" s="419"/>
      <c r="AN2038" s="403"/>
      <c r="AO2038" s="419"/>
      <c r="AP2038" s="419"/>
      <c r="AQ2038" s="419"/>
      <c r="AR2038" s="419"/>
      <c r="AS2038" s="419"/>
      <c r="AT2038" s="419"/>
      <c r="AU2038" s="419"/>
      <c r="AV2038" s="419"/>
      <c r="AX2038" s="419"/>
      <c r="AY2038" s="419"/>
      <c r="AZ2038" s="419"/>
      <c r="BB2038" s="419"/>
      <c r="BC2038" s="419"/>
      <c r="BD2038" s="419"/>
      <c r="BF2038" s="419"/>
      <c r="BG2038" s="419"/>
      <c r="BH2038" s="419"/>
      <c r="BJ2038" s="419"/>
      <c r="BK2038" s="419"/>
      <c r="BL2038" s="419"/>
      <c r="BN2038" s="419"/>
      <c r="BO2038" s="419"/>
      <c r="BP2038" s="419"/>
      <c r="BR2038" s="419"/>
      <c r="BS2038" s="419"/>
      <c r="BT2038" s="419"/>
      <c r="BV2038" s="419"/>
      <c r="BW2038" s="419"/>
      <c r="BX2038" s="397"/>
      <c r="BZ2038" s="449"/>
      <c r="CB2038" s="419"/>
      <c r="CC2038" s="419"/>
      <c r="CD2038" s="419"/>
      <c r="CF2038" s="419"/>
      <c r="CG2038" s="419"/>
      <c r="CH2038" s="419"/>
    </row>
    <row r="2039" spans="3:86" ht="21" thickBot="1">
      <c r="C2039" s="425"/>
      <c r="P2039" s="431"/>
      <c r="R2039" s="419"/>
      <c r="S2039" s="446"/>
      <c r="T2039" s="419"/>
      <c r="V2039" s="196"/>
      <c r="W2039" s="419"/>
      <c r="X2039" s="419"/>
      <c r="Z2039" s="419"/>
      <c r="AA2039" s="419"/>
      <c r="AB2039" s="419"/>
      <c r="AD2039" s="419"/>
      <c r="AE2039" s="419"/>
      <c r="AF2039" s="419"/>
      <c r="AH2039" s="419"/>
      <c r="AI2039" s="419"/>
      <c r="AJ2039" s="419"/>
      <c r="AL2039" s="419"/>
      <c r="AM2039" s="419"/>
      <c r="AN2039" s="403"/>
      <c r="AO2039" s="419"/>
      <c r="AP2039" s="419"/>
      <c r="AQ2039" s="419"/>
      <c r="AR2039" s="419"/>
      <c r="AS2039" s="419"/>
      <c r="AT2039" s="419"/>
      <c r="AU2039" s="419"/>
      <c r="AV2039" s="419"/>
      <c r="AX2039" s="419"/>
      <c r="AY2039" s="419"/>
      <c r="AZ2039" s="419"/>
      <c r="BB2039" s="419"/>
      <c r="BC2039" s="419"/>
      <c r="BD2039" s="419"/>
      <c r="BF2039" s="419"/>
      <c r="BG2039" s="419"/>
      <c r="BH2039" s="419"/>
      <c r="BJ2039" s="419"/>
      <c r="BK2039" s="419"/>
      <c r="BL2039" s="419"/>
      <c r="BN2039" s="419"/>
      <c r="BO2039" s="419"/>
      <c r="BP2039" s="419"/>
      <c r="BR2039" s="419"/>
      <c r="BS2039" s="419"/>
      <c r="BT2039" s="419"/>
      <c r="BV2039" s="419"/>
      <c r="BW2039" s="419"/>
      <c r="BX2039" s="397"/>
      <c r="BZ2039" s="449"/>
      <c r="CB2039" s="419"/>
      <c r="CC2039" s="419"/>
      <c r="CD2039" s="419"/>
      <c r="CF2039" s="419"/>
      <c r="CG2039" s="419"/>
      <c r="CH2039" s="419"/>
    </row>
    <row r="2040" spans="3:86" ht="21" thickBot="1">
      <c r="C2040" s="425"/>
      <c r="P2040" s="431"/>
      <c r="R2040" s="419"/>
      <c r="S2040" s="446"/>
      <c r="T2040" s="419"/>
      <c r="V2040" s="196"/>
      <c r="W2040" s="419"/>
      <c r="X2040" s="419"/>
      <c r="Z2040" s="419"/>
      <c r="AA2040" s="419"/>
      <c r="AB2040" s="419"/>
      <c r="AD2040" s="419"/>
      <c r="AE2040" s="419"/>
      <c r="AF2040" s="419"/>
      <c r="AH2040" s="419"/>
      <c r="AI2040" s="419"/>
      <c r="AJ2040" s="419"/>
      <c r="AL2040" s="419"/>
      <c r="AM2040" s="419"/>
      <c r="AN2040" s="403"/>
      <c r="AO2040" s="419"/>
      <c r="AP2040" s="419"/>
      <c r="AQ2040" s="419"/>
      <c r="AR2040" s="419"/>
      <c r="AS2040" s="419"/>
      <c r="AT2040" s="419"/>
      <c r="AU2040" s="419"/>
      <c r="AV2040" s="419"/>
      <c r="AX2040" s="419"/>
      <c r="AY2040" s="419"/>
      <c r="AZ2040" s="419"/>
      <c r="BB2040" s="419"/>
      <c r="BC2040" s="419"/>
      <c r="BD2040" s="419"/>
      <c r="BF2040" s="419"/>
      <c r="BG2040" s="419"/>
      <c r="BH2040" s="419"/>
      <c r="BJ2040" s="419"/>
      <c r="BK2040" s="419"/>
      <c r="BL2040" s="419"/>
      <c r="BN2040" s="419"/>
      <c r="BO2040" s="419"/>
      <c r="BP2040" s="419"/>
      <c r="BR2040" s="419"/>
      <c r="BS2040" s="419"/>
      <c r="BT2040" s="419"/>
      <c r="BV2040" s="419"/>
      <c r="BW2040" s="419"/>
      <c r="BX2040" s="397"/>
      <c r="BZ2040" s="449"/>
      <c r="CB2040" s="419"/>
      <c r="CC2040" s="419"/>
      <c r="CD2040" s="419"/>
      <c r="CF2040" s="419"/>
      <c r="CG2040" s="419"/>
      <c r="CH2040" s="419"/>
    </row>
    <row r="2041" spans="3:86" ht="21" thickBot="1">
      <c r="C2041" s="425"/>
      <c r="P2041" s="431"/>
      <c r="R2041" s="419"/>
      <c r="S2041" s="446"/>
      <c r="T2041" s="419"/>
      <c r="V2041" s="196"/>
      <c r="W2041" s="419"/>
      <c r="X2041" s="419"/>
      <c r="Z2041" s="419"/>
      <c r="AA2041" s="419"/>
      <c r="AB2041" s="419"/>
      <c r="AD2041" s="419"/>
      <c r="AE2041" s="419"/>
      <c r="AF2041" s="419"/>
      <c r="AH2041" s="419"/>
      <c r="AI2041" s="419"/>
      <c r="AJ2041" s="419"/>
      <c r="AL2041" s="419"/>
      <c r="AM2041" s="419"/>
      <c r="AN2041" s="403"/>
      <c r="AO2041" s="419"/>
      <c r="AP2041" s="419"/>
      <c r="AQ2041" s="419"/>
      <c r="AR2041" s="419"/>
      <c r="AS2041" s="419"/>
      <c r="AT2041" s="419"/>
      <c r="AU2041" s="419"/>
      <c r="AV2041" s="419"/>
      <c r="AX2041" s="419"/>
      <c r="AY2041" s="419"/>
      <c r="AZ2041" s="419"/>
      <c r="BB2041" s="419"/>
      <c r="BC2041" s="419"/>
      <c r="BD2041" s="419"/>
      <c r="BF2041" s="419"/>
      <c r="BG2041" s="419"/>
      <c r="BH2041" s="419"/>
      <c r="BJ2041" s="419"/>
      <c r="BK2041" s="419"/>
      <c r="BL2041" s="419"/>
      <c r="BN2041" s="419"/>
      <c r="BO2041" s="419"/>
      <c r="BP2041" s="419"/>
      <c r="BR2041" s="419"/>
      <c r="BS2041" s="419"/>
      <c r="BT2041" s="419"/>
      <c r="BV2041" s="419"/>
      <c r="BW2041" s="419"/>
      <c r="BX2041" s="397"/>
      <c r="BZ2041" s="449"/>
      <c r="CB2041" s="419"/>
      <c r="CC2041" s="419"/>
      <c r="CD2041" s="419"/>
      <c r="CF2041" s="419"/>
      <c r="CG2041" s="419"/>
      <c r="CH2041" s="419"/>
    </row>
    <row r="2042" spans="3:86" ht="21" thickBot="1">
      <c r="C2042" s="425"/>
      <c r="P2042" s="431"/>
      <c r="R2042" s="419"/>
      <c r="S2042" s="446"/>
      <c r="T2042" s="419"/>
      <c r="V2042" s="196"/>
      <c r="W2042" s="419"/>
      <c r="X2042" s="419"/>
      <c r="Z2042" s="419"/>
      <c r="AA2042" s="419"/>
      <c r="AB2042" s="419"/>
      <c r="AD2042" s="419"/>
      <c r="AE2042" s="419"/>
      <c r="AF2042" s="419"/>
      <c r="AH2042" s="419"/>
      <c r="AI2042" s="419"/>
      <c r="AJ2042" s="419"/>
      <c r="AL2042" s="419"/>
      <c r="AM2042" s="419"/>
      <c r="AN2042" s="403"/>
      <c r="AO2042" s="419"/>
      <c r="AP2042" s="419"/>
      <c r="AQ2042" s="419"/>
      <c r="AR2042" s="419"/>
      <c r="AS2042" s="419"/>
      <c r="AT2042" s="419"/>
      <c r="AU2042" s="419"/>
      <c r="AV2042" s="419"/>
      <c r="AX2042" s="419"/>
      <c r="AY2042" s="419"/>
      <c r="AZ2042" s="419"/>
      <c r="BB2042" s="419"/>
      <c r="BC2042" s="419"/>
      <c r="BD2042" s="419"/>
      <c r="BF2042" s="419"/>
      <c r="BG2042" s="419"/>
      <c r="BH2042" s="419"/>
      <c r="BJ2042" s="419"/>
      <c r="BK2042" s="419"/>
      <c r="BL2042" s="419"/>
      <c r="BN2042" s="419"/>
      <c r="BO2042" s="419"/>
      <c r="BP2042" s="419"/>
      <c r="BR2042" s="419"/>
      <c r="BS2042" s="419"/>
      <c r="BT2042" s="419"/>
      <c r="BV2042" s="419"/>
      <c r="BW2042" s="419"/>
      <c r="BX2042" s="397"/>
      <c r="BZ2042" s="449"/>
      <c r="CB2042" s="419"/>
      <c r="CC2042" s="419"/>
      <c r="CD2042" s="419"/>
      <c r="CF2042" s="419"/>
      <c r="CG2042" s="419"/>
      <c r="CH2042" s="419"/>
    </row>
    <row r="2043" spans="3:86" ht="21" thickBot="1">
      <c r="C2043" s="425"/>
      <c r="P2043" s="431"/>
      <c r="R2043" s="419"/>
      <c r="S2043" s="446"/>
      <c r="T2043" s="419"/>
      <c r="V2043" s="196"/>
      <c r="W2043" s="419"/>
      <c r="X2043" s="419"/>
      <c r="Z2043" s="419"/>
      <c r="AA2043" s="419"/>
      <c r="AB2043" s="419"/>
      <c r="AD2043" s="419"/>
      <c r="AE2043" s="419"/>
      <c r="AF2043" s="419"/>
      <c r="AH2043" s="419"/>
      <c r="AI2043" s="419"/>
      <c r="AJ2043" s="419"/>
      <c r="AL2043" s="419"/>
      <c r="AM2043" s="419"/>
      <c r="AN2043" s="403"/>
      <c r="AO2043" s="419"/>
      <c r="AP2043" s="419"/>
      <c r="AQ2043" s="419"/>
      <c r="AR2043" s="419"/>
      <c r="AS2043" s="419"/>
      <c r="AT2043" s="419"/>
      <c r="AU2043" s="419"/>
      <c r="AV2043" s="419"/>
      <c r="AX2043" s="419"/>
      <c r="AY2043" s="419"/>
      <c r="AZ2043" s="419"/>
      <c r="BB2043" s="419"/>
      <c r="BC2043" s="419"/>
      <c r="BD2043" s="419"/>
      <c r="BF2043" s="419"/>
      <c r="BG2043" s="419"/>
      <c r="BH2043" s="419"/>
      <c r="BJ2043" s="419"/>
      <c r="BK2043" s="419"/>
      <c r="BL2043" s="419"/>
      <c r="BN2043" s="419"/>
      <c r="BO2043" s="419"/>
      <c r="BP2043" s="419"/>
      <c r="BR2043" s="419"/>
      <c r="BS2043" s="419"/>
      <c r="BT2043" s="419"/>
      <c r="BV2043" s="419"/>
      <c r="BW2043" s="419"/>
      <c r="BX2043" s="397"/>
      <c r="BZ2043" s="449"/>
      <c r="CB2043" s="419"/>
      <c r="CC2043" s="419"/>
      <c r="CD2043" s="419"/>
      <c r="CF2043" s="419"/>
      <c r="CG2043" s="419"/>
      <c r="CH2043" s="419"/>
    </row>
    <row r="2044" spans="3:86" ht="21" thickBot="1">
      <c r="C2044" s="425"/>
      <c r="P2044" s="431"/>
      <c r="R2044" s="419"/>
      <c r="S2044" s="446"/>
      <c r="T2044" s="419"/>
      <c r="V2044" s="196"/>
      <c r="W2044" s="419"/>
      <c r="X2044" s="419"/>
      <c r="Z2044" s="419"/>
      <c r="AA2044" s="419"/>
      <c r="AB2044" s="419"/>
      <c r="AD2044" s="419"/>
      <c r="AE2044" s="419"/>
      <c r="AF2044" s="419"/>
      <c r="AH2044" s="419"/>
      <c r="AI2044" s="419"/>
      <c r="AJ2044" s="419"/>
      <c r="AL2044" s="419"/>
      <c r="AM2044" s="419"/>
      <c r="AN2044" s="403"/>
      <c r="AO2044" s="419"/>
      <c r="AP2044" s="419"/>
      <c r="AQ2044" s="419"/>
      <c r="AR2044" s="419"/>
      <c r="AS2044" s="419"/>
      <c r="AT2044" s="419"/>
      <c r="AU2044" s="419"/>
      <c r="AV2044" s="419"/>
      <c r="AX2044" s="419"/>
      <c r="AY2044" s="419"/>
      <c r="AZ2044" s="419"/>
      <c r="BB2044" s="419"/>
      <c r="BC2044" s="419"/>
      <c r="BD2044" s="419"/>
      <c r="BF2044" s="419"/>
      <c r="BG2044" s="419"/>
      <c r="BH2044" s="419"/>
      <c r="BJ2044" s="419"/>
      <c r="BK2044" s="419"/>
      <c r="BL2044" s="419"/>
      <c r="BN2044" s="419"/>
      <c r="BO2044" s="419"/>
      <c r="BP2044" s="419"/>
      <c r="BR2044" s="419"/>
      <c r="BS2044" s="419"/>
      <c r="BT2044" s="419"/>
      <c r="BV2044" s="419"/>
      <c r="BW2044" s="419"/>
      <c r="BX2044" s="397"/>
      <c r="BZ2044" s="449"/>
      <c r="CB2044" s="419"/>
      <c r="CC2044" s="419"/>
      <c r="CD2044" s="419"/>
      <c r="CF2044" s="419"/>
      <c r="CG2044" s="419"/>
      <c r="CH2044" s="419"/>
    </row>
    <row r="2045" spans="3:86" ht="21" thickBot="1">
      <c r="C2045" s="425"/>
      <c r="P2045" s="431"/>
      <c r="R2045" s="419"/>
      <c r="S2045" s="446"/>
      <c r="T2045" s="419"/>
      <c r="V2045" s="196"/>
      <c r="W2045" s="419"/>
      <c r="X2045" s="419"/>
      <c r="Z2045" s="419"/>
      <c r="AA2045" s="419"/>
      <c r="AB2045" s="419"/>
      <c r="AD2045" s="419"/>
      <c r="AE2045" s="419"/>
      <c r="AF2045" s="419"/>
      <c r="AH2045" s="419"/>
      <c r="AI2045" s="419"/>
      <c r="AJ2045" s="419"/>
      <c r="AL2045" s="419"/>
      <c r="AM2045" s="419"/>
      <c r="AN2045" s="403"/>
      <c r="AO2045" s="419"/>
      <c r="AP2045" s="419"/>
      <c r="AQ2045" s="419"/>
      <c r="AR2045" s="419"/>
      <c r="AS2045" s="419"/>
      <c r="AT2045" s="419"/>
      <c r="AU2045" s="419"/>
      <c r="AV2045" s="419"/>
      <c r="AX2045" s="419"/>
      <c r="AY2045" s="419"/>
      <c r="AZ2045" s="419"/>
      <c r="BB2045" s="419"/>
      <c r="BC2045" s="419"/>
      <c r="BD2045" s="419"/>
      <c r="BF2045" s="419"/>
      <c r="BG2045" s="419"/>
      <c r="BH2045" s="419"/>
      <c r="BJ2045" s="419"/>
      <c r="BK2045" s="419"/>
      <c r="BL2045" s="419"/>
      <c r="BN2045" s="419"/>
      <c r="BO2045" s="419"/>
      <c r="BP2045" s="419"/>
      <c r="BR2045" s="419"/>
      <c r="BS2045" s="419"/>
      <c r="BT2045" s="419"/>
      <c r="BV2045" s="419"/>
      <c r="BW2045" s="419"/>
      <c r="BX2045" s="397"/>
      <c r="BZ2045" s="449"/>
      <c r="CB2045" s="419"/>
      <c r="CC2045" s="419"/>
      <c r="CD2045" s="419"/>
      <c r="CF2045" s="419"/>
      <c r="CG2045" s="419"/>
      <c r="CH2045" s="419"/>
    </row>
    <row r="2046" spans="3:86" ht="21" thickBot="1">
      <c r="C2046" s="425"/>
      <c r="P2046" s="431"/>
      <c r="R2046" s="419"/>
      <c r="S2046" s="446"/>
      <c r="T2046" s="419"/>
      <c r="V2046" s="196"/>
      <c r="W2046" s="419"/>
      <c r="X2046" s="419"/>
      <c r="Z2046" s="419"/>
      <c r="AA2046" s="419"/>
      <c r="AB2046" s="419"/>
      <c r="AD2046" s="419"/>
      <c r="AE2046" s="419"/>
      <c r="AF2046" s="419"/>
      <c r="AH2046" s="419"/>
      <c r="AI2046" s="419"/>
      <c r="AJ2046" s="419"/>
      <c r="AL2046" s="419"/>
      <c r="AM2046" s="419"/>
      <c r="AN2046" s="403"/>
      <c r="AO2046" s="419"/>
      <c r="AP2046" s="419"/>
      <c r="AQ2046" s="419"/>
      <c r="AR2046" s="419"/>
      <c r="AS2046" s="419"/>
      <c r="AT2046" s="419"/>
      <c r="AU2046" s="419"/>
      <c r="AV2046" s="419"/>
      <c r="AX2046" s="419"/>
      <c r="AY2046" s="419"/>
      <c r="AZ2046" s="419"/>
      <c r="BB2046" s="419"/>
      <c r="BC2046" s="419"/>
      <c r="BD2046" s="419"/>
      <c r="BF2046" s="419"/>
      <c r="BG2046" s="419"/>
      <c r="BH2046" s="419"/>
      <c r="BJ2046" s="419"/>
      <c r="BK2046" s="419"/>
      <c r="BL2046" s="419"/>
      <c r="BN2046" s="419"/>
      <c r="BO2046" s="419"/>
      <c r="BP2046" s="419"/>
      <c r="BR2046" s="419"/>
      <c r="BS2046" s="419"/>
      <c r="BT2046" s="419"/>
      <c r="BV2046" s="419"/>
      <c r="BW2046" s="419"/>
      <c r="BX2046" s="397"/>
      <c r="BZ2046" s="449"/>
      <c r="CB2046" s="419"/>
      <c r="CC2046" s="419"/>
      <c r="CD2046" s="419"/>
      <c r="CF2046" s="419"/>
      <c r="CG2046" s="419"/>
      <c r="CH2046" s="419"/>
    </row>
    <row r="2047" spans="3:86" ht="21" thickBot="1">
      <c r="C2047" s="425"/>
      <c r="P2047" s="431"/>
      <c r="R2047" s="419"/>
      <c r="S2047" s="446"/>
      <c r="T2047" s="419"/>
      <c r="V2047" s="196"/>
      <c r="W2047" s="419"/>
      <c r="X2047" s="419"/>
      <c r="Z2047" s="419"/>
      <c r="AA2047" s="419"/>
      <c r="AB2047" s="419"/>
      <c r="AD2047" s="419"/>
      <c r="AE2047" s="419"/>
      <c r="AF2047" s="419"/>
      <c r="AH2047" s="419"/>
      <c r="AI2047" s="419"/>
      <c r="AJ2047" s="419"/>
      <c r="AL2047" s="419"/>
      <c r="AM2047" s="419"/>
      <c r="AN2047" s="403"/>
      <c r="AO2047" s="419"/>
      <c r="AP2047" s="419"/>
      <c r="AQ2047" s="419"/>
      <c r="AR2047" s="419"/>
      <c r="AS2047" s="419"/>
      <c r="AT2047" s="419"/>
      <c r="AU2047" s="419"/>
      <c r="AV2047" s="419"/>
      <c r="AX2047" s="419"/>
      <c r="AY2047" s="419"/>
      <c r="AZ2047" s="419"/>
      <c r="BB2047" s="419"/>
      <c r="BC2047" s="419"/>
      <c r="BD2047" s="419"/>
      <c r="BF2047" s="419"/>
      <c r="BG2047" s="419"/>
      <c r="BH2047" s="419"/>
      <c r="BJ2047" s="419"/>
      <c r="BK2047" s="419"/>
      <c r="BL2047" s="419"/>
      <c r="BN2047" s="419"/>
      <c r="BO2047" s="419"/>
      <c r="BP2047" s="419"/>
      <c r="BR2047" s="419"/>
      <c r="BS2047" s="419"/>
      <c r="BT2047" s="419"/>
      <c r="BV2047" s="419"/>
      <c r="BW2047" s="419"/>
      <c r="BX2047" s="397"/>
      <c r="BZ2047" s="449"/>
      <c r="CB2047" s="419"/>
      <c r="CC2047" s="419"/>
      <c r="CD2047" s="419"/>
      <c r="CF2047" s="419"/>
      <c r="CG2047" s="419"/>
      <c r="CH2047" s="419"/>
    </row>
    <row r="2048" spans="3:86" ht="21" thickBot="1">
      <c r="C2048" s="425"/>
      <c r="P2048" s="431"/>
      <c r="R2048" s="419"/>
      <c r="S2048" s="446"/>
      <c r="T2048" s="419"/>
      <c r="V2048" s="196"/>
      <c r="W2048" s="419"/>
      <c r="X2048" s="419"/>
      <c r="Z2048" s="419"/>
      <c r="AA2048" s="419"/>
      <c r="AB2048" s="419"/>
      <c r="AD2048" s="419"/>
      <c r="AE2048" s="419"/>
      <c r="AF2048" s="419"/>
      <c r="AH2048" s="419"/>
      <c r="AI2048" s="419"/>
      <c r="AJ2048" s="419"/>
      <c r="AL2048" s="419"/>
      <c r="AM2048" s="419"/>
      <c r="AN2048" s="403"/>
      <c r="AO2048" s="419"/>
      <c r="AP2048" s="419"/>
      <c r="AQ2048" s="419"/>
      <c r="AR2048" s="419"/>
      <c r="AS2048" s="419"/>
      <c r="AT2048" s="419"/>
      <c r="AU2048" s="419"/>
      <c r="AV2048" s="419"/>
      <c r="AX2048" s="419"/>
      <c r="AY2048" s="419"/>
      <c r="AZ2048" s="419"/>
      <c r="BB2048" s="419"/>
      <c r="BC2048" s="419"/>
      <c r="BD2048" s="419"/>
      <c r="BF2048" s="419"/>
      <c r="BG2048" s="419"/>
      <c r="BH2048" s="419"/>
      <c r="BJ2048" s="419"/>
      <c r="BK2048" s="419"/>
      <c r="BL2048" s="419"/>
      <c r="BN2048" s="419"/>
      <c r="BO2048" s="419"/>
      <c r="BP2048" s="419"/>
      <c r="BR2048" s="419"/>
      <c r="BS2048" s="419"/>
      <c r="BT2048" s="419"/>
      <c r="BV2048" s="419"/>
      <c r="BW2048" s="419"/>
      <c r="BX2048" s="397"/>
      <c r="BZ2048" s="449"/>
      <c r="CB2048" s="419"/>
      <c r="CC2048" s="419"/>
      <c r="CD2048" s="419"/>
      <c r="CF2048" s="419"/>
      <c r="CG2048" s="419"/>
      <c r="CH2048" s="419"/>
    </row>
    <row r="2049" spans="3:86" ht="21" thickBot="1">
      <c r="C2049" s="425"/>
      <c r="P2049" s="431"/>
      <c r="R2049" s="419"/>
      <c r="S2049" s="446"/>
      <c r="T2049" s="419"/>
      <c r="V2049" s="196"/>
      <c r="W2049" s="419"/>
      <c r="X2049" s="419"/>
      <c r="Z2049" s="419"/>
      <c r="AA2049" s="419"/>
      <c r="AB2049" s="419"/>
      <c r="AD2049" s="419"/>
      <c r="AE2049" s="419"/>
      <c r="AF2049" s="419"/>
      <c r="AH2049" s="419"/>
      <c r="AI2049" s="419"/>
      <c r="AJ2049" s="419"/>
      <c r="AL2049" s="419"/>
      <c r="AM2049" s="419"/>
      <c r="AN2049" s="403"/>
      <c r="AO2049" s="419"/>
      <c r="AP2049" s="419"/>
      <c r="AQ2049" s="419"/>
      <c r="AR2049" s="419"/>
      <c r="AS2049" s="419"/>
      <c r="AT2049" s="419"/>
      <c r="AU2049" s="419"/>
      <c r="AV2049" s="419"/>
      <c r="AX2049" s="419"/>
      <c r="AY2049" s="419"/>
      <c r="AZ2049" s="419"/>
      <c r="BB2049" s="419"/>
      <c r="BC2049" s="419"/>
      <c r="BD2049" s="419"/>
      <c r="BF2049" s="419"/>
      <c r="BG2049" s="419"/>
      <c r="BH2049" s="419"/>
      <c r="BJ2049" s="419"/>
      <c r="BK2049" s="419"/>
      <c r="BL2049" s="419"/>
      <c r="BN2049" s="419"/>
      <c r="BO2049" s="419"/>
      <c r="BP2049" s="419"/>
      <c r="BR2049" s="419"/>
      <c r="BS2049" s="419"/>
      <c r="BT2049" s="419"/>
      <c r="BV2049" s="419"/>
      <c r="BW2049" s="419"/>
      <c r="BX2049" s="397"/>
      <c r="BZ2049" s="449"/>
      <c r="CB2049" s="419"/>
      <c r="CC2049" s="419"/>
      <c r="CD2049" s="419"/>
      <c r="CF2049" s="419"/>
      <c r="CG2049" s="419"/>
      <c r="CH2049" s="419"/>
    </row>
    <row r="2050" spans="3:86" ht="21" thickBot="1">
      <c r="C2050" s="425"/>
      <c r="P2050" s="431"/>
      <c r="R2050" s="419"/>
      <c r="S2050" s="446"/>
      <c r="T2050" s="419"/>
      <c r="V2050" s="196"/>
      <c r="W2050" s="419"/>
      <c r="X2050" s="419"/>
      <c r="Z2050" s="419"/>
      <c r="AA2050" s="419"/>
      <c r="AB2050" s="419"/>
      <c r="AD2050" s="419"/>
      <c r="AE2050" s="419"/>
      <c r="AF2050" s="419"/>
      <c r="AH2050" s="419"/>
      <c r="AI2050" s="419"/>
      <c r="AJ2050" s="419"/>
      <c r="AL2050" s="419"/>
      <c r="AM2050" s="419"/>
      <c r="AN2050" s="403"/>
      <c r="AO2050" s="419"/>
      <c r="AP2050" s="419"/>
      <c r="AQ2050" s="419"/>
      <c r="AR2050" s="419"/>
      <c r="AS2050" s="419"/>
      <c r="AT2050" s="419"/>
      <c r="AU2050" s="419"/>
      <c r="AV2050" s="419"/>
      <c r="AX2050" s="419"/>
      <c r="AY2050" s="419"/>
      <c r="AZ2050" s="419"/>
      <c r="BB2050" s="419"/>
      <c r="BC2050" s="419"/>
      <c r="BD2050" s="419"/>
      <c r="BF2050" s="419"/>
      <c r="BG2050" s="419"/>
      <c r="BH2050" s="419"/>
      <c r="BJ2050" s="419"/>
      <c r="BK2050" s="419"/>
      <c r="BL2050" s="419"/>
      <c r="BN2050" s="419"/>
      <c r="BO2050" s="419"/>
      <c r="BP2050" s="419"/>
      <c r="BR2050" s="419"/>
      <c r="BS2050" s="419"/>
      <c r="BT2050" s="419"/>
      <c r="BV2050" s="419"/>
      <c r="BW2050" s="419"/>
      <c r="BX2050" s="397"/>
      <c r="BZ2050" s="449"/>
      <c r="CB2050" s="419"/>
      <c r="CC2050" s="419"/>
      <c r="CD2050" s="419"/>
      <c r="CF2050" s="419"/>
      <c r="CG2050" s="419"/>
      <c r="CH2050" s="419"/>
    </row>
    <row r="2051" spans="3:86" ht="21" thickBot="1">
      <c r="C2051" s="425"/>
      <c r="P2051" s="431"/>
      <c r="R2051" s="419"/>
      <c r="S2051" s="446"/>
      <c r="T2051" s="419"/>
      <c r="V2051" s="196"/>
      <c r="W2051" s="419"/>
      <c r="X2051" s="419"/>
      <c r="Z2051" s="419"/>
      <c r="AA2051" s="419"/>
      <c r="AB2051" s="419"/>
      <c r="AD2051" s="419"/>
      <c r="AE2051" s="419"/>
      <c r="AF2051" s="419"/>
      <c r="AH2051" s="419"/>
      <c r="AI2051" s="419"/>
      <c r="AJ2051" s="419"/>
      <c r="AL2051" s="419"/>
      <c r="AM2051" s="419"/>
      <c r="AN2051" s="403"/>
      <c r="AO2051" s="419"/>
      <c r="AP2051" s="419"/>
      <c r="AQ2051" s="419"/>
      <c r="AR2051" s="419"/>
      <c r="AS2051" s="419"/>
      <c r="AT2051" s="419"/>
      <c r="AU2051" s="419"/>
      <c r="AV2051" s="419"/>
      <c r="AX2051" s="419"/>
      <c r="AY2051" s="419"/>
      <c r="AZ2051" s="419"/>
      <c r="BB2051" s="419"/>
      <c r="BC2051" s="419"/>
      <c r="BD2051" s="419"/>
      <c r="BF2051" s="419"/>
      <c r="BG2051" s="419"/>
      <c r="BH2051" s="419"/>
      <c r="BJ2051" s="419"/>
      <c r="BK2051" s="419"/>
      <c r="BL2051" s="419"/>
      <c r="BN2051" s="419"/>
      <c r="BO2051" s="419"/>
      <c r="BP2051" s="419"/>
      <c r="BR2051" s="419"/>
      <c r="BS2051" s="419"/>
      <c r="BT2051" s="419"/>
      <c r="BV2051" s="419"/>
      <c r="BW2051" s="419"/>
      <c r="BX2051" s="397"/>
      <c r="BZ2051" s="449"/>
      <c r="CB2051" s="419"/>
      <c r="CC2051" s="419"/>
      <c r="CD2051" s="419"/>
      <c r="CF2051" s="419"/>
      <c r="CG2051" s="419"/>
      <c r="CH2051" s="419"/>
    </row>
    <row r="2052" spans="3:86" ht="21" thickBot="1">
      <c r="C2052" s="425"/>
      <c r="P2052" s="431"/>
      <c r="R2052" s="419"/>
      <c r="S2052" s="446"/>
      <c r="T2052" s="419"/>
      <c r="V2052" s="196"/>
      <c r="W2052" s="419"/>
      <c r="X2052" s="419"/>
      <c r="Z2052" s="419"/>
      <c r="AA2052" s="419"/>
      <c r="AB2052" s="419"/>
      <c r="AD2052" s="419"/>
      <c r="AE2052" s="419"/>
      <c r="AF2052" s="419"/>
      <c r="AH2052" s="419"/>
      <c r="AI2052" s="419"/>
      <c r="AJ2052" s="419"/>
      <c r="AL2052" s="419"/>
      <c r="AM2052" s="419"/>
      <c r="AN2052" s="403"/>
      <c r="AO2052" s="419"/>
      <c r="AP2052" s="419"/>
      <c r="AQ2052" s="419"/>
      <c r="AR2052" s="419"/>
      <c r="AS2052" s="419"/>
      <c r="AT2052" s="419"/>
      <c r="AU2052" s="419"/>
      <c r="AV2052" s="419"/>
      <c r="AX2052" s="419"/>
      <c r="AY2052" s="419"/>
      <c r="AZ2052" s="419"/>
      <c r="BB2052" s="419"/>
      <c r="BC2052" s="419"/>
      <c r="BD2052" s="419"/>
      <c r="BF2052" s="419"/>
      <c r="BG2052" s="419"/>
      <c r="BH2052" s="419"/>
      <c r="BJ2052" s="419"/>
      <c r="BK2052" s="419"/>
      <c r="BL2052" s="419"/>
      <c r="BN2052" s="419"/>
      <c r="BO2052" s="419"/>
      <c r="BP2052" s="419"/>
      <c r="BR2052" s="419"/>
      <c r="BS2052" s="419"/>
      <c r="BT2052" s="419"/>
      <c r="BV2052" s="419"/>
      <c r="BW2052" s="419"/>
      <c r="BX2052" s="397"/>
      <c r="BZ2052" s="449"/>
      <c r="CB2052" s="419"/>
      <c r="CC2052" s="419"/>
      <c r="CD2052" s="419"/>
      <c r="CF2052" s="419"/>
      <c r="CG2052" s="419"/>
      <c r="CH2052" s="419"/>
    </row>
    <row r="2053" spans="3:86" ht="21" thickBot="1">
      <c r="C2053" s="425"/>
      <c r="P2053" s="431"/>
      <c r="R2053" s="419"/>
      <c r="S2053" s="446"/>
      <c r="T2053" s="419"/>
      <c r="V2053" s="196"/>
      <c r="W2053" s="419"/>
      <c r="X2053" s="419"/>
      <c r="Z2053" s="419"/>
      <c r="AA2053" s="419"/>
      <c r="AB2053" s="419"/>
      <c r="AD2053" s="419"/>
      <c r="AE2053" s="419"/>
      <c r="AF2053" s="419"/>
      <c r="AH2053" s="419"/>
      <c r="AI2053" s="419"/>
      <c r="AJ2053" s="419"/>
      <c r="AL2053" s="419"/>
      <c r="AM2053" s="419"/>
      <c r="AN2053" s="403"/>
      <c r="AO2053" s="419"/>
      <c r="AP2053" s="419"/>
      <c r="AQ2053" s="419"/>
      <c r="AR2053" s="419"/>
      <c r="AS2053" s="419"/>
      <c r="AT2053" s="419"/>
      <c r="AU2053" s="419"/>
      <c r="AV2053" s="419"/>
      <c r="AX2053" s="419"/>
      <c r="AY2053" s="419"/>
      <c r="AZ2053" s="419"/>
      <c r="BB2053" s="419"/>
      <c r="BC2053" s="419"/>
      <c r="BD2053" s="419"/>
      <c r="BF2053" s="419"/>
      <c r="BG2053" s="419"/>
      <c r="BH2053" s="419"/>
      <c r="BJ2053" s="419"/>
      <c r="BK2053" s="419"/>
      <c r="BL2053" s="419"/>
      <c r="BN2053" s="419"/>
      <c r="BO2053" s="419"/>
      <c r="BP2053" s="419"/>
      <c r="BR2053" s="419"/>
      <c r="BS2053" s="419"/>
      <c r="BT2053" s="419"/>
      <c r="BV2053" s="419"/>
      <c r="BW2053" s="419"/>
      <c r="BX2053" s="397"/>
      <c r="BZ2053" s="449"/>
      <c r="CB2053" s="419"/>
      <c r="CC2053" s="419"/>
      <c r="CD2053" s="419"/>
      <c r="CF2053" s="419"/>
      <c r="CG2053" s="419"/>
      <c r="CH2053" s="419"/>
    </row>
    <row r="2054" spans="3:86" ht="21" thickBot="1">
      <c r="C2054" s="425"/>
      <c r="P2054" s="431"/>
      <c r="R2054" s="419"/>
      <c r="S2054" s="446"/>
      <c r="T2054" s="419"/>
      <c r="V2054" s="196"/>
      <c r="W2054" s="419"/>
      <c r="X2054" s="419"/>
      <c r="Z2054" s="419"/>
      <c r="AA2054" s="419"/>
      <c r="AB2054" s="419"/>
      <c r="AD2054" s="419"/>
      <c r="AE2054" s="419"/>
      <c r="AF2054" s="419"/>
      <c r="AH2054" s="419"/>
      <c r="AI2054" s="419"/>
      <c r="AJ2054" s="419"/>
      <c r="AL2054" s="419"/>
      <c r="AM2054" s="419"/>
      <c r="AN2054" s="403"/>
      <c r="AO2054" s="419"/>
      <c r="AP2054" s="419"/>
      <c r="AQ2054" s="419"/>
      <c r="AR2054" s="419"/>
      <c r="AS2054" s="419"/>
      <c r="AT2054" s="419"/>
      <c r="AU2054" s="419"/>
      <c r="AV2054" s="419"/>
      <c r="AX2054" s="419"/>
      <c r="AY2054" s="419"/>
      <c r="AZ2054" s="419"/>
      <c r="BB2054" s="419"/>
      <c r="BC2054" s="419"/>
      <c r="BD2054" s="419"/>
      <c r="BF2054" s="419"/>
      <c r="BG2054" s="419"/>
      <c r="BH2054" s="419"/>
      <c r="BJ2054" s="419"/>
      <c r="BK2054" s="419"/>
      <c r="BL2054" s="419"/>
      <c r="BN2054" s="419"/>
      <c r="BO2054" s="419"/>
      <c r="BP2054" s="419"/>
      <c r="BR2054" s="419"/>
      <c r="BS2054" s="419"/>
      <c r="BT2054" s="419"/>
      <c r="BV2054" s="419"/>
      <c r="BW2054" s="419"/>
      <c r="BX2054" s="397"/>
      <c r="BZ2054" s="449"/>
      <c r="CB2054" s="419"/>
      <c r="CC2054" s="419"/>
      <c r="CD2054" s="419"/>
      <c r="CF2054" s="419"/>
      <c r="CG2054" s="419"/>
      <c r="CH2054" s="419"/>
    </row>
    <row r="2055" spans="3:86" ht="21" thickBot="1">
      <c r="C2055" s="425"/>
      <c r="P2055" s="431"/>
      <c r="R2055" s="419"/>
      <c r="S2055" s="446"/>
      <c r="T2055" s="419"/>
      <c r="V2055" s="196"/>
      <c r="W2055" s="419"/>
      <c r="X2055" s="419"/>
      <c r="Z2055" s="419"/>
      <c r="AA2055" s="419"/>
      <c r="AB2055" s="419"/>
      <c r="AD2055" s="419"/>
      <c r="AE2055" s="419"/>
      <c r="AF2055" s="419"/>
      <c r="AH2055" s="419"/>
      <c r="AI2055" s="419"/>
      <c r="AJ2055" s="419"/>
      <c r="AL2055" s="419"/>
      <c r="AM2055" s="419"/>
      <c r="AN2055" s="403"/>
      <c r="AO2055" s="419"/>
      <c r="AP2055" s="419"/>
      <c r="AQ2055" s="419"/>
      <c r="AR2055" s="419"/>
      <c r="AS2055" s="419"/>
      <c r="AT2055" s="419"/>
      <c r="AU2055" s="419"/>
      <c r="AV2055" s="419"/>
      <c r="AX2055" s="419"/>
      <c r="AY2055" s="419"/>
      <c r="AZ2055" s="419"/>
      <c r="BB2055" s="419"/>
      <c r="BC2055" s="419"/>
      <c r="BD2055" s="419"/>
      <c r="BF2055" s="419"/>
      <c r="BG2055" s="419"/>
      <c r="BH2055" s="419"/>
      <c r="BJ2055" s="419"/>
      <c r="BK2055" s="419"/>
      <c r="BL2055" s="419"/>
      <c r="BN2055" s="419"/>
      <c r="BO2055" s="419"/>
      <c r="BP2055" s="419"/>
      <c r="BR2055" s="419"/>
      <c r="BS2055" s="419"/>
      <c r="BT2055" s="419"/>
      <c r="BV2055" s="419"/>
      <c r="BW2055" s="419"/>
      <c r="BX2055" s="397"/>
      <c r="BZ2055" s="449"/>
      <c r="CB2055" s="419"/>
      <c r="CC2055" s="419"/>
      <c r="CD2055" s="419"/>
      <c r="CF2055" s="419"/>
      <c r="CG2055" s="419"/>
      <c r="CH2055" s="419"/>
    </row>
    <row r="2056" spans="3:86" ht="21" thickBot="1">
      <c r="C2056" s="425"/>
      <c r="P2056" s="431"/>
      <c r="R2056" s="419"/>
      <c r="S2056" s="446"/>
      <c r="T2056" s="419"/>
      <c r="V2056" s="196"/>
      <c r="W2056" s="419"/>
      <c r="X2056" s="419"/>
      <c r="Z2056" s="419"/>
      <c r="AA2056" s="419"/>
      <c r="AB2056" s="419"/>
      <c r="AD2056" s="419"/>
      <c r="AE2056" s="419"/>
      <c r="AF2056" s="419"/>
      <c r="AH2056" s="419"/>
      <c r="AI2056" s="419"/>
      <c r="AJ2056" s="419"/>
      <c r="AL2056" s="419"/>
      <c r="AM2056" s="419"/>
      <c r="AN2056" s="403"/>
      <c r="AO2056" s="419"/>
      <c r="AP2056" s="419"/>
      <c r="AQ2056" s="419"/>
      <c r="AR2056" s="419"/>
      <c r="AS2056" s="419"/>
      <c r="AT2056" s="419"/>
      <c r="AU2056" s="419"/>
      <c r="AV2056" s="419"/>
      <c r="AX2056" s="419"/>
      <c r="AY2056" s="419"/>
      <c r="AZ2056" s="419"/>
      <c r="BB2056" s="419"/>
      <c r="BC2056" s="419"/>
      <c r="BD2056" s="419"/>
      <c r="BF2056" s="419"/>
      <c r="BG2056" s="419"/>
      <c r="BH2056" s="419"/>
      <c r="BJ2056" s="419"/>
      <c r="BK2056" s="419"/>
      <c r="BL2056" s="419"/>
      <c r="BN2056" s="419"/>
      <c r="BO2056" s="419"/>
      <c r="BP2056" s="419"/>
      <c r="BR2056" s="419"/>
      <c r="BS2056" s="419"/>
      <c r="BT2056" s="419"/>
      <c r="BV2056" s="419"/>
      <c r="BW2056" s="419"/>
      <c r="BX2056" s="397"/>
      <c r="BZ2056" s="449"/>
      <c r="CB2056" s="419"/>
      <c r="CC2056" s="419"/>
      <c r="CD2056" s="419"/>
      <c r="CF2056" s="419"/>
      <c r="CG2056" s="419"/>
      <c r="CH2056" s="419"/>
    </row>
    <row r="2057" spans="3:86" ht="21" thickBot="1">
      <c r="C2057" s="425"/>
      <c r="P2057" s="431"/>
      <c r="R2057" s="419"/>
      <c r="S2057" s="446"/>
      <c r="T2057" s="419"/>
      <c r="V2057" s="196"/>
      <c r="W2057" s="419"/>
      <c r="X2057" s="419"/>
      <c r="Z2057" s="419"/>
      <c r="AA2057" s="419"/>
      <c r="AB2057" s="419"/>
      <c r="AD2057" s="419"/>
      <c r="AE2057" s="419"/>
      <c r="AF2057" s="419"/>
      <c r="AH2057" s="419"/>
      <c r="AI2057" s="419"/>
      <c r="AJ2057" s="419"/>
      <c r="AL2057" s="419"/>
      <c r="AM2057" s="419"/>
      <c r="AN2057" s="403"/>
      <c r="AO2057" s="419"/>
      <c r="AP2057" s="419"/>
      <c r="AQ2057" s="419"/>
      <c r="AR2057" s="419"/>
      <c r="AS2057" s="419"/>
      <c r="AT2057" s="419"/>
      <c r="AU2057" s="419"/>
      <c r="AV2057" s="419"/>
      <c r="AX2057" s="419"/>
      <c r="AY2057" s="419"/>
      <c r="AZ2057" s="419"/>
      <c r="BB2057" s="419"/>
      <c r="BC2057" s="419"/>
      <c r="BD2057" s="419"/>
      <c r="BF2057" s="419"/>
      <c r="BG2057" s="419"/>
      <c r="BH2057" s="419"/>
      <c r="BJ2057" s="419"/>
      <c r="BK2057" s="419"/>
      <c r="BL2057" s="419"/>
      <c r="BN2057" s="419"/>
      <c r="BO2057" s="419"/>
      <c r="BP2057" s="419"/>
      <c r="BR2057" s="419"/>
      <c r="BS2057" s="419"/>
      <c r="BT2057" s="419"/>
      <c r="BV2057" s="419"/>
      <c r="BW2057" s="419"/>
      <c r="BX2057" s="397"/>
      <c r="BZ2057" s="449"/>
      <c r="CB2057" s="419"/>
      <c r="CC2057" s="419"/>
      <c r="CD2057" s="419"/>
      <c r="CF2057" s="419"/>
      <c r="CG2057" s="419"/>
      <c r="CH2057" s="419"/>
    </row>
    <row r="2058" spans="3:86" ht="21" thickBot="1">
      <c r="C2058" s="425"/>
      <c r="P2058" s="431"/>
      <c r="R2058" s="419"/>
      <c r="S2058" s="446"/>
      <c r="T2058" s="419"/>
      <c r="V2058" s="196"/>
      <c r="W2058" s="419"/>
      <c r="X2058" s="419"/>
      <c r="Z2058" s="419"/>
      <c r="AA2058" s="419"/>
      <c r="AB2058" s="419"/>
      <c r="AD2058" s="419"/>
      <c r="AE2058" s="419"/>
      <c r="AF2058" s="419"/>
      <c r="AH2058" s="419"/>
      <c r="AI2058" s="419"/>
      <c r="AJ2058" s="419"/>
      <c r="AL2058" s="419"/>
      <c r="AM2058" s="419"/>
      <c r="AN2058" s="403"/>
      <c r="AO2058" s="419"/>
      <c r="AP2058" s="419"/>
      <c r="AQ2058" s="419"/>
      <c r="AR2058" s="419"/>
      <c r="AS2058" s="419"/>
      <c r="AT2058" s="419"/>
      <c r="AU2058" s="419"/>
      <c r="AV2058" s="419"/>
      <c r="AX2058" s="419"/>
      <c r="AY2058" s="419"/>
      <c r="AZ2058" s="419"/>
      <c r="BB2058" s="419"/>
      <c r="BC2058" s="419"/>
      <c r="BD2058" s="419"/>
      <c r="BF2058" s="419"/>
      <c r="BG2058" s="419"/>
      <c r="BH2058" s="419"/>
      <c r="BJ2058" s="419"/>
      <c r="BK2058" s="419"/>
      <c r="BL2058" s="419"/>
      <c r="BN2058" s="419"/>
      <c r="BO2058" s="419"/>
      <c r="BP2058" s="419"/>
      <c r="BR2058" s="419"/>
      <c r="BS2058" s="419"/>
      <c r="BT2058" s="419"/>
      <c r="BV2058" s="419"/>
      <c r="BW2058" s="419"/>
      <c r="BX2058" s="397"/>
      <c r="BZ2058" s="449"/>
      <c r="CB2058" s="419"/>
      <c r="CC2058" s="419"/>
      <c r="CD2058" s="419"/>
      <c r="CF2058" s="419"/>
      <c r="CG2058" s="419"/>
      <c r="CH2058" s="419"/>
    </row>
    <row r="2059" spans="3:86" ht="21" thickBot="1">
      <c r="C2059" s="425"/>
      <c r="P2059" s="431"/>
      <c r="R2059" s="419"/>
      <c r="S2059" s="446"/>
      <c r="T2059" s="419"/>
      <c r="V2059" s="196"/>
      <c r="W2059" s="419"/>
      <c r="X2059" s="419"/>
      <c r="Z2059" s="419"/>
      <c r="AA2059" s="419"/>
      <c r="AB2059" s="419"/>
      <c r="AD2059" s="419"/>
      <c r="AE2059" s="419"/>
      <c r="AF2059" s="419"/>
      <c r="AH2059" s="419"/>
      <c r="AI2059" s="419"/>
      <c r="AJ2059" s="419"/>
      <c r="AL2059" s="419"/>
      <c r="AM2059" s="419"/>
      <c r="AN2059" s="403"/>
      <c r="AO2059" s="419"/>
      <c r="AP2059" s="419"/>
      <c r="AQ2059" s="419"/>
      <c r="AR2059" s="419"/>
      <c r="AS2059" s="419"/>
      <c r="AT2059" s="419"/>
      <c r="AU2059" s="419"/>
      <c r="AV2059" s="419"/>
      <c r="AX2059" s="419"/>
      <c r="AY2059" s="419"/>
      <c r="AZ2059" s="419"/>
      <c r="BB2059" s="419"/>
      <c r="BC2059" s="419"/>
      <c r="BD2059" s="419"/>
      <c r="BF2059" s="419"/>
      <c r="BG2059" s="419"/>
      <c r="BH2059" s="419"/>
      <c r="BJ2059" s="419"/>
      <c r="BK2059" s="419"/>
      <c r="BL2059" s="419"/>
      <c r="BN2059" s="419"/>
      <c r="BO2059" s="419"/>
      <c r="BP2059" s="419"/>
      <c r="BR2059" s="419"/>
      <c r="BS2059" s="419"/>
      <c r="BT2059" s="419"/>
      <c r="BV2059" s="419"/>
      <c r="BW2059" s="419"/>
      <c r="BX2059" s="397"/>
      <c r="BZ2059" s="449"/>
      <c r="CB2059" s="419"/>
      <c r="CC2059" s="419"/>
      <c r="CD2059" s="419"/>
      <c r="CF2059" s="419"/>
      <c r="CG2059" s="419"/>
      <c r="CH2059" s="419"/>
    </row>
    <row r="2060" spans="3:86" ht="21" thickBot="1">
      <c r="C2060" s="425"/>
      <c r="P2060" s="431"/>
      <c r="R2060" s="419"/>
      <c r="S2060" s="446"/>
      <c r="T2060" s="419"/>
      <c r="V2060" s="196"/>
      <c r="W2060" s="419"/>
      <c r="X2060" s="419"/>
      <c r="Z2060" s="419"/>
      <c r="AA2060" s="419"/>
      <c r="AB2060" s="419"/>
      <c r="AD2060" s="419"/>
      <c r="AE2060" s="419"/>
      <c r="AF2060" s="419"/>
      <c r="AH2060" s="419"/>
      <c r="AI2060" s="419"/>
      <c r="AJ2060" s="419"/>
      <c r="AL2060" s="419"/>
      <c r="AM2060" s="419"/>
      <c r="AN2060" s="403"/>
      <c r="AO2060" s="419"/>
      <c r="AP2060" s="419"/>
      <c r="AQ2060" s="419"/>
      <c r="AR2060" s="419"/>
      <c r="AS2060" s="419"/>
      <c r="AT2060" s="419"/>
      <c r="AU2060" s="419"/>
      <c r="AV2060" s="419"/>
      <c r="AX2060" s="419"/>
      <c r="AY2060" s="419"/>
      <c r="AZ2060" s="419"/>
      <c r="BB2060" s="419"/>
      <c r="BC2060" s="419"/>
      <c r="BD2060" s="419"/>
      <c r="BF2060" s="419"/>
      <c r="BG2060" s="419"/>
      <c r="BH2060" s="419"/>
      <c r="BJ2060" s="419"/>
      <c r="BK2060" s="419"/>
      <c r="BL2060" s="419"/>
      <c r="BN2060" s="419"/>
      <c r="BO2060" s="419"/>
      <c r="BP2060" s="419"/>
      <c r="BR2060" s="419"/>
      <c r="BS2060" s="419"/>
      <c r="BT2060" s="419"/>
      <c r="BV2060" s="419"/>
      <c r="BW2060" s="419"/>
      <c r="BX2060" s="397"/>
      <c r="BZ2060" s="449"/>
      <c r="CB2060" s="419"/>
      <c r="CC2060" s="419"/>
      <c r="CD2060" s="419"/>
      <c r="CF2060" s="419"/>
      <c r="CG2060" s="419"/>
      <c r="CH2060" s="419"/>
    </row>
    <row r="2061" spans="3:86" ht="21" thickBot="1">
      <c r="C2061" s="425"/>
      <c r="P2061" s="431"/>
      <c r="R2061" s="419"/>
      <c r="S2061" s="446"/>
      <c r="T2061" s="419"/>
      <c r="V2061" s="196"/>
      <c r="W2061" s="419"/>
      <c r="X2061" s="419"/>
      <c r="Z2061" s="419"/>
      <c r="AA2061" s="419"/>
      <c r="AB2061" s="419"/>
      <c r="AD2061" s="419"/>
      <c r="AE2061" s="419"/>
      <c r="AF2061" s="419"/>
      <c r="AH2061" s="419"/>
      <c r="AI2061" s="419"/>
      <c r="AJ2061" s="419"/>
      <c r="AL2061" s="419"/>
      <c r="AM2061" s="419"/>
      <c r="AN2061" s="403"/>
      <c r="AO2061" s="419"/>
      <c r="AP2061" s="419"/>
      <c r="AQ2061" s="419"/>
      <c r="AR2061" s="419"/>
      <c r="AS2061" s="419"/>
      <c r="AT2061" s="419"/>
      <c r="AU2061" s="419"/>
      <c r="AV2061" s="419"/>
      <c r="AX2061" s="419"/>
      <c r="AY2061" s="419"/>
      <c r="AZ2061" s="419"/>
      <c r="BB2061" s="419"/>
      <c r="BC2061" s="419"/>
      <c r="BD2061" s="419"/>
      <c r="BF2061" s="419"/>
      <c r="BG2061" s="419"/>
      <c r="BH2061" s="419"/>
      <c r="BJ2061" s="419"/>
      <c r="BK2061" s="419"/>
      <c r="BL2061" s="419"/>
      <c r="BN2061" s="419"/>
      <c r="BO2061" s="419"/>
      <c r="BP2061" s="419"/>
      <c r="BR2061" s="419"/>
      <c r="BS2061" s="419"/>
      <c r="BT2061" s="419"/>
      <c r="BV2061" s="419"/>
      <c r="BW2061" s="419"/>
      <c r="BX2061" s="397"/>
      <c r="BZ2061" s="449"/>
      <c r="CB2061" s="419"/>
      <c r="CC2061" s="419"/>
      <c r="CD2061" s="419"/>
      <c r="CF2061" s="419"/>
      <c r="CG2061" s="419"/>
      <c r="CH2061" s="419"/>
    </row>
    <row r="2062" spans="3:86" ht="21" thickBot="1">
      <c r="C2062" s="425"/>
      <c r="P2062" s="431"/>
      <c r="R2062" s="419"/>
      <c r="S2062" s="446"/>
      <c r="T2062" s="419"/>
      <c r="V2062" s="196"/>
      <c r="W2062" s="419"/>
      <c r="X2062" s="419"/>
      <c r="Z2062" s="419"/>
      <c r="AA2062" s="419"/>
      <c r="AB2062" s="419"/>
      <c r="AD2062" s="419"/>
      <c r="AE2062" s="419"/>
      <c r="AF2062" s="419"/>
      <c r="AH2062" s="419"/>
      <c r="AI2062" s="419"/>
      <c r="AJ2062" s="419"/>
      <c r="AL2062" s="419"/>
      <c r="AM2062" s="419"/>
      <c r="AN2062" s="403"/>
      <c r="AO2062" s="419"/>
      <c r="AP2062" s="419"/>
      <c r="AQ2062" s="419"/>
      <c r="AR2062" s="419"/>
      <c r="AS2062" s="419"/>
      <c r="AT2062" s="419"/>
      <c r="AU2062" s="419"/>
      <c r="AV2062" s="419"/>
      <c r="AX2062" s="419"/>
      <c r="AY2062" s="419"/>
      <c r="AZ2062" s="419"/>
      <c r="BB2062" s="419"/>
      <c r="BC2062" s="419"/>
      <c r="BD2062" s="419"/>
      <c r="BF2062" s="419"/>
      <c r="BG2062" s="419"/>
      <c r="BH2062" s="419"/>
      <c r="BJ2062" s="419"/>
      <c r="BK2062" s="419"/>
      <c r="BL2062" s="419"/>
      <c r="BN2062" s="419"/>
      <c r="BO2062" s="419"/>
      <c r="BP2062" s="419"/>
      <c r="BR2062" s="419"/>
      <c r="BS2062" s="419"/>
      <c r="BT2062" s="419"/>
      <c r="BV2062" s="419"/>
      <c r="BW2062" s="419"/>
      <c r="BX2062" s="397"/>
      <c r="BZ2062" s="449"/>
      <c r="CB2062" s="419"/>
      <c r="CC2062" s="419"/>
      <c r="CD2062" s="419"/>
      <c r="CF2062" s="419"/>
      <c r="CG2062" s="419"/>
      <c r="CH2062" s="419"/>
    </row>
    <row r="2063" spans="3:86" ht="21" thickBot="1">
      <c r="C2063" s="425"/>
      <c r="P2063" s="431"/>
      <c r="R2063" s="419"/>
      <c r="S2063" s="446"/>
      <c r="T2063" s="419"/>
      <c r="V2063" s="196"/>
      <c r="W2063" s="419"/>
      <c r="X2063" s="419"/>
      <c r="Z2063" s="419"/>
      <c r="AA2063" s="419"/>
      <c r="AB2063" s="419"/>
      <c r="AD2063" s="419"/>
      <c r="AE2063" s="419"/>
      <c r="AF2063" s="419"/>
      <c r="AH2063" s="419"/>
      <c r="AI2063" s="419"/>
      <c r="AJ2063" s="419"/>
      <c r="AL2063" s="419"/>
      <c r="AM2063" s="419"/>
      <c r="AN2063" s="403"/>
      <c r="AO2063" s="419"/>
      <c r="AP2063" s="419"/>
      <c r="AQ2063" s="419"/>
      <c r="AR2063" s="419"/>
      <c r="AS2063" s="419"/>
      <c r="AT2063" s="419"/>
      <c r="AU2063" s="419"/>
      <c r="AV2063" s="419"/>
      <c r="AX2063" s="419"/>
      <c r="AY2063" s="419"/>
      <c r="AZ2063" s="419"/>
      <c r="BB2063" s="419"/>
      <c r="BC2063" s="419"/>
      <c r="BD2063" s="419"/>
      <c r="BF2063" s="419"/>
      <c r="BG2063" s="419"/>
      <c r="BH2063" s="419"/>
      <c r="BJ2063" s="419"/>
      <c r="BK2063" s="419"/>
      <c r="BL2063" s="419"/>
      <c r="BN2063" s="419"/>
      <c r="BO2063" s="419"/>
      <c r="BP2063" s="419"/>
      <c r="BR2063" s="419"/>
      <c r="BS2063" s="419"/>
      <c r="BT2063" s="419"/>
      <c r="BV2063" s="419"/>
      <c r="BW2063" s="419"/>
      <c r="BX2063" s="397"/>
      <c r="BZ2063" s="449"/>
      <c r="CB2063" s="419"/>
      <c r="CC2063" s="419"/>
      <c r="CD2063" s="419"/>
      <c r="CF2063" s="419"/>
      <c r="CG2063" s="419"/>
      <c r="CH2063" s="419"/>
    </row>
    <row r="2064" spans="3:86" ht="21" thickBot="1">
      <c r="C2064" s="425"/>
      <c r="P2064" s="431"/>
      <c r="R2064" s="419"/>
      <c r="S2064" s="446"/>
      <c r="T2064" s="419"/>
      <c r="V2064" s="196"/>
      <c r="W2064" s="419"/>
      <c r="X2064" s="419"/>
      <c r="Z2064" s="419"/>
      <c r="AA2064" s="419"/>
      <c r="AB2064" s="419"/>
      <c r="AD2064" s="419"/>
      <c r="AE2064" s="419"/>
      <c r="AF2064" s="419"/>
      <c r="AH2064" s="419"/>
      <c r="AI2064" s="419"/>
      <c r="AJ2064" s="419"/>
      <c r="AL2064" s="419"/>
      <c r="AM2064" s="419"/>
      <c r="AN2064" s="403"/>
      <c r="AO2064" s="419"/>
      <c r="AP2064" s="419"/>
      <c r="AQ2064" s="419"/>
      <c r="AR2064" s="419"/>
      <c r="AS2064" s="419"/>
      <c r="AT2064" s="419"/>
      <c r="AU2064" s="419"/>
      <c r="AV2064" s="419"/>
      <c r="AX2064" s="419"/>
      <c r="AY2064" s="419"/>
      <c r="AZ2064" s="419"/>
      <c r="BB2064" s="419"/>
      <c r="BC2064" s="419"/>
      <c r="BD2064" s="419"/>
      <c r="BF2064" s="419"/>
      <c r="BG2064" s="419"/>
      <c r="BH2064" s="419"/>
      <c r="BJ2064" s="419"/>
      <c r="BK2064" s="419"/>
      <c r="BL2064" s="419"/>
      <c r="BN2064" s="419"/>
      <c r="BO2064" s="419"/>
      <c r="BP2064" s="419"/>
      <c r="BR2064" s="419"/>
      <c r="BS2064" s="419"/>
      <c r="BT2064" s="419"/>
      <c r="BV2064" s="419"/>
      <c r="BW2064" s="419"/>
      <c r="BX2064" s="397"/>
      <c r="BZ2064" s="449"/>
      <c r="CB2064" s="419"/>
      <c r="CC2064" s="419"/>
      <c r="CD2064" s="419"/>
      <c r="CF2064" s="419"/>
      <c r="CG2064" s="419"/>
      <c r="CH2064" s="419"/>
    </row>
    <row r="2065" spans="3:86" ht="21" thickBot="1">
      <c r="C2065" s="425"/>
      <c r="P2065" s="431"/>
      <c r="R2065" s="419"/>
      <c r="S2065" s="446"/>
      <c r="T2065" s="419"/>
      <c r="V2065" s="196"/>
      <c r="W2065" s="419"/>
      <c r="X2065" s="419"/>
      <c r="Z2065" s="419"/>
      <c r="AA2065" s="419"/>
      <c r="AB2065" s="419"/>
      <c r="AD2065" s="419"/>
      <c r="AE2065" s="419"/>
      <c r="AF2065" s="419"/>
      <c r="AH2065" s="419"/>
      <c r="AI2065" s="419"/>
      <c r="AJ2065" s="419"/>
      <c r="AL2065" s="419"/>
      <c r="AM2065" s="419"/>
      <c r="AN2065" s="403"/>
      <c r="AO2065" s="419"/>
      <c r="AP2065" s="419"/>
      <c r="AQ2065" s="419"/>
      <c r="AR2065" s="419"/>
      <c r="AS2065" s="419"/>
      <c r="AT2065" s="419"/>
      <c r="AU2065" s="419"/>
      <c r="AV2065" s="419"/>
      <c r="AX2065" s="419"/>
      <c r="AY2065" s="419"/>
      <c r="AZ2065" s="419"/>
      <c r="BB2065" s="419"/>
      <c r="BC2065" s="419"/>
      <c r="BD2065" s="419"/>
      <c r="BF2065" s="419"/>
      <c r="BG2065" s="419"/>
      <c r="BH2065" s="419"/>
      <c r="BJ2065" s="419"/>
      <c r="BK2065" s="419"/>
      <c r="BL2065" s="419"/>
      <c r="BN2065" s="419"/>
      <c r="BO2065" s="419"/>
      <c r="BP2065" s="419"/>
      <c r="BR2065" s="419"/>
      <c r="BS2065" s="419"/>
      <c r="BT2065" s="419"/>
      <c r="BV2065" s="419"/>
      <c r="BW2065" s="419"/>
      <c r="BX2065" s="397"/>
      <c r="BZ2065" s="449"/>
      <c r="CB2065" s="419"/>
      <c r="CC2065" s="419"/>
      <c r="CD2065" s="419"/>
      <c r="CF2065" s="419"/>
      <c r="CG2065" s="419"/>
      <c r="CH2065" s="419"/>
    </row>
    <row r="2066" spans="3:86" ht="21" thickBot="1">
      <c r="C2066" s="425"/>
      <c r="P2066" s="431"/>
      <c r="R2066" s="419"/>
      <c r="S2066" s="446"/>
      <c r="T2066" s="419"/>
      <c r="V2066" s="196"/>
      <c r="W2066" s="419"/>
      <c r="X2066" s="419"/>
      <c r="Z2066" s="419"/>
      <c r="AA2066" s="419"/>
      <c r="AB2066" s="419"/>
      <c r="AD2066" s="419"/>
      <c r="AE2066" s="419"/>
      <c r="AF2066" s="419"/>
      <c r="AH2066" s="419"/>
      <c r="AI2066" s="419"/>
      <c r="AJ2066" s="419"/>
      <c r="AL2066" s="419"/>
      <c r="AM2066" s="419"/>
      <c r="AN2066" s="403"/>
      <c r="AO2066" s="419"/>
      <c r="AP2066" s="419"/>
      <c r="AQ2066" s="419"/>
      <c r="AR2066" s="419"/>
      <c r="AS2066" s="419"/>
      <c r="AT2066" s="419"/>
      <c r="AU2066" s="419"/>
      <c r="AV2066" s="419"/>
      <c r="AX2066" s="419"/>
      <c r="AY2066" s="419"/>
      <c r="AZ2066" s="419"/>
      <c r="BB2066" s="419"/>
      <c r="BC2066" s="419"/>
      <c r="BD2066" s="419"/>
      <c r="BF2066" s="419"/>
      <c r="BG2066" s="419"/>
      <c r="BH2066" s="419"/>
      <c r="BJ2066" s="419"/>
      <c r="BK2066" s="419"/>
      <c r="BL2066" s="419"/>
      <c r="BN2066" s="419"/>
      <c r="BO2066" s="419"/>
      <c r="BP2066" s="419"/>
      <c r="BR2066" s="419"/>
      <c r="BS2066" s="419"/>
      <c r="BT2066" s="419"/>
      <c r="BV2066" s="419"/>
      <c r="BW2066" s="419"/>
      <c r="BX2066" s="397"/>
      <c r="BZ2066" s="449"/>
      <c r="CB2066" s="419"/>
      <c r="CC2066" s="419"/>
      <c r="CD2066" s="419"/>
      <c r="CF2066" s="419"/>
      <c r="CG2066" s="419"/>
      <c r="CH2066" s="419"/>
    </row>
    <row r="2067" spans="3:86" ht="21" thickBot="1">
      <c r="C2067" s="425"/>
      <c r="P2067" s="431"/>
      <c r="R2067" s="419"/>
      <c r="S2067" s="446"/>
      <c r="T2067" s="419"/>
      <c r="V2067" s="196"/>
      <c r="W2067" s="419"/>
      <c r="X2067" s="419"/>
      <c r="Z2067" s="419"/>
      <c r="AA2067" s="419"/>
      <c r="AB2067" s="419"/>
      <c r="AD2067" s="419"/>
      <c r="AE2067" s="419"/>
      <c r="AF2067" s="419"/>
      <c r="AH2067" s="419"/>
      <c r="AI2067" s="419"/>
      <c r="AJ2067" s="419"/>
      <c r="AL2067" s="419"/>
      <c r="AM2067" s="419"/>
      <c r="AN2067" s="403"/>
      <c r="AO2067" s="419"/>
      <c r="AP2067" s="419"/>
      <c r="AQ2067" s="419"/>
      <c r="AR2067" s="419"/>
      <c r="AS2067" s="419"/>
      <c r="AT2067" s="419"/>
      <c r="AU2067" s="419"/>
      <c r="AV2067" s="419"/>
      <c r="AX2067" s="419"/>
      <c r="AY2067" s="419"/>
      <c r="AZ2067" s="419"/>
      <c r="BB2067" s="419"/>
      <c r="BC2067" s="419"/>
      <c r="BD2067" s="419"/>
      <c r="BF2067" s="419"/>
      <c r="BG2067" s="419"/>
      <c r="BH2067" s="419"/>
      <c r="BJ2067" s="419"/>
      <c r="BK2067" s="419"/>
      <c r="BL2067" s="419"/>
      <c r="BN2067" s="419"/>
      <c r="BO2067" s="419"/>
      <c r="BP2067" s="419"/>
      <c r="BR2067" s="419"/>
      <c r="BS2067" s="419"/>
      <c r="BT2067" s="419"/>
      <c r="BV2067" s="419"/>
      <c r="BW2067" s="419"/>
      <c r="BX2067" s="397"/>
      <c r="BZ2067" s="449"/>
      <c r="CB2067" s="419"/>
      <c r="CC2067" s="419"/>
      <c r="CD2067" s="419"/>
      <c r="CF2067" s="419"/>
      <c r="CG2067" s="419"/>
      <c r="CH2067" s="419"/>
    </row>
    <row r="2068" spans="3:86" ht="21" thickBot="1">
      <c r="C2068" s="425"/>
      <c r="P2068" s="431"/>
      <c r="R2068" s="419"/>
      <c r="S2068" s="446"/>
      <c r="T2068" s="419"/>
      <c r="V2068" s="196"/>
      <c r="W2068" s="419"/>
      <c r="X2068" s="419"/>
      <c r="Z2068" s="419"/>
      <c r="AA2068" s="419"/>
      <c r="AB2068" s="419"/>
      <c r="AD2068" s="419"/>
      <c r="AE2068" s="419"/>
      <c r="AF2068" s="419"/>
      <c r="AH2068" s="419"/>
      <c r="AI2068" s="419"/>
      <c r="AJ2068" s="419"/>
      <c r="AL2068" s="419"/>
      <c r="AM2068" s="419"/>
      <c r="AN2068" s="403"/>
      <c r="AO2068" s="419"/>
      <c r="AP2068" s="419"/>
      <c r="AQ2068" s="419"/>
      <c r="AR2068" s="419"/>
      <c r="AS2068" s="419"/>
      <c r="AT2068" s="419"/>
      <c r="AU2068" s="419"/>
      <c r="AV2068" s="419"/>
      <c r="AX2068" s="419"/>
      <c r="AY2068" s="419"/>
      <c r="AZ2068" s="419"/>
      <c r="BB2068" s="419"/>
      <c r="BC2068" s="419"/>
      <c r="BD2068" s="419"/>
      <c r="BF2068" s="419"/>
      <c r="BG2068" s="419"/>
      <c r="BH2068" s="419"/>
      <c r="BJ2068" s="419"/>
      <c r="BK2068" s="419"/>
      <c r="BL2068" s="419"/>
      <c r="BN2068" s="419"/>
      <c r="BO2068" s="419"/>
      <c r="BP2068" s="419"/>
      <c r="BR2068" s="419"/>
      <c r="BS2068" s="419"/>
      <c r="BT2068" s="419"/>
      <c r="BV2068" s="419"/>
      <c r="BW2068" s="419"/>
      <c r="BX2068" s="397"/>
      <c r="BZ2068" s="449"/>
      <c r="CB2068" s="419"/>
      <c r="CC2068" s="419"/>
      <c r="CD2068" s="419"/>
      <c r="CF2068" s="419"/>
      <c r="CG2068" s="419"/>
      <c r="CH2068" s="419"/>
    </row>
    <row r="2069" spans="3:86" ht="21" thickBot="1">
      <c r="C2069" s="425"/>
      <c r="P2069" s="431"/>
      <c r="R2069" s="419"/>
      <c r="S2069" s="446"/>
      <c r="T2069" s="419"/>
      <c r="V2069" s="196"/>
      <c r="W2069" s="419"/>
      <c r="X2069" s="419"/>
      <c r="Z2069" s="419"/>
      <c r="AA2069" s="419"/>
      <c r="AB2069" s="419"/>
      <c r="AD2069" s="419"/>
      <c r="AE2069" s="419"/>
      <c r="AF2069" s="419"/>
      <c r="AH2069" s="419"/>
      <c r="AI2069" s="419"/>
      <c r="AJ2069" s="419"/>
      <c r="AL2069" s="419"/>
      <c r="AM2069" s="419"/>
      <c r="AN2069" s="403"/>
      <c r="AO2069" s="419"/>
      <c r="AP2069" s="419"/>
      <c r="AQ2069" s="419"/>
      <c r="AR2069" s="419"/>
      <c r="AS2069" s="419"/>
      <c r="AT2069" s="419"/>
      <c r="AU2069" s="419"/>
      <c r="AV2069" s="419"/>
      <c r="AX2069" s="419"/>
      <c r="AY2069" s="419"/>
      <c r="AZ2069" s="419"/>
      <c r="BB2069" s="419"/>
      <c r="BC2069" s="419"/>
      <c r="BD2069" s="419"/>
      <c r="BF2069" s="419"/>
      <c r="BG2069" s="419"/>
      <c r="BH2069" s="419"/>
      <c r="BJ2069" s="419"/>
      <c r="BK2069" s="419"/>
      <c r="BL2069" s="419"/>
      <c r="BN2069" s="419"/>
      <c r="BO2069" s="419"/>
      <c r="BP2069" s="419"/>
      <c r="BR2069" s="419"/>
      <c r="BS2069" s="419"/>
      <c r="BT2069" s="419"/>
      <c r="BV2069" s="419"/>
      <c r="BW2069" s="419"/>
      <c r="BX2069" s="397"/>
      <c r="BZ2069" s="449"/>
      <c r="CB2069" s="419"/>
      <c r="CC2069" s="419"/>
      <c r="CD2069" s="419"/>
      <c r="CF2069" s="419"/>
      <c r="CG2069" s="419"/>
      <c r="CH2069" s="419"/>
    </row>
    <row r="2070" spans="3:86" ht="21" thickBot="1">
      <c r="C2070" s="425"/>
      <c r="P2070" s="431"/>
      <c r="R2070" s="419"/>
      <c r="S2070" s="446"/>
      <c r="T2070" s="419"/>
      <c r="V2070" s="196"/>
      <c r="W2070" s="419"/>
      <c r="X2070" s="419"/>
      <c r="Z2070" s="419"/>
      <c r="AA2070" s="419"/>
      <c r="AB2070" s="419"/>
      <c r="AD2070" s="419"/>
      <c r="AE2070" s="419"/>
      <c r="AF2070" s="419"/>
      <c r="AH2070" s="419"/>
      <c r="AI2070" s="419"/>
      <c r="AJ2070" s="419"/>
      <c r="AL2070" s="419"/>
      <c r="AM2070" s="419"/>
      <c r="AN2070" s="403"/>
      <c r="AO2070" s="419"/>
      <c r="AP2070" s="419"/>
      <c r="AQ2070" s="419"/>
      <c r="AR2070" s="419"/>
      <c r="AS2070" s="419"/>
      <c r="AT2070" s="419"/>
      <c r="AU2070" s="419"/>
      <c r="AV2070" s="419"/>
      <c r="AX2070" s="419"/>
      <c r="AY2070" s="419"/>
      <c r="AZ2070" s="419"/>
      <c r="BB2070" s="419"/>
      <c r="BC2070" s="419"/>
      <c r="BD2070" s="419"/>
      <c r="BF2070" s="419"/>
      <c r="BG2070" s="419"/>
      <c r="BH2070" s="419"/>
      <c r="BJ2070" s="419"/>
      <c r="BK2070" s="419"/>
      <c r="BL2070" s="419"/>
      <c r="BN2070" s="419"/>
      <c r="BO2070" s="419"/>
      <c r="BP2070" s="419"/>
      <c r="BR2070" s="419"/>
      <c r="BS2070" s="419"/>
      <c r="BT2070" s="419"/>
      <c r="BV2070" s="419"/>
      <c r="BW2070" s="419"/>
      <c r="BX2070" s="397"/>
      <c r="BZ2070" s="449"/>
      <c r="CB2070" s="419"/>
      <c r="CC2070" s="419"/>
      <c r="CD2070" s="419"/>
      <c r="CF2070" s="419"/>
      <c r="CG2070" s="419"/>
      <c r="CH2070" s="419"/>
    </row>
    <row r="2071" spans="3:86" ht="21" thickBot="1">
      <c r="C2071" s="425"/>
      <c r="P2071" s="431"/>
      <c r="R2071" s="419"/>
      <c r="S2071" s="446"/>
      <c r="T2071" s="419"/>
      <c r="V2071" s="196"/>
      <c r="W2071" s="419"/>
      <c r="X2071" s="419"/>
      <c r="Z2071" s="419"/>
      <c r="AA2071" s="419"/>
      <c r="AB2071" s="419"/>
      <c r="AD2071" s="419"/>
      <c r="AE2071" s="419"/>
      <c r="AF2071" s="419"/>
      <c r="AH2071" s="419"/>
      <c r="AI2071" s="419"/>
      <c r="AJ2071" s="419"/>
      <c r="AL2071" s="419"/>
      <c r="AM2071" s="419"/>
      <c r="AN2071" s="403"/>
      <c r="AO2071" s="419"/>
      <c r="AP2071" s="419"/>
      <c r="AQ2071" s="419"/>
      <c r="AR2071" s="419"/>
      <c r="AS2071" s="419"/>
      <c r="AT2071" s="419"/>
      <c r="AU2071" s="419"/>
      <c r="AV2071" s="419"/>
      <c r="AX2071" s="419"/>
      <c r="AY2071" s="419"/>
      <c r="AZ2071" s="419"/>
      <c r="BB2071" s="419"/>
      <c r="BC2071" s="419"/>
      <c r="BD2071" s="419"/>
      <c r="BF2071" s="419"/>
      <c r="BG2071" s="419"/>
      <c r="BH2071" s="419"/>
      <c r="BJ2071" s="419"/>
      <c r="BK2071" s="419"/>
      <c r="BL2071" s="419"/>
      <c r="BN2071" s="419"/>
      <c r="BO2071" s="419"/>
      <c r="BP2071" s="419"/>
      <c r="BR2071" s="419"/>
      <c r="BS2071" s="419"/>
      <c r="BT2071" s="419"/>
      <c r="BV2071" s="419"/>
      <c r="BW2071" s="419"/>
      <c r="BX2071" s="397"/>
      <c r="BZ2071" s="449"/>
      <c r="CB2071" s="419"/>
      <c r="CC2071" s="419"/>
      <c r="CD2071" s="419"/>
      <c r="CF2071" s="419"/>
      <c r="CG2071" s="419"/>
      <c r="CH2071" s="419"/>
    </row>
    <row r="2072" spans="3:86" ht="21" thickBot="1">
      <c r="C2072" s="425"/>
      <c r="P2072" s="431"/>
      <c r="R2072" s="419"/>
      <c r="S2072" s="446"/>
      <c r="T2072" s="419"/>
      <c r="V2072" s="196"/>
      <c r="W2072" s="419"/>
      <c r="X2072" s="419"/>
      <c r="Z2072" s="419"/>
      <c r="AA2072" s="419"/>
      <c r="AB2072" s="419"/>
      <c r="AD2072" s="419"/>
      <c r="AE2072" s="419"/>
      <c r="AF2072" s="419"/>
      <c r="AH2072" s="419"/>
      <c r="AI2072" s="419"/>
      <c r="AJ2072" s="419"/>
      <c r="AL2072" s="419"/>
      <c r="AM2072" s="419"/>
      <c r="AN2072" s="403"/>
      <c r="AO2072" s="419"/>
      <c r="AP2072" s="419"/>
      <c r="AQ2072" s="419"/>
      <c r="AR2072" s="419"/>
      <c r="AS2072" s="419"/>
      <c r="AT2072" s="419"/>
      <c r="AU2072" s="419"/>
      <c r="AV2072" s="419"/>
      <c r="AX2072" s="419"/>
      <c r="AY2072" s="419"/>
      <c r="AZ2072" s="419"/>
      <c r="BB2072" s="419"/>
      <c r="BC2072" s="419"/>
      <c r="BD2072" s="419"/>
      <c r="BF2072" s="419"/>
      <c r="BG2072" s="419"/>
      <c r="BH2072" s="419"/>
      <c r="BJ2072" s="419"/>
      <c r="BK2072" s="419"/>
      <c r="BL2072" s="419"/>
      <c r="BN2072" s="419"/>
      <c r="BO2072" s="419"/>
      <c r="BP2072" s="419"/>
      <c r="BR2072" s="419"/>
      <c r="BS2072" s="419"/>
      <c r="BT2072" s="419"/>
      <c r="BV2072" s="419"/>
      <c r="BW2072" s="419"/>
      <c r="BX2072" s="397"/>
      <c r="BZ2072" s="449"/>
      <c r="CB2072" s="419"/>
      <c r="CC2072" s="419"/>
      <c r="CD2072" s="419"/>
      <c r="CF2072" s="419"/>
      <c r="CG2072" s="419"/>
      <c r="CH2072" s="419"/>
    </row>
    <row r="2073" spans="3:86" ht="21" thickBot="1">
      <c r="C2073" s="425"/>
      <c r="P2073" s="431"/>
      <c r="R2073" s="419"/>
      <c r="S2073" s="446"/>
      <c r="T2073" s="419"/>
      <c r="V2073" s="196"/>
      <c r="W2073" s="419"/>
      <c r="X2073" s="419"/>
      <c r="Z2073" s="419"/>
      <c r="AA2073" s="419"/>
      <c r="AB2073" s="419"/>
      <c r="AD2073" s="419"/>
      <c r="AE2073" s="419"/>
      <c r="AF2073" s="419"/>
      <c r="AH2073" s="419"/>
      <c r="AI2073" s="419"/>
      <c r="AJ2073" s="419"/>
      <c r="AL2073" s="419"/>
      <c r="AM2073" s="419"/>
      <c r="AN2073" s="403"/>
      <c r="AO2073" s="419"/>
      <c r="AP2073" s="419"/>
      <c r="AQ2073" s="419"/>
      <c r="AR2073" s="419"/>
      <c r="AS2073" s="419"/>
      <c r="AT2073" s="419"/>
      <c r="AU2073" s="419"/>
      <c r="AV2073" s="419"/>
      <c r="AX2073" s="419"/>
      <c r="AY2073" s="419"/>
      <c r="AZ2073" s="419"/>
      <c r="BB2073" s="419"/>
      <c r="BC2073" s="419"/>
      <c r="BD2073" s="419"/>
      <c r="BF2073" s="419"/>
      <c r="BG2073" s="419"/>
      <c r="BH2073" s="419"/>
      <c r="BJ2073" s="419"/>
      <c r="BK2073" s="419"/>
      <c r="BL2073" s="419"/>
      <c r="BN2073" s="419"/>
      <c r="BO2073" s="419"/>
      <c r="BP2073" s="419"/>
      <c r="BR2073" s="419"/>
      <c r="BS2073" s="419"/>
      <c r="BT2073" s="419"/>
      <c r="BV2073" s="419"/>
      <c r="BW2073" s="419"/>
      <c r="BX2073" s="397"/>
      <c r="BZ2073" s="449"/>
      <c r="CB2073" s="419"/>
      <c r="CC2073" s="419"/>
      <c r="CD2073" s="419"/>
      <c r="CF2073" s="419"/>
      <c r="CG2073" s="419"/>
      <c r="CH2073" s="419"/>
    </row>
    <row r="2074" spans="3:86" ht="21" thickBot="1">
      <c r="C2074" s="425"/>
      <c r="P2074" s="431"/>
      <c r="R2074" s="419"/>
      <c r="S2074" s="446"/>
      <c r="T2074" s="419"/>
      <c r="V2074" s="196"/>
      <c r="W2074" s="419"/>
      <c r="X2074" s="419"/>
      <c r="Z2074" s="419"/>
      <c r="AA2074" s="419"/>
      <c r="AB2074" s="419"/>
      <c r="AD2074" s="419"/>
      <c r="AE2074" s="419"/>
      <c r="AF2074" s="419"/>
      <c r="AH2074" s="419"/>
      <c r="AI2074" s="419"/>
      <c r="AJ2074" s="419"/>
      <c r="AL2074" s="419"/>
      <c r="AM2074" s="419"/>
      <c r="AN2074" s="403"/>
      <c r="AO2074" s="419"/>
      <c r="AP2074" s="419"/>
      <c r="AQ2074" s="419"/>
      <c r="AR2074" s="419"/>
      <c r="AS2074" s="419"/>
      <c r="AT2074" s="419"/>
      <c r="AU2074" s="419"/>
      <c r="AV2074" s="419"/>
      <c r="AX2074" s="419"/>
      <c r="AY2074" s="419"/>
      <c r="AZ2074" s="419"/>
      <c r="BB2074" s="419"/>
      <c r="BC2074" s="419"/>
      <c r="BD2074" s="419"/>
      <c r="BF2074" s="419"/>
      <c r="BG2074" s="419"/>
      <c r="BH2074" s="419"/>
      <c r="BJ2074" s="419"/>
      <c r="BK2074" s="419"/>
      <c r="BL2074" s="419"/>
      <c r="BN2074" s="419"/>
      <c r="BO2074" s="419"/>
      <c r="BP2074" s="419"/>
      <c r="BR2074" s="419"/>
      <c r="BS2074" s="419"/>
      <c r="BT2074" s="419"/>
      <c r="BV2074" s="419"/>
      <c r="BW2074" s="419"/>
      <c r="BX2074" s="397"/>
      <c r="BZ2074" s="449"/>
      <c r="CB2074" s="419"/>
      <c r="CC2074" s="419"/>
      <c r="CD2074" s="419"/>
      <c r="CF2074" s="419"/>
      <c r="CG2074" s="419"/>
      <c r="CH2074" s="419"/>
    </row>
    <row r="2075" spans="3:86" ht="21" thickBot="1">
      <c r="C2075" s="425"/>
      <c r="P2075" s="431"/>
      <c r="R2075" s="419"/>
      <c r="S2075" s="446"/>
      <c r="T2075" s="419"/>
      <c r="V2075" s="196"/>
      <c r="W2075" s="419"/>
      <c r="X2075" s="419"/>
      <c r="Z2075" s="419"/>
      <c r="AA2075" s="419"/>
      <c r="AB2075" s="419"/>
      <c r="AD2075" s="419"/>
      <c r="AE2075" s="419"/>
      <c r="AF2075" s="419"/>
      <c r="AH2075" s="419"/>
      <c r="AI2075" s="419"/>
      <c r="AJ2075" s="419"/>
      <c r="AL2075" s="419"/>
      <c r="AM2075" s="419"/>
      <c r="AN2075" s="403"/>
      <c r="AO2075" s="419"/>
      <c r="AP2075" s="419"/>
      <c r="AQ2075" s="419"/>
      <c r="AR2075" s="419"/>
      <c r="AS2075" s="419"/>
      <c r="AT2075" s="419"/>
      <c r="AU2075" s="419"/>
      <c r="AV2075" s="419"/>
      <c r="AX2075" s="419"/>
      <c r="AY2075" s="419"/>
      <c r="AZ2075" s="419"/>
      <c r="BB2075" s="419"/>
      <c r="BC2075" s="419"/>
      <c r="BD2075" s="419"/>
      <c r="BF2075" s="419"/>
      <c r="BG2075" s="419"/>
      <c r="BH2075" s="419"/>
      <c r="BJ2075" s="419"/>
      <c r="BK2075" s="419"/>
      <c r="BL2075" s="419"/>
      <c r="BN2075" s="419"/>
      <c r="BO2075" s="419"/>
      <c r="BP2075" s="419"/>
      <c r="BR2075" s="419"/>
      <c r="BS2075" s="419"/>
      <c r="BT2075" s="419"/>
      <c r="BV2075" s="419"/>
      <c r="BW2075" s="419"/>
      <c r="BX2075" s="397"/>
      <c r="BZ2075" s="449"/>
      <c r="CB2075" s="419"/>
      <c r="CC2075" s="419"/>
      <c r="CD2075" s="419"/>
      <c r="CF2075" s="419"/>
      <c r="CG2075" s="419"/>
      <c r="CH2075" s="419"/>
    </row>
    <row r="2076" spans="3:86" ht="21" thickBot="1">
      <c r="C2076" s="425"/>
      <c r="P2076" s="431"/>
      <c r="R2076" s="419"/>
      <c r="S2076" s="446"/>
      <c r="T2076" s="419"/>
      <c r="V2076" s="196"/>
      <c r="W2076" s="419"/>
      <c r="X2076" s="419"/>
      <c r="Z2076" s="419"/>
      <c r="AA2076" s="419"/>
      <c r="AB2076" s="419"/>
      <c r="AD2076" s="419"/>
      <c r="AE2076" s="419"/>
      <c r="AF2076" s="419"/>
      <c r="AH2076" s="419"/>
      <c r="AI2076" s="419"/>
      <c r="AJ2076" s="419"/>
      <c r="AL2076" s="419"/>
      <c r="AM2076" s="419"/>
      <c r="AN2076" s="403"/>
      <c r="AO2076" s="419"/>
      <c r="AP2076" s="419"/>
      <c r="AQ2076" s="419"/>
      <c r="AR2076" s="419"/>
      <c r="AS2076" s="419"/>
      <c r="AT2076" s="419"/>
      <c r="AU2076" s="419"/>
      <c r="AV2076" s="419"/>
      <c r="AX2076" s="419"/>
      <c r="AY2076" s="419"/>
      <c r="AZ2076" s="419"/>
      <c r="BB2076" s="419"/>
      <c r="BC2076" s="419"/>
      <c r="BD2076" s="419"/>
      <c r="BF2076" s="419"/>
      <c r="BG2076" s="419"/>
      <c r="BH2076" s="419"/>
      <c r="BJ2076" s="419"/>
      <c r="BK2076" s="419"/>
      <c r="BL2076" s="419"/>
      <c r="BN2076" s="419"/>
      <c r="BO2076" s="419"/>
      <c r="BP2076" s="419"/>
      <c r="BR2076" s="419"/>
      <c r="BS2076" s="419"/>
      <c r="BT2076" s="419"/>
      <c r="BV2076" s="419"/>
      <c r="BW2076" s="419"/>
      <c r="BX2076" s="397"/>
      <c r="BZ2076" s="449"/>
      <c r="CB2076" s="419"/>
      <c r="CC2076" s="419"/>
      <c r="CD2076" s="419"/>
      <c r="CF2076" s="419"/>
      <c r="CG2076" s="419"/>
      <c r="CH2076" s="419"/>
    </row>
    <row r="2077" spans="3:86" ht="21" thickBot="1">
      <c r="C2077" s="425"/>
      <c r="P2077" s="431"/>
      <c r="R2077" s="419"/>
      <c r="S2077" s="446"/>
      <c r="T2077" s="419"/>
      <c r="V2077" s="196"/>
      <c r="W2077" s="419"/>
      <c r="X2077" s="419"/>
      <c r="Z2077" s="419"/>
      <c r="AA2077" s="419"/>
      <c r="AB2077" s="419"/>
      <c r="AD2077" s="419"/>
      <c r="AE2077" s="419"/>
      <c r="AF2077" s="419"/>
      <c r="AH2077" s="419"/>
      <c r="AI2077" s="419"/>
      <c r="AJ2077" s="419"/>
      <c r="AL2077" s="419"/>
      <c r="AM2077" s="419"/>
      <c r="AN2077" s="403"/>
      <c r="AO2077" s="419"/>
      <c r="AP2077" s="419"/>
      <c r="AQ2077" s="419"/>
      <c r="AR2077" s="419"/>
      <c r="AS2077" s="419"/>
      <c r="AT2077" s="419"/>
      <c r="AU2077" s="419"/>
      <c r="AV2077" s="419"/>
      <c r="AX2077" s="419"/>
      <c r="AY2077" s="419"/>
      <c r="AZ2077" s="419"/>
      <c r="BB2077" s="419"/>
      <c r="BC2077" s="419"/>
      <c r="BD2077" s="419"/>
      <c r="BF2077" s="419"/>
      <c r="BG2077" s="419"/>
      <c r="BH2077" s="419"/>
      <c r="BJ2077" s="419"/>
      <c r="BK2077" s="419"/>
      <c r="BL2077" s="419"/>
      <c r="BN2077" s="419"/>
      <c r="BO2077" s="419"/>
      <c r="BP2077" s="419"/>
      <c r="BR2077" s="419"/>
      <c r="BS2077" s="419"/>
      <c r="BT2077" s="419"/>
      <c r="BV2077" s="419"/>
      <c r="BW2077" s="419"/>
      <c r="BX2077" s="397"/>
      <c r="BZ2077" s="449"/>
      <c r="CB2077" s="419"/>
      <c r="CC2077" s="419"/>
      <c r="CD2077" s="419"/>
      <c r="CF2077" s="419"/>
      <c r="CG2077" s="419"/>
      <c r="CH2077" s="419"/>
    </row>
    <row r="2078" spans="3:86" ht="21" thickBot="1">
      <c r="C2078" s="425"/>
      <c r="P2078" s="431"/>
      <c r="R2078" s="419"/>
      <c r="S2078" s="446"/>
      <c r="T2078" s="419"/>
      <c r="V2078" s="196"/>
      <c r="W2078" s="419"/>
      <c r="X2078" s="419"/>
      <c r="Z2078" s="419"/>
      <c r="AA2078" s="419"/>
      <c r="AB2078" s="419"/>
      <c r="AD2078" s="419"/>
      <c r="AE2078" s="419"/>
      <c r="AF2078" s="419"/>
      <c r="AH2078" s="419"/>
      <c r="AI2078" s="419"/>
      <c r="AJ2078" s="419"/>
      <c r="AL2078" s="419"/>
      <c r="AM2078" s="419"/>
      <c r="AN2078" s="403"/>
      <c r="AO2078" s="419"/>
      <c r="AP2078" s="419"/>
      <c r="AQ2078" s="419"/>
      <c r="AR2078" s="419"/>
      <c r="AS2078" s="419"/>
      <c r="AT2078" s="419"/>
      <c r="AU2078" s="419"/>
      <c r="AV2078" s="419"/>
      <c r="AX2078" s="419"/>
      <c r="AY2078" s="419"/>
      <c r="AZ2078" s="419"/>
      <c r="BB2078" s="419"/>
      <c r="BC2078" s="419"/>
      <c r="BD2078" s="419"/>
      <c r="BF2078" s="419"/>
      <c r="BG2078" s="419"/>
      <c r="BH2078" s="419"/>
      <c r="BJ2078" s="419"/>
      <c r="BK2078" s="419"/>
      <c r="BL2078" s="419"/>
      <c r="BN2078" s="419"/>
      <c r="BO2078" s="419"/>
      <c r="BP2078" s="419"/>
      <c r="BR2078" s="419"/>
      <c r="BS2078" s="419"/>
      <c r="BT2078" s="419"/>
      <c r="BV2078" s="419"/>
      <c r="BW2078" s="419"/>
      <c r="BX2078" s="397"/>
      <c r="BZ2078" s="449"/>
      <c r="CB2078" s="419"/>
      <c r="CC2078" s="419"/>
      <c r="CD2078" s="419"/>
      <c r="CF2078" s="419"/>
      <c r="CG2078" s="419"/>
      <c r="CH2078" s="419"/>
    </row>
    <row r="2079" spans="3:86" ht="21" thickBot="1">
      <c r="C2079" s="425"/>
      <c r="P2079" s="431"/>
      <c r="R2079" s="419"/>
      <c r="S2079" s="446"/>
      <c r="T2079" s="419"/>
      <c r="V2079" s="196"/>
      <c r="W2079" s="419"/>
      <c r="X2079" s="419"/>
      <c r="Z2079" s="419"/>
      <c r="AA2079" s="419"/>
      <c r="AB2079" s="419"/>
      <c r="AD2079" s="419"/>
      <c r="AE2079" s="419"/>
      <c r="AF2079" s="419"/>
      <c r="AH2079" s="419"/>
      <c r="AI2079" s="419"/>
      <c r="AJ2079" s="419"/>
      <c r="AL2079" s="419"/>
      <c r="AM2079" s="419"/>
      <c r="AN2079" s="403"/>
      <c r="AO2079" s="419"/>
      <c r="AP2079" s="419"/>
      <c r="AQ2079" s="419"/>
      <c r="AR2079" s="419"/>
      <c r="AS2079" s="419"/>
      <c r="AT2079" s="419"/>
      <c r="AU2079" s="419"/>
      <c r="AV2079" s="419"/>
      <c r="AX2079" s="419"/>
      <c r="AY2079" s="419"/>
      <c r="AZ2079" s="419"/>
      <c r="BB2079" s="419"/>
      <c r="BC2079" s="419"/>
      <c r="BD2079" s="419"/>
      <c r="BF2079" s="419"/>
      <c r="BG2079" s="419"/>
      <c r="BH2079" s="419"/>
      <c r="BJ2079" s="419"/>
      <c r="BK2079" s="419"/>
      <c r="BL2079" s="419"/>
      <c r="BN2079" s="419"/>
      <c r="BO2079" s="419"/>
      <c r="BP2079" s="419"/>
      <c r="BR2079" s="419"/>
      <c r="BS2079" s="419"/>
      <c r="BT2079" s="419"/>
      <c r="BV2079" s="419"/>
      <c r="BW2079" s="419"/>
      <c r="BX2079" s="397"/>
      <c r="BZ2079" s="449"/>
      <c r="CB2079" s="419"/>
      <c r="CC2079" s="419"/>
      <c r="CD2079" s="419"/>
      <c r="CF2079" s="419"/>
      <c r="CG2079" s="419"/>
      <c r="CH2079" s="419"/>
    </row>
    <row r="2080" spans="3:86" ht="21" thickBot="1">
      <c r="C2080" s="425"/>
      <c r="P2080" s="431"/>
      <c r="R2080" s="419"/>
      <c r="S2080" s="446"/>
      <c r="T2080" s="419"/>
      <c r="V2080" s="196"/>
      <c r="W2080" s="419"/>
      <c r="X2080" s="419"/>
      <c r="Z2080" s="419"/>
      <c r="AA2080" s="419"/>
      <c r="AB2080" s="419"/>
      <c r="AD2080" s="419"/>
      <c r="AE2080" s="419"/>
      <c r="AF2080" s="419"/>
      <c r="AH2080" s="419"/>
      <c r="AI2080" s="419"/>
      <c r="AJ2080" s="419"/>
      <c r="AL2080" s="419"/>
      <c r="AM2080" s="419"/>
      <c r="AN2080" s="403"/>
      <c r="AO2080" s="419"/>
      <c r="AP2080" s="419"/>
      <c r="AQ2080" s="419"/>
      <c r="AR2080" s="419"/>
      <c r="AS2080" s="419"/>
      <c r="AT2080" s="419"/>
      <c r="AU2080" s="419"/>
      <c r="AV2080" s="419"/>
      <c r="AX2080" s="419"/>
      <c r="AY2080" s="419"/>
      <c r="AZ2080" s="419"/>
      <c r="BB2080" s="419"/>
      <c r="BC2080" s="419"/>
      <c r="BD2080" s="419"/>
      <c r="BF2080" s="419"/>
      <c r="BG2080" s="419"/>
      <c r="BH2080" s="419"/>
      <c r="BJ2080" s="419"/>
      <c r="BK2080" s="419"/>
      <c r="BL2080" s="419"/>
      <c r="BN2080" s="419"/>
      <c r="BO2080" s="419"/>
      <c r="BP2080" s="419"/>
      <c r="BR2080" s="419"/>
      <c r="BS2080" s="419"/>
      <c r="BT2080" s="419"/>
      <c r="BV2080" s="419"/>
      <c r="BW2080" s="419"/>
      <c r="BX2080" s="397"/>
      <c r="BZ2080" s="449"/>
      <c r="CB2080" s="419"/>
      <c r="CC2080" s="419"/>
      <c r="CD2080" s="419"/>
      <c r="CF2080" s="419"/>
      <c r="CG2080" s="419"/>
      <c r="CH2080" s="419"/>
    </row>
    <row r="2081" spans="3:86" ht="21" thickBot="1">
      <c r="C2081" s="425"/>
      <c r="P2081" s="431"/>
      <c r="R2081" s="419"/>
      <c r="S2081" s="446"/>
      <c r="T2081" s="419"/>
      <c r="V2081" s="196"/>
      <c r="W2081" s="419"/>
      <c r="X2081" s="419"/>
      <c r="Z2081" s="419"/>
      <c r="AA2081" s="419"/>
      <c r="AB2081" s="419"/>
      <c r="AD2081" s="419"/>
      <c r="AE2081" s="419"/>
      <c r="AF2081" s="419"/>
      <c r="AH2081" s="419"/>
      <c r="AI2081" s="419"/>
      <c r="AJ2081" s="419"/>
      <c r="AL2081" s="419"/>
      <c r="AM2081" s="419"/>
      <c r="AN2081" s="403"/>
      <c r="AO2081" s="419"/>
      <c r="AP2081" s="419"/>
      <c r="AQ2081" s="419"/>
      <c r="AR2081" s="419"/>
      <c r="AS2081" s="419"/>
      <c r="AT2081" s="419"/>
      <c r="AU2081" s="419"/>
      <c r="AV2081" s="419"/>
      <c r="AX2081" s="419"/>
      <c r="AY2081" s="419"/>
      <c r="AZ2081" s="419"/>
      <c r="BB2081" s="419"/>
      <c r="BC2081" s="419"/>
      <c r="BD2081" s="419"/>
      <c r="BF2081" s="419"/>
      <c r="BG2081" s="419"/>
      <c r="BH2081" s="419"/>
      <c r="BJ2081" s="419"/>
      <c r="BK2081" s="419"/>
      <c r="BL2081" s="419"/>
      <c r="BN2081" s="419"/>
      <c r="BO2081" s="419"/>
      <c r="BP2081" s="419"/>
      <c r="BR2081" s="419"/>
      <c r="BS2081" s="419"/>
      <c r="BT2081" s="419"/>
      <c r="BV2081" s="419"/>
      <c r="BW2081" s="419"/>
      <c r="BX2081" s="397"/>
      <c r="BZ2081" s="449"/>
      <c r="CB2081" s="419"/>
      <c r="CC2081" s="419"/>
      <c r="CD2081" s="419"/>
      <c r="CF2081" s="419"/>
      <c r="CG2081" s="419"/>
      <c r="CH2081" s="419"/>
    </row>
    <row r="2082" spans="3:86" ht="21" thickBot="1">
      <c r="C2082" s="425"/>
      <c r="P2082" s="431"/>
      <c r="R2082" s="419"/>
      <c r="S2082" s="446"/>
      <c r="T2082" s="419"/>
      <c r="V2082" s="196"/>
      <c r="W2082" s="419"/>
      <c r="X2082" s="419"/>
      <c r="Z2082" s="419"/>
      <c r="AA2082" s="419"/>
      <c r="AB2082" s="419"/>
      <c r="AD2082" s="419"/>
      <c r="AE2082" s="419"/>
      <c r="AF2082" s="419"/>
      <c r="AH2082" s="419"/>
      <c r="AI2082" s="419"/>
      <c r="AJ2082" s="419"/>
      <c r="AL2082" s="419"/>
      <c r="AM2082" s="419"/>
      <c r="AN2082" s="403"/>
      <c r="AO2082" s="419"/>
      <c r="AP2082" s="419"/>
      <c r="AQ2082" s="419"/>
      <c r="AR2082" s="419"/>
      <c r="AS2082" s="419"/>
      <c r="AT2082" s="419"/>
      <c r="AU2082" s="419"/>
      <c r="AV2082" s="419"/>
      <c r="AX2082" s="419"/>
      <c r="AY2082" s="419"/>
      <c r="AZ2082" s="419"/>
      <c r="BB2082" s="419"/>
      <c r="BC2082" s="419"/>
      <c r="BD2082" s="419"/>
      <c r="BF2082" s="419"/>
      <c r="BG2082" s="419"/>
      <c r="BH2082" s="419"/>
      <c r="BJ2082" s="419"/>
      <c r="BK2082" s="419"/>
      <c r="BL2082" s="419"/>
      <c r="BN2082" s="419"/>
      <c r="BO2082" s="419"/>
      <c r="BP2082" s="419"/>
      <c r="BR2082" s="419"/>
      <c r="BS2082" s="419"/>
      <c r="BT2082" s="419"/>
      <c r="BV2082" s="419"/>
      <c r="BW2082" s="419"/>
      <c r="BX2082" s="397"/>
      <c r="BZ2082" s="449"/>
      <c r="CB2082" s="419"/>
      <c r="CC2082" s="419"/>
      <c r="CD2082" s="419"/>
      <c r="CF2082" s="419"/>
      <c r="CG2082" s="419"/>
      <c r="CH2082" s="419"/>
    </row>
    <row r="2083" spans="3:86" ht="21" thickBot="1">
      <c r="C2083" s="425"/>
      <c r="P2083" s="431"/>
      <c r="R2083" s="419"/>
      <c r="S2083" s="446"/>
      <c r="T2083" s="419"/>
      <c r="V2083" s="196"/>
      <c r="W2083" s="419"/>
      <c r="X2083" s="419"/>
      <c r="Z2083" s="419"/>
      <c r="AA2083" s="419"/>
      <c r="AB2083" s="419"/>
      <c r="AD2083" s="419"/>
      <c r="AE2083" s="419"/>
      <c r="AF2083" s="419"/>
      <c r="AH2083" s="419"/>
      <c r="AI2083" s="419"/>
      <c r="AJ2083" s="419"/>
      <c r="AL2083" s="419"/>
      <c r="AM2083" s="419"/>
      <c r="AN2083" s="403"/>
      <c r="AO2083" s="419"/>
      <c r="AP2083" s="419"/>
      <c r="AQ2083" s="419"/>
      <c r="AR2083" s="419"/>
      <c r="AS2083" s="419"/>
      <c r="AT2083" s="419"/>
      <c r="AU2083" s="419"/>
      <c r="AV2083" s="419"/>
      <c r="AX2083" s="419"/>
      <c r="AY2083" s="419"/>
      <c r="AZ2083" s="419"/>
      <c r="BB2083" s="419"/>
      <c r="BC2083" s="419"/>
      <c r="BD2083" s="419"/>
      <c r="BF2083" s="419"/>
      <c r="BG2083" s="419"/>
      <c r="BH2083" s="419"/>
      <c r="BJ2083" s="419"/>
      <c r="BK2083" s="419"/>
      <c r="BL2083" s="419"/>
      <c r="BN2083" s="419"/>
      <c r="BO2083" s="419"/>
      <c r="BP2083" s="419"/>
      <c r="BR2083" s="419"/>
      <c r="BS2083" s="419"/>
      <c r="BT2083" s="419"/>
      <c r="BV2083" s="419"/>
      <c r="BW2083" s="419"/>
      <c r="BX2083" s="397"/>
      <c r="BZ2083" s="449"/>
      <c r="CB2083" s="419"/>
      <c r="CC2083" s="419"/>
      <c r="CD2083" s="419"/>
      <c r="CF2083" s="419"/>
      <c r="CG2083" s="419"/>
      <c r="CH2083" s="419"/>
    </row>
    <row r="2084" spans="3:86" ht="21" thickBot="1">
      <c r="C2084" s="425"/>
      <c r="P2084" s="431"/>
      <c r="R2084" s="419"/>
      <c r="S2084" s="446"/>
      <c r="T2084" s="419"/>
      <c r="V2084" s="196"/>
      <c r="W2084" s="419"/>
      <c r="X2084" s="419"/>
      <c r="Z2084" s="419"/>
      <c r="AA2084" s="419"/>
      <c r="AB2084" s="419"/>
      <c r="AD2084" s="419"/>
      <c r="AE2084" s="419"/>
      <c r="AF2084" s="419"/>
      <c r="AH2084" s="419"/>
      <c r="AI2084" s="419"/>
      <c r="AJ2084" s="419"/>
      <c r="AL2084" s="419"/>
      <c r="AM2084" s="419"/>
      <c r="AN2084" s="403"/>
      <c r="AO2084" s="419"/>
      <c r="AP2084" s="419"/>
      <c r="AQ2084" s="419"/>
      <c r="AR2084" s="419"/>
      <c r="AS2084" s="419"/>
      <c r="AT2084" s="419"/>
      <c r="AU2084" s="419"/>
      <c r="AV2084" s="419"/>
      <c r="AX2084" s="419"/>
      <c r="AY2084" s="419"/>
      <c r="AZ2084" s="419"/>
      <c r="BB2084" s="419"/>
      <c r="BC2084" s="419"/>
      <c r="BD2084" s="419"/>
      <c r="BF2084" s="419"/>
      <c r="BG2084" s="419"/>
      <c r="BH2084" s="419"/>
      <c r="BJ2084" s="419"/>
      <c r="BK2084" s="419"/>
      <c r="BL2084" s="419"/>
      <c r="BN2084" s="419"/>
      <c r="BO2084" s="419"/>
      <c r="BP2084" s="419"/>
      <c r="BR2084" s="419"/>
      <c r="BS2084" s="419"/>
      <c r="BT2084" s="419"/>
      <c r="BV2084" s="419"/>
      <c r="BW2084" s="419"/>
      <c r="BX2084" s="397"/>
      <c r="BZ2084" s="449"/>
      <c r="CB2084" s="419"/>
      <c r="CC2084" s="419"/>
      <c r="CD2084" s="419"/>
      <c r="CF2084" s="419"/>
      <c r="CG2084" s="419"/>
      <c r="CH2084" s="419"/>
    </row>
    <row r="2085" spans="3:86" ht="21" thickBot="1">
      <c r="C2085" s="425"/>
      <c r="P2085" s="431"/>
      <c r="R2085" s="419"/>
      <c r="S2085" s="446"/>
      <c r="T2085" s="419"/>
      <c r="V2085" s="196"/>
      <c r="W2085" s="419"/>
      <c r="X2085" s="419"/>
      <c r="Z2085" s="419"/>
      <c r="AA2085" s="419"/>
      <c r="AB2085" s="419"/>
      <c r="AD2085" s="419"/>
      <c r="AE2085" s="419"/>
      <c r="AF2085" s="419"/>
      <c r="AH2085" s="419"/>
      <c r="AI2085" s="419"/>
      <c r="AJ2085" s="419"/>
      <c r="AL2085" s="419"/>
      <c r="AM2085" s="419"/>
      <c r="AN2085" s="403"/>
      <c r="AO2085" s="419"/>
      <c r="AP2085" s="419"/>
      <c r="AQ2085" s="419"/>
      <c r="AR2085" s="419"/>
      <c r="AS2085" s="419"/>
      <c r="AT2085" s="419"/>
      <c r="AU2085" s="419"/>
      <c r="AV2085" s="419"/>
      <c r="AX2085" s="419"/>
      <c r="AY2085" s="419"/>
      <c r="AZ2085" s="419"/>
      <c r="BB2085" s="419"/>
      <c r="BC2085" s="419"/>
      <c r="BD2085" s="419"/>
      <c r="BF2085" s="419"/>
      <c r="BG2085" s="419"/>
      <c r="BH2085" s="419"/>
      <c r="BJ2085" s="419"/>
      <c r="BK2085" s="419"/>
      <c r="BL2085" s="419"/>
      <c r="BN2085" s="419"/>
      <c r="BO2085" s="419"/>
      <c r="BP2085" s="419"/>
      <c r="BR2085" s="419"/>
      <c r="BS2085" s="419"/>
      <c r="BT2085" s="419"/>
      <c r="BV2085" s="419"/>
      <c r="BW2085" s="419"/>
      <c r="BX2085" s="397"/>
      <c r="BZ2085" s="449"/>
      <c r="CB2085" s="419"/>
      <c r="CC2085" s="419"/>
      <c r="CD2085" s="419"/>
      <c r="CF2085" s="419"/>
      <c r="CG2085" s="419"/>
      <c r="CH2085" s="419"/>
    </row>
    <row r="2086" spans="3:86" ht="21" thickBot="1">
      <c r="C2086" s="425"/>
      <c r="P2086" s="431"/>
      <c r="R2086" s="419"/>
      <c r="S2086" s="446"/>
      <c r="T2086" s="419"/>
      <c r="V2086" s="196"/>
      <c r="W2086" s="419"/>
      <c r="X2086" s="419"/>
      <c r="Z2086" s="419"/>
      <c r="AA2086" s="419"/>
      <c r="AB2086" s="419"/>
      <c r="AD2086" s="419"/>
      <c r="AE2086" s="419"/>
      <c r="AF2086" s="419"/>
      <c r="AH2086" s="419"/>
      <c r="AI2086" s="419"/>
      <c r="AJ2086" s="419"/>
      <c r="AL2086" s="419"/>
      <c r="AM2086" s="419"/>
      <c r="AN2086" s="403"/>
      <c r="AO2086" s="419"/>
      <c r="AP2086" s="419"/>
      <c r="AQ2086" s="419"/>
      <c r="AR2086" s="419"/>
      <c r="AS2086" s="419"/>
      <c r="AT2086" s="419"/>
      <c r="AU2086" s="419"/>
      <c r="AV2086" s="419"/>
      <c r="AX2086" s="419"/>
      <c r="AY2086" s="419"/>
      <c r="AZ2086" s="419"/>
      <c r="BB2086" s="419"/>
      <c r="BC2086" s="419"/>
      <c r="BD2086" s="419"/>
      <c r="BF2086" s="419"/>
      <c r="BG2086" s="419"/>
      <c r="BH2086" s="419"/>
      <c r="BJ2086" s="419"/>
      <c r="BK2086" s="419"/>
      <c r="BL2086" s="419"/>
      <c r="BN2086" s="419"/>
      <c r="BO2086" s="419"/>
      <c r="BP2086" s="419"/>
      <c r="BR2086" s="419"/>
      <c r="BS2086" s="419"/>
      <c r="BT2086" s="419"/>
      <c r="BV2086" s="419"/>
      <c r="BW2086" s="419"/>
      <c r="BX2086" s="397"/>
      <c r="BZ2086" s="449"/>
      <c r="CB2086" s="419"/>
      <c r="CC2086" s="419"/>
      <c r="CD2086" s="419"/>
      <c r="CF2086" s="419"/>
      <c r="CG2086" s="419"/>
      <c r="CH2086" s="419"/>
    </row>
    <row r="2087" spans="3:86" ht="21" thickBot="1">
      <c r="C2087" s="425"/>
      <c r="P2087" s="431"/>
      <c r="R2087" s="419"/>
      <c r="S2087" s="446"/>
      <c r="T2087" s="419"/>
      <c r="V2087" s="196"/>
      <c r="W2087" s="419"/>
      <c r="X2087" s="419"/>
      <c r="Z2087" s="419"/>
      <c r="AA2087" s="419"/>
      <c r="AB2087" s="419"/>
      <c r="AD2087" s="419"/>
      <c r="AE2087" s="419"/>
      <c r="AF2087" s="419"/>
      <c r="AH2087" s="419"/>
      <c r="AI2087" s="419"/>
      <c r="AJ2087" s="419"/>
      <c r="AL2087" s="419"/>
      <c r="AM2087" s="419"/>
      <c r="AN2087" s="403"/>
      <c r="AO2087" s="419"/>
      <c r="AP2087" s="419"/>
      <c r="AQ2087" s="419"/>
      <c r="AR2087" s="419"/>
      <c r="AS2087" s="419"/>
      <c r="AT2087" s="419"/>
      <c r="AU2087" s="419"/>
      <c r="AV2087" s="419"/>
      <c r="AX2087" s="419"/>
      <c r="AY2087" s="419"/>
      <c r="AZ2087" s="419"/>
      <c r="BB2087" s="419"/>
      <c r="BC2087" s="419"/>
      <c r="BD2087" s="419"/>
      <c r="BF2087" s="419"/>
      <c r="BG2087" s="419"/>
      <c r="BH2087" s="419"/>
      <c r="BJ2087" s="419"/>
      <c r="BK2087" s="419"/>
      <c r="BL2087" s="419"/>
      <c r="BN2087" s="419"/>
      <c r="BO2087" s="419"/>
      <c r="BP2087" s="419"/>
      <c r="BR2087" s="419"/>
      <c r="BS2087" s="419"/>
      <c r="BT2087" s="419"/>
      <c r="BV2087" s="419"/>
      <c r="BW2087" s="419"/>
      <c r="BX2087" s="397"/>
      <c r="BZ2087" s="449"/>
      <c r="CB2087" s="419"/>
      <c r="CC2087" s="419"/>
      <c r="CD2087" s="419"/>
      <c r="CF2087" s="419"/>
      <c r="CG2087" s="419"/>
      <c r="CH2087" s="419"/>
    </row>
    <row r="2088" spans="3:86" ht="21" thickBot="1">
      <c r="C2088" s="425"/>
      <c r="P2088" s="431"/>
      <c r="R2088" s="419"/>
      <c r="S2088" s="446"/>
      <c r="T2088" s="419"/>
      <c r="V2088" s="196"/>
      <c r="W2088" s="419"/>
      <c r="X2088" s="419"/>
      <c r="Z2088" s="419"/>
      <c r="AA2088" s="419"/>
      <c r="AB2088" s="419"/>
      <c r="AD2088" s="419"/>
      <c r="AE2088" s="419"/>
      <c r="AF2088" s="419"/>
      <c r="AH2088" s="419"/>
      <c r="AI2088" s="419"/>
      <c r="AJ2088" s="419"/>
      <c r="AL2088" s="419"/>
      <c r="AM2088" s="419"/>
      <c r="AN2088" s="403"/>
      <c r="AO2088" s="419"/>
      <c r="AP2088" s="419"/>
      <c r="AQ2088" s="419"/>
      <c r="AR2088" s="419"/>
      <c r="AS2088" s="419"/>
      <c r="AT2088" s="419"/>
      <c r="AU2088" s="419"/>
      <c r="AV2088" s="419"/>
      <c r="AX2088" s="419"/>
      <c r="AY2088" s="419"/>
      <c r="AZ2088" s="419"/>
      <c r="BB2088" s="419"/>
      <c r="BC2088" s="419"/>
      <c r="BD2088" s="419"/>
      <c r="BF2088" s="419"/>
      <c r="BG2088" s="419"/>
      <c r="BH2088" s="419"/>
      <c r="BJ2088" s="419"/>
      <c r="BK2088" s="419"/>
      <c r="BL2088" s="419"/>
      <c r="BN2088" s="419"/>
      <c r="BO2088" s="419"/>
      <c r="BP2088" s="419"/>
      <c r="BR2088" s="419"/>
      <c r="BS2088" s="419"/>
      <c r="BT2088" s="419"/>
      <c r="BV2088" s="419"/>
      <c r="BW2088" s="419"/>
      <c r="BX2088" s="397"/>
      <c r="BZ2088" s="449"/>
      <c r="CB2088" s="419"/>
      <c r="CC2088" s="419"/>
      <c r="CD2088" s="419"/>
      <c r="CF2088" s="419"/>
      <c r="CG2088" s="419"/>
      <c r="CH2088" s="419"/>
    </row>
    <row r="2089" spans="3:86" ht="21" thickBot="1">
      <c r="C2089" s="425"/>
      <c r="P2089" s="431"/>
      <c r="R2089" s="419"/>
      <c r="S2089" s="446"/>
      <c r="T2089" s="419"/>
      <c r="V2089" s="196"/>
      <c r="W2089" s="419"/>
      <c r="X2089" s="419"/>
      <c r="Z2089" s="419"/>
      <c r="AA2089" s="419"/>
      <c r="AB2089" s="419"/>
      <c r="AD2089" s="419"/>
      <c r="AE2089" s="419"/>
      <c r="AF2089" s="419"/>
      <c r="AH2089" s="419"/>
      <c r="AI2089" s="419"/>
      <c r="AJ2089" s="419"/>
      <c r="AL2089" s="419"/>
      <c r="AM2089" s="419"/>
      <c r="AN2089" s="403"/>
      <c r="AO2089" s="419"/>
      <c r="AP2089" s="419"/>
      <c r="AQ2089" s="419"/>
      <c r="AR2089" s="419"/>
      <c r="AS2089" s="419"/>
      <c r="AT2089" s="419"/>
      <c r="AU2089" s="419"/>
      <c r="AV2089" s="419"/>
      <c r="AX2089" s="419"/>
      <c r="AY2089" s="419"/>
      <c r="AZ2089" s="419"/>
      <c r="BB2089" s="419"/>
      <c r="BC2089" s="419"/>
      <c r="BD2089" s="419"/>
      <c r="BF2089" s="419"/>
      <c r="BG2089" s="419"/>
      <c r="BH2089" s="419"/>
      <c r="BJ2089" s="419"/>
      <c r="BK2089" s="419"/>
      <c r="BL2089" s="419"/>
      <c r="BN2089" s="419"/>
      <c r="BO2089" s="419"/>
      <c r="BP2089" s="419"/>
      <c r="BR2089" s="419"/>
      <c r="BS2089" s="419"/>
      <c r="BT2089" s="419"/>
      <c r="BV2089" s="419"/>
      <c r="BW2089" s="419"/>
      <c r="BX2089" s="397"/>
      <c r="BZ2089" s="449"/>
      <c r="CB2089" s="419"/>
      <c r="CC2089" s="419"/>
      <c r="CD2089" s="419"/>
      <c r="CF2089" s="419"/>
      <c r="CG2089" s="419"/>
      <c r="CH2089" s="419"/>
    </row>
    <row r="2090" spans="3:86" ht="21" thickBot="1">
      <c r="C2090" s="425"/>
      <c r="P2090" s="431"/>
      <c r="R2090" s="419"/>
      <c r="S2090" s="446"/>
      <c r="T2090" s="419"/>
      <c r="V2090" s="196"/>
      <c r="W2090" s="419"/>
      <c r="X2090" s="419"/>
      <c r="Z2090" s="419"/>
      <c r="AA2090" s="419"/>
      <c r="AB2090" s="419"/>
      <c r="AD2090" s="419"/>
      <c r="AE2090" s="419"/>
      <c r="AF2090" s="419"/>
      <c r="AH2090" s="419"/>
      <c r="AI2090" s="419"/>
      <c r="AJ2090" s="419"/>
      <c r="AL2090" s="419"/>
      <c r="AM2090" s="419"/>
      <c r="AN2090" s="403"/>
      <c r="AO2090" s="419"/>
      <c r="AP2090" s="419"/>
      <c r="AQ2090" s="419"/>
      <c r="AR2090" s="419"/>
      <c r="AS2090" s="419"/>
      <c r="AT2090" s="419"/>
      <c r="AU2090" s="419"/>
      <c r="AV2090" s="419"/>
      <c r="AX2090" s="419"/>
      <c r="AY2090" s="419"/>
      <c r="AZ2090" s="419"/>
      <c r="BB2090" s="419"/>
      <c r="BC2090" s="419"/>
      <c r="BD2090" s="419"/>
      <c r="BF2090" s="419"/>
      <c r="BG2090" s="419"/>
      <c r="BH2090" s="419"/>
      <c r="BJ2090" s="419"/>
      <c r="BK2090" s="419"/>
      <c r="BL2090" s="419"/>
      <c r="BN2090" s="419"/>
      <c r="BO2090" s="419"/>
      <c r="BP2090" s="419"/>
      <c r="BR2090" s="419"/>
      <c r="BS2090" s="419"/>
      <c r="BT2090" s="419"/>
      <c r="BV2090" s="419"/>
      <c r="BW2090" s="419"/>
      <c r="BX2090" s="397"/>
      <c r="BZ2090" s="449"/>
      <c r="CB2090" s="419"/>
      <c r="CC2090" s="419"/>
      <c r="CD2090" s="419"/>
      <c r="CF2090" s="419"/>
      <c r="CG2090" s="419"/>
      <c r="CH2090" s="419"/>
    </row>
    <row r="2091" spans="3:86" ht="21" thickBot="1">
      <c r="C2091" s="425"/>
      <c r="P2091" s="431"/>
      <c r="R2091" s="419"/>
      <c r="S2091" s="446"/>
      <c r="T2091" s="419"/>
      <c r="V2091" s="196"/>
      <c r="W2091" s="419"/>
      <c r="X2091" s="419"/>
      <c r="Z2091" s="419"/>
      <c r="AA2091" s="419"/>
      <c r="AB2091" s="419"/>
      <c r="AD2091" s="419"/>
      <c r="AE2091" s="419"/>
      <c r="AF2091" s="419"/>
      <c r="AH2091" s="419"/>
      <c r="AI2091" s="419"/>
      <c r="AJ2091" s="419"/>
      <c r="AL2091" s="419"/>
      <c r="AM2091" s="419"/>
      <c r="AN2091" s="403"/>
      <c r="AO2091" s="419"/>
      <c r="AP2091" s="419"/>
      <c r="AQ2091" s="419"/>
      <c r="AR2091" s="419"/>
      <c r="AS2091" s="419"/>
      <c r="AT2091" s="419"/>
      <c r="AU2091" s="419"/>
      <c r="AV2091" s="419"/>
      <c r="AX2091" s="419"/>
      <c r="AY2091" s="419"/>
      <c r="AZ2091" s="419"/>
      <c r="BB2091" s="419"/>
      <c r="BC2091" s="419"/>
      <c r="BD2091" s="419"/>
      <c r="BF2091" s="419"/>
      <c r="BG2091" s="419"/>
      <c r="BH2091" s="419"/>
      <c r="BJ2091" s="419"/>
      <c r="BK2091" s="419"/>
      <c r="BL2091" s="419"/>
      <c r="BN2091" s="419"/>
      <c r="BO2091" s="419"/>
      <c r="BP2091" s="419"/>
      <c r="BR2091" s="419"/>
      <c r="BS2091" s="419"/>
      <c r="BT2091" s="419"/>
      <c r="BV2091" s="419"/>
      <c r="BW2091" s="419"/>
      <c r="BX2091" s="397"/>
      <c r="BZ2091" s="449"/>
      <c r="CB2091" s="419"/>
      <c r="CC2091" s="419"/>
      <c r="CD2091" s="419"/>
      <c r="CF2091" s="419"/>
      <c r="CG2091" s="419"/>
      <c r="CH2091" s="419"/>
    </row>
    <row r="2092" spans="3:86" ht="21" thickBot="1">
      <c r="C2092" s="425"/>
      <c r="P2092" s="431"/>
      <c r="R2092" s="419"/>
      <c r="S2092" s="446"/>
      <c r="T2092" s="419"/>
      <c r="V2092" s="196"/>
      <c r="W2092" s="419"/>
      <c r="X2092" s="419"/>
      <c r="Z2092" s="419"/>
      <c r="AA2092" s="419"/>
      <c r="AB2092" s="419"/>
      <c r="AD2092" s="419"/>
      <c r="AE2092" s="419"/>
      <c r="AF2092" s="419"/>
      <c r="AH2092" s="419"/>
      <c r="AI2092" s="419"/>
      <c r="AJ2092" s="419"/>
      <c r="AL2092" s="419"/>
      <c r="AM2092" s="419"/>
      <c r="AN2092" s="403"/>
      <c r="AO2092" s="419"/>
      <c r="AP2092" s="419"/>
      <c r="AQ2092" s="419"/>
      <c r="AR2092" s="419"/>
      <c r="AS2092" s="419"/>
      <c r="AT2092" s="419"/>
      <c r="AU2092" s="419"/>
      <c r="AV2092" s="419"/>
      <c r="AX2092" s="419"/>
      <c r="AY2092" s="419"/>
      <c r="AZ2092" s="419"/>
      <c r="BB2092" s="419"/>
      <c r="BC2092" s="419"/>
      <c r="BD2092" s="419"/>
      <c r="BF2092" s="419"/>
      <c r="BG2092" s="419"/>
      <c r="BH2092" s="419"/>
      <c r="BJ2092" s="419"/>
      <c r="BK2092" s="419"/>
      <c r="BL2092" s="419"/>
      <c r="BN2092" s="419"/>
      <c r="BO2092" s="419"/>
      <c r="BP2092" s="419"/>
      <c r="BR2092" s="419"/>
      <c r="BS2092" s="419"/>
      <c r="BT2092" s="419"/>
      <c r="BV2092" s="419"/>
      <c r="BW2092" s="419"/>
      <c r="BX2092" s="397"/>
      <c r="BZ2092" s="449"/>
      <c r="CB2092" s="419"/>
      <c r="CC2092" s="419"/>
      <c r="CD2092" s="419"/>
      <c r="CF2092" s="419"/>
      <c r="CG2092" s="419"/>
      <c r="CH2092" s="419"/>
    </row>
    <row r="2093" spans="3:86" ht="21" thickBot="1">
      <c r="C2093" s="425"/>
      <c r="P2093" s="431"/>
      <c r="R2093" s="419"/>
      <c r="S2093" s="446"/>
      <c r="T2093" s="419"/>
      <c r="V2093" s="196"/>
      <c r="W2093" s="419"/>
      <c r="X2093" s="419"/>
      <c r="Z2093" s="419"/>
      <c r="AA2093" s="419"/>
      <c r="AB2093" s="419"/>
      <c r="AD2093" s="419"/>
      <c r="AE2093" s="419"/>
      <c r="AF2093" s="419"/>
      <c r="AH2093" s="419"/>
      <c r="AI2093" s="419"/>
      <c r="AJ2093" s="419"/>
      <c r="AL2093" s="419"/>
      <c r="AM2093" s="419"/>
      <c r="AN2093" s="403"/>
      <c r="AO2093" s="419"/>
      <c r="AP2093" s="419"/>
      <c r="AQ2093" s="419"/>
      <c r="AR2093" s="419"/>
      <c r="AS2093" s="419"/>
      <c r="AT2093" s="419"/>
      <c r="AU2093" s="419"/>
      <c r="AV2093" s="419"/>
      <c r="AX2093" s="419"/>
      <c r="AY2093" s="419"/>
      <c r="AZ2093" s="419"/>
      <c r="BB2093" s="419"/>
      <c r="BC2093" s="419"/>
      <c r="BD2093" s="419"/>
      <c r="BF2093" s="419"/>
      <c r="BG2093" s="419"/>
      <c r="BH2093" s="419"/>
      <c r="BJ2093" s="419"/>
      <c r="BK2093" s="419"/>
      <c r="BL2093" s="419"/>
      <c r="BN2093" s="419"/>
      <c r="BO2093" s="419"/>
      <c r="BP2093" s="419"/>
      <c r="BR2093" s="419"/>
      <c r="BS2093" s="419"/>
      <c r="BT2093" s="419"/>
      <c r="BV2093" s="419"/>
      <c r="BW2093" s="419"/>
      <c r="BX2093" s="397"/>
      <c r="BZ2093" s="449"/>
      <c r="CB2093" s="419"/>
      <c r="CC2093" s="419"/>
      <c r="CD2093" s="419"/>
      <c r="CF2093" s="419"/>
      <c r="CG2093" s="419"/>
      <c r="CH2093" s="419"/>
    </row>
    <row r="2094" spans="3:86" ht="21" thickBot="1">
      <c r="C2094" s="425"/>
      <c r="P2094" s="431"/>
      <c r="R2094" s="419"/>
      <c r="S2094" s="446"/>
      <c r="T2094" s="419"/>
      <c r="V2094" s="196"/>
      <c r="W2094" s="419"/>
      <c r="X2094" s="419"/>
      <c r="Z2094" s="419"/>
      <c r="AA2094" s="419"/>
      <c r="AB2094" s="419"/>
      <c r="AD2094" s="419"/>
      <c r="AE2094" s="419"/>
      <c r="AF2094" s="419"/>
      <c r="AH2094" s="419"/>
      <c r="AI2094" s="419"/>
      <c r="AJ2094" s="419"/>
      <c r="AL2094" s="419"/>
      <c r="AM2094" s="419"/>
      <c r="AN2094" s="403"/>
      <c r="AO2094" s="419"/>
      <c r="AP2094" s="419"/>
      <c r="AQ2094" s="419"/>
      <c r="AR2094" s="419"/>
      <c r="AS2094" s="419"/>
      <c r="AT2094" s="419"/>
      <c r="AU2094" s="419"/>
      <c r="AV2094" s="419"/>
      <c r="AX2094" s="419"/>
      <c r="AY2094" s="419"/>
      <c r="AZ2094" s="419"/>
      <c r="BB2094" s="419"/>
      <c r="BC2094" s="419"/>
      <c r="BD2094" s="419"/>
      <c r="BF2094" s="419"/>
      <c r="BG2094" s="419"/>
      <c r="BH2094" s="419"/>
      <c r="BJ2094" s="419"/>
      <c r="BK2094" s="419"/>
      <c r="BL2094" s="419"/>
      <c r="BN2094" s="419"/>
      <c r="BO2094" s="419"/>
      <c r="BP2094" s="419"/>
      <c r="BR2094" s="419"/>
      <c r="BS2094" s="419"/>
      <c r="BT2094" s="419"/>
      <c r="BV2094" s="419"/>
      <c r="BW2094" s="419"/>
      <c r="BX2094" s="397"/>
      <c r="BZ2094" s="449"/>
      <c r="CB2094" s="419"/>
      <c r="CC2094" s="419"/>
      <c r="CD2094" s="419"/>
      <c r="CF2094" s="419"/>
      <c r="CG2094" s="419"/>
      <c r="CH2094" s="419"/>
    </row>
    <row r="2095" spans="3:86" ht="21" thickBot="1">
      <c r="C2095" s="425"/>
      <c r="P2095" s="431"/>
      <c r="R2095" s="419"/>
      <c r="S2095" s="446"/>
      <c r="T2095" s="419"/>
      <c r="V2095" s="196"/>
      <c r="W2095" s="419"/>
      <c r="X2095" s="419"/>
      <c r="Z2095" s="419"/>
      <c r="AA2095" s="419"/>
      <c r="AB2095" s="419"/>
      <c r="AD2095" s="419"/>
      <c r="AE2095" s="419"/>
      <c r="AF2095" s="419"/>
      <c r="AH2095" s="419"/>
      <c r="AI2095" s="419"/>
      <c r="AJ2095" s="419"/>
      <c r="AL2095" s="419"/>
      <c r="AM2095" s="419"/>
      <c r="AN2095" s="403"/>
      <c r="AO2095" s="419"/>
      <c r="AP2095" s="419"/>
      <c r="AQ2095" s="419"/>
      <c r="AR2095" s="419"/>
      <c r="AS2095" s="419"/>
      <c r="AT2095" s="419"/>
      <c r="AU2095" s="419"/>
      <c r="AV2095" s="419"/>
      <c r="AX2095" s="419"/>
      <c r="AY2095" s="419"/>
      <c r="AZ2095" s="419"/>
      <c r="BB2095" s="419"/>
      <c r="BC2095" s="419"/>
      <c r="BD2095" s="419"/>
      <c r="BF2095" s="419"/>
      <c r="BG2095" s="419"/>
      <c r="BH2095" s="419"/>
      <c r="BJ2095" s="419"/>
      <c r="BK2095" s="419"/>
      <c r="BL2095" s="419"/>
      <c r="BN2095" s="419"/>
      <c r="BO2095" s="419"/>
      <c r="BP2095" s="419"/>
      <c r="BR2095" s="419"/>
      <c r="BS2095" s="419"/>
      <c r="BT2095" s="419"/>
      <c r="BV2095" s="419"/>
      <c r="BW2095" s="419"/>
      <c r="BX2095" s="397"/>
      <c r="BZ2095" s="449"/>
      <c r="CB2095" s="419"/>
      <c r="CC2095" s="419"/>
      <c r="CD2095" s="419"/>
      <c r="CF2095" s="419"/>
      <c r="CG2095" s="419"/>
      <c r="CH2095" s="419"/>
    </row>
    <row r="2096" spans="3:86" ht="21" thickBot="1">
      <c r="C2096" s="425"/>
      <c r="P2096" s="431"/>
      <c r="R2096" s="419"/>
      <c r="S2096" s="446"/>
      <c r="T2096" s="419"/>
      <c r="V2096" s="196"/>
      <c r="W2096" s="419"/>
      <c r="X2096" s="419"/>
      <c r="Z2096" s="419"/>
      <c r="AA2096" s="419"/>
      <c r="AB2096" s="419"/>
      <c r="AD2096" s="419"/>
      <c r="AE2096" s="419"/>
      <c r="AF2096" s="419"/>
      <c r="AH2096" s="419"/>
      <c r="AI2096" s="419"/>
      <c r="AJ2096" s="419"/>
      <c r="AL2096" s="419"/>
      <c r="AM2096" s="419"/>
      <c r="AN2096" s="403"/>
      <c r="AO2096" s="419"/>
      <c r="AP2096" s="419"/>
      <c r="AQ2096" s="419"/>
      <c r="AR2096" s="419"/>
      <c r="AS2096" s="419"/>
      <c r="AT2096" s="419"/>
      <c r="AU2096" s="419"/>
      <c r="AV2096" s="419"/>
      <c r="AX2096" s="419"/>
      <c r="AY2096" s="419"/>
      <c r="AZ2096" s="419"/>
      <c r="BB2096" s="419"/>
      <c r="BC2096" s="419"/>
      <c r="BD2096" s="419"/>
      <c r="BF2096" s="419"/>
      <c r="BG2096" s="419"/>
      <c r="BH2096" s="419"/>
      <c r="BJ2096" s="419"/>
      <c r="BK2096" s="419"/>
      <c r="BL2096" s="419"/>
      <c r="BN2096" s="419"/>
      <c r="BO2096" s="419"/>
      <c r="BP2096" s="419"/>
      <c r="BR2096" s="419"/>
      <c r="BS2096" s="419"/>
      <c r="BT2096" s="419"/>
      <c r="BV2096" s="419"/>
      <c r="BW2096" s="419"/>
      <c r="BX2096" s="397"/>
      <c r="BZ2096" s="449"/>
      <c r="CB2096" s="419"/>
      <c r="CC2096" s="419"/>
      <c r="CD2096" s="419"/>
      <c r="CF2096" s="419"/>
      <c r="CG2096" s="419"/>
      <c r="CH2096" s="419"/>
    </row>
    <row r="2097" spans="3:86" ht="21" thickBot="1">
      <c r="C2097" s="425"/>
      <c r="P2097" s="431"/>
      <c r="R2097" s="419"/>
      <c r="S2097" s="446"/>
      <c r="T2097" s="419"/>
      <c r="V2097" s="196"/>
      <c r="W2097" s="419"/>
      <c r="X2097" s="419"/>
      <c r="Z2097" s="419"/>
      <c r="AA2097" s="419"/>
      <c r="AB2097" s="419"/>
      <c r="AD2097" s="419"/>
      <c r="AE2097" s="419"/>
      <c r="AF2097" s="419"/>
      <c r="AH2097" s="419"/>
      <c r="AI2097" s="419"/>
      <c r="AJ2097" s="419"/>
      <c r="AL2097" s="419"/>
      <c r="AM2097" s="419"/>
      <c r="AN2097" s="403"/>
      <c r="AO2097" s="419"/>
      <c r="AP2097" s="419"/>
      <c r="AQ2097" s="419"/>
      <c r="AR2097" s="419"/>
      <c r="AS2097" s="419"/>
      <c r="AT2097" s="419"/>
      <c r="AU2097" s="419"/>
      <c r="AV2097" s="419"/>
      <c r="AX2097" s="419"/>
      <c r="AY2097" s="419"/>
      <c r="AZ2097" s="419"/>
      <c r="BB2097" s="419"/>
      <c r="BC2097" s="419"/>
      <c r="BD2097" s="419"/>
      <c r="BF2097" s="419"/>
      <c r="BG2097" s="419"/>
      <c r="BH2097" s="419"/>
      <c r="BJ2097" s="419"/>
      <c r="BK2097" s="419"/>
      <c r="BL2097" s="419"/>
      <c r="BN2097" s="419"/>
      <c r="BO2097" s="419"/>
      <c r="BP2097" s="419"/>
      <c r="BR2097" s="419"/>
      <c r="BS2097" s="419"/>
      <c r="BT2097" s="419"/>
      <c r="BV2097" s="419"/>
      <c r="BW2097" s="419"/>
      <c r="BX2097" s="397"/>
      <c r="BZ2097" s="449"/>
      <c r="CB2097" s="419"/>
      <c r="CC2097" s="419"/>
      <c r="CD2097" s="419"/>
      <c r="CF2097" s="419"/>
      <c r="CG2097" s="419"/>
      <c r="CH2097" s="419"/>
    </row>
    <row r="2098" spans="3:86" ht="21" thickBot="1">
      <c r="C2098" s="425"/>
      <c r="P2098" s="431"/>
      <c r="R2098" s="419"/>
      <c r="S2098" s="446"/>
      <c r="T2098" s="419"/>
      <c r="V2098" s="196"/>
      <c r="W2098" s="419"/>
      <c r="X2098" s="419"/>
      <c r="Z2098" s="419"/>
      <c r="AA2098" s="419"/>
      <c r="AB2098" s="419"/>
      <c r="AD2098" s="419"/>
      <c r="AE2098" s="419"/>
      <c r="AF2098" s="419"/>
      <c r="AH2098" s="419"/>
      <c r="AI2098" s="419"/>
      <c r="AJ2098" s="419"/>
      <c r="AL2098" s="419"/>
      <c r="AM2098" s="419"/>
      <c r="AN2098" s="403"/>
      <c r="AO2098" s="419"/>
      <c r="AP2098" s="419"/>
      <c r="AQ2098" s="419"/>
      <c r="AR2098" s="419"/>
      <c r="AS2098" s="419"/>
      <c r="AT2098" s="419"/>
      <c r="AU2098" s="419"/>
      <c r="AV2098" s="419"/>
      <c r="AX2098" s="419"/>
      <c r="AY2098" s="419"/>
      <c r="AZ2098" s="419"/>
      <c r="BB2098" s="419"/>
      <c r="BC2098" s="419"/>
      <c r="BD2098" s="419"/>
      <c r="BF2098" s="419"/>
      <c r="BG2098" s="419"/>
      <c r="BH2098" s="419"/>
      <c r="BJ2098" s="419"/>
      <c r="BK2098" s="419"/>
      <c r="BL2098" s="419"/>
      <c r="BN2098" s="419"/>
      <c r="BO2098" s="419"/>
      <c r="BP2098" s="419"/>
      <c r="BR2098" s="419"/>
      <c r="BS2098" s="419"/>
      <c r="BT2098" s="419"/>
      <c r="BV2098" s="419"/>
      <c r="BW2098" s="419"/>
      <c r="BX2098" s="397"/>
      <c r="BZ2098" s="449"/>
      <c r="CB2098" s="419"/>
      <c r="CC2098" s="419"/>
      <c r="CD2098" s="419"/>
      <c r="CF2098" s="419"/>
      <c r="CG2098" s="419"/>
      <c r="CH2098" s="419"/>
    </row>
    <row r="2099" spans="3:86" ht="21" thickBot="1">
      <c r="C2099" s="425"/>
      <c r="P2099" s="431"/>
      <c r="R2099" s="419"/>
      <c r="S2099" s="446"/>
      <c r="T2099" s="419"/>
      <c r="V2099" s="196"/>
      <c r="W2099" s="419"/>
      <c r="X2099" s="419"/>
      <c r="Z2099" s="419"/>
      <c r="AA2099" s="419"/>
      <c r="AB2099" s="419"/>
      <c r="AD2099" s="419"/>
      <c r="AE2099" s="419"/>
      <c r="AF2099" s="419"/>
      <c r="AH2099" s="419"/>
      <c r="AI2099" s="419"/>
      <c r="AJ2099" s="419"/>
      <c r="AL2099" s="419"/>
      <c r="AM2099" s="419"/>
      <c r="AN2099" s="403"/>
      <c r="AO2099" s="419"/>
      <c r="AP2099" s="419"/>
      <c r="AQ2099" s="419"/>
      <c r="AR2099" s="419"/>
      <c r="AS2099" s="419"/>
      <c r="AT2099" s="419"/>
      <c r="AU2099" s="419"/>
      <c r="AV2099" s="419"/>
      <c r="AX2099" s="419"/>
      <c r="AY2099" s="419"/>
      <c r="AZ2099" s="419"/>
      <c r="BB2099" s="419"/>
      <c r="BC2099" s="419"/>
      <c r="BD2099" s="419"/>
      <c r="BF2099" s="419"/>
      <c r="BG2099" s="419"/>
      <c r="BH2099" s="419"/>
      <c r="BJ2099" s="419"/>
      <c r="BK2099" s="419"/>
      <c r="BL2099" s="419"/>
      <c r="BN2099" s="419"/>
      <c r="BO2099" s="419"/>
      <c r="BP2099" s="419"/>
      <c r="BR2099" s="419"/>
      <c r="BS2099" s="419"/>
      <c r="BT2099" s="419"/>
      <c r="BV2099" s="419"/>
      <c r="BW2099" s="419"/>
      <c r="BX2099" s="397"/>
      <c r="BZ2099" s="449"/>
      <c r="CB2099" s="419"/>
      <c r="CC2099" s="419"/>
      <c r="CD2099" s="419"/>
      <c r="CF2099" s="419"/>
      <c r="CG2099" s="419"/>
      <c r="CH2099" s="419"/>
    </row>
    <row r="2100" spans="3:86" ht="21" thickBot="1">
      <c r="C2100" s="425"/>
      <c r="P2100" s="431"/>
      <c r="R2100" s="419"/>
      <c r="S2100" s="446"/>
      <c r="T2100" s="419"/>
      <c r="V2100" s="196"/>
      <c r="W2100" s="419"/>
      <c r="X2100" s="419"/>
      <c r="Z2100" s="419"/>
      <c r="AA2100" s="419"/>
      <c r="AB2100" s="419"/>
      <c r="AD2100" s="419"/>
      <c r="AE2100" s="419"/>
      <c r="AF2100" s="419"/>
      <c r="AH2100" s="419"/>
      <c r="AI2100" s="419"/>
      <c r="AJ2100" s="419"/>
      <c r="AL2100" s="419"/>
      <c r="AM2100" s="419"/>
      <c r="AN2100" s="403"/>
      <c r="AO2100" s="419"/>
      <c r="AP2100" s="419"/>
      <c r="AQ2100" s="419"/>
      <c r="AR2100" s="419"/>
      <c r="AS2100" s="419"/>
      <c r="AT2100" s="419"/>
      <c r="AU2100" s="419"/>
      <c r="AV2100" s="419"/>
      <c r="AX2100" s="419"/>
      <c r="AY2100" s="419"/>
      <c r="AZ2100" s="419"/>
      <c r="BB2100" s="419"/>
      <c r="BC2100" s="419"/>
      <c r="BD2100" s="419"/>
      <c r="BF2100" s="419"/>
      <c r="BG2100" s="419"/>
      <c r="BH2100" s="419"/>
      <c r="BJ2100" s="419"/>
      <c r="BK2100" s="419"/>
      <c r="BL2100" s="419"/>
      <c r="BN2100" s="419"/>
      <c r="BO2100" s="419"/>
      <c r="BP2100" s="419"/>
      <c r="BR2100" s="419"/>
      <c r="BS2100" s="419"/>
      <c r="BT2100" s="419"/>
      <c r="BV2100" s="419"/>
      <c r="BW2100" s="419"/>
      <c r="BX2100" s="397"/>
      <c r="BZ2100" s="449"/>
      <c r="CB2100" s="419"/>
      <c r="CC2100" s="419"/>
      <c r="CD2100" s="419"/>
      <c r="CF2100" s="419"/>
      <c r="CG2100" s="419"/>
      <c r="CH2100" s="419"/>
    </row>
    <row r="2101" spans="3:86" ht="21" thickBot="1">
      <c r="C2101" s="425"/>
      <c r="P2101" s="431"/>
      <c r="R2101" s="419"/>
      <c r="S2101" s="446"/>
      <c r="T2101" s="419"/>
      <c r="V2101" s="196"/>
      <c r="W2101" s="419"/>
      <c r="X2101" s="419"/>
      <c r="Z2101" s="419"/>
      <c r="AA2101" s="419"/>
      <c r="AB2101" s="419"/>
      <c r="AD2101" s="419"/>
      <c r="AE2101" s="419"/>
      <c r="AF2101" s="419"/>
      <c r="AH2101" s="419"/>
      <c r="AI2101" s="419"/>
      <c r="AJ2101" s="419"/>
      <c r="AL2101" s="419"/>
      <c r="AM2101" s="419"/>
      <c r="AN2101" s="403"/>
      <c r="AO2101" s="419"/>
      <c r="AP2101" s="419"/>
      <c r="AQ2101" s="419"/>
      <c r="AR2101" s="419"/>
      <c r="AS2101" s="419"/>
      <c r="AT2101" s="419"/>
      <c r="AU2101" s="419"/>
      <c r="AV2101" s="419"/>
      <c r="AX2101" s="419"/>
      <c r="AY2101" s="419"/>
      <c r="AZ2101" s="419"/>
      <c r="BB2101" s="419"/>
      <c r="BC2101" s="419"/>
      <c r="BD2101" s="419"/>
      <c r="BF2101" s="419"/>
      <c r="BG2101" s="419"/>
      <c r="BH2101" s="419"/>
      <c r="BJ2101" s="419"/>
      <c r="BK2101" s="419"/>
      <c r="BL2101" s="419"/>
      <c r="BN2101" s="419"/>
      <c r="BO2101" s="419"/>
      <c r="BP2101" s="419"/>
      <c r="BR2101" s="419"/>
      <c r="BS2101" s="419"/>
      <c r="BT2101" s="419"/>
      <c r="BV2101" s="419"/>
      <c r="BW2101" s="419"/>
      <c r="BX2101" s="397"/>
      <c r="BZ2101" s="449"/>
      <c r="CB2101" s="419"/>
      <c r="CC2101" s="419"/>
      <c r="CD2101" s="419"/>
      <c r="CF2101" s="419"/>
      <c r="CG2101" s="419"/>
      <c r="CH2101" s="419"/>
    </row>
    <row r="2102" spans="3:86" ht="21" thickBot="1">
      <c r="C2102" s="425"/>
      <c r="P2102" s="431"/>
      <c r="R2102" s="419"/>
      <c r="S2102" s="446"/>
      <c r="T2102" s="419"/>
      <c r="V2102" s="196"/>
      <c r="W2102" s="419"/>
      <c r="X2102" s="419"/>
      <c r="Z2102" s="419"/>
      <c r="AA2102" s="419"/>
      <c r="AB2102" s="419"/>
      <c r="AD2102" s="419"/>
      <c r="AE2102" s="419"/>
      <c r="AF2102" s="419"/>
      <c r="AH2102" s="419"/>
      <c r="AI2102" s="419"/>
      <c r="AJ2102" s="419"/>
      <c r="AL2102" s="419"/>
      <c r="AM2102" s="419"/>
      <c r="AN2102" s="403"/>
      <c r="AO2102" s="419"/>
      <c r="AP2102" s="419"/>
      <c r="AQ2102" s="419"/>
      <c r="AR2102" s="419"/>
      <c r="AS2102" s="419"/>
      <c r="AT2102" s="419"/>
      <c r="AU2102" s="419"/>
      <c r="AV2102" s="419"/>
      <c r="AX2102" s="419"/>
      <c r="AY2102" s="419"/>
      <c r="AZ2102" s="419"/>
      <c r="BB2102" s="419"/>
      <c r="BC2102" s="419"/>
      <c r="BD2102" s="419"/>
      <c r="BF2102" s="419"/>
      <c r="BG2102" s="419"/>
      <c r="BH2102" s="419"/>
      <c r="BJ2102" s="419"/>
      <c r="BK2102" s="419"/>
      <c r="BL2102" s="419"/>
      <c r="BN2102" s="419"/>
      <c r="BO2102" s="419"/>
      <c r="BP2102" s="419"/>
      <c r="BR2102" s="419"/>
      <c r="BS2102" s="419"/>
      <c r="BT2102" s="419"/>
      <c r="BV2102" s="419"/>
      <c r="BW2102" s="419"/>
      <c r="BX2102" s="397"/>
      <c r="BZ2102" s="449"/>
      <c r="CB2102" s="419"/>
      <c r="CC2102" s="419"/>
      <c r="CD2102" s="419"/>
      <c r="CF2102" s="419"/>
      <c r="CG2102" s="419"/>
      <c r="CH2102" s="419"/>
    </row>
    <row r="2103" spans="3:86" ht="21" thickBot="1">
      <c r="C2103" s="425"/>
      <c r="P2103" s="431"/>
      <c r="R2103" s="419"/>
      <c r="S2103" s="446"/>
      <c r="T2103" s="419"/>
      <c r="V2103" s="196"/>
      <c r="W2103" s="419"/>
      <c r="X2103" s="419"/>
      <c r="Z2103" s="419"/>
      <c r="AA2103" s="419"/>
      <c r="AB2103" s="419"/>
      <c r="AD2103" s="419"/>
      <c r="AE2103" s="419"/>
      <c r="AF2103" s="419"/>
      <c r="AH2103" s="419"/>
      <c r="AI2103" s="419"/>
      <c r="AJ2103" s="419"/>
      <c r="AL2103" s="419"/>
      <c r="AM2103" s="419"/>
      <c r="AN2103" s="403"/>
      <c r="AO2103" s="419"/>
      <c r="AP2103" s="419"/>
      <c r="AQ2103" s="419"/>
      <c r="AR2103" s="419"/>
      <c r="AS2103" s="419"/>
      <c r="AT2103" s="419"/>
      <c r="AU2103" s="419"/>
      <c r="AV2103" s="419"/>
      <c r="AX2103" s="419"/>
      <c r="AY2103" s="419"/>
      <c r="AZ2103" s="419"/>
      <c r="BB2103" s="419"/>
      <c r="BC2103" s="419"/>
      <c r="BD2103" s="419"/>
      <c r="BF2103" s="419"/>
      <c r="BG2103" s="419"/>
      <c r="BH2103" s="419"/>
      <c r="BJ2103" s="419"/>
      <c r="BK2103" s="419"/>
      <c r="BL2103" s="419"/>
      <c r="BN2103" s="419"/>
      <c r="BO2103" s="419"/>
      <c r="BP2103" s="419"/>
      <c r="BR2103" s="419"/>
      <c r="BS2103" s="419"/>
      <c r="BT2103" s="419"/>
      <c r="BV2103" s="419"/>
      <c r="BW2103" s="419"/>
      <c r="BX2103" s="397"/>
      <c r="BZ2103" s="449"/>
      <c r="CB2103" s="419"/>
      <c r="CC2103" s="419"/>
      <c r="CD2103" s="419"/>
      <c r="CF2103" s="419"/>
      <c r="CG2103" s="419"/>
      <c r="CH2103" s="419"/>
    </row>
    <row r="2104" spans="3:86" ht="21" thickBot="1">
      <c r="C2104" s="425"/>
      <c r="P2104" s="431"/>
      <c r="R2104" s="419"/>
      <c r="S2104" s="446"/>
      <c r="T2104" s="419"/>
      <c r="V2104" s="196"/>
      <c r="W2104" s="419"/>
      <c r="X2104" s="419"/>
      <c r="Z2104" s="419"/>
      <c r="AA2104" s="419"/>
      <c r="AB2104" s="419"/>
      <c r="AD2104" s="419"/>
      <c r="AE2104" s="419"/>
      <c r="AF2104" s="419"/>
      <c r="AH2104" s="419"/>
      <c r="AI2104" s="419"/>
      <c r="AJ2104" s="419"/>
      <c r="AL2104" s="419"/>
      <c r="AM2104" s="419"/>
      <c r="AN2104" s="403"/>
      <c r="AO2104" s="419"/>
      <c r="AP2104" s="419"/>
      <c r="AQ2104" s="419"/>
      <c r="AR2104" s="419"/>
      <c r="AS2104" s="419"/>
      <c r="AT2104" s="419"/>
      <c r="AU2104" s="419"/>
      <c r="AV2104" s="419"/>
      <c r="AX2104" s="419"/>
      <c r="AY2104" s="419"/>
      <c r="AZ2104" s="419"/>
      <c r="BB2104" s="419"/>
      <c r="BC2104" s="419"/>
      <c r="BD2104" s="419"/>
      <c r="BF2104" s="419"/>
      <c r="BG2104" s="419"/>
      <c r="BH2104" s="419"/>
      <c r="BJ2104" s="419"/>
      <c r="BK2104" s="419"/>
      <c r="BL2104" s="419"/>
      <c r="BN2104" s="419"/>
      <c r="BO2104" s="419"/>
      <c r="BP2104" s="419"/>
      <c r="BR2104" s="419"/>
      <c r="BS2104" s="419"/>
      <c r="BT2104" s="419"/>
      <c r="BV2104" s="419"/>
      <c r="BW2104" s="419"/>
      <c r="BX2104" s="397"/>
      <c r="BZ2104" s="449"/>
      <c r="CB2104" s="419"/>
      <c r="CC2104" s="419"/>
      <c r="CD2104" s="419"/>
      <c r="CF2104" s="419"/>
      <c r="CG2104" s="419"/>
      <c r="CH2104" s="419"/>
    </row>
    <row r="2105" spans="3:86" ht="21" thickBot="1">
      <c r="C2105" s="425"/>
      <c r="P2105" s="431"/>
      <c r="R2105" s="419"/>
      <c r="S2105" s="446"/>
      <c r="T2105" s="419"/>
      <c r="V2105" s="196"/>
      <c r="W2105" s="419"/>
      <c r="X2105" s="419"/>
      <c r="Z2105" s="419"/>
      <c r="AA2105" s="419"/>
      <c r="AB2105" s="419"/>
      <c r="AD2105" s="419"/>
      <c r="AE2105" s="419"/>
      <c r="AF2105" s="419"/>
      <c r="AH2105" s="419"/>
      <c r="AI2105" s="419"/>
      <c r="AJ2105" s="419"/>
      <c r="AL2105" s="419"/>
      <c r="AM2105" s="419"/>
      <c r="AN2105" s="403"/>
      <c r="AO2105" s="419"/>
      <c r="AP2105" s="419"/>
      <c r="AQ2105" s="419"/>
      <c r="AR2105" s="419"/>
      <c r="AS2105" s="419"/>
      <c r="AT2105" s="419"/>
      <c r="AU2105" s="419"/>
      <c r="AV2105" s="419"/>
      <c r="AX2105" s="419"/>
      <c r="AY2105" s="419"/>
      <c r="AZ2105" s="419"/>
      <c r="BB2105" s="419"/>
      <c r="BC2105" s="419"/>
      <c r="BD2105" s="419"/>
      <c r="BF2105" s="419"/>
      <c r="BG2105" s="419"/>
      <c r="BH2105" s="419"/>
      <c r="BJ2105" s="419"/>
      <c r="BK2105" s="419"/>
      <c r="BL2105" s="419"/>
      <c r="BN2105" s="419"/>
      <c r="BO2105" s="419"/>
      <c r="BP2105" s="419"/>
      <c r="BR2105" s="419"/>
      <c r="BS2105" s="419"/>
      <c r="BT2105" s="419"/>
      <c r="BV2105" s="419"/>
      <c r="BW2105" s="419"/>
      <c r="BX2105" s="397"/>
      <c r="BZ2105" s="449"/>
      <c r="CB2105" s="419"/>
      <c r="CC2105" s="419"/>
      <c r="CD2105" s="419"/>
      <c r="CF2105" s="419"/>
      <c r="CG2105" s="419"/>
      <c r="CH2105" s="419"/>
    </row>
    <row r="2106" spans="3:86" ht="21" thickBot="1">
      <c r="C2106" s="425"/>
      <c r="P2106" s="431"/>
      <c r="R2106" s="419"/>
      <c r="S2106" s="446"/>
      <c r="T2106" s="419"/>
      <c r="V2106" s="196"/>
      <c r="W2106" s="419"/>
      <c r="X2106" s="419"/>
      <c r="Z2106" s="419"/>
      <c r="AA2106" s="419"/>
      <c r="AB2106" s="419"/>
      <c r="AD2106" s="419"/>
      <c r="AE2106" s="419"/>
      <c r="AF2106" s="419"/>
      <c r="AH2106" s="419"/>
      <c r="AI2106" s="419"/>
      <c r="AJ2106" s="419"/>
      <c r="AL2106" s="419"/>
      <c r="AM2106" s="419"/>
      <c r="AN2106" s="403"/>
      <c r="AO2106" s="419"/>
      <c r="AP2106" s="419"/>
      <c r="AQ2106" s="419"/>
      <c r="AR2106" s="419"/>
      <c r="AS2106" s="419"/>
      <c r="AT2106" s="419"/>
      <c r="AU2106" s="419"/>
      <c r="AV2106" s="419"/>
      <c r="AX2106" s="419"/>
      <c r="AY2106" s="419"/>
      <c r="AZ2106" s="419"/>
      <c r="BB2106" s="419"/>
      <c r="BC2106" s="419"/>
      <c r="BD2106" s="419"/>
      <c r="BF2106" s="419"/>
      <c r="BG2106" s="419"/>
      <c r="BH2106" s="419"/>
      <c r="BJ2106" s="419"/>
      <c r="BK2106" s="419"/>
      <c r="BL2106" s="419"/>
      <c r="BN2106" s="419"/>
      <c r="BO2106" s="419"/>
      <c r="BP2106" s="419"/>
      <c r="BR2106" s="419"/>
      <c r="BS2106" s="419"/>
      <c r="BT2106" s="419"/>
      <c r="BV2106" s="419"/>
      <c r="BW2106" s="419"/>
      <c r="BX2106" s="397"/>
      <c r="BZ2106" s="449"/>
      <c r="CB2106" s="419"/>
      <c r="CC2106" s="419"/>
      <c r="CD2106" s="419"/>
      <c r="CF2106" s="419"/>
      <c r="CG2106" s="419"/>
      <c r="CH2106" s="419"/>
    </row>
    <row r="2107" spans="3:86" ht="21" thickBot="1">
      <c r="C2107" s="425"/>
      <c r="P2107" s="431"/>
      <c r="R2107" s="419"/>
      <c r="S2107" s="446"/>
      <c r="T2107" s="419"/>
      <c r="V2107" s="196"/>
      <c r="W2107" s="419"/>
      <c r="X2107" s="419"/>
      <c r="Z2107" s="419"/>
      <c r="AA2107" s="419"/>
      <c r="AB2107" s="419"/>
      <c r="AD2107" s="419"/>
      <c r="AE2107" s="419"/>
      <c r="AF2107" s="419"/>
      <c r="AH2107" s="419"/>
      <c r="AI2107" s="419"/>
      <c r="AJ2107" s="419"/>
      <c r="AL2107" s="419"/>
      <c r="AM2107" s="419"/>
      <c r="AN2107" s="403"/>
      <c r="AO2107" s="419"/>
      <c r="AP2107" s="419"/>
      <c r="AQ2107" s="419"/>
      <c r="AR2107" s="419"/>
      <c r="AS2107" s="419"/>
      <c r="AT2107" s="419"/>
      <c r="AU2107" s="419"/>
      <c r="AV2107" s="419"/>
      <c r="AX2107" s="419"/>
      <c r="AY2107" s="419"/>
      <c r="AZ2107" s="419"/>
      <c r="BB2107" s="419"/>
      <c r="BC2107" s="419"/>
      <c r="BD2107" s="419"/>
      <c r="BF2107" s="419"/>
      <c r="BG2107" s="419"/>
      <c r="BH2107" s="419"/>
      <c r="BJ2107" s="419"/>
      <c r="BK2107" s="419"/>
      <c r="BL2107" s="419"/>
      <c r="BN2107" s="419"/>
      <c r="BO2107" s="419"/>
      <c r="BP2107" s="419"/>
      <c r="BR2107" s="419"/>
      <c r="BS2107" s="419"/>
      <c r="BT2107" s="419"/>
      <c r="BV2107" s="419"/>
      <c r="BW2107" s="419"/>
      <c r="BX2107" s="397"/>
      <c r="BZ2107" s="449"/>
      <c r="CB2107" s="419"/>
      <c r="CC2107" s="419"/>
      <c r="CD2107" s="419"/>
      <c r="CF2107" s="419"/>
      <c r="CG2107" s="419"/>
      <c r="CH2107" s="419"/>
    </row>
    <row r="2108" spans="3:86" ht="21" thickBot="1">
      <c r="C2108" s="425"/>
      <c r="P2108" s="431"/>
      <c r="R2108" s="419"/>
      <c r="S2108" s="446"/>
      <c r="T2108" s="419"/>
      <c r="V2108" s="196"/>
      <c r="W2108" s="419"/>
      <c r="X2108" s="419"/>
      <c r="Z2108" s="419"/>
      <c r="AA2108" s="419"/>
      <c r="AB2108" s="419"/>
      <c r="AD2108" s="419"/>
      <c r="AE2108" s="419"/>
      <c r="AF2108" s="419"/>
      <c r="AH2108" s="419"/>
      <c r="AI2108" s="419"/>
      <c r="AJ2108" s="419"/>
      <c r="AL2108" s="419"/>
      <c r="AM2108" s="419"/>
      <c r="AN2108" s="403"/>
      <c r="AO2108" s="419"/>
      <c r="AP2108" s="419"/>
      <c r="AQ2108" s="419"/>
      <c r="AR2108" s="419"/>
      <c r="AS2108" s="419"/>
      <c r="AT2108" s="419"/>
      <c r="AU2108" s="419"/>
      <c r="AV2108" s="419"/>
      <c r="AX2108" s="419"/>
      <c r="AY2108" s="419"/>
      <c r="AZ2108" s="419"/>
      <c r="BB2108" s="419"/>
      <c r="BC2108" s="419"/>
      <c r="BD2108" s="419"/>
      <c r="BF2108" s="419"/>
      <c r="BG2108" s="419"/>
      <c r="BH2108" s="419"/>
      <c r="BJ2108" s="419"/>
      <c r="BK2108" s="419"/>
      <c r="BL2108" s="419"/>
      <c r="BN2108" s="419"/>
      <c r="BO2108" s="419"/>
      <c r="BP2108" s="419"/>
      <c r="BR2108" s="419"/>
      <c r="BS2108" s="419"/>
      <c r="BT2108" s="419"/>
      <c r="BV2108" s="419"/>
      <c r="BW2108" s="419"/>
      <c r="BX2108" s="397"/>
      <c r="BZ2108" s="449"/>
      <c r="CB2108" s="419"/>
      <c r="CC2108" s="419"/>
      <c r="CD2108" s="419"/>
      <c r="CF2108" s="419"/>
      <c r="CG2108" s="419"/>
      <c r="CH2108" s="419"/>
    </row>
    <row r="2109" spans="3:86" ht="21" thickBot="1">
      <c r="C2109" s="425"/>
      <c r="P2109" s="431"/>
      <c r="R2109" s="419"/>
      <c r="S2109" s="446"/>
      <c r="T2109" s="419"/>
      <c r="V2109" s="196"/>
      <c r="W2109" s="419"/>
      <c r="X2109" s="419"/>
      <c r="Z2109" s="419"/>
      <c r="AA2109" s="419"/>
      <c r="AB2109" s="419"/>
      <c r="AD2109" s="419"/>
      <c r="AE2109" s="419"/>
      <c r="AF2109" s="419"/>
      <c r="AH2109" s="419"/>
      <c r="AI2109" s="419"/>
      <c r="AJ2109" s="419"/>
      <c r="AL2109" s="419"/>
      <c r="AM2109" s="419"/>
      <c r="AN2109" s="403"/>
      <c r="AO2109" s="419"/>
      <c r="AP2109" s="419"/>
      <c r="AQ2109" s="419"/>
      <c r="AR2109" s="419"/>
      <c r="AS2109" s="419"/>
      <c r="AT2109" s="419"/>
      <c r="AU2109" s="419"/>
      <c r="AV2109" s="419"/>
      <c r="AX2109" s="419"/>
      <c r="AY2109" s="419"/>
      <c r="AZ2109" s="419"/>
      <c r="BB2109" s="419"/>
      <c r="BC2109" s="419"/>
      <c r="BD2109" s="419"/>
      <c r="BF2109" s="419"/>
      <c r="BG2109" s="419"/>
      <c r="BH2109" s="419"/>
      <c r="BJ2109" s="419"/>
      <c r="BK2109" s="419"/>
      <c r="BL2109" s="419"/>
      <c r="BN2109" s="419"/>
      <c r="BO2109" s="419"/>
      <c r="BP2109" s="419"/>
      <c r="BR2109" s="419"/>
      <c r="BS2109" s="419"/>
      <c r="BT2109" s="419"/>
      <c r="BV2109" s="419"/>
      <c r="BW2109" s="419"/>
      <c r="BX2109" s="397"/>
      <c r="BZ2109" s="449"/>
      <c r="CB2109" s="419"/>
      <c r="CC2109" s="419"/>
      <c r="CD2109" s="419"/>
      <c r="CF2109" s="419"/>
      <c r="CG2109" s="419"/>
      <c r="CH2109" s="419"/>
    </row>
    <row r="2110" spans="3:86" ht="21" thickBot="1">
      <c r="C2110" s="425"/>
      <c r="P2110" s="431"/>
      <c r="R2110" s="419"/>
      <c r="S2110" s="446"/>
      <c r="T2110" s="419"/>
      <c r="V2110" s="196"/>
      <c r="W2110" s="419"/>
      <c r="X2110" s="419"/>
      <c r="Z2110" s="419"/>
      <c r="AA2110" s="419"/>
      <c r="AB2110" s="419"/>
      <c r="AD2110" s="419"/>
      <c r="AE2110" s="419"/>
      <c r="AF2110" s="419"/>
      <c r="AH2110" s="419"/>
      <c r="AI2110" s="419"/>
      <c r="AJ2110" s="419"/>
      <c r="AL2110" s="419"/>
      <c r="AM2110" s="419"/>
      <c r="AN2110" s="403"/>
      <c r="AO2110" s="419"/>
      <c r="AP2110" s="419"/>
      <c r="AQ2110" s="419"/>
      <c r="AR2110" s="419"/>
      <c r="AS2110" s="419"/>
      <c r="AT2110" s="419"/>
      <c r="AU2110" s="419"/>
      <c r="AV2110" s="419"/>
      <c r="AX2110" s="419"/>
      <c r="AY2110" s="419"/>
      <c r="AZ2110" s="419"/>
      <c r="BB2110" s="419"/>
      <c r="BC2110" s="419"/>
      <c r="BD2110" s="419"/>
      <c r="BF2110" s="419"/>
      <c r="BG2110" s="419"/>
      <c r="BH2110" s="419"/>
      <c r="BJ2110" s="419"/>
      <c r="BK2110" s="419"/>
      <c r="BL2110" s="419"/>
      <c r="BN2110" s="419"/>
      <c r="BO2110" s="419"/>
      <c r="BP2110" s="419"/>
      <c r="BR2110" s="419"/>
      <c r="BS2110" s="419"/>
      <c r="BT2110" s="419"/>
      <c r="BV2110" s="419"/>
      <c r="BW2110" s="419"/>
      <c r="BX2110" s="397"/>
      <c r="BZ2110" s="449"/>
      <c r="CB2110" s="419"/>
      <c r="CC2110" s="419"/>
      <c r="CD2110" s="419"/>
      <c r="CF2110" s="419"/>
      <c r="CG2110" s="419"/>
      <c r="CH2110" s="419"/>
    </row>
    <row r="2111" spans="3:86" ht="21" thickBot="1">
      <c r="C2111" s="425"/>
      <c r="P2111" s="431"/>
      <c r="R2111" s="419"/>
      <c r="S2111" s="446"/>
      <c r="T2111" s="419"/>
      <c r="V2111" s="196"/>
      <c r="W2111" s="419"/>
      <c r="X2111" s="419"/>
      <c r="Z2111" s="419"/>
      <c r="AA2111" s="419"/>
      <c r="AB2111" s="419"/>
      <c r="AD2111" s="419"/>
      <c r="AE2111" s="419"/>
      <c r="AF2111" s="419"/>
      <c r="AH2111" s="419"/>
      <c r="AI2111" s="419"/>
      <c r="AJ2111" s="419"/>
      <c r="AL2111" s="419"/>
      <c r="AM2111" s="419"/>
      <c r="AN2111" s="403"/>
      <c r="AO2111" s="419"/>
      <c r="AP2111" s="419"/>
      <c r="AQ2111" s="419"/>
      <c r="AR2111" s="419"/>
      <c r="AS2111" s="419"/>
      <c r="AT2111" s="419"/>
      <c r="AU2111" s="419"/>
      <c r="AV2111" s="419"/>
      <c r="AX2111" s="419"/>
      <c r="AY2111" s="419"/>
      <c r="AZ2111" s="419"/>
      <c r="BB2111" s="419"/>
      <c r="BC2111" s="419"/>
      <c r="BD2111" s="419"/>
      <c r="BF2111" s="419"/>
      <c r="BG2111" s="419"/>
      <c r="BH2111" s="419"/>
      <c r="BJ2111" s="419"/>
      <c r="BK2111" s="419"/>
      <c r="BL2111" s="419"/>
      <c r="BN2111" s="419"/>
      <c r="BO2111" s="419"/>
      <c r="BP2111" s="419"/>
      <c r="BR2111" s="419"/>
      <c r="BS2111" s="419"/>
      <c r="BT2111" s="419"/>
      <c r="BV2111" s="419"/>
      <c r="BW2111" s="419"/>
      <c r="BX2111" s="397"/>
      <c r="BZ2111" s="449"/>
      <c r="CB2111" s="419"/>
      <c r="CC2111" s="419"/>
      <c r="CD2111" s="419"/>
      <c r="CF2111" s="419"/>
      <c r="CG2111" s="419"/>
      <c r="CH2111" s="419"/>
    </row>
    <row r="2112" spans="3:86" ht="21" thickBot="1">
      <c r="C2112" s="425"/>
      <c r="P2112" s="431"/>
      <c r="R2112" s="419"/>
      <c r="S2112" s="446"/>
      <c r="T2112" s="419"/>
      <c r="V2112" s="196"/>
      <c r="W2112" s="419"/>
      <c r="X2112" s="419"/>
      <c r="Z2112" s="419"/>
      <c r="AA2112" s="419"/>
      <c r="AB2112" s="419"/>
      <c r="AD2112" s="419"/>
      <c r="AE2112" s="419"/>
      <c r="AF2112" s="419"/>
      <c r="AH2112" s="419"/>
      <c r="AI2112" s="419"/>
      <c r="AJ2112" s="419"/>
      <c r="AL2112" s="419"/>
      <c r="AM2112" s="419"/>
      <c r="AN2112" s="403"/>
      <c r="AO2112" s="419"/>
      <c r="AP2112" s="419"/>
      <c r="AQ2112" s="419"/>
      <c r="AR2112" s="419"/>
      <c r="AS2112" s="419"/>
      <c r="AT2112" s="419"/>
      <c r="AU2112" s="419"/>
      <c r="AV2112" s="419"/>
      <c r="AX2112" s="419"/>
      <c r="AY2112" s="419"/>
      <c r="AZ2112" s="419"/>
      <c r="BB2112" s="419"/>
      <c r="BC2112" s="419"/>
      <c r="BD2112" s="419"/>
      <c r="BF2112" s="419"/>
      <c r="BG2112" s="419"/>
      <c r="BH2112" s="419"/>
      <c r="BJ2112" s="419"/>
      <c r="BK2112" s="419"/>
      <c r="BL2112" s="419"/>
      <c r="BN2112" s="419"/>
      <c r="BO2112" s="419"/>
      <c r="BP2112" s="419"/>
      <c r="BR2112" s="419"/>
      <c r="BS2112" s="419"/>
      <c r="BT2112" s="419"/>
      <c r="BV2112" s="419"/>
      <c r="BW2112" s="419"/>
      <c r="BX2112" s="397"/>
      <c r="BZ2112" s="449"/>
      <c r="CB2112" s="419"/>
      <c r="CC2112" s="419"/>
      <c r="CD2112" s="419"/>
      <c r="CF2112" s="419"/>
      <c r="CG2112" s="419"/>
      <c r="CH2112" s="419"/>
    </row>
    <row r="2113" spans="3:86" ht="21" thickBot="1">
      <c r="C2113" s="425"/>
      <c r="P2113" s="431"/>
      <c r="R2113" s="419"/>
      <c r="S2113" s="446"/>
      <c r="T2113" s="419"/>
      <c r="V2113" s="196"/>
      <c r="W2113" s="419"/>
      <c r="X2113" s="419"/>
      <c r="Z2113" s="419"/>
      <c r="AA2113" s="419"/>
      <c r="AB2113" s="419"/>
      <c r="AD2113" s="419"/>
      <c r="AE2113" s="419"/>
      <c r="AF2113" s="419"/>
      <c r="AH2113" s="419"/>
      <c r="AI2113" s="419"/>
      <c r="AJ2113" s="419"/>
      <c r="AL2113" s="419"/>
      <c r="AM2113" s="419"/>
      <c r="AN2113" s="403"/>
      <c r="AO2113" s="419"/>
      <c r="AP2113" s="419"/>
      <c r="AQ2113" s="419"/>
      <c r="AR2113" s="419"/>
      <c r="AS2113" s="419"/>
      <c r="AT2113" s="419"/>
      <c r="AU2113" s="419"/>
      <c r="AV2113" s="419"/>
      <c r="AX2113" s="419"/>
      <c r="AY2113" s="419"/>
      <c r="AZ2113" s="419"/>
      <c r="BB2113" s="419"/>
      <c r="BC2113" s="419"/>
      <c r="BD2113" s="419"/>
      <c r="BF2113" s="419"/>
      <c r="BG2113" s="419"/>
      <c r="BH2113" s="419"/>
      <c r="BJ2113" s="419"/>
      <c r="BK2113" s="419"/>
      <c r="BL2113" s="419"/>
      <c r="BN2113" s="419"/>
      <c r="BO2113" s="419"/>
      <c r="BP2113" s="419"/>
      <c r="BR2113" s="419"/>
      <c r="BS2113" s="419"/>
      <c r="BT2113" s="419"/>
      <c r="BV2113" s="419"/>
      <c r="BW2113" s="419"/>
      <c r="BX2113" s="397"/>
      <c r="BZ2113" s="449"/>
      <c r="CB2113" s="419"/>
      <c r="CC2113" s="419"/>
      <c r="CD2113" s="419"/>
      <c r="CF2113" s="419"/>
      <c r="CG2113" s="419"/>
      <c r="CH2113" s="419"/>
    </row>
    <row r="2114" spans="3:86" ht="21" thickBot="1">
      <c r="C2114" s="425"/>
      <c r="P2114" s="431"/>
      <c r="R2114" s="419"/>
      <c r="S2114" s="446"/>
      <c r="T2114" s="419"/>
      <c r="V2114" s="196"/>
      <c r="W2114" s="419"/>
      <c r="X2114" s="419"/>
      <c r="Z2114" s="419"/>
      <c r="AA2114" s="419"/>
      <c r="AB2114" s="419"/>
      <c r="AD2114" s="419"/>
      <c r="AE2114" s="419"/>
      <c r="AF2114" s="419"/>
      <c r="AH2114" s="419"/>
      <c r="AI2114" s="419"/>
      <c r="AJ2114" s="419"/>
      <c r="AL2114" s="419"/>
      <c r="AM2114" s="419"/>
      <c r="AN2114" s="403"/>
      <c r="AO2114" s="419"/>
      <c r="AP2114" s="419"/>
      <c r="AQ2114" s="419"/>
      <c r="AR2114" s="419"/>
      <c r="AS2114" s="419"/>
      <c r="AT2114" s="419"/>
      <c r="AU2114" s="419"/>
      <c r="AV2114" s="419"/>
      <c r="AX2114" s="419"/>
      <c r="AY2114" s="419"/>
      <c r="AZ2114" s="419"/>
      <c r="BB2114" s="419"/>
      <c r="BC2114" s="419"/>
      <c r="BD2114" s="419"/>
      <c r="BF2114" s="419"/>
      <c r="BG2114" s="419"/>
      <c r="BH2114" s="419"/>
      <c r="BJ2114" s="419"/>
      <c r="BK2114" s="419"/>
      <c r="BL2114" s="419"/>
      <c r="BN2114" s="419"/>
      <c r="BO2114" s="419"/>
      <c r="BP2114" s="419"/>
      <c r="BR2114" s="419"/>
      <c r="BS2114" s="419"/>
      <c r="BT2114" s="419"/>
      <c r="BV2114" s="419"/>
      <c r="BW2114" s="419"/>
      <c r="BX2114" s="397"/>
      <c r="BZ2114" s="449"/>
      <c r="CB2114" s="419"/>
      <c r="CC2114" s="419"/>
      <c r="CD2114" s="419"/>
      <c r="CF2114" s="419"/>
      <c r="CG2114" s="419"/>
      <c r="CH2114" s="419"/>
    </row>
    <row r="2115" spans="3:86" ht="21" thickBot="1">
      <c r="C2115" s="425"/>
      <c r="P2115" s="431"/>
      <c r="R2115" s="419"/>
      <c r="S2115" s="446"/>
      <c r="T2115" s="419"/>
      <c r="V2115" s="196"/>
      <c r="W2115" s="419"/>
      <c r="X2115" s="419"/>
      <c r="Z2115" s="419"/>
      <c r="AA2115" s="419"/>
      <c r="AB2115" s="419"/>
      <c r="AD2115" s="419"/>
      <c r="AE2115" s="419"/>
      <c r="AF2115" s="419"/>
      <c r="AH2115" s="419"/>
      <c r="AI2115" s="419"/>
      <c r="AJ2115" s="419"/>
      <c r="AL2115" s="419"/>
      <c r="AM2115" s="419"/>
      <c r="AN2115" s="403"/>
      <c r="AO2115" s="419"/>
      <c r="AP2115" s="419"/>
      <c r="AQ2115" s="419"/>
      <c r="AR2115" s="419"/>
      <c r="AS2115" s="419"/>
      <c r="AT2115" s="419"/>
      <c r="AU2115" s="419"/>
      <c r="AV2115" s="419"/>
      <c r="AX2115" s="419"/>
      <c r="AY2115" s="419"/>
      <c r="AZ2115" s="419"/>
      <c r="BB2115" s="419"/>
      <c r="BC2115" s="419"/>
      <c r="BD2115" s="419"/>
      <c r="BF2115" s="419"/>
      <c r="BG2115" s="419"/>
      <c r="BH2115" s="419"/>
      <c r="BJ2115" s="419"/>
      <c r="BK2115" s="419"/>
      <c r="BL2115" s="419"/>
      <c r="BN2115" s="419"/>
      <c r="BO2115" s="419"/>
      <c r="BP2115" s="419"/>
      <c r="BR2115" s="419"/>
      <c r="BS2115" s="419"/>
      <c r="BT2115" s="419"/>
      <c r="BV2115" s="419"/>
      <c r="BW2115" s="419"/>
      <c r="BX2115" s="397"/>
      <c r="BZ2115" s="449"/>
      <c r="CB2115" s="419"/>
      <c r="CC2115" s="419"/>
      <c r="CD2115" s="419"/>
      <c r="CF2115" s="419"/>
      <c r="CG2115" s="419"/>
      <c r="CH2115" s="419"/>
    </row>
    <row r="2116" spans="3:86" ht="21" thickBot="1">
      <c r="C2116" s="425"/>
      <c r="P2116" s="431"/>
      <c r="R2116" s="419"/>
      <c r="S2116" s="446"/>
      <c r="T2116" s="419"/>
      <c r="V2116" s="196"/>
      <c r="W2116" s="419"/>
      <c r="X2116" s="419"/>
      <c r="Z2116" s="419"/>
      <c r="AA2116" s="419"/>
      <c r="AB2116" s="419"/>
      <c r="AD2116" s="419"/>
      <c r="AE2116" s="419"/>
      <c r="AF2116" s="419"/>
      <c r="AH2116" s="419"/>
      <c r="AI2116" s="419"/>
      <c r="AJ2116" s="419"/>
      <c r="AL2116" s="419"/>
      <c r="AM2116" s="419"/>
      <c r="AN2116" s="403"/>
      <c r="AO2116" s="419"/>
      <c r="AP2116" s="419"/>
      <c r="AQ2116" s="419"/>
      <c r="AR2116" s="419"/>
      <c r="AS2116" s="419"/>
      <c r="AT2116" s="419"/>
      <c r="AU2116" s="419"/>
      <c r="AV2116" s="419"/>
      <c r="AX2116" s="419"/>
      <c r="AY2116" s="419"/>
      <c r="AZ2116" s="419"/>
      <c r="BB2116" s="419"/>
      <c r="BC2116" s="419"/>
      <c r="BD2116" s="419"/>
      <c r="BF2116" s="419"/>
      <c r="BG2116" s="419"/>
      <c r="BH2116" s="419"/>
      <c r="BJ2116" s="419"/>
      <c r="BK2116" s="419"/>
      <c r="BL2116" s="419"/>
      <c r="BN2116" s="419"/>
      <c r="BO2116" s="419"/>
      <c r="BP2116" s="419"/>
      <c r="BR2116" s="419"/>
      <c r="BS2116" s="419"/>
      <c r="BT2116" s="419"/>
      <c r="BV2116" s="419"/>
      <c r="BW2116" s="419"/>
      <c r="BX2116" s="397"/>
      <c r="BZ2116" s="449"/>
      <c r="CB2116" s="419"/>
      <c r="CC2116" s="419"/>
      <c r="CD2116" s="419"/>
      <c r="CF2116" s="419"/>
      <c r="CG2116" s="419"/>
      <c r="CH2116" s="419"/>
    </row>
    <row r="2117" spans="3:86" ht="21" thickBot="1">
      <c r="C2117" s="425"/>
      <c r="P2117" s="431"/>
      <c r="R2117" s="419"/>
      <c r="S2117" s="446"/>
      <c r="T2117" s="419"/>
      <c r="V2117" s="196"/>
      <c r="W2117" s="419"/>
      <c r="X2117" s="419"/>
      <c r="Z2117" s="419"/>
      <c r="AA2117" s="419"/>
      <c r="AB2117" s="419"/>
      <c r="AD2117" s="419"/>
      <c r="AE2117" s="419"/>
      <c r="AF2117" s="419"/>
      <c r="AH2117" s="419"/>
      <c r="AI2117" s="419"/>
      <c r="AJ2117" s="419"/>
      <c r="AL2117" s="419"/>
      <c r="AM2117" s="419"/>
      <c r="AN2117" s="403"/>
      <c r="AO2117" s="419"/>
      <c r="AP2117" s="419"/>
      <c r="AQ2117" s="419"/>
      <c r="AR2117" s="419"/>
      <c r="AS2117" s="419"/>
      <c r="AT2117" s="419"/>
      <c r="AU2117" s="419"/>
      <c r="AV2117" s="419"/>
      <c r="AX2117" s="419"/>
      <c r="AY2117" s="419"/>
      <c r="AZ2117" s="419"/>
      <c r="BB2117" s="419"/>
      <c r="BC2117" s="419"/>
      <c r="BD2117" s="419"/>
      <c r="BF2117" s="419"/>
      <c r="BG2117" s="419"/>
      <c r="BH2117" s="419"/>
      <c r="BJ2117" s="419"/>
      <c r="BK2117" s="419"/>
      <c r="BL2117" s="419"/>
      <c r="BN2117" s="419"/>
      <c r="BO2117" s="419"/>
      <c r="BP2117" s="419"/>
      <c r="BR2117" s="419"/>
      <c r="BS2117" s="419"/>
      <c r="BT2117" s="419"/>
      <c r="BV2117" s="419"/>
      <c r="BW2117" s="419"/>
      <c r="BX2117" s="397"/>
      <c r="BZ2117" s="449"/>
      <c r="CB2117" s="419"/>
      <c r="CC2117" s="419"/>
      <c r="CD2117" s="419"/>
      <c r="CF2117" s="419"/>
      <c r="CG2117" s="419"/>
      <c r="CH2117" s="419"/>
    </row>
    <row r="2118" spans="3:86" ht="21" thickBot="1">
      <c r="C2118" s="425"/>
      <c r="P2118" s="431"/>
      <c r="R2118" s="419"/>
      <c r="S2118" s="446"/>
      <c r="T2118" s="419"/>
      <c r="V2118" s="196"/>
      <c r="W2118" s="419"/>
      <c r="X2118" s="419"/>
      <c r="Z2118" s="419"/>
      <c r="AA2118" s="419"/>
      <c r="AB2118" s="419"/>
      <c r="AD2118" s="419"/>
      <c r="AE2118" s="419"/>
      <c r="AF2118" s="419"/>
      <c r="AH2118" s="419"/>
      <c r="AI2118" s="419"/>
      <c r="AJ2118" s="419"/>
      <c r="AL2118" s="419"/>
      <c r="AM2118" s="419"/>
      <c r="AN2118" s="403"/>
      <c r="AO2118" s="419"/>
      <c r="AP2118" s="419"/>
      <c r="AQ2118" s="419"/>
      <c r="AR2118" s="419"/>
      <c r="AS2118" s="419"/>
      <c r="AT2118" s="419"/>
      <c r="AU2118" s="419"/>
      <c r="AV2118" s="419"/>
      <c r="AX2118" s="419"/>
      <c r="AY2118" s="419"/>
      <c r="AZ2118" s="419"/>
      <c r="BB2118" s="419"/>
      <c r="BC2118" s="419"/>
      <c r="BD2118" s="419"/>
      <c r="BF2118" s="419"/>
      <c r="BG2118" s="419"/>
      <c r="BH2118" s="419"/>
      <c r="BJ2118" s="419"/>
      <c r="BK2118" s="419"/>
      <c r="BL2118" s="419"/>
      <c r="BN2118" s="419"/>
      <c r="BO2118" s="419"/>
      <c r="BP2118" s="419"/>
      <c r="BR2118" s="419"/>
      <c r="BS2118" s="419"/>
      <c r="BT2118" s="419"/>
      <c r="BV2118" s="419"/>
      <c r="BW2118" s="419"/>
      <c r="BX2118" s="397"/>
      <c r="BZ2118" s="449"/>
      <c r="CB2118" s="419"/>
      <c r="CC2118" s="419"/>
      <c r="CD2118" s="419"/>
      <c r="CF2118" s="419"/>
      <c r="CG2118" s="419"/>
      <c r="CH2118" s="419"/>
    </row>
    <row r="2119" spans="3:86" ht="21" thickBot="1">
      <c r="C2119" s="425"/>
      <c r="P2119" s="431"/>
      <c r="R2119" s="419"/>
      <c r="S2119" s="446"/>
      <c r="T2119" s="419"/>
      <c r="V2119" s="196"/>
      <c r="W2119" s="419"/>
      <c r="X2119" s="419"/>
      <c r="Z2119" s="419"/>
      <c r="AA2119" s="419"/>
      <c r="AB2119" s="419"/>
      <c r="AD2119" s="419"/>
      <c r="AE2119" s="419"/>
      <c r="AF2119" s="419"/>
      <c r="AH2119" s="419"/>
      <c r="AI2119" s="419"/>
      <c r="AJ2119" s="419"/>
      <c r="AL2119" s="419"/>
      <c r="AM2119" s="419"/>
      <c r="AN2119" s="403"/>
      <c r="AO2119" s="419"/>
      <c r="AP2119" s="419"/>
      <c r="AQ2119" s="419"/>
      <c r="AR2119" s="419"/>
      <c r="AS2119" s="419"/>
      <c r="AT2119" s="419"/>
      <c r="AU2119" s="419"/>
      <c r="AV2119" s="419"/>
      <c r="AX2119" s="419"/>
      <c r="AY2119" s="419"/>
      <c r="AZ2119" s="419"/>
      <c r="BB2119" s="419"/>
      <c r="BC2119" s="419"/>
      <c r="BD2119" s="419"/>
      <c r="BF2119" s="419"/>
      <c r="BG2119" s="419"/>
      <c r="BH2119" s="419"/>
      <c r="BJ2119" s="419"/>
      <c r="BK2119" s="419"/>
      <c r="BL2119" s="419"/>
      <c r="BN2119" s="419"/>
      <c r="BO2119" s="419"/>
      <c r="BP2119" s="419"/>
      <c r="BR2119" s="419"/>
      <c r="BS2119" s="419"/>
      <c r="BT2119" s="419"/>
      <c r="BV2119" s="419"/>
      <c r="BW2119" s="419"/>
      <c r="BX2119" s="397"/>
      <c r="BZ2119" s="449"/>
      <c r="CB2119" s="419"/>
      <c r="CC2119" s="419"/>
      <c r="CD2119" s="419"/>
      <c r="CF2119" s="419"/>
      <c r="CG2119" s="419"/>
      <c r="CH2119" s="419"/>
    </row>
    <row r="2120" spans="3:86" ht="21" thickBot="1">
      <c r="C2120" s="425"/>
      <c r="P2120" s="431"/>
      <c r="R2120" s="419"/>
      <c r="S2120" s="446"/>
      <c r="T2120" s="419"/>
      <c r="V2120" s="196"/>
      <c r="W2120" s="419"/>
      <c r="X2120" s="419"/>
      <c r="Z2120" s="419"/>
      <c r="AA2120" s="419"/>
      <c r="AB2120" s="419"/>
      <c r="AD2120" s="419"/>
      <c r="AE2120" s="419"/>
      <c r="AF2120" s="419"/>
      <c r="AH2120" s="419"/>
      <c r="AI2120" s="419"/>
      <c r="AJ2120" s="419"/>
      <c r="AL2120" s="419"/>
      <c r="AM2120" s="419"/>
      <c r="AN2120" s="403"/>
      <c r="AO2120" s="419"/>
      <c r="AP2120" s="419"/>
      <c r="AQ2120" s="419"/>
      <c r="AR2120" s="419"/>
      <c r="AS2120" s="419"/>
      <c r="AT2120" s="419"/>
      <c r="AU2120" s="419"/>
      <c r="AV2120" s="419"/>
      <c r="AX2120" s="419"/>
      <c r="AY2120" s="419"/>
      <c r="AZ2120" s="419"/>
      <c r="BB2120" s="419"/>
      <c r="BC2120" s="419"/>
      <c r="BD2120" s="419"/>
      <c r="BF2120" s="419"/>
      <c r="BG2120" s="419"/>
      <c r="BH2120" s="419"/>
      <c r="BJ2120" s="419"/>
      <c r="BK2120" s="419"/>
      <c r="BL2120" s="419"/>
      <c r="BN2120" s="419"/>
      <c r="BO2120" s="419"/>
      <c r="BP2120" s="419"/>
      <c r="BR2120" s="419"/>
      <c r="BS2120" s="419"/>
      <c r="BT2120" s="419"/>
      <c r="BV2120" s="419"/>
      <c r="BW2120" s="419"/>
      <c r="BX2120" s="397"/>
      <c r="BZ2120" s="449"/>
      <c r="CB2120" s="419"/>
      <c r="CC2120" s="419"/>
      <c r="CD2120" s="419"/>
      <c r="CF2120" s="419"/>
      <c r="CG2120" s="419"/>
      <c r="CH2120" s="419"/>
    </row>
    <row r="2121" spans="3:86" ht="21" thickBot="1">
      <c r="C2121" s="425"/>
      <c r="P2121" s="431"/>
      <c r="R2121" s="419"/>
      <c r="S2121" s="446"/>
      <c r="T2121" s="419"/>
      <c r="V2121" s="196"/>
      <c r="W2121" s="419"/>
      <c r="X2121" s="419"/>
      <c r="Z2121" s="419"/>
      <c r="AA2121" s="419"/>
      <c r="AB2121" s="419"/>
      <c r="AD2121" s="419"/>
      <c r="AE2121" s="419"/>
      <c r="AF2121" s="419"/>
      <c r="AH2121" s="419"/>
      <c r="AI2121" s="419"/>
      <c r="AJ2121" s="419"/>
      <c r="AL2121" s="419"/>
      <c r="AM2121" s="419"/>
      <c r="AN2121" s="403"/>
      <c r="AO2121" s="419"/>
      <c r="AP2121" s="419"/>
      <c r="AQ2121" s="419"/>
      <c r="AR2121" s="419"/>
      <c r="AS2121" s="419"/>
      <c r="AT2121" s="419"/>
      <c r="AU2121" s="419"/>
      <c r="AV2121" s="419"/>
      <c r="AX2121" s="419"/>
      <c r="AY2121" s="419"/>
      <c r="AZ2121" s="419"/>
      <c r="BB2121" s="419"/>
      <c r="BC2121" s="419"/>
      <c r="BD2121" s="419"/>
      <c r="BF2121" s="419"/>
      <c r="BG2121" s="419"/>
      <c r="BH2121" s="419"/>
      <c r="BJ2121" s="419"/>
      <c r="BK2121" s="419"/>
      <c r="BL2121" s="419"/>
      <c r="BN2121" s="419"/>
      <c r="BO2121" s="419"/>
      <c r="BP2121" s="419"/>
      <c r="BR2121" s="419"/>
      <c r="BS2121" s="419"/>
      <c r="BT2121" s="419"/>
      <c r="BV2121" s="419"/>
      <c r="BW2121" s="419"/>
      <c r="BX2121" s="397"/>
      <c r="BZ2121" s="449"/>
      <c r="CB2121" s="419"/>
      <c r="CC2121" s="419"/>
      <c r="CD2121" s="419"/>
      <c r="CF2121" s="419"/>
      <c r="CG2121" s="419"/>
      <c r="CH2121" s="419"/>
    </row>
    <row r="2122" spans="3:86" ht="21" thickBot="1">
      <c r="C2122" s="425"/>
      <c r="P2122" s="431"/>
      <c r="R2122" s="419"/>
      <c r="S2122" s="446"/>
      <c r="T2122" s="419"/>
      <c r="V2122" s="196"/>
      <c r="W2122" s="419"/>
      <c r="X2122" s="419"/>
      <c r="Z2122" s="419"/>
      <c r="AA2122" s="419"/>
      <c r="AB2122" s="419"/>
      <c r="AD2122" s="419"/>
      <c r="AE2122" s="419"/>
      <c r="AF2122" s="419"/>
      <c r="AH2122" s="419"/>
      <c r="AI2122" s="419"/>
      <c r="AJ2122" s="419"/>
      <c r="AL2122" s="419"/>
      <c r="AM2122" s="419"/>
      <c r="AN2122" s="403"/>
      <c r="AO2122" s="419"/>
      <c r="AP2122" s="419"/>
      <c r="AQ2122" s="419"/>
      <c r="AR2122" s="419"/>
      <c r="AS2122" s="419"/>
      <c r="AT2122" s="419"/>
      <c r="AU2122" s="419"/>
      <c r="AV2122" s="419"/>
      <c r="AX2122" s="419"/>
      <c r="AY2122" s="419"/>
      <c r="AZ2122" s="419"/>
      <c r="BB2122" s="419"/>
      <c r="BC2122" s="419"/>
      <c r="BD2122" s="419"/>
      <c r="BF2122" s="419"/>
      <c r="BG2122" s="419"/>
      <c r="BH2122" s="419"/>
      <c r="BJ2122" s="419"/>
      <c r="BK2122" s="419"/>
      <c r="BL2122" s="419"/>
      <c r="BN2122" s="419"/>
      <c r="BO2122" s="419"/>
      <c r="BP2122" s="419"/>
      <c r="BR2122" s="419"/>
      <c r="BS2122" s="419"/>
      <c r="BT2122" s="419"/>
      <c r="BV2122" s="419"/>
      <c r="BW2122" s="419"/>
      <c r="BX2122" s="397"/>
      <c r="BZ2122" s="449"/>
      <c r="CB2122" s="419"/>
      <c r="CC2122" s="419"/>
      <c r="CD2122" s="419"/>
      <c r="CF2122" s="419"/>
      <c r="CG2122" s="419"/>
      <c r="CH2122" s="419"/>
    </row>
    <row r="2123" spans="3:86" ht="21" thickBot="1">
      <c r="C2123" s="425"/>
      <c r="P2123" s="431"/>
      <c r="R2123" s="419"/>
      <c r="S2123" s="446"/>
      <c r="T2123" s="419"/>
      <c r="V2123" s="196"/>
      <c r="W2123" s="419"/>
      <c r="X2123" s="419"/>
      <c r="Z2123" s="419"/>
      <c r="AA2123" s="419"/>
      <c r="AB2123" s="419"/>
      <c r="AD2123" s="419"/>
      <c r="AE2123" s="419"/>
      <c r="AF2123" s="419"/>
      <c r="AH2123" s="419"/>
      <c r="AI2123" s="419"/>
      <c r="AJ2123" s="419"/>
      <c r="AL2123" s="419"/>
      <c r="AM2123" s="419"/>
      <c r="AN2123" s="403"/>
      <c r="AO2123" s="419"/>
      <c r="AP2123" s="419"/>
      <c r="AQ2123" s="419"/>
      <c r="AR2123" s="419"/>
      <c r="AS2123" s="419"/>
      <c r="AT2123" s="419"/>
      <c r="AU2123" s="419"/>
      <c r="AV2123" s="419"/>
      <c r="AX2123" s="419"/>
      <c r="AY2123" s="419"/>
      <c r="AZ2123" s="419"/>
      <c r="BB2123" s="419"/>
      <c r="BC2123" s="419"/>
      <c r="BD2123" s="419"/>
      <c r="BF2123" s="419"/>
      <c r="BG2123" s="419"/>
      <c r="BH2123" s="419"/>
      <c r="BJ2123" s="419"/>
      <c r="BK2123" s="419"/>
      <c r="BL2123" s="419"/>
      <c r="BN2123" s="419"/>
      <c r="BO2123" s="419"/>
      <c r="BP2123" s="419"/>
      <c r="BR2123" s="419"/>
      <c r="BS2123" s="419"/>
      <c r="BT2123" s="419"/>
      <c r="BV2123" s="419"/>
      <c r="BW2123" s="419"/>
      <c r="BX2123" s="397"/>
      <c r="BZ2123" s="449"/>
      <c r="CB2123" s="419"/>
      <c r="CC2123" s="419"/>
      <c r="CD2123" s="419"/>
      <c r="CF2123" s="419"/>
      <c r="CG2123" s="419"/>
      <c r="CH2123" s="419"/>
    </row>
    <row r="2124" spans="3:86" ht="21" thickBot="1">
      <c r="C2124" s="425"/>
      <c r="P2124" s="431"/>
      <c r="R2124" s="419"/>
      <c r="S2124" s="446"/>
      <c r="T2124" s="419"/>
      <c r="V2124" s="196"/>
      <c r="W2124" s="419"/>
      <c r="X2124" s="419"/>
      <c r="Z2124" s="419"/>
      <c r="AA2124" s="419"/>
      <c r="AB2124" s="419"/>
      <c r="AD2124" s="419"/>
      <c r="AE2124" s="419"/>
      <c r="AF2124" s="419"/>
      <c r="AH2124" s="419"/>
      <c r="AI2124" s="419"/>
      <c r="AJ2124" s="419"/>
      <c r="AL2124" s="419"/>
      <c r="AM2124" s="419"/>
      <c r="AN2124" s="403"/>
      <c r="AO2124" s="419"/>
      <c r="AP2124" s="419"/>
      <c r="AQ2124" s="419"/>
      <c r="AR2124" s="419"/>
      <c r="AS2124" s="419"/>
      <c r="AT2124" s="419"/>
      <c r="AU2124" s="419"/>
      <c r="AV2124" s="419"/>
      <c r="AX2124" s="419"/>
      <c r="AY2124" s="419"/>
      <c r="AZ2124" s="419"/>
      <c r="BB2124" s="419"/>
      <c r="BC2124" s="419"/>
      <c r="BD2124" s="419"/>
      <c r="BF2124" s="419"/>
      <c r="BG2124" s="419"/>
      <c r="BH2124" s="419"/>
      <c r="BJ2124" s="419"/>
      <c r="BK2124" s="419"/>
      <c r="BL2124" s="419"/>
      <c r="BN2124" s="419"/>
      <c r="BO2124" s="419"/>
      <c r="BP2124" s="419"/>
      <c r="BR2124" s="419"/>
      <c r="BS2124" s="419"/>
      <c r="BT2124" s="419"/>
      <c r="BV2124" s="419"/>
      <c r="BW2124" s="419"/>
      <c r="BX2124" s="397"/>
      <c r="BZ2124" s="449"/>
      <c r="CB2124" s="419"/>
      <c r="CC2124" s="419"/>
      <c r="CD2124" s="419"/>
      <c r="CF2124" s="419"/>
      <c r="CG2124" s="419"/>
      <c r="CH2124" s="419"/>
    </row>
    <row r="2125" spans="3:86" ht="21" thickBot="1">
      <c r="C2125" s="425"/>
      <c r="P2125" s="431"/>
      <c r="R2125" s="419"/>
      <c r="S2125" s="446"/>
      <c r="T2125" s="419"/>
      <c r="V2125" s="196"/>
      <c r="W2125" s="419"/>
      <c r="X2125" s="419"/>
      <c r="Z2125" s="419"/>
      <c r="AA2125" s="419"/>
      <c r="AB2125" s="419"/>
      <c r="AD2125" s="419"/>
      <c r="AE2125" s="419"/>
      <c r="AF2125" s="419"/>
      <c r="AH2125" s="419"/>
      <c r="AI2125" s="419"/>
      <c r="AJ2125" s="419"/>
      <c r="AL2125" s="419"/>
      <c r="AM2125" s="419"/>
      <c r="AN2125" s="403"/>
      <c r="AO2125" s="419"/>
      <c r="AP2125" s="419"/>
      <c r="AQ2125" s="419"/>
      <c r="AR2125" s="419"/>
      <c r="AS2125" s="419"/>
      <c r="AT2125" s="419"/>
      <c r="AU2125" s="419"/>
      <c r="AV2125" s="419"/>
      <c r="AX2125" s="419"/>
      <c r="AY2125" s="419"/>
      <c r="AZ2125" s="419"/>
      <c r="BB2125" s="419"/>
      <c r="BC2125" s="419"/>
      <c r="BD2125" s="419"/>
      <c r="BF2125" s="419"/>
      <c r="BG2125" s="419"/>
      <c r="BH2125" s="419"/>
      <c r="BJ2125" s="419"/>
      <c r="BK2125" s="419"/>
      <c r="BL2125" s="419"/>
      <c r="BN2125" s="419"/>
      <c r="BO2125" s="419"/>
      <c r="BP2125" s="419"/>
      <c r="BR2125" s="419"/>
      <c r="BS2125" s="419"/>
      <c r="BT2125" s="419"/>
      <c r="BV2125" s="419"/>
      <c r="BW2125" s="419"/>
      <c r="BX2125" s="397"/>
      <c r="BZ2125" s="449"/>
      <c r="CB2125" s="419"/>
      <c r="CC2125" s="419"/>
      <c r="CD2125" s="419"/>
      <c r="CF2125" s="419"/>
      <c r="CG2125" s="419"/>
      <c r="CH2125" s="419"/>
    </row>
    <row r="2126" spans="3:86" ht="21" thickBot="1">
      <c r="C2126" s="425"/>
      <c r="P2126" s="431"/>
      <c r="R2126" s="419"/>
      <c r="S2126" s="446"/>
      <c r="T2126" s="419"/>
      <c r="V2126" s="196"/>
      <c r="W2126" s="419"/>
      <c r="X2126" s="419"/>
      <c r="Z2126" s="419"/>
      <c r="AA2126" s="419"/>
      <c r="AB2126" s="419"/>
      <c r="AD2126" s="419"/>
      <c r="AE2126" s="419"/>
      <c r="AF2126" s="419"/>
      <c r="AH2126" s="419"/>
      <c r="AI2126" s="419"/>
      <c r="AJ2126" s="419"/>
      <c r="AL2126" s="419"/>
      <c r="AM2126" s="419"/>
      <c r="AN2126" s="403"/>
      <c r="AO2126" s="419"/>
      <c r="AP2126" s="419"/>
      <c r="AQ2126" s="419"/>
      <c r="AR2126" s="419"/>
      <c r="AS2126" s="419"/>
      <c r="AT2126" s="419"/>
      <c r="AU2126" s="419"/>
      <c r="AV2126" s="419"/>
      <c r="AX2126" s="419"/>
      <c r="AY2126" s="419"/>
      <c r="AZ2126" s="419"/>
      <c r="BB2126" s="419"/>
      <c r="BC2126" s="419"/>
      <c r="BD2126" s="419"/>
      <c r="BF2126" s="419"/>
      <c r="BG2126" s="419"/>
      <c r="BH2126" s="419"/>
      <c r="BJ2126" s="419"/>
      <c r="BK2126" s="419"/>
      <c r="BL2126" s="419"/>
      <c r="BN2126" s="419"/>
      <c r="BO2126" s="419"/>
      <c r="BP2126" s="419"/>
      <c r="BR2126" s="419"/>
      <c r="BS2126" s="419"/>
      <c r="BT2126" s="419"/>
      <c r="BV2126" s="419"/>
      <c r="BW2126" s="419"/>
      <c r="BX2126" s="397"/>
      <c r="BZ2126" s="449"/>
      <c r="CB2126" s="419"/>
      <c r="CC2126" s="419"/>
      <c r="CD2126" s="419"/>
      <c r="CF2126" s="419"/>
      <c r="CG2126" s="419"/>
      <c r="CH2126" s="419"/>
    </row>
    <row r="2127" spans="3:86" ht="21" thickBot="1">
      <c r="C2127" s="425"/>
      <c r="P2127" s="431"/>
      <c r="R2127" s="419"/>
      <c r="S2127" s="446"/>
      <c r="T2127" s="419"/>
      <c r="V2127" s="196"/>
      <c r="W2127" s="419"/>
      <c r="X2127" s="419"/>
      <c r="Z2127" s="419"/>
      <c r="AA2127" s="419"/>
      <c r="AB2127" s="419"/>
      <c r="AD2127" s="419"/>
      <c r="AE2127" s="419"/>
      <c r="AF2127" s="419"/>
      <c r="AH2127" s="419"/>
      <c r="AI2127" s="419"/>
      <c r="AJ2127" s="419"/>
      <c r="AL2127" s="419"/>
      <c r="AM2127" s="419"/>
      <c r="AN2127" s="403"/>
      <c r="AO2127" s="419"/>
      <c r="AP2127" s="419"/>
      <c r="AQ2127" s="419"/>
      <c r="AR2127" s="419"/>
      <c r="AS2127" s="419"/>
      <c r="AT2127" s="419"/>
      <c r="AU2127" s="419"/>
      <c r="AV2127" s="419"/>
      <c r="AX2127" s="419"/>
      <c r="AY2127" s="419"/>
      <c r="AZ2127" s="419"/>
      <c r="BB2127" s="419"/>
      <c r="BC2127" s="419"/>
      <c r="BD2127" s="419"/>
      <c r="BF2127" s="419"/>
      <c r="BG2127" s="419"/>
      <c r="BH2127" s="419"/>
      <c r="BJ2127" s="419"/>
      <c r="BK2127" s="419"/>
      <c r="BL2127" s="419"/>
      <c r="BN2127" s="419"/>
      <c r="BO2127" s="419"/>
      <c r="BP2127" s="419"/>
      <c r="BR2127" s="419"/>
      <c r="BS2127" s="419"/>
      <c r="BT2127" s="419"/>
      <c r="BV2127" s="419"/>
      <c r="BW2127" s="419"/>
      <c r="BX2127" s="397"/>
      <c r="BZ2127" s="449"/>
      <c r="CB2127" s="419"/>
      <c r="CC2127" s="419"/>
      <c r="CD2127" s="419"/>
      <c r="CF2127" s="419"/>
      <c r="CG2127" s="419"/>
      <c r="CH2127" s="419"/>
    </row>
    <row r="2128" spans="3:86" ht="21" thickBot="1">
      <c r="C2128" s="425"/>
      <c r="P2128" s="431"/>
      <c r="R2128" s="419"/>
      <c r="S2128" s="446"/>
      <c r="T2128" s="419"/>
      <c r="V2128" s="196"/>
      <c r="W2128" s="419"/>
      <c r="X2128" s="419"/>
      <c r="Z2128" s="419"/>
      <c r="AA2128" s="419"/>
      <c r="AB2128" s="419"/>
      <c r="AD2128" s="419"/>
      <c r="AE2128" s="419"/>
      <c r="AF2128" s="419"/>
      <c r="AH2128" s="419"/>
      <c r="AI2128" s="419"/>
      <c r="AJ2128" s="419"/>
      <c r="AL2128" s="419"/>
      <c r="AM2128" s="419"/>
      <c r="AN2128" s="403"/>
      <c r="AO2128" s="419"/>
      <c r="AP2128" s="419"/>
      <c r="AQ2128" s="419"/>
      <c r="AR2128" s="419"/>
      <c r="AS2128" s="419"/>
      <c r="AT2128" s="419"/>
      <c r="AU2128" s="419"/>
      <c r="AV2128" s="419"/>
      <c r="AX2128" s="419"/>
      <c r="AY2128" s="419"/>
      <c r="AZ2128" s="419"/>
      <c r="BB2128" s="419"/>
      <c r="BC2128" s="419"/>
      <c r="BD2128" s="419"/>
      <c r="BF2128" s="419"/>
      <c r="BG2128" s="419"/>
      <c r="BH2128" s="419"/>
      <c r="BJ2128" s="419"/>
      <c r="BK2128" s="419"/>
      <c r="BL2128" s="419"/>
      <c r="BN2128" s="419"/>
      <c r="BO2128" s="419"/>
      <c r="BP2128" s="419"/>
      <c r="BR2128" s="419"/>
      <c r="BS2128" s="419"/>
      <c r="BT2128" s="419"/>
      <c r="BV2128" s="419"/>
      <c r="BW2128" s="419"/>
      <c r="BX2128" s="397"/>
      <c r="BZ2128" s="449"/>
      <c r="CB2128" s="419"/>
      <c r="CC2128" s="419"/>
      <c r="CD2128" s="419"/>
      <c r="CF2128" s="419"/>
      <c r="CG2128" s="419"/>
      <c r="CH2128" s="419"/>
    </row>
    <row r="2129" spans="3:86" ht="21" thickBot="1">
      <c r="C2129" s="425"/>
      <c r="P2129" s="431"/>
      <c r="R2129" s="419"/>
      <c r="S2129" s="446"/>
      <c r="T2129" s="419"/>
      <c r="V2129" s="196"/>
      <c r="W2129" s="419"/>
      <c r="X2129" s="419"/>
      <c r="Z2129" s="419"/>
      <c r="AA2129" s="419"/>
      <c r="AB2129" s="419"/>
      <c r="AD2129" s="419"/>
      <c r="AE2129" s="419"/>
      <c r="AF2129" s="419"/>
      <c r="AH2129" s="419"/>
      <c r="AI2129" s="419"/>
      <c r="AJ2129" s="419"/>
      <c r="AL2129" s="419"/>
      <c r="AM2129" s="419"/>
      <c r="AN2129" s="403"/>
      <c r="AO2129" s="419"/>
      <c r="AP2129" s="419"/>
      <c r="AQ2129" s="419"/>
      <c r="AR2129" s="419"/>
      <c r="AS2129" s="419"/>
      <c r="AT2129" s="419"/>
      <c r="AU2129" s="419"/>
      <c r="AV2129" s="419"/>
      <c r="AX2129" s="419"/>
      <c r="AY2129" s="419"/>
      <c r="AZ2129" s="419"/>
      <c r="BB2129" s="419"/>
      <c r="BC2129" s="419"/>
      <c r="BD2129" s="419"/>
      <c r="BF2129" s="419"/>
      <c r="BG2129" s="419"/>
      <c r="BH2129" s="419"/>
      <c r="BJ2129" s="419"/>
      <c r="BK2129" s="419"/>
      <c r="BL2129" s="419"/>
      <c r="BN2129" s="419"/>
      <c r="BO2129" s="419"/>
      <c r="BP2129" s="419"/>
      <c r="BR2129" s="419"/>
      <c r="BS2129" s="419"/>
      <c r="BT2129" s="419"/>
      <c r="BV2129" s="419"/>
      <c r="BW2129" s="419"/>
      <c r="BX2129" s="397"/>
      <c r="BZ2129" s="449"/>
      <c r="CB2129" s="419"/>
      <c r="CC2129" s="419"/>
      <c r="CD2129" s="419"/>
      <c r="CF2129" s="419"/>
      <c r="CG2129" s="419"/>
      <c r="CH2129" s="419"/>
    </row>
    <row r="2130" spans="3:86" ht="21" thickBot="1">
      <c r="C2130" s="425"/>
      <c r="P2130" s="431"/>
      <c r="R2130" s="419"/>
      <c r="S2130" s="446"/>
      <c r="T2130" s="419"/>
      <c r="V2130" s="196"/>
      <c r="W2130" s="419"/>
      <c r="X2130" s="419"/>
      <c r="Z2130" s="419"/>
      <c r="AA2130" s="419"/>
      <c r="AB2130" s="419"/>
      <c r="AD2130" s="419"/>
      <c r="AE2130" s="419"/>
      <c r="AF2130" s="419"/>
      <c r="AH2130" s="419"/>
      <c r="AI2130" s="419"/>
      <c r="AJ2130" s="419"/>
      <c r="AL2130" s="419"/>
      <c r="AM2130" s="419"/>
      <c r="AN2130" s="403"/>
      <c r="AO2130" s="419"/>
      <c r="AP2130" s="419"/>
      <c r="AQ2130" s="419"/>
      <c r="AR2130" s="419"/>
      <c r="AS2130" s="419"/>
      <c r="AT2130" s="419"/>
      <c r="AU2130" s="419"/>
      <c r="AV2130" s="419"/>
      <c r="AX2130" s="419"/>
      <c r="AY2130" s="419"/>
      <c r="AZ2130" s="419"/>
      <c r="BB2130" s="419"/>
      <c r="BC2130" s="419"/>
      <c r="BD2130" s="419"/>
      <c r="BF2130" s="419"/>
      <c r="BG2130" s="419"/>
      <c r="BH2130" s="419"/>
      <c r="BJ2130" s="419"/>
      <c r="BK2130" s="419"/>
      <c r="BL2130" s="419"/>
      <c r="BN2130" s="419"/>
      <c r="BO2130" s="419"/>
      <c r="BP2130" s="419"/>
      <c r="BR2130" s="419"/>
      <c r="BS2130" s="419"/>
      <c r="BT2130" s="419"/>
      <c r="BV2130" s="419"/>
      <c r="BW2130" s="419"/>
      <c r="BX2130" s="397"/>
      <c r="BZ2130" s="449"/>
      <c r="CB2130" s="419"/>
      <c r="CC2130" s="419"/>
      <c r="CD2130" s="419"/>
      <c r="CF2130" s="419"/>
      <c r="CG2130" s="419"/>
      <c r="CH2130" s="419"/>
    </row>
    <row r="2131" spans="3:86" ht="21" thickBot="1">
      <c r="C2131" s="425"/>
      <c r="P2131" s="431"/>
      <c r="R2131" s="419"/>
      <c r="S2131" s="446"/>
      <c r="T2131" s="419"/>
      <c r="V2131" s="196"/>
      <c r="W2131" s="419"/>
      <c r="X2131" s="419"/>
      <c r="Z2131" s="419"/>
      <c r="AA2131" s="419"/>
      <c r="AB2131" s="419"/>
      <c r="AD2131" s="419"/>
      <c r="AE2131" s="419"/>
      <c r="AF2131" s="419"/>
      <c r="AH2131" s="419"/>
      <c r="AI2131" s="419"/>
      <c r="AJ2131" s="419"/>
      <c r="AL2131" s="419"/>
      <c r="AM2131" s="419"/>
      <c r="AN2131" s="403"/>
      <c r="AO2131" s="419"/>
      <c r="AP2131" s="419"/>
      <c r="AQ2131" s="419"/>
      <c r="AR2131" s="419"/>
      <c r="AS2131" s="419"/>
      <c r="AT2131" s="419"/>
      <c r="AU2131" s="419"/>
      <c r="AV2131" s="419"/>
      <c r="AX2131" s="419"/>
      <c r="AY2131" s="419"/>
      <c r="AZ2131" s="419"/>
      <c r="BB2131" s="419"/>
      <c r="BC2131" s="419"/>
      <c r="BD2131" s="419"/>
      <c r="BF2131" s="419"/>
      <c r="BG2131" s="419"/>
      <c r="BH2131" s="419"/>
      <c r="BJ2131" s="419"/>
      <c r="BK2131" s="419"/>
      <c r="BL2131" s="419"/>
      <c r="BN2131" s="419"/>
      <c r="BO2131" s="419"/>
      <c r="BP2131" s="419"/>
      <c r="BR2131" s="419"/>
      <c r="BS2131" s="419"/>
      <c r="BT2131" s="419"/>
      <c r="BV2131" s="419"/>
      <c r="BW2131" s="419"/>
      <c r="BX2131" s="397"/>
      <c r="BZ2131" s="449"/>
      <c r="CB2131" s="419"/>
      <c r="CC2131" s="419"/>
      <c r="CD2131" s="419"/>
      <c r="CF2131" s="419"/>
      <c r="CG2131" s="419"/>
      <c r="CH2131" s="419"/>
    </row>
    <row r="2132" spans="3:86" ht="21" thickBot="1">
      <c r="C2132" s="425"/>
      <c r="P2132" s="431"/>
      <c r="R2132" s="419"/>
      <c r="S2132" s="446"/>
      <c r="T2132" s="419"/>
      <c r="V2132" s="196"/>
      <c r="W2132" s="419"/>
      <c r="X2132" s="419"/>
      <c r="Z2132" s="419"/>
      <c r="AA2132" s="419"/>
      <c r="AB2132" s="419"/>
      <c r="AD2132" s="419"/>
      <c r="AE2132" s="419"/>
      <c r="AF2132" s="419"/>
      <c r="AH2132" s="419"/>
      <c r="AI2132" s="419"/>
      <c r="AJ2132" s="419"/>
      <c r="AL2132" s="419"/>
      <c r="AM2132" s="419"/>
      <c r="AN2132" s="403"/>
      <c r="AO2132" s="419"/>
      <c r="AP2132" s="419"/>
      <c r="AQ2132" s="419"/>
      <c r="AR2132" s="419"/>
      <c r="AS2132" s="419"/>
      <c r="AT2132" s="419"/>
      <c r="AU2132" s="419"/>
      <c r="AV2132" s="419"/>
      <c r="AX2132" s="419"/>
      <c r="AY2132" s="419"/>
      <c r="AZ2132" s="419"/>
      <c r="BB2132" s="419"/>
      <c r="BC2132" s="419"/>
      <c r="BD2132" s="419"/>
      <c r="BF2132" s="419"/>
      <c r="BG2132" s="419"/>
      <c r="BH2132" s="419"/>
      <c r="BJ2132" s="419"/>
      <c r="BK2132" s="419"/>
      <c r="BL2132" s="419"/>
      <c r="BN2132" s="419"/>
      <c r="BO2132" s="419"/>
      <c r="BP2132" s="419"/>
      <c r="BR2132" s="419"/>
      <c r="BS2132" s="419"/>
      <c r="BT2132" s="419"/>
      <c r="BV2132" s="419"/>
      <c r="BW2132" s="419"/>
      <c r="BX2132" s="397"/>
      <c r="BZ2132" s="449"/>
      <c r="CB2132" s="419"/>
      <c r="CC2132" s="419"/>
      <c r="CD2132" s="419"/>
      <c r="CF2132" s="419"/>
      <c r="CG2132" s="419"/>
      <c r="CH2132" s="419"/>
    </row>
    <row r="2133" spans="3:86" ht="21" thickBot="1">
      <c r="C2133" s="425"/>
      <c r="P2133" s="431"/>
      <c r="R2133" s="419"/>
      <c r="S2133" s="446"/>
      <c r="T2133" s="419"/>
      <c r="V2133" s="196"/>
      <c r="W2133" s="419"/>
      <c r="X2133" s="419"/>
      <c r="Z2133" s="419"/>
      <c r="AA2133" s="419"/>
      <c r="AB2133" s="419"/>
      <c r="AD2133" s="419"/>
      <c r="AE2133" s="419"/>
      <c r="AF2133" s="419"/>
      <c r="AH2133" s="419"/>
      <c r="AI2133" s="419"/>
      <c r="AJ2133" s="419"/>
      <c r="AL2133" s="419"/>
      <c r="AM2133" s="419"/>
      <c r="AN2133" s="403"/>
      <c r="AO2133" s="419"/>
      <c r="AP2133" s="419"/>
      <c r="AQ2133" s="419"/>
      <c r="AR2133" s="419"/>
      <c r="AS2133" s="419"/>
      <c r="AT2133" s="419"/>
      <c r="AU2133" s="419"/>
      <c r="AV2133" s="419"/>
      <c r="AX2133" s="419"/>
      <c r="AY2133" s="419"/>
      <c r="AZ2133" s="419"/>
      <c r="BB2133" s="419"/>
      <c r="BC2133" s="419"/>
      <c r="BD2133" s="419"/>
      <c r="BF2133" s="419"/>
      <c r="BG2133" s="419"/>
      <c r="BH2133" s="419"/>
      <c r="BJ2133" s="419"/>
      <c r="BK2133" s="419"/>
      <c r="BL2133" s="419"/>
      <c r="BN2133" s="419"/>
      <c r="BO2133" s="419"/>
      <c r="BP2133" s="419"/>
      <c r="BR2133" s="419"/>
      <c r="BS2133" s="419"/>
      <c r="BT2133" s="419"/>
      <c r="BV2133" s="419"/>
      <c r="BW2133" s="419"/>
      <c r="BX2133" s="397"/>
      <c r="BZ2133" s="449"/>
      <c r="CB2133" s="419"/>
      <c r="CC2133" s="419"/>
      <c r="CD2133" s="419"/>
      <c r="CF2133" s="419"/>
      <c r="CG2133" s="419"/>
      <c r="CH2133" s="419"/>
    </row>
    <row r="2134" spans="3:86" ht="21" thickBot="1">
      <c r="C2134" s="425"/>
      <c r="P2134" s="431"/>
      <c r="R2134" s="419"/>
      <c r="S2134" s="446"/>
      <c r="T2134" s="419"/>
      <c r="V2134" s="196"/>
      <c r="W2134" s="419"/>
      <c r="X2134" s="419"/>
      <c r="Z2134" s="419"/>
      <c r="AA2134" s="419"/>
      <c r="AB2134" s="419"/>
      <c r="AD2134" s="419"/>
      <c r="AE2134" s="419"/>
      <c r="AF2134" s="419"/>
      <c r="AH2134" s="419"/>
      <c r="AI2134" s="419"/>
      <c r="AJ2134" s="419"/>
      <c r="AL2134" s="419"/>
      <c r="AM2134" s="419"/>
      <c r="AN2134" s="403"/>
      <c r="AO2134" s="419"/>
      <c r="AP2134" s="419"/>
      <c r="AQ2134" s="419"/>
      <c r="AR2134" s="419"/>
      <c r="AS2134" s="419"/>
      <c r="AT2134" s="419"/>
      <c r="AU2134" s="419"/>
      <c r="AV2134" s="419"/>
      <c r="AX2134" s="419"/>
      <c r="AY2134" s="419"/>
      <c r="AZ2134" s="419"/>
      <c r="BB2134" s="419"/>
      <c r="BC2134" s="419"/>
      <c r="BD2134" s="419"/>
      <c r="BF2134" s="419"/>
      <c r="BG2134" s="419"/>
      <c r="BH2134" s="419"/>
      <c r="BJ2134" s="419"/>
      <c r="BK2134" s="419"/>
      <c r="BL2134" s="419"/>
      <c r="BN2134" s="419"/>
      <c r="BO2134" s="419"/>
      <c r="BP2134" s="419"/>
      <c r="BR2134" s="419"/>
      <c r="BS2134" s="419"/>
      <c r="BT2134" s="419"/>
      <c r="BV2134" s="419"/>
      <c r="BW2134" s="419"/>
      <c r="BX2134" s="397"/>
      <c r="BZ2134" s="449"/>
      <c r="CB2134" s="419"/>
      <c r="CC2134" s="419"/>
      <c r="CD2134" s="419"/>
      <c r="CF2134" s="419"/>
      <c r="CG2134" s="419"/>
      <c r="CH2134" s="419"/>
    </row>
    <row r="2135" spans="3:86" ht="21" thickBot="1">
      <c r="C2135" s="425"/>
      <c r="P2135" s="431"/>
      <c r="R2135" s="419"/>
      <c r="S2135" s="446"/>
      <c r="T2135" s="419"/>
      <c r="V2135" s="196"/>
      <c r="W2135" s="419"/>
      <c r="X2135" s="419"/>
      <c r="Z2135" s="419"/>
      <c r="AA2135" s="419"/>
      <c r="AB2135" s="419"/>
      <c r="AD2135" s="419"/>
      <c r="AE2135" s="419"/>
      <c r="AF2135" s="419"/>
      <c r="AH2135" s="419"/>
      <c r="AI2135" s="419"/>
      <c r="AJ2135" s="419"/>
      <c r="AL2135" s="419"/>
      <c r="AM2135" s="419"/>
      <c r="AN2135" s="403"/>
      <c r="AO2135" s="419"/>
      <c r="AP2135" s="419"/>
      <c r="AQ2135" s="419"/>
      <c r="AR2135" s="419"/>
      <c r="AS2135" s="419"/>
      <c r="AT2135" s="419"/>
      <c r="AU2135" s="419"/>
      <c r="AV2135" s="419"/>
      <c r="AX2135" s="419"/>
      <c r="AY2135" s="419"/>
      <c r="AZ2135" s="419"/>
      <c r="BB2135" s="419"/>
      <c r="BC2135" s="419"/>
      <c r="BD2135" s="419"/>
      <c r="BF2135" s="419"/>
      <c r="BG2135" s="419"/>
      <c r="BH2135" s="419"/>
      <c r="BJ2135" s="419"/>
      <c r="BK2135" s="419"/>
      <c r="BL2135" s="419"/>
      <c r="BN2135" s="419"/>
      <c r="BO2135" s="419"/>
      <c r="BP2135" s="419"/>
      <c r="BR2135" s="419"/>
      <c r="BS2135" s="419"/>
      <c r="BT2135" s="419"/>
      <c r="BV2135" s="419"/>
      <c r="BW2135" s="419"/>
      <c r="BX2135" s="397"/>
      <c r="BZ2135" s="449"/>
      <c r="CB2135" s="419"/>
      <c r="CC2135" s="419"/>
      <c r="CD2135" s="419"/>
      <c r="CF2135" s="419"/>
      <c r="CG2135" s="419"/>
      <c r="CH2135" s="419"/>
    </row>
    <row r="2136" spans="3:86" ht="21" thickBot="1">
      <c r="C2136" s="425"/>
      <c r="P2136" s="431"/>
      <c r="R2136" s="419"/>
      <c r="S2136" s="446"/>
      <c r="T2136" s="419"/>
      <c r="V2136" s="196"/>
      <c r="W2136" s="419"/>
      <c r="X2136" s="419"/>
      <c r="Z2136" s="419"/>
      <c r="AA2136" s="419"/>
      <c r="AB2136" s="419"/>
      <c r="AD2136" s="419"/>
      <c r="AE2136" s="419"/>
      <c r="AF2136" s="419"/>
      <c r="AH2136" s="419"/>
      <c r="AI2136" s="419"/>
      <c r="AJ2136" s="419"/>
      <c r="AL2136" s="419"/>
      <c r="AM2136" s="419"/>
      <c r="AN2136" s="403"/>
      <c r="AO2136" s="419"/>
      <c r="AP2136" s="419"/>
      <c r="AQ2136" s="419"/>
      <c r="AR2136" s="419"/>
      <c r="AS2136" s="419"/>
      <c r="AT2136" s="419"/>
      <c r="AU2136" s="419"/>
      <c r="AV2136" s="419"/>
      <c r="AX2136" s="419"/>
      <c r="AY2136" s="419"/>
      <c r="AZ2136" s="419"/>
      <c r="BB2136" s="419"/>
      <c r="BC2136" s="419"/>
      <c r="BD2136" s="419"/>
      <c r="BF2136" s="419"/>
      <c r="BG2136" s="419"/>
      <c r="BH2136" s="419"/>
      <c r="BJ2136" s="419"/>
      <c r="BK2136" s="419"/>
      <c r="BL2136" s="419"/>
      <c r="BN2136" s="419"/>
      <c r="BO2136" s="419"/>
      <c r="BP2136" s="419"/>
      <c r="BR2136" s="419"/>
      <c r="BS2136" s="419"/>
      <c r="BT2136" s="419"/>
      <c r="BV2136" s="419"/>
      <c r="BW2136" s="419"/>
      <c r="BX2136" s="397"/>
      <c r="BZ2136" s="449"/>
      <c r="CB2136" s="419"/>
      <c r="CC2136" s="419"/>
      <c r="CD2136" s="419"/>
      <c r="CF2136" s="419"/>
      <c r="CG2136" s="419"/>
      <c r="CH2136" s="419"/>
    </row>
    <row r="2137" spans="3:86" ht="21" thickBot="1">
      <c r="C2137" s="425"/>
      <c r="P2137" s="431"/>
      <c r="R2137" s="419"/>
      <c r="S2137" s="446"/>
      <c r="T2137" s="419"/>
      <c r="V2137" s="196"/>
      <c r="W2137" s="419"/>
      <c r="X2137" s="419"/>
      <c r="Z2137" s="419"/>
      <c r="AA2137" s="419"/>
      <c r="AB2137" s="419"/>
      <c r="AD2137" s="419"/>
      <c r="AE2137" s="419"/>
      <c r="AF2137" s="419"/>
      <c r="AH2137" s="419"/>
      <c r="AI2137" s="419"/>
      <c r="AJ2137" s="419"/>
      <c r="AL2137" s="419"/>
      <c r="AM2137" s="419"/>
      <c r="AN2137" s="403"/>
      <c r="AO2137" s="419"/>
      <c r="AP2137" s="419"/>
      <c r="AQ2137" s="419"/>
      <c r="AR2137" s="419"/>
      <c r="AS2137" s="419"/>
      <c r="AT2137" s="419"/>
      <c r="AU2137" s="419"/>
      <c r="AV2137" s="419"/>
      <c r="AX2137" s="419"/>
      <c r="AY2137" s="419"/>
      <c r="AZ2137" s="419"/>
      <c r="BB2137" s="419"/>
      <c r="BC2137" s="419"/>
      <c r="BD2137" s="419"/>
      <c r="BF2137" s="419"/>
      <c r="BG2137" s="419"/>
      <c r="BH2137" s="419"/>
      <c r="BJ2137" s="419"/>
      <c r="BK2137" s="419"/>
      <c r="BL2137" s="419"/>
      <c r="BN2137" s="419"/>
      <c r="BO2137" s="419"/>
      <c r="BP2137" s="419"/>
      <c r="BR2137" s="419"/>
      <c r="BS2137" s="419"/>
      <c r="BT2137" s="419"/>
      <c r="BV2137" s="419"/>
      <c r="BW2137" s="419"/>
      <c r="BX2137" s="397"/>
      <c r="BZ2137" s="449"/>
      <c r="CB2137" s="419"/>
      <c r="CC2137" s="419"/>
      <c r="CD2137" s="419"/>
      <c r="CF2137" s="419"/>
      <c r="CG2137" s="419"/>
      <c r="CH2137" s="419"/>
    </row>
    <row r="2138" spans="3:86" ht="21" thickBot="1">
      <c r="C2138" s="425"/>
      <c r="P2138" s="431"/>
      <c r="R2138" s="419"/>
      <c r="S2138" s="446"/>
      <c r="T2138" s="419"/>
      <c r="V2138" s="196"/>
      <c r="W2138" s="419"/>
      <c r="X2138" s="419"/>
      <c r="Z2138" s="419"/>
      <c r="AA2138" s="419"/>
      <c r="AB2138" s="419"/>
      <c r="AD2138" s="419"/>
      <c r="AE2138" s="419"/>
      <c r="AF2138" s="419"/>
      <c r="AH2138" s="419"/>
      <c r="AI2138" s="419"/>
      <c r="AJ2138" s="419"/>
      <c r="AL2138" s="419"/>
      <c r="AM2138" s="419"/>
      <c r="AN2138" s="403"/>
      <c r="AO2138" s="419"/>
      <c r="AP2138" s="419"/>
      <c r="AQ2138" s="419"/>
      <c r="AR2138" s="419"/>
      <c r="AS2138" s="419"/>
      <c r="AT2138" s="419"/>
      <c r="AU2138" s="419"/>
      <c r="AV2138" s="419"/>
      <c r="AX2138" s="419"/>
      <c r="AY2138" s="419"/>
      <c r="AZ2138" s="419"/>
      <c r="BB2138" s="419"/>
      <c r="BC2138" s="419"/>
      <c r="BD2138" s="419"/>
      <c r="BF2138" s="419"/>
      <c r="BG2138" s="419"/>
      <c r="BH2138" s="419"/>
      <c r="BJ2138" s="419"/>
      <c r="BK2138" s="419"/>
      <c r="BL2138" s="419"/>
      <c r="BN2138" s="419"/>
      <c r="BO2138" s="419"/>
      <c r="BP2138" s="419"/>
      <c r="BR2138" s="419"/>
      <c r="BS2138" s="419"/>
      <c r="BT2138" s="419"/>
      <c r="BV2138" s="419"/>
      <c r="BW2138" s="419"/>
      <c r="BX2138" s="397"/>
      <c r="BZ2138" s="449"/>
      <c r="CB2138" s="419"/>
      <c r="CC2138" s="419"/>
      <c r="CD2138" s="419"/>
      <c r="CF2138" s="419"/>
      <c r="CG2138" s="419"/>
      <c r="CH2138" s="419"/>
    </row>
    <row r="2139" spans="3:86" ht="21" thickBot="1">
      <c r="C2139" s="425"/>
      <c r="P2139" s="431"/>
      <c r="R2139" s="419"/>
      <c r="S2139" s="446"/>
      <c r="T2139" s="419"/>
      <c r="V2139" s="196"/>
      <c r="W2139" s="419"/>
      <c r="X2139" s="419"/>
      <c r="Z2139" s="419"/>
      <c r="AA2139" s="419"/>
      <c r="AB2139" s="419"/>
      <c r="AD2139" s="419"/>
      <c r="AE2139" s="419"/>
      <c r="AF2139" s="419"/>
      <c r="AH2139" s="419"/>
      <c r="AI2139" s="419"/>
      <c r="AJ2139" s="419"/>
      <c r="AL2139" s="419"/>
      <c r="AM2139" s="419"/>
      <c r="AN2139" s="403"/>
      <c r="AO2139" s="419"/>
      <c r="AP2139" s="419"/>
      <c r="AQ2139" s="419"/>
      <c r="AR2139" s="419"/>
      <c r="AS2139" s="419"/>
      <c r="AT2139" s="419"/>
      <c r="AU2139" s="419"/>
      <c r="AV2139" s="419"/>
      <c r="AX2139" s="419"/>
      <c r="AY2139" s="419"/>
      <c r="AZ2139" s="419"/>
      <c r="BB2139" s="419"/>
      <c r="BC2139" s="419"/>
      <c r="BD2139" s="419"/>
      <c r="BF2139" s="419"/>
      <c r="BG2139" s="419"/>
      <c r="BH2139" s="419"/>
      <c r="BJ2139" s="419"/>
      <c r="BK2139" s="419"/>
      <c r="BL2139" s="419"/>
      <c r="BN2139" s="419"/>
      <c r="BO2139" s="419"/>
      <c r="BP2139" s="419"/>
      <c r="BR2139" s="419"/>
      <c r="BS2139" s="419"/>
      <c r="BT2139" s="419"/>
      <c r="BV2139" s="419"/>
      <c r="BW2139" s="419"/>
      <c r="BX2139" s="397"/>
      <c r="BZ2139" s="449"/>
      <c r="CB2139" s="419"/>
      <c r="CC2139" s="419"/>
      <c r="CD2139" s="419"/>
      <c r="CF2139" s="419"/>
      <c r="CG2139" s="419"/>
      <c r="CH2139" s="419"/>
    </row>
    <row r="2140" spans="3:86" ht="21" thickBot="1">
      <c r="C2140" s="425"/>
      <c r="P2140" s="431"/>
      <c r="R2140" s="419"/>
      <c r="S2140" s="446"/>
      <c r="T2140" s="419"/>
      <c r="V2140" s="196"/>
      <c r="W2140" s="419"/>
      <c r="X2140" s="419"/>
      <c r="Z2140" s="419"/>
      <c r="AA2140" s="419"/>
      <c r="AB2140" s="419"/>
      <c r="AD2140" s="419"/>
      <c r="AE2140" s="419"/>
      <c r="AF2140" s="419"/>
      <c r="AH2140" s="419"/>
      <c r="AI2140" s="419"/>
      <c r="AJ2140" s="419"/>
      <c r="AL2140" s="419"/>
      <c r="AM2140" s="419"/>
      <c r="AN2140" s="403"/>
      <c r="AO2140" s="419"/>
      <c r="AP2140" s="419"/>
      <c r="AQ2140" s="419"/>
      <c r="AR2140" s="419"/>
      <c r="AS2140" s="419"/>
      <c r="AT2140" s="419"/>
      <c r="AU2140" s="419"/>
      <c r="AV2140" s="419"/>
      <c r="AX2140" s="419"/>
      <c r="AY2140" s="419"/>
      <c r="AZ2140" s="419"/>
      <c r="BB2140" s="419"/>
      <c r="BC2140" s="419"/>
      <c r="BD2140" s="419"/>
      <c r="BF2140" s="419"/>
      <c r="BG2140" s="419"/>
      <c r="BH2140" s="419"/>
      <c r="BJ2140" s="419"/>
      <c r="BK2140" s="419"/>
      <c r="BL2140" s="419"/>
      <c r="BN2140" s="419"/>
      <c r="BO2140" s="419"/>
      <c r="BP2140" s="419"/>
      <c r="BR2140" s="419"/>
      <c r="BS2140" s="419"/>
      <c r="BT2140" s="419"/>
      <c r="BV2140" s="419"/>
      <c r="BW2140" s="419"/>
      <c r="BX2140" s="397"/>
      <c r="BZ2140" s="449"/>
      <c r="CB2140" s="419"/>
      <c r="CC2140" s="419"/>
      <c r="CD2140" s="419"/>
      <c r="CF2140" s="419"/>
      <c r="CG2140" s="419"/>
      <c r="CH2140" s="419"/>
    </row>
    <row r="2141" spans="3:86" ht="21" thickBot="1">
      <c r="C2141" s="425"/>
      <c r="P2141" s="431"/>
      <c r="R2141" s="419"/>
      <c r="S2141" s="446"/>
      <c r="T2141" s="419"/>
      <c r="V2141" s="196"/>
      <c r="W2141" s="419"/>
      <c r="X2141" s="419"/>
      <c r="Z2141" s="419"/>
      <c r="AA2141" s="419"/>
      <c r="AB2141" s="419"/>
      <c r="AD2141" s="419"/>
      <c r="AE2141" s="419"/>
      <c r="AF2141" s="419"/>
      <c r="AH2141" s="419"/>
      <c r="AI2141" s="419"/>
      <c r="AJ2141" s="419"/>
      <c r="AL2141" s="419"/>
      <c r="AM2141" s="419"/>
      <c r="AN2141" s="403"/>
      <c r="AO2141" s="419"/>
      <c r="AP2141" s="419"/>
      <c r="AQ2141" s="419"/>
      <c r="AR2141" s="419"/>
      <c r="AS2141" s="419"/>
      <c r="AT2141" s="419"/>
      <c r="AU2141" s="419"/>
      <c r="AV2141" s="419"/>
      <c r="AX2141" s="419"/>
      <c r="AY2141" s="419"/>
      <c r="AZ2141" s="419"/>
      <c r="BB2141" s="419"/>
      <c r="BC2141" s="419"/>
      <c r="BD2141" s="419"/>
      <c r="BF2141" s="419"/>
      <c r="BG2141" s="419"/>
      <c r="BH2141" s="419"/>
      <c r="BJ2141" s="419"/>
      <c r="BK2141" s="419"/>
      <c r="BL2141" s="419"/>
      <c r="BN2141" s="419"/>
      <c r="BO2141" s="419"/>
      <c r="BP2141" s="419"/>
      <c r="BR2141" s="419"/>
      <c r="BS2141" s="419"/>
      <c r="BT2141" s="419"/>
      <c r="BV2141" s="419"/>
      <c r="BW2141" s="419"/>
      <c r="BX2141" s="397"/>
      <c r="BZ2141" s="449"/>
      <c r="CB2141" s="419"/>
      <c r="CC2141" s="419"/>
      <c r="CD2141" s="419"/>
      <c r="CF2141" s="419"/>
      <c r="CG2141" s="419"/>
      <c r="CH2141" s="419"/>
    </row>
    <row r="2142" spans="3:86" ht="21" thickBot="1">
      <c r="C2142" s="425"/>
      <c r="P2142" s="431"/>
      <c r="R2142" s="419"/>
      <c r="S2142" s="446"/>
      <c r="T2142" s="419"/>
      <c r="V2142" s="196"/>
      <c r="W2142" s="419"/>
      <c r="X2142" s="419"/>
      <c r="Z2142" s="419"/>
      <c r="AA2142" s="419"/>
      <c r="AB2142" s="419"/>
      <c r="AD2142" s="419"/>
      <c r="AE2142" s="419"/>
      <c r="AF2142" s="419"/>
      <c r="AH2142" s="419"/>
      <c r="AI2142" s="419"/>
      <c r="AJ2142" s="419"/>
      <c r="AL2142" s="419"/>
      <c r="AM2142" s="419"/>
      <c r="AN2142" s="403"/>
      <c r="AO2142" s="419"/>
      <c r="AP2142" s="419"/>
      <c r="AQ2142" s="419"/>
      <c r="AR2142" s="419"/>
      <c r="AS2142" s="419"/>
      <c r="AT2142" s="419"/>
      <c r="AU2142" s="419"/>
      <c r="AV2142" s="419"/>
      <c r="AX2142" s="419"/>
      <c r="AY2142" s="419"/>
      <c r="AZ2142" s="419"/>
      <c r="BB2142" s="419"/>
      <c r="BC2142" s="419"/>
      <c r="BD2142" s="419"/>
      <c r="BF2142" s="419"/>
      <c r="BG2142" s="419"/>
      <c r="BH2142" s="419"/>
      <c r="BJ2142" s="419"/>
      <c r="BK2142" s="419"/>
      <c r="BL2142" s="419"/>
      <c r="BN2142" s="419"/>
      <c r="BO2142" s="419"/>
      <c r="BP2142" s="419"/>
      <c r="BR2142" s="419"/>
      <c r="BS2142" s="419"/>
      <c r="BT2142" s="419"/>
      <c r="BV2142" s="419"/>
      <c r="BW2142" s="419"/>
      <c r="BX2142" s="397"/>
      <c r="BZ2142" s="449"/>
      <c r="CB2142" s="419"/>
      <c r="CC2142" s="419"/>
      <c r="CD2142" s="419"/>
      <c r="CF2142" s="419"/>
      <c r="CG2142" s="419"/>
      <c r="CH2142" s="419"/>
    </row>
    <row r="2143" spans="3:86" ht="21" thickBot="1">
      <c r="C2143" s="425"/>
      <c r="P2143" s="431"/>
      <c r="R2143" s="419"/>
      <c r="S2143" s="446"/>
      <c r="T2143" s="419"/>
      <c r="V2143" s="196"/>
      <c r="W2143" s="419"/>
      <c r="X2143" s="419"/>
      <c r="Z2143" s="419"/>
      <c r="AA2143" s="419"/>
      <c r="AB2143" s="419"/>
      <c r="AD2143" s="419"/>
      <c r="AE2143" s="419"/>
      <c r="AF2143" s="419"/>
      <c r="AH2143" s="419"/>
      <c r="AI2143" s="419"/>
      <c r="AJ2143" s="419"/>
      <c r="AL2143" s="419"/>
      <c r="AM2143" s="419"/>
      <c r="AN2143" s="403"/>
      <c r="AO2143" s="419"/>
      <c r="AP2143" s="419"/>
      <c r="AQ2143" s="419"/>
      <c r="AR2143" s="419"/>
      <c r="AS2143" s="419"/>
      <c r="AT2143" s="419"/>
      <c r="AU2143" s="419"/>
      <c r="AV2143" s="419"/>
      <c r="AX2143" s="419"/>
      <c r="AY2143" s="419"/>
      <c r="AZ2143" s="419"/>
      <c r="BB2143" s="419"/>
      <c r="BC2143" s="419"/>
      <c r="BD2143" s="419"/>
      <c r="BF2143" s="419"/>
      <c r="BG2143" s="419"/>
      <c r="BH2143" s="419"/>
      <c r="BJ2143" s="419"/>
      <c r="BK2143" s="419"/>
      <c r="BL2143" s="419"/>
      <c r="BN2143" s="419"/>
      <c r="BO2143" s="419"/>
      <c r="BP2143" s="419"/>
      <c r="BR2143" s="419"/>
      <c r="BS2143" s="419"/>
      <c r="BT2143" s="419"/>
      <c r="BV2143" s="419"/>
      <c r="BW2143" s="419"/>
      <c r="BX2143" s="397"/>
      <c r="BZ2143" s="449"/>
      <c r="CB2143" s="419"/>
      <c r="CC2143" s="419"/>
      <c r="CD2143" s="419"/>
      <c r="CF2143" s="419"/>
      <c r="CG2143" s="419"/>
      <c r="CH2143" s="419"/>
    </row>
    <row r="2144" spans="3:86" ht="21" thickBot="1">
      <c r="C2144" s="425"/>
      <c r="P2144" s="431"/>
      <c r="R2144" s="419"/>
      <c r="S2144" s="446"/>
      <c r="T2144" s="419"/>
      <c r="V2144" s="196"/>
      <c r="W2144" s="419"/>
      <c r="X2144" s="419"/>
      <c r="Z2144" s="419"/>
      <c r="AA2144" s="419"/>
      <c r="AB2144" s="419"/>
      <c r="AD2144" s="419"/>
      <c r="AE2144" s="419"/>
      <c r="AF2144" s="419"/>
      <c r="AH2144" s="419"/>
      <c r="AI2144" s="419"/>
      <c r="AJ2144" s="419"/>
      <c r="AL2144" s="419"/>
      <c r="AM2144" s="419"/>
      <c r="AN2144" s="403"/>
      <c r="AO2144" s="419"/>
      <c r="AP2144" s="419"/>
      <c r="AQ2144" s="419"/>
      <c r="AR2144" s="419"/>
      <c r="AS2144" s="419"/>
      <c r="AT2144" s="419"/>
      <c r="AU2144" s="419"/>
      <c r="AV2144" s="419"/>
      <c r="AX2144" s="419"/>
      <c r="AY2144" s="419"/>
      <c r="AZ2144" s="419"/>
      <c r="BB2144" s="419"/>
      <c r="BC2144" s="419"/>
      <c r="BD2144" s="419"/>
      <c r="BF2144" s="419"/>
      <c r="BG2144" s="419"/>
      <c r="BH2144" s="419"/>
      <c r="BJ2144" s="419"/>
      <c r="BK2144" s="419"/>
      <c r="BL2144" s="419"/>
      <c r="BN2144" s="419"/>
      <c r="BO2144" s="419"/>
      <c r="BP2144" s="419"/>
      <c r="BR2144" s="419"/>
      <c r="BS2144" s="419"/>
      <c r="BT2144" s="419"/>
      <c r="BV2144" s="419"/>
      <c r="BW2144" s="419"/>
      <c r="BX2144" s="397"/>
      <c r="BZ2144" s="449"/>
      <c r="CB2144" s="419"/>
      <c r="CC2144" s="419"/>
      <c r="CD2144" s="419"/>
      <c r="CF2144" s="419"/>
      <c r="CG2144" s="419"/>
      <c r="CH2144" s="419"/>
    </row>
    <row r="2145" spans="3:86" ht="21" thickBot="1">
      <c r="C2145" s="425"/>
      <c r="P2145" s="431"/>
      <c r="R2145" s="419"/>
      <c r="S2145" s="446"/>
      <c r="T2145" s="419"/>
      <c r="V2145" s="196"/>
      <c r="W2145" s="419"/>
      <c r="X2145" s="419"/>
      <c r="Z2145" s="419"/>
      <c r="AA2145" s="419"/>
      <c r="AB2145" s="419"/>
      <c r="AD2145" s="419"/>
      <c r="AE2145" s="419"/>
      <c r="AF2145" s="419"/>
      <c r="AH2145" s="419"/>
      <c r="AI2145" s="419"/>
      <c r="AJ2145" s="419"/>
      <c r="AL2145" s="419"/>
      <c r="AM2145" s="419"/>
      <c r="AN2145" s="403"/>
      <c r="AO2145" s="419"/>
      <c r="AP2145" s="419"/>
      <c r="AQ2145" s="419"/>
      <c r="AR2145" s="419"/>
      <c r="AS2145" s="419"/>
      <c r="AT2145" s="419"/>
      <c r="AU2145" s="419"/>
      <c r="AV2145" s="419"/>
      <c r="AX2145" s="419"/>
      <c r="AY2145" s="419"/>
      <c r="AZ2145" s="419"/>
      <c r="BB2145" s="419"/>
      <c r="BC2145" s="419"/>
      <c r="BD2145" s="419"/>
      <c r="BF2145" s="419"/>
      <c r="BG2145" s="419"/>
      <c r="BH2145" s="419"/>
      <c r="BJ2145" s="419"/>
      <c r="BK2145" s="419"/>
      <c r="BL2145" s="419"/>
      <c r="BN2145" s="419"/>
      <c r="BO2145" s="419"/>
      <c r="BP2145" s="419"/>
      <c r="BR2145" s="419"/>
      <c r="BS2145" s="419"/>
      <c r="BT2145" s="419"/>
      <c r="BV2145" s="419"/>
      <c r="BW2145" s="419"/>
      <c r="BX2145" s="397"/>
      <c r="BZ2145" s="449"/>
      <c r="CB2145" s="419"/>
      <c r="CC2145" s="419"/>
      <c r="CD2145" s="419"/>
      <c r="CF2145" s="419"/>
      <c r="CG2145" s="419"/>
      <c r="CH2145" s="419"/>
    </row>
    <row r="2146" spans="3:86" ht="21" thickBot="1">
      <c r="C2146" s="425"/>
      <c r="P2146" s="431"/>
      <c r="R2146" s="419"/>
      <c r="S2146" s="446"/>
      <c r="T2146" s="419"/>
      <c r="V2146" s="196"/>
      <c r="W2146" s="419"/>
      <c r="X2146" s="419"/>
      <c r="Z2146" s="419"/>
      <c r="AA2146" s="419"/>
      <c r="AB2146" s="419"/>
      <c r="AD2146" s="419"/>
      <c r="AE2146" s="419"/>
      <c r="AF2146" s="419"/>
      <c r="AH2146" s="419"/>
      <c r="AI2146" s="419"/>
      <c r="AJ2146" s="419"/>
      <c r="AL2146" s="419"/>
      <c r="AM2146" s="419"/>
      <c r="AN2146" s="403"/>
      <c r="AO2146" s="419"/>
      <c r="AP2146" s="419"/>
      <c r="AQ2146" s="419"/>
      <c r="AR2146" s="419"/>
      <c r="AS2146" s="419"/>
      <c r="AT2146" s="419"/>
      <c r="AU2146" s="419"/>
      <c r="AV2146" s="419"/>
      <c r="AX2146" s="419"/>
      <c r="AY2146" s="419"/>
      <c r="AZ2146" s="419"/>
      <c r="BB2146" s="419"/>
      <c r="BC2146" s="419"/>
      <c r="BD2146" s="419"/>
      <c r="BF2146" s="419"/>
      <c r="BG2146" s="419"/>
      <c r="BH2146" s="419"/>
      <c r="BJ2146" s="419"/>
      <c r="BK2146" s="419"/>
      <c r="BL2146" s="419"/>
      <c r="BN2146" s="419"/>
      <c r="BO2146" s="419"/>
      <c r="BP2146" s="419"/>
      <c r="BR2146" s="419"/>
      <c r="BS2146" s="419"/>
      <c r="BT2146" s="419"/>
      <c r="BV2146" s="419"/>
      <c r="BW2146" s="419"/>
      <c r="BX2146" s="397"/>
      <c r="BZ2146" s="449"/>
      <c r="CB2146" s="419"/>
      <c r="CC2146" s="419"/>
      <c r="CD2146" s="419"/>
      <c r="CF2146" s="419"/>
      <c r="CG2146" s="419"/>
      <c r="CH2146" s="419"/>
    </row>
    <row r="2147" spans="3:86" ht="21" thickBot="1">
      <c r="C2147" s="425"/>
      <c r="P2147" s="431"/>
      <c r="R2147" s="419"/>
      <c r="S2147" s="446"/>
      <c r="T2147" s="419"/>
      <c r="V2147" s="196"/>
      <c r="W2147" s="419"/>
      <c r="X2147" s="419"/>
      <c r="Z2147" s="419"/>
      <c r="AA2147" s="419"/>
      <c r="AB2147" s="419"/>
      <c r="AD2147" s="419"/>
      <c r="AE2147" s="419"/>
      <c r="AF2147" s="419"/>
      <c r="AH2147" s="419"/>
      <c r="AI2147" s="419"/>
      <c r="AJ2147" s="419"/>
      <c r="AL2147" s="419"/>
      <c r="AM2147" s="419"/>
      <c r="AN2147" s="403"/>
      <c r="AO2147" s="419"/>
      <c r="AP2147" s="419"/>
      <c r="AQ2147" s="419"/>
      <c r="AR2147" s="419"/>
      <c r="AS2147" s="419"/>
      <c r="AT2147" s="419"/>
      <c r="AU2147" s="419"/>
      <c r="AV2147" s="419"/>
      <c r="AX2147" s="419"/>
      <c r="AY2147" s="419"/>
      <c r="AZ2147" s="419"/>
      <c r="BB2147" s="419"/>
      <c r="BC2147" s="419"/>
      <c r="BD2147" s="419"/>
      <c r="BF2147" s="419"/>
      <c r="BG2147" s="419"/>
      <c r="BH2147" s="419"/>
      <c r="BJ2147" s="419"/>
      <c r="BK2147" s="419"/>
      <c r="BL2147" s="419"/>
      <c r="BN2147" s="419"/>
      <c r="BO2147" s="419"/>
      <c r="BP2147" s="419"/>
      <c r="BR2147" s="419"/>
      <c r="BS2147" s="419"/>
      <c r="BT2147" s="419"/>
      <c r="BV2147" s="419"/>
      <c r="BW2147" s="419"/>
      <c r="BX2147" s="397"/>
      <c r="BZ2147" s="449"/>
      <c r="CB2147" s="419"/>
      <c r="CC2147" s="419"/>
      <c r="CD2147" s="419"/>
      <c r="CF2147" s="419"/>
      <c r="CG2147" s="419"/>
      <c r="CH2147" s="419"/>
    </row>
    <row r="2148" spans="3:86" ht="21" thickBot="1">
      <c r="C2148" s="425"/>
      <c r="P2148" s="431"/>
      <c r="R2148" s="419"/>
      <c r="S2148" s="446"/>
      <c r="T2148" s="419"/>
      <c r="V2148" s="196"/>
      <c r="W2148" s="419"/>
      <c r="X2148" s="419"/>
      <c r="Z2148" s="419"/>
      <c r="AA2148" s="419"/>
      <c r="AB2148" s="419"/>
      <c r="AD2148" s="419"/>
      <c r="AE2148" s="419"/>
      <c r="AF2148" s="419"/>
      <c r="AH2148" s="419"/>
      <c r="AI2148" s="419"/>
      <c r="AJ2148" s="419"/>
      <c r="AL2148" s="419"/>
      <c r="AM2148" s="419"/>
      <c r="AN2148" s="403"/>
      <c r="AO2148" s="419"/>
      <c r="AP2148" s="419"/>
      <c r="AQ2148" s="419"/>
      <c r="AR2148" s="419"/>
      <c r="AS2148" s="419"/>
      <c r="AT2148" s="419"/>
      <c r="AU2148" s="419"/>
      <c r="AV2148" s="419"/>
      <c r="AX2148" s="419"/>
      <c r="AY2148" s="419"/>
      <c r="AZ2148" s="419"/>
      <c r="BB2148" s="419"/>
      <c r="BC2148" s="419"/>
      <c r="BD2148" s="419"/>
      <c r="BF2148" s="419"/>
      <c r="BG2148" s="419"/>
      <c r="BH2148" s="419"/>
      <c r="BJ2148" s="419"/>
      <c r="BK2148" s="419"/>
      <c r="BL2148" s="419"/>
      <c r="BN2148" s="419"/>
      <c r="BO2148" s="419"/>
      <c r="BP2148" s="419"/>
      <c r="BR2148" s="419"/>
      <c r="BS2148" s="419"/>
      <c r="BT2148" s="419"/>
      <c r="BV2148" s="419"/>
      <c r="BW2148" s="419"/>
      <c r="BX2148" s="397"/>
      <c r="BZ2148" s="449"/>
      <c r="CB2148" s="419"/>
      <c r="CC2148" s="419"/>
      <c r="CD2148" s="419"/>
      <c r="CF2148" s="419"/>
      <c r="CG2148" s="419"/>
      <c r="CH2148" s="419"/>
    </row>
    <row r="2149" spans="3:86" ht="21" thickBot="1">
      <c r="C2149" s="425"/>
      <c r="P2149" s="431"/>
      <c r="R2149" s="419"/>
      <c r="S2149" s="446"/>
      <c r="T2149" s="419"/>
      <c r="V2149" s="196"/>
      <c r="W2149" s="419"/>
      <c r="X2149" s="419"/>
      <c r="Z2149" s="419"/>
      <c r="AA2149" s="419"/>
      <c r="AB2149" s="419"/>
      <c r="AD2149" s="419"/>
      <c r="AE2149" s="419"/>
      <c r="AF2149" s="419"/>
      <c r="AH2149" s="419"/>
      <c r="AI2149" s="419"/>
      <c r="AJ2149" s="419"/>
      <c r="AL2149" s="419"/>
      <c r="AM2149" s="419"/>
      <c r="AN2149" s="403"/>
      <c r="AO2149" s="419"/>
      <c r="AP2149" s="419"/>
      <c r="AQ2149" s="419"/>
      <c r="AR2149" s="419"/>
      <c r="AS2149" s="419"/>
      <c r="AT2149" s="419"/>
      <c r="AU2149" s="419"/>
      <c r="AV2149" s="419"/>
      <c r="AX2149" s="419"/>
      <c r="AY2149" s="419"/>
      <c r="AZ2149" s="419"/>
      <c r="BB2149" s="419"/>
      <c r="BC2149" s="419"/>
      <c r="BD2149" s="419"/>
      <c r="BF2149" s="419"/>
      <c r="BG2149" s="419"/>
      <c r="BH2149" s="419"/>
      <c r="BJ2149" s="419"/>
      <c r="BK2149" s="419"/>
      <c r="BL2149" s="419"/>
      <c r="BN2149" s="419"/>
      <c r="BO2149" s="419"/>
      <c r="BP2149" s="419"/>
      <c r="BR2149" s="419"/>
      <c r="BS2149" s="419"/>
      <c r="BT2149" s="419"/>
      <c r="BV2149" s="419"/>
      <c r="BW2149" s="419"/>
      <c r="BX2149" s="397"/>
      <c r="BZ2149" s="449"/>
      <c r="CB2149" s="419"/>
      <c r="CC2149" s="419"/>
      <c r="CD2149" s="419"/>
      <c r="CF2149" s="419"/>
      <c r="CG2149" s="419"/>
      <c r="CH2149" s="419"/>
    </row>
    <row r="2150" spans="3:86" ht="21" thickBot="1">
      <c r="C2150" s="425"/>
      <c r="P2150" s="431"/>
      <c r="R2150" s="419"/>
      <c r="S2150" s="446"/>
      <c r="T2150" s="419"/>
      <c r="V2150" s="196"/>
      <c r="W2150" s="419"/>
      <c r="X2150" s="419"/>
      <c r="Z2150" s="419"/>
      <c r="AA2150" s="419"/>
      <c r="AB2150" s="419"/>
      <c r="AD2150" s="419"/>
      <c r="AE2150" s="419"/>
      <c r="AF2150" s="419"/>
      <c r="AH2150" s="419"/>
      <c r="AI2150" s="419"/>
      <c r="AJ2150" s="419"/>
      <c r="AL2150" s="419"/>
      <c r="AM2150" s="419"/>
      <c r="AN2150" s="403"/>
      <c r="AO2150" s="419"/>
      <c r="AP2150" s="419"/>
      <c r="AQ2150" s="419"/>
      <c r="AR2150" s="419"/>
      <c r="AS2150" s="419"/>
      <c r="AT2150" s="419"/>
      <c r="AU2150" s="419"/>
      <c r="AV2150" s="419"/>
      <c r="AX2150" s="419"/>
      <c r="AY2150" s="419"/>
      <c r="AZ2150" s="419"/>
      <c r="BB2150" s="419"/>
      <c r="BC2150" s="419"/>
      <c r="BD2150" s="419"/>
      <c r="BF2150" s="419"/>
      <c r="BG2150" s="419"/>
      <c r="BH2150" s="419"/>
      <c r="BJ2150" s="419"/>
      <c r="BK2150" s="419"/>
      <c r="BL2150" s="419"/>
      <c r="BN2150" s="419"/>
      <c r="BO2150" s="419"/>
      <c r="BP2150" s="419"/>
      <c r="BR2150" s="419"/>
      <c r="BS2150" s="419"/>
      <c r="BT2150" s="419"/>
      <c r="BV2150" s="419"/>
      <c r="BW2150" s="419"/>
      <c r="BX2150" s="397"/>
      <c r="BZ2150" s="449"/>
      <c r="CB2150" s="419"/>
      <c r="CC2150" s="419"/>
      <c r="CD2150" s="419"/>
      <c r="CF2150" s="419"/>
      <c r="CG2150" s="419"/>
      <c r="CH2150" s="419"/>
    </row>
    <row r="2151" spans="3:86" ht="21" thickBot="1">
      <c r="C2151" s="425"/>
      <c r="P2151" s="431"/>
      <c r="R2151" s="419"/>
      <c r="S2151" s="446"/>
      <c r="T2151" s="419"/>
      <c r="V2151" s="196"/>
      <c r="W2151" s="419"/>
      <c r="X2151" s="419"/>
      <c r="Z2151" s="419"/>
      <c r="AA2151" s="419"/>
      <c r="AB2151" s="419"/>
      <c r="AD2151" s="419"/>
      <c r="AE2151" s="419"/>
      <c r="AF2151" s="419"/>
      <c r="AH2151" s="419"/>
      <c r="AI2151" s="419"/>
      <c r="AJ2151" s="419"/>
      <c r="AL2151" s="419"/>
      <c r="AM2151" s="419"/>
      <c r="AN2151" s="403"/>
      <c r="AO2151" s="419"/>
      <c r="AP2151" s="419"/>
      <c r="AQ2151" s="419"/>
      <c r="AR2151" s="419"/>
      <c r="AS2151" s="419"/>
      <c r="AT2151" s="419"/>
      <c r="AU2151" s="419"/>
      <c r="AV2151" s="419"/>
      <c r="AX2151" s="419"/>
      <c r="AY2151" s="419"/>
      <c r="AZ2151" s="419"/>
      <c r="BB2151" s="419"/>
      <c r="BC2151" s="419"/>
      <c r="BD2151" s="419"/>
      <c r="BF2151" s="419"/>
      <c r="BG2151" s="419"/>
      <c r="BH2151" s="419"/>
      <c r="BJ2151" s="419"/>
      <c r="BK2151" s="419"/>
      <c r="BL2151" s="419"/>
      <c r="BN2151" s="419"/>
      <c r="BO2151" s="419"/>
      <c r="BP2151" s="419"/>
      <c r="BR2151" s="419"/>
      <c r="BS2151" s="419"/>
      <c r="BT2151" s="419"/>
      <c r="BV2151" s="419"/>
      <c r="BW2151" s="419"/>
      <c r="BX2151" s="397"/>
      <c r="BZ2151" s="449"/>
      <c r="CB2151" s="419"/>
      <c r="CC2151" s="419"/>
      <c r="CD2151" s="419"/>
      <c r="CF2151" s="419"/>
      <c r="CG2151" s="419"/>
      <c r="CH2151" s="419"/>
    </row>
    <row r="2152" spans="3:86" ht="21" thickBot="1">
      <c r="C2152" s="425"/>
      <c r="P2152" s="431"/>
      <c r="R2152" s="419"/>
      <c r="S2152" s="446"/>
      <c r="T2152" s="419"/>
      <c r="V2152" s="196"/>
      <c r="W2152" s="419"/>
      <c r="X2152" s="419"/>
      <c r="Z2152" s="419"/>
      <c r="AA2152" s="419"/>
      <c r="AB2152" s="419"/>
      <c r="AD2152" s="419"/>
      <c r="AE2152" s="419"/>
      <c r="AF2152" s="419"/>
      <c r="AH2152" s="419"/>
      <c r="AI2152" s="419"/>
      <c r="AJ2152" s="419"/>
      <c r="AL2152" s="419"/>
      <c r="AM2152" s="419"/>
      <c r="AN2152" s="403"/>
      <c r="AO2152" s="419"/>
      <c r="AP2152" s="419"/>
      <c r="AQ2152" s="419"/>
      <c r="AR2152" s="419"/>
      <c r="AS2152" s="419"/>
      <c r="AT2152" s="419"/>
      <c r="AU2152" s="419"/>
      <c r="AV2152" s="419"/>
      <c r="AX2152" s="419"/>
      <c r="AY2152" s="419"/>
      <c r="AZ2152" s="419"/>
      <c r="BB2152" s="419"/>
      <c r="BC2152" s="419"/>
      <c r="BD2152" s="419"/>
      <c r="BF2152" s="419"/>
      <c r="BG2152" s="419"/>
      <c r="BH2152" s="419"/>
      <c r="BJ2152" s="419"/>
      <c r="BK2152" s="419"/>
      <c r="BL2152" s="419"/>
      <c r="BN2152" s="419"/>
      <c r="BO2152" s="419"/>
      <c r="BP2152" s="419"/>
      <c r="BR2152" s="419"/>
      <c r="BS2152" s="419"/>
      <c r="BT2152" s="419"/>
      <c r="BV2152" s="419"/>
      <c r="BW2152" s="419"/>
      <c r="BX2152" s="397"/>
      <c r="BZ2152" s="449"/>
      <c r="CB2152" s="419"/>
      <c r="CC2152" s="419"/>
      <c r="CD2152" s="419"/>
      <c r="CF2152" s="419"/>
      <c r="CG2152" s="419"/>
      <c r="CH2152" s="419"/>
    </row>
    <row r="2153" spans="3:86" ht="21" thickBot="1">
      <c r="C2153" s="425"/>
      <c r="P2153" s="431"/>
      <c r="R2153" s="419"/>
      <c r="S2153" s="446"/>
      <c r="T2153" s="419"/>
      <c r="V2153" s="196"/>
      <c r="W2153" s="419"/>
      <c r="X2153" s="419"/>
      <c r="Z2153" s="419"/>
      <c r="AA2153" s="419"/>
      <c r="AB2153" s="419"/>
      <c r="AD2153" s="419"/>
      <c r="AE2153" s="419"/>
      <c r="AF2153" s="419"/>
      <c r="AH2153" s="419"/>
      <c r="AI2153" s="419"/>
      <c r="AJ2153" s="419"/>
      <c r="AL2153" s="419"/>
      <c r="AM2153" s="419"/>
      <c r="AN2153" s="403"/>
      <c r="AO2153" s="419"/>
      <c r="AP2153" s="419"/>
      <c r="AQ2153" s="419"/>
      <c r="AR2153" s="419"/>
      <c r="AS2153" s="419"/>
      <c r="AT2153" s="419"/>
      <c r="AU2153" s="419"/>
      <c r="AV2153" s="419"/>
      <c r="AX2153" s="419"/>
      <c r="AY2153" s="419"/>
      <c r="AZ2153" s="419"/>
      <c r="BB2153" s="419"/>
      <c r="BC2153" s="419"/>
      <c r="BD2153" s="419"/>
      <c r="BF2153" s="419"/>
      <c r="BG2153" s="419"/>
      <c r="BH2153" s="419"/>
      <c r="BJ2153" s="419"/>
      <c r="BK2153" s="419"/>
      <c r="BL2153" s="419"/>
      <c r="BN2153" s="419"/>
      <c r="BO2153" s="419"/>
      <c r="BP2153" s="419"/>
      <c r="BR2153" s="419"/>
      <c r="BS2153" s="419"/>
      <c r="BT2153" s="419"/>
      <c r="BV2153" s="419"/>
      <c r="BW2153" s="419"/>
      <c r="BX2153" s="397"/>
      <c r="BZ2153" s="449"/>
      <c r="CB2153" s="419"/>
      <c r="CC2153" s="419"/>
      <c r="CD2153" s="419"/>
      <c r="CF2153" s="419"/>
      <c r="CG2153" s="419"/>
      <c r="CH2153" s="419"/>
    </row>
    <row r="2154" spans="3:86" ht="21" thickBot="1">
      <c r="C2154" s="425"/>
      <c r="P2154" s="431"/>
      <c r="R2154" s="419"/>
      <c r="S2154" s="446"/>
      <c r="T2154" s="419"/>
      <c r="V2154" s="196"/>
      <c r="W2154" s="419"/>
      <c r="X2154" s="419"/>
      <c r="Z2154" s="419"/>
      <c r="AA2154" s="419"/>
      <c r="AB2154" s="419"/>
      <c r="AD2154" s="419"/>
      <c r="AE2154" s="419"/>
      <c r="AF2154" s="419"/>
      <c r="AH2154" s="419"/>
      <c r="AI2154" s="419"/>
      <c r="AJ2154" s="419"/>
      <c r="AL2154" s="419"/>
      <c r="AM2154" s="419"/>
      <c r="AN2154" s="403"/>
      <c r="AO2154" s="419"/>
      <c r="AP2154" s="419"/>
      <c r="AQ2154" s="419"/>
      <c r="AR2154" s="419"/>
      <c r="AS2154" s="419"/>
      <c r="AT2154" s="419"/>
      <c r="AU2154" s="419"/>
      <c r="AV2154" s="419"/>
      <c r="AX2154" s="419"/>
      <c r="AY2154" s="419"/>
      <c r="AZ2154" s="419"/>
      <c r="BB2154" s="419"/>
      <c r="BC2154" s="419"/>
      <c r="BD2154" s="419"/>
      <c r="BF2154" s="419"/>
      <c r="BG2154" s="419"/>
      <c r="BH2154" s="419"/>
      <c r="BJ2154" s="419"/>
      <c r="BK2154" s="419"/>
      <c r="BL2154" s="419"/>
      <c r="BN2154" s="419"/>
      <c r="BO2154" s="419"/>
      <c r="BP2154" s="419"/>
      <c r="BR2154" s="419"/>
      <c r="BS2154" s="419"/>
      <c r="BT2154" s="419"/>
      <c r="BV2154" s="419"/>
      <c r="BW2154" s="419"/>
      <c r="BX2154" s="397"/>
      <c r="BZ2154" s="449"/>
      <c r="CB2154" s="419"/>
      <c r="CC2154" s="419"/>
      <c r="CD2154" s="419"/>
      <c r="CF2154" s="419"/>
      <c r="CG2154" s="419"/>
      <c r="CH2154" s="419"/>
    </row>
    <row r="2155" spans="3:86" ht="21" thickBot="1">
      <c r="C2155" s="425"/>
      <c r="P2155" s="431"/>
      <c r="R2155" s="419"/>
      <c r="S2155" s="446"/>
      <c r="T2155" s="419"/>
      <c r="V2155" s="196"/>
      <c r="W2155" s="419"/>
      <c r="X2155" s="419"/>
      <c r="Z2155" s="419"/>
      <c r="AA2155" s="419"/>
      <c r="AB2155" s="419"/>
      <c r="AD2155" s="419"/>
      <c r="AE2155" s="419"/>
      <c r="AF2155" s="419"/>
      <c r="AH2155" s="419"/>
      <c r="AI2155" s="419"/>
      <c r="AJ2155" s="419"/>
      <c r="AL2155" s="419"/>
      <c r="AM2155" s="419"/>
      <c r="AN2155" s="403"/>
      <c r="AO2155" s="419"/>
      <c r="AP2155" s="419"/>
      <c r="AQ2155" s="419"/>
      <c r="AR2155" s="419"/>
      <c r="AS2155" s="419"/>
      <c r="AT2155" s="419"/>
      <c r="AU2155" s="419"/>
      <c r="AV2155" s="419"/>
      <c r="AX2155" s="419"/>
      <c r="AY2155" s="419"/>
      <c r="AZ2155" s="419"/>
      <c r="BB2155" s="419"/>
      <c r="BC2155" s="419"/>
      <c r="BD2155" s="419"/>
      <c r="BF2155" s="419"/>
      <c r="BG2155" s="419"/>
      <c r="BH2155" s="419"/>
      <c r="BJ2155" s="419"/>
      <c r="BK2155" s="419"/>
      <c r="BL2155" s="419"/>
      <c r="BN2155" s="419"/>
      <c r="BO2155" s="419"/>
      <c r="BP2155" s="419"/>
      <c r="BR2155" s="419"/>
      <c r="BS2155" s="419"/>
      <c r="BT2155" s="419"/>
      <c r="BV2155" s="419"/>
      <c r="BW2155" s="419"/>
      <c r="BX2155" s="397"/>
      <c r="BZ2155" s="449"/>
      <c r="CB2155" s="419"/>
      <c r="CC2155" s="419"/>
      <c r="CD2155" s="419"/>
      <c r="CF2155" s="419"/>
      <c r="CG2155" s="419"/>
      <c r="CH2155" s="419"/>
    </row>
    <row r="2156" spans="3:86" ht="21" thickBot="1">
      <c r="C2156" s="425"/>
      <c r="P2156" s="431"/>
      <c r="R2156" s="419"/>
      <c r="S2156" s="446"/>
      <c r="T2156" s="419"/>
      <c r="V2156" s="196"/>
      <c r="W2156" s="419"/>
      <c r="X2156" s="419"/>
      <c r="Z2156" s="419"/>
      <c r="AA2156" s="419"/>
      <c r="AB2156" s="419"/>
      <c r="AD2156" s="419"/>
      <c r="AE2156" s="419"/>
      <c r="AF2156" s="419"/>
      <c r="AH2156" s="419"/>
      <c r="AI2156" s="419"/>
      <c r="AJ2156" s="419"/>
      <c r="AL2156" s="419"/>
      <c r="AM2156" s="419"/>
      <c r="AN2156" s="403"/>
      <c r="AO2156" s="419"/>
      <c r="AP2156" s="419"/>
      <c r="AQ2156" s="419"/>
      <c r="AR2156" s="419"/>
      <c r="AS2156" s="419"/>
      <c r="AT2156" s="419"/>
      <c r="AU2156" s="419"/>
      <c r="AV2156" s="419"/>
      <c r="AX2156" s="419"/>
      <c r="AY2156" s="419"/>
      <c r="AZ2156" s="419"/>
      <c r="BB2156" s="419"/>
      <c r="BC2156" s="419"/>
      <c r="BD2156" s="419"/>
      <c r="BF2156" s="419"/>
      <c r="BG2156" s="419"/>
      <c r="BH2156" s="419"/>
      <c r="BJ2156" s="419"/>
      <c r="BK2156" s="419"/>
      <c r="BL2156" s="419"/>
      <c r="BN2156" s="419"/>
      <c r="BO2156" s="419"/>
      <c r="BP2156" s="419"/>
      <c r="BR2156" s="419"/>
      <c r="BS2156" s="419"/>
      <c r="BT2156" s="419"/>
      <c r="BV2156" s="419"/>
      <c r="BW2156" s="419"/>
      <c r="BX2156" s="397"/>
      <c r="BZ2156" s="449"/>
      <c r="CB2156" s="419"/>
      <c r="CC2156" s="419"/>
      <c r="CD2156" s="419"/>
      <c r="CF2156" s="419"/>
      <c r="CG2156" s="419"/>
      <c r="CH2156" s="419"/>
    </row>
    <row r="2157" spans="3:86" ht="21" thickBot="1">
      <c r="C2157" s="425"/>
      <c r="P2157" s="431"/>
      <c r="R2157" s="419"/>
      <c r="S2157" s="446"/>
      <c r="T2157" s="419"/>
      <c r="V2157" s="196"/>
      <c r="W2157" s="419"/>
      <c r="X2157" s="419"/>
      <c r="Z2157" s="419"/>
      <c r="AA2157" s="419"/>
      <c r="AB2157" s="419"/>
      <c r="AD2157" s="419"/>
      <c r="AE2157" s="419"/>
      <c r="AF2157" s="419"/>
      <c r="AH2157" s="419"/>
      <c r="AI2157" s="419"/>
      <c r="AJ2157" s="419"/>
      <c r="AL2157" s="419"/>
      <c r="AM2157" s="419"/>
      <c r="AN2157" s="403"/>
      <c r="AO2157" s="419"/>
      <c r="AP2157" s="419"/>
      <c r="AQ2157" s="419"/>
      <c r="AR2157" s="419"/>
      <c r="AS2157" s="419"/>
      <c r="AT2157" s="419"/>
      <c r="AU2157" s="419"/>
      <c r="AV2157" s="419"/>
      <c r="AX2157" s="419"/>
      <c r="AY2157" s="419"/>
      <c r="AZ2157" s="419"/>
      <c r="BB2157" s="419"/>
      <c r="BC2157" s="419"/>
      <c r="BD2157" s="419"/>
      <c r="BF2157" s="419"/>
      <c r="BG2157" s="419"/>
      <c r="BH2157" s="419"/>
      <c r="BJ2157" s="419"/>
      <c r="BK2157" s="419"/>
      <c r="BL2157" s="419"/>
      <c r="BN2157" s="419"/>
      <c r="BO2157" s="419"/>
      <c r="BP2157" s="419"/>
      <c r="BR2157" s="419"/>
      <c r="BS2157" s="419"/>
      <c r="BT2157" s="419"/>
      <c r="BV2157" s="419"/>
      <c r="BW2157" s="419"/>
      <c r="BX2157" s="397"/>
      <c r="BZ2157" s="449"/>
      <c r="CB2157" s="419"/>
      <c r="CC2157" s="419"/>
      <c r="CD2157" s="419"/>
      <c r="CF2157" s="419"/>
      <c r="CG2157" s="419"/>
      <c r="CH2157" s="419"/>
    </row>
    <row r="2158" spans="3:86" ht="21" thickBot="1">
      <c r="C2158" s="425"/>
      <c r="P2158" s="431"/>
      <c r="R2158" s="419"/>
      <c r="S2158" s="446"/>
      <c r="T2158" s="419"/>
      <c r="V2158" s="196"/>
      <c r="W2158" s="419"/>
      <c r="X2158" s="419"/>
      <c r="Z2158" s="419"/>
      <c r="AA2158" s="419"/>
      <c r="AB2158" s="419"/>
      <c r="AD2158" s="419"/>
      <c r="AE2158" s="419"/>
      <c r="AF2158" s="419"/>
      <c r="AH2158" s="419"/>
      <c r="AI2158" s="419"/>
      <c r="AJ2158" s="419"/>
      <c r="AL2158" s="419"/>
      <c r="AM2158" s="419"/>
      <c r="AN2158" s="403"/>
      <c r="AO2158" s="419"/>
      <c r="AP2158" s="419"/>
      <c r="AQ2158" s="419"/>
      <c r="AR2158" s="419"/>
      <c r="AS2158" s="419"/>
      <c r="AT2158" s="419"/>
      <c r="AU2158" s="419"/>
      <c r="AV2158" s="419"/>
      <c r="AX2158" s="419"/>
      <c r="AY2158" s="419"/>
      <c r="AZ2158" s="419"/>
      <c r="BB2158" s="419"/>
      <c r="BC2158" s="419"/>
      <c r="BD2158" s="419"/>
      <c r="BF2158" s="419"/>
      <c r="BG2158" s="419"/>
      <c r="BH2158" s="419"/>
      <c r="BJ2158" s="419"/>
      <c r="BK2158" s="419"/>
      <c r="BL2158" s="419"/>
      <c r="BN2158" s="419"/>
      <c r="BO2158" s="419"/>
      <c r="BP2158" s="419"/>
      <c r="BR2158" s="419"/>
      <c r="BS2158" s="419"/>
      <c r="BT2158" s="419"/>
      <c r="BV2158" s="419"/>
      <c r="BW2158" s="419"/>
      <c r="BX2158" s="397"/>
      <c r="BZ2158" s="449"/>
      <c r="CB2158" s="419"/>
      <c r="CC2158" s="419"/>
      <c r="CD2158" s="419"/>
      <c r="CF2158" s="419"/>
      <c r="CG2158" s="419"/>
      <c r="CH2158" s="419"/>
    </row>
    <row r="2159" spans="3:86" ht="21" thickBot="1">
      <c r="C2159" s="425"/>
      <c r="P2159" s="431"/>
      <c r="R2159" s="419"/>
      <c r="S2159" s="446"/>
      <c r="T2159" s="419"/>
      <c r="V2159" s="196"/>
      <c r="W2159" s="419"/>
      <c r="X2159" s="419"/>
      <c r="Z2159" s="419"/>
      <c r="AA2159" s="419"/>
      <c r="AB2159" s="419"/>
      <c r="AD2159" s="419"/>
      <c r="AE2159" s="419"/>
      <c r="AF2159" s="419"/>
      <c r="AH2159" s="419"/>
      <c r="AI2159" s="419"/>
      <c r="AJ2159" s="419"/>
      <c r="AL2159" s="419"/>
      <c r="AM2159" s="419"/>
      <c r="AN2159" s="403"/>
      <c r="AO2159" s="419"/>
      <c r="AP2159" s="419"/>
      <c r="AQ2159" s="419"/>
      <c r="AR2159" s="419"/>
      <c r="AS2159" s="419"/>
      <c r="AT2159" s="419"/>
      <c r="AU2159" s="419"/>
      <c r="AV2159" s="419"/>
      <c r="AX2159" s="419"/>
      <c r="AY2159" s="419"/>
      <c r="AZ2159" s="419"/>
      <c r="BB2159" s="419"/>
      <c r="BC2159" s="419"/>
      <c r="BD2159" s="419"/>
      <c r="BF2159" s="419"/>
      <c r="BG2159" s="419"/>
      <c r="BH2159" s="419"/>
      <c r="BJ2159" s="419"/>
      <c r="BK2159" s="419"/>
      <c r="BL2159" s="419"/>
      <c r="BN2159" s="419"/>
      <c r="BO2159" s="419"/>
      <c r="BP2159" s="419"/>
      <c r="BR2159" s="419"/>
      <c r="BS2159" s="419"/>
      <c r="BT2159" s="419"/>
      <c r="BV2159" s="419"/>
      <c r="BW2159" s="419"/>
      <c r="BX2159" s="397"/>
      <c r="BZ2159" s="449"/>
      <c r="CB2159" s="419"/>
      <c r="CC2159" s="419"/>
      <c r="CD2159" s="419"/>
      <c r="CF2159" s="419"/>
      <c r="CG2159" s="419"/>
      <c r="CH2159" s="419"/>
    </row>
    <row r="2160" spans="3:86" ht="21" thickBot="1">
      <c r="C2160" s="425"/>
      <c r="P2160" s="431"/>
      <c r="R2160" s="419"/>
      <c r="S2160" s="446"/>
      <c r="T2160" s="419"/>
      <c r="V2160" s="196"/>
      <c r="W2160" s="419"/>
      <c r="X2160" s="419"/>
      <c r="Z2160" s="419"/>
      <c r="AA2160" s="419"/>
      <c r="AB2160" s="419"/>
      <c r="AD2160" s="419"/>
      <c r="AE2160" s="419"/>
      <c r="AF2160" s="419"/>
      <c r="AH2160" s="419"/>
      <c r="AI2160" s="419"/>
      <c r="AJ2160" s="419"/>
      <c r="AL2160" s="419"/>
      <c r="AM2160" s="419"/>
      <c r="AN2160" s="403"/>
      <c r="AO2160" s="419"/>
      <c r="AP2160" s="419"/>
      <c r="AQ2160" s="419"/>
      <c r="AR2160" s="419"/>
      <c r="AS2160" s="419"/>
      <c r="AT2160" s="419"/>
      <c r="AU2160" s="419"/>
      <c r="AV2160" s="419"/>
      <c r="AX2160" s="419"/>
      <c r="AY2160" s="419"/>
      <c r="AZ2160" s="419"/>
      <c r="BB2160" s="419"/>
      <c r="BC2160" s="419"/>
      <c r="BD2160" s="419"/>
      <c r="BF2160" s="419"/>
      <c r="BG2160" s="419"/>
      <c r="BH2160" s="419"/>
      <c r="BJ2160" s="419"/>
      <c r="BK2160" s="419"/>
      <c r="BL2160" s="419"/>
      <c r="BN2160" s="419"/>
      <c r="BO2160" s="419"/>
      <c r="BP2160" s="419"/>
      <c r="BR2160" s="419"/>
      <c r="BS2160" s="419"/>
      <c r="BT2160" s="419"/>
      <c r="BV2160" s="419"/>
      <c r="BW2160" s="419"/>
      <c r="BX2160" s="397"/>
      <c r="BZ2160" s="449"/>
      <c r="CB2160" s="419"/>
      <c r="CC2160" s="419"/>
      <c r="CD2160" s="419"/>
      <c r="CF2160" s="419"/>
      <c r="CG2160" s="419"/>
      <c r="CH2160" s="419"/>
    </row>
    <row r="2161" spans="3:86" ht="21" thickBot="1">
      <c r="C2161" s="425"/>
      <c r="P2161" s="431"/>
      <c r="R2161" s="419"/>
      <c r="S2161" s="446"/>
      <c r="T2161" s="419"/>
      <c r="V2161" s="196"/>
      <c r="W2161" s="419"/>
      <c r="X2161" s="419"/>
      <c r="Z2161" s="419"/>
      <c r="AA2161" s="419"/>
      <c r="AB2161" s="419"/>
      <c r="AD2161" s="419"/>
      <c r="AE2161" s="419"/>
      <c r="AF2161" s="419"/>
      <c r="AH2161" s="419"/>
      <c r="AI2161" s="419"/>
      <c r="AJ2161" s="419"/>
      <c r="AL2161" s="419"/>
      <c r="AM2161" s="419"/>
      <c r="AN2161" s="403"/>
      <c r="AO2161" s="419"/>
      <c r="AP2161" s="419"/>
      <c r="AQ2161" s="419"/>
      <c r="AR2161" s="419"/>
      <c r="AS2161" s="419"/>
      <c r="AT2161" s="419"/>
      <c r="AU2161" s="419"/>
      <c r="AV2161" s="419"/>
      <c r="AX2161" s="419"/>
      <c r="AY2161" s="419"/>
      <c r="AZ2161" s="419"/>
      <c r="BB2161" s="419"/>
      <c r="BC2161" s="419"/>
      <c r="BD2161" s="419"/>
      <c r="BF2161" s="419"/>
      <c r="BG2161" s="419"/>
      <c r="BH2161" s="419"/>
      <c r="BJ2161" s="419"/>
      <c r="BK2161" s="419"/>
      <c r="BL2161" s="419"/>
      <c r="BN2161" s="419"/>
      <c r="BO2161" s="419"/>
      <c r="BP2161" s="419"/>
      <c r="BR2161" s="419"/>
      <c r="BS2161" s="419"/>
      <c r="BT2161" s="419"/>
      <c r="BV2161" s="419"/>
      <c r="BW2161" s="419"/>
      <c r="BX2161" s="397"/>
      <c r="BZ2161" s="449"/>
      <c r="CB2161" s="419"/>
      <c r="CC2161" s="419"/>
      <c r="CD2161" s="419"/>
      <c r="CF2161" s="419"/>
      <c r="CG2161" s="419"/>
      <c r="CH2161" s="419"/>
    </row>
    <row r="2162" spans="3:86" ht="21" thickBot="1">
      <c r="C2162" s="425"/>
      <c r="P2162" s="431"/>
      <c r="R2162" s="419"/>
      <c r="S2162" s="446"/>
      <c r="T2162" s="419"/>
      <c r="V2162" s="196"/>
      <c r="W2162" s="419"/>
      <c r="X2162" s="419"/>
      <c r="Z2162" s="419"/>
      <c r="AA2162" s="419"/>
      <c r="AB2162" s="419"/>
      <c r="AD2162" s="419"/>
      <c r="AE2162" s="419"/>
      <c r="AF2162" s="419"/>
      <c r="AH2162" s="419"/>
      <c r="AI2162" s="419"/>
      <c r="AJ2162" s="419"/>
      <c r="AL2162" s="419"/>
      <c r="AM2162" s="419"/>
      <c r="AN2162" s="403"/>
      <c r="AO2162" s="419"/>
      <c r="AP2162" s="419"/>
      <c r="AQ2162" s="419"/>
      <c r="AR2162" s="419"/>
      <c r="AS2162" s="419"/>
      <c r="AT2162" s="419"/>
      <c r="AU2162" s="419"/>
      <c r="AV2162" s="419"/>
      <c r="AX2162" s="419"/>
      <c r="AY2162" s="419"/>
      <c r="AZ2162" s="419"/>
      <c r="BB2162" s="419"/>
      <c r="BC2162" s="419"/>
      <c r="BD2162" s="419"/>
      <c r="BF2162" s="419"/>
      <c r="BG2162" s="419"/>
      <c r="BH2162" s="419"/>
      <c r="BJ2162" s="419"/>
      <c r="BK2162" s="419"/>
      <c r="BL2162" s="419"/>
      <c r="BN2162" s="419"/>
      <c r="BO2162" s="419"/>
      <c r="BP2162" s="419"/>
      <c r="BR2162" s="419"/>
      <c r="BS2162" s="419"/>
      <c r="BT2162" s="419"/>
      <c r="BV2162" s="419"/>
      <c r="BW2162" s="419"/>
      <c r="BX2162" s="397"/>
      <c r="BZ2162" s="449"/>
      <c r="CB2162" s="419"/>
      <c r="CC2162" s="419"/>
      <c r="CD2162" s="419"/>
      <c r="CF2162" s="419"/>
      <c r="CG2162" s="419"/>
      <c r="CH2162" s="419"/>
    </row>
    <row r="2163" spans="3:86" ht="21" thickBot="1">
      <c r="C2163" s="425"/>
      <c r="P2163" s="431"/>
      <c r="R2163" s="419"/>
      <c r="S2163" s="446"/>
      <c r="T2163" s="419"/>
      <c r="V2163" s="196"/>
      <c r="W2163" s="419"/>
      <c r="X2163" s="419"/>
      <c r="Z2163" s="419"/>
      <c r="AA2163" s="419"/>
      <c r="AB2163" s="419"/>
      <c r="AD2163" s="419"/>
      <c r="AE2163" s="419"/>
      <c r="AF2163" s="419"/>
      <c r="AH2163" s="419"/>
      <c r="AI2163" s="419"/>
      <c r="AJ2163" s="419"/>
      <c r="AL2163" s="419"/>
      <c r="AM2163" s="419"/>
      <c r="AN2163" s="403"/>
      <c r="AO2163" s="419"/>
      <c r="AP2163" s="419"/>
      <c r="AQ2163" s="419"/>
      <c r="AR2163" s="419"/>
      <c r="AS2163" s="419"/>
      <c r="AT2163" s="419"/>
      <c r="AU2163" s="419"/>
      <c r="AV2163" s="419"/>
      <c r="AX2163" s="419"/>
      <c r="AY2163" s="419"/>
      <c r="AZ2163" s="419"/>
      <c r="BB2163" s="419"/>
      <c r="BC2163" s="419"/>
      <c r="BD2163" s="419"/>
      <c r="BF2163" s="419"/>
      <c r="BG2163" s="419"/>
      <c r="BH2163" s="419"/>
      <c r="BJ2163" s="419"/>
      <c r="BK2163" s="419"/>
      <c r="BL2163" s="419"/>
      <c r="BN2163" s="419"/>
      <c r="BO2163" s="419"/>
      <c r="BP2163" s="419"/>
      <c r="BR2163" s="419"/>
      <c r="BS2163" s="419"/>
      <c r="BT2163" s="419"/>
      <c r="BV2163" s="419"/>
      <c r="BW2163" s="419"/>
      <c r="BX2163" s="397"/>
      <c r="BZ2163" s="449"/>
      <c r="CB2163" s="419"/>
      <c r="CC2163" s="419"/>
      <c r="CD2163" s="419"/>
      <c r="CF2163" s="419"/>
      <c r="CG2163" s="419"/>
      <c r="CH2163" s="419"/>
    </row>
    <row r="2164" spans="3:86" ht="21" thickBot="1">
      <c r="C2164" s="425"/>
      <c r="P2164" s="431"/>
      <c r="R2164" s="419"/>
      <c r="S2164" s="446"/>
      <c r="T2164" s="419"/>
      <c r="V2164" s="196"/>
      <c r="W2164" s="419"/>
      <c r="X2164" s="419"/>
      <c r="Z2164" s="419"/>
      <c r="AA2164" s="419"/>
      <c r="AB2164" s="419"/>
      <c r="AD2164" s="419"/>
      <c r="AE2164" s="419"/>
      <c r="AF2164" s="419"/>
      <c r="AH2164" s="419"/>
      <c r="AI2164" s="419"/>
      <c r="AJ2164" s="419"/>
      <c r="AL2164" s="419"/>
      <c r="AM2164" s="419"/>
      <c r="AN2164" s="403"/>
      <c r="AO2164" s="419"/>
      <c r="AP2164" s="419"/>
      <c r="AQ2164" s="419"/>
      <c r="AR2164" s="419"/>
      <c r="AS2164" s="419"/>
      <c r="AT2164" s="419"/>
      <c r="AU2164" s="419"/>
      <c r="AV2164" s="419"/>
      <c r="AX2164" s="419"/>
      <c r="AY2164" s="419"/>
      <c r="AZ2164" s="419"/>
      <c r="BB2164" s="419"/>
      <c r="BC2164" s="419"/>
      <c r="BD2164" s="419"/>
      <c r="BF2164" s="419"/>
      <c r="BG2164" s="419"/>
      <c r="BH2164" s="419"/>
      <c r="BJ2164" s="419"/>
      <c r="BK2164" s="419"/>
      <c r="BL2164" s="419"/>
      <c r="BN2164" s="419"/>
      <c r="BO2164" s="419"/>
      <c r="BP2164" s="419"/>
      <c r="BR2164" s="419"/>
      <c r="BS2164" s="419"/>
      <c r="BT2164" s="419"/>
      <c r="BV2164" s="419"/>
      <c r="BW2164" s="419"/>
      <c r="BX2164" s="397"/>
      <c r="BZ2164" s="449"/>
      <c r="CB2164" s="419"/>
      <c r="CC2164" s="419"/>
      <c r="CD2164" s="419"/>
      <c r="CF2164" s="419"/>
      <c r="CG2164" s="419"/>
      <c r="CH2164" s="419"/>
    </row>
    <row r="2165" spans="3:86" ht="21" thickBot="1">
      <c r="C2165" s="425"/>
      <c r="P2165" s="431"/>
      <c r="R2165" s="419"/>
      <c r="S2165" s="446"/>
      <c r="T2165" s="419"/>
      <c r="V2165" s="196"/>
      <c r="W2165" s="419"/>
      <c r="X2165" s="419"/>
      <c r="Z2165" s="419"/>
      <c r="AA2165" s="419"/>
      <c r="AB2165" s="419"/>
      <c r="AD2165" s="419"/>
      <c r="AE2165" s="419"/>
      <c r="AF2165" s="419"/>
      <c r="AH2165" s="419"/>
      <c r="AI2165" s="419"/>
      <c r="AJ2165" s="419"/>
      <c r="AL2165" s="419"/>
      <c r="AM2165" s="419"/>
      <c r="AN2165" s="403"/>
      <c r="AO2165" s="419"/>
      <c r="AP2165" s="419"/>
      <c r="AQ2165" s="419"/>
      <c r="AR2165" s="419"/>
      <c r="AS2165" s="419"/>
      <c r="AT2165" s="419"/>
      <c r="AU2165" s="419"/>
      <c r="AV2165" s="419"/>
      <c r="AX2165" s="419"/>
      <c r="AY2165" s="419"/>
      <c r="AZ2165" s="419"/>
      <c r="BB2165" s="419"/>
      <c r="BC2165" s="419"/>
      <c r="BD2165" s="419"/>
      <c r="BF2165" s="419"/>
      <c r="BG2165" s="419"/>
      <c r="BH2165" s="419"/>
      <c r="BJ2165" s="419"/>
      <c r="BK2165" s="419"/>
      <c r="BL2165" s="419"/>
      <c r="BN2165" s="419"/>
      <c r="BO2165" s="419"/>
      <c r="BP2165" s="419"/>
      <c r="BR2165" s="419"/>
      <c r="BS2165" s="419"/>
      <c r="BT2165" s="419"/>
      <c r="BV2165" s="419"/>
      <c r="BW2165" s="419"/>
      <c r="BX2165" s="397"/>
      <c r="BZ2165" s="449"/>
      <c r="CB2165" s="419"/>
      <c r="CC2165" s="419"/>
      <c r="CD2165" s="419"/>
      <c r="CF2165" s="419"/>
      <c r="CG2165" s="419"/>
      <c r="CH2165" s="419"/>
    </row>
    <row r="2166" spans="3:86" ht="21" thickBot="1">
      <c r="C2166" s="425"/>
      <c r="P2166" s="431"/>
      <c r="R2166" s="419"/>
      <c r="S2166" s="446"/>
      <c r="T2166" s="419"/>
      <c r="V2166" s="196"/>
      <c r="W2166" s="419"/>
      <c r="X2166" s="419"/>
      <c r="Z2166" s="419"/>
      <c r="AA2166" s="419"/>
      <c r="AB2166" s="419"/>
      <c r="AD2166" s="419"/>
      <c r="AE2166" s="419"/>
      <c r="AF2166" s="419"/>
      <c r="AH2166" s="419"/>
      <c r="AI2166" s="419"/>
      <c r="AJ2166" s="419"/>
      <c r="AL2166" s="419"/>
      <c r="AM2166" s="419"/>
      <c r="AN2166" s="403"/>
      <c r="AO2166" s="419"/>
      <c r="AP2166" s="419"/>
      <c r="AQ2166" s="419"/>
      <c r="AR2166" s="419"/>
      <c r="AS2166" s="419"/>
      <c r="AT2166" s="419"/>
      <c r="AU2166" s="419"/>
      <c r="AV2166" s="419"/>
      <c r="AX2166" s="419"/>
      <c r="AY2166" s="419"/>
      <c r="AZ2166" s="419"/>
      <c r="BB2166" s="419"/>
      <c r="BC2166" s="419"/>
      <c r="BD2166" s="419"/>
      <c r="BF2166" s="419"/>
      <c r="BG2166" s="419"/>
      <c r="BH2166" s="419"/>
      <c r="BJ2166" s="419"/>
      <c r="BK2166" s="419"/>
      <c r="BL2166" s="419"/>
      <c r="BN2166" s="419"/>
      <c r="BO2166" s="419"/>
      <c r="BP2166" s="419"/>
      <c r="BR2166" s="419"/>
      <c r="BS2166" s="419"/>
      <c r="BT2166" s="419"/>
      <c r="BV2166" s="419"/>
      <c r="BW2166" s="419"/>
      <c r="BX2166" s="397"/>
      <c r="BZ2166" s="449"/>
      <c r="CB2166" s="419"/>
      <c r="CC2166" s="419"/>
      <c r="CD2166" s="419"/>
      <c r="CF2166" s="419"/>
      <c r="CG2166" s="419"/>
      <c r="CH2166" s="419"/>
    </row>
    <row r="2167" spans="3:86" ht="21" thickBot="1">
      <c r="C2167" s="425"/>
      <c r="P2167" s="431"/>
      <c r="R2167" s="419"/>
      <c r="S2167" s="446"/>
      <c r="T2167" s="419"/>
      <c r="V2167" s="196"/>
      <c r="W2167" s="419"/>
      <c r="X2167" s="419"/>
      <c r="Z2167" s="419"/>
      <c r="AA2167" s="419"/>
      <c r="AB2167" s="419"/>
      <c r="AD2167" s="419"/>
      <c r="AE2167" s="419"/>
      <c r="AF2167" s="419"/>
      <c r="AH2167" s="419"/>
      <c r="AI2167" s="419"/>
      <c r="AJ2167" s="419"/>
      <c r="AL2167" s="419"/>
      <c r="AM2167" s="419"/>
      <c r="AN2167" s="403"/>
      <c r="AO2167" s="419"/>
      <c r="AP2167" s="419"/>
      <c r="AQ2167" s="419"/>
      <c r="AR2167" s="419"/>
      <c r="AS2167" s="419"/>
      <c r="AT2167" s="419"/>
      <c r="AU2167" s="419"/>
      <c r="AV2167" s="419"/>
      <c r="AX2167" s="419"/>
      <c r="AY2167" s="419"/>
      <c r="AZ2167" s="419"/>
      <c r="BB2167" s="419"/>
      <c r="BC2167" s="419"/>
      <c r="BD2167" s="419"/>
      <c r="BF2167" s="419"/>
      <c r="BG2167" s="419"/>
      <c r="BH2167" s="419"/>
      <c r="BJ2167" s="419"/>
      <c r="BK2167" s="419"/>
      <c r="BL2167" s="419"/>
      <c r="BN2167" s="419"/>
      <c r="BO2167" s="419"/>
      <c r="BP2167" s="419"/>
      <c r="BR2167" s="419"/>
      <c r="BS2167" s="419"/>
      <c r="BT2167" s="419"/>
      <c r="BV2167" s="419"/>
      <c r="BW2167" s="419"/>
      <c r="BX2167" s="397"/>
      <c r="BZ2167" s="449"/>
      <c r="CB2167" s="419"/>
      <c r="CC2167" s="419"/>
      <c r="CD2167" s="419"/>
      <c r="CF2167" s="419"/>
      <c r="CG2167" s="419"/>
      <c r="CH2167" s="419"/>
    </row>
    <row r="2168" spans="3:86" ht="21" thickBot="1">
      <c r="C2168" s="425"/>
      <c r="P2168" s="431"/>
      <c r="R2168" s="419"/>
      <c r="S2168" s="446"/>
      <c r="T2168" s="419"/>
      <c r="V2168" s="196"/>
      <c r="W2168" s="419"/>
      <c r="X2168" s="419"/>
      <c r="Z2168" s="419"/>
      <c r="AA2168" s="419"/>
      <c r="AB2168" s="419"/>
      <c r="AD2168" s="419"/>
      <c r="AE2168" s="419"/>
      <c r="AF2168" s="419"/>
      <c r="AH2168" s="419"/>
      <c r="AI2168" s="419"/>
      <c r="AJ2168" s="419"/>
      <c r="AL2168" s="419"/>
      <c r="AM2168" s="419"/>
      <c r="AN2168" s="403"/>
      <c r="AO2168" s="419"/>
      <c r="AP2168" s="419"/>
      <c r="AQ2168" s="419"/>
      <c r="AR2168" s="419"/>
      <c r="AS2168" s="419"/>
      <c r="AT2168" s="419"/>
      <c r="AU2168" s="419"/>
      <c r="AV2168" s="419"/>
      <c r="AX2168" s="419"/>
      <c r="AY2168" s="419"/>
      <c r="AZ2168" s="419"/>
      <c r="BB2168" s="419"/>
      <c r="BC2168" s="419"/>
      <c r="BD2168" s="419"/>
      <c r="BF2168" s="419"/>
      <c r="BG2168" s="419"/>
      <c r="BH2168" s="419"/>
      <c r="BJ2168" s="419"/>
      <c r="BK2168" s="419"/>
      <c r="BL2168" s="419"/>
      <c r="BN2168" s="419"/>
      <c r="BO2168" s="419"/>
      <c r="BP2168" s="419"/>
      <c r="BR2168" s="419"/>
      <c r="BS2168" s="419"/>
      <c r="BT2168" s="419"/>
      <c r="BV2168" s="419"/>
      <c r="BW2168" s="419"/>
      <c r="BX2168" s="397"/>
      <c r="BZ2168" s="449"/>
      <c r="CB2168" s="419"/>
      <c r="CC2168" s="419"/>
      <c r="CD2168" s="419"/>
      <c r="CF2168" s="419"/>
      <c r="CG2168" s="419"/>
      <c r="CH2168" s="419"/>
    </row>
    <row r="2169" spans="3:86" ht="21" thickBot="1">
      <c r="C2169" s="425"/>
      <c r="P2169" s="431"/>
      <c r="R2169" s="419"/>
      <c r="S2169" s="446"/>
      <c r="T2169" s="419"/>
      <c r="V2169" s="196"/>
      <c r="W2169" s="419"/>
      <c r="X2169" s="419"/>
      <c r="Z2169" s="419"/>
      <c r="AA2169" s="419"/>
      <c r="AB2169" s="419"/>
      <c r="AD2169" s="419"/>
      <c r="AE2169" s="419"/>
      <c r="AF2169" s="419"/>
      <c r="AH2169" s="419"/>
      <c r="AI2169" s="419"/>
      <c r="AJ2169" s="419"/>
      <c r="AL2169" s="419"/>
      <c r="AM2169" s="419"/>
      <c r="AN2169" s="403"/>
      <c r="AO2169" s="419"/>
      <c r="AP2169" s="419"/>
      <c r="AQ2169" s="419"/>
      <c r="AR2169" s="419"/>
      <c r="AS2169" s="419"/>
      <c r="AT2169" s="419"/>
      <c r="AU2169" s="419"/>
      <c r="AV2169" s="419"/>
      <c r="AX2169" s="419"/>
      <c r="AY2169" s="419"/>
      <c r="AZ2169" s="419"/>
      <c r="BB2169" s="419"/>
      <c r="BC2169" s="419"/>
      <c r="BD2169" s="419"/>
      <c r="BF2169" s="419"/>
      <c r="BG2169" s="419"/>
      <c r="BH2169" s="419"/>
      <c r="BJ2169" s="419"/>
      <c r="BK2169" s="419"/>
      <c r="BL2169" s="419"/>
      <c r="BN2169" s="419"/>
      <c r="BO2169" s="419"/>
      <c r="BP2169" s="419"/>
      <c r="BR2169" s="419"/>
      <c r="BS2169" s="419"/>
      <c r="BT2169" s="419"/>
      <c r="BV2169" s="419"/>
      <c r="BW2169" s="419"/>
      <c r="BX2169" s="397"/>
      <c r="BZ2169" s="449"/>
      <c r="CB2169" s="419"/>
      <c r="CC2169" s="419"/>
      <c r="CD2169" s="419"/>
      <c r="CF2169" s="419"/>
      <c r="CG2169" s="419"/>
      <c r="CH2169" s="419"/>
    </row>
    <row r="2170" spans="3:86" ht="21" thickBot="1">
      <c r="C2170" s="425"/>
      <c r="P2170" s="431"/>
      <c r="R2170" s="419"/>
      <c r="S2170" s="446"/>
      <c r="T2170" s="419"/>
      <c r="V2170" s="196"/>
      <c r="W2170" s="419"/>
      <c r="X2170" s="419"/>
      <c r="Z2170" s="419"/>
      <c r="AA2170" s="419"/>
      <c r="AB2170" s="419"/>
      <c r="AD2170" s="419"/>
      <c r="AE2170" s="419"/>
      <c r="AF2170" s="419"/>
      <c r="AH2170" s="419"/>
      <c r="AI2170" s="419"/>
      <c r="AJ2170" s="419"/>
      <c r="AL2170" s="419"/>
      <c r="AM2170" s="419"/>
      <c r="AN2170" s="403"/>
      <c r="AO2170" s="419"/>
      <c r="AP2170" s="419"/>
      <c r="AQ2170" s="419"/>
      <c r="AR2170" s="419"/>
      <c r="AS2170" s="419"/>
      <c r="AT2170" s="419"/>
      <c r="AU2170" s="419"/>
      <c r="AV2170" s="419"/>
      <c r="AX2170" s="419"/>
      <c r="AY2170" s="419"/>
      <c r="AZ2170" s="419"/>
      <c r="BB2170" s="419"/>
      <c r="BC2170" s="419"/>
      <c r="BD2170" s="419"/>
      <c r="BF2170" s="419"/>
      <c r="BG2170" s="419"/>
      <c r="BH2170" s="419"/>
      <c r="BJ2170" s="419"/>
      <c r="BK2170" s="419"/>
      <c r="BL2170" s="419"/>
      <c r="BN2170" s="419"/>
      <c r="BO2170" s="419"/>
      <c r="BP2170" s="419"/>
      <c r="BR2170" s="419"/>
      <c r="BS2170" s="419"/>
      <c r="BT2170" s="419"/>
      <c r="BV2170" s="419"/>
      <c r="BW2170" s="419"/>
      <c r="BX2170" s="397"/>
      <c r="BZ2170" s="449"/>
      <c r="CB2170" s="419"/>
      <c r="CC2170" s="419"/>
      <c r="CD2170" s="419"/>
      <c r="CF2170" s="419"/>
      <c r="CG2170" s="419"/>
      <c r="CH2170" s="419"/>
    </row>
    <row r="2171" spans="3:86" ht="21" thickBot="1">
      <c r="C2171" s="425"/>
      <c r="P2171" s="431"/>
      <c r="R2171" s="419"/>
      <c r="S2171" s="446"/>
      <c r="T2171" s="419"/>
      <c r="V2171" s="196"/>
      <c r="W2171" s="419"/>
      <c r="X2171" s="419"/>
      <c r="Z2171" s="419"/>
      <c r="AA2171" s="419"/>
      <c r="AB2171" s="419"/>
      <c r="AD2171" s="419"/>
      <c r="AE2171" s="419"/>
      <c r="AF2171" s="419"/>
      <c r="AH2171" s="419"/>
      <c r="AI2171" s="419"/>
      <c r="AJ2171" s="419"/>
      <c r="AL2171" s="419"/>
      <c r="AM2171" s="419"/>
      <c r="AN2171" s="403"/>
      <c r="AO2171" s="419"/>
      <c r="AP2171" s="419"/>
      <c r="AQ2171" s="419"/>
      <c r="AR2171" s="419"/>
      <c r="AS2171" s="419"/>
      <c r="AT2171" s="419"/>
      <c r="AU2171" s="419"/>
      <c r="AV2171" s="419"/>
      <c r="AX2171" s="419"/>
      <c r="AY2171" s="419"/>
      <c r="AZ2171" s="419"/>
      <c r="BB2171" s="419"/>
      <c r="BC2171" s="419"/>
      <c r="BD2171" s="419"/>
      <c r="BF2171" s="419"/>
      <c r="BG2171" s="419"/>
      <c r="BH2171" s="419"/>
      <c r="BJ2171" s="419"/>
      <c r="BK2171" s="419"/>
      <c r="BL2171" s="419"/>
      <c r="BN2171" s="419"/>
      <c r="BO2171" s="419"/>
      <c r="BP2171" s="419"/>
      <c r="BR2171" s="419"/>
      <c r="BS2171" s="419"/>
      <c r="BT2171" s="419"/>
      <c r="BV2171" s="419"/>
      <c r="BW2171" s="419"/>
      <c r="BX2171" s="397"/>
      <c r="BZ2171" s="449"/>
      <c r="CB2171" s="419"/>
      <c r="CC2171" s="419"/>
      <c r="CD2171" s="419"/>
      <c r="CF2171" s="419"/>
      <c r="CG2171" s="419"/>
      <c r="CH2171" s="419"/>
    </row>
    <row r="2172" spans="3:86" ht="21" thickBot="1">
      <c r="C2172" s="425"/>
      <c r="P2172" s="431"/>
      <c r="R2172" s="419"/>
      <c r="S2172" s="446"/>
      <c r="T2172" s="419"/>
      <c r="V2172" s="196"/>
      <c r="W2172" s="419"/>
      <c r="X2172" s="419"/>
      <c r="Z2172" s="419"/>
      <c r="AA2172" s="419"/>
      <c r="AB2172" s="419"/>
      <c r="AD2172" s="419"/>
      <c r="AE2172" s="419"/>
      <c r="AF2172" s="419"/>
      <c r="AH2172" s="419"/>
      <c r="AI2172" s="419"/>
      <c r="AJ2172" s="419"/>
      <c r="AL2172" s="419"/>
      <c r="AM2172" s="419"/>
      <c r="AN2172" s="403"/>
      <c r="AO2172" s="419"/>
      <c r="AP2172" s="419"/>
      <c r="AQ2172" s="419"/>
      <c r="AR2172" s="419"/>
      <c r="AS2172" s="419"/>
      <c r="AT2172" s="419"/>
      <c r="AU2172" s="419"/>
      <c r="AV2172" s="419"/>
      <c r="AX2172" s="419"/>
      <c r="AY2172" s="419"/>
      <c r="AZ2172" s="419"/>
      <c r="BB2172" s="419"/>
      <c r="BC2172" s="419"/>
      <c r="BD2172" s="419"/>
      <c r="BF2172" s="419"/>
      <c r="BG2172" s="419"/>
      <c r="BH2172" s="419"/>
      <c r="BJ2172" s="419"/>
      <c r="BK2172" s="419"/>
      <c r="BL2172" s="419"/>
      <c r="BN2172" s="419"/>
      <c r="BO2172" s="419"/>
      <c r="BP2172" s="419"/>
      <c r="BR2172" s="419"/>
      <c r="BS2172" s="419"/>
      <c r="BT2172" s="419"/>
      <c r="BV2172" s="419"/>
      <c r="BW2172" s="419"/>
      <c r="BX2172" s="397"/>
      <c r="BZ2172" s="449"/>
      <c r="CB2172" s="419"/>
      <c r="CC2172" s="419"/>
      <c r="CD2172" s="419"/>
      <c r="CF2172" s="419"/>
      <c r="CG2172" s="419"/>
      <c r="CH2172" s="419"/>
    </row>
    <row r="2173" spans="3:86" ht="21" thickBot="1">
      <c r="C2173" s="425"/>
      <c r="P2173" s="431"/>
      <c r="R2173" s="419"/>
      <c r="S2173" s="446"/>
      <c r="T2173" s="419"/>
      <c r="V2173" s="196"/>
      <c r="W2173" s="419"/>
      <c r="X2173" s="419"/>
      <c r="Z2173" s="419"/>
      <c r="AA2173" s="419"/>
      <c r="AB2173" s="419"/>
      <c r="AD2173" s="419"/>
      <c r="AE2173" s="419"/>
      <c r="AF2173" s="419"/>
      <c r="AH2173" s="419"/>
      <c r="AI2173" s="419"/>
      <c r="AJ2173" s="419"/>
      <c r="AL2173" s="419"/>
      <c r="AM2173" s="419"/>
      <c r="AN2173" s="403"/>
      <c r="AO2173" s="419"/>
      <c r="AP2173" s="419"/>
      <c r="AQ2173" s="419"/>
      <c r="AR2173" s="419"/>
      <c r="AS2173" s="419"/>
      <c r="AT2173" s="419"/>
      <c r="AU2173" s="419"/>
      <c r="AV2173" s="419"/>
      <c r="AX2173" s="419"/>
      <c r="AY2173" s="419"/>
      <c r="AZ2173" s="419"/>
      <c r="BB2173" s="419"/>
      <c r="BC2173" s="419"/>
      <c r="BD2173" s="419"/>
      <c r="BF2173" s="419"/>
      <c r="BG2173" s="419"/>
      <c r="BH2173" s="419"/>
      <c r="BJ2173" s="419"/>
      <c r="BK2173" s="419"/>
      <c r="BL2173" s="419"/>
      <c r="BN2173" s="419"/>
      <c r="BO2173" s="419"/>
      <c r="BP2173" s="419"/>
      <c r="BR2173" s="419"/>
      <c r="BS2173" s="419"/>
      <c r="BT2173" s="419"/>
      <c r="BV2173" s="419"/>
      <c r="BW2173" s="419"/>
      <c r="BX2173" s="397"/>
      <c r="BZ2173" s="449"/>
      <c r="CB2173" s="419"/>
      <c r="CC2173" s="419"/>
      <c r="CD2173" s="419"/>
      <c r="CF2173" s="419"/>
      <c r="CG2173" s="419"/>
      <c r="CH2173" s="419"/>
    </row>
    <row r="2174" spans="3:86" ht="21" thickBot="1">
      <c r="C2174" s="425"/>
      <c r="P2174" s="431"/>
      <c r="R2174" s="419"/>
      <c r="S2174" s="446"/>
      <c r="T2174" s="419"/>
      <c r="V2174" s="196"/>
      <c r="W2174" s="419"/>
      <c r="X2174" s="419"/>
      <c r="Z2174" s="419"/>
      <c r="AA2174" s="419"/>
      <c r="AB2174" s="419"/>
      <c r="AD2174" s="419"/>
      <c r="AE2174" s="419"/>
      <c r="AF2174" s="419"/>
      <c r="AH2174" s="419"/>
      <c r="AI2174" s="419"/>
      <c r="AJ2174" s="419"/>
      <c r="AL2174" s="419"/>
      <c r="AM2174" s="419"/>
      <c r="AN2174" s="403"/>
      <c r="AO2174" s="419"/>
      <c r="AP2174" s="419"/>
      <c r="AQ2174" s="419"/>
      <c r="AR2174" s="419"/>
      <c r="AS2174" s="419"/>
      <c r="AT2174" s="419"/>
      <c r="AU2174" s="419"/>
      <c r="AV2174" s="419"/>
      <c r="AX2174" s="419"/>
      <c r="AY2174" s="419"/>
      <c r="AZ2174" s="419"/>
      <c r="BB2174" s="419"/>
      <c r="BC2174" s="419"/>
      <c r="BD2174" s="419"/>
      <c r="BF2174" s="419"/>
      <c r="BG2174" s="419"/>
      <c r="BH2174" s="419"/>
      <c r="BJ2174" s="419"/>
      <c r="BK2174" s="419"/>
      <c r="BL2174" s="419"/>
      <c r="BN2174" s="419"/>
      <c r="BO2174" s="419"/>
      <c r="BP2174" s="419"/>
      <c r="BR2174" s="419"/>
      <c r="BS2174" s="419"/>
      <c r="BT2174" s="419"/>
      <c r="BV2174" s="419"/>
      <c r="BW2174" s="419"/>
      <c r="BX2174" s="397"/>
      <c r="BZ2174" s="449"/>
      <c r="CB2174" s="419"/>
      <c r="CC2174" s="419"/>
      <c r="CD2174" s="419"/>
      <c r="CF2174" s="419"/>
      <c r="CG2174" s="419"/>
      <c r="CH2174" s="419"/>
    </row>
    <row r="2175" spans="3:86" ht="21" thickBot="1">
      <c r="C2175" s="425"/>
      <c r="P2175" s="431"/>
      <c r="R2175" s="419"/>
      <c r="S2175" s="446"/>
      <c r="T2175" s="419"/>
      <c r="V2175" s="196"/>
      <c r="W2175" s="419"/>
      <c r="X2175" s="419"/>
      <c r="Z2175" s="419"/>
      <c r="AA2175" s="419"/>
      <c r="AB2175" s="419"/>
      <c r="AD2175" s="419"/>
      <c r="AE2175" s="419"/>
      <c r="AF2175" s="419"/>
      <c r="AH2175" s="419"/>
      <c r="AI2175" s="419"/>
      <c r="AJ2175" s="419"/>
      <c r="AL2175" s="419"/>
      <c r="AM2175" s="419"/>
      <c r="AN2175" s="403"/>
      <c r="AO2175" s="419"/>
      <c r="AP2175" s="419"/>
      <c r="AQ2175" s="419"/>
      <c r="AR2175" s="419"/>
      <c r="AS2175" s="419"/>
      <c r="AT2175" s="419"/>
      <c r="AU2175" s="419"/>
      <c r="AV2175" s="419"/>
      <c r="AX2175" s="419"/>
      <c r="AY2175" s="419"/>
      <c r="AZ2175" s="419"/>
      <c r="BB2175" s="419"/>
      <c r="BC2175" s="419"/>
      <c r="BD2175" s="419"/>
      <c r="BF2175" s="419"/>
      <c r="BG2175" s="419"/>
      <c r="BH2175" s="419"/>
      <c r="BJ2175" s="419"/>
      <c r="BK2175" s="419"/>
      <c r="BL2175" s="419"/>
      <c r="BN2175" s="419"/>
      <c r="BO2175" s="419"/>
      <c r="BP2175" s="419"/>
      <c r="BR2175" s="419"/>
      <c r="BS2175" s="419"/>
      <c r="BT2175" s="419"/>
      <c r="BV2175" s="419"/>
      <c r="BW2175" s="419"/>
      <c r="BX2175" s="397"/>
      <c r="BZ2175" s="449"/>
      <c r="CB2175" s="419"/>
      <c r="CC2175" s="419"/>
      <c r="CD2175" s="419"/>
      <c r="CF2175" s="419"/>
      <c r="CG2175" s="419"/>
      <c r="CH2175" s="419"/>
    </row>
    <row r="2176" spans="3:86" ht="21" thickBot="1">
      <c r="C2176" s="425"/>
      <c r="P2176" s="431"/>
      <c r="R2176" s="419"/>
      <c r="S2176" s="446"/>
      <c r="T2176" s="419"/>
      <c r="V2176" s="196"/>
      <c r="W2176" s="419"/>
      <c r="X2176" s="419"/>
      <c r="Z2176" s="419"/>
      <c r="AA2176" s="419"/>
      <c r="AB2176" s="419"/>
      <c r="AD2176" s="419"/>
      <c r="AE2176" s="419"/>
      <c r="AF2176" s="419"/>
      <c r="AH2176" s="419"/>
      <c r="AI2176" s="419"/>
      <c r="AJ2176" s="419"/>
      <c r="AL2176" s="419"/>
      <c r="AM2176" s="419"/>
      <c r="AN2176" s="403"/>
      <c r="AO2176" s="419"/>
      <c r="AP2176" s="419"/>
      <c r="AQ2176" s="419"/>
      <c r="AR2176" s="419"/>
      <c r="AS2176" s="419"/>
      <c r="AT2176" s="419"/>
      <c r="AU2176" s="419"/>
      <c r="AV2176" s="419"/>
      <c r="AX2176" s="419"/>
      <c r="AY2176" s="419"/>
      <c r="AZ2176" s="419"/>
      <c r="BB2176" s="419"/>
      <c r="BC2176" s="419"/>
      <c r="BD2176" s="419"/>
      <c r="BF2176" s="419"/>
      <c r="BG2176" s="419"/>
      <c r="BH2176" s="419"/>
      <c r="BJ2176" s="419"/>
      <c r="BK2176" s="419"/>
      <c r="BL2176" s="419"/>
      <c r="BN2176" s="419"/>
      <c r="BO2176" s="419"/>
      <c r="BP2176" s="419"/>
      <c r="BR2176" s="419"/>
      <c r="BS2176" s="419"/>
      <c r="BT2176" s="419"/>
      <c r="BV2176" s="419"/>
      <c r="BW2176" s="419"/>
      <c r="BX2176" s="397"/>
      <c r="BZ2176" s="449"/>
      <c r="CB2176" s="419"/>
      <c r="CC2176" s="419"/>
      <c r="CD2176" s="419"/>
      <c r="CF2176" s="419"/>
      <c r="CG2176" s="419"/>
      <c r="CH2176" s="419"/>
    </row>
    <row r="2177" spans="3:86" ht="21" thickBot="1">
      <c r="C2177" s="425"/>
      <c r="P2177" s="431"/>
      <c r="R2177" s="419"/>
      <c r="S2177" s="446"/>
      <c r="T2177" s="419"/>
      <c r="V2177" s="196"/>
      <c r="W2177" s="419"/>
      <c r="X2177" s="419"/>
      <c r="Z2177" s="419"/>
      <c r="AA2177" s="419"/>
      <c r="AB2177" s="419"/>
      <c r="AD2177" s="419"/>
      <c r="AE2177" s="419"/>
      <c r="AF2177" s="419"/>
      <c r="AH2177" s="419"/>
      <c r="AI2177" s="419"/>
      <c r="AJ2177" s="419"/>
      <c r="AL2177" s="419"/>
      <c r="AM2177" s="419"/>
      <c r="AN2177" s="403"/>
      <c r="AO2177" s="419"/>
      <c r="AP2177" s="419"/>
      <c r="AQ2177" s="419"/>
      <c r="AR2177" s="419"/>
      <c r="AS2177" s="419"/>
      <c r="AT2177" s="419"/>
      <c r="AU2177" s="419"/>
      <c r="AV2177" s="419"/>
      <c r="AX2177" s="419"/>
      <c r="AY2177" s="419"/>
      <c r="AZ2177" s="419"/>
      <c r="BB2177" s="419"/>
      <c r="BC2177" s="419"/>
      <c r="BD2177" s="419"/>
      <c r="BF2177" s="419"/>
      <c r="BG2177" s="419"/>
      <c r="BH2177" s="419"/>
      <c r="BJ2177" s="419"/>
      <c r="BK2177" s="419"/>
      <c r="BL2177" s="419"/>
      <c r="BN2177" s="419"/>
      <c r="BO2177" s="419"/>
      <c r="BP2177" s="419"/>
      <c r="BR2177" s="419"/>
      <c r="BS2177" s="419"/>
      <c r="BT2177" s="419"/>
      <c r="BV2177" s="419"/>
      <c r="BW2177" s="419"/>
      <c r="BX2177" s="397"/>
      <c r="BZ2177" s="449"/>
      <c r="CB2177" s="419"/>
      <c r="CC2177" s="419"/>
      <c r="CD2177" s="419"/>
      <c r="CF2177" s="419"/>
      <c r="CG2177" s="419"/>
      <c r="CH2177" s="419"/>
    </row>
    <row r="2178" spans="3:86" ht="21" thickBot="1">
      <c r="C2178" s="425"/>
      <c r="P2178" s="431"/>
      <c r="R2178" s="419"/>
      <c r="S2178" s="446"/>
      <c r="T2178" s="419"/>
      <c r="V2178" s="196"/>
      <c r="W2178" s="419"/>
      <c r="X2178" s="419"/>
      <c r="Z2178" s="419"/>
      <c r="AA2178" s="419"/>
      <c r="AB2178" s="419"/>
      <c r="AD2178" s="419"/>
      <c r="AE2178" s="419"/>
      <c r="AF2178" s="419"/>
      <c r="AH2178" s="419"/>
      <c r="AI2178" s="419"/>
      <c r="AJ2178" s="419"/>
      <c r="AL2178" s="419"/>
      <c r="AM2178" s="419"/>
      <c r="AN2178" s="403"/>
      <c r="AO2178" s="419"/>
      <c r="AP2178" s="419"/>
      <c r="AQ2178" s="419"/>
      <c r="AR2178" s="419"/>
      <c r="AS2178" s="419"/>
      <c r="AT2178" s="419"/>
      <c r="AU2178" s="419"/>
      <c r="AV2178" s="419"/>
      <c r="AX2178" s="419"/>
      <c r="AY2178" s="419"/>
      <c r="AZ2178" s="419"/>
      <c r="BB2178" s="419"/>
      <c r="BC2178" s="419"/>
      <c r="BD2178" s="419"/>
      <c r="BF2178" s="419"/>
      <c r="BG2178" s="419"/>
      <c r="BH2178" s="419"/>
      <c r="BJ2178" s="419"/>
      <c r="BK2178" s="419"/>
      <c r="BL2178" s="419"/>
      <c r="BN2178" s="419"/>
      <c r="BO2178" s="419"/>
      <c r="BP2178" s="419"/>
      <c r="BR2178" s="419"/>
      <c r="BS2178" s="419"/>
      <c r="BT2178" s="419"/>
      <c r="BV2178" s="419"/>
      <c r="BW2178" s="419"/>
      <c r="BX2178" s="397"/>
      <c r="BZ2178" s="449"/>
      <c r="CB2178" s="419"/>
      <c r="CC2178" s="419"/>
      <c r="CD2178" s="419"/>
      <c r="CF2178" s="419"/>
      <c r="CG2178" s="419"/>
      <c r="CH2178" s="419"/>
    </row>
    <row r="2179" spans="3:86" ht="21" thickBot="1">
      <c r="C2179" s="425"/>
      <c r="P2179" s="431"/>
      <c r="R2179" s="419"/>
      <c r="S2179" s="446"/>
      <c r="T2179" s="419"/>
      <c r="V2179" s="196"/>
      <c r="W2179" s="419"/>
      <c r="X2179" s="419"/>
      <c r="Z2179" s="419"/>
      <c r="AA2179" s="419"/>
      <c r="AB2179" s="419"/>
      <c r="AD2179" s="419"/>
      <c r="AE2179" s="419"/>
      <c r="AF2179" s="419"/>
      <c r="AH2179" s="419"/>
      <c r="AI2179" s="419"/>
      <c r="AJ2179" s="419"/>
      <c r="AL2179" s="419"/>
      <c r="AM2179" s="419"/>
      <c r="AN2179" s="403"/>
      <c r="AO2179" s="419"/>
      <c r="AP2179" s="419"/>
      <c r="AQ2179" s="419"/>
      <c r="AR2179" s="419"/>
      <c r="AS2179" s="419"/>
      <c r="AT2179" s="419"/>
      <c r="AU2179" s="419"/>
      <c r="AV2179" s="419"/>
      <c r="AX2179" s="419"/>
      <c r="AY2179" s="419"/>
      <c r="AZ2179" s="419"/>
      <c r="BB2179" s="419"/>
      <c r="BC2179" s="419"/>
      <c r="BD2179" s="419"/>
      <c r="BF2179" s="419"/>
      <c r="BG2179" s="419"/>
      <c r="BH2179" s="419"/>
      <c r="BJ2179" s="419"/>
      <c r="BK2179" s="419"/>
      <c r="BL2179" s="419"/>
      <c r="BN2179" s="419"/>
      <c r="BO2179" s="419"/>
      <c r="BP2179" s="419"/>
      <c r="BR2179" s="419"/>
      <c r="BS2179" s="419"/>
      <c r="BT2179" s="419"/>
      <c r="BV2179" s="419"/>
      <c r="BW2179" s="419"/>
      <c r="BX2179" s="397"/>
      <c r="BZ2179" s="449"/>
      <c r="CB2179" s="419"/>
      <c r="CC2179" s="419"/>
      <c r="CD2179" s="419"/>
      <c r="CF2179" s="419"/>
      <c r="CG2179" s="419"/>
      <c r="CH2179" s="419"/>
    </row>
    <row r="2180" spans="3:86" ht="21" thickBot="1">
      <c r="C2180" s="425"/>
      <c r="P2180" s="431"/>
      <c r="R2180" s="419"/>
      <c r="S2180" s="446"/>
      <c r="T2180" s="419"/>
      <c r="V2180" s="196"/>
      <c r="W2180" s="419"/>
      <c r="X2180" s="419"/>
      <c r="Z2180" s="419"/>
      <c r="AA2180" s="419"/>
      <c r="AB2180" s="419"/>
      <c r="AD2180" s="419"/>
      <c r="AE2180" s="419"/>
      <c r="AF2180" s="419"/>
      <c r="AH2180" s="419"/>
      <c r="AI2180" s="419"/>
      <c r="AJ2180" s="419"/>
      <c r="AL2180" s="419"/>
      <c r="AM2180" s="419"/>
      <c r="AN2180" s="403"/>
      <c r="AO2180" s="419"/>
      <c r="AP2180" s="419"/>
      <c r="AQ2180" s="419"/>
      <c r="AR2180" s="419"/>
      <c r="AS2180" s="419"/>
      <c r="AT2180" s="419"/>
      <c r="AU2180" s="419"/>
      <c r="AV2180" s="419"/>
      <c r="AX2180" s="419"/>
      <c r="AY2180" s="419"/>
      <c r="AZ2180" s="419"/>
      <c r="BB2180" s="419"/>
      <c r="BC2180" s="419"/>
      <c r="BD2180" s="419"/>
      <c r="BF2180" s="419"/>
      <c r="BG2180" s="419"/>
      <c r="BH2180" s="419"/>
      <c r="BJ2180" s="419"/>
      <c r="BK2180" s="419"/>
      <c r="BL2180" s="419"/>
      <c r="BN2180" s="419"/>
      <c r="BO2180" s="419"/>
      <c r="BP2180" s="419"/>
      <c r="BR2180" s="419"/>
      <c r="BS2180" s="419"/>
      <c r="BT2180" s="419"/>
      <c r="BV2180" s="419"/>
      <c r="BW2180" s="419"/>
      <c r="BX2180" s="397"/>
      <c r="BZ2180" s="449"/>
      <c r="CB2180" s="419"/>
      <c r="CC2180" s="419"/>
      <c r="CD2180" s="419"/>
      <c r="CF2180" s="419"/>
      <c r="CG2180" s="419"/>
      <c r="CH2180" s="419"/>
    </row>
    <row r="2181" spans="3:86" ht="21" thickBot="1">
      <c r="C2181" s="425"/>
      <c r="P2181" s="431"/>
      <c r="R2181" s="419"/>
      <c r="S2181" s="446"/>
      <c r="T2181" s="419"/>
      <c r="V2181" s="196"/>
      <c r="W2181" s="419"/>
      <c r="X2181" s="419"/>
      <c r="Z2181" s="419"/>
      <c r="AA2181" s="419"/>
      <c r="AB2181" s="419"/>
      <c r="AD2181" s="419"/>
      <c r="AE2181" s="419"/>
      <c r="AF2181" s="419"/>
      <c r="AH2181" s="419"/>
      <c r="AI2181" s="419"/>
      <c r="AJ2181" s="419"/>
      <c r="AL2181" s="419"/>
      <c r="AM2181" s="419"/>
      <c r="AN2181" s="403"/>
      <c r="AO2181" s="419"/>
      <c r="AP2181" s="419"/>
      <c r="AQ2181" s="419"/>
      <c r="AR2181" s="419"/>
      <c r="AS2181" s="419"/>
      <c r="AT2181" s="419"/>
      <c r="AU2181" s="419"/>
      <c r="AV2181" s="419"/>
      <c r="AX2181" s="419"/>
      <c r="AY2181" s="419"/>
      <c r="AZ2181" s="419"/>
      <c r="BB2181" s="419"/>
      <c r="BC2181" s="419"/>
      <c r="BD2181" s="419"/>
      <c r="BF2181" s="419"/>
      <c r="BG2181" s="419"/>
      <c r="BH2181" s="419"/>
      <c r="BJ2181" s="419"/>
      <c r="BK2181" s="419"/>
      <c r="BL2181" s="419"/>
      <c r="BN2181" s="419"/>
      <c r="BO2181" s="419"/>
      <c r="BP2181" s="419"/>
      <c r="BR2181" s="419"/>
      <c r="BS2181" s="419"/>
      <c r="BT2181" s="419"/>
      <c r="BV2181" s="419"/>
      <c r="BW2181" s="419"/>
      <c r="BX2181" s="397"/>
      <c r="BZ2181" s="449"/>
      <c r="CB2181" s="419"/>
      <c r="CC2181" s="419"/>
      <c r="CD2181" s="419"/>
      <c r="CF2181" s="419"/>
      <c r="CG2181" s="419"/>
      <c r="CH2181" s="419"/>
    </row>
    <row r="2182" spans="3:86" ht="21" thickBot="1">
      <c r="C2182" s="425"/>
      <c r="P2182" s="431"/>
      <c r="R2182" s="419"/>
      <c r="S2182" s="446"/>
      <c r="T2182" s="419"/>
      <c r="V2182" s="196"/>
      <c r="W2182" s="419"/>
      <c r="X2182" s="419"/>
      <c r="Z2182" s="419"/>
      <c r="AA2182" s="419"/>
      <c r="AB2182" s="419"/>
      <c r="AD2182" s="419"/>
      <c r="AE2182" s="419"/>
      <c r="AF2182" s="419"/>
      <c r="AH2182" s="419"/>
      <c r="AI2182" s="419"/>
      <c r="AJ2182" s="419"/>
      <c r="AL2182" s="419"/>
      <c r="AM2182" s="419"/>
      <c r="AN2182" s="403"/>
      <c r="AO2182" s="419"/>
      <c r="AP2182" s="419"/>
      <c r="AQ2182" s="419"/>
      <c r="AR2182" s="419"/>
      <c r="AS2182" s="419"/>
      <c r="AT2182" s="419"/>
      <c r="AU2182" s="419"/>
      <c r="AV2182" s="419"/>
      <c r="AX2182" s="419"/>
      <c r="AY2182" s="419"/>
      <c r="AZ2182" s="419"/>
      <c r="BB2182" s="419"/>
      <c r="BC2182" s="419"/>
      <c r="BD2182" s="419"/>
      <c r="BF2182" s="419"/>
      <c r="BG2182" s="419"/>
      <c r="BH2182" s="419"/>
      <c r="BJ2182" s="419"/>
      <c r="BK2182" s="419"/>
      <c r="BL2182" s="419"/>
      <c r="BN2182" s="419"/>
      <c r="BO2182" s="419"/>
      <c r="BP2182" s="419"/>
      <c r="BR2182" s="419"/>
      <c r="BS2182" s="419"/>
      <c r="BT2182" s="419"/>
      <c r="BV2182" s="419"/>
      <c r="BW2182" s="419"/>
      <c r="BX2182" s="397"/>
      <c r="BZ2182" s="449"/>
      <c r="CB2182" s="419"/>
      <c r="CC2182" s="419"/>
      <c r="CD2182" s="419"/>
      <c r="CF2182" s="419"/>
      <c r="CG2182" s="419"/>
      <c r="CH2182" s="419"/>
    </row>
    <row r="2183" spans="3:86" ht="21" thickBot="1">
      <c r="C2183" s="425"/>
      <c r="P2183" s="431"/>
      <c r="R2183" s="419"/>
      <c r="S2183" s="446"/>
      <c r="T2183" s="419"/>
      <c r="V2183" s="196"/>
      <c r="W2183" s="419"/>
      <c r="X2183" s="419"/>
      <c r="Z2183" s="419"/>
      <c r="AA2183" s="419"/>
      <c r="AB2183" s="419"/>
      <c r="AD2183" s="419"/>
      <c r="AE2183" s="419"/>
      <c r="AF2183" s="419"/>
      <c r="AH2183" s="419"/>
      <c r="AI2183" s="419"/>
      <c r="AJ2183" s="419"/>
      <c r="AL2183" s="419"/>
      <c r="AM2183" s="419"/>
      <c r="AN2183" s="403"/>
      <c r="AO2183" s="419"/>
      <c r="AP2183" s="419"/>
      <c r="AQ2183" s="419"/>
      <c r="AR2183" s="419"/>
      <c r="AS2183" s="419"/>
      <c r="AT2183" s="419"/>
      <c r="AU2183" s="419"/>
      <c r="AV2183" s="419"/>
      <c r="AX2183" s="419"/>
      <c r="AY2183" s="419"/>
      <c r="AZ2183" s="419"/>
      <c r="BB2183" s="419"/>
      <c r="BC2183" s="419"/>
      <c r="BD2183" s="419"/>
      <c r="BF2183" s="419"/>
      <c r="BG2183" s="419"/>
      <c r="BH2183" s="419"/>
      <c r="BJ2183" s="419"/>
      <c r="BK2183" s="419"/>
      <c r="BL2183" s="419"/>
      <c r="BN2183" s="419"/>
      <c r="BO2183" s="419"/>
      <c r="BP2183" s="419"/>
      <c r="BR2183" s="419"/>
      <c r="BS2183" s="419"/>
      <c r="BT2183" s="419"/>
      <c r="BV2183" s="419"/>
      <c r="BW2183" s="419"/>
      <c r="BX2183" s="397"/>
      <c r="BZ2183" s="449"/>
      <c r="CB2183" s="419"/>
      <c r="CC2183" s="419"/>
      <c r="CD2183" s="419"/>
      <c r="CF2183" s="419"/>
      <c r="CG2183" s="419"/>
      <c r="CH2183" s="419"/>
    </row>
    <row r="2184" spans="3:86" ht="21" thickBot="1">
      <c r="C2184" s="425"/>
      <c r="P2184" s="431"/>
      <c r="R2184" s="419"/>
      <c r="S2184" s="446"/>
      <c r="T2184" s="419"/>
      <c r="V2184" s="196"/>
      <c r="W2184" s="419"/>
      <c r="X2184" s="419"/>
      <c r="Z2184" s="419"/>
      <c r="AA2184" s="419"/>
      <c r="AB2184" s="419"/>
      <c r="AD2184" s="419"/>
      <c r="AE2184" s="419"/>
      <c r="AF2184" s="419"/>
      <c r="AH2184" s="419"/>
      <c r="AI2184" s="419"/>
      <c r="AJ2184" s="419"/>
      <c r="AL2184" s="419"/>
      <c r="AM2184" s="419"/>
      <c r="AN2184" s="403"/>
      <c r="AO2184" s="419"/>
      <c r="AP2184" s="419"/>
      <c r="AQ2184" s="419"/>
      <c r="AR2184" s="419"/>
      <c r="AS2184" s="419"/>
      <c r="AT2184" s="419"/>
      <c r="AU2184" s="419"/>
      <c r="AV2184" s="419"/>
      <c r="AX2184" s="419"/>
      <c r="AY2184" s="419"/>
      <c r="AZ2184" s="419"/>
      <c r="BB2184" s="419"/>
      <c r="BC2184" s="419"/>
      <c r="BD2184" s="419"/>
      <c r="BF2184" s="419"/>
      <c r="BG2184" s="419"/>
      <c r="BH2184" s="419"/>
      <c r="BJ2184" s="419"/>
      <c r="BK2184" s="419"/>
      <c r="BL2184" s="419"/>
      <c r="BN2184" s="419"/>
      <c r="BO2184" s="419"/>
      <c r="BP2184" s="419"/>
      <c r="BR2184" s="419"/>
      <c r="BS2184" s="419"/>
      <c r="BT2184" s="419"/>
      <c r="BV2184" s="419"/>
      <c r="BW2184" s="419"/>
      <c r="BX2184" s="397"/>
      <c r="BZ2184" s="449"/>
      <c r="CB2184" s="419"/>
      <c r="CC2184" s="419"/>
      <c r="CD2184" s="419"/>
      <c r="CF2184" s="419"/>
      <c r="CG2184" s="419"/>
      <c r="CH2184" s="419"/>
    </row>
    <row r="2185" spans="3:86" ht="21" thickBot="1">
      <c r="C2185" s="425"/>
      <c r="P2185" s="431"/>
      <c r="R2185" s="419"/>
      <c r="S2185" s="446"/>
      <c r="T2185" s="419"/>
      <c r="V2185" s="196"/>
      <c r="W2185" s="419"/>
      <c r="X2185" s="419"/>
      <c r="Z2185" s="419"/>
      <c r="AA2185" s="419"/>
      <c r="AB2185" s="419"/>
      <c r="AD2185" s="419"/>
      <c r="AE2185" s="419"/>
      <c r="AF2185" s="419"/>
      <c r="AH2185" s="419"/>
      <c r="AI2185" s="419"/>
      <c r="AJ2185" s="419"/>
      <c r="AL2185" s="419"/>
      <c r="AM2185" s="419"/>
      <c r="AN2185" s="403"/>
      <c r="AO2185" s="419"/>
      <c r="AP2185" s="419"/>
      <c r="AQ2185" s="419"/>
      <c r="AR2185" s="419"/>
      <c r="AS2185" s="419"/>
      <c r="AT2185" s="419"/>
      <c r="AU2185" s="419"/>
      <c r="AV2185" s="419"/>
      <c r="AX2185" s="419"/>
      <c r="AY2185" s="419"/>
      <c r="AZ2185" s="419"/>
      <c r="BB2185" s="419"/>
      <c r="BC2185" s="419"/>
      <c r="BD2185" s="419"/>
      <c r="BF2185" s="419"/>
      <c r="BG2185" s="419"/>
      <c r="BH2185" s="419"/>
      <c r="BJ2185" s="419"/>
      <c r="BK2185" s="419"/>
      <c r="BL2185" s="419"/>
      <c r="BN2185" s="419"/>
      <c r="BO2185" s="419"/>
      <c r="BP2185" s="419"/>
      <c r="BR2185" s="419"/>
      <c r="BS2185" s="419"/>
      <c r="BT2185" s="419"/>
      <c r="BV2185" s="419"/>
      <c r="BW2185" s="419"/>
      <c r="BX2185" s="397"/>
      <c r="BZ2185" s="449"/>
      <c r="CB2185" s="419"/>
      <c r="CC2185" s="419"/>
      <c r="CD2185" s="419"/>
      <c r="CF2185" s="419"/>
      <c r="CG2185" s="419"/>
      <c r="CH2185" s="419"/>
    </row>
    <row r="2186" spans="3:86" ht="21" thickBot="1">
      <c r="C2186" s="425"/>
      <c r="P2186" s="431"/>
      <c r="R2186" s="419"/>
      <c r="S2186" s="446"/>
      <c r="T2186" s="419"/>
      <c r="V2186" s="196"/>
      <c r="W2186" s="419"/>
      <c r="X2186" s="419"/>
      <c r="Z2186" s="419"/>
      <c r="AA2186" s="419"/>
      <c r="AB2186" s="419"/>
      <c r="AD2186" s="419"/>
      <c r="AE2186" s="419"/>
      <c r="AF2186" s="419"/>
      <c r="AH2186" s="419"/>
      <c r="AI2186" s="419"/>
      <c r="AJ2186" s="419"/>
      <c r="AL2186" s="419"/>
      <c r="AM2186" s="419"/>
      <c r="AN2186" s="403"/>
      <c r="AO2186" s="419"/>
      <c r="AP2186" s="419"/>
      <c r="AQ2186" s="419"/>
      <c r="AR2186" s="419"/>
      <c r="AS2186" s="419"/>
      <c r="AT2186" s="419"/>
      <c r="AU2186" s="419"/>
      <c r="AV2186" s="419"/>
      <c r="AX2186" s="419"/>
      <c r="AY2186" s="419"/>
      <c r="AZ2186" s="419"/>
      <c r="BB2186" s="419"/>
      <c r="BC2186" s="419"/>
      <c r="BD2186" s="419"/>
      <c r="BF2186" s="419"/>
      <c r="BG2186" s="419"/>
      <c r="BH2186" s="419"/>
      <c r="BJ2186" s="419"/>
      <c r="BK2186" s="419"/>
      <c r="BL2186" s="419"/>
      <c r="BN2186" s="419"/>
      <c r="BO2186" s="419"/>
      <c r="BP2186" s="419"/>
      <c r="BR2186" s="419"/>
      <c r="BS2186" s="419"/>
      <c r="BT2186" s="419"/>
      <c r="BV2186" s="419"/>
      <c r="BW2186" s="419"/>
      <c r="BX2186" s="397"/>
      <c r="BZ2186" s="449"/>
      <c r="CB2186" s="419"/>
      <c r="CC2186" s="419"/>
      <c r="CD2186" s="419"/>
      <c r="CF2186" s="419"/>
      <c r="CG2186" s="419"/>
      <c r="CH2186" s="419"/>
    </row>
    <row r="2187" spans="3:86" ht="21" thickBot="1">
      <c r="C2187" s="425"/>
      <c r="P2187" s="431"/>
      <c r="R2187" s="419"/>
      <c r="S2187" s="446"/>
      <c r="T2187" s="419"/>
      <c r="V2187" s="196"/>
      <c r="W2187" s="419"/>
      <c r="X2187" s="419"/>
      <c r="Z2187" s="419"/>
      <c r="AA2187" s="419"/>
      <c r="AB2187" s="419"/>
      <c r="AD2187" s="419"/>
      <c r="AE2187" s="419"/>
      <c r="AF2187" s="419"/>
      <c r="AH2187" s="419"/>
      <c r="AI2187" s="419"/>
      <c r="AJ2187" s="419"/>
      <c r="AL2187" s="419"/>
      <c r="AM2187" s="419"/>
      <c r="AN2187" s="403"/>
      <c r="AO2187" s="419"/>
      <c r="AP2187" s="419"/>
      <c r="AQ2187" s="419"/>
      <c r="AR2187" s="419"/>
      <c r="AS2187" s="419"/>
      <c r="AT2187" s="419"/>
      <c r="AU2187" s="419"/>
      <c r="AV2187" s="419"/>
      <c r="AX2187" s="419"/>
      <c r="AY2187" s="419"/>
      <c r="AZ2187" s="419"/>
      <c r="BB2187" s="419"/>
      <c r="BC2187" s="419"/>
      <c r="BD2187" s="419"/>
      <c r="BF2187" s="419"/>
      <c r="BG2187" s="419"/>
      <c r="BH2187" s="419"/>
      <c r="BJ2187" s="419"/>
      <c r="BK2187" s="419"/>
      <c r="BL2187" s="419"/>
      <c r="BN2187" s="419"/>
      <c r="BO2187" s="419"/>
      <c r="BP2187" s="419"/>
      <c r="BR2187" s="419"/>
      <c r="BS2187" s="419"/>
      <c r="BT2187" s="419"/>
      <c r="BV2187" s="419"/>
      <c r="BW2187" s="419"/>
      <c r="BX2187" s="397"/>
      <c r="BZ2187" s="449"/>
      <c r="CB2187" s="419"/>
      <c r="CC2187" s="419"/>
      <c r="CD2187" s="419"/>
      <c r="CF2187" s="419"/>
      <c r="CG2187" s="419"/>
      <c r="CH2187" s="419"/>
    </row>
    <row r="2188" spans="3:86" ht="21" thickBot="1">
      <c r="C2188" s="425"/>
      <c r="P2188" s="431"/>
      <c r="R2188" s="419"/>
      <c r="S2188" s="446"/>
      <c r="T2188" s="419"/>
      <c r="V2188" s="196"/>
      <c r="W2188" s="419"/>
      <c r="X2188" s="419"/>
      <c r="Z2188" s="419"/>
      <c r="AA2188" s="419"/>
      <c r="AB2188" s="419"/>
      <c r="AD2188" s="419"/>
      <c r="AE2188" s="419"/>
      <c r="AF2188" s="419"/>
      <c r="AH2188" s="419"/>
      <c r="AI2188" s="419"/>
      <c r="AJ2188" s="419"/>
      <c r="AL2188" s="419"/>
      <c r="AM2188" s="419"/>
      <c r="AN2188" s="403"/>
      <c r="AO2188" s="419"/>
      <c r="AP2188" s="419"/>
      <c r="AQ2188" s="419"/>
      <c r="AR2188" s="419"/>
      <c r="AS2188" s="419"/>
      <c r="AT2188" s="419"/>
      <c r="AU2188" s="419"/>
      <c r="AV2188" s="419"/>
      <c r="AX2188" s="419"/>
      <c r="AY2188" s="419"/>
      <c r="AZ2188" s="419"/>
      <c r="BB2188" s="419"/>
      <c r="BC2188" s="419"/>
      <c r="BD2188" s="419"/>
      <c r="BF2188" s="419"/>
      <c r="BG2188" s="419"/>
      <c r="BH2188" s="419"/>
      <c r="BJ2188" s="419"/>
      <c r="BK2188" s="419"/>
      <c r="BL2188" s="419"/>
      <c r="BN2188" s="419"/>
      <c r="BO2188" s="419"/>
      <c r="BP2188" s="419"/>
      <c r="BR2188" s="419"/>
      <c r="BS2188" s="419"/>
      <c r="BT2188" s="419"/>
      <c r="BV2188" s="419"/>
      <c r="BW2188" s="419"/>
      <c r="BX2188" s="397"/>
      <c r="BZ2188" s="449"/>
      <c r="CB2188" s="419"/>
      <c r="CC2188" s="419"/>
      <c r="CD2188" s="419"/>
      <c r="CF2188" s="419"/>
      <c r="CG2188" s="419"/>
      <c r="CH2188" s="419"/>
    </row>
    <row r="2189" spans="3:86" ht="21" thickBot="1">
      <c r="C2189" s="425"/>
      <c r="P2189" s="431"/>
      <c r="R2189" s="419"/>
      <c r="S2189" s="446"/>
      <c r="T2189" s="419"/>
      <c r="V2189" s="196"/>
      <c r="W2189" s="419"/>
      <c r="X2189" s="419"/>
      <c r="Z2189" s="419"/>
      <c r="AA2189" s="419"/>
      <c r="AB2189" s="419"/>
      <c r="AD2189" s="419"/>
      <c r="AE2189" s="419"/>
      <c r="AF2189" s="419"/>
      <c r="AH2189" s="419"/>
      <c r="AI2189" s="419"/>
      <c r="AJ2189" s="419"/>
      <c r="AL2189" s="419"/>
      <c r="AM2189" s="419"/>
      <c r="AN2189" s="403"/>
      <c r="AO2189" s="419"/>
      <c r="AP2189" s="419"/>
      <c r="AQ2189" s="419"/>
      <c r="AR2189" s="419"/>
      <c r="AS2189" s="419"/>
      <c r="AT2189" s="419"/>
      <c r="AU2189" s="419"/>
      <c r="AV2189" s="419"/>
      <c r="AX2189" s="419"/>
      <c r="AY2189" s="419"/>
      <c r="AZ2189" s="419"/>
      <c r="BB2189" s="419"/>
      <c r="BC2189" s="419"/>
      <c r="BD2189" s="419"/>
      <c r="BF2189" s="419"/>
      <c r="BG2189" s="419"/>
      <c r="BH2189" s="419"/>
      <c r="BJ2189" s="419"/>
      <c r="BK2189" s="419"/>
      <c r="BL2189" s="419"/>
      <c r="BN2189" s="419"/>
      <c r="BO2189" s="419"/>
      <c r="BP2189" s="419"/>
      <c r="BR2189" s="419"/>
      <c r="BS2189" s="419"/>
      <c r="BT2189" s="419"/>
      <c r="BV2189" s="419"/>
      <c r="BW2189" s="419"/>
      <c r="BX2189" s="397"/>
      <c r="BZ2189" s="449"/>
      <c r="CB2189" s="419"/>
      <c r="CC2189" s="419"/>
      <c r="CD2189" s="419"/>
      <c r="CF2189" s="419"/>
      <c r="CG2189" s="419"/>
      <c r="CH2189" s="419"/>
    </row>
    <row r="2190" spans="3:86" ht="21" thickBot="1">
      <c r="C2190" s="425"/>
      <c r="P2190" s="431"/>
      <c r="R2190" s="419"/>
      <c r="S2190" s="446"/>
      <c r="T2190" s="419"/>
      <c r="V2190" s="196"/>
      <c r="W2190" s="419"/>
      <c r="X2190" s="419"/>
      <c r="Z2190" s="419"/>
      <c r="AA2190" s="419"/>
      <c r="AB2190" s="419"/>
      <c r="AD2190" s="419"/>
      <c r="AE2190" s="419"/>
      <c r="AF2190" s="419"/>
      <c r="AH2190" s="419"/>
      <c r="AI2190" s="419"/>
      <c r="AJ2190" s="419"/>
      <c r="AL2190" s="419"/>
      <c r="AM2190" s="419"/>
      <c r="AN2190" s="403"/>
      <c r="AO2190" s="419"/>
      <c r="AP2190" s="419"/>
      <c r="AQ2190" s="419"/>
      <c r="AR2190" s="419"/>
      <c r="AS2190" s="419"/>
      <c r="AT2190" s="419"/>
      <c r="AU2190" s="419"/>
      <c r="AV2190" s="419"/>
      <c r="AX2190" s="419"/>
      <c r="AY2190" s="419"/>
      <c r="AZ2190" s="419"/>
      <c r="BB2190" s="419"/>
      <c r="BC2190" s="419"/>
      <c r="BD2190" s="419"/>
      <c r="BF2190" s="419"/>
      <c r="BG2190" s="419"/>
      <c r="BH2190" s="419"/>
      <c r="BJ2190" s="419"/>
      <c r="BK2190" s="419"/>
      <c r="BL2190" s="419"/>
      <c r="BN2190" s="419"/>
      <c r="BO2190" s="419"/>
      <c r="BP2190" s="419"/>
      <c r="BR2190" s="419"/>
      <c r="BS2190" s="419"/>
      <c r="BT2190" s="419"/>
      <c r="BV2190" s="419"/>
      <c r="BW2190" s="419"/>
      <c r="BX2190" s="397"/>
      <c r="BZ2190" s="449"/>
      <c r="CB2190" s="419"/>
      <c r="CC2190" s="419"/>
      <c r="CD2190" s="419"/>
      <c r="CF2190" s="419"/>
      <c r="CG2190" s="419"/>
      <c r="CH2190" s="419"/>
    </row>
    <row r="2191" spans="3:86" ht="21" thickBot="1">
      <c r="C2191" s="425"/>
      <c r="P2191" s="431"/>
      <c r="R2191" s="419"/>
      <c r="S2191" s="446"/>
      <c r="T2191" s="419"/>
      <c r="V2191" s="196"/>
      <c r="W2191" s="419"/>
      <c r="X2191" s="419"/>
      <c r="Z2191" s="419"/>
      <c r="AA2191" s="419"/>
      <c r="AB2191" s="419"/>
      <c r="AD2191" s="419"/>
      <c r="AE2191" s="419"/>
      <c r="AF2191" s="419"/>
      <c r="AH2191" s="419"/>
      <c r="AI2191" s="419"/>
      <c r="AJ2191" s="419"/>
      <c r="AL2191" s="419"/>
      <c r="AM2191" s="419"/>
      <c r="AN2191" s="403"/>
      <c r="AO2191" s="419"/>
      <c r="AP2191" s="419"/>
      <c r="AQ2191" s="419"/>
      <c r="AR2191" s="419"/>
      <c r="AS2191" s="419"/>
      <c r="AT2191" s="419"/>
      <c r="AU2191" s="419"/>
      <c r="AV2191" s="419"/>
      <c r="AX2191" s="419"/>
      <c r="AY2191" s="419"/>
      <c r="AZ2191" s="419"/>
      <c r="BB2191" s="419"/>
      <c r="BC2191" s="419"/>
      <c r="BD2191" s="419"/>
      <c r="BF2191" s="419"/>
      <c r="BG2191" s="419"/>
      <c r="BH2191" s="419"/>
      <c r="BJ2191" s="419"/>
      <c r="BK2191" s="419"/>
      <c r="BL2191" s="419"/>
      <c r="BN2191" s="419"/>
      <c r="BO2191" s="419"/>
      <c r="BP2191" s="419"/>
      <c r="BR2191" s="419"/>
      <c r="BS2191" s="419"/>
      <c r="BT2191" s="419"/>
      <c r="BV2191" s="419"/>
      <c r="BW2191" s="419"/>
      <c r="BX2191" s="397"/>
      <c r="BZ2191" s="449"/>
      <c r="CB2191" s="419"/>
      <c r="CC2191" s="419"/>
      <c r="CD2191" s="419"/>
      <c r="CF2191" s="419"/>
      <c r="CG2191" s="419"/>
      <c r="CH2191" s="419"/>
    </row>
    <row r="2192" spans="3:86" ht="21" thickBot="1">
      <c r="C2192" s="425"/>
      <c r="P2192" s="431"/>
      <c r="R2192" s="419"/>
      <c r="S2192" s="446"/>
      <c r="T2192" s="419"/>
      <c r="V2192" s="196"/>
      <c r="W2192" s="419"/>
      <c r="X2192" s="419"/>
      <c r="Z2192" s="419"/>
      <c r="AA2192" s="419"/>
      <c r="AB2192" s="419"/>
      <c r="AD2192" s="419"/>
      <c r="AE2192" s="419"/>
      <c r="AF2192" s="419"/>
      <c r="AH2192" s="419"/>
      <c r="AI2192" s="419"/>
      <c r="AJ2192" s="419"/>
      <c r="AL2192" s="419"/>
      <c r="AM2192" s="419"/>
      <c r="AN2192" s="403"/>
      <c r="AO2192" s="419"/>
      <c r="AP2192" s="419"/>
      <c r="AQ2192" s="419"/>
      <c r="AR2192" s="419"/>
      <c r="AS2192" s="419"/>
      <c r="AT2192" s="419"/>
      <c r="AU2192" s="419"/>
      <c r="AV2192" s="419"/>
      <c r="AX2192" s="419"/>
      <c r="AY2192" s="419"/>
      <c r="AZ2192" s="419"/>
      <c r="BB2192" s="419"/>
      <c r="BC2192" s="419"/>
      <c r="BD2192" s="419"/>
      <c r="BF2192" s="419"/>
      <c r="BG2192" s="419"/>
      <c r="BH2192" s="419"/>
      <c r="BJ2192" s="419"/>
      <c r="BK2192" s="419"/>
      <c r="BL2192" s="419"/>
      <c r="BN2192" s="419"/>
      <c r="BO2192" s="419"/>
      <c r="BP2192" s="419"/>
      <c r="BR2192" s="419"/>
      <c r="BS2192" s="419"/>
      <c r="BT2192" s="419"/>
      <c r="BV2192" s="419"/>
      <c r="BW2192" s="419"/>
      <c r="BX2192" s="397"/>
      <c r="BZ2192" s="449"/>
      <c r="CB2192" s="419"/>
      <c r="CC2192" s="419"/>
      <c r="CD2192" s="419"/>
      <c r="CF2192" s="419"/>
      <c r="CG2192" s="419"/>
      <c r="CH2192" s="419"/>
    </row>
    <row r="2193" spans="3:86" ht="21" thickBot="1">
      <c r="C2193" s="425"/>
      <c r="P2193" s="431"/>
      <c r="R2193" s="419"/>
      <c r="S2193" s="446"/>
      <c r="T2193" s="419"/>
      <c r="V2193" s="196"/>
      <c r="W2193" s="419"/>
      <c r="X2193" s="419"/>
      <c r="Z2193" s="419"/>
      <c r="AA2193" s="419"/>
      <c r="AB2193" s="419"/>
      <c r="AD2193" s="419"/>
      <c r="AE2193" s="419"/>
      <c r="AF2193" s="419"/>
      <c r="AH2193" s="419"/>
      <c r="AI2193" s="419"/>
      <c r="AJ2193" s="419"/>
      <c r="AL2193" s="419"/>
      <c r="AM2193" s="419"/>
      <c r="AN2193" s="403"/>
      <c r="AO2193" s="419"/>
      <c r="AP2193" s="419"/>
      <c r="AQ2193" s="419"/>
      <c r="AR2193" s="419"/>
      <c r="AS2193" s="419"/>
      <c r="AT2193" s="419"/>
      <c r="AU2193" s="419"/>
      <c r="AV2193" s="419"/>
      <c r="AX2193" s="419"/>
      <c r="AY2193" s="419"/>
      <c r="AZ2193" s="419"/>
      <c r="BB2193" s="419"/>
      <c r="BC2193" s="419"/>
      <c r="BD2193" s="419"/>
      <c r="BF2193" s="419"/>
      <c r="BG2193" s="419"/>
      <c r="BH2193" s="419"/>
      <c r="BJ2193" s="419"/>
      <c r="BK2193" s="419"/>
      <c r="BL2193" s="419"/>
      <c r="BN2193" s="419"/>
      <c r="BO2193" s="419"/>
      <c r="BP2193" s="419"/>
      <c r="BR2193" s="419"/>
      <c r="BS2193" s="419"/>
      <c r="BT2193" s="419"/>
      <c r="BV2193" s="419"/>
      <c r="BW2193" s="419"/>
      <c r="BX2193" s="397"/>
      <c r="BZ2193" s="449"/>
      <c r="CB2193" s="419"/>
      <c r="CC2193" s="419"/>
      <c r="CD2193" s="419"/>
      <c r="CF2193" s="419"/>
      <c r="CG2193" s="419"/>
      <c r="CH2193" s="419"/>
    </row>
    <row r="2194" spans="3:86" ht="21" thickBot="1">
      <c r="C2194" s="425"/>
      <c r="P2194" s="431"/>
      <c r="R2194" s="419"/>
      <c r="S2194" s="446"/>
      <c r="T2194" s="419"/>
      <c r="V2194" s="196"/>
      <c r="W2194" s="419"/>
      <c r="X2194" s="419"/>
      <c r="Z2194" s="419"/>
      <c r="AA2194" s="419"/>
      <c r="AB2194" s="419"/>
      <c r="AD2194" s="419"/>
      <c r="AE2194" s="419"/>
      <c r="AF2194" s="419"/>
      <c r="AH2194" s="419"/>
      <c r="AI2194" s="419"/>
      <c r="AJ2194" s="419"/>
      <c r="AL2194" s="419"/>
      <c r="AM2194" s="419"/>
      <c r="AN2194" s="403"/>
      <c r="AO2194" s="419"/>
      <c r="AP2194" s="419"/>
      <c r="AQ2194" s="419"/>
      <c r="AR2194" s="419"/>
      <c r="AS2194" s="419"/>
      <c r="AT2194" s="419"/>
      <c r="AU2194" s="419"/>
      <c r="AV2194" s="419"/>
      <c r="AX2194" s="419"/>
      <c r="AY2194" s="419"/>
      <c r="AZ2194" s="419"/>
      <c r="BB2194" s="419"/>
      <c r="BC2194" s="419"/>
      <c r="BD2194" s="419"/>
      <c r="BF2194" s="419"/>
      <c r="BG2194" s="419"/>
      <c r="BH2194" s="419"/>
      <c r="BJ2194" s="419"/>
      <c r="BK2194" s="419"/>
      <c r="BL2194" s="419"/>
      <c r="BN2194" s="419"/>
      <c r="BO2194" s="419"/>
      <c r="BP2194" s="419"/>
      <c r="BR2194" s="419"/>
      <c r="BS2194" s="419"/>
      <c r="BT2194" s="419"/>
      <c r="BV2194" s="419"/>
      <c r="BW2194" s="419"/>
      <c r="BX2194" s="397"/>
      <c r="BZ2194" s="449"/>
      <c r="CB2194" s="419"/>
      <c r="CC2194" s="419"/>
      <c r="CD2194" s="419"/>
      <c r="CF2194" s="419"/>
      <c r="CG2194" s="419"/>
      <c r="CH2194" s="419"/>
    </row>
    <row r="2195" spans="3:86" ht="21" thickBot="1">
      <c r="C2195" s="425"/>
      <c r="P2195" s="431"/>
      <c r="R2195" s="419"/>
      <c r="S2195" s="446"/>
      <c r="T2195" s="419"/>
      <c r="V2195" s="196"/>
      <c r="W2195" s="419"/>
      <c r="X2195" s="419"/>
      <c r="Z2195" s="419"/>
      <c r="AA2195" s="419"/>
      <c r="AB2195" s="419"/>
      <c r="AD2195" s="419"/>
      <c r="AE2195" s="419"/>
      <c r="AF2195" s="419"/>
      <c r="AH2195" s="419"/>
      <c r="AI2195" s="419"/>
      <c r="AJ2195" s="419"/>
      <c r="AL2195" s="419"/>
      <c r="AM2195" s="419"/>
      <c r="AN2195" s="403"/>
      <c r="AO2195" s="419"/>
      <c r="AP2195" s="419"/>
      <c r="AQ2195" s="419"/>
      <c r="AR2195" s="419"/>
      <c r="AS2195" s="419"/>
      <c r="AT2195" s="419"/>
      <c r="AU2195" s="419"/>
      <c r="AV2195" s="419"/>
      <c r="AX2195" s="419"/>
      <c r="AY2195" s="419"/>
      <c r="AZ2195" s="419"/>
      <c r="BB2195" s="419"/>
      <c r="BC2195" s="419"/>
      <c r="BD2195" s="419"/>
      <c r="BF2195" s="419"/>
      <c r="BG2195" s="419"/>
      <c r="BH2195" s="419"/>
      <c r="BJ2195" s="419"/>
      <c r="BK2195" s="419"/>
      <c r="BL2195" s="419"/>
      <c r="BN2195" s="419"/>
      <c r="BO2195" s="419"/>
      <c r="BP2195" s="419"/>
      <c r="BR2195" s="419"/>
      <c r="BS2195" s="419"/>
      <c r="BT2195" s="419"/>
      <c r="BV2195" s="419"/>
      <c r="BW2195" s="419"/>
      <c r="BX2195" s="397"/>
      <c r="BZ2195" s="449"/>
      <c r="CB2195" s="419"/>
      <c r="CC2195" s="419"/>
      <c r="CD2195" s="419"/>
      <c r="CF2195" s="419"/>
      <c r="CG2195" s="419"/>
      <c r="CH2195" s="419"/>
    </row>
    <row r="2196" spans="3:86" ht="21" thickBot="1">
      <c r="C2196" s="425"/>
      <c r="P2196" s="431"/>
      <c r="R2196" s="419"/>
      <c r="S2196" s="446"/>
      <c r="T2196" s="419"/>
      <c r="V2196" s="196"/>
      <c r="W2196" s="419"/>
      <c r="X2196" s="419"/>
      <c r="Z2196" s="419"/>
      <c r="AA2196" s="419"/>
      <c r="AB2196" s="419"/>
      <c r="AD2196" s="419"/>
      <c r="AE2196" s="419"/>
      <c r="AF2196" s="419"/>
      <c r="AH2196" s="419"/>
      <c r="AI2196" s="419"/>
      <c r="AJ2196" s="419"/>
      <c r="AL2196" s="419"/>
      <c r="AM2196" s="419"/>
      <c r="AN2196" s="403"/>
      <c r="AO2196" s="419"/>
      <c r="AP2196" s="419"/>
      <c r="AQ2196" s="419"/>
      <c r="AR2196" s="419"/>
      <c r="AS2196" s="419"/>
      <c r="AT2196" s="419"/>
      <c r="AU2196" s="419"/>
      <c r="AV2196" s="419"/>
      <c r="AX2196" s="419"/>
      <c r="AY2196" s="419"/>
      <c r="AZ2196" s="419"/>
      <c r="BB2196" s="419"/>
      <c r="BC2196" s="419"/>
      <c r="BD2196" s="419"/>
      <c r="BF2196" s="419"/>
      <c r="BG2196" s="419"/>
      <c r="BH2196" s="419"/>
      <c r="BJ2196" s="419"/>
      <c r="BK2196" s="419"/>
      <c r="BL2196" s="419"/>
      <c r="BN2196" s="419"/>
      <c r="BO2196" s="419"/>
      <c r="BP2196" s="419"/>
      <c r="BR2196" s="419"/>
      <c r="BS2196" s="419"/>
      <c r="BT2196" s="419"/>
      <c r="BV2196" s="419"/>
      <c r="BW2196" s="419"/>
      <c r="BX2196" s="397"/>
      <c r="BZ2196" s="449"/>
      <c r="CB2196" s="419"/>
      <c r="CC2196" s="419"/>
      <c r="CD2196" s="419"/>
      <c r="CF2196" s="419"/>
      <c r="CG2196" s="419"/>
      <c r="CH2196" s="419"/>
    </row>
    <row r="2197" spans="3:86" ht="21" thickBot="1">
      <c r="C2197" s="425"/>
      <c r="P2197" s="431"/>
      <c r="R2197" s="419"/>
      <c r="S2197" s="446"/>
      <c r="T2197" s="419"/>
      <c r="V2197" s="196"/>
      <c r="W2197" s="419"/>
      <c r="X2197" s="419"/>
      <c r="Z2197" s="419"/>
      <c r="AA2197" s="419"/>
      <c r="AB2197" s="419"/>
      <c r="AD2197" s="419"/>
      <c r="AE2197" s="419"/>
      <c r="AF2197" s="419"/>
      <c r="AH2197" s="419"/>
      <c r="AI2197" s="419"/>
      <c r="AJ2197" s="419"/>
      <c r="AL2197" s="419"/>
      <c r="AM2197" s="419"/>
      <c r="AN2197" s="403"/>
      <c r="AO2197" s="419"/>
      <c r="AP2197" s="419"/>
      <c r="AQ2197" s="419"/>
      <c r="AR2197" s="419"/>
      <c r="AS2197" s="419"/>
      <c r="AT2197" s="419"/>
      <c r="AU2197" s="419"/>
      <c r="AV2197" s="419"/>
      <c r="AX2197" s="419"/>
      <c r="AY2197" s="419"/>
      <c r="AZ2197" s="419"/>
      <c r="BB2197" s="419"/>
      <c r="BC2197" s="419"/>
      <c r="BD2197" s="419"/>
      <c r="BF2197" s="419"/>
      <c r="BG2197" s="419"/>
      <c r="BH2197" s="419"/>
      <c r="BJ2197" s="419"/>
      <c r="BK2197" s="419"/>
      <c r="BL2197" s="419"/>
      <c r="BN2197" s="419"/>
      <c r="BO2197" s="419"/>
      <c r="BP2197" s="419"/>
      <c r="BR2197" s="419"/>
      <c r="BS2197" s="419"/>
      <c r="BT2197" s="419"/>
      <c r="BV2197" s="419"/>
      <c r="BW2197" s="419"/>
      <c r="BX2197" s="397"/>
      <c r="BZ2197" s="449"/>
      <c r="CB2197" s="419"/>
      <c r="CC2197" s="419"/>
      <c r="CD2197" s="419"/>
      <c r="CF2197" s="419"/>
      <c r="CG2197" s="419"/>
      <c r="CH2197" s="419"/>
    </row>
    <row r="2198" spans="3:86" ht="21" thickBot="1">
      <c r="C2198" s="425"/>
      <c r="P2198" s="431"/>
      <c r="R2198" s="419"/>
      <c r="S2198" s="446"/>
      <c r="T2198" s="419"/>
      <c r="V2198" s="196"/>
      <c r="W2198" s="419"/>
      <c r="X2198" s="419"/>
      <c r="Z2198" s="419"/>
      <c r="AA2198" s="419"/>
      <c r="AB2198" s="419"/>
      <c r="AD2198" s="419"/>
      <c r="AE2198" s="419"/>
      <c r="AF2198" s="419"/>
      <c r="AH2198" s="419"/>
      <c r="AI2198" s="419"/>
      <c r="AJ2198" s="419"/>
      <c r="AL2198" s="419"/>
      <c r="AM2198" s="419"/>
      <c r="AN2198" s="403"/>
      <c r="AO2198" s="419"/>
      <c r="AP2198" s="419"/>
      <c r="AQ2198" s="419"/>
      <c r="AR2198" s="419"/>
      <c r="AS2198" s="419"/>
      <c r="AT2198" s="419"/>
      <c r="AU2198" s="419"/>
      <c r="AV2198" s="419"/>
      <c r="AX2198" s="419"/>
      <c r="AY2198" s="419"/>
      <c r="AZ2198" s="419"/>
      <c r="BB2198" s="419"/>
      <c r="BC2198" s="419"/>
      <c r="BD2198" s="419"/>
      <c r="BF2198" s="419"/>
      <c r="BG2198" s="419"/>
      <c r="BH2198" s="419"/>
      <c r="BJ2198" s="419"/>
      <c r="BK2198" s="419"/>
      <c r="BL2198" s="419"/>
      <c r="BN2198" s="419"/>
      <c r="BO2198" s="419"/>
      <c r="BP2198" s="419"/>
      <c r="BR2198" s="419"/>
      <c r="BS2198" s="419"/>
      <c r="BT2198" s="419"/>
      <c r="BV2198" s="419"/>
      <c r="BW2198" s="419"/>
      <c r="BX2198" s="397"/>
      <c r="BZ2198" s="449"/>
      <c r="CB2198" s="419"/>
      <c r="CC2198" s="419"/>
      <c r="CD2198" s="419"/>
      <c r="CF2198" s="419"/>
      <c r="CG2198" s="419"/>
      <c r="CH2198" s="419"/>
    </row>
    <row r="2199" spans="3:86" ht="21" thickBot="1">
      <c r="C2199" s="425"/>
      <c r="P2199" s="431"/>
      <c r="R2199" s="419"/>
      <c r="S2199" s="446"/>
      <c r="T2199" s="419"/>
      <c r="V2199" s="196"/>
      <c r="W2199" s="419"/>
      <c r="X2199" s="419"/>
      <c r="Z2199" s="419"/>
      <c r="AA2199" s="419"/>
      <c r="AB2199" s="419"/>
      <c r="AD2199" s="419"/>
      <c r="AE2199" s="419"/>
      <c r="AF2199" s="419"/>
      <c r="AH2199" s="419"/>
      <c r="AI2199" s="419"/>
      <c r="AJ2199" s="419"/>
      <c r="AL2199" s="419"/>
      <c r="AM2199" s="419"/>
      <c r="AN2199" s="403"/>
      <c r="AO2199" s="419"/>
      <c r="AP2199" s="419"/>
      <c r="AQ2199" s="419"/>
      <c r="AR2199" s="419"/>
      <c r="AS2199" s="419"/>
      <c r="AT2199" s="419"/>
      <c r="AU2199" s="419"/>
      <c r="AV2199" s="419"/>
      <c r="AX2199" s="419"/>
      <c r="AY2199" s="419"/>
      <c r="AZ2199" s="419"/>
      <c r="BB2199" s="419"/>
      <c r="BC2199" s="419"/>
      <c r="BD2199" s="419"/>
      <c r="BF2199" s="419"/>
      <c r="BG2199" s="419"/>
      <c r="BH2199" s="419"/>
      <c r="BJ2199" s="419"/>
      <c r="BK2199" s="419"/>
      <c r="BL2199" s="419"/>
      <c r="BN2199" s="419"/>
      <c r="BO2199" s="419"/>
      <c r="BP2199" s="419"/>
      <c r="BR2199" s="419"/>
      <c r="BS2199" s="419"/>
      <c r="BT2199" s="419"/>
      <c r="BV2199" s="419"/>
      <c r="BW2199" s="419"/>
      <c r="BX2199" s="397"/>
      <c r="BZ2199" s="449"/>
      <c r="CB2199" s="419"/>
      <c r="CC2199" s="419"/>
      <c r="CD2199" s="419"/>
      <c r="CF2199" s="419"/>
      <c r="CG2199" s="419"/>
      <c r="CH2199" s="419"/>
    </row>
    <row r="2200" spans="3:86" ht="21" thickBot="1">
      <c r="C2200" s="425"/>
      <c r="P2200" s="431"/>
      <c r="R2200" s="419"/>
      <c r="S2200" s="446"/>
      <c r="T2200" s="419"/>
      <c r="V2200" s="196"/>
      <c r="W2200" s="419"/>
      <c r="X2200" s="419"/>
      <c r="Z2200" s="419"/>
      <c r="AA2200" s="419"/>
      <c r="AB2200" s="419"/>
      <c r="AD2200" s="419"/>
      <c r="AE2200" s="419"/>
      <c r="AF2200" s="419"/>
      <c r="AH2200" s="419"/>
      <c r="AI2200" s="419"/>
      <c r="AJ2200" s="419"/>
      <c r="AL2200" s="419"/>
      <c r="AM2200" s="419"/>
      <c r="AN2200" s="403"/>
      <c r="AO2200" s="419"/>
      <c r="AP2200" s="419"/>
      <c r="AQ2200" s="419"/>
      <c r="AR2200" s="419"/>
      <c r="AS2200" s="419"/>
      <c r="AT2200" s="419"/>
      <c r="AU2200" s="419"/>
      <c r="AV2200" s="419"/>
      <c r="AX2200" s="419"/>
      <c r="AY2200" s="419"/>
      <c r="AZ2200" s="419"/>
      <c r="BB2200" s="419"/>
      <c r="BC2200" s="419"/>
      <c r="BD2200" s="419"/>
      <c r="BF2200" s="419"/>
      <c r="BG2200" s="419"/>
      <c r="BH2200" s="419"/>
      <c r="BJ2200" s="419"/>
      <c r="BK2200" s="419"/>
      <c r="BL2200" s="419"/>
      <c r="BN2200" s="419"/>
      <c r="BO2200" s="419"/>
      <c r="BP2200" s="419"/>
      <c r="BR2200" s="419"/>
      <c r="BS2200" s="419"/>
      <c r="BT2200" s="419"/>
      <c r="BV2200" s="419"/>
      <c r="BW2200" s="419"/>
      <c r="BX2200" s="397"/>
      <c r="BZ2200" s="449"/>
      <c r="CB2200" s="419"/>
      <c r="CC2200" s="419"/>
      <c r="CD2200" s="419"/>
      <c r="CF2200" s="419"/>
      <c r="CG2200" s="419"/>
      <c r="CH2200" s="419"/>
    </row>
    <row r="2201" spans="3:86" ht="21" thickBot="1">
      <c r="C2201" s="425"/>
      <c r="P2201" s="431"/>
      <c r="R2201" s="419"/>
      <c r="S2201" s="446"/>
      <c r="T2201" s="419"/>
      <c r="V2201" s="196"/>
      <c r="W2201" s="419"/>
      <c r="X2201" s="419"/>
      <c r="Z2201" s="419"/>
      <c r="AA2201" s="419"/>
      <c r="AB2201" s="419"/>
      <c r="AD2201" s="419"/>
      <c r="AE2201" s="419"/>
      <c r="AF2201" s="419"/>
      <c r="AH2201" s="419"/>
      <c r="AI2201" s="419"/>
      <c r="AJ2201" s="419"/>
      <c r="AL2201" s="419"/>
      <c r="AM2201" s="419"/>
      <c r="AN2201" s="403"/>
      <c r="AO2201" s="419"/>
      <c r="AP2201" s="419"/>
      <c r="AQ2201" s="419"/>
      <c r="AR2201" s="419"/>
      <c r="AS2201" s="419"/>
      <c r="AT2201" s="419"/>
      <c r="AU2201" s="419"/>
      <c r="AV2201" s="419"/>
      <c r="AX2201" s="419"/>
      <c r="AY2201" s="419"/>
      <c r="AZ2201" s="419"/>
      <c r="BB2201" s="419"/>
      <c r="BC2201" s="419"/>
      <c r="BD2201" s="419"/>
      <c r="BF2201" s="419"/>
      <c r="BG2201" s="419"/>
      <c r="BH2201" s="419"/>
      <c r="BJ2201" s="419"/>
      <c r="BK2201" s="419"/>
      <c r="BL2201" s="419"/>
      <c r="BN2201" s="419"/>
      <c r="BO2201" s="419"/>
      <c r="BP2201" s="419"/>
      <c r="BR2201" s="419"/>
      <c r="BS2201" s="419"/>
      <c r="BT2201" s="419"/>
      <c r="BV2201" s="419"/>
      <c r="BW2201" s="419"/>
      <c r="BX2201" s="397"/>
      <c r="BZ2201" s="449"/>
      <c r="CB2201" s="419"/>
      <c r="CC2201" s="419"/>
      <c r="CD2201" s="419"/>
      <c r="CF2201" s="419"/>
      <c r="CG2201" s="419"/>
      <c r="CH2201" s="419"/>
    </row>
    <row r="2202" spans="3:86" ht="21" thickBot="1">
      <c r="C2202" s="425"/>
      <c r="P2202" s="431"/>
      <c r="R2202" s="419"/>
      <c r="S2202" s="446"/>
      <c r="T2202" s="419"/>
      <c r="V2202" s="196"/>
      <c r="W2202" s="419"/>
      <c r="X2202" s="419"/>
      <c r="Z2202" s="419"/>
      <c r="AA2202" s="419"/>
      <c r="AB2202" s="419"/>
      <c r="AD2202" s="419"/>
      <c r="AE2202" s="419"/>
      <c r="AF2202" s="419"/>
      <c r="AH2202" s="419"/>
      <c r="AI2202" s="419"/>
      <c r="AJ2202" s="419"/>
      <c r="AL2202" s="419"/>
      <c r="AM2202" s="419"/>
      <c r="AN2202" s="403"/>
      <c r="AO2202" s="419"/>
      <c r="AP2202" s="419"/>
      <c r="AQ2202" s="419"/>
      <c r="AR2202" s="419"/>
      <c r="AS2202" s="419"/>
      <c r="AT2202" s="419"/>
      <c r="AU2202" s="419"/>
      <c r="AV2202" s="419"/>
      <c r="AX2202" s="419"/>
      <c r="AY2202" s="419"/>
      <c r="AZ2202" s="419"/>
      <c r="BB2202" s="419"/>
      <c r="BC2202" s="419"/>
      <c r="BD2202" s="419"/>
      <c r="BF2202" s="419"/>
      <c r="BG2202" s="419"/>
      <c r="BH2202" s="419"/>
      <c r="BJ2202" s="419"/>
      <c r="BK2202" s="419"/>
      <c r="BL2202" s="419"/>
      <c r="BN2202" s="419"/>
      <c r="BO2202" s="419"/>
      <c r="BP2202" s="419"/>
      <c r="BR2202" s="419"/>
      <c r="BS2202" s="419"/>
      <c r="BT2202" s="419"/>
      <c r="BV2202" s="419"/>
      <c r="BW2202" s="419"/>
      <c r="BX2202" s="397"/>
      <c r="BZ2202" s="449"/>
      <c r="CB2202" s="419"/>
      <c r="CC2202" s="419"/>
      <c r="CD2202" s="419"/>
      <c r="CF2202" s="419"/>
      <c r="CG2202" s="419"/>
      <c r="CH2202" s="419"/>
    </row>
    <row r="2203" spans="3:86" ht="21" thickBot="1">
      <c r="C2203" s="425"/>
      <c r="P2203" s="431"/>
      <c r="R2203" s="419"/>
      <c r="S2203" s="446"/>
      <c r="T2203" s="419"/>
      <c r="V2203" s="196"/>
      <c r="W2203" s="419"/>
      <c r="X2203" s="419"/>
      <c r="Z2203" s="419"/>
      <c r="AA2203" s="419"/>
      <c r="AB2203" s="419"/>
      <c r="AD2203" s="419"/>
      <c r="AE2203" s="419"/>
      <c r="AF2203" s="419"/>
      <c r="AH2203" s="419"/>
      <c r="AI2203" s="419"/>
      <c r="AJ2203" s="419"/>
      <c r="AL2203" s="419"/>
      <c r="AM2203" s="419"/>
      <c r="AN2203" s="403"/>
      <c r="AO2203" s="419"/>
      <c r="AP2203" s="419"/>
      <c r="AQ2203" s="419"/>
      <c r="AR2203" s="419"/>
      <c r="AS2203" s="419"/>
      <c r="AT2203" s="419"/>
      <c r="AU2203" s="419"/>
      <c r="AV2203" s="419"/>
      <c r="AX2203" s="419"/>
      <c r="AY2203" s="419"/>
      <c r="AZ2203" s="419"/>
      <c r="BB2203" s="419"/>
      <c r="BC2203" s="419"/>
      <c r="BD2203" s="419"/>
      <c r="BF2203" s="419"/>
      <c r="BG2203" s="419"/>
      <c r="BH2203" s="419"/>
      <c r="BJ2203" s="419"/>
      <c r="BK2203" s="419"/>
      <c r="BL2203" s="419"/>
      <c r="BN2203" s="419"/>
      <c r="BO2203" s="419"/>
      <c r="BP2203" s="419"/>
      <c r="BR2203" s="419"/>
      <c r="BS2203" s="419"/>
      <c r="BT2203" s="419"/>
      <c r="BV2203" s="419"/>
      <c r="BW2203" s="419"/>
      <c r="BX2203" s="397"/>
      <c r="BZ2203" s="449"/>
      <c r="CB2203" s="419"/>
      <c r="CC2203" s="419"/>
      <c r="CD2203" s="419"/>
      <c r="CF2203" s="419"/>
      <c r="CG2203" s="419"/>
      <c r="CH2203" s="419"/>
    </row>
    <row r="2204" spans="3:86" ht="21" thickBot="1">
      <c r="C2204" s="425"/>
      <c r="P2204" s="431"/>
      <c r="R2204" s="419"/>
      <c r="S2204" s="446"/>
      <c r="T2204" s="419"/>
      <c r="V2204" s="196"/>
      <c r="W2204" s="419"/>
      <c r="X2204" s="419"/>
      <c r="Z2204" s="419"/>
      <c r="AA2204" s="419"/>
      <c r="AB2204" s="419"/>
      <c r="AD2204" s="419"/>
      <c r="AE2204" s="419"/>
      <c r="AF2204" s="419"/>
      <c r="AH2204" s="419"/>
      <c r="AI2204" s="419"/>
      <c r="AJ2204" s="419"/>
      <c r="AL2204" s="419"/>
      <c r="AM2204" s="419"/>
      <c r="AN2204" s="403"/>
      <c r="AO2204" s="419"/>
      <c r="AP2204" s="419"/>
      <c r="AQ2204" s="419"/>
      <c r="AR2204" s="419"/>
      <c r="AS2204" s="419"/>
      <c r="AT2204" s="419"/>
      <c r="AU2204" s="419"/>
      <c r="AV2204" s="419"/>
      <c r="AX2204" s="419"/>
      <c r="AY2204" s="419"/>
      <c r="AZ2204" s="419"/>
      <c r="BB2204" s="419"/>
      <c r="BC2204" s="419"/>
      <c r="BD2204" s="419"/>
      <c r="BF2204" s="419"/>
      <c r="BG2204" s="419"/>
      <c r="BH2204" s="419"/>
      <c r="BJ2204" s="419"/>
      <c r="BK2204" s="419"/>
      <c r="BL2204" s="419"/>
      <c r="BN2204" s="419"/>
      <c r="BO2204" s="419"/>
      <c r="BP2204" s="419"/>
      <c r="BR2204" s="419"/>
      <c r="BS2204" s="419"/>
      <c r="BT2204" s="419"/>
      <c r="BV2204" s="419"/>
      <c r="BW2204" s="419"/>
      <c r="BX2204" s="397"/>
      <c r="BZ2204" s="449"/>
      <c r="CB2204" s="419"/>
      <c r="CC2204" s="419"/>
      <c r="CD2204" s="419"/>
      <c r="CF2204" s="419"/>
      <c r="CG2204" s="419"/>
      <c r="CH2204" s="419"/>
    </row>
    <row r="2205" spans="3:86" ht="21" thickBot="1">
      <c r="C2205" s="425"/>
      <c r="P2205" s="431"/>
      <c r="R2205" s="419"/>
      <c r="S2205" s="446"/>
      <c r="T2205" s="419"/>
      <c r="V2205" s="196"/>
      <c r="W2205" s="419"/>
      <c r="X2205" s="419"/>
      <c r="Z2205" s="419"/>
      <c r="AA2205" s="419"/>
      <c r="AB2205" s="419"/>
      <c r="AD2205" s="419"/>
      <c r="AE2205" s="419"/>
      <c r="AF2205" s="419"/>
      <c r="AH2205" s="419"/>
      <c r="AI2205" s="419"/>
      <c r="AJ2205" s="419"/>
      <c r="AL2205" s="419"/>
      <c r="AM2205" s="419"/>
      <c r="AN2205" s="403"/>
      <c r="AO2205" s="419"/>
      <c r="AP2205" s="419"/>
      <c r="AQ2205" s="419"/>
      <c r="AR2205" s="419"/>
      <c r="AS2205" s="419"/>
      <c r="AT2205" s="419"/>
      <c r="AU2205" s="419"/>
      <c r="AV2205" s="419"/>
      <c r="AX2205" s="419"/>
      <c r="AY2205" s="419"/>
      <c r="AZ2205" s="419"/>
      <c r="BB2205" s="419"/>
      <c r="BC2205" s="419"/>
      <c r="BD2205" s="419"/>
      <c r="BF2205" s="419"/>
      <c r="BG2205" s="419"/>
      <c r="BH2205" s="419"/>
      <c r="BJ2205" s="419"/>
      <c r="BK2205" s="419"/>
      <c r="BL2205" s="419"/>
      <c r="BN2205" s="419"/>
      <c r="BO2205" s="419"/>
      <c r="BP2205" s="419"/>
      <c r="BR2205" s="419"/>
      <c r="BS2205" s="419"/>
      <c r="BT2205" s="419"/>
      <c r="BV2205" s="419"/>
      <c r="BW2205" s="419"/>
      <c r="BX2205" s="397"/>
      <c r="BZ2205" s="449"/>
      <c r="CB2205" s="419"/>
      <c r="CC2205" s="419"/>
      <c r="CD2205" s="419"/>
      <c r="CF2205" s="419"/>
      <c r="CG2205" s="419"/>
      <c r="CH2205" s="419"/>
    </row>
    <row r="2206" spans="3:86" ht="21" thickBot="1">
      <c r="C2206" s="425"/>
      <c r="P2206" s="431"/>
      <c r="R2206" s="419"/>
      <c r="S2206" s="446"/>
      <c r="T2206" s="419"/>
      <c r="V2206" s="196"/>
      <c r="W2206" s="419"/>
      <c r="X2206" s="419"/>
      <c r="Z2206" s="419"/>
      <c r="AA2206" s="419"/>
      <c r="AB2206" s="419"/>
      <c r="AD2206" s="419"/>
      <c r="AE2206" s="419"/>
      <c r="AF2206" s="419"/>
      <c r="AH2206" s="419"/>
      <c r="AI2206" s="419"/>
      <c r="AJ2206" s="419"/>
      <c r="AL2206" s="419"/>
      <c r="AM2206" s="419"/>
      <c r="AN2206" s="403"/>
      <c r="AO2206" s="419"/>
      <c r="AP2206" s="419"/>
      <c r="AQ2206" s="419"/>
      <c r="AR2206" s="419"/>
      <c r="AS2206" s="419"/>
      <c r="AT2206" s="419"/>
      <c r="AU2206" s="419"/>
      <c r="AV2206" s="419"/>
      <c r="AX2206" s="419"/>
      <c r="AY2206" s="419"/>
      <c r="AZ2206" s="419"/>
      <c r="BB2206" s="419"/>
      <c r="BC2206" s="419"/>
      <c r="BD2206" s="419"/>
      <c r="BF2206" s="419"/>
      <c r="BG2206" s="419"/>
      <c r="BH2206" s="419"/>
      <c r="BJ2206" s="419"/>
      <c r="BK2206" s="419"/>
      <c r="BL2206" s="419"/>
      <c r="BN2206" s="419"/>
      <c r="BO2206" s="419"/>
      <c r="BP2206" s="419"/>
      <c r="BR2206" s="419"/>
      <c r="BS2206" s="419"/>
      <c r="BT2206" s="419"/>
      <c r="BV2206" s="419"/>
      <c r="BW2206" s="419"/>
      <c r="BX2206" s="397"/>
      <c r="BZ2206" s="449"/>
      <c r="CB2206" s="419"/>
      <c r="CC2206" s="419"/>
      <c r="CD2206" s="419"/>
      <c r="CF2206" s="419"/>
      <c r="CG2206" s="419"/>
      <c r="CH2206" s="419"/>
    </row>
    <row r="2207" spans="3:86" ht="21" thickBot="1">
      <c r="C2207" s="425"/>
      <c r="P2207" s="431"/>
      <c r="R2207" s="419"/>
      <c r="S2207" s="446"/>
      <c r="T2207" s="419"/>
      <c r="V2207" s="196"/>
      <c r="W2207" s="419"/>
      <c r="X2207" s="419"/>
      <c r="Z2207" s="419"/>
      <c r="AA2207" s="419"/>
      <c r="AB2207" s="419"/>
      <c r="AD2207" s="419"/>
      <c r="AE2207" s="419"/>
      <c r="AF2207" s="419"/>
      <c r="AH2207" s="419"/>
      <c r="AI2207" s="419"/>
      <c r="AJ2207" s="419"/>
      <c r="AL2207" s="419"/>
      <c r="AM2207" s="419"/>
      <c r="AN2207" s="403"/>
      <c r="AO2207" s="419"/>
      <c r="AP2207" s="419"/>
      <c r="AQ2207" s="419"/>
      <c r="AR2207" s="419"/>
      <c r="AS2207" s="419"/>
      <c r="AT2207" s="419"/>
      <c r="AU2207" s="419"/>
      <c r="AV2207" s="419"/>
      <c r="AX2207" s="419"/>
      <c r="AY2207" s="419"/>
      <c r="AZ2207" s="419"/>
      <c r="BB2207" s="419"/>
      <c r="BC2207" s="419"/>
      <c r="BD2207" s="419"/>
      <c r="BF2207" s="419"/>
      <c r="BG2207" s="419"/>
      <c r="BH2207" s="419"/>
      <c r="BJ2207" s="419"/>
      <c r="BK2207" s="419"/>
      <c r="BL2207" s="419"/>
      <c r="BN2207" s="419"/>
      <c r="BO2207" s="419"/>
      <c r="BP2207" s="419"/>
      <c r="BR2207" s="419"/>
      <c r="BS2207" s="419"/>
      <c r="BT2207" s="419"/>
      <c r="BV2207" s="419"/>
      <c r="BW2207" s="419"/>
      <c r="BX2207" s="397"/>
      <c r="BZ2207" s="449"/>
      <c r="CB2207" s="419"/>
      <c r="CC2207" s="419"/>
      <c r="CD2207" s="419"/>
      <c r="CF2207" s="419"/>
      <c r="CG2207" s="419"/>
      <c r="CH2207" s="419"/>
    </row>
    <row r="2208" spans="3:86" ht="21" thickBot="1">
      <c r="C2208" s="425"/>
      <c r="P2208" s="431"/>
      <c r="R2208" s="419"/>
      <c r="S2208" s="446"/>
      <c r="T2208" s="419"/>
      <c r="V2208" s="196"/>
      <c r="W2208" s="419"/>
      <c r="X2208" s="419"/>
      <c r="Z2208" s="419"/>
      <c r="AA2208" s="419"/>
      <c r="AB2208" s="419"/>
      <c r="AD2208" s="419"/>
      <c r="AE2208" s="419"/>
      <c r="AF2208" s="419"/>
      <c r="AH2208" s="419"/>
      <c r="AI2208" s="419"/>
      <c r="AJ2208" s="419"/>
      <c r="AL2208" s="419"/>
      <c r="AM2208" s="419"/>
      <c r="AN2208" s="403"/>
      <c r="AO2208" s="419"/>
      <c r="AP2208" s="419"/>
      <c r="AQ2208" s="419"/>
      <c r="AR2208" s="419"/>
      <c r="AS2208" s="419"/>
      <c r="AT2208" s="419"/>
      <c r="AU2208" s="419"/>
      <c r="AV2208" s="419"/>
      <c r="AX2208" s="419"/>
      <c r="AY2208" s="419"/>
      <c r="AZ2208" s="419"/>
      <c r="BB2208" s="419"/>
      <c r="BC2208" s="419"/>
      <c r="BD2208" s="419"/>
      <c r="BF2208" s="419"/>
      <c r="BG2208" s="419"/>
      <c r="BH2208" s="419"/>
      <c r="BJ2208" s="419"/>
      <c r="BK2208" s="419"/>
      <c r="BL2208" s="419"/>
      <c r="BN2208" s="419"/>
      <c r="BO2208" s="419"/>
      <c r="BP2208" s="419"/>
      <c r="BR2208" s="419"/>
      <c r="BS2208" s="419"/>
      <c r="BT2208" s="419"/>
      <c r="BV2208" s="419"/>
      <c r="BW2208" s="419"/>
      <c r="BX2208" s="397"/>
      <c r="BZ2208" s="449"/>
      <c r="CB2208" s="419"/>
      <c r="CC2208" s="419"/>
      <c r="CD2208" s="419"/>
      <c r="CF2208" s="419"/>
      <c r="CG2208" s="419"/>
      <c r="CH2208" s="419"/>
    </row>
    <row r="2209" spans="3:86" ht="21" thickBot="1">
      <c r="C2209" s="425"/>
      <c r="P2209" s="431"/>
      <c r="R2209" s="419"/>
      <c r="S2209" s="446"/>
      <c r="T2209" s="419"/>
      <c r="V2209" s="196"/>
      <c r="W2209" s="419"/>
      <c r="X2209" s="419"/>
      <c r="Z2209" s="419"/>
      <c r="AA2209" s="419"/>
      <c r="AB2209" s="419"/>
      <c r="AD2209" s="419"/>
      <c r="AE2209" s="419"/>
      <c r="AF2209" s="419"/>
      <c r="AH2209" s="419"/>
      <c r="AI2209" s="419"/>
      <c r="AJ2209" s="419"/>
      <c r="AL2209" s="419"/>
      <c r="AM2209" s="419"/>
      <c r="AN2209" s="403"/>
      <c r="AO2209" s="419"/>
      <c r="AP2209" s="419"/>
      <c r="AQ2209" s="419"/>
      <c r="AR2209" s="419"/>
      <c r="AS2209" s="419"/>
      <c r="AT2209" s="419"/>
      <c r="AU2209" s="419"/>
      <c r="AV2209" s="419"/>
      <c r="AX2209" s="419"/>
      <c r="AY2209" s="419"/>
      <c r="AZ2209" s="419"/>
      <c r="BB2209" s="419"/>
      <c r="BC2209" s="419"/>
      <c r="BD2209" s="419"/>
      <c r="BF2209" s="419"/>
      <c r="BG2209" s="419"/>
      <c r="BH2209" s="419"/>
      <c r="BJ2209" s="419"/>
      <c r="BK2209" s="419"/>
      <c r="BL2209" s="419"/>
      <c r="BN2209" s="419"/>
      <c r="BO2209" s="419"/>
      <c r="BP2209" s="419"/>
      <c r="BR2209" s="419"/>
      <c r="BS2209" s="419"/>
      <c r="BT2209" s="419"/>
      <c r="BV2209" s="419"/>
      <c r="BW2209" s="419"/>
      <c r="BX2209" s="397"/>
      <c r="BZ2209" s="449"/>
      <c r="CB2209" s="419"/>
      <c r="CC2209" s="419"/>
      <c r="CD2209" s="419"/>
      <c r="CF2209" s="419"/>
      <c r="CG2209" s="419"/>
      <c r="CH2209" s="419"/>
    </row>
    <row r="2210" spans="3:86" ht="21" thickBot="1">
      <c r="C2210" s="425"/>
      <c r="P2210" s="431"/>
      <c r="R2210" s="419"/>
      <c r="S2210" s="446"/>
      <c r="T2210" s="419"/>
      <c r="V2210" s="196"/>
      <c r="W2210" s="419"/>
      <c r="X2210" s="419"/>
      <c r="Z2210" s="419"/>
      <c r="AA2210" s="419"/>
      <c r="AB2210" s="419"/>
      <c r="AD2210" s="419"/>
      <c r="AE2210" s="419"/>
      <c r="AF2210" s="419"/>
      <c r="AH2210" s="419"/>
      <c r="AI2210" s="419"/>
      <c r="AJ2210" s="419"/>
      <c r="AL2210" s="419"/>
      <c r="AM2210" s="419"/>
      <c r="AN2210" s="403"/>
      <c r="AO2210" s="419"/>
      <c r="AP2210" s="419"/>
      <c r="AQ2210" s="419"/>
      <c r="AR2210" s="419"/>
      <c r="AS2210" s="419"/>
      <c r="AT2210" s="419"/>
      <c r="AU2210" s="419"/>
      <c r="AV2210" s="419"/>
      <c r="AX2210" s="419"/>
      <c r="AY2210" s="419"/>
      <c r="AZ2210" s="419"/>
      <c r="BB2210" s="419"/>
      <c r="BC2210" s="419"/>
      <c r="BD2210" s="419"/>
      <c r="BF2210" s="419"/>
      <c r="BG2210" s="419"/>
      <c r="BH2210" s="419"/>
      <c r="BJ2210" s="419"/>
      <c r="BK2210" s="419"/>
      <c r="BL2210" s="419"/>
      <c r="BN2210" s="419"/>
      <c r="BO2210" s="419"/>
      <c r="BP2210" s="419"/>
      <c r="BR2210" s="419"/>
      <c r="BS2210" s="419"/>
      <c r="BT2210" s="419"/>
      <c r="BV2210" s="419"/>
      <c r="BW2210" s="419"/>
      <c r="BX2210" s="397"/>
      <c r="BZ2210" s="449"/>
      <c r="CB2210" s="419"/>
      <c r="CC2210" s="419"/>
      <c r="CD2210" s="419"/>
      <c r="CF2210" s="419"/>
      <c r="CG2210" s="419"/>
      <c r="CH2210" s="419"/>
    </row>
    <row r="2211" spans="3:86" ht="21" thickBot="1">
      <c r="C2211" s="425"/>
      <c r="P2211" s="431"/>
      <c r="R2211" s="419"/>
      <c r="S2211" s="446"/>
      <c r="T2211" s="419"/>
      <c r="V2211" s="196"/>
      <c r="W2211" s="419"/>
      <c r="X2211" s="419"/>
      <c r="Z2211" s="419"/>
      <c r="AA2211" s="419"/>
      <c r="AB2211" s="419"/>
      <c r="AD2211" s="419"/>
      <c r="AE2211" s="419"/>
      <c r="AF2211" s="419"/>
      <c r="AH2211" s="419"/>
      <c r="AI2211" s="419"/>
      <c r="AJ2211" s="419"/>
      <c r="AL2211" s="419"/>
      <c r="AM2211" s="419"/>
      <c r="AN2211" s="403"/>
      <c r="AO2211" s="419"/>
      <c r="AP2211" s="419"/>
      <c r="AQ2211" s="419"/>
      <c r="AR2211" s="419"/>
      <c r="AS2211" s="419"/>
      <c r="AT2211" s="419"/>
      <c r="AU2211" s="419"/>
      <c r="AV2211" s="419"/>
      <c r="AX2211" s="419"/>
      <c r="AY2211" s="419"/>
      <c r="AZ2211" s="419"/>
      <c r="BB2211" s="419"/>
      <c r="BC2211" s="419"/>
      <c r="BD2211" s="419"/>
      <c r="BF2211" s="419"/>
      <c r="BG2211" s="419"/>
      <c r="BH2211" s="419"/>
      <c r="BJ2211" s="419"/>
      <c r="BK2211" s="419"/>
      <c r="BL2211" s="419"/>
      <c r="BN2211" s="419"/>
      <c r="BO2211" s="419"/>
      <c r="BP2211" s="419"/>
      <c r="BR2211" s="419"/>
      <c r="BS2211" s="419"/>
      <c r="BT2211" s="419"/>
      <c r="BV2211" s="419"/>
      <c r="BW2211" s="419"/>
      <c r="BX2211" s="397"/>
      <c r="BZ2211" s="449"/>
      <c r="CB2211" s="419"/>
      <c r="CC2211" s="419"/>
      <c r="CD2211" s="419"/>
      <c r="CF2211" s="419"/>
      <c r="CG2211" s="419"/>
      <c r="CH2211" s="419"/>
    </row>
    <row r="2212" spans="3:86" ht="21" thickBot="1">
      <c r="C2212" s="425"/>
      <c r="P2212" s="431"/>
      <c r="R2212" s="419"/>
      <c r="S2212" s="446"/>
      <c r="T2212" s="419"/>
      <c r="V2212" s="196"/>
      <c r="W2212" s="419"/>
      <c r="X2212" s="419"/>
      <c r="Z2212" s="419"/>
      <c r="AA2212" s="419"/>
      <c r="AB2212" s="419"/>
      <c r="AD2212" s="419"/>
      <c r="AE2212" s="419"/>
      <c r="AF2212" s="419"/>
      <c r="AH2212" s="419"/>
      <c r="AI2212" s="419"/>
      <c r="AJ2212" s="419"/>
      <c r="AL2212" s="419"/>
      <c r="AM2212" s="419"/>
      <c r="AN2212" s="403"/>
      <c r="AO2212" s="419"/>
      <c r="AP2212" s="419"/>
      <c r="AQ2212" s="419"/>
      <c r="AR2212" s="419"/>
      <c r="AS2212" s="419"/>
      <c r="AT2212" s="419"/>
      <c r="AU2212" s="419"/>
      <c r="AV2212" s="419"/>
      <c r="AX2212" s="419"/>
      <c r="AY2212" s="419"/>
      <c r="AZ2212" s="419"/>
      <c r="BB2212" s="419"/>
      <c r="BC2212" s="419"/>
      <c r="BD2212" s="419"/>
      <c r="BF2212" s="419"/>
      <c r="BG2212" s="419"/>
      <c r="BH2212" s="419"/>
      <c r="BJ2212" s="419"/>
      <c r="BK2212" s="419"/>
      <c r="BL2212" s="419"/>
      <c r="BN2212" s="419"/>
      <c r="BO2212" s="419"/>
      <c r="BP2212" s="419"/>
      <c r="BR2212" s="419"/>
      <c r="BS2212" s="419"/>
      <c r="BT2212" s="419"/>
      <c r="BV2212" s="419"/>
      <c r="BW2212" s="419"/>
      <c r="BX2212" s="397"/>
      <c r="BZ2212" s="449"/>
      <c r="CB2212" s="419"/>
      <c r="CC2212" s="419"/>
      <c r="CD2212" s="419"/>
      <c r="CF2212" s="419"/>
      <c r="CG2212" s="419"/>
      <c r="CH2212" s="419"/>
    </row>
    <row r="2213" spans="3:86" ht="21" thickBot="1">
      <c r="C2213" s="425"/>
      <c r="P2213" s="431"/>
      <c r="R2213" s="419"/>
      <c r="S2213" s="446"/>
      <c r="T2213" s="419"/>
      <c r="V2213" s="196"/>
      <c r="W2213" s="419"/>
      <c r="X2213" s="419"/>
      <c r="Z2213" s="419"/>
      <c r="AA2213" s="419"/>
      <c r="AB2213" s="419"/>
      <c r="AD2213" s="419"/>
      <c r="AE2213" s="419"/>
      <c r="AF2213" s="419"/>
      <c r="AH2213" s="419"/>
      <c r="AI2213" s="419"/>
      <c r="AJ2213" s="419"/>
      <c r="AL2213" s="419"/>
      <c r="AM2213" s="419"/>
      <c r="AN2213" s="403"/>
      <c r="AO2213" s="419"/>
      <c r="AP2213" s="419"/>
      <c r="AQ2213" s="419"/>
      <c r="AR2213" s="419"/>
      <c r="AS2213" s="419"/>
      <c r="AT2213" s="419"/>
      <c r="AU2213" s="419"/>
      <c r="AV2213" s="419"/>
      <c r="AX2213" s="419"/>
      <c r="AY2213" s="419"/>
      <c r="AZ2213" s="419"/>
      <c r="BB2213" s="419"/>
      <c r="BC2213" s="419"/>
      <c r="BD2213" s="419"/>
      <c r="BF2213" s="419"/>
      <c r="BG2213" s="419"/>
      <c r="BH2213" s="419"/>
      <c r="BJ2213" s="419"/>
      <c r="BK2213" s="419"/>
      <c r="BL2213" s="419"/>
      <c r="BN2213" s="419"/>
      <c r="BO2213" s="419"/>
      <c r="BP2213" s="419"/>
      <c r="BR2213" s="419"/>
      <c r="BS2213" s="419"/>
      <c r="BT2213" s="419"/>
      <c r="BV2213" s="419"/>
      <c r="BW2213" s="419"/>
      <c r="BX2213" s="397"/>
      <c r="BZ2213" s="449"/>
      <c r="CB2213" s="419"/>
      <c r="CC2213" s="419"/>
      <c r="CD2213" s="419"/>
      <c r="CF2213" s="419"/>
      <c r="CG2213" s="419"/>
      <c r="CH2213" s="419"/>
    </row>
    <row r="2214" spans="3:86" ht="21" thickBot="1">
      <c r="C2214" s="425"/>
      <c r="P2214" s="431"/>
      <c r="R2214" s="419"/>
      <c r="S2214" s="446"/>
      <c r="T2214" s="419"/>
      <c r="V2214" s="196"/>
      <c r="W2214" s="419"/>
      <c r="X2214" s="419"/>
      <c r="Z2214" s="419"/>
      <c r="AA2214" s="419"/>
      <c r="AB2214" s="419"/>
      <c r="AD2214" s="419"/>
      <c r="AE2214" s="419"/>
      <c r="AF2214" s="419"/>
      <c r="AH2214" s="419"/>
      <c r="AI2214" s="419"/>
      <c r="AJ2214" s="419"/>
      <c r="AL2214" s="419"/>
      <c r="AM2214" s="419"/>
      <c r="AN2214" s="403"/>
      <c r="AO2214" s="419"/>
      <c r="AP2214" s="419"/>
      <c r="AQ2214" s="419"/>
      <c r="AR2214" s="419"/>
      <c r="AS2214" s="419"/>
      <c r="AT2214" s="419"/>
      <c r="AU2214" s="419"/>
      <c r="AV2214" s="419"/>
      <c r="AX2214" s="419"/>
      <c r="AY2214" s="419"/>
      <c r="AZ2214" s="419"/>
      <c r="BB2214" s="419"/>
      <c r="BC2214" s="419"/>
      <c r="BD2214" s="419"/>
      <c r="BF2214" s="419"/>
      <c r="BG2214" s="419"/>
      <c r="BH2214" s="419"/>
      <c r="BJ2214" s="419"/>
      <c r="BK2214" s="419"/>
      <c r="BL2214" s="419"/>
      <c r="BN2214" s="419"/>
      <c r="BO2214" s="419"/>
      <c r="BP2214" s="419"/>
      <c r="BR2214" s="419"/>
      <c r="BS2214" s="419"/>
      <c r="BT2214" s="419"/>
      <c r="BV2214" s="419"/>
      <c r="BW2214" s="419"/>
      <c r="BX2214" s="397"/>
      <c r="BZ2214" s="449"/>
      <c r="CB2214" s="419"/>
      <c r="CC2214" s="419"/>
      <c r="CD2214" s="419"/>
      <c r="CF2214" s="419"/>
      <c r="CG2214" s="419"/>
      <c r="CH2214" s="419"/>
    </row>
    <row r="2215" spans="3:86" ht="21" thickBot="1">
      <c r="C2215" s="425"/>
      <c r="P2215" s="431"/>
      <c r="R2215" s="419"/>
      <c r="S2215" s="446"/>
      <c r="T2215" s="419"/>
      <c r="V2215" s="196"/>
      <c r="W2215" s="419"/>
      <c r="X2215" s="419"/>
      <c r="Z2215" s="419"/>
      <c r="AA2215" s="419"/>
      <c r="AB2215" s="419"/>
      <c r="AD2215" s="419"/>
      <c r="AE2215" s="419"/>
      <c r="AF2215" s="419"/>
      <c r="AH2215" s="419"/>
      <c r="AI2215" s="419"/>
      <c r="AJ2215" s="419"/>
      <c r="AL2215" s="419"/>
      <c r="AM2215" s="419"/>
      <c r="AN2215" s="403"/>
      <c r="AO2215" s="419"/>
      <c r="AP2215" s="419"/>
      <c r="AQ2215" s="419"/>
      <c r="AR2215" s="419"/>
      <c r="AS2215" s="419"/>
      <c r="AT2215" s="419"/>
      <c r="AU2215" s="419"/>
      <c r="AV2215" s="419"/>
      <c r="AX2215" s="419"/>
      <c r="AY2215" s="419"/>
      <c r="AZ2215" s="419"/>
      <c r="BB2215" s="419"/>
      <c r="BC2215" s="419"/>
      <c r="BD2215" s="419"/>
      <c r="BF2215" s="419"/>
      <c r="BG2215" s="419"/>
      <c r="BH2215" s="419"/>
      <c r="BJ2215" s="419"/>
      <c r="BK2215" s="419"/>
      <c r="BL2215" s="419"/>
      <c r="BN2215" s="419"/>
      <c r="BO2215" s="419"/>
      <c r="BP2215" s="419"/>
      <c r="BR2215" s="419"/>
      <c r="BS2215" s="419"/>
      <c r="BT2215" s="419"/>
      <c r="BV2215" s="419"/>
      <c r="BW2215" s="419"/>
      <c r="BX2215" s="397"/>
      <c r="BZ2215" s="449"/>
      <c r="CB2215" s="419"/>
      <c r="CC2215" s="419"/>
      <c r="CD2215" s="419"/>
      <c r="CF2215" s="419"/>
      <c r="CG2215" s="419"/>
      <c r="CH2215" s="419"/>
    </row>
    <row r="2216" spans="3:86" ht="21" thickBot="1">
      <c r="C2216" s="425"/>
      <c r="P2216" s="431"/>
      <c r="R2216" s="419"/>
      <c r="S2216" s="446"/>
      <c r="T2216" s="419"/>
      <c r="V2216" s="196"/>
      <c r="W2216" s="419"/>
      <c r="X2216" s="419"/>
      <c r="Z2216" s="419"/>
      <c r="AA2216" s="419"/>
      <c r="AB2216" s="419"/>
      <c r="AD2216" s="419"/>
      <c r="AE2216" s="419"/>
      <c r="AF2216" s="419"/>
      <c r="AH2216" s="419"/>
      <c r="AI2216" s="419"/>
      <c r="AJ2216" s="419"/>
      <c r="AL2216" s="419"/>
      <c r="AM2216" s="419"/>
      <c r="AN2216" s="403"/>
      <c r="AO2216" s="419"/>
      <c r="AP2216" s="419"/>
      <c r="AQ2216" s="419"/>
      <c r="AR2216" s="419"/>
      <c r="AS2216" s="419"/>
      <c r="AT2216" s="419"/>
      <c r="AU2216" s="419"/>
      <c r="AV2216" s="419"/>
      <c r="AX2216" s="419"/>
      <c r="AY2216" s="419"/>
      <c r="AZ2216" s="419"/>
      <c r="BB2216" s="419"/>
      <c r="BC2216" s="419"/>
      <c r="BD2216" s="419"/>
      <c r="BF2216" s="419"/>
      <c r="BG2216" s="419"/>
      <c r="BH2216" s="419"/>
      <c r="BJ2216" s="419"/>
      <c r="BK2216" s="419"/>
      <c r="BL2216" s="419"/>
      <c r="BN2216" s="419"/>
      <c r="BO2216" s="419"/>
      <c r="BP2216" s="419"/>
      <c r="BR2216" s="419"/>
      <c r="BS2216" s="419"/>
      <c r="BT2216" s="419"/>
      <c r="BV2216" s="419"/>
      <c r="BW2216" s="419"/>
      <c r="BX2216" s="397"/>
      <c r="BZ2216" s="449"/>
      <c r="CB2216" s="419"/>
      <c r="CC2216" s="419"/>
      <c r="CD2216" s="419"/>
      <c r="CF2216" s="419"/>
      <c r="CG2216" s="419"/>
      <c r="CH2216" s="419"/>
    </row>
    <row r="2217" spans="3:86" ht="21" thickBot="1">
      <c r="C2217" s="425"/>
      <c r="P2217" s="431"/>
      <c r="R2217" s="419"/>
      <c r="S2217" s="446"/>
      <c r="T2217" s="419"/>
      <c r="V2217" s="196"/>
      <c r="W2217" s="419"/>
      <c r="X2217" s="419"/>
      <c r="Z2217" s="419"/>
      <c r="AA2217" s="419"/>
      <c r="AB2217" s="419"/>
      <c r="AD2217" s="419"/>
      <c r="AE2217" s="419"/>
      <c r="AF2217" s="419"/>
      <c r="AH2217" s="419"/>
      <c r="AI2217" s="419"/>
      <c r="AJ2217" s="419"/>
      <c r="AL2217" s="419"/>
      <c r="AM2217" s="419"/>
      <c r="AN2217" s="403"/>
      <c r="AO2217" s="419"/>
      <c r="AP2217" s="419"/>
      <c r="AQ2217" s="419"/>
      <c r="AR2217" s="419"/>
      <c r="AS2217" s="419"/>
      <c r="AT2217" s="419"/>
      <c r="AU2217" s="419"/>
      <c r="AV2217" s="419"/>
      <c r="AX2217" s="419"/>
      <c r="AY2217" s="419"/>
      <c r="AZ2217" s="419"/>
      <c r="BB2217" s="419"/>
      <c r="BC2217" s="419"/>
      <c r="BD2217" s="419"/>
      <c r="BF2217" s="419"/>
      <c r="BG2217" s="419"/>
      <c r="BH2217" s="419"/>
      <c r="BJ2217" s="419"/>
      <c r="BK2217" s="419"/>
      <c r="BL2217" s="419"/>
      <c r="BN2217" s="419"/>
      <c r="BO2217" s="419"/>
      <c r="BP2217" s="419"/>
      <c r="BR2217" s="419"/>
      <c r="BS2217" s="419"/>
      <c r="BT2217" s="419"/>
      <c r="BV2217" s="419"/>
      <c r="BW2217" s="419"/>
      <c r="BX2217" s="397"/>
      <c r="BZ2217" s="449"/>
      <c r="CB2217" s="419"/>
      <c r="CC2217" s="419"/>
      <c r="CD2217" s="419"/>
      <c r="CF2217" s="419"/>
      <c r="CG2217" s="419"/>
      <c r="CH2217" s="419"/>
    </row>
    <row r="2218" spans="3:86" ht="21" thickBot="1">
      <c r="C2218" s="425"/>
      <c r="P2218" s="431"/>
      <c r="R2218" s="419"/>
      <c r="S2218" s="446"/>
      <c r="T2218" s="419"/>
      <c r="V2218" s="196"/>
      <c r="W2218" s="419"/>
      <c r="X2218" s="419"/>
      <c r="Z2218" s="419"/>
      <c r="AA2218" s="419"/>
      <c r="AB2218" s="419"/>
      <c r="AD2218" s="419"/>
      <c r="AE2218" s="419"/>
      <c r="AF2218" s="419"/>
      <c r="AH2218" s="419"/>
      <c r="AI2218" s="419"/>
      <c r="AJ2218" s="419"/>
      <c r="AL2218" s="419"/>
      <c r="AM2218" s="419"/>
      <c r="AN2218" s="403"/>
      <c r="AO2218" s="419"/>
      <c r="AP2218" s="419"/>
      <c r="AQ2218" s="419"/>
      <c r="AR2218" s="419"/>
      <c r="AS2218" s="419"/>
      <c r="AT2218" s="419"/>
      <c r="AU2218" s="419"/>
      <c r="AV2218" s="419"/>
      <c r="AX2218" s="419"/>
      <c r="AY2218" s="419"/>
      <c r="AZ2218" s="419"/>
      <c r="BB2218" s="419"/>
      <c r="BC2218" s="419"/>
      <c r="BD2218" s="419"/>
      <c r="BF2218" s="419"/>
      <c r="BG2218" s="419"/>
      <c r="BH2218" s="419"/>
      <c r="BJ2218" s="419"/>
      <c r="BK2218" s="419"/>
      <c r="BL2218" s="419"/>
      <c r="BN2218" s="419"/>
      <c r="BO2218" s="419"/>
      <c r="BP2218" s="419"/>
      <c r="BR2218" s="419"/>
      <c r="BS2218" s="419"/>
      <c r="BT2218" s="419"/>
      <c r="BV2218" s="419"/>
      <c r="BW2218" s="419"/>
      <c r="BX2218" s="397"/>
      <c r="BZ2218" s="449"/>
      <c r="CB2218" s="419"/>
      <c r="CC2218" s="419"/>
      <c r="CD2218" s="419"/>
      <c r="CF2218" s="419"/>
      <c r="CG2218" s="419"/>
      <c r="CH2218" s="419"/>
    </row>
    <row r="2219" spans="3:86" ht="21" thickBot="1">
      <c r="C2219" s="425"/>
      <c r="P2219" s="431"/>
      <c r="R2219" s="419"/>
      <c r="S2219" s="446"/>
      <c r="T2219" s="419"/>
      <c r="V2219" s="196"/>
      <c r="W2219" s="419"/>
      <c r="X2219" s="419"/>
      <c r="Z2219" s="419"/>
      <c r="AA2219" s="419"/>
      <c r="AB2219" s="419"/>
      <c r="AD2219" s="419"/>
      <c r="AE2219" s="419"/>
      <c r="AF2219" s="419"/>
      <c r="AH2219" s="419"/>
      <c r="AI2219" s="419"/>
      <c r="AJ2219" s="419"/>
      <c r="AL2219" s="419"/>
      <c r="AM2219" s="419"/>
      <c r="AN2219" s="403"/>
      <c r="AO2219" s="419"/>
      <c r="AP2219" s="419"/>
      <c r="AQ2219" s="419"/>
      <c r="AR2219" s="419"/>
      <c r="AS2219" s="419"/>
      <c r="AT2219" s="419"/>
      <c r="AU2219" s="419"/>
      <c r="AV2219" s="419"/>
      <c r="AX2219" s="419"/>
      <c r="AY2219" s="419"/>
      <c r="AZ2219" s="419"/>
      <c r="BB2219" s="419"/>
      <c r="BC2219" s="419"/>
      <c r="BD2219" s="419"/>
      <c r="BF2219" s="419"/>
      <c r="BG2219" s="419"/>
      <c r="BH2219" s="419"/>
      <c r="BJ2219" s="419"/>
      <c r="BK2219" s="419"/>
      <c r="BL2219" s="419"/>
      <c r="BN2219" s="419"/>
      <c r="BO2219" s="419"/>
      <c r="BP2219" s="419"/>
      <c r="BR2219" s="419"/>
      <c r="BS2219" s="419"/>
      <c r="BT2219" s="419"/>
      <c r="BV2219" s="419"/>
      <c r="BW2219" s="419"/>
      <c r="BX2219" s="397"/>
      <c r="BZ2219" s="449"/>
      <c r="CB2219" s="419"/>
      <c r="CC2219" s="419"/>
      <c r="CD2219" s="419"/>
      <c r="CF2219" s="419"/>
      <c r="CG2219" s="419"/>
      <c r="CH2219" s="419"/>
    </row>
    <row r="2220" spans="3:86" ht="21" thickBot="1">
      <c r="C2220" s="425"/>
      <c r="P2220" s="431"/>
      <c r="R2220" s="419"/>
      <c r="S2220" s="446"/>
      <c r="T2220" s="419"/>
      <c r="V2220" s="196"/>
      <c r="W2220" s="419"/>
      <c r="X2220" s="419"/>
      <c r="Z2220" s="419"/>
      <c r="AA2220" s="419"/>
      <c r="AB2220" s="419"/>
      <c r="AD2220" s="419"/>
      <c r="AE2220" s="419"/>
      <c r="AF2220" s="419"/>
      <c r="AH2220" s="419"/>
      <c r="AI2220" s="419"/>
      <c r="AJ2220" s="419"/>
      <c r="AL2220" s="419"/>
      <c r="AM2220" s="419"/>
      <c r="AN2220" s="403"/>
      <c r="AO2220" s="419"/>
      <c r="AP2220" s="419"/>
      <c r="AQ2220" s="419"/>
      <c r="AR2220" s="419"/>
      <c r="AS2220" s="419"/>
      <c r="AT2220" s="419"/>
      <c r="AU2220" s="419"/>
      <c r="AV2220" s="419"/>
      <c r="AX2220" s="419"/>
      <c r="AY2220" s="419"/>
      <c r="AZ2220" s="419"/>
      <c r="BB2220" s="419"/>
      <c r="BC2220" s="419"/>
      <c r="BD2220" s="419"/>
      <c r="BF2220" s="419"/>
      <c r="BG2220" s="419"/>
      <c r="BH2220" s="419"/>
      <c r="BJ2220" s="419"/>
      <c r="BK2220" s="419"/>
      <c r="BL2220" s="419"/>
      <c r="BN2220" s="419"/>
      <c r="BO2220" s="419"/>
      <c r="BP2220" s="419"/>
      <c r="BR2220" s="419"/>
      <c r="BS2220" s="419"/>
      <c r="BT2220" s="419"/>
      <c r="BV2220" s="419"/>
      <c r="BW2220" s="419"/>
      <c r="BX2220" s="397"/>
      <c r="BZ2220" s="449"/>
      <c r="CB2220" s="419"/>
      <c r="CC2220" s="419"/>
      <c r="CD2220" s="419"/>
      <c r="CF2220" s="419"/>
      <c r="CG2220" s="419"/>
      <c r="CH2220" s="419"/>
    </row>
    <row r="2221" spans="3:86" ht="21" thickBot="1">
      <c r="C2221" s="425"/>
      <c r="P2221" s="431"/>
      <c r="R2221" s="419"/>
      <c r="S2221" s="446"/>
      <c r="T2221" s="419"/>
      <c r="V2221" s="196"/>
      <c r="W2221" s="419"/>
      <c r="X2221" s="419"/>
      <c r="Z2221" s="419"/>
      <c r="AA2221" s="419"/>
      <c r="AB2221" s="419"/>
      <c r="AD2221" s="419"/>
      <c r="AE2221" s="419"/>
      <c r="AF2221" s="419"/>
      <c r="AH2221" s="419"/>
      <c r="AI2221" s="419"/>
      <c r="AJ2221" s="419"/>
      <c r="AL2221" s="419"/>
      <c r="AM2221" s="419"/>
      <c r="AN2221" s="403"/>
      <c r="AO2221" s="419"/>
      <c r="AP2221" s="419"/>
      <c r="AQ2221" s="419"/>
      <c r="AR2221" s="419"/>
      <c r="AS2221" s="419"/>
      <c r="AT2221" s="419"/>
      <c r="AU2221" s="419"/>
      <c r="AV2221" s="419"/>
      <c r="AX2221" s="419"/>
      <c r="AY2221" s="419"/>
      <c r="AZ2221" s="419"/>
      <c r="BB2221" s="419"/>
      <c r="BC2221" s="419"/>
      <c r="BD2221" s="419"/>
      <c r="BF2221" s="419"/>
      <c r="BG2221" s="419"/>
      <c r="BH2221" s="419"/>
      <c r="BJ2221" s="419"/>
      <c r="BK2221" s="419"/>
      <c r="BL2221" s="419"/>
      <c r="BN2221" s="419"/>
      <c r="BO2221" s="419"/>
      <c r="BP2221" s="419"/>
      <c r="BR2221" s="419"/>
      <c r="BS2221" s="419"/>
      <c r="BT2221" s="419"/>
      <c r="BV2221" s="419"/>
      <c r="BW2221" s="419"/>
      <c r="BX2221" s="397"/>
      <c r="BZ2221" s="449"/>
      <c r="CB2221" s="419"/>
      <c r="CC2221" s="419"/>
      <c r="CD2221" s="419"/>
      <c r="CF2221" s="419"/>
      <c r="CG2221" s="419"/>
      <c r="CH2221" s="419"/>
    </row>
    <row r="2222" spans="3:86" ht="21" thickBot="1">
      <c r="C2222" s="425"/>
      <c r="P2222" s="431"/>
      <c r="R2222" s="419"/>
      <c r="S2222" s="446"/>
      <c r="T2222" s="419"/>
      <c r="V2222" s="196"/>
      <c r="W2222" s="419"/>
      <c r="X2222" s="419"/>
      <c r="Z2222" s="419"/>
      <c r="AA2222" s="419"/>
      <c r="AB2222" s="419"/>
      <c r="AD2222" s="419"/>
      <c r="AE2222" s="419"/>
      <c r="AF2222" s="419"/>
      <c r="AH2222" s="419"/>
      <c r="AI2222" s="419"/>
      <c r="AJ2222" s="419"/>
      <c r="AL2222" s="419"/>
      <c r="AM2222" s="419"/>
      <c r="AN2222" s="403"/>
      <c r="AO2222" s="419"/>
      <c r="AP2222" s="419"/>
      <c r="AQ2222" s="419"/>
      <c r="AR2222" s="419"/>
      <c r="AS2222" s="419"/>
      <c r="AT2222" s="419"/>
      <c r="AU2222" s="419"/>
      <c r="AV2222" s="419"/>
      <c r="AX2222" s="419"/>
      <c r="AY2222" s="419"/>
      <c r="AZ2222" s="419"/>
      <c r="BB2222" s="419"/>
      <c r="BC2222" s="419"/>
      <c r="BD2222" s="419"/>
      <c r="BF2222" s="419"/>
      <c r="BG2222" s="419"/>
      <c r="BH2222" s="419"/>
      <c r="BJ2222" s="419"/>
      <c r="BK2222" s="419"/>
      <c r="BL2222" s="419"/>
      <c r="BN2222" s="419"/>
      <c r="BO2222" s="419"/>
      <c r="BP2222" s="419"/>
      <c r="BR2222" s="419"/>
      <c r="BS2222" s="419"/>
      <c r="BT2222" s="419"/>
      <c r="BV2222" s="419"/>
      <c r="BW2222" s="419"/>
      <c r="BX2222" s="397"/>
      <c r="BZ2222" s="449"/>
      <c r="CB2222" s="419"/>
      <c r="CC2222" s="419"/>
      <c r="CD2222" s="419"/>
      <c r="CF2222" s="419"/>
      <c r="CG2222" s="419"/>
      <c r="CH2222" s="419"/>
    </row>
    <row r="2223" spans="3:86" ht="21" thickBot="1">
      <c r="C2223" s="425"/>
      <c r="P2223" s="431"/>
      <c r="R2223" s="419"/>
      <c r="S2223" s="446"/>
      <c r="T2223" s="419"/>
      <c r="V2223" s="196"/>
      <c r="W2223" s="419"/>
      <c r="X2223" s="419"/>
      <c r="Z2223" s="419"/>
      <c r="AA2223" s="419"/>
      <c r="AB2223" s="419"/>
      <c r="AD2223" s="419"/>
      <c r="AE2223" s="419"/>
      <c r="AF2223" s="419"/>
      <c r="AH2223" s="419"/>
      <c r="AI2223" s="419"/>
      <c r="AJ2223" s="419"/>
      <c r="AL2223" s="419"/>
      <c r="AM2223" s="419"/>
      <c r="AN2223" s="403"/>
      <c r="AO2223" s="419"/>
      <c r="AP2223" s="419"/>
      <c r="AQ2223" s="419"/>
      <c r="AR2223" s="419"/>
      <c r="AS2223" s="419"/>
      <c r="AT2223" s="419"/>
      <c r="AU2223" s="419"/>
      <c r="AV2223" s="419"/>
      <c r="AX2223" s="419"/>
      <c r="AY2223" s="419"/>
      <c r="AZ2223" s="419"/>
      <c r="BB2223" s="419"/>
      <c r="BC2223" s="419"/>
      <c r="BD2223" s="419"/>
      <c r="BF2223" s="419"/>
      <c r="BG2223" s="419"/>
      <c r="BH2223" s="419"/>
      <c r="BJ2223" s="419"/>
      <c r="BK2223" s="419"/>
      <c r="BL2223" s="419"/>
      <c r="BN2223" s="419"/>
      <c r="BO2223" s="419"/>
      <c r="BP2223" s="419"/>
      <c r="BR2223" s="419"/>
      <c r="BS2223" s="419"/>
      <c r="BT2223" s="419"/>
      <c r="BV2223" s="419"/>
      <c r="BW2223" s="419"/>
      <c r="BX2223" s="397"/>
      <c r="BZ2223" s="449"/>
      <c r="CB2223" s="419"/>
      <c r="CC2223" s="419"/>
      <c r="CD2223" s="419"/>
      <c r="CF2223" s="419"/>
      <c r="CG2223" s="419"/>
      <c r="CH2223" s="419"/>
    </row>
    <row r="2224" spans="3:86" ht="21" thickBot="1">
      <c r="C2224" s="425"/>
      <c r="P2224" s="431"/>
      <c r="R2224" s="419"/>
      <c r="S2224" s="446"/>
      <c r="T2224" s="419"/>
      <c r="V2224" s="196"/>
      <c r="W2224" s="419"/>
      <c r="X2224" s="419"/>
      <c r="Z2224" s="419"/>
      <c r="AA2224" s="419"/>
      <c r="AB2224" s="419"/>
      <c r="AD2224" s="419"/>
      <c r="AE2224" s="419"/>
      <c r="AF2224" s="419"/>
      <c r="AH2224" s="419"/>
      <c r="AI2224" s="419"/>
      <c r="AJ2224" s="419"/>
      <c r="AL2224" s="419"/>
      <c r="AM2224" s="419"/>
      <c r="AN2224" s="403"/>
      <c r="AO2224" s="419"/>
      <c r="AP2224" s="419"/>
      <c r="AQ2224" s="419"/>
      <c r="AR2224" s="419"/>
      <c r="AS2224" s="419"/>
      <c r="AT2224" s="419"/>
      <c r="AU2224" s="419"/>
      <c r="AV2224" s="419"/>
      <c r="AX2224" s="419"/>
      <c r="AY2224" s="419"/>
      <c r="AZ2224" s="419"/>
      <c r="BB2224" s="419"/>
      <c r="BC2224" s="419"/>
      <c r="BD2224" s="419"/>
      <c r="BF2224" s="419"/>
      <c r="BG2224" s="419"/>
      <c r="BH2224" s="419"/>
      <c r="BJ2224" s="419"/>
      <c r="BK2224" s="419"/>
      <c r="BL2224" s="419"/>
      <c r="BN2224" s="419"/>
      <c r="BO2224" s="419"/>
      <c r="BP2224" s="419"/>
      <c r="BR2224" s="419"/>
      <c r="BS2224" s="419"/>
      <c r="BT2224" s="419"/>
      <c r="BV2224" s="419"/>
      <c r="BW2224" s="419"/>
      <c r="BX2224" s="397"/>
      <c r="BZ2224" s="449"/>
      <c r="CB2224" s="419"/>
      <c r="CC2224" s="419"/>
      <c r="CD2224" s="419"/>
      <c r="CF2224" s="419"/>
      <c r="CG2224" s="419"/>
      <c r="CH2224" s="419"/>
    </row>
    <row r="2225" spans="3:86" ht="21" thickBot="1">
      <c r="C2225" s="425"/>
      <c r="P2225" s="431"/>
      <c r="R2225" s="419"/>
      <c r="S2225" s="446"/>
      <c r="T2225" s="419"/>
      <c r="V2225" s="196"/>
      <c r="W2225" s="419"/>
      <c r="X2225" s="419"/>
      <c r="Z2225" s="419"/>
      <c r="AA2225" s="419"/>
      <c r="AB2225" s="419"/>
      <c r="AD2225" s="419"/>
      <c r="AE2225" s="419"/>
      <c r="AF2225" s="419"/>
      <c r="AH2225" s="419"/>
      <c r="AI2225" s="419"/>
      <c r="AJ2225" s="419"/>
      <c r="AL2225" s="419"/>
      <c r="AM2225" s="419"/>
      <c r="AN2225" s="403"/>
      <c r="AO2225" s="419"/>
      <c r="AP2225" s="419"/>
      <c r="AQ2225" s="419"/>
      <c r="AR2225" s="419"/>
      <c r="AS2225" s="419"/>
      <c r="AT2225" s="419"/>
      <c r="AU2225" s="419"/>
      <c r="AV2225" s="419"/>
      <c r="AX2225" s="419"/>
      <c r="AY2225" s="419"/>
      <c r="AZ2225" s="419"/>
      <c r="BB2225" s="419"/>
      <c r="BC2225" s="419"/>
      <c r="BD2225" s="419"/>
      <c r="BF2225" s="419"/>
      <c r="BG2225" s="419"/>
      <c r="BH2225" s="419"/>
      <c r="BJ2225" s="419"/>
      <c r="BK2225" s="419"/>
      <c r="BL2225" s="419"/>
      <c r="BN2225" s="419"/>
      <c r="BO2225" s="419"/>
      <c r="BP2225" s="419"/>
      <c r="BR2225" s="419"/>
      <c r="BS2225" s="419"/>
      <c r="BT2225" s="419"/>
      <c r="BV2225" s="419"/>
      <c r="BW2225" s="419"/>
      <c r="BX2225" s="397"/>
      <c r="BZ2225" s="449"/>
      <c r="CB2225" s="419"/>
      <c r="CC2225" s="419"/>
      <c r="CD2225" s="419"/>
      <c r="CF2225" s="419"/>
      <c r="CG2225" s="419"/>
      <c r="CH2225" s="419"/>
    </row>
    <row r="2226" spans="3:86" ht="21" thickBot="1">
      <c r="C2226" s="425"/>
      <c r="P2226" s="431"/>
      <c r="R2226" s="419"/>
      <c r="S2226" s="446"/>
      <c r="T2226" s="419"/>
      <c r="V2226" s="196"/>
      <c r="W2226" s="419"/>
      <c r="X2226" s="419"/>
      <c r="Z2226" s="419"/>
      <c r="AA2226" s="419"/>
      <c r="AB2226" s="419"/>
      <c r="AD2226" s="419"/>
      <c r="AE2226" s="419"/>
      <c r="AF2226" s="419"/>
      <c r="AH2226" s="419"/>
      <c r="AI2226" s="419"/>
      <c r="AJ2226" s="419"/>
      <c r="AL2226" s="419"/>
      <c r="AM2226" s="419"/>
      <c r="AN2226" s="403"/>
      <c r="AO2226" s="419"/>
      <c r="AP2226" s="419"/>
      <c r="AQ2226" s="419"/>
      <c r="AR2226" s="419"/>
      <c r="AS2226" s="419"/>
      <c r="AT2226" s="419"/>
      <c r="AU2226" s="419"/>
      <c r="AV2226" s="419"/>
      <c r="AX2226" s="419"/>
      <c r="AY2226" s="419"/>
      <c r="AZ2226" s="419"/>
      <c r="BB2226" s="419"/>
      <c r="BC2226" s="419"/>
      <c r="BD2226" s="419"/>
      <c r="BF2226" s="419"/>
      <c r="BG2226" s="419"/>
      <c r="BH2226" s="419"/>
      <c r="BJ2226" s="419"/>
      <c r="BK2226" s="419"/>
      <c r="BL2226" s="419"/>
      <c r="BN2226" s="419"/>
      <c r="BO2226" s="419"/>
      <c r="BP2226" s="419"/>
      <c r="BR2226" s="419"/>
      <c r="BS2226" s="419"/>
      <c r="BT2226" s="419"/>
      <c r="BV2226" s="419"/>
      <c r="BW2226" s="419"/>
      <c r="BX2226" s="397"/>
      <c r="BZ2226" s="449"/>
      <c r="CB2226" s="419"/>
      <c r="CC2226" s="419"/>
      <c r="CD2226" s="419"/>
      <c r="CF2226" s="419"/>
      <c r="CG2226" s="419"/>
      <c r="CH2226" s="419"/>
    </row>
    <row r="2227" spans="3:86" ht="21" thickBot="1">
      <c r="C2227" s="425"/>
      <c r="P2227" s="431"/>
      <c r="R2227" s="419"/>
      <c r="S2227" s="446"/>
      <c r="T2227" s="419"/>
      <c r="V2227" s="196"/>
      <c r="W2227" s="419"/>
      <c r="X2227" s="419"/>
      <c r="Z2227" s="419"/>
      <c r="AA2227" s="419"/>
      <c r="AB2227" s="419"/>
      <c r="AD2227" s="419"/>
      <c r="AE2227" s="419"/>
      <c r="AF2227" s="419"/>
      <c r="AH2227" s="419"/>
      <c r="AI2227" s="419"/>
      <c r="AJ2227" s="419"/>
      <c r="AL2227" s="419"/>
      <c r="AM2227" s="419"/>
      <c r="AN2227" s="403"/>
      <c r="AO2227" s="419"/>
      <c r="AP2227" s="419"/>
      <c r="AQ2227" s="419"/>
      <c r="AR2227" s="419"/>
      <c r="AS2227" s="419"/>
      <c r="AT2227" s="419"/>
      <c r="AU2227" s="419"/>
      <c r="AV2227" s="419"/>
      <c r="AX2227" s="419"/>
      <c r="AY2227" s="419"/>
      <c r="AZ2227" s="419"/>
      <c r="BB2227" s="419"/>
      <c r="BC2227" s="419"/>
      <c r="BD2227" s="419"/>
      <c r="BF2227" s="419"/>
      <c r="BG2227" s="419"/>
      <c r="BH2227" s="419"/>
      <c r="BJ2227" s="419"/>
      <c r="BK2227" s="419"/>
      <c r="BL2227" s="419"/>
      <c r="BN2227" s="419"/>
      <c r="BO2227" s="419"/>
      <c r="BP2227" s="419"/>
      <c r="BR2227" s="419"/>
      <c r="BS2227" s="419"/>
      <c r="BT2227" s="419"/>
      <c r="BV2227" s="419"/>
      <c r="BW2227" s="419"/>
      <c r="BX2227" s="397"/>
      <c r="BZ2227" s="449"/>
      <c r="CB2227" s="419"/>
      <c r="CC2227" s="419"/>
      <c r="CD2227" s="419"/>
      <c r="CF2227" s="419"/>
      <c r="CG2227" s="419"/>
      <c r="CH2227" s="419"/>
    </row>
    <row r="2228" spans="3:86" ht="21" thickBot="1">
      <c r="C2228" s="425"/>
      <c r="P2228" s="431"/>
      <c r="R2228" s="419"/>
      <c r="S2228" s="446"/>
      <c r="T2228" s="419"/>
      <c r="V2228" s="196"/>
      <c r="W2228" s="419"/>
      <c r="X2228" s="419"/>
      <c r="Z2228" s="419"/>
      <c r="AA2228" s="419"/>
      <c r="AB2228" s="419"/>
      <c r="AD2228" s="419"/>
      <c r="AE2228" s="419"/>
      <c r="AF2228" s="419"/>
      <c r="AH2228" s="419"/>
      <c r="AI2228" s="419"/>
      <c r="AJ2228" s="419"/>
      <c r="AL2228" s="419"/>
      <c r="AM2228" s="419"/>
      <c r="AN2228" s="403"/>
      <c r="AO2228" s="419"/>
      <c r="AP2228" s="419"/>
      <c r="AQ2228" s="419"/>
      <c r="AR2228" s="419"/>
      <c r="AS2228" s="419"/>
      <c r="AT2228" s="419"/>
      <c r="AU2228" s="419"/>
      <c r="AV2228" s="419"/>
      <c r="AX2228" s="419"/>
      <c r="AY2228" s="419"/>
      <c r="AZ2228" s="419"/>
      <c r="BB2228" s="419"/>
      <c r="BC2228" s="419"/>
      <c r="BD2228" s="419"/>
      <c r="BF2228" s="419"/>
      <c r="BG2228" s="419"/>
      <c r="BH2228" s="419"/>
      <c r="BJ2228" s="419"/>
      <c r="BK2228" s="419"/>
      <c r="BL2228" s="419"/>
      <c r="BN2228" s="419"/>
      <c r="BO2228" s="419"/>
      <c r="BP2228" s="419"/>
      <c r="BR2228" s="419"/>
      <c r="BS2228" s="419"/>
      <c r="BT2228" s="419"/>
      <c r="BV2228" s="419"/>
      <c r="BW2228" s="419"/>
      <c r="BX2228" s="397"/>
      <c r="BZ2228" s="449"/>
      <c r="CB2228" s="419"/>
      <c r="CC2228" s="419"/>
      <c r="CD2228" s="419"/>
      <c r="CF2228" s="419"/>
      <c r="CG2228" s="419"/>
      <c r="CH2228" s="419"/>
    </row>
    <row r="2229" spans="3:86" ht="21" thickBot="1">
      <c r="C2229" s="425"/>
      <c r="P2229" s="431"/>
      <c r="R2229" s="419"/>
      <c r="S2229" s="446"/>
      <c r="T2229" s="419"/>
      <c r="V2229" s="196"/>
      <c r="W2229" s="419"/>
      <c r="X2229" s="419"/>
      <c r="Z2229" s="419"/>
      <c r="AA2229" s="419"/>
      <c r="AB2229" s="419"/>
      <c r="AD2229" s="419"/>
      <c r="AE2229" s="419"/>
      <c r="AF2229" s="419"/>
      <c r="AH2229" s="419"/>
      <c r="AI2229" s="419"/>
      <c r="AJ2229" s="419"/>
      <c r="AL2229" s="419"/>
      <c r="AM2229" s="419"/>
      <c r="AN2229" s="403"/>
      <c r="AO2229" s="419"/>
      <c r="AP2229" s="419"/>
      <c r="AQ2229" s="419"/>
      <c r="AR2229" s="419"/>
      <c r="AS2229" s="419"/>
      <c r="AT2229" s="419"/>
      <c r="AU2229" s="419"/>
      <c r="AV2229" s="419"/>
      <c r="AX2229" s="419"/>
      <c r="AY2229" s="419"/>
      <c r="AZ2229" s="419"/>
      <c r="BB2229" s="419"/>
      <c r="BC2229" s="419"/>
      <c r="BD2229" s="419"/>
      <c r="BF2229" s="419"/>
      <c r="BG2229" s="419"/>
      <c r="BH2229" s="419"/>
      <c r="BJ2229" s="419"/>
      <c r="BK2229" s="419"/>
      <c r="BL2229" s="419"/>
      <c r="BN2229" s="419"/>
      <c r="BO2229" s="419"/>
      <c r="BP2229" s="419"/>
      <c r="BR2229" s="419"/>
      <c r="BS2229" s="419"/>
      <c r="BT2229" s="419"/>
      <c r="BV2229" s="419"/>
      <c r="BW2229" s="419"/>
      <c r="BX2229" s="397"/>
      <c r="BZ2229" s="449"/>
      <c r="CB2229" s="419"/>
      <c r="CC2229" s="419"/>
      <c r="CD2229" s="419"/>
      <c r="CF2229" s="419"/>
      <c r="CG2229" s="419"/>
      <c r="CH2229" s="419"/>
    </row>
    <row r="2230" spans="3:86" ht="21" thickBot="1">
      <c r="C2230" s="425"/>
      <c r="P2230" s="431"/>
      <c r="R2230" s="419"/>
      <c r="S2230" s="446"/>
      <c r="T2230" s="419"/>
      <c r="V2230" s="196"/>
      <c r="W2230" s="419"/>
      <c r="X2230" s="419"/>
      <c r="Z2230" s="419"/>
      <c r="AA2230" s="419"/>
      <c r="AB2230" s="419"/>
      <c r="AD2230" s="419"/>
      <c r="AE2230" s="419"/>
      <c r="AF2230" s="419"/>
      <c r="AH2230" s="419"/>
      <c r="AI2230" s="419"/>
      <c r="AJ2230" s="419"/>
      <c r="AL2230" s="419"/>
      <c r="AM2230" s="419"/>
      <c r="AN2230" s="403"/>
      <c r="AO2230" s="419"/>
      <c r="AP2230" s="419"/>
      <c r="AQ2230" s="419"/>
      <c r="AR2230" s="419"/>
      <c r="AS2230" s="419"/>
      <c r="AT2230" s="419"/>
      <c r="AU2230" s="419"/>
      <c r="AV2230" s="419"/>
      <c r="AX2230" s="419"/>
      <c r="AY2230" s="419"/>
      <c r="AZ2230" s="419"/>
      <c r="BB2230" s="419"/>
      <c r="BC2230" s="419"/>
      <c r="BD2230" s="419"/>
      <c r="BF2230" s="419"/>
      <c r="BG2230" s="419"/>
      <c r="BH2230" s="419"/>
      <c r="BJ2230" s="419"/>
      <c r="BK2230" s="419"/>
      <c r="BL2230" s="419"/>
      <c r="BN2230" s="419"/>
      <c r="BO2230" s="419"/>
      <c r="BP2230" s="419"/>
      <c r="BR2230" s="419"/>
      <c r="BS2230" s="419"/>
      <c r="BT2230" s="419"/>
      <c r="BV2230" s="419"/>
      <c r="BW2230" s="419"/>
      <c r="BX2230" s="397"/>
      <c r="BZ2230" s="449"/>
      <c r="CB2230" s="419"/>
      <c r="CC2230" s="419"/>
      <c r="CD2230" s="419"/>
      <c r="CF2230" s="419"/>
      <c r="CG2230" s="419"/>
      <c r="CH2230" s="419"/>
    </row>
    <row r="2231" spans="3:86" ht="21" thickBot="1">
      <c r="C2231" s="425"/>
      <c r="P2231" s="431"/>
      <c r="R2231" s="419"/>
      <c r="S2231" s="446"/>
      <c r="T2231" s="419"/>
      <c r="V2231" s="196"/>
      <c r="W2231" s="419"/>
      <c r="X2231" s="419"/>
      <c r="Z2231" s="419"/>
      <c r="AA2231" s="419"/>
      <c r="AB2231" s="419"/>
      <c r="AD2231" s="419"/>
      <c r="AE2231" s="419"/>
      <c r="AF2231" s="419"/>
      <c r="AH2231" s="419"/>
      <c r="AI2231" s="419"/>
      <c r="AJ2231" s="419"/>
      <c r="AL2231" s="419"/>
      <c r="AM2231" s="419"/>
      <c r="AN2231" s="403"/>
      <c r="AO2231" s="419"/>
      <c r="AP2231" s="419"/>
      <c r="AQ2231" s="419"/>
      <c r="AR2231" s="419"/>
      <c r="AS2231" s="419"/>
      <c r="AT2231" s="419"/>
      <c r="AU2231" s="419"/>
      <c r="AV2231" s="419"/>
      <c r="AX2231" s="419"/>
      <c r="AY2231" s="419"/>
      <c r="AZ2231" s="419"/>
      <c r="BB2231" s="419"/>
      <c r="BC2231" s="419"/>
      <c r="BD2231" s="419"/>
      <c r="BF2231" s="419"/>
      <c r="BG2231" s="419"/>
      <c r="BH2231" s="419"/>
      <c r="BJ2231" s="419"/>
      <c r="BK2231" s="419"/>
      <c r="BL2231" s="419"/>
      <c r="BN2231" s="419"/>
      <c r="BO2231" s="419"/>
      <c r="BP2231" s="419"/>
      <c r="BR2231" s="419"/>
      <c r="BS2231" s="419"/>
      <c r="BT2231" s="419"/>
      <c r="BV2231" s="419"/>
      <c r="BW2231" s="419"/>
      <c r="BX2231" s="397"/>
      <c r="BZ2231" s="449"/>
      <c r="CB2231" s="419"/>
      <c r="CC2231" s="419"/>
      <c r="CD2231" s="419"/>
      <c r="CF2231" s="419"/>
      <c r="CG2231" s="419"/>
      <c r="CH2231" s="419"/>
    </row>
    <row r="2232" spans="3:86" ht="21" thickBot="1">
      <c r="C2232" s="425"/>
      <c r="P2232" s="431"/>
      <c r="R2232" s="419"/>
      <c r="S2232" s="446"/>
      <c r="T2232" s="419"/>
      <c r="V2232" s="196"/>
      <c r="W2232" s="419"/>
      <c r="X2232" s="419"/>
      <c r="Z2232" s="419"/>
      <c r="AA2232" s="419"/>
      <c r="AB2232" s="419"/>
      <c r="AD2232" s="419"/>
      <c r="AE2232" s="419"/>
      <c r="AF2232" s="419"/>
      <c r="AH2232" s="419"/>
      <c r="AI2232" s="419"/>
      <c r="AJ2232" s="419"/>
      <c r="AL2232" s="419"/>
      <c r="AM2232" s="419"/>
      <c r="AN2232" s="403"/>
      <c r="AO2232" s="419"/>
      <c r="AP2232" s="419"/>
      <c r="AQ2232" s="419"/>
      <c r="AR2232" s="419"/>
      <c r="AS2232" s="419"/>
      <c r="AT2232" s="419"/>
      <c r="AU2232" s="419"/>
      <c r="AV2232" s="419"/>
      <c r="AX2232" s="419"/>
      <c r="AY2232" s="419"/>
      <c r="AZ2232" s="419"/>
      <c r="BB2232" s="419"/>
      <c r="BC2232" s="419"/>
      <c r="BD2232" s="419"/>
      <c r="BF2232" s="419"/>
      <c r="BG2232" s="419"/>
      <c r="BH2232" s="419"/>
      <c r="BJ2232" s="419"/>
      <c r="BK2232" s="419"/>
      <c r="BL2232" s="419"/>
      <c r="BN2232" s="419"/>
      <c r="BO2232" s="419"/>
      <c r="BP2232" s="419"/>
      <c r="BR2232" s="419"/>
      <c r="BS2232" s="419"/>
      <c r="BT2232" s="419"/>
      <c r="BV2232" s="419"/>
      <c r="BW2232" s="419"/>
      <c r="BX2232" s="397"/>
      <c r="BZ2232" s="449"/>
      <c r="CB2232" s="419"/>
      <c r="CC2232" s="419"/>
      <c r="CD2232" s="419"/>
      <c r="CF2232" s="419"/>
      <c r="CG2232" s="419"/>
      <c r="CH2232" s="419"/>
    </row>
    <row r="2233" spans="3:86" ht="21" thickBot="1">
      <c r="C2233" s="425"/>
      <c r="P2233" s="431"/>
      <c r="R2233" s="419"/>
      <c r="S2233" s="446"/>
      <c r="T2233" s="419"/>
      <c r="V2233" s="196"/>
      <c r="W2233" s="419"/>
      <c r="X2233" s="419"/>
      <c r="Z2233" s="419"/>
      <c r="AA2233" s="419"/>
      <c r="AB2233" s="419"/>
      <c r="AD2233" s="419"/>
      <c r="AE2233" s="419"/>
      <c r="AF2233" s="419"/>
      <c r="AH2233" s="419"/>
      <c r="AI2233" s="419"/>
      <c r="AJ2233" s="419"/>
      <c r="AL2233" s="419"/>
      <c r="AM2233" s="419"/>
      <c r="AN2233" s="403"/>
      <c r="AO2233" s="419"/>
      <c r="AP2233" s="419"/>
      <c r="AQ2233" s="419"/>
      <c r="AR2233" s="419"/>
      <c r="AS2233" s="419"/>
      <c r="AT2233" s="419"/>
      <c r="AU2233" s="419"/>
      <c r="AV2233" s="419"/>
      <c r="AX2233" s="419"/>
      <c r="AY2233" s="419"/>
      <c r="AZ2233" s="419"/>
      <c r="BB2233" s="419"/>
      <c r="BC2233" s="419"/>
      <c r="BD2233" s="419"/>
      <c r="BF2233" s="419"/>
      <c r="BG2233" s="419"/>
      <c r="BH2233" s="419"/>
      <c r="BJ2233" s="419"/>
      <c r="BK2233" s="419"/>
      <c r="BL2233" s="419"/>
      <c r="BN2233" s="419"/>
      <c r="BO2233" s="419"/>
      <c r="BP2233" s="419"/>
      <c r="BR2233" s="419"/>
      <c r="BS2233" s="419"/>
      <c r="BT2233" s="419"/>
      <c r="BV2233" s="419"/>
      <c r="BW2233" s="419"/>
      <c r="BX2233" s="397"/>
      <c r="BZ2233" s="449"/>
      <c r="CB2233" s="419"/>
      <c r="CC2233" s="419"/>
      <c r="CD2233" s="419"/>
      <c r="CF2233" s="419"/>
      <c r="CG2233" s="419"/>
      <c r="CH2233" s="419"/>
    </row>
    <row r="2234" spans="3:86" ht="21" thickBot="1">
      <c r="C2234" s="425"/>
      <c r="P2234" s="431"/>
      <c r="R2234" s="419"/>
      <c r="S2234" s="446"/>
      <c r="T2234" s="419"/>
      <c r="V2234" s="196"/>
      <c r="W2234" s="419"/>
      <c r="X2234" s="419"/>
      <c r="Z2234" s="419"/>
      <c r="AA2234" s="419"/>
      <c r="AB2234" s="419"/>
      <c r="AD2234" s="419"/>
      <c r="AE2234" s="419"/>
      <c r="AF2234" s="419"/>
      <c r="AH2234" s="419"/>
      <c r="AI2234" s="419"/>
      <c r="AJ2234" s="419"/>
      <c r="AL2234" s="419"/>
      <c r="AM2234" s="419"/>
      <c r="AN2234" s="403"/>
      <c r="AO2234" s="419"/>
      <c r="AP2234" s="419"/>
      <c r="AQ2234" s="419"/>
      <c r="AR2234" s="419"/>
      <c r="AS2234" s="419"/>
      <c r="AT2234" s="419"/>
      <c r="AU2234" s="419"/>
      <c r="AV2234" s="419"/>
      <c r="AX2234" s="419"/>
      <c r="AY2234" s="419"/>
      <c r="AZ2234" s="419"/>
      <c r="BB2234" s="419"/>
      <c r="BC2234" s="419"/>
      <c r="BD2234" s="419"/>
      <c r="BF2234" s="419"/>
      <c r="BG2234" s="419"/>
      <c r="BH2234" s="419"/>
      <c r="BJ2234" s="419"/>
      <c r="BK2234" s="419"/>
      <c r="BL2234" s="419"/>
      <c r="BN2234" s="419"/>
      <c r="BO2234" s="419"/>
      <c r="BP2234" s="419"/>
      <c r="BR2234" s="419"/>
      <c r="BS2234" s="419"/>
      <c r="BT2234" s="419"/>
      <c r="BV2234" s="419"/>
      <c r="BW2234" s="419"/>
      <c r="BX2234" s="397"/>
      <c r="BZ2234" s="449"/>
      <c r="CB2234" s="419"/>
      <c r="CC2234" s="419"/>
      <c r="CD2234" s="419"/>
      <c r="CF2234" s="419"/>
      <c r="CG2234" s="419"/>
      <c r="CH2234" s="419"/>
    </row>
    <row r="2235" spans="3:86" ht="21" thickBot="1">
      <c r="C2235" s="425"/>
      <c r="P2235" s="431"/>
      <c r="R2235" s="419"/>
      <c r="S2235" s="446"/>
      <c r="T2235" s="419"/>
      <c r="V2235" s="196"/>
      <c r="W2235" s="419"/>
      <c r="X2235" s="419"/>
      <c r="Z2235" s="419"/>
      <c r="AA2235" s="419"/>
      <c r="AB2235" s="419"/>
      <c r="AD2235" s="419"/>
      <c r="AE2235" s="419"/>
      <c r="AF2235" s="419"/>
      <c r="AH2235" s="419"/>
      <c r="AI2235" s="419"/>
      <c r="AJ2235" s="419"/>
      <c r="AL2235" s="419"/>
      <c r="AM2235" s="419"/>
      <c r="AN2235" s="403"/>
      <c r="AO2235" s="419"/>
      <c r="AP2235" s="419"/>
      <c r="AQ2235" s="419"/>
      <c r="AR2235" s="419"/>
      <c r="AS2235" s="419"/>
      <c r="AT2235" s="419"/>
      <c r="AU2235" s="419"/>
      <c r="AV2235" s="419"/>
      <c r="AX2235" s="419"/>
      <c r="AY2235" s="419"/>
      <c r="AZ2235" s="419"/>
      <c r="BB2235" s="419"/>
      <c r="BC2235" s="419"/>
      <c r="BD2235" s="419"/>
      <c r="BF2235" s="419"/>
      <c r="BG2235" s="419"/>
      <c r="BH2235" s="419"/>
      <c r="BJ2235" s="419"/>
      <c r="BK2235" s="419"/>
      <c r="BL2235" s="419"/>
      <c r="BN2235" s="419"/>
      <c r="BO2235" s="419"/>
      <c r="BP2235" s="419"/>
      <c r="BR2235" s="419"/>
      <c r="BS2235" s="419"/>
      <c r="BT2235" s="419"/>
      <c r="BV2235" s="419"/>
      <c r="BW2235" s="419"/>
      <c r="BX2235" s="397"/>
      <c r="BZ2235" s="449"/>
      <c r="CB2235" s="419"/>
      <c r="CC2235" s="419"/>
      <c r="CD2235" s="419"/>
      <c r="CF2235" s="419"/>
      <c r="CG2235" s="419"/>
      <c r="CH2235" s="419"/>
    </row>
    <row r="2236" spans="3:86" ht="21" thickBot="1">
      <c r="C2236" s="425"/>
      <c r="P2236" s="431"/>
      <c r="R2236" s="419"/>
      <c r="S2236" s="446"/>
      <c r="T2236" s="419"/>
      <c r="V2236" s="196"/>
      <c r="W2236" s="419"/>
      <c r="X2236" s="419"/>
      <c r="Z2236" s="419"/>
      <c r="AA2236" s="419"/>
      <c r="AB2236" s="419"/>
      <c r="AD2236" s="419"/>
      <c r="AE2236" s="419"/>
      <c r="AF2236" s="419"/>
      <c r="AH2236" s="419"/>
      <c r="AI2236" s="419"/>
      <c r="AJ2236" s="419"/>
      <c r="AL2236" s="419"/>
      <c r="AM2236" s="419"/>
      <c r="AN2236" s="403"/>
      <c r="AO2236" s="419"/>
      <c r="AP2236" s="419"/>
      <c r="AQ2236" s="419"/>
      <c r="AR2236" s="419"/>
      <c r="AS2236" s="419"/>
      <c r="AT2236" s="419"/>
      <c r="AU2236" s="419"/>
      <c r="AV2236" s="419"/>
      <c r="AX2236" s="419"/>
      <c r="AY2236" s="419"/>
      <c r="AZ2236" s="419"/>
      <c r="BB2236" s="419"/>
      <c r="BC2236" s="419"/>
      <c r="BD2236" s="419"/>
      <c r="BF2236" s="419"/>
      <c r="BG2236" s="419"/>
      <c r="BH2236" s="419"/>
      <c r="BJ2236" s="419"/>
      <c r="BK2236" s="419"/>
      <c r="BL2236" s="419"/>
      <c r="BN2236" s="419"/>
      <c r="BO2236" s="419"/>
      <c r="BP2236" s="419"/>
      <c r="BR2236" s="419"/>
      <c r="BS2236" s="419"/>
      <c r="BT2236" s="419"/>
      <c r="BV2236" s="419"/>
      <c r="BW2236" s="419"/>
      <c r="BX2236" s="397"/>
      <c r="BZ2236" s="449"/>
      <c r="CB2236" s="419"/>
      <c r="CC2236" s="419"/>
      <c r="CD2236" s="419"/>
      <c r="CF2236" s="419"/>
      <c r="CG2236" s="419"/>
      <c r="CH2236" s="419"/>
    </row>
    <row r="2237" spans="3:86" ht="21" thickBot="1">
      <c r="C2237" s="425"/>
      <c r="P2237" s="431"/>
      <c r="R2237" s="419"/>
      <c r="S2237" s="446"/>
      <c r="T2237" s="419"/>
      <c r="V2237" s="196"/>
      <c r="W2237" s="419"/>
      <c r="X2237" s="419"/>
      <c r="Z2237" s="419"/>
      <c r="AA2237" s="419"/>
      <c r="AB2237" s="419"/>
      <c r="AD2237" s="419"/>
      <c r="AE2237" s="419"/>
      <c r="AF2237" s="419"/>
      <c r="AH2237" s="419"/>
      <c r="AI2237" s="419"/>
      <c r="AJ2237" s="419"/>
      <c r="AL2237" s="419"/>
      <c r="AM2237" s="419"/>
      <c r="AN2237" s="403"/>
      <c r="AO2237" s="419"/>
      <c r="AP2237" s="419"/>
      <c r="AQ2237" s="419"/>
      <c r="AR2237" s="419"/>
      <c r="AS2237" s="419"/>
      <c r="AT2237" s="419"/>
      <c r="AU2237" s="419"/>
      <c r="AV2237" s="419"/>
      <c r="AX2237" s="419"/>
      <c r="AY2237" s="419"/>
      <c r="AZ2237" s="419"/>
      <c r="BB2237" s="419"/>
      <c r="BC2237" s="419"/>
      <c r="BD2237" s="419"/>
      <c r="BF2237" s="419"/>
      <c r="BG2237" s="419"/>
      <c r="BH2237" s="419"/>
      <c r="BJ2237" s="419"/>
      <c r="BK2237" s="419"/>
      <c r="BL2237" s="419"/>
      <c r="BN2237" s="419"/>
      <c r="BO2237" s="419"/>
      <c r="BP2237" s="419"/>
      <c r="BR2237" s="419"/>
      <c r="BS2237" s="419"/>
      <c r="BT2237" s="419"/>
      <c r="BV2237" s="419"/>
      <c r="BW2237" s="419"/>
      <c r="BX2237" s="397"/>
      <c r="BZ2237" s="449"/>
      <c r="CB2237" s="419"/>
      <c r="CC2237" s="419"/>
      <c r="CD2237" s="419"/>
      <c r="CF2237" s="419"/>
      <c r="CG2237" s="419"/>
      <c r="CH2237" s="419"/>
    </row>
    <row r="2238" spans="3:86" ht="21" thickBot="1">
      <c r="C2238" s="425"/>
      <c r="P2238" s="431"/>
      <c r="R2238" s="419"/>
      <c r="S2238" s="446"/>
      <c r="T2238" s="419"/>
      <c r="V2238" s="196"/>
      <c r="W2238" s="419"/>
      <c r="X2238" s="419"/>
      <c r="Z2238" s="419"/>
      <c r="AA2238" s="419"/>
      <c r="AB2238" s="419"/>
      <c r="AD2238" s="419"/>
      <c r="AE2238" s="419"/>
      <c r="AF2238" s="419"/>
      <c r="AH2238" s="419"/>
      <c r="AI2238" s="419"/>
      <c r="AJ2238" s="419"/>
      <c r="AL2238" s="419"/>
      <c r="AM2238" s="419"/>
      <c r="AN2238" s="403"/>
      <c r="AO2238" s="419"/>
      <c r="AP2238" s="419"/>
      <c r="AQ2238" s="419"/>
      <c r="AR2238" s="419"/>
      <c r="AS2238" s="419"/>
      <c r="AT2238" s="419"/>
      <c r="AU2238" s="419"/>
      <c r="AV2238" s="419"/>
      <c r="AX2238" s="419"/>
      <c r="AY2238" s="419"/>
      <c r="AZ2238" s="419"/>
      <c r="BB2238" s="419"/>
      <c r="BC2238" s="419"/>
      <c r="BD2238" s="419"/>
      <c r="BF2238" s="419"/>
      <c r="BG2238" s="419"/>
      <c r="BH2238" s="419"/>
      <c r="BJ2238" s="419"/>
      <c r="BK2238" s="419"/>
      <c r="BL2238" s="419"/>
      <c r="BN2238" s="419"/>
      <c r="BO2238" s="419"/>
      <c r="BP2238" s="419"/>
      <c r="BR2238" s="419"/>
      <c r="BS2238" s="419"/>
      <c r="BT2238" s="419"/>
      <c r="BV2238" s="419"/>
      <c r="BW2238" s="419"/>
      <c r="BX2238" s="397"/>
      <c r="BZ2238" s="449"/>
      <c r="CB2238" s="419"/>
      <c r="CC2238" s="419"/>
      <c r="CD2238" s="419"/>
      <c r="CF2238" s="419"/>
      <c r="CG2238" s="419"/>
      <c r="CH2238" s="419"/>
    </row>
    <row r="2239" spans="3:86" ht="21" thickBot="1">
      <c r="C2239" s="425"/>
      <c r="P2239" s="431"/>
      <c r="R2239" s="419"/>
      <c r="S2239" s="446"/>
      <c r="T2239" s="419"/>
      <c r="V2239" s="196"/>
      <c r="W2239" s="419"/>
      <c r="X2239" s="419"/>
      <c r="Z2239" s="419"/>
      <c r="AA2239" s="419"/>
      <c r="AB2239" s="419"/>
      <c r="AD2239" s="419"/>
      <c r="AE2239" s="419"/>
      <c r="AF2239" s="419"/>
      <c r="AH2239" s="419"/>
      <c r="AI2239" s="419"/>
      <c r="AJ2239" s="419"/>
      <c r="AL2239" s="419"/>
      <c r="AM2239" s="419"/>
      <c r="AN2239" s="403"/>
      <c r="AO2239" s="419"/>
      <c r="AP2239" s="419"/>
      <c r="AQ2239" s="419"/>
      <c r="AR2239" s="419"/>
      <c r="AS2239" s="419"/>
      <c r="AT2239" s="419"/>
      <c r="AU2239" s="419"/>
      <c r="AV2239" s="419"/>
      <c r="AX2239" s="419"/>
      <c r="AY2239" s="419"/>
      <c r="AZ2239" s="419"/>
      <c r="BB2239" s="419"/>
      <c r="BC2239" s="419"/>
      <c r="BD2239" s="419"/>
      <c r="BF2239" s="419"/>
      <c r="BG2239" s="419"/>
      <c r="BH2239" s="419"/>
      <c r="BJ2239" s="419"/>
      <c r="BK2239" s="419"/>
      <c r="BL2239" s="419"/>
      <c r="BN2239" s="419"/>
      <c r="BO2239" s="419"/>
      <c r="BP2239" s="419"/>
      <c r="BR2239" s="419"/>
      <c r="BS2239" s="419"/>
      <c r="BT2239" s="419"/>
      <c r="BV2239" s="419"/>
      <c r="BW2239" s="419"/>
      <c r="BX2239" s="397"/>
      <c r="BZ2239" s="449"/>
      <c r="CB2239" s="419"/>
      <c r="CC2239" s="419"/>
      <c r="CD2239" s="419"/>
      <c r="CF2239" s="419"/>
      <c r="CG2239" s="419"/>
      <c r="CH2239" s="419"/>
    </row>
    <row r="2240" spans="3:86" ht="21" thickBot="1">
      <c r="C2240" s="425"/>
      <c r="P2240" s="431"/>
      <c r="R2240" s="419"/>
      <c r="S2240" s="446"/>
      <c r="T2240" s="419"/>
      <c r="V2240" s="196"/>
      <c r="W2240" s="419"/>
      <c r="X2240" s="419"/>
      <c r="Z2240" s="419"/>
      <c r="AA2240" s="419"/>
      <c r="AB2240" s="419"/>
      <c r="AD2240" s="419"/>
      <c r="AE2240" s="419"/>
      <c r="AF2240" s="419"/>
      <c r="AH2240" s="419"/>
      <c r="AI2240" s="419"/>
      <c r="AJ2240" s="419"/>
      <c r="AL2240" s="419"/>
      <c r="AM2240" s="419"/>
      <c r="AN2240" s="403"/>
      <c r="AO2240" s="419"/>
      <c r="AP2240" s="419"/>
      <c r="AQ2240" s="419"/>
      <c r="AR2240" s="419"/>
      <c r="AS2240" s="419"/>
      <c r="AT2240" s="419"/>
      <c r="AU2240" s="419"/>
      <c r="AV2240" s="419"/>
      <c r="AX2240" s="419"/>
      <c r="AY2240" s="419"/>
      <c r="AZ2240" s="419"/>
      <c r="BB2240" s="419"/>
      <c r="BC2240" s="419"/>
      <c r="BD2240" s="419"/>
      <c r="BF2240" s="419"/>
      <c r="BG2240" s="419"/>
      <c r="BH2240" s="419"/>
      <c r="BJ2240" s="419"/>
      <c r="BK2240" s="419"/>
      <c r="BL2240" s="419"/>
      <c r="BN2240" s="419"/>
      <c r="BO2240" s="419"/>
      <c r="BP2240" s="419"/>
      <c r="BR2240" s="419"/>
      <c r="BS2240" s="419"/>
      <c r="BT2240" s="419"/>
      <c r="BV2240" s="419"/>
      <c r="BW2240" s="419"/>
      <c r="BX2240" s="397"/>
      <c r="BZ2240" s="449"/>
      <c r="CB2240" s="419"/>
      <c r="CC2240" s="419"/>
      <c r="CD2240" s="419"/>
      <c r="CF2240" s="419"/>
      <c r="CG2240" s="419"/>
      <c r="CH2240" s="419"/>
    </row>
    <row r="2241" spans="3:86" ht="21" thickBot="1">
      <c r="C2241" s="425"/>
      <c r="P2241" s="431"/>
      <c r="R2241" s="419"/>
      <c r="S2241" s="446"/>
      <c r="T2241" s="419"/>
      <c r="V2241" s="196"/>
      <c r="W2241" s="419"/>
      <c r="X2241" s="419"/>
      <c r="Z2241" s="419"/>
      <c r="AA2241" s="419"/>
      <c r="AB2241" s="419"/>
      <c r="AD2241" s="419"/>
      <c r="AE2241" s="419"/>
      <c r="AF2241" s="419"/>
      <c r="AH2241" s="419"/>
      <c r="AI2241" s="419"/>
      <c r="AJ2241" s="419"/>
      <c r="AL2241" s="419"/>
      <c r="AM2241" s="419"/>
      <c r="AN2241" s="403"/>
      <c r="AO2241" s="419"/>
      <c r="AP2241" s="419"/>
      <c r="AQ2241" s="419"/>
      <c r="AR2241" s="419"/>
      <c r="AS2241" s="419"/>
      <c r="AT2241" s="419"/>
      <c r="AU2241" s="419"/>
      <c r="AV2241" s="419"/>
      <c r="AX2241" s="419"/>
      <c r="AY2241" s="419"/>
      <c r="AZ2241" s="419"/>
      <c r="BB2241" s="419"/>
      <c r="BC2241" s="419"/>
      <c r="BD2241" s="419"/>
      <c r="BF2241" s="419"/>
      <c r="BG2241" s="419"/>
      <c r="BH2241" s="419"/>
      <c r="BJ2241" s="419"/>
      <c r="BK2241" s="419"/>
      <c r="BL2241" s="419"/>
      <c r="BN2241" s="419"/>
      <c r="BO2241" s="419"/>
      <c r="BP2241" s="419"/>
      <c r="BR2241" s="419"/>
      <c r="BS2241" s="419"/>
      <c r="BT2241" s="419"/>
      <c r="BV2241" s="419"/>
      <c r="BW2241" s="419"/>
      <c r="BX2241" s="397"/>
      <c r="BZ2241" s="449"/>
      <c r="CB2241" s="419"/>
      <c r="CC2241" s="419"/>
      <c r="CD2241" s="419"/>
      <c r="CF2241" s="419"/>
      <c r="CG2241" s="419"/>
      <c r="CH2241" s="419"/>
    </row>
    <row r="2242" spans="3:86" ht="21" thickBot="1">
      <c r="C2242" s="425"/>
      <c r="P2242" s="431"/>
      <c r="R2242" s="419"/>
      <c r="S2242" s="446"/>
      <c r="T2242" s="419"/>
      <c r="V2242" s="196"/>
      <c r="W2242" s="419"/>
      <c r="X2242" s="419"/>
      <c r="Z2242" s="419"/>
      <c r="AA2242" s="419"/>
      <c r="AB2242" s="419"/>
      <c r="AD2242" s="419"/>
      <c r="AE2242" s="419"/>
      <c r="AF2242" s="419"/>
      <c r="AH2242" s="419"/>
      <c r="AI2242" s="419"/>
      <c r="AJ2242" s="419"/>
      <c r="AL2242" s="419"/>
      <c r="AM2242" s="419"/>
      <c r="AN2242" s="403"/>
      <c r="AO2242" s="419"/>
      <c r="AP2242" s="419"/>
      <c r="AQ2242" s="419"/>
      <c r="AR2242" s="419"/>
      <c r="AS2242" s="419"/>
      <c r="AT2242" s="419"/>
      <c r="AU2242" s="419"/>
      <c r="AV2242" s="419"/>
      <c r="AX2242" s="419"/>
      <c r="AY2242" s="419"/>
      <c r="AZ2242" s="419"/>
      <c r="BB2242" s="419"/>
      <c r="BC2242" s="419"/>
      <c r="BD2242" s="419"/>
      <c r="BF2242" s="419"/>
      <c r="BG2242" s="419"/>
      <c r="BH2242" s="419"/>
      <c r="BJ2242" s="419"/>
      <c r="BK2242" s="419"/>
      <c r="BL2242" s="419"/>
      <c r="BN2242" s="419"/>
      <c r="BO2242" s="419"/>
      <c r="BP2242" s="419"/>
      <c r="BR2242" s="419"/>
      <c r="BS2242" s="419"/>
      <c r="BT2242" s="419"/>
      <c r="BV2242" s="419"/>
      <c r="BW2242" s="419"/>
      <c r="BX2242" s="397"/>
      <c r="BZ2242" s="449"/>
      <c r="CB2242" s="419"/>
      <c r="CC2242" s="419"/>
      <c r="CD2242" s="419"/>
      <c r="CF2242" s="419"/>
      <c r="CG2242" s="419"/>
      <c r="CH2242" s="419"/>
    </row>
    <row r="2243" spans="3:86" ht="21" thickBot="1">
      <c r="C2243" s="425"/>
      <c r="P2243" s="431"/>
      <c r="R2243" s="419"/>
      <c r="S2243" s="446"/>
      <c r="T2243" s="419"/>
      <c r="V2243" s="196"/>
      <c r="W2243" s="419"/>
      <c r="X2243" s="419"/>
      <c r="Z2243" s="419"/>
      <c r="AA2243" s="419"/>
      <c r="AB2243" s="419"/>
      <c r="AD2243" s="419"/>
      <c r="AE2243" s="419"/>
      <c r="AF2243" s="419"/>
      <c r="AH2243" s="419"/>
      <c r="AI2243" s="419"/>
      <c r="AJ2243" s="419"/>
      <c r="AL2243" s="419"/>
      <c r="AM2243" s="419"/>
      <c r="AN2243" s="403"/>
      <c r="AO2243" s="419"/>
      <c r="AP2243" s="419"/>
      <c r="AQ2243" s="419"/>
      <c r="AR2243" s="419"/>
      <c r="AS2243" s="419"/>
      <c r="AT2243" s="419"/>
      <c r="AU2243" s="419"/>
      <c r="AV2243" s="419"/>
      <c r="AX2243" s="419"/>
      <c r="AY2243" s="419"/>
      <c r="AZ2243" s="419"/>
      <c r="BB2243" s="419"/>
      <c r="BC2243" s="419"/>
      <c r="BD2243" s="419"/>
      <c r="BF2243" s="419"/>
      <c r="BG2243" s="419"/>
      <c r="BH2243" s="419"/>
      <c r="BJ2243" s="419"/>
      <c r="BK2243" s="419"/>
      <c r="BL2243" s="419"/>
      <c r="BN2243" s="419"/>
      <c r="BO2243" s="419"/>
      <c r="BP2243" s="419"/>
      <c r="BR2243" s="419"/>
      <c r="BS2243" s="419"/>
      <c r="BT2243" s="419"/>
      <c r="BV2243" s="419"/>
      <c r="BW2243" s="419"/>
      <c r="BX2243" s="397"/>
      <c r="BZ2243" s="449"/>
      <c r="CB2243" s="419"/>
      <c r="CC2243" s="419"/>
      <c r="CD2243" s="419"/>
      <c r="CF2243" s="419"/>
      <c r="CG2243" s="419"/>
      <c r="CH2243" s="419"/>
    </row>
    <row r="2244" spans="3:86" ht="21" thickBot="1">
      <c r="C2244" s="425"/>
      <c r="P2244" s="431"/>
      <c r="R2244" s="419"/>
      <c r="S2244" s="446"/>
      <c r="T2244" s="419"/>
      <c r="V2244" s="196"/>
      <c r="W2244" s="419"/>
      <c r="X2244" s="419"/>
      <c r="Z2244" s="419"/>
      <c r="AA2244" s="419"/>
      <c r="AB2244" s="419"/>
      <c r="AD2244" s="419"/>
      <c r="AE2244" s="419"/>
      <c r="AF2244" s="419"/>
      <c r="AH2244" s="419"/>
      <c r="AI2244" s="419"/>
      <c r="AJ2244" s="419"/>
      <c r="AL2244" s="419"/>
      <c r="AM2244" s="419"/>
      <c r="AN2244" s="403"/>
      <c r="AO2244" s="419"/>
      <c r="AP2244" s="419"/>
      <c r="AQ2244" s="419"/>
      <c r="AR2244" s="419"/>
      <c r="AS2244" s="419"/>
      <c r="AT2244" s="419"/>
      <c r="AU2244" s="419"/>
      <c r="AV2244" s="419"/>
      <c r="AX2244" s="419"/>
      <c r="AY2244" s="419"/>
      <c r="AZ2244" s="419"/>
      <c r="BB2244" s="419"/>
      <c r="BC2244" s="419"/>
      <c r="BD2244" s="419"/>
      <c r="BF2244" s="419"/>
      <c r="BG2244" s="419"/>
      <c r="BH2244" s="419"/>
      <c r="BJ2244" s="419"/>
      <c r="BK2244" s="419"/>
      <c r="BL2244" s="419"/>
      <c r="BN2244" s="419"/>
      <c r="BO2244" s="419"/>
      <c r="BP2244" s="419"/>
      <c r="BR2244" s="419"/>
      <c r="BS2244" s="419"/>
      <c r="BT2244" s="419"/>
      <c r="BV2244" s="419"/>
      <c r="BW2244" s="419"/>
      <c r="BX2244" s="397"/>
      <c r="BZ2244" s="449"/>
      <c r="CB2244" s="419"/>
      <c r="CC2244" s="419"/>
      <c r="CD2244" s="419"/>
      <c r="CF2244" s="419"/>
      <c r="CG2244" s="419"/>
      <c r="CH2244" s="419"/>
    </row>
    <row r="2245" spans="3:86" ht="21" thickBot="1">
      <c r="C2245" s="425"/>
      <c r="P2245" s="431"/>
      <c r="R2245" s="419"/>
      <c r="S2245" s="446"/>
      <c r="T2245" s="419"/>
      <c r="V2245" s="196"/>
      <c r="W2245" s="419"/>
      <c r="X2245" s="419"/>
      <c r="Z2245" s="419"/>
      <c r="AA2245" s="419"/>
      <c r="AB2245" s="419"/>
      <c r="AD2245" s="419"/>
      <c r="AE2245" s="419"/>
      <c r="AF2245" s="419"/>
      <c r="AH2245" s="419"/>
      <c r="AI2245" s="419"/>
      <c r="AJ2245" s="419"/>
      <c r="AL2245" s="419"/>
      <c r="AM2245" s="419"/>
      <c r="AN2245" s="403"/>
      <c r="AO2245" s="419"/>
      <c r="AP2245" s="419"/>
      <c r="AQ2245" s="419"/>
      <c r="AR2245" s="419"/>
      <c r="AS2245" s="419"/>
      <c r="AT2245" s="419"/>
      <c r="AU2245" s="419"/>
      <c r="AV2245" s="419"/>
      <c r="AX2245" s="419"/>
      <c r="AY2245" s="419"/>
      <c r="AZ2245" s="419"/>
      <c r="BB2245" s="419"/>
      <c r="BC2245" s="419"/>
      <c r="BD2245" s="419"/>
      <c r="BF2245" s="419"/>
      <c r="BG2245" s="419"/>
      <c r="BH2245" s="419"/>
      <c r="BJ2245" s="419"/>
      <c r="BK2245" s="419"/>
      <c r="BL2245" s="419"/>
      <c r="BN2245" s="419"/>
      <c r="BO2245" s="419"/>
      <c r="BP2245" s="419"/>
      <c r="BR2245" s="419"/>
      <c r="BS2245" s="419"/>
      <c r="BT2245" s="419"/>
      <c r="BV2245" s="419"/>
      <c r="BW2245" s="419"/>
      <c r="BX2245" s="397"/>
      <c r="BZ2245" s="449"/>
      <c r="CB2245" s="419"/>
      <c r="CC2245" s="419"/>
      <c r="CD2245" s="419"/>
      <c r="CF2245" s="419"/>
      <c r="CG2245" s="419"/>
      <c r="CH2245" s="419"/>
    </row>
    <row r="2246" spans="3:86" ht="21" thickBot="1">
      <c r="C2246" s="425"/>
      <c r="P2246" s="431"/>
      <c r="R2246" s="419"/>
      <c r="S2246" s="446"/>
      <c r="T2246" s="419"/>
      <c r="V2246" s="196"/>
      <c r="W2246" s="419"/>
      <c r="X2246" s="419"/>
      <c r="Z2246" s="419"/>
      <c r="AA2246" s="419"/>
      <c r="AB2246" s="419"/>
      <c r="AD2246" s="419"/>
      <c r="AE2246" s="419"/>
      <c r="AF2246" s="419"/>
      <c r="AH2246" s="419"/>
      <c r="AI2246" s="419"/>
      <c r="AJ2246" s="419"/>
      <c r="AL2246" s="419"/>
      <c r="AM2246" s="419"/>
      <c r="AN2246" s="403"/>
      <c r="AO2246" s="419"/>
      <c r="AP2246" s="419"/>
      <c r="AQ2246" s="419"/>
      <c r="AR2246" s="419"/>
      <c r="AS2246" s="419"/>
      <c r="AT2246" s="419"/>
      <c r="AU2246" s="419"/>
      <c r="AV2246" s="419"/>
      <c r="AX2246" s="419"/>
      <c r="AY2246" s="419"/>
      <c r="AZ2246" s="419"/>
      <c r="BB2246" s="419"/>
      <c r="BC2246" s="419"/>
      <c r="BD2246" s="419"/>
      <c r="BF2246" s="419"/>
      <c r="BG2246" s="419"/>
      <c r="BH2246" s="419"/>
      <c r="BJ2246" s="419"/>
      <c r="BK2246" s="419"/>
      <c r="BL2246" s="419"/>
      <c r="BN2246" s="419"/>
      <c r="BO2246" s="419"/>
      <c r="BP2246" s="419"/>
      <c r="BR2246" s="419"/>
      <c r="BS2246" s="419"/>
      <c r="BT2246" s="419"/>
      <c r="BV2246" s="419"/>
      <c r="BW2246" s="419"/>
      <c r="BX2246" s="397"/>
      <c r="BZ2246" s="449"/>
      <c r="CB2246" s="419"/>
      <c r="CC2246" s="419"/>
      <c r="CD2246" s="419"/>
      <c r="CF2246" s="419"/>
      <c r="CG2246" s="419"/>
      <c r="CH2246" s="419"/>
    </row>
    <row r="2247" spans="3:86" ht="21" thickBot="1">
      <c r="C2247" s="425"/>
      <c r="P2247" s="431"/>
      <c r="R2247" s="419"/>
      <c r="S2247" s="446"/>
      <c r="T2247" s="419"/>
      <c r="V2247" s="196"/>
      <c r="W2247" s="419"/>
      <c r="X2247" s="419"/>
      <c r="Z2247" s="419"/>
      <c r="AA2247" s="419"/>
      <c r="AB2247" s="419"/>
      <c r="AD2247" s="419"/>
      <c r="AE2247" s="419"/>
      <c r="AF2247" s="419"/>
      <c r="AH2247" s="419"/>
      <c r="AI2247" s="419"/>
      <c r="AJ2247" s="419"/>
      <c r="AL2247" s="419"/>
      <c r="AM2247" s="419"/>
      <c r="AN2247" s="403"/>
      <c r="AO2247" s="419"/>
      <c r="AP2247" s="419"/>
      <c r="AQ2247" s="419"/>
      <c r="AR2247" s="419"/>
      <c r="AS2247" s="419"/>
      <c r="AT2247" s="419"/>
      <c r="AU2247" s="419"/>
      <c r="AV2247" s="419"/>
      <c r="AX2247" s="419"/>
      <c r="AY2247" s="419"/>
      <c r="AZ2247" s="419"/>
      <c r="BB2247" s="419"/>
      <c r="BC2247" s="419"/>
      <c r="BD2247" s="419"/>
      <c r="BF2247" s="419"/>
      <c r="BG2247" s="419"/>
      <c r="BH2247" s="419"/>
      <c r="BJ2247" s="419"/>
      <c r="BK2247" s="419"/>
      <c r="BL2247" s="419"/>
      <c r="BN2247" s="419"/>
      <c r="BO2247" s="419"/>
      <c r="BP2247" s="419"/>
      <c r="BR2247" s="419"/>
      <c r="BS2247" s="419"/>
      <c r="BT2247" s="419"/>
      <c r="BV2247" s="419"/>
      <c r="BW2247" s="419"/>
      <c r="BX2247" s="397"/>
      <c r="BZ2247" s="449"/>
      <c r="CB2247" s="419"/>
      <c r="CC2247" s="419"/>
      <c r="CD2247" s="419"/>
      <c r="CF2247" s="419"/>
      <c r="CG2247" s="419"/>
      <c r="CH2247" s="419"/>
    </row>
    <row r="2248" spans="3:86" ht="21" thickBot="1">
      <c r="C2248" s="425"/>
      <c r="P2248" s="431"/>
      <c r="R2248" s="419"/>
      <c r="S2248" s="446"/>
      <c r="T2248" s="419"/>
      <c r="V2248" s="196"/>
      <c r="W2248" s="419"/>
      <c r="X2248" s="419"/>
      <c r="Z2248" s="419"/>
      <c r="AA2248" s="419"/>
      <c r="AB2248" s="419"/>
      <c r="AD2248" s="419"/>
      <c r="AE2248" s="419"/>
      <c r="AF2248" s="419"/>
      <c r="AH2248" s="419"/>
      <c r="AI2248" s="419"/>
      <c r="AJ2248" s="419"/>
      <c r="AL2248" s="419"/>
      <c r="AM2248" s="419"/>
      <c r="AN2248" s="403"/>
      <c r="AO2248" s="419"/>
      <c r="AP2248" s="419"/>
      <c r="AQ2248" s="419"/>
      <c r="AR2248" s="419"/>
      <c r="AS2248" s="419"/>
      <c r="AT2248" s="419"/>
      <c r="AU2248" s="419"/>
      <c r="AV2248" s="419"/>
      <c r="AX2248" s="419"/>
      <c r="AY2248" s="419"/>
      <c r="AZ2248" s="419"/>
      <c r="BB2248" s="419"/>
      <c r="BC2248" s="419"/>
      <c r="BD2248" s="419"/>
      <c r="BF2248" s="419"/>
      <c r="BG2248" s="419"/>
      <c r="BH2248" s="419"/>
      <c r="BJ2248" s="419"/>
      <c r="BK2248" s="419"/>
      <c r="BL2248" s="419"/>
      <c r="BN2248" s="419"/>
      <c r="BO2248" s="419"/>
      <c r="BP2248" s="419"/>
      <c r="BR2248" s="419"/>
      <c r="BS2248" s="419"/>
      <c r="BT2248" s="419"/>
      <c r="BV2248" s="419"/>
      <c r="BW2248" s="419"/>
      <c r="BX2248" s="397"/>
      <c r="BZ2248" s="449"/>
      <c r="CB2248" s="419"/>
      <c r="CC2248" s="419"/>
      <c r="CD2248" s="419"/>
      <c r="CF2248" s="419"/>
      <c r="CG2248" s="419"/>
      <c r="CH2248" s="419"/>
    </row>
    <row r="2249" spans="3:86" ht="21" thickBot="1">
      <c r="C2249" s="425"/>
      <c r="P2249" s="431"/>
      <c r="R2249" s="419"/>
      <c r="S2249" s="446"/>
      <c r="T2249" s="419"/>
      <c r="V2249" s="196"/>
      <c r="W2249" s="419"/>
      <c r="X2249" s="419"/>
      <c r="Z2249" s="419"/>
      <c r="AA2249" s="419"/>
      <c r="AB2249" s="419"/>
      <c r="AD2249" s="419"/>
      <c r="AE2249" s="419"/>
      <c r="AF2249" s="419"/>
      <c r="AH2249" s="419"/>
      <c r="AI2249" s="419"/>
      <c r="AJ2249" s="419"/>
      <c r="AL2249" s="419"/>
      <c r="AM2249" s="419"/>
      <c r="AN2249" s="403"/>
      <c r="AO2249" s="419"/>
      <c r="AP2249" s="419"/>
      <c r="AQ2249" s="419"/>
      <c r="AR2249" s="419"/>
      <c r="AS2249" s="419"/>
      <c r="AT2249" s="419"/>
      <c r="AU2249" s="419"/>
      <c r="AV2249" s="419"/>
      <c r="AX2249" s="419"/>
      <c r="AY2249" s="419"/>
      <c r="AZ2249" s="419"/>
      <c r="BB2249" s="419"/>
      <c r="BC2249" s="419"/>
      <c r="BD2249" s="419"/>
      <c r="BF2249" s="419"/>
      <c r="BG2249" s="419"/>
      <c r="BH2249" s="419"/>
      <c r="BJ2249" s="419"/>
      <c r="BK2249" s="419"/>
      <c r="BL2249" s="419"/>
      <c r="BN2249" s="419"/>
      <c r="BO2249" s="419"/>
      <c r="BP2249" s="419"/>
      <c r="BR2249" s="419"/>
      <c r="BS2249" s="419"/>
      <c r="BT2249" s="419"/>
      <c r="BV2249" s="419"/>
      <c r="BW2249" s="419"/>
      <c r="BX2249" s="397"/>
      <c r="BZ2249" s="449"/>
      <c r="CB2249" s="419"/>
      <c r="CC2249" s="419"/>
      <c r="CD2249" s="419"/>
      <c r="CF2249" s="419"/>
      <c r="CG2249" s="419"/>
      <c r="CH2249" s="419"/>
    </row>
    <row r="2250" spans="3:86" ht="21" thickBot="1">
      <c r="C2250" s="425"/>
      <c r="P2250" s="431"/>
      <c r="R2250" s="419"/>
      <c r="S2250" s="446"/>
      <c r="T2250" s="419"/>
      <c r="V2250" s="196"/>
      <c r="W2250" s="419"/>
      <c r="X2250" s="419"/>
      <c r="Z2250" s="419"/>
      <c r="AA2250" s="419"/>
      <c r="AB2250" s="419"/>
      <c r="AD2250" s="419"/>
      <c r="AE2250" s="419"/>
      <c r="AF2250" s="419"/>
      <c r="AH2250" s="419"/>
      <c r="AI2250" s="419"/>
      <c r="AJ2250" s="419"/>
      <c r="AL2250" s="419"/>
      <c r="AM2250" s="419"/>
      <c r="AN2250" s="403"/>
      <c r="AO2250" s="419"/>
      <c r="AP2250" s="419"/>
      <c r="AQ2250" s="419"/>
      <c r="AR2250" s="419"/>
      <c r="AS2250" s="419"/>
      <c r="AT2250" s="419"/>
      <c r="AU2250" s="419"/>
      <c r="AV2250" s="419"/>
      <c r="AX2250" s="419"/>
      <c r="AY2250" s="419"/>
      <c r="AZ2250" s="419"/>
      <c r="BB2250" s="419"/>
      <c r="BC2250" s="419"/>
      <c r="BD2250" s="419"/>
      <c r="BF2250" s="419"/>
      <c r="BG2250" s="419"/>
      <c r="BH2250" s="419"/>
      <c r="BJ2250" s="419"/>
      <c r="BK2250" s="419"/>
      <c r="BL2250" s="419"/>
      <c r="BN2250" s="419"/>
      <c r="BO2250" s="419"/>
      <c r="BP2250" s="419"/>
      <c r="BR2250" s="419"/>
      <c r="BS2250" s="419"/>
      <c r="BT2250" s="419"/>
      <c r="BV2250" s="419"/>
      <c r="BW2250" s="419"/>
      <c r="BX2250" s="397"/>
      <c r="BZ2250" s="449"/>
      <c r="CB2250" s="419"/>
      <c r="CC2250" s="419"/>
      <c r="CD2250" s="419"/>
      <c r="CF2250" s="419"/>
      <c r="CG2250" s="419"/>
      <c r="CH2250" s="419"/>
    </row>
    <row r="2251" spans="3:86" ht="21" thickBot="1">
      <c r="C2251" s="425"/>
      <c r="P2251" s="431"/>
      <c r="R2251" s="419"/>
      <c r="S2251" s="446"/>
      <c r="T2251" s="419"/>
      <c r="V2251" s="196"/>
      <c r="W2251" s="419"/>
      <c r="X2251" s="419"/>
      <c r="Z2251" s="419"/>
      <c r="AA2251" s="419"/>
      <c r="AB2251" s="419"/>
      <c r="AD2251" s="419"/>
      <c r="AE2251" s="419"/>
      <c r="AF2251" s="419"/>
      <c r="AH2251" s="419"/>
      <c r="AI2251" s="419"/>
      <c r="AJ2251" s="419"/>
      <c r="AL2251" s="419"/>
      <c r="AM2251" s="419"/>
      <c r="AN2251" s="403"/>
      <c r="AO2251" s="419"/>
      <c r="AP2251" s="419"/>
      <c r="AQ2251" s="419"/>
      <c r="AR2251" s="419"/>
      <c r="AS2251" s="419"/>
      <c r="AT2251" s="419"/>
      <c r="AU2251" s="419"/>
      <c r="AV2251" s="419"/>
      <c r="AX2251" s="419"/>
      <c r="AY2251" s="419"/>
      <c r="AZ2251" s="419"/>
      <c r="BB2251" s="419"/>
      <c r="BC2251" s="419"/>
      <c r="BD2251" s="419"/>
      <c r="BF2251" s="419"/>
      <c r="BG2251" s="419"/>
      <c r="BH2251" s="419"/>
      <c r="BJ2251" s="419"/>
      <c r="BK2251" s="419"/>
      <c r="BL2251" s="419"/>
      <c r="BN2251" s="419"/>
      <c r="BO2251" s="419"/>
      <c r="BP2251" s="419"/>
      <c r="BR2251" s="419"/>
      <c r="BS2251" s="419"/>
      <c r="BT2251" s="419"/>
      <c r="BV2251" s="419"/>
      <c r="BW2251" s="419"/>
      <c r="BX2251" s="397"/>
      <c r="BZ2251" s="449"/>
      <c r="CB2251" s="419"/>
      <c r="CC2251" s="419"/>
      <c r="CD2251" s="419"/>
      <c r="CF2251" s="419"/>
      <c r="CG2251" s="419"/>
      <c r="CH2251" s="419"/>
    </row>
    <row r="2252" spans="3:86" ht="21" thickBot="1">
      <c r="C2252" s="425"/>
      <c r="P2252" s="431"/>
      <c r="R2252" s="419"/>
      <c r="S2252" s="446"/>
      <c r="T2252" s="419"/>
      <c r="V2252" s="196"/>
      <c r="W2252" s="419"/>
      <c r="X2252" s="419"/>
      <c r="Z2252" s="419"/>
      <c r="AA2252" s="419"/>
      <c r="AB2252" s="419"/>
      <c r="AD2252" s="419"/>
      <c r="AE2252" s="419"/>
      <c r="AF2252" s="419"/>
      <c r="AH2252" s="419"/>
      <c r="AI2252" s="419"/>
      <c r="AJ2252" s="419"/>
      <c r="AL2252" s="419"/>
      <c r="AM2252" s="419"/>
      <c r="AN2252" s="403"/>
      <c r="AO2252" s="419"/>
      <c r="AP2252" s="419"/>
      <c r="AQ2252" s="419"/>
      <c r="AR2252" s="419"/>
      <c r="AS2252" s="419"/>
      <c r="AT2252" s="419"/>
      <c r="AU2252" s="419"/>
      <c r="AV2252" s="419"/>
      <c r="AX2252" s="419"/>
      <c r="AY2252" s="419"/>
      <c r="AZ2252" s="419"/>
      <c r="BB2252" s="419"/>
      <c r="BC2252" s="419"/>
      <c r="BD2252" s="419"/>
      <c r="BF2252" s="419"/>
      <c r="BG2252" s="419"/>
      <c r="BH2252" s="419"/>
      <c r="BJ2252" s="419"/>
      <c r="BK2252" s="419"/>
      <c r="BL2252" s="419"/>
      <c r="BN2252" s="419"/>
      <c r="BO2252" s="419"/>
      <c r="BP2252" s="419"/>
      <c r="BR2252" s="419"/>
      <c r="BS2252" s="419"/>
      <c r="BT2252" s="419"/>
      <c r="BV2252" s="419"/>
      <c r="BW2252" s="419"/>
      <c r="BX2252" s="397"/>
      <c r="BZ2252" s="449"/>
      <c r="CB2252" s="419"/>
      <c r="CC2252" s="419"/>
      <c r="CD2252" s="419"/>
      <c r="CF2252" s="419"/>
      <c r="CG2252" s="419"/>
      <c r="CH2252" s="419"/>
    </row>
    <row r="2253" spans="3:86" ht="21" thickBot="1">
      <c r="C2253" s="425"/>
      <c r="P2253" s="431"/>
      <c r="R2253" s="419"/>
      <c r="S2253" s="446"/>
      <c r="T2253" s="419"/>
      <c r="V2253" s="196"/>
      <c r="W2253" s="419"/>
      <c r="X2253" s="419"/>
      <c r="Z2253" s="419"/>
      <c r="AA2253" s="419"/>
      <c r="AB2253" s="419"/>
      <c r="AD2253" s="419"/>
      <c r="AE2253" s="419"/>
      <c r="AF2253" s="419"/>
      <c r="AH2253" s="419"/>
      <c r="AI2253" s="419"/>
      <c r="AJ2253" s="419"/>
      <c r="AL2253" s="419"/>
      <c r="AM2253" s="419"/>
      <c r="AN2253" s="403"/>
      <c r="AO2253" s="419"/>
      <c r="AP2253" s="419"/>
      <c r="AQ2253" s="419"/>
      <c r="AR2253" s="419"/>
      <c r="AS2253" s="419"/>
      <c r="AT2253" s="419"/>
      <c r="AU2253" s="419"/>
      <c r="AV2253" s="419"/>
      <c r="AX2253" s="419"/>
      <c r="AY2253" s="419"/>
      <c r="AZ2253" s="419"/>
      <c r="BB2253" s="419"/>
      <c r="BC2253" s="419"/>
      <c r="BD2253" s="419"/>
      <c r="BF2253" s="419"/>
      <c r="BG2253" s="419"/>
      <c r="BH2253" s="419"/>
      <c r="BJ2253" s="419"/>
      <c r="BK2253" s="419"/>
      <c r="BL2253" s="419"/>
      <c r="BN2253" s="419"/>
      <c r="BO2253" s="419"/>
      <c r="BP2253" s="419"/>
      <c r="BR2253" s="419"/>
      <c r="BS2253" s="419"/>
      <c r="BT2253" s="419"/>
      <c r="BV2253" s="419"/>
      <c r="BW2253" s="419"/>
      <c r="BX2253" s="397"/>
      <c r="BZ2253" s="449"/>
      <c r="CB2253" s="419"/>
      <c r="CC2253" s="419"/>
      <c r="CD2253" s="419"/>
      <c r="CF2253" s="419"/>
      <c r="CG2253" s="419"/>
      <c r="CH2253" s="419"/>
    </row>
    <row r="2254" spans="3:86" ht="21" thickBot="1">
      <c r="C2254" s="425"/>
      <c r="P2254" s="431"/>
      <c r="R2254" s="419"/>
      <c r="S2254" s="446"/>
      <c r="T2254" s="419"/>
      <c r="V2254" s="196"/>
      <c r="W2254" s="419"/>
      <c r="X2254" s="419"/>
      <c r="Z2254" s="419"/>
      <c r="AA2254" s="419"/>
      <c r="AB2254" s="419"/>
      <c r="AD2254" s="419"/>
      <c r="AE2254" s="419"/>
      <c r="AF2254" s="419"/>
      <c r="AH2254" s="419"/>
      <c r="AI2254" s="419"/>
      <c r="AJ2254" s="419"/>
      <c r="AL2254" s="419"/>
      <c r="AM2254" s="419"/>
      <c r="AN2254" s="403"/>
      <c r="AO2254" s="419"/>
      <c r="AP2254" s="419"/>
      <c r="AQ2254" s="419"/>
      <c r="AR2254" s="419"/>
      <c r="AS2254" s="419"/>
      <c r="AT2254" s="419"/>
      <c r="AU2254" s="419"/>
      <c r="AV2254" s="419"/>
      <c r="AX2254" s="419"/>
      <c r="AY2254" s="419"/>
      <c r="AZ2254" s="419"/>
      <c r="BB2254" s="419"/>
      <c r="BC2254" s="419"/>
      <c r="BD2254" s="419"/>
      <c r="BF2254" s="419"/>
      <c r="BG2254" s="419"/>
      <c r="BH2254" s="419"/>
      <c r="BJ2254" s="419"/>
      <c r="BK2254" s="419"/>
      <c r="BL2254" s="419"/>
      <c r="BN2254" s="419"/>
      <c r="BO2254" s="419"/>
      <c r="BP2254" s="419"/>
      <c r="BR2254" s="419"/>
      <c r="BS2254" s="419"/>
      <c r="BT2254" s="419"/>
      <c r="BV2254" s="419"/>
      <c r="BW2254" s="419"/>
      <c r="BX2254" s="397"/>
      <c r="BZ2254" s="449"/>
      <c r="CB2254" s="419"/>
      <c r="CC2254" s="419"/>
      <c r="CD2254" s="419"/>
      <c r="CF2254" s="419"/>
      <c r="CG2254" s="419"/>
      <c r="CH2254" s="419"/>
    </row>
    <row r="2255" spans="3:86" ht="21" thickBot="1">
      <c r="C2255" s="425"/>
      <c r="P2255" s="431"/>
      <c r="R2255" s="419"/>
      <c r="S2255" s="446"/>
      <c r="T2255" s="419"/>
      <c r="V2255" s="196"/>
      <c r="W2255" s="419"/>
      <c r="X2255" s="419"/>
      <c r="Z2255" s="419"/>
      <c r="AA2255" s="419"/>
      <c r="AB2255" s="419"/>
      <c r="AD2255" s="419"/>
      <c r="AE2255" s="419"/>
      <c r="AF2255" s="419"/>
      <c r="AH2255" s="419"/>
      <c r="AI2255" s="419"/>
      <c r="AJ2255" s="419"/>
      <c r="AL2255" s="419"/>
      <c r="AM2255" s="419"/>
      <c r="AN2255" s="403"/>
      <c r="AO2255" s="419"/>
      <c r="AP2255" s="419"/>
      <c r="AQ2255" s="419"/>
      <c r="AR2255" s="419"/>
      <c r="AS2255" s="419"/>
      <c r="AT2255" s="419"/>
      <c r="AU2255" s="419"/>
      <c r="AV2255" s="419"/>
      <c r="AX2255" s="419"/>
      <c r="AY2255" s="419"/>
      <c r="AZ2255" s="419"/>
      <c r="BB2255" s="419"/>
      <c r="BC2255" s="419"/>
      <c r="BD2255" s="419"/>
      <c r="BF2255" s="419"/>
      <c r="BG2255" s="419"/>
      <c r="BH2255" s="419"/>
      <c r="BJ2255" s="419"/>
      <c r="BK2255" s="419"/>
      <c r="BL2255" s="419"/>
      <c r="BN2255" s="419"/>
      <c r="BO2255" s="419"/>
      <c r="BP2255" s="419"/>
      <c r="BR2255" s="419"/>
      <c r="BS2255" s="419"/>
      <c r="BT2255" s="419"/>
      <c r="BV2255" s="419"/>
      <c r="BW2255" s="419"/>
      <c r="BX2255" s="397"/>
      <c r="BZ2255" s="449"/>
      <c r="CB2255" s="419"/>
      <c r="CC2255" s="419"/>
      <c r="CD2255" s="419"/>
      <c r="CF2255" s="419"/>
      <c r="CG2255" s="419"/>
      <c r="CH2255" s="419"/>
    </row>
    <row r="2256" spans="3:86" ht="21" thickBot="1">
      <c r="C2256" s="425"/>
      <c r="P2256" s="431"/>
      <c r="R2256" s="419"/>
      <c r="S2256" s="446"/>
      <c r="T2256" s="419"/>
      <c r="V2256" s="196"/>
      <c r="W2256" s="419"/>
      <c r="X2256" s="419"/>
      <c r="Z2256" s="419"/>
      <c r="AA2256" s="419"/>
      <c r="AB2256" s="419"/>
      <c r="AD2256" s="419"/>
      <c r="AE2256" s="419"/>
      <c r="AF2256" s="419"/>
      <c r="AH2256" s="419"/>
      <c r="AI2256" s="419"/>
      <c r="AJ2256" s="419"/>
      <c r="AL2256" s="419"/>
      <c r="AM2256" s="419"/>
      <c r="AN2256" s="403"/>
      <c r="AO2256" s="419"/>
      <c r="AP2256" s="419"/>
      <c r="AQ2256" s="419"/>
      <c r="AR2256" s="419"/>
      <c r="AS2256" s="419"/>
      <c r="AT2256" s="419"/>
      <c r="AU2256" s="419"/>
      <c r="AV2256" s="419"/>
      <c r="AX2256" s="419"/>
      <c r="AY2256" s="419"/>
      <c r="AZ2256" s="419"/>
      <c r="BB2256" s="419"/>
      <c r="BC2256" s="419"/>
      <c r="BD2256" s="419"/>
      <c r="BF2256" s="419"/>
      <c r="BG2256" s="419"/>
      <c r="BH2256" s="419"/>
      <c r="BJ2256" s="419"/>
      <c r="BK2256" s="419"/>
      <c r="BL2256" s="419"/>
      <c r="BN2256" s="419"/>
      <c r="BO2256" s="419"/>
      <c r="BP2256" s="419"/>
      <c r="BR2256" s="419"/>
      <c r="BS2256" s="419"/>
      <c r="BT2256" s="419"/>
      <c r="BV2256" s="419"/>
      <c r="BW2256" s="419"/>
      <c r="BX2256" s="397"/>
      <c r="BZ2256" s="449"/>
      <c r="CB2256" s="419"/>
      <c r="CC2256" s="419"/>
      <c r="CD2256" s="419"/>
      <c r="CF2256" s="419"/>
      <c r="CG2256" s="419"/>
      <c r="CH2256" s="419"/>
    </row>
    <row r="2257" spans="3:86" ht="21" thickBot="1">
      <c r="C2257" s="425"/>
      <c r="P2257" s="431"/>
      <c r="R2257" s="419"/>
      <c r="S2257" s="446"/>
      <c r="T2257" s="419"/>
      <c r="V2257" s="196"/>
      <c r="W2257" s="419"/>
      <c r="X2257" s="419"/>
      <c r="Z2257" s="419"/>
      <c r="AA2257" s="419"/>
      <c r="AB2257" s="419"/>
      <c r="AD2257" s="419"/>
      <c r="AE2257" s="419"/>
      <c r="AF2257" s="419"/>
      <c r="AH2257" s="419"/>
      <c r="AI2257" s="419"/>
      <c r="AJ2257" s="419"/>
      <c r="AL2257" s="419"/>
      <c r="AM2257" s="419"/>
      <c r="AN2257" s="403"/>
      <c r="AO2257" s="419"/>
      <c r="AP2257" s="419"/>
      <c r="AQ2257" s="419"/>
      <c r="AR2257" s="419"/>
      <c r="AS2257" s="419"/>
      <c r="AT2257" s="419"/>
      <c r="AU2257" s="419"/>
      <c r="AV2257" s="419"/>
      <c r="AX2257" s="419"/>
      <c r="AY2257" s="419"/>
      <c r="AZ2257" s="419"/>
      <c r="BB2257" s="419"/>
      <c r="BC2257" s="419"/>
      <c r="BD2257" s="419"/>
      <c r="BF2257" s="419"/>
      <c r="BG2257" s="419"/>
      <c r="BH2257" s="419"/>
      <c r="BJ2257" s="419"/>
      <c r="BK2257" s="419"/>
      <c r="BL2257" s="419"/>
      <c r="BN2257" s="419"/>
      <c r="BO2257" s="419"/>
      <c r="BP2257" s="419"/>
      <c r="BR2257" s="419"/>
      <c r="BS2257" s="419"/>
      <c r="BT2257" s="419"/>
      <c r="BV2257" s="419"/>
      <c r="BW2257" s="419"/>
      <c r="BX2257" s="397"/>
      <c r="BZ2257" s="449"/>
      <c r="CB2257" s="419"/>
      <c r="CC2257" s="419"/>
      <c r="CD2257" s="419"/>
      <c r="CF2257" s="419"/>
      <c r="CG2257" s="419"/>
      <c r="CH2257" s="419"/>
    </row>
    <row r="2258" spans="3:86" ht="21" thickBot="1">
      <c r="C2258" s="425"/>
      <c r="P2258" s="431"/>
      <c r="R2258" s="419"/>
      <c r="S2258" s="446"/>
      <c r="T2258" s="419"/>
      <c r="V2258" s="196"/>
      <c r="W2258" s="419"/>
      <c r="X2258" s="419"/>
      <c r="Z2258" s="419"/>
      <c r="AA2258" s="419"/>
      <c r="AB2258" s="419"/>
      <c r="AD2258" s="419"/>
      <c r="AE2258" s="419"/>
      <c r="AF2258" s="419"/>
      <c r="AH2258" s="419"/>
      <c r="AI2258" s="419"/>
      <c r="AJ2258" s="419"/>
      <c r="AL2258" s="419"/>
      <c r="AM2258" s="419"/>
      <c r="AN2258" s="403"/>
      <c r="AO2258" s="419"/>
      <c r="AP2258" s="419"/>
      <c r="AQ2258" s="419"/>
      <c r="AR2258" s="419"/>
      <c r="AS2258" s="419"/>
      <c r="AT2258" s="419"/>
      <c r="AU2258" s="419"/>
      <c r="AV2258" s="419"/>
      <c r="AX2258" s="419"/>
      <c r="AY2258" s="419"/>
      <c r="AZ2258" s="419"/>
      <c r="BB2258" s="419"/>
      <c r="BC2258" s="419"/>
      <c r="BD2258" s="419"/>
      <c r="BF2258" s="419"/>
      <c r="BG2258" s="419"/>
      <c r="BH2258" s="419"/>
      <c r="BJ2258" s="419"/>
      <c r="BK2258" s="419"/>
      <c r="BL2258" s="419"/>
      <c r="BN2258" s="419"/>
      <c r="BO2258" s="419"/>
      <c r="BP2258" s="419"/>
      <c r="BR2258" s="419"/>
      <c r="BS2258" s="419"/>
      <c r="BT2258" s="419"/>
      <c r="BV2258" s="419"/>
      <c r="BW2258" s="419"/>
      <c r="BX2258" s="397"/>
      <c r="BZ2258" s="449"/>
      <c r="CB2258" s="419"/>
      <c r="CC2258" s="419"/>
      <c r="CD2258" s="419"/>
      <c r="CF2258" s="419"/>
      <c r="CG2258" s="419"/>
      <c r="CH2258" s="419"/>
    </row>
    <row r="2259" spans="3:86" ht="21" thickBot="1">
      <c r="C2259" s="425"/>
      <c r="P2259" s="431"/>
      <c r="R2259" s="419"/>
      <c r="S2259" s="446"/>
      <c r="T2259" s="419"/>
      <c r="V2259" s="196"/>
      <c r="W2259" s="419"/>
      <c r="X2259" s="419"/>
      <c r="Z2259" s="419"/>
      <c r="AA2259" s="419"/>
      <c r="AB2259" s="419"/>
      <c r="AD2259" s="419"/>
      <c r="AE2259" s="419"/>
      <c r="AF2259" s="419"/>
      <c r="AH2259" s="419"/>
      <c r="AI2259" s="419"/>
      <c r="AJ2259" s="419"/>
      <c r="AL2259" s="419"/>
      <c r="AM2259" s="419"/>
      <c r="AN2259" s="403"/>
      <c r="AO2259" s="419"/>
      <c r="AP2259" s="419"/>
      <c r="AQ2259" s="419"/>
      <c r="AR2259" s="419"/>
      <c r="AS2259" s="419"/>
      <c r="AT2259" s="419"/>
      <c r="AU2259" s="419"/>
      <c r="AV2259" s="419"/>
      <c r="AX2259" s="419"/>
      <c r="AY2259" s="419"/>
      <c r="AZ2259" s="419"/>
      <c r="BB2259" s="419"/>
      <c r="BC2259" s="419"/>
      <c r="BD2259" s="419"/>
      <c r="BF2259" s="419"/>
      <c r="BG2259" s="419"/>
      <c r="BH2259" s="419"/>
      <c r="BJ2259" s="419"/>
      <c r="BK2259" s="419"/>
      <c r="BL2259" s="419"/>
      <c r="BN2259" s="419"/>
      <c r="BO2259" s="419"/>
      <c r="BP2259" s="419"/>
      <c r="BR2259" s="419"/>
      <c r="BS2259" s="419"/>
      <c r="BT2259" s="419"/>
      <c r="BV2259" s="419"/>
      <c r="BW2259" s="419"/>
      <c r="BX2259" s="397"/>
      <c r="BZ2259" s="449"/>
      <c r="CB2259" s="419"/>
      <c r="CC2259" s="419"/>
      <c r="CD2259" s="419"/>
      <c r="CF2259" s="419"/>
      <c r="CG2259" s="419"/>
      <c r="CH2259" s="419"/>
    </row>
    <row r="2260" spans="3:86" ht="21" thickBot="1">
      <c r="C2260" s="425"/>
      <c r="P2260" s="431"/>
      <c r="R2260" s="419"/>
      <c r="S2260" s="446"/>
      <c r="T2260" s="419"/>
      <c r="V2260" s="196"/>
      <c r="W2260" s="419"/>
      <c r="X2260" s="419"/>
      <c r="Z2260" s="419"/>
      <c r="AA2260" s="419"/>
      <c r="AB2260" s="419"/>
      <c r="AD2260" s="419"/>
      <c r="AE2260" s="419"/>
      <c r="AF2260" s="419"/>
      <c r="AH2260" s="419"/>
      <c r="AI2260" s="419"/>
      <c r="AJ2260" s="419"/>
      <c r="AL2260" s="419"/>
      <c r="AM2260" s="419"/>
      <c r="AN2260" s="403"/>
      <c r="AO2260" s="419"/>
      <c r="AP2260" s="419"/>
      <c r="AQ2260" s="419"/>
      <c r="AR2260" s="419"/>
      <c r="AS2260" s="419"/>
      <c r="AT2260" s="419"/>
      <c r="AU2260" s="419"/>
      <c r="AV2260" s="419"/>
      <c r="AX2260" s="419"/>
      <c r="AY2260" s="419"/>
      <c r="AZ2260" s="419"/>
      <c r="BB2260" s="419"/>
      <c r="BC2260" s="419"/>
      <c r="BD2260" s="419"/>
      <c r="BF2260" s="419"/>
      <c r="BG2260" s="419"/>
      <c r="BH2260" s="419"/>
      <c r="BJ2260" s="419"/>
      <c r="BK2260" s="419"/>
      <c r="BL2260" s="419"/>
      <c r="BN2260" s="419"/>
      <c r="BO2260" s="419"/>
      <c r="BP2260" s="419"/>
      <c r="BR2260" s="419"/>
      <c r="BS2260" s="419"/>
      <c r="BT2260" s="419"/>
      <c r="BV2260" s="419"/>
      <c r="BW2260" s="419"/>
      <c r="BX2260" s="397"/>
      <c r="BZ2260" s="449"/>
      <c r="CB2260" s="419"/>
      <c r="CC2260" s="419"/>
      <c r="CD2260" s="419"/>
      <c r="CF2260" s="419"/>
      <c r="CG2260" s="419"/>
      <c r="CH2260" s="419"/>
    </row>
    <row r="2261" spans="3:86" ht="21" thickBot="1">
      <c r="C2261" s="425"/>
      <c r="P2261" s="431"/>
      <c r="R2261" s="419"/>
      <c r="S2261" s="446"/>
      <c r="T2261" s="419"/>
      <c r="V2261" s="196"/>
      <c r="W2261" s="419"/>
      <c r="X2261" s="419"/>
      <c r="Z2261" s="419"/>
      <c r="AA2261" s="419"/>
      <c r="AB2261" s="419"/>
      <c r="AD2261" s="419"/>
      <c r="AE2261" s="419"/>
      <c r="AF2261" s="419"/>
      <c r="AH2261" s="419"/>
      <c r="AI2261" s="419"/>
      <c r="AJ2261" s="419"/>
      <c r="AL2261" s="419"/>
      <c r="AM2261" s="419"/>
      <c r="AN2261" s="403"/>
      <c r="AO2261" s="419"/>
      <c r="AP2261" s="419"/>
      <c r="AQ2261" s="419"/>
      <c r="AR2261" s="419"/>
      <c r="AS2261" s="419"/>
      <c r="AT2261" s="419"/>
      <c r="AU2261" s="419"/>
      <c r="AV2261" s="419"/>
      <c r="AX2261" s="419"/>
      <c r="AY2261" s="419"/>
      <c r="AZ2261" s="419"/>
      <c r="BB2261" s="419"/>
      <c r="BC2261" s="419"/>
      <c r="BD2261" s="419"/>
      <c r="BF2261" s="419"/>
      <c r="BG2261" s="419"/>
      <c r="BH2261" s="419"/>
      <c r="BJ2261" s="419"/>
      <c r="BK2261" s="419"/>
      <c r="BL2261" s="419"/>
      <c r="BN2261" s="419"/>
      <c r="BO2261" s="419"/>
      <c r="BP2261" s="419"/>
      <c r="BR2261" s="419"/>
      <c r="BS2261" s="419"/>
      <c r="BT2261" s="419"/>
      <c r="BV2261" s="419"/>
      <c r="BW2261" s="419"/>
      <c r="BX2261" s="397"/>
      <c r="BZ2261" s="449"/>
      <c r="CB2261" s="419"/>
      <c r="CC2261" s="419"/>
      <c r="CD2261" s="419"/>
      <c r="CF2261" s="419"/>
      <c r="CG2261" s="419"/>
      <c r="CH2261" s="419"/>
    </row>
    <row r="2262" spans="3:86" ht="21" thickBot="1">
      <c r="C2262" s="425"/>
      <c r="P2262" s="431"/>
      <c r="R2262" s="419"/>
      <c r="S2262" s="446"/>
      <c r="T2262" s="419"/>
      <c r="V2262" s="196"/>
      <c r="W2262" s="419"/>
      <c r="X2262" s="419"/>
      <c r="Z2262" s="419"/>
      <c r="AA2262" s="419"/>
      <c r="AB2262" s="419"/>
      <c r="AD2262" s="419"/>
      <c r="AE2262" s="419"/>
      <c r="AF2262" s="419"/>
      <c r="AH2262" s="419"/>
      <c r="AI2262" s="419"/>
      <c r="AJ2262" s="419"/>
      <c r="AL2262" s="419"/>
      <c r="AM2262" s="419"/>
      <c r="AN2262" s="403"/>
      <c r="AO2262" s="419"/>
      <c r="AP2262" s="419"/>
      <c r="AQ2262" s="419"/>
      <c r="AR2262" s="419"/>
      <c r="AS2262" s="419"/>
      <c r="AT2262" s="419"/>
      <c r="AU2262" s="419"/>
      <c r="AV2262" s="419"/>
      <c r="AX2262" s="419"/>
      <c r="AY2262" s="419"/>
      <c r="AZ2262" s="419"/>
      <c r="BB2262" s="419"/>
      <c r="BC2262" s="419"/>
      <c r="BD2262" s="419"/>
      <c r="BF2262" s="419"/>
      <c r="BG2262" s="419"/>
      <c r="BH2262" s="419"/>
      <c r="BJ2262" s="419"/>
      <c r="BK2262" s="419"/>
      <c r="BL2262" s="419"/>
      <c r="BN2262" s="419"/>
      <c r="BO2262" s="419"/>
      <c r="BP2262" s="419"/>
      <c r="BR2262" s="419"/>
      <c r="BS2262" s="419"/>
      <c r="BT2262" s="419"/>
      <c r="BV2262" s="419"/>
      <c r="BW2262" s="419"/>
      <c r="BX2262" s="397"/>
      <c r="BZ2262" s="449"/>
      <c r="CB2262" s="419"/>
      <c r="CC2262" s="419"/>
      <c r="CD2262" s="419"/>
      <c r="CF2262" s="419"/>
      <c r="CG2262" s="419"/>
      <c r="CH2262" s="419"/>
    </row>
    <row r="2263" spans="3:86" ht="21" thickBot="1">
      <c r="C2263" s="425"/>
      <c r="P2263" s="431"/>
      <c r="R2263" s="419"/>
      <c r="S2263" s="446"/>
      <c r="T2263" s="419"/>
      <c r="V2263" s="196"/>
      <c r="W2263" s="419"/>
      <c r="X2263" s="419"/>
      <c r="Z2263" s="419"/>
      <c r="AA2263" s="419"/>
      <c r="AB2263" s="419"/>
      <c r="AD2263" s="419"/>
      <c r="AE2263" s="419"/>
      <c r="AF2263" s="419"/>
      <c r="AH2263" s="419"/>
      <c r="AI2263" s="419"/>
      <c r="AJ2263" s="419"/>
      <c r="AL2263" s="419"/>
      <c r="AM2263" s="419"/>
      <c r="AN2263" s="403"/>
      <c r="AO2263" s="419"/>
      <c r="AP2263" s="419"/>
      <c r="AQ2263" s="419"/>
      <c r="AR2263" s="419"/>
      <c r="AS2263" s="419"/>
      <c r="AT2263" s="419"/>
      <c r="AU2263" s="419"/>
      <c r="AV2263" s="419"/>
      <c r="AX2263" s="419"/>
      <c r="AY2263" s="419"/>
      <c r="AZ2263" s="419"/>
      <c r="BB2263" s="419"/>
      <c r="BC2263" s="419"/>
      <c r="BD2263" s="419"/>
      <c r="BF2263" s="419"/>
      <c r="BG2263" s="419"/>
      <c r="BH2263" s="419"/>
      <c r="BJ2263" s="419"/>
      <c r="BK2263" s="419"/>
      <c r="BL2263" s="419"/>
      <c r="BN2263" s="419"/>
      <c r="BO2263" s="419"/>
      <c r="BP2263" s="419"/>
      <c r="BR2263" s="419"/>
      <c r="BS2263" s="419"/>
      <c r="BT2263" s="419"/>
      <c r="BV2263" s="419"/>
      <c r="BW2263" s="419"/>
      <c r="BX2263" s="397"/>
      <c r="BZ2263" s="449"/>
      <c r="CB2263" s="419"/>
      <c r="CC2263" s="419"/>
      <c r="CD2263" s="419"/>
      <c r="CF2263" s="419"/>
      <c r="CG2263" s="419"/>
      <c r="CH2263" s="419"/>
    </row>
    <row r="2264" spans="3:86" ht="21" thickBot="1">
      <c r="C2264" s="425"/>
      <c r="P2264" s="431"/>
      <c r="R2264" s="419"/>
      <c r="S2264" s="446"/>
      <c r="T2264" s="419"/>
      <c r="V2264" s="196"/>
      <c r="W2264" s="419"/>
      <c r="X2264" s="419"/>
      <c r="Z2264" s="419"/>
      <c r="AA2264" s="419"/>
      <c r="AB2264" s="419"/>
      <c r="AD2264" s="419"/>
      <c r="AE2264" s="419"/>
      <c r="AF2264" s="419"/>
      <c r="AH2264" s="419"/>
      <c r="AI2264" s="419"/>
      <c r="AJ2264" s="419"/>
      <c r="AL2264" s="419"/>
      <c r="AM2264" s="419"/>
      <c r="AN2264" s="403"/>
      <c r="AO2264" s="419"/>
      <c r="AP2264" s="419"/>
      <c r="AQ2264" s="419"/>
      <c r="AR2264" s="419"/>
      <c r="AS2264" s="419"/>
      <c r="AT2264" s="419"/>
      <c r="AU2264" s="419"/>
      <c r="AV2264" s="419"/>
      <c r="AX2264" s="419"/>
      <c r="AY2264" s="419"/>
      <c r="AZ2264" s="419"/>
      <c r="BB2264" s="419"/>
      <c r="BC2264" s="419"/>
      <c r="BD2264" s="419"/>
      <c r="BF2264" s="419"/>
      <c r="BG2264" s="419"/>
      <c r="BH2264" s="419"/>
      <c r="BJ2264" s="419"/>
      <c r="BK2264" s="419"/>
      <c r="BL2264" s="419"/>
      <c r="BN2264" s="419"/>
      <c r="BO2264" s="419"/>
      <c r="BP2264" s="419"/>
      <c r="BR2264" s="419"/>
      <c r="BS2264" s="419"/>
      <c r="BT2264" s="419"/>
      <c r="BV2264" s="419"/>
      <c r="BW2264" s="419"/>
      <c r="BX2264" s="397"/>
      <c r="BZ2264" s="449"/>
      <c r="CB2264" s="419"/>
      <c r="CC2264" s="419"/>
      <c r="CD2264" s="419"/>
      <c r="CF2264" s="419"/>
      <c r="CG2264" s="419"/>
      <c r="CH2264" s="419"/>
    </row>
    <row r="2265" spans="3:86" ht="21" thickBot="1">
      <c r="C2265" s="425"/>
      <c r="P2265" s="431"/>
      <c r="R2265" s="419"/>
      <c r="S2265" s="446"/>
      <c r="T2265" s="419"/>
      <c r="V2265" s="196"/>
      <c r="W2265" s="419"/>
      <c r="X2265" s="419"/>
      <c r="Z2265" s="419"/>
      <c r="AA2265" s="419"/>
      <c r="AB2265" s="419"/>
      <c r="AD2265" s="419"/>
      <c r="AE2265" s="419"/>
      <c r="AF2265" s="419"/>
      <c r="AH2265" s="419"/>
      <c r="AI2265" s="419"/>
      <c r="AJ2265" s="419"/>
      <c r="AL2265" s="419"/>
      <c r="AM2265" s="419"/>
      <c r="AN2265" s="403"/>
      <c r="AO2265" s="419"/>
      <c r="AP2265" s="419"/>
      <c r="AQ2265" s="419"/>
      <c r="AR2265" s="419"/>
      <c r="AS2265" s="419"/>
      <c r="AT2265" s="419"/>
      <c r="AU2265" s="419"/>
      <c r="AV2265" s="419"/>
      <c r="AX2265" s="419"/>
      <c r="AY2265" s="419"/>
      <c r="AZ2265" s="419"/>
      <c r="BB2265" s="419"/>
      <c r="BC2265" s="419"/>
      <c r="BD2265" s="419"/>
      <c r="BF2265" s="419"/>
      <c r="BG2265" s="419"/>
      <c r="BH2265" s="419"/>
      <c r="BJ2265" s="419"/>
      <c r="BK2265" s="419"/>
      <c r="BL2265" s="419"/>
      <c r="BN2265" s="419"/>
      <c r="BO2265" s="419"/>
      <c r="BP2265" s="419"/>
      <c r="BR2265" s="419"/>
      <c r="BS2265" s="419"/>
      <c r="BT2265" s="419"/>
      <c r="BV2265" s="419"/>
      <c r="BW2265" s="419"/>
      <c r="BX2265" s="397"/>
      <c r="BZ2265" s="449"/>
      <c r="CB2265" s="419"/>
      <c r="CC2265" s="419"/>
      <c r="CD2265" s="419"/>
      <c r="CF2265" s="419"/>
      <c r="CG2265" s="419"/>
      <c r="CH2265" s="419"/>
    </row>
    <row r="2266" spans="3:86" ht="21" thickBot="1">
      <c r="C2266" s="425"/>
      <c r="P2266" s="431"/>
      <c r="R2266" s="419"/>
      <c r="S2266" s="446"/>
      <c r="T2266" s="419"/>
      <c r="V2266" s="196"/>
      <c r="W2266" s="419"/>
      <c r="X2266" s="419"/>
      <c r="Z2266" s="419"/>
      <c r="AA2266" s="419"/>
      <c r="AB2266" s="419"/>
      <c r="AD2266" s="419"/>
      <c r="AE2266" s="419"/>
      <c r="AF2266" s="419"/>
      <c r="AH2266" s="419"/>
      <c r="AI2266" s="419"/>
      <c r="AJ2266" s="419"/>
      <c r="AL2266" s="419"/>
      <c r="AM2266" s="419"/>
      <c r="AN2266" s="403"/>
      <c r="AO2266" s="419"/>
      <c r="AP2266" s="419"/>
      <c r="AQ2266" s="419"/>
      <c r="AR2266" s="419"/>
      <c r="AS2266" s="419"/>
      <c r="AT2266" s="419"/>
      <c r="AU2266" s="419"/>
      <c r="AV2266" s="419"/>
      <c r="AX2266" s="419"/>
      <c r="AY2266" s="419"/>
      <c r="AZ2266" s="419"/>
      <c r="BB2266" s="419"/>
      <c r="BC2266" s="419"/>
      <c r="BD2266" s="419"/>
      <c r="BF2266" s="419"/>
      <c r="BG2266" s="419"/>
      <c r="BH2266" s="419"/>
      <c r="BJ2266" s="419"/>
      <c r="BK2266" s="419"/>
      <c r="BL2266" s="419"/>
      <c r="BN2266" s="419"/>
      <c r="BO2266" s="419"/>
      <c r="BP2266" s="419"/>
      <c r="BR2266" s="419"/>
      <c r="BS2266" s="419"/>
      <c r="BT2266" s="419"/>
      <c r="BV2266" s="419"/>
      <c r="BW2266" s="419"/>
      <c r="BX2266" s="397"/>
      <c r="BZ2266" s="449"/>
      <c r="CB2266" s="419"/>
      <c r="CC2266" s="419"/>
      <c r="CD2266" s="419"/>
      <c r="CF2266" s="419"/>
      <c r="CG2266" s="419"/>
      <c r="CH2266" s="419"/>
    </row>
    <row r="2267" spans="3:86" ht="21" thickBot="1">
      <c r="C2267" s="425"/>
      <c r="P2267" s="431"/>
      <c r="R2267" s="419"/>
      <c r="S2267" s="446"/>
      <c r="T2267" s="419"/>
      <c r="V2267" s="196"/>
      <c r="W2267" s="419"/>
      <c r="X2267" s="419"/>
      <c r="Z2267" s="419"/>
      <c r="AA2267" s="419"/>
      <c r="AB2267" s="419"/>
      <c r="AD2267" s="419"/>
      <c r="AE2267" s="419"/>
      <c r="AF2267" s="419"/>
      <c r="AH2267" s="419"/>
      <c r="AI2267" s="419"/>
      <c r="AJ2267" s="419"/>
      <c r="AL2267" s="419"/>
      <c r="AM2267" s="419"/>
      <c r="AN2267" s="403"/>
      <c r="AO2267" s="419"/>
      <c r="AP2267" s="419"/>
      <c r="AQ2267" s="419"/>
      <c r="AR2267" s="419"/>
      <c r="AS2267" s="419"/>
      <c r="AT2267" s="419"/>
      <c r="AU2267" s="419"/>
      <c r="AV2267" s="419"/>
      <c r="AX2267" s="419"/>
      <c r="AY2267" s="419"/>
      <c r="AZ2267" s="419"/>
      <c r="BB2267" s="419"/>
      <c r="BC2267" s="419"/>
      <c r="BD2267" s="419"/>
      <c r="BF2267" s="419"/>
      <c r="BG2267" s="419"/>
      <c r="BH2267" s="419"/>
      <c r="BJ2267" s="419"/>
      <c r="BK2267" s="419"/>
      <c r="BL2267" s="419"/>
      <c r="BN2267" s="419"/>
      <c r="BO2267" s="419"/>
      <c r="BP2267" s="419"/>
      <c r="BR2267" s="419"/>
      <c r="BS2267" s="419"/>
      <c r="BT2267" s="419"/>
      <c r="BV2267" s="419"/>
      <c r="BW2267" s="419"/>
      <c r="BX2267" s="397"/>
      <c r="BZ2267" s="449"/>
      <c r="CB2267" s="419"/>
      <c r="CC2267" s="419"/>
      <c r="CD2267" s="419"/>
      <c r="CF2267" s="419"/>
      <c r="CG2267" s="419"/>
      <c r="CH2267" s="419"/>
    </row>
    <row r="2268" spans="3:86" ht="21" thickBot="1">
      <c r="C2268" s="425"/>
      <c r="P2268" s="431"/>
      <c r="R2268" s="419"/>
      <c r="S2268" s="446"/>
      <c r="T2268" s="419"/>
      <c r="V2268" s="196"/>
      <c r="W2268" s="419"/>
      <c r="X2268" s="419"/>
      <c r="Z2268" s="419"/>
      <c r="AA2268" s="419"/>
      <c r="AB2268" s="419"/>
      <c r="AD2268" s="419"/>
      <c r="AE2268" s="419"/>
      <c r="AF2268" s="419"/>
      <c r="AH2268" s="419"/>
      <c r="AI2268" s="419"/>
      <c r="AJ2268" s="419"/>
      <c r="AL2268" s="419"/>
      <c r="AM2268" s="419"/>
      <c r="AN2268" s="403"/>
      <c r="AO2268" s="419"/>
      <c r="AP2268" s="419"/>
      <c r="AQ2268" s="419"/>
      <c r="AR2268" s="419"/>
      <c r="AS2268" s="419"/>
      <c r="AT2268" s="419"/>
      <c r="AU2268" s="419"/>
      <c r="AV2268" s="419"/>
      <c r="AX2268" s="419"/>
      <c r="AY2268" s="419"/>
      <c r="AZ2268" s="419"/>
      <c r="BB2268" s="419"/>
      <c r="BC2268" s="419"/>
      <c r="BD2268" s="419"/>
      <c r="BF2268" s="419"/>
      <c r="BG2268" s="419"/>
      <c r="BH2268" s="419"/>
      <c r="BJ2268" s="419"/>
      <c r="BK2268" s="419"/>
      <c r="BL2268" s="419"/>
      <c r="BN2268" s="419"/>
      <c r="BO2268" s="419"/>
      <c r="BP2268" s="419"/>
      <c r="BR2268" s="419"/>
      <c r="BS2268" s="419"/>
      <c r="BT2268" s="419"/>
      <c r="BV2268" s="419"/>
      <c r="BW2268" s="419"/>
      <c r="BX2268" s="397"/>
      <c r="BZ2268" s="449"/>
      <c r="CB2268" s="419"/>
      <c r="CC2268" s="419"/>
      <c r="CD2268" s="419"/>
      <c r="CF2268" s="419"/>
      <c r="CG2268" s="419"/>
      <c r="CH2268" s="419"/>
    </row>
    <row r="2269" spans="3:86" ht="21" thickBot="1">
      <c r="C2269" s="425"/>
      <c r="P2269" s="431"/>
      <c r="R2269" s="419"/>
      <c r="S2269" s="446"/>
      <c r="T2269" s="419"/>
      <c r="V2269" s="196"/>
      <c r="W2269" s="419"/>
      <c r="X2269" s="419"/>
      <c r="Z2269" s="419"/>
      <c r="AA2269" s="419"/>
      <c r="AB2269" s="419"/>
      <c r="AD2269" s="419"/>
      <c r="AE2269" s="419"/>
      <c r="AF2269" s="419"/>
      <c r="AH2269" s="419"/>
      <c r="AI2269" s="419"/>
      <c r="AJ2269" s="419"/>
      <c r="AL2269" s="419"/>
      <c r="AM2269" s="419"/>
      <c r="AN2269" s="403"/>
      <c r="AO2269" s="419"/>
      <c r="AP2269" s="419"/>
      <c r="AQ2269" s="419"/>
      <c r="AR2269" s="419"/>
      <c r="AS2269" s="419"/>
      <c r="AT2269" s="419"/>
      <c r="AU2269" s="419"/>
      <c r="AV2269" s="419"/>
      <c r="AX2269" s="419"/>
      <c r="AY2269" s="419"/>
      <c r="AZ2269" s="419"/>
      <c r="BB2269" s="419"/>
      <c r="BC2269" s="419"/>
      <c r="BD2269" s="419"/>
      <c r="BF2269" s="419"/>
      <c r="BG2269" s="419"/>
      <c r="BH2269" s="419"/>
      <c r="BJ2269" s="419"/>
      <c r="BK2269" s="419"/>
      <c r="BL2269" s="419"/>
      <c r="BN2269" s="419"/>
      <c r="BO2269" s="419"/>
      <c r="BP2269" s="419"/>
      <c r="BR2269" s="419"/>
      <c r="BS2269" s="419"/>
      <c r="BT2269" s="419"/>
      <c r="BV2269" s="419"/>
      <c r="BW2269" s="419"/>
      <c r="BX2269" s="397"/>
      <c r="BZ2269" s="449"/>
      <c r="CB2269" s="419"/>
      <c r="CC2269" s="419"/>
      <c r="CD2269" s="419"/>
      <c r="CF2269" s="419"/>
      <c r="CG2269" s="419"/>
      <c r="CH2269" s="419"/>
    </row>
    <row r="2270" spans="3:86" ht="21" thickBot="1">
      <c r="C2270" s="425"/>
      <c r="P2270" s="431"/>
      <c r="R2270" s="419"/>
      <c r="S2270" s="446"/>
      <c r="T2270" s="419"/>
      <c r="V2270" s="196"/>
      <c r="W2270" s="419"/>
      <c r="X2270" s="419"/>
      <c r="Z2270" s="419"/>
      <c r="AA2270" s="419"/>
      <c r="AB2270" s="419"/>
      <c r="AD2270" s="419"/>
      <c r="AE2270" s="419"/>
      <c r="AF2270" s="419"/>
      <c r="AH2270" s="419"/>
      <c r="AI2270" s="419"/>
      <c r="AJ2270" s="419"/>
      <c r="AL2270" s="419"/>
      <c r="AM2270" s="419"/>
      <c r="AN2270" s="403"/>
      <c r="AO2270" s="419"/>
      <c r="AP2270" s="419"/>
      <c r="AQ2270" s="419"/>
      <c r="AR2270" s="419"/>
      <c r="AS2270" s="419"/>
      <c r="AT2270" s="419"/>
      <c r="AU2270" s="419"/>
      <c r="AV2270" s="419"/>
      <c r="AX2270" s="419"/>
      <c r="AY2270" s="419"/>
      <c r="AZ2270" s="419"/>
      <c r="BB2270" s="419"/>
      <c r="BC2270" s="419"/>
      <c r="BD2270" s="419"/>
      <c r="BF2270" s="419"/>
      <c r="BG2270" s="419"/>
      <c r="BH2270" s="419"/>
      <c r="BJ2270" s="419"/>
      <c r="BK2270" s="419"/>
      <c r="BL2270" s="419"/>
      <c r="BN2270" s="419"/>
      <c r="BO2270" s="419"/>
      <c r="BP2270" s="419"/>
      <c r="BR2270" s="419"/>
      <c r="BS2270" s="419"/>
      <c r="BT2270" s="419"/>
      <c r="BV2270" s="419"/>
      <c r="BW2270" s="419"/>
      <c r="BX2270" s="397"/>
      <c r="BZ2270" s="449"/>
      <c r="CB2270" s="419"/>
      <c r="CC2270" s="419"/>
      <c r="CD2270" s="419"/>
      <c r="CF2270" s="419"/>
      <c r="CG2270" s="419"/>
      <c r="CH2270" s="419"/>
    </row>
    <row r="2271" spans="3:86" ht="21" thickBot="1">
      <c r="C2271" s="425"/>
      <c r="P2271" s="431"/>
      <c r="R2271" s="419"/>
      <c r="S2271" s="446"/>
      <c r="T2271" s="419"/>
      <c r="V2271" s="196"/>
      <c r="W2271" s="419"/>
      <c r="X2271" s="419"/>
      <c r="Z2271" s="419"/>
      <c r="AA2271" s="419"/>
      <c r="AB2271" s="419"/>
      <c r="AD2271" s="419"/>
      <c r="AE2271" s="419"/>
      <c r="AF2271" s="419"/>
      <c r="AH2271" s="419"/>
      <c r="AI2271" s="419"/>
      <c r="AJ2271" s="419"/>
      <c r="AL2271" s="419"/>
      <c r="AM2271" s="419"/>
      <c r="AN2271" s="403"/>
      <c r="AO2271" s="419"/>
      <c r="AP2271" s="419"/>
      <c r="AQ2271" s="419"/>
      <c r="AR2271" s="419"/>
      <c r="AS2271" s="419"/>
      <c r="AT2271" s="419"/>
      <c r="AU2271" s="419"/>
      <c r="AV2271" s="419"/>
      <c r="AX2271" s="419"/>
      <c r="AY2271" s="419"/>
      <c r="AZ2271" s="419"/>
      <c r="BB2271" s="419"/>
      <c r="BC2271" s="419"/>
      <c r="BD2271" s="419"/>
      <c r="BF2271" s="419"/>
      <c r="BG2271" s="419"/>
      <c r="BH2271" s="419"/>
      <c r="BJ2271" s="419"/>
      <c r="BK2271" s="419"/>
      <c r="BL2271" s="419"/>
      <c r="BN2271" s="419"/>
      <c r="BO2271" s="419"/>
      <c r="BP2271" s="419"/>
      <c r="BR2271" s="419"/>
      <c r="BS2271" s="419"/>
      <c r="BT2271" s="419"/>
      <c r="BV2271" s="419"/>
      <c r="BW2271" s="419"/>
      <c r="BX2271" s="397"/>
      <c r="BZ2271" s="449"/>
      <c r="CB2271" s="419"/>
      <c r="CC2271" s="419"/>
      <c r="CD2271" s="419"/>
      <c r="CF2271" s="419"/>
      <c r="CG2271" s="419"/>
      <c r="CH2271" s="419"/>
    </row>
    <row r="2272" spans="3:86" ht="21" thickBot="1">
      <c r="C2272" s="425"/>
      <c r="P2272" s="431"/>
      <c r="R2272" s="419"/>
      <c r="S2272" s="446"/>
      <c r="T2272" s="419"/>
      <c r="V2272" s="196"/>
      <c r="W2272" s="419"/>
      <c r="X2272" s="419"/>
      <c r="Z2272" s="419"/>
      <c r="AA2272" s="419"/>
      <c r="AB2272" s="419"/>
      <c r="AD2272" s="419"/>
      <c r="AE2272" s="419"/>
      <c r="AF2272" s="419"/>
      <c r="AH2272" s="419"/>
      <c r="AI2272" s="419"/>
      <c r="AJ2272" s="419"/>
      <c r="AL2272" s="419"/>
      <c r="AM2272" s="419"/>
      <c r="AN2272" s="403"/>
      <c r="AO2272" s="419"/>
      <c r="AP2272" s="419"/>
      <c r="AQ2272" s="419"/>
      <c r="AR2272" s="419"/>
      <c r="AS2272" s="419"/>
      <c r="AT2272" s="419"/>
      <c r="AU2272" s="419"/>
      <c r="AV2272" s="419"/>
      <c r="AX2272" s="419"/>
      <c r="AY2272" s="419"/>
      <c r="AZ2272" s="419"/>
      <c r="BB2272" s="419"/>
      <c r="BC2272" s="419"/>
      <c r="BD2272" s="419"/>
      <c r="BF2272" s="419"/>
      <c r="BG2272" s="419"/>
      <c r="BH2272" s="419"/>
      <c r="BJ2272" s="419"/>
      <c r="BK2272" s="419"/>
      <c r="BL2272" s="419"/>
      <c r="BN2272" s="419"/>
      <c r="BO2272" s="419"/>
      <c r="BP2272" s="419"/>
      <c r="BR2272" s="419"/>
      <c r="BS2272" s="419"/>
      <c r="BT2272" s="419"/>
      <c r="BV2272" s="419"/>
      <c r="BW2272" s="419"/>
      <c r="BX2272" s="397"/>
      <c r="BZ2272" s="449"/>
      <c r="CB2272" s="419"/>
      <c r="CC2272" s="419"/>
      <c r="CD2272" s="419"/>
      <c r="CF2272" s="419"/>
      <c r="CG2272" s="419"/>
      <c r="CH2272" s="419"/>
    </row>
    <row r="2273" spans="3:86" ht="21" thickBot="1">
      <c r="C2273" s="425"/>
      <c r="P2273" s="431"/>
      <c r="R2273" s="419"/>
      <c r="S2273" s="446"/>
      <c r="T2273" s="419"/>
      <c r="V2273" s="196"/>
      <c r="W2273" s="419"/>
      <c r="X2273" s="419"/>
      <c r="Z2273" s="419"/>
      <c r="AA2273" s="419"/>
      <c r="AB2273" s="419"/>
      <c r="AD2273" s="419"/>
      <c r="AE2273" s="419"/>
      <c r="AF2273" s="419"/>
      <c r="AH2273" s="419"/>
      <c r="AI2273" s="419"/>
      <c r="AJ2273" s="419"/>
      <c r="AL2273" s="419"/>
      <c r="AM2273" s="419"/>
      <c r="AN2273" s="403"/>
      <c r="AO2273" s="419"/>
      <c r="AP2273" s="419"/>
      <c r="AQ2273" s="419"/>
      <c r="AR2273" s="419"/>
      <c r="AS2273" s="419"/>
      <c r="AT2273" s="419"/>
      <c r="AU2273" s="419"/>
      <c r="AV2273" s="419"/>
      <c r="AX2273" s="419"/>
      <c r="AY2273" s="419"/>
      <c r="AZ2273" s="419"/>
      <c r="BB2273" s="419"/>
      <c r="BC2273" s="419"/>
      <c r="BD2273" s="419"/>
      <c r="BF2273" s="419"/>
      <c r="BG2273" s="419"/>
      <c r="BH2273" s="419"/>
      <c r="BJ2273" s="419"/>
      <c r="BK2273" s="419"/>
      <c r="BL2273" s="419"/>
      <c r="BN2273" s="419"/>
      <c r="BO2273" s="419"/>
      <c r="BP2273" s="419"/>
      <c r="BR2273" s="419"/>
      <c r="BS2273" s="419"/>
      <c r="BT2273" s="419"/>
      <c r="BV2273" s="419"/>
      <c r="BW2273" s="419"/>
      <c r="BX2273" s="397"/>
      <c r="BZ2273" s="449"/>
      <c r="CB2273" s="419"/>
      <c r="CC2273" s="419"/>
      <c r="CD2273" s="419"/>
      <c r="CF2273" s="419"/>
      <c r="CG2273" s="419"/>
      <c r="CH2273" s="419"/>
    </row>
    <row r="2274" spans="3:86" ht="21" thickBot="1">
      <c r="C2274" s="425"/>
      <c r="P2274" s="431"/>
      <c r="R2274" s="419"/>
      <c r="S2274" s="446"/>
      <c r="T2274" s="419"/>
      <c r="V2274" s="196"/>
      <c r="W2274" s="419"/>
      <c r="X2274" s="419"/>
      <c r="Z2274" s="419"/>
      <c r="AA2274" s="419"/>
      <c r="AB2274" s="419"/>
      <c r="AD2274" s="419"/>
      <c r="AE2274" s="419"/>
      <c r="AF2274" s="419"/>
      <c r="AH2274" s="419"/>
      <c r="AI2274" s="419"/>
      <c r="AJ2274" s="419"/>
      <c r="AL2274" s="419"/>
      <c r="AM2274" s="419"/>
      <c r="AN2274" s="403"/>
      <c r="AO2274" s="419"/>
      <c r="AP2274" s="419"/>
      <c r="AQ2274" s="419"/>
      <c r="AR2274" s="419"/>
      <c r="AS2274" s="419"/>
      <c r="AT2274" s="419"/>
      <c r="AU2274" s="419"/>
      <c r="AV2274" s="419"/>
      <c r="AX2274" s="419"/>
      <c r="AY2274" s="419"/>
      <c r="AZ2274" s="419"/>
      <c r="BB2274" s="419"/>
      <c r="BC2274" s="419"/>
      <c r="BD2274" s="419"/>
      <c r="BF2274" s="419"/>
      <c r="BG2274" s="419"/>
      <c r="BH2274" s="419"/>
      <c r="BJ2274" s="419"/>
      <c r="BK2274" s="419"/>
      <c r="BL2274" s="419"/>
      <c r="BN2274" s="419"/>
      <c r="BO2274" s="419"/>
      <c r="BP2274" s="419"/>
      <c r="BR2274" s="419"/>
      <c r="BS2274" s="419"/>
      <c r="BT2274" s="419"/>
      <c r="BV2274" s="419"/>
      <c r="BW2274" s="419"/>
      <c r="BX2274" s="397"/>
      <c r="BZ2274" s="449"/>
      <c r="CB2274" s="419"/>
      <c r="CC2274" s="419"/>
      <c r="CD2274" s="419"/>
      <c r="CF2274" s="419"/>
      <c r="CG2274" s="419"/>
      <c r="CH2274" s="419"/>
    </row>
    <row r="2275" spans="3:86" ht="21" thickBot="1">
      <c r="C2275" s="425"/>
      <c r="P2275" s="431"/>
      <c r="R2275" s="419"/>
      <c r="S2275" s="446"/>
      <c r="T2275" s="419"/>
      <c r="V2275" s="196"/>
      <c r="W2275" s="419"/>
      <c r="X2275" s="419"/>
      <c r="Z2275" s="419"/>
      <c r="AA2275" s="419"/>
      <c r="AB2275" s="419"/>
      <c r="AD2275" s="419"/>
      <c r="AE2275" s="419"/>
      <c r="AF2275" s="419"/>
      <c r="AH2275" s="419"/>
      <c r="AI2275" s="419"/>
      <c r="AJ2275" s="419"/>
      <c r="AL2275" s="419"/>
      <c r="AM2275" s="419"/>
      <c r="AN2275" s="403"/>
      <c r="AO2275" s="419"/>
      <c r="AP2275" s="419"/>
      <c r="AQ2275" s="419"/>
      <c r="AR2275" s="419"/>
      <c r="AS2275" s="419"/>
      <c r="AT2275" s="419"/>
      <c r="AU2275" s="419"/>
      <c r="AV2275" s="419"/>
      <c r="AX2275" s="419"/>
      <c r="AY2275" s="419"/>
      <c r="AZ2275" s="419"/>
      <c r="BB2275" s="419"/>
      <c r="BC2275" s="419"/>
      <c r="BD2275" s="419"/>
      <c r="BF2275" s="419"/>
      <c r="BG2275" s="419"/>
      <c r="BH2275" s="419"/>
      <c r="BJ2275" s="419"/>
      <c r="BK2275" s="419"/>
      <c r="BL2275" s="419"/>
      <c r="BN2275" s="419"/>
      <c r="BO2275" s="419"/>
      <c r="BP2275" s="419"/>
      <c r="BR2275" s="419"/>
      <c r="BS2275" s="419"/>
      <c r="BT2275" s="419"/>
      <c r="BV2275" s="419"/>
      <c r="BW2275" s="419"/>
      <c r="BX2275" s="397"/>
      <c r="BZ2275" s="449"/>
      <c r="CB2275" s="419"/>
      <c r="CC2275" s="419"/>
      <c r="CD2275" s="419"/>
      <c r="CF2275" s="419"/>
      <c r="CG2275" s="419"/>
      <c r="CH2275" s="419"/>
    </row>
    <row r="2276" spans="3:86" ht="21" thickBot="1">
      <c r="C2276" s="425"/>
      <c r="P2276" s="431"/>
      <c r="R2276" s="419"/>
      <c r="S2276" s="446"/>
      <c r="T2276" s="419"/>
      <c r="V2276" s="196"/>
      <c r="W2276" s="419"/>
      <c r="X2276" s="419"/>
      <c r="Z2276" s="419"/>
      <c r="AA2276" s="419"/>
      <c r="AB2276" s="419"/>
      <c r="AD2276" s="419"/>
      <c r="AE2276" s="419"/>
      <c r="AF2276" s="419"/>
      <c r="AH2276" s="419"/>
      <c r="AI2276" s="419"/>
      <c r="AJ2276" s="419"/>
      <c r="AL2276" s="419"/>
      <c r="AM2276" s="419"/>
      <c r="AN2276" s="403"/>
      <c r="AO2276" s="419"/>
      <c r="AP2276" s="419"/>
      <c r="AQ2276" s="419"/>
      <c r="AR2276" s="419"/>
      <c r="AS2276" s="419"/>
      <c r="AT2276" s="419"/>
      <c r="AU2276" s="419"/>
      <c r="AV2276" s="419"/>
      <c r="AX2276" s="419"/>
      <c r="AY2276" s="419"/>
      <c r="AZ2276" s="419"/>
      <c r="BB2276" s="419"/>
      <c r="BC2276" s="419"/>
      <c r="BD2276" s="419"/>
      <c r="BF2276" s="419"/>
      <c r="BG2276" s="419"/>
      <c r="BH2276" s="419"/>
      <c r="BJ2276" s="419"/>
      <c r="BK2276" s="419"/>
      <c r="BL2276" s="419"/>
      <c r="BN2276" s="419"/>
      <c r="BO2276" s="419"/>
      <c r="BP2276" s="419"/>
      <c r="BR2276" s="419"/>
      <c r="BS2276" s="419"/>
      <c r="BT2276" s="419"/>
      <c r="BV2276" s="419"/>
      <c r="BW2276" s="419"/>
      <c r="BX2276" s="397"/>
      <c r="BZ2276" s="449"/>
      <c r="CB2276" s="419"/>
      <c r="CC2276" s="419"/>
      <c r="CD2276" s="419"/>
      <c r="CF2276" s="419"/>
      <c r="CG2276" s="419"/>
      <c r="CH2276" s="419"/>
    </row>
    <row r="2277" spans="3:86" ht="21" thickBot="1">
      <c r="C2277" s="425"/>
      <c r="P2277" s="431"/>
      <c r="R2277" s="419"/>
      <c r="S2277" s="446"/>
      <c r="T2277" s="419"/>
      <c r="V2277" s="196"/>
      <c r="W2277" s="419"/>
      <c r="X2277" s="419"/>
      <c r="Z2277" s="419"/>
      <c r="AA2277" s="419"/>
      <c r="AB2277" s="419"/>
      <c r="AD2277" s="419"/>
      <c r="AE2277" s="419"/>
      <c r="AF2277" s="419"/>
      <c r="AH2277" s="419"/>
      <c r="AI2277" s="419"/>
      <c r="AJ2277" s="419"/>
      <c r="AL2277" s="419"/>
      <c r="AM2277" s="419"/>
      <c r="AN2277" s="403"/>
      <c r="AO2277" s="419"/>
      <c r="AP2277" s="419"/>
      <c r="AQ2277" s="419"/>
      <c r="AR2277" s="419"/>
      <c r="AS2277" s="419"/>
      <c r="AT2277" s="419"/>
      <c r="AU2277" s="419"/>
      <c r="AV2277" s="419"/>
      <c r="AX2277" s="419"/>
      <c r="AY2277" s="419"/>
      <c r="AZ2277" s="419"/>
      <c r="BB2277" s="419"/>
      <c r="BC2277" s="419"/>
      <c r="BD2277" s="419"/>
      <c r="BF2277" s="419"/>
      <c r="BG2277" s="419"/>
      <c r="BH2277" s="419"/>
      <c r="BJ2277" s="419"/>
      <c r="BK2277" s="419"/>
      <c r="BL2277" s="419"/>
      <c r="BN2277" s="419"/>
      <c r="BO2277" s="419"/>
      <c r="BP2277" s="419"/>
      <c r="BR2277" s="419"/>
      <c r="BS2277" s="419"/>
      <c r="BT2277" s="419"/>
      <c r="BV2277" s="419"/>
      <c r="BW2277" s="419"/>
      <c r="BX2277" s="397"/>
      <c r="BZ2277" s="449"/>
      <c r="CB2277" s="419"/>
      <c r="CC2277" s="419"/>
      <c r="CD2277" s="419"/>
      <c r="CF2277" s="419"/>
      <c r="CG2277" s="419"/>
      <c r="CH2277" s="419"/>
    </row>
    <row r="2278" spans="3:86" ht="21" thickBot="1">
      <c r="C2278" s="425"/>
      <c r="P2278" s="431"/>
      <c r="R2278" s="419"/>
      <c r="S2278" s="446"/>
      <c r="T2278" s="419"/>
      <c r="V2278" s="196"/>
      <c r="W2278" s="419"/>
      <c r="X2278" s="419"/>
      <c r="Z2278" s="419"/>
      <c r="AA2278" s="419"/>
      <c r="AB2278" s="419"/>
      <c r="AD2278" s="419"/>
      <c r="AE2278" s="419"/>
      <c r="AF2278" s="419"/>
      <c r="AH2278" s="419"/>
      <c r="AI2278" s="419"/>
      <c r="AJ2278" s="419"/>
      <c r="AL2278" s="419"/>
      <c r="AM2278" s="419"/>
      <c r="AN2278" s="403"/>
      <c r="AO2278" s="419"/>
      <c r="AP2278" s="419"/>
      <c r="AQ2278" s="419"/>
      <c r="AR2278" s="419"/>
      <c r="AS2278" s="419"/>
      <c r="AT2278" s="419"/>
      <c r="AU2278" s="419"/>
      <c r="AV2278" s="419"/>
      <c r="AX2278" s="419"/>
      <c r="AY2278" s="419"/>
      <c r="AZ2278" s="419"/>
      <c r="BB2278" s="419"/>
      <c r="BC2278" s="419"/>
      <c r="BD2278" s="419"/>
      <c r="BF2278" s="419"/>
      <c r="BG2278" s="419"/>
      <c r="BH2278" s="419"/>
      <c r="BJ2278" s="419"/>
      <c r="BK2278" s="419"/>
      <c r="BL2278" s="419"/>
      <c r="BN2278" s="419"/>
      <c r="BO2278" s="419"/>
      <c r="BP2278" s="419"/>
      <c r="BR2278" s="419"/>
      <c r="BS2278" s="419"/>
      <c r="BT2278" s="419"/>
      <c r="BV2278" s="419"/>
      <c r="BW2278" s="419"/>
      <c r="BX2278" s="397"/>
      <c r="BZ2278" s="449"/>
      <c r="CB2278" s="419"/>
      <c r="CC2278" s="419"/>
      <c r="CD2278" s="419"/>
      <c r="CF2278" s="419"/>
      <c r="CG2278" s="419"/>
      <c r="CH2278" s="419"/>
    </row>
    <row r="2279" spans="3:86" ht="21" thickBot="1">
      <c r="C2279" s="425"/>
      <c r="P2279" s="431"/>
      <c r="R2279" s="419"/>
      <c r="S2279" s="446"/>
      <c r="T2279" s="419"/>
      <c r="V2279" s="196"/>
      <c r="W2279" s="419"/>
      <c r="X2279" s="419"/>
      <c r="Z2279" s="419"/>
      <c r="AA2279" s="419"/>
      <c r="AB2279" s="419"/>
      <c r="AD2279" s="419"/>
      <c r="AE2279" s="419"/>
      <c r="AF2279" s="419"/>
      <c r="AH2279" s="419"/>
      <c r="AI2279" s="419"/>
      <c r="AJ2279" s="419"/>
      <c r="AL2279" s="419"/>
      <c r="AM2279" s="419"/>
      <c r="AN2279" s="403"/>
      <c r="AO2279" s="419"/>
      <c r="AP2279" s="419"/>
      <c r="AQ2279" s="419"/>
      <c r="AR2279" s="419"/>
      <c r="AS2279" s="419"/>
      <c r="AT2279" s="419"/>
      <c r="AU2279" s="419"/>
      <c r="AV2279" s="419"/>
      <c r="AX2279" s="419"/>
      <c r="AY2279" s="419"/>
      <c r="AZ2279" s="419"/>
      <c r="BB2279" s="419"/>
      <c r="BC2279" s="419"/>
      <c r="BD2279" s="419"/>
      <c r="BF2279" s="419"/>
      <c r="BG2279" s="419"/>
      <c r="BH2279" s="419"/>
      <c r="BJ2279" s="419"/>
      <c r="BK2279" s="419"/>
      <c r="BL2279" s="419"/>
      <c r="BN2279" s="419"/>
      <c r="BO2279" s="419"/>
      <c r="BP2279" s="419"/>
      <c r="BR2279" s="419"/>
      <c r="BS2279" s="419"/>
      <c r="BT2279" s="419"/>
      <c r="BV2279" s="419"/>
      <c r="BW2279" s="419"/>
      <c r="BX2279" s="397"/>
      <c r="BZ2279" s="449"/>
      <c r="CB2279" s="419"/>
      <c r="CC2279" s="419"/>
      <c r="CD2279" s="419"/>
      <c r="CF2279" s="419"/>
      <c r="CG2279" s="419"/>
      <c r="CH2279" s="419"/>
    </row>
    <row r="2280" spans="3:86" ht="21" thickBot="1">
      <c r="C2280" s="425"/>
      <c r="P2280" s="431"/>
      <c r="R2280" s="419"/>
      <c r="S2280" s="446"/>
      <c r="T2280" s="419"/>
      <c r="V2280" s="196"/>
      <c r="W2280" s="419"/>
      <c r="X2280" s="419"/>
      <c r="Z2280" s="419"/>
      <c r="AA2280" s="419"/>
      <c r="AB2280" s="419"/>
      <c r="AD2280" s="419"/>
      <c r="AE2280" s="419"/>
      <c r="AF2280" s="419"/>
      <c r="AH2280" s="419"/>
      <c r="AI2280" s="419"/>
      <c r="AJ2280" s="419"/>
      <c r="AL2280" s="419"/>
      <c r="AM2280" s="419"/>
      <c r="AN2280" s="403"/>
      <c r="AO2280" s="419"/>
      <c r="AP2280" s="419"/>
      <c r="AQ2280" s="419"/>
      <c r="AR2280" s="419"/>
      <c r="AS2280" s="419"/>
      <c r="AT2280" s="419"/>
      <c r="AU2280" s="419"/>
      <c r="AV2280" s="419"/>
      <c r="AX2280" s="419"/>
      <c r="AY2280" s="419"/>
      <c r="AZ2280" s="419"/>
      <c r="BB2280" s="419"/>
      <c r="BC2280" s="419"/>
      <c r="BD2280" s="419"/>
      <c r="BF2280" s="419"/>
      <c r="BG2280" s="419"/>
      <c r="BH2280" s="419"/>
      <c r="BJ2280" s="419"/>
      <c r="BK2280" s="419"/>
      <c r="BL2280" s="419"/>
      <c r="BN2280" s="419"/>
      <c r="BO2280" s="419"/>
      <c r="BP2280" s="419"/>
      <c r="BR2280" s="419"/>
      <c r="BS2280" s="419"/>
      <c r="BT2280" s="419"/>
      <c r="BV2280" s="419"/>
      <c r="BW2280" s="419"/>
      <c r="BX2280" s="397"/>
      <c r="BZ2280" s="449"/>
      <c r="CB2280" s="419"/>
      <c r="CC2280" s="419"/>
      <c r="CD2280" s="419"/>
      <c r="CF2280" s="419"/>
      <c r="CG2280" s="419"/>
      <c r="CH2280" s="419"/>
    </row>
    <row r="2281" spans="3:86" ht="21" thickBot="1">
      <c r="C2281" s="425"/>
      <c r="P2281" s="431"/>
      <c r="R2281" s="419"/>
      <c r="S2281" s="446"/>
      <c r="T2281" s="419"/>
      <c r="V2281" s="196"/>
      <c r="W2281" s="419"/>
      <c r="X2281" s="419"/>
      <c r="Z2281" s="419"/>
      <c r="AA2281" s="419"/>
      <c r="AB2281" s="419"/>
      <c r="AD2281" s="419"/>
      <c r="AE2281" s="419"/>
      <c r="AF2281" s="419"/>
      <c r="AH2281" s="419"/>
      <c r="AI2281" s="419"/>
      <c r="AJ2281" s="419"/>
      <c r="AL2281" s="419"/>
      <c r="AM2281" s="419"/>
      <c r="AN2281" s="403"/>
      <c r="AO2281" s="419"/>
      <c r="AP2281" s="419"/>
      <c r="AQ2281" s="419"/>
      <c r="AR2281" s="419"/>
      <c r="AS2281" s="419"/>
      <c r="AT2281" s="419"/>
      <c r="AU2281" s="419"/>
      <c r="AV2281" s="419"/>
      <c r="AX2281" s="419"/>
      <c r="AY2281" s="419"/>
      <c r="AZ2281" s="419"/>
      <c r="BB2281" s="419"/>
      <c r="BC2281" s="419"/>
      <c r="BD2281" s="419"/>
      <c r="BF2281" s="419"/>
      <c r="BG2281" s="419"/>
      <c r="BH2281" s="419"/>
      <c r="BJ2281" s="419"/>
      <c r="BK2281" s="419"/>
      <c r="BL2281" s="419"/>
      <c r="BN2281" s="419"/>
      <c r="BO2281" s="419"/>
      <c r="BP2281" s="419"/>
      <c r="BR2281" s="419"/>
      <c r="BS2281" s="419"/>
      <c r="BT2281" s="419"/>
      <c r="BV2281" s="419"/>
      <c r="BW2281" s="419"/>
      <c r="BX2281" s="397"/>
      <c r="BZ2281" s="449"/>
      <c r="CB2281" s="419"/>
      <c r="CC2281" s="419"/>
      <c r="CD2281" s="419"/>
      <c r="CF2281" s="419"/>
      <c r="CG2281" s="419"/>
      <c r="CH2281" s="419"/>
    </row>
    <row r="2282" spans="3:86" ht="21" thickBot="1">
      <c r="C2282" s="425"/>
      <c r="P2282" s="431"/>
      <c r="R2282" s="419"/>
      <c r="S2282" s="446"/>
      <c r="T2282" s="419"/>
      <c r="V2282" s="196"/>
      <c r="W2282" s="419"/>
      <c r="X2282" s="419"/>
      <c r="Z2282" s="419"/>
      <c r="AA2282" s="419"/>
      <c r="AB2282" s="419"/>
      <c r="AD2282" s="419"/>
      <c r="AE2282" s="419"/>
      <c r="AF2282" s="419"/>
      <c r="AH2282" s="419"/>
      <c r="AI2282" s="419"/>
      <c r="AJ2282" s="419"/>
      <c r="AL2282" s="419"/>
      <c r="AM2282" s="419"/>
      <c r="AN2282" s="403"/>
      <c r="AO2282" s="419"/>
      <c r="AP2282" s="419"/>
      <c r="AQ2282" s="419"/>
      <c r="AR2282" s="419"/>
      <c r="AS2282" s="419"/>
      <c r="AT2282" s="419"/>
      <c r="AU2282" s="419"/>
      <c r="AV2282" s="419"/>
      <c r="AX2282" s="419"/>
      <c r="AY2282" s="419"/>
      <c r="AZ2282" s="419"/>
      <c r="BB2282" s="419"/>
      <c r="BC2282" s="419"/>
      <c r="BD2282" s="419"/>
      <c r="BF2282" s="419"/>
      <c r="BG2282" s="419"/>
      <c r="BH2282" s="419"/>
      <c r="BJ2282" s="419"/>
      <c r="BK2282" s="419"/>
      <c r="BL2282" s="419"/>
      <c r="BN2282" s="419"/>
      <c r="BO2282" s="419"/>
      <c r="BP2282" s="419"/>
      <c r="BR2282" s="419"/>
      <c r="BS2282" s="419"/>
      <c r="BT2282" s="419"/>
      <c r="BV2282" s="419"/>
      <c r="BW2282" s="419"/>
      <c r="BX2282" s="397"/>
      <c r="BZ2282" s="449"/>
      <c r="CB2282" s="419"/>
      <c r="CC2282" s="419"/>
      <c r="CD2282" s="419"/>
      <c r="CF2282" s="419"/>
      <c r="CG2282" s="419"/>
      <c r="CH2282" s="419"/>
    </row>
    <row r="2283" spans="3:86" ht="21" thickBot="1">
      <c r="C2283" s="425"/>
      <c r="P2283" s="431"/>
      <c r="R2283" s="419"/>
      <c r="S2283" s="446"/>
      <c r="T2283" s="419"/>
      <c r="V2283" s="196"/>
      <c r="W2283" s="419"/>
      <c r="X2283" s="419"/>
      <c r="Z2283" s="419"/>
      <c r="AA2283" s="419"/>
      <c r="AB2283" s="419"/>
      <c r="AD2283" s="419"/>
      <c r="AE2283" s="419"/>
      <c r="AF2283" s="419"/>
      <c r="AH2283" s="419"/>
      <c r="AI2283" s="419"/>
      <c r="AJ2283" s="419"/>
      <c r="AL2283" s="419"/>
      <c r="AM2283" s="419"/>
      <c r="AN2283" s="403"/>
      <c r="AO2283" s="419"/>
      <c r="AP2283" s="419"/>
      <c r="AQ2283" s="419"/>
      <c r="AR2283" s="419"/>
      <c r="AS2283" s="419"/>
      <c r="AT2283" s="419"/>
      <c r="AU2283" s="419"/>
      <c r="AV2283" s="419"/>
      <c r="AX2283" s="419"/>
      <c r="AY2283" s="419"/>
      <c r="AZ2283" s="419"/>
      <c r="BB2283" s="419"/>
      <c r="BC2283" s="419"/>
      <c r="BD2283" s="419"/>
      <c r="BF2283" s="419"/>
      <c r="BG2283" s="419"/>
      <c r="BH2283" s="419"/>
      <c r="BJ2283" s="419"/>
      <c r="BK2283" s="419"/>
      <c r="BL2283" s="419"/>
      <c r="BN2283" s="419"/>
      <c r="BO2283" s="419"/>
      <c r="BP2283" s="419"/>
      <c r="BR2283" s="419"/>
      <c r="BS2283" s="419"/>
      <c r="BT2283" s="419"/>
      <c r="BV2283" s="419"/>
      <c r="BW2283" s="419"/>
      <c r="BX2283" s="397"/>
      <c r="BZ2283" s="449"/>
      <c r="CB2283" s="419"/>
      <c r="CC2283" s="419"/>
      <c r="CD2283" s="419"/>
      <c r="CF2283" s="419"/>
      <c r="CG2283" s="419"/>
      <c r="CH2283" s="419"/>
    </row>
    <row r="2284" spans="3:86" ht="21" thickBot="1">
      <c r="C2284" s="425"/>
      <c r="P2284" s="431"/>
      <c r="R2284" s="419"/>
      <c r="S2284" s="446"/>
      <c r="T2284" s="419"/>
      <c r="V2284" s="196"/>
      <c r="W2284" s="419"/>
      <c r="X2284" s="419"/>
      <c r="Z2284" s="419"/>
      <c r="AA2284" s="419"/>
      <c r="AB2284" s="419"/>
      <c r="AD2284" s="419"/>
      <c r="AE2284" s="419"/>
      <c r="AF2284" s="419"/>
      <c r="AH2284" s="419"/>
      <c r="AI2284" s="419"/>
      <c r="AJ2284" s="419"/>
      <c r="AL2284" s="419"/>
      <c r="AM2284" s="419"/>
      <c r="AN2284" s="403"/>
      <c r="AO2284" s="419"/>
      <c r="AP2284" s="419"/>
      <c r="AQ2284" s="419"/>
      <c r="AR2284" s="419"/>
      <c r="AS2284" s="419"/>
      <c r="AT2284" s="419"/>
      <c r="AU2284" s="419"/>
      <c r="AV2284" s="419"/>
      <c r="AX2284" s="419"/>
      <c r="AY2284" s="419"/>
      <c r="AZ2284" s="419"/>
      <c r="BB2284" s="419"/>
      <c r="BC2284" s="419"/>
      <c r="BD2284" s="419"/>
      <c r="BF2284" s="419"/>
      <c r="BG2284" s="419"/>
      <c r="BH2284" s="419"/>
      <c r="BJ2284" s="419"/>
      <c r="BK2284" s="419"/>
      <c r="BL2284" s="419"/>
      <c r="BN2284" s="419"/>
      <c r="BO2284" s="419"/>
      <c r="BP2284" s="419"/>
      <c r="BR2284" s="419"/>
      <c r="BS2284" s="419"/>
      <c r="BT2284" s="419"/>
      <c r="BV2284" s="419"/>
      <c r="BW2284" s="419"/>
      <c r="BX2284" s="397"/>
      <c r="BZ2284" s="449"/>
      <c r="CB2284" s="419"/>
      <c r="CC2284" s="419"/>
      <c r="CD2284" s="419"/>
      <c r="CF2284" s="419"/>
      <c r="CG2284" s="419"/>
      <c r="CH2284" s="419"/>
    </row>
    <row r="2285" spans="3:86" ht="21" thickBot="1">
      <c r="C2285" s="425"/>
      <c r="P2285" s="431"/>
      <c r="R2285" s="419"/>
      <c r="S2285" s="446"/>
      <c r="T2285" s="419"/>
      <c r="V2285" s="196"/>
      <c r="W2285" s="419"/>
      <c r="X2285" s="419"/>
      <c r="Z2285" s="419"/>
      <c r="AA2285" s="419"/>
      <c r="AB2285" s="419"/>
      <c r="AD2285" s="419"/>
      <c r="AE2285" s="419"/>
      <c r="AF2285" s="419"/>
      <c r="AH2285" s="419"/>
      <c r="AI2285" s="419"/>
      <c r="AJ2285" s="419"/>
      <c r="AL2285" s="419"/>
      <c r="AM2285" s="419"/>
      <c r="AN2285" s="403"/>
      <c r="AO2285" s="419"/>
      <c r="AP2285" s="419"/>
      <c r="AQ2285" s="419"/>
      <c r="AR2285" s="419"/>
      <c r="AS2285" s="419"/>
      <c r="AT2285" s="419"/>
      <c r="AU2285" s="419"/>
      <c r="AV2285" s="419"/>
      <c r="AX2285" s="419"/>
      <c r="AY2285" s="419"/>
      <c r="AZ2285" s="419"/>
      <c r="BB2285" s="419"/>
      <c r="BC2285" s="419"/>
      <c r="BD2285" s="419"/>
      <c r="BF2285" s="419"/>
      <c r="BG2285" s="419"/>
      <c r="BH2285" s="419"/>
      <c r="BJ2285" s="419"/>
      <c r="BK2285" s="419"/>
      <c r="BL2285" s="419"/>
      <c r="BN2285" s="419"/>
      <c r="BO2285" s="419"/>
      <c r="BP2285" s="419"/>
      <c r="BR2285" s="419"/>
      <c r="BS2285" s="419"/>
      <c r="BT2285" s="419"/>
      <c r="BV2285" s="419"/>
      <c r="BW2285" s="419"/>
      <c r="BX2285" s="397"/>
      <c r="BZ2285" s="449"/>
      <c r="CB2285" s="419"/>
      <c r="CC2285" s="419"/>
      <c r="CD2285" s="419"/>
      <c r="CF2285" s="419"/>
      <c r="CG2285" s="419"/>
      <c r="CH2285" s="419"/>
    </row>
    <row r="2286" spans="3:86" ht="21" thickBot="1">
      <c r="C2286" s="425"/>
      <c r="P2286" s="431"/>
      <c r="R2286" s="419"/>
      <c r="S2286" s="446"/>
      <c r="T2286" s="419"/>
      <c r="V2286" s="196"/>
      <c r="W2286" s="419"/>
      <c r="X2286" s="419"/>
      <c r="Z2286" s="419"/>
      <c r="AA2286" s="419"/>
      <c r="AB2286" s="419"/>
      <c r="AD2286" s="419"/>
      <c r="AE2286" s="419"/>
      <c r="AF2286" s="419"/>
      <c r="AH2286" s="419"/>
      <c r="AI2286" s="419"/>
      <c r="AJ2286" s="419"/>
      <c r="AL2286" s="419"/>
      <c r="AM2286" s="419"/>
      <c r="AN2286" s="403"/>
      <c r="AO2286" s="419"/>
      <c r="AP2286" s="419"/>
      <c r="AQ2286" s="419"/>
      <c r="AR2286" s="419"/>
      <c r="AS2286" s="419"/>
      <c r="AT2286" s="419"/>
      <c r="AU2286" s="419"/>
      <c r="AV2286" s="419"/>
      <c r="AX2286" s="419"/>
      <c r="AY2286" s="419"/>
      <c r="AZ2286" s="419"/>
      <c r="BB2286" s="419"/>
      <c r="BC2286" s="419"/>
      <c r="BD2286" s="419"/>
      <c r="BF2286" s="419"/>
      <c r="BG2286" s="419"/>
      <c r="BH2286" s="419"/>
      <c r="BJ2286" s="419"/>
      <c r="BK2286" s="419"/>
      <c r="BL2286" s="419"/>
      <c r="BN2286" s="419"/>
      <c r="BO2286" s="419"/>
      <c r="BP2286" s="419"/>
      <c r="BR2286" s="419"/>
      <c r="BS2286" s="419"/>
      <c r="BT2286" s="419"/>
      <c r="BV2286" s="419"/>
      <c r="BW2286" s="419"/>
      <c r="BX2286" s="397"/>
      <c r="BZ2286" s="449"/>
      <c r="CB2286" s="419"/>
      <c r="CC2286" s="419"/>
      <c r="CD2286" s="419"/>
      <c r="CF2286" s="419"/>
      <c r="CG2286" s="419"/>
      <c r="CH2286" s="419"/>
    </row>
    <row r="2287" spans="3:86" ht="21" thickBot="1">
      <c r="C2287" s="425"/>
      <c r="P2287" s="431"/>
      <c r="R2287" s="419"/>
      <c r="S2287" s="446"/>
      <c r="T2287" s="419"/>
      <c r="V2287" s="196"/>
      <c r="W2287" s="419"/>
      <c r="X2287" s="419"/>
      <c r="Z2287" s="419"/>
      <c r="AA2287" s="419"/>
      <c r="AB2287" s="419"/>
      <c r="AD2287" s="419"/>
      <c r="AE2287" s="419"/>
      <c r="AF2287" s="419"/>
      <c r="AH2287" s="419"/>
      <c r="AI2287" s="419"/>
      <c r="AJ2287" s="419"/>
      <c r="AL2287" s="419"/>
      <c r="AM2287" s="419"/>
      <c r="AN2287" s="403"/>
      <c r="AO2287" s="419"/>
      <c r="AP2287" s="419"/>
      <c r="AQ2287" s="419"/>
      <c r="AR2287" s="419"/>
      <c r="AS2287" s="419"/>
      <c r="AT2287" s="419"/>
      <c r="AU2287" s="419"/>
      <c r="AV2287" s="419"/>
      <c r="AX2287" s="419"/>
      <c r="AY2287" s="419"/>
      <c r="AZ2287" s="419"/>
      <c r="BB2287" s="419"/>
      <c r="BC2287" s="419"/>
      <c r="BD2287" s="419"/>
      <c r="BF2287" s="419"/>
      <c r="BG2287" s="419"/>
      <c r="BH2287" s="419"/>
      <c r="BJ2287" s="419"/>
      <c r="BK2287" s="419"/>
      <c r="BL2287" s="419"/>
      <c r="BN2287" s="419"/>
      <c r="BO2287" s="419"/>
      <c r="BP2287" s="419"/>
      <c r="BR2287" s="419"/>
      <c r="BS2287" s="419"/>
      <c r="BT2287" s="419"/>
      <c r="BV2287" s="419"/>
      <c r="BW2287" s="419"/>
      <c r="BX2287" s="397"/>
      <c r="BZ2287" s="449"/>
      <c r="CB2287" s="419"/>
      <c r="CC2287" s="419"/>
      <c r="CD2287" s="419"/>
      <c r="CF2287" s="419"/>
      <c r="CG2287" s="419"/>
      <c r="CH2287" s="419"/>
    </row>
    <row r="2288" spans="3:86" ht="21" thickBot="1">
      <c r="C2288" s="425"/>
      <c r="P2288" s="431"/>
      <c r="R2288" s="419"/>
      <c r="S2288" s="446"/>
      <c r="T2288" s="419"/>
      <c r="V2288" s="196"/>
      <c r="W2288" s="419"/>
      <c r="X2288" s="419"/>
      <c r="Z2288" s="419"/>
      <c r="AA2288" s="419"/>
      <c r="AB2288" s="419"/>
      <c r="AD2288" s="419"/>
      <c r="AE2288" s="419"/>
      <c r="AF2288" s="419"/>
      <c r="AH2288" s="419"/>
      <c r="AI2288" s="419"/>
      <c r="AJ2288" s="419"/>
      <c r="AL2288" s="419"/>
      <c r="AM2288" s="419"/>
      <c r="AN2288" s="403"/>
      <c r="AO2288" s="419"/>
      <c r="AP2288" s="419"/>
      <c r="AQ2288" s="419"/>
      <c r="AR2288" s="419"/>
      <c r="AS2288" s="419"/>
      <c r="AT2288" s="419"/>
      <c r="AU2288" s="419"/>
      <c r="AV2288" s="419"/>
      <c r="AX2288" s="419"/>
      <c r="AY2288" s="419"/>
      <c r="AZ2288" s="419"/>
      <c r="BB2288" s="419"/>
      <c r="BC2288" s="419"/>
      <c r="BD2288" s="419"/>
      <c r="BF2288" s="419"/>
      <c r="BG2288" s="419"/>
      <c r="BH2288" s="419"/>
      <c r="BJ2288" s="419"/>
      <c r="BK2288" s="419"/>
      <c r="BL2288" s="419"/>
      <c r="BN2288" s="419"/>
      <c r="BO2288" s="419"/>
      <c r="BP2288" s="419"/>
      <c r="BR2288" s="419"/>
      <c r="BS2288" s="419"/>
      <c r="BT2288" s="419"/>
      <c r="BV2288" s="419"/>
      <c r="BW2288" s="419"/>
      <c r="BX2288" s="397"/>
      <c r="BZ2288" s="449"/>
      <c r="CB2288" s="419"/>
      <c r="CC2288" s="419"/>
      <c r="CD2288" s="419"/>
      <c r="CF2288" s="419"/>
      <c r="CG2288" s="419"/>
      <c r="CH2288" s="419"/>
    </row>
    <row r="2289" spans="3:86" ht="21" thickBot="1">
      <c r="C2289" s="425"/>
      <c r="P2289" s="431"/>
      <c r="R2289" s="419"/>
      <c r="S2289" s="446"/>
      <c r="T2289" s="419"/>
      <c r="V2289" s="196"/>
      <c r="W2289" s="419"/>
      <c r="X2289" s="419"/>
      <c r="Z2289" s="419"/>
      <c r="AA2289" s="419"/>
      <c r="AB2289" s="419"/>
      <c r="AD2289" s="419"/>
      <c r="AE2289" s="419"/>
      <c r="AF2289" s="419"/>
      <c r="AH2289" s="419"/>
      <c r="AI2289" s="419"/>
      <c r="AJ2289" s="419"/>
      <c r="AL2289" s="419"/>
      <c r="AM2289" s="419"/>
      <c r="AN2289" s="403"/>
      <c r="AO2289" s="419"/>
      <c r="AP2289" s="419"/>
      <c r="AQ2289" s="419"/>
      <c r="AR2289" s="419"/>
      <c r="AS2289" s="419"/>
      <c r="AT2289" s="419"/>
      <c r="AU2289" s="419"/>
      <c r="AV2289" s="419"/>
      <c r="AX2289" s="419"/>
      <c r="AY2289" s="419"/>
      <c r="AZ2289" s="419"/>
      <c r="BB2289" s="419"/>
      <c r="BC2289" s="419"/>
      <c r="BD2289" s="419"/>
      <c r="BF2289" s="419"/>
      <c r="BG2289" s="419"/>
      <c r="BH2289" s="419"/>
      <c r="BJ2289" s="419"/>
      <c r="BK2289" s="419"/>
      <c r="BL2289" s="419"/>
      <c r="BN2289" s="419"/>
      <c r="BO2289" s="419"/>
      <c r="BP2289" s="419"/>
      <c r="BR2289" s="419"/>
      <c r="BS2289" s="419"/>
      <c r="BT2289" s="419"/>
      <c r="BV2289" s="419"/>
      <c r="BW2289" s="419"/>
      <c r="BX2289" s="397"/>
      <c r="BZ2289" s="449"/>
      <c r="CB2289" s="419"/>
      <c r="CC2289" s="419"/>
      <c r="CD2289" s="419"/>
      <c r="CF2289" s="419"/>
      <c r="CG2289" s="419"/>
      <c r="CH2289" s="419"/>
    </row>
    <row r="2290" spans="3:86" ht="21" thickBot="1">
      <c r="C2290" s="425"/>
      <c r="P2290" s="431"/>
      <c r="R2290" s="419"/>
      <c r="S2290" s="446"/>
      <c r="T2290" s="419"/>
      <c r="V2290" s="196"/>
      <c r="W2290" s="419"/>
      <c r="X2290" s="419"/>
      <c r="Z2290" s="419"/>
      <c r="AA2290" s="419"/>
      <c r="AB2290" s="419"/>
      <c r="AD2290" s="419"/>
      <c r="AE2290" s="419"/>
      <c r="AF2290" s="419"/>
      <c r="AH2290" s="419"/>
      <c r="AI2290" s="419"/>
      <c r="AJ2290" s="419"/>
      <c r="AL2290" s="419"/>
      <c r="AM2290" s="419"/>
      <c r="AN2290" s="403"/>
      <c r="AO2290" s="419"/>
      <c r="AP2290" s="419"/>
      <c r="AQ2290" s="419"/>
      <c r="AR2290" s="419"/>
      <c r="AS2290" s="419"/>
      <c r="AT2290" s="419"/>
      <c r="AU2290" s="419"/>
      <c r="AV2290" s="419"/>
      <c r="AX2290" s="419"/>
      <c r="AY2290" s="419"/>
      <c r="AZ2290" s="419"/>
      <c r="BB2290" s="419"/>
      <c r="BC2290" s="419"/>
      <c r="BD2290" s="419"/>
      <c r="BF2290" s="419"/>
      <c r="BG2290" s="419"/>
      <c r="BH2290" s="419"/>
      <c r="BJ2290" s="419"/>
      <c r="BK2290" s="419"/>
      <c r="BL2290" s="419"/>
      <c r="BN2290" s="419"/>
      <c r="BO2290" s="419"/>
      <c r="BP2290" s="419"/>
      <c r="BR2290" s="419"/>
      <c r="BS2290" s="419"/>
      <c r="BT2290" s="419"/>
      <c r="BV2290" s="419"/>
      <c r="BW2290" s="419"/>
      <c r="BX2290" s="397"/>
      <c r="BZ2290" s="449"/>
      <c r="CB2290" s="419"/>
      <c r="CC2290" s="419"/>
      <c r="CD2290" s="419"/>
      <c r="CF2290" s="419"/>
      <c r="CG2290" s="419"/>
      <c r="CH2290" s="419"/>
    </row>
    <row r="2291" spans="3:86" ht="21" thickBot="1">
      <c r="C2291" s="425"/>
      <c r="P2291" s="431"/>
      <c r="R2291" s="419"/>
      <c r="S2291" s="446"/>
      <c r="T2291" s="419"/>
      <c r="V2291" s="196"/>
      <c r="W2291" s="419"/>
      <c r="X2291" s="419"/>
      <c r="Z2291" s="419"/>
      <c r="AA2291" s="419"/>
      <c r="AB2291" s="419"/>
      <c r="AD2291" s="419"/>
      <c r="AE2291" s="419"/>
      <c r="AF2291" s="419"/>
      <c r="AH2291" s="419"/>
      <c r="AI2291" s="419"/>
      <c r="AJ2291" s="419"/>
      <c r="AL2291" s="419"/>
      <c r="AM2291" s="419"/>
      <c r="AN2291" s="403"/>
      <c r="AO2291" s="419"/>
      <c r="AP2291" s="419"/>
      <c r="AQ2291" s="419"/>
      <c r="AR2291" s="419"/>
      <c r="AS2291" s="419"/>
      <c r="AT2291" s="419"/>
      <c r="AU2291" s="419"/>
      <c r="AV2291" s="419"/>
      <c r="AX2291" s="419"/>
      <c r="AY2291" s="419"/>
      <c r="AZ2291" s="419"/>
      <c r="BB2291" s="419"/>
      <c r="BC2291" s="419"/>
      <c r="BD2291" s="419"/>
      <c r="BF2291" s="419"/>
      <c r="BG2291" s="419"/>
      <c r="BH2291" s="419"/>
      <c r="BJ2291" s="419"/>
      <c r="BK2291" s="419"/>
      <c r="BL2291" s="419"/>
      <c r="BN2291" s="419"/>
      <c r="BO2291" s="419"/>
      <c r="BP2291" s="419"/>
      <c r="BR2291" s="419"/>
      <c r="BS2291" s="419"/>
      <c r="BT2291" s="419"/>
      <c r="BV2291" s="419"/>
      <c r="BW2291" s="419"/>
      <c r="BX2291" s="397"/>
      <c r="BZ2291" s="449"/>
      <c r="CB2291" s="419"/>
      <c r="CC2291" s="419"/>
      <c r="CD2291" s="419"/>
      <c r="CF2291" s="419"/>
      <c r="CG2291" s="419"/>
      <c r="CH2291" s="419"/>
    </row>
    <row r="2292" spans="3:86" ht="21" thickBot="1">
      <c r="C2292" s="425"/>
      <c r="P2292" s="431"/>
      <c r="R2292" s="419"/>
      <c r="S2292" s="446"/>
      <c r="T2292" s="419"/>
      <c r="V2292" s="196"/>
      <c r="W2292" s="419"/>
      <c r="X2292" s="419"/>
      <c r="Z2292" s="419"/>
      <c r="AA2292" s="419"/>
      <c r="AB2292" s="419"/>
      <c r="AD2292" s="419"/>
      <c r="AE2292" s="419"/>
      <c r="AF2292" s="419"/>
      <c r="AH2292" s="419"/>
      <c r="AI2292" s="419"/>
      <c r="AJ2292" s="419"/>
      <c r="AL2292" s="419"/>
      <c r="AM2292" s="419"/>
      <c r="AN2292" s="403"/>
      <c r="AO2292" s="419"/>
      <c r="AP2292" s="419"/>
      <c r="AQ2292" s="419"/>
      <c r="AR2292" s="419"/>
      <c r="AS2292" s="419"/>
      <c r="AT2292" s="419"/>
      <c r="AU2292" s="419"/>
      <c r="AV2292" s="419"/>
      <c r="AX2292" s="419"/>
      <c r="AY2292" s="419"/>
      <c r="AZ2292" s="419"/>
      <c r="BB2292" s="419"/>
      <c r="BC2292" s="419"/>
      <c r="BD2292" s="419"/>
      <c r="BF2292" s="419"/>
      <c r="BG2292" s="419"/>
      <c r="BH2292" s="419"/>
      <c r="BJ2292" s="419"/>
      <c r="BK2292" s="419"/>
      <c r="BL2292" s="419"/>
      <c r="BN2292" s="419"/>
      <c r="BO2292" s="419"/>
      <c r="BP2292" s="419"/>
      <c r="BR2292" s="419"/>
      <c r="BS2292" s="419"/>
      <c r="BT2292" s="419"/>
      <c r="BV2292" s="419"/>
      <c r="BW2292" s="419"/>
      <c r="BX2292" s="397"/>
      <c r="BZ2292" s="449"/>
      <c r="CB2292" s="419"/>
      <c r="CC2292" s="419"/>
      <c r="CD2292" s="419"/>
      <c r="CF2292" s="419"/>
      <c r="CG2292" s="419"/>
      <c r="CH2292" s="419"/>
    </row>
    <row r="2293" spans="3:86" ht="21" thickBot="1">
      <c r="C2293" s="425"/>
      <c r="P2293" s="431"/>
      <c r="R2293" s="419"/>
      <c r="S2293" s="446"/>
      <c r="T2293" s="419"/>
      <c r="V2293" s="196"/>
      <c r="W2293" s="419"/>
      <c r="X2293" s="419"/>
      <c r="Z2293" s="419"/>
      <c r="AA2293" s="419"/>
      <c r="AB2293" s="419"/>
      <c r="AD2293" s="419"/>
      <c r="AE2293" s="419"/>
      <c r="AF2293" s="419"/>
      <c r="AH2293" s="419"/>
      <c r="AI2293" s="419"/>
      <c r="AJ2293" s="419"/>
      <c r="AL2293" s="419"/>
      <c r="AM2293" s="419"/>
      <c r="AN2293" s="403"/>
      <c r="AO2293" s="419"/>
      <c r="AP2293" s="419"/>
      <c r="AQ2293" s="419"/>
      <c r="AR2293" s="419"/>
      <c r="AS2293" s="419"/>
      <c r="AT2293" s="419"/>
      <c r="AU2293" s="419"/>
      <c r="AV2293" s="419"/>
      <c r="AX2293" s="419"/>
      <c r="AY2293" s="419"/>
      <c r="AZ2293" s="419"/>
      <c r="BB2293" s="419"/>
      <c r="BC2293" s="419"/>
      <c r="BD2293" s="419"/>
      <c r="BF2293" s="419"/>
      <c r="BG2293" s="419"/>
      <c r="BH2293" s="419"/>
      <c r="BJ2293" s="419"/>
      <c r="BK2293" s="419"/>
      <c r="BL2293" s="419"/>
      <c r="BN2293" s="419"/>
      <c r="BO2293" s="419"/>
      <c r="BP2293" s="419"/>
      <c r="BR2293" s="419"/>
      <c r="BS2293" s="419"/>
      <c r="BT2293" s="419"/>
      <c r="BV2293" s="419"/>
      <c r="BW2293" s="419"/>
      <c r="BX2293" s="397"/>
      <c r="BZ2293" s="449"/>
      <c r="CB2293" s="419"/>
      <c r="CC2293" s="419"/>
      <c r="CD2293" s="419"/>
      <c r="CF2293" s="419"/>
      <c r="CG2293" s="419"/>
      <c r="CH2293" s="419"/>
    </row>
    <row r="2294" spans="3:86" ht="21" thickBot="1">
      <c r="C2294" s="425"/>
      <c r="P2294" s="431"/>
      <c r="R2294" s="419"/>
      <c r="S2294" s="446"/>
      <c r="T2294" s="419"/>
      <c r="V2294" s="196"/>
      <c r="W2294" s="419"/>
      <c r="X2294" s="419"/>
      <c r="Z2294" s="419"/>
      <c r="AA2294" s="419"/>
      <c r="AB2294" s="419"/>
      <c r="AD2294" s="419"/>
      <c r="AE2294" s="419"/>
      <c r="AF2294" s="419"/>
      <c r="AH2294" s="419"/>
      <c r="AI2294" s="419"/>
      <c r="AJ2294" s="419"/>
      <c r="AL2294" s="419"/>
      <c r="AM2294" s="419"/>
      <c r="AN2294" s="403"/>
      <c r="AO2294" s="419"/>
      <c r="AP2294" s="419"/>
      <c r="AQ2294" s="419"/>
      <c r="AR2294" s="419"/>
      <c r="AS2294" s="419"/>
      <c r="AT2294" s="419"/>
      <c r="AU2294" s="419"/>
      <c r="AV2294" s="419"/>
      <c r="AX2294" s="419"/>
      <c r="AY2294" s="419"/>
      <c r="AZ2294" s="419"/>
      <c r="BB2294" s="419"/>
      <c r="BC2294" s="419"/>
      <c r="BD2294" s="419"/>
      <c r="BF2294" s="419"/>
      <c r="BG2294" s="419"/>
      <c r="BH2294" s="419"/>
      <c r="BJ2294" s="419"/>
      <c r="BK2294" s="419"/>
      <c r="BL2294" s="419"/>
      <c r="BN2294" s="419"/>
      <c r="BO2294" s="419"/>
      <c r="BP2294" s="419"/>
      <c r="BR2294" s="419"/>
      <c r="BS2294" s="419"/>
      <c r="BT2294" s="419"/>
      <c r="BV2294" s="419"/>
      <c r="BW2294" s="419"/>
      <c r="BX2294" s="397"/>
      <c r="BZ2294" s="449"/>
      <c r="CB2294" s="419"/>
      <c r="CC2294" s="419"/>
      <c r="CD2294" s="419"/>
      <c r="CF2294" s="419"/>
      <c r="CG2294" s="419"/>
      <c r="CH2294" s="419"/>
    </row>
    <row r="2295" spans="3:86" ht="21" thickBot="1">
      <c r="C2295" s="425"/>
      <c r="P2295" s="431"/>
      <c r="R2295" s="419"/>
      <c r="S2295" s="446"/>
      <c r="T2295" s="419"/>
      <c r="V2295" s="196"/>
      <c r="W2295" s="419"/>
      <c r="X2295" s="419"/>
      <c r="Z2295" s="419"/>
      <c r="AA2295" s="419"/>
      <c r="AB2295" s="419"/>
      <c r="AD2295" s="419"/>
      <c r="AE2295" s="419"/>
      <c r="AF2295" s="419"/>
      <c r="AH2295" s="419"/>
      <c r="AI2295" s="419"/>
      <c r="AJ2295" s="419"/>
      <c r="AL2295" s="419"/>
      <c r="AM2295" s="419"/>
      <c r="AN2295" s="403"/>
      <c r="AO2295" s="419"/>
      <c r="AP2295" s="419"/>
      <c r="AQ2295" s="419"/>
      <c r="AR2295" s="419"/>
      <c r="AS2295" s="419"/>
      <c r="AT2295" s="419"/>
      <c r="AU2295" s="419"/>
      <c r="AV2295" s="419"/>
      <c r="AX2295" s="419"/>
      <c r="AY2295" s="419"/>
      <c r="AZ2295" s="419"/>
      <c r="BB2295" s="419"/>
      <c r="BC2295" s="419"/>
      <c r="BD2295" s="419"/>
      <c r="BF2295" s="419"/>
      <c r="BG2295" s="419"/>
      <c r="BH2295" s="419"/>
      <c r="BJ2295" s="419"/>
      <c r="BK2295" s="419"/>
      <c r="BL2295" s="419"/>
      <c r="BN2295" s="419"/>
      <c r="BO2295" s="419"/>
      <c r="BP2295" s="419"/>
      <c r="BR2295" s="419"/>
      <c r="BS2295" s="419"/>
      <c r="BT2295" s="419"/>
      <c r="BV2295" s="419"/>
      <c r="BW2295" s="419"/>
      <c r="BX2295" s="397"/>
      <c r="BZ2295" s="449"/>
      <c r="CB2295" s="419"/>
      <c r="CC2295" s="419"/>
      <c r="CD2295" s="419"/>
      <c r="CF2295" s="419"/>
      <c r="CG2295" s="419"/>
      <c r="CH2295" s="419"/>
    </row>
    <row r="2296" spans="3:86" ht="21" thickBot="1">
      <c r="C2296" s="425"/>
      <c r="P2296" s="431"/>
      <c r="R2296" s="419"/>
      <c r="S2296" s="446"/>
      <c r="T2296" s="419"/>
      <c r="V2296" s="196"/>
      <c r="W2296" s="419"/>
      <c r="X2296" s="419"/>
      <c r="Z2296" s="419"/>
      <c r="AA2296" s="419"/>
      <c r="AB2296" s="419"/>
      <c r="AD2296" s="419"/>
      <c r="AE2296" s="419"/>
      <c r="AF2296" s="419"/>
      <c r="AH2296" s="419"/>
      <c r="AI2296" s="419"/>
      <c r="AJ2296" s="419"/>
      <c r="AL2296" s="419"/>
      <c r="AM2296" s="419"/>
      <c r="AN2296" s="403"/>
      <c r="AO2296" s="419"/>
      <c r="AP2296" s="419"/>
      <c r="AQ2296" s="419"/>
      <c r="AR2296" s="419"/>
      <c r="AS2296" s="419"/>
      <c r="AT2296" s="419"/>
      <c r="AU2296" s="419"/>
      <c r="AV2296" s="419"/>
      <c r="AX2296" s="419"/>
      <c r="AY2296" s="419"/>
      <c r="AZ2296" s="419"/>
      <c r="BB2296" s="419"/>
      <c r="BC2296" s="419"/>
      <c r="BD2296" s="419"/>
      <c r="BF2296" s="419"/>
      <c r="BG2296" s="419"/>
      <c r="BH2296" s="419"/>
      <c r="BJ2296" s="419"/>
      <c r="BK2296" s="419"/>
      <c r="BL2296" s="419"/>
      <c r="BN2296" s="419"/>
      <c r="BO2296" s="419"/>
      <c r="BP2296" s="419"/>
      <c r="BR2296" s="419"/>
      <c r="BS2296" s="419"/>
      <c r="BT2296" s="419"/>
      <c r="BV2296" s="419"/>
      <c r="BW2296" s="419"/>
      <c r="BX2296" s="397"/>
      <c r="BZ2296" s="449"/>
      <c r="CB2296" s="419"/>
      <c r="CC2296" s="419"/>
      <c r="CD2296" s="419"/>
      <c r="CF2296" s="419"/>
      <c r="CG2296" s="419"/>
      <c r="CH2296" s="419"/>
    </row>
    <row r="2297" spans="3:86" ht="21" thickBot="1">
      <c r="C2297" s="425"/>
      <c r="P2297" s="431"/>
      <c r="R2297" s="419"/>
      <c r="S2297" s="446"/>
      <c r="T2297" s="419"/>
      <c r="V2297" s="196"/>
      <c r="W2297" s="419"/>
      <c r="X2297" s="419"/>
      <c r="Z2297" s="419"/>
      <c r="AA2297" s="419"/>
      <c r="AB2297" s="419"/>
      <c r="AD2297" s="419"/>
      <c r="AE2297" s="419"/>
      <c r="AF2297" s="419"/>
      <c r="AH2297" s="419"/>
      <c r="AI2297" s="419"/>
      <c r="AJ2297" s="419"/>
      <c r="AL2297" s="419"/>
      <c r="AM2297" s="419"/>
      <c r="AN2297" s="403"/>
      <c r="AO2297" s="419"/>
      <c r="AP2297" s="419"/>
      <c r="AQ2297" s="419"/>
      <c r="AR2297" s="419"/>
      <c r="AS2297" s="419"/>
      <c r="AT2297" s="419"/>
      <c r="AU2297" s="419"/>
      <c r="AV2297" s="419"/>
      <c r="AX2297" s="419"/>
      <c r="AY2297" s="419"/>
      <c r="AZ2297" s="419"/>
      <c r="BB2297" s="419"/>
      <c r="BC2297" s="419"/>
      <c r="BD2297" s="419"/>
      <c r="BF2297" s="419"/>
      <c r="BG2297" s="419"/>
      <c r="BH2297" s="419"/>
      <c r="BJ2297" s="419"/>
      <c r="BK2297" s="419"/>
      <c r="BL2297" s="419"/>
      <c r="BN2297" s="419"/>
      <c r="BO2297" s="419"/>
      <c r="BP2297" s="419"/>
      <c r="BR2297" s="419"/>
      <c r="BS2297" s="419"/>
      <c r="BT2297" s="419"/>
      <c r="BV2297" s="419"/>
      <c r="BW2297" s="419"/>
      <c r="BX2297" s="397"/>
      <c r="BZ2297" s="449"/>
      <c r="CB2297" s="419"/>
      <c r="CC2297" s="419"/>
      <c r="CD2297" s="419"/>
      <c r="CF2297" s="419"/>
      <c r="CG2297" s="419"/>
      <c r="CH2297" s="419"/>
    </row>
    <row r="2298" spans="3:86" ht="21" thickBot="1">
      <c r="C2298" s="425"/>
      <c r="P2298" s="431"/>
      <c r="R2298" s="419"/>
      <c r="S2298" s="446"/>
      <c r="T2298" s="419"/>
      <c r="V2298" s="196"/>
      <c r="W2298" s="419"/>
      <c r="X2298" s="419"/>
      <c r="Z2298" s="419"/>
      <c r="AA2298" s="419"/>
      <c r="AB2298" s="419"/>
      <c r="AD2298" s="419"/>
      <c r="AE2298" s="419"/>
      <c r="AF2298" s="419"/>
      <c r="AH2298" s="419"/>
      <c r="AI2298" s="419"/>
      <c r="AJ2298" s="419"/>
      <c r="AL2298" s="419"/>
      <c r="AM2298" s="419"/>
      <c r="AN2298" s="403"/>
      <c r="AO2298" s="419"/>
      <c r="AP2298" s="419"/>
      <c r="AQ2298" s="419"/>
      <c r="AR2298" s="419"/>
      <c r="AS2298" s="419"/>
      <c r="AT2298" s="419"/>
      <c r="AU2298" s="419"/>
      <c r="AV2298" s="419"/>
      <c r="AX2298" s="419"/>
      <c r="AY2298" s="419"/>
      <c r="AZ2298" s="419"/>
      <c r="BB2298" s="419"/>
      <c r="BC2298" s="419"/>
      <c r="BD2298" s="419"/>
      <c r="BF2298" s="419"/>
      <c r="BG2298" s="419"/>
      <c r="BH2298" s="419"/>
      <c r="BJ2298" s="419"/>
      <c r="BK2298" s="419"/>
      <c r="BL2298" s="419"/>
      <c r="BN2298" s="419"/>
      <c r="BO2298" s="419"/>
      <c r="BP2298" s="419"/>
      <c r="BR2298" s="419"/>
      <c r="BS2298" s="419"/>
      <c r="BT2298" s="419"/>
      <c r="BV2298" s="419"/>
      <c r="BW2298" s="419"/>
      <c r="BX2298" s="397"/>
      <c r="BZ2298" s="449"/>
      <c r="CB2298" s="419"/>
      <c r="CC2298" s="419"/>
      <c r="CD2298" s="419"/>
      <c r="CF2298" s="419"/>
      <c r="CG2298" s="419"/>
      <c r="CH2298" s="419"/>
    </row>
    <row r="2299" spans="3:86" ht="21" thickBot="1">
      <c r="C2299" s="425"/>
      <c r="P2299" s="431"/>
      <c r="R2299" s="419"/>
      <c r="S2299" s="446"/>
      <c r="T2299" s="419"/>
      <c r="V2299" s="196"/>
      <c r="W2299" s="419"/>
      <c r="X2299" s="419"/>
      <c r="Z2299" s="419"/>
      <c r="AA2299" s="419"/>
      <c r="AB2299" s="419"/>
      <c r="AD2299" s="419"/>
      <c r="AE2299" s="419"/>
      <c r="AF2299" s="419"/>
      <c r="AH2299" s="419"/>
      <c r="AI2299" s="419"/>
      <c r="AJ2299" s="419"/>
      <c r="AL2299" s="419"/>
      <c r="AM2299" s="419"/>
      <c r="AN2299" s="403"/>
      <c r="AO2299" s="419"/>
      <c r="AP2299" s="419"/>
      <c r="AQ2299" s="419"/>
      <c r="AR2299" s="419"/>
      <c r="AS2299" s="419"/>
      <c r="AT2299" s="419"/>
      <c r="AU2299" s="419"/>
      <c r="AV2299" s="419"/>
      <c r="AX2299" s="419"/>
      <c r="AY2299" s="419"/>
      <c r="AZ2299" s="419"/>
      <c r="BB2299" s="419"/>
      <c r="BC2299" s="419"/>
      <c r="BD2299" s="419"/>
      <c r="BF2299" s="419"/>
      <c r="BG2299" s="419"/>
      <c r="BH2299" s="419"/>
      <c r="BJ2299" s="419"/>
      <c r="BK2299" s="419"/>
      <c r="BL2299" s="419"/>
      <c r="BN2299" s="419"/>
      <c r="BO2299" s="419"/>
      <c r="BP2299" s="419"/>
      <c r="BR2299" s="419"/>
      <c r="BS2299" s="419"/>
      <c r="BT2299" s="419"/>
      <c r="BV2299" s="419"/>
      <c r="BW2299" s="419"/>
      <c r="BX2299" s="397"/>
      <c r="BZ2299" s="449"/>
      <c r="CB2299" s="419"/>
      <c r="CC2299" s="419"/>
      <c r="CD2299" s="419"/>
      <c r="CF2299" s="419"/>
      <c r="CG2299" s="419"/>
      <c r="CH2299" s="419"/>
    </row>
    <row r="2300" spans="3:86" ht="21" thickBot="1">
      <c r="C2300" s="425"/>
      <c r="P2300" s="431"/>
      <c r="R2300" s="419"/>
      <c r="S2300" s="446"/>
      <c r="T2300" s="419"/>
      <c r="V2300" s="196"/>
      <c r="W2300" s="419"/>
      <c r="X2300" s="419"/>
      <c r="Z2300" s="419"/>
      <c r="AA2300" s="419"/>
      <c r="AB2300" s="419"/>
      <c r="AD2300" s="419"/>
      <c r="AE2300" s="419"/>
      <c r="AF2300" s="419"/>
      <c r="AH2300" s="419"/>
      <c r="AI2300" s="419"/>
      <c r="AJ2300" s="419"/>
      <c r="AL2300" s="419"/>
      <c r="AM2300" s="419"/>
      <c r="AN2300" s="403"/>
      <c r="AO2300" s="419"/>
      <c r="AP2300" s="419"/>
      <c r="AQ2300" s="419"/>
      <c r="AR2300" s="419"/>
      <c r="AS2300" s="419"/>
      <c r="AT2300" s="419"/>
      <c r="AU2300" s="419"/>
      <c r="AV2300" s="419"/>
      <c r="AX2300" s="419"/>
      <c r="AY2300" s="419"/>
      <c r="AZ2300" s="419"/>
      <c r="BB2300" s="419"/>
      <c r="BC2300" s="419"/>
      <c r="BD2300" s="419"/>
      <c r="BF2300" s="419"/>
      <c r="BG2300" s="419"/>
      <c r="BH2300" s="419"/>
      <c r="BJ2300" s="419"/>
      <c r="BK2300" s="419"/>
      <c r="BL2300" s="419"/>
      <c r="BN2300" s="419"/>
      <c r="BO2300" s="419"/>
      <c r="BP2300" s="419"/>
      <c r="BR2300" s="419"/>
      <c r="BS2300" s="419"/>
      <c r="BT2300" s="419"/>
      <c r="BV2300" s="419"/>
      <c r="BW2300" s="419"/>
      <c r="BX2300" s="397"/>
      <c r="BZ2300" s="449"/>
      <c r="CB2300" s="419"/>
      <c r="CC2300" s="419"/>
      <c r="CD2300" s="419"/>
      <c r="CF2300" s="419"/>
      <c r="CG2300" s="419"/>
      <c r="CH2300" s="419"/>
    </row>
    <row r="2301" spans="3:86" ht="21" thickBot="1">
      <c r="C2301" s="425"/>
      <c r="P2301" s="431"/>
      <c r="R2301" s="419"/>
      <c r="S2301" s="446"/>
      <c r="T2301" s="419"/>
      <c r="V2301" s="196"/>
      <c r="W2301" s="419"/>
      <c r="X2301" s="419"/>
      <c r="Z2301" s="419"/>
      <c r="AA2301" s="419"/>
      <c r="AB2301" s="419"/>
      <c r="AD2301" s="419"/>
      <c r="AE2301" s="419"/>
      <c r="AF2301" s="419"/>
      <c r="AH2301" s="419"/>
      <c r="AI2301" s="419"/>
      <c r="AJ2301" s="419"/>
      <c r="AL2301" s="419"/>
      <c r="AM2301" s="419"/>
      <c r="AN2301" s="403"/>
      <c r="AO2301" s="419"/>
      <c r="AP2301" s="419"/>
      <c r="AQ2301" s="419"/>
      <c r="AR2301" s="419"/>
      <c r="AS2301" s="419"/>
      <c r="AT2301" s="419"/>
      <c r="AU2301" s="419"/>
      <c r="AV2301" s="419"/>
      <c r="AX2301" s="419"/>
      <c r="AY2301" s="419"/>
      <c r="AZ2301" s="419"/>
      <c r="BB2301" s="419"/>
      <c r="BC2301" s="419"/>
      <c r="BD2301" s="419"/>
      <c r="BF2301" s="419"/>
      <c r="BG2301" s="419"/>
      <c r="BH2301" s="419"/>
      <c r="BJ2301" s="419"/>
      <c r="BK2301" s="419"/>
      <c r="BL2301" s="419"/>
      <c r="BN2301" s="419"/>
      <c r="BO2301" s="419"/>
      <c r="BP2301" s="419"/>
      <c r="BR2301" s="419"/>
      <c r="BS2301" s="419"/>
      <c r="BT2301" s="419"/>
      <c r="BV2301" s="419"/>
      <c r="BW2301" s="419"/>
      <c r="BX2301" s="397"/>
      <c r="BZ2301" s="449"/>
      <c r="CB2301" s="419"/>
      <c r="CC2301" s="419"/>
      <c r="CD2301" s="419"/>
      <c r="CF2301" s="419"/>
      <c r="CG2301" s="419"/>
      <c r="CH2301" s="419"/>
    </row>
    <row r="2302" spans="3:86" ht="21" thickBot="1">
      <c r="C2302" s="425"/>
      <c r="P2302" s="431"/>
      <c r="R2302" s="419"/>
      <c r="S2302" s="446"/>
      <c r="T2302" s="419"/>
      <c r="V2302" s="196"/>
      <c r="W2302" s="419"/>
      <c r="X2302" s="419"/>
      <c r="Z2302" s="419"/>
      <c r="AA2302" s="419"/>
      <c r="AB2302" s="419"/>
      <c r="AD2302" s="419"/>
      <c r="AE2302" s="419"/>
      <c r="AF2302" s="419"/>
      <c r="AH2302" s="419"/>
      <c r="AI2302" s="419"/>
      <c r="AJ2302" s="419"/>
      <c r="AL2302" s="419"/>
      <c r="AM2302" s="419"/>
      <c r="AN2302" s="403"/>
      <c r="AO2302" s="419"/>
      <c r="AP2302" s="419"/>
      <c r="AQ2302" s="419"/>
      <c r="AR2302" s="419"/>
      <c r="AS2302" s="419"/>
      <c r="AT2302" s="419"/>
      <c r="AU2302" s="419"/>
      <c r="AV2302" s="419"/>
      <c r="AX2302" s="419"/>
      <c r="AY2302" s="419"/>
      <c r="AZ2302" s="419"/>
      <c r="BB2302" s="419"/>
      <c r="BC2302" s="419"/>
      <c r="BD2302" s="419"/>
      <c r="BF2302" s="419"/>
      <c r="BG2302" s="419"/>
      <c r="BH2302" s="419"/>
      <c r="BJ2302" s="419"/>
      <c r="BK2302" s="419"/>
      <c r="BL2302" s="419"/>
      <c r="BN2302" s="419"/>
      <c r="BO2302" s="419"/>
      <c r="BP2302" s="419"/>
      <c r="BR2302" s="419"/>
      <c r="BS2302" s="419"/>
      <c r="BT2302" s="419"/>
      <c r="BV2302" s="419"/>
      <c r="BW2302" s="419"/>
      <c r="BX2302" s="397"/>
      <c r="BZ2302" s="449"/>
      <c r="CB2302" s="419"/>
      <c r="CC2302" s="419"/>
      <c r="CD2302" s="419"/>
      <c r="CF2302" s="419"/>
      <c r="CG2302" s="419"/>
      <c r="CH2302" s="419"/>
    </row>
    <row r="2303" spans="3:86" ht="21" thickBot="1">
      <c r="C2303" s="425"/>
      <c r="P2303" s="431"/>
      <c r="R2303" s="419"/>
      <c r="S2303" s="446"/>
      <c r="T2303" s="419"/>
      <c r="V2303" s="196"/>
      <c r="W2303" s="419"/>
      <c r="X2303" s="419"/>
      <c r="Z2303" s="419"/>
      <c r="AA2303" s="419"/>
      <c r="AB2303" s="419"/>
      <c r="AD2303" s="419"/>
      <c r="AE2303" s="419"/>
      <c r="AF2303" s="419"/>
      <c r="AH2303" s="419"/>
      <c r="AI2303" s="419"/>
      <c r="AJ2303" s="419"/>
      <c r="AL2303" s="419"/>
      <c r="AM2303" s="419"/>
      <c r="AN2303" s="403"/>
      <c r="AO2303" s="419"/>
      <c r="AP2303" s="419"/>
      <c r="AQ2303" s="419"/>
      <c r="AR2303" s="419"/>
      <c r="AS2303" s="419"/>
      <c r="AT2303" s="419"/>
      <c r="AU2303" s="419"/>
      <c r="AV2303" s="419"/>
      <c r="AX2303" s="419"/>
      <c r="AY2303" s="419"/>
      <c r="AZ2303" s="419"/>
      <c r="BB2303" s="419"/>
      <c r="BC2303" s="419"/>
      <c r="BD2303" s="419"/>
      <c r="BF2303" s="419"/>
      <c r="BG2303" s="419"/>
      <c r="BH2303" s="419"/>
      <c r="BJ2303" s="419"/>
      <c r="BK2303" s="419"/>
      <c r="BL2303" s="419"/>
      <c r="BN2303" s="419"/>
      <c r="BO2303" s="419"/>
      <c r="BP2303" s="419"/>
      <c r="BR2303" s="419"/>
      <c r="BS2303" s="419"/>
      <c r="BT2303" s="419"/>
      <c r="BV2303" s="419"/>
      <c r="BW2303" s="419"/>
      <c r="BX2303" s="397"/>
      <c r="BZ2303" s="449"/>
      <c r="CB2303" s="419"/>
      <c r="CC2303" s="419"/>
      <c r="CD2303" s="419"/>
      <c r="CF2303" s="419"/>
      <c r="CG2303" s="419"/>
      <c r="CH2303" s="419"/>
    </row>
    <row r="2304" spans="3:86" ht="21" thickBot="1">
      <c r="C2304" s="425"/>
      <c r="P2304" s="431"/>
      <c r="R2304" s="419"/>
      <c r="S2304" s="446"/>
      <c r="T2304" s="419"/>
      <c r="V2304" s="196"/>
      <c r="W2304" s="419"/>
      <c r="X2304" s="419"/>
      <c r="Z2304" s="419"/>
      <c r="AA2304" s="419"/>
      <c r="AB2304" s="419"/>
      <c r="AD2304" s="419"/>
      <c r="AE2304" s="419"/>
      <c r="AF2304" s="419"/>
      <c r="AH2304" s="419"/>
      <c r="AI2304" s="419"/>
      <c r="AJ2304" s="419"/>
      <c r="AL2304" s="419"/>
      <c r="AM2304" s="419"/>
      <c r="AN2304" s="403"/>
      <c r="AO2304" s="419"/>
      <c r="AP2304" s="419"/>
      <c r="AQ2304" s="419"/>
      <c r="AR2304" s="419"/>
      <c r="AS2304" s="419"/>
      <c r="AT2304" s="419"/>
      <c r="AU2304" s="419"/>
      <c r="AV2304" s="419"/>
      <c r="AX2304" s="419"/>
      <c r="AY2304" s="419"/>
      <c r="AZ2304" s="419"/>
      <c r="BB2304" s="419"/>
      <c r="BC2304" s="419"/>
      <c r="BD2304" s="419"/>
      <c r="BF2304" s="419"/>
      <c r="BG2304" s="419"/>
      <c r="BH2304" s="419"/>
      <c r="BJ2304" s="419"/>
      <c r="BK2304" s="419"/>
      <c r="BL2304" s="419"/>
      <c r="BN2304" s="419"/>
      <c r="BO2304" s="419"/>
      <c r="BP2304" s="419"/>
      <c r="BR2304" s="419"/>
      <c r="BS2304" s="419"/>
      <c r="BT2304" s="419"/>
      <c r="BV2304" s="419"/>
      <c r="BW2304" s="419"/>
      <c r="BX2304" s="397"/>
      <c r="BZ2304" s="449"/>
      <c r="CB2304" s="419"/>
      <c r="CC2304" s="419"/>
      <c r="CD2304" s="419"/>
      <c r="CF2304" s="419"/>
      <c r="CG2304" s="419"/>
      <c r="CH2304" s="419"/>
    </row>
    <row r="2305" spans="3:86" ht="21" thickBot="1">
      <c r="C2305" s="425"/>
      <c r="P2305" s="431"/>
      <c r="R2305" s="419"/>
      <c r="S2305" s="446"/>
      <c r="T2305" s="419"/>
      <c r="V2305" s="196"/>
      <c r="W2305" s="419"/>
      <c r="X2305" s="419"/>
      <c r="Z2305" s="419"/>
      <c r="AA2305" s="419"/>
      <c r="AB2305" s="419"/>
      <c r="AD2305" s="419"/>
      <c r="AE2305" s="419"/>
      <c r="AF2305" s="419"/>
      <c r="AH2305" s="419"/>
      <c r="AI2305" s="419"/>
      <c r="AJ2305" s="419"/>
      <c r="AL2305" s="419"/>
      <c r="AM2305" s="419"/>
      <c r="AN2305" s="403"/>
      <c r="AO2305" s="419"/>
      <c r="AP2305" s="419"/>
      <c r="AQ2305" s="419"/>
      <c r="AR2305" s="419"/>
      <c r="AS2305" s="419"/>
      <c r="AT2305" s="419"/>
      <c r="AU2305" s="419"/>
      <c r="AV2305" s="419"/>
      <c r="AX2305" s="419"/>
      <c r="AY2305" s="419"/>
      <c r="AZ2305" s="419"/>
      <c r="BB2305" s="419"/>
      <c r="BC2305" s="419"/>
      <c r="BD2305" s="419"/>
      <c r="BF2305" s="419"/>
      <c r="BG2305" s="419"/>
      <c r="BH2305" s="419"/>
      <c r="BJ2305" s="419"/>
      <c r="BK2305" s="419"/>
      <c r="BL2305" s="419"/>
      <c r="BN2305" s="419"/>
      <c r="BO2305" s="419"/>
      <c r="BP2305" s="419"/>
      <c r="BR2305" s="419"/>
      <c r="BS2305" s="419"/>
      <c r="BT2305" s="419"/>
      <c r="BV2305" s="419"/>
      <c r="BW2305" s="419"/>
      <c r="BX2305" s="397"/>
      <c r="BZ2305" s="449"/>
      <c r="CB2305" s="419"/>
      <c r="CC2305" s="419"/>
      <c r="CD2305" s="419"/>
      <c r="CF2305" s="419"/>
      <c r="CG2305" s="419"/>
      <c r="CH2305" s="419"/>
    </row>
    <row r="2306" spans="3:86" ht="21" thickBot="1">
      <c r="C2306" s="425"/>
      <c r="P2306" s="431"/>
      <c r="R2306" s="419"/>
      <c r="S2306" s="446"/>
      <c r="T2306" s="419"/>
      <c r="V2306" s="196"/>
      <c r="W2306" s="419"/>
      <c r="X2306" s="419"/>
      <c r="Z2306" s="419"/>
      <c r="AA2306" s="419"/>
      <c r="AB2306" s="419"/>
      <c r="AD2306" s="419"/>
      <c r="AE2306" s="419"/>
      <c r="AF2306" s="419"/>
      <c r="AH2306" s="419"/>
      <c r="AI2306" s="419"/>
      <c r="AJ2306" s="419"/>
      <c r="AL2306" s="419"/>
      <c r="AM2306" s="419"/>
      <c r="AN2306" s="403"/>
      <c r="AO2306" s="419"/>
      <c r="AP2306" s="419"/>
      <c r="AQ2306" s="419"/>
      <c r="AR2306" s="419"/>
      <c r="AS2306" s="419"/>
      <c r="AT2306" s="419"/>
      <c r="AU2306" s="419"/>
      <c r="AV2306" s="419"/>
      <c r="AX2306" s="419"/>
      <c r="AY2306" s="419"/>
      <c r="AZ2306" s="419"/>
      <c r="BB2306" s="419"/>
      <c r="BC2306" s="419"/>
      <c r="BD2306" s="419"/>
      <c r="BF2306" s="419"/>
      <c r="BG2306" s="419"/>
      <c r="BH2306" s="419"/>
      <c r="BJ2306" s="419"/>
      <c r="BK2306" s="419"/>
      <c r="BL2306" s="419"/>
      <c r="BN2306" s="419"/>
      <c r="BO2306" s="419"/>
      <c r="BP2306" s="419"/>
      <c r="BR2306" s="419"/>
      <c r="BS2306" s="419"/>
      <c r="BT2306" s="419"/>
      <c r="BV2306" s="419"/>
      <c r="BW2306" s="419"/>
      <c r="BX2306" s="397"/>
      <c r="BZ2306" s="449"/>
      <c r="CB2306" s="419"/>
      <c r="CC2306" s="419"/>
      <c r="CD2306" s="419"/>
      <c r="CF2306" s="419"/>
      <c r="CG2306" s="419"/>
      <c r="CH2306" s="419"/>
    </row>
    <row r="2307" spans="3:86" ht="21" thickBot="1">
      <c r="C2307" s="425"/>
      <c r="P2307" s="431"/>
      <c r="R2307" s="419"/>
      <c r="S2307" s="446"/>
      <c r="T2307" s="419"/>
      <c r="V2307" s="196"/>
      <c r="W2307" s="419"/>
      <c r="X2307" s="419"/>
      <c r="Z2307" s="419"/>
      <c r="AA2307" s="419"/>
      <c r="AB2307" s="419"/>
      <c r="AD2307" s="419"/>
      <c r="AE2307" s="419"/>
      <c r="AF2307" s="419"/>
      <c r="AH2307" s="419"/>
      <c r="AI2307" s="419"/>
      <c r="AJ2307" s="419"/>
      <c r="AL2307" s="419"/>
      <c r="AM2307" s="419"/>
      <c r="AN2307" s="403"/>
      <c r="AO2307" s="419"/>
      <c r="AP2307" s="419"/>
      <c r="AQ2307" s="419"/>
      <c r="AR2307" s="419"/>
      <c r="AS2307" s="419"/>
      <c r="AT2307" s="419"/>
      <c r="AU2307" s="419"/>
      <c r="AV2307" s="419"/>
      <c r="AX2307" s="419"/>
      <c r="AY2307" s="419"/>
      <c r="AZ2307" s="419"/>
      <c r="BB2307" s="419"/>
      <c r="BC2307" s="419"/>
      <c r="BD2307" s="419"/>
      <c r="BF2307" s="419"/>
      <c r="BG2307" s="419"/>
      <c r="BH2307" s="419"/>
      <c r="BJ2307" s="419"/>
      <c r="BK2307" s="419"/>
      <c r="BL2307" s="419"/>
      <c r="BN2307" s="419"/>
      <c r="BO2307" s="419"/>
      <c r="BP2307" s="419"/>
      <c r="BR2307" s="419"/>
      <c r="BS2307" s="419"/>
      <c r="BT2307" s="419"/>
      <c r="BV2307" s="419"/>
      <c r="BW2307" s="419"/>
      <c r="BX2307" s="397"/>
      <c r="BZ2307" s="449"/>
      <c r="CB2307" s="419"/>
      <c r="CC2307" s="419"/>
      <c r="CD2307" s="419"/>
      <c r="CF2307" s="419"/>
      <c r="CG2307" s="419"/>
      <c r="CH2307" s="419"/>
    </row>
    <row r="2308" spans="3:86" ht="21" thickBot="1">
      <c r="C2308" s="425"/>
      <c r="P2308" s="431"/>
      <c r="R2308" s="419"/>
      <c r="S2308" s="446"/>
      <c r="T2308" s="419"/>
      <c r="V2308" s="196"/>
      <c r="W2308" s="419"/>
      <c r="X2308" s="419"/>
      <c r="Z2308" s="419"/>
      <c r="AA2308" s="419"/>
      <c r="AB2308" s="419"/>
      <c r="AD2308" s="419"/>
      <c r="AE2308" s="419"/>
      <c r="AF2308" s="419"/>
      <c r="AH2308" s="419"/>
      <c r="AI2308" s="419"/>
      <c r="AJ2308" s="419"/>
      <c r="AL2308" s="419"/>
      <c r="AM2308" s="419"/>
      <c r="AN2308" s="403"/>
      <c r="AO2308" s="419"/>
      <c r="AP2308" s="419"/>
      <c r="AQ2308" s="419"/>
      <c r="AR2308" s="419"/>
      <c r="AS2308" s="419"/>
      <c r="AT2308" s="419"/>
      <c r="AU2308" s="419"/>
      <c r="AV2308" s="419"/>
      <c r="AX2308" s="419"/>
      <c r="AY2308" s="419"/>
      <c r="AZ2308" s="419"/>
      <c r="BB2308" s="419"/>
      <c r="BC2308" s="419"/>
      <c r="BD2308" s="419"/>
      <c r="BF2308" s="419"/>
      <c r="BG2308" s="419"/>
      <c r="BH2308" s="419"/>
      <c r="BJ2308" s="419"/>
      <c r="BK2308" s="419"/>
      <c r="BL2308" s="419"/>
      <c r="BN2308" s="419"/>
      <c r="BO2308" s="419"/>
      <c r="BP2308" s="419"/>
      <c r="BR2308" s="419"/>
      <c r="BS2308" s="419"/>
      <c r="BT2308" s="419"/>
      <c r="BV2308" s="419"/>
      <c r="BW2308" s="419"/>
      <c r="BX2308" s="397"/>
      <c r="BZ2308" s="449"/>
      <c r="CB2308" s="419"/>
      <c r="CC2308" s="419"/>
      <c r="CD2308" s="419"/>
      <c r="CF2308" s="419"/>
      <c r="CG2308" s="419"/>
      <c r="CH2308" s="419"/>
    </row>
    <row r="2309" spans="3:86" ht="21" thickBot="1">
      <c r="C2309" s="425"/>
      <c r="P2309" s="431"/>
      <c r="R2309" s="419"/>
      <c r="S2309" s="446"/>
      <c r="T2309" s="419"/>
      <c r="V2309" s="196"/>
      <c r="W2309" s="419"/>
      <c r="X2309" s="419"/>
      <c r="Z2309" s="419"/>
      <c r="AA2309" s="419"/>
      <c r="AB2309" s="419"/>
      <c r="AD2309" s="419"/>
      <c r="AE2309" s="419"/>
      <c r="AF2309" s="419"/>
      <c r="AH2309" s="419"/>
      <c r="AI2309" s="419"/>
      <c r="AJ2309" s="419"/>
      <c r="AL2309" s="419"/>
      <c r="AM2309" s="419"/>
      <c r="AN2309" s="403"/>
      <c r="AO2309" s="419"/>
      <c r="AP2309" s="419"/>
      <c r="AQ2309" s="419"/>
      <c r="AR2309" s="419"/>
      <c r="AS2309" s="419"/>
      <c r="AT2309" s="419"/>
      <c r="AU2309" s="419"/>
      <c r="AV2309" s="419"/>
      <c r="AX2309" s="419"/>
      <c r="AY2309" s="419"/>
      <c r="AZ2309" s="419"/>
      <c r="BB2309" s="419"/>
      <c r="BC2309" s="419"/>
      <c r="BD2309" s="419"/>
      <c r="BF2309" s="419"/>
      <c r="BG2309" s="419"/>
      <c r="BH2309" s="419"/>
      <c r="BJ2309" s="419"/>
      <c r="BK2309" s="419"/>
      <c r="BL2309" s="419"/>
      <c r="BN2309" s="419"/>
      <c r="BO2309" s="419"/>
      <c r="BP2309" s="419"/>
      <c r="BR2309" s="419"/>
      <c r="BS2309" s="419"/>
      <c r="BT2309" s="419"/>
      <c r="BV2309" s="419"/>
      <c r="BW2309" s="419"/>
      <c r="BX2309" s="397"/>
      <c r="BZ2309" s="449"/>
      <c r="CB2309" s="419"/>
      <c r="CC2309" s="419"/>
      <c r="CD2309" s="419"/>
      <c r="CF2309" s="419"/>
      <c r="CG2309" s="419"/>
      <c r="CH2309" s="419"/>
    </row>
    <row r="2310" spans="3:86" ht="21" thickBot="1">
      <c r="C2310" s="425"/>
      <c r="P2310" s="431"/>
      <c r="R2310" s="419"/>
      <c r="S2310" s="446"/>
      <c r="T2310" s="419"/>
      <c r="V2310" s="196"/>
      <c r="W2310" s="419"/>
      <c r="X2310" s="419"/>
      <c r="Z2310" s="419"/>
      <c r="AA2310" s="419"/>
      <c r="AB2310" s="419"/>
      <c r="AD2310" s="419"/>
      <c r="AE2310" s="419"/>
      <c r="AF2310" s="419"/>
      <c r="AH2310" s="419"/>
      <c r="AI2310" s="419"/>
      <c r="AJ2310" s="419"/>
      <c r="AL2310" s="419"/>
      <c r="AM2310" s="419"/>
      <c r="AN2310" s="403"/>
      <c r="AO2310" s="419"/>
      <c r="AP2310" s="419"/>
      <c r="AQ2310" s="419"/>
      <c r="AR2310" s="419"/>
      <c r="AS2310" s="419"/>
      <c r="AT2310" s="419"/>
      <c r="AU2310" s="419"/>
      <c r="AV2310" s="419"/>
      <c r="AX2310" s="419"/>
      <c r="AY2310" s="419"/>
      <c r="AZ2310" s="419"/>
      <c r="BB2310" s="419"/>
      <c r="BC2310" s="419"/>
      <c r="BD2310" s="419"/>
      <c r="BF2310" s="419"/>
      <c r="BG2310" s="419"/>
      <c r="BH2310" s="419"/>
      <c r="BJ2310" s="419"/>
      <c r="BK2310" s="419"/>
      <c r="BL2310" s="419"/>
      <c r="BN2310" s="419"/>
      <c r="BO2310" s="419"/>
      <c r="BP2310" s="419"/>
      <c r="BR2310" s="419"/>
      <c r="BS2310" s="419"/>
      <c r="BT2310" s="419"/>
      <c r="BV2310" s="419"/>
      <c r="BW2310" s="419"/>
      <c r="BX2310" s="397"/>
      <c r="BZ2310" s="449"/>
      <c r="CB2310" s="419"/>
      <c r="CC2310" s="419"/>
      <c r="CD2310" s="419"/>
      <c r="CF2310" s="419"/>
      <c r="CG2310" s="419"/>
      <c r="CH2310" s="419"/>
    </row>
    <row r="2311" spans="3:86" ht="21" thickBot="1">
      <c r="C2311" s="425"/>
      <c r="P2311" s="431"/>
      <c r="R2311" s="419"/>
      <c r="S2311" s="446"/>
      <c r="T2311" s="419"/>
      <c r="V2311" s="196"/>
      <c r="W2311" s="419"/>
      <c r="X2311" s="419"/>
      <c r="Z2311" s="419"/>
      <c r="AA2311" s="419"/>
      <c r="AB2311" s="419"/>
      <c r="AD2311" s="419"/>
      <c r="AE2311" s="419"/>
      <c r="AF2311" s="419"/>
      <c r="AH2311" s="419"/>
      <c r="AI2311" s="419"/>
      <c r="AJ2311" s="419"/>
      <c r="AL2311" s="419"/>
      <c r="AM2311" s="419"/>
      <c r="AN2311" s="403"/>
      <c r="AO2311" s="419"/>
      <c r="AP2311" s="419"/>
      <c r="AQ2311" s="419"/>
      <c r="AR2311" s="419"/>
      <c r="AS2311" s="419"/>
      <c r="AT2311" s="419"/>
      <c r="AU2311" s="419"/>
      <c r="AV2311" s="419"/>
      <c r="AX2311" s="419"/>
      <c r="AY2311" s="419"/>
      <c r="AZ2311" s="419"/>
      <c r="BB2311" s="419"/>
      <c r="BC2311" s="419"/>
      <c r="BD2311" s="419"/>
      <c r="BF2311" s="419"/>
      <c r="BG2311" s="419"/>
      <c r="BH2311" s="419"/>
      <c r="BJ2311" s="419"/>
      <c r="BK2311" s="419"/>
      <c r="BL2311" s="419"/>
      <c r="BN2311" s="419"/>
      <c r="BO2311" s="419"/>
      <c r="BP2311" s="419"/>
      <c r="BR2311" s="419"/>
      <c r="BS2311" s="419"/>
      <c r="BT2311" s="419"/>
      <c r="BV2311" s="419"/>
      <c r="BW2311" s="419"/>
      <c r="BX2311" s="397"/>
      <c r="BZ2311" s="449"/>
      <c r="CB2311" s="419"/>
      <c r="CC2311" s="419"/>
      <c r="CD2311" s="419"/>
      <c r="CF2311" s="419"/>
      <c r="CG2311" s="419"/>
      <c r="CH2311" s="419"/>
    </row>
    <row r="2312" spans="3:86" ht="21" thickBot="1">
      <c r="C2312" s="425"/>
      <c r="P2312" s="431"/>
      <c r="R2312" s="419"/>
      <c r="S2312" s="446"/>
      <c r="T2312" s="419"/>
      <c r="V2312" s="196"/>
      <c r="W2312" s="419"/>
      <c r="X2312" s="419"/>
      <c r="Z2312" s="419"/>
      <c r="AA2312" s="419"/>
      <c r="AB2312" s="419"/>
      <c r="AD2312" s="419"/>
      <c r="AE2312" s="419"/>
      <c r="AF2312" s="419"/>
      <c r="AH2312" s="419"/>
      <c r="AI2312" s="419"/>
      <c r="AJ2312" s="419"/>
      <c r="AL2312" s="419"/>
      <c r="AM2312" s="419"/>
      <c r="AN2312" s="403"/>
      <c r="AO2312" s="419"/>
      <c r="AP2312" s="419"/>
      <c r="AQ2312" s="419"/>
      <c r="AR2312" s="419"/>
      <c r="AS2312" s="419"/>
      <c r="AT2312" s="419"/>
      <c r="AU2312" s="419"/>
      <c r="AV2312" s="419"/>
      <c r="AX2312" s="419"/>
      <c r="AY2312" s="419"/>
      <c r="AZ2312" s="419"/>
      <c r="BB2312" s="419"/>
      <c r="BC2312" s="419"/>
      <c r="BD2312" s="419"/>
      <c r="BF2312" s="419"/>
      <c r="BG2312" s="419"/>
      <c r="BH2312" s="419"/>
      <c r="BJ2312" s="419"/>
      <c r="BK2312" s="419"/>
      <c r="BL2312" s="419"/>
      <c r="BN2312" s="419"/>
      <c r="BO2312" s="419"/>
      <c r="BP2312" s="419"/>
      <c r="BR2312" s="419"/>
      <c r="BS2312" s="419"/>
      <c r="BT2312" s="419"/>
      <c r="BV2312" s="419"/>
      <c r="BW2312" s="419"/>
      <c r="BX2312" s="397"/>
      <c r="BZ2312" s="449"/>
      <c r="CB2312" s="419"/>
      <c r="CC2312" s="419"/>
      <c r="CD2312" s="419"/>
      <c r="CF2312" s="419"/>
      <c r="CG2312" s="419"/>
      <c r="CH2312" s="419"/>
    </row>
    <row r="2313" spans="3:86" ht="21" thickBot="1">
      <c r="C2313" s="425"/>
      <c r="P2313" s="431"/>
      <c r="R2313" s="419"/>
      <c r="S2313" s="446"/>
      <c r="T2313" s="419"/>
      <c r="V2313" s="196"/>
      <c r="W2313" s="419"/>
      <c r="X2313" s="419"/>
      <c r="Z2313" s="419"/>
      <c r="AA2313" s="419"/>
      <c r="AB2313" s="419"/>
      <c r="AD2313" s="419"/>
      <c r="AE2313" s="419"/>
      <c r="AF2313" s="419"/>
      <c r="AH2313" s="419"/>
      <c r="AI2313" s="419"/>
      <c r="AJ2313" s="419"/>
      <c r="AL2313" s="419"/>
      <c r="AM2313" s="419"/>
      <c r="AN2313" s="403"/>
      <c r="AO2313" s="419"/>
      <c r="AP2313" s="419"/>
      <c r="AQ2313" s="419"/>
      <c r="AR2313" s="419"/>
      <c r="AS2313" s="419"/>
      <c r="AT2313" s="419"/>
      <c r="AU2313" s="419"/>
      <c r="AV2313" s="419"/>
      <c r="AX2313" s="419"/>
      <c r="AY2313" s="419"/>
      <c r="AZ2313" s="419"/>
      <c r="BB2313" s="419"/>
      <c r="BC2313" s="419"/>
      <c r="BD2313" s="419"/>
      <c r="BF2313" s="419"/>
      <c r="BG2313" s="419"/>
      <c r="BH2313" s="419"/>
      <c r="BJ2313" s="419"/>
      <c r="BK2313" s="419"/>
      <c r="BL2313" s="419"/>
      <c r="BN2313" s="419"/>
      <c r="BO2313" s="419"/>
      <c r="BP2313" s="419"/>
      <c r="BR2313" s="419"/>
      <c r="BS2313" s="419"/>
      <c r="BT2313" s="419"/>
      <c r="BV2313" s="419"/>
      <c r="BW2313" s="419"/>
      <c r="BX2313" s="397"/>
      <c r="BZ2313" s="449"/>
      <c r="CB2313" s="419"/>
      <c r="CC2313" s="419"/>
      <c r="CD2313" s="419"/>
      <c r="CF2313" s="419"/>
      <c r="CG2313" s="419"/>
      <c r="CH2313" s="419"/>
    </row>
    <row r="2314" spans="3:86" ht="21" thickBot="1">
      <c r="C2314" s="425"/>
      <c r="P2314" s="431"/>
      <c r="R2314" s="419"/>
      <c r="S2314" s="446"/>
      <c r="T2314" s="419"/>
      <c r="V2314" s="196"/>
      <c r="W2314" s="419"/>
      <c r="X2314" s="419"/>
      <c r="Z2314" s="419"/>
      <c r="AA2314" s="419"/>
      <c r="AB2314" s="419"/>
      <c r="AD2314" s="419"/>
      <c r="AE2314" s="419"/>
      <c r="AF2314" s="419"/>
      <c r="AH2314" s="419"/>
      <c r="AI2314" s="419"/>
      <c r="AJ2314" s="419"/>
      <c r="AL2314" s="419"/>
      <c r="AM2314" s="419"/>
      <c r="AN2314" s="403"/>
      <c r="AO2314" s="419"/>
      <c r="AP2314" s="419"/>
      <c r="AQ2314" s="419"/>
      <c r="AR2314" s="419"/>
      <c r="AS2314" s="419"/>
      <c r="AT2314" s="419"/>
      <c r="AU2314" s="419"/>
      <c r="AV2314" s="419"/>
      <c r="AX2314" s="419"/>
      <c r="AY2314" s="419"/>
      <c r="AZ2314" s="419"/>
      <c r="BB2314" s="419"/>
      <c r="BC2314" s="419"/>
      <c r="BD2314" s="419"/>
      <c r="BF2314" s="419"/>
      <c r="BG2314" s="419"/>
      <c r="BH2314" s="419"/>
      <c r="BJ2314" s="419"/>
      <c r="BK2314" s="419"/>
      <c r="BL2314" s="419"/>
      <c r="BN2314" s="419"/>
      <c r="BO2314" s="419"/>
      <c r="BP2314" s="419"/>
      <c r="BR2314" s="419"/>
      <c r="BS2314" s="419"/>
      <c r="BT2314" s="419"/>
      <c r="BV2314" s="419"/>
      <c r="BW2314" s="419"/>
      <c r="BX2314" s="397"/>
      <c r="BZ2314" s="449"/>
      <c r="CB2314" s="419"/>
      <c r="CC2314" s="419"/>
      <c r="CD2314" s="419"/>
      <c r="CF2314" s="419"/>
      <c r="CG2314" s="419"/>
      <c r="CH2314" s="419"/>
    </row>
    <row r="2315" spans="3:86" ht="21" thickBot="1">
      <c r="C2315" s="425"/>
      <c r="P2315" s="431"/>
      <c r="R2315" s="419"/>
      <c r="S2315" s="446"/>
      <c r="T2315" s="419"/>
      <c r="V2315" s="196"/>
      <c r="W2315" s="419"/>
      <c r="X2315" s="419"/>
      <c r="Z2315" s="419"/>
      <c r="AA2315" s="419"/>
      <c r="AB2315" s="419"/>
      <c r="AD2315" s="419"/>
      <c r="AE2315" s="419"/>
      <c r="AF2315" s="419"/>
      <c r="AH2315" s="419"/>
      <c r="AI2315" s="419"/>
      <c r="AJ2315" s="419"/>
      <c r="AL2315" s="419"/>
      <c r="AM2315" s="419"/>
      <c r="AN2315" s="403"/>
      <c r="AO2315" s="419"/>
      <c r="AP2315" s="419"/>
      <c r="AQ2315" s="419"/>
      <c r="AR2315" s="419"/>
      <c r="AS2315" s="419"/>
      <c r="AT2315" s="419"/>
      <c r="AU2315" s="419"/>
      <c r="AV2315" s="419"/>
      <c r="AX2315" s="419"/>
      <c r="AY2315" s="419"/>
      <c r="AZ2315" s="419"/>
      <c r="BB2315" s="419"/>
      <c r="BC2315" s="419"/>
      <c r="BD2315" s="419"/>
      <c r="BF2315" s="419"/>
      <c r="BG2315" s="419"/>
      <c r="BH2315" s="419"/>
      <c r="BJ2315" s="419"/>
      <c r="BK2315" s="419"/>
      <c r="BL2315" s="419"/>
      <c r="BN2315" s="419"/>
      <c r="BO2315" s="419"/>
      <c r="BP2315" s="419"/>
      <c r="BR2315" s="419"/>
      <c r="BS2315" s="419"/>
      <c r="BT2315" s="419"/>
      <c r="BV2315" s="419"/>
      <c r="BW2315" s="419"/>
      <c r="BX2315" s="397"/>
      <c r="BZ2315" s="449"/>
      <c r="CB2315" s="419"/>
      <c r="CC2315" s="419"/>
      <c r="CD2315" s="419"/>
      <c r="CF2315" s="419"/>
      <c r="CG2315" s="419"/>
      <c r="CH2315" s="419"/>
    </row>
    <row r="2316" spans="3:86" ht="21" thickBot="1">
      <c r="C2316" s="425"/>
      <c r="P2316" s="431"/>
      <c r="R2316" s="419"/>
      <c r="S2316" s="446"/>
      <c r="T2316" s="419"/>
      <c r="V2316" s="196"/>
      <c r="W2316" s="419"/>
      <c r="X2316" s="419"/>
      <c r="Z2316" s="419"/>
      <c r="AA2316" s="419"/>
      <c r="AB2316" s="419"/>
      <c r="AD2316" s="419"/>
      <c r="AE2316" s="419"/>
      <c r="AF2316" s="419"/>
      <c r="AH2316" s="419"/>
      <c r="AI2316" s="419"/>
      <c r="AJ2316" s="419"/>
      <c r="AL2316" s="419"/>
      <c r="AM2316" s="419"/>
      <c r="AN2316" s="403"/>
      <c r="AO2316" s="419"/>
      <c r="AP2316" s="419"/>
      <c r="AQ2316" s="419"/>
      <c r="AR2316" s="419"/>
      <c r="AS2316" s="419"/>
      <c r="AT2316" s="419"/>
      <c r="AU2316" s="419"/>
      <c r="AV2316" s="419"/>
      <c r="AX2316" s="419"/>
      <c r="AY2316" s="419"/>
      <c r="AZ2316" s="419"/>
      <c r="BB2316" s="419"/>
      <c r="BC2316" s="419"/>
      <c r="BD2316" s="419"/>
      <c r="BF2316" s="419"/>
      <c r="BG2316" s="419"/>
      <c r="BH2316" s="419"/>
      <c r="BJ2316" s="419"/>
      <c r="BK2316" s="419"/>
      <c r="BL2316" s="419"/>
      <c r="BN2316" s="419"/>
      <c r="BO2316" s="419"/>
      <c r="BP2316" s="419"/>
      <c r="BR2316" s="419"/>
      <c r="BS2316" s="419"/>
      <c r="BT2316" s="419"/>
      <c r="BV2316" s="419"/>
      <c r="BW2316" s="419"/>
      <c r="BX2316" s="397"/>
      <c r="BZ2316" s="449"/>
      <c r="CB2316" s="419"/>
      <c r="CC2316" s="419"/>
      <c r="CD2316" s="419"/>
      <c r="CF2316" s="419"/>
      <c r="CG2316" s="419"/>
      <c r="CH2316" s="419"/>
    </row>
    <row r="2317" spans="3:86" ht="21" thickBot="1">
      <c r="C2317" s="425"/>
      <c r="P2317" s="431"/>
      <c r="R2317" s="419"/>
      <c r="S2317" s="446"/>
      <c r="T2317" s="419"/>
      <c r="V2317" s="196"/>
      <c r="W2317" s="419"/>
      <c r="X2317" s="419"/>
      <c r="Z2317" s="419"/>
      <c r="AA2317" s="419"/>
      <c r="AB2317" s="419"/>
      <c r="AD2317" s="419"/>
      <c r="AE2317" s="419"/>
      <c r="AF2317" s="419"/>
      <c r="AH2317" s="419"/>
      <c r="AI2317" s="419"/>
      <c r="AJ2317" s="419"/>
      <c r="AL2317" s="419"/>
      <c r="AM2317" s="419"/>
      <c r="AN2317" s="403"/>
      <c r="AO2317" s="419"/>
      <c r="AP2317" s="419"/>
      <c r="AQ2317" s="419"/>
      <c r="AR2317" s="419"/>
      <c r="AS2317" s="419"/>
      <c r="AT2317" s="419"/>
      <c r="AU2317" s="419"/>
      <c r="AV2317" s="419"/>
      <c r="AX2317" s="419"/>
      <c r="AY2317" s="419"/>
      <c r="AZ2317" s="419"/>
      <c r="BB2317" s="419"/>
      <c r="BC2317" s="419"/>
      <c r="BD2317" s="419"/>
      <c r="BF2317" s="419"/>
      <c r="BG2317" s="419"/>
      <c r="BH2317" s="419"/>
      <c r="BJ2317" s="419"/>
      <c r="BK2317" s="419"/>
      <c r="BL2317" s="419"/>
      <c r="BN2317" s="419"/>
      <c r="BO2317" s="419"/>
      <c r="BP2317" s="419"/>
      <c r="BR2317" s="419"/>
      <c r="BS2317" s="419"/>
      <c r="BT2317" s="419"/>
      <c r="BV2317" s="419"/>
      <c r="BW2317" s="419"/>
      <c r="BX2317" s="397"/>
      <c r="BZ2317" s="449"/>
      <c r="CB2317" s="419"/>
      <c r="CC2317" s="419"/>
      <c r="CD2317" s="419"/>
      <c r="CF2317" s="419"/>
      <c r="CG2317" s="419"/>
      <c r="CH2317" s="419"/>
    </row>
    <row r="2318" spans="3:86" ht="21" thickBot="1">
      <c r="C2318" s="425"/>
      <c r="P2318" s="431"/>
      <c r="R2318" s="419"/>
      <c r="S2318" s="446"/>
      <c r="T2318" s="419"/>
      <c r="V2318" s="196"/>
      <c r="W2318" s="419"/>
      <c r="X2318" s="419"/>
      <c r="Z2318" s="419"/>
      <c r="AA2318" s="419"/>
      <c r="AB2318" s="419"/>
      <c r="AD2318" s="419"/>
      <c r="AE2318" s="419"/>
      <c r="AF2318" s="419"/>
      <c r="AH2318" s="419"/>
      <c r="AI2318" s="419"/>
      <c r="AJ2318" s="419"/>
      <c r="AL2318" s="419"/>
      <c r="AM2318" s="419"/>
      <c r="AN2318" s="403"/>
      <c r="AO2318" s="419"/>
      <c r="AP2318" s="419"/>
      <c r="AQ2318" s="419"/>
      <c r="AR2318" s="419"/>
      <c r="AS2318" s="419"/>
      <c r="AT2318" s="419"/>
      <c r="AU2318" s="419"/>
      <c r="AV2318" s="419"/>
      <c r="AX2318" s="419"/>
      <c r="AY2318" s="419"/>
      <c r="AZ2318" s="419"/>
      <c r="BB2318" s="419"/>
      <c r="BC2318" s="419"/>
      <c r="BD2318" s="419"/>
      <c r="BF2318" s="419"/>
      <c r="BG2318" s="419"/>
      <c r="BH2318" s="419"/>
      <c r="BJ2318" s="419"/>
      <c r="BK2318" s="419"/>
      <c r="BL2318" s="419"/>
      <c r="BN2318" s="419"/>
      <c r="BO2318" s="419"/>
      <c r="BP2318" s="419"/>
      <c r="BR2318" s="419"/>
      <c r="BS2318" s="419"/>
      <c r="BT2318" s="419"/>
      <c r="BV2318" s="419"/>
      <c r="BW2318" s="419"/>
      <c r="BX2318" s="397"/>
      <c r="BZ2318" s="449"/>
      <c r="CB2318" s="419"/>
      <c r="CC2318" s="419"/>
      <c r="CD2318" s="419"/>
      <c r="CF2318" s="419"/>
      <c r="CG2318" s="419"/>
      <c r="CH2318" s="419"/>
    </row>
    <row r="2319" spans="3:86" ht="21" thickBot="1">
      <c r="C2319" s="425"/>
      <c r="P2319" s="431"/>
      <c r="R2319" s="419"/>
      <c r="S2319" s="446"/>
      <c r="T2319" s="419"/>
      <c r="V2319" s="196"/>
      <c r="W2319" s="419"/>
      <c r="X2319" s="419"/>
      <c r="Z2319" s="419"/>
      <c r="AA2319" s="419"/>
      <c r="AB2319" s="419"/>
      <c r="AD2319" s="419"/>
      <c r="AE2319" s="419"/>
      <c r="AF2319" s="419"/>
      <c r="AH2319" s="419"/>
      <c r="AI2319" s="419"/>
      <c r="AJ2319" s="419"/>
      <c r="AL2319" s="419"/>
      <c r="AM2319" s="419"/>
      <c r="AN2319" s="403"/>
      <c r="AO2319" s="419"/>
      <c r="AP2319" s="419"/>
      <c r="AQ2319" s="419"/>
      <c r="AR2319" s="419"/>
      <c r="AS2319" s="419"/>
      <c r="AT2319" s="419"/>
      <c r="AU2319" s="419"/>
      <c r="AV2319" s="419"/>
      <c r="AX2319" s="419"/>
      <c r="AY2319" s="419"/>
      <c r="AZ2319" s="419"/>
      <c r="BB2319" s="419"/>
      <c r="BC2319" s="419"/>
      <c r="BD2319" s="419"/>
      <c r="BF2319" s="419"/>
      <c r="BG2319" s="419"/>
      <c r="BH2319" s="419"/>
      <c r="BJ2319" s="419"/>
      <c r="BK2319" s="419"/>
      <c r="BL2319" s="419"/>
      <c r="BN2319" s="419"/>
      <c r="BO2319" s="419"/>
      <c r="BP2319" s="419"/>
      <c r="BR2319" s="419"/>
      <c r="BS2319" s="419"/>
      <c r="BT2319" s="419"/>
      <c r="BV2319" s="419"/>
      <c r="BW2319" s="419"/>
      <c r="BX2319" s="397"/>
      <c r="BZ2319" s="449"/>
      <c r="CB2319" s="419"/>
      <c r="CC2319" s="419"/>
      <c r="CD2319" s="419"/>
      <c r="CF2319" s="419"/>
      <c r="CG2319" s="419"/>
      <c r="CH2319" s="419"/>
    </row>
    <row r="2320" spans="3:86" ht="21" thickBot="1">
      <c r="C2320" s="425"/>
      <c r="P2320" s="431"/>
      <c r="R2320" s="419"/>
      <c r="S2320" s="446"/>
      <c r="T2320" s="419"/>
      <c r="V2320" s="196"/>
      <c r="W2320" s="419"/>
      <c r="X2320" s="419"/>
      <c r="Z2320" s="419"/>
      <c r="AA2320" s="419"/>
      <c r="AB2320" s="419"/>
      <c r="AD2320" s="419"/>
      <c r="AE2320" s="419"/>
      <c r="AF2320" s="419"/>
      <c r="AH2320" s="419"/>
      <c r="AI2320" s="419"/>
      <c r="AJ2320" s="419"/>
      <c r="AL2320" s="419"/>
      <c r="AM2320" s="419"/>
      <c r="AN2320" s="403"/>
      <c r="AO2320" s="419"/>
      <c r="AP2320" s="419"/>
      <c r="AQ2320" s="419"/>
      <c r="AR2320" s="419"/>
      <c r="AS2320" s="419"/>
      <c r="AT2320" s="419"/>
      <c r="AU2320" s="419"/>
      <c r="AV2320" s="419"/>
      <c r="AX2320" s="419"/>
      <c r="AY2320" s="419"/>
      <c r="AZ2320" s="419"/>
      <c r="BB2320" s="419"/>
      <c r="BC2320" s="419"/>
      <c r="BD2320" s="419"/>
      <c r="BF2320" s="419"/>
      <c r="BG2320" s="419"/>
      <c r="BH2320" s="419"/>
      <c r="BJ2320" s="419"/>
      <c r="BK2320" s="419"/>
      <c r="BL2320" s="419"/>
      <c r="BN2320" s="419"/>
      <c r="BO2320" s="419"/>
      <c r="BP2320" s="419"/>
      <c r="BR2320" s="419"/>
      <c r="BS2320" s="419"/>
      <c r="BT2320" s="419"/>
      <c r="BV2320" s="419"/>
      <c r="BW2320" s="419"/>
      <c r="BX2320" s="397"/>
      <c r="BZ2320" s="449"/>
      <c r="CB2320" s="419"/>
      <c r="CC2320" s="419"/>
      <c r="CD2320" s="419"/>
      <c r="CF2320" s="419"/>
      <c r="CG2320" s="419"/>
      <c r="CH2320" s="419"/>
    </row>
    <row r="2321" spans="3:86" ht="21" thickBot="1">
      <c r="C2321" s="425"/>
      <c r="P2321" s="431"/>
      <c r="R2321" s="419"/>
      <c r="S2321" s="446"/>
      <c r="T2321" s="419"/>
      <c r="V2321" s="196"/>
      <c r="W2321" s="419"/>
      <c r="X2321" s="419"/>
      <c r="Z2321" s="419"/>
      <c r="AA2321" s="419"/>
      <c r="AB2321" s="419"/>
      <c r="AD2321" s="419"/>
      <c r="AE2321" s="419"/>
      <c r="AF2321" s="419"/>
      <c r="AH2321" s="419"/>
      <c r="AI2321" s="419"/>
      <c r="AJ2321" s="419"/>
      <c r="AL2321" s="419"/>
      <c r="AM2321" s="419"/>
      <c r="AN2321" s="403"/>
      <c r="AO2321" s="419"/>
      <c r="AP2321" s="419"/>
      <c r="AQ2321" s="419"/>
      <c r="AR2321" s="419"/>
      <c r="AS2321" s="419"/>
      <c r="AT2321" s="419"/>
      <c r="AU2321" s="419"/>
      <c r="AV2321" s="419"/>
      <c r="AX2321" s="419"/>
      <c r="AY2321" s="419"/>
      <c r="AZ2321" s="419"/>
      <c r="BB2321" s="419"/>
      <c r="BC2321" s="419"/>
      <c r="BD2321" s="419"/>
      <c r="BF2321" s="419"/>
      <c r="BG2321" s="419"/>
      <c r="BH2321" s="419"/>
      <c r="BJ2321" s="419"/>
      <c r="BK2321" s="419"/>
      <c r="BL2321" s="419"/>
      <c r="BN2321" s="419"/>
      <c r="BO2321" s="419"/>
      <c r="BP2321" s="419"/>
      <c r="BR2321" s="419"/>
      <c r="BS2321" s="419"/>
      <c r="BT2321" s="419"/>
      <c r="BV2321" s="419"/>
      <c r="BW2321" s="419"/>
      <c r="BX2321" s="397"/>
      <c r="BZ2321" s="449"/>
      <c r="CB2321" s="419"/>
      <c r="CC2321" s="419"/>
      <c r="CD2321" s="419"/>
      <c r="CF2321" s="419"/>
      <c r="CG2321" s="419"/>
      <c r="CH2321" s="419"/>
    </row>
    <row r="2322" spans="3:86" ht="21" thickBot="1">
      <c r="C2322" s="425"/>
      <c r="P2322" s="431"/>
      <c r="R2322" s="419"/>
      <c r="S2322" s="446"/>
      <c r="T2322" s="419"/>
      <c r="V2322" s="196"/>
      <c r="W2322" s="419"/>
      <c r="X2322" s="419"/>
      <c r="Z2322" s="419"/>
      <c r="AA2322" s="419"/>
      <c r="AB2322" s="419"/>
      <c r="AD2322" s="419"/>
      <c r="AE2322" s="419"/>
      <c r="AF2322" s="419"/>
      <c r="AH2322" s="419"/>
      <c r="AI2322" s="419"/>
      <c r="AJ2322" s="419"/>
      <c r="AL2322" s="419"/>
      <c r="AM2322" s="419"/>
      <c r="AN2322" s="403"/>
      <c r="AO2322" s="419"/>
      <c r="AP2322" s="419"/>
      <c r="AQ2322" s="419"/>
      <c r="AR2322" s="419"/>
      <c r="AS2322" s="419"/>
      <c r="AT2322" s="419"/>
      <c r="AU2322" s="419"/>
      <c r="AV2322" s="419"/>
      <c r="AX2322" s="419"/>
      <c r="AY2322" s="419"/>
      <c r="AZ2322" s="419"/>
      <c r="BB2322" s="419"/>
      <c r="BC2322" s="419"/>
      <c r="BD2322" s="419"/>
      <c r="BF2322" s="419"/>
      <c r="BG2322" s="419"/>
      <c r="BH2322" s="419"/>
      <c r="BJ2322" s="419"/>
      <c r="BK2322" s="419"/>
      <c r="BL2322" s="419"/>
      <c r="BN2322" s="419"/>
      <c r="BO2322" s="419"/>
      <c r="BP2322" s="419"/>
      <c r="BR2322" s="419"/>
      <c r="BS2322" s="419"/>
      <c r="BT2322" s="419"/>
      <c r="BV2322" s="419"/>
      <c r="BW2322" s="419"/>
      <c r="BX2322" s="397"/>
      <c r="BZ2322" s="449"/>
      <c r="CB2322" s="419"/>
      <c r="CC2322" s="419"/>
      <c r="CD2322" s="419"/>
      <c r="CF2322" s="419"/>
      <c r="CG2322" s="419"/>
      <c r="CH2322" s="419"/>
    </row>
    <row r="2323" spans="3:86" ht="21" thickBot="1">
      <c r="C2323" s="425"/>
      <c r="P2323" s="431"/>
      <c r="R2323" s="419"/>
      <c r="S2323" s="446"/>
      <c r="T2323" s="419"/>
      <c r="V2323" s="196"/>
      <c r="W2323" s="419"/>
      <c r="X2323" s="419"/>
      <c r="Z2323" s="419"/>
      <c r="AA2323" s="419"/>
      <c r="AB2323" s="419"/>
      <c r="AD2323" s="419"/>
      <c r="AE2323" s="419"/>
      <c r="AF2323" s="419"/>
      <c r="AH2323" s="419"/>
      <c r="AI2323" s="419"/>
      <c r="AJ2323" s="419"/>
      <c r="AL2323" s="419"/>
      <c r="AM2323" s="419"/>
      <c r="AN2323" s="403"/>
      <c r="AO2323" s="419"/>
      <c r="AP2323" s="419"/>
      <c r="AQ2323" s="419"/>
      <c r="AR2323" s="419"/>
      <c r="AS2323" s="419"/>
      <c r="AT2323" s="419"/>
      <c r="AU2323" s="419"/>
      <c r="AV2323" s="419"/>
      <c r="AX2323" s="419"/>
      <c r="AY2323" s="419"/>
      <c r="AZ2323" s="419"/>
      <c r="BB2323" s="419"/>
      <c r="BC2323" s="419"/>
      <c r="BD2323" s="419"/>
      <c r="BF2323" s="419"/>
      <c r="BG2323" s="419"/>
      <c r="BH2323" s="419"/>
      <c r="BJ2323" s="419"/>
      <c r="BK2323" s="419"/>
      <c r="BL2323" s="419"/>
      <c r="BN2323" s="419"/>
      <c r="BO2323" s="419"/>
      <c r="BP2323" s="419"/>
      <c r="BR2323" s="419"/>
      <c r="BS2323" s="419"/>
      <c r="BT2323" s="419"/>
      <c r="BV2323" s="419"/>
      <c r="BW2323" s="419"/>
      <c r="BX2323" s="397"/>
      <c r="BZ2323" s="449"/>
      <c r="CB2323" s="419"/>
      <c r="CC2323" s="419"/>
      <c r="CD2323" s="419"/>
      <c r="CF2323" s="419"/>
      <c r="CG2323" s="419"/>
      <c r="CH2323" s="419"/>
    </row>
    <row r="2324" spans="3:86" ht="21" thickBot="1">
      <c r="C2324" s="425"/>
      <c r="P2324" s="431"/>
      <c r="R2324" s="419"/>
      <c r="S2324" s="446"/>
      <c r="T2324" s="419"/>
      <c r="V2324" s="196"/>
      <c r="W2324" s="419"/>
      <c r="X2324" s="419"/>
      <c r="Z2324" s="419"/>
      <c r="AA2324" s="419"/>
      <c r="AB2324" s="419"/>
      <c r="AD2324" s="419"/>
      <c r="AE2324" s="419"/>
      <c r="AF2324" s="419"/>
      <c r="AH2324" s="419"/>
      <c r="AI2324" s="419"/>
      <c r="AJ2324" s="419"/>
      <c r="AL2324" s="419"/>
      <c r="AM2324" s="419"/>
      <c r="AN2324" s="403"/>
      <c r="AO2324" s="419"/>
      <c r="AP2324" s="419"/>
      <c r="AQ2324" s="419"/>
      <c r="AR2324" s="419"/>
      <c r="AS2324" s="419"/>
      <c r="AT2324" s="419"/>
      <c r="AU2324" s="419"/>
      <c r="AV2324" s="419"/>
      <c r="AX2324" s="419"/>
      <c r="AY2324" s="419"/>
      <c r="AZ2324" s="419"/>
      <c r="BB2324" s="419"/>
      <c r="BC2324" s="419"/>
      <c r="BD2324" s="419"/>
      <c r="BF2324" s="419"/>
      <c r="BG2324" s="419"/>
      <c r="BH2324" s="419"/>
      <c r="BJ2324" s="419"/>
      <c r="BK2324" s="419"/>
      <c r="BL2324" s="419"/>
      <c r="BN2324" s="419"/>
      <c r="BO2324" s="419"/>
      <c r="BP2324" s="419"/>
      <c r="BR2324" s="419"/>
      <c r="BS2324" s="419"/>
      <c r="BT2324" s="419"/>
      <c r="BV2324" s="419"/>
      <c r="BW2324" s="419"/>
      <c r="BX2324" s="397"/>
      <c r="BZ2324" s="449"/>
      <c r="CB2324" s="419"/>
      <c r="CC2324" s="419"/>
      <c r="CD2324" s="419"/>
      <c r="CF2324" s="419"/>
      <c r="CG2324" s="419"/>
      <c r="CH2324" s="419"/>
    </row>
    <row r="2325" spans="3:86" ht="21" thickBot="1">
      <c r="C2325" s="425"/>
      <c r="P2325" s="431"/>
      <c r="R2325" s="419"/>
      <c r="S2325" s="446"/>
      <c r="T2325" s="419"/>
      <c r="V2325" s="196"/>
      <c r="W2325" s="419"/>
      <c r="X2325" s="419"/>
      <c r="Z2325" s="419"/>
      <c r="AA2325" s="419"/>
      <c r="AB2325" s="419"/>
      <c r="AD2325" s="419"/>
      <c r="AE2325" s="419"/>
      <c r="AF2325" s="419"/>
      <c r="AH2325" s="419"/>
      <c r="AI2325" s="419"/>
      <c r="AJ2325" s="419"/>
      <c r="AL2325" s="419"/>
      <c r="AM2325" s="419"/>
      <c r="AN2325" s="403"/>
      <c r="AO2325" s="419"/>
      <c r="AP2325" s="419"/>
      <c r="AQ2325" s="419"/>
      <c r="AR2325" s="419"/>
      <c r="AS2325" s="419"/>
      <c r="AT2325" s="419"/>
      <c r="AU2325" s="419"/>
      <c r="AV2325" s="419"/>
      <c r="AX2325" s="419"/>
      <c r="AY2325" s="419"/>
      <c r="AZ2325" s="419"/>
      <c r="BB2325" s="419"/>
      <c r="BC2325" s="419"/>
      <c r="BD2325" s="419"/>
      <c r="BF2325" s="419"/>
      <c r="BG2325" s="419"/>
      <c r="BH2325" s="419"/>
      <c r="BJ2325" s="419"/>
      <c r="BK2325" s="419"/>
      <c r="BL2325" s="419"/>
      <c r="BN2325" s="419"/>
      <c r="BO2325" s="419"/>
      <c r="BP2325" s="419"/>
      <c r="BR2325" s="419"/>
      <c r="BS2325" s="419"/>
      <c r="BT2325" s="419"/>
      <c r="BV2325" s="419"/>
      <c r="BW2325" s="419"/>
      <c r="BX2325" s="397"/>
      <c r="BZ2325" s="449"/>
      <c r="CB2325" s="419"/>
      <c r="CC2325" s="419"/>
      <c r="CD2325" s="419"/>
      <c r="CF2325" s="419"/>
      <c r="CG2325" s="419"/>
      <c r="CH2325" s="419"/>
    </row>
    <row r="2326" spans="3:86" ht="21" thickBot="1">
      <c r="C2326" s="425"/>
      <c r="P2326" s="431"/>
      <c r="R2326" s="419"/>
      <c r="S2326" s="446"/>
      <c r="T2326" s="419"/>
      <c r="V2326" s="196"/>
      <c r="W2326" s="419"/>
      <c r="X2326" s="419"/>
      <c r="Z2326" s="419"/>
      <c r="AA2326" s="419"/>
      <c r="AB2326" s="419"/>
      <c r="AD2326" s="419"/>
      <c r="AE2326" s="419"/>
      <c r="AF2326" s="419"/>
      <c r="AH2326" s="419"/>
      <c r="AI2326" s="419"/>
      <c r="AJ2326" s="419"/>
      <c r="AL2326" s="419"/>
      <c r="AM2326" s="419"/>
      <c r="AN2326" s="403"/>
      <c r="AO2326" s="419"/>
      <c r="AP2326" s="419"/>
      <c r="AQ2326" s="419"/>
      <c r="AR2326" s="419"/>
      <c r="AS2326" s="419"/>
      <c r="AT2326" s="419"/>
      <c r="AU2326" s="419"/>
      <c r="AV2326" s="419"/>
      <c r="AX2326" s="419"/>
      <c r="AY2326" s="419"/>
      <c r="AZ2326" s="419"/>
      <c r="BB2326" s="419"/>
      <c r="BC2326" s="419"/>
      <c r="BD2326" s="419"/>
      <c r="BF2326" s="419"/>
      <c r="BG2326" s="419"/>
      <c r="BH2326" s="419"/>
      <c r="BJ2326" s="419"/>
      <c r="BK2326" s="419"/>
      <c r="BL2326" s="419"/>
      <c r="BN2326" s="419"/>
      <c r="BO2326" s="419"/>
      <c r="BP2326" s="419"/>
      <c r="BR2326" s="419"/>
      <c r="BS2326" s="419"/>
      <c r="BT2326" s="419"/>
      <c r="BV2326" s="419"/>
      <c r="BW2326" s="419"/>
      <c r="BX2326" s="397"/>
      <c r="BZ2326" s="449"/>
      <c r="CB2326" s="419"/>
      <c r="CC2326" s="419"/>
      <c r="CD2326" s="419"/>
      <c r="CF2326" s="419"/>
      <c r="CG2326" s="419"/>
      <c r="CH2326" s="419"/>
    </row>
    <row r="2327" spans="3:86" ht="21" thickBot="1">
      <c r="C2327" s="425"/>
      <c r="P2327" s="431"/>
      <c r="R2327" s="419"/>
      <c r="S2327" s="446"/>
      <c r="T2327" s="419"/>
      <c r="V2327" s="196"/>
      <c r="W2327" s="419"/>
      <c r="X2327" s="419"/>
      <c r="Z2327" s="419"/>
      <c r="AA2327" s="419"/>
      <c r="AB2327" s="419"/>
      <c r="AD2327" s="419"/>
      <c r="AE2327" s="419"/>
      <c r="AF2327" s="419"/>
      <c r="AH2327" s="419"/>
      <c r="AI2327" s="419"/>
      <c r="AJ2327" s="419"/>
      <c r="AL2327" s="419"/>
      <c r="AM2327" s="419"/>
      <c r="AN2327" s="403"/>
      <c r="AO2327" s="419"/>
      <c r="AP2327" s="419"/>
      <c r="AQ2327" s="419"/>
      <c r="AR2327" s="419"/>
      <c r="AS2327" s="419"/>
      <c r="AT2327" s="419"/>
      <c r="AU2327" s="419"/>
      <c r="AV2327" s="419"/>
      <c r="AX2327" s="419"/>
      <c r="AY2327" s="419"/>
      <c r="AZ2327" s="419"/>
      <c r="BB2327" s="419"/>
      <c r="BC2327" s="419"/>
      <c r="BD2327" s="419"/>
      <c r="BF2327" s="419"/>
      <c r="BG2327" s="419"/>
      <c r="BH2327" s="419"/>
      <c r="BJ2327" s="419"/>
      <c r="BK2327" s="419"/>
      <c r="BL2327" s="419"/>
      <c r="BN2327" s="419"/>
      <c r="BO2327" s="419"/>
      <c r="BP2327" s="419"/>
      <c r="BR2327" s="419"/>
      <c r="BS2327" s="419"/>
      <c r="BT2327" s="419"/>
      <c r="BV2327" s="419"/>
      <c r="BW2327" s="419"/>
      <c r="BX2327" s="397"/>
      <c r="BZ2327" s="449"/>
      <c r="CB2327" s="419"/>
      <c r="CC2327" s="419"/>
      <c r="CD2327" s="419"/>
      <c r="CF2327" s="419"/>
      <c r="CG2327" s="419"/>
      <c r="CH2327" s="419"/>
    </row>
    <row r="2328" spans="3:86" ht="21" thickBot="1">
      <c r="C2328" s="425"/>
      <c r="P2328" s="431"/>
      <c r="R2328" s="419"/>
      <c r="S2328" s="446"/>
      <c r="T2328" s="419"/>
      <c r="V2328" s="196"/>
      <c r="W2328" s="419"/>
      <c r="X2328" s="419"/>
      <c r="Z2328" s="419"/>
      <c r="AA2328" s="419"/>
      <c r="AB2328" s="419"/>
      <c r="AD2328" s="419"/>
      <c r="AE2328" s="419"/>
      <c r="AF2328" s="419"/>
      <c r="AH2328" s="419"/>
      <c r="AI2328" s="419"/>
      <c r="AJ2328" s="419"/>
      <c r="AL2328" s="419"/>
      <c r="AM2328" s="419"/>
      <c r="AN2328" s="403"/>
      <c r="AO2328" s="419"/>
      <c r="AP2328" s="419"/>
      <c r="AQ2328" s="419"/>
      <c r="AR2328" s="419"/>
      <c r="AS2328" s="419"/>
      <c r="AT2328" s="419"/>
      <c r="AU2328" s="419"/>
      <c r="AV2328" s="419"/>
      <c r="AX2328" s="419"/>
      <c r="AY2328" s="419"/>
      <c r="AZ2328" s="419"/>
      <c r="BB2328" s="419"/>
      <c r="BC2328" s="419"/>
      <c r="BD2328" s="419"/>
      <c r="BF2328" s="419"/>
      <c r="BG2328" s="419"/>
      <c r="BH2328" s="419"/>
      <c r="BJ2328" s="419"/>
      <c r="BK2328" s="419"/>
      <c r="BL2328" s="419"/>
      <c r="BN2328" s="419"/>
      <c r="BO2328" s="419"/>
      <c r="BP2328" s="419"/>
      <c r="BR2328" s="419"/>
      <c r="BS2328" s="419"/>
      <c r="BT2328" s="419"/>
      <c r="BV2328" s="419"/>
      <c r="BW2328" s="419"/>
      <c r="BX2328" s="397"/>
      <c r="BZ2328" s="449"/>
      <c r="CB2328" s="419"/>
      <c r="CC2328" s="419"/>
      <c r="CD2328" s="419"/>
      <c r="CF2328" s="419"/>
      <c r="CG2328" s="419"/>
      <c r="CH2328" s="419"/>
    </row>
    <row r="2329" spans="3:86" ht="21" thickBot="1">
      <c r="C2329" s="425"/>
      <c r="P2329" s="431"/>
      <c r="R2329" s="419"/>
      <c r="S2329" s="446"/>
      <c r="T2329" s="419"/>
      <c r="V2329" s="196"/>
      <c r="W2329" s="419"/>
      <c r="X2329" s="419"/>
      <c r="Z2329" s="419"/>
      <c r="AA2329" s="419"/>
      <c r="AB2329" s="419"/>
      <c r="AD2329" s="419"/>
      <c r="AE2329" s="419"/>
      <c r="AF2329" s="419"/>
      <c r="AH2329" s="419"/>
      <c r="AI2329" s="419"/>
      <c r="AJ2329" s="419"/>
      <c r="AL2329" s="419"/>
      <c r="AM2329" s="419"/>
      <c r="AN2329" s="403"/>
      <c r="AO2329" s="419"/>
      <c r="AP2329" s="419"/>
      <c r="AQ2329" s="419"/>
      <c r="AR2329" s="419"/>
      <c r="AS2329" s="419"/>
      <c r="AT2329" s="419"/>
      <c r="AU2329" s="419"/>
      <c r="AV2329" s="419"/>
      <c r="AX2329" s="419"/>
      <c r="AY2329" s="419"/>
      <c r="AZ2329" s="419"/>
      <c r="BB2329" s="419"/>
      <c r="BC2329" s="419"/>
      <c r="BD2329" s="419"/>
      <c r="BF2329" s="419"/>
      <c r="BG2329" s="419"/>
      <c r="BH2329" s="419"/>
      <c r="BJ2329" s="419"/>
      <c r="BK2329" s="419"/>
      <c r="BL2329" s="419"/>
      <c r="BN2329" s="419"/>
      <c r="BO2329" s="419"/>
      <c r="BP2329" s="419"/>
      <c r="BR2329" s="419"/>
      <c r="BS2329" s="419"/>
      <c r="BT2329" s="419"/>
      <c r="BV2329" s="419"/>
      <c r="BW2329" s="419"/>
      <c r="BX2329" s="397"/>
      <c r="BZ2329" s="449"/>
      <c r="CB2329" s="419"/>
      <c r="CC2329" s="419"/>
      <c r="CD2329" s="419"/>
      <c r="CF2329" s="419"/>
      <c r="CG2329" s="419"/>
      <c r="CH2329" s="419"/>
    </row>
    <row r="2330" spans="3:86" ht="21" thickBot="1">
      <c r="C2330" s="425"/>
      <c r="P2330" s="431"/>
      <c r="R2330" s="419"/>
      <c r="S2330" s="446"/>
      <c r="T2330" s="419"/>
      <c r="V2330" s="196"/>
      <c r="W2330" s="419"/>
      <c r="X2330" s="419"/>
      <c r="Z2330" s="419"/>
      <c r="AA2330" s="419"/>
      <c r="AB2330" s="419"/>
      <c r="AD2330" s="419"/>
      <c r="AE2330" s="419"/>
      <c r="AF2330" s="419"/>
      <c r="AH2330" s="419"/>
      <c r="AI2330" s="419"/>
      <c r="AJ2330" s="419"/>
      <c r="AL2330" s="419"/>
      <c r="AM2330" s="419"/>
      <c r="AN2330" s="403"/>
      <c r="AO2330" s="419"/>
      <c r="AP2330" s="419"/>
      <c r="AQ2330" s="419"/>
      <c r="AR2330" s="419"/>
      <c r="AS2330" s="419"/>
      <c r="AT2330" s="419"/>
      <c r="AU2330" s="419"/>
      <c r="AV2330" s="419"/>
      <c r="AX2330" s="419"/>
      <c r="AY2330" s="419"/>
      <c r="AZ2330" s="419"/>
      <c r="BB2330" s="419"/>
      <c r="BC2330" s="419"/>
      <c r="BD2330" s="419"/>
      <c r="BF2330" s="419"/>
      <c r="BG2330" s="419"/>
      <c r="BH2330" s="419"/>
      <c r="BJ2330" s="419"/>
      <c r="BK2330" s="419"/>
      <c r="BL2330" s="419"/>
      <c r="BN2330" s="419"/>
      <c r="BO2330" s="419"/>
      <c r="BP2330" s="419"/>
      <c r="BR2330" s="419"/>
      <c r="BS2330" s="419"/>
      <c r="BT2330" s="419"/>
      <c r="BV2330" s="419"/>
      <c r="BW2330" s="419"/>
      <c r="BX2330" s="397"/>
      <c r="BZ2330" s="449"/>
      <c r="CB2330" s="419"/>
      <c r="CC2330" s="419"/>
      <c r="CD2330" s="419"/>
      <c r="CF2330" s="419"/>
      <c r="CG2330" s="419"/>
      <c r="CH2330" s="419"/>
    </row>
    <row r="2331" spans="3:86" ht="21" thickBot="1">
      <c r="C2331" s="425"/>
      <c r="P2331" s="431"/>
      <c r="R2331" s="419"/>
      <c r="S2331" s="446"/>
      <c r="T2331" s="419"/>
      <c r="V2331" s="196"/>
      <c r="W2331" s="419"/>
      <c r="X2331" s="419"/>
      <c r="Z2331" s="419"/>
      <c r="AA2331" s="419"/>
      <c r="AB2331" s="419"/>
      <c r="AD2331" s="419"/>
      <c r="AE2331" s="419"/>
      <c r="AF2331" s="419"/>
      <c r="AH2331" s="419"/>
      <c r="AI2331" s="419"/>
      <c r="AJ2331" s="419"/>
      <c r="AL2331" s="419"/>
      <c r="AM2331" s="419"/>
      <c r="AN2331" s="403"/>
      <c r="AO2331" s="419"/>
      <c r="AP2331" s="419"/>
      <c r="AQ2331" s="419"/>
      <c r="AR2331" s="419"/>
      <c r="AS2331" s="419"/>
      <c r="AT2331" s="419"/>
      <c r="AU2331" s="419"/>
      <c r="AV2331" s="419"/>
      <c r="AX2331" s="419"/>
      <c r="AY2331" s="419"/>
      <c r="AZ2331" s="419"/>
      <c r="BB2331" s="419"/>
      <c r="BC2331" s="419"/>
      <c r="BD2331" s="419"/>
      <c r="BF2331" s="419"/>
      <c r="BG2331" s="419"/>
      <c r="BH2331" s="419"/>
      <c r="BJ2331" s="419"/>
      <c r="BK2331" s="419"/>
      <c r="BL2331" s="419"/>
      <c r="BN2331" s="419"/>
      <c r="BO2331" s="419"/>
      <c r="BP2331" s="419"/>
      <c r="BR2331" s="419"/>
      <c r="BS2331" s="419"/>
      <c r="BT2331" s="419"/>
      <c r="BV2331" s="419"/>
      <c r="BW2331" s="419"/>
      <c r="BX2331" s="397"/>
      <c r="BZ2331" s="449"/>
      <c r="CB2331" s="419"/>
      <c r="CC2331" s="419"/>
      <c r="CD2331" s="419"/>
      <c r="CF2331" s="419"/>
      <c r="CG2331" s="419"/>
      <c r="CH2331" s="419"/>
    </row>
    <row r="2332" spans="3:86" ht="21" thickBot="1">
      <c r="C2332" s="425"/>
      <c r="P2332" s="431"/>
      <c r="R2332" s="419"/>
      <c r="S2332" s="446"/>
      <c r="T2332" s="419"/>
      <c r="V2332" s="196"/>
      <c r="W2332" s="419"/>
      <c r="X2332" s="419"/>
      <c r="Z2332" s="419"/>
      <c r="AA2332" s="419"/>
      <c r="AB2332" s="419"/>
      <c r="AD2332" s="419"/>
      <c r="AE2332" s="419"/>
      <c r="AF2332" s="419"/>
      <c r="AH2332" s="419"/>
      <c r="AI2332" s="419"/>
      <c r="AJ2332" s="419"/>
      <c r="AL2332" s="419"/>
      <c r="AM2332" s="419"/>
      <c r="AN2332" s="403"/>
      <c r="AO2332" s="419"/>
      <c r="AP2332" s="419"/>
      <c r="AQ2332" s="419"/>
      <c r="AR2332" s="419"/>
      <c r="AS2332" s="419"/>
      <c r="AT2332" s="419"/>
      <c r="AU2332" s="419"/>
      <c r="AV2332" s="419"/>
      <c r="AX2332" s="419"/>
      <c r="AY2332" s="419"/>
      <c r="AZ2332" s="419"/>
      <c r="BB2332" s="419"/>
      <c r="BC2332" s="419"/>
      <c r="BD2332" s="419"/>
      <c r="BF2332" s="419"/>
      <c r="BG2332" s="419"/>
      <c r="BH2332" s="419"/>
      <c r="BJ2332" s="419"/>
      <c r="BK2332" s="419"/>
      <c r="BL2332" s="419"/>
      <c r="BN2332" s="419"/>
      <c r="BO2332" s="419"/>
      <c r="BP2332" s="419"/>
      <c r="BR2332" s="419"/>
      <c r="BS2332" s="419"/>
      <c r="BT2332" s="419"/>
      <c r="BV2332" s="419"/>
      <c r="BW2332" s="419"/>
      <c r="BX2332" s="397"/>
      <c r="BZ2332" s="449"/>
      <c r="CB2332" s="419"/>
      <c r="CC2332" s="419"/>
      <c r="CD2332" s="419"/>
      <c r="CF2332" s="419"/>
      <c r="CG2332" s="419"/>
      <c r="CH2332" s="419"/>
    </row>
    <row r="2333" spans="3:86" ht="21" thickBot="1">
      <c r="C2333" s="425"/>
      <c r="P2333" s="431"/>
      <c r="R2333" s="419"/>
      <c r="S2333" s="446"/>
      <c r="T2333" s="419"/>
      <c r="V2333" s="196"/>
      <c r="W2333" s="419"/>
      <c r="X2333" s="419"/>
      <c r="Z2333" s="419"/>
      <c r="AA2333" s="419"/>
      <c r="AB2333" s="419"/>
      <c r="AD2333" s="419"/>
      <c r="AE2333" s="419"/>
      <c r="AF2333" s="419"/>
      <c r="AH2333" s="419"/>
      <c r="AI2333" s="419"/>
      <c r="AJ2333" s="419"/>
      <c r="AL2333" s="419"/>
      <c r="AM2333" s="419"/>
      <c r="AN2333" s="403"/>
      <c r="AO2333" s="419"/>
      <c r="AP2333" s="419"/>
      <c r="AQ2333" s="419"/>
      <c r="AR2333" s="419"/>
      <c r="AS2333" s="419"/>
      <c r="AT2333" s="419"/>
      <c r="AU2333" s="419"/>
      <c r="AV2333" s="419"/>
      <c r="AX2333" s="419"/>
      <c r="AY2333" s="419"/>
      <c r="AZ2333" s="419"/>
      <c r="BB2333" s="419"/>
      <c r="BC2333" s="419"/>
      <c r="BD2333" s="419"/>
      <c r="BF2333" s="419"/>
      <c r="BG2333" s="419"/>
      <c r="BH2333" s="419"/>
      <c r="BJ2333" s="419"/>
      <c r="BK2333" s="419"/>
      <c r="BL2333" s="419"/>
      <c r="BN2333" s="419"/>
      <c r="BO2333" s="419"/>
      <c r="BP2333" s="419"/>
      <c r="BR2333" s="419"/>
      <c r="BS2333" s="419"/>
      <c r="BT2333" s="419"/>
      <c r="BV2333" s="419"/>
      <c r="BW2333" s="419"/>
      <c r="BX2333" s="397"/>
      <c r="BZ2333" s="449"/>
      <c r="CB2333" s="419"/>
      <c r="CC2333" s="419"/>
      <c r="CD2333" s="419"/>
      <c r="CF2333" s="419"/>
      <c r="CG2333" s="419"/>
      <c r="CH2333" s="419"/>
    </row>
    <row r="2334" spans="3:86" ht="21" thickBot="1">
      <c r="C2334" s="425"/>
      <c r="P2334" s="431"/>
      <c r="R2334" s="419"/>
      <c r="S2334" s="446"/>
      <c r="T2334" s="419"/>
      <c r="V2334" s="196"/>
      <c r="W2334" s="419"/>
      <c r="X2334" s="419"/>
      <c r="Z2334" s="419"/>
      <c r="AA2334" s="419"/>
      <c r="AB2334" s="419"/>
      <c r="AD2334" s="419"/>
      <c r="AE2334" s="419"/>
      <c r="AF2334" s="419"/>
      <c r="AH2334" s="419"/>
      <c r="AI2334" s="419"/>
      <c r="AJ2334" s="419"/>
      <c r="AL2334" s="419"/>
      <c r="AM2334" s="419"/>
      <c r="AN2334" s="403"/>
      <c r="AO2334" s="419"/>
      <c r="AP2334" s="419"/>
      <c r="AQ2334" s="419"/>
      <c r="AR2334" s="419"/>
      <c r="AS2334" s="419"/>
      <c r="AT2334" s="419"/>
      <c r="AU2334" s="419"/>
      <c r="AV2334" s="419"/>
      <c r="AX2334" s="419"/>
      <c r="AY2334" s="419"/>
      <c r="AZ2334" s="419"/>
      <c r="BB2334" s="419"/>
      <c r="BC2334" s="419"/>
      <c r="BD2334" s="419"/>
      <c r="BF2334" s="419"/>
      <c r="BG2334" s="419"/>
      <c r="BH2334" s="419"/>
      <c r="BJ2334" s="419"/>
      <c r="BK2334" s="419"/>
      <c r="BL2334" s="419"/>
      <c r="BN2334" s="419"/>
      <c r="BO2334" s="419"/>
      <c r="BP2334" s="419"/>
      <c r="BR2334" s="419"/>
      <c r="BS2334" s="419"/>
      <c r="BT2334" s="419"/>
      <c r="BV2334" s="419"/>
      <c r="BW2334" s="419"/>
      <c r="BX2334" s="397"/>
      <c r="BZ2334" s="449"/>
      <c r="CB2334" s="419"/>
      <c r="CC2334" s="419"/>
      <c r="CD2334" s="419"/>
      <c r="CF2334" s="419"/>
      <c r="CG2334" s="419"/>
      <c r="CH2334" s="419"/>
    </row>
    <row r="2335" spans="3:86" ht="21" thickBot="1">
      <c r="C2335" s="425"/>
      <c r="P2335" s="431"/>
      <c r="R2335" s="419"/>
      <c r="S2335" s="446"/>
      <c r="T2335" s="419"/>
      <c r="V2335" s="196"/>
      <c r="W2335" s="419"/>
      <c r="X2335" s="419"/>
      <c r="Z2335" s="419"/>
      <c r="AA2335" s="419"/>
      <c r="AB2335" s="419"/>
      <c r="AD2335" s="419"/>
      <c r="AE2335" s="419"/>
      <c r="AF2335" s="419"/>
      <c r="AH2335" s="419"/>
      <c r="AI2335" s="419"/>
      <c r="AJ2335" s="419"/>
      <c r="AL2335" s="419"/>
      <c r="AM2335" s="419"/>
      <c r="AN2335" s="403"/>
      <c r="AO2335" s="419"/>
      <c r="AP2335" s="419"/>
      <c r="AQ2335" s="419"/>
      <c r="AR2335" s="419"/>
      <c r="AS2335" s="419"/>
      <c r="AT2335" s="419"/>
      <c r="AU2335" s="419"/>
      <c r="AV2335" s="419"/>
      <c r="AX2335" s="419"/>
      <c r="AY2335" s="419"/>
      <c r="AZ2335" s="419"/>
      <c r="BB2335" s="419"/>
      <c r="BC2335" s="419"/>
      <c r="BD2335" s="419"/>
      <c r="BF2335" s="419"/>
      <c r="BG2335" s="419"/>
      <c r="BH2335" s="419"/>
      <c r="BJ2335" s="419"/>
      <c r="BK2335" s="419"/>
      <c r="BL2335" s="419"/>
      <c r="BN2335" s="419"/>
      <c r="BO2335" s="419"/>
      <c r="BP2335" s="419"/>
      <c r="BR2335" s="419"/>
      <c r="BS2335" s="419"/>
      <c r="BT2335" s="419"/>
      <c r="BV2335" s="419"/>
      <c r="BW2335" s="419"/>
      <c r="BX2335" s="397"/>
      <c r="BZ2335" s="449"/>
      <c r="CB2335" s="419"/>
      <c r="CC2335" s="419"/>
      <c r="CD2335" s="419"/>
      <c r="CF2335" s="419"/>
      <c r="CG2335" s="419"/>
      <c r="CH2335" s="419"/>
    </row>
    <row r="2336" spans="3:86" ht="21" thickBot="1">
      <c r="C2336" s="425"/>
      <c r="P2336" s="431"/>
      <c r="R2336" s="419"/>
      <c r="S2336" s="446"/>
      <c r="T2336" s="419"/>
      <c r="V2336" s="196"/>
      <c r="W2336" s="419"/>
      <c r="X2336" s="419"/>
      <c r="Z2336" s="419"/>
      <c r="AA2336" s="419"/>
      <c r="AB2336" s="419"/>
      <c r="AD2336" s="419"/>
      <c r="AE2336" s="419"/>
      <c r="AF2336" s="419"/>
      <c r="AH2336" s="419"/>
      <c r="AI2336" s="419"/>
      <c r="AJ2336" s="419"/>
      <c r="AL2336" s="419"/>
      <c r="AM2336" s="419"/>
      <c r="AN2336" s="403"/>
      <c r="AO2336" s="419"/>
      <c r="AP2336" s="419"/>
      <c r="AQ2336" s="419"/>
      <c r="AR2336" s="419"/>
      <c r="AS2336" s="419"/>
      <c r="AT2336" s="419"/>
      <c r="AU2336" s="419"/>
      <c r="AV2336" s="419"/>
      <c r="AX2336" s="419"/>
      <c r="AY2336" s="419"/>
      <c r="AZ2336" s="419"/>
      <c r="BB2336" s="419"/>
      <c r="BC2336" s="419"/>
      <c r="BD2336" s="419"/>
      <c r="BF2336" s="419"/>
      <c r="BG2336" s="419"/>
      <c r="BH2336" s="419"/>
      <c r="BJ2336" s="419"/>
      <c r="BK2336" s="419"/>
      <c r="BL2336" s="419"/>
      <c r="BN2336" s="419"/>
      <c r="BO2336" s="419"/>
      <c r="BP2336" s="419"/>
      <c r="BR2336" s="419"/>
      <c r="BS2336" s="419"/>
      <c r="BT2336" s="419"/>
      <c r="BV2336" s="419"/>
      <c r="BW2336" s="419"/>
      <c r="BX2336" s="397"/>
      <c r="BZ2336" s="449"/>
      <c r="CB2336" s="419"/>
      <c r="CC2336" s="419"/>
      <c r="CD2336" s="419"/>
      <c r="CF2336" s="419"/>
      <c r="CG2336" s="419"/>
      <c r="CH2336" s="419"/>
    </row>
    <row r="2337" spans="3:86" ht="21" thickBot="1">
      <c r="C2337" s="425"/>
      <c r="P2337" s="431"/>
      <c r="R2337" s="419"/>
      <c r="S2337" s="446"/>
      <c r="T2337" s="419"/>
      <c r="V2337" s="196"/>
      <c r="W2337" s="419"/>
      <c r="X2337" s="419"/>
      <c r="Z2337" s="419"/>
      <c r="AA2337" s="419"/>
      <c r="AB2337" s="419"/>
      <c r="AD2337" s="419"/>
      <c r="AE2337" s="419"/>
      <c r="AF2337" s="419"/>
      <c r="AH2337" s="419"/>
      <c r="AI2337" s="419"/>
      <c r="AJ2337" s="419"/>
      <c r="AL2337" s="419"/>
      <c r="AM2337" s="419"/>
      <c r="AN2337" s="403"/>
      <c r="AO2337" s="419"/>
      <c r="AP2337" s="419"/>
      <c r="AQ2337" s="419"/>
      <c r="AR2337" s="419"/>
      <c r="AS2337" s="419"/>
      <c r="AT2337" s="419"/>
      <c r="AU2337" s="419"/>
      <c r="AV2337" s="419"/>
      <c r="AX2337" s="419"/>
      <c r="AY2337" s="419"/>
      <c r="AZ2337" s="419"/>
      <c r="BB2337" s="419"/>
      <c r="BC2337" s="419"/>
      <c r="BD2337" s="419"/>
      <c r="BF2337" s="419"/>
      <c r="BG2337" s="419"/>
      <c r="BH2337" s="419"/>
      <c r="BJ2337" s="419"/>
      <c r="BK2337" s="419"/>
      <c r="BL2337" s="419"/>
      <c r="BN2337" s="419"/>
      <c r="BO2337" s="419"/>
      <c r="BP2337" s="419"/>
      <c r="BR2337" s="419"/>
      <c r="BS2337" s="419"/>
      <c r="BT2337" s="419"/>
      <c r="BV2337" s="419"/>
      <c r="BW2337" s="419"/>
      <c r="BX2337" s="397"/>
      <c r="BZ2337" s="449"/>
      <c r="CB2337" s="419"/>
      <c r="CC2337" s="419"/>
      <c r="CD2337" s="419"/>
      <c r="CF2337" s="419"/>
      <c r="CG2337" s="419"/>
      <c r="CH2337" s="419"/>
    </row>
    <row r="2338" spans="3:86" ht="21" thickBot="1">
      <c r="C2338" s="425"/>
      <c r="P2338" s="431"/>
      <c r="R2338" s="419"/>
      <c r="S2338" s="446"/>
      <c r="T2338" s="419"/>
      <c r="V2338" s="196"/>
      <c r="W2338" s="419"/>
      <c r="X2338" s="419"/>
      <c r="Z2338" s="419"/>
      <c r="AA2338" s="419"/>
      <c r="AB2338" s="419"/>
      <c r="AD2338" s="419"/>
      <c r="AE2338" s="419"/>
      <c r="AF2338" s="419"/>
      <c r="AH2338" s="419"/>
      <c r="AI2338" s="419"/>
      <c r="AJ2338" s="419"/>
      <c r="AL2338" s="419"/>
      <c r="AM2338" s="419"/>
      <c r="AN2338" s="403"/>
      <c r="AO2338" s="419"/>
      <c r="AP2338" s="419"/>
      <c r="AQ2338" s="419"/>
      <c r="AR2338" s="419"/>
      <c r="AS2338" s="419"/>
      <c r="AT2338" s="419"/>
      <c r="AU2338" s="419"/>
      <c r="AV2338" s="419"/>
      <c r="AX2338" s="419"/>
      <c r="AY2338" s="419"/>
      <c r="AZ2338" s="419"/>
      <c r="BB2338" s="419"/>
      <c r="BC2338" s="419"/>
      <c r="BD2338" s="419"/>
      <c r="BF2338" s="419"/>
      <c r="BG2338" s="419"/>
      <c r="BH2338" s="419"/>
      <c r="BJ2338" s="419"/>
      <c r="BK2338" s="419"/>
      <c r="BL2338" s="419"/>
      <c r="BN2338" s="419"/>
      <c r="BO2338" s="419"/>
      <c r="BP2338" s="419"/>
      <c r="BR2338" s="419"/>
      <c r="BS2338" s="419"/>
      <c r="BT2338" s="419"/>
      <c r="BV2338" s="419"/>
      <c r="BW2338" s="419"/>
      <c r="BX2338" s="397"/>
      <c r="BZ2338" s="449"/>
      <c r="CB2338" s="419"/>
      <c r="CC2338" s="419"/>
      <c r="CD2338" s="419"/>
      <c r="CF2338" s="419"/>
      <c r="CG2338" s="419"/>
      <c r="CH2338" s="419"/>
    </row>
    <row r="2339" spans="3:86" ht="21" thickBot="1">
      <c r="C2339" s="425"/>
      <c r="P2339" s="431"/>
      <c r="R2339" s="419"/>
      <c r="S2339" s="446"/>
      <c r="T2339" s="419"/>
      <c r="V2339" s="196"/>
      <c r="W2339" s="419"/>
      <c r="X2339" s="419"/>
      <c r="Z2339" s="419"/>
      <c r="AA2339" s="419"/>
      <c r="AB2339" s="419"/>
      <c r="AD2339" s="419"/>
      <c r="AE2339" s="419"/>
      <c r="AF2339" s="419"/>
      <c r="AH2339" s="419"/>
      <c r="AI2339" s="419"/>
      <c r="AJ2339" s="419"/>
      <c r="AL2339" s="419"/>
      <c r="AM2339" s="419"/>
      <c r="AN2339" s="403"/>
      <c r="AO2339" s="419"/>
      <c r="AP2339" s="419"/>
      <c r="AQ2339" s="419"/>
      <c r="AR2339" s="419"/>
      <c r="AS2339" s="419"/>
      <c r="AT2339" s="419"/>
      <c r="AU2339" s="419"/>
      <c r="AV2339" s="419"/>
      <c r="AX2339" s="419"/>
      <c r="AY2339" s="419"/>
      <c r="AZ2339" s="419"/>
      <c r="BB2339" s="419"/>
      <c r="BC2339" s="419"/>
      <c r="BD2339" s="419"/>
      <c r="BF2339" s="419"/>
      <c r="BG2339" s="419"/>
      <c r="BH2339" s="419"/>
      <c r="BJ2339" s="419"/>
      <c r="BK2339" s="419"/>
      <c r="BL2339" s="419"/>
      <c r="BN2339" s="419"/>
      <c r="BO2339" s="419"/>
      <c r="BP2339" s="419"/>
      <c r="BR2339" s="419"/>
      <c r="BS2339" s="419"/>
      <c r="BT2339" s="419"/>
      <c r="BV2339" s="419"/>
      <c r="BW2339" s="419"/>
      <c r="BX2339" s="397"/>
      <c r="BZ2339" s="449"/>
      <c r="CB2339" s="419"/>
      <c r="CC2339" s="419"/>
      <c r="CD2339" s="419"/>
      <c r="CF2339" s="419"/>
      <c r="CG2339" s="419"/>
      <c r="CH2339" s="419"/>
    </row>
    <row r="2340" spans="3:86" ht="21" thickBot="1">
      <c r="C2340" s="425"/>
      <c r="P2340" s="431"/>
      <c r="R2340" s="419"/>
      <c r="S2340" s="446"/>
      <c r="T2340" s="419"/>
      <c r="V2340" s="196"/>
      <c r="W2340" s="419"/>
      <c r="X2340" s="419"/>
      <c r="Z2340" s="419"/>
      <c r="AA2340" s="419"/>
      <c r="AB2340" s="419"/>
      <c r="AD2340" s="419"/>
      <c r="AE2340" s="419"/>
      <c r="AF2340" s="419"/>
      <c r="AH2340" s="419"/>
      <c r="AI2340" s="419"/>
      <c r="AJ2340" s="419"/>
      <c r="AL2340" s="419"/>
      <c r="AM2340" s="419"/>
      <c r="AN2340" s="403"/>
      <c r="AO2340" s="419"/>
      <c r="AP2340" s="419"/>
      <c r="AQ2340" s="419"/>
      <c r="AR2340" s="419"/>
      <c r="AS2340" s="419"/>
      <c r="AT2340" s="419"/>
      <c r="AU2340" s="419"/>
      <c r="AV2340" s="419"/>
      <c r="AX2340" s="419"/>
      <c r="AY2340" s="419"/>
      <c r="AZ2340" s="419"/>
      <c r="BB2340" s="419"/>
      <c r="BC2340" s="419"/>
      <c r="BD2340" s="419"/>
      <c r="BF2340" s="419"/>
      <c r="BG2340" s="419"/>
      <c r="BH2340" s="419"/>
      <c r="BJ2340" s="419"/>
      <c r="BK2340" s="419"/>
      <c r="BL2340" s="419"/>
      <c r="BN2340" s="419"/>
      <c r="BO2340" s="419"/>
      <c r="BP2340" s="419"/>
      <c r="BR2340" s="419"/>
      <c r="BS2340" s="419"/>
      <c r="BT2340" s="419"/>
      <c r="BV2340" s="419"/>
      <c r="BW2340" s="419"/>
      <c r="BX2340" s="397"/>
      <c r="BZ2340" s="449"/>
      <c r="CB2340" s="419"/>
      <c r="CC2340" s="419"/>
      <c r="CD2340" s="419"/>
      <c r="CF2340" s="419"/>
      <c r="CG2340" s="419"/>
      <c r="CH2340" s="419"/>
    </row>
    <row r="2341" spans="3:86" ht="21" thickBot="1">
      <c r="C2341" s="425"/>
      <c r="P2341" s="431"/>
      <c r="R2341" s="419"/>
      <c r="S2341" s="446"/>
      <c r="T2341" s="419"/>
      <c r="V2341" s="196"/>
      <c r="W2341" s="419"/>
      <c r="X2341" s="419"/>
      <c r="Z2341" s="419"/>
      <c r="AA2341" s="419"/>
      <c r="AB2341" s="419"/>
      <c r="AD2341" s="419"/>
      <c r="AE2341" s="419"/>
      <c r="AF2341" s="419"/>
      <c r="AH2341" s="419"/>
      <c r="AI2341" s="419"/>
      <c r="AJ2341" s="419"/>
      <c r="AL2341" s="419"/>
      <c r="AM2341" s="419"/>
      <c r="AN2341" s="403"/>
      <c r="AO2341" s="419"/>
      <c r="AP2341" s="419"/>
      <c r="AQ2341" s="419"/>
      <c r="AR2341" s="419"/>
      <c r="AS2341" s="419"/>
      <c r="AT2341" s="419"/>
      <c r="AU2341" s="419"/>
      <c r="AV2341" s="419"/>
      <c r="AX2341" s="419"/>
      <c r="AY2341" s="419"/>
      <c r="AZ2341" s="419"/>
      <c r="BB2341" s="419"/>
      <c r="BC2341" s="419"/>
      <c r="BD2341" s="419"/>
      <c r="BF2341" s="419"/>
      <c r="BG2341" s="419"/>
      <c r="BH2341" s="419"/>
      <c r="BJ2341" s="419"/>
      <c r="BK2341" s="419"/>
      <c r="BL2341" s="419"/>
      <c r="BN2341" s="419"/>
      <c r="BO2341" s="419"/>
      <c r="BP2341" s="419"/>
      <c r="BR2341" s="419"/>
      <c r="BS2341" s="419"/>
      <c r="BT2341" s="419"/>
      <c r="BV2341" s="419"/>
      <c r="BW2341" s="419"/>
      <c r="BX2341" s="397"/>
      <c r="BZ2341" s="449"/>
      <c r="CB2341" s="419"/>
      <c r="CC2341" s="419"/>
      <c r="CD2341" s="419"/>
      <c r="CF2341" s="419"/>
      <c r="CG2341" s="419"/>
      <c r="CH2341" s="419"/>
    </row>
    <row r="2342" spans="3:86" ht="21" thickBot="1">
      <c r="C2342" s="425"/>
      <c r="P2342" s="431"/>
      <c r="R2342" s="419"/>
      <c r="S2342" s="446"/>
      <c r="T2342" s="419"/>
      <c r="V2342" s="196"/>
      <c r="W2342" s="419"/>
      <c r="X2342" s="419"/>
      <c r="Z2342" s="419"/>
      <c r="AA2342" s="419"/>
      <c r="AB2342" s="419"/>
      <c r="AD2342" s="419"/>
      <c r="AE2342" s="419"/>
      <c r="AF2342" s="419"/>
      <c r="AH2342" s="419"/>
      <c r="AI2342" s="419"/>
      <c r="AJ2342" s="419"/>
      <c r="AL2342" s="419"/>
      <c r="AM2342" s="419"/>
      <c r="AN2342" s="403"/>
      <c r="AO2342" s="419"/>
      <c r="AP2342" s="419"/>
      <c r="AQ2342" s="419"/>
      <c r="AR2342" s="419"/>
      <c r="AS2342" s="419"/>
      <c r="AT2342" s="419"/>
      <c r="AU2342" s="419"/>
      <c r="AV2342" s="419"/>
      <c r="AX2342" s="419"/>
      <c r="AY2342" s="419"/>
      <c r="AZ2342" s="419"/>
      <c r="BB2342" s="419"/>
      <c r="BC2342" s="419"/>
      <c r="BD2342" s="419"/>
      <c r="BF2342" s="419"/>
      <c r="BG2342" s="419"/>
      <c r="BH2342" s="419"/>
      <c r="BJ2342" s="419"/>
      <c r="BK2342" s="419"/>
      <c r="BL2342" s="419"/>
      <c r="BN2342" s="419"/>
      <c r="BO2342" s="419"/>
      <c r="BP2342" s="419"/>
      <c r="BR2342" s="419"/>
      <c r="BS2342" s="419"/>
      <c r="BT2342" s="419"/>
      <c r="BV2342" s="419"/>
      <c r="BW2342" s="419"/>
      <c r="BX2342" s="397"/>
      <c r="BZ2342" s="449"/>
      <c r="CB2342" s="419"/>
      <c r="CC2342" s="419"/>
      <c r="CD2342" s="419"/>
      <c r="CF2342" s="419"/>
      <c r="CG2342" s="419"/>
      <c r="CH2342" s="419"/>
    </row>
    <row r="2343" spans="3:86" ht="21" thickBot="1">
      <c r="C2343" s="425"/>
      <c r="P2343" s="431"/>
      <c r="R2343" s="419"/>
      <c r="S2343" s="446"/>
      <c r="T2343" s="419"/>
      <c r="V2343" s="196"/>
      <c r="W2343" s="419"/>
      <c r="X2343" s="419"/>
      <c r="Z2343" s="419"/>
      <c r="AA2343" s="419"/>
      <c r="AB2343" s="419"/>
      <c r="AD2343" s="419"/>
      <c r="AE2343" s="419"/>
      <c r="AF2343" s="419"/>
      <c r="AH2343" s="419"/>
      <c r="AI2343" s="419"/>
      <c r="AJ2343" s="419"/>
      <c r="AL2343" s="419"/>
      <c r="AM2343" s="419"/>
      <c r="AN2343" s="403"/>
      <c r="AO2343" s="419"/>
      <c r="AP2343" s="419"/>
      <c r="AQ2343" s="419"/>
      <c r="AR2343" s="419"/>
      <c r="AS2343" s="419"/>
      <c r="AT2343" s="419"/>
      <c r="AU2343" s="419"/>
      <c r="AV2343" s="419"/>
      <c r="AX2343" s="419"/>
      <c r="AY2343" s="419"/>
      <c r="AZ2343" s="419"/>
      <c r="BB2343" s="419"/>
      <c r="BC2343" s="419"/>
      <c r="BD2343" s="419"/>
      <c r="BF2343" s="419"/>
      <c r="BG2343" s="419"/>
      <c r="BH2343" s="419"/>
      <c r="BJ2343" s="419"/>
      <c r="BK2343" s="419"/>
      <c r="BL2343" s="419"/>
      <c r="BN2343" s="419"/>
      <c r="BO2343" s="419"/>
      <c r="BP2343" s="419"/>
      <c r="BR2343" s="419"/>
      <c r="BS2343" s="419"/>
      <c r="BT2343" s="419"/>
      <c r="BV2343" s="419"/>
      <c r="BW2343" s="419"/>
      <c r="BX2343" s="397"/>
      <c r="BZ2343" s="449"/>
      <c r="CB2343" s="419"/>
      <c r="CC2343" s="419"/>
      <c r="CD2343" s="419"/>
      <c r="CF2343" s="419"/>
      <c r="CG2343" s="419"/>
      <c r="CH2343" s="419"/>
    </row>
    <row r="2344" spans="3:86" ht="21" thickBot="1">
      <c r="C2344" s="425"/>
      <c r="P2344" s="431"/>
      <c r="R2344" s="419"/>
      <c r="S2344" s="446"/>
      <c r="T2344" s="419"/>
      <c r="V2344" s="196"/>
      <c r="W2344" s="419"/>
      <c r="X2344" s="419"/>
      <c r="Z2344" s="419"/>
      <c r="AA2344" s="419"/>
      <c r="AB2344" s="419"/>
      <c r="AD2344" s="419"/>
      <c r="AE2344" s="419"/>
      <c r="AF2344" s="419"/>
      <c r="AH2344" s="419"/>
      <c r="AI2344" s="419"/>
      <c r="AJ2344" s="419"/>
      <c r="AL2344" s="419"/>
      <c r="AM2344" s="419"/>
      <c r="AN2344" s="403"/>
      <c r="AO2344" s="419"/>
      <c r="AP2344" s="419"/>
      <c r="AQ2344" s="419"/>
      <c r="AR2344" s="419"/>
      <c r="AS2344" s="419"/>
      <c r="AT2344" s="419"/>
      <c r="AU2344" s="419"/>
      <c r="AV2344" s="419"/>
      <c r="AX2344" s="419"/>
      <c r="AY2344" s="419"/>
      <c r="AZ2344" s="419"/>
      <c r="BB2344" s="419"/>
      <c r="BC2344" s="419"/>
      <c r="BD2344" s="419"/>
      <c r="BF2344" s="419"/>
      <c r="BG2344" s="419"/>
      <c r="BH2344" s="419"/>
      <c r="BJ2344" s="419"/>
      <c r="BK2344" s="419"/>
      <c r="BL2344" s="419"/>
      <c r="BN2344" s="419"/>
      <c r="BO2344" s="419"/>
      <c r="BP2344" s="419"/>
      <c r="BR2344" s="419"/>
      <c r="BS2344" s="419"/>
      <c r="BT2344" s="419"/>
      <c r="BV2344" s="419"/>
      <c r="BW2344" s="419"/>
      <c r="BX2344" s="397"/>
      <c r="BZ2344" s="449"/>
      <c r="CB2344" s="419"/>
      <c r="CC2344" s="419"/>
      <c r="CD2344" s="419"/>
      <c r="CF2344" s="419"/>
      <c r="CG2344" s="419"/>
      <c r="CH2344" s="419"/>
    </row>
    <row r="2345" spans="3:86" ht="21" thickBot="1">
      <c r="C2345" s="425"/>
      <c r="P2345" s="431"/>
      <c r="R2345" s="419"/>
      <c r="S2345" s="446"/>
      <c r="T2345" s="419"/>
      <c r="V2345" s="196"/>
      <c r="W2345" s="419"/>
      <c r="X2345" s="419"/>
      <c r="Z2345" s="419"/>
      <c r="AA2345" s="419"/>
      <c r="AB2345" s="419"/>
      <c r="AD2345" s="419"/>
      <c r="AE2345" s="419"/>
      <c r="AF2345" s="419"/>
      <c r="AH2345" s="419"/>
      <c r="AI2345" s="419"/>
      <c r="AJ2345" s="419"/>
      <c r="AL2345" s="419"/>
      <c r="AM2345" s="419"/>
      <c r="AN2345" s="403"/>
      <c r="AO2345" s="419"/>
      <c r="AP2345" s="419"/>
      <c r="AQ2345" s="419"/>
      <c r="AR2345" s="419"/>
      <c r="AS2345" s="419"/>
      <c r="AT2345" s="419"/>
      <c r="AU2345" s="419"/>
      <c r="AV2345" s="419"/>
      <c r="AX2345" s="419"/>
      <c r="AY2345" s="419"/>
      <c r="AZ2345" s="419"/>
      <c r="BB2345" s="419"/>
      <c r="BC2345" s="419"/>
      <c r="BD2345" s="419"/>
      <c r="BF2345" s="419"/>
      <c r="BG2345" s="419"/>
      <c r="BH2345" s="419"/>
      <c r="BJ2345" s="419"/>
      <c r="BK2345" s="419"/>
      <c r="BL2345" s="419"/>
      <c r="BN2345" s="419"/>
      <c r="BO2345" s="419"/>
      <c r="BP2345" s="419"/>
      <c r="BR2345" s="419"/>
      <c r="BS2345" s="419"/>
      <c r="BT2345" s="419"/>
      <c r="BV2345" s="419"/>
      <c r="BW2345" s="419"/>
      <c r="BX2345" s="397"/>
      <c r="BZ2345" s="449"/>
      <c r="CB2345" s="419"/>
      <c r="CC2345" s="419"/>
      <c r="CD2345" s="419"/>
      <c r="CF2345" s="419"/>
      <c r="CG2345" s="419"/>
      <c r="CH2345" s="419"/>
    </row>
    <row r="2346" spans="3:86" ht="21" thickBot="1">
      <c r="C2346" s="425"/>
      <c r="P2346" s="431"/>
      <c r="R2346" s="419"/>
      <c r="S2346" s="446"/>
      <c r="T2346" s="419"/>
      <c r="V2346" s="196"/>
      <c r="W2346" s="419"/>
      <c r="X2346" s="419"/>
      <c r="Z2346" s="419"/>
      <c r="AA2346" s="419"/>
      <c r="AB2346" s="419"/>
      <c r="AD2346" s="419"/>
      <c r="AE2346" s="419"/>
      <c r="AF2346" s="419"/>
      <c r="AH2346" s="419"/>
      <c r="AI2346" s="419"/>
      <c r="AJ2346" s="419"/>
      <c r="AL2346" s="419"/>
      <c r="AM2346" s="419"/>
      <c r="AN2346" s="403"/>
      <c r="AO2346" s="419"/>
      <c r="AP2346" s="419"/>
      <c r="AQ2346" s="419"/>
      <c r="AR2346" s="419"/>
      <c r="AS2346" s="419"/>
      <c r="AT2346" s="419"/>
      <c r="AU2346" s="419"/>
      <c r="AV2346" s="419"/>
      <c r="AX2346" s="419"/>
      <c r="AY2346" s="419"/>
      <c r="AZ2346" s="419"/>
      <c r="BB2346" s="419"/>
      <c r="BC2346" s="419"/>
      <c r="BD2346" s="419"/>
      <c r="BF2346" s="419"/>
      <c r="BG2346" s="419"/>
      <c r="BH2346" s="419"/>
      <c r="BJ2346" s="419"/>
      <c r="BK2346" s="419"/>
      <c r="BL2346" s="419"/>
      <c r="BN2346" s="419"/>
      <c r="BO2346" s="419"/>
      <c r="BP2346" s="419"/>
      <c r="BR2346" s="419"/>
      <c r="BS2346" s="419"/>
      <c r="BT2346" s="419"/>
      <c r="BV2346" s="419"/>
      <c r="BW2346" s="419"/>
      <c r="BX2346" s="397"/>
      <c r="BZ2346" s="449"/>
      <c r="CB2346" s="419"/>
      <c r="CC2346" s="419"/>
      <c r="CD2346" s="419"/>
      <c r="CF2346" s="419"/>
      <c r="CG2346" s="419"/>
      <c r="CH2346" s="419"/>
    </row>
    <row r="2347" spans="3:86" ht="21" thickBot="1">
      <c r="C2347" s="425"/>
      <c r="P2347" s="431"/>
      <c r="R2347" s="419"/>
      <c r="S2347" s="446"/>
      <c r="T2347" s="419"/>
      <c r="V2347" s="196"/>
      <c r="W2347" s="419"/>
      <c r="X2347" s="419"/>
      <c r="Z2347" s="419"/>
      <c r="AA2347" s="419"/>
      <c r="AB2347" s="419"/>
      <c r="AD2347" s="419"/>
      <c r="AE2347" s="419"/>
      <c r="AF2347" s="419"/>
      <c r="AH2347" s="419"/>
      <c r="AI2347" s="419"/>
      <c r="AJ2347" s="419"/>
      <c r="AL2347" s="419"/>
      <c r="AM2347" s="419"/>
      <c r="AN2347" s="403"/>
      <c r="AO2347" s="419"/>
      <c r="AP2347" s="419"/>
      <c r="AQ2347" s="419"/>
      <c r="AR2347" s="419"/>
      <c r="AS2347" s="419"/>
      <c r="AT2347" s="419"/>
      <c r="AU2347" s="419"/>
      <c r="AV2347" s="419"/>
      <c r="AX2347" s="419"/>
      <c r="AY2347" s="419"/>
      <c r="AZ2347" s="419"/>
      <c r="BB2347" s="419"/>
      <c r="BC2347" s="419"/>
      <c r="BD2347" s="419"/>
      <c r="BF2347" s="419"/>
      <c r="BG2347" s="419"/>
      <c r="BH2347" s="419"/>
      <c r="BJ2347" s="419"/>
      <c r="BK2347" s="419"/>
      <c r="BL2347" s="419"/>
      <c r="BN2347" s="419"/>
      <c r="BO2347" s="419"/>
      <c r="BP2347" s="419"/>
      <c r="BR2347" s="419"/>
      <c r="BS2347" s="419"/>
      <c r="BT2347" s="419"/>
      <c r="BV2347" s="419"/>
      <c r="BW2347" s="419"/>
      <c r="BX2347" s="397"/>
      <c r="BZ2347" s="449"/>
      <c r="CB2347" s="419"/>
      <c r="CC2347" s="419"/>
      <c r="CD2347" s="419"/>
      <c r="CF2347" s="419"/>
      <c r="CG2347" s="419"/>
      <c r="CH2347" s="419"/>
    </row>
    <row r="2348" spans="3:86" ht="21" thickBot="1">
      <c r="C2348" s="425"/>
      <c r="P2348" s="431"/>
      <c r="R2348" s="419"/>
      <c r="S2348" s="446"/>
      <c r="T2348" s="419"/>
      <c r="V2348" s="196"/>
      <c r="W2348" s="419"/>
      <c r="X2348" s="419"/>
      <c r="Z2348" s="419"/>
      <c r="AA2348" s="419"/>
      <c r="AB2348" s="419"/>
      <c r="AD2348" s="419"/>
      <c r="AE2348" s="419"/>
      <c r="AF2348" s="419"/>
      <c r="AH2348" s="419"/>
      <c r="AI2348" s="419"/>
      <c r="AJ2348" s="419"/>
      <c r="AL2348" s="419"/>
      <c r="AM2348" s="419"/>
      <c r="AN2348" s="403"/>
      <c r="AO2348" s="419"/>
      <c r="AP2348" s="419"/>
      <c r="AQ2348" s="419"/>
      <c r="AR2348" s="419"/>
      <c r="AS2348" s="419"/>
      <c r="AT2348" s="419"/>
      <c r="AU2348" s="419"/>
      <c r="AV2348" s="419"/>
      <c r="AX2348" s="419"/>
      <c r="AY2348" s="419"/>
      <c r="AZ2348" s="419"/>
      <c r="BB2348" s="419"/>
      <c r="BC2348" s="419"/>
      <c r="BD2348" s="419"/>
      <c r="BF2348" s="419"/>
      <c r="BG2348" s="419"/>
      <c r="BH2348" s="419"/>
      <c r="BJ2348" s="419"/>
      <c r="BK2348" s="419"/>
      <c r="BL2348" s="419"/>
      <c r="BN2348" s="419"/>
      <c r="BO2348" s="419"/>
      <c r="BP2348" s="419"/>
      <c r="BR2348" s="419"/>
      <c r="BS2348" s="419"/>
      <c r="BT2348" s="419"/>
      <c r="BV2348" s="419"/>
      <c r="BW2348" s="419"/>
      <c r="BX2348" s="397"/>
      <c r="BZ2348" s="449"/>
      <c r="CB2348" s="419"/>
      <c r="CC2348" s="419"/>
      <c r="CD2348" s="419"/>
      <c r="CF2348" s="419"/>
      <c r="CG2348" s="419"/>
      <c r="CH2348" s="419"/>
    </row>
    <row r="2349" spans="3:86" ht="21" thickBot="1">
      <c r="C2349" s="425"/>
      <c r="P2349" s="431"/>
      <c r="R2349" s="419"/>
      <c r="S2349" s="446"/>
      <c r="T2349" s="419"/>
      <c r="V2349" s="196"/>
      <c r="W2349" s="419"/>
      <c r="X2349" s="419"/>
      <c r="Z2349" s="419"/>
      <c r="AA2349" s="419"/>
      <c r="AB2349" s="419"/>
      <c r="AD2349" s="419"/>
      <c r="AE2349" s="419"/>
      <c r="AF2349" s="419"/>
      <c r="AH2349" s="419"/>
      <c r="AI2349" s="419"/>
      <c r="AJ2349" s="419"/>
      <c r="AL2349" s="419"/>
      <c r="AM2349" s="419"/>
      <c r="AN2349" s="403"/>
      <c r="AO2349" s="419"/>
      <c r="AP2349" s="419"/>
      <c r="AQ2349" s="419"/>
      <c r="AR2349" s="419"/>
      <c r="AS2349" s="419"/>
      <c r="AT2349" s="419"/>
      <c r="AU2349" s="419"/>
      <c r="AV2349" s="419"/>
      <c r="AX2349" s="419"/>
      <c r="AY2349" s="419"/>
      <c r="AZ2349" s="419"/>
      <c r="BB2349" s="419"/>
      <c r="BC2349" s="419"/>
      <c r="BD2349" s="419"/>
      <c r="BF2349" s="419"/>
      <c r="BG2349" s="419"/>
      <c r="BH2349" s="419"/>
      <c r="BJ2349" s="419"/>
      <c r="BK2349" s="419"/>
      <c r="BL2349" s="419"/>
      <c r="BN2349" s="419"/>
      <c r="BO2349" s="419"/>
      <c r="BP2349" s="419"/>
      <c r="BR2349" s="419"/>
      <c r="BS2349" s="419"/>
      <c r="BT2349" s="419"/>
      <c r="BV2349" s="419"/>
      <c r="BW2349" s="419"/>
      <c r="BX2349" s="397"/>
      <c r="BZ2349" s="449"/>
      <c r="CB2349" s="419"/>
      <c r="CC2349" s="419"/>
      <c r="CD2349" s="419"/>
      <c r="CF2349" s="419"/>
      <c r="CG2349" s="419"/>
      <c r="CH2349" s="419"/>
    </row>
    <row r="2350" spans="3:86" ht="21" thickBot="1">
      <c r="C2350" s="425"/>
      <c r="P2350" s="431"/>
      <c r="R2350" s="419"/>
      <c r="S2350" s="446"/>
      <c r="T2350" s="419"/>
      <c r="V2350" s="196"/>
      <c r="W2350" s="419"/>
      <c r="X2350" s="419"/>
      <c r="Z2350" s="419"/>
      <c r="AA2350" s="419"/>
      <c r="AB2350" s="419"/>
      <c r="AD2350" s="419"/>
      <c r="AE2350" s="419"/>
      <c r="AF2350" s="419"/>
      <c r="AH2350" s="419"/>
      <c r="AI2350" s="419"/>
      <c r="AJ2350" s="419"/>
      <c r="AL2350" s="419"/>
      <c r="AM2350" s="419"/>
      <c r="AN2350" s="403"/>
      <c r="AO2350" s="419"/>
      <c r="AP2350" s="419"/>
      <c r="AQ2350" s="419"/>
      <c r="AR2350" s="419"/>
      <c r="AS2350" s="419"/>
      <c r="AT2350" s="419"/>
      <c r="AU2350" s="419"/>
      <c r="AV2350" s="419"/>
      <c r="AX2350" s="419"/>
      <c r="AY2350" s="419"/>
      <c r="AZ2350" s="419"/>
      <c r="BB2350" s="419"/>
      <c r="BC2350" s="419"/>
      <c r="BD2350" s="419"/>
      <c r="BF2350" s="419"/>
      <c r="BG2350" s="419"/>
      <c r="BH2350" s="419"/>
      <c r="BJ2350" s="419"/>
      <c r="BK2350" s="419"/>
      <c r="BL2350" s="419"/>
      <c r="BN2350" s="419"/>
      <c r="BO2350" s="419"/>
      <c r="BP2350" s="419"/>
      <c r="BR2350" s="419"/>
      <c r="BS2350" s="419"/>
      <c r="BT2350" s="419"/>
      <c r="BV2350" s="419"/>
      <c r="BW2350" s="419"/>
      <c r="BX2350" s="397"/>
      <c r="BZ2350" s="449"/>
      <c r="CB2350" s="419"/>
      <c r="CC2350" s="419"/>
      <c r="CD2350" s="419"/>
      <c r="CF2350" s="419"/>
      <c r="CG2350" s="419"/>
      <c r="CH2350" s="419"/>
    </row>
    <row r="2351" spans="3:86" ht="21" thickBot="1">
      <c r="C2351" s="425"/>
      <c r="P2351" s="431"/>
      <c r="R2351" s="419"/>
      <c r="S2351" s="446"/>
      <c r="T2351" s="419"/>
      <c r="V2351" s="196"/>
      <c r="W2351" s="419"/>
      <c r="X2351" s="419"/>
      <c r="Z2351" s="419"/>
      <c r="AA2351" s="419"/>
      <c r="AB2351" s="419"/>
      <c r="AD2351" s="419"/>
      <c r="AE2351" s="419"/>
      <c r="AF2351" s="419"/>
      <c r="AH2351" s="419"/>
      <c r="AI2351" s="419"/>
      <c r="AJ2351" s="419"/>
      <c r="AL2351" s="419"/>
      <c r="AM2351" s="419"/>
      <c r="AN2351" s="403"/>
      <c r="AO2351" s="419"/>
      <c r="AP2351" s="419"/>
      <c r="AQ2351" s="419"/>
      <c r="AR2351" s="419"/>
      <c r="AS2351" s="419"/>
      <c r="AT2351" s="419"/>
      <c r="AU2351" s="419"/>
      <c r="AV2351" s="419"/>
      <c r="AX2351" s="419"/>
      <c r="AY2351" s="419"/>
      <c r="AZ2351" s="419"/>
      <c r="BB2351" s="419"/>
      <c r="BC2351" s="419"/>
      <c r="BD2351" s="419"/>
      <c r="BF2351" s="419"/>
      <c r="BG2351" s="419"/>
      <c r="BH2351" s="419"/>
      <c r="BJ2351" s="419"/>
      <c r="BK2351" s="419"/>
      <c r="BL2351" s="419"/>
      <c r="BN2351" s="419"/>
      <c r="BO2351" s="419"/>
      <c r="BP2351" s="419"/>
      <c r="BR2351" s="419"/>
      <c r="BS2351" s="419"/>
      <c r="BT2351" s="419"/>
      <c r="BV2351" s="419"/>
      <c r="BW2351" s="419"/>
      <c r="BX2351" s="397"/>
      <c r="BZ2351" s="449"/>
      <c r="CB2351" s="419"/>
      <c r="CC2351" s="419"/>
      <c r="CD2351" s="419"/>
      <c r="CF2351" s="419"/>
      <c r="CG2351" s="419"/>
      <c r="CH2351" s="419"/>
    </row>
    <row r="2352" spans="3:86" ht="21" thickBot="1">
      <c r="C2352" s="425"/>
      <c r="P2352" s="431"/>
      <c r="R2352" s="419"/>
      <c r="S2352" s="446"/>
      <c r="T2352" s="419"/>
      <c r="V2352" s="196"/>
      <c r="W2352" s="419"/>
      <c r="X2352" s="419"/>
      <c r="Z2352" s="419"/>
      <c r="AA2352" s="419"/>
      <c r="AB2352" s="419"/>
      <c r="AD2352" s="419"/>
      <c r="AE2352" s="419"/>
      <c r="AF2352" s="419"/>
      <c r="AH2352" s="419"/>
      <c r="AI2352" s="419"/>
      <c r="AJ2352" s="419"/>
      <c r="AL2352" s="419"/>
      <c r="AM2352" s="419"/>
      <c r="AN2352" s="403"/>
      <c r="AO2352" s="419"/>
      <c r="AP2352" s="419"/>
      <c r="AQ2352" s="419"/>
      <c r="AR2352" s="419"/>
      <c r="AS2352" s="419"/>
      <c r="AT2352" s="419"/>
      <c r="AU2352" s="419"/>
      <c r="AV2352" s="419"/>
      <c r="AX2352" s="419"/>
      <c r="AY2352" s="419"/>
      <c r="AZ2352" s="419"/>
      <c r="BB2352" s="419"/>
      <c r="BC2352" s="419"/>
      <c r="BD2352" s="419"/>
      <c r="BF2352" s="419"/>
      <c r="BG2352" s="419"/>
      <c r="BH2352" s="419"/>
      <c r="BJ2352" s="419"/>
      <c r="BK2352" s="419"/>
      <c r="BL2352" s="419"/>
      <c r="BN2352" s="419"/>
      <c r="BO2352" s="419"/>
      <c r="BP2352" s="419"/>
      <c r="BR2352" s="419"/>
      <c r="BS2352" s="419"/>
      <c r="BT2352" s="419"/>
      <c r="BV2352" s="419"/>
      <c r="BW2352" s="419"/>
      <c r="BX2352" s="397"/>
      <c r="BZ2352" s="449"/>
      <c r="CB2352" s="419"/>
      <c r="CC2352" s="419"/>
      <c r="CD2352" s="419"/>
      <c r="CF2352" s="419"/>
      <c r="CG2352" s="419"/>
      <c r="CH2352" s="419"/>
    </row>
    <row r="2353" spans="3:86" ht="21" thickBot="1">
      <c r="C2353" s="425"/>
      <c r="P2353" s="431"/>
      <c r="R2353" s="419"/>
      <c r="S2353" s="446"/>
      <c r="T2353" s="419"/>
      <c r="V2353" s="196"/>
      <c r="W2353" s="419"/>
      <c r="X2353" s="419"/>
      <c r="Z2353" s="419"/>
      <c r="AA2353" s="419"/>
      <c r="AB2353" s="419"/>
      <c r="AD2353" s="419"/>
      <c r="AE2353" s="419"/>
      <c r="AF2353" s="419"/>
      <c r="AH2353" s="419"/>
      <c r="AI2353" s="419"/>
      <c r="AJ2353" s="419"/>
      <c r="AL2353" s="419"/>
      <c r="AM2353" s="419"/>
      <c r="AN2353" s="403"/>
      <c r="AO2353" s="419"/>
      <c r="AP2353" s="419"/>
      <c r="AQ2353" s="419"/>
      <c r="AR2353" s="419"/>
      <c r="AS2353" s="419"/>
      <c r="AT2353" s="419"/>
      <c r="AU2353" s="419"/>
      <c r="AV2353" s="419"/>
      <c r="AX2353" s="419"/>
      <c r="AY2353" s="419"/>
      <c r="AZ2353" s="419"/>
      <c r="BB2353" s="419"/>
      <c r="BC2353" s="419"/>
      <c r="BD2353" s="419"/>
      <c r="BF2353" s="419"/>
      <c r="BG2353" s="419"/>
      <c r="BH2353" s="419"/>
      <c r="BJ2353" s="419"/>
      <c r="BK2353" s="419"/>
      <c r="BL2353" s="419"/>
      <c r="BN2353" s="419"/>
      <c r="BO2353" s="419"/>
      <c r="BP2353" s="419"/>
      <c r="BR2353" s="419"/>
      <c r="BS2353" s="419"/>
      <c r="BT2353" s="419"/>
      <c r="BV2353" s="419"/>
      <c r="BW2353" s="419"/>
      <c r="BX2353" s="397"/>
      <c r="BZ2353" s="449"/>
      <c r="CB2353" s="419"/>
      <c r="CC2353" s="419"/>
      <c r="CD2353" s="419"/>
      <c r="CF2353" s="419"/>
      <c r="CG2353" s="419"/>
      <c r="CH2353" s="419"/>
    </row>
    <row r="2354" spans="3:86" ht="21" thickBot="1">
      <c r="C2354" s="425"/>
      <c r="P2354" s="431"/>
      <c r="R2354" s="419"/>
      <c r="S2354" s="446"/>
      <c r="T2354" s="419"/>
      <c r="V2354" s="196"/>
      <c r="W2354" s="419"/>
      <c r="X2354" s="419"/>
      <c r="Z2354" s="419"/>
      <c r="AA2354" s="419"/>
      <c r="AB2354" s="419"/>
      <c r="AD2354" s="419"/>
      <c r="AE2354" s="419"/>
      <c r="AF2354" s="419"/>
      <c r="AH2354" s="419"/>
      <c r="AI2354" s="419"/>
      <c r="AJ2354" s="419"/>
      <c r="AL2354" s="419"/>
      <c r="AM2354" s="419"/>
      <c r="AN2354" s="403"/>
      <c r="AO2354" s="419"/>
      <c r="AP2354" s="419"/>
      <c r="AQ2354" s="419"/>
      <c r="AR2354" s="419"/>
      <c r="AS2354" s="419"/>
      <c r="AT2354" s="419"/>
      <c r="AU2354" s="419"/>
      <c r="AV2354" s="419"/>
      <c r="AX2354" s="419"/>
      <c r="AY2354" s="419"/>
      <c r="AZ2354" s="419"/>
      <c r="BB2354" s="419"/>
      <c r="BC2354" s="419"/>
      <c r="BD2354" s="419"/>
      <c r="BF2354" s="419"/>
      <c r="BG2354" s="419"/>
      <c r="BH2354" s="419"/>
      <c r="BJ2354" s="419"/>
      <c r="BK2354" s="419"/>
      <c r="BL2354" s="419"/>
      <c r="BN2354" s="419"/>
      <c r="BO2354" s="419"/>
      <c r="BP2354" s="419"/>
      <c r="BR2354" s="419"/>
      <c r="BS2354" s="419"/>
      <c r="BT2354" s="419"/>
      <c r="BV2354" s="419"/>
      <c r="BW2354" s="419"/>
      <c r="BX2354" s="397"/>
      <c r="BZ2354" s="449"/>
      <c r="CB2354" s="419"/>
      <c r="CC2354" s="419"/>
      <c r="CD2354" s="419"/>
      <c r="CF2354" s="419"/>
      <c r="CG2354" s="419"/>
      <c r="CH2354" s="419"/>
    </row>
    <row r="2355" spans="3:86" ht="21" thickBot="1">
      <c r="C2355" s="425"/>
      <c r="P2355" s="431"/>
      <c r="R2355" s="419"/>
      <c r="S2355" s="446"/>
      <c r="T2355" s="419"/>
      <c r="V2355" s="196"/>
      <c r="W2355" s="419"/>
      <c r="X2355" s="419"/>
      <c r="Z2355" s="419"/>
      <c r="AA2355" s="419"/>
      <c r="AB2355" s="419"/>
      <c r="AD2355" s="419"/>
      <c r="AE2355" s="419"/>
      <c r="AF2355" s="419"/>
      <c r="AH2355" s="419"/>
      <c r="AI2355" s="419"/>
      <c r="AJ2355" s="419"/>
      <c r="AL2355" s="419"/>
      <c r="AM2355" s="419"/>
      <c r="AN2355" s="403"/>
      <c r="AO2355" s="419"/>
      <c r="AP2355" s="419"/>
      <c r="AQ2355" s="419"/>
      <c r="AR2355" s="419"/>
      <c r="AS2355" s="419"/>
      <c r="AT2355" s="419"/>
      <c r="AU2355" s="419"/>
      <c r="AV2355" s="419"/>
      <c r="AX2355" s="419"/>
      <c r="AY2355" s="419"/>
      <c r="AZ2355" s="419"/>
      <c r="BB2355" s="419"/>
      <c r="BC2355" s="419"/>
      <c r="BD2355" s="419"/>
      <c r="BF2355" s="419"/>
      <c r="BG2355" s="419"/>
      <c r="BH2355" s="419"/>
      <c r="BJ2355" s="419"/>
      <c r="BK2355" s="419"/>
      <c r="BL2355" s="419"/>
      <c r="BN2355" s="419"/>
      <c r="BO2355" s="419"/>
      <c r="BP2355" s="419"/>
      <c r="BR2355" s="419"/>
      <c r="BS2355" s="419"/>
      <c r="BT2355" s="419"/>
      <c r="BV2355" s="419"/>
      <c r="BW2355" s="419"/>
      <c r="BX2355" s="397"/>
      <c r="BZ2355" s="449"/>
      <c r="CB2355" s="419"/>
      <c r="CC2355" s="419"/>
      <c r="CD2355" s="419"/>
      <c r="CF2355" s="419"/>
      <c r="CG2355" s="419"/>
      <c r="CH2355" s="419"/>
    </row>
    <row r="2356" spans="3:86" ht="21" thickBot="1">
      <c r="C2356" s="425"/>
      <c r="P2356" s="431"/>
      <c r="R2356" s="419"/>
      <c r="S2356" s="446"/>
      <c r="T2356" s="419"/>
      <c r="V2356" s="196"/>
      <c r="W2356" s="419"/>
      <c r="X2356" s="419"/>
      <c r="Z2356" s="419"/>
      <c r="AA2356" s="419"/>
      <c r="AB2356" s="419"/>
      <c r="AD2356" s="419"/>
      <c r="AE2356" s="419"/>
      <c r="AF2356" s="419"/>
      <c r="AH2356" s="419"/>
      <c r="AI2356" s="419"/>
      <c r="AJ2356" s="419"/>
      <c r="AL2356" s="419"/>
      <c r="AM2356" s="419"/>
      <c r="AN2356" s="403"/>
      <c r="AO2356" s="419"/>
      <c r="AP2356" s="419"/>
      <c r="AQ2356" s="419"/>
      <c r="AR2356" s="419"/>
      <c r="AS2356" s="419"/>
      <c r="AT2356" s="419"/>
      <c r="AU2356" s="419"/>
      <c r="AV2356" s="419"/>
      <c r="AX2356" s="419"/>
      <c r="AY2356" s="419"/>
      <c r="AZ2356" s="419"/>
      <c r="BB2356" s="419"/>
      <c r="BC2356" s="419"/>
      <c r="BD2356" s="419"/>
      <c r="BF2356" s="419"/>
      <c r="BG2356" s="419"/>
      <c r="BH2356" s="419"/>
      <c r="BJ2356" s="419"/>
      <c r="BK2356" s="419"/>
      <c r="BL2356" s="419"/>
      <c r="BN2356" s="419"/>
      <c r="BO2356" s="419"/>
      <c r="BP2356" s="419"/>
      <c r="BR2356" s="419"/>
      <c r="BS2356" s="419"/>
      <c r="BT2356" s="419"/>
      <c r="BV2356" s="419"/>
      <c r="BW2356" s="419"/>
      <c r="BX2356" s="397"/>
      <c r="BZ2356" s="449"/>
      <c r="CB2356" s="419"/>
      <c r="CC2356" s="419"/>
      <c r="CD2356" s="419"/>
      <c r="CF2356" s="419"/>
      <c r="CG2356" s="419"/>
      <c r="CH2356" s="419"/>
    </row>
    <row r="2357" spans="3:86" ht="21" thickBot="1">
      <c r="C2357" s="425"/>
      <c r="P2357" s="431"/>
      <c r="R2357" s="419"/>
      <c r="S2357" s="446"/>
      <c r="T2357" s="419"/>
      <c r="V2357" s="196"/>
      <c r="W2357" s="419"/>
      <c r="X2357" s="419"/>
      <c r="Z2357" s="419"/>
      <c r="AA2357" s="419"/>
      <c r="AB2357" s="419"/>
      <c r="AD2357" s="419"/>
      <c r="AE2357" s="419"/>
      <c r="AF2357" s="419"/>
      <c r="AH2357" s="419"/>
      <c r="AI2357" s="419"/>
      <c r="AJ2357" s="419"/>
      <c r="AL2357" s="419"/>
      <c r="AM2357" s="419"/>
      <c r="AN2357" s="403"/>
      <c r="AO2357" s="419"/>
      <c r="AP2357" s="419"/>
      <c r="AQ2357" s="419"/>
      <c r="AR2357" s="419"/>
      <c r="AS2357" s="419"/>
      <c r="AT2357" s="419"/>
      <c r="AU2357" s="419"/>
      <c r="AV2357" s="419"/>
      <c r="AX2357" s="419"/>
      <c r="AY2357" s="419"/>
      <c r="AZ2357" s="419"/>
      <c r="BB2357" s="419"/>
      <c r="BC2357" s="419"/>
      <c r="BD2357" s="419"/>
      <c r="BF2357" s="419"/>
      <c r="BG2357" s="419"/>
      <c r="BH2357" s="419"/>
      <c r="BJ2357" s="419"/>
      <c r="BK2357" s="419"/>
      <c r="BL2357" s="419"/>
      <c r="BN2357" s="419"/>
      <c r="BO2357" s="419"/>
      <c r="BP2357" s="419"/>
      <c r="BR2357" s="419"/>
      <c r="BS2357" s="419"/>
      <c r="BT2357" s="419"/>
      <c r="BV2357" s="419"/>
      <c r="BW2357" s="419"/>
      <c r="BX2357" s="397"/>
      <c r="BZ2357" s="449"/>
      <c r="CB2357" s="419"/>
      <c r="CC2357" s="419"/>
      <c r="CD2357" s="419"/>
      <c r="CF2357" s="419"/>
      <c r="CG2357" s="419"/>
      <c r="CH2357" s="419"/>
    </row>
    <row r="2358" spans="3:86" ht="21" thickBot="1">
      <c r="C2358" s="425"/>
      <c r="P2358" s="431"/>
      <c r="R2358" s="419"/>
      <c r="S2358" s="446"/>
      <c r="T2358" s="419"/>
      <c r="V2358" s="196"/>
      <c r="W2358" s="419"/>
      <c r="X2358" s="419"/>
      <c r="Z2358" s="419"/>
      <c r="AA2358" s="419"/>
      <c r="AB2358" s="419"/>
      <c r="AD2358" s="419"/>
      <c r="AE2358" s="419"/>
      <c r="AF2358" s="419"/>
      <c r="AH2358" s="419"/>
      <c r="AI2358" s="419"/>
      <c r="AJ2358" s="419"/>
      <c r="AL2358" s="419"/>
      <c r="AM2358" s="419"/>
      <c r="AN2358" s="403"/>
      <c r="AO2358" s="419"/>
      <c r="AP2358" s="419"/>
      <c r="AQ2358" s="419"/>
      <c r="AR2358" s="419"/>
      <c r="AS2358" s="419"/>
      <c r="AT2358" s="419"/>
      <c r="AU2358" s="419"/>
      <c r="AV2358" s="419"/>
      <c r="AX2358" s="419"/>
      <c r="AY2358" s="419"/>
      <c r="AZ2358" s="419"/>
      <c r="BB2358" s="419"/>
      <c r="BC2358" s="419"/>
      <c r="BD2358" s="419"/>
      <c r="BF2358" s="419"/>
      <c r="BG2358" s="419"/>
      <c r="BH2358" s="419"/>
      <c r="BJ2358" s="419"/>
      <c r="BK2358" s="419"/>
      <c r="BL2358" s="419"/>
      <c r="BN2358" s="419"/>
      <c r="BO2358" s="419"/>
      <c r="BP2358" s="419"/>
      <c r="BR2358" s="419"/>
      <c r="BS2358" s="419"/>
      <c r="BT2358" s="419"/>
      <c r="BV2358" s="419"/>
      <c r="BW2358" s="419"/>
      <c r="BX2358" s="397"/>
      <c r="BZ2358" s="449"/>
      <c r="CB2358" s="419"/>
      <c r="CC2358" s="419"/>
      <c r="CD2358" s="419"/>
      <c r="CF2358" s="419"/>
      <c r="CG2358" s="419"/>
      <c r="CH2358" s="419"/>
    </row>
    <row r="2359" spans="3:86" ht="21" thickBot="1">
      <c r="C2359" s="425"/>
      <c r="P2359" s="431"/>
      <c r="R2359" s="419"/>
      <c r="S2359" s="446"/>
      <c r="T2359" s="419"/>
      <c r="V2359" s="196"/>
      <c r="W2359" s="419"/>
      <c r="X2359" s="419"/>
      <c r="Z2359" s="419"/>
      <c r="AA2359" s="419"/>
      <c r="AB2359" s="419"/>
      <c r="AD2359" s="419"/>
      <c r="AE2359" s="419"/>
      <c r="AF2359" s="419"/>
      <c r="AH2359" s="419"/>
      <c r="AI2359" s="419"/>
      <c r="AJ2359" s="419"/>
      <c r="AL2359" s="419"/>
      <c r="AM2359" s="419"/>
      <c r="AN2359" s="403"/>
      <c r="AO2359" s="419"/>
      <c r="AP2359" s="419"/>
      <c r="AQ2359" s="419"/>
      <c r="AR2359" s="419"/>
      <c r="AS2359" s="419"/>
      <c r="AT2359" s="419"/>
      <c r="AU2359" s="419"/>
      <c r="AV2359" s="419"/>
      <c r="AX2359" s="419"/>
      <c r="AY2359" s="419"/>
      <c r="AZ2359" s="419"/>
      <c r="BB2359" s="419"/>
      <c r="BC2359" s="419"/>
      <c r="BD2359" s="419"/>
      <c r="BF2359" s="419"/>
      <c r="BG2359" s="419"/>
      <c r="BH2359" s="419"/>
      <c r="BJ2359" s="419"/>
      <c r="BK2359" s="419"/>
      <c r="BL2359" s="419"/>
      <c r="BN2359" s="419"/>
      <c r="BO2359" s="419"/>
      <c r="BP2359" s="419"/>
      <c r="BR2359" s="419"/>
      <c r="BS2359" s="419"/>
      <c r="BT2359" s="419"/>
      <c r="BV2359" s="419"/>
      <c r="BW2359" s="419"/>
      <c r="BX2359" s="397"/>
      <c r="BZ2359" s="449"/>
      <c r="CB2359" s="419"/>
      <c r="CC2359" s="419"/>
      <c r="CD2359" s="419"/>
      <c r="CF2359" s="419"/>
      <c r="CG2359" s="419"/>
      <c r="CH2359" s="419"/>
    </row>
    <row r="2360" spans="3:86" ht="21" thickBot="1">
      <c r="C2360" s="425"/>
      <c r="P2360" s="431"/>
      <c r="R2360" s="419"/>
      <c r="S2360" s="446"/>
      <c r="T2360" s="419"/>
      <c r="V2360" s="196"/>
      <c r="W2360" s="419"/>
      <c r="X2360" s="419"/>
      <c r="Z2360" s="419"/>
      <c r="AA2360" s="419"/>
      <c r="AB2360" s="419"/>
      <c r="AD2360" s="419"/>
      <c r="AE2360" s="419"/>
      <c r="AF2360" s="419"/>
      <c r="AH2360" s="419"/>
      <c r="AI2360" s="419"/>
      <c r="AJ2360" s="419"/>
      <c r="AL2360" s="419"/>
      <c r="AM2360" s="419"/>
      <c r="AN2360" s="403"/>
      <c r="AO2360" s="419"/>
      <c r="AP2360" s="419"/>
      <c r="AQ2360" s="419"/>
      <c r="AR2360" s="419"/>
      <c r="AS2360" s="419"/>
      <c r="AT2360" s="419"/>
      <c r="AU2360" s="419"/>
      <c r="AV2360" s="419"/>
      <c r="AX2360" s="419"/>
      <c r="AY2360" s="419"/>
      <c r="AZ2360" s="419"/>
      <c r="BB2360" s="419"/>
      <c r="BC2360" s="419"/>
      <c r="BD2360" s="419"/>
      <c r="BF2360" s="419"/>
      <c r="BG2360" s="419"/>
      <c r="BH2360" s="419"/>
      <c r="BJ2360" s="419"/>
      <c r="BK2360" s="419"/>
      <c r="BL2360" s="419"/>
      <c r="BN2360" s="419"/>
      <c r="BO2360" s="419"/>
      <c r="BP2360" s="419"/>
      <c r="BR2360" s="419"/>
      <c r="BS2360" s="419"/>
      <c r="BT2360" s="419"/>
      <c r="BV2360" s="419"/>
      <c r="BW2360" s="419"/>
      <c r="BX2360" s="397"/>
      <c r="BZ2360" s="449"/>
      <c r="CB2360" s="419"/>
      <c r="CC2360" s="419"/>
      <c r="CD2360" s="419"/>
      <c r="CF2360" s="419"/>
      <c r="CG2360" s="419"/>
      <c r="CH2360" s="419"/>
    </row>
    <row r="2361" spans="3:86" ht="21" thickBot="1">
      <c r="C2361" s="425"/>
      <c r="P2361" s="431"/>
      <c r="R2361" s="419"/>
      <c r="S2361" s="446"/>
      <c r="T2361" s="419"/>
      <c r="V2361" s="196"/>
      <c r="W2361" s="419"/>
      <c r="X2361" s="419"/>
      <c r="Z2361" s="419"/>
      <c r="AA2361" s="419"/>
      <c r="AB2361" s="419"/>
      <c r="AD2361" s="419"/>
      <c r="AE2361" s="419"/>
      <c r="AF2361" s="419"/>
      <c r="AH2361" s="419"/>
      <c r="AI2361" s="419"/>
      <c r="AJ2361" s="419"/>
      <c r="AL2361" s="419"/>
      <c r="AM2361" s="419"/>
      <c r="AN2361" s="403"/>
      <c r="AO2361" s="419"/>
      <c r="AP2361" s="419"/>
      <c r="AQ2361" s="419"/>
      <c r="AR2361" s="419"/>
      <c r="AS2361" s="419"/>
      <c r="AT2361" s="419"/>
      <c r="AU2361" s="419"/>
      <c r="AV2361" s="419"/>
      <c r="AX2361" s="419"/>
      <c r="AY2361" s="419"/>
      <c r="AZ2361" s="419"/>
      <c r="BB2361" s="419"/>
      <c r="BC2361" s="419"/>
      <c r="BD2361" s="419"/>
      <c r="BF2361" s="419"/>
      <c r="BG2361" s="419"/>
      <c r="BH2361" s="419"/>
      <c r="BJ2361" s="419"/>
      <c r="BK2361" s="419"/>
      <c r="BL2361" s="419"/>
      <c r="BN2361" s="419"/>
      <c r="BO2361" s="419"/>
      <c r="BP2361" s="419"/>
      <c r="BR2361" s="419"/>
      <c r="BS2361" s="419"/>
      <c r="BT2361" s="419"/>
      <c r="BV2361" s="419"/>
      <c r="BW2361" s="419"/>
      <c r="BX2361" s="397"/>
      <c r="BZ2361" s="449"/>
      <c r="CB2361" s="419"/>
      <c r="CC2361" s="419"/>
      <c r="CD2361" s="419"/>
      <c r="CF2361" s="419"/>
      <c r="CG2361" s="419"/>
      <c r="CH2361" s="419"/>
    </row>
    <row r="2362" spans="3:86" ht="21" thickBot="1">
      <c r="C2362" s="425"/>
      <c r="P2362" s="431"/>
      <c r="R2362" s="419"/>
      <c r="S2362" s="446"/>
      <c r="T2362" s="419"/>
      <c r="V2362" s="196"/>
      <c r="W2362" s="419"/>
      <c r="X2362" s="419"/>
      <c r="Z2362" s="419"/>
      <c r="AA2362" s="419"/>
      <c r="AB2362" s="419"/>
      <c r="AD2362" s="419"/>
      <c r="AE2362" s="419"/>
      <c r="AF2362" s="419"/>
      <c r="AH2362" s="419"/>
      <c r="AI2362" s="419"/>
      <c r="AJ2362" s="419"/>
      <c r="AL2362" s="419"/>
      <c r="AM2362" s="419"/>
      <c r="AN2362" s="403"/>
      <c r="AO2362" s="419"/>
      <c r="AP2362" s="419"/>
      <c r="AQ2362" s="419"/>
      <c r="AR2362" s="419"/>
      <c r="AS2362" s="419"/>
      <c r="AT2362" s="419"/>
      <c r="AU2362" s="419"/>
      <c r="AV2362" s="419"/>
      <c r="AX2362" s="419"/>
      <c r="AY2362" s="419"/>
      <c r="AZ2362" s="419"/>
      <c r="BB2362" s="419"/>
      <c r="BC2362" s="419"/>
      <c r="BD2362" s="419"/>
      <c r="BF2362" s="419"/>
      <c r="BG2362" s="419"/>
      <c r="BH2362" s="419"/>
      <c r="BJ2362" s="419"/>
      <c r="BK2362" s="419"/>
      <c r="BL2362" s="419"/>
      <c r="BN2362" s="419"/>
      <c r="BO2362" s="419"/>
      <c r="BP2362" s="419"/>
      <c r="BR2362" s="419"/>
      <c r="BS2362" s="419"/>
      <c r="BT2362" s="419"/>
      <c r="BV2362" s="419"/>
      <c r="BW2362" s="419"/>
      <c r="BX2362" s="397"/>
      <c r="BZ2362" s="449"/>
      <c r="CB2362" s="419"/>
      <c r="CC2362" s="419"/>
      <c r="CD2362" s="419"/>
      <c r="CF2362" s="419"/>
      <c r="CG2362" s="419"/>
      <c r="CH2362" s="419"/>
    </row>
    <row r="2363" spans="3:86" ht="21" thickBot="1">
      <c r="C2363" s="425"/>
      <c r="P2363" s="431"/>
      <c r="R2363" s="419"/>
      <c r="S2363" s="446"/>
      <c r="T2363" s="419"/>
      <c r="V2363" s="196"/>
      <c r="W2363" s="419"/>
      <c r="X2363" s="419"/>
      <c r="Z2363" s="419"/>
      <c r="AA2363" s="419"/>
      <c r="AB2363" s="419"/>
      <c r="AD2363" s="419"/>
      <c r="AE2363" s="419"/>
      <c r="AF2363" s="419"/>
      <c r="AH2363" s="419"/>
      <c r="AI2363" s="419"/>
      <c r="AJ2363" s="419"/>
      <c r="AL2363" s="419"/>
      <c r="AM2363" s="419"/>
      <c r="AN2363" s="403"/>
      <c r="AO2363" s="419"/>
      <c r="AP2363" s="419"/>
      <c r="AQ2363" s="419"/>
      <c r="AR2363" s="419"/>
      <c r="AS2363" s="419"/>
      <c r="AT2363" s="419"/>
      <c r="AU2363" s="419"/>
      <c r="AV2363" s="419"/>
      <c r="AX2363" s="419"/>
      <c r="AY2363" s="419"/>
      <c r="AZ2363" s="419"/>
      <c r="BB2363" s="419"/>
      <c r="BC2363" s="419"/>
      <c r="BD2363" s="419"/>
      <c r="BF2363" s="419"/>
      <c r="BG2363" s="419"/>
      <c r="BH2363" s="419"/>
      <c r="BJ2363" s="419"/>
      <c r="BK2363" s="419"/>
      <c r="BL2363" s="419"/>
      <c r="BN2363" s="419"/>
      <c r="BO2363" s="419"/>
      <c r="BP2363" s="419"/>
      <c r="BR2363" s="419"/>
      <c r="BS2363" s="419"/>
      <c r="BT2363" s="419"/>
      <c r="BV2363" s="419"/>
      <c r="BW2363" s="419"/>
      <c r="BX2363" s="397"/>
      <c r="BZ2363" s="449"/>
      <c r="CB2363" s="419"/>
      <c r="CC2363" s="419"/>
      <c r="CD2363" s="419"/>
      <c r="CF2363" s="419"/>
      <c r="CG2363" s="419"/>
      <c r="CH2363" s="419"/>
    </row>
    <row r="2364" spans="3:86" ht="21" thickBot="1">
      <c r="C2364" s="425"/>
      <c r="P2364" s="431"/>
      <c r="R2364" s="419"/>
      <c r="S2364" s="446"/>
      <c r="T2364" s="419"/>
      <c r="V2364" s="196"/>
      <c r="W2364" s="419"/>
      <c r="X2364" s="419"/>
      <c r="Z2364" s="419"/>
      <c r="AA2364" s="419"/>
      <c r="AB2364" s="419"/>
      <c r="AD2364" s="419"/>
      <c r="AE2364" s="419"/>
      <c r="AF2364" s="419"/>
      <c r="AH2364" s="419"/>
      <c r="AI2364" s="419"/>
      <c r="AJ2364" s="419"/>
      <c r="AL2364" s="419"/>
      <c r="AM2364" s="419"/>
      <c r="AN2364" s="403"/>
      <c r="AO2364" s="419"/>
      <c r="AP2364" s="419"/>
      <c r="AQ2364" s="419"/>
      <c r="AR2364" s="419"/>
      <c r="AS2364" s="419"/>
      <c r="AT2364" s="419"/>
      <c r="AU2364" s="419"/>
      <c r="AV2364" s="419"/>
      <c r="AX2364" s="419"/>
      <c r="AY2364" s="419"/>
      <c r="AZ2364" s="419"/>
      <c r="BB2364" s="419"/>
      <c r="BC2364" s="419"/>
      <c r="BD2364" s="419"/>
      <c r="BF2364" s="419"/>
      <c r="BG2364" s="419"/>
      <c r="BH2364" s="419"/>
      <c r="BJ2364" s="419"/>
      <c r="BK2364" s="419"/>
      <c r="BL2364" s="419"/>
      <c r="BN2364" s="419"/>
      <c r="BO2364" s="419"/>
      <c r="BP2364" s="419"/>
      <c r="BR2364" s="419"/>
      <c r="BS2364" s="419"/>
      <c r="BT2364" s="419"/>
      <c r="BV2364" s="419"/>
      <c r="BW2364" s="419"/>
      <c r="BX2364" s="397"/>
      <c r="BZ2364" s="449"/>
      <c r="CB2364" s="419"/>
      <c r="CC2364" s="419"/>
      <c r="CD2364" s="419"/>
      <c r="CF2364" s="419"/>
      <c r="CG2364" s="419"/>
      <c r="CH2364" s="419"/>
    </row>
    <row r="2365" spans="3:86" ht="21" thickBot="1">
      <c r="C2365" s="425"/>
      <c r="P2365" s="431"/>
      <c r="R2365" s="419"/>
      <c r="S2365" s="446"/>
      <c r="T2365" s="419"/>
      <c r="V2365" s="196"/>
      <c r="W2365" s="419"/>
      <c r="X2365" s="419"/>
      <c r="Z2365" s="419"/>
      <c r="AA2365" s="419"/>
      <c r="AB2365" s="419"/>
      <c r="AD2365" s="419"/>
      <c r="AE2365" s="419"/>
      <c r="AF2365" s="419"/>
      <c r="AH2365" s="419"/>
      <c r="AI2365" s="419"/>
      <c r="AJ2365" s="419"/>
      <c r="AL2365" s="419"/>
      <c r="AM2365" s="419"/>
      <c r="AN2365" s="403"/>
      <c r="AO2365" s="419"/>
      <c r="AP2365" s="419"/>
      <c r="AQ2365" s="419"/>
      <c r="AR2365" s="419"/>
      <c r="AS2365" s="419"/>
      <c r="AT2365" s="419"/>
      <c r="AU2365" s="419"/>
      <c r="AV2365" s="419"/>
      <c r="AX2365" s="419"/>
      <c r="AY2365" s="419"/>
      <c r="AZ2365" s="419"/>
      <c r="BB2365" s="419"/>
      <c r="BC2365" s="419"/>
      <c r="BD2365" s="419"/>
      <c r="BF2365" s="419"/>
      <c r="BG2365" s="419"/>
      <c r="BH2365" s="419"/>
      <c r="BJ2365" s="419"/>
      <c r="BK2365" s="419"/>
      <c r="BL2365" s="419"/>
      <c r="BN2365" s="419"/>
      <c r="BO2365" s="419"/>
      <c r="BP2365" s="419"/>
      <c r="BR2365" s="419"/>
      <c r="BS2365" s="419"/>
      <c r="BT2365" s="419"/>
      <c r="BV2365" s="419"/>
      <c r="BW2365" s="419"/>
      <c r="BX2365" s="397"/>
      <c r="BZ2365" s="449"/>
      <c r="CB2365" s="419"/>
      <c r="CC2365" s="419"/>
      <c r="CD2365" s="419"/>
      <c r="CF2365" s="419"/>
      <c r="CG2365" s="419"/>
      <c r="CH2365" s="419"/>
    </row>
    <row r="2366" spans="3:86" ht="21" thickBot="1">
      <c r="C2366" s="425"/>
      <c r="P2366" s="431"/>
      <c r="R2366" s="419"/>
      <c r="S2366" s="446"/>
      <c r="T2366" s="419"/>
      <c r="V2366" s="196"/>
      <c r="W2366" s="419"/>
      <c r="X2366" s="419"/>
      <c r="Z2366" s="419"/>
      <c r="AA2366" s="419"/>
      <c r="AB2366" s="419"/>
      <c r="AD2366" s="419"/>
      <c r="AE2366" s="419"/>
      <c r="AF2366" s="419"/>
      <c r="AH2366" s="419"/>
      <c r="AI2366" s="419"/>
      <c r="AJ2366" s="419"/>
      <c r="AL2366" s="419"/>
      <c r="AM2366" s="419"/>
      <c r="AN2366" s="403"/>
      <c r="AO2366" s="419"/>
      <c r="AP2366" s="419"/>
      <c r="AQ2366" s="419"/>
      <c r="AR2366" s="419"/>
      <c r="AS2366" s="419"/>
      <c r="AT2366" s="419"/>
      <c r="AU2366" s="419"/>
      <c r="AV2366" s="419"/>
      <c r="AX2366" s="419"/>
      <c r="AY2366" s="419"/>
      <c r="AZ2366" s="419"/>
      <c r="BB2366" s="419"/>
      <c r="BC2366" s="419"/>
      <c r="BD2366" s="419"/>
      <c r="BF2366" s="419"/>
      <c r="BG2366" s="419"/>
      <c r="BH2366" s="419"/>
      <c r="BJ2366" s="419"/>
      <c r="BK2366" s="419"/>
      <c r="BL2366" s="419"/>
      <c r="BN2366" s="419"/>
      <c r="BO2366" s="419"/>
      <c r="BP2366" s="419"/>
      <c r="BR2366" s="419"/>
      <c r="BS2366" s="419"/>
      <c r="BT2366" s="419"/>
      <c r="BV2366" s="419"/>
      <c r="BW2366" s="419"/>
      <c r="BX2366" s="397"/>
      <c r="BZ2366" s="449"/>
      <c r="CB2366" s="419"/>
      <c r="CC2366" s="419"/>
      <c r="CD2366" s="419"/>
      <c r="CF2366" s="419"/>
      <c r="CG2366" s="419"/>
      <c r="CH2366" s="419"/>
    </row>
    <row r="2367" spans="3:86" ht="21" thickBot="1">
      <c r="C2367" s="425"/>
      <c r="P2367" s="431"/>
      <c r="R2367" s="419"/>
      <c r="S2367" s="446"/>
      <c r="T2367" s="419"/>
      <c r="V2367" s="196"/>
      <c r="W2367" s="419"/>
      <c r="X2367" s="419"/>
      <c r="Z2367" s="419"/>
      <c r="AA2367" s="419"/>
      <c r="AB2367" s="419"/>
      <c r="AD2367" s="419"/>
      <c r="AE2367" s="419"/>
      <c r="AF2367" s="419"/>
      <c r="AH2367" s="419"/>
      <c r="AI2367" s="419"/>
      <c r="AJ2367" s="419"/>
      <c r="AL2367" s="419"/>
      <c r="AM2367" s="419"/>
      <c r="AN2367" s="403"/>
      <c r="AO2367" s="419"/>
      <c r="AP2367" s="419"/>
      <c r="AQ2367" s="419"/>
      <c r="AR2367" s="419"/>
      <c r="AS2367" s="419"/>
      <c r="AT2367" s="419"/>
      <c r="AU2367" s="419"/>
      <c r="AV2367" s="419"/>
      <c r="AX2367" s="419"/>
      <c r="AY2367" s="419"/>
      <c r="AZ2367" s="419"/>
      <c r="BB2367" s="419"/>
      <c r="BC2367" s="419"/>
      <c r="BD2367" s="419"/>
      <c r="BF2367" s="419"/>
      <c r="BG2367" s="419"/>
      <c r="BH2367" s="419"/>
      <c r="BJ2367" s="419"/>
      <c r="BK2367" s="419"/>
      <c r="BL2367" s="419"/>
      <c r="BN2367" s="419"/>
      <c r="BO2367" s="419"/>
      <c r="BP2367" s="419"/>
      <c r="BR2367" s="419"/>
      <c r="BS2367" s="419"/>
      <c r="BT2367" s="419"/>
      <c r="BV2367" s="419"/>
      <c r="BW2367" s="419"/>
      <c r="BX2367" s="397"/>
      <c r="BZ2367" s="449"/>
      <c r="CB2367" s="419"/>
      <c r="CC2367" s="419"/>
      <c r="CD2367" s="419"/>
      <c r="CF2367" s="419"/>
      <c r="CG2367" s="419"/>
      <c r="CH2367" s="419"/>
    </row>
    <row r="2368" spans="3:86" ht="21" thickBot="1">
      <c r="C2368" s="425"/>
      <c r="P2368" s="431"/>
      <c r="R2368" s="419"/>
      <c r="S2368" s="446"/>
      <c r="T2368" s="419"/>
      <c r="V2368" s="196"/>
      <c r="W2368" s="419"/>
      <c r="X2368" s="419"/>
      <c r="Z2368" s="419"/>
      <c r="AA2368" s="419"/>
      <c r="AB2368" s="419"/>
      <c r="AD2368" s="419"/>
      <c r="AE2368" s="419"/>
      <c r="AF2368" s="419"/>
      <c r="AH2368" s="419"/>
      <c r="AI2368" s="419"/>
      <c r="AJ2368" s="419"/>
      <c r="AL2368" s="419"/>
      <c r="AM2368" s="419"/>
      <c r="AN2368" s="403"/>
      <c r="AO2368" s="419"/>
      <c r="AP2368" s="419"/>
      <c r="AQ2368" s="419"/>
      <c r="AR2368" s="419"/>
      <c r="AS2368" s="419"/>
      <c r="AT2368" s="419"/>
      <c r="AU2368" s="419"/>
      <c r="AV2368" s="419"/>
      <c r="AX2368" s="419"/>
      <c r="AY2368" s="419"/>
      <c r="AZ2368" s="419"/>
      <c r="BB2368" s="419"/>
      <c r="BC2368" s="419"/>
      <c r="BD2368" s="419"/>
      <c r="BF2368" s="419"/>
      <c r="BG2368" s="419"/>
      <c r="BH2368" s="419"/>
      <c r="BJ2368" s="419"/>
      <c r="BK2368" s="419"/>
      <c r="BL2368" s="419"/>
      <c r="BN2368" s="419"/>
      <c r="BO2368" s="419"/>
      <c r="BP2368" s="419"/>
      <c r="BR2368" s="419"/>
      <c r="BS2368" s="419"/>
      <c r="BT2368" s="419"/>
      <c r="BV2368" s="419"/>
      <c r="BW2368" s="419"/>
      <c r="BX2368" s="397"/>
      <c r="BZ2368" s="449"/>
      <c r="CB2368" s="419"/>
      <c r="CC2368" s="419"/>
      <c r="CD2368" s="419"/>
      <c r="CF2368" s="419"/>
      <c r="CG2368" s="419"/>
      <c r="CH2368" s="419"/>
    </row>
    <row r="2369" spans="3:86" ht="21" thickBot="1">
      <c r="C2369" s="425"/>
      <c r="P2369" s="431"/>
      <c r="R2369" s="419"/>
      <c r="S2369" s="446"/>
      <c r="T2369" s="419"/>
      <c r="V2369" s="196"/>
      <c r="W2369" s="419"/>
      <c r="X2369" s="419"/>
      <c r="Z2369" s="419"/>
      <c r="AA2369" s="419"/>
      <c r="AB2369" s="419"/>
      <c r="AD2369" s="419"/>
      <c r="AE2369" s="419"/>
      <c r="AF2369" s="419"/>
      <c r="AH2369" s="419"/>
      <c r="AI2369" s="419"/>
      <c r="AJ2369" s="419"/>
      <c r="AL2369" s="419"/>
      <c r="AM2369" s="419"/>
      <c r="AN2369" s="403"/>
      <c r="AO2369" s="419"/>
      <c r="AP2369" s="419"/>
      <c r="AQ2369" s="419"/>
      <c r="AR2369" s="419"/>
      <c r="AS2369" s="419"/>
      <c r="AT2369" s="419"/>
      <c r="AU2369" s="419"/>
      <c r="AV2369" s="419"/>
      <c r="AX2369" s="419"/>
      <c r="AY2369" s="419"/>
      <c r="AZ2369" s="419"/>
      <c r="BB2369" s="419"/>
      <c r="BC2369" s="419"/>
      <c r="BD2369" s="419"/>
      <c r="BF2369" s="419"/>
      <c r="BG2369" s="419"/>
      <c r="BH2369" s="419"/>
      <c r="BJ2369" s="419"/>
      <c r="BK2369" s="419"/>
      <c r="BL2369" s="419"/>
      <c r="BN2369" s="419"/>
      <c r="BO2369" s="419"/>
      <c r="BP2369" s="419"/>
      <c r="BR2369" s="419"/>
      <c r="BS2369" s="419"/>
      <c r="BT2369" s="419"/>
      <c r="BV2369" s="419"/>
      <c r="BW2369" s="419"/>
      <c r="BX2369" s="397"/>
      <c r="BZ2369" s="449"/>
      <c r="CB2369" s="419"/>
      <c r="CC2369" s="419"/>
      <c r="CD2369" s="419"/>
      <c r="CF2369" s="419"/>
      <c r="CG2369" s="419"/>
      <c r="CH2369" s="419"/>
    </row>
    <row r="2370" spans="3:86" ht="21" thickBot="1">
      <c r="C2370" s="425"/>
      <c r="P2370" s="431"/>
      <c r="R2370" s="419"/>
      <c r="S2370" s="446"/>
      <c r="T2370" s="419"/>
      <c r="V2370" s="196"/>
      <c r="W2370" s="419"/>
      <c r="X2370" s="419"/>
      <c r="Z2370" s="419"/>
      <c r="AA2370" s="419"/>
      <c r="AB2370" s="419"/>
      <c r="AD2370" s="419"/>
      <c r="AE2370" s="419"/>
      <c r="AF2370" s="419"/>
      <c r="AH2370" s="419"/>
      <c r="AI2370" s="419"/>
      <c r="AJ2370" s="419"/>
      <c r="AL2370" s="419"/>
      <c r="AM2370" s="419"/>
      <c r="AN2370" s="403"/>
      <c r="AO2370" s="419"/>
      <c r="AP2370" s="419"/>
      <c r="AQ2370" s="419"/>
      <c r="AR2370" s="419"/>
      <c r="AS2370" s="419"/>
      <c r="AT2370" s="419"/>
      <c r="AU2370" s="419"/>
      <c r="AV2370" s="419"/>
      <c r="AX2370" s="419"/>
      <c r="AY2370" s="419"/>
      <c r="AZ2370" s="419"/>
      <c r="BB2370" s="419"/>
      <c r="BC2370" s="419"/>
      <c r="BD2370" s="419"/>
      <c r="BF2370" s="419"/>
      <c r="BG2370" s="419"/>
      <c r="BH2370" s="419"/>
      <c r="BJ2370" s="419"/>
      <c r="BK2370" s="419"/>
      <c r="BL2370" s="419"/>
      <c r="BN2370" s="419"/>
      <c r="BO2370" s="419"/>
      <c r="BP2370" s="419"/>
      <c r="BR2370" s="419"/>
      <c r="BS2370" s="419"/>
      <c r="BT2370" s="419"/>
      <c r="BV2370" s="419"/>
      <c r="BW2370" s="419"/>
      <c r="BX2370" s="397"/>
      <c r="BZ2370" s="449"/>
      <c r="CB2370" s="419"/>
      <c r="CC2370" s="419"/>
      <c r="CD2370" s="419"/>
      <c r="CF2370" s="419"/>
      <c r="CG2370" s="419"/>
      <c r="CH2370" s="419"/>
    </row>
    <row r="2371" spans="3:86" ht="21" thickBot="1">
      <c r="C2371" s="425"/>
      <c r="P2371" s="431"/>
      <c r="R2371" s="419"/>
      <c r="S2371" s="446"/>
      <c r="T2371" s="419"/>
      <c r="V2371" s="196"/>
      <c r="W2371" s="419"/>
      <c r="X2371" s="419"/>
      <c r="Z2371" s="419"/>
      <c r="AA2371" s="419"/>
      <c r="AB2371" s="419"/>
      <c r="AD2371" s="419"/>
      <c r="AE2371" s="419"/>
      <c r="AF2371" s="419"/>
      <c r="AH2371" s="419"/>
      <c r="AI2371" s="419"/>
      <c r="AJ2371" s="419"/>
      <c r="AL2371" s="419"/>
      <c r="AM2371" s="419"/>
      <c r="AN2371" s="403"/>
      <c r="AO2371" s="419"/>
      <c r="AP2371" s="419"/>
      <c r="AQ2371" s="419"/>
      <c r="AR2371" s="419"/>
      <c r="AS2371" s="419"/>
      <c r="AT2371" s="419"/>
      <c r="AU2371" s="419"/>
      <c r="AV2371" s="419"/>
      <c r="AX2371" s="419"/>
      <c r="AY2371" s="419"/>
      <c r="AZ2371" s="419"/>
      <c r="BB2371" s="419"/>
      <c r="BC2371" s="419"/>
      <c r="BD2371" s="419"/>
      <c r="BF2371" s="419"/>
      <c r="BG2371" s="419"/>
      <c r="BH2371" s="419"/>
      <c r="BJ2371" s="419"/>
      <c r="BK2371" s="419"/>
      <c r="BL2371" s="419"/>
      <c r="BN2371" s="419"/>
      <c r="BO2371" s="419"/>
      <c r="BP2371" s="419"/>
      <c r="BR2371" s="419"/>
      <c r="BS2371" s="419"/>
      <c r="BT2371" s="419"/>
      <c r="BV2371" s="419"/>
      <c r="BW2371" s="419"/>
      <c r="BX2371" s="397"/>
      <c r="BZ2371" s="449"/>
      <c r="CB2371" s="419"/>
      <c r="CC2371" s="419"/>
      <c r="CD2371" s="419"/>
      <c r="CF2371" s="419"/>
      <c r="CG2371" s="419"/>
      <c r="CH2371" s="419"/>
    </row>
    <row r="2372" spans="3:86" ht="21" thickBot="1">
      <c r="C2372" s="425"/>
      <c r="P2372" s="431"/>
      <c r="R2372" s="419"/>
      <c r="S2372" s="446"/>
      <c r="T2372" s="419"/>
      <c r="V2372" s="196"/>
      <c r="W2372" s="419"/>
      <c r="X2372" s="419"/>
      <c r="Z2372" s="419"/>
      <c r="AA2372" s="419"/>
      <c r="AB2372" s="419"/>
      <c r="AD2372" s="419"/>
      <c r="AE2372" s="419"/>
      <c r="AF2372" s="419"/>
      <c r="AH2372" s="419"/>
      <c r="AI2372" s="419"/>
      <c r="AJ2372" s="419"/>
      <c r="AL2372" s="419"/>
      <c r="AM2372" s="419"/>
      <c r="AN2372" s="403"/>
      <c r="AO2372" s="419"/>
      <c r="AP2372" s="419"/>
      <c r="AQ2372" s="419"/>
      <c r="AR2372" s="419"/>
      <c r="AS2372" s="419"/>
      <c r="AT2372" s="419"/>
      <c r="AU2372" s="419"/>
      <c r="AV2372" s="419"/>
      <c r="AX2372" s="419"/>
      <c r="AY2372" s="419"/>
      <c r="AZ2372" s="419"/>
      <c r="BB2372" s="419"/>
      <c r="BC2372" s="419"/>
      <c r="BD2372" s="419"/>
      <c r="BF2372" s="419"/>
      <c r="BG2372" s="419"/>
      <c r="BH2372" s="419"/>
      <c r="BJ2372" s="419"/>
      <c r="BK2372" s="419"/>
      <c r="BL2372" s="419"/>
      <c r="BN2372" s="419"/>
      <c r="BO2372" s="419"/>
      <c r="BP2372" s="419"/>
      <c r="BR2372" s="419"/>
      <c r="BS2372" s="419"/>
      <c r="BT2372" s="419"/>
      <c r="BV2372" s="419"/>
      <c r="BW2372" s="419"/>
      <c r="BX2372" s="397"/>
      <c r="BZ2372" s="449"/>
      <c r="CB2372" s="419"/>
      <c r="CC2372" s="419"/>
      <c r="CD2372" s="419"/>
      <c r="CF2372" s="419"/>
      <c r="CG2372" s="419"/>
      <c r="CH2372" s="419"/>
    </row>
    <row r="2373" spans="3:86" ht="21" thickBot="1">
      <c r="C2373" s="425"/>
      <c r="P2373" s="431"/>
      <c r="R2373" s="419"/>
      <c r="S2373" s="446"/>
      <c r="T2373" s="419"/>
      <c r="V2373" s="196"/>
      <c r="W2373" s="419"/>
      <c r="X2373" s="419"/>
      <c r="Z2373" s="419"/>
      <c r="AA2373" s="419"/>
      <c r="AB2373" s="419"/>
      <c r="AD2373" s="419"/>
      <c r="AE2373" s="419"/>
      <c r="AF2373" s="419"/>
      <c r="AH2373" s="419"/>
      <c r="AI2373" s="419"/>
      <c r="AJ2373" s="419"/>
      <c r="AL2373" s="419"/>
      <c r="AM2373" s="419"/>
      <c r="AN2373" s="403"/>
      <c r="AO2373" s="419"/>
      <c r="AP2373" s="419"/>
      <c r="AQ2373" s="419"/>
      <c r="AR2373" s="419"/>
      <c r="AS2373" s="419"/>
      <c r="AT2373" s="419"/>
      <c r="AU2373" s="419"/>
      <c r="AV2373" s="419"/>
      <c r="AX2373" s="419"/>
      <c r="AY2373" s="419"/>
      <c r="AZ2373" s="419"/>
      <c r="BB2373" s="419"/>
      <c r="BC2373" s="419"/>
      <c r="BD2373" s="419"/>
      <c r="BF2373" s="419"/>
      <c r="BG2373" s="419"/>
      <c r="BH2373" s="419"/>
      <c r="BJ2373" s="419"/>
      <c r="BK2373" s="419"/>
      <c r="BL2373" s="419"/>
      <c r="BN2373" s="419"/>
      <c r="BO2373" s="419"/>
      <c r="BP2373" s="419"/>
      <c r="BR2373" s="419"/>
      <c r="BS2373" s="419"/>
      <c r="BT2373" s="419"/>
      <c r="BV2373" s="419"/>
      <c r="BW2373" s="419"/>
      <c r="BX2373" s="397"/>
      <c r="BZ2373" s="449"/>
      <c r="CB2373" s="419"/>
      <c r="CC2373" s="419"/>
      <c r="CD2373" s="419"/>
      <c r="CF2373" s="419"/>
      <c r="CG2373" s="419"/>
      <c r="CH2373" s="419"/>
    </row>
    <row r="2374" spans="3:86" ht="21" thickBot="1">
      <c r="C2374" s="425"/>
      <c r="P2374" s="431"/>
      <c r="R2374" s="419"/>
      <c r="S2374" s="446"/>
      <c r="T2374" s="419"/>
      <c r="V2374" s="196"/>
      <c r="W2374" s="419"/>
      <c r="X2374" s="419"/>
      <c r="Z2374" s="419"/>
      <c r="AA2374" s="419"/>
      <c r="AB2374" s="419"/>
      <c r="AD2374" s="419"/>
      <c r="AE2374" s="419"/>
      <c r="AF2374" s="419"/>
      <c r="AH2374" s="419"/>
      <c r="AI2374" s="419"/>
      <c r="AJ2374" s="419"/>
      <c r="AL2374" s="419"/>
      <c r="AM2374" s="419"/>
      <c r="AN2374" s="403"/>
      <c r="AO2374" s="419"/>
      <c r="AP2374" s="419"/>
      <c r="AQ2374" s="419"/>
      <c r="AR2374" s="419"/>
      <c r="AS2374" s="419"/>
      <c r="AT2374" s="419"/>
      <c r="AU2374" s="419"/>
      <c r="AV2374" s="419"/>
      <c r="AX2374" s="419"/>
      <c r="AY2374" s="419"/>
      <c r="AZ2374" s="419"/>
      <c r="BB2374" s="419"/>
      <c r="BC2374" s="419"/>
      <c r="BD2374" s="419"/>
      <c r="BF2374" s="419"/>
      <c r="BG2374" s="419"/>
      <c r="BH2374" s="419"/>
      <c r="BJ2374" s="419"/>
      <c r="BK2374" s="419"/>
      <c r="BL2374" s="419"/>
      <c r="BN2374" s="419"/>
      <c r="BO2374" s="419"/>
      <c r="BP2374" s="419"/>
      <c r="BR2374" s="419"/>
      <c r="BS2374" s="419"/>
      <c r="BT2374" s="419"/>
      <c r="BV2374" s="419"/>
      <c r="BW2374" s="419"/>
      <c r="BX2374" s="397"/>
      <c r="BZ2374" s="449"/>
      <c r="CB2374" s="419"/>
      <c r="CC2374" s="419"/>
      <c r="CD2374" s="419"/>
      <c r="CF2374" s="419"/>
      <c r="CG2374" s="419"/>
      <c r="CH2374" s="419"/>
    </row>
    <row r="2375" spans="3:86" ht="21" thickBot="1">
      <c r="C2375" s="425"/>
      <c r="P2375" s="431"/>
      <c r="R2375" s="419"/>
      <c r="S2375" s="446"/>
      <c r="T2375" s="419"/>
      <c r="V2375" s="196"/>
      <c r="W2375" s="419"/>
      <c r="X2375" s="419"/>
      <c r="Z2375" s="419"/>
      <c r="AA2375" s="419"/>
      <c r="AB2375" s="419"/>
      <c r="AD2375" s="419"/>
      <c r="AE2375" s="419"/>
      <c r="AF2375" s="419"/>
      <c r="AH2375" s="419"/>
      <c r="AI2375" s="419"/>
      <c r="AJ2375" s="419"/>
      <c r="AL2375" s="419"/>
      <c r="AM2375" s="419"/>
      <c r="AN2375" s="403"/>
      <c r="AO2375" s="419"/>
      <c r="AP2375" s="419"/>
      <c r="AQ2375" s="419"/>
      <c r="AR2375" s="419"/>
      <c r="AS2375" s="419"/>
      <c r="AT2375" s="419"/>
      <c r="AU2375" s="419"/>
      <c r="AV2375" s="419"/>
      <c r="AX2375" s="419"/>
      <c r="AY2375" s="419"/>
      <c r="AZ2375" s="419"/>
      <c r="BB2375" s="419"/>
      <c r="BC2375" s="419"/>
      <c r="BD2375" s="419"/>
      <c r="BF2375" s="419"/>
      <c r="BG2375" s="419"/>
      <c r="BH2375" s="419"/>
      <c r="BJ2375" s="419"/>
      <c r="BK2375" s="419"/>
      <c r="BL2375" s="419"/>
      <c r="BN2375" s="419"/>
      <c r="BO2375" s="419"/>
      <c r="BP2375" s="419"/>
      <c r="BR2375" s="419"/>
      <c r="BS2375" s="419"/>
      <c r="BT2375" s="419"/>
      <c r="BV2375" s="419"/>
      <c r="BW2375" s="419"/>
      <c r="BX2375" s="397"/>
      <c r="BZ2375" s="449"/>
      <c r="CB2375" s="419"/>
      <c r="CC2375" s="419"/>
      <c r="CD2375" s="419"/>
      <c r="CF2375" s="419"/>
      <c r="CG2375" s="419"/>
      <c r="CH2375" s="419"/>
    </row>
    <row r="2376" spans="3:86" ht="21" thickBot="1">
      <c r="C2376" s="425"/>
      <c r="P2376" s="431"/>
      <c r="R2376" s="419"/>
      <c r="S2376" s="446"/>
      <c r="T2376" s="419"/>
      <c r="V2376" s="196"/>
      <c r="W2376" s="419"/>
      <c r="X2376" s="419"/>
      <c r="Z2376" s="419"/>
      <c r="AA2376" s="419"/>
      <c r="AB2376" s="419"/>
      <c r="AD2376" s="419"/>
      <c r="AE2376" s="419"/>
      <c r="AF2376" s="419"/>
      <c r="AH2376" s="419"/>
      <c r="AI2376" s="419"/>
      <c r="AJ2376" s="419"/>
      <c r="AL2376" s="419"/>
      <c r="AM2376" s="419"/>
      <c r="AN2376" s="403"/>
      <c r="AO2376" s="419"/>
      <c r="AP2376" s="419"/>
      <c r="AQ2376" s="419"/>
      <c r="AR2376" s="419"/>
      <c r="AS2376" s="419"/>
      <c r="AT2376" s="419"/>
      <c r="AU2376" s="419"/>
      <c r="AV2376" s="419"/>
      <c r="AX2376" s="419"/>
      <c r="AY2376" s="419"/>
      <c r="AZ2376" s="419"/>
      <c r="BB2376" s="419"/>
      <c r="BC2376" s="419"/>
      <c r="BD2376" s="419"/>
      <c r="BF2376" s="419"/>
      <c r="BG2376" s="419"/>
      <c r="BH2376" s="419"/>
      <c r="BJ2376" s="419"/>
      <c r="BK2376" s="419"/>
      <c r="BL2376" s="419"/>
      <c r="BN2376" s="419"/>
      <c r="BO2376" s="419"/>
      <c r="BP2376" s="419"/>
      <c r="BR2376" s="419"/>
      <c r="BS2376" s="419"/>
      <c r="BT2376" s="419"/>
      <c r="BV2376" s="419"/>
      <c r="BW2376" s="419"/>
      <c r="BX2376" s="397"/>
      <c r="BZ2376" s="449"/>
      <c r="CB2376" s="419"/>
      <c r="CC2376" s="419"/>
      <c r="CD2376" s="419"/>
      <c r="CF2376" s="419"/>
      <c r="CG2376" s="419"/>
      <c r="CH2376" s="419"/>
    </row>
    <row r="2377" spans="3:86" ht="21" thickBot="1">
      <c r="C2377" s="425"/>
      <c r="P2377" s="431"/>
      <c r="R2377" s="419"/>
      <c r="S2377" s="446"/>
      <c r="T2377" s="419"/>
      <c r="V2377" s="196"/>
      <c r="W2377" s="419"/>
      <c r="X2377" s="419"/>
      <c r="Z2377" s="419"/>
      <c r="AA2377" s="419"/>
      <c r="AB2377" s="419"/>
      <c r="AD2377" s="419"/>
      <c r="AE2377" s="419"/>
      <c r="AF2377" s="419"/>
      <c r="AH2377" s="419"/>
      <c r="AI2377" s="419"/>
      <c r="AJ2377" s="419"/>
      <c r="AL2377" s="419"/>
      <c r="AM2377" s="419"/>
      <c r="AN2377" s="403"/>
      <c r="AO2377" s="419"/>
      <c r="AP2377" s="419"/>
      <c r="AQ2377" s="419"/>
      <c r="AR2377" s="419"/>
      <c r="AS2377" s="419"/>
      <c r="AT2377" s="419"/>
      <c r="AU2377" s="419"/>
      <c r="AV2377" s="419"/>
      <c r="AX2377" s="419"/>
      <c r="AY2377" s="419"/>
      <c r="AZ2377" s="419"/>
      <c r="BB2377" s="419"/>
      <c r="BC2377" s="419"/>
      <c r="BD2377" s="419"/>
      <c r="BF2377" s="419"/>
      <c r="BG2377" s="419"/>
      <c r="BH2377" s="419"/>
      <c r="BJ2377" s="419"/>
      <c r="BK2377" s="419"/>
      <c r="BL2377" s="419"/>
      <c r="BN2377" s="419"/>
      <c r="BO2377" s="419"/>
      <c r="BP2377" s="419"/>
      <c r="BR2377" s="419"/>
      <c r="BS2377" s="419"/>
      <c r="BT2377" s="419"/>
      <c r="BV2377" s="419"/>
      <c r="BW2377" s="419"/>
      <c r="BX2377" s="397"/>
      <c r="BZ2377" s="449"/>
      <c r="CB2377" s="419"/>
      <c r="CC2377" s="419"/>
      <c r="CD2377" s="419"/>
      <c r="CF2377" s="419"/>
      <c r="CG2377" s="419"/>
      <c r="CH2377" s="419"/>
    </row>
    <row r="2378" spans="3:86" ht="21" thickBot="1">
      <c r="C2378" s="425"/>
      <c r="P2378" s="431"/>
      <c r="R2378" s="419"/>
      <c r="S2378" s="446"/>
      <c r="T2378" s="419"/>
      <c r="V2378" s="196"/>
      <c r="W2378" s="419"/>
      <c r="X2378" s="419"/>
      <c r="Z2378" s="419"/>
      <c r="AA2378" s="419"/>
      <c r="AB2378" s="419"/>
      <c r="AD2378" s="419"/>
      <c r="AE2378" s="419"/>
      <c r="AF2378" s="419"/>
      <c r="AH2378" s="419"/>
      <c r="AI2378" s="419"/>
      <c r="AJ2378" s="419"/>
      <c r="AL2378" s="419"/>
      <c r="AM2378" s="419"/>
      <c r="AN2378" s="403"/>
      <c r="AO2378" s="419"/>
      <c r="AP2378" s="419"/>
      <c r="AQ2378" s="419"/>
      <c r="AR2378" s="419"/>
      <c r="AS2378" s="419"/>
      <c r="AT2378" s="419"/>
      <c r="AU2378" s="419"/>
      <c r="AV2378" s="419"/>
      <c r="AX2378" s="419"/>
      <c r="AY2378" s="419"/>
      <c r="AZ2378" s="419"/>
      <c r="BB2378" s="419"/>
      <c r="BC2378" s="419"/>
      <c r="BD2378" s="419"/>
      <c r="BF2378" s="419"/>
      <c r="BG2378" s="419"/>
      <c r="BH2378" s="419"/>
      <c r="BJ2378" s="419"/>
      <c r="BK2378" s="419"/>
      <c r="BL2378" s="419"/>
      <c r="BN2378" s="419"/>
      <c r="BO2378" s="419"/>
      <c r="BP2378" s="419"/>
      <c r="BR2378" s="419"/>
      <c r="BS2378" s="419"/>
      <c r="BT2378" s="419"/>
      <c r="BV2378" s="419"/>
      <c r="BW2378" s="419"/>
      <c r="BX2378" s="397"/>
      <c r="BZ2378" s="449"/>
      <c r="CB2378" s="419"/>
      <c r="CC2378" s="419"/>
      <c r="CD2378" s="419"/>
      <c r="CF2378" s="419"/>
      <c r="CG2378" s="419"/>
      <c r="CH2378" s="419"/>
    </row>
    <row r="2379" spans="3:86" ht="21" thickBot="1">
      <c r="C2379" s="425"/>
      <c r="P2379" s="431"/>
      <c r="R2379" s="419"/>
      <c r="S2379" s="446"/>
      <c r="T2379" s="419"/>
      <c r="V2379" s="196"/>
      <c r="W2379" s="419"/>
      <c r="X2379" s="419"/>
      <c r="Z2379" s="419"/>
      <c r="AA2379" s="419"/>
      <c r="AB2379" s="419"/>
      <c r="AD2379" s="419"/>
      <c r="AE2379" s="419"/>
      <c r="AF2379" s="419"/>
      <c r="AH2379" s="419"/>
      <c r="AI2379" s="419"/>
      <c r="AJ2379" s="419"/>
      <c r="AL2379" s="419"/>
      <c r="AM2379" s="419"/>
      <c r="AN2379" s="403"/>
      <c r="AO2379" s="419"/>
      <c r="AP2379" s="419"/>
      <c r="AQ2379" s="419"/>
      <c r="AR2379" s="419"/>
      <c r="AS2379" s="419"/>
      <c r="AT2379" s="419"/>
      <c r="AU2379" s="419"/>
      <c r="AV2379" s="419"/>
      <c r="AX2379" s="419"/>
      <c r="AY2379" s="419"/>
      <c r="AZ2379" s="419"/>
      <c r="BB2379" s="419"/>
      <c r="BC2379" s="419"/>
      <c r="BD2379" s="419"/>
      <c r="BF2379" s="419"/>
      <c r="BG2379" s="419"/>
      <c r="BH2379" s="419"/>
      <c r="BJ2379" s="419"/>
      <c r="BK2379" s="419"/>
      <c r="BL2379" s="419"/>
      <c r="BN2379" s="419"/>
      <c r="BO2379" s="419"/>
      <c r="BP2379" s="419"/>
      <c r="BR2379" s="419"/>
      <c r="BS2379" s="419"/>
      <c r="BT2379" s="419"/>
      <c r="BV2379" s="419"/>
      <c r="BW2379" s="419"/>
      <c r="BX2379" s="397"/>
      <c r="BZ2379" s="449"/>
      <c r="CB2379" s="419"/>
      <c r="CC2379" s="419"/>
      <c r="CD2379" s="419"/>
      <c r="CF2379" s="419"/>
      <c r="CG2379" s="419"/>
      <c r="CH2379" s="419"/>
    </row>
    <row r="2380" spans="3:86" ht="21" thickBot="1">
      <c r="C2380" s="425"/>
      <c r="P2380" s="431"/>
      <c r="R2380" s="419"/>
      <c r="S2380" s="446"/>
      <c r="T2380" s="419"/>
      <c r="V2380" s="196"/>
      <c r="W2380" s="419"/>
      <c r="X2380" s="419"/>
      <c r="Z2380" s="419"/>
      <c r="AA2380" s="419"/>
      <c r="AB2380" s="419"/>
      <c r="AD2380" s="419"/>
      <c r="AE2380" s="419"/>
      <c r="AF2380" s="419"/>
      <c r="AH2380" s="419"/>
      <c r="AI2380" s="419"/>
      <c r="AJ2380" s="419"/>
      <c r="AL2380" s="419"/>
      <c r="AM2380" s="419"/>
      <c r="AN2380" s="403"/>
      <c r="AO2380" s="419"/>
      <c r="AP2380" s="419"/>
      <c r="AQ2380" s="419"/>
      <c r="AR2380" s="419"/>
      <c r="AS2380" s="419"/>
      <c r="AT2380" s="419"/>
      <c r="AU2380" s="419"/>
      <c r="AV2380" s="419"/>
      <c r="AX2380" s="419"/>
      <c r="AY2380" s="419"/>
      <c r="AZ2380" s="419"/>
      <c r="BB2380" s="419"/>
      <c r="BC2380" s="419"/>
      <c r="BD2380" s="419"/>
      <c r="BF2380" s="419"/>
      <c r="BG2380" s="419"/>
      <c r="BH2380" s="419"/>
      <c r="BJ2380" s="419"/>
      <c r="BK2380" s="419"/>
      <c r="BL2380" s="419"/>
      <c r="BN2380" s="419"/>
      <c r="BO2380" s="419"/>
      <c r="BP2380" s="419"/>
      <c r="BR2380" s="419"/>
      <c r="BS2380" s="419"/>
      <c r="BT2380" s="419"/>
      <c r="BV2380" s="419"/>
      <c r="BW2380" s="419"/>
      <c r="BX2380" s="397"/>
      <c r="BZ2380" s="449"/>
      <c r="CB2380" s="419"/>
      <c r="CC2380" s="419"/>
      <c r="CD2380" s="419"/>
      <c r="CF2380" s="419"/>
      <c r="CG2380" s="419"/>
      <c r="CH2380" s="419"/>
    </row>
    <row r="2381" spans="3:86" ht="21" thickBot="1">
      <c r="C2381" s="425"/>
      <c r="P2381" s="431"/>
      <c r="R2381" s="419"/>
      <c r="S2381" s="446"/>
      <c r="T2381" s="419"/>
      <c r="V2381" s="196"/>
      <c r="W2381" s="419"/>
      <c r="X2381" s="419"/>
      <c r="Z2381" s="419"/>
      <c r="AA2381" s="419"/>
      <c r="AB2381" s="419"/>
      <c r="AD2381" s="419"/>
      <c r="AE2381" s="419"/>
      <c r="AF2381" s="419"/>
      <c r="AH2381" s="419"/>
      <c r="AI2381" s="419"/>
      <c r="AJ2381" s="419"/>
      <c r="AL2381" s="419"/>
      <c r="AM2381" s="419"/>
      <c r="AN2381" s="403"/>
      <c r="AO2381" s="419"/>
      <c r="AP2381" s="419"/>
      <c r="AQ2381" s="419"/>
      <c r="AR2381" s="419"/>
      <c r="AS2381" s="419"/>
      <c r="AT2381" s="419"/>
      <c r="AU2381" s="419"/>
      <c r="AV2381" s="419"/>
      <c r="AX2381" s="419"/>
      <c r="AY2381" s="419"/>
      <c r="AZ2381" s="419"/>
      <c r="BB2381" s="419"/>
      <c r="BC2381" s="419"/>
      <c r="BD2381" s="419"/>
      <c r="BF2381" s="419"/>
      <c r="BG2381" s="419"/>
      <c r="BH2381" s="419"/>
      <c r="BJ2381" s="419"/>
      <c r="BK2381" s="419"/>
      <c r="BL2381" s="419"/>
      <c r="BN2381" s="419"/>
      <c r="BO2381" s="419"/>
      <c r="BP2381" s="419"/>
      <c r="BR2381" s="419"/>
      <c r="BS2381" s="419"/>
      <c r="BT2381" s="419"/>
      <c r="BV2381" s="419"/>
      <c r="BW2381" s="419"/>
      <c r="BX2381" s="397"/>
      <c r="BZ2381" s="449"/>
      <c r="CB2381" s="419"/>
      <c r="CC2381" s="419"/>
      <c r="CD2381" s="419"/>
      <c r="CF2381" s="419"/>
      <c r="CG2381" s="419"/>
      <c r="CH2381" s="419"/>
    </row>
    <row r="2382" spans="3:86" ht="21" thickBot="1">
      <c r="C2382" s="425"/>
      <c r="P2382" s="431"/>
      <c r="R2382" s="419"/>
      <c r="S2382" s="446"/>
      <c r="T2382" s="419"/>
      <c r="V2382" s="196"/>
      <c r="W2382" s="419"/>
      <c r="X2382" s="419"/>
      <c r="Z2382" s="419"/>
      <c r="AA2382" s="419"/>
      <c r="AB2382" s="419"/>
      <c r="AD2382" s="419"/>
      <c r="AE2382" s="419"/>
      <c r="AF2382" s="419"/>
      <c r="AH2382" s="419"/>
      <c r="AI2382" s="419"/>
      <c r="AJ2382" s="419"/>
      <c r="AL2382" s="419"/>
      <c r="AM2382" s="419"/>
      <c r="AN2382" s="403"/>
      <c r="AO2382" s="419"/>
      <c r="AP2382" s="419"/>
      <c r="AQ2382" s="419"/>
      <c r="AR2382" s="419"/>
      <c r="AS2382" s="419"/>
      <c r="AT2382" s="419"/>
      <c r="AU2382" s="419"/>
      <c r="AV2382" s="419"/>
      <c r="AX2382" s="419"/>
      <c r="AY2382" s="419"/>
      <c r="AZ2382" s="419"/>
      <c r="BB2382" s="419"/>
      <c r="BC2382" s="419"/>
      <c r="BD2382" s="419"/>
      <c r="BF2382" s="419"/>
      <c r="BG2382" s="419"/>
      <c r="BH2382" s="419"/>
      <c r="BJ2382" s="419"/>
      <c r="BK2382" s="419"/>
      <c r="BL2382" s="419"/>
      <c r="BN2382" s="419"/>
      <c r="BO2382" s="419"/>
      <c r="BP2382" s="419"/>
      <c r="BR2382" s="419"/>
      <c r="BS2382" s="419"/>
      <c r="BT2382" s="419"/>
      <c r="BV2382" s="419"/>
      <c r="BW2382" s="419"/>
      <c r="BX2382" s="397"/>
      <c r="BZ2382" s="449"/>
      <c r="CB2382" s="419"/>
      <c r="CC2382" s="419"/>
      <c r="CD2382" s="419"/>
      <c r="CF2382" s="419"/>
      <c r="CG2382" s="419"/>
      <c r="CH2382" s="419"/>
    </row>
    <row r="2383" spans="3:86" ht="21" thickBot="1">
      <c r="C2383" s="425"/>
      <c r="P2383" s="431"/>
      <c r="R2383" s="419"/>
      <c r="S2383" s="446"/>
      <c r="T2383" s="419"/>
      <c r="V2383" s="196"/>
      <c r="W2383" s="419"/>
      <c r="X2383" s="419"/>
      <c r="Z2383" s="419"/>
      <c r="AA2383" s="419"/>
      <c r="AB2383" s="419"/>
      <c r="AD2383" s="419"/>
      <c r="AE2383" s="419"/>
      <c r="AF2383" s="419"/>
      <c r="AH2383" s="419"/>
      <c r="AI2383" s="419"/>
      <c r="AJ2383" s="419"/>
      <c r="AL2383" s="419"/>
      <c r="AM2383" s="419"/>
      <c r="AN2383" s="403"/>
      <c r="AO2383" s="419"/>
      <c r="AP2383" s="419"/>
      <c r="AQ2383" s="419"/>
      <c r="AR2383" s="419"/>
      <c r="AS2383" s="419"/>
      <c r="AT2383" s="419"/>
      <c r="AU2383" s="419"/>
      <c r="AV2383" s="419"/>
      <c r="AX2383" s="419"/>
      <c r="AY2383" s="419"/>
      <c r="AZ2383" s="419"/>
      <c r="BB2383" s="419"/>
      <c r="BC2383" s="419"/>
      <c r="BD2383" s="419"/>
      <c r="BF2383" s="419"/>
      <c r="BG2383" s="419"/>
      <c r="BH2383" s="419"/>
      <c r="BJ2383" s="419"/>
      <c r="BK2383" s="419"/>
      <c r="BL2383" s="419"/>
      <c r="BN2383" s="419"/>
      <c r="BO2383" s="419"/>
      <c r="BP2383" s="419"/>
      <c r="BR2383" s="419"/>
      <c r="BS2383" s="419"/>
      <c r="BT2383" s="419"/>
      <c r="BV2383" s="419"/>
      <c r="BW2383" s="419"/>
      <c r="BX2383" s="397"/>
      <c r="BZ2383" s="449"/>
      <c r="CB2383" s="419"/>
      <c r="CC2383" s="419"/>
      <c r="CD2383" s="419"/>
      <c r="CF2383" s="419"/>
      <c r="CG2383" s="419"/>
      <c r="CH2383" s="419"/>
    </row>
    <row r="2384" spans="3:86" ht="21" thickBot="1">
      <c r="C2384" s="425"/>
      <c r="P2384" s="431"/>
      <c r="R2384" s="419"/>
      <c r="S2384" s="446"/>
      <c r="T2384" s="419"/>
      <c r="V2384" s="196"/>
      <c r="W2384" s="419"/>
      <c r="X2384" s="419"/>
      <c r="Z2384" s="419"/>
      <c r="AA2384" s="419"/>
      <c r="AB2384" s="419"/>
      <c r="AD2384" s="419"/>
      <c r="AE2384" s="419"/>
      <c r="AF2384" s="419"/>
      <c r="AH2384" s="419"/>
      <c r="AI2384" s="419"/>
      <c r="AJ2384" s="419"/>
      <c r="AL2384" s="419"/>
      <c r="AM2384" s="419"/>
      <c r="AN2384" s="403"/>
      <c r="AO2384" s="419"/>
      <c r="AP2384" s="419"/>
      <c r="AQ2384" s="419"/>
      <c r="AR2384" s="419"/>
      <c r="AS2384" s="419"/>
      <c r="AT2384" s="419"/>
      <c r="AU2384" s="419"/>
      <c r="AV2384" s="419"/>
      <c r="AX2384" s="419"/>
      <c r="AY2384" s="419"/>
      <c r="AZ2384" s="419"/>
      <c r="BB2384" s="419"/>
      <c r="BC2384" s="419"/>
      <c r="BD2384" s="419"/>
      <c r="BF2384" s="419"/>
      <c r="BG2384" s="419"/>
      <c r="BH2384" s="419"/>
      <c r="BJ2384" s="419"/>
      <c r="BK2384" s="419"/>
      <c r="BL2384" s="419"/>
      <c r="BN2384" s="419"/>
      <c r="BO2384" s="419"/>
      <c r="BP2384" s="419"/>
      <c r="BR2384" s="419"/>
      <c r="BS2384" s="419"/>
      <c r="BT2384" s="419"/>
      <c r="BV2384" s="419"/>
      <c r="BW2384" s="419"/>
      <c r="BX2384" s="397"/>
      <c r="BZ2384" s="449"/>
      <c r="CB2384" s="419"/>
      <c r="CC2384" s="419"/>
      <c r="CD2384" s="419"/>
      <c r="CF2384" s="419"/>
      <c r="CG2384" s="419"/>
      <c r="CH2384" s="419"/>
    </row>
    <row r="2385" spans="3:86" ht="21" thickBot="1">
      <c r="C2385" s="425"/>
      <c r="P2385" s="431"/>
      <c r="R2385" s="419"/>
      <c r="S2385" s="446"/>
      <c r="T2385" s="419"/>
      <c r="V2385" s="196"/>
      <c r="W2385" s="419"/>
      <c r="X2385" s="419"/>
      <c r="Z2385" s="419"/>
      <c r="AA2385" s="419"/>
      <c r="AB2385" s="419"/>
      <c r="AD2385" s="419"/>
      <c r="AE2385" s="419"/>
      <c r="AF2385" s="419"/>
      <c r="AH2385" s="419"/>
      <c r="AI2385" s="419"/>
      <c r="AJ2385" s="419"/>
      <c r="AL2385" s="419"/>
      <c r="AM2385" s="419"/>
      <c r="AN2385" s="403"/>
      <c r="AO2385" s="419"/>
      <c r="AP2385" s="419"/>
      <c r="AQ2385" s="419"/>
      <c r="AR2385" s="419"/>
      <c r="AS2385" s="419"/>
      <c r="AT2385" s="419"/>
      <c r="AU2385" s="419"/>
      <c r="AV2385" s="419"/>
      <c r="AX2385" s="419"/>
      <c r="AY2385" s="419"/>
      <c r="AZ2385" s="419"/>
      <c r="BB2385" s="419"/>
      <c r="BC2385" s="419"/>
      <c r="BD2385" s="419"/>
      <c r="BF2385" s="419"/>
      <c r="BG2385" s="419"/>
      <c r="BH2385" s="419"/>
      <c r="BJ2385" s="419"/>
      <c r="BK2385" s="419"/>
      <c r="BL2385" s="419"/>
      <c r="BN2385" s="419"/>
      <c r="BO2385" s="419"/>
      <c r="BP2385" s="419"/>
      <c r="BR2385" s="419"/>
      <c r="BS2385" s="419"/>
      <c r="BT2385" s="419"/>
      <c r="BV2385" s="419"/>
      <c r="BW2385" s="419"/>
      <c r="BX2385" s="397"/>
      <c r="BZ2385" s="449"/>
      <c r="CB2385" s="419"/>
      <c r="CC2385" s="419"/>
      <c r="CD2385" s="419"/>
      <c r="CF2385" s="419"/>
      <c r="CG2385" s="419"/>
      <c r="CH2385" s="419"/>
    </row>
    <row r="2386" spans="3:86" ht="21" thickBot="1">
      <c r="C2386" s="425"/>
      <c r="P2386" s="431"/>
      <c r="R2386" s="419"/>
      <c r="S2386" s="446"/>
      <c r="T2386" s="419"/>
      <c r="V2386" s="196"/>
      <c r="W2386" s="419"/>
      <c r="X2386" s="419"/>
      <c r="Z2386" s="419"/>
      <c r="AA2386" s="419"/>
      <c r="AB2386" s="419"/>
      <c r="AD2386" s="419"/>
      <c r="AE2386" s="419"/>
      <c r="AF2386" s="419"/>
      <c r="AH2386" s="419"/>
      <c r="AI2386" s="419"/>
      <c r="AJ2386" s="419"/>
      <c r="AL2386" s="419"/>
      <c r="AM2386" s="419"/>
      <c r="AN2386" s="403"/>
      <c r="AO2386" s="419"/>
      <c r="AP2386" s="419"/>
      <c r="AQ2386" s="419"/>
      <c r="AR2386" s="419"/>
      <c r="AS2386" s="419"/>
      <c r="AT2386" s="419"/>
      <c r="AU2386" s="419"/>
      <c r="AV2386" s="419"/>
      <c r="AX2386" s="419"/>
      <c r="AY2386" s="419"/>
      <c r="AZ2386" s="419"/>
      <c r="BB2386" s="419"/>
      <c r="BC2386" s="419"/>
      <c r="BD2386" s="419"/>
      <c r="BF2386" s="419"/>
      <c r="BG2386" s="419"/>
      <c r="BH2386" s="419"/>
      <c r="BJ2386" s="419"/>
      <c r="BK2386" s="419"/>
      <c r="BL2386" s="419"/>
      <c r="BN2386" s="419"/>
      <c r="BO2386" s="419"/>
      <c r="BP2386" s="419"/>
      <c r="BR2386" s="419"/>
      <c r="BS2386" s="419"/>
      <c r="BT2386" s="419"/>
      <c r="BV2386" s="419"/>
      <c r="BW2386" s="419"/>
      <c r="BX2386" s="397"/>
      <c r="BZ2386" s="449"/>
      <c r="CB2386" s="419"/>
      <c r="CC2386" s="419"/>
      <c r="CD2386" s="419"/>
      <c r="CF2386" s="419"/>
      <c r="CG2386" s="419"/>
      <c r="CH2386" s="419"/>
    </row>
    <row r="2387" spans="3:86" ht="21" thickBot="1">
      <c r="C2387" s="425"/>
      <c r="P2387" s="431"/>
      <c r="R2387" s="419"/>
      <c r="S2387" s="446"/>
      <c r="T2387" s="419"/>
      <c r="V2387" s="196"/>
      <c r="W2387" s="419"/>
      <c r="X2387" s="419"/>
      <c r="Z2387" s="419"/>
      <c r="AA2387" s="419"/>
      <c r="AB2387" s="419"/>
      <c r="AD2387" s="419"/>
      <c r="AE2387" s="419"/>
      <c r="AF2387" s="419"/>
      <c r="AH2387" s="419"/>
      <c r="AI2387" s="419"/>
      <c r="AJ2387" s="419"/>
      <c r="AL2387" s="419"/>
      <c r="AM2387" s="419"/>
      <c r="AN2387" s="403"/>
      <c r="AO2387" s="419"/>
      <c r="AP2387" s="419"/>
      <c r="AQ2387" s="419"/>
      <c r="AR2387" s="419"/>
      <c r="AS2387" s="419"/>
      <c r="AT2387" s="419"/>
      <c r="AU2387" s="419"/>
      <c r="AV2387" s="419"/>
      <c r="AX2387" s="419"/>
      <c r="AY2387" s="419"/>
      <c r="AZ2387" s="419"/>
      <c r="BB2387" s="419"/>
      <c r="BC2387" s="419"/>
      <c r="BD2387" s="419"/>
      <c r="BF2387" s="419"/>
      <c r="BG2387" s="419"/>
      <c r="BH2387" s="419"/>
      <c r="BJ2387" s="419"/>
      <c r="BK2387" s="419"/>
      <c r="BL2387" s="419"/>
      <c r="BN2387" s="419"/>
      <c r="BO2387" s="419"/>
      <c r="BP2387" s="419"/>
      <c r="BR2387" s="419"/>
      <c r="BS2387" s="419"/>
      <c r="BT2387" s="419"/>
      <c r="BV2387" s="419"/>
      <c r="BW2387" s="419"/>
      <c r="BX2387" s="397"/>
      <c r="BZ2387" s="449"/>
      <c r="CB2387" s="419"/>
      <c r="CC2387" s="419"/>
      <c r="CD2387" s="419"/>
      <c r="CF2387" s="419"/>
      <c r="CG2387" s="419"/>
      <c r="CH2387" s="419"/>
    </row>
    <row r="2388" spans="3:86" ht="21" thickBot="1">
      <c r="C2388" s="425"/>
      <c r="P2388" s="431"/>
      <c r="R2388" s="419"/>
      <c r="S2388" s="446"/>
      <c r="T2388" s="419"/>
      <c r="V2388" s="196"/>
      <c r="W2388" s="419"/>
      <c r="X2388" s="419"/>
      <c r="Z2388" s="419"/>
      <c r="AA2388" s="419"/>
      <c r="AB2388" s="419"/>
      <c r="AD2388" s="419"/>
      <c r="AE2388" s="419"/>
      <c r="AF2388" s="419"/>
      <c r="AH2388" s="419"/>
      <c r="AI2388" s="419"/>
      <c r="AJ2388" s="419"/>
      <c r="AL2388" s="419"/>
      <c r="AM2388" s="419"/>
      <c r="AN2388" s="403"/>
      <c r="AO2388" s="419"/>
      <c r="AP2388" s="419"/>
      <c r="AQ2388" s="419"/>
      <c r="AR2388" s="419"/>
      <c r="AS2388" s="419"/>
      <c r="AT2388" s="419"/>
      <c r="AU2388" s="419"/>
      <c r="AV2388" s="419"/>
      <c r="AX2388" s="419"/>
      <c r="AY2388" s="419"/>
      <c r="AZ2388" s="419"/>
      <c r="BB2388" s="419"/>
      <c r="BC2388" s="419"/>
      <c r="BD2388" s="419"/>
      <c r="BF2388" s="419"/>
      <c r="BG2388" s="419"/>
      <c r="BH2388" s="419"/>
      <c r="BJ2388" s="419"/>
      <c r="BK2388" s="419"/>
      <c r="BL2388" s="419"/>
      <c r="BN2388" s="419"/>
      <c r="BO2388" s="419"/>
      <c r="BP2388" s="419"/>
      <c r="BR2388" s="419"/>
      <c r="BS2388" s="419"/>
      <c r="BT2388" s="419"/>
      <c r="BV2388" s="419"/>
      <c r="BW2388" s="419"/>
      <c r="BX2388" s="397"/>
      <c r="BZ2388" s="449"/>
      <c r="CB2388" s="419"/>
      <c r="CC2388" s="419"/>
      <c r="CD2388" s="419"/>
      <c r="CF2388" s="419"/>
      <c r="CG2388" s="419"/>
      <c r="CH2388" s="419"/>
    </row>
    <row r="2389" spans="3:86" ht="21" thickBot="1">
      <c r="C2389" s="425"/>
      <c r="P2389" s="431"/>
      <c r="R2389" s="419"/>
      <c r="S2389" s="446"/>
      <c r="T2389" s="419"/>
      <c r="V2389" s="196"/>
      <c r="W2389" s="419"/>
      <c r="X2389" s="419"/>
      <c r="Z2389" s="419"/>
      <c r="AA2389" s="419"/>
      <c r="AB2389" s="419"/>
      <c r="AD2389" s="419"/>
      <c r="AE2389" s="419"/>
      <c r="AF2389" s="419"/>
      <c r="AH2389" s="419"/>
      <c r="AI2389" s="419"/>
      <c r="AJ2389" s="419"/>
      <c r="AL2389" s="419"/>
      <c r="AM2389" s="419"/>
      <c r="AN2389" s="403"/>
      <c r="AO2389" s="419"/>
      <c r="AP2389" s="419"/>
      <c r="AQ2389" s="419"/>
      <c r="AR2389" s="419"/>
      <c r="AS2389" s="419"/>
      <c r="AT2389" s="419"/>
      <c r="AU2389" s="419"/>
      <c r="AV2389" s="419"/>
      <c r="AX2389" s="419"/>
      <c r="AY2389" s="419"/>
      <c r="AZ2389" s="419"/>
      <c r="BB2389" s="419"/>
      <c r="BC2389" s="419"/>
      <c r="BD2389" s="419"/>
      <c r="BF2389" s="419"/>
      <c r="BG2389" s="419"/>
      <c r="BH2389" s="419"/>
      <c r="BJ2389" s="419"/>
      <c r="BK2389" s="419"/>
      <c r="BL2389" s="419"/>
      <c r="BN2389" s="419"/>
      <c r="BO2389" s="419"/>
      <c r="BP2389" s="419"/>
      <c r="BR2389" s="419"/>
      <c r="BS2389" s="419"/>
      <c r="BT2389" s="419"/>
      <c r="BV2389" s="419"/>
      <c r="BW2389" s="419"/>
      <c r="BX2389" s="397"/>
      <c r="BZ2389" s="449"/>
      <c r="CB2389" s="419"/>
      <c r="CC2389" s="419"/>
      <c r="CD2389" s="419"/>
      <c r="CF2389" s="419"/>
      <c r="CG2389" s="419"/>
      <c r="CH2389" s="419"/>
    </row>
    <row r="2390" spans="3:86" ht="21" thickBot="1">
      <c r="C2390" s="425"/>
      <c r="P2390" s="431"/>
      <c r="R2390" s="419"/>
      <c r="S2390" s="446"/>
      <c r="T2390" s="419"/>
      <c r="V2390" s="196"/>
      <c r="W2390" s="419"/>
      <c r="X2390" s="419"/>
      <c r="Z2390" s="419"/>
      <c r="AA2390" s="419"/>
      <c r="AB2390" s="419"/>
      <c r="AD2390" s="419"/>
      <c r="AE2390" s="419"/>
      <c r="AF2390" s="419"/>
      <c r="AH2390" s="419"/>
      <c r="AI2390" s="419"/>
      <c r="AJ2390" s="419"/>
      <c r="AL2390" s="419"/>
      <c r="AM2390" s="419"/>
      <c r="AN2390" s="403"/>
      <c r="AO2390" s="419"/>
      <c r="AP2390" s="419"/>
      <c r="AQ2390" s="419"/>
      <c r="AR2390" s="419"/>
      <c r="AS2390" s="419"/>
      <c r="AT2390" s="419"/>
      <c r="AU2390" s="419"/>
      <c r="AV2390" s="419"/>
      <c r="AX2390" s="419"/>
      <c r="AY2390" s="419"/>
      <c r="AZ2390" s="419"/>
      <c r="BB2390" s="419"/>
      <c r="BC2390" s="419"/>
      <c r="BD2390" s="419"/>
      <c r="BF2390" s="419"/>
      <c r="BG2390" s="419"/>
      <c r="BH2390" s="419"/>
      <c r="BJ2390" s="419"/>
      <c r="BK2390" s="419"/>
      <c r="BL2390" s="419"/>
      <c r="BN2390" s="419"/>
      <c r="BO2390" s="419"/>
      <c r="BP2390" s="419"/>
      <c r="BR2390" s="419"/>
      <c r="BS2390" s="419"/>
      <c r="BT2390" s="419"/>
      <c r="BV2390" s="419"/>
      <c r="BW2390" s="419"/>
      <c r="BX2390" s="397"/>
      <c r="BZ2390" s="449"/>
      <c r="CB2390" s="419"/>
      <c r="CC2390" s="419"/>
      <c r="CD2390" s="419"/>
      <c r="CF2390" s="419"/>
      <c r="CG2390" s="419"/>
      <c r="CH2390" s="419"/>
    </row>
    <row r="2391" spans="3:86" ht="21" thickBot="1">
      <c r="C2391" s="425"/>
      <c r="P2391" s="431"/>
      <c r="R2391" s="419"/>
      <c r="S2391" s="446"/>
      <c r="T2391" s="419"/>
      <c r="V2391" s="196"/>
      <c r="W2391" s="419"/>
      <c r="X2391" s="419"/>
      <c r="Z2391" s="419"/>
      <c r="AA2391" s="419"/>
      <c r="AB2391" s="419"/>
      <c r="AD2391" s="419"/>
      <c r="AE2391" s="419"/>
      <c r="AF2391" s="419"/>
      <c r="AH2391" s="419"/>
      <c r="AI2391" s="419"/>
      <c r="AJ2391" s="419"/>
      <c r="AL2391" s="419"/>
      <c r="AM2391" s="419"/>
      <c r="AN2391" s="403"/>
      <c r="AO2391" s="419"/>
      <c r="AP2391" s="419"/>
      <c r="AQ2391" s="419"/>
      <c r="AR2391" s="419"/>
      <c r="AS2391" s="419"/>
      <c r="AT2391" s="419"/>
      <c r="AU2391" s="419"/>
      <c r="AV2391" s="419"/>
      <c r="AX2391" s="419"/>
      <c r="AY2391" s="419"/>
      <c r="AZ2391" s="419"/>
      <c r="BB2391" s="419"/>
      <c r="BC2391" s="419"/>
      <c r="BD2391" s="419"/>
      <c r="BF2391" s="419"/>
      <c r="BG2391" s="419"/>
      <c r="BH2391" s="419"/>
      <c r="BJ2391" s="419"/>
      <c r="BK2391" s="419"/>
      <c r="BL2391" s="419"/>
      <c r="BN2391" s="419"/>
      <c r="BO2391" s="419"/>
      <c r="BP2391" s="419"/>
      <c r="BR2391" s="419"/>
      <c r="BS2391" s="419"/>
      <c r="BT2391" s="419"/>
      <c r="BV2391" s="419"/>
      <c r="BW2391" s="419"/>
      <c r="BX2391" s="397"/>
      <c r="BZ2391" s="449"/>
      <c r="CB2391" s="419"/>
      <c r="CC2391" s="419"/>
      <c r="CD2391" s="419"/>
      <c r="CF2391" s="419"/>
      <c r="CG2391" s="419"/>
      <c r="CH2391" s="419"/>
    </row>
    <row r="2392" spans="3:86" ht="21" thickBot="1">
      <c r="C2392" s="425"/>
      <c r="P2392" s="431"/>
      <c r="R2392" s="419"/>
      <c r="S2392" s="446"/>
      <c r="T2392" s="419"/>
      <c r="V2392" s="196"/>
      <c r="W2392" s="419"/>
      <c r="X2392" s="419"/>
      <c r="Z2392" s="419"/>
      <c r="AA2392" s="419"/>
      <c r="AB2392" s="419"/>
      <c r="AD2392" s="419"/>
      <c r="AE2392" s="419"/>
      <c r="AF2392" s="419"/>
      <c r="AH2392" s="419"/>
      <c r="AI2392" s="419"/>
      <c r="AJ2392" s="419"/>
      <c r="AL2392" s="419"/>
      <c r="AM2392" s="419"/>
      <c r="AN2392" s="403"/>
      <c r="AO2392" s="419"/>
      <c r="AP2392" s="419"/>
      <c r="AQ2392" s="419"/>
      <c r="AR2392" s="419"/>
      <c r="AS2392" s="419"/>
      <c r="AT2392" s="419"/>
      <c r="AU2392" s="419"/>
      <c r="AV2392" s="419"/>
      <c r="AX2392" s="419"/>
      <c r="AY2392" s="419"/>
      <c r="AZ2392" s="419"/>
      <c r="BB2392" s="419"/>
      <c r="BC2392" s="419"/>
      <c r="BD2392" s="419"/>
      <c r="BF2392" s="419"/>
      <c r="BG2392" s="419"/>
      <c r="BH2392" s="419"/>
      <c r="BJ2392" s="419"/>
      <c r="BK2392" s="419"/>
      <c r="BL2392" s="419"/>
      <c r="BN2392" s="419"/>
      <c r="BO2392" s="419"/>
      <c r="BP2392" s="419"/>
      <c r="BR2392" s="419"/>
      <c r="BS2392" s="419"/>
      <c r="BT2392" s="419"/>
      <c r="BV2392" s="419"/>
      <c r="BW2392" s="419"/>
      <c r="BX2392" s="397"/>
      <c r="BZ2392" s="449"/>
      <c r="CB2392" s="419"/>
      <c r="CC2392" s="419"/>
      <c r="CD2392" s="419"/>
      <c r="CF2392" s="419"/>
      <c r="CG2392" s="419"/>
      <c r="CH2392" s="419"/>
    </row>
    <row r="2393" spans="3:86" ht="21" thickBot="1">
      <c r="C2393" s="425"/>
      <c r="P2393" s="431"/>
      <c r="R2393" s="419"/>
      <c r="S2393" s="446"/>
      <c r="T2393" s="419"/>
      <c r="V2393" s="196"/>
      <c r="W2393" s="419"/>
      <c r="X2393" s="419"/>
      <c r="Z2393" s="419"/>
      <c r="AA2393" s="419"/>
      <c r="AB2393" s="419"/>
      <c r="AD2393" s="419"/>
      <c r="AE2393" s="419"/>
      <c r="AF2393" s="419"/>
      <c r="AH2393" s="419"/>
      <c r="AI2393" s="419"/>
      <c r="AJ2393" s="419"/>
      <c r="AL2393" s="419"/>
      <c r="AM2393" s="419"/>
      <c r="AN2393" s="403"/>
      <c r="AO2393" s="419"/>
      <c r="AP2393" s="419"/>
      <c r="AQ2393" s="419"/>
      <c r="AR2393" s="419"/>
      <c r="AS2393" s="419"/>
      <c r="AT2393" s="419"/>
      <c r="AU2393" s="419"/>
      <c r="AV2393" s="419"/>
      <c r="AX2393" s="419"/>
      <c r="AY2393" s="419"/>
      <c r="AZ2393" s="419"/>
      <c r="BB2393" s="419"/>
      <c r="BC2393" s="419"/>
      <c r="BD2393" s="419"/>
      <c r="BF2393" s="419"/>
      <c r="BG2393" s="419"/>
      <c r="BH2393" s="419"/>
      <c r="BJ2393" s="419"/>
      <c r="BK2393" s="419"/>
      <c r="BL2393" s="419"/>
      <c r="BN2393" s="419"/>
      <c r="BO2393" s="419"/>
      <c r="BP2393" s="419"/>
      <c r="BR2393" s="419"/>
      <c r="BS2393" s="419"/>
      <c r="BT2393" s="419"/>
      <c r="BV2393" s="419"/>
      <c r="BW2393" s="419"/>
      <c r="BX2393" s="397"/>
      <c r="BZ2393" s="449"/>
      <c r="CB2393" s="419"/>
      <c r="CC2393" s="419"/>
      <c r="CD2393" s="419"/>
      <c r="CF2393" s="419"/>
      <c r="CG2393" s="419"/>
      <c r="CH2393" s="419"/>
    </row>
    <row r="2394" spans="3:86" ht="21" thickBot="1">
      <c r="C2394" s="425"/>
      <c r="P2394" s="431"/>
      <c r="R2394" s="419"/>
      <c r="S2394" s="446"/>
      <c r="T2394" s="419"/>
      <c r="V2394" s="196"/>
      <c r="W2394" s="419"/>
      <c r="X2394" s="419"/>
      <c r="Z2394" s="419"/>
      <c r="AA2394" s="419"/>
      <c r="AB2394" s="419"/>
      <c r="AD2394" s="419"/>
      <c r="AE2394" s="419"/>
      <c r="AF2394" s="419"/>
      <c r="AH2394" s="419"/>
      <c r="AI2394" s="419"/>
      <c r="AJ2394" s="419"/>
      <c r="AL2394" s="419"/>
      <c r="AM2394" s="419"/>
      <c r="AN2394" s="403"/>
      <c r="AO2394" s="419"/>
      <c r="AP2394" s="419"/>
      <c r="AQ2394" s="419"/>
      <c r="AR2394" s="419"/>
      <c r="AS2394" s="419"/>
      <c r="AT2394" s="419"/>
      <c r="AU2394" s="419"/>
      <c r="AV2394" s="419"/>
      <c r="AX2394" s="419"/>
      <c r="AY2394" s="419"/>
      <c r="AZ2394" s="419"/>
      <c r="BB2394" s="419"/>
      <c r="BC2394" s="419"/>
      <c r="BD2394" s="419"/>
      <c r="BF2394" s="419"/>
      <c r="BG2394" s="419"/>
      <c r="BH2394" s="419"/>
      <c r="BJ2394" s="419"/>
      <c r="BK2394" s="419"/>
      <c r="BL2394" s="419"/>
      <c r="BN2394" s="419"/>
      <c r="BO2394" s="419"/>
      <c r="BP2394" s="419"/>
      <c r="BR2394" s="419"/>
      <c r="BS2394" s="419"/>
      <c r="BT2394" s="419"/>
      <c r="BV2394" s="419"/>
      <c r="BW2394" s="419"/>
      <c r="BX2394" s="397"/>
      <c r="BZ2394" s="449"/>
      <c r="CB2394" s="419"/>
      <c r="CC2394" s="419"/>
      <c r="CD2394" s="419"/>
      <c r="CF2394" s="419"/>
      <c r="CG2394" s="419"/>
      <c r="CH2394" s="419"/>
    </row>
    <row r="2395" spans="3:86" ht="21" thickBot="1">
      <c r="C2395" s="425"/>
      <c r="P2395" s="431"/>
      <c r="R2395" s="419"/>
      <c r="S2395" s="446"/>
      <c r="T2395" s="419"/>
      <c r="V2395" s="196"/>
      <c r="W2395" s="419"/>
      <c r="X2395" s="419"/>
      <c r="Z2395" s="419"/>
      <c r="AA2395" s="419"/>
      <c r="AB2395" s="419"/>
      <c r="AD2395" s="419"/>
      <c r="AE2395" s="419"/>
      <c r="AF2395" s="419"/>
      <c r="AH2395" s="419"/>
      <c r="AI2395" s="419"/>
      <c r="AJ2395" s="419"/>
      <c r="AL2395" s="419"/>
      <c r="AM2395" s="419"/>
      <c r="AN2395" s="403"/>
      <c r="AO2395" s="419"/>
      <c r="AP2395" s="419"/>
      <c r="AQ2395" s="419"/>
      <c r="AR2395" s="419"/>
      <c r="AS2395" s="419"/>
      <c r="AT2395" s="419"/>
      <c r="AU2395" s="419"/>
      <c r="AV2395" s="419"/>
      <c r="AX2395" s="419"/>
      <c r="AY2395" s="419"/>
      <c r="AZ2395" s="419"/>
      <c r="BB2395" s="419"/>
      <c r="BC2395" s="419"/>
      <c r="BD2395" s="419"/>
      <c r="BF2395" s="419"/>
      <c r="BG2395" s="419"/>
      <c r="BH2395" s="419"/>
      <c r="BJ2395" s="419"/>
      <c r="BK2395" s="419"/>
      <c r="BL2395" s="419"/>
      <c r="BN2395" s="419"/>
      <c r="BO2395" s="419"/>
      <c r="BP2395" s="419"/>
      <c r="BR2395" s="419"/>
      <c r="BS2395" s="419"/>
      <c r="BT2395" s="419"/>
      <c r="BV2395" s="419"/>
      <c r="BW2395" s="419"/>
      <c r="BX2395" s="397"/>
      <c r="BZ2395" s="449"/>
      <c r="CB2395" s="419"/>
      <c r="CC2395" s="419"/>
      <c r="CD2395" s="419"/>
      <c r="CF2395" s="419"/>
      <c r="CG2395" s="419"/>
      <c r="CH2395" s="419"/>
    </row>
    <row r="2396" spans="3:86" ht="21" thickBot="1">
      <c r="C2396" s="425"/>
      <c r="P2396" s="431"/>
      <c r="R2396" s="419"/>
      <c r="S2396" s="446"/>
      <c r="T2396" s="419"/>
      <c r="V2396" s="196"/>
      <c r="W2396" s="419"/>
      <c r="X2396" s="419"/>
      <c r="Z2396" s="419"/>
      <c r="AA2396" s="419"/>
      <c r="AB2396" s="419"/>
      <c r="AD2396" s="419"/>
      <c r="AE2396" s="419"/>
      <c r="AF2396" s="419"/>
      <c r="AH2396" s="419"/>
      <c r="AI2396" s="419"/>
      <c r="AJ2396" s="419"/>
      <c r="AL2396" s="419"/>
      <c r="AM2396" s="419"/>
      <c r="AN2396" s="403"/>
      <c r="AO2396" s="419"/>
      <c r="AP2396" s="419"/>
      <c r="AQ2396" s="419"/>
      <c r="AR2396" s="419"/>
      <c r="AS2396" s="419"/>
      <c r="AT2396" s="419"/>
      <c r="AU2396" s="419"/>
      <c r="AV2396" s="419"/>
      <c r="AX2396" s="419"/>
      <c r="AY2396" s="419"/>
      <c r="AZ2396" s="419"/>
      <c r="BB2396" s="419"/>
      <c r="BC2396" s="419"/>
      <c r="BD2396" s="419"/>
      <c r="BF2396" s="419"/>
      <c r="BG2396" s="419"/>
      <c r="BH2396" s="419"/>
      <c r="BJ2396" s="419"/>
      <c r="BK2396" s="419"/>
      <c r="BL2396" s="419"/>
      <c r="BN2396" s="419"/>
      <c r="BO2396" s="419"/>
      <c r="BP2396" s="419"/>
      <c r="BR2396" s="419"/>
      <c r="BS2396" s="419"/>
      <c r="BT2396" s="419"/>
      <c r="BV2396" s="419"/>
      <c r="BW2396" s="419"/>
      <c r="BX2396" s="397"/>
      <c r="BZ2396" s="449"/>
      <c r="CB2396" s="419"/>
      <c r="CC2396" s="419"/>
      <c r="CD2396" s="419"/>
      <c r="CF2396" s="419"/>
      <c r="CG2396" s="419"/>
      <c r="CH2396" s="419"/>
    </row>
    <row r="2397" spans="3:86" ht="21" thickBot="1">
      <c r="C2397" s="425"/>
      <c r="P2397" s="431"/>
      <c r="R2397" s="419"/>
      <c r="S2397" s="446"/>
      <c r="T2397" s="419"/>
      <c r="V2397" s="196"/>
      <c r="W2397" s="419"/>
      <c r="X2397" s="419"/>
      <c r="Z2397" s="419"/>
      <c r="AA2397" s="419"/>
      <c r="AB2397" s="419"/>
      <c r="AD2397" s="419"/>
      <c r="AE2397" s="419"/>
      <c r="AF2397" s="419"/>
      <c r="AH2397" s="419"/>
      <c r="AI2397" s="419"/>
      <c r="AJ2397" s="419"/>
      <c r="AL2397" s="419"/>
      <c r="AM2397" s="419"/>
      <c r="AN2397" s="403"/>
      <c r="AO2397" s="419"/>
      <c r="AP2397" s="419"/>
      <c r="AQ2397" s="419"/>
      <c r="AR2397" s="419"/>
      <c r="AS2397" s="419"/>
      <c r="AT2397" s="419"/>
      <c r="AU2397" s="419"/>
      <c r="AV2397" s="419"/>
      <c r="AX2397" s="419"/>
      <c r="AY2397" s="419"/>
      <c r="AZ2397" s="419"/>
      <c r="BB2397" s="419"/>
      <c r="BC2397" s="419"/>
      <c r="BD2397" s="419"/>
      <c r="BF2397" s="419"/>
      <c r="BG2397" s="419"/>
      <c r="BH2397" s="419"/>
      <c r="BJ2397" s="419"/>
      <c r="BK2397" s="419"/>
      <c r="BL2397" s="419"/>
      <c r="BN2397" s="419"/>
      <c r="BO2397" s="419"/>
      <c r="BP2397" s="419"/>
      <c r="BR2397" s="419"/>
      <c r="BS2397" s="419"/>
      <c r="BT2397" s="419"/>
      <c r="BV2397" s="419"/>
      <c r="BW2397" s="419"/>
      <c r="BX2397" s="397"/>
      <c r="BZ2397" s="449"/>
      <c r="CB2397" s="419"/>
      <c r="CC2397" s="419"/>
      <c r="CD2397" s="419"/>
      <c r="CF2397" s="419"/>
      <c r="CG2397" s="419"/>
      <c r="CH2397" s="419"/>
    </row>
    <row r="2398" spans="3:86" ht="21" thickBot="1">
      <c r="C2398" s="425"/>
      <c r="P2398" s="431"/>
      <c r="R2398" s="419"/>
      <c r="S2398" s="446"/>
      <c r="T2398" s="419"/>
      <c r="V2398" s="196"/>
      <c r="W2398" s="419"/>
      <c r="X2398" s="419"/>
      <c r="Z2398" s="419"/>
      <c r="AA2398" s="419"/>
      <c r="AB2398" s="419"/>
      <c r="AD2398" s="419"/>
      <c r="AE2398" s="419"/>
      <c r="AF2398" s="419"/>
      <c r="AH2398" s="419"/>
      <c r="AI2398" s="419"/>
      <c r="AJ2398" s="419"/>
      <c r="AL2398" s="419"/>
      <c r="AM2398" s="419"/>
      <c r="AN2398" s="403"/>
      <c r="AO2398" s="419"/>
      <c r="AP2398" s="419"/>
      <c r="AQ2398" s="419"/>
      <c r="AR2398" s="419"/>
      <c r="AS2398" s="419"/>
      <c r="AT2398" s="419"/>
      <c r="AU2398" s="419"/>
      <c r="AV2398" s="419"/>
      <c r="AX2398" s="419"/>
      <c r="AY2398" s="419"/>
      <c r="AZ2398" s="419"/>
      <c r="BB2398" s="419"/>
      <c r="BC2398" s="419"/>
      <c r="BD2398" s="419"/>
      <c r="BF2398" s="419"/>
      <c r="BG2398" s="419"/>
      <c r="BH2398" s="419"/>
      <c r="BJ2398" s="419"/>
      <c r="BK2398" s="419"/>
      <c r="BL2398" s="419"/>
      <c r="BN2398" s="419"/>
      <c r="BO2398" s="419"/>
      <c r="BP2398" s="419"/>
      <c r="BR2398" s="419"/>
      <c r="BS2398" s="419"/>
      <c r="BT2398" s="419"/>
      <c r="BV2398" s="419"/>
      <c r="BW2398" s="419"/>
      <c r="BX2398" s="397"/>
      <c r="BZ2398" s="449"/>
      <c r="CB2398" s="419"/>
      <c r="CC2398" s="419"/>
      <c r="CD2398" s="419"/>
      <c r="CF2398" s="419"/>
      <c r="CG2398" s="419"/>
      <c r="CH2398" s="419"/>
    </row>
    <row r="2399" spans="3:86" ht="21" thickBot="1">
      <c r="C2399" s="425"/>
      <c r="P2399" s="431"/>
      <c r="R2399" s="419"/>
      <c r="S2399" s="446"/>
      <c r="T2399" s="419"/>
      <c r="V2399" s="196"/>
      <c r="W2399" s="419"/>
      <c r="X2399" s="419"/>
      <c r="Z2399" s="419"/>
      <c r="AA2399" s="419"/>
      <c r="AB2399" s="419"/>
      <c r="AD2399" s="419"/>
      <c r="AE2399" s="419"/>
      <c r="AF2399" s="419"/>
      <c r="AH2399" s="419"/>
      <c r="AI2399" s="419"/>
      <c r="AJ2399" s="419"/>
      <c r="AL2399" s="419"/>
      <c r="AM2399" s="419"/>
      <c r="AN2399" s="403"/>
      <c r="AO2399" s="419"/>
      <c r="AP2399" s="419"/>
      <c r="AQ2399" s="419"/>
      <c r="AR2399" s="419"/>
      <c r="AS2399" s="419"/>
      <c r="AT2399" s="419"/>
      <c r="AU2399" s="419"/>
      <c r="AV2399" s="419"/>
      <c r="AX2399" s="419"/>
      <c r="AY2399" s="419"/>
      <c r="AZ2399" s="419"/>
      <c r="BB2399" s="419"/>
      <c r="BC2399" s="419"/>
      <c r="BD2399" s="419"/>
      <c r="BF2399" s="419"/>
      <c r="BG2399" s="419"/>
      <c r="BH2399" s="419"/>
      <c r="BJ2399" s="419"/>
      <c r="BK2399" s="419"/>
      <c r="BL2399" s="419"/>
      <c r="BN2399" s="419"/>
      <c r="BO2399" s="419"/>
      <c r="BP2399" s="419"/>
      <c r="BR2399" s="419"/>
      <c r="BS2399" s="419"/>
      <c r="BT2399" s="419"/>
      <c r="BV2399" s="419"/>
      <c r="BW2399" s="419"/>
      <c r="BX2399" s="397"/>
      <c r="BZ2399" s="449"/>
      <c r="CB2399" s="419"/>
      <c r="CC2399" s="419"/>
      <c r="CD2399" s="419"/>
      <c r="CF2399" s="419"/>
      <c r="CG2399" s="419"/>
      <c r="CH2399" s="419"/>
    </row>
    <row r="2400" spans="3:86" ht="21" thickBot="1">
      <c r="C2400" s="425"/>
      <c r="P2400" s="431"/>
      <c r="R2400" s="419"/>
      <c r="S2400" s="446"/>
      <c r="T2400" s="419"/>
      <c r="V2400" s="196"/>
      <c r="W2400" s="419"/>
      <c r="X2400" s="419"/>
      <c r="Z2400" s="419"/>
      <c r="AA2400" s="419"/>
      <c r="AB2400" s="419"/>
      <c r="AD2400" s="419"/>
      <c r="AE2400" s="419"/>
      <c r="AF2400" s="419"/>
      <c r="AH2400" s="419"/>
      <c r="AI2400" s="419"/>
      <c r="AJ2400" s="419"/>
      <c r="AL2400" s="419"/>
      <c r="AM2400" s="419"/>
      <c r="AN2400" s="403"/>
      <c r="AO2400" s="419"/>
      <c r="AP2400" s="419"/>
      <c r="AQ2400" s="419"/>
      <c r="AR2400" s="419"/>
      <c r="AS2400" s="419"/>
      <c r="AT2400" s="419"/>
      <c r="AU2400" s="419"/>
      <c r="AV2400" s="419"/>
      <c r="AX2400" s="419"/>
      <c r="AY2400" s="419"/>
      <c r="AZ2400" s="419"/>
      <c r="BB2400" s="419"/>
      <c r="BC2400" s="419"/>
      <c r="BD2400" s="419"/>
      <c r="BF2400" s="419"/>
      <c r="BG2400" s="419"/>
      <c r="BH2400" s="419"/>
      <c r="BJ2400" s="419"/>
      <c r="BK2400" s="419"/>
      <c r="BL2400" s="419"/>
      <c r="BN2400" s="419"/>
      <c r="BO2400" s="419"/>
      <c r="BP2400" s="419"/>
      <c r="BR2400" s="419"/>
      <c r="BS2400" s="419"/>
      <c r="BT2400" s="419"/>
      <c r="BV2400" s="419"/>
      <c r="BW2400" s="419"/>
      <c r="BX2400" s="397"/>
      <c r="BZ2400" s="449"/>
      <c r="CB2400" s="419"/>
      <c r="CC2400" s="419"/>
      <c r="CD2400" s="419"/>
      <c r="CF2400" s="419"/>
      <c r="CG2400" s="419"/>
      <c r="CH2400" s="419"/>
    </row>
    <row r="2401" spans="3:86" ht="21" thickBot="1">
      <c r="C2401" s="425"/>
      <c r="P2401" s="431"/>
      <c r="R2401" s="419"/>
      <c r="S2401" s="446"/>
      <c r="T2401" s="419"/>
      <c r="V2401" s="196"/>
      <c r="W2401" s="419"/>
      <c r="X2401" s="419"/>
      <c r="Z2401" s="419"/>
      <c r="AA2401" s="419"/>
      <c r="AB2401" s="419"/>
      <c r="AD2401" s="419"/>
      <c r="AE2401" s="419"/>
      <c r="AF2401" s="419"/>
      <c r="AH2401" s="419"/>
      <c r="AI2401" s="419"/>
      <c r="AJ2401" s="419"/>
      <c r="AL2401" s="419"/>
      <c r="AM2401" s="419"/>
      <c r="AN2401" s="403"/>
      <c r="AO2401" s="419"/>
      <c r="AP2401" s="419"/>
      <c r="AQ2401" s="419"/>
      <c r="AR2401" s="419"/>
      <c r="AS2401" s="419"/>
      <c r="AT2401" s="419"/>
      <c r="AU2401" s="419"/>
      <c r="AV2401" s="419"/>
      <c r="AX2401" s="419"/>
      <c r="AY2401" s="419"/>
      <c r="AZ2401" s="419"/>
      <c r="BB2401" s="419"/>
      <c r="BC2401" s="419"/>
      <c r="BD2401" s="419"/>
      <c r="BF2401" s="419"/>
      <c r="BG2401" s="419"/>
      <c r="BH2401" s="419"/>
      <c r="BJ2401" s="419"/>
      <c r="BK2401" s="419"/>
      <c r="BL2401" s="419"/>
      <c r="BN2401" s="419"/>
      <c r="BO2401" s="419"/>
      <c r="BP2401" s="419"/>
      <c r="BR2401" s="419"/>
      <c r="BS2401" s="419"/>
      <c r="BT2401" s="419"/>
      <c r="BV2401" s="419"/>
      <c r="BW2401" s="419"/>
      <c r="BX2401" s="397"/>
      <c r="BZ2401" s="449"/>
      <c r="CB2401" s="419"/>
      <c r="CC2401" s="419"/>
      <c r="CD2401" s="419"/>
      <c r="CF2401" s="419"/>
      <c r="CG2401" s="419"/>
      <c r="CH2401" s="419"/>
    </row>
    <row r="2402" spans="3:86" ht="21" thickBot="1">
      <c r="C2402" s="425"/>
      <c r="P2402" s="431"/>
      <c r="R2402" s="419"/>
      <c r="S2402" s="446"/>
      <c r="T2402" s="419"/>
      <c r="V2402" s="196"/>
      <c r="W2402" s="419"/>
      <c r="X2402" s="419"/>
      <c r="Z2402" s="419"/>
      <c r="AA2402" s="419"/>
      <c r="AB2402" s="419"/>
      <c r="AD2402" s="419"/>
      <c r="AE2402" s="419"/>
      <c r="AF2402" s="419"/>
      <c r="AH2402" s="419"/>
      <c r="AI2402" s="419"/>
      <c r="AJ2402" s="419"/>
      <c r="AL2402" s="419"/>
      <c r="AM2402" s="419"/>
      <c r="AN2402" s="403"/>
      <c r="AO2402" s="419"/>
      <c r="AP2402" s="419"/>
      <c r="AQ2402" s="419"/>
      <c r="AR2402" s="419"/>
      <c r="AS2402" s="419"/>
      <c r="AT2402" s="419"/>
      <c r="AU2402" s="419"/>
      <c r="AV2402" s="419"/>
      <c r="AX2402" s="419"/>
      <c r="AY2402" s="419"/>
      <c r="AZ2402" s="419"/>
      <c r="BB2402" s="419"/>
      <c r="BC2402" s="419"/>
      <c r="BD2402" s="419"/>
      <c r="BF2402" s="419"/>
      <c r="BG2402" s="419"/>
      <c r="BH2402" s="419"/>
      <c r="BJ2402" s="419"/>
      <c r="BK2402" s="419"/>
      <c r="BL2402" s="419"/>
      <c r="BN2402" s="419"/>
      <c r="BO2402" s="419"/>
      <c r="BP2402" s="419"/>
      <c r="BR2402" s="419"/>
      <c r="BS2402" s="419"/>
      <c r="BT2402" s="419"/>
      <c r="BV2402" s="419"/>
      <c r="BW2402" s="419"/>
      <c r="BX2402" s="397"/>
      <c r="BZ2402" s="449"/>
      <c r="CB2402" s="419"/>
      <c r="CC2402" s="419"/>
      <c r="CD2402" s="419"/>
      <c r="CF2402" s="419"/>
      <c r="CG2402" s="419"/>
      <c r="CH2402" s="419"/>
    </row>
    <row r="2403" spans="3:86" ht="21" thickBot="1">
      <c r="C2403" s="425"/>
      <c r="P2403" s="431"/>
      <c r="R2403" s="419"/>
      <c r="S2403" s="446"/>
      <c r="T2403" s="419"/>
      <c r="V2403" s="196"/>
      <c r="W2403" s="419"/>
      <c r="X2403" s="419"/>
      <c r="Z2403" s="419"/>
      <c r="AA2403" s="419"/>
      <c r="AB2403" s="419"/>
      <c r="AD2403" s="419"/>
      <c r="AE2403" s="419"/>
      <c r="AF2403" s="419"/>
      <c r="AH2403" s="419"/>
      <c r="AI2403" s="419"/>
      <c r="AJ2403" s="419"/>
      <c r="AL2403" s="419"/>
      <c r="AM2403" s="419"/>
      <c r="AN2403" s="403"/>
      <c r="AO2403" s="419"/>
      <c r="AP2403" s="419"/>
      <c r="AQ2403" s="419"/>
      <c r="AR2403" s="419"/>
      <c r="AS2403" s="419"/>
      <c r="AT2403" s="419"/>
      <c r="AU2403" s="419"/>
      <c r="AV2403" s="419"/>
      <c r="AX2403" s="419"/>
      <c r="AY2403" s="419"/>
      <c r="AZ2403" s="419"/>
      <c r="BB2403" s="419"/>
      <c r="BC2403" s="419"/>
      <c r="BD2403" s="419"/>
      <c r="BF2403" s="419"/>
      <c r="BG2403" s="419"/>
      <c r="BH2403" s="419"/>
      <c r="BJ2403" s="419"/>
      <c r="BK2403" s="419"/>
      <c r="BL2403" s="419"/>
      <c r="BN2403" s="419"/>
      <c r="BO2403" s="419"/>
      <c r="BP2403" s="419"/>
      <c r="BR2403" s="419"/>
      <c r="BS2403" s="419"/>
      <c r="BT2403" s="419"/>
      <c r="BV2403" s="419"/>
      <c r="BW2403" s="419"/>
      <c r="BX2403" s="397"/>
      <c r="BZ2403" s="449"/>
      <c r="CB2403" s="419"/>
      <c r="CC2403" s="419"/>
      <c r="CD2403" s="419"/>
      <c r="CF2403" s="419"/>
      <c r="CG2403" s="419"/>
      <c r="CH2403" s="419"/>
    </row>
    <row r="2404" spans="3:86" ht="21" thickBot="1">
      <c r="C2404" s="425"/>
      <c r="P2404" s="431"/>
      <c r="R2404" s="419"/>
      <c r="S2404" s="446"/>
      <c r="T2404" s="419"/>
      <c r="V2404" s="196"/>
      <c r="W2404" s="419"/>
      <c r="X2404" s="419"/>
      <c r="Z2404" s="419"/>
      <c r="AA2404" s="419"/>
      <c r="AB2404" s="419"/>
      <c r="AD2404" s="419"/>
      <c r="AE2404" s="419"/>
      <c r="AF2404" s="419"/>
      <c r="AH2404" s="419"/>
      <c r="AI2404" s="419"/>
      <c r="AJ2404" s="419"/>
      <c r="AL2404" s="419"/>
      <c r="AM2404" s="419"/>
      <c r="AN2404" s="403"/>
      <c r="AO2404" s="419"/>
      <c r="AP2404" s="419"/>
      <c r="AQ2404" s="419"/>
      <c r="AR2404" s="419"/>
      <c r="AS2404" s="419"/>
      <c r="AT2404" s="419"/>
      <c r="AU2404" s="419"/>
      <c r="AV2404" s="419"/>
      <c r="AX2404" s="419"/>
      <c r="AY2404" s="419"/>
      <c r="AZ2404" s="419"/>
      <c r="BB2404" s="419"/>
      <c r="BC2404" s="419"/>
      <c r="BD2404" s="419"/>
      <c r="BF2404" s="419"/>
      <c r="BG2404" s="419"/>
      <c r="BH2404" s="419"/>
      <c r="BJ2404" s="419"/>
      <c r="BK2404" s="419"/>
      <c r="BL2404" s="419"/>
      <c r="BN2404" s="419"/>
      <c r="BO2404" s="419"/>
      <c r="BP2404" s="419"/>
      <c r="BR2404" s="419"/>
      <c r="BS2404" s="419"/>
      <c r="BT2404" s="419"/>
      <c r="BV2404" s="419"/>
      <c r="BW2404" s="419"/>
      <c r="BX2404" s="397"/>
      <c r="BZ2404" s="449"/>
      <c r="CB2404" s="419"/>
      <c r="CC2404" s="419"/>
      <c r="CD2404" s="419"/>
      <c r="CF2404" s="419"/>
      <c r="CG2404" s="419"/>
      <c r="CH2404" s="419"/>
    </row>
    <row r="2405" spans="3:86" ht="21" thickBot="1">
      <c r="C2405" s="425"/>
      <c r="P2405" s="431"/>
      <c r="R2405" s="419"/>
      <c r="S2405" s="446"/>
      <c r="T2405" s="419"/>
      <c r="V2405" s="196"/>
      <c r="W2405" s="419"/>
      <c r="X2405" s="419"/>
      <c r="Z2405" s="419"/>
      <c r="AA2405" s="419"/>
      <c r="AB2405" s="419"/>
      <c r="AD2405" s="419"/>
      <c r="AE2405" s="419"/>
      <c r="AF2405" s="419"/>
      <c r="AH2405" s="419"/>
      <c r="AI2405" s="419"/>
      <c r="AJ2405" s="419"/>
      <c r="AL2405" s="419"/>
      <c r="AM2405" s="419"/>
      <c r="AN2405" s="403"/>
      <c r="AO2405" s="419"/>
      <c r="AP2405" s="419"/>
      <c r="AQ2405" s="419"/>
      <c r="AR2405" s="419"/>
      <c r="AS2405" s="419"/>
      <c r="AT2405" s="419"/>
      <c r="AU2405" s="419"/>
      <c r="AV2405" s="419"/>
      <c r="AX2405" s="419"/>
      <c r="AY2405" s="419"/>
      <c r="AZ2405" s="419"/>
      <c r="BB2405" s="419"/>
      <c r="BC2405" s="419"/>
      <c r="BD2405" s="419"/>
      <c r="BF2405" s="419"/>
      <c r="BG2405" s="419"/>
      <c r="BH2405" s="419"/>
      <c r="BJ2405" s="419"/>
      <c r="BK2405" s="419"/>
      <c r="BL2405" s="419"/>
      <c r="BN2405" s="419"/>
      <c r="BO2405" s="419"/>
      <c r="BP2405" s="419"/>
      <c r="BR2405" s="419"/>
      <c r="BS2405" s="419"/>
      <c r="BT2405" s="419"/>
      <c r="BV2405" s="419"/>
      <c r="BW2405" s="419"/>
      <c r="BX2405" s="397"/>
      <c r="BZ2405" s="449"/>
      <c r="CB2405" s="419"/>
      <c r="CC2405" s="419"/>
      <c r="CD2405" s="419"/>
      <c r="CF2405" s="419"/>
      <c r="CG2405" s="419"/>
      <c r="CH2405" s="419"/>
    </row>
    <row r="2406" spans="3:86" ht="21" thickBot="1">
      <c r="C2406" s="425"/>
      <c r="P2406" s="431"/>
      <c r="R2406" s="419"/>
      <c r="S2406" s="446"/>
      <c r="T2406" s="419"/>
      <c r="V2406" s="196"/>
      <c r="W2406" s="419"/>
      <c r="X2406" s="419"/>
      <c r="Z2406" s="419"/>
      <c r="AA2406" s="419"/>
      <c r="AB2406" s="419"/>
      <c r="AD2406" s="419"/>
      <c r="AE2406" s="419"/>
      <c r="AF2406" s="419"/>
      <c r="AH2406" s="419"/>
      <c r="AI2406" s="419"/>
      <c r="AJ2406" s="419"/>
      <c r="AL2406" s="419"/>
      <c r="AM2406" s="419"/>
      <c r="AN2406" s="403"/>
      <c r="AO2406" s="419"/>
      <c r="AP2406" s="419"/>
      <c r="AQ2406" s="419"/>
      <c r="AR2406" s="419"/>
      <c r="AS2406" s="419"/>
      <c r="AT2406" s="419"/>
      <c r="AU2406" s="419"/>
      <c r="AV2406" s="419"/>
      <c r="AX2406" s="419"/>
      <c r="AY2406" s="419"/>
      <c r="AZ2406" s="419"/>
      <c r="BB2406" s="419"/>
      <c r="BC2406" s="419"/>
      <c r="BD2406" s="419"/>
      <c r="BF2406" s="419"/>
      <c r="BG2406" s="419"/>
      <c r="BH2406" s="419"/>
      <c r="BJ2406" s="419"/>
      <c r="BK2406" s="419"/>
      <c r="BL2406" s="419"/>
      <c r="BN2406" s="419"/>
      <c r="BO2406" s="419"/>
      <c r="BP2406" s="419"/>
      <c r="BR2406" s="419"/>
      <c r="BS2406" s="419"/>
      <c r="BT2406" s="419"/>
      <c r="BV2406" s="419"/>
      <c r="BW2406" s="419"/>
      <c r="BX2406" s="397"/>
      <c r="BZ2406" s="449"/>
      <c r="CB2406" s="419"/>
      <c r="CC2406" s="419"/>
      <c r="CD2406" s="419"/>
      <c r="CF2406" s="419"/>
      <c r="CG2406" s="419"/>
      <c r="CH2406" s="419"/>
    </row>
    <row r="2407" spans="3:86" ht="21" thickBot="1">
      <c r="C2407" s="425"/>
      <c r="P2407" s="431"/>
      <c r="R2407" s="419"/>
      <c r="S2407" s="446"/>
      <c r="T2407" s="419"/>
      <c r="V2407" s="196"/>
      <c r="W2407" s="419"/>
      <c r="X2407" s="419"/>
      <c r="Z2407" s="419"/>
      <c r="AA2407" s="419"/>
      <c r="AB2407" s="419"/>
      <c r="AD2407" s="419"/>
      <c r="AE2407" s="419"/>
      <c r="AF2407" s="419"/>
      <c r="AH2407" s="419"/>
      <c r="AI2407" s="419"/>
      <c r="AJ2407" s="419"/>
      <c r="AL2407" s="419"/>
      <c r="AM2407" s="419"/>
      <c r="AN2407" s="403"/>
      <c r="AO2407" s="419"/>
      <c r="AP2407" s="419"/>
      <c r="AQ2407" s="419"/>
      <c r="AR2407" s="419"/>
      <c r="AS2407" s="419"/>
      <c r="AT2407" s="419"/>
      <c r="AU2407" s="419"/>
      <c r="AV2407" s="419"/>
      <c r="AX2407" s="419"/>
      <c r="AY2407" s="419"/>
      <c r="AZ2407" s="419"/>
      <c r="BB2407" s="419"/>
      <c r="BC2407" s="419"/>
      <c r="BD2407" s="419"/>
      <c r="BF2407" s="419"/>
      <c r="BG2407" s="419"/>
      <c r="BH2407" s="419"/>
      <c r="BJ2407" s="419"/>
      <c r="BK2407" s="419"/>
      <c r="BL2407" s="419"/>
      <c r="BN2407" s="419"/>
      <c r="BO2407" s="419"/>
      <c r="BP2407" s="419"/>
      <c r="BR2407" s="419"/>
      <c r="BS2407" s="419"/>
      <c r="BT2407" s="419"/>
      <c r="BV2407" s="419"/>
      <c r="BW2407" s="419"/>
      <c r="BX2407" s="397"/>
      <c r="BZ2407" s="449"/>
      <c r="CB2407" s="419"/>
      <c r="CC2407" s="419"/>
      <c r="CD2407" s="419"/>
      <c r="CF2407" s="419"/>
      <c r="CG2407" s="419"/>
      <c r="CH2407" s="419"/>
    </row>
    <row r="2408" spans="3:86" ht="21" thickBot="1">
      <c r="C2408" s="425"/>
      <c r="P2408" s="431"/>
      <c r="R2408" s="419"/>
      <c r="S2408" s="446"/>
      <c r="T2408" s="419"/>
      <c r="V2408" s="196"/>
      <c r="W2408" s="419"/>
      <c r="X2408" s="419"/>
      <c r="Z2408" s="419"/>
      <c r="AA2408" s="419"/>
      <c r="AB2408" s="419"/>
      <c r="AD2408" s="419"/>
      <c r="AE2408" s="419"/>
      <c r="AF2408" s="419"/>
      <c r="AH2408" s="419"/>
      <c r="AI2408" s="419"/>
      <c r="AJ2408" s="419"/>
      <c r="AL2408" s="419"/>
      <c r="AM2408" s="419"/>
      <c r="AN2408" s="403"/>
      <c r="AO2408" s="419"/>
      <c r="AP2408" s="419"/>
      <c r="AQ2408" s="419"/>
      <c r="AR2408" s="419"/>
      <c r="AS2408" s="419"/>
      <c r="AT2408" s="419"/>
      <c r="AU2408" s="419"/>
      <c r="AV2408" s="419"/>
      <c r="AX2408" s="419"/>
      <c r="AY2408" s="419"/>
      <c r="AZ2408" s="419"/>
      <c r="BB2408" s="419"/>
      <c r="BC2408" s="419"/>
      <c r="BD2408" s="419"/>
      <c r="BF2408" s="419"/>
      <c r="BG2408" s="419"/>
      <c r="BH2408" s="419"/>
      <c r="BJ2408" s="419"/>
      <c r="BK2408" s="419"/>
      <c r="BL2408" s="419"/>
      <c r="BN2408" s="419"/>
      <c r="BO2408" s="419"/>
      <c r="BP2408" s="419"/>
      <c r="BR2408" s="419"/>
      <c r="BS2408" s="419"/>
      <c r="BT2408" s="419"/>
      <c r="BV2408" s="419"/>
      <c r="BW2408" s="419"/>
      <c r="BX2408" s="397"/>
      <c r="BZ2408" s="449"/>
      <c r="CB2408" s="419"/>
      <c r="CC2408" s="419"/>
      <c r="CD2408" s="419"/>
      <c r="CF2408" s="419"/>
      <c r="CG2408" s="419"/>
      <c r="CH2408" s="419"/>
    </row>
    <row r="2409" spans="3:86" ht="21" thickBot="1">
      <c r="C2409" s="425"/>
      <c r="P2409" s="431"/>
      <c r="R2409" s="419"/>
      <c r="S2409" s="446"/>
      <c r="T2409" s="419"/>
      <c r="V2409" s="196"/>
      <c r="W2409" s="419"/>
      <c r="X2409" s="419"/>
      <c r="Z2409" s="419"/>
      <c r="AA2409" s="419"/>
      <c r="AB2409" s="419"/>
      <c r="AD2409" s="419"/>
      <c r="AE2409" s="419"/>
      <c r="AF2409" s="419"/>
      <c r="AH2409" s="419"/>
      <c r="AI2409" s="419"/>
      <c r="AJ2409" s="419"/>
      <c r="AL2409" s="419"/>
      <c r="AM2409" s="419"/>
      <c r="AN2409" s="403"/>
      <c r="AO2409" s="419"/>
      <c r="AP2409" s="419"/>
      <c r="AQ2409" s="419"/>
      <c r="AR2409" s="419"/>
      <c r="AS2409" s="419"/>
      <c r="AT2409" s="419"/>
      <c r="AU2409" s="419"/>
      <c r="AV2409" s="419"/>
      <c r="AX2409" s="419"/>
      <c r="AY2409" s="419"/>
      <c r="AZ2409" s="419"/>
      <c r="BB2409" s="419"/>
      <c r="BC2409" s="419"/>
      <c r="BD2409" s="419"/>
      <c r="BF2409" s="419"/>
      <c r="BG2409" s="419"/>
      <c r="BH2409" s="419"/>
      <c r="BJ2409" s="419"/>
      <c r="BK2409" s="419"/>
      <c r="BL2409" s="419"/>
      <c r="BN2409" s="419"/>
      <c r="BO2409" s="419"/>
      <c r="BP2409" s="419"/>
      <c r="BR2409" s="419"/>
      <c r="BS2409" s="419"/>
      <c r="BT2409" s="419"/>
      <c r="BV2409" s="419"/>
      <c r="BW2409" s="419"/>
      <c r="BX2409" s="397"/>
      <c r="BZ2409" s="449"/>
      <c r="CB2409" s="419"/>
      <c r="CC2409" s="419"/>
      <c r="CD2409" s="419"/>
      <c r="CF2409" s="419"/>
      <c r="CG2409" s="419"/>
      <c r="CH2409" s="419"/>
    </row>
    <row r="2410" spans="3:86" ht="21" thickBot="1">
      <c r="C2410" s="425"/>
      <c r="P2410" s="431"/>
      <c r="R2410" s="419"/>
      <c r="S2410" s="446"/>
      <c r="T2410" s="419"/>
      <c r="V2410" s="196"/>
      <c r="W2410" s="419"/>
      <c r="X2410" s="419"/>
      <c r="Z2410" s="419"/>
      <c r="AA2410" s="419"/>
      <c r="AB2410" s="419"/>
      <c r="AD2410" s="419"/>
      <c r="AE2410" s="419"/>
      <c r="AF2410" s="419"/>
      <c r="AH2410" s="419"/>
      <c r="AI2410" s="419"/>
      <c r="AJ2410" s="419"/>
      <c r="AL2410" s="419"/>
      <c r="AM2410" s="419"/>
      <c r="AN2410" s="403"/>
      <c r="AO2410" s="419"/>
      <c r="AP2410" s="419"/>
      <c r="AQ2410" s="419"/>
      <c r="AR2410" s="419"/>
      <c r="AS2410" s="419"/>
      <c r="AT2410" s="419"/>
      <c r="AU2410" s="419"/>
      <c r="AV2410" s="419"/>
      <c r="AX2410" s="419"/>
      <c r="AY2410" s="419"/>
      <c r="AZ2410" s="419"/>
      <c r="BB2410" s="419"/>
      <c r="BC2410" s="419"/>
      <c r="BD2410" s="419"/>
      <c r="BF2410" s="419"/>
      <c r="BG2410" s="419"/>
      <c r="BH2410" s="419"/>
      <c r="BJ2410" s="419"/>
      <c r="BK2410" s="419"/>
      <c r="BL2410" s="419"/>
      <c r="BN2410" s="419"/>
      <c r="BO2410" s="419"/>
      <c r="BP2410" s="419"/>
      <c r="BR2410" s="419"/>
      <c r="BS2410" s="419"/>
      <c r="BT2410" s="419"/>
      <c r="BV2410" s="419"/>
      <c r="BW2410" s="419"/>
      <c r="BX2410" s="397"/>
      <c r="BZ2410" s="449"/>
      <c r="CB2410" s="419"/>
      <c r="CC2410" s="419"/>
      <c r="CD2410" s="419"/>
      <c r="CF2410" s="419"/>
      <c r="CG2410" s="419"/>
      <c r="CH2410" s="419"/>
    </row>
    <row r="2411" spans="3:86" ht="21" thickBot="1">
      <c r="C2411" s="425"/>
      <c r="P2411" s="431"/>
      <c r="R2411" s="419"/>
      <c r="S2411" s="446"/>
      <c r="T2411" s="419"/>
      <c r="V2411" s="196"/>
      <c r="W2411" s="419"/>
      <c r="X2411" s="419"/>
      <c r="Z2411" s="419"/>
      <c r="AA2411" s="419"/>
      <c r="AB2411" s="419"/>
      <c r="AD2411" s="419"/>
      <c r="AE2411" s="419"/>
      <c r="AF2411" s="419"/>
      <c r="AH2411" s="419"/>
      <c r="AI2411" s="419"/>
      <c r="AJ2411" s="419"/>
      <c r="AL2411" s="419"/>
      <c r="AM2411" s="419"/>
      <c r="AN2411" s="403"/>
      <c r="AO2411" s="419"/>
      <c r="AP2411" s="419"/>
      <c r="AQ2411" s="419"/>
      <c r="AR2411" s="419"/>
      <c r="AS2411" s="419"/>
      <c r="AT2411" s="419"/>
      <c r="AU2411" s="419"/>
      <c r="AV2411" s="419"/>
      <c r="AX2411" s="419"/>
      <c r="AY2411" s="419"/>
      <c r="AZ2411" s="419"/>
      <c r="BB2411" s="419"/>
      <c r="BC2411" s="419"/>
      <c r="BD2411" s="419"/>
      <c r="BF2411" s="419"/>
      <c r="BG2411" s="419"/>
      <c r="BH2411" s="419"/>
      <c r="BJ2411" s="419"/>
      <c r="BK2411" s="419"/>
      <c r="BL2411" s="419"/>
      <c r="BN2411" s="419"/>
      <c r="BO2411" s="419"/>
      <c r="BP2411" s="419"/>
      <c r="BR2411" s="419"/>
      <c r="BS2411" s="419"/>
      <c r="BT2411" s="419"/>
      <c r="BV2411" s="419"/>
      <c r="BW2411" s="419"/>
      <c r="BX2411" s="397"/>
      <c r="BZ2411" s="449"/>
      <c r="CB2411" s="419"/>
      <c r="CC2411" s="419"/>
      <c r="CD2411" s="419"/>
      <c r="CF2411" s="419"/>
      <c r="CG2411" s="419"/>
      <c r="CH2411" s="419"/>
    </row>
    <row r="2412" spans="3:86" ht="21" thickBot="1">
      <c r="C2412" s="425"/>
      <c r="P2412" s="431"/>
      <c r="R2412" s="419"/>
      <c r="S2412" s="446"/>
      <c r="T2412" s="419"/>
      <c r="V2412" s="196"/>
      <c r="W2412" s="419"/>
      <c r="X2412" s="419"/>
      <c r="Z2412" s="419"/>
      <c r="AA2412" s="419"/>
      <c r="AB2412" s="419"/>
      <c r="AD2412" s="419"/>
      <c r="AE2412" s="419"/>
      <c r="AF2412" s="419"/>
      <c r="AH2412" s="419"/>
      <c r="AI2412" s="419"/>
      <c r="AJ2412" s="419"/>
      <c r="AL2412" s="419"/>
      <c r="AM2412" s="419"/>
      <c r="AN2412" s="403"/>
      <c r="AO2412" s="419"/>
      <c r="AP2412" s="419"/>
      <c r="AQ2412" s="419"/>
      <c r="AR2412" s="419"/>
      <c r="AS2412" s="419"/>
      <c r="AT2412" s="419"/>
      <c r="AU2412" s="419"/>
      <c r="AV2412" s="419"/>
      <c r="AX2412" s="419"/>
      <c r="AY2412" s="419"/>
      <c r="AZ2412" s="419"/>
      <c r="BB2412" s="419"/>
      <c r="BC2412" s="419"/>
      <c r="BD2412" s="419"/>
      <c r="BF2412" s="419"/>
      <c r="BG2412" s="419"/>
      <c r="BH2412" s="419"/>
      <c r="BJ2412" s="419"/>
      <c r="BK2412" s="419"/>
      <c r="BL2412" s="419"/>
      <c r="BN2412" s="419"/>
      <c r="BO2412" s="419"/>
      <c r="BP2412" s="419"/>
      <c r="BR2412" s="419"/>
      <c r="BS2412" s="419"/>
      <c r="BT2412" s="419"/>
      <c r="BV2412" s="419"/>
      <c r="BW2412" s="419"/>
      <c r="BX2412" s="397"/>
      <c r="BZ2412" s="449"/>
      <c r="CB2412" s="419"/>
      <c r="CC2412" s="419"/>
      <c r="CD2412" s="419"/>
      <c r="CF2412" s="419"/>
      <c r="CG2412" s="419"/>
      <c r="CH2412" s="419"/>
    </row>
    <row r="2413" spans="3:86" ht="21" thickBot="1">
      <c r="C2413" s="425"/>
      <c r="P2413" s="431"/>
      <c r="R2413" s="419"/>
      <c r="S2413" s="446"/>
      <c r="T2413" s="419"/>
      <c r="V2413" s="196"/>
      <c r="W2413" s="419"/>
      <c r="X2413" s="419"/>
      <c r="Z2413" s="419"/>
      <c r="AA2413" s="419"/>
      <c r="AB2413" s="419"/>
      <c r="AD2413" s="419"/>
      <c r="AE2413" s="419"/>
      <c r="AF2413" s="419"/>
      <c r="AH2413" s="419"/>
      <c r="AI2413" s="419"/>
      <c r="AJ2413" s="419"/>
      <c r="AL2413" s="419"/>
      <c r="AM2413" s="419"/>
      <c r="AN2413" s="403"/>
      <c r="AO2413" s="419"/>
      <c r="AP2413" s="419"/>
      <c r="AQ2413" s="419"/>
      <c r="AR2413" s="419"/>
      <c r="AS2413" s="419"/>
      <c r="AT2413" s="419"/>
      <c r="AU2413" s="419"/>
      <c r="AV2413" s="419"/>
      <c r="AX2413" s="419"/>
      <c r="AY2413" s="419"/>
      <c r="AZ2413" s="419"/>
      <c r="BB2413" s="419"/>
      <c r="BC2413" s="419"/>
      <c r="BD2413" s="419"/>
      <c r="BF2413" s="419"/>
      <c r="BG2413" s="419"/>
      <c r="BH2413" s="419"/>
      <c r="BJ2413" s="419"/>
      <c r="BK2413" s="419"/>
      <c r="BL2413" s="419"/>
      <c r="BN2413" s="419"/>
      <c r="BO2413" s="419"/>
      <c r="BP2413" s="419"/>
      <c r="BR2413" s="419"/>
      <c r="BS2413" s="419"/>
      <c r="BT2413" s="419"/>
      <c r="BV2413" s="419"/>
      <c r="BW2413" s="419"/>
      <c r="BX2413" s="397"/>
      <c r="BZ2413" s="449"/>
      <c r="CB2413" s="419"/>
      <c r="CC2413" s="419"/>
      <c r="CD2413" s="419"/>
      <c r="CF2413" s="419"/>
      <c r="CG2413" s="419"/>
      <c r="CH2413" s="419"/>
    </row>
    <row r="2414" spans="3:86" ht="21" thickBot="1">
      <c r="C2414" s="425"/>
      <c r="P2414" s="431"/>
      <c r="R2414" s="419"/>
      <c r="S2414" s="446"/>
      <c r="T2414" s="419"/>
      <c r="V2414" s="196"/>
      <c r="W2414" s="419"/>
      <c r="X2414" s="419"/>
      <c r="Z2414" s="419"/>
      <c r="AA2414" s="419"/>
      <c r="AB2414" s="419"/>
      <c r="AD2414" s="419"/>
      <c r="AE2414" s="419"/>
      <c r="AF2414" s="419"/>
      <c r="AH2414" s="419"/>
      <c r="AI2414" s="419"/>
      <c r="AJ2414" s="419"/>
      <c r="AL2414" s="419"/>
      <c r="AM2414" s="419"/>
      <c r="AN2414" s="403"/>
      <c r="AO2414" s="419"/>
      <c r="AP2414" s="419"/>
      <c r="AQ2414" s="419"/>
      <c r="AR2414" s="419"/>
      <c r="AS2414" s="419"/>
      <c r="AT2414" s="419"/>
      <c r="AU2414" s="419"/>
      <c r="AV2414" s="419"/>
      <c r="AX2414" s="419"/>
      <c r="AY2414" s="419"/>
      <c r="AZ2414" s="419"/>
      <c r="BB2414" s="419"/>
      <c r="BC2414" s="419"/>
      <c r="BD2414" s="419"/>
      <c r="BF2414" s="419"/>
      <c r="BG2414" s="419"/>
      <c r="BH2414" s="419"/>
      <c r="BJ2414" s="419"/>
      <c r="BK2414" s="419"/>
      <c r="BL2414" s="419"/>
      <c r="BN2414" s="419"/>
      <c r="BO2414" s="419"/>
      <c r="BP2414" s="419"/>
      <c r="BR2414" s="419"/>
      <c r="BS2414" s="419"/>
      <c r="BT2414" s="419"/>
      <c r="BV2414" s="419"/>
      <c r="BW2414" s="419"/>
      <c r="BX2414" s="397"/>
      <c r="BZ2414" s="449"/>
      <c r="CB2414" s="419"/>
      <c r="CC2414" s="419"/>
      <c r="CD2414" s="419"/>
      <c r="CF2414" s="419"/>
      <c r="CG2414" s="419"/>
      <c r="CH2414" s="419"/>
    </row>
    <row r="2415" spans="3:86" ht="21" thickBot="1">
      <c r="C2415" s="425"/>
      <c r="P2415" s="431"/>
      <c r="R2415" s="419"/>
      <c r="S2415" s="446"/>
      <c r="T2415" s="419"/>
      <c r="V2415" s="196"/>
      <c r="W2415" s="419"/>
      <c r="X2415" s="419"/>
      <c r="Z2415" s="419"/>
      <c r="AA2415" s="419"/>
      <c r="AB2415" s="419"/>
      <c r="AD2415" s="419"/>
      <c r="AE2415" s="419"/>
      <c r="AF2415" s="419"/>
      <c r="AH2415" s="419"/>
      <c r="AI2415" s="419"/>
      <c r="AJ2415" s="419"/>
      <c r="AL2415" s="419"/>
      <c r="AM2415" s="419"/>
      <c r="AN2415" s="403"/>
      <c r="AO2415" s="419"/>
      <c r="AP2415" s="419"/>
      <c r="AQ2415" s="419"/>
      <c r="AR2415" s="419"/>
      <c r="AS2415" s="419"/>
      <c r="AT2415" s="419"/>
      <c r="AU2415" s="419"/>
      <c r="AV2415" s="419"/>
      <c r="AX2415" s="419"/>
      <c r="AY2415" s="419"/>
      <c r="AZ2415" s="419"/>
      <c r="BB2415" s="419"/>
      <c r="BC2415" s="419"/>
      <c r="BD2415" s="419"/>
      <c r="BF2415" s="419"/>
      <c r="BG2415" s="419"/>
      <c r="BH2415" s="419"/>
      <c r="BJ2415" s="419"/>
      <c r="BK2415" s="419"/>
      <c r="BL2415" s="419"/>
      <c r="BN2415" s="419"/>
      <c r="BO2415" s="419"/>
      <c r="BP2415" s="419"/>
      <c r="BR2415" s="419"/>
      <c r="BS2415" s="419"/>
      <c r="BT2415" s="419"/>
      <c r="BV2415" s="419"/>
      <c r="BW2415" s="419"/>
      <c r="BX2415" s="397"/>
      <c r="BZ2415" s="449"/>
      <c r="CB2415" s="419"/>
      <c r="CC2415" s="419"/>
      <c r="CD2415" s="419"/>
      <c r="CF2415" s="419"/>
      <c r="CG2415" s="419"/>
      <c r="CH2415" s="419"/>
    </row>
    <row r="2416" spans="3:86" ht="21" thickBot="1">
      <c r="C2416" s="425"/>
      <c r="P2416" s="431"/>
      <c r="R2416" s="419"/>
      <c r="S2416" s="446"/>
      <c r="T2416" s="419"/>
      <c r="V2416" s="196"/>
      <c r="W2416" s="419"/>
      <c r="X2416" s="419"/>
      <c r="Z2416" s="419"/>
      <c r="AA2416" s="419"/>
      <c r="AB2416" s="419"/>
      <c r="AD2416" s="419"/>
      <c r="AE2416" s="419"/>
      <c r="AF2416" s="419"/>
      <c r="AH2416" s="419"/>
      <c r="AI2416" s="419"/>
      <c r="AJ2416" s="419"/>
      <c r="AL2416" s="419"/>
      <c r="AM2416" s="419"/>
      <c r="AN2416" s="403"/>
      <c r="AO2416" s="419"/>
      <c r="AP2416" s="419"/>
      <c r="AQ2416" s="419"/>
      <c r="AR2416" s="419"/>
      <c r="AS2416" s="419"/>
      <c r="AT2416" s="419"/>
      <c r="AU2416" s="419"/>
      <c r="AV2416" s="419"/>
      <c r="AX2416" s="419"/>
      <c r="AY2416" s="419"/>
      <c r="AZ2416" s="419"/>
      <c r="BB2416" s="419"/>
      <c r="BC2416" s="419"/>
      <c r="BD2416" s="419"/>
      <c r="BF2416" s="419"/>
      <c r="BG2416" s="419"/>
      <c r="BH2416" s="419"/>
      <c r="BJ2416" s="419"/>
      <c r="BK2416" s="419"/>
      <c r="BL2416" s="419"/>
      <c r="BN2416" s="419"/>
      <c r="BO2416" s="419"/>
      <c r="BP2416" s="419"/>
      <c r="BR2416" s="419"/>
      <c r="BS2416" s="419"/>
      <c r="BT2416" s="419"/>
      <c r="BV2416" s="419"/>
      <c r="BW2416" s="419"/>
      <c r="BX2416" s="397"/>
      <c r="BZ2416" s="449"/>
      <c r="CB2416" s="419"/>
      <c r="CC2416" s="419"/>
      <c r="CD2416" s="419"/>
      <c r="CF2416" s="419"/>
      <c r="CG2416" s="419"/>
      <c r="CH2416" s="419"/>
    </row>
    <row r="2417" spans="3:86" ht="21" thickBot="1">
      <c r="C2417" s="425"/>
      <c r="P2417" s="431"/>
      <c r="R2417" s="419"/>
      <c r="S2417" s="446"/>
      <c r="T2417" s="419"/>
      <c r="V2417" s="196"/>
      <c r="W2417" s="419"/>
      <c r="X2417" s="419"/>
      <c r="Z2417" s="419"/>
      <c r="AA2417" s="419"/>
      <c r="AB2417" s="419"/>
      <c r="AD2417" s="419"/>
      <c r="AE2417" s="419"/>
      <c r="AF2417" s="419"/>
      <c r="AH2417" s="419"/>
      <c r="AI2417" s="419"/>
      <c r="AJ2417" s="419"/>
      <c r="AL2417" s="419"/>
      <c r="AM2417" s="419"/>
      <c r="AN2417" s="403"/>
      <c r="AO2417" s="419"/>
      <c r="AP2417" s="419"/>
      <c r="AQ2417" s="419"/>
      <c r="AR2417" s="419"/>
      <c r="AS2417" s="419"/>
      <c r="AT2417" s="419"/>
      <c r="AU2417" s="419"/>
      <c r="AV2417" s="419"/>
      <c r="AX2417" s="419"/>
      <c r="AY2417" s="419"/>
      <c r="AZ2417" s="419"/>
      <c r="BB2417" s="419"/>
      <c r="BC2417" s="419"/>
      <c r="BD2417" s="419"/>
      <c r="BF2417" s="419"/>
      <c r="BG2417" s="419"/>
      <c r="BH2417" s="419"/>
      <c r="BJ2417" s="419"/>
      <c r="BK2417" s="419"/>
      <c r="BL2417" s="419"/>
      <c r="BN2417" s="419"/>
      <c r="BO2417" s="419"/>
      <c r="BP2417" s="419"/>
      <c r="BR2417" s="419"/>
      <c r="BS2417" s="419"/>
      <c r="BT2417" s="419"/>
      <c r="BV2417" s="419"/>
      <c r="BW2417" s="419"/>
      <c r="BX2417" s="397"/>
      <c r="BZ2417" s="449"/>
      <c r="CB2417" s="419"/>
      <c r="CC2417" s="419"/>
      <c r="CD2417" s="419"/>
      <c r="CF2417" s="419"/>
      <c r="CG2417" s="419"/>
      <c r="CH2417" s="419"/>
    </row>
    <row r="2418" spans="3:86" ht="21" thickBot="1">
      <c r="C2418" s="425"/>
      <c r="P2418" s="431"/>
      <c r="R2418" s="419"/>
      <c r="S2418" s="446"/>
      <c r="T2418" s="419"/>
      <c r="V2418" s="196"/>
      <c r="W2418" s="419"/>
      <c r="X2418" s="419"/>
      <c r="Z2418" s="419"/>
      <c r="AA2418" s="419"/>
      <c r="AB2418" s="419"/>
      <c r="AD2418" s="419"/>
      <c r="AE2418" s="419"/>
      <c r="AF2418" s="419"/>
      <c r="AH2418" s="419"/>
      <c r="AI2418" s="419"/>
      <c r="AJ2418" s="419"/>
      <c r="AL2418" s="419"/>
      <c r="AM2418" s="419"/>
      <c r="AN2418" s="403"/>
      <c r="AO2418" s="419"/>
      <c r="AP2418" s="419"/>
      <c r="AQ2418" s="419"/>
      <c r="AR2418" s="419"/>
      <c r="AS2418" s="419"/>
      <c r="AT2418" s="419"/>
      <c r="AU2418" s="419"/>
      <c r="AV2418" s="419"/>
      <c r="AX2418" s="419"/>
      <c r="AY2418" s="419"/>
      <c r="AZ2418" s="419"/>
      <c r="BB2418" s="419"/>
      <c r="BC2418" s="419"/>
      <c r="BD2418" s="419"/>
      <c r="BF2418" s="419"/>
      <c r="BG2418" s="419"/>
      <c r="BH2418" s="419"/>
      <c r="BJ2418" s="419"/>
      <c r="BK2418" s="419"/>
      <c r="BL2418" s="419"/>
      <c r="BN2418" s="419"/>
      <c r="BO2418" s="419"/>
      <c r="BP2418" s="419"/>
      <c r="BR2418" s="419"/>
      <c r="BS2418" s="419"/>
      <c r="BT2418" s="419"/>
      <c r="BV2418" s="419"/>
      <c r="BW2418" s="419"/>
      <c r="BX2418" s="397"/>
      <c r="BZ2418" s="449"/>
      <c r="CB2418" s="419"/>
      <c r="CC2418" s="419"/>
      <c r="CD2418" s="419"/>
      <c r="CF2418" s="419"/>
      <c r="CG2418" s="419"/>
      <c r="CH2418" s="419"/>
    </row>
    <row r="2419" spans="3:86" ht="21" thickBot="1">
      <c r="C2419" s="425"/>
      <c r="P2419" s="431"/>
      <c r="R2419" s="419"/>
      <c r="S2419" s="446"/>
      <c r="T2419" s="419"/>
      <c r="V2419" s="196"/>
      <c r="W2419" s="419"/>
      <c r="X2419" s="419"/>
      <c r="Z2419" s="419"/>
      <c r="AA2419" s="419"/>
      <c r="AB2419" s="419"/>
      <c r="AD2419" s="419"/>
      <c r="AE2419" s="419"/>
      <c r="AF2419" s="419"/>
      <c r="AH2419" s="419"/>
      <c r="AI2419" s="419"/>
      <c r="AJ2419" s="419"/>
      <c r="AL2419" s="419"/>
      <c r="AM2419" s="419"/>
      <c r="AN2419" s="403"/>
      <c r="AO2419" s="419"/>
      <c r="AP2419" s="419"/>
      <c r="AQ2419" s="419"/>
      <c r="AR2419" s="419"/>
      <c r="AS2419" s="419"/>
      <c r="AT2419" s="419"/>
      <c r="AU2419" s="419"/>
      <c r="AV2419" s="419"/>
      <c r="AX2419" s="419"/>
      <c r="AY2419" s="419"/>
      <c r="AZ2419" s="419"/>
      <c r="BB2419" s="419"/>
      <c r="BC2419" s="419"/>
      <c r="BD2419" s="419"/>
      <c r="BF2419" s="419"/>
      <c r="BG2419" s="419"/>
      <c r="BH2419" s="419"/>
      <c r="BJ2419" s="419"/>
      <c r="BK2419" s="419"/>
      <c r="BL2419" s="419"/>
      <c r="BN2419" s="419"/>
      <c r="BO2419" s="419"/>
      <c r="BP2419" s="419"/>
      <c r="BR2419" s="419"/>
      <c r="BS2419" s="419"/>
      <c r="BT2419" s="419"/>
      <c r="BV2419" s="419"/>
      <c r="BW2419" s="419"/>
      <c r="BX2419" s="397"/>
      <c r="BZ2419" s="449"/>
      <c r="CB2419" s="419"/>
      <c r="CC2419" s="419"/>
      <c r="CD2419" s="419"/>
      <c r="CF2419" s="419"/>
      <c r="CG2419" s="419"/>
      <c r="CH2419" s="419"/>
    </row>
    <row r="2420" spans="3:86" ht="21" thickBot="1">
      <c r="C2420" s="425"/>
      <c r="P2420" s="431"/>
      <c r="R2420" s="419"/>
      <c r="S2420" s="446"/>
      <c r="T2420" s="419"/>
      <c r="V2420" s="196"/>
      <c r="W2420" s="419"/>
      <c r="X2420" s="419"/>
      <c r="Z2420" s="419"/>
      <c r="AA2420" s="419"/>
      <c r="AB2420" s="419"/>
      <c r="AD2420" s="419"/>
      <c r="AE2420" s="419"/>
      <c r="AF2420" s="419"/>
      <c r="AH2420" s="419"/>
      <c r="AI2420" s="419"/>
      <c r="AJ2420" s="419"/>
      <c r="AL2420" s="419"/>
      <c r="AM2420" s="419"/>
      <c r="AN2420" s="403"/>
      <c r="AO2420" s="419"/>
      <c r="AP2420" s="419"/>
      <c r="AQ2420" s="419"/>
      <c r="AR2420" s="419"/>
      <c r="AS2420" s="419"/>
      <c r="AT2420" s="419"/>
      <c r="AU2420" s="419"/>
      <c r="AV2420" s="419"/>
      <c r="AX2420" s="419"/>
      <c r="AY2420" s="419"/>
      <c r="AZ2420" s="419"/>
      <c r="BB2420" s="419"/>
      <c r="BC2420" s="419"/>
      <c r="BD2420" s="419"/>
      <c r="BF2420" s="419"/>
      <c r="BG2420" s="419"/>
      <c r="BH2420" s="419"/>
      <c r="BJ2420" s="419"/>
      <c r="BK2420" s="419"/>
      <c r="BL2420" s="419"/>
      <c r="BN2420" s="419"/>
      <c r="BO2420" s="419"/>
      <c r="BP2420" s="419"/>
      <c r="BR2420" s="419"/>
      <c r="BS2420" s="419"/>
      <c r="BT2420" s="419"/>
      <c r="BV2420" s="419"/>
      <c r="BW2420" s="419"/>
      <c r="BX2420" s="397"/>
      <c r="BZ2420" s="449"/>
      <c r="CB2420" s="419"/>
      <c r="CC2420" s="419"/>
      <c r="CD2420" s="419"/>
      <c r="CF2420" s="419"/>
      <c r="CG2420" s="419"/>
      <c r="CH2420" s="419"/>
    </row>
    <row r="2421" spans="3:86" ht="21" thickBot="1">
      <c r="C2421" s="425"/>
      <c r="P2421" s="431"/>
      <c r="R2421" s="419"/>
      <c r="S2421" s="446"/>
      <c r="T2421" s="419"/>
      <c r="V2421" s="196"/>
      <c r="W2421" s="419"/>
      <c r="X2421" s="419"/>
      <c r="Z2421" s="419"/>
      <c r="AA2421" s="419"/>
      <c r="AB2421" s="419"/>
      <c r="AD2421" s="419"/>
      <c r="AE2421" s="419"/>
      <c r="AF2421" s="419"/>
      <c r="AH2421" s="419"/>
      <c r="AI2421" s="419"/>
      <c r="AJ2421" s="419"/>
      <c r="AL2421" s="419"/>
      <c r="AM2421" s="419"/>
      <c r="AN2421" s="403"/>
      <c r="AO2421" s="419"/>
      <c r="AP2421" s="419"/>
      <c r="AQ2421" s="419"/>
      <c r="AR2421" s="419"/>
      <c r="AS2421" s="419"/>
      <c r="AT2421" s="419"/>
      <c r="AU2421" s="419"/>
      <c r="AV2421" s="419"/>
      <c r="AX2421" s="419"/>
      <c r="AY2421" s="419"/>
      <c r="AZ2421" s="419"/>
      <c r="BB2421" s="419"/>
      <c r="BC2421" s="419"/>
      <c r="BD2421" s="419"/>
      <c r="BF2421" s="419"/>
      <c r="BG2421" s="419"/>
      <c r="BH2421" s="419"/>
      <c r="BJ2421" s="419"/>
      <c r="BK2421" s="419"/>
      <c r="BL2421" s="419"/>
      <c r="BN2421" s="419"/>
      <c r="BO2421" s="419"/>
      <c r="BP2421" s="419"/>
      <c r="BR2421" s="419"/>
      <c r="BS2421" s="419"/>
      <c r="BT2421" s="419"/>
      <c r="BV2421" s="419"/>
      <c r="BW2421" s="419"/>
      <c r="BX2421" s="397"/>
      <c r="BZ2421" s="449"/>
      <c r="CB2421" s="419"/>
      <c r="CC2421" s="419"/>
      <c r="CD2421" s="419"/>
      <c r="CF2421" s="419"/>
      <c r="CG2421" s="419"/>
      <c r="CH2421" s="419"/>
    </row>
    <row r="2422" spans="3:86" ht="21" thickBot="1">
      <c r="C2422" s="425"/>
      <c r="P2422" s="431"/>
      <c r="R2422" s="419"/>
      <c r="S2422" s="446"/>
      <c r="T2422" s="419"/>
      <c r="V2422" s="196"/>
      <c r="W2422" s="419"/>
      <c r="X2422" s="419"/>
      <c r="Z2422" s="419"/>
      <c r="AA2422" s="419"/>
      <c r="AB2422" s="419"/>
      <c r="AD2422" s="419"/>
      <c r="AE2422" s="419"/>
      <c r="AF2422" s="419"/>
      <c r="AH2422" s="419"/>
      <c r="AI2422" s="419"/>
      <c r="AJ2422" s="419"/>
      <c r="AL2422" s="419"/>
      <c r="AM2422" s="419"/>
      <c r="AN2422" s="403"/>
      <c r="AO2422" s="419"/>
      <c r="AP2422" s="419"/>
      <c r="AQ2422" s="419"/>
      <c r="AR2422" s="419"/>
      <c r="AS2422" s="419"/>
      <c r="AT2422" s="419"/>
      <c r="AU2422" s="419"/>
      <c r="AV2422" s="419"/>
      <c r="AX2422" s="419"/>
      <c r="AY2422" s="419"/>
      <c r="AZ2422" s="419"/>
      <c r="BB2422" s="419"/>
      <c r="BC2422" s="419"/>
      <c r="BD2422" s="419"/>
      <c r="BF2422" s="419"/>
      <c r="BG2422" s="419"/>
      <c r="BH2422" s="419"/>
      <c r="BJ2422" s="419"/>
      <c r="BK2422" s="419"/>
      <c r="BL2422" s="419"/>
      <c r="BN2422" s="419"/>
      <c r="BO2422" s="419"/>
      <c r="BP2422" s="419"/>
      <c r="BR2422" s="419"/>
      <c r="BS2422" s="419"/>
      <c r="BT2422" s="419"/>
      <c r="BV2422" s="419"/>
      <c r="BW2422" s="419"/>
      <c r="BX2422" s="397"/>
      <c r="BZ2422" s="449"/>
      <c r="CB2422" s="419"/>
      <c r="CC2422" s="419"/>
      <c r="CD2422" s="419"/>
      <c r="CF2422" s="419"/>
      <c r="CG2422" s="419"/>
      <c r="CH2422" s="419"/>
    </row>
    <row r="2423" spans="3:86" ht="21" thickBot="1">
      <c r="C2423" s="425"/>
      <c r="P2423" s="431"/>
      <c r="R2423" s="419"/>
      <c r="S2423" s="446"/>
      <c r="T2423" s="419"/>
      <c r="V2423" s="196"/>
      <c r="W2423" s="419"/>
      <c r="X2423" s="419"/>
      <c r="Z2423" s="419"/>
      <c r="AA2423" s="419"/>
      <c r="AB2423" s="419"/>
      <c r="AD2423" s="419"/>
      <c r="AE2423" s="419"/>
      <c r="AF2423" s="419"/>
      <c r="AH2423" s="419"/>
      <c r="AI2423" s="419"/>
      <c r="AJ2423" s="419"/>
      <c r="AL2423" s="419"/>
      <c r="AM2423" s="419"/>
      <c r="AN2423" s="403"/>
      <c r="AO2423" s="419"/>
      <c r="AP2423" s="419"/>
      <c r="AQ2423" s="419"/>
      <c r="AR2423" s="419"/>
      <c r="AS2423" s="419"/>
      <c r="AT2423" s="419"/>
      <c r="AU2423" s="419"/>
      <c r="AV2423" s="419"/>
      <c r="AX2423" s="419"/>
      <c r="AY2423" s="419"/>
      <c r="AZ2423" s="419"/>
      <c r="BB2423" s="419"/>
      <c r="BC2423" s="419"/>
      <c r="BD2423" s="419"/>
      <c r="BF2423" s="419"/>
      <c r="BG2423" s="419"/>
      <c r="BH2423" s="419"/>
      <c r="BJ2423" s="419"/>
      <c r="BK2423" s="419"/>
      <c r="BL2423" s="419"/>
      <c r="BN2423" s="419"/>
      <c r="BO2423" s="419"/>
      <c r="BP2423" s="419"/>
      <c r="BR2423" s="419"/>
      <c r="BS2423" s="419"/>
      <c r="BT2423" s="419"/>
      <c r="BV2423" s="419"/>
      <c r="BW2423" s="419"/>
      <c r="BX2423" s="397"/>
      <c r="BZ2423" s="449"/>
      <c r="CB2423" s="419"/>
      <c r="CC2423" s="419"/>
      <c r="CD2423" s="419"/>
      <c r="CF2423" s="419"/>
      <c r="CG2423" s="419"/>
      <c r="CH2423" s="419"/>
    </row>
    <row r="2424" spans="3:86" ht="21" thickBot="1">
      <c r="C2424" s="425"/>
      <c r="P2424" s="431"/>
      <c r="R2424" s="419"/>
      <c r="S2424" s="446"/>
      <c r="T2424" s="419"/>
      <c r="V2424" s="196"/>
      <c r="W2424" s="419"/>
      <c r="X2424" s="419"/>
      <c r="Z2424" s="419"/>
      <c r="AA2424" s="419"/>
      <c r="AB2424" s="419"/>
      <c r="AD2424" s="419"/>
      <c r="AE2424" s="419"/>
      <c r="AF2424" s="419"/>
      <c r="AH2424" s="419"/>
      <c r="AI2424" s="419"/>
      <c r="AJ2424" s="419"/>
      <c r="AL2424" s="419"/>
      <c r="AM2424" s="419"/>
      <c r="AN2424" s="403"/>
      <c r="AO2424" s="419"/>
      <c r="AP2424" s="419"/>
      <c r="AQ2424" s="419"/>
      <c r="AR2424" s="419"/>
      <c r="AS2424" s="419"/>
      <c r="AT2424" s="419"/>
      <c r="AU2424" s="419"/>
      <c r="AV2424" s="419"/>
      <c r="AX2424" s="419"/>
      <c r="AY2424" s="419"/>
      <c r="AZ2424" s="419"/>
      <c r="BB2424" s="419"/>
      <c r="BC2424" s="419"/>
      <c r="BD2424" s="419"/>
      <c r="BF2424" s="419"/>
      <c r="BG2424" s="419"/>
      <c r="BH2424" s="419"/>
      <c r="BJ2424" s="419"/>
      <c r="BK2424" s="419"/>
      <c r="BL2424" s="419"/>
      <c r="BN2424" s="419"/>
      <c r="BO2424" s="419"/>
      <c r="BP2424" s="419"/>
      <c r="BR2424" s="419"/>
      <c r="BS2424" s="419"/>
      <c r="BT2424" s="419"/>
      <c r="BV2424" s="419"/>
      <c r="BW2424" s="419"/>
      <c r="BX2424" s="397"/>
      <c r="BZ2424" s="449"/>
      <c r="CB2424" s="419"/>
      <c r="CC2424" s="419"/>
      <c r="CD2424" s="419"/>
      <c r="CF2424" s="419"/>
      <c r="CG2424" s="419"/>
      <c r="CH2424" s="419"/>
    </row>
    <row r="2425" spans="3:86" ht="21" thickBot="1">
      <c r="C2425" s="425"/>
      <c r="P2425" s="431"/>
      <c r="R2425" s="419"/>
      <c r="S2425" s="446"/>
      <c r="T2425" s="419"/>
      <c r="V2425" s="196"/>
      <c r="W2425" s="419"/>
      <c r="X2425" s="419"/>
      <c r="Z2425" s="419"/>
      <c r="AA2425" s="419"/>
      <c r="AB2425" s="419"/>
      <c r="AD2425" s="419"/>
      <c r="AE2425" s="419"/>
      <c r="AF2425" s="419"/>
      <c r="AH2425" s="419"/>
      <c r="AI2425" s="419"/>
      <c r="AJ2425" s="419"/>
      <c r="AL2425" s="419"/>
      <c r="AM2425" s="419"/>
      <c r="AN2425" s="403"/>
      <c r="AO2425" s="419"/>
      <c r="AP2425" s="419"/>
      <c r="AQ2425" s="419"/>
      <c r="AR2425" s="419"/>
      <c r="AS2425" s="419"/>
      <c r="AT2425" s="419"/>
      <c r="AU2425" s="419"/>
      <c r="AV2425" s="419"/>
      <c r="AX2425" s="419"/>
      <c r="AY2425" s="419"/>
      <c r="AZ2425" s="419"/>
      <c r="BB2425" s="419"/>
      <c r="BC2425" s="419"/>
      <c r="BD2425" s="419"/>
      <c r="BF2425" s="419"/>
      <c r="BG2425" s="419"/>
      <c r="BH2425" s="419"/>
      <c r="BJ2425" s="419"/>
      <c r="BK2425" s="419"/>
      <c r="BL2425" s="419"/>
      <c r="BN2425" s="419"/>
      <c r="BO2425" s="419"/>
      <c r="BP2425" s="419"/>
      <c r="BR2425" s="419"/>
      <c r="BS2425" s="419"/>
      <c r="BT2425" s="419"/>
      <c r="BV2425" s="419"/>
      <c r="BW2425" s="419"/>
      <c r="BX2425" s="397"/>
      <c r="BZ2425" s="449"/>
      <c r="CB2425" s="419"/>
      <c r="CC2425" s="419"/>
      <c r="CD2425" s="419"/>
      <c r="CF2425" s="419"/>
      <c r="CG2425" s="419"/>
      <c r="CH2425" s="419"/>
    </row>
    <row r="2426" spans="3:86" ht="21" thickBot="1">
      <c r="C2426" s="425"/>
      <c r="P2426" s="431"/>
      <c r="R2426" s="419"/>
      <c r="S2426" s="446"/>
      <c r="T2426" s="419"/>
      <c r="V2426" s="196"/>
      <c r="W2426" s="419"/>
      <c r="X2426" s="419"/>
      <c r="Z2426" s="419"/>
      <c r="AA2426" s="419"/>
      <c r="AB2426" s="419"/>
      <c r="AD2426" s="419"/>
      <c r="AE2426" s="419"/>
      <c r="AF2426" s="419"/>
      <c r="AH2426" s="419"/>
      <c r="AI2426" s="419"/>
      <c r="AJ2426" s="419"/>
      <c r="AL2426" s="419"/>
      <c r="AM2426" s="419"/>
      <c r="AN2426" s="403"/>
      <c r="AO2426" s="419"/>
      <c r="AP2426" s="419"/>
      <c r="AQ2426" s="419"/>
      <c r="AR2426" s="419"/>
      <c r="AS2426" s="419"/>
      <c r="AT2426" s="419"/>
      <c r="AU2426" s="419"/>
      <c r="AV2426" s="419"/>
      <c r="AX2426" s="419"/>
      <c r="AY2426" s="419"/>
      <c r="AZ2426" s="419"/>
      <c r="BB2426" s="419"/>
      <c r="BC2426" s="419"/>
      <c r="BD2426" s="419"/>
      <c r="BF2426" s="419"/>
      <c r="BG2426" s="419"/>
      <c r="BH2426" s="419"/>
      <c r="BJ2426" s="419"/>
      <c r="BK2426" s="419"/>
      <c r="BL2426" s="419"/>
      <c r="BN2426" s="419"/>
      <c r="BO2426" s="419"/>
      <c r="BP2426" s="419"/>
      <c r="BR2426" s="419"/>
      <c r="BS2426" s="419"/>
      <c r="BT2426" s="419"/>
      <c r="BV2426" s="419"/>
      <c r="BW2426" s="419"/>
      <c r="BX2426" s="397"/>
      <c r="BZ2426" s="449"/>
      <c r="CB2426" s="419"/>
      <c r="CC2426" s="419"/>
      <c r="CD2426" s="419"/>
      <c r="CF2426" s="419"/>
      <c r="CG2426" s="419"/>
      <c r="CH2426" s="419"/>
    </row>
    <row r="2427" spans="3:86" ht="21" thickBot="1">
      <c r="C2427" s="425"/>
      <c r="P2427" s="431"/>
      <c r="R2427" s="419"/>
      <c r="S2427" s="446"/>
      <c r="T2427" s="419"/>
      <c r="V2427" s="196"/>
      <c r="W2427" s="419"/>
      <c r="X2427" s="419"/>
      <c r="Z2427" s="419"/>
      <c r="AA2427" s="419"/>
      <c r="AB2427" s="419"/>
      <c r="AD2427" s="419"/>
      <c r="AE2427" s="419"/>
      <c r="AF2427" s="419"/>
      <c r="AH2427" s="419"/>
      <c r="AI2427" s="419"/>
      <c r="AJ2427" s="419"/>
      <c r="AL2427" s="419"/>
      <c r="AM2427" s="419"/>
      <c r="AN2427" s="403"/>
      <c r="AO2427" s="419"/>
      <c r="AP2427" s="419"/>
      <c r="AQ2427" s="419"/>
      <c r="AR2427" s="419"/>
      <c r="AS2427" s="419"/>
      <c r="AT2427" s="419"/>
      <c r="AU2427" s="419"/>
      <c r="AV2427" s="419"/>
      <c r="AX2427" s="419"/>
      <c r="AY2427" s="419"/>
      <c r="AZ2427" s="419"/>
      <c r="BB2427" s="419"/>
      <c r="BC2427" s="419"/>
      <c r="BD2427" s="419"/>
      <c r="BF2427" s="419"/>
      <c r="BG2427" s="419"/>
      <c r="BH2427" s="419"/>
      <c r="BJ2427" s="419"/>
      <c r="BK2427" s="419"/>
      <c r="BL2427" s="419"/>
      <c r="BN2427" s="419"/>
      <c r="BO2427" s="419"/>
      <c r="BP2427" s="419"/>
      <c r="BR2427" s="419"/>
      <c r="BS2427" s="419"/>
      <c r="BT2427" s="419"/>
      <c r="BV2427" s="419"/>
      <c r="BW2427" s="419"/>
      <c r="BX2427" s="397"/>
      <c r="BZ2427" s="449"/>
      <c r="CB2427" s="419"/>
      <c r="CC2427" s="419"/>
      <c r="CD2427" s="419"/>
      <c r="CF2427" s="419"/>
      <c r="CG2427" s="419"/>
      <c r="CH2427" s="419"/>
    </row>
    <row r="2428" spans="3:86" ht="21" thickBot="1">
      <c r="C2428" s="425"/>
      <c r="P2428" s="431"/>
      <c r="R2428" s="419"/>
      <c r="S2428" s="446"/>
      <c r="T2428" s="419"/>
      <c r="V2428" s="196"/>
      <c r="W2428" s="419"/>
      <c r="X2428" s="419"/>
      <c r="Z2428" s="419"/>
      <c r="AA2428" s="419"/>
      <c r="AB2428" s="419"/>
      <c r="AD2428" s="419"/>
      <c r="AE2428" s="419"/>
      <c r="AF2428" s="419"/>
      <c r="AH2428" s="419"/>
      <c r="AI2428" s="419"/>
      <c r="AJ2428" s="419"/>
      <c r="AL2428" s="419"/>
      <c r="AM2428" s="419"/>
      <c r="AN2428" s="403"/>
      <c r="AO2428" s="419"/>
      <c r="AP2428" s="419"/>
      <c r="AQ2428" s="419"/>
      <c r="AR2428" s="419"/>
      <c r="AS2428" s="419"/>
      <c r="AT2428" s="419"/>
      <c r="AU2428" s="419"/>
      <c r="AV2428" s="419"/>
      <c r="AX2428" s="419"/>
      <c r="AY2428" s="419"/>
      <c r="AZ2428" s="419"/>
      <c r="BB2428" s="419"/>
      <c r="BC2428" s="419"/>
      <c r="BD2428" s="419"/>
      <c r="BF2428" s="419"/>
      <c r="BG2428" s="419"/>
      <c r="BH2428" s="419"/>
      <c r="BJ2428" s="419"/>
      <c r="BK2428" s="419"/>
      <c r="BL2428" s="419"/>
      <c r="BN2428" s="419"/>
      <c r="BO2428" s="419"/>
      <c r="BP2428" s="419"/>
      <c r="BR2428" s="419"/>
      <c r="BS2428" s="419"/>
      <c r="BT2428" s="419"/>
      <c r="BV2428" s="419"/>
      <c r="BW2428" s="419"/>
      <c r="BX2428" s="397"/>
      <c r="BZ2428" s="449"/>
      <c r="CB2428" s="419"/>
      <c r="CC2428" s="419"/>
      <c r="CD2428" s="419"/>
      <c r="CF2428" s="419"/>
      <c r="CG2428" s="419"/>
      <c r="CH2428" s="419"/>
    </row>
    <row r="2429" spans="3:86" ht="21" thickBot="1">
      <c r="C2429" s="425"/>
      <c r="P2429" s="431"/>
      <c r="R2429" s="419"/>
      <c r="S2429" s="446"/>
      <c r="T2429" s="419"/>
      <c r="V2429" s="196"/>
      <c r="W2429" s="419"/>
      <c r="X2429" s="419"/>
      <c r="Z2429" s="419"/>
      <c r="AA2429" s="419"/>
      <c r="AB2429" s="419"/>
      <c r="AD2429" s="419"/>
      <c r="AE2429" s="419"/>
      <c r="AF2429" s="419"/>
      <c r="AH2429" s="419"/>
      <c r="AI2429" s="419"/>
      <c r="AJ2429" s="419"/>
      <c r="AL2429" s="419"/>
      <c r="AM2429" s="419"/>
      <c r="AN2429" s="403"/>
      <c r="AO2429" s="419"/>
      <c r="AP2429" s="419"/>
      <c r="AQ2429" s="419"/>
      <c r="AR2429" s="419"/>
      <c r="AS2429" s="419"/>
      <c r="AT2429" s="419"/>
      <c r="AU2429" s="419"/>
      <c r="AV2429" s="419"/>
      <c r="AX2429" s="419"/>
      <c r="AY2429" s="419"/>
      <c r="AZ2429" s="419"/>
      <c r="BB2429" s="419"/>
      <c r="BC2429" s="419"/>
      <c r="BD2429" s="419"/>
      <c r="BF2429" s="419"/>
      <c r="BG2429" s="419"/>
      <c r="BH2429" s="419"/>
      <c r="BJ2429" s="419"/>
      <c r="BK2429" s="419"/>
      <c r="BL2429" s="419"/>
      <c r="BN2429" s="419"/>
      <c r="BO2429" s="419"/>
      <c r="BP2429" s="419"/>
      <c r="BR2429" s="419"/>
      <c r="BS2429" s="419"/>
      <c r="BT2429" s="419"/>
      <c r="BV2429" s="419"/>
      <c r="BW2429" s="419"/>
      <c r="BX2429" s="397"/>
      <c r="BZ2429" s="449"/>
      <c r="CB2429" s="419"/>
      <c r="CC2429" s="419"/>
      <c r="CD2429" s="419"/>
      <c r="CF2429" s="419"/>
      <c r="CG2429" s="419"/>
      <c r="CH2429" s="419"/>
    </row>
    <row r="2430" spans="3:86" ht="21" thickBot="1">
      <c r="C2430" s="425"/>
      <c r="P2430" s="431"/>
      <c r="R2430" s="419"/>
      <c r="S2430" s="446"/>
      <c r="T2430" s="419"/>
      <c r="V2430" s="196"/>
      <c r="W2430" s="419"/>
      <c r="X2430" s="419"/>
      <c r="Z2430" s="419"/>
      <c r="AA2430" s="419"/>
      <c r="AB2430" s="419"/>
      <c r="AD2430" s="419"/>
      <c r="AE2430" s="419"/>
      <c r="AF2430" s="419"/>
      <c r="AH2430" s="419"/>
      <c r="AI2430" s="419"/>
      <c r="AJ2430" s="419"/>
      <c r="AL2430" s="419"/>
      <c r="AM2430" s="419"/>
      <c r="AN2430" s="403"/>
      <c r="AO2430" s="419"/>
      <c r="AP2430" s="419"/>
      <c r="AQ2430" s="419"/>
      <c r="AR2430" s="419"/>
      <c r="AS2430" s="419"/>
      <c r="AT2430" s="419"/>
      <c r="AU2430" s="419"/>
      <c r="AV2430" s="419"/>
      <c r="AX2430" s="419"/>
      <c r="AY2430" s="419"/>
      <c r="AZ2430" s="419"/>
      <c r="BB2430" s="419"/>
      <c r="BC2430" s="419"/>
      <c r="BD2430" s="419"/>
      <c r="BF2430" s="419"/>
      <c r="BG2430" s="419"/>
      <c r="BH2430" s="419"/>
      <c r="BJ2430" s="419"/>
      <c r="BK2430" s="419"/>
      <c r="BL2430" s="419"/>
      <c r="BN2430" s="419"/>
      <c r="BO2430" s="419"/>
      <c r="BP2430" s="419"/>
      <c r="BR2430" s="419"/>
      <c r="BS2430" s="419"/>
      <c r="BT2430" s="419"/>
      <c r="BV2430" s="419"/>
      <c r="BW2430" s="419"/>
      <c r="BX2430" s="397"/>
      <c r="BZ2430" s="449"/>
      <c r="CB2430" s="419"/>
      <c r="CC2430" s="419"/>
      <c r="CD2430" s="419"/>
      <c r="CF2430" s="419"/>
      <c r="CG2430" s="419"/>
      <c r="CH2430" s="419"/>
    </row>
    <row r="2431" spans="3:86" ht="21" thickBot="1">
      <c r="C2431" s="425"/>
      <c r="P2431" s="431"/>
      <c r="R2431" s="419"/>
      <c r="S2431" s="446"/>
      <c r="T2431" s="419"/>
      <c r="V2431" s="196"/>
      <c r="W2431" s="419"/>
      <c r="X2431" s="419"/>
      <c r="Z2431" s="419"/>
      <c r="AA2431" s="419"/>
      <c r="AB2431" s="419"/>
      <c r="AD2431" s="419"/>
      <c r="AE2431" s="419"/>
      <c r="AF2431" s="419"/>
      <c r="AH2431" s="419"/>
      <c r="AI2431" s="419"/>
      <c r="AJ2431" s="419"/>
      <c r="AL2431" s="419"/>
      <c r="AM2431" s="419"/>
      <c r="AN2431" s="403"/>
      <c r="AO2431" s="419"/>
      <c r="AP2431" s="419"/>
      <c r="AQ2431" s="419"/>
      <c r="AR2431" s="419"/>
      <c r="AS2431" s="419"/>
      <c r="AT2431" s="419"/>
      <c r="AU2431" s="419"/>
      <c r="AV2431" s="419"/>
      <c r="AX2431" s="419"/>
      <c r="AY2431" s="419"/>
      <c r="AZ2431" s="419"/>
      <c r="BB2431" s="419"/>
      <c r="BC2431" s="419"/>
      <c r="BD2431" s="419"/>
      <c r="BF2431" s="419"/>
      <c r="BG2431" s="419"/>
      <c r="BH2431" s="419"/>
      <c r="BJ2431" s="419"/>
      <c r="BK2431" s="419"/>
      <c r="BL2431" s="419"/>
      <c r="BN2431" s="419"/>
      <c r="BO2431" s="419"/>
      <c r="BP2431" s="419"/>
      <c r="BR2431" s="419"/>
      <c r="BS2431" s="419"/>
      <c r="BT2431" s="419"/>
      <c r="BV2431" s="419"/>
      <c r="BW2431" s="419"/>
      <c r="BX2431" s="397"/>
      <c r="BZ2431" s="449"/>
      <c r="CB2431" s="419"/>
      <c r="CC2431" s="419"/>
      <c r="CD2431" s="419"/>
      <c r="CF2431" s="419"/>
      <c r="CG2431" s="419"/>
      <c r="CH2431" s="419"/>
    </row>
    <row r="2432" spans="3:86" ht="21" thickBot="1">
      <c r="C2432" s="425"/>
      <c r="P2432" s="431"/>
      <c r="R2432" s="419"/>
      <c r="S2432" s="446"/>
      <c r="T2432" s="419"/>
      <c r="V2432" s="196"/>
      <c r="W2432" s="419"/>
      <c r="X2432" s="419"/>
      <c r="Z2432" s="419"/>
      <c r="AA2432" s="419"/>
      <c r="AB2432" s="419"/>
      <c r="AD2432" s="419"/>
      <c r="AE2432" s="419"/>
      <c r="AF2432" s="419"/>
      <c r="AH2432" s="419"/>
      <c r="AI2432" s="419"/>
      <c r="AJ2432" s="419"/>
      <c r="AL2432" s="419"/>
      <c r="AM2432" s="419"/>
      <c r="AN2432" s="403"/>
      <c r="AO2432" s="419"/>
      <c r="AP2432" s="419"/>
      <c r="AQ2432" s="419"/>
      <c r="AR2432" s="419"/>
      <c r="AS2432" s="419"/>
      <c r="AT2432" s="419"/>
      <c r="AU2432" s="419"/>
      <c r="AV2432" s="419"/>
      <c r="AX2432" s="419"/>
      <c r="AY2432" s="419"/>
      <c r="AZ2432" s="419"/>
      <c r="BB2432" s="419"/>
      <c r="BC2432" s="419"/>
      <c r="BD2432" s="419"/>
      <c r="BF2432" s="419"/>
      <c r="BG2432" s="419"/>
      <c r="BH2432" s="419"/>
      <c r="BJ2432" s="419"/>
      <c r="BK2432" s="419"/>
      <c r="BL2432" s="419"/>
      <c r="BN2432" s="419"/>
      <c r="BO2432" s="419"/>
      <c r="BP2432" s="419"/>
      <c r="BR2432" s="419"/>
      <c r="BS2432" s="419"/>
      <c r="BT2432" s="419"/>
      <c r="BV2432" s="419"/>
      <c r="BW2432" s="419"/>
      <c r="BX2432" s="397"/>
      <c r="BZ2432" s="449"/>
      <c r="CB2432" s="419"/>
      <c r="CC2432" s="419"/>
      <c r="CD2432" s="419"/>
      <c r="CF2432" s="419"/>
      <c r="CG2432" s="419"/>
      <c r="CH2432" s="419"/>
    </row>
    <row r="2433" spans="3:86" ht="21" thickBot="1">
      <c r="C2433" s="425"/>
      <c r="P2433" s="431"/>
      <c r="R2433" s="419"/>
      <c r="S2433" s="446"/>
      <c r="T2433" s="419"/>
      <c r="V2433" s="196"/>
      <c r="W2433" s="419"/>
      <c r="X2433" s="419"/>
      <c r="Z2433" s="419"/>
      <c r="AA2433" s="419"/>
      <c r="AB2433" s="419"/>
      <c r="AD2433" s="419"/>
      <c r="AE2433" s="419"/>
      <c r="AF2433" s="419"/>
      <c r="AH2433" s="419"/>
      <c r="AI2433" s="419"/>
      <c r="AJ2433" s="419"/>
      <c r="AL2433" s="419"/>
      <c r="AM2433" s="419"/>
      <c r="AN2433" s="403"/>
      <c r="AO2433" s="419"/>
      <c r="AP2433" s="419"/>
      <c r="AQ2433" s="419"/>
      <c r="AR2433" s="419"/>
      <c r="AS2433" s="419"/>
      <c r="AT2433" s="419"/>
      <c r="AU2433" s="419"/>
      <c r="AV2433" s="419"/>
      <c r="AX2433" s="419"/>
      <c r="AY2433" s="419"/>
      <c r="AZ2433" s="419"/>
      <c r="BB2433" s="419"/>
      <c r="BC2433" s="419"/>
      <c r="BD2433" s="419"/>
      <c r="BF2433" s="419"/>
      <c r="BG2433" s="419"/>
      <c r="BH2433" s="419"/>
      <c r="BJ2433" s="419"/>
      <c r="BK2433" s="419"/>
      <c r="BL2433" s="419"/>
      <c r="BN2433" s="419"/>
      <c r="BO2433" s="419"/>
      <c r="BP2433" s="419"/>
      <c r="BR2433" s="419"/>
      <c r="BS2433" s="419"/>
      <c r="BT2433" s="419"/>
      <c r="BV2433" s="419"/>
      <c r="BW2433" s="419"/>
      <c r="BX2433" s="397"/>
      <c r="BZ2433" s="449"/>
      <c r="CB2433" s="419"/>
      <c r="CC2433" s="419"/>
      <c r="CD2433" s="419"/>
      <c r="CF2433" s="419"/>
      <c r="CG2433" s="419"/>
      <c r="CH2433" s="419"/>
    </row>
    <row r="2434" spans="3:86" ht="21" thickBot="1">
      <c r="C2434" s="425"/>
      <c r="P2434" s="431"/>
      <c r="R2434" s="419"/>
      <c r="S2434" s="446"/>
      <c r="T2434" s="419"/>
      <c r="V2434" s="196"/>
      <c r="W2434" s="419"/>
      <c r="X2434" s="419"/>
      <c r="Z2434" s="419"/>
      <c r="AA2434" s="419"/>
      <c r="AB2434" s="419"/>
      <c r="AD2434" s="419"/>
      <c r="AE2434" s="419"/>
      <c r="AF2434" s="419"/>
      <c r="AH2434" s="419"/>
      <c r="AI2434" s="419"/>
      <c r="AJ2434" s="419"/>
      <c r="AL2434" s="419"/>
      <c r="AM2434" s="419"/>
      <c r="AN2434" s="403"/>
      <c r="AO2434" s="419"/>
      <c r="AP2434" s="419"/>
      <c r="AQ2434" s="419"/>
      <c r="AR2434" s="419"/>
      <c r="AS2434" s="419"/>
      <c r="AT2434" s="419"/>
      <c r="AU2434" s="419"/>
      <c r="AV2434" s="419"/>
      <c r="AX2434" s="419"/>
      <c r="AY2434" s="419"/>
      <c r="AZ2434" s="419"/>
      <c r="BB2434" s="419"/>
      <c r="BC2434" s="419"/>
      <c r="BD2434" s="419"/>
      <c r="BF2434" s="419"/>
      <c r="BG2434" s="419"/>
      <c r="BH2434" s="419"/>
      <c r="BJ2434" s="419"/>
      <c r="BK2434" s="419"/>
      <c r="BL2434" s="419"/>
      <c r="BN2434" s="419"/>
      <c r="BO2434" s="419"/>
      <c r="BP2434" s="419"/>
      <c r="BR2434" s="419"/>
      <c r="BS2434" s="419"/>
      <c r="BT2434" s="419"/>
      <c r="BV2434" s="419"/>
      <c r="BW2434" s="419"/>
      <c r="BX2434" s="397"/>
      <c r="BZ2434" s="449"/>
      <c r="CB2434" s="419"/>
      <c r="CC2434" s="419"/>
      <c r="CD2434" s="419"/>
      <c r="CF2434" s="419"/>
      <c r="CG2434" s="419"/>
      <c r="CH2434" s="419"/>
    </row>
    <row r="2435" spans="3:86" ht="21" thickBot="1">
      <c r="C2435" s="425"/>
      <c r="P2435" s="431"/>
      <c r="R2435" s="419"/>
      <c r="S2435" s="446"/>
      <c r="T2435" s="419"/>
      <c r="V2435" s="196"/>
      <c r="W2435" s="419"/>
      <c r="X2435" s="419"/>
      <c r="Z2435" s="419"/>
      <c r="AA2435" s="419"/>
      <c r="AB2435" s="419"/>
      <c r="AD2435" s="419"/>
      <c r="AE2435" s="419"/>
      <c r="AF2435" s="419"/>
      <c r="AH2435" s="419"/>
      <c r="AI2435" s="419"/>
      <c r="AJ2435" s="419"/>
      <c r="AL2435" s="419"/>
      <c r="AM2435" s="419"/>
      <c r="AN2435" s="403"/>
      <c r="AO2435" s="419"/>
      <c r="AP2435" s="419"/>
      <c r="AQ2435" s="419"/>
      <c r="AR2435" s="419"/>
      <c r="AS2435" s="419"/>
      <c r="AT2435" s="419"/>
      <c r="AU2435" s="419"/>
      <c r="AV2435" s="419"/>
      <c r="AX2435" s="419"/>
      <c r="AY2435" s="419"/>
      <c r="AZ2435" s="419"/>
      <c r="BB2435" s="419"/>
      <c r="BC2435" s="419"/>
      <c r="BD2435" s="419"/>
      <c r="BF2435" s="419"/>
      <c r="BG2435" s="419"/>
      <c r="BH2435" s="419"/>
      <c r="BJ2435" s="419"/>
      <c r="BK2435" s="419"/>
      <c r="BL2435" s="419"/>
      <c r="BN2435" s="419"/>
      <c r="BO2435" s="419"/>
      <c r="BP2435" s="419"/>
      <c r="BR2435" s="419"/>
      <c r="BS2435" s="419"/>
      <c r="BT2435" s="419"/>
      <c r="BV2435" s="419"/>
      <c r="BW2435" s="419"/>
      <c r="BX2435" s="397"/>
      <c r="BZ2435" s="449"/>
      <c r="CB2435" s="419"/>
      <c r="CC2435" s="419"/>
      <c r="CD2435" s="419"/>
      <c r="CF2435" s="419"/>
      <c r="CG2435" s="419"/>
      <c r="CH2435" s="419"/>
    </row>
    <row r="2436" spans="3:86" ht="21" thickBot="1">
      <c r="C2436" s="425"/>
      <c r="P2436" s="431"/>
      <c r="R2436" s="419"/>
      <c r="S2436" s="446"/>
      <c r="T2436" s="419"/>
      <c r="V2436" s="196"/>
      <c r="W2436" s="419"/>
      <c r="X2436" s="419"/>
      <c r="Z2436" s="419"/>
      <c r="AA2436" s="419"/>
      <c r="AB2436" s="419"/>
      <c r="AD2436" s="419"/>
      <c r="AE2436" s="419"/>
      <c r="AF2436" s="419"/>
      <c r="AH2436" s="419"/>
      <c r="AI2436" s="419"/>
      <c r="AJ2436" s="419"/>
      <c r="AL2436" s="419"/>
      <c r="AM2436" s="419"/>
      <c r="AN2436" s="403"/>
      <c r="AO2436" s="419"/>
      <c r="AP2436" s="419"/>
      <c r="AQ2436" s="419"/>
      <c r="AR2436" s="419"/>
      <c r="AS2436" s="419"/>
      <c r="AT2436" s="419"/>
      <c r="AU2436" s="419"/>
      <c r="AV2436" s="419"/>
      <c r="AX2436" s="419"/>
      <c r="AY2436" s="419"/>
      <c r="AZ2436" s="419"/>
      <c r="BB2436" s="419"/>
      <c r="BC2436" s="419"/>
      <c r="BD2436" s="419"/>
      <c r="BF2436" s="419"/>
      <c r="BG2436" s="419"/>
      <c r="BH2436" s="419"/>
      <c r="BJ2436" s="419"/>
      <c r="BK2436" s="419"/>
      <c r="BL2436" s="419"/>
      <c r="BN2436" s="419"/>
      <c r="BO2436" s="419"/>
      <c r="BP2436" s="419"/>
      <c r="BR2436" s="419"/>
      <c r="BS2436" s="419"/>
      <c r="BT2436" s="419"/>
      <c r="BV2436" s="419"/>
      <c r="BW2436" s="419"/>
      <c r="BX2436" s="397"/>
      <c r="BZ2436" s="449"/>
      <c r="CB2436" s="419"/>
      <c r="CC2436" s="419"/>
      <c r="CD2436" s="419"/>
      <c r="CF2436" s="419"/>
      <c r="CG2436" s="419"/>
      <c r="CH2436" s="419"/>
    </row>
    <row r="2437" spans="3:86" ht="21" thickBot="1">
      <c r="C2437" s="425"/>
      <c r="P2437" s="431"/>
      <c r="R2437" s="419"/>
      <c r="S2437" s="446"/>
      <c r="T2437" s="419"/>
      <c r="V2437" s="196"/>
      <c r="W2437" s="419"/>
      <c r="X2437" s="419"/>
      <c r="Z2437" s="419"/>
      <c r="AA2437" s="419"/>
      <c r="AB2437" s="419"/>
      <c r="AD2437" s="419"/>
      <c r="AE2437" s="419"/>
      <c r="AF2437" s="419"/>
      <c r="AH2437" s="419"/>
      <c r="AI2437" s="419"/>
      <c r="AJ2437" s="419"/>
      <c r="AL2437" s="419"/>
      <c r="AM2437" s="419"/>
      <c r="AN2437" s="403"/>
      <c r="AO2437" s="419"/>
      <c r="AP2437" s="419"/>
      <c r="AQ2437" s="419"/>
      <c r="AR2437" s="419"/>
      <c r="AS2437" s="419"/>
      <c r="AT2437" s="419"/>
      <c r="AU2437" s="419"/>
      <c r="AV2437" s="419"/>
      <c r="AX2437" s="419"/>
      <c r="AY2437" s="419"/>
      <c r="AZ2437" s="419"/>
      <c r="BB2437" s="419"/>
      <c r="BC2437" s="419"/>
      <c r="BD2437" s="419"/>
      <c r="BF2437" s="419"/>
      <c r="BG2437" s="419"/>
      <c r="BH2437" s="419"/>
      <c r="BJ2437" s="419"/>
      <c r="BK2437" s="419"/>
      <c r="BL2437" s="419"/>
      <c r="BN2437" s="419"/>
      <c r="BO2437" s="419"/>
      <c r="BP2437" s="419"/>
      <c r="BR2437" s="419"/>
      <c r="BS2437" s="419"/>
      <c r="BT2437" s="419"/>
      <c r="BV2437" s="419"/>
      <c r="BW2437" s="419"/>
      <c r="BX2437" s="397"/>
      <c r="BZ2437" s="449"/>
      <c r="CB2437" s="419"/>
      <c r="CC2437" s="419"/>
      <c r="CD2437" s="419"/>
      <c r="CF2437" s="419"/>
      <c r="CG2437" s="419"/>
      <c r="CH2437" s="419"/>
    </row>
    <row r="2438" spans="3:86" ht="21" thickBot="1">
      <c r="C2438" s="425"/>
      <c r="P2438" s="431"/>
      <c r="R2438" s="419"/>
      <c r="S2438" s="446"/>
      <c r="T2438" s="419"/>
      <c r="V2438" s="196"/>
      <c r="W2438" s="419"/>
      <c r="X2438" s="419"/>
      <c r="Z2438" s="419"/>
      <c r="AA2438" s="419"/>
      <c r="AB2438" s="419"/>
      <c r="AD2438" s="419"/>
      <c r="AE2438" s="419"/>
      <c r="AF2438" s="419"/>
      <c r="AH2438" s="419"/>
      <c r="AI2438" s="419"/>
      <c r="AJ2438" s="419"/>
      <c r="AL2438" s="419"/>
      <c r="AM2438" s="419"/>
      <c r="AN2438" s="403"/>
      <c r="AO2438" s="419"/>
      <c r="AP2438" s="419"/>
      <c r="AQ2438" s="419"/>
      <c r="AR2438" s="419"/>
      <c r="AS2438" s="419"/>
      <c r="AT2438" s="419"/>
      <c r="AU2438" s="419"/>
      <c r="AV2438" s="419"/>
      <c r="AX2438" s="419"/>
      <c r="AY2438" s="419"/>
      <c r="AZ2438" s="419"/>
      <c r="BB2438" s="419"/>
      <c r="BC2438" s="419"/>
      <c r="BD2438" s="419"/>
      <c r="BF2438" s="419"/>
      <c r="BG2438" s="419"/>
      <c r="BH2438" s="419"/>
      <c r="BJ2438" s="419"/>
      <c r="BK2438" s="419"/>
      <c r="BL2438" s="419"/>
      <c r="BN2438" s="419"/>
      <c r="BO2438" s="419"/>
      <c r="BP2438" s="419"/>
      <c r="BR2438" s="419"/>
      <c r="BS2438" s="419"/>
      <c r="BT2438" s="419"/>
      <c r="BV2438" s="419"/>
      <c r="BW2438" s="419"/>
      <c r="BX2438" s="397"/>
      <c r="BZ2438" s="449"/>
      <c r="CB2438" s="419"/>
      <c r="CC2438" s="419"/>
      <c r="CD2438" s="419"/>
      <c r="CF2438" s="419"/>
      <c r="CG2438" s="419"/>
      <c r="CH2438" s="419"/>
    </row>
    <row r="2439" spans="3:86" ht="21" thickBot="1">
      <c r="C2439" s="425"/>
      <c r="P2439" s="431"/>
      <c r="R2439" s="419"/>
      <c r="S2439" s="446"/>
      <c r="T2439" s="419"/>
      <c r="V2439" s="196"/>
      <c r="W2439" s="419"/>
      <c r="X2439" s="419"/>
      <c r="Z2439" s="419"/>
      <c r="AA2439" s="419"/>
      <c r="AB2439" s="419"/>
      <c r="AD2439" s="419"/>
      <c r="AE2439" s="419"/>
      <c r="AF2439" s="419"/>
      <c r="AH2439" s="419"/>
      <c r="AI2439" s="419"/>
      <c r="AJ2439" s="419"/>
      <c r="AL2439" s="419"/>
      <c r="AM2439" s="419"/>
      <c r="AN2439" s="403"/>
      <c r="AO2439" s="419"/>
      <c r="AP2439" s="419"/>
      <c r="AQ2439" s="419"/>
      <c r="AR2439" s="419"/>
      <c r="AS2439" s="419"/>
      <c r="AT2439" s="419"/>
      <c r="AU2439" s="419"/>
      <c r="AV2439" s="419"/>
      <c r="AX2439" s="419"/>
      <c r="AY2439" s="419"/>
      <c r="AZ2439" s="419"/>
      <c r="BB2439" s="419"/>
      <c r="BC2439" s="419"/>
      <c r="BD2439" s="419"/>
      <c r="BF2439" s="419"/>
      <c r="BG2439" s="419"/>
      <c r="BH2439" s="419"/>
      <c r="BJ2439" s="419"/>
      <c r="BK2439" s="419"/>
      <c r="BL2439" s="419"/>
      <c r="BN2439" s="419"/>
      <c r="BO2439" s="419"/>
      <c r="BP2439" s="419"/>
      <c r="BR2439" s="419"/>
      <c r="BS2439" s="419"/>
      <c r="BT2439" s="419"/>
      <c r="BV2439" s="419"/>
      <c r="BW2439" s="419"/>
      <c r="BX2439" s="397"/>
      <c r="BZ2439" s="449"/>
      <c r="CB2439" s="419"/>
      <c r="CC2439" s="419"/>
      <c r="CD2439" s="419"/>
      <c r="CF2439" s="419"/>
      <c r="CG2439" s="419"/>
      <c r="CH2439" s="419"/>
    </row>
    <row r="2440" spans="3:86" ht="21" thickBot="1">
      <c r="C2440" s="425"/>
      <c r="P2440" s="431"/>
      <c r="R2440" s="419"/>
      <c r="S2440" s="446"/>
      <c r="T2440" s="419"/>
      <c r="V2440" s="196"/>
      <c r="W2440" s="419"/>
      <c r="X2440" s="419"/>
      <c r="Z2440" s="419"/>
      <c r="AA2440" s="419"/>
      <c r="AB2440" s="419"/>
      <c r="AD2440" s="419"/>
      <c r="AE2440" s="419"/>
      <c r="AF2440" s="419"/>
      <c r="AH2440" s="419"/>
      <c r="AI2440" s="419"/>
      <c r="AJ2440" s="419"/>
      <c r="AL2440" s="419"/>
      <c r="AM2440" s="419"/>
      <c r="AN2440" s="403"/>
      <c r="AO2440" s="419"/>
      <c r="AP2440" s="419"/>
      <c r="AQ2440" s="419"/>
      <c r="AR2440" s="419"/>
      <c r="AS2440" s="419"/>
      <c r="AT2440" s="419"/>
      <c r="AU2440" s="419"/>
      <c r="AV2440" s="419"/>
      <c r="AX2440" s="419"/>
      <c r="AY2440" s="419"/>
      <c r="AZ2440" s="419"/>
      <c r="BB2440" s="419"/>
      <c r="BC2440" s="419"/>
      <c r="BD2440" s="419"/>
      <c r="BF2440" s="419"/>
      <c r="BG2440" s="419"/>
      <c r="BH2440" s="419"/>
      <c r="BJ2440" s="419"/>
      <c r="BK2440" s="419"/>
      <c r="BL2440" s="419"/>
      <c r="BN2440" s="419"/>
      <c r="BO2440" s="419"/>
      <c r="BP2440" s="419"/>
      <c r="BR2440" s="419"/>
      <c r="BS2440" s="419"/>
      <c r="BT2440" s="419"/>
      <c r="BV2440" s="419"/>
      <c r="BW2440" s="419"/>
      <c r="BX2440" s="397"/>
      <c r="BZ2440" s="449"/>
      <c r="CB2440" s="419"/>
      <c r="CC2440" s="419"/>
      <c r="CD2440" s="419"/>
      <c r="CF2440" s="419"/>
      <c r="CG2440" s="419"/>
      <c r="CH2440" s="419"/>
    </row>
    <row r="2441" spans="3:86" ht="21" thickBot="1">
      <c r="C2441" s="425"/>
      <c r="P2441" s="431"/>
      <c r="R2441" s="419"/>
      <c r="S2441" s="446"/>
      <c r="T2441" s="419"/>
      <c r="V2441" s="196"/>
      <c r="W2441" s="419"/>
      <c r="X2441" s="419"/>
      <c r="Z2441" s="419"/>
      <c r="AA2441" s="419"/>
      <c r="AB2441" s="419"/>
      <c r="AD2441" s="419"/>
      <c r="AE2441" s="419"/>
      <c r="AF2441" s="419"/>
      <c r="AH2441" s="419"/>
      <c r="AI2441" s="419"/>
      <c r="AJ2441" s="419"/>
      <c r="AL2441" s="419"/>
      <c r="AM2441" s="419"/>
      <c r="AN2441" s="403"/>
      <c r="AO2441" s="419"/>
      <c r="AP2441" s="419"/>
      <c r="AQ2441" s="419"/>
      <c r="AR2441" s="419"/>
      <c r="AS2441" s="419"/>
      <c r="AT2441" s="419"/>
      <c r="AU2441" s="419"/>
      <c r="AV2441" s="419"/>
      <c r="AX2441" s="419"/>
      <c r="AY2441" s="419"/>
      <c r="AZ2441" s="419"/>
      <c r="BB2441" s="419"/>
      <c r="BC2441" s="419"/>
      <c r="BD2441" s="419"/>
      <c r="BF2441" s="419"/>
      <c r="BG2441" s="419"/>
      <c r="BH2441" s="419"/>
      <c r="BJ2441" s="419"/>
      <c r="BK2441" s="419"/>
      <c r="BL2441" s="419"/>
      <c r="BN2441" s="419"/>
      <c r="BO2441" s="419"/>
      <c r="BP2441" s="419"/>
      <c r="BR2441" s="419"/>
      <c r="BS2441" s="419"/>
      <c r="BT2441" s="419"/>
      <c r="BV2441" s="419"/>
      <c r="BW2441" s="419"/>
      <c r="BX2441" s="397"/>
      <c r="BZ2441" s="449"/>
      <c r="CB2441" s="419"/>
      <c r="CC2441" s="419"/>
      <c r="CD2441" s="419"/>
      <c r="CF2441" s="419"/>
      <c r="CG2441" s="419"/>
      <c r="CH2441" s="419"/>
    </row>
    <row r="2442" spans="3:86" ht="21" thickBot="1">
      <c r="C2442" s="425"/>
      <c r="P2442" s="431"/>
      <c r="R2442" s="419"/>
      <c r="S2442" s="446"/>
      <c r="T2442" s="419"/>
      <c r="V2442" s="196"/>
      <c r="W2442" s="419"/>
      <c r="X2442" s="419"/>
      <c r="Z2442" s="419"/>
      <c r="AA2442" s="419"/>
      <c r="AB2442" s="419"/>
      <c r="AD2442" s="419"/>
      <c r="AE2442" s="419"/>
      <c r="AF2442" s="419"/>
      <c r="AH2442" s="419"/>
      <c r="AI2442" s="419"/>
      <c r="AJ2442" s="419"/>
      <c r="AL2442" s="419"/>
      <c r="AM2442" s="419"/>
      <c r="AN2442" s="403"/>
      <c r="AO2442" s="419"/>
      <c r="AP2442" s="419"/>
      <c r="AQ2442" s="419"/>
      <c r="AR2442" s="419"/>
      <c r="AS2442" s="419"/>
      <c r="AT2442" s="419"/>
      <c r="AU2442" s="419"/>
      <c r="AV2442" s="419"/>
      <c r="AX2442" s="419"/>
      <c r="AY2442" s="419"/>
      <c r="AZ2442" s="419"/>
      <c r="BB2442" s="419"/>
      <c r="BC2442" s="419"/>
      <c r="BD2442" s="419"/>
      <c r="BF2442" s="419"/>
      <c r="BG2442" s="419"/>
      <c r="BH2442" s="419"/>
      <c r="BJ2442" s="419"/>
      <c r="BK2442" s="419"/>
      <c r="BL2442" s="419"/>
      <c r="BN2442" s="419"/>
      <c r="BO2442" s="419"/>
      <c r="BP2442" s="419"/>
      <c r="BR2442" s="419"/>
      <c r="BS2442" s="419"/>
      <c r="BT2442" s="419"/>
      <c r="BV2442" s="419"/>
      <c r="BW2442" s="419"/>
      <c r="BX2442" s="397"/>
      <c r="BZ2442" s="449"/>
      <c r="CB2442" s="419"/>
      <c r="CC2442" s="419"/>
      <c r="CD2442" s="419"/>
      <c r="CF2442" s="419"/>
      <c r="CG2442" s="419"/>
      <c r="CH2442" s="419"/>
    </row>
    <row r="2443" spans="3:86" ht="21" thickBot="1">
      <c r="C2443" s="425"/>
      <c r="P2443" s="431"/>
      <c r="R2443" s="419"/>
      <c r="S2443" s="446"/>
      <c r="T2443" s="419"/>
      <c r="V2443" s="196"/>
      <c r="W2443" s="419"/>
      <c r="X2443" s="419"/>
      <c r="Z2443" s="419"/>
      <c r="AA2443" s="419"/>
      <c r="AB2443" s="419"/>
      <c r="AD2443" s="419"/>
      <c r="AE2443" s="419"/>
      <c r="AF2443" s="419"/>
      <c r="AH2443" s="419"/>
      <c r="AI2443" s="419"/>
      <c r="AJ2443" s="419"/>
      <c r="AL2443" s="419"/>
      <c r="AM2443" s="419"/>
      <c r="AN2443" s="403"/>
      <c r="AO2443" s="419"/>
      <c r="AP2443" s="419"/>
      <c r="AQ2443" s="419"/>
      <c r="AR2443" s="419"/>
      <c r="AS2443" s="419"/>
      <c r="AT2443" s="419"/>
      <c r="AU2443" s="419"/>
      <c r="AV2443" s="419"/>
      <c r="AX2443" s="419"/>
      <c r="AY2443" s="419"/>
      <c r="AZ2443" s="419"/>
      <c r="BB2443" s="419"/>
      <c r="BC2443" s="419"/>
      <c r="BD2443" s="419"/>
      <c r="BF2443" s="419"/>
      <c r="BG2443" s="419"/>
      <c r="BH2443" s="419"/>
      <c r="BJ2443" s="419"/>
      <c r="BK2443" s="419"/>
      <c r="BL2443" s="419"/>
      <c r="BN2443" s="419"/>
      <c r="BO2443" s="419"/>
      <c r="BP2443" s="419"/>
      <c r="BR2443" s="419"/>
      <c r="BS2443" s="419"/>
      <c r="BT2443" s="419"/>
      <c r="BV2443" s="419"/>
      <c r="BW2443" s="419"/>
      <c r="BX2443" s="397"/>
      <c r="BZ2443" s="449"/>
      <c r="CB2443" s="419"/>
      <c r="CC2443" s="419"/>
      <c r="CD2443" s="419"/>
      <c r="CF2443" s="419"/>
      <c r="CG2443" s="419"/>
      <c r="CH2443" s="419"/>
    </row>
    <row r="2444" spans="3:86" ht="21" thickBot="1">
      <c r="C2444" s="425"/>
      <c r="P2444" s="431"/>
      <c r="R2444" s="419"/>
      <c r="S2444" s="446"/>
      <c r="T2444" s="419"/>
      <c r="V2444" s="196"/>
      <c r="W2444" s="419"/>
      <c r="X2444" s="419"/>
      <c r="Z2444" s="419"/>
      <c r="AA2444" s="419"/>
      <c r="AB2444" s="419"/>
      <c r="AD2444" s="419"/>
      <c r="AE2444" s="419"/>
      <c r="AF2444" s="419"/>
      <c r="AH2444" s="419"/>
      <c r="AI2444" s="419"/>
      <c r="AJ2444" s="419"/>
      <c r="AL2444" s="419"/>
      <c r="AM2444" s="419"/>
      <c r="AN2444" s="403"/>
      <c r="AO2444" s="419"/>
      <c r="AP2444" s="419"/>
      <c r="AQ2444" s="419"/>
      <c r="AR2444" s="419"/>
      <c r="AS2444" s="419"/>
      <c r="AT2444" s="419"/>
      <c r="AU2444" s="419"/>
      <c r="AV2444" s="419"/>
      <c r="AX2444" s="419"/>
      <c r="AY2444" s="419"/>
      <c r="AZ2444" s="419"/>
      <c r="BB2444" s="419"/>
      <c r="BC2444" s="419"/>
      <c r="BD2444" s="419"/>
      <c r="BF2444" s="419"/>
      <c r="BG2444" s="419"/>
      <c r="BH2444" s="419"/>
      <c r="BJ2444" s="419"/>
      <c r="BK2444" s="419"/>
      <c r="BL2444" s="419"/>
      <c r="BN2444" s="419"/>
      <c r="BO2444" s="419"/>
      <c r="BP2444" s="419"/>
      <c r="BR2444" s="419"/>
      <c r="BS2444" s="419"/>
      <c r="BT2444" s="419"/>
      <c r="BV2444" s="419"/>
      <c r="BW2444" s="419"/>
      <c r="BX2444" s="397"/>
      <c r="BZ2444" s="449"/>
      <c r="CB2444" s="419"/>
      <c r="CC2444" s="419"/>
      <c r="CD2444" s="419"/>
      <c r="CF2444" s="419"/>
      <c r="CG2444" s="419"/>
      <c r="CH2444" s="419"/>
    </row>
    <row r="2445" spans="3:86" ht="21" thickBot="1">
      <c r="C2445" s="425"/>
      <c r="P2445" s="431"/>
      <c r="R2445" s="419"/>
      <c r="S2445" s="446"/>
      <c r="T2445" s="419"/>
      <c r="V2445" s="196"/>
      <c r="W2445" s="419"/>
      <c r="X2445" s="419"/>
      <c r="Z2445" s="419"/>
      <c r="AA2445" s="419"/>
      <c r="AB2445" s="419"/>
      <c r="AD2445" s="419"/>
      <c r="AE2445" s="419"/>
      <c r="AF2445" s="419"/>
      <c r="AH2445" s="419"/>
      <c r="AI2445" s="419"/>
      <c r="AJ2445" s="419"/>
      <c r="AL2445" s="419"/>
      <c r="AM2445" s="419"/>
      <c r="AN2445" s="403"/>
      <c r="AO2445" s="419"/>
      <c r="AP2445" s="419"/>
      <c r="AQ2445" s="419"/>
      <c r="AR2445" s="419"/>
      <c r="AS2445" s="419"/>
      <c r="AT2445" s="419"/>
      <c r="AU2445" s="419"/>
      <c r="AV2445" s="419"/>
      <c r="AX2445" s="419"/>
      <c r="AY2445" s="419"/>
      <c r="AZ2445" s="419"/>
      <c r="BB2445" s="419"/>
      <c r="BC2445" s="419"/>
      <c r="BD2445" s="419"/>
      <c r="BF2445" s="419"/>
      <c r="BG2445" s="419"/>
      <c r="BH2445" s="419"/>
      <c r="BJ2445" s="419"/>
      <c r="BK2445" s="419"/>
      <c r="BL2445" s="419"/>
      <c r="BN2445" s="419"/>
      <c r="BO2445" s="419"/>
      <c r="BP2445" s="419"/>
      <c r="BR2445" s="419"/>
      <c r="BS2445" s="419"/>
      <c r="BT2445" s="419"/>
      <c r="BV2445" s="419"/>
      <c r="BW2445" s="419"/>
      <c r="BX2445" s="397"/>
      <c r="BZ2445" s="449"/>
      <c r="CB2445" s="419"/>
      <c r="CC2445" s="419"/>
      <c r="CD2445" s="419"/>
      <c r="CF2445" s="419"/>
      <c r="CG2445" s="419"/>
      <c r="CH2445" s="419"/>
    </row>
    <row r="2446" spans="3:86" ht="21" thickBot="1">
      <c r="C2446" s="425"/>
      <c r="P2446" s="431"/>
      <c r="R2446" s="419"/>
      <c r="S2446" s="446"/>
      <c r="T2446" s="419"/>
      <c r="V2446" s="196"/>
      <c r="W2446" s="419"/>
      <c r="X2446" s="419"/>
      <c r="Z2446" s="419"/>
      <c r="AA2446" s="419"/>
      <c r="AB2446" s="419"/>
      <c r="AD2446" s="419"/>
      <c r="AE2446" s="419"/>
      <c r="AF2446" s="419"/>
      <c r="AH2446" s="419"/>
      <c r="AI2446" s="419"/>
      <c r="AJ2446" s="419"/>
      <c r="AL2446" s="419"/>
      <c r="AM2446" s="419"/>
      <c r="AN2446" s="403"/>
      <c r="AO2446" s="419"/>
      <c r="AP2446" s="419"/>
      <c r="AQ2446" s="419"/>
      <c r="AR2446" s="419"/>
      <c r="AS2446" s="419"/>
      <c r="AT2446" s="419"/>
      <c r="AU2446" s="419"/>
      <c r="AV2446" s="419"/>
      <c r="AX2446" s="419"/>
      <c r="AY2446" s="419"/>
      <c r="AZ2446" s="419"/>
      <c r="BB2446" s="419"/>
      <c r="BC2446" s="419"/>
      <c r="BD2446" s="419"/>
      <c r="BF2446" s="419"/>
      <c r="BG2446" s="419"/>
      <c r="BH2446" s="419"/>
      <c r="BJ2446" s="419"/>
      <c r="BK2446" s="419"/>
      <c r="BL2446" s="419"/>
      <c r="BN2446" s="419"/>
      <c r="BO2446" s="419"/>
      <c r="BP2446" s="419"/>
      <c r="BR2446" s="419"/>
      <c r="BS2446" s="419"/>
      <c r="BT2446" s="419"/>
      <c r="BV2446" s="419"/>
      <c r="BW2446" s="419"/>
      <c r="BX2446" s="397"/>
      <c r="BZ2446" s="449"/>
      <c r="CB2446" s="419"/>
      <c r="CC2446" s="419"/>
      <c r="CD2446" s="419"/>
      <c r="CF2446" s="419"/>
      <c r="CG2446" s="419"/>
      <c r="CH2446" s="419"/>
    </row>
    <row r="2447" spans="3:86" ht="21" thickBot="1">
      <c r="C2447" s="425"/>
      <c r="P2447" s="431"/>
      <c r="R2447" s="419"/>
      <c r="S2447" s="446"/>
      <c r="T2447" s="419"/>
      <c r="V2447" s="196"/>
      <c r="W2447" s="419"/>
      <c r="X2447" s="419"/>
      <c r="Z2447" s="419"/>
      <c r="AA2447" s="419"/>
      <c r="AB2447" s="419"/>
      <c r="AD2447" s="419"/>
      <c r="AE2447" s="419"/>
      <c r="AF2447" s="419"/>
      <c r="AH2447" s="419"/>
      <c r="AI2447" s="419"/>
      <c r="AJ2447" s="419"/>
      <c r="AL2447" s="419"/>
      <c r="AM2447" s="419"/>
      <c r="AN2447" s="403"/>
      <c r="AO2447" s="419"/>
      <c r="AP2447" s="419"/>
      <c r="AQ2447" s="419"/>
      <c r="AR2447" s="419"/>
      <c r="AS2447" s="419"/>
      <c r="AT2447" s="419"/>
      <c r="AU2447" s="419"/>
      <c r="AV2447" s="419"/>
      <c r="AX2447" s="419"/>
      <c r="AY2447" s="419"/>
      <c r="AZ2447" s="419"/>
      <c r="BB2447" s="419"/>
      <c r="BC2447" s="419"/>
      <c r="BD2447" s="419"/>
      <c r="BF2447" s="419"/>
      <c r="BG2447" s="419"/>
      <c r="BH2447" s="419"/>
      <c r="BJ2447" s="419"/>
      <c r="BK2447" s="419"/>
      <c r="BL2447" s="419"/>
      <c r="BN2447" s="419"/>
      <c r="BO2447" s="419"/>
      <c r="BP2447" s="419"/>
      <c r="BR2447" s="419"/>
      <c r="BS2447" s="419"/>
      <c r="BT2447" s="419"/>
      <c r="BV2447" s="419"/>
      <c r="BW2447" s="419"/>
      <c r="BX2447" s="397"/>
      <c r="BZ2447" s="449"/>
      <c r="CB2447" s="419"/>
      <c r="CC2447" s="419"/>
      <c r="CD2447" s="419"/>
      <c r="CF2447" s="419"/>
      <c r="CG2447" s="419"/>
      <c r="CH2447" s="419"/>
    </row>
    <row r="2448" spans="3:86" ht="21" thickBot="1">
      <c r="C2448" s="425"/>
      <c r="P2448" s="431"/>
      <c r="R2448" s="419"/>
      <c r="S2448" s="446"/>
      <c r="T2448" s="419"/>
      <c r="V2448" s="196"/>
      <c r="W2448" s="419"/>
      <c r="X2448" s="419"/>
      <c r="Z2448" s="419"/>
      <c r="AA2448" s="419"/>
      <c r="AB2448" s="419"/>
      <c r="AD2448" s="419"/>
      <c r="AE2448" s="419"/>
      <c r="AF2448" s="419"/>
      <c r="AH2448" s="419"/>
      <c r="AI2448" s="419"/>
      <c r="AJ2448" s="419"/>
      <c r="AL2448" s="419"/>
      <c r="AM2448" s="419"/>
      <c r="AN2448" s="403"/>
      <c r="AO2448" s="419"/>
      <c r="AP2448" s="419"/>
      <c r="AQ2448" s="419"/>
      <c r="AR2448" s="419"/>
      <c r="AS2448" s="419"/>
      <c r="AT2448" s="419"/>
      <c r="AU2448" s="419"/>
      <c r="AV2448" s="419"/>
      <c r="AX2448" s="419"/>
      <c r="AY2448" s="419"/>
      <c r="AZ2448" s="419"/>
      <c r="BB2448" s="419"/>
      <c r="BC2448" s="419"/>
      <c r="BD2448" s="419"/>
      <c r="BF2448" s="419"/>
      <c r="BG2448" s="419"/>
      <c r="BH2448" s="419"/>
      <c r="BJ2448" s="419"/>
      <c r="BK2448" s="419"/>
      <c r="BL2448" s="419"/>
      <c r="BN2448" s="419"/>
      <c r="BO2448" s="419"/>
      <c r="BP2448" s="419"/>
      <c r="BR2448" s="419"/>
      <c r="BS2448" s="419"/>
      <c r="BT2448" s="419"/>
      <c r="BV2448" s="419"/>
      <c r="BW2448" s="419"/>
      <c r="BX2448" s="397"/>
      <c r="BZ2448" s="449"/>
      <c r="CB2448" s="419"/>
      <c r="CC2448" s="419"/>
      <c r="CD2448" s="419"/>
      <c r="CF2448" s="419"/>
      <c r="CG2448" s="419"/>
      <c r="CH2448" s="419"/>
    </row>
    <row r="2449" spans="3:86" ht="21" thickBot="1">
      <c r="C2449" s="425"/>
      <c r="P2449" s="431"/>
      <c r="R2449" s="419"/>
      <c r="S2449" s="446"/>
      <c r="T2449" s="419"/>
      <c r="V2449" s="196"/>
      <c r="W2449" s="419"/>
      <c r="X2449" s="419"/>
      <c r="Z2449" s="419"/>
      <c r="AA2449" s="419"/>
      <c r="AB2449" s="419"/>
      <c r="AD2449" s="419"/>
      <c r="AE2449" s="419"/>
      <c r="AF2449" s="419"/>
      <c r="AH2449" s="419"/>
      <c r="AI2449" s="419"/>
      <c r="AJ2449" s="419"/>
      <c r="AL2449" s="419"/>
      <c r="AM2449" s="419"/>
      <c r="AN2449" s="403"/>
      <c r="AO2449" s="419"/>
      <c r="AP2449" s="419"/>
      <c r="AQ2449" s="419"/>
      <c r="AR2449" s="419"/>
      <c r="AS2449" s="419"/>
      <c r="AT2449" s="419"/>
      <c r="AU2449" s="419"/>
      <c r="AV2449" s="419"/>
      <c r="AX2449" s="419"/>
      <c r="AY2449" s="419"/>
      <c r="AZ2449" s="419"/>
      <c r="BB2449" s="419"/>
      <c r="BC2449" s="419"/>
      <c r="BD2449" s="419"/>
      <c r="BF2449" s="419"/>
      <c r="BG2449" s="419"/>
      <c r="BH2449" s="419"/>
      <c r="BJ2449" s="419"/>
      <c r="BK2449" s="419"/>
      <c r="BL2449" s="419"/>
      <c r="BN2449" s="419"/>
      <c r="BO2449" s="419"/>
      <c r="BP2449" s="419"/>
      <c r="BR2449" s="419"/>
      <c r="BS2449" s="419"/>
      <c r="BT2449" s="419"/>
      <c r="BV2449" s="419"/>
      <c r="BW2449" s="419"/>
      <c r="BX2449" s="397"/>
      <c r="BZ2449" s="449"/>
      <c r="CB2449" s="419"/>
      <c r="CC2449" s="419"/>
      <c r="CD2449" s="419"/>
      <c r="CF2449" s="419"/>
      <c r="CG2449" s="419"/>
      <c r="CH2449" s="419"/>
    </row>
    <row r="2450" spans="3:86" ht="21" thickBot="1">
      <c r="C2450" s="425"/>
      <c r="P2450" s="431"/>
      <c r="R2450" s="419"/>
      <c r="S2450" s="446"/>
      <c r="T2450" s="419"/>
      <c r="V2450" s="196"/>
      <c r="W2450" s="419"/>
      <c r="X2450" s="419"/>
      <c r="Z2450" s="419"/>
      <c r="AA2450" s="419"/>
      <c r="AB2450" s="419"/>
      <c r="AD2450" s="419"/>
      <c r="AE2450" s="419"/>
      <c r="AF2450" s="419"/>
      <c r="AH2450" s="419"/>
      <c r="AI2450" s="419"/>
      <c r="AJ2450" s="419"/>
      <c r="AL2450" s="419"/>
      <c r="AM2450" s="419"/>
      <c r="AN2450" s="403"/>
      <c r="AO2450" s="419"/>
      <c r="AP2450" s="419"/>
      <c r="AQ2450" s="419"/>
      <c r="AR2450" s="419"/>
      <c r="AS2450" s="419"/>
      <c r="AT2450" s="419"/>
      <c r="AU2450" s="419"/>
      <c r="AV2450" s="419"/>
      <c r="AX2450" s="419"/>
      <c r="AY2450" s="419"/>
      <c r="AZ2450" s="419"/>
      <c r="BB2450" s="419"/>
      <c r="BC2450" s="419"/>
      <c r="BD2450" s="419"/>
      <c r="BF2450" s="419"/>
      <c r="BG2450" s="419"/>
      <c r="BH2450" s="419"/>
      <c r="BJ2450" s="419"/>
      <c r="BK2450" s="419"/>
      <c r="BL2450" s="419"/>
      <c r="BN2450" s="419"/>
      <c r="BO2450" s="419"/>
      <c r="BP2450" s="419"/>
      <c r="BR2450" s="419"/>
      <c r="BS2450" s="419"/>
      <c r="BT2450" s="419"/>
      <c r="BV2450" s="419"/>
      <c r="BW2450" s="419"/>
      <c r="BX2450" s="397"/>
      <c r="BZ2450" s="449"/>
      <c r="CB2450" s="419"/>
      <c r="CC2450" s="419"/>
      <c r="CD2450" s="419"/>
      <c r="CF2450" s="419"/>
      <c r="CG2450" s="419"/>
      <c r="CH2450" s="419"/>
    </row>
    <row r="2451" spans="3:86" ht="21" thickBot="1">
      <c r="C2451" s="425"/>
      <c r="P2451" s="431"/>
      <c r="R2451" s="419"/>
      <c r="S2451" s="446"/>
      <c r="T2451" s="419"/>
      <c r="V2451" s="196"/>
      <c r="W2451" s="419"/>
      <c r="X2451" s="419"/>
      <c r="Z2451" s="419"/>
      <c r="AA2451" s="419"/>
      <c r="AB2451" s="419"/>
      <c r="AD2451" s="419"/>
      <c r="AE2451" s="419"/>
      <c r="AF2451" s="419"/>
      <c r="AH2451" s="419"/>
      <c r="AI2451" s="419"/>
      <c r="AJ2451" s="419"/>
      <c r="AL2451" s="419"/>
      <c r="AM2451" s="419"/>
      <c r="AN2451" s="403"/>
      <c r="AO2451" s="419"/>
      <c r="AP2451" s="419"/>
      <c r="AQ2451" s="419"/>
      <c r="AR2451" s="419"/>
      <c r="AS2451" s="419"/>
      <c r="AT2451" s="419"/>
      <c r="AU2451" s="419"/>
      <c r="AV2451" s="419"/>
      <c r="AX2451" s="419"/>
      <c r="AY2451" s="419"/>
      <c r="AZ2451" s="419"/>
      <c r="BB2451" s="419"/>
      <c r="BC2451" s="419"/>
      <c r="BD2451" s="419"/>
      <c r="BF2451" s="419"/>
      <c r="BG2451" s="419"/>
      <c r="BH2451" s="419"/>
      <c r="BJ2451" s="419"/>
      <c r="BK2451" s="419"/>
      <c r="BL2451" s="419"/>
      <c r="BN2451" s="419"/>
      <c r="BO2451" s="419"/>
      <c r="BP2451" s="419"/>
      <c r="BR2451" s="419"/>
      <c r="BS2451" s="419"/>
      <c r="BT2451" s="419"/>
      <c r="BV2451" s="419"/>
      <c r="BW2451" s="419"/>
      <c r="BX2451" s="397"/>
      <c r="BZ2451" s="449"/>
      <c r="CB2451" s="419"/>
      <c r="CC2451" s="419"/>
      <c r="CD2451" s="419"/>
      <c r="CF2451" s="419"/>
      <c r="CG2451" s="419"/>
      <c r="CH2451" s="419"/>
    </row>
    <row r="2452" spans="3:86" ht="21" thickBot="1">
      <c r="C2452" s="425"/>
      <c r="P2452" s="431"/>
      <c r="R2452" s="419"/>
      <c r="S2452" s="446"/>
      <c r="T2452" s="419"/>
      <c r="V2452" s="196"/>
      <c r="W2452" s="419"/>
      <c r="X2452" s="419"/>
      <c r="Z2452" s="419"/>
      <c r="AA2452" s="419"/>
      <c r="AB2452" s="419"/>
      <c r="AD2452" s="419"/>
      <c r="AE2452" s="419"/>
      <c r="AF2452" s="419"/>
      <c r="AH2452" s="419"/>
      <c r="AI2452" s="419"/>
      <c r="AJ2452" s="419"/>
      <c r="AL2452" s="419"/>
      <c r="AM2452" s="419"/>
      <c r="AN2452" s="403"/>
      <c r="AO2452" s="419"/>
      <c r="AP2452" s="419"/>
      <c r="AQ2452" s="419"/>
      <c r="AR2452" s="419"/>
      <c r="AS2452" s="419"/>
      <c r="AT2452" s="419"/>
      <c r="AU2452" s="419"/>
      <c r="AV2452" s="419"/>
      <c r="AX2452" s="419"/>
      <c r="AY2452" s="419"/>
      <c r="AZ2452" s="419"/>
      <c r="BB2452" s="419"/>
      <c r="BC2452" s="419"/>
      <c r="BD2452" s="419"/>
      <c r="BF2452" s="419"/>
      <c r="BG2452" s="419"/>
      <c r="BH2452" s="419"/>
      <c r="BJ2452" s="419"/>
      <c r="BK2452" s="419"/>
      <c r="BL2452" s="419"/>
      <c r="BN2452" s="419"/>
      <c r="BO2452" s="419"/>
      <c r="BP2452" s="419"/>
      <c r="BR2452" s="419"/>
      <c r="BS2452" s="419"/>
      <c r="BT2452" s="419"/>
      <c r="BV2452" s="419"/>
      <c r="BW2452" s="419"/>
      <c r="BX2452" s="397"/>
      <c r="BZ2452" s="449"/>
      <c r="CB2452" s="419"/>
      <c r="CC2452" s="419"/>
      <c r="CD2452" s="419"/>
      <c r="CF2452" s="419"/>
      <c r="CG2452" s="419"/>
      <c r="CH2452" s="419"/>
    </row>
    <row r="2453" spans="3:86" ht="21" thickBot="1">
      <c r="C2453" s="425"/>
      <c r="P2453" s="431"/>
      <c r="R2453" s="419"/>
      <c r="S2453" s="446"/>
      <c r="T2453" s="419"/>
      <c r="V2453" s="196"/>
      <c r="W2453" s="419"/>
      <c r="X2453" s="419"/>
      <c r="Z2453" s="419"/>
      <c r="AA2453" s="419"/>
      <c r="AB2453" s="419"/>
      <c r="AD2453" s="419"/>
      <c r="AE2453" s="419"/>
      <c r="AF2453" s="419"/>
      <c r="AH2453" s="419"/>
      <c r="AI2453" s="419"/>
      <c r="AJ2453" s="419"/>
      <c r="AL2453" s="419"/>
      <c r="AM2453" s="419"/>
      <c r="AN2453" s="403"/>
      <c r="AO2453" s="419"/>
      <c r="AP2453" s="419"/>
      <c r="AQ2453" s="419"/>
      <c r="AR2453" s="419"/>
      <c r="AS2453" s="419"/>
      <c r="AT2453" s="419"/>
      <c r="AU2453" s="419"/>
      <c r="AV2453" s="419"/>
      <c r="AX2453" s="419"/>
      <c r="AY2453" s="419"/>
      <c r="AZ2453" s="419"/>
      <c r="BB2453" s="419"/>
      <c r="BC2453" s="419"/>
      <c r="BD2453" s="419"/>
      <c r="BF2453" s="419"/>
      <c r="BG2453" s="419"/>
      <c r="BH2453" s="419"/>
      <c r="BJ2453" s="419"/>
      <c r="BK2453" s="419"/>
      <c r="BL2453" s="419"/>
      <c r="BN2453" s="419"/>
      <c r="BO2453" s="419"/>
      <c r="BP2453" s="419"/>
      <c r="BR2453" s="419"/>
      <c r="BS2453" s="419"/>
      <c r="BT2453" s="419"/>
      <c r="BV2453" s="419"/>
      <c r="BW2453" s="419"/>
      <c r="BX2453" s="397"/>
      <c r="BZ2453" s="449"/>
      <c r="CB2453" s="419"/>
      <c r="CC2453" s="419"/>
      <c r="CD2453" s="419"/>
      <c r="CF2453" s="419"/>
      <c r="CG2453" s="419"/>
      <c r="CH2453" s="419"/>
    </row>
    <row r="2454" spans="3:86" ht="21" thickBot="1">
      <c r="C2454" s="425"/>
      <c r="P2454" s="431"/>
      <c r="R2454" s="419"/>
      <c r="S2454" s="446"/>
      <c r="T2454" s="419"/>
      <c r="V2454" s="196"/>
      <c r="W2454" s="419"/>
      <c r="X2454" s="419"/>
      <c r="Z2454" s="419"/>
      <c r="AA2454" s="419"/>
      <c r="AB2454" s="419"/>
      <c r="AD2454" s="419"/>
      <c r="AE2454" s="419"/>
      <c r="AF2454" s="419"/>
      <c r="AH2454" s="419"/>
      <c r="AI2454" s="419"/>
      <c r="AJ2454" s="419"/>
      <c r="AL2454" s="419"/>
      <c r="AM2454" s="419"/>
      <c r="AN2454" s="403"/>
      <c r="AO2454" s="419"/>
      <c r="AP2454" s="419"/>
      <c r="AQ2454" s="419"/>
      <c r="AR2454" s="419"/>
      <c r="AS2454" s="419"/>
      <c r="AT2454" s="419"/>
      <c r="AU2454" s="419"/>
      <c r="AV2454" s="419"/>
      <c r="AX2454" s="419"/>
      <c r="AY2454" s="419"/>
      <c r="AZ2454" s="419"/>
      <c r="BB2454" s="419"/>
      <c r="BC2454" s="419"/>
      <c r="BD2454" s="419"/>
      <c r="BF2454" s="419"/>
      <c r="BG2454" s="419"/>
      <c r="BH2454" s="419"/>
      <c r="BJ2454" s="419"/>
      <c r="BK2454" s="419"/>
      <c r="BL2454" s="419"/>
      <c r="BN2454" s="419"/>
      <c r="BO2454" s="419"/>
      <c r="BP2454" s="419"/>
      <c r="BR2454" s="419"/>
      <c r="BS2454" s="419"/>
      <c r="BT2454" s="419"/>
      <c r="BV2454" s="419"/>
      <c r="BW2454" s="419"/>
      <c r="BX2454" s="397"/>
      <c r="BZ2454" s="449"/>
      <c r="CB2454" s="419"/>
      <c r="CC2454" s="419"/>
      <c r="CD2454" s="419"/>
      <c r="CF2454" s="419"/>
      <c r="CG2454" s="419"/>
      <c r="CH2454" s="419"/>
    </row>
    <row r="2455" spans="3:86" ht="21" thickBot="1">
      <c r="C2455" s="425"/>
      <c r="P2455" s="431"/>
      <c r="R2455" s="419"/>
      <c r="S2455" s="446"/>
      <c r="T2455" s="419"/>
      <c r="V2455" s="196"/>
      <c r="W2455" s="419"/>
      <c r="X2455" s="419"/>
      <c r="Z2455" s="419"/>
      <c r="AA2455" s="419"/>
      <c r="AB2455" s="419"/>
      <c r="AD2455" s="419"/>
      <c r="AE2455" s="419"/>
      <c r="AF2455" s="419"/>
      <c r="AH2455" s="419"/>
      <c r="AI2455" s="419"/>
      <c r="AJ2455" s="419"/>
      <c r="AL2455" s="419"/>
      <c r="AM2455" s="419"/>
      <c r="AN2455" s="403"/>
      <c r="AO2455" s="419"/>
      <c r="AP2455" s="419"/>
      <c r="AQ2455" s="419"/>
      <c r="AR2455" s="419"/>
      <c r="AS2455" s="419"/>
      <c r="AT2455" s="419"/>
      <c r="AU2455" s="419"/>
      <c r="AV2455" s="419"/>
      <c r="AX2455" s="419"/>
      <c r="AY2455" s="419"/>
      <c r="AZ2455" s="419"/>
      <c r="BB2455" s="419"/>
      <c r="BC2455" s="419"/>
      <c r="BD2455" s="419"/>
      <c r="BF2455" s="419"/>
      <c r="BG2455" s="419"/>
      <c r="BH2455" s="419"/>
      <c r="BJ2455" s="419"/>
      <c r="BK2455" s="419"/>
      <c r="BL2455" s="419"/>
      <c r="BN2455" s="419"/>
      <c r="BO2455" s="419"/>
      <c r="BP2455" s="419"/>
      <c r="BR2455" s="419"/>
      <c r="BS2455" s="419"/>
      <c r="BT2455" s="419"/>
      <c r="BV2455" s="419"/>
      <c r="BW2455" s="419"/>
      <c r="BX2455" s="397"/>
      <c r="BZ2455" s="449"/>
      <c r="CB2455" s="419"/>
      <c r="CC2455" s="419"/>
      <c r="CD2455" s="419"/>
      <c r="CF2455" s="419"/>
      <c r="CG2455" s="419"/>
      <c r="CH2455" s="419"/>
    </row>
    <row r="2456" spans="3:86" ht="21" thickBot="1">
      <c r="C2456" s="425"/>
      <c r="P2456" s="431"/>
      <c r="R2456" s="419"/>
      <c r="S2456" s="446"/>
      <c r="T2456" s="419"/>
      <c r="V2456" s="196"/>
      <c r="W2456" s="419"/>
      <c r="X2456" s="419"/>
      <c r="Z2456" s="419"/>
      <c r="AA2456" s="419"/>
      <c r="AB2456" s="419"/>
      <c r="AD2456" s="419"/>
      <c r="AE2456" s="419"/>
      <c r="AF2456" s="419"/>
      <c r="AH2456" s="419"/>
      <c r="AI2456" s="419"/>
      <c r="AJ2456" s="419"/>
      <c r="AL2456" s="419"/>
      <c r="AM2456" s="419"/>
      <c r="AN2456" s="403"/>
      <c r="AO2456" s="419"/>
      <c r="AP2456" s="419"/>
      <c r="AQ2456" s="419"/>
      <c r="AR2456" s="419"/>
      <c r="AS2456" s="419"/>
      <c r="AT2456" s="419"/>
      <c r="AU2456" s="419"/>
      <c r="AV2456" s="419"/>
      <c r="AX2456" s="419"/>
      <c r="AY2456" s="419"/>
      <c r="AZ2456" s="419"/>
      <c r="BB2456" s="419"/>
      <c r="BC2456" s="419"/>
      <c r="BD2456" s="419"/>
      <c r="BF2456" s="419"/>
      <c r="BG2456" s="419"/>
      <c r="BH2456" s="419"/>
      <c r="BJ2456" s="419"/>
      <c r="BK2456" s="419"/>
      <c r="BL2456" s="419"/>
      <c r="BN2456" s="419"/>
      <c r="BO2456" s="419"/>
      <c r="BP2456" s="419"/>
      <c r="BR2456" s="419"/>
      <c r="BS2456" s="419"/>
      <c r="BT2456" s="419"/>
      <c r="BV2456" s="419"/>
      <c r="BW2456" s="419"/>
      <c r="BX2456" s="397"/>
      <c r="BZ2456" s="449"/>
      <c r="CB2456" s="419"/>
      <c r="CC2456" s="419"/>
      <c r="CD2456" s="419"/>
      <c r="CF2456" s="419"/>
      <c r="CG2456" s="419"/>
      <c r="CH2456" s="419"/>
    </row>
    <row r="2457" spans="3:86" ht="21" thickBot="1">
      <c r="C2457" s="425"/>
      <c r="P2457" s="431"/>
      <c r="R2457" s="419"/>
      <c r="S2457" s="446"/>
      <c r="T2457" s="419"/>
      <c r="V2457" s="196"/>
      <c r="W2457" s="419"/>
      <c r="X2457" s="419"/>
      <c r="Z2457" s="419"/>
      <c r="AA2457" s="419"/>
      <c r="AB2457" s="419"/>
      <c r="AD2457" s="419"/>
      <c r="AE2457" s="419"/>
      <c r="AF2457" s="419"/>
      <c r="AH2457" s="419"/>
      <c r="AI2457" s="419"/>
      <c r="AJ2457" s="419"/>
      <c r="AL2457" s="419"/>
      <c r="AM2457" s="419"/>
      <c r="AN2457" s="403"/>
      <c r="AO2457" s="419"/>
      <c r="AP2457" s="419"/>
      <c r="AQ2457" s="419"/>
      <c r="AR2457" s="419"/>
      <c r="AS2457" s="419"/>
      <c r="AT2457" s="419"/>
      <c r="AU2457" s="419"/>
      <c r="AV2457" s="419"/>
      <c r="AX2457" s="419"/>
      <c r="AY2457" s="419"/>
      <c r="AZ2457" s="419"/>
      <c r="BB2457" s="419"/>
      <c r="BC2457" s="419"/>
      <c r="BD2457" s="419"/>
      <c r="BF2457" s="419"/>
      <c r="BG2457" s="419"/>
      <c r="BH2457" s="419"/>
      <c r="BJ2457" s="419"/>
      <c r="BK2457" s="419"/>
      <c r="BL2457" s="419"/>
      <c r="BN2457" s="419"/>
      <c r="BO2457" s="419"/>
      <c r="BP2457" s="419"/>
      <c r="BR2457" s="419"/>
      <c r="BS2457" s="419"/>
      <c r="BT2457" s="419"/>
      <c r="BV2457" s="419"/>
      <c r="BW2457" s="419"/>
      <c r="BX2457" s="397"/>
      <c r="BZ2457" s="449"/>
      <c r="CB2457" s="419"/>
      <c r="CC2457" s="419"/>
      <c r="CD2457" s="419"/>
      <c r="CF2457" s="419"/>
      <c r="CG2457" s="419"/>
      <c r="CH2457" s="419"/>
    </row>
    <row r="2458" spans="3:86" ht="21" thickBot="1">
      <c r="C2458" s="425"/>
      <c r="P2458" s="431"/>
      <c r="R2458" s="419"/>
      <c r="S2458" s="446"/>
      <c r="T2458" s="419"/>
      <c r="V2458" s="196"/>
      <c r="W2458" s="419"/>
      <c r="X2458" s="419"/>
      <c r="Z2458" s="419"/>
      <c r="AA2458" s="419"/>
      <c r="AB2458" s="419"/>
      <c r="AD2458" s="419"/>
      <c r="AE2458" s="419"/>
      <c r="AF2458" s="419"/>
      <c r="AH2458" s="419"/>
      <c r="AI2458" s="419"/>
      <c r="AJ2458" s="419"/>
      <c r="AL2458" s="419"/>
      <c r="AM2458" s="419"/>
      <c r="AN2458" s="403"/>
      <c r="AO2458" s="419"/>
      <c r="AP2458" s="419"/>
      <c r="AQ2458" s="419"/>
      <c r="AR2458" s="419"/>
      <c r="AS2458" s="419"/>
      <c r="AT2458" s="419"/>
      <c r="AU2458" s="419"/>
      <c r="AV2458" s="419"/>
      <c r="AX2458" s="419"/>
      <c r="AY2458" s="419"/>
      <c r="AZ2458" s="419"/>
      <c r="BB2458" s="419"/>
      <c r="BC2458" s="419"/>
      <c r="BD2458" s="419"/>
      <c r="BF2458" s="419"/>
      <c r="BG2458" s="419"/>
      <c r="BH2458" s="419"/>
      <c r="BJ2458" s="419"/>
      <c r="BK2458" s="419"/>
      <c r="BL2458" s="419"/>
      <c r="BN2458" s="419"/>
      <c r="BO2458" s="419"/>
      <c r="BP2458" s="419"/>
      <c r="BR2458" s="419"/>
      <c r="BS2458" s="419"/>
      <c r="BT2458" s="419"/>
      <c r="BV2458" s="419"/>
      <c r="BW2458" s="419"/>
      <c r="BX2458" s="397"/>
      <c r="BZ2458" s="449"/>
      <c r="CB2458" s="419"/>
      <c r="CC2458" s="419"/>
      <c r="CD2458" s="419"/>
      <c r="CF2458" s="419"/>
      <c r="CG2458" s="419"/>
      <c r="CH2458" s="419"/>
    </row>
    <row r="2459" spans="3:86" ht="21" thickBot="1">
      <c r="C2459" s="425"/>
      <c r="P2459" s="431"/>
      <c r="R2459" s="419"/>
      <c r="S2459" s="446"/>
      <c r="T2459" s="419"/>
      <c r="V2459" s="196"/>
      <c r="W2459" s="419"/>
      <c r="X2459" s="419"/>
      <c r="Z2459" s="419"/>
      <c r="AA2459" s="419"/>
      <c r="AB2459" s="419"/>
      <c r="AD2459" s="419"/>
      <c r="AE2459" s="419"/>
      <c r="AF2459" s="419"/>
      <c r="AH2459" s="419"/>
      <c r="AI2459" s="419"/>
      <c r="AJ2459" s="419"/>
      <c r="AL2459" s="419"/>
      <c r="AM2459" s="419"/>
      <c r="AN2459" s="403"/>
      <c r="AO2459" s="419"/>
      <c r="AP2459" s="419"/>
      <c r="AQ2459" s="419"/>
      <c r="AR2459" s="419"/>
      <c r="AS2459" s="419"/>
      <c r="AT2459" s="419"/>
      <c r="AU2459" s="419"/>
      <c r="AV2459" s="419"/>
      <c r="AX2459" s="419"/>
      <c r="AY2459" s="419"/>
      <c r="AZ2459" s="419"/>
      <c r="BB2459" s="419"/>
      <c r="BC2459" s="419"/>
      <c r="BD2459" s="419"/>
      <c r="BF2459" s="419"/>
      <c r="BG2459" s="419"/>
      <c r="BH2459" s="419"/>
      <c r="BJ2459" s="419"/>
      <c r="BK2459" s="419"/>
      <c r="BL2459" s="419"/>
      <c r="BN2459" s="419"/>
      <c r="BO2459" s="419"/>
      <c r="BP2459" s="419"/>
      <c r="BR2459" s="419"/>
      <c r="BS2459" s="419"/>
      <c r="BT2459" s="419"/>
      <c r="BV2459" s="419"/>
      <c r="BW2459" s="419"/>
      <c r="BX2459" s="397"/>
      <c r="BZ2459" s="449"/>
      <c r="CB2459" s="419"/>
      <c r="CC2459" s="419"/>
      <c r="CD2459" s="419"/>
      <c r="CF2459" s="419"/>
      <c r="CG2459" s="419"/>
      <c r="CH2459" s="419"/>
    </row>
    <row r="2460" spans="3:86" ht="21" thickBot="1">
      <c r="C2460" s="425"/>
      <c r="P2460" s="431"/>
      <c r="R2460" s="419"/>
      <c r="S2460" s="446"/>
      <c r="T2460" s="419"/>
      <c r="V2460" s="196"/>
      <c r="W2460" s="419"/>
      <c r="X2460" s="419"/>
      <c r="Z2460" s="419"/>
      <c r="AA2460" s="419"/>
      <c r="AB2460" s="419"/>
      <c r="AD2460" s="419"/>
      <c r="AE2460" s="419"/>
      <c r="AF2460" s="419"/>
      <c r="AH2460" s="419"/>
      <c r="AI2460" s="419"/>
      <c r="AJ2460" s="419"/>
      <c r="AL2460" s="419"/>
      <c r="AM2460" s="419"/>
      <c r="AN2460" s="403"/>
      <c r="AO2460" s="419"/>
      <c r="AP2460" s="419"/>
      <c r="AQ2460" s="419"/>
      <c r="AR2460" s="419"/>
      <c r="AS2460" s="419"/>
      <c r="AT2460" s="419"/>
      <c r="AU2460" s="419"/>
      <c r="AV2460" s="419"/>
      <c r="AX2460" s="419"/>
      <c r="AY2460" s="419"/>
      <c r="AZ2460" s="419"/>
      <c r="BB2460" s="419"/>
      <c r="BC2460" s="419"/>
      <c r="BD2460" s="419"/>
      <c r="BF2460" s="419"/>
      <c r="BG2460" s="419"/>
      <c r="BH2460" s="419"/>
      <c r="BJ2460" s="419"/>
      <c r="BK2460" s="419"/>
      <c r="BL2460" s="419"/>
      <c r="BN2460" s="419"/>
      <c r="BO2460" s="419"/>
      <c r="BP2460" s="419"/>
      <c r="BR2460" s="419"/>
      <c r="BS2460" s="419"/>
      <c r="BT2460" s="419"/>
      <c r="BV2460" s="419"/>
      <c r="BW2460" s="419"/>
      <c r="BX2460" s="397"/>
      <c r="BZ2460" s="449"/>
      <c r="CB2460" s="419"/>
      <c r="CC2460" s="419"/>
      <c r="CD2460" s="419"/>
      <c r="CF2460" s="419"/>
      <c r="CG2460" s="419"/>
      <c r="CH2460" s="419"/>
    </row>
    <row r="2461" spans="3:86" ht="21" thickBot="1">
      <c r="C2461" s="425"/>
      <c r="P2461" s="431"/>
      <c r="R2461" s="419"/>
      <c r="S2461" s="446"/>
      <c r="T2461" s="419"/>
      <c r="V2461" s="196"/>
      <c r="W2461" s="419"/>
      <c r="X2461" s="419"/>
      <c r="Z2461" s="419"/>
      <c r="AA2461" s="419"/>
      <c r="AB2461" s="419"/>
      <c r="AD2461" s="419"/>
      <c r="AE2461" s="419"/>
      <c r="AF2461" s="419"/>
      <c r="AH2461" s="419"/>
      <c r="AI2461" s="419"/>
      <c r="AJ2461" s="419"/>
      <c r="AL2461" s="419"/>
      <c r="AM2461" s="419"/>
      <c r="AN2461" s="403"/>
      <c r="AO2461" s="419"/>
      <c r="AP2461" s="419"/>
      <c r="AQ2461" s="419"/>
      <c r="AR2461" s="419"/>
      <c r="AS2461" s="419"/>
      <c r="AT2461" s="419"/>
      <c r="AU2461" s="419"/>
      <c r="AV2461" s="419"/>
      <c r="AX2461" s="419"/>
      <c r="AY2461" s="419"/>
      <c r="AZ2461" s="419"/>
      <c r="BB2461" s="419"/>
      <c r="BC2461" s="419"/>
      <c r="BD2461" s="419"/>
      <c r="BF2461" s="419"/>
      <c r="BG2461" s="419"/>
      <c r="BH2461" s="419"/>
      <c r="BJ2461" s="419"/>
      <c r="BK2461" s="419"/>
      <c r="BL2461" s="419"/>
      <c r="BN2461" s="419"/>
      <c r="BO2461" s="419"/>
      <c r="BP2461" s="419"/>
      <c r="BR2461" s="419"/>
      <c r="BS2461" s="419"/>
      <c r="BT2461" s="419"/>
      <c r="BV2461" s="419"/>
      <c r="BW2461" s="419"/>
      <c r="BX2461" s="397"/>
      <c r="BZ2461" s="449"/>
      <c r="CB2461" s="419"/>
      <c r="CC2461" s="419"/>
      <c r="CD2461" s="419"/>
      <c r="CF2461" s="419"/>
      <c r="CG2461" s="419"/>
      <c r="CH2461" s="419"/>
    </row>
    <row r="2462" spans="3:86" ht="21" thickBot="1">
      <c r="C2462" s="425"/>
      <c r="P2462" s="431"/>
      <c r="R2462" s="419"/>
      <c r="S2462" s="446"/>
      <c r="T2462" s="419"/>
      <c r="V2462" s="196"/>
      <c r="W2462" s="419"/>
      <c r="X2462" s="419"/>
      <c r="Z2462" s="419"/>
      <c r="AA2462" s="419"/>
      <c r="AB2462" s="419"/>
      <c r="AD2462" s="419"/>
      <c r="AE2462" s="419"/>
      <c r="AF2462" s="419"/>
      <c r="AH2462" s="419"/>
      <c r="AI2462" s="419"/>
      <c r="AJ2462" s="419"/>
      <c r="AL2462" s="419"/>
      <c r="AM2462" s="419"/>
      <c r="AN2462" s="403"/>
      <c r="AO2462" s="419"/>
      <c r="AP2462" s="419"/>
      <c r="AQ2462" s="419"/>
      <c r="AR2462" s="419"/>
      <c r="AS2462" s="419"/>
      <c r="AT2462" s="419"/>
      <c r="AU2462" s="419"/>
      <c r="AV2462" s="419"/>
      <c r="AX2462" s="419"/>
      <c r="AY2462" s="419"/>
      <c r="AZ2462" s="419"/>
      <c r="BB2462" s="419"/>
      <c r="BC2462" s="419"/>
      <c r="BD2462" s="419"/>
      <c r="BF2462" s="419"/>
      <c r="BG2462" s="419"/>
      <c r="BH2462" s="419"/>
      <c r="BJ2462" s="419"/>
      <c r="BK2462" s="419"/>
      <c r="BL2462" s="419"/>
      <c r="BN2462" s="419"/>
      <c r="BO2462" s="419"/>
      <c r="BP2462" s="419"/>
      <c r="BR2462" s="419"/>
      <c r="BS2462" s="419"/>
      <c r="BT2462" s="419"/>
      <c r="BV2462" s="419"/>
      <c r="BW2462" s="419"/>
      <c r="BX2462" s="397"/>
      <c r="BZ2462" s="449"/>
      <c r="CB2462" s="419"/>
      <c r="CC2462" s="419"/>
      <c r="CD2462" s="419"/>
      <c r="CF2462" s="419"/>
      <c r="CG2462" s="419"/>
      <c r="CH2462" s="419"/>
    </row>
    <row r="2463" spans="3:86" ht="21" thickBot="1">
      <c r="C2463" s="425"/>
      <c r="P2463" s="431"/>
      <c r="R2463" s="419"/>
      <c r="S2463" s="446"/>
      <c r="T2463" s="419"/>
      <c r="V2463" s="196"/>
      <c r="W2463" s="419"/>
      <c r="X2463" s="419"/>
      <c r="Z2463" s="419"/>
      <c r="AA2463" s="419"/>
      <c r="AB2463" s="419"/>
      <c r="AD2463" s="419"/>
      <c r="AE2463" s="419"/>
      <c r="AF2463" s="419"/>
      <c r="AH2463" s="419"/>
      <c r="AI2463" s="419"/>
      <c r="AJ2463" s="419"/>
      <c r="AL2463" s="419"/>
      <c r="AM2463" s="419"/>
      <c r="AN2463" s="403"/>
      <c r="AO2463" s="419"/>
      <c r="AP2463" s="419"/>
      <c r="AQ2463" s="419"/>
      <c r="AR2463" s="419"/>
      <c r="AS2463" s="419"/>
      <c r="AT2463" s="419"/>
      <c r="AU2463" s="419"/>
      <c r="AV2463" s="419"/>
      <c r="AX2463" s="419"/>
      <c r="AY2463" s="419"/>
      <c r="AZ2463" s="419"/>
      <c r="BB2463" s="419"/>
      <c r="BC2463" s="419"/>
      <c r="BD2463" s="419"/>
      <c r="BF2463" s="419"/>
      <c r="BG2463" s="419"/>
      <c r="BH2463" s="419"/>
      <c r="BJ2463" s="419"/>
      <c r="BK2463" s="419"/>
      <c r="BL2463" s="419"/>
      <c r="BN2463" s="419"/>
      <c r="BO2463" s="419"/>
      <c r="BP2463" s="419"/>
      <c r="BR2463" s="419"/>
      <c r="BS2463" s="419"/>
      <c r="BT2463" s="419"/>
      <c r="BV2463" s="419"/>
      <c r="BW2463" s="419"/>
      <c r="BX2463" s="397"/>
      <c r="BZ2463" s="449"/>
      <c r="CB2463" s="419"/>
      <c r="CC2463" s="419"/>
      <c r="CD2463" s="419"/>
      <c r="CF2463" s="419"/>
      <c r="CG2463" s="419"/>
      <c r="CH2463" s="419"/>
    </row>
    <row r="2464" spans="3:86" ht="21" thickBot="1">
      <c r="C2464" s="425"/>
      <c r="P2464" s="431"/>
      <c r="R2464" s="419"/>
      <c r="S2464" s="446"/>
      <c r="T2464" s="419"/>
      <c r="V2464" s="196"/>
      <c r="W2464" s="419"/>
      <c r="X2464" s="419"/>
      <c r="Z2464" s="419"/>
      <c r="AA2464" s="419"/>
      <c r="AB2464" s="419"/>
      <c r="AD2464" s="419"/>
      <c r="AE2464" s="419"/>
      <c r="AF2464" s="419"/>
      <c r="AH2464" s="419"/>
      <c r="AI2464" s="419"/>
      <c r="AJ2464" s="419"/>
      <c r="AL2464" s="419"/>
      <c r="AM2464" s="419"/>
      <c r="AN2464" s="403"/>
      <c r="AO2464" s="419"/>
      <c r="AP2464" s="419"/>
      <c r="AQ2464" s="419"/>
      <c r="AR2464" s="419"/>
      <c r="AS2464" s="419"/>
      <c r="AT2464" s="419"/>
      <c r="AU2464" s="419"/>
      <c r="AV2464" s="419"/>
      <c r="AX2464" s="419"/>
      <c r="AY2464" s="419"/>
      <c r="AZ2464" s="419"/>
      <c r="BB2464" s="419"/>
      <c r="BC2464" s="419"/>
      <c r="BD2464" s="419"/>
      <c r="BF2464" s="419"/>
      <c r="BG2464" s="419"/>
      <c r="BH2464" s="419"/>
      <c r="BJ2464" s="419"/>
      <c r="BK2464" s="419"/>
      <c r="BL2464" s="419"/>
      <c r="BN2464" s="419"/>
      <c r="BO2464" s="419"/>
      <c r="BP2464" s="419"/>
      <c r="BR2464" s="419"/>
      <c r="BS2464" s="419"/>
      <c r="BT2464" s="419"/>
      <c r="BV2464" s="419"/>
      <c r="BW2464" s="419"/>
      <c r="BX2464" s="397"/>
      <c r="BZ2464" s="449"/>
      <c r="CB2464" s="419"/>
      <c r="CC2464" s="419"/>
      <c r="CD2464" s="419"/>
      <c r="CF2464" s="419"/>
      <c r="CG2464" s="419"/>
      <c r="CH2464" s="419"/>
    </row>
    <row r="2465" spans="3:86" ht="21" thickBot="1">
      <c r="C2465" s="425"/>
      <c r="P2465" s="431"/>
      <c r="R2465" s="419"/>
      <c r="S2465" s="446"/>
      <c r="T2465" s="419"/>
      <c r="V2465" s="196"/>
      <c r="W2465" s="419"/>
      <c r="X2465" s="419"/>
      <c r="Z2465" s="419"/>
      <c r="AA2465" s="419"/>
      <c r="AB2465" s="419"/>
      <c r="AD2465" s="419"/>
      <c r="AE2465" s="419"/>
      <c r="AF2465" s="419"/>
      <c r="AH2465" s="419"/>
      <c r="AI2465" s="419"/>
      <c r="AJ2465" s="419"/>
      <c r="AL2465" s="419"/>
      <c r="AM2465" s="419"/>
      <c r="AN2465" s="403"/>
      <c r="AO2465" s="419"/>
      <c r="AP2465" s="419"/>
      <c r="AQ2465" s="419"/>
      <c r="AR2465" s="419"/>
      <c r="AS2465" s="419"/>
      <c r="AT2465" s="419"/>
      <c r="AU2465" s="419"/>
      <c r="AV2465" s="419"/>
      <c r="AX2465" s="419"/>
      <c r="AY2465" s="419"/>
      <c r="AZ2465" s="419"/>
      <c r="BB2465" s="419"/>
      <c r="BC2465" s="419"/>
      <c r="BD2465" s="419"/>
      <c r="BF2465" s="419"/>
      <c r="BG2465" s="419"/>
      <c r="BH2465" s="419"/>
      <c r="BJ2465" s="419"/>
      <c r="BK2465" s="419"/>
      <c r="BL2465" s="419"/>
      <c r="BN2465" s="419"/>
      <c r="BO2465" s="419"/>
      <c r="BP2465" s="419"/>
      <c r="BR2465" s="419"/>
      <c r="BS2465" s="419"/>
      <c r="BT2465" s="419"/>
      <c r="BV2465" s="419"/>
      <c r="BW2465" s="419"/>
      <c r="BX2465" s="397"/>
      <c r="BZ2465" s="449"/>
      <c r="CB2465" s="419"/>
      <c r="CC2465" s="419"/>
      <c r="CD2465" s="419"/>
      <c r="CF2465" s="419"/>
      <c r="CG2465" s="419"/>
      <c r="CH2465" s="419"/>
    </row>
    <row r="2466" spans="3:86" ht="21" thickBot="1">
      <c r="C2466" s="425"/>
      <c r="P2466" s="431"/>
      <c r="R2466" s="419"/>
      <c r="S2466" s="446"/>
      <c r="T2466" s="419"/>
      <c r="V2466" s="196"/>
      <c r="W2466" s="419"/>
      <c r="X2466" s="419"/>
      <c r="Z2466" s="419"/>
      <c r="AA2466" s="419"/>
      <c r="AB2466" s="419"/>
      <c r="AD2466" s="419"/>
      <c r="AE2466" s="419"/>
      <c r="AF2466" s="419"/>
      <c r="AH2466" s="419"/>
      <c r="AI2466" s="419"/>
      <c r="AJ2466" s="419"/>
      <c r="AL2466" s="419"/>
      <c r="AM2466" s="419"/>
      <c r="AN2466" s="403"/>
      <c r="AO2466" s="419"/>
      <c r="AP2466" s="419"/>
      <c r="AQ2466" s="419"/>
      <c r="AR2466" s="419"/>
      <c r="AS2466" s="419"/>
      <c r="AT2466" s="419"/>
      <c r="AU2466" s="419"/>
      <c r="AV2466" s="419"/>
      <c r="AX2466" s="419"/>
      <c r="AY2466" s="419"/>
      <c r="AZ2466" s="419"/>
      <c r="BB2466" s="419"/>
      <c r="BC2466" s="419"/>
      <c r="BD2466" s="419"/>
      <c r="BF2466" s="419"/>
      <c r="BG2466" s="419"/>
      <c r="BH2466" s="419"/>
      <c r="BJ2466" s="419"/>
      <c r="BK2466" s="419"/>
      <c r="BL2466" s="419"/>
      <c r="BN2466" s="419"/>
      <c r="BO2466" s="419"/>
      <c r="BP2466" s="419"/>
      <c r="BR2466" s="419"/>
      <c r="BS2466" s="419"/>
      <c r="BT2466" s="419"/>
      <c r="BV2466" s="419"/>
      <c r="BW2466" s="419"/>
      <c r="BX2466" s="397"/>
      <c r="BZ2466" s="449"/>
      <c r="CB2466" s="419"/>
      <c r="CC2466" s="419"/>
      <c r="CD2466" s="419"/>
      <c r="CF2466" s="419"/>
      <c r="CG2466" s="419"/>
      <c r="CH2466" s="419"/>
    </row>
    <row r="2467" spans="3:86" ht="21" thickBot="1">
      <c r="C2467" s="425"/>
      <c r="P2467" s="431"/>
      <c r="R2467" s="419"/>
      <c r="S2467" s="446"/>
      <c r="T2467" s="419"/>
      <c r="V2467" s="196"/>
      <c r="W2467" s="419"/>
      <c r="X2467" s="419"/>
      <c r="Z2467" s="419"/>
      <c r="AA2467" s="419"/>
      <c r="AB2467" s="419"/>
      <c r="AD2467" s="419"/>
      <c r="AE2467" s="419"/>
      <c r="AF2467" s="419"/>
      <c r="AH2467" s="419"/>
      <c r="AI2467" s="419"/>
      <c r="AJ2467" s="419"/>
      <c r="AL2467" s="419"/>
      <c r="AM2467" s="419"/>
      <c r="AN2467" s="403"/>
      <c r="AO2467" s="419"/>
      <c r="AP2467" s="419"/>
      <c r="AQ2467" s="419"/>
      <c r="AR2467" s="419"/>
      <c r="AS2467" s="419"/>
      <c r="AT2467" s="419"/>
      <c r="AU2467" s="419"/>
      <c r="AV2467" s="419"/>
      <c r="AX2467" s="419"/>
      <c r="AY2467" s="419"/>
      <c r="AZ2467" s="419"/>
      <c r="BB2467" s="419"/>
      <c r="BC2467" s="419"/>
      <c r="BD2467" s="419"/>
      <c r="BF2467" s="419"/>
      <c r="BG2467" s="419"/>
      <c r="BH2467" s="419"/>
      <c r="BJ2467" s="419"/>
      <c r="BK2467" s="419"/>
      <c r="BL2467" s="419"/>
      <c r="BN2467" s="419"/>
      <c r="BO2467" s="419"/>
      <c r="BP2467" s="419"/>
      <c r="BR2467" s="419"/>
      <c r="BS2467" s="419"/>
      <c r="BT2467" s="419"/>
      <c r="BV2467" s="419"/>
      <c r="BW2467" s="419"/>
      <c r="BX2467" s="397"/>
      <c r="BZ2467" s="449"/>
      <c r="CB2467" s="419"/>
      <c r="CC2467" s="419"/>
      <c r="CD2467" s="419"/>
      <c r="CF2467" s="419"/>
      <c r="CG2467" s="419"/>
      <c r="CH2467" s="419"/>
    </row>
    <row r="2468" spans="3:86" ht="21" thickBot="1">
      <c r="C2468" s="425"/>
      <c r="P2468" s="431"/>
      <c r="R2468" s="419"/>
      <c r="S2468" s="446"/>
      <c r="T2468" s="419"/>
      <c r="V2468" s="196"/>
      <c r="W2468" s="419"/>
      <c r="X2468" s="419"/>
      <c r="Z2468" s="419"/>
      <c r="AA2468" s="419"/>
      <c r="AB2468" s="419"/>
      <c r="AD2468" s="419"/>
      <c r="AE2468" s="419"/>
      <c r="AF2468" s="419"/>
      <c r="AH2468" s="419"/>
      <c r="AI2468" s="419"/>
      <c r="AJ2468" s="419"/>
      <c r="AL2468" s="419"/>
      <c r="AM2468" s="419"/>
      <c r="AN2468" s="403"/>
      <c r="AO2468" s="419"/>
      <c r="AP2468" s="419"/>
      <c r="AQ2468" s="419"/>
      <c r="AR2468" s="419"/>
      <c r="AS2468" s="419"/>
      <c r="AT2468" s="419"/>
      <c r="AU2468" s="419"/>
      <c r="AV2468" s="419"/>
      <c r="AX2468" s="419"/>
      <c r="AY2468" s="419"/>
      <c r="AZ2468" s="419"/>
      <c r="BB2468" s="419"/>
      <c r="BC2468" s="419"/>
      <c r="BD2468" s="419"/>
      <c r="BF2468" s="419"/>
      <c r="BG2468" s="419"/>
      <c r="BH2468" s="419"/>
      <c r="BJ2468" s="419"/>
      <c r="BK2468" s="419"/>
      <c r="BL2468" s="419"/>
      <c r="BN2468" s="419"/>
      <c r="BO2468" s="419"/>
      <c r="BP2468" s="419"/>
      <c r="BR2468" s="419"/>
      <c r="BS2468" s="419"/>
      <c r="BT2468" s="419"/>
      <c r="BV2468" s="419"/>
      <c r="BW2468" s="419"/>
      <c r="BX2468" s="397"/>
      <c r="BZ2468" s="449"/>
      <c r="CB2468" s="419"/>
      <c r="CC2468" s="419"/>
      <c r="CD2468" s="419"/>
      <c r="CF2468" s="419"/>
      <c r="CG2468" s="419"/>
      <c r="CH2468" s="419"/>
    </row>
    <row r="2469" spans="3:86" ht="21" thickBot="1">
      <c r="C2469" s="425"/>
      <c r="P2469" s="431"/>
      <c r="R2469" s="419"/>
      <c r="S2469" s="446"/>
      <c r="T2469" s="419"/>
      <c r="V2469" s="196"/>
      <c r="W2469" s="419"/>
      <c r="X2469" s="419"/>
      <c r="Z2469" s="419"/>
      <c r="AA2469" s="419"/>
      <c r="AB2469" s="419"/>
      <c r="AD2469" s="419"/>
      <c r="AE2469" s="419"/>
      <c r="AF2469" s="419"/>
      <c r="AH2469" s="419"/>
      <c r="AI2469" s="419"/>
      <c r="AJ2469" s="419"/>
      <c r="AL2469" s="419"/>
      <c r="AM2469" s="419"/>
      <c r="AN2469" s="403"/>
      <c r="AO2469" s="419"/>
      <c r="AP2469" s="419"/>
      <c r="AQ2469" s="419"/>
      <c r="AR2469" s="419"/>
      <c r="AS2469" s="419"/>
      <c r="AT2469" s="419"/>
      <c r="AU2469" s="419"/>
      <c r="AV2469" s="419"/>
      <c r="AX2469" s="419"/>
      <c r="AY2469" s="419"/>
      <c r="AZ2469" s="419"/>
      <c r="BB2469" s="419"/>
      <c r="BC2469" s="419"/>
      <c r="BD2469" s="419"/>
      <c r="BF2469" s="419"/>
      <c r="BG2469" s="419"/>
      <c r="BH2469" s="419"/>
      <c r="BJ2469" s="419"/>
      <c r="BK2469" s="419"/>
      <c r="BL2469" s="419"/>
      <c r="BN2469" s="419"/>
      <c r="BO2469" s="419"/>
      <c r="BP2469" s="419"/>
      <c r="BR2469" s="419"/>
      <c r="BS2469" s="419"/>
      <c r="BT2469" s="419"/>
      <c r="BV2469" s="419"/>
      <c r="BW2469" s="419"/>
      <c r="BX2469" s="397"/>
      <c r="BZ2469" s="449"/>
      <c r="CB2469" s="419"/>
      <c r="CC2469" s="419"/>
      <c r="CD2469" s="419"/>
      <c r="CF2469" s="419"/>
      <c r="CG2469" s="419"/>
      <c r="CH2469" s="419"/>
    </row>
    <row r="2470" spans="3:86" ht="21" thickBot="1">
      <c r="C2470" s="425"/>
      <c r="P2470" s="431"/>
      <c r="R2470" s="419"/>
      <c r="S2470" s="446"/>
      <c r="T2470" s="419"/>
      <c r="V2470" s="196"/>
      <c r="W2470" s="419"/>
      <c r="X2470" s="419"/>
      <c r="Z2470" s="419"/>
      <c r="AA2470" s="419"/>
      <c r="AB2470" s="419"/>
      <c r="AD2470" s="419"/>
      <c r="AE2470" s="419"/>
      <c r="AF2470" s="419"/>
      <c r="AH2470" s="419"/>
      <c r="AI2470" s="419"/>
      <c r="AJ2470" s="419"/>
      <c r="AL2470" s="419"/>
      <c r="AM2470" s="419"/>
      <c r="AN2470" s="403"/>
      <c r="AO2470" s="419"/>
      <c r="AP2470" s="419"/>
      <c r="AQ2470" s="419"/>
      <c r="AR2470" s="419"/>
      <c r="AS2470" s="419"/>
      <c r="AT2470" s="419"/>
      <c r="AU2470" s="419"/>
      <c r="AV2470" s="419"/>
      <c r="AX2470" s="419"/>
      <c r="AY2470" s="419"/>
      <c r="AZ2470" s="419"/>
      <c r="BB2470" s="419"/>
      <c r="BC2470" s="419"/>
      <c r="BD2470" s="419"/>
      <c r="BF2470" s="419"/>
      <c r="BG2470" s="419"/>
      <c r="BH2470" s="419"/>
      <c r="BJ2470" s="419"/>
      <c r="BK2470" s="419"/>
      <c r="BL2470" s="419"/>
      <c r="BN2470" s="419"/>
      <c r="BO2470" s="419"/>
      <c r="BP2470" s="419"/>
      <c r="BR2470" s="419"/>
      <c r="BS2470" s="419"/>
      <c r="BT2470" s="419"/>
      <c r="BV2470" s="419"/>
      <c r="BW2470" s="419"/>
      <c r="BX2470" s="397"/>
      <c r="BZ2470" s="449"/>
      <c r="CB2470" s="419"/>
      <c r="CC2470" s="419"/>
      <c r="CD2470" s="419"/>
      <c r="CF2470" s="419"/>
      <c r="CG2470" s="419"/>
      <c r="CH2470" s="419"/>
    </row>
    <row r="2471" spans="3:86" ht="21" thickBot="1">
      <c r="C2471" s="425"/>
      <c r="P2471" s="431"/>
      <c r="R2471" s="419"/>
      <c r="S2471" s="446"/>
      <c r="T2471" s="419"/>
      <c r="V2471" s="196"/>
      <c r="W2471" s="419"/>
      <c r="X2471" s="419"/>
      <c r="Z2471" s="419"/>
      <c r="AA2471" s="419"/>
      <c r="AB2471" s="419"/>
      <c r="AD2471" s="419"/>
      <c r="AE2471" s="419"/>
      <c r="AF2471" s="419"/>
      <c r="AH2471" s="419"/>
      <c r="AI2471" s="419"/>
      <c r="AJ2471" s="419"/>
      <c r="AL2471" s="419"/>
      <c r="AM2471" s="419"/>
      <c r="AN2471" s="403"/>
      <c r="AO2471" s="419"/>
      <c r="AP2471" s="419"/>
      <c r="AQ2471" s="419"/>
      <c r="AR2471" s="419"/>
      <c r="AS2471" s="419"/>
      <c r="AT2471" s="419"/>
      <c r="AU2471" s="419"/>
      <c r="AV2471" s="419"/>
      <c r="AX2471" s="419"/>
      <c r="AY2471" s="419"/>
      <c r="AZ2471" s="419"/>
      <c r="BB2471" s="419"/>
      <c r="BC2471" s="419"/>
      <c r="BD2471" s="419"/>
      <c r="BF2471" s="419"/>
      <c r="BG2471" s="419"/>
      <c r="BH2471" s="419"/>
      <c r="BJ2471" s="419"/>
      <c r="BK2471" s="419"/>
      <c r="BL2471" s="419"/>
      <c r="BN2471" s="419"/>
      <c r="BO2471" s="419"/>
      <c r="BP2471" s="419"/>
      <c r="BR2471" s="419"/>
      <c r="BS2471" s="419"/>
      <c r="BT2471" s="419"/>
      <c r="BV2471" s="419"/>
      <c r="BW2471" s="419"/>
      <c r="BX2471" s="397"/>
      <c r="BZ2471" s="449"/>
      <c r="CB2471" s="419"/>
      <c r="CC2471" s="419"/>
      <c r="CD2471" s="419"/>
      <c r="CF2471" s="419"/>
      <c r="CG2471" s="419"/>
      <c r="CH2471" s="419"/>
    </row>
    <row r="2472" spans="3:86" ht="21" thickBot="1">
      <c r="C2472" s="425"/>
      <c r="P2472" s="431"/>
      <c r="R2472" s="419"/>
      <c r="S2472" s="446"/>
      <c r="T2472" s="419"/>
      <c r="V2472" s="196"/>
      <c r="W2472" s="419"/>
      <c r="X2472" s="419"/>
      <c r="Z2472" s="419"/>
      <c r="AA2472" s="419"/>
      <c r="AB2472" s="419"/>
      <c r="AD2472" s="419"/>
      <c r="AE2472" s="419"/>
      <c r="AF2472" s="419"/>
      <c r="AH2472" s="419"/>
      <c r="AI2472" s="419"/>
      <c r="AJ2472" s="419"/>
      <c r="AL2472" s="419"/>
      <c r="AM2472" s="419"/>
      <c r="AN2472" s="403"/>
      <c r="AO2472" s="419"/>
      <c r="AP2472" s="419"/>
      <c r="AQ2472" s="419"/>
      <c r="AR2472" s="419"/>
      <c r="AS2472" s="419"/>
      <c r="AT2472" s="419"/>
      <c r="AU2472" s="419"/>
      <c r="AV2472" s="419"/>
      <c r="AX2472" s="419"/>
      <c r="AY2472" s="419"/>
      <c r="AZ2472" s="419"/>
      <c r="BB2472" s="419"/>
      <c r="BC2472" s="419"/>
      <c r="BD2472" s="419"/>
      <c r="BF2472" s="419"/>
      <c r="BG2472" s="419"/>
      <c r="BH2472" s="419"/>
      <c r="BJ2472" s="419"/>
      <c r="BK2472" s="419"/>
      <c r="BL2472" s="419"/>
      <c r="BN2472" s="419"/>
      <c r="BO2472" s="419"/>
      <c r="BP2472" s="419"/>
      <c r="BR2472" s="419"/>
      <c r="BS2472" s="419"/>
      <c r="BT2472" s="419"/>
      <c r="BV2472" s="419"/>
      <c r="BW2472" s="419"/>
      <c r="BX2472" s="397"/>
      <c r="BZ2472" s="449"/>
      <c r="CB2472" s="419"/>
      <c r="CC2472" s="419"/>
      <c r="CD2472" s="419"/>
      <c r="CF2472" s="419"/>
      <c r="CG2472" s="419"/>
      <c r="CH2472" s="419"/>
    </row>
    <row r="2473" spans="3:86" ht="21" thickBot="1">
      <c r="C2473" s="425"/>
      <c r="P2473" s="431"/>
      <c r="R2473" s="419"/>
      <c r="S2473" s="446"/>
      <c r="T2473" s="419"/>
      <c r="V2473" s="196"/>
      <c r="W2473" s="419"/>
      <c r="X2473" s="419"/>
      <c r="Z2473" s="419"/>
      <c r="AA2473" s="419"/>
      <c r="AB2473" s="419"/>
      <c r="AD2473" s="419"/>
      <c r="AE2473" s="419"/>
      <c r="AF2473" s="419"/>
      <c r="AH2473" s="419"/>
      <c r="AI2473" s="419"/>
      <c r="AJ2473" s="419"/>
      <c r="AL2473" s="419"/>
      <c r="AM2473" s="419"/>
      <c r="AN2473" s="403"/>
      <c r="AO2473" s="419"/>
      <c r="AP2473" s="419"/>
      <c r="AQ2473" s="419"/>
      <c r="AR2473" s="419"/>
      <c r="AS2473" s="419"/>
      <c r="AT2473" s="419"/>
      <c r="AU2473" s="419"/>
      <c r="AV2473" s="419"/>
      <c r="AX2473" s="419"/>
      <c r="AY2473" s="419"/>
      <c r="AZ2473" s="419"/>
      <c r="BB2473" s="419"/>
      <c r="BC2473" s="419"/>
      <c r="BD2473" s="419"/>
      <c r="BF2473" s="419"/>
      <c r="BG2473" s="419"/>
      <c r="BH2473" s="419"/>
      <c r="BJ2473" s="419"/>
      <c r="BK2473" s="419"/>
      <c r="BL2473" s="419"/>
      <c r="BN2473" s="419"/>
      <c r="BO2473" s="419"/>
      <c r="BP2473" s="419"/>
      <c r="BR2473" s="419"/>
      <c r="BS2473" s="419"/>
      <c r="BT2473" s="419"/>
      <c r="BV2473" s="419"/>
      <c r="BW2473" s="419"/>
      <c r="BX2473" s="397"/>
      <c r="BZ2473" s="449"/>
      <c r="CB2473" s="419"/>
      <c r="CC2473" s="419"/>
      <c r="CD2473" s="419"/>
      <c r="CF2473" s="419"/>
      <c r="CG2473" s="419"/>
      <c r="CH2473" s="419"/>
    </row>
    <row r="2474" spans="3:86" ht="21" thickBot="1">
      <c r="C2474" s="425"/>
      <c r="P2474" s="431"/>
      <c r="R2474" s="419"/>
      <c r="S2474" s="446"/>
      <c r="T2474" s="419"/>
      <c r="V2474" s="196"/>
      <c r="W2474" s="419"/>
      <c r="X2474" s="419"/>
      <c r="Z2474" s="419"/>
      <c r="AA2474" s="419"/>
      <c r="AB2474" s="419"/>
      <c r="AD2474" s="419"/>
      <c r="AE2474" s="419"/>
      <c r="AF2474" s="419"/>
      <c r="AH2474" s="419"/>
      <c r="AI2474" s="419"/>
      <c r="AJ2474" s="419"/>
      <c r="AL2474" s="419"/>
      <c r="AM2474" s="419"/>
      <c r="AN2474" s="403"/>
      <c r="AO2474" s="419"/>
      <c r="AP2474" s="419"/>
      <c r="AQ2474" s="419"/>
      <c r="AR2474" s="419"/>
      <c r="AS2474" s="419"/>
      <c r="AT2474" s="419"/>
      <c r="AU2474" s="419"/>
      <c r="AV2474" s="419"/>
      <c r="AX2474" s="419"/>
      <c r="AY2474" s="419"/>
      <c r="AZ2474" s="419"/>
      <c r="BB2474" s="419"/>
      <c r="BC2474" s="419"/>
      <c r="BD2474" s="419"/>
      <c r="BF2474" s="419"/>
      <c r="BG2474" s="419"/>
      <c r="BH2474" s="419"/>
      <c r="BJ2474" s="419"/>
      <c r="BK2474" s="419"/>
      <c r="BL2474" s="419"/>
      <c r="BN2474" s="419"/>
      <c r="BO2474" s="419"/>
      <c r="BP2474" s="419"/>
      <c r="BR2474" s="419"/>
      <c r="BS2474" s="419"/>
      <c r="BT2474" s="419"/>
      <c r="BV2474" s="419"/>
      <c r="BW2474" s="419"/>
      <c r="BX2474" s="397"/>
      <c r="BZ2474" s="449"/>
      <c r="CB2474" s="419"/>
      <c r="CC2474" s="419"/>
      <c r="CD2474" s="419"/>
      <c r="CF2474" s="419"/>
      <c r="CG2474" s="419"/>
      <c r="CH2474" s="419"/>
    </row>
    <row r="2475" spans="3:86" ht="21" thickBot="1">
      <c r="C2475" s="425"/>
      <c r="P2475" s="431"/>
      <c r="R2475" s="419"/>
      <c r="S2475" s="446"/>
      <c r="T2475" s="419"/>
      <c r="V2475" s="196"/>
      <c r="W2475" s="419"/>
      <c r="X2475" s="419"/>
      <c r="Z2475" s="419"/>
      <c r="AA2475" s="419"/>
      <c r="AB2475" s="419"/>
      <c r="AD2475" s="419"/>
      <c r="AE2475" s="419"/>
      <c r="AF2475" s="419"/>
      <c r="AH2475" s="419"/>
      <c r="AI2475" s="419"/>
      <c r="AJ2475" s="419"/>
      <c r="AL2475" s="419"/>
      <c r="AM2475" s="419"/>
      <c r="AN2475" s="403"/>
      <c r="AO2475" s="419"/>
      <c r="AP2475" s="419"/>
      <c r="AQ2475" s="419"/>
      <c r="AR2475" s="419"/>
      <c r="AS2475" s="419"/>
      <c r="AT2475" s="419"/>
      <c r="AU2475" s="419"/>
      <c r="AV2475" s="419"/>
      <c r="AX2475" s="419"/>
      <c r="AY2475" s="419"/>
      <c r="AZ2475" s="419"/>
      <c r="BB2475" s="419"/>
      <c r="BC2475" s="419"/>
      <c r="BD2475" s="419"/>
      <c r="BF2475" s="419"/>
      <c r="BG2475" s="419"/>
      <c r="BH2475" s="419"/>
      <c r="BJ2475" s="419"/>
      <c r="BK2475" s="419"/>
      <c r="BL2475" s="419"/>
      <c r="BN2475" s="419"/>
      <c r="BO2475" s="419"/>
      <c r="BP2475" s="419"/>
      <c r="BR2475" s="419"/>
      <c r="BS2475" s="419"/>
      <c r="BT2475" s="419"/>
      <c r="BV2475" s="419"/>
      <c r="BW2475" s="419"/>
      <c r="BX2475" s="397"/>
      <c r="BZ2475" s="449"/>
      <c r="CB2475" s="419"/>
      <c r="CC2475" s="419"/>
      <c r="CD2475" s="419"/>
      <c r="CF2475" s="419"/>
      <c r="CG2475" s="419"/>
      <c r="CH2475" s="419"/>
    </row>
    <row r="2476" spans="3:86" ht="21" thickBot="1">
      <c r="C2476" s="425"/>
      <c r="P2476" s="431"/>
      <c r="R2476" s="419"/>
      <c r="S2476" s="446"/>
      <c r="T2476" s="419"/>
      <c r="V2476" s="196"/>
      <c r="W2476" s="419"/>
      <c r="X2476" s="419"/>
      <c r="Z2476" s="419"/>
      <c r="AA2476" s="419"/>
      <c r="AB2476" s="419"/>
      <c r="AD2476" s="419"/>
      <c r="AE2476" s="419"/>
      <c r="AF2476" s="419"/>
      <c r="AH2476" s="419"/>
      <c r="AI2476" s="419"/>
      <c r="AJ2476" s="419"/>
      <c r="AL2476" s="419"/>
      <c r="AM2476" s="419"/>
      <c r="AN2476" s="403"/>
      <c r="AO2476" s="419"/>
      <c r="AP2476" s="419"/>
      <c r="AQ2476" s="419"/>
      <c r="AR2476" s="419"/>
      <c r="AS2476" s="419"/>
      <c r="AT2476" s="419"/>
      <c r="AU2476" s="419"/>
      <c r="AV2476" s="419"/>
      <c r="AX2476" s="419"/>
      <c r="AY2476" s="419"/>
      <c r="AZ2476" s="419"/>
      <c r="BB2476" s="419"/>
      <c r="BC2476" s="419"/>
      <c r="BD2476" s="419"/>
      <c r="BF2476" s="419"/>
      <c r="BG2476" s="419"/>
      <c r="BH2476" s="419"/>
      <c r="BJ2476" s="419"/>
      <c r="BK2476" s="419"/>
      <c r="BL2476" s="419"/>
      <c r="BN2476" s="419"/>
      <c r="BO2476" s="419"/>
      <c r="BP2476" s="419"/>
      <c r="BR2476" s="419"/>
      <c r="BS2476" s="419"/>
      <c r="BT2476" s="419"/>
      <c r="BV2476" s="419"/>
      <c r="BW2476" s="419"/>
      <c r="BX2476" s="397"/>
      <c r="BZ2476" s="449"/>
      <c r="CB2476" s="419"/>
      <c r="CC2476" s="419"/>
      <c r="CD2476" s="419"/>
      <c r="CF2476" s="419"/>
      <c r="CG2476" s="419"/>
      <c r="CH2476" s="419"/>
    </row>
    <row r="2477" spans="3:86" ht="21" thickBot="1">
      <c r="C2477" s="425"/>
      <c r="P2477" s="431"/>
      <c r="R2477" s="419"/>
      <c r="S2477" s="446"/>
      <c r="T2477" s="419"/>
      <c r="V2477" s="196"/>
      <c r="W2477" s="419"/>
      <c r="X2477" s="419"/>
      <c r="Z2477" s="419"/>
      <c r="AA2477" s="419"/>
      <c r="AB2477" s="419"/>
      <c r="AD2477" s="419"/>
      <c r="AE2477" s="419"/>
      <c r="AF2477" s="419"/>
      <c r="AH2477" s="419"/>
      <c r="AI2477" s="419"/>
      <c r="AJ2477" s="419"/>
      <c r="AL2477" s="419"/>
      <c r="AM2477" s="419"/>
      <c r="AN2477" s="403"/>
      <c r="AO2477" s="419"/>
      <c r="AP2477" s="419"/>
      <c r="AQ2477" s="419"/>
      <c r="AR2477" s="419"/>
      <c r="AS2477" s="419"/>
      <c r="AT2477" s="419"/>
      <c r="AU2477" s="419"/>
      <c r="AV2477" s="419"/>
      <c r="AX2477" s="419"/>
      <c r="AY2477" s="419"/>
      <c r="AZ2477" s="419"/>
      <c r="BB2477" s="419"/>
      <c r="BC2477" s="419"/>
      <c r="BD2477" s="419"/>
      <c r="BF2477" s="419"/>
      <c r="BG2477" s="419"/>
      <c r="BH2477" s="419"/>
      <c r="BJ2477" s="419"/>
      <c r="BK2477" s="419"/>
      <c r="BL2477" s="419"/>
      <c r="BN2477" s="419"/>
      <c r="BO2477" s="419"/>
      <c r="BP2477" s="419"/>
      <c r="BR2477" s="419"/>
      <c r="BS2477" s="419"/>
      <c r="BT2477" s="419"/>
      <c r="BV2477" s="419"/>
      <c r="BW2477" s="419"/>
      <c r="BX2477" s="397"/>
      <c r="BZ2477" s="449"/>
      <c r="CB2477" s="419"/>
      <c r="CC2477" s="419"/>
      <c r="CD2477" s="419"/>
      <c r="CF2477" s="419"/>
      <c r="CG2477" s="419"/>
      <c r="CH2477" s="419"/>
    </row>
    <row r="2478" spans="3:86" ht="21" thickBot="1">
      <c r="C2478" s="425"/>
      <c r="P2478" s="431"/>
      <c r="R2478" s="419"/>
      <c r="S2478" s="446"/>
      <c r="T2478" s="419"/>
      <c r="V2478" s="196"/>
      <c r="W2478" s="419"/>
      <c r="X2478" s="419"/>
      <c r="Z2478" s="419"/>
      <c r="AA2478" s="419"/>
      <c r="AB2478" s="419"/>
      <c r="AD2478" s="419"/>
      <c r="AE2478" s="419"/>
      <c r="AF2478" s="419"/>
      <c r="AH2478" s="419"/>
      <c r="AI2478" s="419"/>
      <c r="AJ2478" s="419"/>
      <c r="AL2478" s="419"/>
      <c r="AM2478" s="419"/>
      <c r="AN2478" s="403"/>
      <c r="AO2478" s="419"/>
      <c r="AP2478" s="419"/>
      <c r="AQ2478" s="419"/>
      <c r="AR2478" s="419"/>
      <c r="AS2478" s="419"/>
      <c r="AT2478" s="419"/>
      <c r="AU2478" s="419"/>
      <c r="AV2478" s="419"/>
      <c r="AX2478" s="419"/>
      <c r="AY2478" s="419"/>
      <c r="AZ2478" s="419"/>
      <c r="BB2478" s="419"/>
      <c r="BC2478" s="419"/>
      <c r="BD2478" s="419"/>
      <c r="BF2478" s="419"/>
      <c r="BG2478" s="419"/>
      <c r="BH2478" s="419"/>
      <c r="BJ2478" s="419"/>
      <c r="BK2478" s="419"/>
      <c r="BL2478" s="419"/>
      <c r="BN2478" s="419"/>
      <c r="BO2478" s="419"/>
      <c r="BP2478" s="419"/>
      <c r="BR2478" s="419"/>
      <c r="BS2478" s="419"/>
      <c r="BT2478" s="419"/>
      <c r="BV2478" s="419"/>
      <c r="BW2478" s="419"/>
      <c r="BX2478" s="397"/>
      <c r="BZ2478" s="449"/>
      <c r="CB2478" s="419"/>
      <c r="CC2478" s="419"/>
      <c r="CD2478" s="419"/>
      <c r="CF2478" s="419"/>
      <c r="CG2478" s="419"/>
      <c r="CH2478" s="419"/>
    </row>
    <row r="2479" spans="3:86" ht="21" thickBot="1">
      <c r="C2479" s="425"/>
      <c r="P2479" s="431"/>
      <c r="R2479" s="419"/>
      <c r="S2479" s="446"/>
      <c r="T2479" s="419"/>
      <c r="V2479" s="196"/>
      <c r="W2479" s="419"/>
      <c r="X2479" s="419"/>
      <c r="Z2479" s="419"/>
      <c r="AA2479" s="419"/>
      <c r="AB2479" s="419"/>
      <c r="AD2479" s="419"/>
      <c r="AE2479" s="419"/>
      <c r="AF2479" s="419"/>
      <c r="AH2479" s="419"/>
      <c r="AI2479" s="419"/>
      <c r="AJ2479" s="419"/>
      <c r="AL2479" s="419"/>
      <c r="AM2479" s="419"/>
      <c r="AN2479" s="403"/>
      <c r="AO2479" s="419"/>
      <c r="AP2479" s="419"/>
      <c r="AQ2479" s="419"/>
      <c r="AR2479" s="419"/>
      <c r="AS2479" s="419"/>
      <c r="AT2479" s="419"/>
      <c r="AU2479" s="419"/>
      <c r="AV2479" s="419"/>
      <c r="AX2479" s="419"/>
      <c r="AY2479" s="419"/>
      <c r="AZ2479" s="419"/>
      <c r="BB2479" s="419"/>
      <c r="BC2479" s="419"/>
      <c r="BD2479" s="419"/>
      <c r="BF2479" s="419"/>
      <c r="BG2479" s="419"/>
      <c r="BH2479" s="419"/>
      <c r="BJ2479" s="419"/>
      <c r="BK2479" s="419"/>
      <c r="BL2479" s="419"/>
      <c r="BN2479" s="419"/>
      <c r="BO2479" s="419"/>
      <c r="BP2479" s="419"/>
      <c r="BR2479" s="419"/>
      <c r="BS2479" s="419"/>
      <c r="BT2479" s="419"/>
      <c r="BV2479" s="419"/>
      <c r="BW2479" s="419"/>
      <c r="BX2479" s="397"/>
      <c r="BZ2479" s="449"/>
      <c r="CB2479" s="419"/>
      <c r="CC2479" s="419"/>
      <c r="CD2479" s="419"/>
      <c r="CF2479" s="419"/>
      <c r="CG2479" s="419"/>
      <c r="CH2479" s="419"/>
    </row>
    <row r="2480" spans="3:86" ht="21" thickBot="1">
      <c r="C2480" s="425"/>
      <c r="P2480" s="431"/>
      <c r="R2480" s="419"/>
      <c r="S2480" s="446"/>
      <c r="T2480" s="419"/>
      <c r="V2480" s="196"/>
      <c r="W2480" s="419"/>
      <c r="X2480" s="419"/>
      <c r="Z2480" s="419"/>
      <c r="AA2480" s="419"/>
      <c r="AB2480" s="419"/>
      <c r="AD2480" s="419"/>
      <c r="AE2480" s="419"/>
      <c r="AF2480" s="419"/>
      <c r="AH2480" s="419"/>
      <c r="AI2480" s="419"/>
      <c r="AJ2480" s="419"/>
      <c r="AL2480" s="419"/>
      <c r="AM2480" s="419"/>
      <c r="AN2480" s="403"/>
      <c r="AO2480" s="419"/>
      <c r="AP2480" s="419"/>
      <c r="AQ2480" s="419"/>
      <c r="AR2480" s="419"/>
      <c r="AS2480" s="419"/>
      <c r="AT2480" s="419"/>
      <c r="AU2480" s="419"/>
      <c r="AV2480" s="419"/>
      <c r="AX2480" s="419"/>
      <c r="AY2480" s="419"/>
      <c r="AZ2480" s="419"/>
      <c r="BB2480" s="419"/>
      <c r="BC2480" s="419"/>
      <c r="BD2480" s="419"/>
      <c r="BF2480" s="419"/>
      <c r="BG2480" s="419"/>
      <c r="BH2480" s="419"/>
      <c r="BJ2480" s="419"/>
      <c r="BK2480" s="419"/>
      <c r="BL2480" s="419"/>
      <c r="BN2480" s="419"/>
      <c r="BO2480" s="419"/>
      <c r="BP2480" s="419"/>
      <c r="BR2480" s="419"/>
      <c r="BS2480" s="419"/>
      <c r="BT2480" s="419"/>
      <c r="BV2480" s="419"/>
      <c r="BW2480" s="419"/>
      <c r="BX2480" s="397"/>
      <c r="BZ2480" s="449"/>
      <c r="CB2480" s="419"/>
      <c r="CC2480" s="419"/>
      <c r="CD2480" s="419"/>
      <c r="CF2480" s="419"/>
      <c r="CG2480" s="419"/>
      <c r="CH2480" s="419"/>
    </row>
    <row r="2481" spans="3:86" ht="21" thickBot="1">
      <c r="C2481" s="425"/>
      <c r="P2481" s="431"/>
      <c r="R2481" s="419"/>
      <c r="S2481" s="446"/>
      <c r="T2481" s="419"/>
      <c r="V2481" s="196"/>
      <c r="W2481" s="419"/>
      <c r="X2481" s="419"/>
      <c r="Z2481" s="419"/>
      <c r="AA2481" s="419"/>
      <c r="AB2481" s="419"/>
      <c r="AD2481" s="419"/>
      <c r="AE2481" s="419"/>
      <c r="AF2481" s="419"/>
      <c r="AH2481" s="419"/>
      <c r="AI2481" s="419"/>
      <c r="AJ2481" s="419"/>
      <c r="AL2481" s="419"/>
      <c r="AM2481" s="419"/>
      <c r="AN2481" s="403"/>
      <c r="AO2481" s="419"/>
      <c r="AP2481" s="419"/>
      <c r="AQ2481" s="419"/>
      <c r="AR2481" s="419"/>
      <c r="AS2481" s="419"/>
      <c r="AT2481" s="419"/>
      <c r="AU2481" s="419"/>
      <c r="AV2481" s="419"/>
      <c r="AX2481" s="419"/>
      <c r="AY2481" s="419"/>
      <c r="AZ2481" s="419"/>
      <c r="BB2481" s="419"/>
      <c r="BC2481" s="419"/>
      <c r="BD2481" s="419"/>
      <c r="BF2481" s="419"/>
      <c r="BG2481" s="419"/>
      <c r="BH2481" s="419"/>
      <c r="BJ2481" s="419"/>
      <c r="BK2481" s="419"/>
      <c r="BL2481" s="419"/>
      <c r="BN2481" s="419"/>
      <c r="BO2481" s="419"/>
      <c r="BP2481" s="419"/>
      <c r="BR2481" s="419"/>
      <c r="BS2481" s="419"/>
      <c r="BT2481" s="419"/>
      <c r="BV2481" s="419"/>
      <c r="BW2481" s="419"/>
      <c r="BX2481" s="397"/>
      <c r="BZ2481" s="449"/>
      <c r="CB2481" s="419"/>
      <c r="CC2481" s="419"/>
      <c r="CD2481" s="419"/>
      <c r="CF2481" s="419"/>
      <c r="CG2481" s="419"/>
      <c r="CH2481" s="419"/>
    </row>
    <row r="2482" spans="3:86" ht="21" thickBot="1">
      <c r="C2482" s="425"/>
      <c r="P2482" s="431"/>
      <c r="R2482" s="419"/>
      <c r="S2482" s="446"/>
      <c r="T2482" s="419"/>
      <c r="V2482" s="196"/>
      <c r="W2482" s="419"/>
      <c r="X2482" s="419"/>
      <c r="Z2482" s="419"/>
      <c r="AA2482" s="419"/>
      <c r="AB2482" s="419"/>
      <c r="AD2482" s="419"/>
      <c r="AE2482" s="419"/>
      <c r="AF2482" s="419"/>
      <c r="AH2482" s="419"/>
      <c r="AI2482" s="419"/>
      <c r="AJ2482" s="419"/>
      <c r="AL2482" s="419"/>
      <c r="AM2482" s="419"/>
      <c r="AN2482" s="403"/>
      <c r="AO2482" s="419"/>
      <c r="AP2482" s="419"/>
      <c r="AQ2482" s="419"/>
      <c r="AR2482" s="419"/>
      <c r="AS2482" s="419"/>
      <c r="AT2482" s="419"/>
      <c r="AU2482" s="419"/>
      <c r="AV2482" s="419"/>
      <c r="AX2482" s="419"/>
      <c r="AY2482" s="419"/>
      <c r="AZ2482" s="419"/>
      <c r="BB2482" s="419"/>
      <c r="BC2482" s="419"/>
      <c r="BD2482" s="419"/>
      <c r="BF2482" s="419"/>
      <c r="BG2482" s="419"/>
      <c r="BH2482" s="419"/>
      <c r="BJ2482" s="419"/>
      <c r="BK2482" s="419"/>
      <c r="BL2482" s="419"/>
      <c r="BN2482" s="419"/>
      <c r="BO2482" s="419"/>
      <c r="BP2482" s="419"/>
      <c r="BR2482" s="419"/>
      <c r="BS2482" s="419"/>
      <c r="BT2482" s="419"/>
      <c r="BV2482" s="419"/>
      <c r="BW2482" s="419"/>
      <c r="BX2482" s="397"/>
      <c r="BZ2482" s="449"/>
      <c r="CB2482" s="419"/>
      <c r="CC2482" s="419"/>
      <c r="CD2482" s="419"/>
      <c r="CF2482" s="419"/>
      <c r="CG2482" s="419"/>
      <c r="CH2482" s="419"/>
    </row>
    <row r="2483" spans="3:86" ht="21" thickBot="1">
      <c r="C2483" s="425"/>
      <c r="P2483" s="431"/>
      <c r="R2483" s="419"/>
      <c r="S2483" s="446"/>
      <c r="T2483" s="419"/>
      <c r="V2483" s="196"/>
      <c r="W2483" s="419"/>
      <c r="X2483" s="419"/>
      <c r="Z2483" s="419"/>
      <c r="AA2483" s="419"/>
      <c r="AB2483" s="419"/>
      <c r="AD2483" s="419"/>
      <c r="AE2483" s="419"/>
      <c r="AF2483" s="419"/>
      <c r="AH2483" s="419"/>
      <c r="AI2483" s="419"/>
      <c r="AJ2483" s="419"/>
      <c r="AL2483" s="419"/>
      <c r="AM2483" s="419"/>
      <c r="AN2483" s="403"/>
      <c r="AO2483" s="419"/>
      <c r="AP2483" s="419"/>
      <c r="AQ2483" s="419"/>
      <c r="AR2483" s="419"/>
      <c r="AS2483" s="419"/>
      <c r="AT2483" s="419"/>
      <c r="AU2483" s="419"/>
      <c r="AV2483" s="419"/>
      <c r="AX2483" s="419"/>
      <c r="AY2483" s="419"/>
      <c r="AZ2483" s="419"/>
      <c r="BB2483" s="419"/>
      <c r="BC2483" s="419"/>
      <c r="BD2483" s="419"/>
      <c r="BF2483" s="419"/>
      <c r="BG2483" s="419"/>
      <c r="BH2483" s="419"/>
      <c r="BJ2483" s="419"/>
      <c r="BK2483" s="419"/>
      <c r="BL2483" s="419"/>
      <c r="BN2483" s="419"/>
      <c r="BO2483" s="419"/>
      <c r="BP2483" s="419"/>
      <c r="BR2483" s="419"/>
      <c r="BS2483" s="419"/>
      <c r="BT2483" s="419"/>
      <c r="BV2483" s="419"/>
      <c r="BW2483" s="419"/>
      <c r="BX2483" s="397"/>
      <c r="BZ2483" s="449"/>
      <c r="CB2483" s="419"/>
      <c r="CC2483" s="419"/>
      <c r="CD2483" s="419"/>
      <c r="CF2483" s="419"/>
      <c r="CG2483" s="419"/>
      <c r="CH2483" s="419"/>
    </row>
    <row r="2484" spans="3:86" ht="21" thickBot="1">
      <c r="C2484" s="425"/>
      <c r="P2484" s="431"/>
      <c r="R2484" s="419"/>
      <c r="S2484" s="446"/>
      <c r="T2484" s="419"/>
      <c r="V2484" s="196"/>
      <c r="W2484" s="419"/>
      <c r="X2484" s="419"/>
      <c r="Z2484" s="419"/>
      <c r="AA2484" s="419"/>
      <c r="AB2484" s="419"/>
      <c r="AD2484" s="419"/>
      <c r="AE2484" s="419"/>
      <c r="AF2484" s="419"/>
      <c r="AH2484" s="419"/>
      <c r="AI2484" s="419"/>
      <c r="AJ2484" s="419"/>
      <c r="AL2484" s="419"/>
      <c r="AM2484" s="419"/>
      <c r="AN2484" s="403"/>
      <c r="AO2484" s="419"/>
      <c r="AP2484" s="419"/>
      <c r="AQ2484" s="419"/>
      <c r="AR2484" s="419"/>
      <c r="AS2484" s="419"/>
      <c r="AT2484" s="419"/>
      <c r="AU2484" s="419"/>
      <c r="AV2484" s="419"/>
      <c r="AX2484" s="419"/>
      <c r="AY2484" s="419"/>
      <c r="AZ2484" s="419"/>
      <c r="BB2484" s="419"/>
      <c r="BC2484" s="419"/>
      <c r="BD2484" s="419"/>
      <c r="BF2484" s="419"/>
      <c r="BG2484" s="419"/>
      <c r="BH2484" s="419"/>
      <c r="BJ2484" s="419"/>
      <c r="BK2484" s="419"/>
      <c r="BL2484" s="419"/>
      <c r="BN2484" s="419"/>
      <c r="BO2484" s="419"/>
      <c r="BP2484" s="419"/>
      <c r="BR2484" s="419"/>
      <c r="BS2484" s="419"/>
      <c r="BT2484" s="419"/>
      <c r="BV2484" s="419"/>
      <c r="BW2484" s="419"/>
      <c r="BX2484" s="397"/>
      <c r="BZ2484" s="449"/>
      <c r="CB2484" s="419"/>
      <c r="CC2484" s="419"/>
      <c r="CD2484" s="419"/>
      <c r="CF2484" s="419"/>
      <c r="CG2484" s="419"/>
      <c r="CH2484" s="419"/>
    </row>
    <row r="2485" spans="3:86" ht="21" thickBot="1">
      <c r="C2485" s="425"/>
      <c r="P2485" s="431"/>
      <c r="R2485" s="419"/>
      <c r="S2485" s="446"/>
      <c r="T2485" s="419"/>
      <c r="V2485" s="196"/>
      <c r="W2485" s="419"/>
      <c r="X2485" s="419"/>
      <c r="Z2485" s="419"/>
      <c r="AA2485" s="419"/>
      <c r="AB2485" s="419"/>
      <c r="AD2485" s="419"/>
      <c r="AE2485" s="419"/>
      <c r="AF2485" s="419"/>
      <c r="AH2485" s="419"/>
      <c r="AI2485" s="419"/>
      <c r="AJ2485" s="419"/>
      <c r="AL2485" s="419"/>
      <c r="AM2485" s="419"/>
      <c r="AN2485" s="403"/>
      <c r="AO2485" s="419"/>
      <c r="AP2485" s="419"/>
      <c r="AQ2485" s="419"/>
      <c r="AR2485" s="419"/>
      <c r="AS2485" s="419"/>
      <c r="AT2485" s="419"/>
      <c r="AU2485" s="419"/>
      <c r="AV2485" s="419"/>
      <c r="AX2485" s="419"/>
      <c r="AY2485" s="419"/>
      <c r="AZ2485" s="419"/>
      <c r="BB2485" s="419"/>
      <c r="BC2485" s="419"/>
      <c r="BD2485" s="419"/>
      <c r="BF2485" s="419"/>
      <c r="BG2485" s="419"/>
      <c r="BH2485" s="419"/>
      <c r="BJ2485" s="419"/>
      <c r="BK2485" s="419"/>
      <c r="BL2485" s="419"/>
      <c r="BN2485" s="419"/>
      <c r="BO2485" s="419"/>
      <c r="BP2485" s="419"/>
      <c r="BR2485" s="419"/>
      <c r="BS2485" s="419"/>
      <c r="BT2485" s="419"/>
      <c r="BV2485" s="419"/>
      <c r="BW2485" s="419"/>
      <c r="BX2485" s="397"/>
      <c r="BZ2485" s="449"/>
      <c r="CB2485" s="419"/>
      <c r="CC2485" s="419"/>
      <c r="CD2485" s="419"/>
      <c r="CF2485" s="419"/>
      <c r="CG2485" s="419"/>
      <c r="CH2485" s="419"/>
    </row>
    <row r="2486" spans="3:86" ht="21" thickBot="1">
      <c r="C2486" s="425"/>
      <c r="P2486" s="431"/>
      <c r="R2486" s="419"/>
      <c r="S2486" s="446"/>
      <c r="T2486" s="419"/>
      <c r="V2486" s="196"/>
      <c r="W2486" s="419"/>
      <c r="X2486" s="419"/>
      <c r="Z2486" s="419"/>
      <c r="AA2486" s="419"/>
      <c r="AB2486" s="419"/>
      <c r="AD2486" s="419"/>
      <c r="AE2486" s="419"/>
      <c r="AF2486" s="419"/>
      <c r="AH2486" s="419"/>
      <c r="AI2486" s="419"/>
      <c r="AJ2486" s="419"/>
      <c r="AL2486" s="419"/>
      <c r="AM2486" s="419"/>
      <c r="AN2486" s="403"/>
      <c r="AO2486" s="419"/>
      <c r="AP2486" s="419"/>
      <c r="AQ2486" s="419"/>
      <c r="AR2486" s="419"/>
      <c r="AS2486" s="419"/>
      <c r="AT2486" s="419"/>
      <c r="AU2486" s="419"/>
      <c r="AV2486" s="419"/>
      <c r="AX2486" s="419"/>
      <c r="AY2486" s="419"/>
      <c r="AZ2486" s="419"/>
      <c r="BB2486" s="419"/>
      <c r="BC2486" s="419"/>
      <c r="BD2486" s="419"/>
      <c r="BF2486" s="419"/>
      <c r="BG2486" s="419"/>
      <c r="BH2486" s="419"/>
      <c r="BJ2486" s="419"/>
      <c r="BK2486" s="419"/>
      <c r="BL2486" s="419"/>
      <c r="BN2486" s="419"/>
      <c r="BO2486" s="419"/>
      <c r="BP2486" s="419"/>
      <c r="BR2486" s="419"/>
      <c r="BS2486" s="419"/>
      <c r="BT2486" s="419"/>
      <c r="BV2486" s="419"/>
      <c r="BW2486" s="419"/>
      <c r="BX2486" s="397"/>
      <c r="BZ2486" s="449"/>
      <c r="CB2486" s="419"/>
      <c r="CC2486" s="419"/>
      <c r="CD2486" s="419"/>
      <c r="CF2486" s="419"/>
      <c r="CG2486" s="419"/>
      <c r="CH2486" s="419"/>
    </row>
    <row r="2487" spans="3:86" ht="21" thickBot="1">
      <c r="C2487" s="425"/>
      <c r="P2487" s="431"/>
      <c r="R2487" s="419"/>
      <c r="S2487" s="446"/>
      <c r="T2487" s="419"/>
      <c r="V2487" s="196"/>
      <c r="W2487" s="419"/>
      <c r="X2487" s="419"/>
      <c r="Z2487" s="419"/>
      <c r="AA2487" s="419"/>
      <c r="AB2487" s="419"/>
      <c r="AD2487" s="419"/>
      <c r="AE2487" s="419"/>
      <c r="AF2487" s="419"/>
      <c r="AH2487" s="419"/>
      <c r="AI2487" s="419"/>
      <c r="AJ2487" s="419"/>
      <c r="AL2487" s="419"/>
      <c r="AM2487" s="419"/>
      <c r="AN2487" s="403"/>
      <c r="AO2487" s="419"/>
      <c r="AP2487" s="419"/>
      <c r="AQ2487" s="419"/>
      <c r="AR2487" s="419"/>
      <c r="AS2487" s="419"/>
      <c r="AT2487" s="419"/>
      <c r="AU2487" s="419"/>
      <c r="AV2487" s="419"/>
      <c r="AX2487" s="419"/>
      <c r="AY2487" s="419"/>
      <c r="AZ2487" s="419"/>
      <c r="BB2487" s="419"/>
      <c r="BC2487" s="419"/>
      <c r="BD2487" s="419"/>
      <c r="BF2487" s="419"/>
      <c r="BG2487" s="419"/>
      <c r="BH2487" s="419"/>
      <c r="BJ2487" s="419"/>
      <c r="BK2487" s="419"/>
      <c r="BL2487" s="419"/>
      <c r="BN2487" s="419"/>
      <c r="BO2487" s="419"/>
      <c r="BP2487" s="419"/>
      <c r="BR2487" s="419"/>
      <c r="BS2487" s="419"/>
      <c r="BT2487" s="419"/>
      <c r="BV2487" s="419"/>
      <c r="BW2487" s="419"/>
      <c r="BX2487" s="397"/>
      <c r="BZ2487" s="449"/>
      <c r="CB2487" s="419"/>
      <c r="CC2487" s="419"/>
      <c r="CD2487" s="419"/>
      <c r="CF2487" s="419"/>
      <c r="CG2487" s="419"/>
      <c r="CH2487" s="419"/>
    </row>
    <row r="2488" spans="3:86" ht="21" thickBot="1">
      <c r="C2488" s="425"/>
      <c r="P2488" s="431"/>
      <c r="R2488" s="419"/>
      <c r="S2488" s="446"/>
      <c r="T2488" s="419"/>
      <c r="V2488" s="196"/>
      <c r="W2488" s="419"/>
      <c r="X2488" s="419"/>
      <c r="Z2488" s="419"/>
      <c r="AA2488" s="419"/>
      <c r="AB2488" s="419"/>
      <c r="AD2488" s="419"/>
      <c r="AE2488" s="419"/>
      <c r="AF2488" s="419"/>
      <c r="AH2488" s="419"/>
      <c r="AI2488" s="419"/>
      <c r="AJ2488" s="419"/>
      <c r="AL2488" s="419"/>
      <c r="AM2488" s="419"/>
      <c r="AN2488" s="403"/>
      <c r="AO2488" s="419"/>
      <c r="AP2488" s="419"/>
      <c r="AQ2488" s="419"/>
      <c r="AR2488" s="419"/>
      <c r="AS2488" s="419"/>
      <c r="AT2488" s="419"/>
      <c r="AU2488" s="419"/>
      <c r="AV2488" s="419"/>
      <c r="AX2488" s="419"/>
      <c r="AY2488" s="419"/>
      <c r="AZ2488" s="419"/>
      <c r="BB2488" s="419"/>
      <c r="BC2488" s="419"/>
      <c r="BD2488" s="419"/>
      <c r="BF2488" s="419"/>
      <c r="BG2488" s="419"/>
      <c r="BH2488" s="419"/>
      <c r="BJ2488" s="419"/>
      <c r="BK2488" s="419"/>
      <c r="BL2488" s="419"/>
      <c r="BN2488" s="419"/>
      <c r="BO2488" s="419"/>
      <c r="BP2488" s="419"/>
      <c r="BR2488" s="419"/>
      <c r="BS2488" s="419"/>
      <c r="BT2488" s="419"/>
      <c r="BV2488" s="419"/>
      <c r="BW2488" s="419"/>
      <c r="BX2488" s="397"/>
      <c r="BZ2488" s="449"/>
      <c r="CB2488" s="419"/>
      <c r="CC2488" s="419"/>
      <c r="CD2488" s="419"/>
      <c r="CF2488" s="419"/>
      <c r="CG2488" s="419"/>
      <c r="CH2488" s="419"/>
    </row>
    <row r="2489" spans="3:86" ht="21" thickBot="1">
      <c r="C2489" s="425"/>
      <c r="P2489" s="431"/>
      <c r="R2489" s="419"/>
      <c r="S2489" s="446"/>
      <c r="T2489" s="419"/>
      <c r="V2489" s="196"/>
      <c r="W2489" s="419"/>
      <c r="X2489" s="419"/>
      <c r="Z2489" s="419"/>
      <c r="AA2489" s="419"/>
      <c r="AB2489" s="419"/>
      <c r="AD2489" s="419"/>
      <c r="AE2489" s="419"/>
      <c r="AF2489" s="419"/>
      <c r="AH2489" s="419"/>
      <c r="AI2489" s="419"/>
      <c r="AJ2489" s="419"/>
      <c r="AL2489" s="419"/>
      <c r="AM2489" s="419"/>
      <c r="AN2489" s="403"/>
      <c r="AO2489" s="419"/>
      <c r="AP2489" s="419"/>
      <c r="AQ2489" s="419"/>
      <c r="AR2489" s="419"/>
      <c r="AS2489" s="419"/>
      <c r="AT2489" s="419"/>
      <c r="AU2489" s="419"/>
      <c r="AV2489" s="419"/>
      <c r="AX2489" s="419"/>
      <c r="AY2489" s="419"/>
      <c r="AZ2489" s="419"/>
      <c r="BB2489" s="419"/>
      <c r="BC2489" s="419"/>
      <c r="BD2489" s="419"/>
      <c r="BF2489" s="419"/>
      <c r="BG2489" s="419"/>
      <c r="BH2489" s="419"/>
      <c r="BJ2489" s="419"/>
      <c r="BK2489" s="419"/>
      <c r="BL2489" s="419"/>
      <c r="BN2489" s="419"/>
      <c r="BO2489" s="419"/>
      <c r="BP2489" s="419"/>
      <c r="BR2489" s="419"/>
      <c r="BS2489" s="419"/>
      <c r="BT2489" s="419"/>
      <c r="BV2489" s="419"/>
      <c r="BW2489" s="419"/>
      <c r="BX2489" s="397"/>
      <c r="BZ2489" s="449"/>
      <c r="CB2489" s="419"/>
      <c r="CC2489" s="419"/>
      <c r="CD2489" s="419"/>
      <c r="CF2489" s="419"/>
      <c r="CG2489" s="419"/>
      <c r="CH2489" s="419"/>
    </row>
    <row r="2490" spans="3:86" ht="21" thickBot="1">
      <c r="C2490" s="425"/>
      <c r="P2490" s="431"/>
      <c r="R2490" s="419"/>
      <c r="S2490" s="446"/>
      <c r="T2490" s="419"/>
      <c r="V2490" s="196"/>
      <c r="W2490" s="419"/>
      <c r="X2490" s="419"/>
      <c r="Z2490" s="419"/>
      <c r="AA2490" s="419"/>
      <c r="AB2490" s="419"/>
      <c r="AD2490" s="419"/>
      <c r="AE2490" s="419"/>
      <c r="AF2490" s="419"/>
      <c r="AH2490" s="419"/>
      <c r="AI2490" s="419"/>
      <c r="AJ2490" s="419"/>
      <c r="AL2490" s="419"/>
      <c r="AM2490" s="419"/>
      <c r="AN2490" s="403"/>
      <c r="AO2490" s="419"/>
      <c r="AP2490" s="419"/>
      <c r="AQ2490" s="419"/>
      <c r="AR2490" s="419"/>
      <c r="AS2490" s="419"/>
      <c r="AT2490" s="419"/>
      <c r="AU2490" s="419"/>
      <c r="AV2490" s="419"/>
      <c r="AX2490" s="419"/>
      <c r="AY2490" s="419"/>
      <c r="AZ2490" s="419"/>
      <c r="BB2490" s="419"/>
      <c r="BC2490" s="419"/>
      <c r="BD2490" s="419"/>
      <c r="BF2490" s="419"/>
      <c r="BG2490" s="419"/>
      <c r="BH2490" s="419"/>
      <c r="BJ2490" s="419"/>
      <c r="BK2490" s="419"/>
      <c r="BL2490" s="419"/>
      <c r="BN2490" s="419"/>
      <c r="BO2490" s="419"/>
      <c r="BP2490" s="419"/>
      <c r="BR2490" s="419"/>
      <c r="BS2490" s="419"/>
      <c r="BT2490" s="419"/>
      <c r="BV2490" s="419"/>
      <c r="BW2490" s="419"/>
      <c r="BX2490" s="397"/>
      <c r="BZ2490" s="449"/>
      <c r="CB2490" s="419"/>
      <c r="CC2490" s="419"/>
      <c r="CD2490" s="419"/>
      <c r="CF2490" s="419"/>
      <c r="CG2490" s="419"/>
      <c r="CH2490" s="419"/>
    </row>
    <row r="2491" spans="3:86" ht="21" thickBot="1">
      <c r="C2491" s="425"/>
      <c r="P2491" s="431"/>
      <c r="R2491" s="419"/>
      <c r="S2491" s="446"/>
      <c r="T2491" s="419"/>
      <c r="V2491" s="196"/>
      <c r="W2491" s="419"/>
      <c r="X2491" s="419"/>
      <c r="Z2491" s="419"/>
      <c r="AA2491" s="419"/>
      <c r="AB2491" s="419"/>
      <c r="AD2491" s="419"/>
      <c r="AE2491" s="419"/>
      <c r="AF2491" s="419"/>
      <c r="AH2491" s="419"/>
      <c r="AI2491" s="419"/>
      <c r="AJ2491" s="419"/>
      <c r="AL2491" s="419"/>
      <c r="AM2491" s="419"/>
      <c r="AN2491" s="403"/>
      <c r="AO2491" s="419"/>
      <c r="AP2491" s="419"/>
      <c r="AQ2491" s="419"/>
      <c r="AR2491" s="419"/>
      <c r="AS2491" s="419"/>
      <c r="AT2491" s="419"/>
      <c r="AU2491" s="419"/>
      <c r="AV2491" s="419"/>
      <c r="AX2491" s="419"/>
      <c r="AY2491" s="419"/>
      <c r="AZ2491" s="419"/>
      <c r="BB2491" s="419"/>
      <c r="BC2491" s="419"/>
      <c r="BD2491" s="419"/>
      <c r="BF2491" s="419"/>
      <c r="BG2491" s="419"/>
      <c r="BH2491" s="419"/>
      <c r="BJ2491" s="419"/>
      <c r="BK2491" s="419"/>
      <c r="BL2491" s="419"/>
      <c r="BN2491" s="419"/>
      <c r="BO2491" s="419"/>
      <c r="BP2491" s="419"/>
      <c r="BR2491" s="419"/>
      <c r="BS2491" s="419"/>
      <c r="BT2491" s="419"/>
      <c r="BV2491" s="419"/>
      <c r="BW2491" s="419"/>
      <c r="BX2491" s="397"/>
      <c r="BZ2491" s="449"/>
      <c r="CB2491" s="419"/>
      <c r="CC2491" s="419"/>
      <c r="CD2491" s="419"/>
      <c r="CF2491" s="419"/>
      <c r="CG2491" s="419"/>
      <c r="CH2491" s="419"/>
    </row>
    <row r="2492" spans="3:86" ht="21" thickBot="1">
      <c r="C2492" s="425"/>
      <c r="P2492" s="431"/>
      <c r="R2492" s="419"/>
      <c r="S2492" s="446"/>
      <c r="T2492" s="419"/>
      <c r="V2492" s="196"/>
      <c r="W2492" s="419"/>
      <c r="X2492" s="419"/>
      <c r="Z2492" s="419"/>
      <c r="AA2492" s="419"/>
      <c r="AB2492" s="419"/>
      <c r="AD2492" s="419"/>
      <c r="AE2492" s="419"/>
      <c r="AF2492" s="419"/>
      <c r="AH2492" s="419"/>
      <c r="AI2492" s="419"/>
      <c r="AJ2492" s="419"/>
      <c r="AL2492" s="419"/>
      <c r="AM2492" s="419"/>
      <c r="AN2492" s="403"/>
      <c r="AO2492" s="419"/>
      <c r="AP2492" s="419"/>
      <c r="AQ2492" s="419"/>
      <c r="AR2492" s="419"/>
      <c r="AS2492" s="419"/>
      <c r="AT2492" s="419"/>
      <c r="AU2492" s="419"/>
      <c r="AV2492" s="419"/>
      <c r="AX2492" s="419"/>
      <c r="AY2492" s="419"/>
      <c r="AZ2492" s="419"/>
      <c r="BB2492" s="419"/>
      <c r="BC2492" s="419"/>
      <c r="BD2492" s="419"/>
      <c r="BF2492" s="419"/>
      <c r="BG2492" s="419"/>
      <c r="BH2492" s="419"/>
      <c r="BJ2492" s="419"/>
      <c r="BK2492" s="419"/>
      <c r="BL2492" s="419"/>
      <c r="BN2492" s="419"/>
      <c r="BO2492" s="419"/>
      <c r="BP2492" s="419"/>
      <c r="BR2492" s="419"/>
      <c r="BS2492" s="419"/>
      <c r="BT2492" s="419"/>
      <c r="BV2492" s="419"/>
      <c r="BW2492" s="419"/>
      <c r="BX2492" s="397"/>
      <c r="BZ2492" s="449"/>
      <c r="CB2492" s="419"/>
      <c r="CC2492" s="419"/>
      <c r="CD2492" s="419"/>
      <c r="CF2492" s="419"/>
      <c r="CG2492" s="419"/>
      <c r="CH2492" s="419"/>
    </row>
    <row r="2493" spans="3:86" ht="21" thickBot="1">
      <c r="C2493" s="425"/>
      <c r="P2493" s="431"/>
      <c r="R2493" s="419"/>
      <c r="S2493" s="446"/>
      <c r="T2493" s="419"/>
      <c r="V2493" s="196"/>
      <c r="W2493" s="419"/>
      <c r="X2493" s="419"/>
      <c r="Z2493" s="419"/>
      <c r="AA2493" s="419"/>
      <c r="AB2493" s="419"/>
      <c r="AD2493" s="419"/>
      <c r="AE2493" s="419"/>
      <c r="AF2493" s="419"/>
      <c r="AH2493" s="419"/>
      <c r="AI2493" s="419"/>
      <c r="AJ2493" s="419"/>
      <c r="AL2493" s="419"/>
      <c r="AM2493" s="419"/>
      <c r="AN2493" s="403"/>
      <c r="AO2493" s="419"/>
      <c r="AP2493" s="419"/>
      <c r="AQ2493" s="419"/>
      <c r="AR2493" s="419"/>
      <c r="AS2493" s="419"/>
      <c r="AT2493" s="419"/>
      <c r="AU2493" s="419"/>
      <c r="AV2493" s="419"/>
      <c r="AX2493" s="419"/>
      <c r="AY2493" s="419"/>
      <c r="AZ2493" s="419"/>
      <c r="BB2493" s="419"/>
      <c r="BC2493" s="419"/>
      <c r="BD2493" s="419"/>
      <c r="BF2493" s="419"/>
      <c r="BG2493" s="419"/>
      <c r="BH2493" s="419"/>
      <c r="BJ2493" s="419"/>
      <c r="BK2493" s="419"/>
      <c r="BL2493" s="419"/>
      <c r="BN2493" s="419"/>
      <c r="BO2493" s="419"/>
      <c r="BP2493" s="419"/>
      <c r="BR2493" s="419"/>
      <c r="BS2493" s="419"/>
      <c r="BT2493" s="419"/>
      <c r="BV2493" s="419"/>
      <c r="BW2493" s="419"/>
      <c r="BX2493" s="397"/>
      <c r="BZ2493" s="449"/>
      <c r="CB2493" s="419"/>
      <c r="CC2493" s="419"/>
      <c r="CD2493" s="419"/>
      <c r="CF2493" s="419"/>
      <c r="CG2493" s="419"/>
      <c r="CH2493" s="419"/>
    </row>
    <row r="2494" spans="3:86" ht="21" thickBot="1">
      <c r="C2494" s="425"/>
      <c r="P2494" s="431"/>
      <c r="R2494" s="419"/>
      <c r="S2494" s="446"/>
      <c r="T2494" s="419"/>
      <c r="V2494" s="196"/>
      <c r="W2494" s="419"/>
      <c r="X2494" s="419"/>
      <c r="Z2494" s="419"/>
      <c r="AA2494" s="419"/>
      <c r="AB2494" s="419"/>
      <c r="AD2494" s="419"/>
      <c r="AE2494" s="419"/>
      <c r="AF2494" s="419"/>
      <c r="AH2494" s="419"/>
      <c r="AI2494" s="419"/>
      <c r="AJ2494" s="419"/>
      <c r="AL2494" s="419"/>
      <c r="AM2494" s="419"/>
      <c r="AN2494" s="403"/>
      <c r="AO2494" s="419"/>
      <c r="AP2494" s="419"/>
      <c r="AQ2494" s="419"/>
      <c r="AR2494" s="419"/>
      <c r="AS2494" s="419"/>
      <c r="AT2494" s="419"/>
      <c r="AU2494" s="419"/>
      <c r="AV2494" s="419"/>
      <c r="AX2494" s="419"/>
      <c r="AY2494" s="419"/>
      <c r="AZ2494" s="419"/>
      <c r="BB2494" s="419"/>
      <c r="BC2494" s="419"/>
      <c r="BD2494" s="419"/>
      <c r="BF2494" s="419"/>
      <c r="BG2494" s="419"/>
      <c r="BH2494" s="419"/>
      <c r="BJ2494" s="419"/>
      <c r="BK2494" s="419"/>
      <c r="BL2494" s="419"/>
      <c r="BN2494" s="419"/>
      <c r="BO2494" s="419"/>
      <c r="BP2494" s="419"/>
      <c r="BR2494" s="419"/>
      <c r="BS2494" s="419"/>
      <c r="BT2494" s="419"/>
      <c r="BV2494" s="419"/>
      <c r="BW2494" s="419"/>
      <c r="BX2494" s="397"/>
      <c r="BZ2494" s="449"/>
      <c r="CB2494" s="419"/>
      <c r="CC2494" s="419"/>
      <c r="CD2494" s="419"/>
      <c r="CF2494" s="419"/>
      <c r="CG2494" s="419"/>
      <c r="CH2494" s="419"/>
    </row>
    <row r="2495" spans="3:86" ht="21" thickBot="1">
      <c r="C2495" s="425"/>
      <c r="P2495" s="431"/>
      <c r="R2495" s="419"/>
      <c r="S2495" s="446"/>
      <c r="T2495" s="419"/>
      <c r="V2495" s="196"/>
      <c r="W2495" s="419"/>
      <c r="X2495" s="419"/>
      <c r="Z2495" s="419"/>
      <c r="AA2495" s="419"/>
      <c r="AB2495" s="419"/>
      <c r="AD2495" s="419"/>
      <c r="AE2495" s="419"/>
      <c r="AF2495" s="419"/>
      <c r="AH2495" s="419"/>
      <c r="AI2495" s="419"/>
      <c r="AJ2495" s="419"/>
      <c r="AL2495" s="419"/>
      <c r="AM2495" s="419"/>
      <c r="AN2495" s="403"/>
      <c r="AO2495" s="419"/>
      <c r="AP2495" s="419"/>
      <c r="AQ2495" s="419"/>
      <c r="AR2495" s="419"/>
      <c r="AS2495" s="419"/>
      <c r="AT2495" s="419"/>
      <c r="AU2495" s="419"/>
      <c r="AV2495" s="419"/>
      <c r="AX2495" s="419"/>
      <c r="AY2495" s="419"/>
      <c r="AZ2495" s="419"/>
      <c r="BB2495" s="419"/>
      <c r="BC2495" s="419"/>
      <c r="BD2495" s="419"/>
      <c r="BF2495" s="419"/>
      <c r="BG2495" s="419"/>
      <c r="BH2495" s="419"/>
      <c r="BJ2495" s="419"/>
      <c r="BK2495" s="419"/>
      <c r="BL2495" s="419"/>
      <c r="BN2495" s="419"/>
      <c r="BO2495" s="419"/>
      <c r="BP2495" s="419"/>
      <c r="BR2495" s="419"/>
      <c r="BS2495" s="419"/>
      <c r="BT2495" s="419"/>
      <c r="BV2495" s="419"/>
      <c r="BW2495" s="419"/>
      <c r="BX2495" s="397"/>
      <c r="BZ2495" s="449"/>
      <c r="CB2495" s="419"/>
      <c r="CC2495" s="419"/>
      <c r="CD2495" s="419"/>
      <c r="CF2495" s="419"/>
      <c r="CG2495" s="419"/>
      <c r="CH2495" s="419"/>
    </row>
    <row r="2496" spans="3:86" ht="21" thickBot="1">
      <c r="C2496" s="425"/>
      <c r="P2496" s="431"/>
      <c r="R2496" s="419"/>
      <c r="S2496" s="446"/>
      <c r="T2496" s="419"/>
      <c r="V2496" s="196"/>
      <c r="W2496" s="419"/>
      <c r="X2496" s="419"/>
      <c r="Z2496" s="419"/>
      <c r="AA2496" s="419"/>
      <c r="AB2496" s="419"/>
      <c r="AD2496" s="419"/>
      <c r="AE2496" s="419"/>
      <c r="AF2496" s="419"/>
      <c r="AH2496" s="419"/>
      <c r="AI2496" s="419"/>
      <c r="AJ2496" s="419"/>
      <c r="AL2496" s="419"/>
      <c r="AM2496" s="419"/>
      <c r="AN2496" s="403"/>
      <c r="AO2496" s="419"/>
      <c r="AP2496" s="419"/>
      <c r="AQ2496" s="419"/>
      <c r="AR2496" s="419"/>
      <c r="AS2496" s="419"/>
      <c r="AT2496" s="419"/>
      <c r="AU2496" s="419"/>
      <c r="AV2496" s="419"/>
      <c r="AX2496" s="419"/>
      <c r="AY2496" s="419"/>
      <c r="AZ2496" s="419"/>
      <c r="BB2496" s="419"/>
      <c r="BC2496" s="419"/>
      <c r="BD2496" s="419"/>
      <c r="BF2496" s="419"/>
      <c r="BG2496" s="419"/>
      <c r="BH2496" s="419"/>
      <c r="BJ2496" s="419"/>
      <c r="BK2496" s="419"/>
      <c r="BL2496" s="419"/>
      <c r="BN2496" s="419"/>
      <c r="BO2496" s="419"/>
      <c r="BP2496" s="419"/>
      <c r="BR2496" s="419"/>
      <c r="BS2496" s="419"/>
      <c r="BT2496" s="419"/>
      <c r="BV2496" s="419"/>
      <c r="BW2496" s="419"/>
      <c r="BX2496" s="397"/>
      <c r="BZ2496" s="449"/>
      <c r="CB2496" s="419"/>
      <c r="CC2496" s="419"/>
      <c r="CD2496" s="419"/>
      <c r="CF2496" s="419"/>
      <c r="CG2496" s="419"/>
      <c r="CH2496" s="419"/>
    </row>
    <row r="2497" spans="3:86" ht="21" thickBot="1">
      <c r="C2497" s="425"/>
      <c r="P2497" s="431"/>
      <c r="R2497" s="419"/>
      <c r="S2497" s="446"/>
      <c r="T2497" s="419"/>
      <c r="V2497" s="196"/>
      <c r="W2497" s="419"/>
      <c r="X2497" s="419"/>
      <c r="Z2497" s="419"/>
      <c r="AA2497" s="419"/>
      <c r="AB2497" s="419"/>
      <c r="AD2497" s="419"/>
      <c r="AE2497" s="419"/>
      <c r="AF2497" s="419"/>
      <c r="AH2497" s="419"/>
      <c r="AI2497" s="419"/>
      <c r="AJ2497" s="419"/>
      <c r="AL2497" s="419"/>
      <c r="AM2497" s="419"/>
      <c r="AN2497" s="403"/>
      <c r="AO2497" s="419"/>
      <c r="AP2497" s="419"/>
      <c r="AQ2497" s="419"/>
      <c r="AR2497" s="419"/>
      <c r="AS2497" s="419"/>
      <c r="AT2497" s="419"/>
      <c r="AU2497" s="419"/>
      <c r="AV2497" s="419"/>
      <c r="AX2497" s="419"/>
      <c r="AY2497" s="419"/>
      <c r="AZ2497" s="419"/>
      <c r="BB2497" s="419"/>
      <c r="BC2497" s="419"/>
      <c r="BD2497" s="419"/>
      <c r="BF2497" s="419"/>
      <c r="BG2497" s="419"/>
      <c r="BH2497" s="419"/>
      <c r="BJ2497" s="419"/>
      <c r="BK2497" s="419"/>
      <c r="BL2497" s="419"/>
      <c r="BN2497" s="419"/>
      <c r="BO2497" s="419"/>
      <c r="BP2497" s="419"/>
      <c r="BR2497" s="419"/>
      <c r="BS2497" s="419"/>
      <c r="BT2497" s="419"/>
      <c r="BV2497" s="419"/>
      <c r="BW2497" s="419"/>
      <c r="BX2497" s="397"/>
      <c r="BZ2497" s="449"/>
      <c r="CB2497" s="419"/>
      <c r="CC2497" s="419"/>
      <c r="CD2497" s="419"/>
      <c r="CF2497" s="419"/>
      <c r="CG2497" s="419"/>
      <c r="CH2497" s="419"/>
    </row>
    <row r="2498" spans="3:86" ht="21" thickBot="1">
      <c r="C2498" s="425"/>
      <c r="P2498" s="431"/>
      <c r="R2498" s="419"/>
      <c r="S2498" s="446"/>
      <c r="T2498" s="419"/>
      <c r="V2498" s="196"/>
      <c r="W2498" s="419"/>
      <c r="X2498" s="419"/>
      <c r="Z2498" s="419"/>
      <c r="AA2498" s="419"/>
      <c r="AB2498" s="419"/>
      <c r="AD2498" s="419"/>
      <c r="AE2498" s="419"/>
      <c r="AF2498" s="419"/>
      <c r="AH2498" s="419"/>
      <c r="AI2498" s="419"/>
      <c r="AJ2498" s="419"/>
      <c r="AL2498" s="419"/>
      <c r="AM2498" s="419"/>
      <c r="AN2498" s="403"/>
      <c r="AO2498" s="419"/>
      <c r="AP2498" s="419"/>
      <c r="AQ2498" s="419"/>
      <c r="AR2498" s="419"/>
      <c r="AS2498" s="419"/>
      <c r="AT2498" s="419"/>
      <c r="AU2498" s="419"/>
      <c r="AV2498" s="419"/>
      <c r="AX2498" s="419"/>
      <c r="AY2498" s="419"/>
      <c r="AZ2498" s="419"/>
      <c r="BB2498" s="419"/>
      <c r="BC2498" s="419"/>
      <c r="BD2498" s="419"/>
      <c r="BF2498" s="419"/>
      <c r="BG2498" s="419"/>
      <c r="BH2498" s="419"/>
      <c r="BJ2498" s="419"/>
      <c r="BK2498" s="419"/>
      <c r="BL2498" s="419"/>
      <c r="BN2498" s="419"/>
      <c r="BO2498" s="419"/>
      <c r="BP2498" s="419"/>
      <c r="BR2498" s="419"/>
      <c r="BS2498" s="419"/>
      <c r="BT2498" s="419"/>
      <c r="BV2498" s="419"/>
      <c r="BW2498" s="419"/>
      <c r="BX2498" s="397"/>
      <c r="BZ2498" s="449"/>
      <c r="CB2498" s="419"/>
      <c r="CC2498" s="419"/>
      <c r="CD2498" s="419"/>
      <c r="CF2498" s="419"/>
      <c r="CG2498" s="419"/>
      <c r="CH2498" s="419"/>
    </row>
    <row r="2499" spans="3:86" ht="21" thickBot="1">
      <c r="C2499" s="425"/>
      <c r="P2499" s="431"/>
      <c r="R2499" s="419"/>
      <c r="S2499" s="446"/>
      <c r="T2499" s="419"/>
      <c r="V2499" s="196"/>
      <c r="W2499" s="419"/>
      <c r="X2499" s="419"/>
      <c r="Z2499" s="419"/>
      <c r="AA2499" s="419"/>
      <c r="AB2499" s="419"/>
      <c r="AD2499" s="419"/>
      <c r="AE2499" s="419"/>
      <c r="AF2499" s="419"/>
      <c r="AH2499" s="419"/>
      <c r="AI2499" s="419"/>
      <c r="AJ2499" s="419"/>
      <c r="AL2499" s="419"/>
      <c r="AM2499" s="419"/>
      <c r="AN2499" s="403"/>
      <c r="AO2499" s="419"/>
      <c r="AP2499" s="419"/>
      <c r="AQ2499" s="419"/>
      <c r="AR2499" s="419"/>
      <c r="AS2499" s="419"/>
      <c r="AT2499" s="419"/>
      <c r="AU2499" s="419"/>
      <c r="AV2499" s="419"/>
      <c r="AX2499" s="419"/>
      <c r="AY2499" s="419"/>
      <c r="AZ2499" s="419"/>
      <c r="BB2499" s="419"/>
      <c r="BC2499" s="419"/>
      <c r="BD2499" s="419"/>
      <c r="BF2499" s="419"/>
      <c r="BG2499" s="419"/>
      <c r="BH2499" s="419"/>
      <c r="BJ2499" s="419"/>
      <c r="BK2499" s="419"/>
      <c r="BL2499" s="419"/>
      <c r="BN2499" s="419"/>
      <c r="BO2499" s="419"/>
      <c r="BP2499" s="419"/>
      <c r="BR2499" s="419"/>
      <c r="BS2499" s="419"/>
      <c r="BT2499" s="419"/>
      <c r="BV2499" s="419"/>
      <c r="BW2499" s="419"/>
      <c r="BX2499" s="397"/>
      <c r="BZ2499" s="449"/>
      <c r="CB2499" s="419"/>
      <c r="CC2499" s="419"/>
      <c r="CD2499" s="419"/>
      <c r="CF2499" s="419"/>
      <c r="CG2499" s="419"/>
      <c r="CH2499" s="419"/>
    </row>
    <row r="2500" spans="3:86" ht="21" thickBot="1">
      <c r="C2500" s="425"/>
      <c r="P2500" s="431"/>
      <c r="R2500" s="419"/>
      <c r="S2500" s="446"/>
      <c r="T2500" s="419"/>
      <c r="V2500" s="196"/>
      <c r="W2500" s="419"/>
      <c r="X2500" s="419"/>
      <c r="Z2500" s="419"/>
      <c r="AA2500" s="419"/>
      <c r="AB2500" s="419"/>
      <c r="AD2500" s="419"/>
      <c r="AE2500" s="419"/>
      <c r="AF2500" s="419"/>
      <c r="AH2500" s="419"/>
      <c r="AI2500" s="419"/>
      <c r="AJ2500" s="419"/>
      <c r="AL2500" s="419"/>
      <c r="AM2500" s="419"/>
      <c r="AN2500" s="403"/>
      <c r="AO2500" s="419"/>
      <c r="AP2500" s="419"/>
      <c r="AQ2500" s="419"/>
      <c r="AR2500" s="419"/>
      <c r="AS2500" s="419"/>
      <c r="AT2500" s="419"/>
      <c r="AU2500" s="419"/>
      <c r="AV2500" s="419"/>
      <c r="AX2500" s="419"/>
      <c r="AY2500" s="419"/>
      <c r="AZ2500" s="419"/>
      <c r="BB2500" s="419"/>
      <c r="BC2500" s="419"/>
      <c r="BD2500" s="419"/>
      <c r="BF2500" s="419"/>
      <c r="BG2500" s="419"/>
      <c r="BH2500" s="419"/>
      <c r="BJ2500" s="419"/>
      <c r="BK2500" s="419"/>
      <c r="BL2500" s="419"/>
      <c r="BN2500" s="419"/>
      <c r="BO2500" s="419"/>
      <c r="BP2500" s="419"/>
      <c r="BR2500" s="419"/>
      <c r="BS2500" s="419"/>
      <c r="BT2500" s="419"/>
      <c r="BV2500" s="419"/>
      <c r="BW2500" s="419"/>
      <c r="BX2500" s="397"/>
      <c r="BZ2500" s="449"/>
      <c r="CB2500" s="419"/>
      <c r="CC2500" s="419"/>
      <c r="CD2500" s="419"/>
      <c r="CF2500" s="419"/>
      <c r="CG2500" s="419"/>
      <c r="CH2500" s="419"/>
    </row>
    <row r="2501" spans="3:86" ht="21" thickBot="1">
      <c r="C2501" s="425"/>
      <c r="P2501" s="431"/>
      <c r="R2501" s="419"/>
      <c r="S2501" s="446"/>
      <c r="T2501" s="419"/>
      <c r="V2501" s="196"/>
      <c r="W2501" s="419"/>
      <c r="X2501" s="419"/>
      <c r="Z2501" s="419"/>
      <c r="AA2501" s="419"/>
      <c r="AB2501" s="419"/>
      <c r="AD2501" s="419"/>
      <c r="AE2501" s="419"/>
      <c r="AF2501" s="419"/>
      <c r="AH2501" s="419"/>
      <c r="AI2501" s="419"/>
      <c r="AJ2501" s="419"/>
      <c r="AL2501" s="419"/>
      <c r="AM2501" s="419"/>
      <c r="AN2501" s="403"/>
      <c r="AO2501" s="419"/>
      <c r="AP2501" s="419"/>
      <c r="AQ2501" s="419"/>
      <c r="AR2501" s="419"/>
      <c r="AS2501" s="419"/>
      <c r="AT2501" s="419"/>
      <c r="AU2501" s="419"/>
      <c r="AV2501" s="419"/>
      <c r="AX2501" s="419"/>
      <c r="AY2501" s="419"/>
      <c r="AZ2501" s="419"/>
      <c r="BB2501" s="419"/>
      <c r="BC2501" s="419"/>
      <c r="BD2501" s="419"/>
      <c r="BF2501" s="419"/>
      <c r="BG2501" s="419"/>
      <c r="BH2501" s="419"/>
      <c r="BJ2501" s="419"/>
      <c r="BK2501" s="419"/>
      <c r="BL2501" s="419"/>
      <c r="BN2501" s="419"/>
      <c r="BO2501" s="419"/>
      <c r="BP2501" s="419"/>
      <c r="BR2501" s="419"/>
      <c r="BS2501" s="419"/>
      <c r="BT2501" s="419"/>
      <c r="BV2501" s="419"/>
      <c r="BW2501" s="419"/>
      <c r="BX2501" s="397"/>
      <c r="BZ2501" s="449"/>
      <c r="CB2501" s="419"/>
      <c r="CC2501" s="419"/>
      <c r="CD2501" s="419"/>
      <c r="CF2501" s="419"/>
      <c r="CG2501" s="419"/>
      <c r="CH2501" s="419"/>
    </row>
    <row r="2502" spans="3:86" ht="21" thickBot="1">
      <c r="C2502" s="425"/>
      <c r="P2502" s="431"/>
      <c r="R2502" s="419"/>
      <c r="S2502" s="446"/>
      <c r="T2502" s="419"/>
      <c r="V2502" s="196"/>
      <c r="W2502" s="419"/>
      <c r="X2502" s="419"/>
      <c r="Z2502" s="419"/>
      <c r="AA2502" s="419"/>
      <c r="AB2502" s="419"/>
      <c r="AD2502" s="419"/>
      <c r="AE2502" s="419"/>
      <c r="AF2502" s="419"/>
      <c r="AH2502" s="419"/>
      <c r="AI2502" s="419"/>
      <c r="AJ2502" s="419"/>
      <c r="AL2502" s="419"/>
      <c r="AM2502" s="419"/>
      <c r="AN2502" s="403"/>
      <c r="AO2502" s="419"/>
      <c r="AP2502" s="419"/>
      <c r="AQ2502" s="419"/>
      <c r="AR2502" s="419"/>
      <c r="AS2502" s="419"/>
      <c r="AT2502" s="419"/>
      <c r="AU2502" s="419"/>
      <c r="AV2502" s="419"/>
      <c r="AX2502" s="419"/>
      <c r="AY2502" s="419"/>
      <c r="AZ2502" s="419"/>
      <c r="BB2502" s="419"/>
      <c r="BC2502" s="419"/>
      <c r="BD2502" s="419"/>
      <c r="BF2502" s="419"/>
      <c r="BG2502" s="419"/>
      <c r="BH2502" s="419"/>
      <c r="BJ2502" s="419"/>
      <c r="BK2502" s="419"/>
      <c r="BL2502" s="419"/>
      <c r="BN2502" s="419"/>
      <c r="BO2502" s="419"/>
      <c r="BP2502" s="419"/>
      <c r="BR2502" s="419"/>
      <c r="BS2502" s="419"/>
      <c r="BT2502" s="419"/>
      <c r="BV2502" s="419"/>
      <c r="BW2502" s="419"/>
      <c r="BX2502" s="397"/>
      <c r="BZ2502" s="449"/>
      <c r="CB2502" s="419"/>
      <c r="CC2502" s="419"/>
      <c r="CD2502" s="419"/>
      <c r="CF2502" s="419"/>
      <c r="CG2502" s="419"/>
      <c r="CH2502" s="419"/>
    </row>
    <row r="2503" spans="3:86" ht="21" thickBot="1">
      <c r="C2503" s="425"/>
      <c r="P2503" s="431"/>
      <c r="R2503" s="419"/>
      <c r="S2503" s="446"/>
      <c r="T2503" s="419"/>
      <c r="V2503" s="196"/>
      <c r="W2503" s="419"/>
      <c r="X2503" s="419"/>
      <c r="Z2503" s="419"/>
      <c r="AA2503" s="419"/>
      <c r="AB2503" s="419"/>
      <c r="AD2503" s="419"/>
      <c r="AE2503" s="419"/>
      <c r="AF2503" s="419"/>
      <c r="AH2503" s="419"/>
      <c r="AI2503" s="419"/>
      <c r="AJ2503" s="419"/>
      <c r="AL2503" s="419"/>
      <c r="AM2503" s="419"/>
      <c r="AN2503" s="403"/>
      <c r="AO2503" s="419"/>
      <c r="AP2503" s="419"/>
      <c r="AQ2503" s="419"/>
      <c r="AR2503" s="419"/>
      <c r="AS2503" s="419"/>
      <c r="AT2503" s="419"/>
      <c r="AU2503" s="419"/>
      <c r="AV2503" s="419"/>
      <c r="AX2503" s="419"/>
      <c r="AY2503" s="419"/>
      <c r="AZ2503" s="419"/>
      <c r="BB2503" s="419"/>
      <c r="BC2503" s="419"/>
      <c r="BD2503" s="419"/>
      <c r="BF2503" s="419"/>
      <c r="BG2503" s="419"/>
      <c r="BH2503" s="419"/>
      <c r="BJ2503" s="419"/>
      <c r="BK2503" s="419"/>
      <c r="BL2503" s="419"/>
      <c r="BN2503" s="419"/>
      <c r="BO2503" s="419"/>
      <c r="BP2503" s="419"/>
      <c r="BR2503" s="419"/>
      <c r="BS2503" s="419"/>
      <c r="BT2503" s="419"/>
      <c r="BV2503" s="419"/>
      <c r="BW2503" s="419"/>
      <c r="BX2503" s="397"/>
      <c r="BZ2503" s="449"/>
      <c r="CB2503" s="419"/>
      <c r="CC2503" s="419"/>
      <c r="CD2503" s="419"/>
      <c r="CF2503" s="419"/>
      <c r="CG2503" s="419"/>
      <c r="CH2503" s="419"/>
    </row>
    <row r="2504" spans="3:86" ht="21" thickBot="1">
      <c r="C2504" s="425"/>
      <c r="P2504" s="431"/>
      <c r="R2504" s="419"/>
      <c r="S2504" s="446"/>
      <c r="T2504" s="419"/>
      <c r="V2504" s="196"/>
      <c r="W2504" s="419"/>
      <c r="X2504" s="419"/>
      <c r="Z2504" s="419"/>
      <c r="AA2504" s="419"/>
      <c r="AB2504" s="419"/>
      <c r="AD2504" s="419"/>
      <c r="AE2504" s="419"/>
      <c r="AF2504" s="419"/>
      <c r="AH2504" s="419"/>
      <c r="AI2504" s="419"/>
      <c r="AJ2504" s="419"/>
      <c r="AL2504" s="419"/>
      <c r="AM2504" s="419"/>
      <c r="AN2504" s="403"/>
      <c r="AO2504" s="419"/>
      <c r="AP2504" s="419"/>
      <c r="AQ2504" s="419"/>
      <c r="AR2504" s="419"/>
      <c r="AS2504" s="419"/>
      <c r="AT2504" s="419"/>
      <c r="AU2504" s="419"/>
      <c r="AV2504" s="419"/>
      <c r="AX2504" s="419"/>
      <c r="AY2504" s="419"/>
      <c r="AZ2504" s="419"/>
      <c r="BB2504" s="419"/>
      <c r="BC2504" s="419"/>
      <c r="BD2504" s="419"/>
      <c r="BF2504" s="419"/>
      <c r="BG2504" s="419"/>
      <c r="BH2504" s="419"/>
      <c r="BJ2504" s="419"/>
      <c r="BK2504" s="419"/>
      <c r="BL2504" s="419"/>
      <c r="BN2504" s="419"/>
      <c r="BO2504" s="419"/>
      <c r="BP2504" s="419"/>
      <c r="BR2504" s="419"/>
      <c r="BS2504" s="419"/>
      <c r="BT2504" s="419"/>
      <c r="BV2504" s="419"/>
      <c r="BW2504" s="419"/>
      <c r="BX2504" s="397"/>
      <c r="BZ2504" s="449"/>
      <c r="CB2504" s="419"/>
      <c r="CC2504" s="419"/>
      <c r="CD2504" s="419"/>
      <c r="CF2504" s="419"/>
      <c r="CG2504" s="419"/>
      <c r="CH2504" s="419"/>
    </row>
    <row r="2505" spans="3:86" ht="21" thickBot="1">
      <c r="C2505" s="425"/>
      <c r="P2505" s="431"/>
      <c r="R2505" s="419"/>
      <c r="S2505" s="446"/>
      <c r="T2505" s="419"/>
      <c r="V2505" s="196"/>
      <c r="W2505" s="419"/>
      <c r="X2505" s="419"/>
      <c r="Z2505" s="419"/>
      <c r="AA2505" s="419"/>
      <c r="AB2505" s="419"/>
      <c r="AD2505" s="419"/>
      <c r="AE2505" s="419"/>
      <c r="AF2505" s="419"/>
      <c r="AH2505" s="419"/>
      <c r="AI2505" s="419"/>
      <c r="AJ2505" s="419"/>
      <c r="AL2505" s="419"/>
      <c r="AM2505" s="419"/>
      <c r="AN2505" s="403"/>
      <c r="AO2505" s="419"/>
      <c r="AP2505" s="419"/>
      <c r="AQ2505" s="419"/>
      <c r="AR2505" s="419"/>
      <c r="AS2505" s="419"/>
      <c r="AT2505" s="419"/>
      <c r="AU2505" s="419"/>
      <c r="AV2505" s="419"/>
      <c r="AX2505" s="419"/>
      <c r="AY2505" s="419"/>
      <c r="AZ2505" s="419"/>
      <c r="BB2505" s="419"/>
      <c r="BC2505" s="419"/>
      <c r="BD2505" s="419"/>
      <c r="BF2505" s="419"/>
      <c r="BG2505" s="419"/>
      <c r="BH2505" s="419"/>
      <c r="BJ2505" s="419"/>
      <c r="BK2505" s="419"/>
      <c r="BL2505" s="419"/>
      <c r="BN2505" s="419"/>
      <c r="BO2505" s="419"/>
      <c r="BP2505" s="419"/>
      <c r="BR2505" s="419"/>
      <c r="BS2505" s="419"/>
      <c r="BT2505" s="419"/>
      <c r="BV2505" s="419"/>
      <c r="BW2505" s="419"/>
      <c r="BX2505" s="397"/>
      <c r="BZ2505" s="449"/>
      <c r="CB2505" s="419"/>
      <c r="CC2505" s="419"/>
      <c r="CD2505" s="419"/>
      <c r="CF2505" s="419"/>
      <c r="CG2505" s="419"/>
      <c r="CH2505" s="419"/>
    </row>
    <row r="2506" spans="3:86" ht="21" thickBot="1">
      <c r="C2506" s="425"/>
      <c r="P2506" s="431"/>
      <c r="R2506" s="419"/>
      <c r="S2506" s="446"/>
      <c r="T2506" s="419"/>
      <c r="V2506" s="196"/>
      <c r="W2506" s="419"/>
      <c r="X2506" s="419"/>
      <c r="Z2506" s="419"/>
      <c r="AA2506" s="419"/>
      <c r="AB2506" s="419"/>
      <c r="AD2506" s="419"/>
      <c r="AE2506" s="419"/>
      <c r="AF2506" s="419"/>
      <c r="AH2506" s="419"/>
      <c r="AI2506" s="419"/>
      <c r="AJ2506" s="419"/>
      <c r="AL2506" s="419"/>
      <c r="AM2506" s="419"/>
      <c r="AN2506" s="403"/>
      <c r="AO2506" s="419"/>
      <c r="AP2506" s="419"/>
      <c r="AQ2506" s="419"/>
      <c r="AR2506" s="419"/>
      <c r="AS2506" s="419"/>
      <c r="AT2506" s="419"/>
      <c r="AU2506" s="419"/>
      <c r="AV2506" s="419"/>
      <c r="AX2506" s="419"/>
      <c r="AY2506" s="419"/>
      <c r="AZ2506" s="419"/>
      <c r="BB2506" s="419"/>
      <c r="BC2506" s="419"/>
      <c r="BD2506" s="419"/>
      <c r="BF2506" s="419"/>
      <c r="BG2506" s="419"/>
      <c r="BH2506" s="419"/>
      <c r="BJ2506" s="419"/>
      <c r="BK2506" s="419"/>
      <c r="BL2506" s="419"/>
      <c r="BN2506" s="419"/>
      <c r="BO2506" s="419"/>
      <c r="BP2506" s="419"/>
      <c r="BR2506" s="419"/>
      <c r="BS2506" s="419"/>
      <c r="BT2506" s="419"/>
      <c r="BV2506" s="419"/>
      <c r="BW2506" s="419"/>
      <c r="BX2506" s="397"/>
      <c r="BZ2506" s="449"/>
      <c r="CB2506" s="419"/>
      <c r="CC2506" s="419"/>
      <c r="CD2506" s="419"/>
      <c r="CF2506" s="419"/>
      <c r="CG2506" s="419"/>
      <c r="CH2506" s="419"/>
    </row>
    <row r="2507" spans="3:86" ht="21" thickBot="1">
      <c r="C2507" s="425"/>
      <c r="P2507" s="431"/>
      <c r="R2507" s="419"/>
      <c r="S2507" s="446"/>
      <c r="T2507" s="419"/>
      <c r="V2507" s="196"/>
      <c r="W2507" s="419"/>
      <c r="X2507" s="419"/>
      <c r="Z2507" s="419"/>
      <c r="AA2507" s="419"/>
      <c r="AB2507" s="419"/>
      <c r="AD2507" s="419"/>
      <c r="AE2507" s="419"/>
      <c r="AF2507" s="419"/>
      <c r="AH2507" s="419"/>
      <c r="AI2507" s="419"/>
      <c r="AJ2507" s="419"/>
      <c r="AL2507" s="419"/>
      <c r="AM2507" s="419"/>
      <c r="AN2507" s="403"/>
      <c r="AO2507" s="419"/>
      <c r="AP2507" s="419"/>
      <c r="AQ2507" s="419"/>
      <c r="AR2507" s="419"/>
      <c r="AS2507" s="419"/>
      <c r="AT2507" s="419"/>
      <c r="AU2507" s="419"/>
      <c r="AV2507" s="419"/>
      <c r="AX2507" s="419"/>
      <c r="AY2507" s="419"/>
      <c r="AZ2507" s="419"/>
      <c r="BB2507" s="419"/>
      <c r="BC2507" s="419"/>
      <c r="BD2507" s="419"/>
      <c r="BF2507" s="419"/>
      <c r="BG2507" s="419"/>
      <c r="BH2507" s="419"/>
      <c r="BJ2507" s="419"/>
      <c r="BK2507" s="419"/>
      <c r="BL2507" s="419"/>
      <c r="BN2507" s="419"/>
      <c r="BO2507" s="419"/>
      <c r="BP2507" s="419"/>
      <c r="BR2507" s="419"/>
      <c r="BS2507" s="419"/>
      <c r="BT2507" s="419"/>
      <c r="BV2507" s="419"/>
      <c r="BW2507" s="419"/>
      <c r="BX2507" s="397"/>
      <c r="BZ2507" s="449"/>
      <c r="CB2507" s="419"/>
      <c r="CC2507" s="419"/>
      <c r="CD2507" s="419"/>
      <c r="CF2507" s="419"/>
      <c r="CG2507" s="419"/>
      <c r="CH2507" s="419"/>
    </row>
    <row r="2508" spans="3:86" ht="21" thickBot="1">
      <c r="C2508" s="425"/>
      <c r="P2508" s="431"/>
      <c r="R2508" s="419"/>
      <c r="S2508" s="446"/>
      <c r="T2508" s="419"/>
      <c r="V2508" s="196"/>
      <c r="W2508" s="419"/>
      <c r="X2508" s="419"/>
      <c r="Z2508" s="419"/>
      <c r="AA2508" s="419"/>
      <c r="AB2508" s="419"/>
      <c r="AD2508" s="419"/>
      <c r="AE2508" s="419"/>
      <c r="AF2508" s="419"/>
      <c r="AH2508" s="419"/>
      <c r="AI2508" s="419"/>
      <c r="AJ2508" s="419"/>
      <c r="AL2508" s="419"/>
      <c r="AM2508" s="419"/>
      <c r="AN2508" s="403"/>
      <c r="AO2508" s="419"/>
      <c r="AP2508" s="419"/>
      <c r="AQ2508" s="419"/>
      <c r="AR2508" s="419"/>
      <c r="AS2508" s="419"/>
      <c r="AT2508" s="419"/>
      <c r="AU2508" s="419"/>
      <c r="AV2508" s="419"/>
      <c r="AX2508" s="419"/>
      <c r="AY2508" s="419"/>
      <c r="AZ2508" s="419"/>
      <c r="BB2508" s="419"/>
      <c r="BC2508" s="419"/>
      <c r="BD2508" s="419"/>
      <c r="BF2508" s="419"/>
      <c r="BG2508" s="419"/>
      <c r="BH2508" s="419"/>
      <c r="BJ2508" s="419"/>
      <c r="BK2508" s="419"/>
      <c r="BL2508" s="419"/>
      <c r="BN2508" s="419"/>
      <c r="BO2508" s="419"/>
      <c r="BP2508" s="419"/>
      <c r="BR2508" s="419"/>
      <c r="BS2508" s="419"/>
      <c r="BT2508" s="419"/>
      <c r="BV2508" s="419"/>
      <c r="BW2508" s="419"/>
      <c r="BX2508" s="397"/>
      <c r="BZ2508" s="449"/>
      <c r="CB2508" s="419"/>
      <c r="CC2508" s="419"/>
      <c r="CD2508" s="419"/>
      <c r="CF2508" s="419"/>
      <c r="CG2508" s="419"/>
      <c r="CH2508" s="419"/>
    </row>
    <row r="2509" spans="3:86" ht="21" thickBot="1">
      <c r="C2509" s="425"/>
      <c r="P2509" s="431"/>
      <c r="R2509" s="419"/>
      <c r="S2509" s="446"/>
      <c r="T2509" s="419"/>
      <c r="V2509" s="196"/>
      <c r="W2509" s="419"/>
      <c r="X2509" s="419"/>
      <c r="Z2509" s="419"/>
      <c r="AA2509" s="419"/>
      <c r="AB2509" s="419"/>
      <c r="AD2509" s="419"/>
      <c r="AE2509" s="419"/>
      <c r="AF2509" s="419"/>
      <c r="AH2509" s="419"/>
      <c r="AI2509" s="419"/>
      <c r="AJ2509" s="419"/>
      <c r="AL2509" s="419"/>
      <c r="AM2509" s="419"/>
      <c r="AN2509" s="403"/>
      <c r="AO2509" s="419"/>
      <c r="AP2509" s="419"/>
      <c r="AQ2509" s="419"/>
      <c r="AR2509" s="419"/>
      <c r="AS2509" s="419"/>
      <c r="AT2509" s="419"/>
      <c r="AU2509" s="419"/>
      <c r="AV2509" s="419"/>
      <c r="AX2509" s="419"/>
      <c r="AY2509" s="419"/>
      <c r="AZ2509" s="419"/>
      <c r="BB2509" s="419"/>
      <c r="BC2509" s="419"/>
      <c r="BD2509" s="419"/>
      <c r="BF2509" s="419"/>
      <c r="BG2509" s="419"/>
      <c r="BH2509" s="419"/>
      <c r="BJ2509" s="419"/>
      <c r="BK2509" s="419"/>
      <c r="BL2509" s="419"/>
      <c r="BN2509" s="419"/>
      <c r="BO2509" s="419"/>
      <c r="BP2509" s="419"/>
      <c r="BR2509" s="419"/>
      <c r="BS2509" s="419"/>
      <c r="BT2509" s="419"/>
      <c r="BV2509" s="419"/>
      <c r="BW2509" s="419"/>
      <c r="BX2509" s="397"/>
      <c r="BZ2509" s="449"/>
      <c r="CB2509" s="419"/>
      <c r="CC2509" s="419"/>
      <c r="CD2509" s="419"/>
      <c r="CF2509" s="419"/>
      <c r="CG2509" s="419"/>
      <c r="CH2509" s="419"/>
    </row>
    <row r="2510" spans="3:86" ht="21" thickBot="1">
      <c r="C2510" s="425"/>
      <c r="P2510" s="431"/>
      <c r="R2510" s="419"/>
      <c r="S2510" s="446"/>
      <c r="T2510" s="419"/>
      <c r="V2510" s="196"/>
      <c r="W2510" s="419"/>
      <c r="X2510" s="419"/>
      <c r="Z2510" s="419"/>
      <c r="AA2510" s="419"/>
      <c r="AB2510" s="419"/>
      <c r="AD2510" s="419"/>
      <c r="AE2510" s="419"/>
      <c r="AF2510" s="419"/>
      <c r="AH2510" s="419"/>
      <c r="AI2510" s="419"/>
      <c r="AJ2510" s="419"/>
      <c r="AL2510" s="419"/>
      <c r="AM2510" s="419"/>
      <c r="AN2510" s="403"/>
      <c r="AO2510" s="419"/>
      <c r="AP2510" s="419"/>
      <c r="AQ2510" s="419"/>
      <c r="AR2510" s="419"/>
      <c r="AS2510" s="419"/>
      <c r="AT2510" s="419"/>
      <c r="AU2510" s="419"/>
      <c r="AV2510" s="419"/>
      <c r="AX2510" s="419"/>
      <c r="AY2510" s="419"/>
      <c r="AZ2510" s="419"/>
      <c r="BB2510" s="419"/>
      <c r="BC2510" s="419"/>
      <c r="BD2510" s="419"/>
      <c r="BF2510" s="419"/>
      <c r="BG2510" s="419"/>
      <c r="BH2510" s="419"/>
      <c r="BJ2510" s="419"/>
      <c r="BK2510" s="419"/>
      <c r="BL2510" s="419"/>
      <c r="BN2510" s="419"/>
      <c r="BO2510" s="419"/>
      <c r="BP2510" s="419"/>
      <c r="BR2510" s="419"/>
      <c r="BS2510" s="419"/>
      <c r="BT2510" s="419"/>
      <c r="BV2510" s="419"/>
      <c r="BW2510" s="419"/>
      <c r="BX2510" s="397"/>
      <c r="BZ2510" s="449"/>
      <c r="CB2510" s="419"/>
      <c r="CC2510" s="419"/>
      <c r="CD2510" s="419"/>
      <c r="CF2510" s="419"/>
      <c r="CG2510" s="419"/>
      <c r="CH2510" s="419"/>
    </row>
    <row r="2511" spans="3:86" ht="21" thickBot="1">
      <c r="C2511" s="425"/>
      <c r="P2511" s="431"/>
      <c r="R2511" s="419"/>
      <c r="S2511" s="446"/>
      <c r="T2511" s="419"/>
      <c r="V2511" s="196"/>
      <c r="W2511" s="419"/>
      <c r="X2511" s="419"/>
      <c r="Z2511" s="419"/>
      <c r="AA2511" s="419"/>
      <c r="AB2511" s="419"/>
      <c r="AD2511" s="419"/>
      <c r="AE2511" s="419"/>
      <c r="AF2511" s="419"/>
      <c r="AH2511" s="419"/>
      <c r="AI2511" s="419"/>
      <c r="AJ2511" s="419"/>
      <c r="AL2511" s="419"/>
      <c r="AM2511" s="419"/>
      <c r="AN2511" s="403"/>
      <c r="AO2511" s="419"/>
      <c r="AP2511" s="419"/>
      <c r="AQ2511" s="419"/>
      <c r="AR2511" s="419"/>
      <c r="AS2511" s="419"/>
      <c r="AT2511" s="419"/>
      <c r="AU2511" s="419"/>
      <c r="AV2511" s="419"/>
      <c r="AX2511" s="419"/>
      <c r="AY2511" s="419"/>
      <c r="AZ2511" s="419"/>
      <c r="BB2511" s="419"/>
      <c r="BC2511" s="419"/>
      <c r="BD2511" s="419"/>
      <c r="BF2511" s="419"/>
      <c r="BG2511" s="419"/>
      <c r="BH2511" s="419"/>
      <c r="BJ2511" s="419"/>
      <c r="BK2511" s="419"/>
      <c r="BL2511" s="419"/>
      <c r="BN2511" s="419"/>
      <c r="BO2511" s="419"/>
      <c r="BP2511" s="419"/>
      <c r="BR2511" s="419"/>
      <c r="BS2511" s="419"/>
      <c r="BT2511" s="419"/>
      <c r="BV2511" s="419"/>
      <c r="BW2511" s="419"/>
      <c r="BX2511" s="397"/>
      <c r="BZ2511" s="449"/>
      <c r="CB2511" s="419"/>
      <c r="CC2511" s="419"/>
      <c r="CD2511" s="419"/>
      <c r="CF2511" s="419"/>
      <c r="CG2511" s="419"/>
      <c r="CH2511" s="419"/>
    </row>
    <row r="2512" spans="3:86" ht="21" thickBot="1">
      <c r="C2512" s="425"/>
      <c r="P2512" s="431"/>
      <c r="R2512" s="419"/>
      <c r="S2512" s="446"/>
      <c r="T2512" s="419"/>
      <c r="V2512" s="196"/>
      <c r="W2512" s="419"/>
      <c r="X2512" s="419"/>
      <c r="Z2512" s="419"/>
      <c r="AA2512" s="419"/>
      <c r="AB2512" s="419"/>
      <c r="AD2512" s="419"/>
      <c r="AE2512" s="419"/>
      <c r="AF2512" s="419"/>
      <c r="AH2512" s="419"/>
      <c r="AI2512" s="419"/>
      <c r="AJ2512" s="419"/>
      <c r="AL2512" s="419"/>
      <c r="AM2512" s="419"/>
      <c r="AN2512" s="403"/>
      <c r="AO2512" s="419"/>
      <c r="AP2512" s="419"/>
      <c r="AQ2512" s="419"/>
      <c r="AR2512" s="419"/>
      <c r="AS2512" s="419"/>
      <c r="AT2512" s="419"/>
      <c r="AU2512" s="419"/>
      <c r="AV2512" s="419"/>
      <c r="AX2512" s="419"/>
      <c r="AY2512" s="419"/>
      <c r="AZ2512" s="419"/>
      <c r="BB2512" s="419"/>
      <c r="BC2512" s="419"/>
      <c r="BD2512" s="419"/>
      <c r="BF2512" s="419"/>
      <c r="BG2512" s="419"/>
      <c r="BH2512" s="419"/>
      <c r="BJ2512" s="419"/>
      <c r="BK2512" s="419"/>
      <c r="BL2512" s="419"/>
      <c r="BN2512" s="419"/>
      <c r="BO2512" s="419"/>
      <c r="BP2512" s="419"/>
      <c r="BR2512" s="419"/>
      <c r="BS2512" s="419"/>
      <c r="BT2512" s="419"/>
      <c r="BV2512" s="419"/>
      <c r="BW2512" s="419"/>
      <c r="BX2512" s="397"/>
      <c r="BZ2512" s="449"/>
      <c r="CB2512" s="419"/>
      <c r="CC2512" s="419"/>
      <c r="CD2512" s="419"/>
      <c r="CF2512" s="419"/>
      <c r="CG2512" s="419"/>
      <c r="CH2512" s="419"/>
    </row>
    <row r="2513" spans="3:86" ht="21" thickBot="1">
      <c r="C2513" s="425"/>
      <c r="P2513" s="431"/>
      <c r="R2513" s="419"/>
      <c r="S2513" s="446"/>
      <c r="T2513" s="419"/>
      <c r="V2513" s="196"/>
      <c r="W2513" s="419"/>
      <c r="X2513" s="419"/>
      <c r="Z2513" s="419"/>
      <c r="AA2513" s="419"/>
      <c r="AB2513" s="419"/>
      <c r="AD2513" s="419"/>
      <c r="AE2513" s="419"/>
      <c r="AF2513" s="419"/>
      <c r="AH2513" s="419"/>
      <c r="AI2513" s="419"/>
      <c r="AJ2513" s="419"/>
      <c r="AL2513" s="419"/>
      <c r="AM2513" s="419"/>
      <c r="AN2513" s="403"/>
      <c r="AO2513" s="419"/>
      <c r="AP2513" s="419"/>
      <c r="AQ2513" s="419"/>
      <c r="AR2513" s="419"/>
      <c r="AS2513" s="419"/>
      <c r="AT2513" s="419"/>
      <c r="AU2513" s="419"/>
      <c r="AV2513" s="419"/>
      <c r="AX2513" s="419"/>
      <c r="AY2513" s="419"/>
      <c r="AZ2513" s="419"/>
      <c r="BB2513" s="419"/>
      <c r="BC2513" s="419"/>
      <c r="BD2513" s="419"/>
      <c r="BF2513" s="419"/>
      <c r="BG2513" s="419"/>
      <c r="BH2513" s="419"/>
      <c r="BJ2513" s="419"/>
      <c r="BK2513" s="419"/>
      <c r="BL2513" s="419"/>
      <c r="BN2513" s="419"/>
      <c r="BO2513" s="419"/>
      <c r="BP2513" s="419"/>
      <c r="BR2513" s="419"/>
      <c r="BS2513" s="419"/>
      <c r="BT2513" s="419"/>
      <c r="BV2513" s="419"/>
      <c r="BW2513" s="419"/>
      <c r="BX2513" s="397"/>
      <c r="BZ2513" s="449"/>
      <c r="CB2513" s="419"/>
      <c r="CC2513" s="419"/>
      <c r="CD2513" s="419"/>
      <c r="CF2513" s="419"/>
      <c r="CG2513" s="419"/>
      <c r="CH2513" s="419"/>
    </row>
    <row r="2514" spans="3:86" ht="21" thickBot="1">
      <c r="C2514" s="425"/>
      <c r="P2514" s="431"/>
      <c r="R2514" s="419"/>
      <c r="S2514" s="446"/>
      <c r="T2514" s="419"/>
      <c r="V2514" s="196"/>
      <c r="W2514" s="419"/>
      <c r="X2514" s="419"/>
      <c r="Z2514" s="419"/>
      <c r="AA2514" s="419"/>
      <c r="AB2514" s="419"/>
      <c r="AD2514" s="419"/>
      <c r="AE2514" s="419"/>
      <c r="AF2514" s="419"/>
      <c r="AH2514" s="419"/>
      <c r="AI2514" s="419"/>
      <c r="AJ2514" s="419"/>
      <c r="AL2514" s="419"/>
      <c r="AM2514" s="419"/>
      <c r="AN2514" s="403"/>
      <c r="AO2514" s="419"/>
      <c r="AP2514" s="419"/>
      <c r="AQ2514" s="419"/>
      <c r="AR2514" s="419"/>
      <c r="AS2514" s="419"/>
      <c r="AT2514" s="419"/>
      <c r="AU2514" s="419"/>
      <c r="AV2514" s="419"/>
      <c r="AX2514" s="419"/>
      <c r="AY2514" s="419"/>
      <c r="AZ2514" s="419"/>
      <c r="BB2514" s="419"/>
      <c r="BC2514" s="419"/>
      <c r="BD2514" s="419"/>
      <c r="BF2514" s="419"/>
      <c r="BG2514" s="419"/>
      <c r="BH2514" s="419"/>
      <c r="BJ2514" s="419"/>
      <c r="BK2514" s="419"/>
      <c r="BL2514" s="419"/>
      <c r="BN2514" s="419"/>
      <c r="BO2514" s="419"/>
      <c r="BP2514" s="419"/>
      <c r="BR2514" s="419"/>
      <c r="BS2514" s="419"/>
      <c r="BT2514" s="419"/>
      <c r="BV2514" s="419"/>
      <c r="BW2514" s="419"/>
      <c r="BX2514" s="397"/>
      <c r="BZ2514" s="449"/>
      <c r="CB2514" s="419"/>
      <c r="CC2514" s="419"/>
      <c r="CD2514" s="419"/>
      <c r="CF2514" s="419"/>
      <c r="CG2514" s="419"/>
      <c r="CH2514" s="419"/>
    </row>
    <row r="2515" spans="3:86" ht="21" thickBot="1">
      <c r="C2515" s="425"/>
      <c r="P2515" s="431"/>
      <c r="R2515" s="419"/>
      <c r="S2515" s="446"/>
      <c r="T2515" s="419"/>
      <c r="V2515" s="196"/>
      <c r="W2515" s="419"/>
      <c r="X2515" s="419"/>
      <c r="Z2515" s="419"/>
      <c r="AA2515" s="419"/>
      <c r="AB2515" s="419"/>
      <c r="AD2515" s="419"/>
      <c r="AE2515" s="419"/>
      <c r="AF2515" s="419"/>
      <c r="AH2515" s="419"/>
      <c r="AI2515" s="419"/>
      <c r="AJ2515" s="419"/>
      <c r="AL2515" s="419"/>
      <c r="AM2515" s="419"/>
      <c r="AN2515" s="403"/>
      <c r="AO2515" s="419"/>
      <c r="AP2515" s="419"/>
      <c r="AQ2515" s="419"/>
      <c r="AR2515" s="419"/>
      <c r="AS2515" s="419"/>
      <c r="AT2515" s="419"/>
      <c r="AU2515" s="419"/>
      <c r="AV2515" s="419"/>
      <c r="AX2515" s="419"/>
      <c r="AY2515" s="419"/>
      <c r="AZ2515" s="419"/>
      <c r="BB2515" s="419"/>
      <c r="BC2515" s="419"/>
      <c r="BD2515" s="419"/>
      <c r="BF2515" s="419"/>
      <c r="BG2515" s="419"/>
      <c r="BH2515" s="419"/>
      <c r="BJ2515" s="419"/>
      <c r="BK2515" s="419"/>
      <c r="BL2515" s="419"/>
      <c r="BN2515" s="419"/>
      <c r="BO2515" s="419"/>
      <c r="BP2515" s="419"/>
      <c r="BR2515" s="419"/>
      <c r="BS2515" s="419"/>
      <c r="BT2515" s="419"/>
      <c r="BV2515" s="419"/>
      <c r="BW2515" s="419"/>
      <c r="BX2515" s="397"/>
      <c r="BZ2515" s="449"/>
      <c r="CB2515" s="419"/>
      <c r="CC2515" s="419"/>
      <c r="CD2515" s="419"/>
      <c r="CF2515" s="419"/>
      <c r="CG2515" s="419"/>
      <c r="CH2515" s="419"/>
    </row>
    <row r="2516" spans="3:86" ht="21" thickBot="1">
      <c r="C2516" s="425"/>
      <c r="P2516" s="431"/>
      <c r="R2516" s="419"/>
      <c r="S2516" s="446"/>
      <c r="T2516" s="419"/>
      <c r="V2516" s="196"/>
      <c r="W2516" s="419"/>
      <c r="X2516" s="419"/>
      <c r="Z2516" s="419"/>
      <c r="AA2516" s="419"/>
      <c r="AB2516" s="419"/>
      <c r="AD2516" s="419"/>
      <c r="AE2516" s="419"/>
      <c r="AF2516" s="419"/>
      <c r="AH2516" s="419"/>
      <c r="AI2516" s="419"/>
      <c r="AJ2516" s="419"/>
      <c r="AL2516" s="419"/>
      <c r="AM2516" s="419"/>
      <c r="AN2516" s="403"/>
      <c r="AO2516" s="419"/>
      <c r="AP2516" s="419"/>
      <c r="AQ2516" s="419"/>
      <c r="AR2516" s="419"/>
      <c r="AS2516" s="419"/>
      <c r="AT2516" s="419"/>
      <c r="AU2516" s="419"/>
      <c r="AV2516" s="419"/>
      <c r="AX2516" s="419"/>
      <c r="AY2516" s="419"/>
      <c r="AZ2516" s="419"/>
      <c r="BB2516" s="419"/>
      <c r="BC2516" s="419"/>
      <c r="BD2516" s="419"/>
      <c r="BF2516" s="419"/>
      <c r="BG2516" s="419"/>
      <c r="BH2516" s="419"/>
      <c r="BJ2516" s="419"/>
      <c r="BK2516" s="419"/>
      <c r="BL2516" s="419"/>
      <c r="BN2516" s="419"/>
      <c r="BO2516" s="419"/>
      <c r="BP2516" s="419"/>
      <c r="BR2516" s="419"/>
      <c r="BS2516" s="419"/>
      <c r="BT2516" s="419"/>
      <c r="BV2516" s="419"/>
      <c r="BW2516" s="419"/>
      <c r="BX2516" s="397"/>
      <c r="BZ2516" s="449"/>
      <c r="CB2516" s="419"/>
      <c r="CC2516" s="419"/>
      <c r="CD2516" s="419"/>
      <c r="CF2516" s="419"/>
      <c r="CG2516" s="419"/>
      <c r="CH2516" s="419"/>
    </row>
    <row r="2517" spans="3:86" ht="21" thickBot="1">
      <c r="C2517" s="425"/>
      <c r="P2517" s="431"/>
      <c r="R2517" s="419"/>
      <c r="S2517" s="446"/>
      <c r="T2517" s="419"/>
      <c r="V2517" s="196"/>
      <c r="W2517" s="419"/>
      <c r="X2517" s="419"/>
      <c r="Z2517" s="419"/>
      <c r="AA2517" s="419"/>
      <c r="AB2517" s="419"/>
      <c r="AD2517" s="419"/>
      <c r="AE2517" s="419"/>
      <c r="AF2517" s="419"/>
      <c r="AH2517" s="419"/>
      <c r="AI2517" s="419"/>
      <c r="AJ2517" s="419"/>
      <c r="AL2517" s="419"/>
      <c r="AM2517" s="419"/>
      <c r="AN2517" s="403"/>
      <c r="AO2517" s="419"/>
      <c r="AP2517" s="419"/>
      <c r="AQ2517" s="419"/>
      <c r="AR2517" s="419"/>
      <c r="AS2517" s="419"/>
      <c r="AT2517" s="419"/>
      <c r="AU2517" s="419"/>
      <c r="AV2517" s="419"/>
      <c r="AX2517" s="419"/>
      <c r="AY2517" s="419"/>
      <c r="AZ2517" s="419"/>
      <c r="BB2517" s="419"/>
      <c r="BC2517" s="419"/>
      <c r="BD2517" s="419"/>
      <c r="BF2517" s="419"/>
      <c r="BG2517" s="419"/>
      <c r="BH2517" s="419"/>
      <c r="BJ2517" s="419"/>
      <c r="BK2517" s="419"/>
      <c r="BL2517" s="419"/>
      <c r="BN2517" s="419"/>
      <c r="BO2517" s="419"/>
      <c r="BP2517" s="419"/>
      <c r="BR2517" s="419"/>
      <c r="BS2517" s="419"/>
      <c r="BT2517" s="419"/>
      <c r="BV2517" s="419"/>
      <c r="BW2517" s="419"/>
      <c r="BX2517" s="397"/>
      <c r="BZ2517" s="449"/>
      <c r="CB2517" s="419"/>
      <c r="CC2517" s="419"/>
      <c r="CD2517" s="419"/>
      <c r="CF2517" s="419"/>
      <c r="CG2517" s="419"/>
      <c r="CH2517" s="419"/>
    </row>
    <row r="2518" spans="3:86" ht="21" thickBot="1">
      <c r="C2518" s="425"/>
      <c r="P2518" s="431"/>
      <c r="R2518" s="419"/>
      <c r="S2518" s="446"/>
      <c r="T2518" s="419"/>
      <c r="V2518" s="196"/>
      <c r="W2518" s="419"/>
      <c r="X2518" s="419"/>
      <c r="Z2518" s="419"/>
      <c r="AA2518" s="419"/>
      <c r="AB2518" s="419"/>
      <c r="AD2518" s="419"/>
      <c r="AE2518" s="419"/>
      <c r="AF2518" s="419"/>
      <c r="AH2518" s="419"/>
      <c r="AI2518" s="419"/>
      <c r="AJ2518" s="419"/>
      <c r="AL2518" s="419"/>
      <c r="AM2518" s="419"/>
      <c r="AN2518" s="403"/>
      <c r="AO2518" s="419"/>
      <c r="AP2518" s="419"/>
      <c r="AQ2518" s="419"/>
      <c r="AR2518" s="419"/>
      <c r="AS2518" s="419"/>
      <c r="AT2518" s="419"/>
      <c r="AU2518" s="419"/>
      <c r="AV2518" s="419"/>
      <c r="AX2518" s="419"/>
      <c r="AY2518" s="419"/>
      <c r="AZ2518" s="419"/>
      <c r="BB2518" s="419"/>
      <c r="BC2518" s="419"/>
      <c r="BD2518" s="419"/>
      <c r="BF2518" s="419"/>
      <c r="BG2518" s="419"/>
      <c r="BH2518" s="419"/>
      <c r="BJ2518" s="419"/>
      <c r="BK2518" s="419"/>
      <c r="BL2518" s="419"/>
      <c r="BN2518" s="419"/>
      <c r="BO2518" s="419"/>
      <c r="BP2518" s="419"/>
      <c r="BR2518" s="419"/>
      <c r="BS2518" s="419"/>
      <c r="BT2518" s="419"/>
      <c r="BV2518" s="419"/>
      <c r="BW2518" s="419"/>
      <c r="BX2518" s="397"/>
      <c r="BZ2518" s="449"/>
      <c r="CB2518" s="419"/>
      <c r="CC2518" s="419"/>
      <c r="CD2518" s="419"/>
      <c r="CF2518" s="419"/>
      <c r="CG2518" s="419"/>
      <c r="CH2518" s="419"/>
    </row>
    <row r="2519" spans="3:86" ht="21" thickBot="1">
      <c r="C2519" s="425"/>
      <c r="P2519" s="431"/>
      <c r="R2519" s="419"/>
      <c r="S2519" s="446"/>
      <c r="T2519" s="419"/>
      <c r="V2519" s="196"/>
      <c r="W2519" s="419"/>
      <c r="X2519" s="419"/>
      <c r="Z2519" s="419"/>
      <c r="AA2519" s="419"/>
      <c r="AB2519" s="419"/>
      <c r="AD2519" s="419"/>
      <c r="AE2519" s="419"/>
      <c r="AF2519" s="419"/>
      <c r="AH2519" s="419"/>
      <c r="AI2519" s="419"/>
      <c r="AJ2519" s="419"/>
      <c r="AL2519" s="419"/>
      <c r="AM2519" s="419"/>
      <c r="AN2519" s="403"/>
      <c r="AO2519" s="419"/>
      <c r="AP2519" s="419"/>
      <c r="AQ2519" s="419"/>
      <c r="AR2519" s="419"/>
      <c r="AS2519" s="419"/>
      <c r="AT2519" s="419"/>
      <c r="AU2519" s="419"/>
      <c r="AV2519" s="419"/>
      <c r="AX2519" s="419"/>
      <c r="AY2519" s="419"/>
      <c r="AZ2519" s="419"/>
      <c r="BB2519" s="419"/>
      <c r="BC2519" s="419"/>
      <c r="BD2519" s="419"/>
      <c r="BF2519" s="419"/>
      <c r="BG2519" s="419"/>
      <c r="BH2519" s="419"/>
      <c r="BJ2519" s="419"/>
      <c r="BK2519" s="419"/>
      <c r="BL2519" s="419"/>
      <c r="BN2519" s="419"/>
      <c r="BO2519" s="419"/>
      <c r="BP2519" s="419"/>
      <c r="BR2519" s="419"/>
      <c r="BS2519" s="419"/>
      <c r="BT2519" s="419"/>
      <c r="BV2519" s="419"/>
      <c r="BW2519" s="419"/>
      <c r="BX2519" s="397"/>
      <c r="BZ2519" s="449"/>
      <c r="CB2519" s="419"/>
      <c r="CC2519" s="419"/>
      <c r="CD2519" s="419"/>
      <c r="CF2519" s="419"/>
      <c r="CG2519" s="419"/>
      <c r="CH2519" s="419"/>
    </row>
    <row r="2520" spans="3:86" ht="21" thickBot="1">
      <c r="C2520" s="425"/>
      <c r="P2520" s="431"/>
      <c r="R2520" s="419"/>
      <c r="S2520" s="446"/>
      <c r="T2520" s="419"/>
      <c r="V2520" s="196"/>
      <c r="W2520" s="419"/>
      <c r="X2520" s="419"/>
      <c r="Z2520" s="419"/>
      <c r="AA2520" s="419"/>
      <c r="AB2520" s="419"/>
      <c r="AD2520" s="419"/>
      <c r="AE2520" s="419"/>
      <c r="AF2520" s="419"/>
      <c r="AH2520" s="419"/>
      <c r="AI2520" s="419"/>
      <c r="AJ2520" s="419"/>
      <c r="AL2520" s="419"/>
      <c r="AM2520" s="419"/>
      <c r="AN2520" s="403"/>
      <c r="AO2520" s="419"/>
      <c r="AP2520" s="419"/>
      <c r="AQ2520" s="419"/>
      <c r="AR2520" s="419"/>
      <c r="AS2520" s="419"/>
      <c r="AT2520" s="419"/>
      <c r="AU2520" s="419"/>
      <c r="AV2520" s="419"/>
      <c r="AX2520" s="419"/>
      <c r="AY2520" s="419"/>
      <c r="AZ2520" s="419"/>
      <c r="BB2520" s="419"/>
      <c r="BC2520" s="419"/>
      <c r="BD2520" s="419"/>
      <c r="BF2520" s="419"/>
      <c r="BG2520" s="419"/>
      <c r="BH2520" s="419"/>
      <c r="BJ2520" s="419"/>
      <c r="BK2520" s="419"/>
      <c r="BL2520" s="419"/>
      <c r="BN2520" s="419"/>
      <c r="BO2520" s="419"/>
      <c r="BP2520" s="419"/>
      <c r="BR2520" s="419"/>
      <c r="BS2520" s="419"/>
      <c r="BT2520" s="419"/>
      <c r="BV2520" s="419"/>
      <c r="BW2520" s="419"/>
      <c r="BX2520" s="397"/>
      <c r="BZ2520" s="449"/>
      <c r="CB2520" s="419"/>
      <c r="CC2520" s="419"/>
      <c r="CD2520" s="419"/>
      <c r="CF2520" s="419"/>
      <c r="CG2520" s="419"/>
      <c r="CH2520" s="419"/>
    </row>
    <row r="2521" spans="3:86" ht="21" thickBot="1">
      <c r="C2521" s="425"/>
      <c r="P2521" s="431"/>
      <c r="R2521" s="419"/>
      <c r="S2521" s="446"/>
      <c r="T2521" s="419"/>
      <c r="V2521" s="196"/>
      <c r="W2521" s="419"/>
      <c r="X2521" s="419"/>
      <c r="Z2521" s="419"/>
      <c r="AA2521" s="419"/>
      <c r="AB2521" s="419"/>
      <c r="AD2521" s="419"/>
      <c r="AE2521" s="419"/>
      <c r="AF2521" s="419"/>
      <c r="AH2521" s="419"/>
      <c r="AI2521" s="419"/>
      <c r="AJ2521" s="419"/>
      <c r="AL2521" s="419"/>
      <c r="AM2521" s="419"/>
      <c r="AN2521" s="403"/>
      <c r="AO2521" s="419"/>
      <c r="AP2521" s="419"/>
      <c r="AQ2521" s="419"/>
      <c r="AR2521" s="419"/>
      <c r="AS2521" s="419"/>
      <c r="AT2521" s="419"/>
      <c r="AU2521" s="419"/>
      <c r="AV2521" s="419"/>
      <c r="AX2521" s="419"/>
      <c r="AY2521" s="419"/>
      <c r="AZ2521" s="419"/>
      <c r="BB2521" s="419"/>
      <c r="BC2521" s="419"/>
      <c r="BD2521" s="419"/>
      <c r="BF2521" s="419"/>
      <c r="BG2521" s="419"/>
      <c r="BH2521" s="419"/>
      <c r="BJ2521" s="419"/>
      <c r="BK2521" s="419"/>
      <c r="BL2521" s="419"/>
      <c r="BN2521" s="419"/>
      <c r="BO2521" s="419"/>
      <c r="BP2521" s="419"/>
      <c r="BR2521" s="419"/>
      <c r="BS2521" s="419"/>
      <c r="BT2521" s="419"/>
      <c r="BV2521" s="419"/>
      <c r="BW2521" s="419"/>
      <c r="BX2521" s="397"/>
      <c r="BZ2521" s="449"/>
      <c r="CB2521" s="419"/>
      <c r="CC2521" s="419"/>
      <c r="CD2521" s="419"/>
      <c r="CF2521" s="419"/>
      <c r="CG2521" s="419"/>
      <c r="CH2521" s="419"/>
    </row>
    <row r="2522" spans="3:86" ht="21" thickBot="1">
      <c r="C2522" s="425"/>
      <c r="P2522" s="431"/>
      <c r="R2522" s="419"/>
      <c r="S2522" s="446"/>
      <c r="T2522" s="419"/>
      <c r="V2522" s="196"/>
      <c r="W2522" s="419"/>
      <c r="X2522" s="419"/>
      <c r="Z2522" s="419"/>
      <c r="AA2522" s="419"/>
      <c r="AB2522" s="419"/>
      <c r="AD2522" s="419"/>
      <c r="AE2522" s="419"/>
      <c r="AF2522" s="419"/>
      <c r="AH2522" s="419"/>
      <c r="AI2522" s="419"/>
      <c r="AJ2522" s="419"/>
      <c r="AL2522" s="419"/>
      <c r="AM2522" s="419"/>
      <c r="AN2522" s="403"/>
      <c r="AO2522" s="419"/>
      <c r="AP2522" s="419"/>
      <c r="AQ2522" s="419"/>
      <c r="AR2522" s="419"/>
      <c r="AS2522" s="419"/>
      <c r="AT2522" s="419"/>
      <c r="AU2522" s="419"/>
      <c r="AV2522" s="419"/>
      <c r="AX2522" s="419"/>
      <c r="AY2522" s="419"/>
      <c r="AZ2522" s="419"/>
      <c r="BB2522" s="419"/>
      <c r="BC2522" s="419"/>
      <c r="BD2522" s="419"/>
      <c r="BF2522" s="419"/>
      <c r="BG2522" s="419"/>
      <c r="BH2522" s="419"/>
      <c r="BJ2522" s="419"/>
      <c r="BK2522" s="419"/>
      <c r="BL2522" s="419"/>
      <c r="BN2522" s="419"/>
      <c r="BO2522" s="419"/>
      <c r="BP2522" s="419"/>
      <c r="BR2522" s="419"/>
      <c r="BS2522" s="419"/>
      <c r="BT2522" s="419"/>
      <c r="BV2522" s="419"/>
      <c r="BW2522" s="419"/>
      <c r="BX2522" s="397"/>
      <c r="BZ2522" s="449"/>
      <c r="CB2522" s="419"/>
      <c r="CC2522" s="419"/>
      <c r="CD2522" s="419"/>
      <c r="CF2522" s="419"/>
      <c r="CG2522" s="419"/>
      <c r="CH2522" s="419"/>
    </row>
    <row r="2523" spans="3:86" ht="21" thickBot="1">
      <c r="C2523" s="425"/>
      <c r="P2523" s="431"/>
      <c r="R2523" s="419"/>
      <c r="S2523" s="446"/>
      <c r="T2523" s="419"/>
      <c r="V2523" s="196"/>
      <c r="W2523" s="419"/>
      <c r="X2523" s="419"/>
      <c r="Z2523" s="419"/>
      <c r="AA2523" s="419"/>
      <c r="AB2523" s="419"/>
      <c r="AD2523" s="419"/>
      <c r="AE2523" s="419"/>
      <c r="AF2523" s="419"/>
      <c r="AH2523" s="419"/>
      <c r="AI2523" s="419"/>
      <c r="AJ2523" s="419"/>
      <c r="AL2523" s="419"/>
      <c r="AM2523" s="419"/>
      <c r="AN2523" s="403"/>
      <c r="AO2523" s="419"/>
      <c r="AP2523" s="419"/>
      <c r="AQ2523" s="419"/>
      <c r="AR2523" s="419"/>
      <c r="AS2523" s="419"/>
      <c r="AT2523" s="419"/>
      <c r="AU2523" s="419"/>
      <c r="AV2523" s="419"/>
      <c r="AX2523" s="419"/>
      <c r="AY2523" s="419"/>
      <c r="AZ2523" s="419"/>
      <c r="BB2523" s="419"/>
      <c r="BC2523" s="419"/>
      <c r="BD2523" s="419"/>
      <c r="BF2523" s="419"/>
      <c r="BG2523" s="419"/>
      <c r="BH2523" s="419"/>
      <c r="BJ2523" s="419"/>
      <c r="BK2523" s="419"/>
      <c r="BL2523" s="419"/>
      <c r="BN2523" s="419"/>
      <c r="BO2523" s="419"/>
      <c r="BP2523" s="419"/>
      <c r="BR2523" s="419"/>
      <c r="BS2523" s="419"/>
      <c r="BT2523" s="419"/>
      <c r="BV2523" s="419"/>
      <c r="BW2523" s="419"/>
      <c r="BX2523" s="397"/>
      <c r="BZ2523" s="449"/>
      <c r="CB2523" s="419"/>
      <c r="CC2523" s="419"/>
      <c r="CD2523" s="419"/>
      <c r="CF2523" s="419"/>
      <c r="CG2523" s="419"/>
      <c r="CH2523" s="419"/>
    </row>
    <row r="2524" spans="3:86" ht="21" thickBot="1">
      <c r="C2524" s="425"/>
      <c r="P2524" s="431"/>
      <c r="R2524" s="419"/>
      <c r="S2524" s="446"/>
      <c r="T2524" s="419"/>
      <c r="V2524" s="196"/>
      <c r="W2524" s="419"/>
      <c r="X2524" s="419"/>
      <c r="Z2524" s="419"/>
      <c r="AA2524" s="419"/>
      <c r="AB2524" s="419"/>
      <c r="AD2524" s="419"/>
      <c r="AE2524" s="419"/>
      <c r="AF2524" s="419"/>
      <c r="AH2524" s="419"/>
      <c r="AI2524" s="419"/>
      <c r="AJ2524" s="419"/>
      <c r="AL2524" s="419"/>
      <c r="AM2524" s="419"/>
      <c r="AN2524" s="403"/>
      <c r="AO2524" s="419"/>
      <c r="AP2524" s="419"/>
      <c r="AQ2524" s="419"/>
      <c r="AR2524" s="419"/>
      <c r="AS2524" s="419"/>
      <c r="AT2524" s="419"/>
      <c r="AU2524" s="419"/>
      <c r="AV2524" s="419"/>
      <c r="AX2524" s="419"/>
      <c r="AY2524" s="419"/>
      <c r="AZ2524" s="419"/>
      <c r="BB2524" s="419"/>
      <c r="BC2524" s="419"/>
      <c r="BD2524" s="419"/>
      <c r="BF2524" s="419"/>
      <c r="BG2524" s="419"/>
      <c r="BH2524" s="419"/>
      <c r="BJ2524" s="419"/>
      <c r="BK2524" s="419"/>
      <c r="BL2524" s="419"/>
      <c r="BN2524" s="419"/>
      <c r="BO2524" s="419"/>
      <c r="BP2524" s="419"/>
      <c r="BR2524" s="419"/>
      <c r="BS2524" s="419"/>
      <c r="BT2524" s="419"/>
      <c r="BV2524" s="419"/>
      <c r="BW2524" s="419"/>
      <c r="BX2524" s="397"/>
      <c r="BZ2524" s="449"/>
      <c r="CB2524" s="419"/>
      <c r="CC2524" s="419"/>
      <c r="CD2524" s="419"/>
      <c r="CF2524" s="419"/>
      <c r="CG2524" s="419"/>
      <c r="CH2524" s="419"/>
    </row>
    <row r="2525" spans="3:86" ht="21" thickBot="1">
      <c r="C2525" s="425"/>
      <c r="P2525" s="431"/>
      <c r="R2525" s="419"/>
      <c r="S2525" s="446"/>
      <c r="T2525" s="419"/>
      <c r="V2525" s="196"/>
      <c r="W2525" s="419"/>
      <c r="X2525" s="419"/>
      <c r="Z2525" s="419"/>
      <c r="AA2525" s="419"/>
      <c r="AB2525" s="419"/>
      <c r="AD2525" s="419"/>
      <c r="AE2525" s="419"/>
      <c r="AF2525" s="419"/>
      <c r="AH2525" s="419"/>
      <c r="AI2525" s="419"/>
      <c r="AJ2525" s="419"/>
      <c r="AL2525" s="419"/>
      <c r="AM2525" s="419"/>
      <c r="AN2525" s="403"/>
      <c r="AO2525" s="419"/>
      <c r="AP2525" s="419"/>
      <c r="AQ2525" s="419"/>
      <c r="AR2525" s="419"/>
      <c r="AS2525" s="419"/>
      <c r="AT2525" s="419"/>
      <c r="AU2525" s="419"/>
      <c r="AV2525" s="419"/>
      <c r="AX2525" s="419"/>
      <c r="AY2525" s="419"/>
      <c r="AZ2525" s="419"/>
      <c r="BB2525" s="419"/>
      <c r="BC2525" s="419"/>
      <c r="BD2525" s="419"/>
      <c r="BF2525" s="419"/>
      <c r="BG2525" s="419"/>
      <c r="BH2525" s="419"/>
      <c r="BJ2525" s="419"/>
      <c r="BK2525" s="419"/>
      <c r="BL2525" s="419"/>
      <c r="BN2525" s="419"/>
      <c r="BO2525" s="419"/>
      <c r="BP2525" s="419"/>
      <c r="BR2525" s="419"/>
      <c r="BS2525" s="419"/>
      <c r="BT2525" s="419"/>
      <c r="BV2525" s="419"/>
      <c r="BW2525" s="419"/>
      <c r="BX2525" s="397"/>
      <c r="BZ2525" s="449"/>
      <c r="CB2525" s="419"/>
      <c r="CC2525" s="419"/>
      <c r="CD2525" s="419"/>
      <c r="CF2525" s="419"/>
      <c r="CG2525" s="419"/>
      <c r="CH2525" s="419"/>
    </row>
    <row r="2526" spans="3:86" ht="21" thickBot="1">
      <c r="C2526" s="425"/>
      <c r="P2526" s="431"/>
      <c r="R2526" s="419"/>
      <c r="S2526" s="446"/>
      <c r="T2526" s="419"/>
      <c r="V2526" s="196"/>
      <c r="W2526" s="419"/>
      <c r="X2526" s="419"/>
      <c r="Z2526" s="419"/>
      <c r="AA2526" s="419"/>
      <c r="AB2526" s="419"/>
      <c r="AD2526" s="419"/>
      <c r="AE2526" s="419"/>
      <c r="AF2526" s="419"/>
      <c r="AH2526" s="419"/>
      <c r="AI2526" s="419"/>
      <c r="AJ2526" s="419"/>
      <c r="AL2526" s="419"/>
      <c r="AM2526" s="419"/>
      <c r="AN2526" s="403"/>
      <c r="AO2526" s="419"/>
      <c r="AP2526" s="419"/>
      <c r="AQ2526" s="419"/>
      <c r="AR2526" s="419"/>
      <c r="AS2526" s="419"/>
      <c r="AT2526" s="419"/>
      <c r="AU2526" s="419"/>
      <c r="AV2526" s="419"/>
      <c r="AX2526" s="419"/>
      <c r="AY2526" s="419"/>
      <c r="AZ2526" s="419"/>
      <c r="BB2526" s="419"/>
      <c r="BC2526" s="419"/>
      <c r="BD2526" s="419"/>
      <c r="BF2526" s="419"/>
      <c r="BG2526" s="419"/>
      <c r="BH2526" s="419"/>
      <c r="BJ2526" s="419"/>
      <c r="BK2526" s="419"/>
      <c r="BL2526" s="419"/>
      <c r="BN2526" s="419"/>
      <c r="BO2526" s="419"/>
      <c r="BP2526" s="419"/>
      <c r="BR2526" s="419"/>
      <c r="BS2526" s="419"/>
      <c r="BT2526" s="419"/>
      <c r="BV2526" s="419"/>
      <c r="BW2526" s="419"/>
      <c r="BX2526" s="397"/>
      <c r="BZ2526" s="449"/>
      <c r="CB2526" s="419"/>
      <c r="CC2526" s="419"/>
      <c r="CD2526" s="419"/>
      <c r="CF2526" s="419"/>
      <c r="CG2526" s="419"/>
      <c r="CH2526" s="419"/>
    </row>
    <row r="2527" spans="3:86" ht="21" thickBot="1">
      <c r="C2527" s="425"/>
      <c r="P2527" s="431"/>
      <c r="R2527" s="419"/>
      <c r="S2527" s="446"/>
      <c r="T2527" s="419"/>
      <c r="V2527" s="196"/>
      <c r="W2527" s="419"/>
      <c r="X2527" s="419"/>
      <c r="Z2527" s="419"/>
      <c r="AA2527" s="419"/>
      <c r="AB2527" s="419"/>
      <c r="AD2527" s="419"/>
      <c r="AE2527" s="419"/>
      <c r="AF2527" s="419"/>
      <c r="AH2527" s="419"/>
      <c r="AI2527" s="419"/>
      <c r="AJ2527" s="419"/>
      <c r="AL2527" s="419"/>
      <c r="AM2527" s="419"/>
      <c r="AN2527" s="403"/>
      <c r="AO2527" s="419"/>
      <c r="AP2527" s="419"/>
      <c r="AQ2527" s="419"/>
      <c r="AR2527" s="419"/>
      <c r="AS2527" s="419"/>
      <c r="AT2527" s="419"/>
      <c r="AU2527" s="419"/>
      <c r="AV2527" s="419"/>
      <c r="AX2527" s="419"/>
      <c r="AY2527" s="419"/>
      <c r="AZ2527" s="419"/>
      <c r="BB2527" s="419"/>
      <c r="BC2527" s="419"/>
      <c r="BD2527" s="419"/>
      <c r="BF2527" s="419"/>
      <c r="BG2527" s="419"/>
      <c r="BH2527" s="419"/>
      <c r="BJ2527" s="419"/>
      <c r="BK2527" s="419"/>
      <c r="BL2527" s="419"/>
      <c r="BN2527" s="419"/>
      <c r="BO2527" s="419"/>
      <c r="BP2527" s="419"/>
      <c r="BR2527" s="419"/>
      <c r="BS2527" s="419"/>
      <c r="BT2527" s="419"/>
      <c r="BV2527" s="419"/>
      <c r="BW2527" s="419"/>
      <c r="BX2527" s="397"/>
      <c r="BZ2527" s="449"/>
      <c r="CB2527" s="419"/>
      <c r="CC2527" s="419"/>
      <c r="CD2527" s="419"/>
      <c r="CF2527" s="419"/>
      <c r="CG2527" s="419"/>
      <c r="CH2527" s="419"/>
    </row>
    <row r="2528" spans="3:86" ht="21" thickBot="1">
      <c r="C2528" s="425"/>
      <c r="P2528" s="431"/>
      <c r="R2528" s="419"/>
      <c r="S2528" s="446"/>
      <c r="T2528" s="419"/>
      <c r="V2528" s="196"/>
      <c r="W2528" s="419"/>
      <c r="X2528" s="419"/>
      <c r="Z2528" s="419"/>
      <c r="AA2528" s="419"/>
      <c r="AB2528" s="419"/>
      <c r="AD2528" s="419"/>
      <c r="AE2528" s="419"/>
      <c r="AF2528" s="419"/>
      <c r="AH2528" s="419"/>
      <c r="AI2528" s="419"/>
      <c r="AJ2528" s="419"/>
      <c r="AL2528" s="419"/>
      <c r="AM2528" s="419"/>
      <c r="AN2528" s="403"/>
      <c r="AO2528" s="419"/>
      <c r="AP2528" s="419"/>
      <c r="AQ2528" s="419"/>
      <c r="AR2528" s="419"/>
      <c r="AS2528" s="419"/>
      <c r="AT2528" s="419"/>
      <c r="AU2528" s="419"/>
      <c r="AV2528" s="419"/>
      <c r="AX2528" s="419"/>
      <c r="AY2528" s="419"/>
      <c r="AZ2528" s="419"/>
      <c r="BB2528" s="419"/>
      <c r="BC2528" s="419"/>
      <c r="BD2528" s="419"/>
      <c r="BF2528" s="419"/>
      <c r="BG2528" s="419"/>
      <c r="BH2528" s="419"/>
      <c r="BJ2528" s="419"/>
      <c r="BK2528" s="419"/>
      <c r="BL2528" s="419"/>
      <c r="BN2528" s="419"/>
      <c r="BO2528" s="419"/>
      <c r="BP2528" s="419"/>
      <c r="BR2528" s="419"/>
      <c r="BS2528" s="419"/>
      <c r="BT2528" s="419"/>
      <c r="BV2528" s="419"/>
      <c r="BW2528" s="419"/>
      <c r="BX2528" s="397"/>
      <c r="BZ2528" s="449"/>
      <c r="CB2528" s="419"/>
      <c r="CC2528" s="419"/>
      <c r="CD2528" s="419"/>
      <c r="CF2528" s="419"/>
      <c r="CG2528" s="419"/>
      <c r="CH2528" s="419"/>
    </row>
    <row r="2529" spans="3:86" ht="21" thickBot="1">
      <c r="C2529" s="425"/>
      <c r="P2529" s="431"/>
      <c r="R2529" s="419"/>
      <c r="S2529" s="446"/>
      <c r="T2529" s="419"/>
      <c r="V2529" s="196"/>
      <c r="W2529" s="419"/>
      <c r="X2529" s="419"/>
      <c r="Z2529" s="419"/>
      <c r="AA2529" s="419"/>
      <c r="AB2529" s="419"/>
      <c r="AD2529" s="419"/>
      <c r="AE2529" s="419"/>
      <c r="AF2529" s="419"/>
      <c r="AH2529" s="419"/>
      <c r="AI2529" s="419"/>
      <c r="AJ2529" s="419"/>
      <c r="AL2529" s="419"/>
      <c r="AM2529" s="419"/>
      <c r="AN2529" s="403"/>
      <c r="AO2529" s="419"/>
      <c r="AP2529" s="419"/>
      <c r="AQ2529" s="419"/>
      <c r="AR2529" s="419"/>
      <c r="AS2529" s="419"/>
      <c r="AT2529" s="419"/>
      <c r="AU2529" s="419"/>
      <c r="AV2529" s="419"/>
      <c r="AX2529" s="419"/>
      <c r="AY2529" s="419"/>
      <c r="AZ2529" s="419"/>
      <c r="BB2529" s="419"/>
      <c r="BC2529" s="419"/>
      <c r="BD2529" s="419"/>
      <c r="BF2529" s="419"/>
      <c r="BG2529" s="419"/>
      <c r="BH2529" s="419"/>
      <c r="BJ2529" s="419"/>
      <c r="BK2529" s="419"/>
      <c r="BL2529" s="419"/>
      <c r="BN2529" s="419"/>
      <c r="BO2529" s="419"/>
      <c r="BP2529" s="419"/>
      <c r="BR2529" s="419"/>
      <c r="BS2529" s="419"/>
      <c r="BT2529" s="419"/>
      <c r="BV2529" s="419"/>
      <c r="BW2529" s="419"/>
      <c r="BX2529" s="397"/>
      <c r="BZ2529" s="449"/>
      <c r="CB2529" s="419"/>
      <c r="CC2529" s="419"/>
      <c r="CD2529" s="419"/>
      <c r="CF2529" s="419"/>
      <c r="CG2529" s="419"/>
      <c r="CH2529" s="419"/>
    </row>
    <row r="2530" spans="3:86" ht="21" thickBot="1">
      <c r="C2530" s="425"/>
      <c r="P2530" s="431"/>
      <c r="R2530" s="419"/>
      <c r="S2530" s="446"/>
      <c r="T2530" s="419"/>
      <c r="V2530" s="196"/>
      <c r="W2530" s="419"/>
      <c r="X2530" s="419"/>
      <c r="Z2530" s="419"/>
      <c r="AA2530" s="419"/>
      <c r="AB2530" s="419"/>
      <c r="AD2530" s="419"/>
      <c r="AE2530" s="419"/>
      <c r="AF2530" s="419"/>
      <c r="AH2530" s="419"/>
      <c r="AI2530" s="419"/>
      <c r="AJ2530" s="419"/>
      <c r="AL2530" s="419"/>
      <c r="AM2530" s="419"/>
      <c r="AN2530" s="403"/>
      <c r="AO2530" s="419"/>
      <c r="AP2530" s="419"/>
      <c r="AQ2530" s="419"/>
      <c r="AR2530" s="419"/>
      <c r="AS2530" s="419"/>
      <c r="AT2530" s="419"/>
      <c r="AU2530" s="419"/>
      <c r="AV2530" s="419"/>
      <c r="AX2530" s="419"/>
      <c r="AY2530" s="419"/>
      <c r="AZ2530" s="419"/>
      <c r="BB2530" s="419"/>
      <c r="BC2530" s="419"/>
      <c r="BD2530" s="419"/>
      <c r="BF2530" s="419"/>
      <c r="BG2530" s="419"/>
      <c r="BH2530" s="419"/>
      <c r="BJ2530" s="419"/>
      <c r="BK2530" s="419"/>
      <c r="BL2530" s="419"/>
      <c r="BN2530" s="419"/>
      <c r="BO2530" s="419"/>
      <c r="BP2530" s="419"/>
      <c r="BR2530" s="419"/>
      <c r="BS2530" s="419"/>
      <c r="BT2530" s="419"/>
      <c r="BV2530" s="419"/>
      <c r="BW2530" s="419"/>
      <c r="BX2530" s="397"/>
      <c r="BZ2530" s="449"/>
      <c r="CB2530" s="419"/>
      <c r="CC2530" s="419"/>
      <c r="CD2530" s="419"/>
      <c r="CF2530" s="419"/>
      <c r="CG2530" s="419"/>
      <c r="CH2530" s="419"/>
    </row>
    <row r="2531" spans="3:86" ht="21" thickBot="1">
      <c r="C2531" s="425"/>
      <c r="P2531" s="431"/>
      <c r="R2531" s="419"/>
      <c r="S2531" s="446"/>
      <c r="T2531" s="419"/>
      <c r="V2531" s="196"/>
      <c r="W2531" s="419"/>
      <c r="X2531" s="419"/>
      <c r="Z2531" s="419"/>
      <c r="AA2531" s="419"/>
      <c r="AB2531" s="419"/>
      <c r="AD2531" s="419"/>
      <c r="AE2531" s="419"/>
      <c r="AF2531" s="419"/>
      <c r="AH2531" s="419"/>
      <c r="AI2531" s="419"/>
      <c r="AJ2531" s="419"/>
      <c r="AL2531" s="419"/>
      <c r="AM2531" s="419"/>
      <c r="AN2531" s="403"/>
      <c r="AO2531" s="419"/>
      <c r="AP2531" s="419"/>
      <c r="AQ2531" s="419"/>
      <c r="AR2531" s="419"/>
      <c r="AS2531" s="419"/>
      <c r="AT2531" s="419"/>
      <c r="AU2531" s="419"/>
      <c r="AV2531" s="419"/>
      <c r="AX2531" s="419"/>
      <c r="AY2531" s="419"/>
      <c r="AZ2531" s="419"/>
      <c r="BB2531" s="419"/>
      <c r="BC2531" s="419"/>
      <c r="BD2531" s="419"/>
      <c r="BF2531" s="419"/>
      <c r="BG2531" s="419"/>
      <c r="BH2531" s="419"/>
      <c r="BJ2531" s="419"/>
      <c r="BK2531" s="419"/>
      <c r="BL2531" s="419"/>
      <c r="BN2531" s="419"/>
      <c r="BO2531" s="419"/>
      <c r="BP2531" s="419"/>
      <c r="BR2531" s="419"/>
      <c r="BS2531" s="419"/>
      <c r="BT2531" s="419"/>
      <c r="BV2531" s="419"/>
      <c r="BW2531" s="419"/>
      <c r="BX2531" s="397"/>
      <c r="BZ2531" s="449"/>
      <c r="CB2531" s="419"/>
      <c r="CC2531" s="419"/>
      <c r="CD2531" s="419"/>
      <c r="CF2531" s="419"/>
      <c r="CG2531" s="419"/>
      <c r="CH2531" s="419"/>
    </row>
    <row r="2532" spans="3:86" ht="21" thickBot="1">
      <c r="C2532" s="425"/>
      <c r="P2532" s="431"/>
      <c r="R2532" s="419"/>
      <c r="S2532" s="446"/>
      <c r="T2532" s="419"/>
      <c r="V2532" s="196"/>
      <c r="W2532" s="419"/>
      <c r="X2532" s="419"/>
      <c r="Z2532" s="419"/>
      <c r="AA2532" s="419"/>
      <c r="AB2532" s="419"/>
      <c r="AD2532" s="419"/>
      <c r="AE2532" s="419"/>
      <c r="AF2532" s="419"/>
      <c r="AH2532" s="419"/>
      <c r="AI2532" s="419"/>
      <c r="AJ2532" s="419"/>
      <c r="AL2532" s="419"/>
      <c r="AM2532" s="419"/>
      <c r="AN2532" s="403"/>
      <c r="AO2532" s="419"/>
      <c r="AP2532" s="419"/>
      <c r="AQ2532" s="419"/>
      <c r="AR2532" s="419"/>
      <c r="AS2532" s="419"/>
      <c r="AT2532" s="419"/>
      <c r="AU2532" s="419"/>
      <c r="AV2532" s="419"/>
      <c r="AX2532" s="419"/>
      <c r="AY2532" s="419"/>
      <c r="AZ2532" s="419"/>
      <c r="BB2532" s="419"/>
      <c r="BC2532" s="419"/>
      <c r="BD2532" s="419"/>
      <c r="BF2532" s="419"/>
      <c r="BG2532" s="419"/>
      <c r="BH2532" s="419"/>
      <c r="BJ2532" s="419"/>
      <c r="BK2532" s="419"/>
      <c r="BL2532" s="419"/>
      <c r="BN2532" s="419"/>
      <c r="BO2532" s="419"/>
      <c r="BP2532" s="419"/>
      <c r="BR2532" s="419"/>
      <c r="BS2532" s="419"/>
      <c r="BT2532" s="419"/>
      <c r="BV2532" s="419"/>
      <c r="BW2532" s="419"/>
      <c r="BX2532" s="397"/>
      <c r="BZ2532" s="449"/>
      <c r="CB2532" s="419"/>
      <c r="CC2532" s="419"/>
      <c r="CD2532" s="419"/>
      <c r="CF2532" s="419"/>
      <c r="CG2532" s="419"/>
      <c r="CH2532" s="419"/>
    </row>
    <row r="2533" spans="3:86" ht="21" thickBot="1">
      <c r="C2533" s="425"/>
      <c r="P2533" s="431"/>
      <c r="R2533" s="419"/>
      <c r="S2533" s="446"/>
      <c r="T2533" s="419"/>
      <c r="V2533" s="196"/>
      <c r="W2533" s="419"/>
      <c r="X2533" s="419"/>
      <c r="Z2533" s="419"/>
      <c r="AA2533" s="419"/>
      <c r="AB2533" s="419"/>
      <c r="AD2533" s="419"/>
      <c r="AE2533" s="419"/>
      <c r="AF2533" s="419"/>
      <c r="AH2533" s="419"/>
      <c r="AI2533" s="419"/>
      <c r="AJ2533" s="419"/>
      <c r="AL2533" s="419"/>
      <c r="AM2533" s="419"/>
      <c r="AN2533" s="403"/>
      <c r="AO2533" s="419"/>
      <c r="AP2533" s="419"/>
      <c r="AQ2533" s="419"/>
      <c r="AR2533" s="419"/>
      <c r="AS2533" s="419"/>
      <c r="AT2533" s="419"/>
      <c r="AU2533" s="419"/>
      <c r="AV2533" s="419"/>
      <c r="AX2533" s="419"/>
      <c r="AY2533" s="419"/>
      <c r="AZ2533" s="419"/>
      <c r="BB2533" s="419"/>
      <c r="BC2533" s="419"/>
      <c r="BD2533" s="419"/>
      <c r="BF2533" s="419"/>
      <c r="BG2533" s="419"/>
      <c r="BH2533" s="419"/>
      <c r="BJ2533" s="419"/>
      <c r="BK2533" s="419"/>
      <c r="BL2533" s="419"/>
      <c r="BN2533" s="419"/>
      <c r="BO2533" s="419"/>
      <c r="BP2533" s="419"/>
      <c r="BR2533" s="419"/>
      <c r="BS2533" s="419"/>
      <c r="BT2533" s="419"/>
      <c r="BV2533" s="419"/>
      <c r="BW2533" s="419"/>
      <c r="BX2533" s="397"/>
      <c r="BZ2533" s="449"/>
      <c r="CB2533" s="419"/>
      <c r="CC2533" s="419"/>
      <c r="CD2533" s="419"/>
      <c r="CF2533" s="419"/>
      <c r="CG2533" s="419"/>
      <c r="CH2533" s="419"/>
    </row>
    <row r="2534" spans="3:86" ht="21" thickBot="1">
      <c r="C2534" s="425"/>
      <c r="P2534" s="431"/>
      <c r="R2534" s="419"/>
      <c r="S2534" s="446"/>
      <c r="T2534" s="419"/>
      <c r="V2534" s="196"/>
      <c r="W2534" s="419"/>
      <c r="X2534" s="419"/>
      <c r="Z2534" s="419"/>
      <c r="AA2534" s="419"/>
      <c r="AB2534" s="419"/>
      <c r="AD2534" s="419"/>
      <c r="AE2534" s="419"/>
      <c r="AF2534" s="419"/>
      <c r="AH2534" s="419"/>
      <c r="AI2534" s="419"/>
      <c r="AJ2534" s="419"/>
      <c r="AL2534" s="419"/>
      <c r="AM2534" s="419"/>
      <c r="AN2534" s="403"/>
      <c r="AO2534" s="419"/>
      <c r="AP2534" s="419"/>
      <c r="AQ2534" s="419"/>
      <c r="AR2534" s="419"/>
      <c r="AS2534" s="419"/>
      <c r="AT2534" s="419"/>
      <c r="AU2534" s="419"/>
      <c r="AV2534" s="419"/>
      <c r="AX2534" s="419"/>
      <c r="AY2534" s="419"/>
      <c r="AZ2534" s="419"/>
      <c r="BB2534" s="419"/>
      <c r="BC2534" s="419"/>
      <c r="BD2534" s="419"/>
      <c r="BF2534" s="419"/>
      <c r="BG2534" s="419"/>
      <c r="BH2534" s="419"/>
      <c r="BJ2534" s="419"/>
      <c r="BK2534" s="419"/>
      <c r="BL2534" s="419"/>
      <c r="BN2534" s="419"/>
      <c r="BO2534" s="419"/>
      <c r="BP2534" s="419"/>
      <c r="BR2534" s="419"/>
      <c r="BS2534" s="419"/>
      <c r="BT2534" s="419"/>
      <c r="BV2534" s="419"/>
      <c r="BW2534" s="419"/>
      <c r="BX2534" s="397"/>
      <c r="BZ2534" s="449"/>
      <c r="CB2534" s="419"/>
      <c r="CC2534" s="419"/>
      <c r="CD2534" s="419"/>
      <c r="CF2534" s="419"/>
      <c r="CG2534" s="419"/>
      <c r="CH2534" s="419"/>
    </row>
    <row r="2535" spans="3:86" ht="21" thickBot="1">
      <c r="C2535" s="425"/>
      <c r="P2535" s="431"/>
      <c r="R2535" s="419"/>
      <c r="S2535" s="446"/>
      <c r="T2535" s="419"/>
      <c r="V2535" s="196"/>
      <c r="W2535" s="419"/>
      <c r="X2535" s="419"/>
      <c r="Z2535" s="419"/>
      <c r="AA2535" s="419"/>
      <c r="AB2535" s="419"/>
      <c r="AD2535" s="419"/>
      <c r="AE2535" s="419"/>
      <c r="AF2535" s="419"/>
      <c r="AH2535" s="419"/>
      <c r="AI2535" s="419"/>
      <c r="AJ2535" s="419"/>
      <c r="AL2535" s="419"/>
      <c r="AM2535" s="419"/>
      <c r="AN2535" s="403"/>
      <c r="AO2535" s="419"/>
      <c r="AP2535" s="419"/>
      <c r="AQ2535" s="419"/>
      <c r="AR2535" s="419"/>
      <c r="AS2535" s="419"/>
      <c r="AT2535" s="419"/>
      <c r="AU2535" s="419"/>
      <c r="AV2535" s="419"/>
      <c r="AX2535" s="419"/>
      <c r="AY2535" s="419"/>
      <c r="AZ2535" s="419"/>
      <c r="BB2535" s="419"/>
      <c r="BC2535" s="419"/>
      <c r="BD2535" s="419"/>
      <c r="BF2535" s="419"/>
      <c r="BG2535" s="419"/>
      <c r="BH2535" s="419"/>
      <c r="BJ2535" s="419"/>
      <c r="BK2535" s="419"/>
      <c r="BL2535" s="419"/>
      <c r="BN2535" s="419"/>
      <c r="BO2535" s="419"/>
      <c r="BP2535" s="419"/>
      <c r="BR2535" s="419"/>
      <c r="BS2535" s="419"/>
      <c r="BT2535" s="419"/>
      <c r="BV2535" s="419"/>
      <c r="BW2535" s="419"/>
      <c r="BX2535" s="397"/>
      <c r="BZ2535" s="449"/>
      <c r="CB2535" s="419"/>
      <c r="CC2535" s="419"/>
      <c r="CD2535" s="419"/>
      <c r="CF2535" s="419"/>
      <c r="CG2535" s="419"/>
      <c r="CH2535" s="419"/>
    </row>
    <row r="2536" spans="3:86" ht="21" thickBot="1">
      <c r="C2536" s="425"/>
      <c r="P2536" s="431"/>
      <c r="R2536" s="419"/>
      <c r="S2536" s="446"/>
      <c r="T2536" s="419"/>
      <c r="V2536" s="196"/>
      <c r="W2536" s="419"/>
      <c r="X2536" s="419"/>
      <c r="Z2536" s="419"/>
      <c r="AA2536" s="419"/>
      <c r="AB2536" s="419"/>
      <c r="AD2536" s="419"/>
      <c r="AE2536" s="419"/>
      <c r="AF2536" s="419"/>
      <c r="AH2536" s="419"/>
      <c r="AI2536" s="419"/>
      <c r="AJ2536" s="419"/>
      <c r="AL2536" s="419"/>
      <c r="AM2536" s="419"/>
      <c r="AN2536" s="403"/>
      <c r="AO2536" s="419"/>
      <c r="AP2536" s="419"/>
      <c r="AQ2536" s="419"/>
      <c r="AR2536" s="419"/>
      <c r="AS2536" s="419"/>
      <c r="AT2536" s="419"/>
      <c r="AU2536" s="419"/>
      <c r="AV2536" s="419"/>
      <c r="AX2536" s="419"/>
      <c r="AY2536" s="419"/>
      <c r="AZ2536" s="419"/>
      <c r="BB2536" s="419"/>
      <c r="BC2536" s="419"/>
      <c r="BD2536" s="419"/>
      <c r="BF2536" s="419"/>
      <c r="BG2536" s="419"/>
      <c r="BH2536" s="419"/>
      <c r="BJ2536" s="419"/>
      <c r="BK2536" s="419"/>
      <c r="BL2536" s="419"/>
      <c r="BN2536" s="419"/>
      <c r="BO2536" s="419"/>
      <c r="BP2536" s="419"/>
      <c r="BR2536" s="419"/>
      <c r="BS2536" s="419"/>
      <c r="BT2536" s="419"/>
      <c r="BV2536" s="419"/>
      <c r="BW2536" s="419"/>
      <c r="BX2536" s="397"/>
      <c r="BZ2536" s="449"/>
      <c r="CB2536" s="419"/>
      <c r="CC2536" s="419"/>
      <c r="CD2536" s="419"/>
      <c r="CF2536" s="419"/>
      <c r="CG2536" s="419"/>
      <c r="CH2536" s="419"/>
    </row>
    <row r="2537" spans="3:86" ht="21" thickBot="1">
      <c r="C2537" s="425"/>
      <c r="P2537" s="431"/>
      <c r="R2537" s="419"/>
      <c r="S2537" s="446"/>
      <c r="T2537" s="419"/>
      <c r="V2537" s="196"/>
      <c r="W2537" s="419"/>
      <c r="X2537" s="419"/>
      <c r="Z2537" s="419"/>
      <c r="AA2537" s="419"/>
      <c r="AB2537" s="419"/>
      <c r="AD2537" s="419"/>
      <c r="AE2537" s="419"/>
      <c r="AF2537" s="419"/>
      <c r="AH2537" s="419"/>
      <c r="AI2537" s="419"/>
      <c r="AJ2537" s="419"/>
      <c r="AL2537" s="419"/>
      <c r="AM2537" s="419"/>
      <c r="AN2537" s="403"/>
      <c r="AO2537" s="419"/>
      <c r="AP2537" s="419"/>
      <c r="AQ2537" s="419"/>
      <c r="AR2537" s="419"/>
      <c r="AS2537" s="419"/>
      <c r="AT2537" s="419"/>
      <c r="AU2537" s="419"/>
      <c r="AV2537" s="419"/>
      <c r="AX2537" s="419"/>
      <c r="AY2537" s="419"/>
      <c r="AZ2537" s="419"/>
      <c r="BB2537" s="419"/>
      <c r="BC2537" s="419"/>
      <c r="BD2537" s="419"/>
      <c r="BF2537" s="419"/>
      <c r="BG2537" s="419"/>
      <c r="BH2537" s="419"/>
      <c r="BJ2537" s="419"/>
      <c r="BK2537" s="419"/>
      <c r="BL2537" s="419"/>
      <c r="BN2537" s="419"/>
      <c r="BO2537" s="419"/>
      <c r="BP2537" s="419"/>
      <c r="BR2537" s="419"/>
      <c r="BS2537" s="419"/>
      <c r="BT2537" s="419"/>
      <c r="BV2537" s="419"/>
      <c r="BW2537" s="419"/>
      <c r="BX2537" s="397"/>
      <c r="BZ2537" s="449"/>
      <c r="CB2537" s="419"/>
      <c r="CC2537" s="419"/>
      <c r="CD2537" s="419"/>
      <c r="CF2537" s="419"/>
      <c r="CG2537" s="419"/>
      <c r="CH2537" s="419"/>
    </row>
    <row r="2538" spans="3:86" ht="21" thickBot="1">
      <c r="C2538" s="425"/>
      <c r="P2538" s="431"/>
      <c r="R2538" s="419"/>
      <c r="S2538" s="446"/>
      <c r="T2538" s="419"/>
      <c r="V2538" s="196"/>
      <c r="W2538" s="419"/>
      <c r="X2538" s="419"/>
      <c r="Z2538" s="419"/>
      <c r="AA2538" s="419"/>
      <c r="AB2538" s="419"/>
      <c r="AD2538" s="419"/>
      <c r="AE2538" s="419"/>
      <c r="AF2538" s="419"/>
      <c r="AH2538" s="419"/>
      <c r="AI2538" s="419"/>
      <c r="AJ2538" s="419"/>
      <c r="AL2538" s="419"/>
      <c r="AM2538" s="419"/>
      <c r="AN2538" s="403"/>
      <c r="AO2538" s="419"/>
      <c r="AP2538" s="419"/>
      <c r="AQ2538" s="419"/>
      <c r="AR2538" s="419"/>
      <c r="AS2538" s="419"/>
      <c r="AT2538" s="419"/>
      <c r="AU2538" s="419"/>
      <c r="AV2538" s="419"/>
      <c r="AX2538" s="419"/>
      <c r="AY2538" s="419"/>
      <c r="AZ2538" s="419"/>
      <c r="BB2538" s="419"/>
      <c r="BC2538" s="419"/>
      <c r="BD2538" s="419"/>
      <c r="BF2538" s="419"/>
      <c r="BG2538" s="419"/>
      <c r="BH2538" s="419"/>
      <c r="BJ2538" s="419"/>
      <c r="BK2538" s="419"/>
      <c r="BL2538" s="419"/>
      <c r="BN2538" s="419"/>
      <c r="BO2538" s="419"/>
      <c r="BP2538" s="419"/>
      <c r="BR2538" s="419"/>
      <c r="BS2538" s="419"/>
      <c r="BT2538" s="419"/>
      <c r="BV2538" s="419"/>
      <c r="BW2538" s="419"/>
      <c r="BX2538" s="397"/>
      <c r="BZ2538" s="449"/>
      <c r="CB2538" s="419"/>
      <c r="CC2538" s="419"/>
      <c r="CD2538" s="419"/>
      <c r="CF2538" s="419"/>
      <c r="CG2538" s="419"/>
      <c r="CH2538" s="419"/>
    </row>
    <row r="2539" spans="3:86" ht="21" thickBot="1">
      <c r="C2539" s="425"/>
      <c r="P2539" s="431"/>
      <c r="R2539" s="419"/>
      <c r="S2539" s="446"/>
      <c r="T2539" s="419"/>
      <c r="V2539" s="196"/>
      <c r="W2539" s="419"/>
      <c r="X2539" s="419"/>
      <c r="Z2539" s="419"/>
      <c r="AA2539" s="419"/>
      <c r="AB2539" s="419"/>
      <c r="AD2539" s="419"/>
      <c r="AE2539" s="419"/>
      <c r="AF2539" s="419"/>
      <c r="AH2539" s="419"/>
      <c r="AI2539" s="419"/>
      <c r="AJ2539" s="419"/>
      <c r="AL2539" s="419"/>
      <c r="AM2539" s="419"/>
      <c r="AN2539" s="403"/>
      <c r="AO2539" s="419"/>
      <c r="AP2539" s="419"/>
      <c r="AQ2539" s="419"/>
      <c r="AR2539" s="419"/>
      <c r="AS2539" s="419"/>
      <c r="AT2539" s="419"/>
      <c r="AU2539" s="419"/>
      <c r="AV2539" s="419"/>
      <c r="AX2539" s="419"/>
      <c r="AY2539" s="419"/>
      <c r="AZ2539" s="419"/>
      <c r="BB2539" s="419"/>
      <c r="BC2539" s="419"/>
      <c r="BD2539" s="419"/>
      <c r="BF2539" s="419"/>
      <c r="BG2539" s="419"/>
      <c r="BH2539" s="419"/>
      <c r="BJ2539" s="419"/>
      <c r="BK2539" s="419"/>
      <c r="BL2539" s="419"/>
      <c r="BN2539" s="419"/>
      <c r="BO2539" s="419"/>
      <c r="BP2539" s="419"/>
      <c r="BR2539" s="419"/>
      <c r="BS2539" s="419"/>
      <c r="BT2539" s="419"/>
      <c r="BV2539" s="419"/>
      <c r="BW2539" s="419"/>
      <c r="BX2539" s="397"/>
      <c r="BZ2539" s="449"/>
      <c r="CB2539" s="419"/>
      <c r="CC2539" s="419"/>
      <c r="CD2539" s="419"/>
      <c r="CF2539" s="419"/>
      <c r="CG2539" s="419"/>
      <c r="CH2539" s="419"/>
    </row>
    <row r="2540" spans="3:86" ht="21" thickBot="1">
      <c r="C2540" s="425"/>
      <c r="P2540" s="431"/>
      <c r="R2540" s="419"/>
      <c r="S2540" s="446"/>
      <c r="T2540" s="419"/>
      <c r="V2540" s="196"/>
      <c r="W2540" s="419"/>
      <c r="X2540" s="419"/>
      <c r="Z2540" s="419"/>
      <c r="AA2540" s="419"/>
      <c r="AB2540" s="419"/>
      <c r="AD2540" s="419"/>
      <c r="AE2540" s="419"/>
      <c r="AF2540" s="419"/>
      <c r="AH2540" s="419"/>
      <c r="AI2540" s="419"/>
      <c r="AJ2540" s="419"/>
      <c r="AL2540" s="419"/>
      <c r="AM2540" s="419"/>
      <c r="AN2540" s="403"/>
      <c r="AO2540" s="419"/>
      <c r="AP2540" s="419"/>
      <c r="AQ2540" s="419"/>
      <c r="AR2540" s="419"/>
      <c r="AS2540" s="419"/>
      <c r="AT2540" s="419"/>
      <c r="AU2540" s="419"/>
      <c r="AV2540" s="419"/>
      <c r="AX2540" s="419"/>
      <c r="AY2540" s="419"/>
      <c r="AZ2540" s="419"/>
      <c r="BB2540" s="419"/>
      <c r="BC2540" s="419"/>
      <c r="BD2540" s="419"/>
      <c r="BF2540" s="419"/>
      <c r="BG2540" s="419"/>
      <c r="BH2540" s="419"/>
      <c r="BJ2540" s="419"/>
      <c r="BK2540" s="419"/>
      <c r="BL2540" s="419"/>
      <c r="BN2540" s="419"/>
      <c r="BO2540" s="419"/>
      <c r="BP2540" s="419"/>
      <c r="BR2540" s="419"/>
      <c r="BS2540" s="419"/>
      <c r="BT2540" s="419"/>
      <c r="BV2540" s="419"/>
      <c r="BW2540" s="419"/>
      <c r="BX2540" s="397"/>
      <c r="BZ2540" s="449"/>
      <c r="CB2540" s="419"/>
      <c r="CC2540" s="419"/>
      <c r="CD2540" s="419"/>
      <c r="CF2540" s="419"/>
      <c r="CG2540" s="419"/>
      <c r="CH2540" s="419"/>
    </row>
    <row r="2541" spans="3:86" ht="21" thickBot="1">
      <c r="C2541" s="425"/>
      <c r="P2541" s="431"/>
      <c r="R2541" s="419"/>
      <c r="S2541" s="446"/>
      <c r="T2541" s="419"/>
      <c r="V2541" s="196"/>
      <c r="W2541" s="419"/>
      <c r="X2541" s="419"/>
      <c r="Z2541" s="419"/>
      <c r="AA2541" s="419"/>
      <c r="AB2541" s="419"/>
      <c r="AD2541" s="419"/>
      <c r="AE2541" s="419"/>
      <c r="AF2541" s="419"/>
      <c r="AH2541" s="419"/>
      <c r="AI2541" s="419"/>
      <c r="AJ2541" s="419"/>
      <c r="AL2541" s="419"/>
      <c r="AM2541" s="419"/>
      <c r="AN2541" s="403"/>
      <c r="AO2541" s="419"/>
      <c r="AP2541" s="419"/>
      <c r="AQ2541" s="419"/>
      <c r="AR2541" s="419"/>
      <c r="AS2541" s="419"/>
      <c r="AT2541" s="419"/>
      <c r="AU2541" s="419"/>
      <c r="AV2541" s="419"/>
      <c r="AX2541" s="419"/>
      <c r="AY2541" s="419"/>
      <c r="AZ2541" s="419"/>
      <c r="BB2541" s="419"/>
      <c r="BC2541" s="419"/>
      <c r="BD2541" s="419"/>
      <c r="BF2541" s="419"/>
      <c r="BG2541" s="419"/>
      <c r="BH2541" s="419"/>
      <c r="BJ2541" s="419"/>
      <c r="BK2541" s="419"/>
      <c r="BL2541" s="419"/>
      <c r="BN2541" s="419"/>
      <c r="BO2541" s="419"/>
      <c r="BP2541" s="419"/>
      <c r="BR2541" s="419"/>
      <c r="BS2541" s="419"/>
      <c r="BT2541" s="419"/>
      <c r="BV2541" s="419"/>
      <c r="BW2541" s="419"/>
      <c r="BX2541" s="397"/>
      <c r="BZ2541" s="449"/>
      <c r="CB2541" s="419"/>
      <c r="CC2541" s="419"/>
      <c r="CD2541" s="419"/>
      <c r="CF2541" s="419"/>
      <c r="CG2541" s="419"/>
      <c r="CH2541" s="419"/>
    </row>
    <row r="2542" spans="3:86" ht="21" thickBot="1">
      <c r="C2542" s="425"/>
      <c r="P2542" s="431"/>
      <c r="R2542" s="419"/>
      <c r="S2542" s="446"/>
      <c r="T2542" s="419"/>
      <c r="V2542" s="196"/>
      <c r="W2542" s="419"/>
      <c r="X2542" s="419"/>
      <c r="Z2542" s="419"/>
      <c r="AA2542" s="419"/>
      <c r="AB2542" s="419"/>
      <c r="AD2542" s="419"/>
      <c r="AE2542" s="419"/>
      <c r="AF2542" s="419"/>
      <c r="AH2542" s="419"/>
      <c r="AI2542" s="419"/>
      <c r="AJ2542" s="419"/>
      <c r="AL2542" s="419"/>
      <c r="AM2542" s="419"/>
      <c r="AN2542" s="403"/>
      <c r="AO2542" s="419"/>
      <c r="AP2542" s="419"/>
      <c r="AQ2542" s="419"/>
      <c r="AR2542" s="419"/>
      <c r="AS2542" s="419"/>
      <c r="AT2542" s="419"/>
      <c r="AU2542" s="419"/>
      <c r="AV2542" s="419"/>
      <c r="AX2542" s="419"/>
      <c r="AY2542" s="419"/>
      <c r="AZ2542" s="419"/>
      <c r="BB2542" s="419"/>
      <c r="BC2542" s="419"/>
      <c r="BD2542" s="419"/>
      <c r="BF2542" s="419"/>
      <c r="BG2542" s="419"/>
      <c r="BH2542" s="419"/>
      <c r="BJ2542" s="419"/>
      <c r="BK2542" s="419"/>
      <c r="BL2542" s="419"/>
      <c r="BN2542" s="419"/>
      <c r="BO2542" s="419"/>
      <c r="BP2542" s="419"/>
      <c r="BR2542" s="419"/>
      <c r="BS2542" s="419"/>
      <c r="BT2542" s="419"/>
      <c r="BV2542" s="419"/>
      <c r="BW2542" s="419"/>
      <c r="BX2542" s="397"/>
      <c r="BZ2542" s="449"/>
      <c r="CB2542" s="419"/>
      <c r="CC2542" s="419"/>
      <c r="CD2542" s="419"/>
      <c r="CF2542" s="419"/>
      <c r="CG2542" s="419"/>
      <c r="CH2542" s="419"/>
    </row>
    <row r="2543" spans="3:86" ht="21" thickBot="1">
      <c r="C2543" s="425"/>
      <c r="P2543" s="431"/>
      <c r="R2543" s="419"/>
      <c r="S2543" s="446"/>
      <c r="T2543" s="419"/>
      <c r="V2543" s="196"/>
      <c r="W2543" s="419"/>
      <c r="X2543" s="419"/>
      <c r="Z2543" s="419"/>
      <c r="AA2543" s="419"/>
      <c r="AB2543" s="419"/>
      <c r="AD2543" s="419"/>
      <c r="AE2543" s="419"/>
      <c r="AF2543" s="419"/>
      <c r="AH2543" s="419"/>
      <c r="AI2543" s="419"/>
      <c r="AJ2543" s="419"/>
      <c r="AL2543" s="419"/>
      <c r="AM2543" s="419"/>
      <c r="AN2543" s="403"/>
      <c r="AO2543" s="419"/>
      <c r="AP2543" s="419"/>
      <c r="AQ2543" s="419"/>
      <c r="AR2543" s="419"/>
      <c r="AS2543" s="419"/>
      <c r="AT2543" s="419"/>
      <c r="AU2543" s="419"/>
      <c r="AV2543" s="419"/>
      <c r="AX2543" s="419"/>
      <c r="AY2543" s="419"/>
      <c r="AZ2543" s="419"/>
      <c r="BB2543" s="419"/>
      <c r="BC2543" s="419"/>
      <c r="BD2543" s="419"/>
      <c r="BF2543" s="419"/>
      <c r="BG2543" s="419"/>
      <c r="BH2543" s="419"/>
      <c r="BJ2543" s="419"/>
      <c r="BK2543" s="419"/>
      <c r="BL2543" s="419"/>
      <c r="BN2543" s="419"/>
      <c r="BO2543" s="419"/>
      <c r="BP2543" s="419"/>
      <c r="BR2543" s="419"/>
      <c r="BS2543" s="419"/>
      <c r="BT2543" s="419"/>
      <c r="BV2543" s="419"/>
      <c r="BW2543" s="419"/>
      <c r="BX2543" s="397"/>
      <c r="BZ2543" s="449"/>
      <c r="CB2543" s="419"/>
      <c r="CC2543" s="419"/>
      <c r="CD2543" s="419"/>
      <c r="CF2543" s="419"/>
      <c r="CG2543" s="419"/>
      <c r="CH2543" s="419"/>
    </row>
    <row r="2544" spans="3:86" ht="21" thickBot="1">
      <c r="C2544" s="425"/>
      <c r="P2544" s="431"/>
      <c r="R2544" s="419"/>
      <c r="S2544" s="446"/>
      <c r="T2544" s="419"/>
      <c r="V2544" s="196"/>
      <c r="W2544" s="419"/>
      <c r="X2544" s="419"/>
      <c r="Z2544" s="419"/>
      <c r="AA2544" s="419"/>
      <c r="AB2544" s="419"/>
      <c r="AD2544" s="419"/>
      <c r="AE2544" s="419"/>
      <c r="AF2544" s="419"/>
      <c r="AH2544" s="419"/>
      <c r="AI2544" s="419"/>
      <c r="AJ2544" s="419"/>
      <c r="AL2544" s="419"/>
      <c r="AM2544" s="419"/>
      <c r="AN2544" s="403"/>
      <c r="AO2544" s="419"/>
      <c r="AP2544" s="419"/>
      <c r="AQ2544" s="419"/>
      <c r="AR2544" s="419"/>
      <c r="AS2544" s="419"/>
      <c r="AT2544" s="419"/>
      <c r="AU2544" s="419"/>
      <c r="AV2544" s="419"/>
      <c r="AX2544" s="419"/>
      <c r="AY2544" s="419"/>
      <c r="AZ2544" s="419"/>
      <c r="BB2544" s="419"/>
      <c r="BC2544" s="419"/>
      <c r="BD2544" s="419"/>
      <c r="BF2544" s="419"/>
      <c r="BG2544" s="419"/>
      <c r="BH2544" s="419"/>
      <c r="BJ2544" s="419"/>
      <c r="BK2544" s="419"/>
      <c r="BL2544" s="419"/>
      <c r="BN2544" s="419"/>
      <c r="BO2544" s="419"/>
      <c r="BP2544" s="419"/>
      <c r="BR2544" s="419"/>
      <c r="BS2544" s="419"/>
      <c r="BT2544" s="419"/>
      <c r="BV2544" s="419"/>
      <c r="BW2544" s="419"/>
      <c r="BX2544" s="397"/>
      <c r="BZ2544" s="449"/>
      <c r="CB2544" s="419"/>
      <c r="CC2544" s="419"/>
      <c r="CD2544" s="419"/>
      <c r="CF2544" s="419"/>
      <c r="CG2544" s="419"/>
      <c r="CH2544" s="419"/>
    </row>
    <row r="2545" spans="3:86" ht="21" thickBot="1">
      <c r="C2545" s="425"/>
      <c r="P2545" s="431"/>
      <c r="R2545" s="419"/>
      <c r="S2545" s="446"/>
      <c r="T2545" s="419"/>
      <c r="V2545" s="196"/>
      <c r="W2545" s="419"/>
      <c r="X2545" s="419"/>
      <c r="Z2545" s="419"/>
      <c r="AA2545" s="419"/>
      <c r="AB2545" s="419"/>
      <c r="AD2545" s="419"/>
      <c r="AE2545" s="419"/>
      <c r="AF2545" s="419"/>
      <c r="AH2545" s="419"/>
      <c r="AI2545" s="419"/>
      <c r="AJ2545" s="419"/>
      <c r="AL2545" s="419"/>
      <c r="AM2545" s="419"/>
      <c r="AN2545" s="403"/>
      <c r="AO2545" s="419"/>
      <c r="AP2545" s="419"/>
      <c r="AQ2545" s="419"/>
      <c r="AR2545" s="419"/>
      <c r="AS2545" s="419"/>
      <c r="AT2545" s="419"/>
      <c r="AU2545" s="419"/>
      <c r="AV2545" s="419"/>
      <c r="AX2545" s="419"/>
      <c r="AY2545" s="419"/>
      <c r="AZ2545" s="419"/>
      <c r="BB2545" s="419"/>
      <c r="BC2545" s="419"/>
      <c r="BD2545" s="419"/>
      <c r="BF2545" s="419"/>
      <c r="BG2545" s="419"/>
      <c r="BH2545" s="419"/>
      <c r="BJ2545" s="419"/>
      <c r="BK2545" s="419"/>
      <c r="BL2545" s="419"/>
      <c r="BN2545" s="419"/>
      <c r="BO2545" s="419"/>
      <c r="BP2545" s="419"/>
      <c r="BR2545" s="419"/>
      <c r="BS2545" s="419"/>
      <c r="BT2545" s="419"/>
      <c r="BV2545" s="419"/>
      <c r="BW2545" s="419"/>
      <c r="BX2545" s="397"/>
      <c r="BZ2545" s="449"/>
      <c r="CB2545" s="419"/>
      <c r="CC2545" s="419"/>
      <c r="CD2545" s="419"/>
      <c r="CF2545" s="419"/>
      <c r="CG2545" s="419"/>
      <c r="CH2545" s="419"/>
    </row>
    <row r="2546" spans="3:86" ht="21" thickBot="1">
      <c r="C2546" s="425"/>
      <c r="P2546" s="431"/>
      <c r="R2546" s="419"/>
      <c r="S2546" s="446"/>
      <c r="T2546" s="419"/>
      <c r="V2546" s="196"/>
      <c r="W2546" s="419"/>
      <c r="X2546" s="419"/>
      <c r="Z2546" s="419"/>
      <c r="AA2546" s="419"/>
      <c r="AB2546" s="419"/>
      <c r="AD2546" s="419"/>
      <c r="AE2546" s="419"/>
      <c r="AF2546" s="419"/>
      <c r="AH2546" s="419"/>
      <c r="AI2546" s="419"/>
      <c r="AJ2546" s="419"/>
      <c r="AL2546" s="419"/>
      <c r="AM2546" s="419"/>
      <c r="AN2546" s="403"/>
      <c r="AO2546" s="419"/>
      <c r="AP2546" s="419"/>
      <c r="AQ2546" s="419"/>
      <c r="AR2546" s="419"/>
      <c r="AS2546" s="419"/>
      <c r="AT2546" s="419"/>
      <c r="AU2546" s="419"/>
      <c r="AV2546" s="419"/>
      <c r="AX2546" s="419"/>
      <c r="AY2546" s="419"/>
      <c r="AZ2546" s="419"/>
      <c r="BB2546" s="419"/>
      <c r="BC2546" s="419"/>
      <c r="BD2546" s="419"/>
      <c r="BF2546" s="419"/>
      <c r="BG2546" s="419"/>
      <c r="BH2546" s="419"/>
      <c r="BJ2546" s="419"/>
      <c r="BK2546" s="419"/>
      <c r="BL2546" s="419"/>
      <c r="BN2546" s="419"/>
      <c r="BO2546" s="419"/>
      <c r="BP2546" s="419"/>
      <c r="BR2546" s="419"/>
      <c r="BS2546" s="419"/>
      <c r="BT2546" s="419"/>
      <c r="BV2546" s="419"/>
      <c r="BW2546" s="419"/>
      <c r="BX2546" s="397"/>
      <c r="BZ2546" s="449"/>
      <c r="CB2546" s="419"/>
      <c r="CC2546" s="419"/>
      <c r="CD2546" s="419"/>
      <c r="CF2546" s="419"/>
      <c r="CG2546" s="419"/>
      <c r="CH2546" s="419"/>
    </row>
    <row r="2547" spans="3:86" ht="21" thickBot="1">
      <c r="C2547" s="425"/>
      <c r="P2547" s="431"/>
      <c r="R2547" s="419"/>
      <c r="S2547" s="446"/>
      <c r="T2547" s="419"/>
      <c r="V2547" s="196"/>
      <c r="W2547" s="419"/>
      <c r="X2547" s="419"/>
      <c r="Z2547" s="419"/>
      <c r="AA2547" s="419"/>
      <c r="AB2547" s="419"/>
      <c r="AD2547" s="419"/>
      <c r="AE2547" s="419"/>
      <c r="AF2547" s="419"/>
      <c r="AH2547" s="419"/>
      <c r="AI2547" s="419"/>
      <c r="AJ2547" s="419"/>
      <c r="AL2547" s="419"/>
      <c r="AM2547" s="419"/>
      <c r="AN2547" s="403"/>
      <c r="AO2547" s="419"/>
      <c r="AP2547" s="419"/>
      <c r="AQ2547" s="419"/>
      <c r="AR2547" s="419"/>
      <c r="AS2547" s="419"/>
      <c r="AT2547" s="419"/>
      <c r="AU2547" s="419"/>
      <c r="AV2547" s="419"/>
      <c r="AX2547" s="419"/>
      <c r="AY2547" s="419"/>
      <c r="AZ2547" s="419"/>
      <c r="BB2547" s="419"/>
      <c r="BC2547" s="419"/>
      <c r="BD2547" s="419"/>
      <c r="BF2547" s="419"/>
      <c r="BG2547" s="419"/>
      <c r="BH2547" s="419"/>
      <c r="BJ2547" s="419"/>
      <c r="BK2547" s="419"/>
      <c r="BL2547" s="419"/>
      <c r="BN2547" s="419"/>
      <c r="BO2547" s="419"/>
      <c r="BP2547" s="419"/>
      <c r="BR2547" s="419"/>
      <c r="BS2547" s="419"/>
      <c r="BT2547" s="419"/>
      <c r="BV2547" s="419"/>
      <c r="BW2547" s="419"/>
      <c r="BX2547" s="397"/>
      <c r="BZ2547" s="449"/>
      <c r="CB2547" s="419"/>
      <c r="CC2547" s="419"/>
      <c r="CD2547" s="419"/>
      <c r="CF2547" s="419"/>
      <c r="CG2547" s="419"/>
      <c r="CH2547" s="419"/>
    </row>
    <row r="2548" spans="3:86" ht="21" thickBot="1">
      <c r="C2548" s="425"/>
      <c r="P2548" s="431"/>
      <c r="R2548" s="419"/>
      <c r="S2548" s="446"/>
      <c r="T2548" s="419"/>
      <c r="V2548" s="196"/>
      <c r="W2548" s="419"/>
      <c r="X2548" s="419"/>
      <c r="Z2548" s="419"/>
      <c r="AA2548" s="419"/>
      <c r="AB2548" s="419"/>
      <c r="AD2548" s="419"/>
      <c r="AE2548" s="419"/>
      <c r="AF2548" s="419"/>
      <c r="AH2548" s="419"/>
      <c r="AI2548" s="419"/>
      <c r="AJ2548" s="419"/>
      <c r="AL2548" s="419"/>
      <c r="AM2548" s="419"/>
      <c r="AN2548" s="403"/>
      <c r="AO2548" s="419"/>
      <c r="AP2548" s="419"/>
      <c r="AQ2548" s="419"/>
      <c r="AR2548" s="419"/>
      <c r="AS2548" s="419"/>
      <c r="AT2548" s="419"/>
      <c r="AU2548" s="419"/>
      <c r="AV2548" s="419"/>
      <c r="AX2548" s="419"/>
      <c r="AY2548" s="419"/>
      <c r="AZ2548" s="419"/>
      <c r="BB2548" s="419"/>
      <c r="BC2548" s="419"/>
      <c r="BD2548" s="419"/>
      <c r="BF2548" s="419"/>
      <c r="BG2548" s="419"/>
      <c r="BH2548" s="419"/>
      <c r="BJ2548" s="419"/>
      <c r="BK2548" s="419"/>
      <c r="BL2548" s="419"/>
      <c r="BN2548" s="419"/>
      <c r="BO2548" s="419"/>
      <c r="BP2548" s="419"/>
      <c r="BR2548" s="419"/>
      <c r="BS2548" s="419"/>
      <c r="BT2548" s="419"/>
      <c r="BV2548" s="419"/>
      <c r="BW2548" s="419"/>
      <c r="BX2548" s="397"/>
      <c r="BZ2548" s="449"/>
      <c r="CB2548" s="419"/>
      <c r="CC2548" s="419"/>
      <c r="CD2548" s="419"/>
      <c r="CF2548" s="419"/>
      <c r="CG2548" s="419"/>
      <c r="CH2548" s="419"/>
    </row>
    <row r="2549" spans="3:86" ht="21" thickBot="1">
      <c r="C2549" s="425"/>
      <c r="P2549" s="431"/>
      <c r="R2549" s="419"/>
      <c r="S2549" s="446"/>
      <c r="T2549" s="419"/>
      <c r="V2549" s="196"/>
      <c r="W2549" s="419"/>
      <c r="X2549" s="419"/>
      <c r="Z2549" s="419"/>
      <c r="AA2549" s="419"/>
      <c r="AB2549" s="419"/>
      <c r="AD2549" s="419"/>
      <c r="AE2549" s="419"/>
      <c r="AF2549" s="419"/>
      <c r="AH2549" s="419"/>
      <c r="AI2549" s="419"/>
      <c r="AJ2549" s="419"/>
      <c r="AL2549" s="419"/>
      <c r="AM2549" s="419"/>
      <c r="AN2549" s="403"/>
      <c r="AO2549" s="419"/>
      <c r="AP2549" s="419"/>
      <c r="AQ2549" s="419"/>
      <c r="AR2549" s="419"/>
      <c r="AS2549" s="419"/>
      <c r="AT2549" s="419"/>
      <c r="AU2549" s="419"/>
      <c r="AV2549" s="419"/>
      <c r="AX2549" s="419"/>
      <c r="AY2549" s="419"/>
      <c r="AZ2549" s="419"/>
      <c r="BB2549" s="419"/>
      <c r="BC2549" s="419"/>
      <c r="BD2549" s="419"/>
      <c r="BF2549" s="419"/>
      <c r="BG2549" s="419"/>
      <c r="BH2549" s="419"/>
      <c r="BJ2549" s="419"/>
      <c r="BK2549" s="419"/>
      <c r="BL2549" s="419"/>
      <c r="BN2549" s="419"/>
      <c r="BO2549" s="419"/>
      <c r="BP2549" s="419"/>
      <c r="BR2549" s="419"/>
      <c r="BS2549" s="419"/>
      <c r="BT2549" s="419"/>
      <c r="BV2549" s="419"/>
      <c r="BW2549" s="419"/>
      <c r="BX2549" s="397"/>
      <c r="BZ2549" s="449"/>
      <c r="CB2549" s="419"/>
      <c r="CC2549" s="419"/>
      <c r="CD2549" s="419"/>
      <c r="CF2549" s="419"/>
      <c r="CG2549" s="419"/>
      <c r="CH2549" s="419"/>
    </row>
    <row r="2550" spans="3:86" ht="21" thickBot="1">
      <c r="C2550" s="425"/>
      <c r="P2550" s="431"/>
      <c r="R2550" s="419"/>
      <c r="S2550" s="446"/>
      <c r="T2550" s="419"/>
      <c r="V2550" s="196"/>
      <c r="W2550" s="419"/>
      <c r="X2550" s="419"/>
      <c r="Z2550" s="419"/>
      <c r="AA2550" s="419"/>
      <c r="AB2550" s="419"/>
      <c r="AD2550" s="419"/>
      <c r="AE2550" s="419"/>
      <c r="AF2550" s="419"/>
      <c r="AH2550" s="419"/>
      <c r="AI2550" s="419"/>
      <c r="AJ2550" s="419"/>
      <c r="AL2550" s="419"/>
      <c r="AM2550" s="419"/>
      <c r="AN2550" s="403"/>
      <c r="AO2550" s="419"/>
      <c r="AP2550" s="419"/>
      <c r="AQ2550" s="419"/>
      <c r="AR2550" s="419"/>
      <c r="AS2550" s="419"/>
      <c r="AT2550" s="419"/>
      <c r="AU2550" s="419"/>
      <c r="AV2550" s="419"/>
      <c r="AX2550" s="419"/>
      <c r="AY2550" s="419"/>
      <c r="AZ2550" s="419"/>
      <c r="BB2550" s="419"/>
      <c r="BC2550" s="419"/>
      <c r="BD2550" s="419"/>
      <c r="BF2550" s="419"/>
      <c r="BG2550" s="419"/>
      <c r="BH2550" s="419"/>
      <c r="BJ2550" s="419"/>
      <c r="BK2550" s="419"/>
      <c r="BL2550" s="419"/>
      <c r="BN2550" s="419"/>
      <c r="BO2550" s="419"/>
      <c r="BP2550" s="419"/>
      <c r="BR2550" s="419"/>
      <c r="BS2550" s="419"/>
      <c r="BT2550" s="419"/>
      <c r="BV2550" s="419"/>
      <c r="BW2550" s="419"/>
      <c r="BX2550" s="397"/>
      <c r="BZ2550" s="449"/>
      <c r="CB2550" s="419"/>
      <c r="CC2550" s="419"/>
      <c r="CD2550" s="419"/>
      <c r="CF2550" s="419"/>
      <c r="CG2550" s="419"/>
      <c r="CH2550" s="419"/>
    </row>
    <row r="2551" spans="3:86" ht="21" thickBot="1">
      <c r="C2551" s="425"/>
      <c r="P2551" s="431"/>
      <c r="R2551" s="419"/>
      <c r="S2551" s="446"/>
      <c r="T2551" s="419"/>
      <c r="V2551" s="196"/>
      <c r="W2551" s="419"/>
      <c r="X2551" s="419"/>
      <c r="Z2551" s="419"/>
      <c r="AA2551" s="419"/>
      <c r="AB2551" s="419"/>
      <c r="AD2551" s="419"/>
      <c r="AE2551" s="419"/>
      <c r="AF2551" s="419"/>
      <c r="AH2551" s="419"/>
      <c r="AI2551" s="419"/>
      <c r="AJ2551" s="419"/>
      <c r="AL2551" s="419"/>
      <c r="AM2551" s="419"/>
      <c r="AN2551" s="403"/>
      <c r="AO2551" s="419"/>
      <c r="AP2551" s="419"/>
      <c r="AQ2551" s="419"/>
      <c r="AR2551" s="419"/>
      <c r="AS2551" s="419"/>
      <c r="AT2551" s="419"/>
      <c r="AU2551" s="419"/>
      <c r="AV2551" s="419"/>
      <c r="AX2551" s="419"/>
      <c r="AY2551" s="419"/>
      <c r="AZ2551" s="419"/>
      <c r="BB2551" s="419"/>
      <c r="BC2551" s="419"/>
      <c r="BD2551" s="419"/>
      <c r="BF2551" s="419"/>
      <c r="BG2551" s="419"/>
      <c r="BH2551" s="419"/>
      <c r="BJ2551" s="419"/>
      <c r="BK2551" s="419"/>
      <c r="BL2551" s="419"/>
      <c r="BN2551" s="419"/>
      <c r="BO2551" s="419"/>
      <c r="BP2551" s="419"/>
      <c r="BR2551" s="419"/>
      <c r="BS2551" s="419"/>
      <c r="BT2551" s="419"/>
      <c r="BV2551" s="419"/>
      <c r="BW2551" s="419"/>
      <c r="BX2551" s="397"/>
      <c r="BZ2551" s="449"/>
      <c r="CB2551" s="419"/>
      <c r="CC2551" s="419"/>
      <c r="CD2551" s="419"/>
      <c r="CF2551" s="419"/>
      <c r="CG2551" s="419"/>
      <c r="CH2551" s="419"/>
    </row>
    <row r="2552" spans="3:86" ht="21" thickBot="1">
      <c r="C2552" s="425"/>
      <c r="P2552" s="431"/>
      <c r="R2552" s="419"/>
      <c r="S2552" s="446"/>
      <c r="T2552" s="419"/>
      <c r="V2552" s="196"/>
      <c r="W2552" s="419"/>
      <c r="X2552" s="419"/>
      <c r="Z2552" s="419"/>
      <c r="AA2552" s="419"/>
      <c r="AB2552" s="419"/>
      <c r="AD2552" s="419"/>
      <c r="AE2552" s="419"/>
      <c r="AF2552" s="419"/>
      <c r="AH2552" s="419"/>
      <c r="AI2552" s="419"/>
      <c r="AJ2552" s="419"/>
      <c r="AL2552" s="419"/>
      <c r="AM2552" s="419"/>
      <c r="AN2552" s="403"/>
      <c r="AO2552" s="419"/>
      <c r="AP2552" s="419"/>
      <c r="AQ2552" s="419"/>
      <c r="AR2552" s="419"/>
      <c r="AS2552" s="419"/>
      <c r="AT2552" s="419"/>
      <c r="AU2552" s="419"/>
      <c r="AV2552" s="419"/>
      <c r="AX2552" s="419"/>
      <c r="AY2552" s="419"/>
      <c r="AZ2552" s="419"/>
      <c r="BB2552" s="419"/>
      <c r="BC2552" s="419"/>
      <c r="BD2552" s="419"/>
      <c r="BF2552" s="419"/>
      <c r="BG2552" s="419"/>
      <c r="BH2552" s="419"/>
      <c r="BJ2552" s="419"/>
      <c r="BK2552" s="419"/>
      <c r="BL2552" s="419"/>
      <c r="BN2552" s="419"/>
      <c r="BO2552" s="419"/>
      <c r="BP2552" s="419"/>
      <c r="BR2552" s="419"/>
      <c r="BS2552" s="419"/>
      <c r="BT2552" s="419"/>
      <c r="BV2552" s="419"/>
      <c r="BW2552" s="419"/>
      <c r="BX2552" s="397"/>
      <c r="BZ2552" s="449"/>
      <c r="CB2552" s="419"/>
      <c r="CC2552" s="419"/>
      <c r="CD2552" s="419"/>
      <c r="CF2552" s="419"/>
      <c r="CG2552" s="419"/>
      <c r="CH2552" s="419"/>
    </row>
    <row r="2553" spans="3:86" ht="21" thickBot="1">
      <c r="C2553" s="425"/>
      <c r="P2553" s="431"/>
      <c r="R2553" s="419"/>
      <c r="S2553" s="446"/>
      <c r="T2553" s="419"/>
      <c r="V2553" s="196"/>
      <c r="W2553" s="419"/>
      <c r="X2553" s="419"/>
      <c r="Z2553" s="419"/>
      <c r="AA2553" s="419"/>
      <c r="AB2553" s="419"/>
      <c r="AD2553" s="419"/>
      <c r="AE2553" s="419"/>
      <c r="AF2553" s="419"/>
      <c r="AH2553" s="419"/>
      <c r="AI2553" s="419"/>
      <c r="AJ2553" s="419"/>
      <c r="AL2553" s="419"/>
      <c r="AM2553" s="419"/>
      <c r="AN2553" s="403"/>
      <c r="AO2553" s="419"/>
      <c r="AP2553" s="419"/>
      <c r="AQ2553" s="419"/>
      <c r="AR2553" s="419"/>
      <c r="AS2553" s="419"/>
      <c r="AT2553" s="419"/>
      <c r="AU2553" s="419"/>
      <c r="AV2553" s="419"/>
      <c r="AX2553" s="419"/>
      <c r="AY2553" s="419"/>
      <c r="AZ2553" s="419"/>
      <c r="BB2553" s="419"/>
      <c r="BC2553" s="419"/>
      <c r="BD2553" s="419"/>
      <c r="BF2553" s="419"/>
      <c r="BG2553" s="419"/>
      <c r="BH2553" s="419"/>
      <c r="BJ2553" s="419"/>
      <c r="BK2553" s="419"/>
      <c r="BL2553" s="419"/>
      <c r="BN2553" s="419"/>
      <c r="BO2553" s="419"/>
      <c r="BP2553" s="419"/>
      <c r="BR2553" s="419"/>
      <c r="BS2553" s="419"/>
      <c r="BT2553" s="419"/>
      <c r="BV2553" s="419"/>
      <c r="BW2553" s="419"/>
      <c r="BX2553" s="397"/>
      <c r="BZ2553" s="449"/>
      <c r="CB2553" s="419"/>
      <c r="CC2553" s="419"/>
      <c r="CD2553" s="419"/>
      <c r="CF2553" s="419"/>
      <c r="CG2553" s="419"/>
      <c r="CH2553" s="419"/>
    </row>
    <row r="2554" spans="3:86" ht="21" thickBot="1">
      <c r="C2554" s="425"/>
      <c r="P2554" s="431"/>
      <c r="R2554" s="419"/>
      <c r="S2554" s="446"/>
      <c r="T2554" s="419"/>
      <c r="V2554" s="196"/>
      <c r="W2554" s="419"/>
      <c r="X2554" s="419"/>
      <c r="Z2554" s="419"/>
      <c r="AA2554" s="419"/>
      <c r="AB2554" s="419"/>
      <c r="AD2554" s="419"/>
      <c r="AE2554" s="419"/>
      <c r="AF2554" s="419"/>
      <c r="AH2554" s="419"/>
      <c r="AI2554" s="419"/>
      <c r="AJ2554" s="419"/>
      <c r="AL2554" s="419"/>
      <c r="AM2554" s="419"/>
      <c r="AN2554" s="403"/>
      <c r="AO2554" s="419"/>
      <c r="AP2554" s="419"/>
      <c r="AQ2554" s="419"/>
      <c r="AR2554" s="419"/>
      <c r="AS2554" s="419"/>
      <c r="AT2554" s="419"/>
      <c r="AU2554" s="419"/>
      <c r="AV2554" s="419"/>
      <c r="AX2554" s="419"/>
      <c r="AY2554" s="419"/>
      <c r="AZ2554" s="419"/>
      <c r="BB2554" s="419"/>
      <c r="BC2554" s="419"/>
      <c r="BD2554" s="419"/>
      <c r="BF2554" s="419"/>
      <c r="BG2554" s="419"/>
      <c r="BH2554" s="419"/>
      <c r="BJ2554" s="419"/>
      <c r="BK2554" s="419"/>
      <c r="BL2554" s="419"/>
      <c r="BN2554" s="419"/>
      <c r="BO2554" s="419"/>
      <c r="BP2554" s="419"/>
      <c r="BR2554" s="419"/>
      <c r="BS2554" s="419"/>
      <c r="BT2554" s="419"/>
      <c r="BV2554" s="419"/>
      <c r="BW2554" s="419"/>
      <c r="BX2554" s="397"/>
      <c r="BZ2554" s="449"/>
      <c r="CB2554" s="419"/>
      <c r="CC2554" s="419"/>
      <c r="CD2554" s="419"/>
      <c r="CF2554" s="419"/>
      <c r="CG2554" s="419"/>
      <c r="CH2554" s="419"/>
    </row>
    <row r="2555" spans="3:86" ht="21" thickBot="1">
      <c r="C2555" s="425"/>
      <c r="P2555" s="431"/>
      <c r="R2555" s="419"/>
      <c r="S2555" s="446"/>
      <c r="T2555" s="419"/>
      <c r="V2555" s="196"/>
      <c r="W2555" s="419"/>
      <c r="X2555" s="419"/>
      <c r="Z2555" s="419"/>
      <c r="AA2555" s="419"/>
      <c r="AB2555" s="419"/>
      <c r="AD2555" s="419"/>
      <c r="AE2555" s="419"/>
      <c r="AF2555" s="419"/>
      <c r="AH2555" s="419"/>
      <c r="AI2555" s="419"/>
      <c r="AJ2555" s="419"/>
      <c r="AL2555" s="419"/>
      <c r="AM2555" s="419"/>
      <c r="AN2555" s="403"/>
      <c r="AO2555" s="419"/>
      <c r="AP2555" s="419"/>
      <c r="AQ2555" s="419"/>
      <c r="AR2555" s="419"/>
      <c r="AS2555" s="419"/>
      <c r="AT2555" s="419"/>
      <c r="AU2555" s="419"/>
      <c r="AV2555" s="419"/>
      <c r="AX2555" s="419"/>
      <c r="AY2555" s="419"/>
      <c r="AZ2555" s="419"/>
      <c r="BB2555" s="419"/>
      <c r="BC2555" s="419"/>
      <c r="BD2555" s="419"/>
      <c r="BF2555" s="419"/>
      <c r="BG2555" s="419"/>
      <c r="BH2555" s="419"/>
      <c r="BJ2555" s="419"/>
      <c r="BK2555" s="419"/>
      <c r="BL2555" s="419"/>
      <c r="BN2555" s="419"/>
      <c r="BO2555" s="419"/>
      <c r="BP2555" s="419"/>
      <c r="BR2555" s="419"/>
      <c r="BS2555" s="419"/>
      <c r="BT2555" s="419"/>
      <c r="BV2555" s="419"/>
      <c r="BW2555" s="419"/>
      <c r="BX2555" s="397"/>
      <c r="BZ2555" s="449"/>
      <c r="CB2555" s="419"/>
      <c r="CC2555" s="419"/>
      <c r="CD2555" s="419"/>
      <c r="CF2555" s="419"/>
      <c r="CG2555" s="419"/>
      <c r="CH2555" s="419"/>
    </row>
    <row r="2556" spans="3:86" ht="21" thickBot="1">
      <c r="C2556" s="425"/>
      <c r="P2556" s="431"/>
      <c r="R2556" s="419"/>
      <c r="S2556" s="446"/>
      <c r="T2556" s="419"/>
      <c r="V2556" s="196"/>
      <c r="W2556" s="419"/>
      <c r="X2556" s="419"/>
      <c r="Z2556" s="419"/>
      <c r="AA2556" s="419"/>
      <c r="AB2556" s="419"/>
      <c r="AD2556" s="419"/>
      <c r="AE2556" s="419"/>
      <c r="AF2556" s="419"/>
      <c r="AH2556" s="419"/>
      <c r="AI2556" s="419"/>
      <c r="AJ2556" s="419"/>
      <c r="AL2556" s="419"/>
      <c r="AM2556" s="419"/>
      <c r="AN2556" s="403"/>
      <c r="AO2556" s="419"/>
      <c r="AP2556" s="419"/>
      <c r="AQ2556" s="419"/>
      <c r="AR2556" s="419"/>
      <c r="AS2556" s="419"/>
      <c r="AT2556" s="419"/>
      <c r="AU2556" s="419"/>
      <c r="AV2556" s="419"/>
      <c r="AX2556" s="419"/>
      <c r="AY2556" s="419"/>
      <c r="AZ2556" s="419"/>
      <c r="BB2556" s="419"/>
      <c r="BC2556" s="419"/>
      <c r="BD2556" s="419"/>
      <c r="BF2556" s="419"/>
      <c r="BG2556" s="419"/>
      <c r="BH2556" s="419"/>
      <c r="BJ2556" s="419"/>
      <c r="BK2556" s="419"/>
      <c r="BL2556" s="419"/>
      <c r="BN2556" s="419"/>
      <c r="BO2556" s="419"/>
      <c r="BP2556" s="419"/>
      <c r="BR2556" s="419"/>
      <c r="BS2556" s="419"/>
      <c r="BT2556" s="419"/>
      <c r="BV2556" s="419"/>
      <c r="BW2556" s="419"/>
      <c r="BX2556" s="397"/>
      <c r="BZ2556" s="449"/>
      <c r="CB2556" s="419"/>
      <c r="CC2556" s="419"/>
      <c r="CD2556" s="419"/>
      <c r="CF2556" s="419"/>
      <c r="CG2556" s="419"/>
      <c r="CH2556" s="419"/>
    </row>
    <row r="2557" spans="3:86" ht="21" thickBot="1">
      <c r="C2557" s="425"/>
      <c r="P2557" s="431"/>
      <c r="R2557" s="419"/>
      <c r="S2557" s="446"/>
      <c r="T2557" s="419"/>
      <c r="V2557" s="196"/>
      <c r="W2557" s="419"/>
      <c r="X2557" s="419"/>
      <c r="Z2557" s="419"/>
      <c r="AA2557" s="419"/>
      <c r="AB2557" s="419"/>
      <c r="AD2557" s="419"/>
      <c r="AE2557" s="419"/>
      <c r="AF2557" s="419"/>
      <c r="AH2557" s="419"/>
      <c r="AI2557" s="419"/>
      <c r="AJ2557" s="419"/>
      <c r="AL2557" s="419"/>
      <c r="AM2557" s="419"/>
      <c r="AN2557" s="403"/>
      <c r="AO2557" s="419"/>
      <c r="AP2557" s="419"/>
      <c r="AQ2557" s="419"/>
      <c r="AR2557" s="419"/>
      <c r="AS2557" s="419"/>
      <c r="AT2557" s="419"/>
      <c r="AU2557" s="419"/>
      <c r="AV2557" s="419"/>
      <c r="AX2557" s="419"/>
      <c r="AY2557" s="419"/>
      <c r="AZ2557" s="419"/>
      <c r="BB2557" s="419"/>
      <c r="BC2557" s="419"/>
      <c r="BD2557" s="419"/>
      <c r="BF2557" s="419"/>
      <c r="BG2557" s="419"/>
      <c r="BH2557" s="419"/>
      <c r="BJ2557" s="419"/>
      <c r="BK2557" s="419"/>
      <c r="BL2557" s="419"/>
      <c r="BN2557" s="419"/>
      <c r="BO2557" s="419"/>
      <c r="BP2557" s="419"/>
      <c r="BR2557" s="419"/>
      <c r="BS2557" s="419"/>
      <c r="BT2557" s="419"/>
      <c r="BV2557" s="419"/>
      <c r="BW2557" s="419"/>
      <c r="BX2557" s="397"/>
      <c r="BZ2557" s="449"/>
      <c r="CB2557" s="419"/>
      <c r="CC2557" s="419"/>
      <c r="CD2557" s="419"/>
      <c r="CF2557" s="419"/>
      <c r="CG2557" s="419"/>
      <c r="CH2557" s="419"/>
    </row>
    <row r="2558" spans="3:86" ht="21" thickBot="1">
      <c r="C2558" s="425"/>
      <c r="P2558" s="431"/>
      <c r="R2558" s="419"/>
      <c r="S2558" s="446"/>
      <c r="T2558" s="419"/>
      <c r="V2558" s="196"/>
      <c r="W2558" s="419"/>
      <c r="X2558" s="419"/>
      <c r="Z2558" s="419"/>
      <c r="AA2558" s="419"/>
      <c r="AB2558" s="419"/>
      <c r="AD2558" s="419"/>
      <c r="AE2558" s="419"/>
      <c r="AF2558" s="419"/>
      <c r="AH2558" s="419"/>
      <c r="AI2558" s="419"/>
      <c r="AJ2558" s="419"/>
      <c r="AL2558" s="419"/>
      <c r="AM2558" s="419"/>
      <c r="AN2558" s="403"/>
      <c r="AO2558" s="419"/>
      <c r="AP2558" s="419"/>
      <c r="AQ2558" s="419"/>
      <c r="AR2558" s="419"/>
      <c r="AS2558" s="419"/>
      <c r="AT2558" s="419"/>
      <c r="AU2558" s="419"/>
      <c r="AV2558" s="419"/>
      <c r="AX2558" s="419"/>
      <c r="AY2558" s="419"/>
      <c r="AZ2558" s="419"/>
      <c r="BB2558" s="419"/>
      <c r="BC2558" s="419"/>
      <c r="BD2558" s="419"/>
      <c r="BF2558" s="419"/>
      <c r="BG2558" s="419"/>
      <c r="BH2558" s="419"/>
      <c r="BJ2558" s="419"/>
      <c r="BK2558" s="419"/>
      <c r="BL2558" s="419"/>
      <c r="BN2558" s="419"/>
      <c r="BO2558" s="419"/>
      <c r="BP2558" s="419"/>
      <c r="BR2558" s="419"/>
      <c r="BS2558" s="419"/>
      <c r="BT2558" s="419"/>
      <c r="BV2558" s="419"/>
      <c r="BW2558" s="419"/>
      <c r="BX2558" s="397"/>
      <c r="BZ2558" s="449"/>
      <c r="CB2558" s="419"/>
      <c r="CC2558" s="419"/>
      <c r="CD2558" s="419"/>
      <c r="CF2558" s="419"/>
      <c r="CG2558" s="419"/>
      <c r="CH2558" s="419"/>
    </row>
    <row r="2559" spans="3:86" ht="21" thickBot="1">
      <c r="C2559" s="425"/>
      <c r="P2559" s="431"/>
      <c r="R2559" s="419"/>
      <c r="S2559" s="446"/>
      <c r="T2559" s="419"/>
      <c r="V2559" s="196"/>
      <c r="W2559" s="419"/>
      <c r="X2559" s="419"/>
      <c r="Z2559" s="419"/>
      <c r="AA2559" s="419"/>
      <c r="AB2559" s="419"/>
      <c r="AD2559" s="419"/>
      <c r="AE2559" s="419"/>
      <c r="AF2559" s="419"/>
      <c r="AH2559" s="419"/>
      <c r="AI2559" s="419"/>
      <c r="AJ2559" s="419"/>
      <c r="AL2559" s="419"/>
      <c r="AM2559" s="419"/>
      <c r="AN2559" s="403"/>
      <c r="AO2559" s="419"/>
      <c r="AP2559" s="419"/>
      <c r="AQ2559" s="419"/>
      <c r="AR2559" s="419"/>
      <c r="AS2559" s="419"/>
      <c r="AT2559" s="419"/>
      <c r="AU2559" s="419"/>
      <c r="AV2559" s="419"/>
      <c r="AX2559" s="419"/>
      <c r="AY2559" s="419"/>
      <c r="AZ2559" s="419"/>
      <c r="BB2559" s="419"/>
      <c r="BC2559" s="419"/>
      <c r="BD2559" s="419"/>
      <c r="BF2559" s="419"/>
      <c r="BG2559" s="419"/>
      <c r="BH2559" s="419"/>
      <c r="BJ2559" s="419"/>
      <c r="BK2559" s="419"/>
      <c r="BL2559" s="419"/>
      <c r="BN2559" s="419"/>
      <c r="BO2559" s="419"/>
      <c r="BP2559" s="419"/>
      <c r="BR2559" s="419"/>
      <c r="BS2559" s="419"/>
      <c r="BT2559" s="419"/>
      <c r="BV2559" s="419"/>
      <c r="BW2559" s="419"/>
      <c r="BX2559" s="397"/>
      <c r="BZ2559" s="449"/>
      <c r="CB2559" s="419"/>
      <c r="CC2559" s="419"/>
      <c r="CD2559" s="419"/>
      <c r="CF2559" s="419"/>
      <c r="CG2559" s="419"/>
      <c r="CH2559" s="419"/>
    </row>
    <row r="2560" spans="3:86" ht="21" thickBot="1">
      <c r="C2560" s="425"/>
      <c r="P2560" s="431"/>
      <c r="R2560" s="419"/>
      <c r="S2560" s="446"/>
      <c r="T2560" s="419"/>
      <c r="V2560" s="196"/>
      <c r="W2560" s="419"/>
      <c r="X2560" s="419"/>
      <c r="Z2560" s="419"/>
      <c r="AA2560" s="419"/>
      <c r="AB2560" s="419"/>
      <c r="AD2560" s="419"/>
      <c r="AE2560" s="419"/>
      <c r="AF2560" s="419"/>
      <c r="AH2560" s="419"/>
      <c r="AI2560" s="419"/>
      <c r="AJ2560" s="419"/>
      <c r="AL2560" s="419"/>
      <c r="AM2560" s="419"/>
      <c r="AN2560" s="403"/>
      <c r="AO2560" s="419"/>
      <c r="AP2560" s="419"/>
      <c r="AQ2560" s="419"/>
      <c r="AR2560" s="419"/>
      <c r="AS2560" s="419"/>
      <c r="AT2560" s="419"/>
      <c r="AU2560" s="419"/>
      <c r="AV2560" s="419"/>
      <c r="AX2560" s="419"/>
      <c r="AY2560" s="419"/>
      <c r="AZ2560" s="419"/>
      <c r="BB2560" s="419"/>
      <c r="BC2560" s="419"/>
      <c r="BD2560" s="419"/>
      <c r="BF2560" s="419"/>
      <c r="BG2560" s="419"/>
      <c r="BH2560" s="419"/>
      <c r="BJ2560" s="419"/>
      <c r="BK2560" s="419"/>
      <c r="BL2560" s="419"/>
      <c r="BN2560" s="419"/>
      <c r="BO2560" s="419"/>
      <c r="BP2560" s="419"/>
      <c r="BR2560" s="419"/>
      <c r="BS2560" s="419"/>
      <c r="BT2560" s="419"/>
      <c r="BV2560" s="419"/>
      <c r="BW2560" s="419"/>
      <c r="BX2560" s="397"/>
      <c r="BZ2560" s="449"/>
      <c r="CB2560" s="419"/>
      <c r="CC2560" s="419"/>
      <c r="CD2560" s="419"/>
      <c r="CF2560" s="419"/>
      <c r="CG2560" s="419"/>
      <c r="CH2560" s="419"/>
    </row>
    <row r="2561" spans="3:86" ht="21" thickBot="1">
      <c r="C2561" s="425"/>
      <c r="P2561" s="431"/>
      <c r="R2561" s="419"/>
      <c r="S2561" s="446"/>
      <c r="T2561" s="419"/>
      <c r="V2561" s="196"/>
      <c r="W2561" s="419"/>
      <c r="X2561" s="419"/>
      <c r="Z2561" s="419"/>
      <c r="AA2561" s="419"/>
      <c r="AB2561" s="419"/>
      <c r="AD2561" s="419"/>
      <c r="AE2561" s="419"/>
      <c r="AF2561" s="419"/>
      <c r="AH2561" s="419"/>
      <c r="AI2561" s="419"/>
      <c r="AJ2561" s="419"/>
      <c r="AL2561" s="419"/>
      <c r="AM2561" s="419"/>
      <c r="AN2561" s="403"/>
      <c r="AO2561" s="419"/>
      <c r="AP2561" s="419"/>
      <c r="AQ2561" s="419"/>
      <c r="AR2561" s="419"/>
      <c r="AS2561" s="419"/>
      <c r="AT2561" s="419"/>
      <c r="AU2561" s="419"/>
      <c r="AV2561" s="419"/>
      <c r="AX2561" s="419"/>
      <c r="AY2561" s="419"/>
      <c r="AZ2561" s="419"/>
      <c r="BB2561" s="419"/>
      <c r="BC2561" s="419"/>
      <c r="BD2561" s="419"/>
      <c r="BF2561" s="419"/>
      <c r="BG2561" s="419"/>
      <c r="BH2561" s="419"/>
      <c r="BJ2561" s="419"/>
      <c r="BK2561" s="419"/>
      <c r="BL2561" s="419"/>
      <c r="BN2561" s="419"/>
      <c r="BO2561" s="419"/>
      <c r="BP2561" s="419"/>
      <c r="BR2561" s="419"/>
      <c r="BS2561" s="419"/>
      <c r="BT2561" s="419"/>
      <c r="BV2561" s="419"/>
      <c r="BW2561" s="419"/>
      <c r="BX2561" s="397"/>
      <c r="BZ2561" s="449"/>
      <c r="CB2561" s="419"/>
      <c r="CC2561" s="419"/>
      <c r="CD2561" s="419"/>
      <c r="CF2561" s="419"/>
      <c r="CG2561" s="419"/>
      <c r="CH2561" s="419"/>
    </row>
    <row r="2562" spans="3:86" ht="21" thickBot="1">
      <c r="C2562" s="425"/>
      <c r="P2562" s="431"/>
      <c r="R2562" s="419"/>
      <c r="S2562" s="446"/>
      <c r="T2562" s="419"/>
      <c r="V2562" s="196"/>
      <c r="W2562" s="419"/>
      <c r="X2562" s="419"/>
      <c r="Z2562" s="419"/>
      <c r="AA2562" s="419"/>
      <c r="AB2562" s="419"/>
      <c r="AD2562" s="419"/>
      <c r="AE2562" s="419"/>
      <c r="AF2562" s="419"/>
      <c r="AH2562" s="419"/>
      <c r="AI2562" s="419"/>
      <c r="AJ2562" s="419"/>
      <c r="AL2562" s="419"/>
      <c r="AM2562" s="419"/>
      <c r="AN2562" s="403"/>
      <c r="AO2562" s="419"/>
      <c r="AP2562" s="419"/>
      <c r="AQ2562" s="419"/>
      <c r="AR2562" s="419"/>
      <c r="AS2562" s="419"/>
      <c r="AT2562" s="419"/>
      <c r="AU2562" s="419"/>
      <c r="AV2562" s="419"/>
      <c r="AX2562" s="419"/>
      <c r="AY2562" s="419"/>
      <c r="AZ2562" s="419"/>
      <c r="BB2562" s="419"/>
      <c r="BC2562" s="419"/>
      <c r="BD2562" s="419"/>
      <c r="BF2562" s="419"/>
      <c r="BG2562" s="419"/>
      <c r="BH2562" s="419"/>
      <c r="BJ2562" s="419"/>
      <c r="BK2562" s="419"/>
      <c r="BL2562" s="419"/>
      <c r="BN2562" s="419"/>
      <c r="BO2562" s="419"/>
      <c r="BP2562" s="419"/>
      <c r="BR2562" s="419"/>
      <c r="BS2562" s="419"/>
      <c r="BT2562" s="419"/>
      <c r="BV2562" s="419"/>
      <c r="BW2562" s="419"/>
      <c r="BX2562" s="397"/>
      <c r="BZ2562" s="449"/>
      <c r="CB2562" s="419"/>
      <c r="CC2562" s="419"/>
      <c r="CD2562" s="419"/>
      <c r="CF2562" s="419"/>
      <c r="CG2562" s="419"/>
      <c r="CH2562" s="419"/>
    </row>
    <row r="2563" spans="3:86" ht="21" thickBot="1">
      <c r="C2563" s="425"/>
      <c r="P2563" s="431"/>
      <c r="R2563" s="419"/>
      <c r="S2563" s="446"/>
      <c r="T2563" s="419"/>
      <c r="V2563" s="196"/>
      <c r="W2563" s="419"/>
      <c r="X2563" s="419"/>
      <c r="Z2563" s="419"/>
      <c r="AA2563" s="419"/>
      <c r="AB2563" s="419"/>
      <c r="AD2563" s="419"/>
      <c r="AE2563" s="419"/>
      <c r="AF2563" s="419"/>
      <c r="AH2563" s="419"/>
      <c r="AI2563" s="419"/>
      <c r="AJ2563" s="419"/>
      <c r="AL2563" s="419"/>
      <c r="AM2563" s="419"/>
      <c r="AN2563" s="403"/>
      <c r="AO2563" s="419"/>
      <c r="AP2563" s="419"/>
      <c r="AQ2563" s="419"/>
      <c r="AR2563" s="419"/>
      <c r="AS2563" s="419"/>
      <c r="AT2563" s="419"/>
      <c r="AU2563" s="419"/>
      <c r="AV2563" s="419"/>
      <c r="AX2563" s="419"/>
      <c r="AY2563" s="419"/>
      <c r="AZ2563" s="419"/>
      <c r="BB2563" s="419"/>
      <c r="BC2563" s="419"/>
      <c r="BD2563" s="419"/>
      <c r="BF2563" s="419"/>
      <c r="BG2563" s="419"/>
      <c r="BH2563" s="419"/>
      <c r="BJ2563" s="419"/>
      <c r="BK2563" s="419"/>
      <c r="BL2563" s="419"/>
      <c r="BN2563" s="419"/>
      <c r="BO2563" s="419"/>
      <c r="BP2563" s="419"/>
      <c r="BR2563" s="419"/>
      <c r="BS2563" s="419"/>
      <c r="BT2563" s="419"/>
      <c r="BV2563" s="419"/>
      <c r="BW2563" s="419"/>
      <c r="BX2563" s="397"/>
      <c r="BZ2563" s="449"/>
      <c r="CB2563" s="419"/>
      <c r="CC2563" s="419"/>
      <c r="CD2563" s="419"/>
      <c r="CF2563" s="419"/>
      <c r="CG2563" s="419"/>
      <c r="CH2563" s="419"/>
    </row>
    <row r="2564" spans="3:86" ht="21" thickBot="1">
      <c r="C2564" s="425"/>
      <c r="P2564" s="431"/>
      <c r="R2564" s="419"/>
      <c r="S2564" s="446"/>
      <c r="T2564" s="419"/>
      <c r="V2564" s="196"/>
      <c r="W2564" s="419"/>
      <c r="X2564" s="419"/>
      <c r="Z2564" s="419"/>
      <c r="AA2564" s="419"/>
      <c r="AB2564" s="419"/>
      <c r="AD2564" s="419"/>
      <c r="AE2564" s="419"/>
      <c r="AF2564" s="419"/>
      <c r="AH2564" s="419"/>
      <c r="AI2564" s="419"/>
      <c r="AJ2564" s="419"/>
      <c r="AL2564" s="419"/>
      <c r="AM2564" s="419"/>
      <c r="AN2564" s="403"/>
      <c r="AO2564" s="419"/>
      <c r="AP2564" s="419"/>
      <c r="AQ2564" s="419"/>
      <c r="AR2564" s="419"/>
      <c r="AS2564" s="419"/>
      <c r="AT2564" s="419"/>
      <c r="AU2564" s="419"/>
      <c r="AV2564" s="419"/>
      <c r="AX2564" s="419"/>
      <c r="AY2564" s="419"/>
      <c r="AZ2564" s="419"/>
      <c r="BB2564" s="419"/>
      <c r="BC2564" s="419"/>
      <c r="BD2564" s="419"/>
      <c r="BF2564" s="419"/>
      <c r="BG2564" s="419"/>
      <c r="BH2564" s="419"/>
      <c r="BJ2564" s="419"/>
      <c r="BK2564" s="419"/>
      <c r="BL2564" s="419"/>
      <c r="BN2564" s="419"/>
      <c r="BO2564" s="419"/>
      <c r="BP2564" s="419"/>
      <c r="BR2564" s="419"/>
      <c r="BS2564" s="419"/>
      <c r="BT2564" s="419"/>
      <c r="BV2564" s="419"/>
      <c r="BW2564" s="419"/>
      <c r="BX2564" s="397"/>
      <c r="BZ2564" s="449"/>
      <c r="CB2564" s="419"/>
      <c r="CC2564" s="419"/>
      <c r="CD2564" s="419"/>
      <c r="CF2564" s="419"/>
      <c r="CG2564" s="419"/>
      <c r="CH2564" s="419"/>
    </row>
    <row r="2565" spans="3:86" ht="21" thickBot="1">
      <c r="C2565" s="425"/>
      <c r="P2565" s="431"/>
      <c r="R2565" s="419"/>
      <c r="S2565" s="446"/>
      <c r="T2565" s="419"/>
      <c r="V2565" s="196"/>
      <c r="W2565" s="419"/>
      <c r="X2565" s="419"/>
      <c r="Z2565" s="419"/>
      <c r="AA2565" s="419"/>
      <c r="AB2565" s="419"/>
      <c r="AD2565" s="419"/>
      <c r="AE2565" s="419"/>
      <c r="AF2565" s="419"/>
      <c r="AH2565" s="419"/>
      <c r="AI2565" s="419"/>
      <c r="AJ2565" s="419"/>
      <c r="AL2565" s="419"/>
      <c r="AM2565" s="419"/>
      <c r="AN2565" s="403"/>
      <c r="AO2565" s="419"/>
      <c r="AP2565" s="419"/>
      <c r="AQ2565" s="419"/>
      <c r="AR2565" s="419"/>
      <c r="AS2565" s="419"/>
      <c r="AT2565" s="419"/>
      <c r="AU2565" s="419"/>
      <c r="AV2565" s="419"/>
      <c r="AX2565" s="419"/>
      <c r="AY2565" s="419"/>
      <c r="AZ2565" s="419"/>
      <c r="BB2565" s="419"/>
      <c r="BC2565" s="419"/>
      <c r="BD2565" s="419"/>
      <c r="BF2565" s="419"/>
      <c r="BG2565" s="419"/>
      <c r="BH2565" s="419"/>
      <c r="BJ2565" s="419"/>
      <c r="BK2565" s="419"/>
      <c r="BL2565" s="419"/>
      <c r="BN2565" s="419"/>
      <c r="BO2565" s="419"/>
      <c r="BP2565" s="419"/>
      <c r="BR2565" s="419"/>
      <c r="BS2565" s="419"/>
      <c r="BT2565" s="419"/>
      <c r="BV2565" s="419"/>
      <c r="BW2565" s="419"/>
      <c r="BX2565" s="397"/>
      <c r="BZ2565" s="449"/>
      <c r="CB2565" s="419"/>
      <c r="CC2565" s="419"/>
      <c r="CD2565" s="419"/>
      <c r="CF2565" s="419"/>
      <c r="CG2565" s="419"/>
      <c r="CH2565" s="419"/>
    </row>
    <row r="2566" spans="3:86" ht="21" thickBot="1">
      <c r="C2566" s="425"/>
      <c r="P2566" s="431"/>
      <c r="R2566" s="419"/>
      <c r="S2566" s="446"/>
      <c r="T2566" s="419"/>
      <c r="V2566" s="196"/>
      <c r="W2566" s="419"/>
      <c r="X2566" s="419"/>
      <c r="Z2566" s="419"/>
      <c r="AA2566" s="419"/>
      <c r="AB2566" s="419"/>
      <c r="AD2566" s="419"/>
      <c r="AE2566" s="419"/>
      <c r="AF2566" s="419"/>
      <c r="AH2566" s="419"/>
      <c r="AI2566" s="419"/>
      <c r="AJ2566" s="419"/>
      <c r="AL2566" s="419"/>
      <c r="AM2566" s="419"/>
      <c r="AN2566" s="403"/>
      <c r="AO2566" s="419"/>
      <c r="AP2566" s="419"/>
      <c r="AQ2566" s="419"/>
      <c r="AR2566" s="419"/>
      <c r="AS2566" s="419"/>
      <c r="AT2566" s="419"/>
      <c r="AU2566" s="419"/>
      <c r="AV2566" s="419"/>
      <c r="AX2566" s="419"/>
      <c r="AY2566" s="419"/>
      <c r="AZ2566" s="419"/>
      <c r="BB2566" s="419"/>
      <c r="BC2566" s="419"/>
      <c r="BD2566" s="419"/>
      <c r="BF2566" s="419"/>
      <c r="BG2566" s="419"/>
      <c r="BH2566" s="419"/>
      <c r="BJ2566" s="419"/>
      <c r="BK2566" s="419"/>
      <c r="BL2566" s="419"/>
      <c r="BN2566" s="419"/>
      <c r="BO2566" s="419"/>
      <c r="BP2566" s="419"/>
      <c r="BR2566" s="419"/>
      <c r="BS2566" s="419"/>
      <c r="BT2566" s="419"/>
      <c r="BV2566" s="419"/>
      <c r="BW2566" s="419"/>
      <c r="BX2566" s="397"/>
      <c r="BZ2566" s="449"/>
      <c r="CB2566" s="419"/>
      <c r="CC2566" s="419"/>
      <c r="CD2566" s="419"/>
      <c r="CF2566" s="419"/>
      <c r="CG2566" s="419"/>
      <c r="CH2566" s="419"/>
    </row>
    <row r="2567" spans="3:86" ht="21" thickBot="1">
      <c r="C2567" s="425"/>
      <c r="P2567" s="431"/>
      <c r="R2567" s="419"/>
      <c r="S2567" s="446"/>
      <c r="T2567" s="419"/>
      <c r="V2567" s="196"/>
      <c r="W2567" s="419"/>
      <c r="X2567" s="419"/>
      <c r="Z2567" s="419"/>
      <c r="AA2567" s="419"/>
      <c r="AB2567" s="419"/>
      <c r="AD2567" s="419"/>
      <c r="AE2567" s="419"/>
      <c r="AF2567" s="419"/>
      <c r="AH2567" s="419"/>
      <c r="AI2567" s="419"/>
      <c r="AJ2567" s="419"/>
      <c r="AL2567" s="419"/>
      <c r="AM2567" s="419"/>
      <c r="AN2567" s="403"/>
      <c r="AO2567" s="419"/>
      <c r="AP2567" s="419"/>
      <c r="AQ2567" s="419"/>
      <c r="AR2567" s="419"/>
      <c r="AS2567" s="419"/>
      <c r="AT2567" s="419"/>
      <c r="AU2567" s="419"/>
      <c r="AV2567" s="419"/>
      <c r="AX2567" s="419"/>
      <c r="AY2567" s="419"/>
      <c r="AZ2567" s="419"/>
      <c r="BB2567" s="419"/>
      <c r="BC2567" s="419"/>
      <c r="BD2567" s="419"/>
      <c r="BF2567" s="419"/>
      <c r="BG2567" s="419"/>
      <c r="BH2567" s="419"/>
      <c r="BJ2567" s="419"/>
      <c r="BK2567" s="419"/>
      <c r="BL2567" s="419"/>
      <c r="BN2567" s="419"/>
      <c r="BO2567" s="419"/>
      <c r="BP2567" s="419"/>
      <c r="BR2567" s="419"/>
      <c r="BS2567" s="419"/>
      <c r="BT2567" s="419"/>
      <c r="BV2567" s="419"/>
      <c r="BW2567" s="419"/>
      <c r="BX2567" s="397"/>
      <c r="BZ2567" s="449"/>
      <c r="CB2567" s="419"/>
      <c r="CC2567" s="419"/>
      <c r="CD2567" s="419"/>
      <c r="CF2567" s="419"/>
      <c r="CG2567" s="419"/>
      <c r="CH2567" s="419"/>
    </row>
    <row r="2568" spans="3:86" ht="21" thickBot="1">
      <c r="C2568" s="425"/>
      <c r="P2568" s="431"/>
      <c r="R2568" s="419"/>
      <c r="S2568" s="446"/>
      <c r="T2568" s="419"/>
      <c r="V2568" s="196"/>
      <c r="W2568" s="419"/>
      <c r="X2568" s="419"/>
      <c r="Z2568" s="419"/>
      <c r="AA2568" s="419"/>
      <c r="AB2568" s="419"/>
      <c r="AD2568" s="419"/>
      <c r="AE2568" s="419"/>
      <c r="AF2568" s="419"/>
      <c r="AH2568" s="419"/>
      <c r="AI2568" s="419"/>
      <c r="AJ2568" s="419"/>
      <c r="AL2568" s="419"/>
      <c r="AM2568" s="419"/>
      <c r="AN2568" s="403"/>
      <c r="AO2568" s="419"/>
      <c r="AP2568" s="419"/>
      <c r="AQ2568" s="419"/>
      <c r="AR2568" s="419"/>
      <c r="AS2568" s="419"/>
      <c r="AT2568" s="419"/>
      <c r="AU2568" s="419"/>
      <c r="AV2568" s="419"/>
      <c r="AX2568" s="419"/>
      <c r="AY2568" s="419"/>
      <c r="AZ2568" s="419"/>
      <c r="BB2568" s="419"/>
      <c r="BC2568" s="419"/>
      <c r="BD2568" s="419"/>
      <c r="BF2568" s="419"/>
      <c r="BG2568" s="419"/>
      <c r="BH2568" s="419"/>
      <c r="BJ2568" s="419"/>
      <c r="BK2568" s="419"/>
      <c r="BL2568" s="419"/>
      <c r="BN2568" s="419"/>
      <c r="BO2568" s="419"/>
      <c r="BP2568" s="419"/>
      <c r="BR2568" s="419"/>
      <c r="BS2568" s="419"/>
      <c r="BT2568" s="419"/>
      <c r="BV2568" s="419"/>
      <c r="BW2568" s="419"/>
      <c r="BX2568" s="397"/>
      <c r="BZ2568" s="449"/>
      <c r="CB2568" s="419"/>
      <c r="CC2568" s="419"/>
      <c r="CD2568" s="419"/>
      <c r="CF2568" s="419"/>
      <c r="CG2568" s="419"/>
      <c r="CH2568" s="419"/>
    </row>
    <row r="2569" spans="3:86" ht="21" thickBot="1">
      <c r="C2569" s="425"/>
      <c r="P2569" s="431"/>
      <c r="R2569" s="419"/>
      <c r="S2569" s="446"/>
      <c r="T2569" s="419"/>
      <c r="V2569" s="196"/>
      <c r="W2569" s="419"/>
      <c r="X2569" s="419"/>
      <c r="Z2569" s="419"/>
      <c r="AA2569" s="419"/>
      <c r="AB2569" s="419"/>
      <c r="AD2569" s="419"/>
      <c r="AE2569" s="419"/>
      <c r="AF2569" s="419"/>
      <c r="AH2569" s="419"/>
      <c r="AI2569" s="419"/>
      <c r="AJ2569" s="419"/>
      <c r="AL2569" s="419"/>
      <c r="AM2569" s="419"/>
      <c r="AN2569" s="403"/>
      <c r="AO2569" s="419"/>
      <c r="AP2569" s="419"/>
      <c r="AQ2569" s="419"/>
      <c r="AR2569" s="419"/>
      <c r="AS2569" s="419"/>
      <c r="AT2569" s="419"/>
      <c r="AU2569" s="419"/>
      <c r="AV2569" s="419"/>
      <c r="AX2569" s="419"/>
      <c r="AY2569" s="419"/>
      <c r="AZ2569" s="419"/>
      <c r="BB2569" s="419"/>
      <c r="BC2569" s="419"/>
      <c r="BD2569" s="419"/>
      <c r="BF2569" s="419"/>
      <c r="BG2569" s="419"/>
      <c r="BH2569" s="419"/>
      <c r="BJ2569" s="419"/>
      <c r="BK2569" s="419"/>
      <c r="BL2569" s="419"/>
      <c r="BN2569" s="419"/>
      <c r="BO2569" s="419"/>
      <c r="BP2569" s="419"/>
      <c r="BR2569" s="419"/>
      <c r="BS2569" s="419"/>
      <c r="BT2569" s="419"/>
      <c r="BV2569" s="419"/>
      <c r="BW2569" s="419"/>
      <c r="BX2569" s="397"/>
      <c r="BZ2569" s="449"/>
      <c r="CB2569" s="419"/>
      <c r="CC2569" s="419"/>
      <c r="CD2569" s="419"/>
      <c r="CF2569" s="419"/>
      <c r="CG2569" s="419"/>
      <c r="CH2569" s="419"/>
    </row>
    <row r="2570" spans="3:86" ht="21" thickBot="1">
      <c r="C2570" s="425"/>
      <c r="P2570" s="431"/>
      <c r="R2570" s="419"/>
      <c r="S2570" s="446"/>
      <c r="T2570" s="419"/>
      <c r="V2570" s="196"/>
      <c r="W2570" s="419"/>
      <c r="X2570" s="419"/>
      <c r="Z2570" s="419"/>
      <c r="AA2570" s="419"/>
      <c r="AB2570" s="419"/>
      <c r="AD2570" s="419"/>
      <c r="AE2570" s="419"/>
      <c r="AF2570" s="419"/>
      <c r="AH2570" s="419"/>
      <c r="AI2570" s="419"/>
      <c r="AJ2570" s="419"/>
      <c r="AL2570" s="419"/>
      <c r="AM2570" s="419"/>
      <c r="AN2570" s="403"/>
      <c r="AO2570" s="419"/>
      <c r="AP2570" s="419"/>
      <c r="AQ2570" s="419"/>
      <c r="AR2570" s="419"/>
      <c r="AS2570" s="419"/>
      <c r="AT2570" s="419"/>
      <c r="AU2570" s="419"/>
      <c r="AV2570" s="419"/>
      <c r="AX2570" s="419"/>
      <c r="AY2570" s="419"/>
      <c r="AZ2570" s="419"/>
      <c r="BB2570" s="419"/>
      <c r="BC2570" s="419"/>
      <c r="BD2570" s="419"/>
      <c r="BF2570" s="419"/>
      <c r="BG2570" s="419"/>
      <c r="BH2570" s="419"/>
      <c r="BJ2570" s="419"/>
      <c r="BK2570" s="419"/>
      <c r="BL2570" s="419"/>
      <c r="BN2570" s="419"/>
      <c r="BO2570" s="419"/>
      <c r="BP2570" s="419"/>
      <c r="BR2570" s="419"/>
      <c r="BS2570" s="419"/>
      <c r="BT2570" s="419"/>
      <c r="BV2570" s="419"/>
      <c r="BW2570" s="419"/>
      <c r="BX2570" s="397"/>
      <c r="BZ2570" s="449"/>
      <c r="CB2570" s="419"/>
      <c r="CC2570" s="419"/>
      <c r="CD2570" s="419"/>
      <c r="CF2570" s="419"/>
      <c r="CG2570" s="419"/>
      <c r="CH2570" s="419"/>
    </row>
    <row r="2571" spans="3:86" ht="21" thickBot="1">
      <c r="C2571" s="425"/>
      <c r="P2571" s="431"/>
      <c r="R2571" s="419"/>
      <c r="S2571" s="446"/>
      <c r="T2571" s="419"/>
      <c r="V2571" s="196"/>
      <c r="W2571" s="419"/>
      <c r="X2571" s="419"/>
      <c r="Z2571" s="419"/>
      <c r="AA2571" s="419"/>
      <c r="AB2571" s="419"/>
      <c r="AD2571" s="419"/>
      <c r="AE2571" s="419"/>
      <c r="AF2571" s="419"/>
      <c r="AH2571" s="419"/>
      <c r="AI2571" s="419"/>
      <c r="AJ2571" s="419"/>
      <c r="AL2571" s="419"/>
      <c r="AM2571" s="419"/>
      <c r="AN2571" s="403"/>
      <c r="AO2571" s="419"/>
      <c r="AP2571" s="419"/>
      <c r="AQ2571" s="419"/>
      <c r="AR2571" s="419"/>
      <c r="AS2571" s="419"/>
      <c r="AT2571" s="419"/>
      <c r="AU2571" s="419"/>
      <c r="AV2571" s="419"/>
      <c r="AX2571" s="419"/>
      <c r="AY2571" s="419"/>
      <c r="AZ2571" s="419"/>
      <c r="BB2571" s="419"/>
      <c r="BC2571" s="419"/>
      <c r="BD2571" s="419"/>
      <c r="BF2571" s="419"/>
      <c r="BG2571" s="419"/>
      <c r="BH2571" s="419"/>
      <c r="BJ2571" s="419"/>
      <c r="BK2571" s="419"/>
      <c r="BL2571" s="419"/>
      <c r="BN2571" s="419"/>
      <c r="BO2571" s="419"/>
      <c r="BP2571" s="419"/>
      <c r="BR2571" s="419"/>
      <c r="BS2571" s="419"/>
      <c r="BT2571" s="419"/>
      <c r="BV2571" s="419"/>
      <c r="BW2571" s="419"/>
      <c r="BX2571" s="397"/>
      <c r="BZ2571" s="449"/>
      <c r="CB2571" s="419"/>
      <c r="CC2571" s="419"/>
      <c r="CD2571" s="419"/>
      <c r="CF2571" s="419"/>
      <c r="CG2571" s="419"/>
      <c r="CH2571" s="419"/>
    </row>
    <row r="2572" spans="3:86" ht="21" thickBot="1">
      <c r="C2572" s="425"/>
      <c r="P2572" s="431"/>
      <c r="R2572" s="419"/>
      <c r="S2572" s="446"/>
      <c r="T2572" s="419"/>
      <c r="V2572" s="196"/>
      <c r="W2572" s="419"/>
      <c r="X2572" s="419"/>
      <c r="Z2572" s="419"/>
      <c r="AA2572" s="419"/>
      <c r="AB2572" s="419"/>
      <c r="AD2572" s="419"/>
      <c r="AE2572" s="419"/>
      <c r="AF2572" s="419"/>
      <c r="AH2572" s="419"/>
      <c r="AI2572" s="419"/>
      <c r="AJ2572" s="419"/>
      <c r="AL2572" s="419"/>
      <c r="AM2572" s="419"/>
      <c r="AN2572" s="403"/>
      <c r="AO2572" s="419"/>
      <c r="AP2572" s="419"/>
      <c r="AQ2572" s="419"/>
      <c r="AR2572" s="419"/>
      <c r="AS2572" s="419"/>
      <c r="AT2572" s="419"/>
      <c r="AU2572" s="419"/>
      <c r="AV2572" s="419"/>
      <c r="AX2572" s="419"/>
      <c r="AY2572" s="419"/>
      <c r="AZ2572" s="419"/>
      <c r="BB2572" s="419"/>
      <c r="BC2572" s="419"/>
      <c r="BD2572" s="419"/>
      <c r="BF2572" s="419"/>
      <c r="BG2572" s="419"/>
      <c r="BH2572" s="419"/>
      <c r="BJ2572" s="419"/>
      <c r="BK2572" s="419"/>
      <c r="BL2572" s="419"/>
      <c r="BN2572" s="419"/>
      <c r="BO2572" s="419"/>
      <c r="BP2572" s="419"/>
      <c r="BR2572" s="419"/>
      <c r="BS2572" s="419"/>
      <c r="BT2572" s="419"/>
      <c r="BV2572" s="419"/>
      <c r="BW2572" s="419"/>
      <c r="BX2572" s="397"/>
      <c r="BZ2572" s="449"/>
      <c r="CB2572" s="419"/>
      <c r="CC2572" s="419"/>
      <c r="CD2572" s="419"/>
      <c r="CF2572" s="419"/>
      <c r="CG2572" s="419"/>
      <c r="CH2572" s="419"/>
    </row>
    <row r="2573" spans="3:86" ht="21" thickBot="1">
      <c r="C2573" s="425"/>
      <c r="P2573" s="431"/>
      <c r="R2573" s="419"/>
      <c r="S2573" s="446"/>
      <c r="T2573" s="419"/>
      <c r="V2573" s="196"/>
      <c r="W2573" s="419"/>
      <c r="X2573" s="419"/>
      <c r="Z2573" s="419"/>
      <c r="AA2573" s="419"/>
      <c r="AB2573" s="419"/>
      <c r="AD2573" s="419"/>
      <c r="AE2573" s="419"/>
      <c r="AF2573" s="419"/>
      <c r="AH2573" s="419"/>
      <c r="AI2573" s="419"/>
      <c r="AJ2573" s="419"/>
      <c r="AL2573" s="419"/>
      <c r="AM2573" s="419"/>
      <c r="AN2573" s="403"/>
      <c r="AO2573" s="419"/>
      <c r="AP2573" s="419"/>
      <c r="AQ2573" s="419"/>
      <c r="AR2573" s="419"/>
      <c r="AS2573" s="419"/>
      <c r="AT2573" s="419"/>
      <c r="AU2573" s="419"/>
      <c r="AV2573" s="419"/>
      <c r="AX2573" s="419"/>
      <c r="AY2573" s="419"/>
      <c r="AZ2573" s="419"/>
      <c r="BB2573" s="419"/>
      <c r="BC2573" s="419"/>
      <c r="BD2573" s="419"/>
      <c r="BF2573" s="419"/>
      <c r="BG2573" s="419"/>
      <c r="BH2573" s="419"/>
      <c r="BJ2573" s="419"/>
      <c r="BK2573" s="419"/>
      <c r="BL2573" s="419"/>
      <c r="BN2573" s="419"/>
      <c r="BO2573" s="419"/>
      <c r="BP2573" s="419"/>
      <c r="BR2573" s="419"/>
      <c r="BS2573" s="419"/>
      <c r="BT2573" s="419"/>
      <c r="BV2573" s="419"/>
      <c r="BW2573" s="419"/>
      <c r="BX2573" s="397"/>
      <c r="BZ2573" s="449"/>
      <c r="CB2573" s="419"/>
      <c r="CC2573" s="419"/>
      <c r="CD2573" s="419"/>
      <c r="CF2573" s="419"/>
      <c r="CG2573" s="419"/>
      <c r="CH2573" s="419"/>
    </row>
    <row r="2574" spans="3:86" ht="21" thickBot="1">
      <c r="C2574" s="425"/>
      <c r="P2574" s="431"/>
      <c r="R2574" s="419"/>
      <c r="S2574" s="446"/>
      <c r="T2574" s="419"/>
      <c r="V2574" s="196"/>
      <c r="W2574" s="419"/>
      <c r="X2574" s="419"/>
      <c r="Z2574" s="419"/>
      <c r="AA2574" s="419"/>
      <c r="AB2574" s="419"/>
      <c r="AD2574" s="419"/>
      <c r="AE2574" s="419"/>
      <c r="AF2574" s="419"/>
      <c r="AH2574" s="419"/>
      <c r="AI2574" s="419"/>
      <c r="AJ2574" s="419"/>
      <c r="AL2574" s="419"/>
      <c r="AM2574" s="419"/>
      <c r="AN2574" s="403"/>
      <c r="AO2574" s="419"/>
      <c r="AP2574" s="419"/>
      <c r="AQ2574" s="419"/>
      <c r="AR2574" s="419"/>
      <c r="AS2574" s="419"/>
      <c r="AT2574" s="419"/>
      <c r="AU2574" s="419"/>
      <c r="AV2574" s="419"/>
      <c r="AX2574" s="419"/>
      <c r="AY2574" s="419"/>
      <c r="AZ2574" s="419"/>
      <c r="BB2574" s="419"/>
      <c r="BC2574" s="419"/>
      <c r="BD2574" s="419"/>
      <c r="BF2574" s="419"/>
      <c r="BG2574" s="419"/>
      <c r="BH2574" s="419"/>
      <c r="BJ2574" s="419"/>
      <c r="BK2574" s="419"/>
      <c r="BL2574" s="419"/>
      <c r="BN2574" s="419"/>
      <c r="BO2574" s="419"/>
      <c r="BP2574" s="419"/>
      <c r="BR2574" s="419"/>
      <c r="BS2574" s="419"/>
      <c r="BT2574" s="419"/>
      <c r="BV2574" s="419"/>
      <c r="BW2574" s="419"/>
      <c r="BX2574" s="397"/>
      <c r="BZ2574" s="449"/>
      <c r="CB2574" s="419"/>
      <c r="CC2574" s="419"/>
      <c r="CD2574" s="419"/>
      <c r="CF2574" s="419"/>
      <c r="CG2574" s="419"/>
      <c r="CH2574" s="419"/>
    </row>
    <row r="2575" spans="3:86" ht="21" thickBot="1">
      <c r="C2575" s="425"/>
      <c r="P2575" s="431"/>
      <c r="R2575" s="419"/>
      <c r="S2575" s="446"/>
      <c r="T2575" s="419"/>
      <c r="V2575" s="196"/>
      <c r="W2575" s="419"/>
      <c r="X2575" s="419"/>
      <c r="Z2575" s="419"/>
      <c r="AA2575" s="419"/>
      <c r="AB2575" s="419"/>
      <c r="AD2575" s="419"/>
      <c r="AE2575" s="419"/>
      <c r="AF2575" s="419"/>
      <c r="AH2575" s="419"/>
      <c r="AI2575" s="419"/>
      <c r="AJ2575" s="419"/>
      <c r="AL2575" s="419"/>
      <c r="AM2575" s="419"/>
      <c r="AN2575" s="403"/>
      <c r="AO2575" s="419"/>
      <c r="AP2575" s="419"/>
      <c r="AQ2575" s="419"/>
      <c r="AR2575" s="419"/>
      <c r="AS2575" s="419"/>
      <c r="AT2575" s="419"/>
      <c r="AU2575" s="419"/>
      <c r="AV2575" s="419"/>
      <c r="AX2575" s="419"/>
      <c r="AY2575" s="419"/>
      <c r="AZ2575" s="419"/>
      <c r="BB2575" s="419"/>
      <c r="BC2575" s="419"/>
      <c r="BD2575" s="419"/>
      <c r="BF2575" s="419"/>
      <c r="BG2575" s="419"/>
      <c r="BH2575" s="419"/>
      <c r="BJ2575" s="419"/>
      <c r="BK2575" s="419"/>
      <c r="BL2575" s="419"/>
      <c r="BN2575" s="419"/>
      <c r="BO2575" s="419"/>
      <c r="BP2575" s="419"/>
      <c r="BR2575" s="419"/>
      <c r="BS2575" s="419"/>
      <c r="BT2575" s="419"/>
      <c r="BV2575" s="419"/>
      <c r="BW2575" s="419"/>
      <c r="BX2575" s="397"/>
      <c r="BZ2575" s="449"/>
      <c r="CB2575" s="419"/>
      <c r="CC2575" s="419"/>
      <c r="CD2575" s="419"/>
      <c r="CF2575" s="419"/>
      <c r="CG2575" s="419"/>
      <c r="CH2575" s="419"/>
    </row>
    <row r="2576" spans="3:86" ht="21" thickBot="1">
      <c r="C2576" s="425"/>
      <c r="P2576" s="431"/>
      <c r="R2576" s="419"/>
      <c r="S2576" s="446"/>
      <c r="T2576" s="419"/>
      <c r="V2576" s="196"/>
      <c r="W2576" s="419"/>
      <c r="X2576" s="419"/>
      <c r="Z2576" s="419"/>
      <c r="AA2576" s="419"/>
      <c r="AB2576" s="419"/>
      <c r="AD2576" s="419"/>
      <c r="AE2576" s="419"/>
      <c r="AF2576" s="419"/>
      <c r="AH2576" s="419"/>
      <c r="AI2576" s="419"/>
      <c r="AJ2576" s="419"/>
      <c r="AL2576" s="419"/>
      <c r="AM2576" s="419"/>
      <c r="AN2576" s="403"/>
      <c r="AO2576" s="419"/>
      <c r="AP2576" s="419"/>
      <c r="AQ2576" s="419"/>
      <c r="AR2576" s="419"/>
      <c r="AS2576" s="419"/>
      <c r="AT2576" s="419"/>
      <c r="AU2576" s="419"/>
      <c r="AV2576" s="419"/>
      <c r="AX2576" s="419"/>
      <c r="AY2576" s="419"/>
      <c r="AZ2576" s="419"/>
      <c r="BB2576" s="419"/>
      <c r="BC2576" s="419"/>
      <c r="BD2576" s="419"/>
      <c r="BF2576" s="419"/>
      <c r="BG2576" s="419"/>
      <c r="BH2576" s="419"/>
      <c r="BJ2576" s="419"/>
      <c r="BK2576" s="419"/>
      <c r="BL2576" s="419"/>
      <c r="BN2576" s="419"/>
      <c r="BO2576" s="419"/>
      <c r="BP2576" s="419"/>
      <c r="BR2576" s="419"/>
      <c r="BS2576" s="419"/>
      <c r="BT2576" s="419"/>
      <c r="BV2576" s="419"/>
      <c r="BW2576" s="419"/>
      <c r="BX2576" s="397"/>
      <c r="BZ2576" s="449"/>
      <c r="CB2576" s="419"/>
      <c r="CC2576" s="419"/>
      <c r="CD2576" s="419"/>
      <c r="CF2576" s="419"/>
      <c r="CG2576" s="419"/>
      <c r="CH2576" s="419"/>
    </row>
    <row r="2577" spans="3:86" ht="21" thickBot="1">
      <c r="C2577" s="425"/>
      <c r="P2577" s="431"/>
      <c r="R2577" s="419"/>
      <c r="S2577" s="446"/>
      <c r="T2577" s="419"/>
      <c r="V2577" s="196"/>
      <c r="W2577" s="419"/>
      <c r="X2577" s="419"/>
      <c r="Z2577" s="419"/>
      <c r="AA2577" s="419"/>
      <c r="AB2577" s="419"/>
      <c r="AD2577" s="419"/>
      <c r="AE2577" s="419"/>
      <c r="AF2577" s="419"/>
      <c r="AH2577" s="419"/>
      <c r="AI2577" s="419"/>
      <c r="AJ2577" s="419"/>
      <c r="AL2577" s="419"/>
      <c r="AM2577" s="419"/>
      <c r="AN2577" s="403"/>
      <c r="AO2577" s="419"/>
      <c r="AP2577" s="419"/>
      <c r="AQ2577" s="419"/>
      <c r="AR2577" s="419"/>
      <c r="AS2577" s="419"/>
      <c r="AT2577" s="419"/>
      <c r="AU2577" s="419"/>
      <c r="AV2577" s="419"/>
      <c r="AX2577" s="419"/>
      <c r="AY2577" s="419"/>
      <c r="AZ2577" s="419"/>
      <c r="BB2577" s="419"/>
      <c r="BC2577" s="419"/>
      <c r="BD2577" s="419"/>
      <c r="BF2577" s="419"/>
      <c r="BG2577" s="419"/>
      <c r="BH2577" s="419"/>
      <c r="BJ2577" s="419"/>
      <c r="BK2577" s="419"/>
      <c r="BL2577" s="419"/>
      <c r="BN2577" s="419"/>
      <c r="BO2577" s="419"/>
      <c r="BP2577" s="419"/>
      <c r="BR2577" s="419"/>
      <c r="BS2577" s="419"/>
      <c r="BT2577" s="419"/>
      <c r="BV2577" s="419"/>
      <c r="BW2577" s="419"/>
      <c r="BX2577" s="397"/>
      <c r="BZ2577" s="449"/>
      <c r="CB2577" s="419"/>
      <c r="CC2577" s="419"/>
      <c r="CD2577" s="419"/>
      <c r="CF2577" s="419"/>
      <c r="CG2577" s="419"/>
      <c r="CH2577" s="419"/>
    </row>
    <row r="2578" spans="3:86" ht="21" thickBot="1">
      <c r="C2578" s="425"/>
      <c r="P2578" s="431"/>
      <c r="R2578" s="419"/>
      <c r="S2578" s="446"/>
      <c r="T2578" s="419"/>
      <c r="V2578" s="196"/>
      <c r="W2578" s="419"/>
      <c r="X2578" s="419"/>
      <c r="Z2578" s="419"/>
      <c r="AA2578" s="419"/>
      <c r="AB2578" s="419"/>
      <c r="AD2578" s="419"/>
      <c r="AE2578" s="419"/>
      <c r="AF2578" s="419"/>
      <c r="AH2578" s="419"/>
      <c r="AI2578" s="419"/>
      <c r="AJ2578" s="419"/>
      <c r="AL2578" s="419"/>
      <c r="AM2578" s="419"/>
      <c r="AN2578" s="403"/>
      <c r="AO2578" s="419"/>
      <c r="AP2578" s="419"/>
      <c r="AQ2578" s="419"/>
      <c r="AR2578" s="419"/>
      <c r="AS2578" s="419"/>
      <c r="AT2578" s="419"/>
      <c r="AU2578" s="419"/>
      <c r="AV2578" s="419"/>
      <c r="AX2578" s="419"/>
      <c r="AY2578" s="419"/>
      <c r="AZ2578" s="419"/>
      <c r="BB2578" s="419"/>
      <c r="BC2578" s="419"/>
      <c r="BD2578" s="419"/>
      <c r="BF2578" s="419"/>
      <c r="BG2578" s="419"/>
      <c r="BH2578" s="419"/>
      <c r="BJ2578" s="419"/>
      <c r="BK2578" s="419"/>
      <c r="BL2578" s="419"/>
      <c r="BN2578" s="419"/>
      <c r="BO2578" s="419"/>
      <c r="BP2578" s="419"/>
      <c r="BR2578" s="419"/>
      <c r="BS2578" s="419"/>
      <c r="BT2578" s="419"/>
      <c r="BV2578" s="419"/>
      <c r="BW2578" s="419"/>
      <c r="BX2578" s="397"/>
      <c r="BZ2578" s="449"/>
      <c r="CB2578" s="419"/>
      <c r="CC2578" s="419"/>
      <c r="CD2578" s="419"/>
      <c r="CF2578" s="419"/>
      <c r="CG2578" s="419"/>
      <c r="CH2578" s="419"/>
    </row>
    <row r="2579" spans="3:86" ht="21" thickBot="1">
      <c r="C2579" s="425"/>
      <c r="P2579" s="431"/>
      <c r="R2579" s="419"/>
      <c r="S2579" s="446"/>
      <c r="T2579" s="419"/>
      <c r="V2579" s="196"/>
      <c r="W2579" s="419"/>
      <c r="X2579" s="419"/>
      <c r="Z2579" s="419"/>
      <c r="AA2579" s="419"/>
      <c r="AB2579" s="419"/>
      <c r="AD2579" s="419"/>
      <c r="AE2579" s="419"/>
      <c r="AF2579" s="419"/>
      <c r="AH2579" s="419"/>
      <c r="AI2579" s="419"/>
      <c r="AJ2579" s="419"/>
      <c r="AL2579" s="419"/>
      <c r="AM2579" s="419"/>
      <c r="AN2579" s="403"/>
      <c r="AO2579" s="419"/>
      <c r="AP2579" s="419"/>
      <c r="AQ2579" s="419"/>
      <c r="AR2579" s="419"/>
      <c r="AS2579" s="419"/>
      <c r="AT2579" s="419"/>
      <c r="AU2579" s="419"/>
      <c r="AV2579" s="419"/>
      <c r="AX2579" s="419"/>
      <c r="AY2579" s="419"/>
      <c r="AZ2579" s="419"/>
      <c r="BB2579" s="419"/>
      <c r="BC2579" s="419"/>
      <c r="BD2579" s="419"/>
      <c r="BF2579" s="419"/>
      <c r="BG2579" s="419"/>
      <c r="BH2579" s="419"/>
      <c r="BJ2579" s="419"/>
      <c r="BK2579" s="419"/>
      <c r="BL2579" s="419"/>
      <c r="BN2579" s="419"/>
      <c r="BO2579" s="419"/>
      <c r="BP2579" s="419"/>
      <c r="BR2579" s="419"/>
      <c r="BS2579" s="419"/>
      <c r="BT2579" s="419"/>
      <c r="BV2579" s="419"/>
      <c r="BW2579" s="419"/>
      <c r="BX2579" s="397"/>
      <c r="BZ2579" s="449"/>
      <c r="CB2579" s="419"/>
      <c r="CC2579" s="419"/>
      <c r="CD2579" s="419"/>
      <c r="CF2579" s="419"/>
      <c r="CG2579" s="419"/>
      <c r="CH2579" s="419"/>
    </row>
    <row r="2580" spans="3:86" ht="21" thickBot="1">
      <c r="C2580" s="425"/>
      <c r="P2580" s="431"/>
      <c r="R2580" s="419"/>
      <c r="S2580" s="446"/>
      <c r="T2580" s="419"/>
      <c r="V2580" s="196"/>
      <c r="W2580" s="419"/>
      <c r="X2580" s="419"/>
      <c r="Z2580" s="419"/>
      <c r="AA2580" s="419"/>
      <c r="AB2580" s="419"/>
      <c r="AD2580" s="419"/>
      <c r="AE2580" s="419"/>
      <c r="AF2580" s="419"/>
      <c r="AH2580" s="419"/>
      <c r="AI2580" s="419"/>
      <c r="AJ2580" s="419"/>
      <c r="AL2580" s="419"/>
      <c r="AM2580" s="419"/>
      <c r="AN2580" s="403"/>
      <c r="AO2580" s="419"/>
      <c r="AP2580" s="419"/>
      <c r="AQ2580" s="419"/>
      <c r="AR2580" s="419"/>
      <c r="AS2580" s="419"/>
      <c r="AT2580" s="419"/>
      <c r="AU2580" s="419"/>
      <c r="AV2580" s="419"/>
      <c r="AX2580" s="419"/>
      <c r="AY2580" s="419"/>
      <c r="AZ2580" s="419"/>
      <c r="BB2580" s="419"/>
      <c r="BC2580" s="419"/>
      <c r="BD2580" s="419"/>
      <c r="BF2580" s="419"/>
      <c r="BG2580" s="419"/>
      <c r="BH2580" s="419"/>
      <c r="BJ2580" s="419"/>
      <c r="BK2580" s="419"/>
      <c r="BL2580" s="419"/>
      <c r="BN2580" s="419"/>
      <c r="BO2580" s="419"/>
      <c r="BP2580" s="419"/>
      <c r="BR2580" s="419"/>
      <c r="BS2580" s="419"/>
      <c r="BT2580" s="419"/>
      <c r="BV2580" s="419"/>
      <c r="BW2580" s="419"/>
      <c r="BX2580" s="397"/>
      <c r="BZ2580" s="449"/>
      <c r="CB2580" s="419"/>
      <c r="CC2580" s="419"/>
      <c r="CD2580" s="419"/>
      <c r="CF2580" s="419"/>
      <c r="CG2580" s="419"/>
      <c r="CH2580" s="419"/>
    </row>
    <row r="2581" spans="3:86" ht="21" thickBot="1">
      <c r="C2581" s="425"/>
      <c r="P2581" s="431"/>
      <c r="R2581" s="419"/>
      <c r="S2581" s="446"/>
      <c r="T2581" s="419"/>
      <c r="V2581" s="196"/>
      <c r="W2581" s="419"/>
      <c r="X2581" s="419"/>
      <c r="Z2581" s="419"/>
      <c r="AA2581" s="419"/>
      <c r="AB2581" s="419"/>
      <c r="AD2581" s="419"/>
      <c r="AE2581" s="419"/>
      <c r="AF2581" s="419"/>
      <c r="AH2581" s="419"/>
      <c r="AI2581" s="419"/>
      <c r="AJ2581" s="419"/>
      <c r="AL2581" s="419"/>
      <c r="AM2581" s="419"/>
      <c r="AN2581" s="403"/>
      <c r="AO2581" s="419"/>
      <c r="AP2581" s="419"/>
      <c r="AQ2581" s="419"/>
      <c r="AR2581" s="419"/>
      <c r="AS2581" s="419"/>
      <c r="AT2581" s="419"/>
      <c r="AU2581" s="419"/>
      <c r="AV2581" s="419"/>
      <c r="AX2581" s="419"/>
      <c r="AY2581" s="419"/>
      <c r="AZ2581" s="419"/>
      <c r="BB2581" s="419"/>
      <c r="BC2581" s="419"/>
      <c r="BD2581" s="419"/>
      <c r="BF2581" s="419"/>
      <c r="BG2581" s="419"/>
      <c r="BH2581" s="419"/>
      <c r="BJ2581" s="419"/>
      <c r="BK2581" s="419"/>
      <c r="BL2581" s="419"/>
      <c r="BN2581" s="419"/>
      <c r="BO2581" s="419"/>
      <c r="BP2581" s="419"/>
      <c r="BR2581" s="419"/>
      <c r="BS2581" s="419"/>
      <c r="BT2581" s="419"/>
      <c r="BV2581" s="419"/>
      <c r="BW2581" s="419"/>
      <c r="BX2581" s="397"/>
      <c r="BZ2581" s="449"/>
      <c r="CB2581" s="419"/>
      <c r="CC2581" s="419"/>
      <c r="CD2581" s="419"/>
      <c r="CF2581" s="419"/>
      <c r="CG2581" s="419"/>
      <c r="CH2581" s="419"/>
    </row>
    <row r="2582" spans="3:86" ht="21" thickBot="1">
      <c r="C2582" s="425"/>
      <c r="P2582" s="431"/>
      <c r="R2582" s="419"/>
      <c r="S2582" s="446"/>
      <c r="T2582" s="419"/>
      <c r="V2582" s="196"/>
      <c r="W2582" s="419"/>
      <c r="X2582" s="419"/>
      <c r="Z2582" s="419"/>
      <c r="AA2582" s="419"/>
      <c r="AB2582" s="419"/>
      <c r="AD2582" s="419"/>
      <c r="AE2582" s="419"/>
      <c r="AF2582" s="419"/>
      <c r="AH2582" s="419"/>
      <c r="AI2582" s="419"/>
      <c r="AJ2582" s="419"/>
      <c r="AL2582" s="419"/>
      <c r="AM2582" s="419"/>
      <c r="AN2582" s="403"/>
      <c r="AO2582" s="419"/>
      <c r="AP2582" s="419"/>
      <c r="AQ2582" s="419"/>
      <c r="AR2582" s="419"/>
      <c r="AS2582" s="419"/>
      <c r="AT2582" s="419"/>
      <c r="AU2582" s="419"/>
      <c r="AV2582" s="419"/>
      <c r="AX2582" s="419"/>
      <c r="AY2582" s="419"/>
      <c r="AZ2582" s="419"/>
      <c r="BB2582" s="419"/>
      <c r="BC2582" s="419"/>
      <c r="BD2582" s="419"/>
      <c r="BF2582" s="419"/>
      <c r="BG2582" s="419"/>
      <c r="BH2582" s="419"/>
      <c r="BJ2582" s="419"/>
      <c r="BK2582" s="419"/>
      <c r="BL2582" s="419"/>
      <c r="BN2582" s="419"/>
      <c r="BO2582" s="419"/>
      <c r="BP2582" s="419"/>
      <c r="BR2582" s="419"/>
      <c r="BS2582" s="419"/>
      <c r="BT2582" s="419"/>
      <c r="BV2582" s="419"/>
      <c r="BW2582" s="419"/>
      <c r="BX2582" s="397"/>
      <c r="BZ2582" s="449"/>
      <c r="CB2582" s="419"/>
      <c r="CC2582" s="419"/>
      <c r="CD2582" s="419"/>
      <c r="CF2582" s="419"/>
      <c r="CG2582" s="419"/>
      <c r="CH2582" s="419"/>
    </row>
    <row r="2583" spans="3:86" ht="21" thickBot="1">
      <c r="C2583" s="425"/>
      <c r="P2583" s="431"/>
      <c r="R2583" s="419"/>
      <c r="S2583" s="446"/>
      <c r="T2583" s="419"/>
      <c r="V2583" s="196"/>
      <c r="W2583" s="419"/>
      <c r="X2583" s="419"/>
      <c r="Z2583" s="419"/>
      <c r="AA2583" s="419"/>
      <c r="AB2583" s="419"/>
      <c r="AD2583" s="419"/>
      <c r="AE2583" s="419"/>
      <c r="AF2583" s="419"/>
      <c r="AH2583" s="419"/>
      <c r="AI2583" s="419"/>
      <c r="AJ2583" s="419"/>
      <c r="AL2583" s="419"/>
      <c r="AM2583" s="419"/>
      <c r="AN2583" s="403"/>
      <c r="AO2583" s="419"/>
      <c r="AP2583" s="419"/>
      <c r="AQ2583" s="419"/>
      <c r="AR2583" s="419"/>
      <c r="AS2583" s="419"/>
      <c r="AT2583" s="419"/>
      <c r="AU2583" s="419"/>
      <c r="AV2583" s="419"/>
      <c r="AX2583" s="419"/>
      <c r="AY2583" s="419"/>
      <c r="AZ2583" s="419"/>
      <c r="BB2583" s="419"/>
      <c r="BC2583" s="419"/>
      <c r="BD2583" s="419"/>
      <c r="BF2583" s="419"/>
      <c r="BG2583" s="419"/>
      <c r="BH2583" s="419"/>
      <c r="BJ2583" s="419"/>
      <c r="BK2583" s="419"/>
      <c r="BL2583" s="419"/>
      <c r="BN2583" s="419"/>
      <c r="BO2583" s="419"/>
      <c r="BP2583" s="419"/>
      <c r="BR2583" s="419"/>
      <c r="BS2583" s="419"/>
      <c r="BT2583" s="419"/>
      <c r="BV2583" s="419"/>
      <c r="BW2583" s="419"/>
      <c r="BX2583" s="397"/>
      <c r="BZ2583" s="449"/>
      <c r="CB2583" s="419"/>
      <c r="CC2583" s="419"/>
      <c r="CD2583" s="419"/>
      <c r="CF2583" s="419"/>
      <c r="CG2583" s="419"/>
      <c r="CH2583" s="419"/>
    </row>
    <row r="2584" spans="3:86" ht="21" thickBot="1">
      <c r="C2584" s="425"/>
      <c r="P2584" s="431"/>
      <c r="R2584" s="419"/>
      <c r="S2584" s="446"/>
      <c r="T2584" s="419"/>
      <c r="V2584" s="196"/>
      <c r="W2584" s="419"/>
      <c r="X2584" s="419"/>
      <c r="Z2584" s="419"/>
      <c r="AA2584" s="419"/>
      <c r="AB2584" s="419"/>
      <c r="AD2584" s="419"/>
      <c r="AE2584" s="419"/>
      <c r="AF2584" s="419"/>
      <c r="AH2584" s="419"/>
      <c r="AI2584" s="419"/>
      <c r="AJ2584" s="419"/>
      <c r="AL2584" s="419"/>
      <c r="AM2584" s="419"/>
      <c r="AN2584" s="403"/>
      <c r="AO2584" s="419"/>
      <c r="AP2584" s="419"/>
      <c r="AQ2584" s="419"/>
      <c r="AR2584" s="419"/>
      <c r="AS2584" s="419"/>
      <c r="AT2584" s="419"/>
      <c r="AU2584" s="419"/>
      <c r="AV2584" s="419"/>
      <c r="AX2584" s="419"/>
      <c r="AY2584" s="419"/>
      <c r="AZ2584" s="419"/>
      <c r="BB2584" s="419"/>
      <c r="BC2584" s="419"/>
      <c r="BD2584" s="419"/>
      <c r="BF2584" s="419"/>
      <c r="BG2584" s="419"/>
      <c r="BH2584" s="419"/>
      <c r="BJ2584" s="419"/>
      <c r="BK2584" s="419"/>
      <c r="BL2584" s="419"/>
      <c r="BN2584" s="419"/>
      <c r="BO2584" s="419"/>
      <c r="BP2584" s="419"/>
      <c r="BR2584" s="419"/>
      <c r="BS2584" s="419"/>
      <c r="BT2584" s="419"/>
      <c r="BV2584" s="419"/>
      <c r="BW2584" s="419"/>
      <c r="BX2584" s="397"/>
      <c r="BZ2584" s="449"/>
      <c r="CB2584" s="419"/>
      <c r="CC2584" s="419"/>
      <c r="CD2584" s="419"/>
      <c r="CF2584" s="419"/>
      <c r="CG2584" s="419"/>
      <c r="CH2584" s="419"/>
    </row>
    <row r="2585" spans="3:86" ht="21" thickBot="1">
      <c r="C2585" s="425"/>
      <c r="P2585" s="431"/>
      <c r="R2585" s="419"/>
      <c r="S2585" s="446"/>
      <c r="T2585" s="419"/>
      <c r="V2585" s="196"/>
      <c r="W2585" s="419"/>
      <c r="X2585" s="419"/>
      <c r="Z2585" s="419"/>
      <c r="AA2585" s="419"/>
      <c r="AB2585" s="419"/>
      <c r="AD2585" s="419"/>
      <c r="AE2585" s="419"/>
      <c r="AF2585" s="419"/>
      <c r="AH2585" s="419"/>
      <c r="AI2585" s="419"/>
      <c r="AJ2585" s="419"/>
      <c r="AL2585" s="419"/>
      <c r="AM2585" s="419"/>
      <c r="AN2585" s="403"/>
      <c r="AO2585" s="419"/>
      <c r="AP2585" s="419"/>
      <c r="AQ2585" s="419"/>
      <c r="AR2585" s="419"/>
      <c r="AS2585" s="419"/>
      <c r="AT2585" s="419"/>
      <c r="AU2585" s="419"/>
      <c r="AV2585" s="419"/>
      <c r="AX2585" s="419"/>
      <c r="AY2585" s="419"/>
      <c r="AZ2585" s="419"/>
      <c r="BB2585" s="419"/>
      <c r="BC2585" s="419"/>
      <c r="BD2585" s="419"/>
      <c r="BF2585" s="419"/>
      <c r="BG2585" s="419"/>
      <c r="BH2585" s="419"/>
      <c r="BJ2585" s="419"/>
      <c r="BK2585" s="419"/>
      <c r="BL2585" s="419"/>
      <c r="BN2585" s="419"/>
      <c r="BO2585" s="419"/>
      <c r="BP2585" s="419"/>
      <c r="BR2585" s="419"/>
      <c r="BS2585" s="419"/>
      <c r="BT2585" s="419"/>
      <c r="BV2585" s="419"/>
      <c r="BW2585" s="419"/>
      <c r="BX2585" s="397"/>
      <c r="BZ2585" s="449"/>
      <c r="CB2585" s="419"/>
      <c r="CC2585" s="419"/>
      <c r="CD2585" s="419"/>
      <c r="CF2585" s="419"/>
      <c r="CG2585" s="419"/>
      <c r="CH2585" s="419"/>
    </row>
    <row r="2586" spans="3:86" ht="21" thickBot="1">
      <c r="C2586" s="425"/>
      <c r="P2586" s="431"/>
      <c r="R2586" s="419"/>
      <c r="S2586" s="446"/>
      <c r="T2586" s="419"/>
      <c r="V2586" s="196"/>
      <c r="W2586" s="419"/>
      <c r="X2586" s="419"/>
      <c r="Z2586" s="419"/>
      <c r="AA2586" s="419"/>
      <c r="AB2586" s="419"/>
      <c r="AD2586" s="419"/>
      <c r="AE2586" s="419"/>
      <c r="AF2586" s="419"/>
      <c r="AH2586" s="419"/>
      <c r="AI2586" s="419"/>
      <c r="AJ2586" s="419"/>
      <c r="AL2586" s="419"/>
      <c r="AM2586" s="419"/>
      <c r="AN2586" s="403"/>
      <c r="AO2586" s="419"/>
      <c r="AP2586" s="419"/>
      <c r="AQ2586" s="419"/>
      <c r="AR2586" s="419"/>
      <c r="AS2586" s="419"/>
      <c r="AT2586" s="419"/>
      <c r="AU2586" s="419"/>
      <c r="AV2586" s="419"/>
      <c r="AX2586" s="419"/>
      <c r="AY2586" s="419"/>
      <c r="AZ2586" s="419"/>
      <c r="BB2586" s="419"/>
      <c r="BC2586" s="419"/>
      <c r="BD2586" s="419"/>
      <c r="BF2586" s="419"/>
      <c r="BG2586" s="419"/>
      <c r="BH2586" s="419"/>
      <c r="BJ2586" s="419"/>
      <c r="BK2586" s="419"/>
      <c r="BL2586" s="419"/>
      <c r="BN2586" s="419"/>
      <c r="BO2586" s="419"/>
      <c r="BP2586" s="419"/>
      <c r="BR2586" s="419"/>
      <c r="BS2586" s="419"/>
      <c r="BT2586" s="419"/>
      <c r="BV2586" s="419"/>
      <c r="BW2586" s="419"/>
      <c r="BX2586" s="397"/>
      <c r="BZ2586" s="449"/>
      <c r="CB2586" s="419"/>
      <c r="CC2586" s="419"/>
      <c r="CD2586" s="419"/>
      <c r="CF2586" s="419"/>
      <c r="CG2586" s="419"/>
      <c r="CH2586" s="419"/>
    </row>
    <row r="2587" spans="3:86" ht="21" thickBot="1">
      <c r="C2587" s="425"/>
      <c r="P2587" s="431"/>
      <c r="R2587" s="419"/>
      <c r="S2587" s="446"/>
      <c r="T2587" s="419"/>
      <c r="V2587" s="196"/>
      <c r="W2587" s="419"/>
      <c r="X2587" s="419"/>
      <c r="Z2587" s="419"/>
      <c r="AA2587" s="419"/>
      <c r="AB2587" s="419"/>
      <c r="AD2587" s="419"/>
      <c r="AE2587" s="419"/>
      <c r="AF2587" s="419"/>
      <c r="AH2587" s="419"/>
      <c r="AI2587" s="419"/>
      <c r="AJ2587" s="419"/>
      <c r="AL2587" s="419"/>
      <c r="AM2587" s="419"/>
      <c r="AN2587" s="403"/>
      <c r="AO2587" s="419"/>
      <c r="AP2587" s="419"/>
      <c r="AQ2587" s="419"/>
      <c r="AR2587" s="419"/>
      <c r="AS2587" s="419"/>
      <c r="AT2587" s="419"/>
      <c r="AU2587" s="419"/>
      <c r="AV2587" s="419"/>
      <c r="AX2587" s="419"/>
      <c r="AY2587" s="419"/>
      <c r="AZ2587" s="419"/>
      <c r="BB2587" s="419"/>
      <c r="BC2587" s="419"/>
      <c r="BD2587" s="419"/>
      <c r="BF2587" s="419"/>
      <c r="BG2587" s="419"/>
      <c r="BH2587" s="419"/>
      <c r="BJ2587" s="419"/>
      <c r="BK2587" s="419"/>
      <c r="BL2587" s="419"/>
      <c r="BN2587" s="419"/>
      <c r="BO2587" s="419"/>
      <c r="BP2587" s="419"/>
      <c r="BR2587" s="419"/>
      <c r="BS2587" s="419"/>
      <c r="BT2587" s="419"/>
      <c r="BV2587" s="419"/>
      <c r="BW2587" s="419"/>
      <c r="BX2587" s="397"/>
      <c r="BZ2587" s="449"/>
      <c r="CB2587" s="419"/>
      <c r="CC2587" s="419"/>
      <c r="CD2587" s="419"/>
      <c r="CF2587" s="419"/>
      <c r="CG2587" s="419"/>
      <c r="CH2587" s="419"/>
    </row>
    <row r="2588" spans="3:86" ht="21" thickBot="1">
      <c r="C2588" s="425"/>
      <c r="P2588" s="431"/>
      <c r="R2588" s="419"/>
      <c r="S2588" s="446"/>
      <c r="T2588" s="419"/>
      <c r="V2588" s="196"/>
      <c r="W2588" s="419"/>
      <c r="X2588" s="419"/>
      <c r="Z2588" s="419"/>
      <c r="AA2588" s="419"/>
      <c r="AB2588" s="419"/>
      <c r="AD2588" s="419"/>
      <c r="AE2588" s="419"/>
      <c r="AF2588" s="419"/>
      <c r="AH2588" s="419"/>
      <c r="AI2588" s="419"/>
      <c r="AJ2588" s="419"/>
      <c r="AL2588" s="419"/>
      <c r="AM2588" s="419"/>
      <c r="AN2588" s="403"/>
      <c r="AO2588" s="419"/>
      <c r="AP2588" s="419"/>
      <c r="AQ2588" s="419"/>
      <c r="AR2588" s="419"/>
      <c r="AS2588" s="419"/>
      <c r="AT2588" s="419"/>
      <c r="AU2588" s="419"/>
      <c r="AV2588" s="419"/>
      <c r="AX2588" s="419"/>
      <c r="AY2588" s="419"/>
      <c r="AZ2588" s="419"/>
      <c r="BB2588" s="419"/>
      <c r="BC2588" s="419"/>
      <c r="BD2588" s="419"/>
      <c r="BF2588" s="419"/>
      <c r="BG2588" s="419"/>
      <c r="BH2588" s="419"/>
      <c r="BJ2588" s="419"/>
      <c r="BK2588" s="419"/>
      <c r="BL2588" s="419"/>
      <c r="BN2588" s="419"/>
      <c r="BO2588" s="419"/>
      <c r="BP2588" s="419"/>
      <c r="BR2588" s="419"/>
      <c r="BS2588" s="419"/>
      <c r="BT2588" s="419"/>
      <c r="BV2588" s="419"/>
      <c r="BW2588" s="419"/>
      <c r="BX2588" s="397"/>
      <c r="BZ2588" s="449"/>
      <c r="CB2588" s="419"/>
      <c r="CC2588" s="419"/>
      <c r="CD2588" s="419"/>
      <c r="CF2588" s="419"/>
      <c r="CG2588" s="419"/>
      <c r="CH2588" s="419"/>
    </row>
    <row r="2589" spans="3:86" ht="21" thickBot="1">
      <c r="C2589" s="425"/>
      <c r="P2589" s="431"/>
      <c r="R2589" s="419"/>
      <c r="S2589" s="446"/>
      <c r="T2589" s="419"/>
      <c r="V2589" s="196"/>
      <c r="W2589" s="419"/>
      <c r="X2589" s="419"/>
      <c r="Z2589" s="419"/>
      <c r="AA2589" s="419"/>
      <c r="AB2589" s="419"/>
      <c r="AD2589" s="419"/>
      <c r="AE2589" s="419"/>
      <c r="AF2589" s="419"/>
      <c r="AH2589" s="419"/>
      <c r="AI2589" s="419"/>
      <c r="AJ2589" s="419"/>
      <c r="AL2589" s="419"/>
      <c r="AM2589" s="419"/>
      <c r="AN2589" s="403"/>
      <c r="AO2589" s="419"/>
      <c r="AP2589" s="419"/>
      <c r="AQ2589" s="419"/>
      <c r="AR2589" s="419"/>
      <c r="AS2589" s="419"/>
      <c r="AT2589" s="419"/>
      <c r="AU2589" s="419"/>
      <c r="AV2589" s="419"/>
      <c r="AX2589" s="419"/>
      <c r="AY2589" s="419"/>
      <c r="AZ2589" s="419"/>
      <c r="BB2589" s="419"/>
      <c r="BC2589" s="419"/>
      <c r="BD2589" s="419"/>
      <c r="BF2589" s="419"/>
      <c r="BG2589" s="419"/>
      <c r="BH2589" s="419"/>
      <c r="BJ2589" s="419"/>
      <c r="BK2589" s="419"/>
      <c r="BL2589" s="419"/>
      <c r="BN2589" s="419"/>
      <c r="BO2589" s="419"/>
      <c r="BP2589" s="419"/>
      <c r="BR2589" s="419"/>
      <c r="BS2589" s="419"/>
      <c r="BT2589" s="419"/>
      <c r="BV2589" s="419"/>
      <c r="BW2589" s="419"/>
      <c r="BX2589" s="397"/>
      <c r="BZ2589" s="449"/>
      <c r="CB2589" s="419"/>
      <c r="CC2589" s="419"/>
      <c r="CD2589" s="419"/>
      <c r="CF2589" s="419"/>
      <c r="CG2589" s="419"/>
      <c r="CH2589" s="419"/>
    </row>
    <row r="2590" spans="3:86" ht="21" thickBot="1">
      <c r="C2590" s="425"/>
      <c r="P2590" s="431"/>
      <c r="R2590" s="419"/>
      <c r="S2590" s="446"/>
      <c r="T2590" s="419"/>
      <c r="V2590" s="196"/>
      <c r="W2590" s="419"/>
      <c r="X2590" s="419"/>
      <c r="Z2590" s="419"/>
      <c r="AA2590" s="419"/>
      <c r="AB2590" s="419"/>
      <c r="AD2590" s="419"/>
      <c r="AE2590" s="419"/>
      <c r="AF2590" s="419"/>
      <c r="AH2590" s="419"/>
      <c r="AI2590" s="419"/>
      <c r="AJ2590" s="419"/>
      <c r="AL2590" s="419"/>
      <c r="AM2590" s="419"/>
      <c r="AN2590" s="403"/>
      <c r="AO2590" s="419"/>
      <c r="AP2590" s="419"/>
      <c r="AQ2590" s="419"/>
      <c r="AR2590" s="419"/>
      <c r="AS2590" s="419"/>
      <c r="AT2590" s="419"/>
      <c r="AU2590" s="419"/>
      <c r="AV2590" s="419"/>
      <c r="AX2590" s="419"/>
      <c r="AY2590" s="419"/>
      <c r="AZ2590" s="419"/>
      <c r="BB2590" s="419"/>
      <c r="BC2590" s="419"/>
      <c r="BD2590" s="419"/>
      <c r="BF2590" s="419"/>
      <c r="BG2590" s="419"/>
      <c r="BH2590" s="419"/>
      <c r="BJ2590" s="419"/>
      <c r="BK2590" s="419"/>
      <c r="BL2590" s="419"/>
      <c r="BN2590" s="419"/>
      <c r="BO2590" s="419"/>
      <c r="BP2590" s="419"/>
      <c r="BR2590" s="419"/>
      <c r="BS2590" s="419"/>
      <c r="BT2590" s="419"/>
      <c r="BV2590" s="419"/>
      <c r="BW2590" s="419"/>
      <c r="BX2590" s="397"/>
      <c r="BZ2590" s="449"/>
      <c r="CB2590" s="419"/>
      <c r="CC2590" s="419"/>
      <c r="CD2590" s="419"/>
      <c r="CF2590" s="419"/>
      <c r="CG2590" s="419"/>
      <c r="CH2590" s="419"/>
    </row>
    <row r="2591" spans="3:86" ht="21" thickBot="1">
      <c r="C2591" s="425"/>
      <c r="P2591" s="431"/>
      <c r="R2591" s="419"/>
      <c r="S2591" s="446"/>
      <c r="T2591" s="419"/>
      <c r="V2591" s="196"/>
      <c r="W2591" s="419"/>
      <c r="X2591" s="419"/>
      <c r="Z2591" s="419"/>
      <c r="AA2591" s="419"/>
      <c r="AB2591" s="419"/>
      <c r="AD2591" s="419"/>
      <c r="AE2591" s="419"/>
      <c r="AF2591" s="419"/>
      <c r="AH2591" s="419"/>
      <c r="AI2591" s="419"/>
      <c r="AJ2591" s="419"/>
      <c r="AL2591" s="419"/>
      <c r="AM2591" s="419"/>
      <c r="AN2591" s="403"/>
      <c r="AO2591" s="419"/>
      <c r="AP2591" s="419"/>
      <c r="AQ2591" s="419"/>
      <c r="AR2591" s="419"/>
      <c r="AS2591" s="419"/>
      <c r="AT2591" s="419"/>
      <c r="AU2591" s="419"/>
      <c r="AV2591" s="419"/>
      <c r="AX2591" s="419"/>
      <c r="AY2591" s="419"/>
      <c r="AZ2591" s="419"/>
      <c r="BB2591" s="419"/>
      <c r="BC2591" s="419"/>
      <c r="BD2591" s="419"/>
      <c r="BF2591" s="419"/>
      <c r="BG2591" s="419"/>
      <c r="BH2591" s="419"/>
      <c r="BJ2591" s="419"/>
      <c r="BK2591" s="419"/>
      <c r="BL2591" s="419"/>
      <c r="BN2591" s="419"/>
      <c r="BO2591" s="419"/>
      <c r="BP2591" s="419"/>
      <c r="BR2591" s="419"/>
      <c r="BS2591" s="419"/>
      <c r="BT2591" s="419"/>
      <c r="BV2591" s="419"/>
      <c r="BW2591" s="419"/>
      <c r="BX2591" s="397"/>
      <c r="BZ2591" s="449"/>
      <c r="CB2591" s="419"/>
      <c r="CC2591" s="419"/>
      <c r="CD2591" s="419"/>
      <c r="CF2591" s="419"/>
      <c r="CG2591" s="419"/>
      <c r="CH2591" s="419"/>
    </row>
    <row r="2592" spans="3:86" ht="21" thickBot="1">
      <c r="C2592" s="425"/>
      <c r="P2592" s="431"/>
      <c r="R2592" s="419"/>
      <c r="S2592" s="446"/>
      <c r="T2592" s="419"/>
      <c r="V2592" s="196"/>
      <c r="W2592" s="419"/>
      <c r="X2592" s="419"/>
      <c r="Z2592" s="419"/>
      <c r="AA2592" s="419"/>
      <c r="AB2592" s="419"/>
      <c r="AD2592" s="419"/>
      <c r="AE2592" s="419"/>
      <c r="AF2592" s="419"/>
      <c r="AH2592" s="419"/>
      <c r="AI2592" s="419"/>
      <c r="AJ2592" s="419"/>
      <c r="AL2592" s="419"/>
      <c r="AM2592" s="419"/>
      <c r="AN2592" s="403"/>
      <c r="AO2592" s="419"/>
      <c r="AP2592" s="419"/>
      <c r="AQ2592" s="419"/>
      <c r="AR2592" s="419"/>
      <c r="AS2592" s="419"/>
      <c r="AT2592" s="419"/>
      <c r="AU2592" s="419"/>
      <c r="AV2592" s="419"/>
      <c r="AX2592" s="419"/>
      <c r="AY2592" s="419"/>
      <c r="AZ2592" s="419"/>
      <c r="BB2592" s="419"/>
      <c r="BC2592" s="419"/>
      <c r="BD2592" s="419"/>
      <c r="BF2592" s="419"/>
      <c r="BG2592" s="419"/>
      <c r="BH2592" s="419"/>
      <c r="BJ2592" s="419"/>
      <c r="BK2592" s="419"/>
      <c r="BL2592" s="419"/>
      <c r="BN2592" s="419"/>
      <c r="BO2592" s="419"/>
      <c r="BP2592" s="419"/>
      <c r="BR2592" s="419"/>
      <c r="BS2592" s="419"/>
      <c r="BT2592" s="419"/>
      <c r="BV2592" s="419"/>
      <c r="BW2592" s="419"/>
      <c r="BX2592" s="397"/>
      <c r="BZ2592" s="449"/>
      <c r="CB2592" s="419"/>
      <c r="CC2592" s="419"/>
      <c r="CD2592" s="419"/>
      <c r="CF2592" s="419"/>
      <c r="CG2592" s="419"/>
      <c r="CH2592" s="419"/>
    </row>
    <row r="2593" spans="3:86" ht="21" thickBot="1">
      <c r="C2593" s="425"/>
      <c r="P2593" s="431"/>
      <c r="R2593" s="419"/>
      <c r="S2593" s="446"/>
      <c r="T2593" s="419"/>
      <c r="V2593" s="196"/>
      <c r="W2593" s="419"/>
      <c r="X2593" s="419"/>
      <c r="Z2593" s="419"/>
      <c r="AA2593" s="419"/>
      <c r="AB2593" s="419"/>
      <c r="AD2593" s="419"/>
      <c r="AE2593" s="419"/>
      <c r="AF2593" s="419"/>
      <c r="AH2593" s="419"/>
      <c r="AI2593" s="419"/>
      <c r="AJ2593" s="419"/>
      <c r="AL2593" s="419"/>
      <c r="AM2593" s="419"/>
      <c r="AN2593" s="403"/>
      <c r="AO2593" s="419"/>
      <c r="AP2593" s="419"/>
      <c r="AQ2593" s="419"/>
      <c r="AR2593" s="419"/>
      <c r="AS2593" s="419"/>
      <c r="AT2593" s="419"/>
      <c r="AU2593" s="419"/>
      <c r="AV2593" s="419"/>
      <c r="AX2593" s="419"/>
      <c r="AY2593" s="419"/>
      <c r="AZ2593" s="419"/>
      <c r="BB2593" s="419"/>
      <c r="BC2593" s="419"/>
      <c r="BD2593" s="419"/>
      <c r="BF2593" s="419"/>
      <c r="BG2593" s="419"/>
      <c r="BH2593" s="419"/>
      <c r="BJ2593" s="419"/>
      <c r="BK2593" s="419"/>
      <c r="BL2593" s="419"/>
      <c r="BN2593" s="419"/>
      <c r="BO2593" s="419"/>
      <c r="BP2593" s="419"/>
      <c r="BR2593" s="419"/>
      <c r="BS2593" s="419"/>
      <c r="BT2593" s="419"/>
      <c r="BV2593" s="419"/>
      <c r="BW2593" s="419"/>
      <c r="BX2593" s="397"/>
      <c r="BZ2593" s="449"/>
      <c r="CB2593" s="419"/>
      <c r="CC2593" s="419"/>
      <c r="CD2593" s="419"/>
      <c r="CF2593" s="419"/>
      <c r="CG2593" s="419"/>
      <c r="CH2593" s="419"/>
    </row>
    <row r="2594" spans="3:86" ht="21" thickBot="1">
      <c r="C2594" s="425"/>
      <c r="P2594" s="431"/>
      <c r="R2594" s="419"/>
      <c r="S2594" s="446"/>
      <c r="T2594" s="419"/>
      <c r="V2594" s="196"/>
      <c r="W2594" s="419"/>
      <c r="X2594" s="419"/>
      <c r="Z2594" s="419"/>
      <c r="AA2594" s="419"/>
      <c r="AB2594" s="419"/>
      <c r="AD2594" s="419"/>
      <c r="AE2594" s="419"/>
      <c r="AF2594" s="419"/>
      <c r="AH2594" s="419"/>
      <c r="AI2594" s="419"/>
      <c r="AJ2594" s="419"/>
      <c r="AL2594" s="419"/>
      <c r="AM2594" s="419"/>
      <c r="AN2594" s="403"/>
      <c r="AO2594" s="419"/>
      <c r="AP2594" s="419"/>
      <c r="AQ2594" s="419"/>
      <c r="AR2594" s="419"/>
      <c r="AS2594" s="419"/>
      <c r="AT2594" s="419"/>
      <c r="AU2594" s="419"/>
      <c r="AV2594" s="419"/>
      <c r="AX2594" s="419"/>
      <c r="AY2594" s="419"/>
      <c r="AZ2594" s="419"/>
      <c r="BB2594" s="419"/>
      <c r="BC2594" s="419"/>
      <c r="BD2594" s="419"/>
      <c r="BF2594" s="419"/>
      <c r="BG2594" s="419"/>
      <c r="BH2594" s="419"/>
      <c r="BJ2594" s="419"/>
      <c r="BK2594" s="419"/>
      <c r="BL2594" s="419"/>
      <c r="BN2594" s="419"/>
      <c r="BO2594" s="419"/>
      <c r="BP2594" s="419"/>
      <c r="BR2594" s="419"/>
      <c r="BS2594" s="419"/>
      <c r="BT2594" s="419"/>
      <c r="BV2594" s="419"/>
      <c r="BW2594" s="419"/>
      <c r="BX2594" s="397"/>
      <c r="BZ2594" s="449"/>
      <c r="CB2594" s="419"/>
      <c r="CC2594" s="419"/>
      <c r="CD2594" s="419"/>
      <c r="CF2594" s="419"/>
      <c r="CG2594" s="419"/>
      <c r="CH2594" s="419"/>
    </row>
    <row r="2595" spans="3:86" ht="21" thickBot="1">
      <c r="C2595" s="425"/>
      <c r="P2595" s="431"/>
      <c r="R2595" s="419"/>
      <c r="S2595" s="446"/>
      <c r="T2595" s="419"/>
      <c r="V2595" s="196"/>
      <c r="W2595" s="419"/>
      <c r="X2595" s="419"/>
      <c r="Z2595" s="419"/>
      <c r="AA2595" s="419"/>
      <c r="AB2595" s="419"/>
      <c r="AD2595" s="419"/>
      <c r="AE2595" s="419"/>
      <c r="AF2595" s="419"/>
      <c r="AH2595" s="419"/>
      <c r="AI2595" s="419"/>
      <c r="AJ2595" s="419"/>
      <c r="AL2595" s="419"/>
      <c r="AM2595" s="419"/>
      <c r="AN2595" s="403"/>
      <c r="AO2595" s="419"/>
      <c r="AP2595" s="419"/>
      <c r="AQ2595" s="419"/>
      <c r="AR2595" s="419"/>
      <c r="AS2595" s="419"/>
      <c r="AT2595" s="419"/>
      <c r="AU2595" s="419"/>
      <c r="AV2595" s="419"/>
      <c r="AX2595" s="419"/>
      <c r="AY2595" s="419"/>
      <c r="AZ2595" s="419"/>
      <c r="BB2595" s="419"/>
      <c r="BC2595" s="419"/>
      <c r="BD2595" s="419"/>
      <c r="BF2595" s="419"/>
      <c r="BG2595" s="419"/>
      <c r="BH2595" s="419"/>
      <c r="BJ2595" s="419"/>
      <c r="BK2595" s="419"/>
      <c r="BL2595" s="419"/>
      <c r="BN2595" s="419"/>
      <c r="BO2595" s="419"/>
      <c r="BP2595" s="419"/>
      <c r="BR2595" s="419"/>
      <c r="BS2595" s="419"/>
      <c r="BT2595" s="419"/>
      <c r="BV2595" s="419"/>
      <c r="BW2595" s="419"/>
      <c r="BX2595" s="397"/>
      <c r="BZ2595" s="449"/>
      <c r="CB2595" s="419"/>
      <c r="CC2595" s="419"/>
      <c r="CD2595" s="419"/>
      <c r="CF2595" s="419"/>
      <c r="CG2595" s="419"/>
      <c r="CH2595" s="419"/>
    </row>
    <row r="2596" spans="3:86" ht="21" thickBot="1">
      <c r="C2596" s="425"/>
      <c r="P2596" s="431"/>
      <c r="R2596" s="419"/>
      <c r="S2596" s="446"/>
      <c r="T2596" s="419"/>
      <c r="V2596" s="196"/>
      <c r="W2596" s="419"/>
      <c r="X2596" s="419"/>
      <c r="Z2596" s="419"/>
      <c r="AA2596" s="419"/>
      <c r="AB2596" s="419"/>
      <c r="AD2596" s="419"/>
      <c r="AE2596" s="419"/>
      <c r="AF2596" s="419"/>
      <c r="AH2596" s="419"/>
      <c r="AI2596" s="419"/>
      <c r="AJ2596" s="419"/>
      <c r="AL2596" s="419"/>
      <c r="AM2596" s="419"/>
      <c r="AN2596" s="403"/>
      <c r="AO2596" s="419"/>
      <c r="AP2596" s="419"/>
      <c r="AQ2596" s="419"/>
      <c r="AR2596" s="419"/>
      <c r="AS2596" s="419"/>
      <c r="AT2596" s="419"/>
      <c r="AU2596" s="419"/>
      <c r="AV2596" s="419"/>
      <c r="AX2596" s="419"/>
      <c r="AY2596" s="419"/>
      <c r="AZ2596" s="419"/>
      <c r="BB2596" s="419"/>
      <c r="BC2596" s="419"/>
      <c r="BD2596" s="419"/>
      <c r="BF2596" s="419"/>
      <c r="BG2596" s="419"/>
      <c r="BH2596" s="419"/>
      <c r="BJ2596" s="419"/>
      <c r="BK2596" s="419"/>
      <c r="BL2596" s="419"/>
      <c r="BN2596" s="419"/>
      <c r="BO2596" s="419"/>
      <c r="BP2596" s="419"/>
      <c r="BR2596" s="419"/>
      <c r="BS2596" s="419"/>
      <c r="BT2596" s="419"/>
      <c r="BV2596" s="419"/>
      <c r="BW2596" s="419"/>
      <c r="BX2596" s="397"/>
      <c r="BZ2596" s="449"/>
      <c r="CB2596" s="419"/>
      <c r="CC2596" s="419"/>
      <c r="CD2596" s="419"/>
      <c r="CF2596" s="419"/>
      <c r="CG2596" s="419"/>
      <c r="CH2596" s="419"/>
    </row>
    <row r="2597" spans="3:86" ht="21" thickBot="1">
      <c r="C2597" s="425"/>
      <c r="P2597" s="431"/>
      <c r="R2597" s="419"/>
      <c r="S2597" s="446"/>
      <c r="T2597" s="419"/>
      <c r="V2597" s="196"/>
      <c r="W2597" s="419"/>
      <c r="X2597" s="419"/>
      <c r="Z2597" s="419"/>
      <c r="AA2597" s="419"/>
      <c r="AB2597" s="419"/>
      <c r="AD2597" s="419"/>
      <c r="AE2597" s="419"/>
      <c r="AF2597" s="419"/>
      <c r="AH2597" s="419"/>
      <c r="AI2597" s="419"/>
      <c r="AJ2597" s="419"/>
      <c r="AL2597" s="419"/>
      <c r="AM2597" s="419"/>
      <c r="AN2597" s="403"/>
      <c r="AO2597" s="419"/>
      <c r="AP2597" s="419"/>
      <c r="AQ2597" s="419"/>
      <c r="AR2597" s="419"/>
      <c r="AS2597" s="419"/>
      <c r="AT2597" s="419"/>
      <c r="AU2597" s="419"/>
      <c r="AV2597" s="419"/>
      <c r="AX2597" s="419"/>
      <c r="AY2597" s="419"/>
      <c r="AZ2597" s="419"/>
      <c r="BB2597" s="419"/>
      <c r="BC2597" s="419"/>
      <c r="BD2597" s="419"/>
      <c r="BF2597" s="419"/>
      <c r="BG2597" s="419"/>
      <c r="BH2597" s="419"/>
      <c r="BJ2597" s="419"/>
      <c r="BK2597" s="419"/>
      <c r="BL2597" s="419"/>
      <c r="BN2597" s="419"/>
      <c r="BO2597" s="419"/>
      <c r="BP2597" s="419"/>
      <c r="BR2597" s="419"/>
      <c r="BS2597" s="419"/>
      <c r="BT2597" s="419"/>
      <c r="BV2597" s="419"/>
      <c r="BW2597" s="419"/>
      <c r="BX2597" s="397"/>
      <c r="BZ2597" s="449"/>
      <c r="CB2597" s="419"/>
      <c r="CC2597" s="419"/>
      <c r="CD2597" s="419"/>
      <c r="CF2597" s="419"/>
      <c r="CG2597" s="419"/>
      <c r="CH2597" s="419"/>
    </row>
    <row r="2598" spans="3:86" ht="21" thickBot="1">
      <c r="C2598" s="425"/>
      <c r="P2598" s="431"/>
      <c r="R2598" s="419"/>
      <c r="S2598" s="446"/>
      <c r="T2598" s="419"/>
      <c r="V2598" s="196"/>
      <c r="W2598" s="419"/>
      <c r="X2598" s="419"/>
      <c r="Z2598" s="419"/>
      <c r="AA2598" s="419"/>
      <c r="AB2598" s="419"/>
      <c r="AD2598" s="419"/>
      <c r="AE2598" s="419"/>
      <c r="AF2598" s="419"/>
      <c r="AH2598" s="419"/>
      <c r="AI2598" s="419"/>
      <c r="AJ2598" s="419"/>
      <c r="AL2598" s="419"/>
      <c r="AM2598" s="419"/>
      <c r="AN2598" s="403"/>
      <c r="AO2598" s="419"/>
      <c r="AP2598" s="419"/>
      <c r="AQ2598" s="419"/>
      <c r="AR2598" s="419"/>
      <c r="AS2598" s="419"/>
      <c r="AT2598" s="419"/>
      <c r="AU2598" s="419"/>
      <c r="AV2598" s="419"/>
      <c r="AX2598" s="419"/>
      <c r="AY2598" s="419"/>
      <c r="AZ2598" s="419"/>
      <c r="BB2598" s="419"/>
      <c r="BC2598" s="419"/>
      <c r="BD2598" s="419"/>
      <c r="BF2598" s="419"/>
      <c r="BG2598" s="419"/>
      <c r="BH2598" s="419"/>
      <c r="BJ2598" s="419"/>
      <c r="BK2598" s="419"/>
      <c r="BL2598" s="419"/>
      <c r="BN2598" s="419"/>
      <c r="BO2598" s="419"/>
      <c r="BP2598" s="419"/>
      <c r="BR2598" s="419"/>
      <c r="BS2598" s="419"/>
      <c r="BT2598" s="419"/>
      <c r="BV2598" s="419"/>
      <c r="BW2598" s="419"/>
      <c r="BX2598" s="397"/>
      <c r="BZ2598" s="449"/>
      <c r="CB2598" s="419"/>
      <c r="CC2598" s="419"/>
      <c r="CD2598" s="419"/>
      <c r="CF2598" s="419"/>
      <c r="CG2598" s="419"/>
      <c r="CH2598" s="419"/>
    </row>
    <row r="2599" spans="3:86" ht="21" thickBot="1">
      <c r="C2599" s="425"/>
      <c r="P2599" s="431"/>
      <c r="R2599" s="419"/>
      <c r="S2599" s="446"/>
      <c r="T2599" s="419"/>
      <c r="V2599" s="196"/>
      <c r="W2599" s="419"/>
      <c r="X2599" s="419"/>
      <c r="Z2599" s="419"/>
      <c r="AA2599" s="419"/>
      <c r="AB2599" s="419"/>
      <c r="AD2599" s="419"/>
      <c r="AE2599" s="419"/>
      <c r="AF2599" s="419"/>
      <c r="AH2599" s="419"/>
      <c r="AI2599" s="419"/>
      <c r="AJ2599" s="419"/>
      <c r="AL2599" s="419"/>
      <c r="AM2599" s="419"/>
      <c r="AN2599" s="403"/>
      <c r="AO2599" s="419"/>
      <c r="AP2599" s="419"/>
      <c r="AQ2599" s="419"/>
      <c r="AR2599" s="419"/>
      <c r="AS2599" s="419"/>
      <c r="AT2599" s="419"/>
      <c r="AU2599" s="419"/>
      <c r="AV2599" s="419"/>
      <c r="AX2599" s="419"/>
      <c r="AY2599" s="419"/>
      <c r="AZ2599" s="419"/>
      <c r="BB2599" s="419"/>
      <c r="BC2599" s="419"/>
      <c r="BD2599" s="419"/>
      <c r="BF2599" s="419"/>
      <c r="BG2599" s="419"/>
      <c r="BH2599" s="419"/>
      <c r="BJ2599" s="419"/>
      <c r="BK2599" s="419"/>
      <c r="BL2599" s="419"/>
      <c r="BN2599" s="419"/>
      <c r="BO2599" s="419"/>
      <c r="BP2599" s="419"/>
      <c r="BR2599" s="419"/>
      <c r="BS2599" s="419"/>
      <c r="BT2599" s="419"/>
      <c r="BV2599" s="419"/>
      <c r="BW2599" s="419"/>
      <c r="BX2599" s="397"/>
      <c r="BZ2599" s="449"/>
      <c r="CB2599" s="419"/>
      <c r="CC2599" s="419"/>
      <c r="CD2599" s="419"/>
      <c r="CF2599" s="419"/>
      <c r="CG2599" s="419"/>
      <c r="CH2599" s="419"/>
    </row>
    <row r="2600" spans="3:86" ht="21" thickBot="1">
      <c r="C2600" s="425"/>
      <c r="P2600" s="431"/>
      <c r="R2600" s="419"/>
      <c r="S2600" s="446"/>
      <c r="T2600" s="419"/>
      <c r="V2600" s="196"/>
      <c r="W2600" s="419"/>
      <c r="X2600" s="419"/>
      <c r="Z2600" s="419"/>
      <c r="AA2600" s="419"/>
      <c r="AB2600" s="419"/>
      <c r="AD2600" s="419"/>
      <c r="AE2600" s="419"/>
      <c r="AF2600" s="419"/>
      <c r="AH2600" s="419"/>
      <c r="AI2600" s="419"/>
      <c r="AJ2600" s="419"/>
      <c r="AL2600" s="419"/>
      <c r="AM2600" s="419"/>
      <c r="AN2600" s="403"/>
      <c r="AO2600" s="419"/>
      <c r="AP2600" s="419"/>
      <c r="AQ2600" s="419"/>
      <c r="AR2600" s="419"/>
      <c r="AS2600" s="419"/>
      <c r="AT2600" s="419"/>
      <c r="AU2600" s="419"/>
      <c r="AV2600" s="419"/>
      <c r="AX2600" s="419"/>
      <c r="AY2600" s="419"/>
      <c r="AZ2600" s="419"/>
      <c r="BB2600" s="419"/>
      <c r="BC2600" s="419"/>
      <c r="BD2600" s="419"/>
      <c r="BF2600" s="419"/>
      <c r="BG2600" s="419"/>
      <c r="BH2600" s="419"/>
      <c r="BJ2600" s="419"/>
      <c r="BK2600" s="419"/>
      <c r="BL2600" s="419"/>
      <c r="BN2600" s="419"/>
      <c r="BO2600" s="419"/>
      <c r="BP2600" s="419"/>
      <c r="BR2600" s="419"/>
      <c r="BS2600" s="419"/>
      <c r="BT2600" s="419"/>
      <c r="BV2600" s="419"/>
      <c r="BW2600" s="419"/>
      <c r="BX2600" s="397"/>
      <c r="BZ2600" s="449"/>
      <c r="CB2600" s="419"/>
      <c r="CC2600" s="419"/>
      <c r="CD2600" s="419"/>
      <c r="CF2600" s="419"/>
      <c r="CG2600" s="419"/>
      <c r="CH2600" s="419"/>
    </row>
    <row r="2601" spans="3:86" ht="21" thickBot="1">
      <c r="C2601" s="425"/>
      <c r="P2601" s="431"/>
      <c r="R2601" s="419"/>
      <c r="S2601" s="446"/>
      <c r="T2601" s="419"/>
      <c r="V2601" s="196"/>
      <c r="W2601" s="419"/>
      <c r="X2601" s="419"/>
      <c r="Z2601" s="419"/>
      <c r="AA2601" s="419"/>
      <c r="AB2601" s="419"/>
      <c r="AD2601" s="419"/>
      <c r="AE2601" s="419"/>
      <c r="AF2601" s="419"/>
      <c r="AH2601" s="419"/>
      <c r="AI2601" s="419"/>
      <c r="AJ2601" s="419"/>
      <c r="AL2601" s="419"/>
      <c r="AM2601" s="419"/>
      <c r="AN2601" s="403"/>
      <c r="AO2601" s="419"/>
      <c r="AP2601" s="419"/>
      <c r="AQ2601" s="419"/>
      <c r="AR2601" s="419"/>
      <c r="AS2601" s="419"/>
      <c r="AT2601" s="419"/>
      <c r="AU2601" s="419"/>
      <c r="AV2601" s="419"/>
      <c r="AX2601" s="419"/>
      <c r="AY2601" s="419"/>
      <c r="AZ2601" s="419"/>
      <c r="BB2601" s="419"/>
      <c r="BC2601" s="419"/>
      <c r="BD2601" s="419"/>
      <c r="BF2601" s="419"/>
      <c r="BG2601" s="419"/>
      <c r="BH2601" s="419"/>
      <c r="BJ2601" s="419"/>
      <c r="BK2601" s="419"/>
      <c r="BL2601" s="419"/>
      <c r="BN2601" s="419"/>
      <c r="BO2601" s="419"/>
      <c r="BP2601" s="419"/>
      <c r="BR2601" s="419"/>
      <c r="BS2601" s="419"/>
      <c r="BT2601" s="419"/>
      <c r="BV2601" s="419"/>
      <c r="BW2601" s="419"/>
      <c r="BX2601" s="397"/>
      <c r="BZ2601" s="449"/>
      <c r="CB2601" s="419"/>
      <c r="CC2601" s="419"/>
      <c r="CD2601" s="419"/>
      <c r="CF2601" s="419"/>
      <c r="CG2601" s="419"/>
      <c r="CH2601" s="419"/>
    </row>
    <row r="2602" spans="3:86" ht="21" thickBot="1">
      <c r="C2602" s="425"/>
      <c r="P2602" s="431"/>
      <c r="R2602" s="419"/>
      <c r="S2602" s="446"/>
      <c r="T2602" s="419"/>
      <c r="V2602" s="196"/>
      <c r="W2602" s="419"/>
      <c r="X2602" s="419"/>
      <c r="Z2602" s="419"/>
      <c r="AA2602" s="419"/>
      <c r="AB2602" s="419"/>
      <c r="AD2602" s="419"/>
      <c r="AE2602" s="419"/>
      <c r="AF2602" s="419"/>
      <c r="AH2602" s="419"/>
      <c r="AI2602" s="419"/>
      <c r="AJ2602" s="419"/>
      <c r="AL2602" s="419"/>
      <c r="AM2602" s="419"/>
      <c r="AN2602" s="403"/>
      <c r="AO2602" s="419"/>
      <c r="AP2602" s="419"/>
      <c r="AQ2602" s="419"/>
      <c r="AR2602" s="419"/>
      <c r="AS2602" s="419"/>
      <c r="AT2602" s="419"/>
      <c r="AU2602" s="419"/>
      <c r="AV2602" s="419"/>
      <c r="AX2602" s="419"/>
      <c r="AY2602" s="419"/>
      <c r="AZ2602" s="419"/>
      <c r="BB2602" s="419"/>
      <c r="BC2602" s="419"/>
      <c r="BD2602" s="419"/>
      <c r="BF2602" s="419"/>
      <c r="BG2602" s="419"/>
      <c r="BH2602" s="419"/>
      <c r="BJ2602" s="419"/>
      <c r="BK2602" s="419"/>
      <c r="BL2602" s="419"/>
      <c r="BN2602" s="419"/>
      <c r="BO2602" s="419"/>
      <c r="BP2602" s="419"/>
      <c r="BR2602" s="419"/>
      <c r="BS2602" s="419"/>
      <c r="BT2602" s="419"/>
      <c r="BV2602" s="419"/>
      <c r="BW2602" s="419"/>
      <c r="BX2602" s="397"/>
      <c r="BZ2602" s="449"/>
      <c r="CB2602" s="419"/>
      <c r="CC2602" s="419"/>
      <c r="CD2602" s="419"/>
      <c r="CF2602" s="419"/>
      <c r="CG2602" s="419"/>
      <c r="CH2602" s="419"/>
    </row>
    <row r="2603" spans="3:86" ht="21" thickBot="1">
      <c r="C2603" s="425"/>
      <c r="P2603" s="431"/>
      <c r="R2603" s="419"/>
      <c r="S2603" s="446"/>
      <c r="T2603" s="419"/>
      <c r="V2603" s="196"/>
      <c r="W2603" s="419"/>
      <c r="X2603" s="419"/>
      <c r="Z2603" s="419"/>
      <c r="AA2603" s="419"/>
      <c r="AB2603" s="419"/>
      <c r="AD2603" s="419"/>
      <c r="AE2603" s="419"/>
      <c r="AF2603" s="419"/>
      <c r="AH2603" s="419"/>
      <c r="AI2603" s="419"/>
      <c r="AJ2603" s="419"/>
      <c r="AL2603" s="419"/>
      <c r="AM2603" s="419"/>
      <c r="AN2603" s="403"/>
      <c r="AO2603" s="419"/>
      <c r="AP2603" s="419"/>
      <c r="AQ2603" s="419"/>
      <c r="AR2603" s="419"/>
      <c r="AS2603" s="419"/>
      <c r="AT2603" s="419"/>
      <c r="AU2603" s="419"/>
      <c r="AV2603" s="419"/>
      <c r="AX2603" s="419"/>
      <c r="AY2603" s="419"/>
      <c r="AZ2603" s="419"/>
      <c r="BB2603" s="419"/>
      <c r="BC2603" s="419"/>
      <c r="BD2603" s="419"/>
      <c r="BF2603" s="419"/>
      <c r="BG2603" s="419"/>
      <c r="BH2603" s="419"/>
      <c r="BJ2603" s="419"/>
      <c r="BK2603" s="419"/>
      <c r="BL2603" s="419"/>
      <c r="BN2603" s="419"/>
      <c r="BO2603" s="419"/>
      <c r="BP2603" s="419"/>
      <c r="BR2603" s="419"/>
      <c r="BS2603" s="419"/>
      <c r="BT2603" s="419"/>
      <c r="BV2603" s="419"/>
      <c r="BW2603" s="419"/>
      <c r="BX2603" s="397"/>
      <c r="BZ2603" s="449"/>
      <c r="CB2603" s="419"/>
      <c r="CC2603" s="419"/>
      <c r="CD2603" s="419"/>
      <c r="CF2603" s="419"/>
      <c r="CG2603" s="419"/>
      <c r="CH2603" s="419"/>
    </row>
    <row r="2604" spans="3:86" ht="21" thickBot="1">
      <c r="C2604" s="425"/>
      <c r="P2604" s="431"/>
      <c r="R2604" s="419"/>
      <c r="S2604" s="446"/>
      <c r="T2604" s="419"/>
      <c r="V2604" s="196"/>
      <c r="W2604" s="419"/>
      <c r="X2604" s="419"/>
      <c r="Z2604" s="419"/>
      <c r="AA2604" s="419"/>
      <c r="AB2604" s="419"/>
      <c r="AD2604" s="419"/>
      <c r="AE2604" s="419"/>
      <c r="AF2604" s="419"/>
      <c r="AH2604" s="419"/>
      <c r="AI2604" s="419"/>
      <c r="AJ2604" s="419"/>
      <c r="AL2604" s="419"/>
      <c r="AM2604" s="419"/>
      <c r="AN2604" s="403"/>
      <c r="AO2604" s="419"/>
      <c r="AP2604" s="419"/>
      <c r="AQ2604" s="419"/>
      <c r="AR2604" s="419"/>
      <c r="AS2604" s="419"/>
      <c r="AT2604" s="419"/>
      <c r="AU2604" s="419"/>
      <c r="AV2604" s="419"/>
      <c r="AX2604" s="419"/>
      <c r="AY2604" s="419"/>
      <c r="AZ2604" s="419"/>
      <c r="BB2604" s="419"/>
      <c r="BC2604" s="419"/>
      <c r="BD2604" s="419"/>
      <c r="BF2604" s="419"/>
      <c r="BG2604" s="419"/>
      <c r="BH2604" s="419"/>
      <c r="BJ2604" s="419"/>
      <c r="BK2604" s="419"/>
      <c r="BL2604" s="419"/>
      <c r="BN2604" s="419"/>
      <c r="BO2604" s="419"/>
      <c r="BP2604" s="419"/>
      <c r="BR2604" s="419"/>
      <c r="BS2604" s="419"/>
      <c r="BT2604" s="419"/>
      <c r="BV2604" s="419"/>
      <c r="BW2604" s="419"/>
      <c r="BX2604" s="397"/>
      <c r="BZ2604" s="449"/>
      <c r="CB2604" s="419"/>
      <c r="CC2604" s="419"/>
      <c r="CD2604" s="419"/>
      <c r="CF2604" s="419"/>
      <c r="CG2604" s="419"/>
      <c r="CH2604" s="419"/>
    </row>
    <row r="2605" spans="3:86" ht="21" thickBot="1">
      <c r="C2605" s="425"/>
      <c r="P2605" s="431"/>
      <c r="R2605" s="419"/>
      <c r="S2605" s="446"/>
      <c r="T2605" s="419"/>
      <c r="V2605" s="196"/>
      <c r="W2605" s="419"/>
      <c r="X2605" s="419"/>
      <c r="Z2605" s="419"/>
      <c r="AA2605" s="419"/>
      <c r="AB2605" s="419"/>
      <c r="AD2605" s="419"/>
      <c r="AE2605" s="419"/>
      <c r="AF2605" s="419"/>
      <c r="AH2605" s="419"/>
      <c r="AI2605" s="419"/>
      <c r="AJ2605" s="419"/>
      <c r="AL2605" s="419"/>
      <c r="AM2605" s="419"/>
      <c r="AN2605" s="403"/>
      <c r="AO2605" s="419"/>
      <c r="AP2605" s="419"/>
      <c r="AQ2605" s="419"/>
      <c r="AR2605" s="419"/>
      <c r="AS2605" s="419"/>
      <c r="AT2605" s="419"/>
      <c r="AU2605" s="419"/>
      <c r="AV2605" s="419"/>
      <c r="AX2605" s="419"/>
      <c r="AY2605" s="419"/>
      <c r="AZ2605" s="419"/>
      <c r="BB2605" s="419"/>
      <c r="BC2605" s="419"/>
      <c r="BD2605" s="419"/>
      <c r="BF2605" s="419"/>
      <c r="BG2605" s="419"/>
      <c r="BH2605" s="419"/>
      <c r="BJ2605" s="419"/>
      <c r="BK2605" s="419"/>
      <c r="BL2605" s="419"/>
      <c r="BN2605" s="419"/>
      <c r="BO2605" s="419"/>
      <c r="BP2605" s="419"/>
      <c r="BR2605" s="419"/>
      <c r="BS2605" s="419"/>
      <c r="BT2605" s="419"/>
      <c r="BV2605" s="419"/>
      <c r="BW2605" s="419"/>
      <c r="BX2605" s="397"/>
      <c r="BZ2605" s="449"/>
      <c r="CB2605" s="419"/>
      <c r="CC2605" s="419"/>
      <c r="CD2605" s="419"/>
      <c r="CF2605" s="419"/>
      <c r="CG2605" s="419"/>
      <c r="CH2605" s="419"/>
    </row>
    <row r="2606" spans="3:86" ht="21" thickBot="1">
      <c r="C2606" s="425"/>
      <c r="P2606" s="431"/>
      <c r="R2606" s="419"/>
      <c r="S2606" s="446"/>
      <c r="T2606" s="419"/>
      <c r="V2606" s="196"/>
      <c r="W2606" s="419"/>
      <c r="X2606" s="419"/>
      <c r="Z2606" s="419"/>
      <c r="AA2606" s="419"/>
      <c r="AB2606" s="419"/>
      <c r="AD2606" s="419"/>
      <c r="AE2606" s="419"/>
      <c r="AF2606" s="419"/>
      <c r="AH2606" s="419"/>
      <c r="AI2606" s="419"/>
      <c r="AJ2606" s="419"/>
      <c r="AL2606" s="419"/>
      <c r="AM2606" s="419"/>
      <c r="AN2606" s="403"/>
      <c r="AO2606" s="419"/>
      <c r="AP2606" s="419"/>
      <c r="AQ2606" s="419"/>
      <c r="AR2606" s="419"/>
      <c r="AS2606" s="419"/>
      <c r="AT2606" s="419"/>
      <c r="AU2606" s="419"/>
      <c r="AV2606" s="419"/>
      <c r="AX2606" s="419"/>
      <c r="AY2606" s="419"/>
      <c r="AZ2606" s="419"/>
      <c r="BB2606" s="419"/>
      <c r="BC2606" s="419"/>
      <c r="BD2606" s="419"/>
      <c r="BF2606" s="419"/>
      <c r="BG2606" s="419"/>
      <c r="BH2606" s="419"/>
      <c r="BJ2606" s="419"/>
      <c r="BK2606" s="419"/>
      <c r="BL2606" s="419"/>
      <c r="BN2606" s="419"/>
      <c r="BO2606" s="419"/>
      <c r="BP2606" s="419"/>
      <c r="BR2606" s="419"/>
      <c r="BS2606" s="419"/>
      <c r="BT2606" s="419"/>
      <c r="BV2606" s="419"/>
      <c r="BW2606" s="419"/>
      <c r="BX2606" s="397"/>
      <c r="BZ2606" s="449"/>
      <c r="CB2606" s="419"/>
      <c r="CC2606" s="419"/>
      <c r="CD2606" s="419"/>
      <c r="CF2606" s="419"/>
      <c r="CG2606" s="419"/>
      <c r="CH2606" s="419"/>
    </row>
    <row r="2607" spans="3:86" ht="21" thickBot="1">
      <c r="C2607" s="425"/>
      <c r="P2607" s="431"/>
      <c r="R2607" s="419"/>
      <c r="S2607" s="446"/>
      <c r="T2607" s="419"/>
      <c r="V2607" s="196"/>
      <c r="W2607" s="419"/>
      <c r="X2607" s="419"/>
      <c r="Z2607" s="419"/>
      <c r="AA2607" s="419"/>
      <c r="AB2607" s="419"/>
      <c r="AD2607" s="419"/>
      <c r="AE2607" s="419"/>
      <c r="AF2607" s="419"/>
      <c r="AH2607" s="419"/>
      <c r="AI2607" s="419"/>
      <c r="AJ2607" s="419"/>
      <c r="AL2607" s="419"/>
      <c r="AM2607" s="419"/>
      <c r="AN2607" s="403"/>
      <c r="AO2607" s="419"/>
      <c r="AP2607" s="419"/>
      <c r="AQ2607" s="419"/>
      <c r="AR2607" s="419"/>
      <c r="AS2607" s="419"/>
      <c r="AT2607" s="419"/>
      <c r="AU2607" s="419"/>
      <c r="AV2607" s="419"/>
      <c r="AX2607" s="419"/>
      <c r="AY2607" s="419"/>
      <c r="AZ2607" s="419"/>
      <c r="BB2607" s="419"/>
      <c r="BC2607" s="419"/>
      <c r="BD2607" s="419"/>
      <c r="BF2607" s="419"/>
      <c r="BG2607" s="419"/>
      <c r="BH2607" s="419"/>
      <c r="BJ2607" s="419"/>
      <c r="BK2607" s="419"/>
      <c r="BL2607" s="419"/>
      <c r="BN2607" s="419"/>
      <c r="BO2607" s="419"/>
      <c r="BP2607" s="419"/>
      <c r="BR2607" s="419"/>
      <c r="BS2607" s="419"/>
      <c r="BT2607" s="419"/>
      <c r="BV2607" s="419"/>
      <c r="BW2607" s="419"/>
      <c r="BX2607" s="397"/>
      <c r="BZ2607" s="449"/>
      <c r="CB2607" s="419"/>
      <c r="CC2607" s="419"/>
      <c r="CD2607" s="419"/>
      <c r="CF2607" s="419"/>
      <c r="CG2607" s="419"/>
      <c r="CH2607" s="419"/>
    </row>
    <row r="2608" spans="3:86" ht="21" thickBot="1">
      <c r="C2608" s="425"/>
      <c r="P2608" s="431"/>
      <c r="R2608" s="419"/>
      <c r="S2608" s="446"/>
      <c r="T2608" s="419"/>
      <c r="V2608" s="196"/>
      <c r="W2608" s="419"/>
      <c r="X2608" s="419"/>
      <c r="Z2608" s="419"/>
      <c r="AA2608" s="419"/>
      <c r="AB2608" s="419"/>
      <c r="AD2608" s="419"/>
      <c r="AE2608" s="419"/>
      <c r="AF2608" s="419"/>
      <c r="AH2608" s="419"/>
      <c r="AI2608" s="419"/>
      <c r="AJ2608" s="419"/>
      <c r="AL2608" s="419"/>
      <c r="AM2608" s="419"/>
      <c r="AN2608" s="403"/>
      <c r="AO2608" s="419"/>
      <c r="AP2608" s="419"/>
      <c r="AQ2608" s="419"/>
      <c r="AR2608" s="419"/>
      <c r="AS2608" s="419"/>
      <c r="AT2608" s="419"/>
      <c r="AU2608" s="419"/>
      <c r="AV2608" s="419"/>
      <c r="AX2608" s="419"/>
      <c r="AY2608" s="419"/>
      <c r="AZ2608" s="419"/>
      <c r="BB2608" s="419"/>
      <c r="BC2608" s="419"/>
      <c r="BD2608" s="419"/>
      <c r="BF2608" s="419"/>
      <c r="BG2608" s="419"/>
      <c r="BH2608" s="419"/>
      <c r="BJ2608" s="419"/>
      <c r="BK2608" s="419"/>
      <c r="BL2608" s="419"/>
      <c r="BN2608" s="419"/>
      <c r="BO2608" s="419"/>
      <c r="BP2608" s="419"/>
      <c r="BR2608" s="419"/>
      <c r="BS2608" s="419"/>
      <c r="BT2608" s="419"/>
      <c r="BV2608" s="419"/>
      <c r="BW2608" s="419"/>
      <c r="BX2608" s="397"/>
      <c r="BZ2608" s="449"/>
      <c r="CB2608" s="419"/>
      <c r="CC2608" s="419"/>
      <c r="CD2608" s="419"/>
      <c r="CF2608" s="419"/>
      <c r="CG2608" s="419"/>
      <c r="CH2608" s="419"/>
    </row>
    <row r="2609" spans="3:86" ht="21" thickBot="1">
      <c r="C2609" s="425"/>
      <c r="P2609" s="431"/>
      <c r="R2609" s="419"/>
      <c r="S2609" s="446"/>
      <c r="T2609" s="419"/>
      <c r="V2609" s="196"/>
      <c r="W2609" s="419"/>
      <c r="X2609" s="419"/>
      <c r="Z2609" s="419"/>
      <c r="AA2609" s="419"/>
      <c r="AB2609" s="419"/>
      <c r="AD2609" s="419"/>
      <c r="AE2609" s="419"/>
      <c r="AF2609" s="419"/>
      <c r="AH2609" s="419"/>
      <c r="AI2609" s="419"/>
      <c r="AJ2609" s="419"/>
      <c r="AL2609" s="419"/>
      <c r="AM2609" s="419"/>
      <c r="AN2609" s="403"/>
      <c r="AO2609" s="419"/>
      <c r="AP2609" s="419"/>
      <c r="AQ2609" s="419"/>
      <c r="AR2609" s="419"/>
      <c r="AS2609" s="419"/>
      <c r="AT2609" s="419"/>
      <c r="AU2609" s="419"/>
      <c r="AV2609" s="419"/>
      <c r="AX2609" s="419"/>
      <c r="AY2609" s="419"/>
      <c r="AZ2609" s="419"/>
      <c r="BB2609" s="419"/>
      <c r="BC2609" s="419"/>
      <c r="BD2609" s="419"/>
      <c r="BF2609" s="419"/>
      <c r="BG2609" s="419"/>
      <c r="BH2609" s="419"/>
      <c r="BJ2609" s="419"/>
      <c r="BK2609" s="419"/>
      <c r="BL2609" s="419"/>
      <c r="BN2609" s="419"/>
      <c r="BO2609" s="419"/>
      <c r="BP2609" s="419"/>
      <c r="BR2609" s="419"/>
      <c r="BS2609" s="419"/>
      <c r="BT2609" s="419"/>
      <c r="BV2609" s="419"/>
      <c r="BW2609" s="419"/>
      <c r="BX2609" s="397"/>
      <c r="BZ2609" s="449"/>
      <c r="CB2609" s="419"/>
      <c r="CC2609" s="419"/>
      <c r="CD2609" s="419"/>
      <c r="CF2609" s="419"/>
      <c r="CG2609" s="419"/>
      <c r="CH2609" s="419"/>
    </row>
    <row r="2610" spans="3:86" ht="21" thickBot="1">
      <c r="C2610" s="425"/>
      <c r="P2610" s="431"/>
      <c r="R2610" s="419"/>
      <c r="S2610" s="446"/>
      <c r="T2610" s="419"/>
      <c r="V2610" s="196"/>
      <c r="W2610" s="419"/>
      <c r="X2610" s="419"/>
      <c r="Z2610" s="419"/>
      <c r="AA2610" s="419"/>
      <c r="AB2610" s="419"/>
      <c r="AD2610" s="419"/>
      <c r="AE2610" s="419"/>
      <c r="AF2610" s="419"/>
      <c r="AH2610" s="419"/>
      <c r="AI2610" s="419"/>
      <c r="AJ2610" s="419"/>
      <c r="AL2610" s="419"/>
      <c r="AM2610" s="419"/>
      <c r="AN2610" s="403"/>
      <c r="AO2610" s="419"/>
      <c r="AP2610" s="419"/>
      <c r="AQ2610" s="419"/>
      <c r="AR2610" s="419"/>
      <c r="AS2610" s="419"/>
      <c r="AT2610" s="419"/>
      <c r="AU2610" s="419"/>
      <c r="AV2610" s="419"/>
      <c r="AX2610" s="419"/>
      <c r="AY2610" s="419"/>
      <c r="AZ2610" s="419"/>
      <c r="BB2610" s="419"/>
      <c r="BC2610" s="419"/>
      <c r="BD2610" s="419"/>
      <c r="BF2610" s="419"/>
      <c r="BG2610" s="419"/>
      <c r="BH2610" s="419"/>
      <c r="BJ2610" s="419"/>
      <c r="BK2610" s="419"/>
      <c r="BL2610" s="419"/>
      <c r="BN2610" s="419"/>
      <c r="BO2610" s="419"/>
      <c r="BP2610" s="419"/>
      <c r="BR2610" s="419"/>
      <c r="BS2610" s="419"/>
      <c r="BT2610" s="419"/>
      <c r="BV2610" s="419"/>
      <c r="BW2610" s="419"/>
      <c r="BX2610" s="397"/>
      <c r="BZ2610" s="449"/>
      <c r="CB2610" s="419"/>
      <c r="CC2610" s="419"/>
      <c r="CD2610" s="419"/>
      <c r="CF2610" s="419"/>
      <c r="CG2610" s="419"/>
      <c r="CH2610" s="419"/>
    </row>
    <row r="2611" spans="3:86" ht="21" thickBot="1">
      <c r="C2611" s="425"/>
      <c r="P2611" s="431"/>
      <c r="R2611" s="419"/>
      <c r="S2611" s="446"/>
      <c r="T2611" s="419"/>
      <c r="V2611" s="196"/>
      <c r="W2611" s="419"/>
      <c r="X2611" s="419"/>
      <c r="Z2611" s="419"/>
      <c r="AA2611" s="419"/>
      <c r="AB2611" s="419"/>
      <c r="AD2611" s="419"/>
      <c r="AE2611" s="419"/>
      <c r="AF2611" s="419"/>
      <c r="AH2611" s="419"/>
      <c r="AI2611" s="419"/>
      <c r="AJ2611" s="419"/>
      <c r="AL2611" s="419"/>
      <c r="AM2611" s="419"/>
      <c r="AN2611" s="403"/>
      <c r="AO2611" s="419"/>
      <c r="AP2611" s="419"/>
      <c r="AQ2611" s="419"/>
      <c r="AR2611" s="419"/>
      <c r="AS2611" s="419"/>
      <c r="AT2611" s="419"/>
      <c r="AU2611" s="419"/>
      <c r="AV2611" s="419"/>
      <c r="AX2611" s="419"/>
      <c r="AY2611" s="419"/>
      <c r="AZ2611" s="419"/>
      <c r="BB2611" s="419"/>
      <c r="BC2611" s="419"/>
      <c r="BD2611" s="419"/>
      <c r="BF2611" s="419"/>
      <c r="BG2611" s="419"/>
      <c r="BH2611" s="419"/>
      <c r="BJ2611" s="419"/>
      <c r="BK2611" s="419"/>
      <c r="BL2611" s="419"/>
      <c r="BN2611" s="419"/>
      <c r="BO2611" s="419"/>
      <c r="BP2611" s="419"/>
      <c r="BR2611" s="419"/>
      <c r="BS2611" s="419"/>
      <c r="BT2611" s="419"/>
      <c r="BV2611" s="419"/>
      <c r="BW2611" s="419"/>
      <c r="BX2611" s="397"/>
      <c r="BZ2611" s="449"/>
      <c r="CB2611" s="419"/>
      <c r="CC2611" s="419"/>
      <c r="CD2611" s="419"/>
      <c r="CF2611" s="419"/>
      <c r="CG2611" s="419"/>
      <c r="CH2611" s="419"/>
    </row>
    <row r="2612" spans="3:86" ht="21" thickBot="1">
      <c r="C2612" s="425"/>
      <c r="P2612" s="431"/>
      <c r="R2612" s="419"/>
      <c r="S2612" s="446"/>
      <c r="T2612" s="419"/>
      <c r="V2612" s="196"/>
      <c r="W2612" s="419"/>
      <c r="X2612" s="419"/>
      <c r="Z2612" s="419"/>
      <c r="AA2612" s="419"/>
      <c r="AB2612" s="419"/>
      <c r="AD2612" s="419"/>
      <c r="AE2612" s="419"/>
      <c r="AF2612" s="419"/>
      <c r="AH2612" s="419"/>
      <c r="AI2612" s="419"/>
      <c r="AJ2612" s="419"/>
      <c r="AL2612" s="419"/>
      <c r="AM2612" s="419"/>
      <c r="AN2612" s="403"/>
      <c r="AO2612" s="419"/>
      <c r="AP2612" s="419"/>
      <c r="AQ2612" s="419"/>
      <c r="AR2612" s="419"/>
      <c r="AS2612" s="419"/>
      <c r="AT2612" s="419"/>
      <c r="AU2612" s="419"/>
      <c r="AV2612" s="419"/>
      <c r="AX2612" s="419"/>
      <c r="AY2612" s="419"/>
      <c r="AZ2612" s="419"/>
      <c r="BB2612" s="419"/>
      <c r="BC2612" s="419"/>
      <c r="BD2612" s="419"/>
      <c r="BF2612" s="419"/>
      <c r="BG2612" s="419"/>
      <c r="BH2612" s="419"/>
      <c r="BJ2612" s="419"/>
      <c r="BK2612" s="419"/>
      <c r="BL2612" s="419"/>
      <c r="BN2612" s="419"/>
      <c r="BO2612" s="419"/>
      <c r="BP2612" s="419"/>
      <c r="BR2612" s="419"/>
      <c r="BS2612" s="419"/>
      <c r="BT2612" s="419"/>
      <c r="BV2612" s="419"/>
      <c r="BW2612" s="419"/>
      <c r="BX2612" s="397"/>
      <c r="BZ2612" s="449"/>
      <c r="CB2612" s="419"/>
      <c r="CC2612" s="419"/>
      <c r="CD2612" s="419"/>
      <c r="CF2612" s="419"/>
      <c r="CG2612" s="419"/>
      <c r="CH2612" s="419"/>
    </row>
    <row r="2613" spans="3:86" ht="21" thickBot="1">
      <c r="C2613" s="425"/>
      <c r="P2613" s="431"/>
      <c r="R2613" s="419"/>
      <c r="S2613" s="446"/>
      <c r="T2613" s="419"/>
      <c r="V2613" s="196"/>
      <c r="W2613" s="419"/>
      <c r="X2613" s="419"/>
      <c r="Z2613" s="419"/>
      <c r="AA2613" s="419"/>
      <c r="AB2613" s="419"/>
      <c r="AD2613" s="419"/>
      <c r="AE2613" s="419"/>
      <c r="AF2613" s="419"/>
      <c r="AH2613" s="419"/>
      <c r="AI2613" s="419"/>
      <c r="AJ2613" s="419"/>
      <c r="AL2613" s="419"/>
      <c r="AM2613" s="419"/>
      <c r="AN2613" s="403"/>
      <c r="AO2613" s="419"/>
      <c r="AP2613" s="419"/>
      <c r="AQ2613" s="419"/>
      <c r="AR2613" s="419"/>
      <c r="AS2613" s="419"/>
      <c r="AT2613" s="419"/>
      <c r="AU2613" s="419"/>
      <c r="AV2613" s="419"/>
      <c r="AX2613" s="419"/>
      <c r="AY2613" s="419"/>
      <c r="AZ2613" s="419"/>
      <c r="BB2613" s="419"/>
      <c r="BC2613" s="419"/>
      <c r="BD2613" s="419"/>
      <c r="BF2613" s="419"/>
      <c r="BG2613" s="419"/>
      <c r="BH2613" s="419"/>
      <c r="BJ2613" s="419"/>
      <c r="BK2613" s="419"/>
      <c r="BL2613" s="419"/>
      <c r="BN2613" s="419"/>
      <c r="BO2613" s="419"/>
      <c r="BP2613" s="419"/>
      <c r="BR2613" s="419"/>
      <c r="BS2613" s="419"/>
      <c r="BT2613" s="419"/>
      <c r="BV2613" s="419"/>
      <c r="BW2613" s="419"/>
      <c r="BX2613" s="397"/>
      <c r="BZ2613" s="449"/>
      <c r="CB2613" s="419"/>
      <c r="CC2613" s="419"/>
      <c r="CD2613" s="419"/>
      <c r="CF2613" s="419"/>
      <c r="CG2613" s="419"/>
      <c r="CH2613" s="419"/>
    </row>
    <row r="2614" spans="3:86" ht="21" thickBot="1">
      <c r="C2614" s="425"/>
      <c r="P2614" s="431"/>
      <c r="R2614" s="419"/>
      <c r="S2614" s="446"/>
      <c r="T2614" s="419"/>
      <c r="V2614" s="196"/>
      <c r="W2614" s="419"/>
      <c r="X2614" s="419"/>
      <c r="Z2614" s="419"/>
      <c r="AA2614" s="419"/>
      <c r="AB2614" s="419"/>
      <c r="AD2614" s="419"/>
      <c r="AE2614" s="419"/>
      <c r="AF2614" s="419"/>
      <c r="AH2614" s="419"/>
      <c r="AI2614" s="419"/>
      <c r="AJ2614" s="419"/>
      <c r="AL2614" s="419"/>
      <c r="AM2614" s="419"/>
      <c r="AN2614" s="403"/>
      <c r="AO2614" s="419"/>
      <c r="AP2614" s="419"/>
      <c r="AQ2614" s="419"/>
      <c r="AR2614" s="419"/>
      <c r="AS2614" s="419"/>
      <c r="AT2614" s="419"/>
      <c r="AU2614" s="419"/>
      <c r="AV2614" s="419"/>
      <c r="AX2614" s="419"/>
      <c r="AY2614" s="419"/>
      <c r="AZ2614" s="419"/>
      <c r="BB2614" s="419"/>
      <c r="BC2614" s="419"/>
      <c r="BD2614" s="419"/>
      <c r="BF2614" s="419"/>
      <c r="BG2614" s="419"/>
      <c r="BH2614" s="419"/>
      <c r="BJ2614" s="419"/>
      <c r="BK2614" s="419"/>
      <c r="BL2614" s="419"/>
      <c r="BN2614" s="419"/>
      <c r="BO2614" s="419"/>
      <c r="BP2614" s="419"/>
      <c r="BR2614" s="419"/>
      <c r="BS2614" s="419"/>
      <c r="BT2614" s="419"/>
      <c r="BV2614" s="419"/>
      <c r="BW2614" s="419"/>
      <c r="BX2614" s="397"/>
      <c r="BZ2614" s="449"/>
      <c r="CB2614" s="419"/>
      <c r="CC2614" s="419"/>
      <c r="CD2614" s="419"/>
      <c r="CF2614" s="419"/>
      <c r="CG2614" s="419"/>
      <c r="CH2614" s="419"/>
    </row>
    <row r="2615" spans="3:86" ht="21" thickBot="1">
      <c r="C2615" s="425"/>
      <c r="P2615" s="431"/>
      <c r="R2615" s="419"/>
      <c r="S2615" s="446"/>
      <c r="T2615" s="419"/>
      <c r="V2615" s="196"/>
      <c r="W2615" s="419"/>
      <c r="X2615" s="419"/>
      <c r="Z2615" s="419"/>
      <c r="AA2615" s="419"/>
      <c r="AB2615" s="419"/>
      <c r="AD2615" s="419"/>
      <c r="AE2615" s="419"/>
      <c r="AF2615" s="419"/>
      <c r="AH2615" s="419"/>
      <c r="AI2615" s="419"/>
      <c r="AJ2615" s="419"/>
      <c r="AL2615" s="419"/>
      <c r="AM2615" s="419"/>
      <c r="AN2615" s="403"/>
      <c r="AO2615" s="419"/>
      <c r="AP2615" s="419"/>
      <c r="AQ2615" s="419"/>
      <c r="AR2615" s="419"/>
      <c r="AS2615" s="419"/>
      <c r="AT2615" s="419"/>
      <c r="AU2615" s="419"/>
      <c r="AV2615" s="419"/>
      <c r="AX2615" s="419"/>
      <c r="AY2615" s="419"/>
      <c r="AZ2615" s="419"/>
      <c r="BB2615" s="419"/>
      <c r="BC2615" s="419"/>
      <c r="BD2615" s="419"/>
      <c r="BF2615" s="419"/>
      <c r="BG2615" s="419"/>
      <c r="BH2615" s="419"/>
      <c r="BJ2615" s="419"/>
      <c r="BK2615" s="419"/>
      <c r="BL2615" s="419"/>
      <c r="BN2615" s="419"/>
      <c r="BO2615" s="419"/>
      <c r="BP2615" s="419"/>
      <c r="BR2615" s="419"/>
      <c r="BS2615" s="419"/>
      <c r="BT2615" s="419"/>
      <c r="BV2615" s="419"/>
      <c r="BW2615" s="419"/>
      <c r="BX2615" s="397"/>
      <c r="BZ2615" s="449"/>
      <c r="CB2615" s="419"/>
      <c r="CC2615" s="419"/>
      <c r="CD2615" s="419"/>
      <c r="CF2615" s="419"/>
      <c r="CG2615" s="419"/>
      <c r="CH2615" s="419"/>
    </row>
    <row r="2616" spans="3:86" ht="21" thickBot="1">
      <c r="C2616" s="425"/>
      <c r="P2616" s="431"/>
      <c r="R2616" s="419"/>
      <c r="S2616" s="446"/>
      <c r="T2616" s="419"/>
      <c r="V2616" s="196"/>
      <c r="W2616" s="419"/>
      <c r="X2616" s="419"/>
      <c r="Z2616" s="419"/>
      <c r="AA2616" s="419"/>
      <c r="AB2616" s="419"/>
      <c r="AD2616" s="419"/>
      <c r="AE2616" s="419"/>
      <c r="AF2616" s="419"/>
      <c r="AH2616" s="419"/>
      <c r="AI2616" s="419"/>
      <c r="AJ2616" s="419"/>
      <c r="AL2616" s="419"/>
      <c r="AM2616" s="419"/>
      <c r="AN2616" s="403"/>
      <c r="AO2616" s="419"/>
      <c r="AP2616" s="419"/>
      <c r="AQ2616" s="419"/>
      <c r="AR2616" s="419"/>
      <c r="AS2616" s="419"/>
      <c r="AT2616" s="419"/>
      <c r="AU2616" s="419"/>
      <c r="AV2616" s="419"/>
      <c r="AX2616" s="419"/>
      <c r="AY2616" s="419"/>
      <c r="AZ2616" s="419"/>
      <c r="BB2616" s="419"/>
      <c r="BC2616" s="419"/>
      <c r="BD2616" s="419"/>
      <c r="BF2616" s="419"/>
      <c r="BG2616" s="419"/>
      <c r="BH2616" s="419"/>
      <c r="BJ2616" s="419"/>
      <c r="BK2616" s="419"/>
      <c r="BL2616" s="419"/>
      <c r="BN2616" s="419"/>
      <c r="BO2616" s="419"/>
      <c r="BP2616" s="419"/>
      <c r="BR2616" s="419"/>
      <c r="BS2616" s="419"/>
      <c r="BT2616" s="419"/>
      <c r="BV2616" s="419"/>
      <c r="BW2616" s="419"/>
      <c r="BX2616" s="397"/>
      <c r="BZ2616" s="449"/>
      <c r="CB2616" s="419"/>
      <c r="CC2616" s="419"/>
      <c r="CD2616" s="419"/>
      <c r="CF2616" s="419"/>
      <c r="CG2616" s="419"/>
      <c r="CH2616" s="419"/>
    </row>
    <row r="2617" spans="3:86" ht="21" thickBot="1">
      <c r="C2617" s="425"/>
      <c r="P2617" s="431"/>
      <c r="R2617" s="419"/>
      <c r="S2617" s="446"/>
      <c r="T2617" s="419"/>
      <c r="V2617" s="196"/>
      <c r="W2617" s="419"/>
      <c r="X2617" s="419"/>
      <c r="Z2617" s="419"/>
      <c r="AA2617" s="419"/>
      <c r="AB2617" s="419"/>
      <c r="AD2617" s="419"/>
      <c r="AE2617" s="419"/>
      <c r="AF2617" s="419"/>
      <c r="AH2617" s="419"/>
      <c r="AI2617" s="419"/>
      <c r="AJ2617" s="419"/>
      <c r="AL2617" s="419"/>
      <c r="AM2617" s="419"/>
      <c r="AN2617" s="403"/>
      <c r="AO2617" s="419"/>
      <c r="AP2617" s="419"/>
      <c r="AQ2617" s="419"/>
      <c r="AR2617" s="419"/>
      <c r="AS2617" s="419"/>
      <c r="AT2617" s="419"/>
      <c r="AU2617" s="419"/>
      <c r="AV2617" s="419"/>
      <c r="AX2617" s="419"/>
      <c r="AY2617" s="419"/>
      <c r="AZ2617" s="419"/>
      <c r="BB2617" s="419"/>
      <c r="BC2617" s="419"/>
      <c r="BD2617" s="419"/>
      <c r="BF2617" s="419"/>
      <c r="BG2617" s="419"/>
      <c r="BH2617" s="419"/>
      <c r="BJ2617" s="419"/>
      <c r="BK2617" s="419"/>
      <c r="BL2617" s="419"/>
      <c r="BN2617" s="419"/>
      <c r="BO2617" s="419"/>
      <c r="BP2617" s="419"/>
      <c r="BR2617" s="419"/>
      <c r="BS2617" s="419"/>
      <c r="BT2617" s="419"/>
      <c r="BV2617" s="419"/>
      <c r="BW2617" s="419"/>
      <c r="BX2617" s="397"/>
      <c r="BZ2617" s="449"/>
      <c r="CB2617" s="419"/>
      <c r="CC2617" s="419"/>
      <c r="CD2617" s="419"/>
      <c r="CF2617" s="419"/>
      <c r="CG2617" s="419"/>
      <c r="CH2617" s="419"/>
    </row>
    <row r="2618" spans="3:86" ht="21" thickBot="1">
      <c r="C2618" s="425"/>
      <c r="P2618" s="431"/>
      <c r="R2618" s="419"/>
      <c r="S2618" s="446"/>
      <c r="T2618" s="419"/>
      <c r="V2618" s="196"/>
      <c r="W2618" s="419"/>
      <c r="X2618" s="419"/>
      <c r="Z2618" s="419"/>
      <c r="AA2618" s="419"/>
      <c r="AB2618" s="419"/>
      <c r="AD2618" s="419"/>
      <c r="AE2618" s="419"/>
      <c r="AF2618" s="419"/>
      <c r="AH2618" s="419"/>
      <c r="AI2618" s="419"/>
      <c r="AJ2618" s="419"/>
      <c r="AL2618" s="419"/>
      <c r="AM2618" s="419"/>
      <c r="AN2618" s="403"/>
      <c r="AO2618" s="419"/>
      <c r="AP2618" s="419"/>
      <c r="AQ2618" s="419"/>
      <c r="AR2618" s="419"/>
      <c r="AS2618" s="419"/>
      <c r="AT2618" s="419"/>
      <c r="AU2618" s="419"/>
      <c r="AV2618" s="419"/>
      <c r="AX2618" s="419"/>
      <c r="AY2618" s="419"/>
      <c r="AZ2618" s="419"/>
      <c r="BB2618" s="419"/>
      <c r="BC2618" s="419"/>
      <c r="BD2618" s="419"/>
      <c r="BF2618" s="419"/>
      <c r="BG2618" s="419"/>
      <c r="BH2618" s="419"/>
      <c r="BJ2618" s="419"/>
      <c r="BK2618" s="419"/>
      <c r="BL2618" s="419"/>
      <c r="BN2618" s="419"/>
      <c r="BO2618" s="419"/>
      <c r="BP2618" s="419"/>
      <c r="BR2618" s="419"/>
      <c r="BS2618" s="419"/>
      <c r="BT2618" s="419"/>
      <c r="BV2618" s="419"/>
      <c r="BW2618" s="419"/>
      <c r="BX2618" s="397"/>
      <c r="BZ2618" s="449"/>
      <c r="CB2618" s="419"/>
      <c r="CC2618" s="419"/>
      <c r="CD2618" s="419"/>
      <c r="CF2618" s="419"/>
      <c r="CG2618" s="419"/>
      <c r="CH2618" s="419"/>
    </row>
    <row r="2619" spans="3:86" ht="21" thickBot="1">
      <c r="C2619" s="425"/>
      <c r="P2619" s="431"/>
      <c r="R2619" s="419"/>
      <c r="S2619" s="446"/>
      <c r="T2619" s="419"/>
      <c r="V2619" s="196"/>
      <c r="W2619" s="419"/>
      <c r="X2619" s="419"/>
      <c r="Z2619" s="419"/>
      <c r="AA2619" s="419"/>
      <c r="AB2619" s="419"/>
      <c r="AD2619" s="419"/>
      <c r="AE2619" s="419"/>
      <c r="AF2619" s="419"/>
      <c r="AH2619" s="419"/>
      <c r="AI2619" s="419"/>
      <c r="AJ2619" s="419"/>
      <c r="AL2619" s="419"/>
      <c r="AM2619" s="419"/>
      <c r="AN2619" s="403"/>
      <c r="AO2619" s="419"/>
      <c r="AP2619" s="419"/>
      <c r="AQ2619" s="419"/>
      <c r="AR2619" s="419"/>
      <c r="AS2619" s="419"/>
      <c r="AT2619" s="419"/>
      <c r="AU2619" s="419"/>
      <c r="AV2619" s="419"/>
      <c r="AX2619" s="419"/>
      <c r="AY2619" s="419"/>
      <c r="AZ2619" s="419"/>
      <c r="BB2619" s="419"/>
      <c r="BC2619" s="419"/>
      <c r="BD2619" s="419"/>
      <c r="BF2619" s="419"/>
      <c r="BG2619" s="419"/>
      <c r="BH2619" s="419"/>
      <c r="BJ2619" s="419"/>
      <c r="BK2619" s="419"/>
      <c r="BL2619" s="419"/>
      <c r="BN2619" s="419"/>
      <c r="BO2619" s="419"/>
      <c r="BP2619" s="419"/>
      <c r="BR2619" s="419"/>
      <c r="BS2619" s="419"/>
      <c r="BT2619" s="419"/>
      <c r="BV2619" s="419"/>
      <c r="BW2619" s="419"/>
      <c r="BX2619" s="397"/>
      <c r="BZ2619" s="449"/>
      <c r="CB2619" s="419"/>
      <c r="CC2619" s="419"/>
      <c r="CD2619" s="419"/>
      <c r="CF2619" s="419"/>
      <c r="CG2619" s="419"/>
      <c r="CH2619" s="419"/>
    </row>
    <row r="2620" spans="3:86" ht="21" thickBot="1">
      <c r="C2620" s="425"/>
      <c r="P2620" s="431"/>
      <c r="R2620" s="419"/>
      <c r="S2620" s="446"/>
      <c r="T2620" s="419"/>
      <c r="V2620" s="196"/>
      <c r="W2620" s="419"/>
      <c r="X2620" s="419"/>
      <c r="Z2620" s="419"/>
      <c r="AA2620" s="419"/>
      <c r="AB2620" s="419"/>
      <c r="AD2620" s="419"/>
      <c r="AE2620" s="419"/>
      <c r="AF2620" s="419"/>
      <c r="AH2620" s="419"/>
      <c r="AI2620" s="419"/>
      <c r="AJ2620" s="419"/>
      <c r="AL2620" s="419"/>
      <c r="AM2620" s="419"/>
      <c r="AN2620" s="403"/>
      <c r="AO2620" s="419"/>
      <c r="AP2620" s="419"/>
      <c r="AQ2620" s="419"/>
      <c r="AR2620" s="419"/>
      <c r="AS2620" s="419"/>
      <c r="AT2620" s="419"/>
      <c r="AU2620" s="419"/>
      <c r="AV2620" s="419"/>
      <c r="AX2620" s="419"/>
      <c r="AY2620" s="419"/>
      <c r="AZ2620" s="419"/>
      <c r="BB2620" s="419"/>
      <c r="BC2620" s="419"/>
      <c r="BD2620" s="419"/>
      <c r="BF2620" s="419"/>
      <c r="BG2620" s="419"/>
      <c r="BH2620" s="419"/>
      <c r="BJ2620" s="419"/>
      <c r="BK2620" s="419"/>
      <c r="BL2620" s="419"/>
      <c r="BN2620" s="419"/>
      <c r="BO2620" s="419"/>
      <c r="BP2620" s="419"/>
      <c r="BR2620" s="419"/>
      <c r="BS2620" s="419"/>
      <c r="BT2620" s="419"/>
      <c r="BV2620" s="419"/>
      <c r="BW2620" s="419"/>
      <c r="BX2620" s="397"/>
      <c r="BZ2620" s="449"/>
      <c r="CB2620" s="419"/>
      <c r="CC2620" s="419"/>
      <c r="CD2620" s="419"/>
      <c r="CF2620" s="419"/>
      <c r="CG2620" s="419"/>
      <c r="CH2620" s="419"/>
    </row>
    <row r="2621" spans="3:86" ht="21" thickBot="1">
      <c r="C2621" s="425"/>
      <c r="P2621" s="431"/>
      <c r="R2621" s="419"/>
      <c r="S2621" s="446"/>
      <c r="T2621" s="419"/>
      <c r="V2621" s="196"/>
      <c r="W2621" s="419"/>
      <c r="X2621" s="419"/>
      <c r="Z2621" s="419"/>
      <c r="AA2621" s="419"/>
      <c r="AB2621" s="419"/>
      <c r="AD2621" s="419"/>
      <c r="AE2621" s="419"/>
      <c r="AF2621" s="419"/>
      <c r="AH2621" s="419"/>
      <c r="AI2621" s="419"/>
      <c r="AJ2621" s="419"/>
      <c r="AL2621" s="419"/>
      <c r="AM2621" s="419"/>
      <c r="AN2621" s="403"/>
      <c r="AO2621" s="419"/>
      <c r="AP2621" s="419"/>
      <c r="AQ2621" s="419"/>
      <c r="AR2621" s="419"/>
      <c r="AS2621" s="419"/>
      <c r="AT2621" s="419"/>
      <c r="AU2621" s="419"/>
      <c r="AV2621" s="419"/>
      <c r="AX2621" s="419"/>
      <c r="AY2621" s="419"/>
      <c r="AZ2621" s="419"/>
      <c r="BB2621" s="419"/>
      <c r="BC2621" s="419"/>
      <c r="BD2621" s="419"/>
      <c r="BF2621" s="419"/>
      <c r="BG2621" s="419"/>
      <c r="BH2621" s="419"/>
      <c r="BJ2621" s="419"/>
      <c r="BK2621" s="419"/>
      <c r="BL2621" s="419"/>
      <c r="BN2621" s="419"/>
      <c r="BO2621" s="419"/>
      <c r="BP2621" s="419"/>
      <c r="BR2621" s="419"/>
      <c r="BS2621" s="419"/>
      <c r="BT2621" s="419"/>
      <c r="BV2621" s="419"/>
      <c r="BW2621" s="419"/>
      <c r="BX2621" s="397"/>
      <c r="BZ2621" s="449"/>
      <c r="CB2621" s="419"/>
      <c r="CC2621" s="419"/>
      <c r="CD2621" s="419"/>
      <c r="CF2621" s="419"/>
      <c r="CG2621" s="419"/>
      <c r="CH2621" s="419"/>
    </row>
    <row r="2622" spans="3:86" ht="21" thickBot="1">
      <c r="C2622" s="425"/>
      <c r="P2622" s="431"/>
      <c r="R2622" s="419"/>
      <c r="S2622" s="446"/>
      <c r="T2622" s="419"/>
      <c r="V2622" s="196"/>
      <c r="W2622" s="419"/>
      <c r="X2622" s="419"/>
      <c r="Z2622" s="419"/>
      <c r="AA2622" s="419"/>
      <c r="AB2622" s="419"/>
      <c r="AD2622" s="419"/>
      <c r="AE2622" s="419"/>
      <c r="AF2622" s="419"/>
      <c r="AH2622" s="419"/>
      <c r="AI2622" s="419"/>
      <c r="AJ2622" s="419"/>
      <c r="AL2622" s="419"/>
      <c r="AM2622" s="419"/>
      <c r="AN2622" s="403"/>
      <c r="AO2622" s="419"/>
      <c r="AP2622" s="419"/>
      <c r="AQ2622" s="419"/>
      <c r="AR2622" s="419"/>
      <c r="AS2622" s="419"/>
      <c r="AT2622" s="419"/>
      <c r="AU2622" s="419"/>
      <c r="AV2622" s="419"/>
      <c r="AX2622" s="419"/>
      <c r="AY2622" s="419"/>
      <c r="AZ2622" s="419"/>
      <c r="BB2622" s="419"/>
      <c r="BC2622" s="419"/>
      <c r="BD2622" s="419"/>
      <c r="BF2622" s="419"/>
      <c r="BG2622" s="419"/>
      <c r="BH2622" s="419"/>
      <c r="BJ2622" s="419"/>
      <c r="BK2622" s="419"/>
      <c r="BL2622" s="419"/>
      <c r="BN2622" s="419"/>
      <c r="BO2622" s="419"/>
      <c r="BP2622" s="419"/>
      <c r="BR2622" s="419"/>
      <c r="BS2622" s="419"/>
      <c r="BT2622" s="419"/>
      <c r="BV2622" s="419"/>
      <c r="BW2622" s="419"/>
      <c r="BX2622" s="397"/>
      <c r="BZ2622" s="449"/>
      <c r="CB2622" s="419"/>
      <c r="CC2622" s="419"/>
      <c r="CD2622" s="419"/>
      <c r="CF2622" s="419"/>
      <c r="CG2622" s="419"/>
      <c r="CH2622" s="419"/>
    </row>
    <row r="2623" spans="3:86" ht="21" thickBot="1">
      <c r="C2623" s="425"/>
      <c r="P2623" s="431"/>
      <c r="R2623" s="419"/>
      <c r="S2623" s="446"/>
      <c r="T2623" s="419"/>
      <c r="V2623" s="196"/>
      <c r="W2623" s="419"/>
      <c r="X2623" s="419"/>
      <c r="Z2623" s="419"/>
      <c r="AA2623" s="419"/>
      <c r="AB2623" s="419"/>
      <c r="AD2623" s="419"/>
      <c r="AE2623" s="419"/>
      <c r="AF2623" s="419"/>
      <c r="AH2623" s="419"/>
      <c r="AI2623" s="419"/>
      <c r="AJ2623" s="419"/>
      <c r="AL2623" s="419"/>
      <c r="AM2623" s="419"/>
      <c r="AN2623" s="403"/>
      <c r="AO2623" s="419"/>
      <c r="AP2623" s="419"/>
      <c r="AQ2623" s="419"/>
      <c r="AR2623" s="419"/>
      <c r="AS2623" s="419"/>
      <c r="AT2623" s="419"/>
      <c r="AU2623" s="419"/>
      <c r="AV2623" s="419"/>
      <c r="AX2623" s="419"/>
      <c r="AY2623" s="419"/>
      <c r="AZ2623" s="419"/>
      <c r="BB2623" s="419"/>
      <c r="BC2623" s="419"/>
      <c r="BD2623" s="419"/>
      <c r="BF2623" s="419"/>
      <c r="BG2623" s="419"/>
      <c r="BH2623" s="419"/>
      <c r="BJ2623" s="419"/>
      <c r="BK2623" s="419"/>
      <c r="BL2623" s="419"/>
      <c r="BN2623" s="419"/>
      <c r="BO2623" s="419"/>
      <c r="BP2623" s="419"/>
      <c r="BR2623" s="419"/>
      <c r="BS2623" s="419"/>
      <c r="BT2623" s="419"/>
      <c r="BV2623" s="419"/>
      <c r="BW2623" s="419"/>
      <c r="BX2623" s="397"/>
      <c r="BZ2623" s="449"/>
      <c r="CB2623" s="419"/>
      <c r="CC2623" s="419"/>
      <c r="CD2623" s="419"/>
      <c r="CF2623" s="419"/>
      <c r="CG2623" s="419"/>
      <c r="CH2623" s="419"/>
    </row>
    <row r="2624" spans="3:86" ht="21" thickBot="1">
      <c r="C2624" s="425"/>
      <c r="P2624" s="431"/>
      <c r="R2624" s="419"/>
      <c r="S2624" s="446"/>
      <c r="T2624" s="419"/>
      <c r="V2624" s="196"/>
      <c r="W2624" s="419"/>
      <c r="X2624" s="419"/>
      <c r="Z2624" s="419"/>
      <c r="AA2624" s="419"/>
      <c r="AB2624" s="419"/>
      <c r="AD2624" s="419"/>
      <c r="AE2624" s="419"/>
      <c r="AF2624" s="419"/>
      <c r="AH2624" s="419"/>
      <c r="AI2624" s="419"/>
      <c r="AJ2624" s="419"/>
      <c r="AL2624" s="419"/>
      <c r="AM2624" s="419"/>
      <c r="AN2624" s="403"/>
      <c r="AO2624" s="419"/>
      <c r="AP2624" s="419"/>
      <c r="AQ2624" s="419"/>
      <c r="AR2624" s="419"/>
      <c r="AS2624" s="419"/>
      <c r="AT2624" s="419"/>
      <c r="AU2624" s="419"/>
      <c r="AV2624" s="419"/>
      <c r="AX2624" s="419"/>
      <c r="AY2624" s="419"/>
      <c r="AZ2624" s="419"/>
      <c r="BB2624" s="419"/>
      <c r="BC2624" s="419"/>
      <c r="BD2624" s="419"/>
      <c r="BF2624" s="419"/>
      <c r="BG2624" s="419"/>
      <c r="BH2624" s="419"/>
      <c r="BJ2624" s="419"/>
      <c r="BK2624" s="419"/>
      <c r="BL2624" s="419"/>
      <c r="BN2624" s="419"/>
      <c r="BO2624" s="419"/>
      <c r="BP2624" s="419"/>
      <c r="BR2624" s="419"/>
      <c r="BS2624" s="419"/>
      <c r="BT2624" s="419"/>
      <c r="BV2624" s="419"/>
      <c r="BW2624" s="419"/>
      <c r="BX2624" s="397"/>
      <c r="BZ2624" s="449"/>
      <c r="CB2624" s="419"/>
      <c r="CC2624" s="419"/>
      <c r="CD2624" s="419"/>
      <c r="CF2624" s="419"/>
      <c r="CG2624" s="419"/>
      <c r="CH2624" s="419"/>
    </row>
    <row r="2625" spans="3:86" ht="21" thickBot="1">
      <c r="C2625" s="425"/>
      <c r="P2625" s="431"/>
      <c r="R2625" s="419"/>
      <c r="S2625" s="446"/>
      <c r="T2625" s="419"/>
      <c r="V2625" s="196"/>
      <c r="W2625" s="419"/>
      <c r="X2625" s="419"/>
      <c r="Z2625" s="419"/>
      <c r="AA2625" s="419"/>
      <c r="AB2625" s="419"/>
      <c r="AD2625" s="419"/>
      <c r="AE2625" s="419"/>
      <c r="AF2625" s="419"/>
      <c r="AH2625" s="419"/>
      <c r="AI2625" s="419"/>
      <c r="AJ2625" s="419"/>
      <c r="AL2625" s="419"/>
      <c r="AM2625" s="419"/>
      <c r="AN2625" s="403"/>
      <c r="AO2625" s="419"/>
      <c r="AP2625" s="419"/>
      <c r="AQ2625" s="419"/>
      <c r="AR2625" s="419"/>
      <c r="AS2625" s="419"/>
      <c r="AT2625" s="419"/>
      <c r="AU2625" s="419"/>
      <c r="AV2625" s="419"/>
      <c r="AX2625" s="419"/>
      <c r="AY2625" s="419"/>
      <c r="AZ2625" s="419"/>
      <c r="BB2625" s="419"/>
      <c r="BC2625" s="419"/>
      <c r="BD2625" s="419"/>
      <c r="BF2625" s="419"/>
      <c r="BG2625" s="419"/>
      <c r="BH2625" s="419"/>
      <c r="BJ2625" s="419"/>
      <c r="BK2625" s="419"/>
      <c r="BL2625" s="419"/>
      <c r="BN2625" s="419"/>
      <c r="BO2625" s="419"/>
      <c r="BP2625" s="419"/>
      <c r="BR2625" s="419"/>
      <c r="BS2625" s="419"/>
      <c r="BT2625" s="419"/>
      <c r="BV2625" s="419"/>
      <c r="BW2625" s="419"/>
      <c r="BX2625" s="397"/>
      <c r="BZ2625" s="449"/>
      <c r="CB2625" s="419"/>
      <c r="CC2625" s="419"/>
      <c r="CD2625" s="419"/>
      <c r="CF2625" s="419"/>
      <c r="CG2625" s="419"/>
      <c r="CH2625" s="419"/>
    </row>
    <row r="2626" spans="3:86" ht="21" thickBot="1">
      <c r="C2626" s="425"/>
      <c r="P2626" s="431"/>
      <c r="R2626" s="419"/>
      <c r="S2626" s="446"/>
      <c r="T2626" s="419"/>
      <c r="V2626" s="196"/>
      <c r="W2626" s="419"/>
      <c r="X2626" s="419"/>
      <c r="Z2626" s="419"/>
      <c r="AA2626" s="419"/>
      <c r="AB2626" s="419"/>
      <c r="AD2626" s="419"/>
      <c r="AE2626" s="419"/>
      <c r="AF2626" s="419"/>
      <c r="AH2626" s="419"/>
      <c r="AI2626" s="419"/>
      <c r="AJ2626" s="419"/>
      <c r="AL2626" s="419"/>
      <c r="AM2626" s="419"/>
      <c r="AN2626" s="403"/>
      <c r="AO2626" s="419"/>
      <c r="AP2626" s="419"/>
      <c r="AQ2626" s="419"/>
      <c r="AR2626" s="419"/>
      <c r="AS2626" s="419"/>
      <c r="AT2626" s="419"/>
      <c r="AU2626" s="419"/>
      <c r="AV2626" s="419"/>
      <c r="AX2626" s="419"/>
      <c r="AY2626" s="419"/>
      <c r="AZ2626" s="419"/>
      <c r="BB2626" s="419"/>
      <c r="BC2626" s="419"/>
      <c r="BD2626" s="419"/>
      <c r="BF2626" s="419"/>
      <c r="BG2626" s="419"/>
      <c r="BH2626" s="419"/>
      <c r="BJ2626" s="419"/>
      <c r="BK2626" s="419"/>
      <c r="BL2626" s="419"/>
      <c r="BN2626" s="419"/>
      <c r="BO2626" s="419"/>
      <c r="BP2626" s="419"/>
      <c r="BR2626" s="419"/>
      <c r="BS2626" s="419"/>
      <c r="BT2626" s="419"/>
      <c r="BV2626" s="419"/>
      <c r="BW2626" s="419"/>
      <c r="BX2626" s="397"/>
      <c r="BZ2626" s="449"/>
      <c r="CB2626" s="419"/>
      <c r="CC2626" s="419"/>
      <c r="CD2626" s="419"/>
      <c r="CF2626" s="419"/>
      <c r="CG2626" s="419"/>
      <c r="CH2626" s="419"/>
    </row>
    <row r="2627" spans="3:86" ht="21" thickBot="1">
      <c r="C2627" s="425"/>
      <c r="P2627" s="431"/>
      <c r="R2627" s="419"/>
      <c r="S2627" s="446"/>
      <c r="T2627" s="419"/>
      <c r="V2627" s="196"/>
      <c r="W2627" s="419"/>
      <c r="X2627" s="419"/>
      <c r="Z2627" s="419"/>
      <c r="AA2627" s="419"/>
      <c r="AB2627" s="419"/>
      <c r="AD2627" s="419"/>
      <c r="AE2627" s="419"/>
      <c r="AF2627" s="419"/>
      <c r="AH2627" s="419"/>
      <c r="AI2627" s="419"/>
      <c r="AJ2627" s="419"/>
      <c r="AL2627" s="419"/>
      <c r="AM2627" s="419"/>
      <c r="AN2627" s="403"/>
      <c r="AO2627" s="419"/>
      <c r="AP2627" s="419"/>
      <c r="AQ2627" s="419"/>
      <c r="AR2627" s="419"/>
      <c r="AS2627" s="419"/>
      <c r="AT2627" s="419"/>
      <c r="AU2627" s="419"/>
      <c r="AV2627" s="419"/>
      <c r="AX2627" s="419"/>
      <c r="AY2627" s="419"/>
      <c r="AZ2627" s="419"/>
      <c r="BB2627" s="419"/>
      <c r="BC2627" s="419"/>
      <c r="BD2627" s="419"/>
      <c r="BF2627" s="419"/>
      <c r="BG2627" s="419"/>
      <c r="BH2627" s="419"/>
      <c r="BJ2627" s="419"/>
      <c r="BK2627" s="419"/>
      <c r="BL2627" s="419"/>
      <c r="BN2627" s="419"/>
      <c r="BO2627" s="419"/>
      <c r="BP2627" s="419"/>
      <c r="BR2627" s="419"/>
      <c r="BS2627" s="419"/>
      <c r="BT2627" s="419"/>
      <c r="BV2627" s="419"/>
      <c r="BW2627" s="419"/>
      <c r="BX2627" s="397"/>
      <c r="BZ2627" s="449"/>
      <c r="CB2627" s="419"/>
      <c r="CC2627" s="419"/>
      <c r="CD2627" s="419"/>
      <c r="CF2627" s="419"/>
      <c r="CG2627" s="419"/>
      <c r="CH2627" s="419"/>
    </row>
    <row r="2628" spans="3:86" ht="21" thickBot="1">
      <c r="C2628" s="425"/>
      <c r="P2628" s="431"/>
      <c r="R2628" s="419"/>
      <c r="S2628" s="446"/>
      <c r="T2628" s="419"/>
      <c r="V2628" s="196"/>
      <c r="W2628" s="419"/>
      <c r="X2628" s="419"/>
      <c r="Z2628" s="419"/>
      <c r="AA2628" s="419"/>
      <c r="AB2628" s="419"/>
      <c r="AD2628" s="419"/>
      <c r="AE2628" s="419"/>
      <c r="AF2628" s="419"/>
      <c r="AH2628" s="419"/>
      <c r="AI2628" s="419"/>
      <c r="AJ2628" s="419"/>
      <c r="AL2628" s="419"/>
      <c r="AM2628" s="419"/>
      <c r="AN2628" s="403"/>
      <c r="AO2628" s="419"/>
      <c r="AP2628" s="419"/>
      <c r="AQ2628" s="419"/>
      <c r="AR2628" s="419"/>
      <c r="AS2628" s="419"/>
      <c r="AT2628" s="419"/>
      <c r="AU2628" s="419"/>
      <c r="AV2628" s="419"/>
      <c r="AX2628" s="419"/>
      <c r="AY2628" s="419"/>
      <c r="AZ2628" s="419"/>
      <c r="BB2628" s="419"/>
      <c r="BC2628" s="419"/>
      <c r="BD2628" s="419"/>
      <c r="BF2628" s="419"/>
      <c r="BG2628" s="419"/>
      <c r="BH2628" s="419"/>
      <c r="BJ2628" s="419"/>
      <c r="BK2628" s="419"/>
      <c r="BL2628" s="419"/>
      <c r="BN2628" s="419"/>
      <c r="BO2628" s="419"/>
      <c r="BP2628" s="419"/>
      <c r="BR2628" s="419"/>
      <c r="BS2628" s="419"/>
      <c r="BT2628" s="419"/>
      <c r="BV2628" s="419"/>
      <c r="BW2628" s="419"/>
      <c r="BX2628" s="397"/>
      <c r="BZ2628" s="449"/>
      <c r="CB2628" s="419"/>
      <c r="CC2628" s="419"/>
      <c r="CD2628" s="419"/>
      <c r="CF2628" s="419"/>
      <c r="CG2628" s="419"/>
      <c r="CH2628" s="419"/>
    </row>
    <row r="2629" spans="3:86" ht="21" thickBot="1">
      <c r="C2629" s="425"/>
      <c r="P2629" s="431"/>
      <c r="R2629" s="419"/>
      <c r="S2629" s="446"/>
      <c r="T2629" s="419"/>
      <c r="V2629" s="196"/>
      <c r="W2629" s="419"/>
      <c r="X2629" s="419"/>
      <c r="Z2629" s="419"/>
      <c r="AA2629" s="419"/>
      <c r="AB2629" s="419"/>
      <c r="AD2629" s="419"/>
      <c r="AE2629" s="419"/>
      <c r="AF2629" s="419"/>
      <c r="AH2629" s="419"/>
      <c r="AI2629" s="419"/>
      <c r="AJ2629" s="419"/>
      <c r="AL2629" s="419"/>
      <c r="AM2629" s="419"/>
      <c r="AN2629" s="403"/>
      <c r="AO2629" s="419"/>
      <c r="AP2629" s="419"/>
      <c r="AQ2629" s="419"/>
      <c r="AR2629" s="419"/>
      <c r="AS2629" s="419"/>
      <c r="AT2629" s="419"/>
      <c r="AU2629" s="419"/>
      <c r="AV2629" s="419"/>
      <c r="AX2629" s="419"/>
      <c r="AY2629" s="419"/>
      <c r="AZ2629" s="419"/>
      <c r="BB2629" s="419"/>
      <c r="BC2629" s="419"/>
      <c r="BD2629" s="419"/>
      <c r="BF2629" s="419"/>
      <c r="BG2629" s="419"/>
      <c r="BH2629" s="419"/>
      <c r="BJ2629" s="419"/>
      <c r="BK2629" s="419"/>
      <c r="BL2629" s="419"/>
      <c r="BN2629" s="419"/>
      <c r="BO2629" s="419"/>
      <c r="BP2629" s="419"/>
      <c r="BR2629" s="419"/>
      <c r="BS2629" s="419"/>
      <c r="BT2629" s="419"/>
      <c r="BV2629" s="419"/>
      <c r="BW2629" s="419"/>
      <c r="BX2629" s="397"/>
      <c r="BZ2629" s="449"/>
      <c r="CB2629" s="419"/>
      <c r="CC2629" s="419"/>
      <c r="CD2629" s="419"/>
      <c r="CF2629" s="419"/>
      <c r="CG2629" s="419"/>
      <c r="CH2629" s="419"/>
    </row>
    <row r="2630" spans="3:86" ht="21" thickBot="1">
      <c r="C2630" s="425"/>
      <c r="P2630" s="431"/>
      <c r="R2630" s="419"/>
      <c r="S2630" s="446"/>
      <c r="T2630" s="419"/>
      <c r="V2630" s="196"/>
      <c r="W2630" s="419"/>
      <c r="X2630" s="419"/>
      <c r="Z2630" s="419"/>
      <c r="AA2630" s="419"/>
      <c r="AB2630" s="419"/>
      <c r="AD2630" s="419"/>
      <c r="AE2630" s="419"/>
      <c r="AF2630" s="419"/>
      <c r="AH2630" s="419"/>
      <c r="AI2630" s="419"/>
      <c r="AJ2630" s="419"/>
      <c r="AL2630" s="419"/>
      <c r="AM2630" s="419"/>
      <c r="AN2630" s="403"/>
      <c r="AO2630" s="419"/>
      <c r="AP2630" s="419"/>
      <c r="AQ2630" s="419"/>
      <c r="AR2630" s="419"/>
      <c r="AS2630" s="419"/>
      <c r="AT2630" s="419"/>
      <c r="AU2630" s="419"/>
      <c r="AV2630" s="419"/>
      <c r="AX2630" s="419"/>
      <c r="AY2630" s="419"/>
      <c r="AZ2630" s="419"/>
      <c r="BB2630" s="419"/>
      <c r="BC2630" s="419"/>
      <c r="BD2630" s="419"/>
      <c r="BF2630" s="419"/>
      <c r="BG2630" s="419"/>
      <c r="BH2630" s="419"/>
      <c r="BJ2630" s="419"/>
      <c r="BK2630" s="419"/>
      <c r="BL2630" s="419"/>
      <c r="BN2630" s="419"/>
      <c r="BO2630" s="419"/>
      <c r="BP2630" s="419"/>
      <c r="BR2630" s="419"/>
      <c r="BS2630" s="419"/>
      <c r="BT2630" s="419"/>
      <c r="BV2630" s="419"/>
      <c r="BW2630" s="419"/>
      <c r="BX2630" s="397"/>
      <c r="BZ2630" s="449"/>
      <c r="CB2630" s="419"/>
      <c r="CC2630" s="419"/>
      <c r="CD2630" s="419"/>
      <c r="CF2630" s="419"/>
      <c r="CG2630" s="419"/>
      <c r="CH2630" s="419"/>
    </row>
    <row r="2631" spans="3:86" ht="21" thickBot="1">
      <c r="C2631" s="425"/>
      <c r="P2631" s="431"/>
      <c r="R2631" s="419"/>
      <c r="S2631" s="446"/>
      <c r="T2631" s="419"/>
      <c r="V2631" s="196"/>
      <c r="W2631" s="419"/>
      <c r="X2631" s="419"/>
      <c r="Z2631" s="419"/>
      <c r="AA2631" s="419"/>
      <c r="AB2631" s="419"/>
      <c r="AD2631" s="419"/>
      <c r="AE2631" s="419"/>
      <c r="AF2631" s="419"/>
      <c r="AH2631" s="419"/>
      <c r="AI2631" s="419"/>
      <c r="AJ2631" s="419"/>
      <c r="AL2631" s="419"/>
      <c r="AM2631" s="419"/>
      <c r="AN2631" s="403"/>
      <c r="AO2631" s="419"/>
      <c r="AP2631" s="419"/>
      <c r="AQ2631" s="419"/>
      <c r="AR2631" s="419"/>
      <c r="AS2631" s="419"/>
      <c r="AT2631" s="419"/>
      <c r="AU2631" s="419"/>
      <c r="AV2631" s="419"/>
      <c r="AX2631" s="419"/>
      <c r="AY2631" s="419"/>
      <c r="AZ2631" s="419"/>
      <c r="BB2631" s="419"/>
      <c r="BC2631" s="419"/>
      <c r="BD2631" s="419"/>
      <c r="BF2631" s="419"/>
      <c r="BG2631" s="419"/>
      <c r="BH2631" s="419"/>
      <c r="BJ2631" s="419"/>
      <c r="BK2631" s="419"/>
      <c r="BL2631" s="419"/>
      <c r="BN2631" s="419"/>
      <c r="BO2631" s="419"/>
      <c r="BP2631" s="419"/>
      <c r="BR2631" s="419"/>
      <c r="BS2631" s="419"/>
      <c r="BT2631" s="419"/>
      <c r="BV2631" s="419"/>
      <c r="BW2631" s="419"/>
      <c r="BX2631" s="397"/>
      <c r="BZ2631" s="449"/>
      <c r="CB2631" s="419"/>
      <c r="CC2631" s="419"/>
      <c r="CD2631" s="419"/>
      <c r="CF2631" s="419"/>
      <c r="CG2631" s="419"/>
      <c r="CH2631" s="419"/>
    </row>
    <row r="2632" spans="3:86" ht="21" thickBot="1">
      <c r="C2632" s="425"/>
      <c r="P2632" s="431"/>
      <c r="R2632" s="419"/>
      <c r="S2632" s="446"/>
      <c r="T2632" s="419"/>
      <c r="V2632" s="196"/>
      <c r="W2632" s="419"/>
      <c r="X2632" s="419"/>
      <c r="Z2632" s="419"/>
      <c r="AA2632" s="419"/>
      <c r="AB2632" s="419"/>
      <c r="AD2632" s="419"/>
      <c r="AE2632" s="419"/>
      <c r="AF2632" s="419"/>
      <c r="AH2632" s="419"/>
      <c r="AI2632" s="419"/>
      <c r="AJ2632" s="419"/>
      <c r="AL2632" s="419"/>
      <c r="AM2632" s="419"/>
      <c r="AN2632" s="403"/>
      <c r="AO2632" s="419"/>
      <c r="AP2632" s="419"/>
      <c r="AQ2632" s="419"/>
      <c r="AR2632" s="419"/>
      <c r="AS2632" s="419"/>
      <c r="AT2632" s="419"/>
      <c r="AU2632" s="419"/>
      <c r="AV2632" s="419"/>
      <c r="AX2632" s="419"/>
      <c r="AY2632" s="419"/>
      <c r="AZ2632" s="419"/>
      <c r="BB2632" s="419"/>
      <c r="BC2632" s="419"/>
      <c r="BD2632" s="419"/>
      <c r="BF2632" s="419"/>
      <c r="BG2632" s="419"/>
      <c r="BH2632" s="419"/>
      <c r="BJ2632" s="419"/>
      <c r="BK2632" s="419"/>
      <c r="BL2632" s="419"/>
      <c r="BN2632" s="419"/>
      <c r="BO2632" s="419"/>
      <c r="BP2632" s="419"/>
      <c r="BR2632" s="419"/>
      <c r="BS2632" s="419"/>
      <c r="BT2632" s="419"/>
      <c r="BV2632" s="419"/>
      <c r="BW2632" s="419"/>
      <c r="BX2632" s="397"/>
      <c r="BZ2632" s="449"/>
      <c r="CB2632" s="419"/>
      <c r="CC2632" s="419"/>
      <c r="CD2632" s="419"/>
      <c r="CF2632" s="419"/>
      <c r="CG2632" s="419"/>
      <c r="CH2632" s="419"/>
    </row>
    <row r="2633" spans="3:86" ht="21" thickBot="1">
      <c r="C2633" s="425"/>
      <c r="P2633" s="431"/>
      <c r="R2633" s="419"/>
      <c r="S2633" s="446"/>
      <c r="T2633" s="419"/>
      <c r="V2633" s="196"/>
      <c r="W2633" s="419"/>
      <c r="X2633" s="419"/>
      <c r="Z2633" s="419"/>
      <c r="AA2633" s="419"/>
      <c r="AB2633" s="419"/>
      <c r="AD2633" s="419"/>
      <c r="AE2633" s="419"/>
      <c r="AF2633" s="419"/>
      <c r="AH2633" s="419"/>
      <c r="AI2633" s="419"/>
      <c r="AJ2633" s="419"/>
      <c r="AL2633" s="419"/>
      <c r="AM2633" s="419"/>
      <c r="AN2633" s="403"/>
      <c r="AO2633" s="419"/>
      <c r="AP2633" s="419"/>
      <c r="AQ2633" s="419"/>
      <c r="AR2633" s="419"/>
      <c r="AS2633" s="419"/>
      <c r="AT2633" s="419"/>
      <c r="AU2633" s="419"/>
      <c r="AV2633" s="419"/>
      <c r="AX2633" s="419"/>
      <c r="AY2633" s="419"/>
      <c r="AZ2633" s="419"/>
      <c r="BB2633" s="419"/>
      <c r="BC2633" s="419"/>
      <c r="BD2633" s="419"/>
      <c r="BF2633" s="419"/>
      <c r="BG2633" s="419"/>
      <c r="BH2633" s="419"/>
      <c r="BJ2633" s="419"/>
      <c r="BK2633" s="419"/>
      <c r="BL2633" s="419"/>
      <c r="BN2633" s="419"/>
      <c r="BO2633" s="419"/>
      <c r="BP2633" s="419"/>
      <c r="BR2633" s="419"/>
      <c r="BS2633" s="419"/>
      <c r="BT2633" s="419"/>
      <c r="BV2633" s="419"/>
      <c r="BW2633" s="419"/>
      <c r="BX2633" s="397"/>
      <c r="BZ2633" s="449"/>
      <c r="CB2633" s="419"/>
      <c r="CC2633" s="419"/>
      <c r="CD2633" s="419"/>
      <c r="CF2633" s="419"/>
      <c r="CG2633" s="419"/>
      <c r="CH2633" s="419"/>
    </row>
    <row r="2634" spans="3:86" ht="21" thickBot="1">
      <c r="C2634" s="425"/>
      <c r="P2634" s="431"/>
      <c r="R2634" s="419"/>
      <c r="S2634" s="446"/>
      <c r="T2634" s="419"/>
      <c r="V2634" s="196"/>
      <c r="W2634" s="419"/>
      <c r="X2634" s="419"/>
      <c r="Z2634" s="419"/>
      <c r="AA2634" s="419"/>
      <c r="AB2634" s="419"/>
      <c r="AD2634" s="419"/>
      <c r="AE2634" s="419"/>
      <c r="AF2634" s="419"/>
      <c r="AH2634" s="419"/>
      <c r="AI2634" s="419"/>
      <c r="AJ2634" s="419"/>
      <c r="AL2634" s="419"/>
      <c r="AM2634" s="419"/>
      <c r="AN2634" s="403"/>
      <c r="AO2634" s="419"/>
      <c r="AP2634" s="419"/>
      <c r="AQ2634" s="419"/>
      <c r="AR2634" s="419"/>
      <c r="AS2634" s="419"/>
      <c r="AT2634" s="419"/>
      <c r="AU2634" s="419"/>
      <c r="AV2634" s="419"/>
      <c r="AX2634" s="419"/>
      <c r="AY2634" s="419"/>
      <c r="AZ2634" s="419"/>
      <c r="BB2634" s="419"/>
      <c r="BC2634" s="419"/>
      <c r="BD2634" s="419"/>
      <c r="BF2634" s="419"/>
      <c r="BG2634" s="419"/>
      <c r="BH2634" s="419"/>
      <c r="BJ2634" s="419"/>
      <c r="BK2634" s="419"/>
      <c r="BL2634" s="419"/>
      <c r="BN2634" s="419"/>
      <c r="BO2634" s="419"/>
      <c r="BP2634" s="419"/>
      <c r="BR2634" s="419"/>
      <c r="BS2634" s="419"/>
      <c r="BT2634" s="419"/>
      <c r="BV2634" s="419"/>
      <c r="BW2634" s="419"/>
      <c r="BX2634" s="397"/>
      <c r="BZ2634" s="449"/>
      <c r="CB2634" s="419"/>
      <c r="CC2634" s="419"/>
      <c r="CD2634" s="419"/>
      <c r="CF2634" s="419"/>
      <c r="CG2634" s="419"/>
      <c r="CH2634" s="419"/>
    </row>
    <row r="2635" spans="3:86" ht="21" thickBot="1">
      <c r="C2635" s="425"/>
      <c r="P2635" s="431"/>
      <c r="R2635" s="419"/>
      <c r="S2635" s="446"/>
      <c r="T2635" s="419"/>
      <c r="V2635" s="196"/>
      <c r="W2635" s="419"/>
      <c r="X2635" s="419"/>
      <c r="Z2635" s="419"/>
      <c r="AA2635" s="419"/>
      <c r="AB2635" s="419"/>
      <c r="AD2635" s="419"/>
      <c r="AE2635" s="419"/>
      <c r="AF2635" s="419"/>
      <c r="AH2635" s="419"/>
      <c r="AI2635" s="419"/>
      <c r="AJ2635" s="419"/>
      <c r="AL2635" s="419"/>
      <c r="AM2635" s="419"/>
      <c r="AN2635" s="403"/>
      <c r="AO2635" s="419"/>
      <c r="AP2635" s="419"/>
      <c r="AQ2635" s="419"/>
      <c r="AR2635" s="419"/>
      <c r="AS2635" s="419"/>
      <c r="AT2635" s="419"/>
      <c r="AU2635" s="419"/>
      <c r="AV2635" s="419"/>
      <c r="AX2635" s="419"/>
      <c r="AY2635" s="419"/>
      <c r="AZ2635" s="419"/>
      <c r="BB2635" s="419"/>
      <c r="BC2635" s="419"/>
      <c r="BD2635" s="419"/>
      <c r="BF2635" s="419"/>
      <c r="BG2635" s="419"/>
      <c r="BH2635" s="419"/>
      <c r="BJ2635" s="419"/>
      <c r="BK2635" s="419"/>
      <c r="BL2635" s="419"/>
      <c r="BN2635" s="419"/>
      <c r="BO2635" s="419"/>
      <c r="BP2635" s="419"/>
      <c r="BR2635" s="419"/>
      <c r="BS2635" s="419"/>
      <c r="BT2635" s="419"/>
      <c r="BV2635" s="419"/>
      <c r="BW2635" s="419"/>
      <c r="BX2635" s="397"/>
      <c r="BZ2635" s="449"/>
      <c r="CB2635" s="419"/>
      <c r="CC2635" s="419"/>
      <c r="CD2635" s="419"/>
      <c r="CF2635" s="419"/>
      <c r="CG2635" s="419"/>
      <c r="CH2635" s="419"/>
    </row>
    <row r="2636" spans="3:86" ht="21" thickBot="1">
      <c r="C2636" s="425"/>
      <c r="P2636" s="431"/>
      <c r="R2636" s="419"/>
      <c r="S2636" s="446"/>
      <c r="T2636" s="419"/>
      <c r="V2636" s="196"/>
      <c r="W2636" s="419"/>
      <c r="X2636" s="419"/>
      <c r="Z2636" s="419"/>
      <c r="AA2636" s="419"/>
      <c r="AB2636" s="419"/>
      <c r="AD2636" s="419"/>
      <c r="AE2636" s="419"/>
      <c r="AF2636" s="419"/>
      <c r="AH2636" s="419"/>
      <c r="AI2636" s="419"/>
      <c r="AJ2636" s="419"/>
      <c r="AL2636" s="419"/>
      <c r="AM2636" s="419"/>
      <c r="AN2636" s="403"/>
      <c r="AO2636" s="419"/>
      <c r="AP2636" s="419"/>
      <c r="AQ2636" s="419"/>
      <c r="AR2636" s="419"/>
      <c r="AS2636" s="419"/>
      <c r="AT2636" s="419"/>
      <c r="AU2636" s="419"/>
      <c r="AV2636" s="419"/>
      <c r="AX2636" s="419"/>
      <c r="AY2636" s="419"/>
      <c r="AZ2636" s="419"/>
      <c r="BB2636" s="419"/>
      <c r="BC2636" s="419"/>
      <c r="BD2636" s="419"/>
      <c r="BF2636" s="419"/>
      <c r="BG2636" s="419"/>
      <c r="BH2636" s="419"/>
      <c r="BJ2636" s="419"/>
      <c r="BK2636" s="419"/>
      <c r="BL2636" s="419"/>
      <c r="BN2636" s="419"/>
      <c r="BO2636" s="419"/>
      <c r="BP2636" s="419"/>
      <c r="BR2636" s="419"/>
      <c r="BS2636" s="419"/>
      <c r="BT2636" s="419"/>
      <c r="BV2636" s="419"/>
      <c r="BW2636" s="419"/>
      <c r="BX2636" s="397"/>
      <c r="BZ2636" s="449"/>
      <c r="CB2636" s="419"/>
      <c r="CC2636" s="419"/>
      <c r="CD2636" s="419"/>
      <c r="CF2636" s="419"/>
      <c r="CG2636" s="419"/>
      <c r="CH2636" s="419"/>
    </row>
    <row r="2637" spans="3:86" ht="21" thickBot="1">
      <c r="C2637" s="425"/>
      <c r="P2637" s="431"/>
      <c r="R2637" s="419"/>
      <c r="S2637" s="446"/>
      <c r="T2637" s="419"/>
      <c r="V2637" s="196"/>
      <c r="W2637" s="419"/>
      <c r="X2637" s="419"/>
      <c r="Z2637" s="419"/>
      <c r="AA2637" s="419"/>
      <c r="AB2637" s="419"/>
      <c r="AD2637" s="419"/>
      <c r="AE2637" s="419"/>
      <c r="AF2637" s="419"/>
      <c r="AH2637" s="419"/>
      <c r="AI2637" s="419"/>
      <c r="AJ2637" s="419"/>
      <c r="AL2637" s="419"/>
      <c r="AM2637" s="419"/>
      <c r="AN2637" s="403"/>
      <c r="AO2637" s="419"/>
      <c r="AP2637" s="419"/>
      <c r="AQ2637" s="419"/>
      <c r="AR2637" s="419"/>
      <c r="AS2637" s="419"/>
      <c r="AT2637" s="419"/>
      <c r="AU2637" s="419"/>
      <c r="AV2637" s="419"/>
      <c r="AX2637" s="419"/>
      <c r="AY2637" s="419"/>
      <c r="AZ2637" s="419"/>
      <c r="BB2637" s="419"/>
      <c r="BC2637" s="419"/>
      <c r="BD2637" s="419"/>
      <c r="BF2637" s="419"/>
      <c r="BG2637" s="419"/>
      <c r="BH2637" s="419"/>
      <c r="BJ2637" s="419"/>
      <c r="BK2637" s="419"/>
      <c r="BL2637" s="419"/>
      <c r="BN2637" s="419"/>
      <c r="BO2637" s="419"/>
      <c r="BP2637" s="419"/>
      <c r="BR2637" s="419"/>
      <c r="BS2637" s="419"/>
      <c r="BT2637" s="419"/>
      <c r="BV2637" s="419"/>
      <c r="BW2637" s="419"/>
      <c r="BX2637" s="397"/>
      <c r="BZ2637" s="449"/>
      <c r="CB2637" s="419"/>
      <c r="CC2637" s="419"/>
      <c r="CD2637" s="419"/>
      <c r="CF2637" s="419"/>
      <c r="CG2637" s="419"/>
      <c r="CH2637" s="419"/>
    </row>
    <row r="2638" spans="3:86" ht="21" thickBot="1">
      <c r="C2638" s="425"/>
      <c r="P2638" s="431"/>
      <c r="R2638" s="419"/>
      <c r="S2638" s="446"/>
      <c r="T2638" s="419"/>
      <c r="V2638" s="196"/>
      <c r="W2638" s="419"/>
      <c r="X2638" s="419"/>
      <c r="Z2638" s="419"/>
      <c r="AA2638" s="419"/>
      <c r="AB2638" s="419"/>
      <c r="AD2638" s="419"/>
      <c r="AE2638" s="419"/>
      <c r="AF2638" s="419"/>
      <c r="AH2638" s="419"/>
      <c r="AI2638" s="419"/>
      <c r="AJ2638" s="419"/>
      <c r="AL2638" s="419"/>
      <c r="AM2638" s="419"/>
      <c r="AN2638" s="403"/>
      <c r="AO2638" s="419"/>
      <c r="AP2638" s="419"/>
      <c r="AQ2638" s="419"/>
      <c r="AR2638" s="419"/>
      <c r="AS2638" s="419"/>
      <c r="AT2638" s="419"/>
      <c r="AU2638" s="419"/>
      <c r="AV2638" s="419"/>
      <c r="AX2638" s="419"/>
      <c r="AY2638" s="419"/>
      <c r="AZ2638" s="419"/>
      <c r="BB2638" s="419"/>
      <c r="BC2638" s="419"/>
      <c r="BD2638" s="419"/>
      <c r="BF2638" s="419"/>
      <c r="BG2638" s="419"/>
      <c r="BH2638" s="419"/>
      <c r="BJ2638" s="419"/>
      <c r="BK2638" s="419"/>
      <c r="BL2638" s="419"/>
      <c r="BN2638" s="419"/>
      <c r="BO2638" s="419"/>
      <c r="BP2638" s="419"/>
      <c r="BR2638" s="419"/>
      <c r="BS2638" s="419"/>
      <c r="BT2638" s="419"/>
      <c r="BV2638" s="419"/>
      <c r="BW2638" s="419"/>
      <c r="BX2638" s="397"/>
      <c r="BZ2638" s="449"/>
      <c r="CB2638" s="419"/>
      <c r="CC2638" s="419"/>
      <c r="CD2638" s="419"/>
      <c r="CF2638" s="419"/>
      <c r="CG2638" s="419"/>
      <c r="CH2638" s="419"/>
    </row>
    <row r="2639" spans="3:86" ht="21" thickBot="1">
      <c r="C2639" s="425"/>
      <c r="P2639" s="431"/>
      <c r="R2639" s="419"/>
      <c r="S2639" s="446"/>
      <c r="T2639" s="419"/>
      <c r="V2639" s="196"/>
      <c r="W2639" s="419"/>
      <c r="X2639" s="419"/>
      <c r="Z2639" s="419"/>
      <c r="AA2639" s="419"/>
      <c r="AB2639" s="419"/>
      <c r="AD2639" s="419"/>
      <c r="AE2639" s="419"/>
      <c r="AF2639" s="419"/>
      <c r="AH2639" s="419"/>
      <c r="AI2639" s="419"/>
      <c r="AJ2639" s="419"/>
      <c r="AL2639" s="419"/>
      <c r="AM2639" s="419"/>
      <c r="AN2639" s="403"/>
      <c r="AO2639" s="419"/>
      <c r="AP2639" s="419"/>
      <c r="AQ2639" s="419"/>
      <c r="AR2639" s="419"/>
      <c r="AS2639" s="419"/>
      <c r="AT2639" s="419"/>
      <c r="AU2639" s="419"/>
      <c r="AV2639" s="419"/>
      <c r="AX2639" s="419"/>
      <c r="AY2639" s="419"/>
      <c r="AZ2639" s="419"/>
      <c r="BB2639" s="419"/>
      <c r="BC2639" s="419"/>
      <c r="BD2639" s="419"/>
      <c r="BF2639" s="419"/>
      <c r="BG2639" s="419"/>
      <c r="BH2639" s="419"/>
      <c r="BJ2639" s="419"/>
      <c r="BK2639" s="419"/>
      <c r="BL2639" s="419"/>
      <c r="BN2639" s="419"/>
      <c r="BO2639" s="419"/>
      <c r="BP2639" s="419"/>
      <c r="BR2639" s="419"/>
      <c r="BS2639" s="419"/>
      <c r="BT2639" s="419"/>
      <c r="BV2639" s="419"/>
      <c r="BW2639" s="419"/>
      <c r="BX2639" s="397"/>
      <c r="BZ2639" s="449"/>
      <c r="CB2639" s="419"/>
      <c r="CC2639" s="419"/>
      <c r="CD2639" s="419"/>
      <c r="CF2639" s="419"/>
      <c r="CG2639" s="419"/>
      <c r="CH2639" s="419"/>
    </row>
    <row r="2640" spans="3:86" ht="21" thickBot="1">
      <c r="C2640" s="425"/>
      <c r="P2640" s="431"/>
      <c r="R2640" s="419"/>
      <c r="S2640" s="446"/>
      <c r="T2640" s="419"/>
      <c r="V2640" s="196"/>
      <c r="W2640" s="419"/>
      <c r="X2640" s="419"/>
      <c r="Z2640" s="419"/>
      <c r="AA2640" s="419"/>
      <c r="AB2640" s="419"/>
      <c r="AD2640" s="419"/>
      <c r="AE2640" s="419"/>
      <c r="AF2640" s="419"/>
      <c r="AH2640" s="419"/>
      <c r="AI2640" s="419"/>
      <c r="AJ2640" s="419"/>
      <c r="AL2640" s="419"/>
      <c r="AM2640" s="419"/>
      <c r="AN2640" s="403"/>
      <c r="AO2640" s="419"/>
      <c r="AP2640" s="419"/>
      <c r="AQ2640" s="419"/>
      <c r="AR2640" s="419"/>
      <c r="AS2640" s="419"/>
      <c r="AT2640" s="419"/>
      <c r="AU2640" s="419"/>
      <c r="AV2640" s="419"/>
      <c r="AX2640" s="419"/>
      <c r="AY2640" s="419"/>
      <c r="AZ2640" s="419"/>
      <c r="BB2640" s="419"/>
      <c r="BC2640" s="419"/>
      <c r="BD2640" s="419"/>
      <c r="BF2640" s="419"/>
      <c r="BG2640" s="419"/>
      <c r="BH2640" s="419"/>
      <c r="BJ2640" s="419"/>
      <c r="BK2640" s="419"/>
      <c r="BL2640" s="419"/>
      <c r="BN2640" s="419"/>
      <c r="BO2640" s="419"/>
      <c r="BP2640" s="419"/>
      <c r="BR2640" s="419"/>
      <c r="BS2640" s="419"/>
      <c r="BT2640" s="419"/>
      <c r="BV2640" s="419"/>
      <c r="BW2640" s="419"/>
      <c r="BX2640" s="397"/>
      <c r="BZ2640" s="449"/>
      <c r="CB2640" s="419"/>
      <c r="CC2640" s="419"/>
      <c r="CD2640" s="419"/>
      <c r="CF2640" s="419"/>
      <c r="CG2640" s="419"/>
      <c r="CH2640" s="419"/>
    </row>
    <row r="2641" spans="3:86" ht="21" thickBot="1">
      <c r="C2641" s="425"/>
      <c r="P2641" s="431"/>
      <c r="R2641" s="419"/>
      <c r="S2641" s="446"/>
      <c r="T2641" s="419"/>
      <c r="V2641" s="196"/>
      <c r="W2641" s="419"/>
      <c r="X2641" s="419"/>
      <c r="Z2641" s="419"/>
      <c r="AA2641" s="419"/>
      <c r="AB2641" s="419"/>
      <c r="AD2641" s="419"/>
      <c r="AE2641" s="419"/>
      <c r="AF2641" s="419"/>
      <c r="AH2641" s="419"/>
      <c r="AI2641" s="419"/>
      <c r="AJ2641" s="419"/>
      <c r="AL2641" s="419"/>
      <c r="AM2641" s="419"/>
      <c r="AN2641" s="403"/>
      <c r="AO2641" s="419"/>
      <c r="AP2641" s="419"/>
      <c r="AQ2641" s="419"/>
      <c r="AR2641" s="419"/>
      <c r="AS2641" s="419"/>
      <c r="AT2641" s="419"/>
      <c r="AU2641" s="419"/>
      <c r="AV2641" s="419"/>
      <c r="AX2641" s="419"/>
      <c r="AY2641" s="419"/>
      <c r="AZ2641" s="419"/>
      <c r="BB2641" s="419"/>
      <c r="BC2641" s="419"/>
      <c r="BD2641" s="419"/>
      <c r="BF2641" s="419"/>
      <c r="BG2641" s="419"/>
      <c r="BH2641" s="419"/>
      <c r="BJ2641" s="419"/>
      <c r="BK2641" s="419"/>
      <c r="BL2641" s="419"/>
      <c r="BN2641" s="419"/>
      <c r="BO2641" s="419"/>
      <c r="BP2641" s="419"/>
      <c r="BR2641" s="419"/>
      <c r="BS2641" s="419"/>
      <c r="BT2641" s="419"/>
      <c r="BV2641" s="419"/>
      <c r="BW2641" s="419"/>
      <c r="BX2641" s="397"/>
      <c r="BZ2641" s="449"/>
      <c r="CB2641" s="419"/>
      <c r="CC2641" s="419"/>
      <c r="CD2641" s="419"/>
      <c r="CF2641" s="419"/>
      <c r="CG2641" s="419"/>
      <c r="CH2641" s="419"/>
    </row>
    <row r="2642" spans="3:86" ht="21" thickBot="1">
      <c r="C2642" s="425"/>
      <c r="P2642" s="431"/>
      <c r="R2642" s="419"/>
      <c r="S2642" s="446"/>
      <c r="T2642" s="419"/>
      <c r="V2642" s="196"/>
      <c r="W2642" s="419"/>
      <c r="X2642" s="419"/>
      <c r="Z2642" s="419"/>
      <c r="AA2642" s="419"/>
      <c r="AB2642" s="419"/>
      <c r="AD2642" s="419"/>
      <c r="AE2642" s="419"/>
      <c r="AF2642" s="419"/>
      <c r="AH2642" s="419"/>
      <c r="AI2642" s="419"/>
      <c r="AJ2642" s="419"/>
      <c r="AL2642" s="419"/>
      <c r="AM2642" s="419"/>
      <c r="AN2642" s="403"/>
      <c r="AO2642" s="419"/>
      <c r="AP2642" s="419"/>
      <c r="AQ2642" s="419"/>
      <c r="AR2642" s="419"/>
      <c r="AS2642" s="419"/>
      <c r="AT2642" s="419"/>
      <c r="AU2642" s="419"/>
      <c r="AV2642" s="419"/>
      <c r="AX2642" s="419"/>
      <c r="AY2642" s="419"/>
      <c r="AZ2642" s="419"/>
      <c r="BB2642" s="419"/>
      <c r="BC2642" s="419"/>
      <c r="BD2642" s="419"/>
      <c r="BF2642" s="419"/>
      <c r="BG2642" s="419"/>
      <c r="BH2642" s="419"/>
      <c r="BJ2642" s="419"/>
      <c r="BK2642" s="419"/>
      <c r="BL2642" s="419"/>
      <c r="BN2642" s="419"/>
      <c r="BO2642" s="419"/>
      <c r="BP2642" s="419"/>
      <c r="BR2642" s="419"/>
      <c r="BS2642" s="419"/>
      <c r="BT2642" s="419"/>
      <c r="BV2642" s="419"/>
      <c r="BW2642" s="419"/>
      <c r="BX2642" s="397"/>
      <c r="BZ2642" s="449"/>
      <c r="CB2642" s="419"/>
      <c r="CC2642" s="419"/>
      <c r="CD2642" s="419"/>
      <c r="CF2642" s="419"/>
      <c r="CG2642" s="419"/>
      <c r="CH2642" s="419"/>
    </row>
    <row r="2643" spans="3:86" ht="21" thickBot="1">
      <c r="C2643" s="425"/>
      <c r="P2643" s="431"/>
      <c r="R2643" s="419"/>
      <c r="S2643" s="446"/>
      <c r="T2643" s="419"/>
      <c r="V2643" s="196"/>
      <c r="W2643" s="419"/>
      <c r="X2643" s="419"/>
      <c r="Z2643" s="419"/>
      <c r="AA2643" s="419"/>
      <c r="AB2643" s="419"/>
      <c r="AD2643" s="419"/>
      <c r="AE2643" s="419"/>
      <c r="AF2643" s="419"/>
      <c r="AH2643" s="419"/>
      <c r="AI2643" s="419"/>
      <c r="AJ2643" s="419"/>
      <c r="AL2643" s="419"/>
      <c r="AM2643" s="419"/>
      <c r="AN2643" s="403"/>
      <c r="AO2643" s="419"/>
      <c r="AP2643" s="419"/>
      <c r="AQ2643" s="419"/>
      <c r="AR2643" s="419"/>
      <c r="AS2643" s="419"/>
      <c r="AT2643" s="419"/>
      <c r="AU2643" s="419"/>
      <c r="AV2643" s="419"/>
      <c r="AX2643" s="419"/>
      <c r="AY2643" s="419"/>
      <c r="AZ2643" s="419"/>
      <c r="BB2643" s="419"/>
      <c r="BC2643" s="419"/>
      <c r="BD2643" s="419"/>
      <c r="BF2643" s="419"/>
      <c r="BG2643" s="419"/>
      <c r="BH2643" s="419"/>
      <c r="BJ2643" s="419"/>
      <c r="BK2643" s="419"/>
      <c r="BL2643" s="419"/>
      <c r="BN2643" s="419"/>
      <c r="BO2643" s="419"/>
      <c r="BP2643" s="419"/>
      <c r="BR2643" s="419"/>
      <c r="BS2643" s="419"/>
      <c r="BT2643" s="419"/>
      <c r="BV2643" s="419"/>
      <c r="BW2643" s="419"/>
      <c r="BX2643" s="397"/>
      <c r="BZ2643" s="449"/>
      <c r="CB2643" s="419"/>
      <c r="CC2643" s="419"/>
      <c r="CD2643" s="419"/>
      <c r="CF2643" s="419"/>
      <c r="CG2643" s="419"/>
      <c r="CH2643" s="419"/>
    </row>
    <row r="2644" spans="3:86" ht="21" thickBot="1">
      <c r="C2644" s="425"/>
      <c r="P2644" s="431"/>
      <c r="R2644" s="419"/>
      <c r="S2644" s="446"/>
      <c r="T2644" s="419"/>
      <c r="V2644" s="196"/>
      <c r="W2644" s="419"/>
      <c r="X2644" s="419"/>
      <c r="Z2644" s="419"/>
      <c r="AA2644" s="419"/>
      <c r="AB2644" s="419"/>
      <c r="AD2644" s="419"/>
      <c r="AE2644" s="419"/>
      <c r="AF2644" s="419"/>
      <c r="AH2644" s="419"/>
      <c r="AI2644" s="419"/>
      <c r="AJ2644" s="419"/>
      <c r="AL2644" s="419"/>
      <c r="AM2644" s="419"/>
      <c r="AN2644" s="403"/>
      <c r="AO2644" s="419"/>
      <c r="AP2644" s="419"/>
      <c r="AQ2644" s="419"/>
      <c r="AR2644" s="419"/>
      <c r="AS2644" s="419"/>
      <c r="AT2644" s="419"/>
      <c r="AU2644" s="419"/>
      <c r="AV2644" s="419"/>
      <c r="AX2644" s="419"/>
      <c r="AY2644" s="419"/>
      <c r="AZ2644" s="419"/>
      <c r="BB2644" s="419"/>
      <c r="BC2644" s="419"/>
      <c r="BD2644" s="419"/>
      <c r="BF2644" s="419"/>
      <c r="BG2644" s="419"/>
      <c r="BH2644" s="419"/>
      <c r="BJ2644" s="419"/>
      <c r="BK2644" s="419"/>
      <c r="BL2644" s="419"/>
      <c r="BN2644" s="419"/>
      <c r="BO2644" s="419"/>
      <c r="BP2644" s="419"/>
      <c r="BR2644" s="419"/>
      <c r="BS2644" s="419"/>
      <c r="BT2644" s="419"/>
      <c r="BV2644" s="419"/>
      <c r="BW2644" s="419"/>
      <c r="BX2644" s="397"/>
      <c r="BZ2644" s="449"/>
      <c r="CB2644" s="419"/>
      <c r="CC2644" s="419"/>
      <c r="CD2644" s="419"/>
      <c r="CF2644" s="419"/>
      <c r="CG2644" s="419"/>
      <c r="CH2644" s="419"/>
    </row>
    <row r="2645" spans="3:86" ht="21" thickBot="1">
      <c r="C2645" s="425"/>
      <c r="P2645" s="431"/>
      <c r="R2645" s="419"/>
      <c r="S2645" s="446"/>
      <c r="T2645" s="419"/>
      <c r="V2645" s="196"/>
      <c r="W2645" s="419"/>
      <c r="X2645" s="419"/>
      <c r="Z2645" s="419"/>
      <c r="AA2645" s="419"/>
      <c r="AB2645" s="419"/>
      <c r="AD2645" s="419"/>
      <c r="AE2645" s="419"/>
      <c r="AF2645" s="419"/>
      <c r="AH2645" s="419"/>
      <c r="AI2645" s="419"/>
      <c r="AJ2645" s="419"/>
      <c r="AL2645" s="419"/>
      <c r="AM2645" s="419"/>
      <c r="AN2645" s="403"/>
      <c r="AO2645" s="419"/>
      <c r="AP2645" s="419"/>
      <c r="AQ2645" s="419"/>
      <c r="AR2645" s="419"/>
      <c r="AS2645" s="419"/>
      <c r="AT2645" s="419"/>
      <c r="AU2645" s="419"/>
      <c r="AV2645" s="419"/>
      <c r="AX2645" s="419"/>
      <c r="AY2645" s="419"/>
      <c r="AZ2645" s="419"/>
      <c r="BB2645" s="419"/>
      <c r="BC2645" s="419"/>
      <c r="BD2645" s="419"/>
      <c r="BF2645" s="419"/>
      <c r="BG2645" s="419"/>
      <c r="BH2645" s="419"/>
      <c r="BJ2645" s="419"/>
      <c r="BK2645" s="419"/>
      <c r="BL2645" s="419"/>
      <c r="BN2645" s="419"/>
      <c r="BO2645" s="419"/>
      <c r="BP2645" s="419"/>
      <c r="BR2645" s="419"/>
      <c r="BS2645" s="419"/>
      <c r="BT2645" s="419"/>
      <c r="BV2645" s="419"/>
      <c r="BW2645" s="419"/>
      <c r="BX2645" s="397"/>
      <c r="BZ2645" s="449"/>
      <c r="CB2645" s="419"/>
      <c r="CC2645" s="419"/>
      <c r="CD2645" s="419"/>
      <c r="CF2645" s="419"/>
      <c r="CG2645" s="419"/>
      <c r="CH2645" s="419"/>
    </row>
    <row r="2646" spans="3:86" ht="21" thickBot="1">
      <c r="C2646" s="425"/>
      <c r="P2646" s="431"/>
      <c r="R2646" s="419"/>
      <c r="S2646" s="446"/>
      <c r="T2646" s="419"/>
      <c r="V2646" s="196"/>
      <c r="W2646" s="419"/>
      <c r="X2646" s="419"/>
      <c r="Z2646" s="419"/>
      <c r="AA2646" s="419"/>
      <c r="AB2646" s="419"/>
      <c r="AD2646" s="419"/>
      <c r="AE2646" s="419"/>
      <c r="AF2646" s="419"/>
      <c r="AH2646" s="419"/>
      <c r="AI2646" s="419"/>
      <c r="AJ2646" s="419"/>
      <c r="AL2646" s="419"/>
      <c r="AM2646" s="419"/>
      <c r="AN2646" s="403"/>
      <c r="AO2646" s="419"/>
      <c r="AP2646" s="419"/>
      <c r="AQ2646" s="419"/>
      <c r="AR2646" s="419"/>
      <c r="AS2646" s="419"/>
      <c r="AT2646" s="419"/>
      <c r="AU2646" s="419"/>
      <c r="AV2646" s="419"/>
      <c r="AX2646" s="419"/>
      <c r="AY2646" s="419"/>
      <c r="AZ2646" s="419"/>
      <c r="BB2646" s="419"/>
      <c r="BC2646" s="419"/>
      <c r="BD2646" s="419"/>
      <c r="BF2646" s="419"/>
      <c r="BG2646" s="419"/>
      <c r="BH2646" s="419"/>
      <c r="BJ2646" s="419"/>
      <c r="BK2646" s="419"/>
      <c r="BL2646" s="419"/>
      <c r="BN2646" s="419"/>
      <c r="BO2646" s="419"/>
      <c r="BP2646" s="419"/>
      <c r="BR2646" s="419"/>
      <c r="BS2646" s="419"/>
      <c r="BT2646" s="419"/>
      <c r="BV2646" s="419"/>
      <c r="BW2646" s="419"/>
      <c r="BX2646" s="397"/>
      <c r="BZ2646" s="449"/>
      <c r="CB2646" s="419"/>
      <c r="CC2646" s="419"/>
      <c r="CD2646" s="419"/>
      <c r="CF2646" s="419"/>
      <c r="CG2646" s="419"/>
      <c r="CH2646" s="419"/>
    </row>
    <row r="2647" spans="3:86" ht="21" thickBot="1">
      <c r="C2647" s="425"/>
      <c r="P2647" s="431"/>
      <c r="R2647" s="419"/>
      <c r="S2647" s="446"/>
      <c r="T2647" s="419"/>
      <c r="V2647" s="196"/>
      <c r="W2647" s="419"/>
      <c r="X2647" s="419"/>
      <c r="Z2647" s="419"/>
      <c r="AA2647" s="419"/>
      <c r="AB2647" s="419"/>
      <c r="AD2647" s="419"/>
      <c r="AE2647" s="419"/>
      <c r="AF2647" s="419"/>
      <c r="AH2647" s="419"/>
      <c r="AI2647" s="419"/>
      <c r="AJ2647" s="419"/>
      <c r="AL2647" s="419"/>
      <c r="AM2647" s="419"/>
      <c r="AN2647" s="403"/>
      <c r="AO2647" s="419"/>
      <c r="AP2647" s="419"/>
      <c r="AQ2647" s="419"/>
      <c r="AR2647" s="419"/>
      <c r="AS2647" s="419"/>
      <c r="AT2647" s="419"/>
      <c r="AU2647" s="419"/>
      <c r="AV2647" s="419"/>
      <c r="AX2647" s="419"/>
      <c r="AY2647" s="419"/>
      <c r="AZ2647" s="419"/>
      <c r="BB2647" s="419"/>
      <c r="BC2647" s="419"/>
      <c r="BD2647" s="419"/>
      <c r="BF2647" s="419"/>
      <c r="BG2647" s="419"/>
      <c r="BH2647" s="419"/>
      <c r="BJ2647" s="419"/>
      <c r="BK2647" s="419"/>
      <c r="BL2647" s="419"/>
      <c r="BN2647" s="419"/>
      <c r="BO2647" s="419"/>
      <c r="BP2647" s="419"/>
      <c r="BR2647" s="419"/>
      <c r="BS2647" s="419"/>
      <c r="BT2647" s="419"/>
      <c r="BV2647" s="419"/>
      <c r="BW2647" s="419"/>
      <c r="BX2647" s="397"/>
      <c r="BZ2647" s="449"/>
      <c r="CB2647" s="419"/>
      <c r="CC2647" s="419"/>
      <c r="CD2647" s="419"/>
      <c r="CF2647" s="419"/>
      <c r="CG2647" s="419"/>
      <c r="CH2647" s="419"/>
    </row>
    <row r="2648" spans="3:86" ht="21" thickBot="1">
      <c r="C2648" s="425"/>
      <c r="P2648" s="431"/>
      <c r="R2648" s="419"/>
      <c r="S2648" s="446"/>
      <c r="T2648" s="419"/>
      <c r="V2648" s="196"/>
      <c r="W2648" s="419"/>
      <c r="X2648" s="419"/>
      <c r="Z2648" s="419"/>
      <c r="AA2648" s="419"/>
      <c r="AB2648" s="419"/>
      <c r="AD2648" s="419"/>
      <c r="AE2648" s="419"/>
      <c r="AF2648" s="419"/>
      <c r="AH2648" s="419"/>
      <c r="AI2648" s="419"/>
      <c r="AJ2648" s="419"/>
      <c r="AL2648" s="419"/>
      <c r="AM2648" s="419"/>
      <c r="AN2648" s="403"/>
      <c r="AO2648" s="419"/>
      <c r="AP2648" s="419"/>
      <c r="AQ2648" s="419"/>
      <c r="AR2648" s="419"/>
      <c r="AS2648" s="419"/>
      <c r="AT2648" s="419"/>
      <c r="AU2648" s="419"/>
      <c r="AV2648" s="419"/>
      <c r="AX2648" s="419"/>
      <c r="AY2648" s="419"/>
      <c r="AZ2648" s="419"/>
      <c r="BB2648" s="419"/>
      <c r="BC2648" s="419"/>
      <c r="BD2648" s="419"/>
      <c r="BF2648" s="419"/>
      <c r="BG2648" s="419"/>
      <c r="BH2648" s="419"/>
      <c r="BJ2648" s="419"/>
      <c r="BK2648" s="419"/>
      <c r="BL2648" s="419"/>
      <c r="BN2648" s="419"/>
      <c r="BO2648" s="419"/>
      <c r="BP2648" s="419"/>
      <c r="BR2648" s="419"/>
      <c r="BS2648" s="419"/>
      <c r="BT2648" s="419"/>
      <c r="BV2648" s="419"/>
      <c r="BW2648" s="419"/>
      <c r="BX2648" s="397"/>
      <c r="BZ2648" s="449"/>
      <c r="CB2648" s="419"/>
      <c r="CC2648" s="419"/>
      <c r="CD2648" s="419"/>
      <c r="CF2648" s="419"/>
      <c r="CG2648" s="419"/>
      <c r="CH2648" s="419"/>
    </row>
    <row r="2649" spans="3:86" ht="21" thickBot="1">
      <c r="C2649" s="425"/>
      <c r="P2649" s="431"/>
      <c r="R2649" s="419"/>
      <c r="S2649" s="446"/>
      <c r="T2649" s="419"/>
      <c r="V2649" s="196"/>
      <c r="W2649" s="419"/>
      <c r="X2649" s="419"/>
      <c r="Z2649" s="419"/>
      <c r="AA2649" s="419"/>
      <c r="AB2649" s="419"/>
      <c r="AD2649" s="419"/>
      <c r="AE2649" s="419"/>
      <c r="AF2649" s="419"/>
      <c r="AH2649" s="419"/>
      <c r="AI2649" s="419"/>
      <c r="AJ2649" s="419"/>
      <c r="AL2649" s="419"/>
      <c r="AM2649" s="419"/>
      <c r="AN2649" s="403"/>
      <c r="AO2649" s="419"/>
      <c r="AP2649" s="419"/>
      <c r="AQ2649" s="419"/>
      <c r="AR2649" s="419"/>
      <c r="AS2649" s="419"/>
      <c r="AT2649" s="419"/>
      <c r="AU2649" s="419"/>
      <c r="AV2649" s="419"/>
      <c r="AX2649" s="419"/>
      <c r="AY2649" s="419"/>
      <c r="AZ2649" s="419"/>
      <c r="BB2649" s="419"/>
      <c r="BC2649" s="419"/>
      <c r="BD2649" s="419"/>
      <c r="BF2649" s="419"/>
      <c r="BG2649" s="419"/>
      <c r="BH2649" s="419"/>
      <c r="BJ2649" s="419"/>
      <c r="BK2649" s="419"/>
      <c r="BL2649" s="419"/>
      <c r="BN2649" s="419"/>
      <c r="BO2649" s="419"/>
      <c r="BP2649" s="419"/>
      <c r="BR2649" s="419"/>
      <c r="BS2649" s="419"/>
      <c r="BT2649" s="419"/>
      <c r="BV2649" s="419"/>
      <c r="BW2649" s="419"/>
      <c r="BX2649" s="397"/>
      <c r="BZ2649" s="449"/>
      <c r="CB2649" s="419"/>
      <c r="CC2649" s="419"/>
      <c r="CD2649" s="419"/>
      <c r="CF2649" s="419"/>
      <c r="CG2649" s="419"/>
      <c r="CH2649" s="419"/>
    </row>
    <row r="2650" spans="3:86" ht="21" thickBot="1">
      <c r="C2650" s="425"/>
      <c r="P2650" s="431"/>
      <c r="R2650" s="419"/>
      <c r="S2650" s="446"/>
      <c r="T2650" s="419"/>
      <c r="V2650" s="196"/>
      <c r="W2650" s="419"/>
      <c r="X2650" s="419"/>
      <c r="Z2650" s="419"/>
      <c r="AA2650" s="419"/>
      <c r="AB2650" s="419"/>
      <c r="AD2650" s="419"/>
      <c r="AE2650" s="419"/>
      <c r="AF2650" s="419"/>
      <c r="AH2650" s="419"/>
      <c r="AI2650" s="419"/>
      <c r="AJ2650" s="419"/>
      <c r="AL2650" s="419"/>
      <c r="AM2650" s="419"/>
      <c r="AN2650" s="403"/>
      <c r="AO2650" s="419"/>
      <c r="AP2650" s="419"/>
      <c r="AQ2650" s="419"/>
      <c r="AR2650" s="419"/>
      <c r="AS2650" s="419"/>
      <c r="AT2650" s="419"/>
      <c r="AU2650" s="419"/>
      <c r="AV2650" s="419"/>
      <c r="AX2650" s="419"/>
      <c r="AY2650" s="419"/>
      <c r="AZ2650" s="419"/>
      <c r="BB2650" s="419"/>
      <c r="BC2650" s="419"/>
      <c r="BD2650" s="419"/>
      <c r="BF2650" s="419"/>
      <c r="BG2650" s="419"/>
      <c r="BH2650" s="419"/>
      <c r="BJ2650" s="419"/>
      <c r="BK2650" s="419"/>
      <c r="BL2650" s="419"/>
      <c r="BN2650" s="419"/>
      <c r="BO2650" s="419"/>
      <c r="BP2650" s="419"/>
      <c r="BR2650" s="419"/>
      <c r="BS2650" s="419"/>
      <c r="BT2650" s="419"/>
      <c r="BV2650" s="419"/>
      <c r="BW2650" s="419"/>
      <c r="BX2650" s="397"/>
      <c r="BZ2650" s="449"/>
      <c r="CB2650" s="419"/>
      <c r="CC2650" s="419"/>
      <c r="CD2650" s="419"/>
      <c r="CF2650" s="419"/>
      <c r="CG2650" s="419"/>
      <c r="CH2650" s="419"/>
    </row>
    <row r="2651" spans="3:86" ht="21" thickBot="1">
      <c r="C2651" s="425"/>
      <c r="P2651" s="431"/>
      <c r="R2651" s="419"/>
      <c r="S2651" s="446"/>
      <c r="T2651" s="419"/>
      <c r="V2651" s="196"/>
      <c r="W2651" s="419"/>
      <c r="X2651" s="419"/>
      <c r="Z2651" s="419"/>
      <c r="AA2651" s="419"/>
      <c r="AB2651" s="419"/>
      <c r="AD2651" s="419"/>
      <c r="AE2651" s="419"/>
      <c r="AF2651" s="419"/>
      <c r="AH2651" s="419"/>
      <c r="AI2651" s="419"/>
      <c r="AJ2651" s="419"/>
      <c r="AL2651" s="419"/>
      <c r="AM2651" s="419"/>
      <c r="AN2651" s="403"/>
      <c r="AO2651" s="419"/>
      <c r="AP2651" s="419"/>
      <c r="AQ2651" s="419"/>
      <c r="AR2651" s="419"/>
      <c r="AS2651" s="419"/>
      <c r="AT2651" s="419"/>
      <c r="AU2651" s="419"/>
      <c r="AV2651" s="419"/>
      <c r="AX2651" s="419"/>
      <c r="AY2651" s="419"/>
      <c r="AZ2651" s="419"/>
      <c r="BB2651" s="419"/>
      <c r="BC2651" s="419"/>
      <c r="BD2651" s="419"/>
      <c r="BF2651" s="419"/>
      <c r="BG2651" s="419"/>
      <c r="BH2651" s="419"/>
      <c r="BJ2651" s="419"/>
      <c r="BK2651" s="419"/>
      <c r="BL2651" s="419"/>
      <c r="BN2651" s="419"/>
      <c r="BO2651" s="419"/>
      <c r="BP2651" s="419"/>
      <c r="BR2651" s="419"/>
      <c r="BS2651" s="419"/>
      <c r="BT2651" s="419"/>
      <c r="BV2651" s="419"/>
      <c r="BW2651" s="419"/>
      <c r="BX2651" s="397"/>
      <c r="BZ2651" s="449"/>
      <c r="CB2651" s="419"/>
      <c r="CC2651" s="419"/>
      <c r="CD2651" s="419"/>
      <c r="CF2651" s="419"/>
      <c r="CG2651" s="419"/>
      <c r="CH2651" s="419"/>
    </row>
    <row r="2652" spans="3:86" ht="21" thickBot="1">
      <c r="C2652" s="425"/>
      <c r="P2652" s="431"/>
      <c r="R2652" s="419"/>
      <c r="S2652" s="446"/>
      <c r="T2652" s="419"/>
      <c r="V2652" s="196"/>
      <c r="W2652" s="419"/>
      <c r="X2652" s="419"/>
      <c r="Z2652" s="419"/>
      <c r="AA2652" s="419"/>
      <c r="AB2652" s="419"/>
      <c r="AD2652" s="419"/>
      <c r="AE2652" s="419"/>
      <c r="AF2652" s="419"/>
      <c r="AH2652" s="419"/>
      <c r="AI2652" s="419"/>
      <c r="AJ2652" s="419"/>
      <c r="AL2652" s="419"/>
      <c r="AM2652" s="419"/>
      <c r="AN2652" s="403"/>
      <c r="AO2652" s="419"/>
      <c r="AP2652" s="419"/>
      <c r="AQ2652" s="419"/>
      <c r="AR2652" s="419"/>
      <c r="AS2652" s="419"/>
      <c r="AT2652" s="419"/>
      <c r="AU2652" s="419"/>
      <c r="AV2652" s="419"/>
      <c r="AX2652" s="419"/>
      <c r="AY2652" s="419"/>
      <c r="AZ2652" s="419"/>
      <c r="BB2652" s="419"/>
      <c r="BC2652" s="419"/>
      <c r="BD2652" s="419"/>
      <c r="BF2652" s="419"/>
      <c r="BG2652" s="419"/>
      <c r="BH2652" s="419"/>
      <c r="BJ2652" s="419"/>
      <c r="BK2652" s="419"/>
      <c r="BL2652" s="419"/>
      <c r="BN2652" s="419"/>
      <c r="BO2652" s="419"/>
      <c r="BP2652" s="419"/>
      <c r="BR2652" s="419"/>
      <c r="BS2652" s="419"/>
      <c r="BT2652" s="419"/>
      <c r="BV2652" s="419"/>
      <c r="BW2652" s="419"/>
      <c r="BX2652" s="397"/>
      <c r="BZ2652" s="449"/>
      <c r="CB2652" s="419"/>
      <c r="CC2652" s="419"/>
      <c r="CD2652" s="419"/>
      <c r="CF2652" s="419"/>
      <c r="CG2652" s="419"/>
      <c r="CH2652" s="419"/>
    </row>
    <row r="2653" spans="3:86" ht="21" thickBot="1">
      <c r="C2653" s="425"/>
      <c r="P2653" s="431"/>
      <c r="R2653" s="419"/>
      <c r="S2653" s="446"/>
      <c r="T2653" s="419"/>
      <c r="V2653" s="196"/>
      <c r="W2653" s="419"/>
      <c r="X2653" s="419"/>
      <c r="Z2653" s="419"/>
      <c r="AA2653" s="419"/>
      <c r="AB2653" s="419"/>
      <c r="AD2653" s="419"/>
      <c r="AE2653" s="419"/>
      <c r="AF2653" s="419"/>
      <c r="AH2653" s="419"/>
      <c r="AI2653" s="419"/>
      <c r="AJ2653" s="419"/>
      <c r="AL2653" s="419"/>
      <c r="AM2653" s="419"/>
      <c r="AN2653" s="403"/>
      <c r="AO2653" s="419"/>
      <c r="AP2653" s="419"/>
      <c r="AQ2653" s="419"/>
      <c r="AR2653" s="419"/>
      <c r="AS2653" s="419"/>
      <c r="AT2653" s="419"/>
      <c r="AU2653" s="419"/>
      <c r="AV2653" s="419"/>
      <c r="AX2653" s="419"/>
      <c r="AY2653" s="419"/>
      <c r="AZ2653" s="419"/>
      <c r="BB2653" s="419"/>
      <c r="BC2653" s="419"/>
      <c r="BD2653" s="419"/>
      <c r="BF2653" s="419"/>
      <c r="BG2653" s="419"/>
      <c r="BH2653" s="419"/>
      <c r="BJ2653" s="419"/>
      <c r="BK2653" s="419"/>
      <c r="BL2653" s="419"/>
      <c r="BN2653" s="419"/>
      <c r="BO2653" s="419"/>
      <c r="BP2653" s="419"/>
      <c r="BR2653" s="419"/>
      <c r="BS2653" s="419"/>
      <c r="BT2653" s="419"/>
      <c r="BV2653" s="419"/>
      <c r="BW2653" s="419"/>
      <c r="BX2653" s="397"/>
      <c r="BZ2653" s="449"/>
      <c r="CB2653" s="419"/>
      <c r="CC2653" s="419"/>
      <c r="CD2653" s="419"/>
      <c r="CF2653" s="419"/>
      <c r="CG2653" s="419"/>
      <c r="CH2653" s="419"/>
    </row>
    <row r="2654" spans="3:86" ht="21" thickBot="1">
      <c r="C2654" s="425"/>
      <c r="P2654" s="431"/>
      <c r="R2654" s="419"/>
      <c r="S2654" s="446"/>
      <c r="T2654" s="419"/>
      <c r="V2654" s="196"/>
      <c r="W2654" s="419"/>
      <c r="X2654" s="419"/>
      <c r="Z2654" s="419"/>
      <c r="AA2654" s="419"/>
      <c r="AB2654" s="419"/>
      <c r="AD2654" s="419"/>
      <c r="AE2654" s="419"/>
      <c r="AF2654" s="419"/>
      <c r="AH2654" s="419"/>
      <c r="AI2654" s="419"/>
      <c r="AJ2654" s="419"/>
      <c r="AL2654" s="419"/>
      <c r="AM2654" s="419"/>
      <c r="AN2654" s="403"/>
      <c r="AO2654" s="419"/>
      <c r="AP2654" s="419"/>
      <c r="AQ2654" s="419"/>
      <c r="AR2654" s="419"/>
      <c r="AS2654" s="419"/>
      <c r="AT2654" s="419"/>
      <c r="AU2654" s="419"/>
      <c r="AV2654" s="419"/>
      <c r="AX2654" s="419"/>
      <c r="AY2654" s="419"/>
      <c r="AZ2654" s="419"/>
      <c r="BB2654" s="419"/>
      <c r="BC2654" s="419"/>
      <c r="BD2654" s="419"/>
      <c r="BF2654" s="419"/>
      <c r="BG2654" s="419"/>
      <c r="BH2654" s="419"/>
      <c r="BJ2654" s="419"/>
      <c r="BK2654" s="419"/>
      <c r="BL2654" s="419"/>
      <c r="BN2654" s="419"/>
      <c r="BO2654" s="419"/>
      <c r="BP2654" s="419"/>
      <c r="BR2654" s="419"/>
      <c r="BS2654" s="419"/>
      <c r="BT2654" s="419"/>
      <c r="BV2654" s="419"/>
      <c r="BW2654" s="419"/>
      <c r="BX2654" s="397"/>
      <c r="BZ2654" s="449"/>
      <c r="CB2654" s="419"/>
      <c r="CC2654" s="419"/>
      <c r="CD2654" s="419"/>
      <c r="CF2654" s="419"/>
      <c r="CG2654" s="419"/>
      <c r="CH2654" s="419"/>
    </row>
    <row r="2655" spans="3:86" ht="21" thickBot="1">
      <c r="C2655" s="425"/>
      <c r="P2655" s="431"/>
      <c r="R2655" s="419"/>
      <c r="S2655" s="446"/>
      <c r="T2655" s="419"/>
      <c r="V2655" s="196"/>
      <c r="W2655" s="419"/>
      <c r="X2655" s="419"/>
      <c r="Z2655" s="419"/>
      <c r="AA2655" s="419"/>
      <c r="AB2655" s="419"/>
      <c r="AD2655" s="419"/>
      <c r="AE2655" s="419"/>
      <c r="AF2655" s="419"/>
      <c r="AH2655" s="419"/>
      <c r="AI2655" s="419"/>
      <c r="AJ2655" s="419"/>
      <c r="AL2655" s="419"/>
      <c r="AM2655" s="419"/>
      <c r="AN2655" s="403"/>
      <c r="AO2655" s="419"/>
      <c r="AP2655" s="419"/>
      <c r="AQ2655" s="419"/>
      <c r="AR2655" s="419"/>
      <c r="AS2655" s="419"/>
      <c r="AT2655" s="419"/>
      <c r="AU2655" s="419"/>
      <c r="AV2655" s="419"/>
      <c r="AX2655" s="419"/>
      <c r="AY2655" s="419"/>
      <c r="AZ2655" s="419"/>
      <c r="BB2655" s="419"/>
      <c r="BC2655" s="419"/>
      <c r="BD2655" s="419"/>
      <c r="BF2655" s="419"/>
      <c r="BG2655" s="419"/>
      <c r="BH2655" s="419"/>
      <c r="BJ2655" s="419"/>
      <c r="BK2655" s="419"/>
      <c r="BL2655" s="419"/>
      <c r="BN2655" s="419"/>
      <c r="BO2655" s="419"/>
      <c r="BP2655" s="419"/>
      <c r="BR2655" s="419"/>
      <c r="BS2655" s="419"/>
      <c r="BT2655" s="419"/>
      <c r="BV2655" s="419"/>
      <c r="BW2655" s="419"/>
      <c r="BX2655" s="397"/>
      <c r="BZ2655" s="449"/>
      <c r="CB2655" s="419"/>
      <c r="CC2655" s="419"/>
      <c r="CD2655" s="419"/>
      <c r="CF2655" s="419"/>
      <c r="CG2655" s="419"/>
      <c r="CH2655" s="419"/>
    </row>
    <row r="2656" spans="3:86" ht="21" thickBot="1">
      <c r="C2656" s="425"/>
      <c r="P2656" s="431"/>
      <c r="R2656" s="419"/>
      <c r="S2656" s="446"/>
      <c r="T2656" s="419"/>
      <c r="V2656" s="196"/>
      <c r="W2656" s="419"/>
      <c r="X2656" s="419"/>
      <c r="Z2656" s="419"/>
      <c r="AA2656" s="419"/>
      <c r="AB2656" s="419"/>
      <c r="AD2656" s="419"/>
      <c r="AE2656" s="419"/>
      <c r="AF2656" s="419"/>
      <c r="AH2656" s="419"/>
      <c r="AI2656" s="419"/>
      <c r="AJ2656" s="419"/>
      <c r="AL2656" s="419"/>
      <c r="AM2656" s="419"/>
      <c r="AN2656" s="403"/>
      <c r="AO2656" s="419"/>
      <c r="AP2656" s="419"/>
      <c r="AQ2656" s="419"/>
      <c r="AR2656" s="419"/>
      <c r="AS2656" s="419"/>
      <c r="AT2656" s="419"/>
      <c r="AU2656" s="419"/>
      <c r="AV2656" s="419"/>
      <c r="AX2656" s="419"/>
      <c r="AY2656" s="419"/>
      <c r="AZ2656" s="419"/>
      <c r="BB2656" s="419"/>
      <c r="BC2656" s="419"/>
      <c r="BD2656" s="419"/>
      <c r="BF2656" s="419"/>
      <c r="BG2656" s="419"/>
      <c r="BH2656" s="419"/>
      <c r="BJ2656" s="419"/>
      <c r="BK2656" s="419"/>
      <c r="BL2656" s="419"/>
      <c r="BN2656" s="419"/>
      <c r="BO2656" s="419"/>
      <c r="BP2656" s="419"/>
      <c r="BR2656" s="419"/>
      <c r="BS2656" s="419"/>
      <c r="BT2656" s="419"/>
      <c r="BV2656" s="419"/>
      <c r="BW2656" s="419"/>
      <c r="BX2656" s="397"/>
      <c r="BZ2656" s="449"/>
      <c r="CB2656" s="419"/>
      <c r="CC2656" s="419"/>
      <c r="CD2656" s="419"/>
      <c r="CF2656" s="419"/>
      <c r="CG2656" s="419"/>
      <c r="CH2656" s="419"/>
    </row>
    <row r="2657" spans="3:86" ht="21" thickBot="1">
      <c r="C2657" s="425"/>
      <c r="P2657" s="431"/>
      <c r="R2657" s="419"/>
      <c r="S2657" s="446"/>
      <c r="T2657" s="419"/>
      <c r="V2657" s="196"/>
      <c r="W2657" s="419"/>
      <c r="X2657" s="419"/>
      <c r="Z2657" s="419"/>
      <c r="AA2657" s="419"/>
      <c r="AB2657" s="419"/>
      <c r="AD2657" s="419"/>
      <c r="AE2657" s="419"/>
      <c r="AF2657" s="419"/>
      <c r="AH2657" s="419"/>
      <c r="AI2657" s="419"/>
      <c r="AJ2657" s="419"/>
      <c r="AL2657" s="419"/>
      <c r="AM2657" s="419"/>
      <c r="AN2657" s="403"/>
      <c r="AO2657" s="419"/>
      <c r="AP2657" s="419"/>
      <c r="AQ2657" s="419"/>
      <c r="AR2657" s="419"/>
      <c r="AS2657" s="419"/>
      <c r="AT2657" s="419"/>
      <c r="AU2657" s="419"/>
      <c r="AV2657" s="419"/>
      <c r="AX2657" s="419"/>
      <c r="AY2657" s="419"/>
      <c r="AZ2657" s="419"/>
      <c r="BB2657" s="419"/>
      <c r="BC2657" s="419"/>
      <c r="BD2657" s="419"/>
      <c r="BF2657" s="419"/>
      <c r="BG2657" s="419"/>
      <c r="BH2657" s="419"/>
      <c r="BJ2657" s="419"/>
      <c r="BK2657" s="419"/>
      <c r="BL2657" s="419"/>
      <c r="BN2657" s="419"/>
      <c r="BO2657" s="419"/>
      <c r="BP2657" s="419"/>
      <c r="BR2657" s="419"/>
      <c r="BS2657" s="419"/>
      <c r="BT2657" s="419"/>
      <c r="BV2657" s="419"/>
      <c r="BW2657" s="419"/>
      <c r="BX2657" s="397"/>
      <c r="BZ2657" s="449"/>
      <c r="CB2657" s="419"/>
      <c r="CC2657" s="419"/>
      <c r="CD2657" s="419"/>
      <c r="CF2657" s="419"/>
      <c r="CG2657" s="419"/>
      <c r="CH2657" s="419"/>
    </row>
    <row r="2658" spans="3:86" ht="21" thickBot="1">
      <c r="C2658" s="425"/>
      <c r="P2658" s="431"/>
      <c r="R2658" s="419"/>
      <c r="S2658" s="446"/>
      <c r="T2658" s="419"/>
      <c r="V2658" s="196"/>
      <c r="W2658" s="419"/>
      <c r="X2658" s="419"/>
      <c r="Z2658" s="419"/>
      <c r="AA2658" s="419"/>
      <c r="AB2658" s="419"/>
      <c r="AD2658" s="419"/>
      <c r="AE2658" s="419"/>
      <c r="AF2658" s="419"/>
      <c r="AH2658" s="419"/>
      <c r="AI2658" s="419"/>
      <c r="AJ2658" s="419"/>
      <c r="AL2658" s="419"/>
      <c r="AM2658" s="419"/>
      <c r="AN2658" s="403"/>
      <c r="AO2658" s="419"/>
      <c r="AP2658" s="419"/>
      <c r="AQ2658" s="419"/>
      <c r="AR2658" s="419"/>
      <c r="AS2658" s="419"/>
      <c r="AT2658" s="419"/>
      <c r="AU2658" s="419"/>
      <c r="AV2658" s="419"/>
      <c r="AX2658" s="419"/>
      <c r="AY2658" s="419"/>
      <c r="AZ2658" s="419"/>
      <c r="BB2658" s="419"/>
      <c r="BC2658" s="419"/>
      <c r="BD2658" s="419"/>
      <c r="BF2658" s="419"/>
      <c r="BG2658" s="419"/>
      <c r="BH2658" s="419"/>
      <c r="BJ2658" s="419"/>
      <c r="BK2658" s="419"/>
      <c r="BL2658" s="419"/>
      <c r="BN2658" s="419"/>
      <c r="BO2658" s="419"/>
      <c r="BP2658" s="419"/>
      <c r="BR2658" s="419"/>
      <c r="BS2658" s="419"/>
      <c r="BT2658" s="419"/>
      <c r="BV2658" s="419"/>
      <c r="BW2658" s="419"/>
      <c r="BX2658" s="397"/>
      <c r="BZ2658" s="449"/>
      <c r="CB2658" s="419"/>
      <c r="CC2658" s="419"/>
      <c r="CD2658" s="419"/>
      <c r="CF2658" s="419"/>
      <c r="CG2658" s="419"/>
      <c r="CH2658" s="419"/>
    </row>
    <row r="2659" spans="3:86" ht="21" thickBot="1">
      <c r="C2659" s="425"/>
      <c r="P2659" s="431"/>
      <c r="R2659" s="419"/>
      <c r="S2659" s="446"/>
      <c r="T2659" s="419"/>
      <c r="V2659" s="196"/>
      <c r="W2659" s="419"/>
      <c r="X2659" s="419"/>
      <c r="Z2659" s="419"/>
      <c r="AA2659" s="419"/>
      <c r="AB2659" s="419"/>
      <c r="AD2659" s="419"/>
      <c r="AE2659" s="419"/>
      <c r="AF2659" s="419"/>
      <c r="AH2659" s="419"/>
      <c r="AI2659" s="419"/>
      <c r="AJ2659" s="419"/>
      <c r="AL2659" s="419"/>
      <c r="AM2659" s="419"/>
      <c r="AN2659" s="403"/>
      <c r="AO2659" s="419"/>
      <c r="AP2659" s="419"/>
      <c r="AQ2659" s="419"/>
      <c r="AR2659" s="419"/>
      <c r="AS2659" s="419"/>
      <c r="AT2659" s="419"/>
      <c r="AU2659" s="419"/>
      <c r="AV2659" s="419"/>
      <c r="AX2659" s="419"/>
      <c r="AY2659" s="419"/>
      <c r="AZ2659" s="419"/>
      <c r="BB2659" s="419"/>
      <c r="BC2659" s="419"/>
      <c r="BD2659" s="419"/>
      <c r="BF2659" s="419"/>
      <c r="BG2659" s="419"/>
      <c r="BH2659" s="419"/>
      <c r="BJ2659" s="419"/>
      <c r="BK2659" s="419"/>
      <c r="BL2659" s="419"/>
      <c r="BN2659" s="419"/>
      <c r="BO2659" s="419"/>
      <c r="BP2659" s="419"/>
      <c r="BR2659" s="419"/>
      <c r="BS2659" s="419"/>
      <c r="BT2659" s="419"/>
      <c r="BV2659" s="419"/>
      <c r="BW2659" s="419"/>
      <c r="BX2659" s="397"/>
      <c r="BZ2659" s="449"/>
      <c r="CB2659" s="419"/>
      <c r="CC2659" s="419"/>
      <c r="CD2659" s="419"/>
      <c r="CF2659" s="419"/>
      <c r="CG2659" s="419"/>
      <c r="CH2659" s="419"/>
    </row>
    <row r="2660" spans="3:86" ht="21" thickBot="1">
      <c r="C2660" s="425"/>
      <c r="P2660" s="431"/>
      <c r="R2660" s="419"/>
      <c r="S2660" s="446"/>
      <c r="T2660" s="419"/>
      <c r="V2660" s="196"/>
      <c r="W2660" s="419"/>
      <c r="X2660" s="419"/>
      <c r="Z2660" s="419"/>
      <c r="AA2660" s="419"/>
      <c r="AB2660" s="419"/>
      <c r="AD2660" s="419"/>
      <c r="AE2660" s="419"/>
      <c r="AF2660" s="419"/>
      <c r="AH2660" s="419"/>
      <c r="AI2660" s="419"/>
      <c r="AJ2660" s="419"/>
      <c r="AL2660" s="419"/>
      <c r="AM2660" s="419"/>
      <c r="AN2660" s="403"/>
      <c r="AO2660" s="419"/>
      <c r="AP2660" s="419"/>
      <c r="AQ2660" s="419"/>
      <c r="AR2660" s="419"/>
      <c r="AS2660" s="419"/>
      <c r="AT2660" s="419"/>
      <c r="AU2660" s="419"/>
      <c r="AV2660" s="419"/>
      <c r="AX2660" s="419"/>
      <c r="AY2660" s="419"/>
      <c r="AZ2660" s="419"/>
      <c r="BB2660" s="419"/>
      <c r="BC2660" s="419"/>
      <c r="BD2660" s="419"/>
      <c r="BF2660" s="419"/>
      <c r="BG2660" s="419"/>
      <c r="BH2660" s="419"/>
      <c r="BJ2660" s="419"/>
      <c r="BK2660" s="419"/>
      <c r="BL2660" s="419"/>
      <c r="BN2660" s="419"/>
      <c r="BO2660" s="419"/>
      <c r="BP2660" s="419"/>
      <c r="BR2660" s="419"/>
      <c r="BS2660" s="419"/>
      <c r="BT2660" s="419"/>
      <c r="BV2660" s="419"/>
      <c r="BW2660" s="419"/>
      <c r="BX2660" s="397"/>
      <c r="BZ2660" s="449"/>
      <c r="CB2660" s="419"/>
      <c r="CC2660" s="419"/>
      <c r="CD2660" s="419"/>
      <c r="CF2660" s="419"/>
      <c r="CG2660" s="419"/>
      <c r="CH2660" s="419"/>
    </row>
    <row r="2661" spans="3:86" ht="21" thickBot="1">
      <c r="C2661" s="425"/>
      <c r="P2661" s="431"/>
      <c r="R2661" s="419"/>
      <c r="S2661" s="446"/>
      <c r="T2661" s="419"/>
      <c r="V2661" s="196"/>
      <c r="W2661" s="419"/>
      <c r="X2661" s="419"/>
      <c r="Z2661" s="419"/>
      <c r="AA2661" s="419"/>
      <c r="AB2661" s="419"/>
      <c r="AD2661" s="419"/>
      <c r="AE2661" s="419"/>
      <c r="AF2661" s="419"/>
      <c r="AH2661" s="419"/>
      <c r="AI2661" s="419"/>
      <c r="AJ2661" s="419"/>
      <c r="AL2661" s="419"/>
      <c r="AM2661" s="419"/>
      <c r="AN2661" s="403"/>
      <c r="AO2661" s="419"/>
      <c r="AP2661" s="419"/>
      <c r="AQ2661" s="419"/>
      <c r="AR2661" s="419"/>
      <c r="AS2661" s="419"/>
      <c r="AT2661" s="419"/>
      <c r="AU2661" s="419"/>
      <c r="AV2661" s="419"/>
      <c r="AX2661" s="419"/>
      <c r="AY2661" s="419"/>
      <c r="AZ2661" s="419"/>
      <c r="BB2661" s="419"/>
      <c r="BC2661" s="419"/>
      <c r="BD2661" s="419"/>
      <c r="BF2661" s="419"/>
      <c r="BG2661" s="419"/>
      <c r="BH2661" s="419"/>
      <c r="BJ2661" s="419"/>
      <c r="BK2661" s="419"/>
      <c r="BL2661" s="419"/>
      <c r="BN2661" s="419"/>
      <c r="BO2661" s="419"/>
      <c r="BP2661" s="419"/>
      <c r="BR2661" s="419"/>
      <c r="BS2661" s="419"/>
      <c r="BT2661" s="419"/>
      <c r="BV2661" s="419"/>
      <c r="BW2661" s="419"/>
      <c r="BX2661" s="397"/>
      <c r="BZ2661" s="449"/>
      <c r="CB2661" s="419"/>
      <c r="CC2661" s="419"/>
      <c r="CD2661" s="419"/>
      <c r="CF2661" s="419"/>
      <c r="CG2661" s="419"/>
      <c r="CH2661" s="419"/>
    </row>
    <row r="2662" spans="3:86" ht="21" thickBot="1">
      <c r="C2662" s="425"/>
      <c r="P2662" s="431"/>
      <c r="R2662" s="419"/>
      <c r="S2662" s="446"/>
      <c r="T2662" s="419"/>
      <c r="V2662" s="196"/>
      <c r="W2662" s="419"/>
      <c r="X2662" s="419"/>
      <c r="Z2662" s="419"/>
      <c r="AA2662" s="419"/>
      <c r="AB2662" s="419"/>
      <c r="AD2662" s="419"/>
      <c r="AE2662" s="419"/>
      <c r="AF2662" s="419"/>
      <c r="AH2662" s="419"/>
      <c r="AI2662" s="419"/>
      <c r="AJ2662" s="419"/>
      <c r="AL2662" s="419"/>
      <c r="AM2662" s="419"/>
      <c r="AN2662" s="403"/>
      <c r="AO2662" s="419"/>
      <c r="AP2662" s="419"/>
      <c r="AQ2662" s="419"/>
      <c r="AR2662" s="419"/>
      <c r="AS2662" s="419"/>
      <c r="AT2662" s="419"/>
      <c r="AU2662" s="419"/>
      <c r="AV2662" s="419"/>
      <c r="AX2662" s="419"/>
      <c r="AY2662" s="419"/>
      <c r="AZ2662" s="419"/>
      <c r="BB2662" s="419"/>
      <c r="BC2662" s="419"/>
      <c r="BD2662" s="419"/>
      <c r="BF2662" s="419"/>
      <c r="BG2662" s="419"/>
      <c r="BH2662" s="419"/>
      <c r="BJ2662" s="419"/>
      <c r="BK2662" s="419"/>
      <c r="BL2662" s="419"/>
      <c r="BN2662" s="419"/>
      <c r="BO2662" s="419"/>
      <c r="BP2662" s="419"/>
      <c r="BR2662" s="419"/>
      <c r="BS2662" s="419"/>
      <c r="BT2662" s="419"/>
      <c r="BV2662" s="419"/>
      <c r="BW2662" s="419"/>
      <c r="BX2662" s="397"/>
      <c r="BZ2662" s="449"/>
      <c r="CB2662" s="419"/>
      <c r="CC2662" s="419"/>
      <c r="CD2662" s="419"/>
      <c r="CF2662" s="419"/>
      <c r="CG2662" s="419"/>
      <c r="CH2662" s="419"/>
    </row>
    <row r="2663" spans="3:86" ht="21" thickBot="1">
      <c r="C2663" s="425"/>
      <c r="P2663" s="431"/>
      <c r="R2663" s="419"/>
      <c r="S2663" s="446"/>
      <c r="T2663" s="419"/>
      <c r="V2663" s="196"/>
      <c r="W2663" s="419"/>
      <c r="X2663" s="419"/>
      <c r="Z2663" s="419"/>
      <c r="AA2663" s="419"/>
      <c r="AB2663" s="419"/>
      <c r="AD2663" s="419"/>
      <c r="AE2663" s="419"/>
      <c r="AF2663" s="419"/>
      <c r="AH2663" s="419"/>
      <c r="AI2663" s="419"/>
      <c r="AJ2663" s="419"/>
      <c r="AL2663" s="419"/>
      <c r="AM2663" s="419"/>
      <c r="AN2663" s="403"/>
      <c r="AO2663" s="419"/>
      <c r="AP2663" s="419"/>
      <c r="AQ2663" s="419"/>
      <c r="AR2663" s="419"/>
      <c r="AS2663" s="419"/>
      <c r="AT2663" s="419"/>
      <c r="AU2663" s="419"/>
      <c r="AV2663" s="419"/>
      <c r="AX2663" s="419"/>
      <c r="AY2663" s="419"/>
      <c r="AZ2663" s="419"/>
      <c r="BB2663" s="419"/>
      <c r="BC2663" s="419"/>
      <c r="BD2663" s="419"/>
      <c r="BF2663" s="419"/>
      <c r="BG2663" s="419"/>
      <c r="BH2663" s="419"/>
      <c r="BJ2663" s="419"/>
      <c r="BK2663" s="419"/>
      <c r="BL2663" s="419"/>
      <c r="BN2663" s="419"/>
      <c r="BO2663" s="419"/>
      <c r="BP2663" s="419"/>
      <c r="BR2663" s="419"/>
      <c r="BS2663" s="419"/>
      <c r="BT2663" s="419"/>
      <c r="BV2663" s="419"/>
      <c r="BW2663" s="419"/>
      <c r="BX2663" s="397"/>
      <c r="BZ2663" s="449"/>
      <c r="CB2663" s="419"/>
      <c r="CC2663" s="419"/>
      <c r="CD2663" s="419"/>
      <c r="CF2663" s="419"/>
      <c r="CG2663" s="419"/>
      <c r="CH2663" s="419"/>
    </row>
    <row r="2664" spans="3:86" ht="21" thickBot="1">
      <c r="C2664" s="425"/>
      <c r="P2664" s="431"/>
      <c r="R2664" s="419"/>
      <c r="S2664" s="446"/>
      <c r="T2664" s="419"/>
      <c r="V2664" s="196"/>
      <c r="W2664" s="419"/>
      <c r="X2664" s="419"/>
      <c r="Z2664" s="419"/>
      <c r="AA2664" s="419"/>
      <c r="AB2664" s="419"/>
      <c r="AD2664" s="419"/>
      <c r="AE2664" s="419"/>
      <c r="AF2664" s="419"/>
      <c r="AH2664" s="419"/>
      <c r="AI2664" s="419"/>
      <c r="AJ2664" s="419"/>
      <c r="AL2664" s="419"/>
      <c r="AM2664" s="419"/>
      <c r="AN2664" s="403"/>
      <c r="AO2664" s="419"/>
      <c r="AP2664" s="419"/>
      <c r="AQ2664" s="419"/>
      <c r="AR2664" s="419"/>
      <c r="AS2664" s="419"/>
      <c r="AT2664" s="419"/>
      <c r="AU2664" s="419"/>
      <c r="AV2664" s="419"/>
      <c r="AX2664" s="419"/>
      <c r="AY2664" s="419"/>
      <c r="AZ2664" s="419"/>
      <c r="BB2664" s="419"/>
      <c r="BC2664" s="419"/>
      <c r="BD2664" s="419"/>
      <c r="BF2664" s="419"/>
      <c r="BG2664" s="419"/>
      <c r="BH2664" s="419"/>
      <c r="BJ2664" s="419"/>
      <c r="BK2664" s="419"/>
      <c r="BL2664" s="419"/>
      <c r="BN2664" s="419"/>
      <c r="BO2664" s="419"/>
      <c r="BP2664" s="419"/>
      <c r="BR2664" s="419"/>
      <c r="BS2664" s="419"/>
      <c r="BT2664" s="419"/>
      <c r="BV2664" s="419"/>
      <c r="BW2664" s="419"/>
      <c r="BX2664" s="397"/>
      <c r="BZ2664" s="449"/>
      <c r="CB2664" s="419"/>
      <c r="CC2664" s="419"/>
      <c r="CD2664" s="419"/>
      <c r="CF2664" s="419"/>
      <c r="CG2664" s="419"/>
      <c r="CH2664" s="419"/>
    </row>
    <row r="2665" spans="3:86" ht="21" thickBot="1">
      <c r="C2665" s="425"/>
      <c r="P2665" s="431"/>
      <c r="R2665" s="419"/>
      <c r="S2665" s="446"/>
      <c r="T2665" s="419"/>
      <c r="V2665" s="196"/>
      <c r="W2665" s="419"/>
      <c r="X2665" s="419"/>
      <c r="Z2665" s="419"/>
      <c r="AA2665" s="419"/>
      <c r="AB2665" s="419"/>
      <c r="AD2665" s="419"/>
      <c r="AE2665" s="419"/>
      <c r="AF2665" s="419"/>
      <c r="AH2665" s="419"/>
      <c r="AI2665" s="419"/>
      <c r="AJ2665" s="419"/>
      <c r="AL2665" s="419"/>
      <c r="AM2665" s="419"/>
      <c r="AN2665" s="403"/>
      <c r="AO2665" s="419"/>
      <c r="AP2665" s="419"/>
      <c r="AQ2665" s="419"/>
      <c r="AR2665" s="419"/>
      <c r="AS2665" s="419"/>
      <c r="AT2665" s="419"/>
      <c r="AU2665" s="419"/>
      <c r="AV2665" s="419"/>
      <c r="AX2665" s="419"/>
      <c r="AY2665" s="419"/>
      <c r="AZ2665" s="419"/>
      <c r="BB2665" s="419"/>
      <c r="BC2665" s="419"/>
      <c r="BD2665" s="419"/>
      <c r="BF2665" s="419"/>
      <c r="BG2665" s="419"/>
      <c r="BH2665" s="419"/>
      <c r="BJ2665" s="419"/>
      <c r="BK2665" s="419"/>
      <c r="BL2665" s="419"/>
      <c r="BN2665" s="419"/>
      <c r="BO2665" s="419"/>
      <c r="BP2665" s="419"/>
      <c r="BR2665" s="419"/>
      <c r="BS2665" s="419"/>
      <c r="BT2665" s="419"/>
      <c r="BV2665" s="419"/>
      <c r="BW2665" s="419"/>
      <c r="BX2665" s="397"/>
      <c r="BZ2665" s="449"/>
      <c r="CB2665" s="419"/>
      <c r="CC2665" s="419"/>
      <c r="CD2665" s="419"/>
      <c r="CF2665" s="419"/>
      <c r="CG2665" s="419"/>
      <c r="CH2665" s="419"/>
    </row>
    <row r="2666" spans="3:86" ht="21" thickBot="1">
      <c r="C2666" s="425"/>
      <c r="P2666" s="431"/>
      <c r="R2666" s="419"/>
      <c r="S2666" s="446"/>
      <c r="T2666" s="419"/>
      <c r="V2666" s="196"/>
      <c r="W2666" s="419"/>
      <c r="X2666" s="419"/>
      <c r="Z2666" s="419"/>
      <c r="AA2666" s="419"/>
      <c r="AB2666" s="419"/>
      <c r="AD2666" s="419"/>
      <c r="AE2666" s="419"/>
      <c r="AF2666" s="419"/>
      <c r="AH2666" s="419"/>
      <c r="AI2666" s="419"/>
      <c r="AJ2666" s="419"/>
      <c r="AL2666" s="419"/>
      <c r="AM2666" s="419"/>
      <c r="AN2666" s="403"/>
      <c r="AO2666" s="419"/>
      <c r="AP2666" s="419"/>
      <c r="AQ2666" s="419"/>
      <c r="AR2666" s="419"/>
      <c r="AS2666" s="419"/>
      <c r="AT2666" s="419"/>
      <c r="AU2666" s="419"/>
      <c r="AV2666" s="419"/>
      <c r="AX2666" s="419"/>
      <c r="AY2666" s="419"/>
      <c r="AZ2666" s="419"/>
      <c r="BB2666" s="419"/>
      <c r="BC2666" s="419"/>
      <c r="BD2666" s="419"/>
      <c r="BF2666" s="419"/>
      <c r="BG2666" s="419"/>
      <c r="BH2666" s="419"/>
      <c r="BJ2666" s="419"/>
      <c r="BK2666" s="419"/>
      <c r="BL2666" s="419"/>
      <c r="BN2666" s="419"/>
      <c r="BO2666" s="419"/>
      <c r="BP2666" s="419"/>
      <c r="BR2666" s="419"/>
      <c r="BS2666" s="419"/>
      <c r="BT2666" s="419"/>
      <c r="BV2666" s="419"/>
      <c r="BW2666" s="419"/>
      <c r="BX2666" s="397"/>
      <c r="BZ2666" s="449"/>
      <c r="CB2666" s="419"/>
      <c r="CC2666" s="419"/>
      <c r="CD2666" s="419"/>
      <c r="CF2666" s="419"/>
      <c r="CG2666" s="419"/>
      <c r="CH2666" s="419"/>
    </row>
    <row r="2667" spans="3:86" ht="21" thickBot="1">
      <c r="C2667" s="425"/>
      <c r="P2667" s="431"/>
      <c r="R2667" s="419"/>
      <c r="S2667" s="446"/>
      <c r="T2667" s="419"/>
      <c r="V2667" s="196"/>
      <c r="W2667" s="419"/>
      <c r="X2667" s="419"/>
      <c r="Z2667" s="419"/>
      <c r="AA2667" s="419"/>
      <c r="AB2667" s="419"/>
      <c r="AD2667" s="419"/>
      <c r="AE2667" s="419"/>
      <c r="AF2667" s="419"/>
      <c r="AH2667" s="419"/>
      <c r="AI2667" s="419"/>
      <c r="AJ2667" s="419"/>
      <c r="AL2667" s="419"/>
      <c r="AM2667" s="419"/>
      <c r="AN2667" s="403"/>
      <c r="AO2667" s="419"/>
      <c r="AP2667" s="419"/>
      <c r="AQ2667" s="419"/>
      <c r="AR2667" s="419"/>
      <c r="AS2667" s="419"/>
      <c r="AT2667" s="419"/>
      <c r="AU2667" s="419"/>
      <c r="AV2667" s="419"/>
      <c r="AX2667" s="419"/>
      <c r="AY2667" s="419"/>
      <c r="AZ2667" s="419"/>
      <c r="BB2667" s="419"/>
      <c r="BC2667" s="419"/>
      <c r="BD2667" s="419"/>
      <c r="BF2667" s="419"/>
      <c r="BG2667" s="419"/>
      <c r="BH2667" s="419"/>
      <c r="BJ2667" s="419"/>
      <c r="BK2667" s="419"/>
      <c r="BL2667" s="419"/>
      <c r="BN2667" s="419"/>
      <c r="BO2667" s="419"/>
      <c r="BP2667" s="419"/>
      <c r="BR2667" s="419"/>
      <c r="BS2667" s="419"/>
      <c r="BT2667" s="419"/>
      <c r="BV2667" s="419"/>
      <c r="BW2667" s="419"/>
      <c r="BX2667" s="397"/>
      <c r="BZ2667" s="449"/>
      <c r="CB2667" s="419"/>
      <c r="CC2667" s="419"/>
      <c r="CD2667" s="419"/>
      <c r="CF2667" s="419"/>
      <c r="CG2667" s="419"/>
      <c r="CH2667" s="419"/>
    </row>
    <row r="2668" spans="3:86" ht="21" thickBot="1">
      <c r="C2668" s="425"/>
      <c r="P2668" s="431"/>
      <c r="R2668" s="419"/>
      <c r="S2668" s="446"/>
      <c r="T2668" s="419"/>
      <c r="V2668" s="196"/>
      <c r="W2668" s="419"/>
      <c r="X2668" s="419"/>
      <c r="Z2668" s="419"/>
      <c r="AA2668" s="419"/>
      <c r="AB2668" s="419"/>
      <c r="AD2668" s="419"/>
      <c r="AE2668" s="419"/>
      <c r="AF2668" s="419"/>
      <c r="AH2668" s="419"/>
      <c r="AI2668" s="419"/>
      <c r="AJ2668" s="419"/>
      <c r="AL2668" s="419"/>
      <c r="AM2668" s="419"/>
      <c r="AN2668" s="403"/>
      <c r="AO2668" s="419"/>
      <c r="AP2668" s="419"/>
      <c r="AQ2668" s="419"/>
      <c r="AR2668" s="419"/>
      <c r="AS2668" s="419"/>
      <c r="AT2668" s="419"/>
      <c r="AU2668" s="419"/>
      <c r="AV2668" s="419"/>
      <c r="AX2668" s="419"/>
      <c r="AY2668" s="419"/>
      <c r="AZ2668" s="419"/>
      <c r="BB2668" s="419"/>
      <c r="BC2668" s="419"/>
      <c r="BD2668" s="419"/>
      <c r="BF2668" s="419"/>
      <c r="BG2668" s="419"/>
      <c r="BH2668" s="419"/>
      <c r="BJ2668" s="419"/>
      <c r="BK2668" s="419"/>
      <c r="BL2668" s="419"/>
      <c r="BN2668" s="419"/>
      <c r="BO2668" s="419"/>
      <c r="BP2668" s="419"/>
      <c r="BR2668" s="419"/>
      <c r="BS2668" s="419"/>
      <c r="BT2668" s="419"/>
      <c r="BV2668" s="419"/>
      <c r="BW2668" s="419"/>
      <c r="BX2668" s="397"/>
      <c r="BZ2668" s="449"/>
      <c r="CB2668" s="419"/>
      <c r="CC2668" s="419"/>
      <c r="CD2668" s="419"/>
      <c r="CF2668" s="419"/>
      <c r="CG2668" s="419"/>
      <c r="CH2668" s="419"/>
    </row>
    <row r="2669" spans="3:86" ht="21" thickBot="1">
      <c r="C2669" s="425"/>
      <c r="P2669" s="431"/>
      <c r="R2669" s="419"/>
      <c r="S2669" s="446"/>
      <c r="T2669" s="419"/>
      <c r="V2669" s="196"/>
      <c r="W2669" s="419"/>
      <c r="X2669" s="419"/>
      <c r="Z2669" s="419"/>
      <c r="AA2669" s="419"/>
      <c r="AB2669" s="419"/>
      <c r="AD2669" s="419"/>
      <c r="AE2669" s="419"/>
      <c r="AF2669" s="419"/>
      <c r="AH2669" s="419"/>
      <c r="AI2669" s="419"/>
      <c r="AJ2669" s="419"/>
      <c r="AL2669" s="419"/>
      <c r="AM2669" s="419"/>
      <c r="AN2669" s="403"/>
      <c r="AO2669" s="419"/>
      <c r="AP2669" s="419"/>
      <c r="AQ2669" s="419"/>
      <c r="AR2669" s="419"/>
      <c r="AS2669" s="419"/>
      <c r="AT2669" s="419"/>
      <c r="AU2669" s="419"/>
      <c r="AV2669" s="419"/>
      <c r="AX2669" s="419"/>
      <c r="AY2669" s="419"/>
      <c r="AZ2669" s="419"/>
      <c r="BB2669" s="419"/>
      <c r="BC2669" s="419"/>
      <c r="BD2669" s="419"/>
      <c r="BF2669" s="419"/>
      <c r="BG2669" s="419"/>
      <c r="BH2669" s="419"/>
      <c r="BJ2669" s="419"/>
      <c r="BK2669" s="419"/>
      <c r="BL2669" s="419"/>
      <c r="BN2669" s="419"/>
      <c r="BO2669" s="419"/>
      <c r="BP2669" s="419"/>
      <c r="BR2669" s="419"/>
      <c r="BS2669" s="419"/>
      <c r="BT2669" s="419"/>
      <c r="BV2669" s="419"/>
      <c r="BW2669" s="419"/>
      <c r="BX2669" s="397"/>
      <c r="BZ2669" s="449"/>
      <c r="CB2669" s="419"/>
      <c r="CC2669" s="419"/>
      <c r="CD2669" s="419"/>
      <c r="CF2669" s="419"/>
      <c r="CG2669" s="419"/>
      <c r="CH2669" s="419"/>
    </row>
    <row r="2670" spans="3:86" ht="21" thickBot="1">
      <c r="C2670" s="425"/>
      <c r="P2670" s="431"/>
      <c r="R2670" s="419"/>
      <c r="S2670" s="446"/>
      <c r="T2670" s="419"/>
      <c r="V2670" s="196"/>
      <c r="W2670" s="419"/>
      <c r="X2670" s="419"/>
      <c r="Z2670" s="419"/>
      <c r="AA2670" s="419"/>
      <c r="AB2670" s="419"/>
      <c r="AD2670" s="419"/>
      <c r="AE2670" s="419"/>
      <c r="AF2670" s="419"/>
      <c r="AH2670" s="419"/>
      <c r="AI2670" s="419"/>
      <c r="AJ2670" s="419"/>
      <c r="AL2670" s="419"/>
      <c r="AM2670" s="419"/>
      <c r="AN2670" s="403"/>
      <c r="AO2670" s="419"/>
      <c r="AP2670" s="419"/>
      <c r="AQ2670" s="419"/>
      <c r="AR2670" s="419"/>
      <c r="AS2670" s="419"/>
      <c r="AT2670" s="419"/>
      <c r="AU2670" s="419"/>
      <c r="AV2670" s="419"/>
      <c r="AX2670" s="419"/>
      <c r="AY2670" s="419"/>
      <c r="AZ2670" s="419"/>
      <c r="BB2670" s="419"/>
      <c r="BC2670" s="419"/>
      <c r="BD2670" s="419"/>
      <c r="BF2670" s="419"/>
      <c r="BG2670" s="419"/>
      <c r="BH2670" s="419"/>
      <c r="BJ2670" s="419"/>
      <c r="BK2670" s="419"/>
      <c r="BL2670" s="419"/>
      <c r="BN2670" s="419"/>
      <c r="BO2670" s="419"/>
      <c r="BP2670" s="419"/>
      <c r="BR2670" s="419"/>
      <c r="BS2670" s="419"/>
      <c r="BT2670" s="419"/>
      <c r="BV2670" s="419"/>
      <c r="BW2670" s="419"/>
      <c r="BX2670" s="397"/>
      <c r="BZ2670" s="449"/>
      <c r="CB2670" s="419"/>
      <c r="CC2670" s="419"/>
      <c r="CD2670" s="419"/>
      <c r="CF2670" s="419"/>
      <c r="CG2670" s="419"/>
      <c r="CH2670" s="419"/>
    </row>
    <row r="2671" spans="3:86" ht="21" thickBot="1">
      <c r="C2671" s="425"/>
      <c r="P2671" s="431"/>
      <c r="R2671" s="419"/>
      <c r="S2671" s="446"/>
      <c r="T2671" s="419"/>
      <c r="V2671" s="196"/>
      <c r="W2671" s="419"/>
      <c r="X2671" s="419"/>
      <c r="Z2671" s="419"/>
      <c r="AA2671" s="419"/>
      <c r="AB2671" s="419"/>
      <c r="AD2671" s="419"/>
      <c r="AE2671" s="419"/>
      <c r="AF2671" s="419"/>
      <c r="AH2671" s="419"/>
      <c r="AI2671" s="419"/>
      <c r="AJ2671" s="419"/>
      <c r="AL2671" s="419"/>
      <c r="AM2671" s="419"/>
      <c r="AN2671" s="403"/>
      <c r="AO2671" s="419"/>
      <c r="AP2671" s="419"/>
      <c r="AQ2671" s="419"/>
      <c r="AR2671" s="419"/>
      <c r="AS2671" s="419"/>
      <c r="AT2671" s="419"/>
      <c r="AU2671" s="419"/>
      <c r="AV2671" s="419"/>
      <c r="AX2671" s="419"/>
      <c r="AY2671" s="419"/>
      <c r="AZ2671" s="419"/>
      <c r="BB2671" s="419"/>
      <c r="BC2671" s="419"/>
      <c r="BD2671" s="419"/>
      <c r="BF2671" s="419"/>
      <c r="BG2671" s="419"/>
      <c r="BH2671" s="419"/>
      <c r="BJ2671" s="419"/>
      <c r="BK2671" s="419"/>
      <c r="BL2671" s="419"/>
      <c r="BN2671" s="419"/>
      <c r="BO2671" s="419"/>
      <c r="BP2671" s="419"/>
      <c r="BR2671" s="419"/>
      <c r="BS2671" s="419"/>
      <c r="BT2671" s="419"/>
      <c r="BV2671" s="419"/>
      <c r="BW2671" s="419"/>
      <c r="BX2671" s="397"/>
      <c r="BZ2671" s="449"/>
      <c r="CB2671" s="419"/>
      <c r="CC2671" s="419"/>
      <c r="CD2671" s="419"/>
      <c r="CF2671" s="419"/>
      <c r="CG2671" s="419"/>
      <c r="CH2671" s="419"/>
    </row>
    <row r="2672" spans="3:86" ht="21" thickBot="1">
      <c r="C2672" s="425"/>
      <c r="P2672" s="431"/>
      <c r="R2672" s="419"/>
      <c r="S2672" s="446"/>
      <c r="T2672" s="419"/>
      <c r="V2672" s="196"/>
      <c r="W2672" s="419"/>
      <c r="X2672" s="419"/>
      <c r="Z2672" s="419"/>
      <c r="AA2672" s="419"/>
      <c r="AB2672" s="419"/>
      <c r="AD2672" s="419"/>
      <c r="AE2672" s="419"/>
      <c r="AF2672" s="419"/>
      <c r="AH2672" s="419"/>
      <c r="AI2672" s="419"/>
      <c r="AJ2672" s="419"/>
      <c r="AL2672" s="419"/>
      <c r="AM2672" s="419"/>
      <c r="AN2672" s="403"/>
      <c r="AO2672" s="419"/>
      <c r="AP2672" s="419"/>
      <c r="AQ2672" s="419"/>
      <c r="AR2672" s="419"/>
      <c r="AS2672" s="419"/>
      <c r="AT2672" s="419"/>
      <c r="AU2672" s="419"/>
      <c r="AV2672" s="419"/>
      <c r="AX2672" s="419"/>
      <c r="AY2672" s="419"/>
      <c r="AZ2672" s="419"/>
      <c r="BB2672" s="419"/>
      <c r="BC2672" s="419"/>
      <c r="BD2672" s="419"/>
      <c r="BF2672" s="419"/>
      <c r="BG2672" s="419"/>
      <c r="BH2672" s="419"/>
      <c r="BJ2672" s="419"/>
      <c r="BK2672" s="419"/>
      <c r="BL2672" s="419"/>
      <c r="BN2672" s="419"/>
      <c r="BO2672" s="419"/>
      <c r="BP2672" s="419"/>
      <c r="BR2672" s="419"/>
      <c r="BS2672" s="419"/>
      <c r="BT2672" s="419"/>
      <c r="BV2672" s="419"/>
      <c r="BW2672" s="419"/>
      <c r="BX2672" s="397"/>
      <c r="BZ2672" s="449"/>
      <c r="CB2672" s="419"/>
      <c r="CC2672" s="419"/>
      <c r="CD2672" s="419"/>
      <c r="CF2672" s="419"/>
      <c r="CG2672" s="419"/>
      <c r="CH2672" s="419"/>
    </row>
    <row r="2673" spans="3:86" ht="21" thickBot="1">
      <c r="C2673" s="425"/>
      <c r="P2673" s="431"/>
      <c r="R2673" s="419"/>
      <c r="S2673" s="446"/>
      <c r="T2673" s="419"/>
      <c r="V2673" s="196"/>
      <c r="W2673" s="419"/>
      <c r="X2673" s="419"/>
      <c r="Z2673" s="419"/>
      <c r="AA2673" s="419"/>
      <c r="AB2673" s="419"/>
      <c r="AD2673" s="419"/>
      <c r="AE2673" s="419"/>
      <c r="AF2673" s="419"/>
      <c r="AH2673" s="419"/>
      <c r="AI2673" s="419"/>
      <c r="AJ2673" s="419"/>
      <c r="AL2673" s="419"/>
      <c r="AM2673" s="419"/>
      <c r="AN2673" s="403"/>
      <c r="AO2673" s="419"/>
      <c r="AP2673" s="419"/>
      <c r="AQ2673" s="419"/>
      <c r="AR2673" s="419"/>
      <c r="AS2673" s="419"/>
      <c r="AT2673" s="419"/>
      <c r="AU2673" s="419"/>
      <c r="AV2673" s="419"/>
      <c r="AX2673" s="419"/>
      <c r="AY2673" s="419"/>
      <c r="AZ2673" s="419"/>
      <c r="BB2673" s="419"/>
      <c r="BC2673" s="419"/>
      <c r="BD2673" s="419"/>
      <c r="BF2673" s="419"/>
      <c r="BG2673" s="419"/>
      <c r="BH2673" s="419"/>
      <c r="BJ2673" s="419"/>
      <c r="BK2673" s="419"/>
      <c r="BL2673" s="419"/>
      <c r="BN2673" s="419"/>
      <c r="BO2673" s="419"/>
      <c r="BP2673" s="419"/>
      <c r="BR2673" s="419"/>
      <c r="BS2673" s="419"/>
      <c r="BT2673" s="419"/>
      <c r="BV2673" s="419"/>
      <c r="BW2673" s="419"/>
      <c r="BX2673" s="397"/>
      <c r="BZ2673" s="449"/>
      <c r="CB2673" s="419"/>
      <c r="CC2673" s="419"/>
      <c r="CD2673" s="419"/>
      <c r="CF2673" s="419"/>
      <c r="CG2673" s="419"/>
      <c r="CH2673" s="419"/>
    </row>
    <row r="2674" spans="3:86" ht="21" thickBot="1">
      <c r="C2674" s="425"/>
      <c r="P2674" s="431"/>
      <c r="R2674" s="419"/>
      <c r="S2674" s="446"/>
      <c r="T2674" s="419"/>
      <c r="V2674" s="196"/>
      <c r="W2674" s="419"/>
      <c r="X2674" s="419"/>
      <c r="Z2674" s="419"/>
      <c r="AA2674" s="419"/>
      <c r="AB2674" s="419"/>
      <c r="AD2674" s="419"/>
      <c r="AE2674" s="419"/>
      <c r="AF2674" s="419"/>
      <c r="AH2674" s="419"/>
      <c r="AI2674" s="419"/>
      <c r="AJ2674" s="419"/>
      <c r="AL2674" s="419"/>
      <c r="AM2674" s="419"/>
      <c r="AN2674" s="403"/>
      <c r="AO2674" s="419"/>
      <c r="AP2674" s="419"/>
      <c r="AQ2674" s="419"/>
      <c r="AR2674" s="419"/>
      <c r="AS2674" s="419"/>
      <c r="AT2674" s="419"/>
      <c r="AU2674" s="419"/>
      <c r="AV2674" s="419"/>
      <c r="AX2674" s="419"/>
      <c r="AY2674" s="419"/>
      <c r="AZ2674" s="419"/>
      <c r="BB2674" s="419"/>
      <c r="BC2674" s="419"/>
      <c r="BD2674" s="419"/>
      <c r="BF2674" s="419"/>
      <c r="BG2674" s="419"/>
      <c r="BH2674" s="419"/>
      <c r="BJ2674" s="419"/>
      <c r="BK2674" s="419"/>
      <c r="BL2674" s="419"/>
      <c r="BN2674" s="419"/>
      <c r="BO2674" s="419"/>
      <c r="BP2674" s="419"/>
      <c r="BR2674" s="419"/>
      <c r="BS2674" s="419"/>
      <c r="BT2674" s="419"/>
      <c r="BV2674" s="419"/>
      <c r="BW2674" s="419"/>
      <c r="BX2674" s="397"/>
      <c r="BZ2674" s="449"/>
      <c r="CB2674" s="419"/>
      <c r="CC2674" s="419"/>
      <c r="CD2674" s="419"/>
      <c r="CF2674" s="419"/>
      <c r="CG2674" s="419"/>
      <c r="CH2674" s="419"/>
    </row>
    <row r="2675" spans="3:86" ht="21" thickBot="1">
      <c r="C2675" s="425"/>
      <c r="P2675" s="431"/>
      <c r="R2675" s="419"/>
      <c r="S2675" s="446"/>
      <c r="T2675" s="419"/>
      <c r="V2675" s="196"/>
      <c r="W2675" s="419"/>
      <c r="X2675" s="419"/>
      <c r="Z2675" s="419"/>
      <c r="AA2675" s="419"/>
      <c r="AB2675" s="419"/>
      <c r="AD2675" s="419"/>
      <c r="AE2675" s="419"/>
      <c r="AF2675" s="419"/>
      <c r="AH2675" s="419"/>
      <c r="AI2675" s="419"/>
      <c r="AJ2675" s="419"/>
      <c r="AL2675" s="419"/>
      <c r="AM2675" s="419"/>
      <c r="AN2675" s="403"/>
      <c r="AO2675" s="419"/>
      <c r="AP2675" s="419"/>
      <c r="AQ2675" s="419"/>
      <c r="AR2675" s="419"/>
      <c r="AS2675" s="419"/>
      <c r="AT2675" s="419"/>
      <c r="AU2675" s="419"/>
      <c r="AV2675" s="419"/>
      <c r="AX2675" s="419"/>
      <c r="AY2675" s="419"/>
      <c r="AZ2675" s="419"/>
      <c r="BB2675" s="419"/>
      <c r="BC2675" s="419"/>
      <c r="BD2675" s="419"/>
      <c r="BF2675" s="419"/>
      <c r="BG2675" s="419"/>
      <c r="BH2675" s="419"/>
      <c r="BJ2675" s="419"/>
      <c r="BK2675" s="419"/>
      <c r="BL2675" s="419"/>
      <c r="BN2675" s="419"/>
      <c r="BO2675" s="419"/>
      <c r="BP2675" s="419"/>
      <c r="BR2675" s="419"/>
      <c r="BS2675" s="419"/>
      <c r="BT2675" s="419"/>
      <c r="BV2675" s="419"/>
      <c r="BW2675" s="419"/>
      <c r="BX2675" s="397"/>
      <c r="BZ2675" s="449"/>
      <c r="CB2675" s="419"/>
      <c r="CC2675" s="419"/>
      <c r="CD2675" s="419"/>
      <c r="CF2675" s="419"/>
      <c r="CG2675" s="419"/>
      <c r="CH2675" s="419"/>
    </row>
    <row r="2676" spans="3:86" ht="21" thickBot="1">
      <c r="C2676" s="425"/>
      <c r="P2676" s="431"/>
      <c r="R2676" s="419"/>
      <c r="S2676" s="446"/>
      <c r="T2676" s="419"/>
      <c r="V2676" s="196"/>
      <c r="W2676" s="419"/>
      <c r="X2676" s="419"/>
      <c r="Z2676" s="419"/>
      <c r="AA2676" s="419"/>
      <c r="AB2676" s="419"/>
      <c r="AD2676" s="419"/>
      <c r="AE2676" s="419"/>
      <c r="AF2676" s="419"/>
      <c r="AH2676" s="419"/>
      <c r="AI2676" s="419"/>
      <c r="AJ2676" s="419"/>
      <c r="AL2676" s="419"/>
      <c r="AM2676" s="419"/>
      <c r="AN2676" s="403"/>
      <c r="AO2676" s="419"/>
      <c r="AP2676" s="419"/>
      <c r="AQ2676" s="419"/>
      <c r="AR2676" s="419"/>
      <c r="AS2676" s="419"/>
      <c r="AT2676" s="419"/>
      <c r="AU2676" s="419"/>
      <c r="AV2676" s="419"/>
      <c r="AX2676" s="419"/>
      <c r="AY2676" s="419"/>
      <c r="AZ2676" s="419"/>
      <c r="BB2676" s="419"/>
      <c r="BC2676" s="419"/>
      <c r="BD2676" s="419"/>
      <c r="BF2676" s="419"/>
      <c r="BG2676" s="419"/>
      <c r="BH2676" s="419"/>
      <c r="BJ2676" s="419"/>
      <c r="BK2676" s="419"/>
      <c r="BL2676" s="419"/>
      <c r="BN2676" s="419"/>
      <c r="BO2676" s="419"/>
      <c r="BP2676" s="419"/>
      <c r="BR2676" s="419"/>
      <c r="BS2676" s="419"/>
      <c r="BT2676" s="419"/>
      <c r="BV2676" s="419"/>
      <c r="BW2676" s="419"/>
      <c r="BX2676" s="397"/>
      <c r="BZ2676" s="449"/>
      <c r="CB2676" s="419"/>
      <c r="CC2676" s="419"/>
      <c r="CD2676" s="419"/>
      <c r="CF2676" s="419"/>
      <c r="CG2676" s="419"/>
      <c r="CH2676" s="419"/>
    </row>
    <row r="2677" spans="3:86" ht="21" thickBot="1">
      <c r="C2677" s="425"/>
      <c r="P2677" s="431"/>
      <c r="R2677" s="419"/>
      <c r="S2677" s="446"/>
      <c r="T2677" s="419"/>
      <c r="V2677" s="196"/>
      <c r="W2677" s="419"/>
      <c r="X2677" s="419"/>
      <c r="Z2677" s="419"/>
      <c r="AA2677" s="419"/>
      <c r="AB2677" s="419"/>
      <c r="AD2677" s="419"/>
      <c r="AE2677" s="419"/>
      <c r="AF2677" s="419"/>
      <c r="AH2677" s="419"/>
      <c r="AI2677" s="419"/>
      <c r="AJ2677" s="419"/>
      <c r="AL2677" s="419"/>
      <c r="AM2677" s="419"/>
      <c r="AN2677" s="403"/>
      <c r="AO2677" s="419"/>
      <c r="AP2677" s="419"/>
      <c r="AQ2677" s="419"/>
      <c r="AR2677" s="419"/>
      <c r="AS2677" s="419"/>
      <c r="AT2677" s="419"/>
      <c r="AU2677" s="419"/>
      <c r="AV2677" s="419"/>
      <c r="AX2677" s="419"/>
      <c r="AY2677" s="419"/>
      <c r="AZ2677" s="419"/>
      <c r="BB2677" s="419"/>
      <c r="BC2677" s="419"/>
      <c r="BD2677" s="419"/>
      <c r="BF2677" s="419"/>
      <c r="BG2677" s="419"/>
      <c r="BH2677" s="419"/>
      <c r="BJ2677" s="419"/>
      <c r="BK2677" s="419"/>
      <c r="BL2677" s="419"/>
      <c r="BN2677" s="419"/>
      <c r="BO2677" s="419"/>
      <c r="BP2677" s="419"/>
      <c r="BR2677" s="419"/>
      <c r="BS2677" s="419"/>
      <c r="BT2677" s="419"/>
      <c r="BV2677" s="419"/>
      <c r="BW2677" s="419"/>
      <c r="BX2677" s="397"/>
      <c r="BZ2677" s="449"/>
      <c r="CB2677" s="419"/>
      <c r="CC2677" s="419"/>
      <c r="CD2677" s="419"/>
      <c r="CF2677" s="419"/>
      <c r="CG2677" s="419"/>
      <c r="CH2677" s="419"/>
    </row>
    <row r="2678" spans="3:86" ht="21" thickBot="1">
      <c r="C2678" s="425"/>
      <c r="P2678" s="431"/>
      <c r="R2678" s="419"/>
      <c r="S2678" s="446"/>
      <c r="T2678" s="419"/>
      <c r="V2678" s="196"/>
      <c r="W2678" s="419"/>
      <c r="X2678" s="419"/>
      <c r="Z2678" s="419"/>
      <c r="AA2678" s="419"/>
      <c r="AB2678" s="419"/>
      <c r="AD2678" s="419"/>
      <c r="AE2678" s="419"/>
      <c r="AF2678" s="419"/>
      <c r="AH2678" s="419"/>
      <c r="AI2678" s="419"/>
      <c r="AJ2678" s="419"/>
      <c r="AL2678" s="419"/>
      <c r="AM2678" s="419"/>
      <c r="AN2678" s="403"/>
      <c r="AO2678" s="419"/>
      <c r="AP2678" s="419"/>
      <c r="AQ2678" s="419"/>
      <c r="AR2678" s="419"/>
      <c r="AS2678" s="419"/>
      <c r="AT2678" s="419"/>
      <c r="AU2678" s="419"/>
      <c r="AV2678" s="419"/>
      <c r="AX2678" s="419"/>
      <c r="AY2678" s="419"/>
      <c r="AZ2678" s="419"/>
      <c r="BB2678" s="419"/>
      <c r="BC2678" s="419"/>
      <c r="BD2678" s="419"/>
      <c r="BF2678" s="419"/>
      <c r="BG2678" s="419"/>
      <c r="BH2678" s="419"/>
      <c r="BJ2678" s="419"/>
      <c r="BK2678" s="419"/>
      <c r="BL2678" s="419"/>
      <c r="BN2678" s="419"/>
      <c r="BO2678" s="419"/>
      <c r="BP2678" s="419"/>
      <c r="BR2678" s="419"/>
      <c r="BS2678" s="419"/>
      <c r="BT2678" s="419"/>
      <c r="BV2678" s="419"/>
      <c r="BW2678" s="419"/>
      <c r="BX2678" s="397"/>
      <c r="BZ2678" s="449"/>
      <c r="CB2678" s="419"/>
      <c r="CC2678" s="419"/>
      <c r="CD2678" s="419"/>
      <c r="CF2678" s="419"/>
      <c r="CG2678" s="419"/>
      <c r="CH2678" s="419"/>
    </row>
    <row r="2679" spans="3:86" ht="21" thickBot="1">
      <c r="C2679" s="425"/>
      <c r="P2679" s="431"/>
      <c r="R2679" s="419"/>
      <c r="S2679" s="446"/>
      <c r="T2679" s="419"/>
      <c r="V2679" s="196"/>
      <c r="W2679" s="419"/>
      <c r="X2679" s="419"/>
      <c r="Z2679" s="419"/>
      <c r="AA2679" s="419"/>
      <c r="AB2679" s="419"/>
      <c r="AD2679" s="419"/>
      <c r="AE2679" s="419"/>
      <c r="AF2679" s="419"/>
      <c r="AH2679" s="419"/>
      <c r="AI2679" s="419"/>
      <c r="AJ2679" s="419"/>
      <c r="AL2679" s="419"/>
      <c r="AM2679" s="419"/>
      <c r="AN2679" s="403"/>
      <c r="AO2679" s="419"/>
      <c r="AP2679" s="419"/>
      <c r="AQ2679" s="419"/>
      <c r="AR2679" s="419"/>
      <c r="AS2679" s="419"/>
      <c r="AT2679" s="419"/>
      <c r="AU2679" s="419"/>
      <c r="AV2679" s="419"/>
      <c r="AX2679" s="419"/>
      <c r="AY2679" s="419"/>
      <c r="AZ2679" s="419"/>
      <c r="BB2679" s="419"/>
      <c r="BC2679" s="419"/>
      <c r="BD2679" s="419"/>
      <c r="BF2679" s="419"/>
      <c r="BG2679" s="419"/>
      <c r="BH2679" s="419"/>
      <c r="BJ2679" s="419"/>
      <c r="BK2679" s="419"/>
      <c r="BL2679" s="419"/>
      <c r="BN2679" s="419"/>
      <c r="BO2679" s="419"/>
      <c r="BP2679" s="419"/>
      <c r="BR2679" s="419"/>
      <c r="BS2679" s="419"/>
      <c r="BT2679" s="419"/>
      <c r="BV2679" s="419"/>
      <c r="BW2679" s="419"/>
      <c r="BX2679" s="397"/>
      <c r="BZ2679" s="449"/>
      <c r="CB2679" s="419"/>
      <c r="CC2679" s="419"/>
      <c r="CD2679" s="419"/>
      <c r="CF2679" s="419"/>
      <c r="CG2679" s="419"/>
      <c r="CH2679" s="419"/>
    </row>
    <row r="2680" spans="3:86" ht="21" thickBot="1">
      <c r="C2680" s="425"/>
      <c r="P2680" s="431"/>
      <c r="R2680" s="419"/>
      <c r="S2680" s="446"/>
      <c r="T2680" s="419"/>
      <c r="V2680" s="196"/>
      <c r="W2680" s="419"/>
      <c r="X2680" s="419"/>
      <c r="Z2680" s="419"/>
      <c r="AA2680" s="419"/>
      <c r="AB2680" s="419"/>
      <c r="AD2680" s="419"/>
      <c r="AE2680" s="419"/>
      <c r="AF2680" s="419"/>
      <c r="AH2680" s="419"/>
      <c r="AI2680" s="419"/>
      <c r="AJ2680" s="419"/>
      <c r="AL2680" s="419"/>
      <c r="AM2680" s="419"/>
      <c r="AN2680" s="403"/>
      <c r="AO2680" s="419"/>
      <c r="AP2680" s="419"/>
      <c r="AQ2680" s="419"/>
      <c r="AR2680" s="419"/>
      <c r="AS2680" s="419"/>
      <c r="AT2680" s="419"/>
      <c r="AU2680" s="419"/>
      <c r="AV2680" s="419"/>
      <c r="AX2680" s="419"/>
      <c r="AY2680" s="419"/>
      <c r="AZ2680" s="419"/>
      <c r="BB2680" s="419"/>
      <c r="BC2680" s="419"/>
      <c r="BD2680" s="419"/>
      <c r="BF2680" s="419"/>
      <c r="BG2680" s="419"/>
      <c r="BH2680" s="419"/>
      <c r="BJ2680" s="419"/>
      <c r="BK2680" s="419"/>
      <c r="BL2680" s="419"/>
      <c r="BN2680" s="419"/>
      <c r="BO2680" s="419"/>
      <c r="BP2680" s="419"/>
      <c r="BR2680" s="419"/>
      <c r="BS2680" s="419"/>
      <c r="BT2680" s="419"/>
      <c r="BV2680" s="419"/>
      <c r="BW2680" s="419"/>
      <c r="BX2680" s="397"/>
      <c r="BZ2680" s="449"/>
      <c r="CB2680" s="419"/>
      <c r="CC2680" s="419"/>
      <c r="CD2680" s="419"/>
      <c r="CF2680" s="419"/>
      <c r="CG2680" s="419"/>
      <c r="CH2680" s="419"/>
    </row>
    <row r="2681" spans="3:86" ht="21" thickBot="1">
      <c r="C2681" s="425"/>
      <c r="P2681" s="431"/>
      <c r="R2681" s="419"/>
      <c r="S2681" s="446"/>
      <c r="T2681" s="419"/>
      <c r="V2681" s="196"/>
      <c r="W2681" s="419"/>
      <c r="X2681" s="419"/>
      <c r="Z2681" s="419"/>
      <c r="AA2681" s="419"/>
      <c r="AB2681" s="419"/>
      <c r="AD2681" s="419"/>
      <c r="AE2681" s="419"/>
      <c r="AF2681" s="419"/>
      <c r="AH2681" s="419"/>
      <c r="AI2681" s="419"/>
      <c r="AJ2681" s="419"/>
      <c r="AL2681" s="419"/>
      <c r="AM2681" s="419"/>
      <c r="AN2681" s="403"/>
      <c r="AO2681" s="419"/>
      <c r="AP2681" s="419"/>
      <c r="AQ2681" s="419"/>
      <c r="AR2681" s="419"/>
      <c r="AS2681" s="419"/>
      <c r="AT2681" s="419"/>
      <c r="AU2681" s="419"/>
      <c r="AV2681" s="419"/>
      <c r="AX2681" s="419"/>
      <c r="AY2681" s="419"/>
      <c r="AZ2681" s="419"/>
      <c r="BB2681" s="419"/>
      <c r="BC2681" s="419"/>
      <c r="BD2681" s="419"/>
      <c r="BF2681" s="419"/>
      <c r="BG2681" s="419"/>
      <c r="BH2681" s="419"/>
      <c r="BJ2681" s="419"/>
      <c r="BK2681" s="419"/>
      <c r="BL2681" s="419"/>
      <c r="BN2681" s="419"/>
      <c r="BO2681" s="419"/>
      <c r="BP2681" s="419"/>
      <c r="BR2681" s="419"/>
      <c r="BS2681" s="419"/>
      <c r="BT2681" s="419"/>
      <c r="BV2681" s="419"/>
      <c r="BW2681" s="419"/>
      <c r="BX2681" s="397"/>
      <c r="BZ2681" s="449"/>
      <c r="CB2681" s="419"/>
      <c r="CC2681" s="419"/>
      <c r="CD2681" s="419"/>
      <c r="CF2681" s="419"/>
      <c r="CG2681" s="419"/>
      <c r="CH2681" s="419"/>
    </row>
    <row r="2682" spans="3:86" ht="21" thickBot="1">
      <c r="C2682" s="425"/>
      <c r="P2682" s="431"/>
      <c r="R2682" s="419"/>
      <c r="S2682" s="446"/>
      <c r="T2682" s="419"/>
      <c r="V2682" s="196"/>
      <c r="W2682" s="419"/>
      <c r="X2682" s="419"/>
      <c r="Z2682" s="419"/>
      <c r="AA2682" s="419"/>
      <c r="AB2682" s="419"/>
      <c r="AD2682" s="419"/>
      <c r="AE2682" s="419"/>
      <c r="AF2682" s="419"/>
      <c r="AH2682" s="419"/>
      <c r="AI2682" s="419"/>
      <c r="AJ2682" s="419"/>
      <c r="AL2682" s="419"/>
      <c r="AM2682" s="419"/>
      <c r="AN2682" s="403"/>
      <c r="AO2682" s="419"/>
      <c r="AP2682" s="419"/>
      <c r="AQ2682" s="419"/>
      <c r="AR2682" s="419"/>
      <c r="AS2682" s="419"/>
      <c r="AT2682" s="419"/>
      <c r="AU2682" s="419"/>
      <c r="AV2682" s="419"/>
      <c r="AX2682" s="419"/>
      <c r="AY2682" s="419"/>
      <c r="AZ2682" s="419"/>
      <c r="BB2682" s="419"/>
      <c r="BC2682" s="419"/>
      <c r="BD2682" s="419"/>
      <c r="BF2682" s="419"/>
      <c r="BG2682" s="419"/>
      <c r="BH2682" s="419"/>
      <c r="BJ2682" s="419"/>
      <c r="BK2682" s="419"/>
      <c r="BL2682" s="419"/>
      <c r="BN2682" s="419"/>
      <c r="BO2682" s="419"/>
      <c r="BP2682" s="419"/>
      <c r="BR2682" s="419"/>
      <c r="BS2682" s="419"/>
      <c r="BT2682" s="419"/>
      <c r="BV2682" s="419"/>
      <c r="BW2682" s="419"/>
      <c r="BX2682" s="397"/>
      <c r="BZ2682" s="449"/>
      <c r="CB2682" s="419"/>
      <c r="CC2682" s="419"/>
      <c r="CD2682" s="419"/>
      <c r="CF2682" s="419"/>
      <c r="CG2682" s="419"/>
      <c r="CH2682" s="419"/>
    </row>
    <row r="2683" spans="3:86" ht="21" thickBot="1">
      <c r="C2683" s="425"/>
      <c r="P2683" s="431"/>
      <c r="R2683" s="419"/>
      <c r="S2683" s="446"/>
      <c r="T2683" s="419"/>
      <c r="V2683" s="196"/>
      <c r="W2683" s="419"/>
      <c r="X2683" s="419"/>
      <c r="Z2683" s="419"/>
      <c r="AA2683" s="419"/>
      <c r="AB2683" s="419"/>
      <c r="AD2683" s="419"/>
      <c r="AE2683" s="419"/>
      <c r="AF2683" s="419"/>
      <c r="AH2683" s="419"/>
      <c r="AI2683" s="419"/>
      <c r="AJ2683" s="419"/>
      <c r="AL2683" s="419"/>
      <c r="AM2683" s="419"/>
      <c r="AN2683" s="403"/>
      <c r="AO2683" s="419"/>
      <c r="AP2683" s="419"/>
      <c r="AQ2683" s="419"/>
      <c r="AR2683" s="419"/>
      <c r="AS2683" s="419"/>
      <c r="AT2683" s="419"/>
      <c r="AU2683" s="419"/>
      <c r="AV2683" s="419"/>
      <c r="AX2683" s="419"/>
      <c r="AY2683" s="419"/>
      <c r="AZ2683" s="419"/>
      <c r="BB2683" s="419"/>
      <c r="BC2683" s="419"/>
      <c r="BD2683" s="419"/>
      <c r="BF2683" s="419"/>
      <c r="BG2683" s="419"/>
      <c r="BH2683" s="419"/>
      <c r="BJ2683" s="419"/>
      <c r="BK2683" s="419"/>
      <c r="BL2683" s="419"/>
      <c r="BN2683" s="419"/>
      <c r="BO2683" s="419"/>
      <c r="BP2683" s="419"/>
      <c r="BR2683" s="419"/>
      <c r="BS2683" s="419"/>
      <c r="BT2683" s="419"/>
      <c r="BV2683" s="419"/>
      <c r="BW2683" s="419"/>
      <c r="BX2683" s="397"/>
      <c r="BZ2683" s="449"/>
      <c r="CB2683" s="419"/>
      <c r="CC2683" s="419"/>
      <c r="CD2683" s="419"/>
      <c r="CF2683" s="419"/>
      <c r="CG2683" s="419"/>
      <c r="CH2683" s="419"/>
    </row>
    <row r="2684" spans="3:86" ht="21" thickBot="1">
      <c r="C2684" s="425"/>
      <c r="P2684" s="431"/>
      <c r="R2684" s="419"/>
      <c r="S2684" s="446"/>
      <c r="T2684" s="419"/>
      <c r="V2684" s="196"/>
      <c r="W2684" s="419"/>
      <c r="X2684" s="419"/>
      <c r="Z2684" s="419"/>
      <c r="AA2684" s="419"/>
      <c r="AB2684" s="419"/>
      <c r="AD2684" s="419"/>
      <c r="AE2684" s="419"/>
      <c r="AF2684" s="419"/>
      <c r="AH2684" s="419"/>
      <c r="AI2684" s="419"/>
      <c r="AJ2684" s="419"/>
      <c r="AL2684" s="419"/>
      <c r="AM2684" s="419"/>
      <c r="AN2684" s="403"/>
      <c r="AO2684" s="419"/>
      <c r="AP2684" s="419"/>
      <c r="AQ2684" s="419"/>
      <c r="AR2684" s="419"/>
      <c r="AS2684" s="419"/>
      <c r="AT2684" s="419"/>
      <c r="AU2684" s="419"/>
      <c r="AV2684" s="419"/>
      <c r="AX2684" s="419"/>
      <c r="AY2684" s="419"/>
      <c r="AZ2684" s="419"/>
      <c r="BB2684" s="419"/>
      <c r="BC2684" s="419"/>
      <c r="BD2684" s="419"/>
      <c r="BF2684" s="419"/>
      <c r="BG2684" s="419"/>
      <c r="BH2684" s="419"/>
      <c r="BJ2684" s="419"/>
      <c r="BK2684" s="419"/>
      <c r="BL2684" s="419"/>
      <c r="BN2684" s="419"/>
      <c r="BO2684" s="419"/>
      <c r="BP2684" s="419"/>
      <c r="BR2684" s="419"/>
      <c r="BS2684" s="419"/>
      <c r="BT2684" s="419"/>
      <c r="BV2684" s="419"/>
      <c r="BW2684" s="419"/>
      <c r="BX2684" s="397"/>
      <c r="BZ2684" s="449"/>
      <c r="CB2684" s="419"/>
      <c r="CC2684" s="419"/>
      <c r="CD2684" s="419"/>
      <c r="CF2684" s="419"/>
      <c r="CG2684" s="419"/>
      <c r="CH2684" s="419"/>
    </row>
    <row r="2685" spans="3:86" ht="21" thickBot="1">
      <c r="C2685" s="425"/>
      <c r="P2685" s="431"/>
      <c r="R2685" s="419"/>
      <c r="S2685" s="446"/>
      <c r="T2685" s="419"/>
      <c r="V2685" s="196"/>
      <c r="W2685" s="419"/>
      <c r="X2685" s="419"/>
      <c r="Z2685" s="419"/>
      <c r="AA2685" s="419"/>
      <c r="AB2685" s="419"/>
      <c r="AD2685" s="419"/>
      <c r="AE2685" s="419"/>
      <c r="AF2685" s="419"/>
      <c r="AH2685" s="419"/>
      <c r="AI2685" s="419"/>
      <c r="AJ2685" s="419"/>
      <c r="AL2685" s="419"/>
      <c r="AM2685" s="419"/>
      <c r="AN2685" s="403"/>
      <c r="AO2685" s="419"/>
      <c r="AP2685" s="419"/>
      <c r="AQ2685" s="419"/>
      <c r="AR2685" s="419"/>
      <c r="AS2685" s="419"/>
      <c r="AT2685" s="419"/>
      <c r="AU2685" s="419"/>
      <c r="AV2685" s="419"/>
      <c r="AX2685" s="419"/>
      <c r="AY2685" s="419"/>
      <c r="AZ2685" s="419"/>
      <c r="BB2685" s="419"/>
      <c r="BC2685" s="419"/>
      <c r="BD2685" s="419"/>
      <c r="BF2685" s="419"/>
      <c r="BG2685" s="419"/>
      <c r="BH2685" s="419"/>
      <c r="BJ2685" s="419"/>
      <c r="BK2685" s="419"/>
      <c r="BL2685" s="419"/>
      <c r="BN2685" s="419"/>
      <c r="BO2685" s="419"/>
      <c r="BP2685" s="419"/>
      <c r="BR2685" s="419"/>
      <c r="BS2685" s="419"/>
      <c r="BT2685" s="419"/>
      <c r="BV2685" s="419"/>
      <c r="BW2685" s="419"/>
      <c r="BX2685" s="397"/>
      <c r="BZ2685" s="449"/>
      <c r="CB2685" s="419"/>
      <c r="CC2685" s="419"/>
      <c r="CD2685" s="419"/>
      <c r="CF2685" s="419"/>
      <c r="CG2685" s="419"/>
      <c r="CH2685" s="419"/>
    </row>
    <row r="2686" spans="3:86" ht="21" thickBot="1">
      <c r="C2686" s="425"/>
      <c r="P2686" s="431"/>
      <c r="R2686" s="419"/>
      <c r="S2686" s="446"/>
      <c r="T2686" s="419"/>
      <c r="V2686" s="196"/>
      <c r="W2686" s="419"/>
      <c r="X2686" s="419"/>
      <c r="Z2686" s="419"/>
      <c r="AA2686" s="419"/>
      <c r="AB2686" s="419"/>
      <c r="AD2686" s="419"/>
      <c r="AE2686" s="419"/>
      <c r="AF2686" s="419"/>
      <c r="AH2686" s="419"/>
      <c r="AI2686" s="419"/>
      <c r="AJ2686" s="419"/>
      <c r="AL2686" s="419"/>
      <c r="AM2686" s="419"/>
      <c r="AN2686" s="403"/>
      <c r="AO2686" s="419"/>
      <c r="AP2686" s="419"/>
      <c r="AQ2686" s="419"/>
      <c r="AR2686" s="419"/>
      <c r="AS2686" s="419"/>
      <c r="AT2686" s="419"/>
      <c r="AU2686" s="419"/>
      <c r="AV2686" s="419"/>
      <c r="AX2686" s="419"/>
      <c r="AY2686" s="419"/>
      <c r="AZ2686" s="419"/>
      <c r="BB2686" s="419"/>
      <c r="BC2686" s="419"/>
      <c r="BD2686" s="419"/>
      <c r="BF2686" s="419"/>
      <c r="BG2686" s="419"/>
      <c r="BH2686" s="419"/>
      <c r="BJ2686" s="419"/>
      <c r="BK2686" s="419"/>
      <c r="BL2686" s="419"/>
      <c r="BN2686" s="419"/>
      <c r="BO2686" s="419"/>
      <c r="BP2686" s="419"/>
      <c r="BR2686" s="419"/>
      <c r="BS2686" s="419"/>
      <c r="BT2686" s="419"/>
      <c r="BV2686" s="419"/>
      <c r="BW2686" s="419"/>
      <c r="BX2686" s="397"/>
      <c r="BZ2686" s="449"/>
      <c r="CB2686" s="419"/>
      <c r="CC2686" s="419"/>
      <c r="CD2686" s="419"/>
      <c r="CF2686" s="419"/>
      <c r="CG2686" s="419"/>
      <c r="CH2686" s="419"/>
    </row>
    <row r="2687" spans="3:86" ht="21" thickBot="1">
      <c r="C2687" s="425"/>
      <c r="P2687" s="431"/>
      <c r="R2687" s="419"/>
      <c r="S2687" s="446"/>
      <c r="T2687" s="419"/>
      <c r="V2687" s="196"/>
      <c r="W2687" s="419"/>
      <c r="X2687" s="419"/>
      <c r="Z2687" s="419"/>
      <c r="AA2687" s="419"/>
      <c r="AB2687" s="419"/>
      <c r="AD2687" s="419"/>
      <c r="AE2687" s="419"/>
      <c r="AF2687" s="419"/>
      <c r="AH2687" s="419"/>
      <c r="AI2687" s="419"/>
      <c r="AJ2687" s="419"/>
      <c r="AL2687" s="419"/>
      <c r="AM2687" s="419"/>
      <c r="AN2687" s="403"/>
      <c r="AO2687" s="419"/>
      <c r="AP2687" s="419"/>
      <c r="AQ2687" s="419"/>
      <c r="AR2687" s="419"/>
      <c r="AS2687" s="419"/>
      <c r="AT2687" s="419"/>
      <c r="AU2687" s="419"/>
      <c r="AV2687" s="419"/>
      <c r="AX2687" s="419"/>
      <c r="AY2687" s="419"/>
      <c r="AZ2687" s="419"/>
      <c r="BB2687" s="419"/>
      <c r="BC2687" s="419"/>
      <c r="BD2687" s="419"/>
      <c r="BF2687" s="419"/>
      <c r="BG2687" s="419"/>
      <c r="BH2687" s="419"/>
      <c r="BJ2687" s="419"/>
      <c r="BK2687" s="419"/>
      <c r="BL2687" s="419"/>
      <c r="BN2687" s="419"/>
      <c r="BO2687" s="419"/>
      <c r="BP2687" s="419"/>
      <c r="BR2687" s="419"/>
      <c r="BS2687" s="419"/>
      <c r="BT2687" s="419"/>
      <c r="BV2687" s="419"/>
      <c r="BW2687" s="419"/>
      <c r="BX2687" s="397"/>
      <c r="BZ2687" s="449"/>
      <c r="CB2687" s="419"/>
      <c r="CC2687" s="419"/>
      <c r="CD2687" s="419"/>
      <c r="CF2687" s="419"/>
      <c r="CG2687" s="419"/>
      <c r="CH2687" s="419"/>
    </row>
    <row r="2688" spans="3:86" ht="21" thickBot="1">
      <c r="C2688" s="425"/>
      <c r="P2688" s="431"/>
      <c r="R2688" s="419"/>
      <c r="S2688" s="446"/>
      <c r="T2688" s="419"/>
      <c r="V2688" s="196"/>
      <c r="W2688" s="419"/>
      <c r="X2688" s="419"/>
      <c r="Z2688" s="419"/>
      <c r="AA2688" s="419"/>
      <c r="AB2688" s="419"/>
      <c r="AD2688" s="419"/>
      <c r="AE2688" s="419"/>
      <c r="AF2688" s="419"/>
      <c r="AH2688" s="419"/>
      <c r="AI2688" s="419"/>
      <c r="AJ2688" s="419"/>
      <c r="AL2688" s="419"/>
      <c r="AM2688" s="419"/>
      <c r="AN2688" s="403"/>
      <c r="AO2688" s="419"/>
      <c r="AP2688" s="419"/>
      <c r="AQ2688" s="419"/>
      <c r="AR2688" s="419"/>
      <c r="AS2688" s="419"/>
      <c r="AT2688" s="419"/>
      <c r="AU2688" s="419"/>
      <c r="AV2688" s="419"/>
      <c r="AX2688" s="419"/>
      <c r="AY2688" s="419"/>
      <c r="AZ2688" s="419"/>
      <c r="BB2688" s="419"/>
      <c r="BC2688" s="419"/>
      <c r="BD2688" s="419"/>
      <c r="BF2688" s="419"/>
      <c r="BG2688" s="419"/>
      <c r="BH2688" s="419"/>
      <c r="BJ2688" s="419"/>
      <c r="BK2688" s="419"/>
      <c r="BL2688" s="419"/>
      <c r="BN2688" s="419"/>
      <c r="BO2688" s="419"/>
      <c r="BP2688" s="419"/>
      <c r="BR2688" s="419"/>
      <c r="BS2688" s="419"/>
      <c r="BT2688" s="419"/>
      <c r="BV2688" s="419"/>
      <c r="BW2688" s="419"/>
      <c r="BX2688" s="397"/>
      <c r="BZ2688" s="449"/>
      <c r="CB2688" s="419"/>
      <c r="CC2688" s="419"/>
      <c r="CD2688" s="419"/>
      <c r="CF2688" s="419"/>
      <c r="CG2688" s="419"/>
      <c r="CH2688" s="419"/>
    </row>
    <row r="2689" spans="3:86" ht="21" thickBot="1">
      <c r="C2689" s="425"/>
      <c r="P2689" s="431"/>
      <c r="R2689" s="419"/>
      <c r="S2689" s="446"/>
      <c r="T2689" s="419"/>
      <c r="V2689" s="196"/>
      <c r="W2689" s="419"/>
      <c r="X2689" s="419"/>
      <c r="Z2689" s="419"/>
      <c r="AA2689" s="419"/>
      <c r="AB2689" s="419"/>
      <c r="AD2689" s="419"/>
      <c r="AE2689" s="419"/>
      <c r="AF2689" s="419"/>
      <c r="AH2689" s="419"/>
      <c r="AI2689" s="419"/>
      <c r="AJ2689" s="419"/>
      <c r="AL2689" s="419"/>
      <c r="AM2689" s="419"/>
      <c r="AN2689" s="403"/>
      <c r="AO2689" s="419"/>
      <c r="AP2689" s="419"/>
      <c r="AQ2689" s="419"/>
      <c r="AR2689" s="419"/>
      <c r="AS2689" s="419"/>
      <c r="AT2689" s="419"/>
      <c r="AU2689" s="419"/>
      <c r="AV2689" s="419"/>
      <c r="AX2689" s="419"/>
      <c r="AY2689" s="419"/>
      <c r="AZ2689" s="419"/>
      <c r="BB2689" s="419"/>
      <c r="BC2689" s="419"/>
      <c r="BD2689" s="419"/>
      <c r="BF2689" s="419"/>
      <c r="BG2689" s="419"/>
      <c r="BH2689" s="419"/>
      <c r="BJ2689" s="419"/>
      <c r="BK2689" s="419"/>
      <c r="BL2689" s="419"/>
      <c r="BN2689" s="419"/>
      <c r="BO2689" s="419"/>
      <c r="BP2689" s="419"/>
      <c r="BR2689" s="419"/>
      <c r="BS2689" s="419"/>
      <c r="BT2689" s="419"/>
      <c r="BV2689" s="419"/>
      <c r="BW2689" s="419"/>
      <c r="BX2689" s="397"/>
      <c r="BZ2689" s="449"/>
      <c r="CB2689" s="419"/>
      <c r="CC2689" s="419"/>
      <c r="CD2689" s="419"/>
      <c r="CF2689" s="419"/>
      <c r="CG2689" s="419"/>
      <c r="CH2689" s="419"/>
    </row>
    <row r="2690" spans="3:86" ht="21" thickBot="1">
      <c r="C2690" s="425"/>
      <c r="P2690" s="431"/>
      <c r="R2690" s="419"/>
      <c r="S2690" s="446"/>
      <c r="T2690" s="419"/>
      <c r="V2690" s="196"/>
      <c r="W2690" s="419"/>
      <c r="X2690" s="419"/>
      <c r="Z2690" s="419"/>
      <c r="AA2690" s="419"/>
      <c r="AB2690" s="419"/>
      <c r="AD2690" s="419"/>
      <c r="AE2690" s="419"/>
      <c r="AF2690" s="419"/>
      <c r="AH2690" s="419"/>
      <c r="AI2690" s="419"/>
      <c r="AJ2690" s="419"/>
      <c r="AL2690" s="419"/>
      <c r="AM2690" s="419"/>
      <c r="AN2690" s="403"/>
      <c r="AO2690" s="419"/>
      <c r="AP2690" s="419"/>
      <c r="AQ2690" s="419"/>
      <c r="AR2690" s="419"/>
      <c r="AS2690" s="419"/>
      <c r="AT2690" s="419"/>
      <c r="AU2690" s="419"/>
      <c r="AV2690" s="419"/>
      <c r="AX2690" s="419"/>
      <c r="AY2690" s="419"/>
      <c r="AZ2690" s="419"/>
      <c r="BB2690" s="419"/>
      <c r="BC2690" s="419"/>
      <c r="BD2690" s="419"/>
      <c r="BF2690" s="419"/>
      <c r="BG2690" s="419"/>
      <c r="BH2690" s="419"/>
      <c r="BJ2690" s="419"/>
      <c r="BK2690" s="419"/>
      <c r="BL2690" s="419"/>
      <c r="BN2690" s="419"/>
      <c r="BO2690" s="419"/>
      <c r="BP2690" s="419"/>
      <c r="BR2690" s="419"/>
      <c r="BS2690" s="419"/>
      <c r="BT2690" s="419"/>
      <c r="BV2690" s="419"/>
      <c r="BW2690" s="419"/>
      <c r="BX2690" s="397"/>
      <c r="BZ2690" s="449"/>
      <c r="CB2690" s="419"/>
      <c r="CC2690" s="419"/>
      <c r="CD2690" s="419"/>
      <c r="CF2690" s="419"/>
      <c r="CG2690" s="419"/>
      <c r="CH2690" s="419"/>
    </row>
    <row r="2691" spans="3:86" ht="21" thickBot="1">
      <c r="C2691" s="425"/>
      <c r="P2691" s="431"/>
      <c r="R2691" s="419"/>
      <c r="S2691" s="446"/>
      <c r="T2691" s="419"/>
      <c r="V2691" s="196"/>
      <c r="W2691" s="419"/>
      <c r="X2691" s="419"/>
      <c r="Z2691" s="419"/>
      <c r="AA2691" s="419"/>
      <c r="AB2691" s="419"/>
      <c r="AD2691" s="419"/>
      <c r="AE2691" s="419"/>
      <c r="AF2691" s="419"/>
      <c r="AH2691" s="419"/>
      <c r="AI2691" s="419"/>
      <c r="AJ2691" s="419"/>
      <c r="AL2691" s="419"/>
      <c r="AM2691" s="419"/>
      <c r="AN2691" s="403"/>
      <c r="AO2691" s="419"/>
      <c r="AP2691" s="419"/>
      <c r="AQ2691" s="419"/>
      <c r="AR2691" s="419"/>
      <c r="AS2691" s="419"/>
      <c r="AT2691" s="419"/>
      <c r="AU2691" s="419"/>
      <c r="AV2691" s="419"/>
      <c r="AX2691" s="419"/>
      <c r="AY2691" s="419"/>
      <c r="AZ2691" s="419"/>
      <c r="BB2691" s="419"/>
      <c r="BC2691" s="419"/>
      <c r="BD2691" s="419"/>
      <c r="BF2691" s="419"/>
      <c r="BG2691" s="419"/>
      <c r="BH2691" s="419"/>
      <c r="BJ2691" s="419"/>
      <c r="BK2691" s="419"/>
      <c r="BL2691" s="419"/>
      <c r="BN2691" s="419"/>
      <c r="BO2691" s="419"/>
      <c r="BP2691" s="419"/>
      <c r="BR2691" s="419"/>
      <c r="BS2691" s="419"/>
      <c r="BT2691" s="419"/>
      <c r="BV2691" s="419"/>
      <c r="BW2691" s="419"/>
      <c r="BX2691" s="397"/>
      <c r="BZ2691" s="449"/>
      <c r="CB2691" s="419"/>
      <c r="CC2691" s="419"/>
      <c r="CD2691" s="419"/>
      <c r="CF2691" s="419"/>
      <c r="CG2691" s="419"/>
      <c r="CH2691" s="419"/>
    </row>
    <row r="2692" spans="3:86" ht="21" thickBot="1">
      <c r="C2692" s="425"/>
      <c r="P2692" s="431"/>
      <c r="R2692" s="419"/>
      <c r="S2692" s="446"/>
      <c r="T2692" s="419"/>
      <c r="V2692" s="196"/>
      <c r="W2692" s="419"/>
      <c r="X2692" s="419"/>
      <c r="Z2692" s="419"/>
      <c r="AA2692" s="419"/>
      <c r="AB2692" s="419"/>
      <c r="AD2692" s="419"/>
      <c r="AE2692" s="419"/>
      <c r="AF2692" s="419"/>
      <c r="AH2692" s="419"/>
      <c r="AI2692" s="419"/>
      <c r="AJ2692" s="419"/>
      <c r="AL2692" s="419"/>
      <c r="AM2692" s="419"/>
      <c r="AN2692" s="403"/>
      <c r="AO2692" s="419"/>
      <c r="AP2692" s="419"/>
      <c r="AQ2692" s="419"/>
      <c r="AR2692" s="419"/>
      <c r="AS2692" s="419"/>
      <c r="AT2692" s="419"/>
      <c r="AU2692" s="419"/>
      <c r="AV2692" s="419"/>
      <c r="AX2692" s="419"/>
      <c r="AY2692" s="419"/>
      <c r="AZ2692" s="419"/>
      <c r="BB2692" s="419"/>
      <c r="BC2692" s="419"/>
      <c r="BD2692" s="419"/>
      <c r="BF2692" s="419"/>
      <c r="BG2692" s="419"/>
      <c r="BH2692" s="419"/>
      <c r="BJ2692" s="419"/>
      <c r="BK2692" s="419"/>
      <c r="BL2692" s="419"/>
      <c r="BN2692" s="419"/>
      <c r="BO2692" s="419"/>
      <c r="BP2692" s="419"/>
      <c r="BR2692" s="419"/>
      <c r="BS2692" s="419"/>
      <c r="BT2692" s="419"/>
      <c r="BV2692" s="419"/>
      <c r="BW2692" s="419"/>
      <c r="BX2692" s="397"/>
      <c r="BZ2692" s="449"/>
      <c r="CB2692" s="419"/>
      <c r="CC2692" s="419"/>
      <c r="CD2692" s="419"/>
      <c r="CF2692" s="419"/>
      <c r="CG2692" s="419"/>
      <c r="CH2692" s="419"/>
    </row>
    <row r="2693" spans="3:86" ht="21" thickBot="1">
      <c r="C2693" s="425"/>
      <c r="P2693" s="431"/>
      <c r="R2693" s="419"/>
      <c r="S2693" s="446"/>
      <c r="T2693" s="419"/>
      <c r="V2693" s="196"/>
      <c r="W2693" s="419"/>
      <c r="X2693" s="419"/>
      <c r="Z2693" s="419"/>
      <c r="AA2693" s="419"/>
      <c r="AB2693" s="419"/>
      <c r="AD2693" s="419"/>
      <c r="AE2693" s="419"/>
      <c r="AF2693" s="419"/>
      <c r="AH2693" s="419"/>
      <c r="AI2693" s="419"/>
      <c r="AJ2693" s="419"/>
      <c r="AL2693" s="419"/>
      <c r="AM2693" s="419"/>
      <c r="AN2693" s="403"/>
      <c r="AO2693" s="419"/>
      <c r="AP2693" s="419"/>
      <c r="AQ2693" s="419"/>
      <c r="AR2693" s="419"/>
      <c r="AS2693" s="419"/>
      <c r="AT2693" s="419"/>
      <c r="AU2693" s="419"/>
      <c r="AV2693" s="419"/>
      <c r="AX2693" s="419"/>
      <c r="AY2693" s="419"/>
      <c r="AZ2693" s="419"/>
      <c r="BB2693" s="419"/>
      <c r="BC2693" s="419"/>
      <c r="BD2693" s="419"/>
      <c r="BF2693" s="419"/>
      <c r="BG2693" s="419"/>
      <c r="BH2693" s="419"/>
      <c r="BJ2693" s="419"/>
      <c r="BK2693" s="419"/>
      <c r="BL2693" s="419"/>
      <c r="BN2693" s="419"/>
      <c r="BO2693" s="419"/>
      <c r="BP2693" s="419"/>
      <c r="BR2693" s="419"/>
      <c r="BS2693" s="419"/>
      <c r="BT2693" s="419"/>
      <c r="BV2693" s="419"/>
      <c r="BW2693" s="419"/>
      <c r="BX2693" s="397"/>
      <c r="BZ2693" s="449"/>
      <c r="CB2693" s="419"/>
      <c r="CC2693" s="419"/>
      <c r="CD2693" s="419"/>
      <c r="CF2693" s="419"/>
      <c r="CG2693" s="419"/>
      <c r="CH2693" s="419"/>
    </row>
    <row r="2694" spans="3:86" ht="21" thickBot="1">
      <c r="C2694" s="425"/>
      <c r="P2694" s="431"/>
      <c r="R2694" s="419"/>
      <c r="S2694" s="446"/>
      <c r="T2694" s="419"/>
      <c r="V2694" s="196"/>
      <c r="W2694" s="419"/>
      <c r="X2694" s="419"/>
      <c r="Z2694" s="419"/>
      <c r="AA2694" s="419"/>
      <c r="AB2694" s="419"/>
      <c r="AD2694" s="419"/>
      <c r="AE2694" s="419"/>
      <c r="AF2694" s="419"/>
      <c r="AH2694" s="419"/>
      <c r="AI2694" s="419"/>
      <c r="AJ2694" s="419"/>
      <c r="AL2694" s="419"/>
      <c r="AM2694" s="419"/>
      <c r="AN2694" s="403"/>
      <c r="AO2694" s="419"/>
      <c r="AP2694" s="419"/>
      <c r="AQ2694" s="419"/>
      <c r="AR2694" s="419"/>
      <c r="AS2694" s="419"/>
      <c r="AT2694" s="419"/>
      <c r="AU2694" s="419"/>
      <c r="AV2694" s="419"/>
      <c r="AX2694" s="419"/>
      <c r="AY2694" s="419"/>
      <c r="AZ2694" s="419"/>
      <c r="BB2694" s="419"/>
      <c r="BC2694" s="419"/>
      <c r="BD2694" s="419"/>
      <c r="BF2694" s="419"/>
      <c r="BG2694" s="419"/>
      <c r="BH2694" s="419"/>
      <c r="BJ2694" s="419"/>
      <c r="BK2694" s="419"/>
      <c r="BL2694" s="419"/>
      <c r="BN2694" s="419"/>
      <c r="BO2694" s="419"/>
      <c r="BP2694" s="419"/>
      <c r="BR2694" s="419"/>
      <c r="BS2694" s="419"/>
      <c r="BT2694" s="419"/>
      <c r="BV2694" s="419"/>
      <c r="BW2694" s="419"/>
      <c r="BX2694" s="397"/>
      <c r="BZ2694" s="449"/>
      <c r="CB2694" s="419"/>
      <c r="CC2694" s="419"/>
      <c r="CD2694" s="419"/>
      <c r="CF2694" s="419"/>
      <c r="CG2694" s="419"/>
      <c r="CH2694" s="419"/>
    </row>
    <row r="2695" spans="3:86" ht="21" thickBot="1">
      <c r="C2695" s="425"/>
      <c r="P2695" s="431"/>
      <c r="R2695" s="419"/>
      <c r="S2695" s="446"/>
      <c r="T2695" s="419"/>
      <c r="V2695" s="196"/>
      <c r="W2695" s="419"/>
      <c r="X2695" s="419"/>
      <c r="Z2695" s="419"/>
      <c r="AA2695" s="419"/>
      <c r="AB2695" s="419"/>
      <c r="AD2695" s="419"/>
      <c r="AE2695" s="419"/>
      <c r="AF2695" s="419"/>
      <c r="AH2695" s="419"/>
      <c r="AI2695" s="419"/>
      <c r="AJ2695" s="419"/>
      <c r="AL2695" s="419"/>
      <c r="AM2695" s="419"/>
      <c r="AN2695" s="403"/>
      <c r="AO2695" s="419"/>
      <c r="AP2695" s="419"/>
      <c r="AQ2695" s="419"/>
      <c r="AR2695" s="419"/>
      <c r="AS2695" s="419"/>
      <c r="AT2695" s="419"/>
      <c r="AU2695" s="419"/>
      <c r="AV2695" s="419"/>
      <c r="AX2695" s="419"/>
      <c r="AY2695" s="419"/>
      <c r="AZ2695" s="419"/>
      <c r="BB2695" s="419"/>
      <c r="BC2695" s="419"/>
      <c r="BD2695" s="419"/>
      <c r="BF2695" s="419"/>
      <c r="BG2695" s="419"/>
      <c r="BH2695" s="419"/>
      <c r="BJ2695" s="419"/>
      <c r="BK2695" s="419"/>
      <c r="BL2695" s="419"/>
      <c r="BN2695" s="419"/>
      <c r="BO2695" s="419"/>
      <c r="BP2695" s="419"/>
      <c r="BR2695" s="419"/>
      <c r="BS2695" s="419"/>
      <c r="BT2695" s="419"/>
      <c r="BV2695" s="419"/>
      <c r="BW2695" s="419"/>
      <c r="BX2695" s="397"/>
      <c r="BZ2695" s="449"/>
      <c r="CB2695" s="419"/>
      <c r="CC2695" s="419"/>
      <c r="CD2695" s="419"/>
      <c r="CF2695" s="419"/>
      <c r="CG2695" s="419"/>
      <c r="CH2695" s="419"/>
    </row>
    <row r="2696" spans="3:86" ht="21" thickBot="1">
      <c r="C2696" s="425"/>
      <c r="P2696" s="431"/>
      <c r="R2696" s="419"/>
      <c r="S2696" s="446"/>
      <c r="T2696" s="419"/>
      <c r="V2696" s="196"/>
      <c r="W2696" s="419"/>
      <c r="X2696" s="419"/>
      <c r="Z2696" s="419"/>
      <c r="AA2696" s="419"/>
      <c r="AB2696" s="419"/>
      <c r="AD2696" s="419"/>
      <c r="AE2696" s="419"/>
      <c r="AF2696" s="419"/>
      <c r="AH2696" s="419"/>
      <c r="AI2696" s="419"/>
      <c r="AJ2696" s="419"/>
      <c r="AL2696" s="419"/>
      <c r="AM2696" s="419"/>
      <c r="AN2696" s="403"/>
      <c r="AO2696" s="419"/>
      <c r="AP2696" s="419"/>
      <c r="AQ2696" s="419"/>
      <c r="AR2696" s="419"/>
      <c r="AS2696" s="419"/>
      <c r="AT2696" s="419"/>
      <c r="AU2696" s="419"/>
      <c r="AV2696" s="419"/>
      <c r="AX2696" s="419"/>
      <c r="AY2696" s="419"/>
      <c r="AZ2696" s="419"/>
      <c r="BB2696" s="419"/>
      <c r="BC2696" s="419"/>
      <c r="BD2696" s="419"/>
      <c r="BF2696" s="419"/>
      <c r="BG2696" s="419"/>
      <c r="BH2696" s="419"/>
      <c r="BJ2696" s="419"/>
      <c r="BK2696" s="419"/>
      <c r="BL2696" s="419"/>
      <c r="BN2696" s="419"/>
      <c r="BO2696" s="419"/>
      <c r="BP2696" s="419"/>
      <c r="BR2696" s="419"/>
      <c r="BS2696" s="419"/>
      <c r="BT2696" s="419"/>
      <c r="BV2696" s="419"/>
      <c r="BW2696" s="419"/>
      <c r="BX2696" s="397"/>
      <c r="BZ2696" s="449"/>
      <c r="CB2696" s="419"/>
      <c r="CC2696" s="419"/>
      <c r="CD2696" s="419"/>
      <c r="CF2696" s="419"/>
      <c r="CG2696" s="419"/>
      <c r="CH2696" s="419"/>
    </row>
    <row r="2697" spans="3:86" ht="21" thickBot="1">
      <c r="C2697" s="425"/>
      <c r="P2697" s="431"/>
      <c r="R2697" s="419"/>
      <c r="S2697" s="446"/>
      <c r="T2697" s="419"/>
      <c r="V2697" s="196"/>
      <c r="W2697" s="419"/>
      <c r="X2697" s="419"/>
      <c r="Z2697" s="419"/>
      <c r="AA2697" s="419"/>
      <c r="AB2697" s="419"/>
      <c r="AD2697" s="419"/>
      <c r="AE2697" s="419"/>
      <c r="AF2697" s="419"/>
      <c r="AH2697" s="419"/>
      <c r="AI2697" s="419"/>
      <c r="AJ2697" s="419"/>
      <c r="AL2697" s="419"/>
      <c r="AM2697" s="419"/>
      <c r="AN2697" s="403"/>
      <c r="AO2697" s="419"/>
      <c r="AP2697" s="419"/>
      <c r="AQ2697" s="419"/>
      <c r="AR2697" s="419"/>
      <c r="AS2697" s="419"/>
      <c r="AT2697" s="419"/>
      <c r="AU2697" s="419"/>
      <c r="AV2697" s="419"/>
      <c r="AX2697" s="419"/>
      <c r="AY2697" s="419"/>
      <c r="AZ2697" s="419"/>
      <c r="BB2697" s="419"/>
      <c r="BC2697" s="419"/>
      <c r="BD2697" s="419"/>
      <c r="BF2697" s="419"/>
      <c r="BG2697" s="419"/>
      <c r="BH2697" s="419"/>
      <c r="BJ2697" s="419"/>
      <c r="BK2697" s="419"/>
      <c r="BL2697" s="419"/>
      <c r="BN2697" s="419"/>
      <c r="BO2697" s="419"/>
      <c r="BP2697" s="419"/>
      <c r="BR2697" s="419"/>
      <c r="BS2697" s="419"/>
      <c r="BT2697" s="419"/>
      <c r="BV2697" s="419"/>
      <c r="BW2697" s="419"/>
      <c r="BX2697" s="397"/>
      <c r="BZ2697" s="449"/>
      <c r="CB2697" s="419"/>
      <c r="CC2697" s="419"/>
      <c r="CD2697" s="419"/>
      <c r="CF2697" s="419"/>
      <c r="CG2697" s="419"/>
      <c r="CH2697" s="419"/>
    </row>
    <row r="2698" spans="3:86" ht="21" thickBot="1">
      <c r="C2698" s="425"/>
      <c r="P2698" s="431"/>
      <c r="R2698" s="419"/>
      <c r="S2698" s="446"/>
      <c r="T2698" s="419"/>
      <c r="V2698" s="196"/>
      <c r="W2698" s="419"/>
      <c r="X2698" s="419"/>
      <c r="Z2698" s="419"/>
      <c r="AA2698" s="419"/>
      <c r="AB2698" s="419"/>
      <c r="AD2698" s="419"/>
      <c r="AE2698" s="419"/>
      <c r="AF2698" s="419"/>
      <c r="AH2698" s="419"/>
      <c r="AI2698" s="419"/>
      <c r="AJ2698" s="419"/>
      <c r="AL2698" s="419"/>
      <c r="AM2698" s="419"/>
      <c r="AN2698" s="403"/>
      <c r="AO2698" s="419"/>
      <c r="AP2698" s="419"/>
      <c r="AQ2698" s="419"/>
      <c r="AR2698" s="419"/>
      <c r="AS2698" s="419"/>
      <c r="AT2698" s="419"/>
      <c r="AU2698" s="419"/>
      <c r="AV2698" s="419"/>
      <c r="AX2698" s="419"/>
      <c r="AY2698" s="419"/>
      <c r="AZ2698" s="419"/>
      <c r="BB2698" s="419"/>
      <c r="BC2698" s="419"/>
      <c r="BD2698" s="419"/>
      <c r="BF2698" s="419"/>
      <c r="BG2698" s="419"/>
      <c r="BH2698" s="419"/>
      <c r="BJ2698" s="419"/>
      <c r="BK2698" s="419"/>
      <c r="BL2698" s="419"/>
      <c r="BN2698" s="419"/>
      <c r="BO2698" s="419"/>
      <c r="BP2698" s="419"/>
      <c r="BR2698" s="419"/>
      <c r="BS2698" s="419"/>
      <c r="BT2698" s="419"/>
      <c r="BV2698" s="419"/>
      <c r="BW2698" s="419"/>
      <c r="BX2698" s="397"/>
      <c r="BZ2698" s="449"/>
      <c r="CB2698" s="419"/>
      <c r="CC2698" s="419"/>
      <c r="CD2698" s="419"/>
      <c r="CF2698" s="419"/>
      <c r="CG2698" s="419"/>
      <c r="CH2698" s="419"/>
    </row>
    <row r="2699" spans="3:86" ht="21" thickBot="1">
      <c r="C2699" s="425"/>
      <c r="P2699" s="431"/>
      <c r="R2699" s="419"/>
      <c r="S2699" s="446"/>
      <c r="T2699" s="419"/>
      <c r="V2699" s="196"/>
      <c r="W2699" s="419"/>
      <c r="X2699" s="419"/>
      <c r="Z2699" s="419"/>
      <c r="AA2699" s="419"/>
      <c r="AB2699" s="419"/>
      <c r="AD2699" s="419"/>
      <c r="AE2699" s="419"/>
      <c r="AF2699" s="419"/>
      <c r="AH2699" s="419"/>
      <c r="AI2699" s="419"/>
      <c r="AJ2699" s="419"/>
      <c r="AL2699" s="419"/>
      <c r="AM2699" s="419"/>
      <c r="AN2699" s="403"/>
      <c r="AO2699" s="419"/>
      <c r="AP2699" s="419"/>
      <c r="AQ2699" s="419"/>
      <c r="AR2699" s="419"/>
      <c r="AS2699" s="419"/>
      <c r="AT2699" s="419"/>
      <c r="AU2699" s="419"/>
      <c r="AV2699" s="419"/>
      <c r="AX2699" s="419"/>
      <c r="AY2699" s="419"/>
      <c r="AZ2699" s="419"/>
      <c r="BB2699" s="419"/>
      <c r="BC2699" s="419"/>
      <c r="BD2699" s="419"/>
      <c r="BF2699" s="419"/>
      <c r="BG2699" s="419"/>
      <c r="BH2699" s="419"/>
      <c r="BJ2699" s="419"/>
      <c r="BK2699" s="419"/>
      <c r="BL2699" s="419"/>
      <c r="BN2699" s="419"/>
      <c r="BO2699" s="419"/>
      <c r="BP2699" s="419"/>
      <c r="BR2699" s="419"/>
      <c r="BS2699" s="419"/>
      <c r="BT2699" s="419"/>
      <c r="BV2699" s="419"/>
      <c r="BW2699" s="419"/>
      <c r="BX2699" s="397"/>
      <c r="BZ2699" s="449"/>
      <c r="CB2699" s="419"/>
      <c r="CC2699" s="419"/>
      <c r="CD2699" s="419"/>
      <c r="CF2699" s="419"/>
      <c r="CG2699" s="419"/>
      <c r="CH2699" s="419"/>
    </row>
    <row r="2700" spans="3:86" ht="21" thickBot="1">
      <c r="C2700" s="425"/>
      <c r="P2700" s="431"/>
      <c r="R2700" s="419"/>
      <c r="S2700" s="446"/>
      <c r="T2700" s="419"/>
      <c r="V2700" s="196"/>
      <c r="W2700" s="419"/>
      <c r="X2700" s="419"/>
      <c r="Z2700" s="419"/>
      <c r="AA2700" s="419"/>
      <c r="AB2700" s="419"/>
      <c r="AD2700" s="419"/>
      <c r="AE2700" s="419"/>
      <c r="AF2700" s="419"/>
      <c r="AH2700" s="419"/>
      <c r="AI2700" s="419"/>
      <c r="AJ2700" s="419"/>
      <c r="AL2700" s="419"/>
      <c r="AM2700" s="419"/>
      <c r="AN2700" s="403"/>
      <c r="AO2700" s="419"/>
      <c r="AP2700" s="419"/>
      <c r="AQ2700" s="419"/>
      <c r="AR2700" s="419"/>
      <c r="AS2700" s="419"/>
      <c r="AT2700" s="419"/>
      <c r="AU2700" s="419"/>
      <c r="AV2700" s="419"/>
      <c r="AX2700" s="419"/>
      <c r="AY2700" s="419"/>
      <c r="AZ2700" s="419"/>
      <c r="BB2700" s="419"/>
      <c r="BC2700" s="419"/>
      <c r="BD2700" s="419"/>
      <c r="BF2700" s="419"/>
      <c r="BG2700" s="419"/>
      <c r="BH2700" s="419"/>
      <c r="BJ2700" s="419"/>
      <c r="BK2700" s="419"/>
      <c r="BL2700" s="419"/>
      <c r="BN2700" s="419"/>
      <c r="BO2700" s="419"/>
      <c r="BP2700" s="419"/>
      <c r="BR2700" s="419"/>
      <c r="BS2700" s="419"/>
      <c r="BT2700" s="419"/>
      <c r="BV2700" s="419"/>
      <c r="BW2700" s="419"/>
      <c r="BX2700" s="397"/>
      <c r="BZ2700" s="449"/>
      <c r="CB2700" s="419"/>
      <c r="CC2700" s="419"/>
      <c r="CD2700" s="419"/>
      <c r="CF2700" s="419"/>
      <c r="CG2700" s="419"/>
      <c r="CH2700" s="419"/>
    </row>
    <row r="2701" spans="3:86" ht="21" thickBot="1">
      <c r="C2701" s="425"/>
      <c r="P2701" s="431"/>
      <c r="R2701" s="419"/>
      <c r="S2701" s="446"/>
      <c r="T2701" s="419"/>
      <c r="V2701" s="196"/>
      <c r="W2701" s="419"/>
      <c r="X2701" s="419"/>
      <c r="Z2701" s="419"/>
      <c r="AA2701" s="419"/>
      <c r="AB2701" s="419"/>
      <c r="AD2701" s="419"/>
      <c r="AE2701" s="419"/>
      <c r="AF2701" s="419"/>
      <c r="AH2701" s="419"/>
      <c r="AI2701" s="419"/>
      <c r="AJ2701" s="419"/>
      <c r="AL2701" s="419"/>
      <c r="AM2701" s="419"/>
      <c r="AN2701" s="403"/>
      <c r="AO2701" s="419"/>
      <c r="AP2701" s="419"/>
      <c r="AQ2701" s="419"/>
      <c r="AR2701" s="419"/>
      <c r="AS2701" s="419"/>
      <c r="AT2701" s="419"/>
      <c r="AU2701" s="419"/>
      <c r="AV2701" s="419"/>
      <c r="AX2701" s="419"/>
      <c r="AY2701" s="419"/>
      <c r="AZ2701" s="419"/>
      <c r="BB2701" s="419"/>
      <c r="BC2701" s="419"/>
      <c r="BD2701" s="419"/>
      <c r="BF2701" s="419"/>
      <c r="BG2701" s="419"/>
      <c r="BH2701" s="419"/>
      <c r="BJ2701" s="419"/>
      <c r="BK2701" s="419"/>
      <c r="BL2701" s="419"/>
      <c r="BN2701" s="419"/>
      <c r="BO2701" s="419"/>
      <c r="BP2701" s="419"/>
      <c r="BR2701" s="419"/>
      <c r="BS2701" s="419"/>
      <c r="BT2701" s="419"/>
      <c r="BV2701" s="419"/>
      <c r="BW2701" s="419"/>
      <c r="BX2701" s="397"/>
      <c r="BZ2701" s="449"/>
      <c r="CB2701" s="419"/>
      <c r="CC2701" s="419"/>
      <c r="CD2701" s="419"/>
      <c r="CF2701" s="419"/>
      <c r="CG2701" s="419"/>
      <c r="CH2701" s="419"/>
    </row>
    <row r="2702" spans="3:86" ht="21" thickBot="1">
      <c r="C2702" s="425"/>
      <c r="P2702" s="431"/>
      <c r="R2702" s="419"/>
      <c r="S2702" s="446"/>
      <c r="T2702" s="419"/>
      <c r="V2702" s="196"/>
      <c r="W2702" s="419"/>
      <c r="X2702" s="419"/>
      <c r="Z2702" s="419"/>
      <c r="AA2702" s="419"/>
      <c r="AB2702" s="419"/>
      <c r="AD2702" s="419"/>
      <c r="AE2702" s="419"/>
      <c r="AF2702" s="419"/>
      <c r="AH2702" s="419"/>
      <c r="AI2702" s="419"/>
      <c r="AJ2702" s="419"/>
      <c r="AL2702" s="419"/>
      <c r="AM2702" s="419"/>
      <c r="AN2702" s="403"/>
      <c r="AO2702" s="419"/>
      <c r="AP2702" s="419"/>
      <c r="AQ2702" s="419"/>
      <c r="AR2702" s="419"/>
      <c r="AS2702" s="419"/>
      <c r="AT2702" s="419"/>
      <c r="AU2702" s="419"/>
      <c r="AV2702" s="419"/>
      <c r="AX2702" s="419"/>
      <c r="AY2702" s="419"/>
      <c r="AZ2702" s="419"/>
      <c r="BB2702" s="419"/>
      <c r="BC2702" s="419"/>
      <c r="BD2702" s="419"/>
      <c r="BF2702" s="419"/>
      <c r="BG2702" s="419"/>
      <c r="BH2702" s="419"/>
      <c r="BJ2702" s="419"/>
      <c r="BK2702" s="419"/>
      <c r="BL2702" s="419"/>
      <c r="BN2702" s="419"/>
      <c r="BO2702" s="419"/>
      <c r="BP2702" s="419"/>
      <c r="BR2702" s="419"/>
      <c r="BS2702" s="419"/>
      <c r="BT2702" s="419"/>
      <c r="BV2702" s="419"/>
      <c r="BW2702" s="419"/>
      <c r="BX2702" s="397"/>
      <c r="BZ2702" s="449"/>
      <c r="CB2702" s="419"/>
      <c r="CC2702" s="419"/>
      <c r="CD2702" s="419"/>
      <c r="CF2702" s="419"/>
      <c r="CG2702" s="419"/>
      <c r="CH2702" s="419"/>
    </row>
    <row r="2703" spans="3:86" ht="21" thickBot="1">
      <c r="C2703" s="425"/>
      <c r="P2703" s="431"/>
      <c r="R2703" s="419"/>
      <c r="S2703" s="446"/>
      <c r="T2703" s="419"/>
      <c r="V2703" s="196"/>
      <c r="W2703" s="419"/>
      <c r="X2703" s="419"/>
      <c r="Z2703" s="419"/>
      <c r="AA2703" s="419"/>
      <c r="AB2703" s="419"/>
      <c r="AD2703" s="419"/>
      <c r="AE2703" s="419"/>
      <c r="AF2703" s="419"/>
      <c r="AH2703" s="419"/>
      <c r="AI2703" s="419"/>
      <c r="AJ2703" s="419"/>
      <c r="AL2703" s="419"/>
      <c r="AM2703" s="419"/>
      <c r="AN2703" s="403"/>
      <c r="AO2703" s="419"/>
      <c r="AP2703" s="419"/>
      <c r="AQ2703" s="419"/>
      <c r="AR2703" s="419"/>
      <c r="AS2703" s="419"/>
      <c r="AT2703" s="419"/>
      <c r="AU2703" s="419"/>
      <c r="AV2703" s="419"/>
      <c r="AX2703" s="419"/>
      <c r="AY2703" s="419"/>
      <c r="AZ2703" s="419"/>
      <c r="BB2703" s="419"/>
      <c r="BC2703" s="419"/>
      <c r="BD2703" s="419"/>
      <c r="BF2703" s="419"/>
      <c r="BG2703" s="419"/>
      <c r="BH2703" s="419"/>
      <c r="BJ2703" s="419"/>
      <c r="BK2703" s="419"/>
      <c r="BL2703" s="419"/>
      <c r="BN2703" s="419"/>
      <c r="BO2703" s="419"/>
      <c r="BP2703" s="419"/>
      <c r="BR2703" s="419"/>
      <c r="BS2703" s="419"/>
      <c r="BT2703" s="419"/>
      <c r="BV2703" s="419"/>
      <c r="BW2703" s="419"/>
      <c r="BX2703" s="397"/>
      <c r="BZ2703" s="449"/>
      <c r="CB2703" s="419"/>
      <c r="CC2703" s="419"/>
      <c r="CD2703" s="419"/>
      <c r="CF2703" s="419"/>
      <c r="CG2703" s="419"/>
      <c r="CH2703" s="419"/>
    </row>
    <row r="2704" spans="3:86" ht="21" thickBot="1">
      <c r="C2704" s="425"/>
      <c r="P2704" s="431"/>
      <c r="R2704" s="419"/>
      <c r="S2704" s="446"/>
      <c r="T2704" s="419"/>
      <c r="V2704" s="196"/>
      <c r="W2704" s="419"/>
      <c r="X2704" s="419"/>
      <c r="Z2704" s="419"/>
      <c r="AA2704" s="419"/>
      <c r="AB2704" s="419"/>
      <c r="AD2704" s="419"/>
      <c r="AE2704" s="419"/>
      <c r="AF2704" s="419"/>
      <c r="AH2704" s="419"/>
      <c r="AI2704" s="419"/>
      <c r="AJ2704" s="419"/>
      <c r="AL2704" s="419"/>
      <c r="AM2704" s="419"/>
      <c r="AN2704" s="403"/>
      <c r="AO2704" s="419"/>
      <c r="AP2704" s="419"/>
      <c r="AQ2704" s="419"/>
      <c r="AR2704" s="419"/>
      <c r="AS2704" s="419"/>
      <c r="AT2704" s="419"/>
      <c r="AU2704" s="419"/>
      <c r="AV2704" s="419"/>
      <c r="AX2704" s="419"/>
      <c r="AY2704" s="419"/>
      <c r="AZ2704" s="419"/>
      <c r="BB2704" s="419"/>
      <c r="BC2704" s="419"/>
      <c r="BD2704" s="419"/>
      <c r="BF2704" s="419"/>
      <c r="BG2704" s="419"/>
      <c r="BH2704" s="419"/>
      <c r="BJ2704" s="419"/>
      <c r="BK2704" s="419"/>
      <c r="BL2704" s="419"/>
      <c r="BN2704" s="419"/>
      <c r="BO2704" s="419"/>
      <c r="BP2704" s="419"/>
      <c r="BR2704" s="419"/>
      <c r="BS2704" s="419"/>
      <c r="BT2704" s="419"/>
      <c r="BV2704" s="419"/>
      <c r="BW2704" s="419"/>
      <c r="BX2704" s="397"/>
      <c r="BZ2704" s="449"/>
      <c r="CB2704" s="419"/>
      <c r="CC2704" s="419"/>
      <c r="CD2704" s="419"/>
      <c r="CF2704" s="419"/>
      <c r="CG2704" s="419"/>
      <c r="CH2704" s="419"/>
    </row>
    <row r="2705" spans="3:86" ht="21" thickBot="1">
      <c r="C2705" s="425"/>
      <c r="P2705" s="431"/>
      <c r="R2705" s="419"/>
      <c r="S2705" s="446"/>
      <c r="T2705" s="419"/>
      <c r="V2705" s="196"/>
      <c r="W2705" s="419"/>
      <c r="X2705" s="419"/>
      <c r="Z2705" s="419"/>
      <c r="AA2705" s="419"/>
      <c r="AB2705" s="419"/>
      <c r="AD2705" s="419"/>
      <c r="AE2705" s="419"/>
      <c r="AF2705" s="419"/>
      <c r="AH2705" s="419"/>
      <c r="AI2705" s="419"/>
      <c r="AJ2705" s="419"/>
      <c r="AL2705" s="419"/>
      <c r="AM2705" s="419"/>
      <c r="AN2705" s="403"/>
      <c r="AO2705" s="419"/>
      <c r="AP2705" s="419"/>
      <c r="AQ2705" s="419"/>
      <c r="AR2705" s="419"/>
      <c r="AS2705" s="419"/>
      <c r="AT2705" s="419"/>
      <c r="AU2705" s="419"/>
      <c r="AV2705" s="419"/>
      <c r="AX2705" s="419"/>
      <c r="AY2705" s="419"/>
      <c r="AZ2705" s="419"/>
      <c r="BB2705" s="419"/>
      <c r="BC2705" s="419"/>
      <c r="BD2705" s="419"/>
      <c r="BF2705" s="419"/>
      <c r="BG2705" s="419"/>
      <c r="BH2705" s="419"/>
      <c r="BJ2705" s="419"/>
      <c r="BK2705" s="419"/>
      <c r="BL2705" s="419"/>
      <c r="BN2705" s="419"/>
      <c r="BO2705" s="419"/>
      <c r="BP2705" s="419"/>
      <c r="BR2705" s="419"/>
      <c r="BS2705" s="419"/>
      <c r="BT2705" s="419"/>
      <c r="BV2705" s="419"/>
      <c r="BW2705" s="419"/>
      <c r="BX2705" s="397"/>
      <c r="BZ2705" s="449"/>
      <c r="CB2705" s="419"/>
      <c r="CC2705" s="419"/>
      <c r="CD2705" s="419"/>
      <c r="CF2705" s="419"/>
      <c r="CG2705" s="419"/>
      <c r="CH2705" s="419"/>
    </row>
    <row r="2706" spans="3:86" ht="21" thickBot="1">
      <c r="C2706" s="425"/>
      <c r="P2706" s="431"/>
      <c r="R2706" s="419"/>
      <c r="S2706" s="446"/>
      <c r="T2706" s="419"/>
      <c r="V2706" s="196"/>
      <c r="W2706" s="419"/>
      <c r="X2706" s="419"/>
      <c r="Z2706" s="419"/>
      <c r="AA2706" s="419"/>
      <c r="AB2706" s="419"/>
      <c r="AD2706" s="419"/>
      <c r="AE2706" s="419"/>
      <c r="AF2706" s="419"/>
      <c r="AH2706" s="419"/>
      <c r="AI2706" s="419"/>
      <c r="AJ2706" s="419"/>
      <c r="AL2706" s="419"/>
      <c r="AM2706" s="419"/>
      <c r="AN2706" s="403"/>
      <c r="AO2706" s="419"/>
      <c r="AP2706" s="419"/>
      <c r="AQ2706" s="419"/>
      <c r="AR2706" s="419"/>
      <c r="AS2706" s="419"/>
      <c r="AT2706" s="419"/>
      <c r="AU2706" s="419"/>
      <c r="AV2706" s="419"/>
      <c r="AX2706" s="419"/>
      <c r="AY2706" s="419"/>
      <c r="AZ2706" s="419"/>
      <c r="BB2706" s="419"/>
      <c r="BC2706" s="419"/>
      <c r="BD2706" s="419"/>
      <c r="BF2706" s="419"/>
      <c r="BG2706" s="419"/>
      <c r="BH2706" s="419"/>
      <c r="BJ2706" s="419"/>
      <c r="BK2706" s="419"/>
      <c r="BL2706" s="419"/>
      <c r="BN2706" s="419"/>
      <c r="BO2706" s="419"/>
      <c r="BP2706" s="419"/>
      <c r="BR2706" s="419"/>
      <c r="BS2706" s="419"/>
      <c r="BT2706" s="419"/>
      <c r="BV2706" s="419"/>
      <c r="BW2706" s="419"/>
      <c r="BX2706" s="397"/>
      <c r="BZ2706" s="449"/>
      <c r="CB2706" s="419"/>
      <c r="CC2706" s="419"/>
      <c r="CD2706" s="419"/>
      <c r="CF2706" s="419"/>
      <c r="CG2706" s="419"/>
      <c r="CH2706" s="419"/>
    </row>
    <row r="2707" spans="3:86" ht="21" thickBot="1">
      <c r="C2707" s="425"/>
      <c r="P2707" s="431"/>
      <c r="R2707" s="419"/>
      <c r="S2707" s="446"/>
      <c r="T2707" s="419"/>
      <c r="V2707" s="196"/>
      <c r="W2707" s="419"/>
      <c r="X2707" s="419"/>
      <c r="Z2707" s="419"/>
      <c r="AA2707" s="419"/>
      <c r="AB2707" s="419"/>
      <c r="AD2707" s="419"/>
      <c r="AE2707" s="419"/>
      <c r="AF2707" s="419"/>
      <c r="AH2707" s="419"/>
      <c r="AI2707" s="419"/>
      <c r="AJ2707" s="419"/>
      <c r="AL2707" s="419"/>
      <c r="AM2707" s="419"/>
      <c r="AN2707" s="403"/>
      <c r="AO2707" s="419"/>
      <c r="AP2707" s="419"/>
      <c r="AQ2707" s="419"/>
      <c r="AR2707" s="419"/>
      <c r="AS2707" s="419"/>
      <c r="AT2707" s="419"/>
      <c r="AU2707" s="419"/>
      <c r="AV2707" s="419"/>
      <c r="AX2707" s="419"/>
      <c r="AY2707" s="419"/>
      <c r="AZ2707" s="419"/>
      <c r="BB2707" s="419"/>
      <c r="BC2707" s="419"/>
      <c r="BD2707" s="419"/>
      <c r="BF2707" s="419"/>
      <c r="BG2707" s="419"/>
      <c r="BH2707" s="419"/>
      <c r="BJ2707" s="419"/>
      <c r="BK2707" s="419"/>
      <c r="BL2707" s="419"/>
      <c r="BN2707" s="419"/>
      <c r="BO2707" s="419"/>
      <c r="BP2707" s="419"/>
      <c r="BR2707" s="419"/>
      <c r="BS2707" s="419"/>
      <c r="BT2707" s="419"/>
      <c r="BV2707" s="419"/>
      <c r="BW2707" s="419"/>
      <c r="BX2707" s="397"/>
      <c r="BZ2707" s="449"/>
      <c r="CB2707" s="419"/>
      <c r="CC2707" s="419"/>
      <c r="CD2707" s="419"/>
      <c r="CF2707" s="419"/>
      <c r="CG2707" s="419"/>
      <c r="CH2707" s="419"/>
    </row>
    <row r="2708" spans="3:86" ht="21" thickBot="1">
      <c r="C2708" s="425"/>
      <c r="P2708" s="431"/>
      <c r="R2708" s="419"/>
      <c r="S2708" s="446"/>
      <c r="T2708" s="419"/>
      <c r="V2708" s="196"/>
      <c r="W2708" s="419"/>
      <c r="X2708" s="419"/>
      <c r="Z2708" s="419"/>
      <c r="AA2708" s="419"/>
      <c r="AB2708" s="419"/>
      <c r="AD2708" s="419"/>
      <c r="AE2708" s="419"/>
      <c r="AF2708" s="419"/>
      <c r="AH2708" s="419"/>
      <c r="AI2708" s="419"/>
      <c r="AJ2708" s="419"/>
      <c r="AL2708" s="419"/>
      <c r="AM2708" s="419"/>
      <c r="AN2708" s="403"/>
      <c r="AO2708" s="419"/>
      <c r="AP2708" s="419"/>
      <c r="AQ2708" s="419"/>
      <c r="AR2708" s="419"/>
      <c r="AS2708" s="419"/>
      <c r="AT2708" s="419"/>
      <c r="AU2708" s="419"/>
      <c r="AV2708" s="419"/>
      <c r="AX2708" s="419"/>
      <c r="AY2708" s="419"/>
      <c r="AZ2708" s="419"/>
      <c r="BB2708" s="419"/>
      <c r="BC2708" s="419"/>
      <c r="BD2708" s="419"/>
      <c r="BF2708" s="419"/>
      <c r="BG2708" s="419"/>
      <c r="BH2708" s="419"/>
      <c r="BJ2708" s="419"/>
      <c r="BK2708" s="419"/>
      <c r="BL2708" s="419"/>
      <c r="BN2708" s="419"/>
      <c r="BO2708" s="419"/>
      <c r="BP2708" s="419"/>
      <c r="BR2708" s="419"/>
      <c r="BS2708" s="419"/>
      <c r="BT2708" s="419"/>
      <c r="BV2708" s="419"/>
      <c r="BW2708" s="419"/>
      <c r="BX2708" s="397"/>
      <c r="BZ2708" s="449"/>
      <c r="CB2708" s="419"/>
      <c r="CC2708" s="419"/>
      <c r="CD2708" s="419"/>
      <c r="CF2708" s="419"/>
      <c r="CG2708" s="419"/>
      <c r="CH2708" s="419"/>
    </row>
    <row r="2709" spans="3:86" ht="21" thickBot="1">
      <c r="C2709" s="425"/>
      <c r="P2709" s="431"/>
      <c r="R2709" s="419"/>
      <c r="S2709" s="446"/>
      <c r="T2709" s="419"/>
      <c r="V2709" s="196"/>
      <c r="W2709" s="419"/>
      <c r="X2709" s="419"/>
      <c r="Z2709" s="419"/>
      <c r="AA2709" s="419"/>
      <c r="AB2709" s="419"/>
      <c r="AD2709" s="419"/>
      <c r="AE2709" s="419"/>
      <c r="AF2709" s="419"/>
      <c r="AH2709" s="419"/>
      <c r="AI2709" s="419"/>
      <c r="AJ2709" s="419"/>
      <c r="AL2709" s="419"/>
      <c r="AM2709" s="419"/>
      <c r="AN2709" s="403"/>
      <c r="AO2709" s="419"/>
      <c r="AP2709" s="419"/>
      <c r="AQ2709" s="419"/>
      <c r="AR2709" s="419"/>
      <c r="AS2709" s="419"/>
      <c r="AT2709" s="419"/>
      <c r="AU2709" s="419"/>
      <c r="AV2709" s="419"/>
      <c r="AX2709" s="419"/>
      <c r="AY2709" s="419"/>
      <c r="AZ2709" s="419"/>
      <c r="BB2709" s="419"/>
      <c r="BC2709" s="419"/>
      <c r="BD2709" s="419"/>
      <c r="BF2709" s="419"/>
      <c r="BG2709" s="419"/>
      <c r="BH2709" s="419"/>
      <c r="BJ2709" s="419"/>
      <c r="BK2709" s="419"/>
      <c r="BL2709" s="419"/>
      <c r="BN2709" s="419"/>
      <c r="BO2709" s="419"/>
      <c r="BP2709" s="419"/>
      <c r="BR2709" s="419"/>
      <c r="BS2709" s="419"/>
      <c r="BT2709" s="419"/>
      <c r="BV2709" s="419"/>
      <c r="BW2709" s="419"/>
      <c r="BX2709" s="397"/>
      <c r="BZ2709" s="449"/>
      <c r="CB2709" s="419"/>
      <c r="CC2709" s="419"/>
      <c r="CD2709" s="419"/>
      <c r="CF2709" s="419"/>
      <c r="CG2709" s="419"/>
      <c r="CH2709" s="419"/>
    </row>
    <row r="2710" spans="3:86" ht="21" thickBot="1">
      <c r="C2710" s="425"/>
      <c r="P2710" s="431"/>
      <c r="R2710" s="419"/>
      <c r="S2710" s="446"/>
      <c r="T2710" s="419"/>
      <c r="V2710" s="196"/>
      <c r="W2710" s="419"/>
      <c r="X2710" s="419"/>
      <c r="Z2710" s="419"/>
      <c r="AA2710" s="419"/>
      <c r="AB2710" s="419"/>
      <c r="AD2710" s="419"/>
      <c r="AE2710" s="419"/>
      <c r="AF2710" s="419"/>
      <c r="AH2710" s="419"/>
      <c r="AI2710" s="419"/>
      <c r="AJ2710" s="419"/>
      <c r="AL2710" s="419"/>
      <c r="AM2710" s="419"/>
      <c r="AN2710" s="403"/>
      <c r="AO2710" s="419"/>
      <c r="AP2710" s="419"/>
      <c r="AQ2710" s="419"/>
      <c r="AR2710" s="419"/>
      <c r="AS2710" s="419"/>
      <c r="AT2710" s="419"/>
      <c r="AU2710" s="419"/>
      <c r="AV2710" s="419"/>
      <c r="AX2710" s="419"/>
      <c r="AY2710" s="419"/>
      <c r="AZ2710" s="419"/>
      <c r="BB2710" s="419"/>
      <c r="BC2710" s="419"/>
      <c r="BD2710" s="419"/>
      <c r="BF2710" s="419"/>
      <c r="BG2710" s="419"/>
      <c r="BH2710" s="419"/>
      <c r="BJ2710" s="419"/>
      <c r="BK2710" s="419"/>
      <c r="BL2710" s="419"/>
      <c r="BN2710" s="419"/>
      <c r="BO2710" s="419"/>
      <c r="BP2710" s="419"/>
      <c r="BR2710" s="419"/>
      <c r="BS2710" s="419"/>
      <c r="BT2710" s="419"/>
      <c r="BV2710" s="419"/>
      <c r="BW2710" s="419"/>
      <c r="BX2710" s="397"/>
      <c r="BZ2710" s="449"/>
      <c r="CB2710" s="419"/>
      <c r="CC2710" s="419"/>
      <c r="CD2710" s="419"/>
      <c r="CF2710" s="419"/>
      <c r="CG2710" s="419"/>
      <c r="CH2710" s="419"/>
    </row>
    <row r="2711" spans="3:86" ht="21" thickBot="1">
      <c r="C2711" s="425"/>
      <c r="P2711" s="431"/>
      <c r="R2711" s="419"/>
      <c r="S2711" s="446"/>
      <c r="T2711" s="419"/>
      <c r="V2711" s="196"/>
      <c r="W2711" s="419"/>
      <c r="X2711" s="419"/>
      <c r="Z2711" s="419"/>
      <c r="AA2711" s="419"/>
      <c r="AB2711" s="419"/>
      <c r="AD2711" s="419"/>
      <c r="AE2711" s="419"/>
      <c r="AF2711" s="419"/>
      <c r="AH2711" s="419"/>
      <c r="AI2711" s="419"/>
      <c r="AJ2711" s="419"/>
      <c r="AL2711" s="419"/>
      <c r="AM2711" s="419"/>
      <c r="AN2711" s="403"/>
      <c r="AO2711" s="419"/>
      <c r="AP2711" s="419"/>
      <c r="AQ2711" s="419"/>
      <c r="AR2711" s="419"/>
      <c r="AS2711" s="419"/>
      <c r="AT2711" s="419"/>
      <c r="AU2711" s="419"/>
      <c r="AV2711" s="419"/>
      <c r="AX2711" s="419"/>
      <c r="AY2711" s="419"/>
      <c r="AZ2711" s="419"/>
      <c r="BB2711" s="419"/>
      <c r="BC2711" s="419"/>
      <c r="BD2711" s="419"/>
      <c r="BF2711" s="419"/>
      <c r="BG2711" s="419"/>
      <c r="BH2711" s="419"/>
      <c r="BJ2711" s="419"/>
      <c r="BK2711" s="419"/>
      <c r="BL2711" s="419"/>
      <c r="BN2711" s="419"/>
      <c r="BO2711" s="419"/>
      <c r="BP2711" s="419"/>
      <c r="BR2711" s="419"/>
      <c r="BS2711" s="419"/>
      <c r="BT2711" s="419"/>
      <c r="BV2711" s="419"/>
      <c r="BW2711" s="419"/>
      <c r="BX2711" s="397"/>
      <c r="BZ2711" s="449"/>
      <c r="CB2711" s="419"/>
      <c r="CC2711" s="419"/>
      <c r="CD2711" s="419"/>
      <c r="CF2711" s="419"/>
      <c r="CG2711" s="419"/>
      <c r="CH2711" s="419"/>
    </row>
    <row r="2712" spans="3:86" ht="21" thickBot="1">
      <c r="C2712" s="425"/>
      <c r="P2712" s="431"/>
      <c r="R2712" s="419"/>
      <c r="S2712" s="446"/>
      <c r="T2712" s="419"/>
      <c r="V2712" s="196"/>
      <c r="W2712" s="419"/>
      <c r="X2712" s="419"/>
      <c r="Z2712" s="419"/>
      <c r="AA2712" s="419"/>
      <c r="AB2712" s="419"/>
      <c r="AD2712" s="419"/>
      <c r="AE2712" s="419"/>
      <c r="AF2712" s="419"/>
      <c r="AH2712" s="419"/>
      <c r="AI2712" s="419"/>
      <c r="AJ2712" s="419"/>
      <c r="AL2712" s="419"/>
      <c r="AM2712" s="419"/>
      <c r="AN2712" s="403"/>
      <c r="AO2712" s="419"/>
      <c r="AP2712" s="419"/>
      <c r="AQ2712" s="419"/>
      <c r="AR2712" s="419"/>
      <c r="AS2712" s="419"/>
      <c r="AT2712" s="419"/>
      <c r="AU2712" s="419"/>
      <c r="AV2712" s="419"/>
      <c r="AX2712" s="419"/>
      <c r="AY2712" s="419"/>
      <c r="AZ2712" s="419"/>
      <c r="BB2712" s="419"/>
      <c r="BC2712" s="419"/>
      <c r="BD2712" s="419"/>
      <c r="BF2712" s="419"/>
      <c r="BG2712" s="419"/>
      <c r="BH2712" s="419"/>
      <c r="BJ2712" s="419"/>
      <c r="BK2712" s="419"/>
      <c r="BL2712" s="419"/>
      <c r="BN2712" s="419"/>
      <c r="BO2712" s="419"/>
      <c r="BP2712" s="419"/>
      <c r="BR2712" s="419"/>
      <c r="BS2712" s="419"/>
      <c r="BT2712" s="419"/>
      <c r="BV2712" s="419"/>
      <c r="BW2712" s="419"/>
      <c r="BX2712" s="397"/>
      <c r="BZ2712" s="449"/>
      <c r="CB2712" s="419"/>
      <c r="CC2712" s="419"/>
      <c r="CD2712" s="419"/>
      <c r="CF2712" s="419"/>
      <c r="CG2712" s="419"/>
      <c r="CH2712" s="419"/>
    </row>
    <row r="2713" spans="3:86" ht="21" thickBot="1">
      <c r="C2713" s="425"/>
      <c r="P2713" s="431"/>
      <c r="R2713" s="419"/>
      <c r="S2713" s="446"/>
      <c r="T2713" s="419"/>
      <c r="V2713" s="196"/>
      <c r="W2713" s="419"/>
      <c r="X2713" s="419"/>
      <c r="Z2713" s="419"/>
      <c r="AA2713" s="419"/>
      <c r="AB2713" s="419"/>
      <c r="AD2713" s="419"/>
      <c r="AE2713" s="419"/>
      <c r="AF2713" s="419"/>
      <c r="AH2713" s="419"/>
      <c r="AI2713" s="419"/>
      <c r="AJ2713" s="419"/>
      <c r="AL2713" s="419"/>
      <c r="AM2713" s="419"/>
      <c r="AN2713" s="403"/>
      <c r="AO2713" s="419"/>
      <c r="AP2713" s="419"/>
      <c r="AQ2713" s="419"/>
      <c r="AR2713" s="419"/>
      <c r="AS2713" s="419"/>
      <c r="AT2713" s="419"/>
      <c r="AU2713" s="419"/>
      <c r="AV2713" s="419"/>
      <c r="AX2713" s="419"/>
      <c r="AY2713" s="419"/>
      <c r="AZ2713" s="419"/>
      <c r="BB2713" s="419"/>
      <c r="BC2713" s="419"/>
      <c r="BD2713" s="419"/>
      <c r="BF2713" s="419"/>
      <c r="BG2713" s="419"/>
      <c r="BH2713" s="419"/>
      <c r="BJ2713" s="419"/>
      <c r="BK2713" s="419"/>
      <c r="BL2713" s="419"/>
      <c r="BN2713" s="419"/>
      <c r="BO2713" s="419"/>
      <c r="BP2713" s="419"/>
      <c r="BR2713" s="419"/>
      <c r="BS2713" s="419"/>
      <c r="BT2713" s="419"/>
      <c r="BV2713" s="419"/>
      <c r="BW2713" s="419"/>
      <c r="BX2713" s="397"/>
      <c r="BZ2713" s="449"/>
      <c r="CB2713" s="419"/>
      <c r="CC2713" s="419"/>
      <c r="CD2713" s="419"/>
      <c r="CF2713" s="419"/>
      <c r="CG2713" s="419"/>
      <c r="CH2713" s="419"/>
    </row>
    <row r="2714" spans="3:86" ht="21" thickBot="1">
      <c r="C2714" s="425"/>
      <c r="P2714" s="431"/>
      <c r="R2714" s="419"/>
      <c r="S2714" s="446"/>
      <c r="T2714" s="419"/>
      <c r="V2714" s="196"/>
      <c r="W2714" s="419"/>
      <c r="X2714" s="419"/>
      <c r="Z2714" s="419"/>
      <c r="AA2714" s="419"/>
      <c r="AB2714" s="419"/>
      <c r="AD2714" s="419"/>
      <c r="AE2714" s="419"/>
      <c r="AF2714" s="419"/>
      <c r="AH2714" s="419"/>
      <c r="AI2714" s="419"/>
      <c r="AJ2714" s="419"/>
      <c r="AL2714" s="419"/>
      <c r="AM2714" s="419"/>
      <c r="AN2714" s="403"/>
      <c r="AO2714" s="419"/>
      <c r="AP2714" s="419"/>
      <c r="AQ2714" s="419"/>
      <c r="AR2714" s="419"/>
      <c r="AS2714" s="419"/>
      <c r="AT2714" s="419"/>
      <c r="AU2714" s="419"/>
      <c r="AV2714" s="419"/>
      <c r="AX2714" s="419"/>
      <c r="AY2714" s="419"/>
      <c r="AZ2714" s="419"/>
      <c r="BB2714" s="419"/>
      <c r="BC2714" s="419"/>
      <c r="BD2714" s="419"/>
      <c r="BF2714" s="419"/>
      <c r="BG2714" s="419"/>
      <c r="BH2714" s="419"/>
      <c r="BJ2714" s="419"/>
      <c r="BK2714" s="419"/>
      <c r="BL2714" s="419"/>
      <c r="BN2714" s="419"/>
      <c r="BO2714" s="419"/>
      <c r="BP2714" s="419"/>
      <c r="BR2714" s="419"/>
      <c r="BS2714" s="419"/>
      <c r="BT2714" s="419"/>
      <c r="BV2714" s="419"/>
      <c r="BW2714" s="419"/>
      <c r="BX2714" s="397"/>
      <c r="BZ2714" s="449"/>
      <c r="CB2714" s="419"/>
      <c r="CC2714" s="419"/>
      <c r="CD2714" s="419"/>
      <c r="CF2714" s="419"/>
      <c r="CG2714" s="419"/>
      <c r="CH2714" s="419"/>
    </row>
    <row r="2715" spans="3:86" ht="21" thickBot="1">
      <c r="C2715" s="425"/>
      <c r="P2715" s="431"/>
      <c r="R2715" s="419"/>
      <c r="S2715" s="446"/>
      <c r="T2715" s="419"/>
      <c r="V2715" s="196"/>
      <c r="W2715" s="419"/>
      <c r="X2715" s="419"/>
      <c r="Z2715" s="419"/>
      <c r="AA2715" s="419"/>
      <c r="AB2715" s="419"/>
      <c r="AD2715" s="419"/>
      <c r="AE2715" s="419"/>
      <c r="AF2715" s="419"/>
      <c r="AH2715" s="419"/>
      <c r="AI2715" s="419"/>
      <c r="AJ2715" s="419"/>
      <c r="AL2715" s="419"/>
      <c r="AM2715" s="419"/>
      <c r="AN2715" s="403"/>
      <c r="AO2715" s="419"/>
      <c r="AP2715" s="419"/>
      <c r="AQ2715" s="419"/>
      <c r="AR2715" s="419"/>
      <c r="AS2715" s="419"/>
      <c r="AT2715" s="419"/>
      <c r="AU2715" s="419"/>
      <c r="AV2715" s="419"/>
      <c r="AX2715" s="419"/>
      <c r="AY2715" s="419"/>
      <c r="AZ2715" s="419"/>
      <c r="BB2715" s="419"/>
      <c r="BC2715" s="419"/>
      <c r="BD2715" s="419"/>
      <c r="BF2715" s="419"/>
      <c r="BG2715" s="419"/>
      <c r="BH2715" s="419"/>
      <c r="BJ2715" s="419"/>
      <c r="BK2715" s="419"/>
      <c r="BL2715" s="419"/>
      <c r="BN2715" s="419"/>
      <c r="BO2715" s="419"/>
      <c r="BP2715" s="419"/>
      <c r="BR2715" s="419"/>
      <c r="BS2715" s="419"/>
      <c r="BT2715" s="419"/>
      <c r="BV2715" s="419"/>
      <c r="BW2715" s="419"/>
      <c r="BX2715" s="397"/>
      <c r="BZ2715" s="449"/>
      <c r="CB2715" s="419"/>
      <c r="CC2715" s="419"/>
      <c r="CD2715" s="419"/>
      <c r="CF2715" s="419"/>
      <c r="CG2715" s="419"/>
      <c r="CH2715" s="419"/>
    </row>
    <row r="2716" spans="3:86" ht="21" thickBot="1">
      <c r="C2716" s="425"/>
      <c r="P2716" s="431"/>
      <c r="R2716" s="419"/>
      <c r="S2716" s="446"/>
      <c r="T2716" s="419"/>
      <c r="V2716" s="196"/>
      <c r="W2716" s="419"/>
      <c r="X2716" s="419"/>
      <c r="Z2716" s="419"/>
      <c r="AA2716" s="419"/>
      <c r="AB2716" s="419"/>
      <c r="AD2716" s="419"/>
      <c r="AE2716" s="419"/>
      <c r="AF2716" s="419"/>
      <c r="AH2716" s="419"/>
      <c r="AI2716" s="419"/>
      <c r="AJ2716" s="419"/>
      <c r="AL2716" s="419"/>
      <c r="AM2716" s="419"/>
      <c r="AN2716" s="403"/>
      <c r="AO2716" s="419"/>
      <c r="AP2716" s="419"/>
      <c r="AQ2716" s="419"/>
      <c r="AR2716" s="419"/>
      <c r="AS2716" s="419"/>
      <c r="AT2716" s="419"/>
      <c r="AU2716" s="419"/>
      <c r="AV2716" s="419"/>
      <c r="AX2716" s="419"/>
      <c r="AY2716" s="419"/>
      <c r="AZ2716" s="419"/>
      <c r="BB2716" s="419"/>
      <c r="BC2716" s="419"/>
      <c r="BD2716" s="419"/>
      <c r="BF2716" s="419"/>
      <c r="BG2716" s="419"/>
      <c r="BH2716" s="419"/>
      <c r="BJ2716" s="419"/>
      <c r="BK2716" s="419"/>
      <c r="BL2716" s="419"/>
      <c r="BN2716" s="419"/>
      <c r="BO2716" s="419"/>
      <c r="BP2716" s="419"/>
      <c r="BR2716" s="419"/>
      <c r="BS2716" s="419"/>
      <c r="BT2716" s="419"/>
      <c r="BV2716" s="419"/>
      <c r="BW2716" s="419"/>
      <c r="BX2716" s="397"/>
      <c r="BZ2716" s="449"/>
      <c r="CB2716" s="419"/>
      <c r="CC2716" s="419"/>
      <c r="CD2716" s="419"/>
      <c r="CF2716" s="419"/>
      <c r="CG2716" s="419"/>
      <c r="CH2716" s="419"/>
    </row>
    <row r="2717" spans="3:86" ht="21" thickBot="1">
      <c r="C2717" s="425"/>
      <c r="P2717" s="431"/>
      <c r="R2717" s="419"/>
      <c r="S2717" s="446"/>
      <c r="T2717" s="419"/>
      <c r="V2717" s="196"/>
      <c r="W2717" s="419"/>
      <c r="X2717" s="419"/>
      <c r="Z2717" s="419"/>
      <c r="AA2717" s="419"/>
      <c r="AB2717" s="419"/>
      <c r="AD2717" s="419"/>
      <c r="AE2717" s="419"/>
      <c r="AF2717" s="419"/>
      <c r="AH2717" s="419"/>
      <c r="AI2717" s="419"/>
      <c r="AJ2717" s="419"/>
      <c r="AL2717" s="419"/>
      <c r="AM2717" s="419"/>
      <c r="AN2717" s="403"/>
      <c r="AO2717" s="419"/>
      <c r="AP2717" s="419"/>
      <c r="AQ2717" s="419"/>
      <c r="AR2717" s="419"/>
      <c r="AS2717" s="419"/>
      <c r="AT2717" s="419"/>
      <c r="AU2717" s="419"/>
      <c r="AV2717" s="419"/>
      <c r="AX2717" s="419"/>
      <c r="AY2717" s="419"/>
      <c r="AZ2717" s="419"/>
      <c r="BB2717" s="419"/>
      <c r="BC2717" s="419"/>
      <c r="BD2717" s="419"/>
      <c r="BF2717" s="419"/>
      <c r="BG2717" s="419"/>
      <c r="BH2717" s="419"/>
      <c r="BJ2717" s="419"/>
      <c r="BK2717" s="419"/>
      <c r="BL2717" s="419"/>
      <c r="BN2717" s="419"/>
      <c r="BO2717" s="419"/>
      <c r="BP2717" s="419"/>
      <c r="BR2717" s="419"/>
      <c r="BS2717" s="419"/>
      <c r="BT2717" s="419"/>
      <c r="BV2717" s="419"/>
      <c r="BW2717" s="419"/>
      <c r="BX2717" s="397"/>
      <c r="BZ2717" s="449"/>
      <c r="CB2717" s="419"/>
      <c r="CC2717" s="419"/>
      <c r="CD2717" s="419"/>
      <c r="CF2717" s="419"/>
      <c r="CG2717" s="419"/>
      <c r="CH2717" s="419"/>
    </row>
    <row r="2718" spans="3:86" ht="21" thickBot="1">
      <c r="C2718" s="425"/>
      <c r="P2718" s="431"/>
      <c r="R2718" s="419"/>
      <c r="S2718" s="446"/>
      <c r="T2718" s="419"/>
      <c r="V2718" s="196"/>
      <c r="W2718" s="419"/>
      <c r="X2718" s="419"/>
      <c r="Z2718" s="419"/>
      <c r="AA2718" s="419"/>
      <c r="AB2718" s="419"/>
      <c r="AD2718" s="419"/>
      <c r="AE2718" s="419"/>
      <c r="AF2718" s="419"/>
      <c r="AH2718" s="419"/>
      <c r="AI2718" s="419"/>
      <c r="AJ2718" s="419"/>
      <c r="AL2718" s="419"/>
      <c r="AM2718" s="419"/>
      <c r="AN2718" s="403"/>
      <c r="AO2718" s="419"/>
      <c r="AP2718" s="419"/>
      <c r="AQ2718" s="419"/>
      <c r="AR2718" s="419"/>
      <c r="AS2718" s="419"/>
      <c r="AT2718" s="419"/>
      <c r="AU2718" s="419"/>
      <c r="AV2718" s="419"/>
      <c r="AX2718" s="419"/>
      <c r="AY2718" s="419"/>
      <c r="AZ2718" s="419"/>
      <c r="BB2718" s="419"/>
      <c r="BC2718" s="419"/>
      <c r="BD2718" s="419"/>
      <c r="BF2718" s="419"/>
      <c r="BG2718" s="419"/>
      <c r="BH2718" s="419"/>
      <c r="BJ2718" s="419"/>
      <c r="BK2718" s="419"/>
      <c r="BL2718" s="419"/>
      <c r="BN2718" s="419"/>
      <c r="BO2718" s="419"/>
      <c r="BP2718" s="419"/>
      <c r="BR2718" s="419"/>
      <c r="BS2718" s="419"/>
      <c r="BT2718" s="419"/>
      <c r="BV2718" s="419"/>
      <c r="BW2718" s="419"/>
      <c r="BX2718" s="397"/>
      <c r="BZ2718" s="449"/>
      <c r="CB2718" s="419"/>
      <c r="CC2718" s="419"/>
      <c r="CD2718" s="419"/>
      <c r="CF2718" s="419"/>
      <c r="CG2718" s="419"/>
      <c r="CH2718" s="419"/>
    </row>
    <row r="2719" spans="3:86" ht="21" thickBot="1">
      <c r="C2719" s="425"/>
      <c r="P2719" s="431"/>
      <c r="R2719" s="419"/>
      <c r="S2719" s="446"/>
      <c r="T2719" s="419"/>
      <c r="V2719" s="196"/>
      <c r="W2719" s="419"/>
      <c r="X2719" s="419"/>
      <c r="Z2719" s="419"/>
      <c r="AA2719" s="419"/>
      <c r="AB2719" s="419"/>
      <c r="AD2719" s="419"/>
      <c r="AE2719" s="419"/>
      <c r="AF2719" s="419"/>
      <c r="AH2719" s="419"/>
      <c r="AI2719" s="419"/>
      <c r="AJ2719" s="419"/>
      <c r="AL2719" s="419"/>
      <c r="AM2719" s="419"/>
      <c r="AN2719" s="403"/>
      <c r="AO2719" s="419"/>
      <c r="AP2719" s="419"/>
      <c r="AQ2719" s="419"/>
      <c r="AR2719" s="419"/>
      <c r="AS2719" s="419"/>
      <c r="AT2719" s="419"/>
      <c r="AU2719" s="419"/>
      <c r="AV2719" s="419"/>
      <c r="AX2719" s="419"/>
      <c r="AY2719" s="419"/>
      <c r="AZ2719" s="419"/>
      <c r="BB2719" s="419"/>
      <c r="BC2719" s="419"/>
      <c r="BD2719" s="419"/>
      <c r="BF2719" s="419"/>
      <c r="BG2719" s="419"/>
      <c r="BH2719" s="419"/>
      <c r="BJ2719" s="419"/>
      <c r="BK2719" s="419"/>
      <c r="BL2719" s="419"/>
      <c r="BN2719" s="419"/>
      <c r="BO2719" s="419"/>
      <c r="BP2719" s="419"/>
      <c r="BR2719" s="419"/>
      <c r="BS2719" s="419"/>
      <c r="BT2719" s="419"/>
      <c r="BV2719" s="419"/>
      <c r="BW2719" s="419"/>
      <c r="BX2719" s="397"/>
      <c r="BZ2719" s="449"/>
      <c r="CB2719" s="419"/>
      <c r="CC2719" s="419"/>
      <c r="CD2719" s="419"/>
      <c r="CF2719" s="419"/>
      <c r="CG2719" s="419"/>
      <c r="CH2719" s="419"/>
    </row>
    <row r="2720" spans="3:86" ht="21" thickBot="1">
      <c r="C2720" s="425"/>
      <c r="P2720" s="431"/>
      <c r="R2720" s="419"/>
      <c r="S2720" s="446"/>
      <c r="T2720" s="419"/>
      <c r="V2720" s="196"/>
      <c r="W2720" s="419"/>
      <c r="X2720" s="419"/>
      <c r="Z2720" s="419"/>
      <c r="AA2720" s="419"/>
      <c r="AB2720" s="419"/>
      <c r="AD2720" s="419"/>
      <c r="AE2720" s="419"/>
      <c r="AF2720" s="419"/>
      <c r="AH2720" s="419"/>
      <c r="AI2720" s="419"/>
      <c r="AJ2720" s="419"/>
      <c r="AL2720" s="419"/>
      <c r="AM2720" s="419"/>
      <c r="AN2720" s="403"/>
      <c r="AO2720" s="419"/>
      <c r="AP2720" s="419"/>
      <c r="AQ2720" s="419"/>
      <c r="AR2720" s="419"/>
      <c r="AS2720" s="419"/>
      <c r="AT2720" s="419"/>
      <c r="AU2720" s="419"/>
      <c r="AV2720" s="419"/>
      <c r="AX2720" s="419"/>
      <c r="AY2720" s="419"/>
      <c r="AZ2720" s="419"/>
      <c r="BB2720" s="419"/>
      <c r="BC2720" s="419"/>
      <c r="BD2720" s="419"/>
      <c r="BF2720" s="419"/>
      <c r="BG2720" s="419"/>
      <c r="BH2720" s="419"/>
      <c r="BJ2720" s="419"/>
      <c r="BK2720" s="419"/>
      <c r="BL2720" s="419"/>
      <c r="BN2720" s="419"/>
      <c r="BO2720" s="419"/>
      <c r="BP2720" s="419"/>
      <c r="BR2720" s="419"/>
      <c r="BS2720" s="419"/>
      <c r="BT2720" s="419"/>
      <c r="BV2720" s="419"/>
      <c r="BW2720" s="419"/>
      <c r="BX2720" s="397"/>
      <c r="BZ2720" s="449"/>
      <c r="CB2720" s="419"/>
      <c r="CC2720" s="419"/>
      <c r="CD2720" s="419"/>
      <c r="CF2720" s="419"/>
      <c r="CG2720" s="419"/>
      <c r="CH2720" s="419"/>
    </row>
    <row r="2721" spans="3:86" ht="21" thickBot="1">
      <c r="C2721" s="425"/>
      <c r="P2721" s="431"/>
      <c r="R2721" s="419"/>
      <c r="S2721" s="446"/>
      <c r="T2721" s="419"/>
      <c r="V2721" s="196"/>
      <c r="W2721" s="419"/>
      <c r="X2721" s="419"/>
      <c r="Z2721" s="419"/>
      <c r="AA2721" s="419"/>
      <c r="AB2721" s="419"/>
      <c r="AD2721" s="419"/>
      <c r="AE2721" s="419"/>
      <c r="AF2721" s="419"/>
      <c r="AH2721" s="419"/>
      <c r="AI2721" s="419"/>
      <c r="AJ2721" s="419"/>
      <c r="AL2721" s="419"/>
      <c r="AM2721" s="419"/>
      <c r="AN2721" s="403"/>
      <c r="AO2721" s="419"/>
      <c r="AP2721" s="419"/>
      <c r="AQ2721" s="419"/>
      <c r="AR2721" s="419"/>
      <c r="AS2721" s="419"/>
      <c r="AT2721" s="419"/>
      <c r="AU2721" s="419"/>
      <c r="AV2721" s="419"/>
      <c r="AX2721" s="419"/>
      <c r="AY2721" s="419"/>
      <c r="AZ2721" s="419"/>
      <c r="BB2721" s="419"/>
      <c r="BC2721" s="419"/>
      <c r="BD2721" s="419"/>
      <c r="BF2721" s="419"/>
      <c r="BG2721" s="419"/>
      <c r="BH2721" s="419"/>
      <c r="BJ2721" s="419"/>
      <c r="BK2721" s="419"/>
      <c r="BL2721" s="419"/>
      <c r="BN2721" s="419"/>
      <c r="BO2721" s="419"/>
      <c r="BP2721" s="419"/>
      <c r="BR2721" s="419"/>
      <c r="BS2721" s="419"/>
      <c r="BT2721" s="419"/>
      <c r="BV2721" s="419"/>
      <c r="BW2721" s="419"/>
      <c r="BX2721" s="397"/>
      <c r="BZ2721" s="449"/>
      <c r="CB2721" s="419"/>
      <c r="CC2721" s="419"/>
      <c r="CD2721" s="419"/>
      <c r="CF2721" s="419"/>
      <c r="CG2721" s="419"/>
      <c r="CH2721" s="419"/>
    </row>
    <row r="2722" spans="3:86" ht="21" thickBot="1">
      <c r="C2722" s="425"/>
      <c r="P2722" s="431"/>
      <c r="R2722" s="419"/>
      <c r="S2722" s="446"/>
      <c r="T2722" s="419"/>
      <c r="V2722" s="196"/>
      <c r="W2722" s="419"/>
      <c r="X2722" s="419"/>
      <c r="Z2722" s="419"/>
      <c r="AA2722" s="419"/>
      <c r="AB2722" s="419"/>
      <c r="AD2722" s="419"/>
      <c r="AE2722" s="419"/>
      <c r="AF2722" s="419"/>
      <c r="AH2722" s="419"/>
      <c r="AI2722" s="419"/>
      <c r="AJ2722" s="419"/>
      <c r="AL2722" s="419"/>
      <c r="AM2722" s="419"/>
      <c r="AN2722" s="403"/>
      <c r="AO2722" s="419"/>
      <c r="AP2722" s="419"/>
      <c r="AQ2722" s="419"/>
      <c r="AR2722" s="419"/>
      <c r="AS2722" s="419"/>
      <c r="AT2722" s="419"/>
      <c r="AU2722" s="419"/>
      <c r="AV2722" s="419"/>
      <c r="AX2722" s="419"/>
      <c r="AY2722" s="419"/>
      <c r="AZ2722" s="419"/>
      <c r="BB2722" s="419"/>
      <c r="BC2722" s="419"/>
      <c r="BD2722" s="419"/>
      <c r="BF2722" s="419"/>
      <c r="BG2722" s="419"/>
      <c r="BH2722" s="419"/>
      <c r="BJ2722" s="419"/>
      <c r="BK2722" s="419"/>
      <c r="BL2722" s="419"/>
      <c r="BN2722" s="419"/>
      <c r="BO2722" s="419"/>
      <c r="BP2722" s="419"/>
      <c r="BR2722" s="419"/>
      <c r="BS2722" s="419"/>
      <c r="BT2722" s="419"/>
      <c r="BV2722" s="419"/>
      <c r="BW2722" s="419"/>
      <c r="BX2722" s="397"/>
      <c r="BZ2722" s="449"/>
      <c r="CB2722" s="419"/>
      <c r="CC2722" s="419"/>
      <c r="CD2722" s="419"/>
      <c r="CF2722" s="419"/>
      <c r="CG2722" s="419"/>
      <c r="CH2722" s="419"/>
    </row>
    <row r="2723" spans="3:86" ht="21" thickBot="1">
      <c r="C2723" s="425"/>
      <c r="P2723" s="431"/>
      <c r="R2723" s="419"/>
      <c r="S2723" s="446"/>
      <c r="T2723" s="419"/>
      <c r="V2723" s="196"/>
      <c r="W2723" s="419"/>
      <c r="X2723" s="419"/>
      <c r="Z2723" s="419"/>
      <c r="AA2723" s="419"/>
      <c r="AB2723" s="419"/>
      <c r="AD2723" s="419"/>
      <c r="AE2723" s="419"/>
      <c r="AF2723" s="419"/>
      <c r="AH2723" s="419"/>
      <c r="AI2723" s="419"/>
      <c r="AJ2723" s="419"/>
      <c r="AL2723" s="419"/>
      <c r="AM2723" s="419"/>
      <c r="AN2723" s="403"/>
      <c r="AO2723" s="419"/>
      <c r="AP2723" s="419"/>
      <c r="AQ2723" s="419"/>
      <c r="AR2723" s="419"/>
      <c r="AS2723" s="419"/>
      <c r="AT2723" s="419"/>
      <c r="AU2723" s="419"/>
      <c r="AV2723" s="419"/>
      <c r="AX2723" s="419"/>
      <c r="AY2723" s="419"/>
      <c r="AZ2723" s="419"/>
      <c r="BB2723" s="419"/>
      <c r="BC2723" s="419"/>
      <c r="BD2723" s="419"/>
      <c r="BF2723" s="419"/>
      <c r="BG2723" s="419"/>
      <c r="BH2723" s="419"/>
      <c r="BJ2723" s="419"/>
      <c r="BK2723" s="419"/>
      <c r="BL2723" s="419"/>
      <c r="BN2723" s="419"/>
      <c r="BO2723" s="419"/>
      <c r="BP2723" s="419"/>
      <c r="BR2723" s="419"/>
      <c r="BS2723" s="419"/>
      <c r="BT2723" s="419"/>
      <c r="BV2723" s="419"/>
      <c r="BW2723" s="419"/>
      <c r="BX2723" s="397"/>
      <c r="BZ2723" s="449"/>
      <c r="CB2723" s="419"/>
      <c r="CC2723" s="419"/>
      <c r="CD2723" s="419"/>
      <c r="CF2723" s="419"/>
      <c r="CG2723" s="419"/>
      <c r="CH2723" s="419"/>
    </row>
    <row r="2724" spans="3:86" ht="21" thickBot="1">
      <c r="C2724" s="425"/>
      <c r="P2724" s="431"/>
      <c r="R2724" s="419"/>
      <c r="S2724" s="446"/>
      <c r="T2724" s="419"/>
      <c r="V2724" s="196"/>
      <c r="W2724" s="419"/>
      <c r="X2724" s="419"/>
      <c r="Z2724" s="419"/>
      <c r="AA2724" s="419"/>
      <c r="AB2724" s="419"/>
      <c r="AD2724" s="419"/>
      <c r="AE2724" s="419"/>
      <c r="AF2724" s="419"/>
      <c r="AH2724" s="419"/>
      <c r="AI2724" s="419"/>
      <c r="AJ2724" s="419"/>
      <c r="AL2724" s="419"/>
      <c r="AM2724" s="419"/>
      <c r="AN2724" s="403"/>
      <c r="AO2724" s="419"/>
      <c r="AP2724" s="419"/>
      <c r="AQ2724" s="419"/>
      <c r="AR2724" s="419"/>
      <c r="AS2724" s="419"/>
      <c r="AT2724" s="419"/>
      <c r="AU2724" s="419"/>
      <c r="AV2724" s="419"/>
      <c r="AX2724" s="419"/>
      <c r="AY2724" s="419"/>
      <c r="AZ2724" s="419"/>
      <c r="BB2724" s="419"/>
      <c r="BC2724" s="419"/>
      <c r="BD2724" s="419"/>
      <c r="BF2724" s="419"/>
      <c r="BG2724" s="419"/>
      <c r="BH2724" s="419"/>
      <c r="BJ2724" s="419"/>
      <c r="BK2724" s="419"/>
      <c r="BL2724" s="419"/>
      <c r="BN2724" s="419"/>
      <c r="BO2724" s="419"/>
      <c r="BP2724" s="419"/>
      <c r="BR2724" s="419"/>
      <c r="BS2724" s="419"/>
      <c r="BT2724" s="419"/>
      <c r="BV2724" s="419"/>
      <c r="BW2724" s="419"/>
      <c r="BX2724" s="397"/>
      <c r="BZ2724" s="449"/>
      <c r="CB2724" s="419"/>
      <c r="CC2724" s="419"/>
      <c r="CD2724" s="419"/>
      <c r="CF2724" s="419"/>
      <c r="CG2724" s="419"/>
      <c r="CH2724" s="419"/>
    </row>
    <row r="2725" spans="3:86" ht="21" thickBot="1">
      <c r="C2725" s="425"/>
      <c r="P2725" s="431"/>
      <c r="R2725" s="419"/>
      <c r="S2725" s="446"/>
      <c r="T2725" s="419"/>
      <c r="V2725" s="196"/>
      <c r="W2725" s="419"/>
      <c r="X2725" s="419"/>
      <c r="Z2725" s="419"/>
      <c r="AA2725" s="419"/>
      <c r="AB2725" s="419"/>
      <c r="AD2725" s="419"/>
      <c r="AE2725" s="419"/>
      <c r="AF2725" s="419"/>
      <c r="AH2725" s="419"/>
      <c r="AI2725" s="419"/>
      <c r="AJ2725" s="419"/>
      <c r="AL2725" s="419"/>
      <c r="AM2725" s="419"/>
      <c r="AN2725" s="403"/>
      <c r="AO2725" s="419"/>
      <c r="AP2725" s="419"/>
      <c r="AQ2725" s="419"/>
      <c r="AR2725" s="419"/>
      <c r="AS2725" s="419"/>
      <c r="AT2725" s="419"/>
      <c r="AU2725" s="419"/>
      <c r="AV2725" s="419"/>
      <c r="AX2725" s="419"/>
      <c r="AY2725" s="419"/>
      <c r="AZ2725" s="419"/>
      <c r="BB2725" s="419"/>
      <c r="BC2725" s="419"/>
      <c r="BD2725" s="419"/>
      <c r="BF2725" s="419"/>
      <c r="BG2725" s="419"/>
      <c r="BH2725" s="419"/>
      <c r="BJ2725" s="419"/>
      <c r="BK2725" s="419"/>
      <c r="BL2725" s="419"/>
      <c r="BN2725" s="419"/>
      <c r="BO2725" s="419"/>
      <c r="BP2725" s="419"/>
      <c r="BR2725" s="419"/>
      <c r="BS2725" s="419"/>
      <c r="BT2725" s="419"/>
      <c r="BV2725" s="419"/>
      <c r="BW2725" s="419"/>
      <c r="BX2725" s="397"/>
      <c r="BZ2725" s="449"/>
      <c r="CB2725" s="419"/>
      <c r="CC2725" s="419"/>
      <c r="CD2725" s="419"/>
      <c r="CF2725" s="419"/>
      <c r="CG2725" s="419"/>
      <c r="CH2725" s="419"/>
    </row>
    <row r="2726" spans="3:86" ht="21" thickBot="1">
      <c r="C2726" s="425"/>
      <c r="P2726" s="431"/>
      <c r="R2726" s="419"/>
      <c r="S2726" s="446"/>
      <c r="T2726" s="419"/>
      <c r="V2726" s="196"/>
      <c r="W2726" s="419"/>
      <c r="X2726" s="419"/>
      <c r="Z2726" s="419"/>
      <c r="AA2726" s="419"/>
      <c r="AB2726" s="419"/>
      <c r="AD2726" s="419"/>
      <c r="AE2726" s="419"/>
      <c r="AF2726" s="419"/>
      <c r="AH2726" s="419"/>
      <c r="AI2726" s="419"/>
      <c r="AJ2726" s="419"/>
      <c r="AL2726" s="419"/>
      <c r="AM2726" s="419"/>
      <c r="AN2726" s="403"/>
      <c r="AO2726" s="419"/>
      <c r="AP2726" s="419"/>
      <c r="AQ2726" s="419"/>
      <c r="AR2726" s="419"/>
      <c r="AS2726" s="419"/>
      <c r="AT2726" s="419"/>
      <c r="AU2726" s="419"/>
      <c r="AV2726" s="419"/>
      <c r="AX2726" s="419"/>
      <c r="AY2726" s="419"/>
      <c r="AZ2726" s="419"/>
      <c r="BB2726" s="419"/>
      <c r="BC2726" s="419"/>
      <c r="BD2726" s="419"/>
      <c r="BF2726" s="419"/>
      <c r="BG2726" s="419"/>
      <c r="BH2726" s="419"/>
      <c r="BJ2726" s="419"/>
      <c r="BK2726" s="419"/>
      <c r="BL2726" s="419"/>
      <c r="BN2726" s="419"/>
      <c r="BO2726" s="419"/>
      <c r="BP2726" s="419"/>
      <c r="BR2726" s="419"/>
      <c r="BS2726" s="419"/>
      <c r="BT2726" s="419"/>
      <c r="BV2726" s="419"/>
      <c r="BW2726" s="419"/>
      <c r="BX2726" s="397"/>
      <c r="BZ2726" s="449"/>
      <c r="CB2726" s="419"/>
      <c r="CC2726" s="419"/>
      <c r="CD2726" s="419"/>
      <c r="CF2726" s="419"/>
      <c r="CG2726" s="419"/>
      <c r="CH2726" s="419"/>
    </row>
    <row r="2727" spans="3:86" ht="21" thickBot="1">
      <c r="C2727" s="425"/>
      <c r="P2727" s="431"/>
      <c r="R2727" s="419"/>
      <c r="S2727" s="446"/>
      <c r="T2727" s="419"/>
      <c r="V2727" s="196"/>
      <c r="W2727" s="419"/>
      <c r="X2727" s="419"/>
      <c r="Z2727" s="419"/>
      <c r="AA2727" s="419"/>
      <c r="AB2727" s="419"/>
      <c r="AD2727" s="419"/>
      <c r="AE2727" s="419"/>
      <c r="AF2727" s="419"/>
      <c r="AH2727" s="419"/>
      <c r="AI2727" s="419"/>
      <c r="AJ2727" s="419"/>
      <c r="AL2727" s="419"/>
      <c r="AM2727" s="419"/>
      <c r="AN2727" s="403"/>
      <c r="AO2727" s="419"/>
      <c r="AP2727" s="419"/>
      <c r="AQ2727" s="419"/>
      <c r="AR2727" s="419"/>
      <c r="AS2727" s="419"/>
      <c r="AT2727" s="419"/>
      <c r="AU2727" s="419"/>
      <c r="AV2727" s="419"/>
      <c r="AX2727" s="419"/>
      <c r="AY2727" s="419"/>
      <c r="AZ2727" s="419"/>
      <c r="BB2727" s="419"/>
      <c r="BC2727" s="419"/>
      <c r="BD2727" s="419"/>
      <c r="BF2727" s="419"/>
      <c r="BG2727" s="419"/>
      <c r="BH2727" s="419"/>
      <c r="BJ2727" s="419"/>
      <c r="BK2727" s="419"/>
      <c r="BL2727" s="419"/>
      <c r="BN2727" s="419"/>
      <c r="BO2727" s="419"/>
      <c r="BP2727" s="419"/>
      <c r="BR2727" s="419"/>
      <c r="BS2727" s="419"/>
      <c r="BT2727" s="419"/>
      <c r="BV2727" s="419"/>
      <c r="BW2727" s="419"/>
      <c r="BX2727" s="397"/>
      <c r="BZ2727" s="449"/>
      <c r="CB2727" s="419"/>
      <c r="CC2727" s="419"/>
      <c r="CD2727" s="419"/>
      <c r="CF2727" s="419"/>
      <c r="CG2727" s="419"/>
      <c r="CH2727" s="419"/>
    </row>
    <row r="2728" spans="3:86" ht="21" thickBot="1">
      <c r="C2728" s="425"/>
      <c r="P2728" s="431"/>
      <c r="R2728" s="419"/>
      <c r="S2728" s="446"/>
      <c r="T2728" s="419"/>
      <c r="V2728" s="196"/>
      <c r="W2728" s="419"/>
      <c r="X2728" s="419"/>
      <c r="Z2728" s="419"/>
      <c r="AA2728" s="419"/>
      <c r="AB2728" s="419"/>
      <c r="AD2728" s="419"/>
      <c r="AE2728" s="419"/>
      <c r="AF2728" s="419"/>
      <c r="AH2728" s="419"/>
      <c r="AI2728" s="419"/>
      <c r="AJ2728" s="419"/>
      <c r="AL2728" s="419"/>
      <c r="AM2728" s="419"/>
      <c r="AN2728" s="403"/>
      <c r="AO2728" s="419"/>
      <c r="AP2728" s="419"/>
      <c r="AQ2728" s="419"/>
      <c r="AR2728" s="419"/>
      <c r="AS2728" s="419"/>
      <c r="AT2728" s="419"/>
      <c r="AU2728" s="419"/>
      <c r="AV2728" s="419"/>
      <c r="AX2728" s="419"/>
      <c r="AY2728" s="419"/>
      <c r="AZ2728" s="419"/>
      <c r="BB2728" s="419"/>
      <c r="BC2728" s="419"/>
      <c r="BD2728" s="419"/>
      <c r="BF2728" s="419"/>
      <c r="BG2728" s="419"/>
      <c r="BH2728" s="419"/>
      <c r="BJ2728" s="419"/>
      <c r="BK2728" s="419"/>
      <c r="BL2728" s="419"/>
      <c r="BN2728" s="419"/>
      <c r="BO2728" s="419"/>
      <c r="BP2728" s="419"/>
      <c r="BR2728" s="419"/>
      <c r="BS2728" s="419"/>
      <c r="BT2728" s="419"/>
      <c r="BV2728" s="419"/>
      <c r="BW2728" s="419"/>
      <c r="BX2728" s="397"/>
      <c r="BZ2728" s="449"/>
      <c r="CB2728" s="419"/>
      <c r="CC2728" s="419"/>
      <c r="CD2728" s="419"/>
      <c r="CF2728" s="419"/>
      <c r="CG2728" s="419"/>
      <c r="CH2728" s="419"/>
    </row>
    <row r="2729" spans="3:86" ht="21" thickBot="1">
      <c r="C2729" s="425"/>
      <c r="P2729" s="431"/>
      <c r="R2729" s="419"/>
      <c r="S2729" s="446"/>
      <c r="T2729" s="419"/>
      <c r="V2729" s="196"/>
      <c r="W2729" s="419"/>
      <c r="X2729" s="419"/>
      <c r="Z2729" s="419"/>
      <c r="AA2729" s="419"/>
      <c r="AB2729" s="419"/>
      <c r="AD2729" s="419"/>
      <c r="AE2729" s="419"/>
      <c r="AF2729" s="419"/>
      <c r="AH2729" s="419"/>
      <c r="AI2729" s="419"/>
      <c r="AJ2729" s="419"/>
      <c r="AL2729" s="419"/>
      <c r="AM2729" s="419"/>
      <c r="AN2729" s="403"/>
      <c r="AO2729" s="419"/>
      <c r="AP2729" s="419"/>
      <c r="AQ2729" s="419"/>
      <c r="AR2729" s="419"/>
      <c r="AS2729" s="419"/>
      <c r="AT2729" s="419"/>
      <c r="AU2729" s="419"/>
      <c r="AV2729" s="419"/>
      <c r="AX2729" s="419"/>
      <c r="AY2729" s="419"/>
      <c r="AZ2729" s="419"/>
      <c r="BB2729" s="419"/>
      <c r="BC2729" s="419"/>
      <c r="BD2729" s="419"/>
      <c r="BF2729" s="419"/>
      <c r="BG2729" s="419"/>
      <c r="BH2729" s="419"/>
      <c r="BJ2729" s="419"/>
      <c r="BK2729" s="419"/>
      <c r="BL2729" s="419"/>
      <c r="BN2729" s="419"/>
      <c r="BO2729" s="419"/>
      <c r="BP2729" s="419"/>
      <c r="BR2729" s="419"/>
      <c r="BS2729" s="419"/>
      <c r="BT2729" s="419"/>
      <c r="BV2729" s="419"/>
      <c r="BW2729" s="419"/>
      <c r="BX2729" s="397"/>
      <c r="BZ2729" s="449"/>
      <c r="CB2729" s="419"/>
      <c r="CC2729" s="419"/>
      <c r="CD2729" s="419"/>
      <c r="CF2729" s="419"/>
      <c r="CG2729" s="419"/>
      <c r="CH2729" s="419"/>
    </row>
    <row r="2730" spans="3:86" ht="21" thickBot="1">
      <c r="C2730" s="425"/>
      <c r="P2730" s="431"/>
      <c r="R2730" s="419"/>
      <c r="S2730" s="446"/>
      <c r="T2730" s="419"/>
      <c r="V2730" s="196"/>
      <c r="W2730" s="419"/>
      <c r="X2730" s="419"/>
      <c r="Z2730" s="419"/>
      <c r="AA2730" s="419"/>
      <c r="AB2730" s="419"/>
      <c r="AD2730" s="419"/>
      <c r="AE2730" s="419"/>
      <c r="AF2730" s="419"/>
      <c r="AH2730" s="419"/>
      <c r="AI2730" s="419"/>
      <c r="AJ2730" s="419"/>
      <c r="AL2730" s="419"/>
      <c r="AM2730" s="419"/>
      <c r="AN2730" s="403"/>
      <c r="AO2730" s="419"/>
      <c r="AP2730" s="419"/>
      <c r="AQ2730" s="419"/>
      <c r="AR2730" s="419"/>
      <c r="AS2730" s="419"/>
      <c r="AT2730" s="419"/>
      <c r="AU2730" s="419"/>
      <c r="AV2730" s="419"/>
      <c r="AX2730" s="419"/>
      <c r="AY2730" s="419"/>
      <c r="AZ2730" s="419"/>
      <c r="BB2730" s="419"/>
      <c r="BC2730" s="419"/>
      <c r="BD2730" s="419"/>
      <c r="BF2730" s="419"/>
      <c r="BG2730" s="419"/>
      <c r="BH2730" s="419"/>
      <c r="BJ2730" s="419"/>
      <c r="BK2730" s="419"/>
      <c r="BL2730" s="419"/>
      <c r="BN2730" s="419"/>
      <c r="BO2730" s="419"/>
      <c r="BP2730" s="419"/>
      <c r="BR2730" s="419"/>
      <c r="BS2730" s="419"/>
      <c r="BT2730" s="419"/>
      <c r="BV2730" s="419"/>
      <c r="BW2730" s="419"/>
      <c r="BX2730" s="397"/>
      <c r="BZ2730" s="449"/>
      <c r="CB2730" s="419"/>
      <c r="CC2730" s="419"/>
      <c r="CD2730" s="419"/>
      <c r="CF2730" s="419"/>
      <c r="CG2730" s="419"/>
      <c r="CH2730" s="419"/>
    </row>
    <row r="2731" spans="3:86" ht="21" thickBot="1">
      <c r="C2731" s="425"/>
      <c r="P2731" s="431"/>
      <c r="R2731" s="419"/>
      <c r="S2731" s="446"/>
      <c r="T2731" s="419"/>
      <c r="V2731" s="196"/>
      <c r="W2731" s="419"/>
      <c r="X2731" s="419"/>
      <c r="Z2731" s="419"/>
      <c r="AA2731" s="419"/>
      <c r="AB2731" s="419"/>
      <c r="AD2731" s="419"/>
      <c r="AE2731" s="419"/>
      <c r="AF2731" s="419"/>
      <c r="AH2731" s="419"/>
      <c r="AI2731" s="419"/>
      <c r="AJ2731" s="419"/>
      <c r="AL2731" s="419"/>
      <c r="AM2731" s="419"/>
      <c r="AN2731" s="403"/>
      <c r="AO2731" s="419"/>
      <c r="AP2731" s="419"/>
      <c r="AQ2731" s="419"/>
      <c r="AR2731" s="419"/>
      <c r="AS2731" s="419"/>
      <c r="AT2731" s="419"/>
      <c r="AU2731" s="419"/>
      <c r="AV2731" s="419"/>
      <c r="AX2731" s="419"/>
      <c r="AY2731" s="419"/>
      <c r="AZ2731" s="419"/>
      <c r="BB2731" s="419"/>
      <c r="BC2731" s="419"/>
      <c r="BD2731" s="419"/>
      <c r="BF2731" s="419"/>
      <c r="BG2731" s="419"/>
      <c r="BH2731" s="419"/>
      <c r="BJ2731" s="419"/>
      <c r="BK2731" s="419"/>
      <c r="BL2731" s="419"/>
      <c r="BN2731" s="419"/>
      <c r="BO2731" s="419"/>
      <c r="BP2731" s="419"/>
      <c r="BR2731" s="419"/>
      <c r="BS2731" s="419"/>
      <c r="BT2731" s="419"/>
      <c r="BV2731" s="419"/>
      <c r="BW2731" s="419"/>
      <c r="BX2731" s="397"/>
      <c r="BZ2731" s="449"/>
      <c r="CB2731" s="419"/>
      <c r="CC2731" s="419"/>
      <c r="CD2731" s="419"/>
      <c r="CF2731" s="419"/>
      <c r="CG2731" s="419"/>
      <c r="CH2731" s="419"/>
    </row>
    <row r="2732" spans="3:86" ht="21" thickBot="1">
      <c r="C2732" s="425"/>
      <c r="P2732" s="431"/>
      <c r="R2732" s="419"/>
      <c r="S2732" s="446"/>
      <c r="T2732" s="419"/>
      <c r="V2732" s="196"/>
      <c r="W2732" s="419"/>
      <c r="X2732" s="419"/>
      <c r="Z2732" s="419"/>
      <c r="AA2732" s="419"/>
      <c r="AB2732" s="419"/>
      <c r="AD2732" s="419"/>
      <c r="AE2732" s="419"/>
      <c r="AF2732" s="419"/>
      <c r="AH2732" s="419"/>
      <c r="AI2732" s="419"/>
      <c r="AJ2732" s="419"/>
      <c r="AL2732" s="419"/>
      <c r="AM2732" s="419"/>
      <c r="AN2732" s="403"/>
      <c r="AO2732" s="419"/>
      <c r="AP2732" s="419"/>
      <c r="AQ2732" s="419"/>
      <c r="AR2732" s="419"/>
      <c r="AS2732" s="419"/>
      <c r="AT2732" s="419"/>
      <c r="AU2732" s="419"/>
      <c r="AV2732" s="419"/>
      <c r="AX2732" s="419"/>
      <c r="AY2732" s="419"/>
      <c r="AZ2732" s="419"/>
      <c r="BB2732" s="419"/>
      <c r="BC2732" s="419"/>
      <c r="BD2732" s="419"/>
      <c r="BF2732" s="419"/>
      <c r="BG2732" s="419"/>
      <c r="BH2732" s="419"/>
      <c r="BJ2732" s="419"/>
      <c r="BK2732" s="419"/>
      <c r="BL2732" s="419"/>
      <c r="BN2732" s="419"/>
      <c r="BO2732" s="419"/>
      <c r="BP2732" s="419"/>
      <c r="BR2732" s="419"/>
      <c r="BS2732" s="419"/>
      <c r="BT2732" s="419"/>
      <c r="BV2732" s="419"/>
      <c r="BW2732" s="419"/>
      <c r="BX2732" s="397"/>
      <c r="BZ2732" s="449"/>
      <c r="CB2732" s="419"/>
      <c r="CC2732" s="419"/>
      <c r="CD2732" s="419"/>
      <c r="CF2732" s="419"/>
      <c r="CG2732" s="419"/>
      <c r="CH2732" s="419"/>
    </row>
    <row r="2733" spans="3:86" ht="21" thickBot="1">
      <c r="C2733" s="425"/>
      <c r="P2733" s="431"/>
      <c r="R2733" s="419"/>
      <c r="S2733" s="446"/>
      <c r="T2733" s="419"/>
      <c r="V2733" s="196"/>
      <c r="W2733" s="419"/>
      <c r="X2733" s="419"/>
      <c r="Z2733" s="419"/>
      <c r="AA2733" s="419"/>
      <c r="AB2733" s="419"/>
      <c r="AD2733" s="419"/>
      <c r="AE2733" s="419"/>
      <c r="AF2733" s="419"/>
      <c r="AH2733" s="419"/>
      <c r="AI2733" s="419"/>
      <c r="AJ2733" s="419"/>
      <c r="AL2733" s="419"/>
      <c r="AM2733" s="419"/>
      <c r="AN2733" s="403"/>
      <c r="AO2733" s="419"/>
      <c r="AP2733" s="419"/>
      <c r="AQ2733" s="419"/>
      <c r="AR2733" s="419"/>
      <c r="AS2733" s="419"/>
      <c r="AT2733" s="419"/>
      <c r="AU2733" s="419"/>
      <c r="AV2733" s="419"/>
      <c r="AX2733" s="419"/>
      <c r="AY2733" s="419"/>
      <c r="AZ2733" s="419"/>
      <c r="BB2733" s="419"/>
      <c r="BC2733" s="419"/>
      <c r="BD2733" s="419"/>
      <c r="BF2733" s="419"/>
      <c r="BG2733" s="419"/>
      <c r="BH2733" s="419"/>
      <c r="BJ2733" s="419"/>
      <c r="BK2733" s="419"/>
      <c r="BL2733" s="419"/>
      <c r="BN2733" s="419"/>
      <c r="BO2733" s="419"/>
      <c r="BP2733" s="419"/>
      <c r="BR2733" s="419"/>
      <c r="BS2733" s="419"/>
      <c r="BT2733" s="419"/>
      <c r="BV2733" s="419"/>
      <c r="BW2733" s="419"/>
      <c r="BX2733" s="397"/>
      <c r="BZ2733" s="449"/>
      <c r="CB2733" s="419"/>
      <c r="CC2733" s="419"/>
      <c r="CD2733" s="419"/>
      <c r="CF2733" s="419"/>
      <c r="CG2733" s="419"/>
      <c r="CH2733" s="419"/>
    </row>
    <row r="2734" spans="3:86" ht="21" thickBot="1">
      <c r="C2734" s="425"/>
      <c r="P2734" s="431"/>
      <c r="R2734" s="419"/>
      <c r="S2734" s="446"/>
      <c r="T2734" s="419"/>
      <c r="V2734" s="196"/>
      <c r="W2734" s="419"/>
      <c r="X2734" s="419"/>
      <c r="Z2734" s="419"/>
      <c r="AA2734" s="419"/>
      <c r="AB2734" s="419"/>
      <c r="AD2734" s="419"/>
      <c r="AE2734" s="419"/>
      <c r="AF2734" s="419"/>
      <c r="AH2734" s="419"/>
      <c r="AI2734" s="419"/>
      <c r="AJ2734" s="419"/>
      <c r="AL2734" s="419"/>
      <c r="AM2734" s="419"/>
      <c r="AN2734" s="403"/>
      <c r="AO2734" s="419"/>
      <c r="AP2734" s="419"/>
      <c r="AQ2734" s="419"/>
      <c r="AR2734" s="419"/>
      <c r="AS2734" s="419"/>
      <c r="AT2734" s="419"/>
      <c r="AU2734" s="419"/>
      <c r="AV2734" s="419"/>
      <c r="AX2734" s="419"/>
      <c r="AY2734" s="419"/>
      <c r="AZ2734" s="419"/>
      <c r="BB2734" s="419"/>
      <c r="BC2734" s="419"/>
      <c r="BD2734" s="419"/>
      <c r="BF2734" s="419"/>
      <c r="BG2734" s="419"/>
      <c r="BH2734" s="419"/>
      <c r="BJ2734" s="419"/>
      <c r="BK2734" s="419"/>
      <c r="BL2734" s="419"/>
      <c r="BN2734" s="419"/>
      <c r="BO2734" s="419"/>
      <c r="BP2734" s="419"/>
      <c r="BR2734" s="419"/>
      <c r="BS2734" s="419"/>
      <c r="BT2734" s="419"/>
      <c r="BV2734" s="419"/>
      <c r="BW2734" s="419"/>
      <c r="BX2734" s="397"/>
      <c r="BZ2734" s="449"/>
      <c r="CB2734" s="419"/>
      <c r="CC2734" s="419"/>
      <c r="CD2734" s="419"/>
      <c r="CF2734" s="419"/>
      <c r="CG2734" s="419"/>
      <c r="CH2734" s="419"/>
    </row>
    <row r="2735" spans="3:86" ht="21" thickBot="1">
      <c r="C2735" s="425"/>
      <c r="P2735" s="431"/>
      <c r="R2735" s="419"/>
      <c r="S2735" s="446"/>
      <c r="T2735" s="419"/>
      <c r="V2735" s="196"/>
      <c r="W2735" s="419"/>
      <c r="X2735" s="419"/>
      <c r="Z2735" s="419"/>
      <c r="AA2735" s="419"/>
      <c r="AB2735" s="419"/>
      <c r="AD2735" s="419"/>
      <c r="AE2735" s="419"/>
      <c r="AF2735" s="419"/>
      <c r="AH2735" s="419"/>
      <c r="AI2735" s="419"/>
      <c r="AJ2735" s="419"/>
      <c r="AL2735" s="419"/>
      <c r="AM2735" s="419"/>
      <c r="AN2735" s="403"/>
      <c r="AO2735" s="419"/>
      <c r="AP2735" s="419"/>
      <c r="AQ2735" s="419"/>
      <c r="AR2735" s="419"/>
      <c r="AS2735" s="419"/>
      <c r="AT2735" s="419"/>
      <c r="AU2735" s="419"/>
      <c r="AV2735" s="419"/>
      <c r="AX2735" s="419"/>
      <c r="AY2735" s="419"/>
      <c r="AZ2735" s="419"/>
      <c r="BB2735" s="419"/>
      <c r="BC2735" s="419"/>
      <c r="BD2735" s="419"/>
      <c r="BF2735" s="419"/>
      <c r="BG2735" s="419"/>
      <c r="BH2735" s="419"/>
      <c r="BJ2735" s="419"/>
      <c r="BK2735" s="419"/>
      <c r="BL2735" s="419"/>
      <c r="BN2735" s="419"/>
      <c r="BO2735" s="419"/>
      <c r="BP2735" s="419"/>
      <c r="BR2735" s="419"/>
      <c r="BS2735" s="419"/>
      <c r="BT2735" s="419"/>
      <c r="BV2735" s="419"/>
      <c r="BW2735" s="419"/>
      <c r="BX2735" s="397"/>
      <c r="BZ2735" s="449"/>
      <c r="CB2735" s="419"/>
      <c r="CC2735" s="419"/>
      <c r="CD2735" s="419"/>
      <c r="CF2735" s="419"/>
      <c r="CG2735" s="419"/>
      <c r="CH2735" s="419"/>
    </row>
    <row r="2736" spans="3:86" ht="21" thickBot="1">
      <c r="C2736" s="425"/>
      <c r="P2736" s="431"/>
      <c r="R2736" s="419"/>
      <c r="S2736" s="446"/>
      <c r="T2736" s="419"/>
      <c r="V2736" s="196"/>
      <c r="W2736" s="419"/>
      <c r="X2736" s="419"/>
      <c r="Z2736" s="419"/>
      <c r="AA2736" s="419"/>
      <c r="AB2736" s="419"/>
      <c r="AD2736" s="419"/>
      <c r="AE2736" s="419"/>
      <c r="AF2736" s="419"/>
      <c r="AH2736" s="419"/>
      <c r="AI2736" s="419"/>
      <c r="AJ2736" s="419"/>
      <c r="AL2736" s="419"/>
      <c r="AM2736" s="419"/>
      <c r="AN2736" s="403"/>
      <c r="AO2736" s="419"/>
      <c r="AP2736" s="419"/>
      <c r="AQ2736" s="419"/>
      <c r="AR2736" s="419"/>
      <c r="AS2736" s="419"/>
      <c r="AT2736" s="419"/>
      <c r="AU2736" s="419"/>
      <c r="AV2736" s="419"/>
      <c r="AX2736" s="419"/>
      <c r="AY2736" s="419"/>
      <c r="AZ2736" s="419"/>
      <c r="BB2736" s="419"/>
      <c r="BC2736" s="419"/>
      <c r="BD2736" s="419"/>
      <c r="BF2736" s="419"/>
      <c r="BG2736" s="419"/>
      <c r="BH2736" s="419"/>
      <c r="BJ2736" s="419"/>
      <c r="BK2736" s="419"/>
      <c r="BL2736" s="419"/>
      <c r="BN2736" s="419"/>
      <c r="BO2736" s="419"/>
      <c r="BP2736" s="419"/>
      <c r="BR2736" s="419"/>
      <c r="BS2736" s="419"/>
      <c r="BT2736" s="419"/>
      <c r="BV2736" s="419"/>
      <c r="BW2736" s="419"/>
      <c r="BX2736" s="397"/>
      <c r="BZ2736" s="449"/>
      <c r="CB2736" s="419"/>
      <c r="CC2736" s="419"/>
      <c r="CD2736" s="419"/>
      <c r="CF2736" s="419"/>
      <c r="CG2736" s="419"/>
      <c r="CH2736" s="419"/>
    </row>
    <row r="2737" spans="3:86" ht="21" thickBot="1">
      <c r="C2737" s="425"/>
      <c r="P2737" s="431"/>
      <c r="R2737" s="419"/>
      <c r="S2737" s="446"/>
      <c r="T2737" s="419"/>
      <c r="V2737" s="196"/>
      <c r="W2737" s="419"/>
      <c r="X2737" s="419"/>
      <c r="Z2737" s="419"/>
      <c r="AA2737" s="419"/>
      <c r="AB2737" s="419"/>
      <c r="AD2737" s="419"/>
      <c r="AE2737" s="419"/>
      <c r="AF2737" s="419"/>
      <c r="AH2737" s="419"/>
      <c r="AI2737" s="419"/>
      <c r="AJ2737" s="419"/>
      <c r="AL2737" s="419"/>
      <c r="AM2737" s="419"/>
      <c r="AN2737" s="403"/>
      <c r="AO2737" s="419"/>
      <c r="AP2737" s="419"/>
      <c r="AQ2737" s="419"/>
      <c r="AR2737" s="419"/>
      <c r="AS2737" s="419"/>
      <c r="AT2737" s="419"/>
      <c r="AU2737" s="419"/>
      <c r="AV2737" s="419"/>
      <c r="AX2737" s="419"/>
      <c r="AY2737" s="419"/>
      <c r="AZ2737" s="419"/>
      <c r="BB2737" s="419"/>
      <c r="BC2737" s="419"/>
      <c r="BD2737" s="419"/>
      <c r="BF2737" s="419"/>
      <c r="BG2737" s="419"/>
      <c r="BH2737" s="419"/>
      <c r="BJ2737" s="419"/>
      <c r="BK2737" s="419"/>
      <c r="BL2737" s="419"/>
      <c r="BN2737" s="419"/>
      <c r="BO2737" s="419"/>
      <c r="BP2737" s="419"/>
      <c r="BR2737" s="419"/>
      <c r="BS2737" s="419"/>
      <c r="BT2737" s="419"/>
      <c r="BV2737" s="419"/>
      <c r="BW2737" s="419"/>
      <c r="BX2737" s="397"/>
      <c r="BZ2737" s="449"/>
      <c r="CB2737" s="419"/>
      <c r="CC2737" s="419"/>
      <c r="CD2737" s="419"/>
      <c r="CF2737" s="419"/>
      <c r="CG2737" s="419"/>
      <c r="CH2737" s="419"/>
    </row>
    <row r="2738" spans="3:86" ht="21" thickBot="1">
      <c r="C2738" s="425"/>
      <c r="P2738" s="431"/>
      <c r="R2738" s="419"/>
      <c r="S2738" s="446"/>
      <c r="T2738" s="419"/>
      <c r="V2738" s="196"/>
      <c r="W2738" s="419"/>
      <c r="X2738" s="419"/>
      <c r="Z2738" s="419"/>
      <c r="AA2738" s="419"/>
      <c r="AB2738" s="419"/>
      <c r="AD2738" s="419"/>
      <c r="AE2738" s="419"/>
      <c r="AF2738" s="419"/>
      <c r="AH2738" s="419"/>
      <c r="AI2738" s="419"/>
      <c r="AJ2738" s="419"/>
      <c r="AL2738" s="419"/>
      <c r="AM2738" s="419"/>
      <c r="AN2738" s="403"/>
      <c r="AO2738" s="419"/>
      <c r="AP2738" s="419"/>
      <c r="AQ2738" s="419"/>
      <c r="AR2738" s="419"/>
      <c r="AS2738" s="419"/>
      <c r="AT2738" s="419"/>
      <c r="AU2738" s="419"/>
      <c r="AV2738" s="419"/>
      <c r="AX2738" s="419"/>
      <c r="AY2738" s="419"/>
      <c r="AZ2738" s="419"/>
      <c r="BB2738" s="419"/>
      <c r="BC2738" s="419"/>
      <c r="BD2738" s="419"/>
      <c r="BF2738" s="419"/>
      <c r="BG2738" s="419"/>
      <c r="BH2738" s="419"/>
      <c r="BJ2738" s="419"/>
      <c r="BK2738" s="419"/>
      <c r="BL2738" s="419"/>
      <c r="BN2738" s="419"/>
      <c r="BO2738" s="419"/>
      <c r="BP2738" s="419"/>
      <c r="BR2738" s="419"/>
      <c r="BS2738" s="419"/>
      <c r="BT2738" s="419"/>
      <c r="BV2738" s="419"/>
      <c r="BW2738" s="419"/>
      <c r="BX2738" s="397"/>
      <c r="BZ2738" s="449"/>
      <c r="CB2738" s="419"/>
      <c r="CC2738" s="419"/>
      <c r="CD2738" s="419"/>
      <c r="CF2738" s="419"/>
      <c r="CG2738" s="419"/>
      <c r="CH2738" s="419"/>
    </row>
    <row r="2739" spans="3:86" ht="21" thickBot="1">
      <c r="C2739" s="425"/>
      <c r="P2739" s="431"/>
      <c r="R2739" s="419"/>
      <c r="S2739" s="446"/>
      <c r="T2739" s="419"/>
      <c r="V2739" s="196"/>
      <c r="W2739" s="419"/>
      <c r="X2739" s="419"/>
      <c r="Z2739" s="419"/>
      <c r="AA2739" s="419"/>
      <c r="AB2739" s="419"/>
      <c r="AD2739" s="419"/>
      <c r="AE2739" s="419"/>
      <c r="AF2739" s="419"/>
      <c r="AH2739" s="419"/>
      <c r="AI2739" s="419"/>
      <c r="AJ2739" s="419"/>
      <c r="AL2739" s="419"/>
      <c r="AM2739" s="419"/>
      <c r="AN2739" s="403"/>
      <c r="AO2739" s="419"/>
      <c r="AP2739" s="419"/>
      <c r="AQ2739" s="419"/>
      <c r="AR2739" s="419"/>
      <c r="AS2739" s="419"/>
      <c r="AT2739" s="419"/>
      <c r="AU2739" s="419"/>
      <c r="AV2739" s="419"/>
      <c r="AX2739" s="419"/>
      <c r="AY2739" s="419"/>
      <c r="AZ2739" s="419"/>
      <c r="BB2739" s="419"/>
      <c r="BC2739" s="419"/>
      <c r="BD2739" s="419"/>
      <c r="BF2739" s="419"/>
      <c r="BG2739" s="419"/>
      <c r="BH2739" s="419"/>
      <c r="BJ2739" s="419"/>
      <c r="BK2739" s="419"/>
      <c r="BL2739" s="419"/>
      <c r="BN2739" s="419"/>
      <c r="BO2739" s="419"/>
      <c r="BP2739" s="419"/>
      <c r="BR2739" s="419"/>
      <c r="BS2739" s="419"/>
      <c r="BT2739" s="419"/>
      <c r="BV2739" s="419"/>
      <c r="BW2739" s="419"/>
      <c r="BX2739" s="397"/>
      <c r="BZ2739" s="449"/>
      <c r="CB2739" s="419"/>
      <c r="CC2739" s="419"/>
      <c r="CD2739" s="419"/>
      <c r="CF2739" s="419"/>
      <c r="CG2739" s="419"/>
      <c r="CH2739" s="419"/>
    </row>
    <row r="2740" spans="3:86" ht="21" thickBot="1">
      <c r="C2740" s="425"/>
      <c r="P2740" s="431"/>
      <c r="R2740" s="419"/>
      <c r="S2740" s="446"/>
      <c r="T2740" s="419"/>
      <c r="V2740" s="196"/>
      <c r="W2740" s="419"/>
      <c r="X2740" s="419"/>
      <c r="Z2740" s="419"/>
      <c r="AA2740" s="419"/>
      <c r="AB2740" s="419"/>
      <c r="AD2740" s="419"/>
      <c r="AE2740" s="419"/>
      <c r="AF2740" s="419"/>
      <c r="AH2740" s="419"/>
      <c r="AI2740" s="419"/>
      <c r="AJ2740" s="419"/>
      <c r="AL2740" s="419"/>
      <c r="AM2740" s="419"/>
      <c r="AN2740" s="403"/>
      <c r="AO2740" s="419"/>
      <c r="AP2740" s="419"/>
      <c r="AQ2740" s="419"/>
      <c r="AR2740" s="419"/>
      <c r="AS2740" s="419"/>
      <c r="AT2740" s="419"/>
      <c r="AU2740" s="419"/>
      <c r="AV2740" s="419"/>
      <c r="AX2740" s="419"/>
      <c r="AY2740" s="419"/>
      <c r="AZ2740" s="419"/>
      <c r="BB2740" s="419"/>
      <c r="BC2740" s="419"/>
      <c r="BD2740" s="419"/>
      <c r="BF2740" s="419"/>
      <c r="BG2740" s="419"/>
      <c r="BH2740" s="419"/>
      <c r="BJ2740" s="419"/>
      <c r="BK2740" s="419"/>
      <c r="BL2740" s="419"/>
      <c r="BN2740" s="419"/>
      <c r="BO2740" s="419"/>
      <c r="BP2740" s="419"/>
      <c r="BR2740" s="419"/>
      <c r="BS2740" s="419"/>
      <c r="BT2740" s="419"/>
      <c r="BV2740" s="419"/>
      <c r="BW2740" s="419"/>
      <c r="BX2740" s="397"/>
      <c r="BZ2740" s="449"/>
      <c r="CB2740" s="419"/>
      <c r="CC2740" s="419"/>
      <c r="CD2740" s="419"/>
      <c r="CF2740" s="419"/>
      <c r="CG2740" s="419"/>
      <c r="CH2740" s="419"/>
    </row>
    <row r="2741" spans="3:86" ht="21" thickBot="1">
      <c r="C2741" s="425"/>
      <c r="P2741" s="431"/>
      <c r="R2741" s="419"/>
      <c r="S2741" s="446"/>
      <c r="T2741" s="419"/>
      <c r="V2741" s="196"/>
      <c r="W2741" s="419"/>
      <c r="X2741" s="419"/>
      <c r="Z2741" s="419"/>
      <c r="AA2741" s="419"/>
      <c r="AB2741" s="419"/>
      <c r="AD2741" s="419"/>
      <c r="AE2741" s="419"/>
      <c r="AF2741" s="419"/>
      <c r="AH2741" s="419"/>
      <c r="AI2741" s="419"/>
      <c r="AJ2741" s="419"/>
      <c r="AL2741" s="419"/>
      <c r="AM2741" s="419"/>
      <c r="AN2741" s="403"/>
      <c r="AO2741" s="419"/>
      <c r="AP2741" s="419"/>
      <c r="AQ2741" s="419"/>
      <c r="AR2741" s="419"/>
      <c r="AS2741" s="419"/>
      <c r="AT2741" s="419"/>
      <c r="AU2741" s="419"/>
      <c r="AV2741" s="419"/>
      <c r="AX2741" s="419"/>
      <c r="AY2741" s="419"/>
      <c r="AZ2741" s="419"/>
      <c r="BB2741" s="419"/>
      <c r="BC2741" s="419"/>
      <c r="BD2741" s="419"/>
      <c r="BF2741" s="419"/>
      <c r="BG2741" s="419"/>
      <c r="BH2741" s="419"/>
      <c r="BJ2741" s="419"/>
      <c r="BK2741" s="419"/>
      <c r="BL2741" s="419"/>
      <c r="BN2741" s="419"/>
      <c r="BO2741" s="419"/>
      <c r="BP2741" s="419"/>
      <c r="BR2741" s="419"/>
      <c r="BS2741" s="419"/>
      <c r="BT2741" s="419"/>
      <c r="BV2741" s="419"/>
      <c r="BW2741" s="419"/>
      <c r="BX2741" s="397"/>
      <c r="BZ2741" s="449"/>
      <c r="CB2741" s="419"/>
      <c r="CC2741" s="419"/>
      <c r="CD2741" s="419"/>
      <c r="CF2741" s="419"/>
      <c r="CG2741" s="419"/>
      <c r="CH2741" s="419"/>
    </row>
    <row r="2742" spans="3:86" ht="21" thickBot="1">
      <c r="C2742" s="425"/>
      <c r="P2742" s="431"/>
      <c r="R2742" s="419"/>
      <c r="S2742" s="446"/>
      <c r="T2742" s="419"/>
      <c r="V2742" s="196"/>
      <c r="W2742" s="419"/>
      <c r="X2742" s="419"/>
      <c r="Z2742" s="419"/>
      <c r="AA2742" s="419"/>
      <c r="AB2742" s="419"/>
      <c r="AD2742" s="419"/>
      <c r="AE2742" s="419"/>
      <c r="AF2742" s="419"/>
      <c r="AH2742" s="419"/>
      <c r="AI2742" s="419"/>
      <c r="AJ2742" s="419"/>
      <c r="AL2742" s="419"/>
      <c r="AM2742" s="419"/>
      <c r="AN2742" s="403"/>
      <c r="AO2742" s="419"/>
      <c r="AP2742" s="419"/>
      <c r="AQ2742" s="419"/>
      <c r="AR2742" s="419"/>
      <c r="AS2742" s="419"/>
      <c r="AT2742" s="419"/>
      <c r="AU2742" s="419"/>
      <c r="AV2742" s="419"/>
      <c r="AX2742" s="419"/>
      <c r="AY2742" s="419"/>
      <c r="AZ2742" s="419"/>
      <c r="BB2742" s="419"/>
      <c r="BC2742" s="419"/>
      <c r="BD2742" s="419"/>
      <c r="BF2742" s="419"/>
      <c r="BG2742" s="419"/>
      <c r="BH2742" s="419"/>
      <c r="BJ2742" s="419"/>
      <c r="BK2742" s="419"/>
      <c r="BL2742" s="419"/>
      <c r="BN2742" s="419"/>
      <c r="BO2742" s="419"/>
      <c r="BP2742" s="419"/>
      <c r="BR2742" s="419"/>
      <c r="BS2742" s="419"/>
      <c r="BT2742" s="419"/>
      <c r="BV2742" s="419"/>
      <c r="BW2742" s="419"/>
      <c r="BX2742" s="397"/>
      <c r="BZ2742" s="449"/>
      <c r="CB2742" s="419"/>
      <c r="CC2742" s="419"/>
      <c r="CD2742" s="419"/>
      <c r="CF2742" s="419"/>
      <c r="CG2742" s="419"/>
      <c r="CH2742" s="419"/>
    </row>
    <row r="2743" spans="3:86" ht="21" thickBot="1">
      <c r="C2743" s="425"/>
      <c r="P2743" s="431"/>
      <c r="R2743" s="419"/>
      <c r="S2743" s="446"/>
      <c r="T2743" s="419"/>
      <c r="V2743" s="196"/>
      <c r="W2743" s="419"/>
      <c r="X2743" s="419"/>
      <c r="Z2743" s="419"/>
      <c r="AA2743" s="419"/>
      <c r="AB2743" s="419"/>
      <c r="AD2743" s="419"/>
      <c r="AE2743" s="419"/>
      <c r="AF2743" s="419"/>
      <c r="AH2743" s="419"/>
      <c r="AI2743" s="419"/>
      <c r="AJ2743" s="419"/>
      <c r="AL2743" s="419"/>
      <c r="AM2743" s="419"/>
      <c r="AN2743" s="403"/>
      <c r="AO2743" s="419"/>
      <c r="AP2743" s="419"/>
      <c r="AQ2743" s="419"/>
      <c r="AR2743" s="419"/>
      <c r="AS2743" s="419"/>
      <c r="AT2743" s="419"/>
      <c r="AU2743" s="419"/>
      <c r="AV2743" s="419"/>
      <c r="AX2743" s="419"/>
      <c r="AY2743" s="419"/>
      <c r="AZ2743" s="419"/>
      <c r="BB2743" s="419"/>
      <c r="BC2743" s="419"/>
      <c r="BD2743" s="419"/>
      <c r="BF2743" s="419"/>
      <c r="BG2743" s="419"/>
      <c r="BH2743" s="419"/>
      <c r="BJ2743" s="419"/>
      <c r="BK2743" s="419"/>
      <c r="BL2743" s="419"/>
      <c r="BN2743" s="419"/>
      <c r="BO2743" s="419"/>
      <c r="BP2743" s="419"/>
      <c r="BR2743" s="419"/>
      <c r="BS2743" s="419"/>
      <c r="BT2743" s="419"/>
      <c r="BV2743" s="419"/>
      <c r="BW2743" s="419"/>
      <c r="BX2743" s="397"/>
      <c r="BZ2743" s="449"/>
      <c r="CB2743" s="419"/>
      <c r="CC2743" s="419"/>
      <c r="CD2743" s="419"/>
      <c r="CF2743" s="419"/>
      <c r="CG2743" s="419"/>
      <c r="CH2743" s="419"/>
    </row>
    <row r="2744" spans="3:86" ht="21" thickBot="1">
      <c r="C2744" s="425"/>
      <c r="P2744" s="431"/>
      <c r="R2744" s="419"/>
      <c r="S2744" s="446"/>
      <c r="T2744" s="419"/>
      <c r="V2744" s="196"/>
      <c r="W2744" s="419"/>
      <c r="X2744" s="419"/>
      <c r="Z2744" s="419"/>
      <c r="AA2744" s="419"/>
      <c r="AB2744" s="419"/>
      <c r="AD2744" s="419"/>
      <c r="AE2744" s="419"/>
      <c r="AF2744" s="419"/>
      <c r="AH2744" s="419"/>
      <c r="AI2744" s="419"/>
      <c r="AJ2744" s="419"/>
      <c r="AL2744" s="419"/>
      <c r="AM2744" s="419"/>
      <c r="AN2744" s="403"/>
      <c r="AO2744" s="419"/>
      <c r="AP2744" s="419"/>
      <c r="AQ2744" s="419"/>
      <c r="AR2744" s="419"/>
      <c r="AS2744" s="419"/>
      <c r="AT2744" s="419"/>
      <c r="AU2744" s="419"/>
      <c r="AV2744" s="419"/>
      <c r="AX2744" s="419"/>
      <c r="AY2744" s="419"/>
      <c r="AZ2744" s="419"/>
      <c r="BB2744" s="419"/>
      <c r="BC2744" s="419"/>
      <c r="BD2744" s="419"/>
      <c r="BF2744" s="419"/>
      <c r="BG2744" s="419"/>
      <c r="BH2744" s="419"/>
      <c r="BJ2744" s="419"/>
      <c r="BK2744" s="419"/>
      <c r="BL2744" s="419"/>
      <c r="BN2744" s="419"/>
      <c r="BO2744" s="419"/>
      <c r="BP2744" s="419"/>
      <c r="BR2744" s="419"/>
      <c r="BS2744" s="419"/>
      <c r="BT2744" s="419"/>
      <c r="BV2744" s="419"/>
      <c r="BW2744" s="419"/>
      <c r="BX2744" s="397"/>
      <c r="BZ2744" s="449"/>
      <c r="CB2744" s="419"/>
      <c r="CC2744" s="419"/>
      <c r="CD2744" s="419"/>
      <c r="CF2744" s="419"/>
      <c r="CG2744" s="419"/>
      <c r="CH2744" s="419"/>
    </row>
    <row r="2745" spans="3:86" ht="21" thickBot="1">
      <c r="C2745" s="425"/>
      <c r="P2745" s="431"/>
      <c r="R2745" s="419"/>
      <c r="S2745" s="446"/>
      <c r="T2745" s="419"/>
      <c r="V2745" s="196"/>
      <c r="W2745" s="419"/>
      <c r="X2745" s="419"/>
      <c r="Z2745" s="419"/>
      <c r="AA2745" s="419"/>
      <c r="AB2745" s="419"/>
      <c r="AD2745" s="419"/>
      <c r="AE2745" s="419"/>
      <c r="AF2745" s="419"/>
      <c r="AH2745" s="419"/>
      <c r="AI2745" s="419"/>
      <c r="AJ2745" s="419"/>
      <c r="AL2745" s="419"/>
      <c r="AM2745" s="419"/>
      <c r="AN2745" s="403"/>
      <c r="AO2745" s="419"/>
      <c r="AP2745" s="419"/>
      <c r="AQ2745" s="419"/>
      <c r="AR2745" s="419"/>
      <c r="AS2745" s="419"/>
      <c r="AT2745" s="419"/>
      <c r="AU2745" s="419"/>
      <c r="AV2745" s="419"/>
      <c r="AX2745" s="419"/>
      <c r="AY2745" s="419"/>
      <c r="AZ2745" s="419"/>
      <c r="BB2745" s="419"/>
      <c r="BC2745" s="419"/>
      <c r="BD2745" s="419"/>
      <c r="BF2745" s="419"/>
      <c r="BG2745" s="419"/>
      <c r="BH2745" s="419"/>
      <c r="BJ2745" s="419"/>
      <c r="BK2745" s="419"/>
      <c r="BL2745" s="419"/>
      <c r="BN2745" s="419"/>
      <c r="BO2745" s="419"/>
      <c r="BP2745" s="419"/>
      <c r="BR2745" s="419"/>
      <c r="BS2745" s="419"/>
      <c r="BT2745" s="419"/>
      <c r="BV2745" s="419"/>
      <c r="BW2745" s="419"/>
      <c r="BX2745" s="397"/>
      <c r="BZ2745" s="449"/>
      <c r="CB2745" s="419"/>
      <c r="CC2745" s="419"/>
      <c r="CD2745" s="419"/>
      <c r="CF2745" s="419"/>
      <c r="CG2745" s="419"/>
      <c r="CH2745" s="419"/>
    </row>
    <row r="2746" spans="3:86" ht="21" thickBot="1">
      <c r="C2746" s="425"/>
      <c r="P2746" s="431"/>
      <c r="R2746" s="419"/>
      <c r="S2746" s="446"/>
      <c r="T2746" s="419"/>
      <c r="V2746" s="196"/>
      <c r="W2746" s="419"/>
      <c r="X2746" s="419"/>
      <c r="Z2746" s="419"/>
      <c r="AA2746" s="419"/>
      <c r="AB2746" s="419"/>
      <c r="AD2746" s="419"/>
      <c r="AE2746" s="419"/>
      <c r="AF2746" s="419"/>
      <c r="AH2746" s="419"/>
      <c r="AI2746" s="419"/>
      <c r="AJ2746" s="419"/>
      <c r="AL2746" s="419"/>
      <c r="AM2746" s="419"/>
      <c r="AN2746" s="403"/>
      <c r="AO2746" s="419"/>
      <c r="AP2746" s="419"/>
      <c r="AQ2746" s="419"/>
      <c r="AR2746" s="419"/>
      <c r="AS2746" s="419"/>
      <c r="AT2746" s="419"/>
      <c r="AU2746" s="419"/>
      <c r="AV2746" s="419"/>
      <c r="AX2746" s="419"/>
      <c r="AY2746" s="419"/>
      <c r="AZ2746" s="419"/>
      <c r="BB2746" s="419"/>
      <c r="BC2746" s="419"/>
      <c r="BD2746" s="419"/>
      <c r="BF2746" s="419"/>
      <c r="BG2746" s="419"/>
      <c r="BH2746" s="419"/>
      <c r="BJ2746" s="419"/>
      <c r="BK2746" s="419"/>
      <c r="BL2746" s="419"/>
      <c r="BN2746" s="419"/>
      <c r="BO2746" s="419"/>
      <c r="BP2746" s="419"/>
      <c r="BR2746" s="419"/>
      <c r="BS2746" s="419"/>
      <c r="BT2746" s="419"/>
      <c r="BV2746" s="419"/>
      <c r="BW2746" s="419"/>
      <c r="BX2746" s="397"/>
      <c r="BZ2746" s="449"/>
      <c r="CB2746" s="419"/>
      <c r="CC2746" s="419"/>
      <c r="CD2746" s="419"/>
      <c r="CF2746" s="419"/>
      <c r="CG2746" s="419"/>
      <c r="CH2746" s="419"/>
    </row>
    <row r="2747" spans="3:86" ht="21" thickBot="1">
      <c r="C2747" s="425"/>
      <c r="P2747" s="431"/>
      <c r="R2747" s="419"/>
      <c r="S2747" s="446"/>
      <c r="T2747" s="419"/>
      <c r="V2747" s="196"/>
      <c r="W2747" s="419"/>
      <c r="X2747" s="419"/>
      <c r="Z2747" s="419"/>
      <c r="AA2747" s="419"/>
      <c r="AB2747" s="419"/>
      <c r="AD2747" s="419"/>
      <c r="AE2747" s="419"/>
      <c r="AF2747" s="419"/>
      <c r="AH2747" s="419"/>
      <c r="AI2747" s="419"/>
      <c r="AJ2747" s="419"/>
      <c r="AL2747" s="419"/>
      <c r="AM2747" s="419"/>
      <c r="AN2747" s="403"/>
      <c r="AO2747" s="419"/>
      <c r="AP2747" s="419"/>
      <c r="AQ2747" s="419"/>
      <c r="AR2747" s="419"/>
      <c r="AS2747" s="419"/>
      <c r="AT2747" s="419"/>
      <c r="AU2747" s="419"/>
      <c r="AV2747" s="419"/>
      <c r="AX2747" s="419"/>
      <c r="AY2747" s="419"/>
      <c r="AZ2747" s="419"/>
      <c r="BB2747" s="419"/>
      <c r="BC2747" s="419"/>
      <c r="BD2747" s="419"/>
      <c r="BF2747" s="419"/>
      <c r="BG2747" s="419"/>
      <c r="BH2747" s="419"/>
      <c r="BJ2747" s="419"/>
      <c r="BK2747" s="419"/>
      <c r="BL2747" s="419"/>
      <c r="BN2747" s="419"/>
      <c r="BO2747" s="419"/>
      <c r="BP2747" s="419"/>
      <c r="BR2747" s="419"/>
      <c r="BS2747" s="419"/>
      <c r="BT2747" s="419"/>
      <c r="BV2747" s="419"/>
      <c r="BW2747" s="419"/>
      <c r="BX2747" s="397"/>
      <c r="BZ2747" s="449"/>
      <c r="CB2747" s="419"/>
      <c r="CC2747" s="419"/>
      <c r="CD2747" s="419"/>
      <c r="CF2747" s="419"/>
      <c r="CG2747" s="419"/>
      <c r="CH2747" s="419"/>
    </row>
    <row r="2748" spans="3:86" ht="21" thickBot="1">
      <c r="C2748" s="425"/>
      <c r="P2748" s="431"/>
      <c r="R2748" s="419"/>
      <c r="S2748" s="446"/>
      <c r="T2748" s="419"/>
      <c r="V2748" s="196"/>
      <c r="W2748" s="419"/>
      <c r="X2748" s="419"/>
      <c r="Z2748" s="419"/>
      <c r="AA2748" s="419"/>
      <c r="AB2748" s="419"/>
      <c r="AD2748" s="419"/>
      <c r="AE2748" s="419"/>
      <c r="AF2748" s="419"/>
      <c r="AH2748" s="419"/>
      <c r="AI2748" s="419"/>
      <c r="AJ2748" s="419"/>
      <c r="AL2748" s="419"/>
      <c r="AM2748" s="419"/>
      <c r="AN2748" s="403"/>
      <c r="AO2748" s="419"/>
      <c r="AP2748" s="419"/>
      <c r="AQ2748" s="419"/>
      <c r="AR2748" s="419"/>
      <c r="AS2748" s="419"/>
      <c r="AT2748" s="419"/>
      <c r="AU2748" s="419"/>
      <c r="AV2748" s="419"/>
      <c r="AX2748" s="419"/>
      <c r="AY2748" s="419"/>
      <c r="AZ2748" s="419"/>
      <c r="BB2748" s="419"/>
      <c r="BC2748" s="419"/>
      <c r="BD2748" s="419"/>
      <c r="BF2748" s="419"/>
      <c r="BG2748" s="419"/>
      <c r="BH2748" s="419"/>
      <c r="BJ2748" s="419"/>
      <c r="BK2748" s="419"/>
      <c r="BL2748" s="419"/>
      <c r="BN2748" s="419"/>
      <c r="BO2748" s="419"/>
      <c r="BP2748" s="419"/>
      <c r="BR2748" s="419"/>
      <c r="BS2748" s="419"/>
      <c r="BT2748" s="419"/>
      <c r="BV2748" s="419"/>
      <c r="BW2748" s="419"/>
      <c r="BX2748" s="397"/>
      <c r="BZ2748" s="449"/>
      <c r="CB2748" s="419"/>
      <c r="CC2748" s="419"/>
      <c r="CD2748" s="419"/>
      <c r="CF2748" s="419"/>
      <c r="CG2748" s="419"/>
      <c r="CH2748" s="419"/>
    </row>
    <row r="2749" spans="3:86" ht="21" thickBot="1">
      <c r="C2749" s="425"/>
      <c r="P2749" s="431"/>
      <c r="R2749" s="419"/>
      <c r="S2749" s="446"/>
      <c r="T2749" s="419"/>
      <c r="V2749" s="196"/>
      <c r="W2749" s="419"/>
      <c r="X2749" s="419"/>
      <c r="Z2749" s="419"/>
      <c r="AA2749" s="419"/>
      <c r="AB2749" s="419"/>
      <c r="AD2749" s="419"/>
      <c r="AE2749" s="419"/>
      <c r="AF2749" s="419"/>
      <c r="AH2749" s="419"/>
      <c r="AI2749" s="419"/>
      <c r="AJ2749" s="419"/>
      <c r="AL2749" s="419"/>
      <c r="AM2749" s="419"/>
      <c r="AN2749" s="403"/>
      <c r="AO2749" s="419"/>
      <c r="AP2749" s="419"/>
      <c r="AQ2749" s="419"/>
      <c r="AR2749" s="419"/>
      <c r="AS2749" s="419"/>
      <c r="AT2749" s="419"/>
      <c r="AU2749" s="419"/>
      <c r="AV2749" s="419"/>
      <c r="AX2749" s="419"/>
      <c r="AY2749" s="419"/>
      <c r="AZ2749" s="419"/>
      <c r="BB2749" s="419"/>
      <c r="BC2749" s="419"/>
      <c r="BD2749" s="419"/>
      <c r="BF2749" s="419"/>
      <c r="BG2749" s="419"/>
      <c r="BH2749" s="419"/>
      <c r="BJ2749" s="419"/>
      <c r="BK2749" s="419"/>
      <c r="BL2749" s="419"/>
      <c r="BN2749" s="419"/>
      <c r="BO2749" s="419"/>
      <c r="BP2749" s="419"/>
      <c r="BR2749" s="419"/>
      <c r="BS2749" s="419"/>
      <c r="BT2749" s="419"/>
      <c r="BV2749" s="419"/>
      <c r="BW2749" s="419"/>
      <c r="BX2749" s="397"/>
      <c r="BZ2749" s="449"/>
      <c r="CB2749" s="419"/>
      <c r="CC2749" s="419"/>
      <c r="CD2749" s="419"/>
      <c r="CF2749" s="419"/>
      <c r="CG2749" s="419"/>
      <c r="CH2749" s="419"/>
    </row>
    <row r="2750" spans="3:86" ht="21" thickBot="1">
      <c r="C2750" s="425"/>
      <c r="P2750" s="431"/>
      <c r="R2750" s="419"/>
      <c r="S2750" s="446"/>
      <c r="T2750" s="419"/>
      <c r="V2750" s="196"/>
      <c r="W2750" s="419"/>
      <c r="X2750" s="419"/>
      <c r="Z2750" s="419"/>
      <c r="AA2750" s="419"/>
      <c r="AB2750" s="419"/>
      <c r="AD2750" s="419"/>
      <c r="AE2750" s="419"/>
      <c r="AF2750" s="419"/>
      <c r="AH2750" s="419"/>
      <c r="AI2750" s="419"/>
      <c r="AJ2750" s="419"/>
      <c r="AL2750" s="419"/>
      <c r="AM2750" s="419"/>
      <c r="AN2750" s="403"/>
      <c r="AO2750" s="419"/>
      <c r="AP2750" s="419"/>
      <c r="AQ2750" s="419"/>
      <c r="AR2750" s="419"/>
      <c r="AS2750" s="419"/>
      <c r="AT2750" s="419"/>
      <c r="AU2750" s="419"/>
      <c r="AV2750" s="419"/>
      <c r="AX2750" s="419"/>
      <c r="AY2750" s="419"/>
      <c r="AZ2750" s="419"/>
      <c r="BB2750" s="419"/>
      <c r="BC2750" s="419"/>
      <c r="BD2750" s="419"/>
      <c r="BF2750" s="419"/>
      <c r="BG2750" s="419"/>
      <c r="BH2750" s="419"/>
      <c r="BJ2750" s="419"/>
      <c r="BK2750" s="419"/>
      <c r="BL2750" s="419"/>
      <c r="BN2750" s="419"/>
      <c r="BO2750" s="419"/>
      <c r="BP2750" s="419"/>
      <c r="BR2750" s="419"/>
      <c r="BS2750" s="419"/>
      <c r="BT2750" s="419"/>
      <c r="BV2750" s="419"/>
      <c r="BW2750" s="419"/>
      <c r="BX2750" s="397"/>
      <c r="BZ2750" s="449"/>
      <c r="CB2750" s="419"/>
      <c r="CC2750" s="419"/>
      <c r="CD2750" s="419"/>
      <c r="CF2750" s="419"/>
      <c r="CG2750" s="419"/>
      <c r="CH2750" s="419"/>
    </row>
    <row r="2751" spans="3:86" ht="21" thickBot="1">
      <c r="C2751" s="425"/>
      <c r="P2751" s="431"/>
      <c r="R2751" s="419"/>
      <c r="S2751" s="446"/>
      <c r="T2751" s="419"/>
      <c r="V2751" s="196"/>
      <c r="W2751" s="419"/>
      <c r="X2751" s="419"/>
      <c r="Z2751" s="419"/>
      <c r="AA2751" s="419"/>
      <c r="AB2751" s="419"/>
      <c r="AD2751" s="419"/>
      <c r="AE2751" s="419"/>
      <c r="AF2751" s="419"/>
      <c r="AH2751" s="419"/>
      <c r="AI2751" s="419"/>
      <c r="AJ2751" s="419"/>
      <c r="AL2751" s="419"/>
      <c r="AM2751" s="419"/>
      <c r="AN2751" s="403"/>
      <c r="AO2751" s="419"/>
      <c r="AP2751" s="419"/>
      <c r="AQ2751" s="419"/>
      <c r="AR2751" s="419"/>
      <c r="AS2751" s="419"/>
      <c r="AT2751" s="419"/>
      <c r="AU2751" s="419"/>
      <c r="AV2751" s="419"/>
      <c r="AX2751" s="419"/>
      <c r="AY2751" s="419"/>
      <c r="AZ2751" s="419"/>
      <c r="BB2751" s="419"/>
      <c r="BC2751" s="419"/>
      <c r="BD2751" s="419"/>
      <c r="BF2751" s="419"/>
      <c r="BG2751" s="419"/>
      <c r="BH2751" s="419"/>
      <c r="BJ2751" s="419"/>
      <c r="BK2751" s="419"/>
      <c r="BL2751" s="419"/>
      <c r="BN2751" s="419"/>
      <c r="BO2751" s="419"/>
      <c r="BP2751" s="419"/>
      <c r="BR2751" s="419"/>
      <c r="BS2751" s="419"/>
      <c r="BT2751" s="419"/>
      <c r="BV2751" s="419"/>
      <c r="BW2751" s="419"/>
      <c r="BX2751" s="397"/>
      <c r="BZ2751" s="449"/>
      <c r="CB2751" s="419"/>
      <c r="CC2751" s="419"/>
      <c r="CD2751" s="419"/>
      <c r="CF2751" s="419"/>
      <c r="CG2751" s="419"/>
      <c r="CH2751" s="419"/>
    </row>
    <row r="2752" spans="3:86" ht="21" thickBot="1">
      <c r="C2752" s="425"/>
      <c r="P2752" s="431"/>
      <c r="R2752" s="419"/>
      <c r="S2752" s="446"/>
      <c r="T2752" s="419"/>
      <c r="V2752" s="196"/>
      <c r="W2752" s="419"/>
      <c r="X2752" s="419"/>
      <c r="Z2752" s="419"/>
      <c r="AA2752" s="419"/>
      <c r="AB2752" s="419"/>
      <c r="AD2752" s="419"/>
      <c r="AE2752" s="419"/>
      <c r="AF2752" s="419"/>
      <c r="AH2752" s="419"/>
      <c r="AI2752" s="419"/>
      <c r="AJ2752" s="419"/>
      <c r="AL2752" s="419"/>
      <c r="AM2752" s="419"/>
      <c r="AN2752" s="403"/>
      <c r="AO2752" s="419"/>
      <c r="AP2752" s="419"/>
      <c r="AQ2752" s="419"/>
      <c r="AR2752" s="419"/>
      <c r="AS2752" s="419"/>
      <c r="AT2752" s="419"/>
      <c r="AU2752" s="419"/>
      <c r="AV2752" s="419"/>
      <c r="AX2752" s="419"/>
      <c r="AY2752" s="419"/>
      <c r="AZ2752" s="419"/>
      <c r="BB2752" s="419"/>
      <c r="BC2752" s="419"/>
      <c r="BD2752" s="419"/>
      <c r="BF2752" s="419"/>
      <c r="BG2752" s="419"/>
      <c r="BH2752" s="419"/>
      <c r="BJ2752" s="419"/>
      <c r="BK2752" s="419"/>
      <c r="BL2752" s="419"/>
      <c r="BN2752" s="419"/>
      <c r="BO2752" s="419"/>
      <c r="BP2752" s="419"/>
      <c r="BR2752" s="419"/>
      <c r="BS2752" s="419"/>
      <c r="BT2752" s="419"/>
      <c r="BV2752" s="419"/>
      <c r="BW2752" s="419"/>
      <c r="BX2752" s="397"/>
      <c r="BZ2752" s="449"/>
      <c r="CB2752" s="419"/>
      <c r="CC2752" s="419"/>
      <c r="CD2752" s="419"/>
      <c r="CF2752" s="419"/>
      <c r="CG2752" s="419"/>
      <c r="CH2752" s="419"/>
    </row>
    <row r="2753" spans="3:86" ht="21" thickBot="1">
      <c r="C2753" s="425"/>
      <c r="P2753" s="431"/>
      <c r="R2753" s="419"/>
      <c r="S2753" s="446"/>
      <c r="T2753" s="419"/>
      <c r="V2753" s="196"/>
      <c r="W2753" s="419"/>
      <c r="X2753" s="419"/>
      <c r="Z2753" s="419"/>
      <c r="AA2753" s="419"/>
      <c r="AB2753" s="419"/>
      <c r="AD2753" s="419"/>
      <c r="AE2753" s="419"/>
      <c r="AF2753" s="419"/>
      <c r="AH2753" s="419"/>
      <c r="AI2753" s="419"/>
      <c r="AJ2753" s="419"/>
      <c r="AL2753" s="419"/>
      <c r="AM2753" s="419"/>
      <c r="AN2753" s="403"/>
      <c r="AO2753" s="419"/>
      <c r="AP2753" s="419"/>
      <c r="AQ2753" s="419"/>
      <c r="AR2753" s="419"/>
      <c r="AS2753" s="419"/>
      <c r="AT2753" s="419"/>
      <c r="AU2753" s="419"/>
      <c r="AV2753" s="419"/>
      <c r="AX2753" s="419"/>
      <c r="AY2753" s="419"/>
      <c r="AZ2753" s="419"/>
      <c r="BB2753" s="419"/>
      <c r="BC2753" s="419"/>
      <c r="BD2753" s="419"/>
      <c r="BF2753" s="419"/>
      <c r="BG2753" s="419"/>
      <c r="BH2753" s="419"/>
      <c r="BJ2753" s="419"/>
      <c r="BK2753" s="419"/>
      <c r="BL2753" s="419"/>
      <c r="BN2753" s="419"/>
      <c r="BO2753" s="419"/>
      <c r="BP2753" s="419"/>
      <c r="BR2753" s="419"/>
      <c r="BS2753" s="419"/>
      <c r="BT2753" s="419"/>
      <c r="BV2753" s="419"/>
      <c r="BW2753" s="419"/>
      <c r="BX2753" s="397"/>
      <c r="BZ2753" s="449"/>
      <c r="CB2753" s="419"/>
      <c r="CC2753" s="419"/>
      <c r="CD2753" s="419"/>
      <c r="CF2753" s="419"/>
      <c r="CG2753" s="419"/>
      <c r="CH2753" s="419"/>
    </row>
    <row r="2754" spans="3:86" ht="21" thickBot="1">
      <c r="C2754" s="425"/>
      <c r="P2754" s="431"/>
      <c r="R2754" s="419"/>
      <c r="S2754" s="446"/>
      <c r="T2754" s="419"/>
      <c r="V2754" s="196"/>
      <c r="W2754" s="419"/>
      <c r="X2754" s="419"/>
      <c r="Z2754" s="419"/>
      <c r="AA2754" s="419"/>
      <c r="AB2754" s="419"/>
      <c r="AD2754" s="419"/>
      <c r="AE2754" s="419"/>
      <c r="AF2754" s="419"/>
      <c r="AH2754" s="419"/>
      <c r="AI2754" s="419"/>
      <c r="AJ2754" s="419"/>
      <c r="AL2754" s="419"/>
      <c r="AM2754" s="419"/>
      <c r="AN2754" s="403"/>
      <c r="AO2754" s="419"/>
      <c r="AP2754" s="419"/>
      <c r="AQ2754" s="419"/>
      <c r="AR2754" s="419"/>
      <c r="AS2754" s="419"/>
      <c r="AT2754" s="419"/>
      <c r="AU2754" s="419"/>
      <c r="AV2754" s="419"/>
      <c r="AX2754" s="419"/>
      <c r="AY2754" s="419"/>
      <c r="AZ2754" s="419"/>
      <c r="BB2754" s="419"/>
      <c r="BC2754" s="419"/>
      <c r="BD2754" s="419"/>
      <c r="BF2754" s="419"/>
      <c r="BG2754" s="419"/>
      <c r="BH2754" s="419"/>
      <c r="BJ2754" s="419"/>
      <c r="BK2754" s="419"/>
      <c r="BL2754" s="419"/>
      <c r="BN2754" s="419"/>
      <c r="BO2754" s="419"/>
      <c r="BP2754" s="419"/>
      <c r="BR2754" s="419"/>
      <c r="BS2754" s="419"/>
      <c r="BT2754" s="419"/>
      <c r="BV2754" s="419"/>
      <c r="BW2754" s="419"/>
      <c r="BX2754" s="397"/>
      <c r="BZ2754" s="449"/>
      <c r="CB2754" s="419"/>
      <c r="CC2754" s="419"/>
      <c r="CD2754" s="419"/>
      <c r="CF2754" s="419"/>
      <c r="CG2754" s="419"/>
      <c r="CH2754" s="419"/>
    </row>
    <row r="2755" spans="3:86" ht="21" thickBot="1">
      <c r="C2755" s="425"/>
      <c r="P2755" s="431"/>
      <c r="R2755" s="419"/>
      <c r="S2755" s="446"/>
      <c r="T2755" s="419"/>
      <c r="V2755" s="196"/>
      <c r="W2755" s="419"/>
      <c r="X2755" s="419"/>
      <c r="Z2755" s="419"/>
      <c r="AA2755" s="419"/>
      <c r="AB2755" s="419"/>
      <c r="AD2755" s="419"/>
      <c r="AE2755" s="419"/>
      <c r="AF2755" s="419"/>
      <c r="AH2755" s="419"/>
      <c r="AI2755" s="419"/>
      <c r="AJ2755" s="419"/>
      <c r="AL2755" s="419"/>
      <c r="AM2755" s="419"/>
      <c r="AN2755" s="403"/>
      <c r="AO2755" s="419"/>
      <c r="AP2755" s="419"/>
      <c r="AQ2755" s="419"/>
      <c r="AR2755" s="419"/>
      <c r="AS2755" s="419"/>
      <c r="AT2755" s="419"/>
      <c r="AU2755" s="419"/>
      <c r="AV2755" s="419"/>
      <c r="AX2755" s="419"/>
      <c r="AY2755" s="419"/>
      <c r="AZ2755" s="419"/>
      <c r="BB2755" s="419"/>
      <c r="BC2755" s="419"/>
      <c r="BD2755" s="419"/>
      <c r="BF2755" s="419"/>
      <c r="BG2755" s="419"/>
      <c r="BH2755" s="419"/>
      <c r="BJ2755" s="419"/>
      <c r="BK2755" s="419"/>
      <c r="BL2755" s="419"/>
      <c r="BN2755" s="419"/>
      <c r="BO2755" s="419"/>
      <c r="BP2755" s="419"/>
      <c r="BR2755" s="419"/>
      <c r="BS2755" s="419"/>
      <c r="BT2755" s="419"/>
      <c r="BV2755" s="419"/>
      <c r="BW2755" s="419"/>
      <c r="BX2755" s="397"/>
      <c r="BZ2755" s="449"/>
      <c r="CB2755" s="419"/>
      <c r="CC2755" s="419"/>
      <c r="CD2755" s="419"/>
      <c r="CF2755" s="419"/>
      <c r="CG2755" s="419"/>
      <c r="CH2755" s="419"/>
    </row>
    <row r="2756" spans="3:86" ht="21" thickBot="1">
      <c r="C2756" s="425"/>
      <c r="P2756" s="431"/>
      <c r="R2756" s="419"/>
      <c r="S2756" s="446"/>
      <c r="T2756" s="419"/>
      <c r="V2756" s="196"/>
      <c r="W2756" s="419"/>
      <c r="X2756" s="419"/>
      <c r="Z2756" s="419"/>
      <c r="AA2756" s="419"/>
      <c r="AB2756" s="419"/>
      <c r="AD2756" s="419"/>
      <c r="AE2756" s="419"/>
      <c r="AF2756" s="419"/>
      <c r="AH2756" s="419"/>
      <c r="AI2756" s="419"/>
      <c r="AJ2756" s="419"/>
      <c r="AL2756" s="419"/>
      <c r="AM2756" s="419"/>
      <c r="AN2756" s="403"/>
      <c r="AO2756" s="419"/>
      <c r="AP2756" s="419"/>
      <c r="AQ2756" s="419"/>
      <c r="AR2756" s="419"/>
      <c r="AS2756" s="419"/>
      <c r="AT2756" s="419"/>
      <c r="AU2756" s="419"/>
      <c r="AV2756" s="419"/>
      <c r="AX2756" s="419"/>
      <c r="AY2756" s="419"/>
      <c r="AZ2756" s="419"/>
      <c r="BB2756" s="419"/>
      <c r="BC2756" s="419"/>
      <c r="BD2756" s="419"/>
      <c r="BF2756" s="419"/>
      <c r="BG2756" s="419"/>
      <c r="BH2756" s="419"/>
      <c r="BJ2756" s="419"/>
      <c r="BK2756" s="419"/>
      <c r="BL2756" s="419"/>
      <c r="BN2756" s="419"/>
      <c r="BO2756" s="419"/>
      <c r="BP2756" s="419"/>
      <c r="BR2756" s="419"/>
      <c r="BS2756" s="419"/>
      <c r="BT2756" s="419"/>
      <c r="BV2756" s="419"/>
      <c r="BW2756" s="419"/>
      <c r="BX2756" s="397"/>
      <c r="BZ2756" s="449"/>
      <c r="CB2756" s="419"/>
      <c r="CC2756" s="419"/>
      <c r="CD2756" s="419"/>
      <c r="CF2756" s="419"/>
      <c r="CG2756" s="419"/>
      <c r="CH2756" s="419"/>
    </row>
    <row r="2757" spans="3:86" ht="21" thickBot="1">
      <c r="C2757" s="425"/>
      <c r="P2757" s="431"/>
      <c r="R2757" s="419"/>
      <c r="S2757" s="446"/>
      <c r="T2757" s="419"/>
      <c r="V2757" s="196"/>
      <c r="W2757" s="419"/>
      <c r="X2757" s="419"/>
      <c r="Z2757" s="419"/>
      <c r="AA2757" s="419"/>
      <c r="AB2757" s="419"/>
      <c r="AD2757" s="419"/>
      <c r="AE2757" s="419"/>
      <c r="AF2757" s="419"/>
      <c r="AH2757" s="419"/>
      <c r="AI2757" s="419"/>
      <c r="AJ2757" s="419"/>
      <c r="AL2757" s="419"/>
      <c r="AM2757" s="419"/>
      <c r="AN2757" s="403"/>
      <c r="AO2757" s="419"/>
      <c r="AP2757" s="419"/>
      <c r="AQ2757" s="419"/>
      <c r="AR2757" s="419"/>
      <c r="AS2757" s="419"/>
      <c r="AT2757" s="419"/>
      <c r="AU2757" s="419"/>
      <c r="AV2757" s="419"/>
      <c r="AX2757" s="419"/>
      <c r="AY2757" s="419"/>
      <c r="AZ2757" s="419"/>
      <c r="BB2757" s="419"/>
      <c r="BC2757" s="419"/>
      <c r="BD2757" s="419"/>
      <c r="BF2757" s="419"/>
      <c r="BG2757" s="419"/>
      <c r="BH2757" s="419"/>
      <c r="BJ2757" s="419"/>
      <c r="BK2757" s="419"/>
      <c r="BL2757" s="419"/>
      <c r="BN2757" s="419"/>
      <c r="BO2757" s="419"/>
      <c r="BP2757" s="419"/>
      <c r="BR2757" s="419"/>
      <c r="BS2757" s="419"/>
      <c r="BT2757" s="419"/>
      <c r="BV2757" s="419"/>
      <c r="BW2757" s="419"/>
      <c r="BX2757" s="397"/>
      <c r="BZ2757" s="449"/>
      <c r="CB2757" s="419"/>
      <c r="CC2757" s="419"/>
      <c r="CD2757" s="419"/>
      <c r="CF2757" s="419"/>
      <c r="CG2757" s="419"/>
      <c r="CH2757" s="419"/>
    </row>
    <row r="2758" spans="3:86" ht="21" thickBot="1">
      <c r="C2758" s="425"/>
      <c r="P2758" s="431"/>
      <c r="R2758" s="419"/>
      <c r="S2758" s="446"/>
      <c r="T2758" s="419"/>
      <c r="V2758" s="196"/>
      <c r="W2758" s="419"/>
      <c r="X2758" s="419"/>
      <c r="Z2758" s="419"/>
      <c r="AA2758" s="419"/>
      <c r="AB2758" s="419"/>
      <c r="AD2758" s="419"/>
      <c r="AE2758" s="419"/>
      <c r="AF2758" s="419"/>
      <c r="AH2758" s="419"/>
      <c r="AI2758" s="419"/>
      <c r="AJ2758" s="419"/>
      <c r="AL2758" s="419"/>
      <c r="AM2758" s="419"/>
      <c r="AN2758" s="403"/>
      <c r="AO2758" s="419"/>
      <c r="AP2758" s="419"/>
      <c r="AQ2758" s="419"/>
      <c r="AR2758" s="419"/>
      <c r="AS2758" s="419"/>
      <c r="AT2758" s="419"/>
      <c r="AU2758" s="419"/>
      <c r="AV2758" s="419"/>
      <c r="AX2758" s="419"/>
      <c r="AY2758" s="419"/>
      <c r="AZ2758" s="419"/>
      <c r="BB2758" s="419"/>
      <c r="BC2758" s="419"/>
      <c r="BD2758" s="419"/>
      <c r="BF2758" s="419"/>
      <c r="BG2758" s="419"/>
      <c r="BH2758" s="419"/>
      <c r="BJ2758" s="419"/>
      <c r="BK2758" s="419"/>
      <c r="BL2758" s="419"/>
      <c r="BN2758" s="419"/>
      <c r="BO2758" s="419"/>
      <c r="BP2758" s="419"/>
      <c r="BR2758" s="419"/>
      <c r="BS2758" s="419"/>
      <c r="BT2758" s="419"/>
      <c r="BV2758" s="419"/>
      <c r="BW2758" s="419"/>
      <c r="BX2758" s="397"/>
      <c r="BZ2758" s="449"/>
      <c r="CB2758" s="419"/>
      <c r="CC2758" s="419"/>
      <c r="CD2758" s="419"/>
      <c r="CF2758" s="419"/>
      <c r="CG2758" s="419"/>
      <c r="CH2758" s="419"/>
    </row>
    <row r="2759" spans="3:86" ht="21" thickBot="1">
      <c r="C2759" s="425"/>
      <c r="P2759" s="431"/>
      <c r="R2759" s="419"/>
      <c r="S2759" s="446"/>
      <c r="T2759" s="419"/>
      <c r="V2759" s="196"/>
      <c r="W2759" s="419"/>
      <c r="X2759" s="419"/>
      <c r="Z2759" s="419"/>
      <c r="AA2759" s="419"/>
      <c r="AB2759" s="419"/>
      <c r="AD2759" s="419"/>
      <c r="AE2759" s="419"/>
      <c r="AF2759" s="419"/>
      <c r="AH2759" s="419"/>
      <c r="AI2759" s="419"/>
      <c r="AJ2759" s="419"/>
      <c r="AL2759" s="419"/>
      <c r="AM2759" s="419"/>
      <c r="AN2759" s="403"/>
      <c r="AO2759" s="419"/>
      <c r="AP2759" s="419"/>
      <c r="AQ2759" s="419"/>
      <c r="AR2759" s="419"/>
      <c r="AS2759" s="419"/>
      <c r="AT2759" s="419"/>
      <c r="AU2759" s="419"/>
      <c r="AV2759" s="419"/>
      <c r="AX2759" s="419"/>
      <c r="AY2759" s="419"/>
      <c r="AZ2759" s="419"/>
      <c r="BB2759" s="419"/>
      <c r="BC2759" s="419"/>
      <c r="BD2759" s="419"/>
      <c r="BF2759" s="419"/>
      <c r="BG2759" s="419"/>
      <c r="BH2759" s="419"/>
      <c r="BJ2759" s="419"/>
      <c r="BK2759" s="419"/>
      <c r="BL2759" s="419"/>
      <c r="BN2759" s="419"/>
      <c r="BO2759" s="419"/>
      <c r="BP2759" s="419"/>
      <c r="BR2759" s="419"/>
      <c r="BS2759" s="419"/>
      <c r="BT2759" s="419"/>
      <c r="BV2759" s="419"/>
      <c r="BW2759" s="419"/>
      <c r="BX2759" s="397"/>
      <c r="BZ2759" s="449"/>
      <c r="CB2759" s="419"/>
      <c r="CC2759" s="419"/>
      <c r="CD2759" s="419"/>
      <c r="CF2759" s="419"/>
      <c r="CG2759" s="419"/>
      <c r="CH2759" s="419"/>
    </row>
    <row r="2760" spans="3:86" ht="21" thickBot="1">
      <c r="C2760" s="425"/>
      <c r="P2760" s="431"/>
      <c r="R2760" s="419"/>
      <c r="S2760" s="446"/>
      <c r="T2760" s="419"/>
      <c r="V2760" s="196"/>
      <c r="W2760" s="419"/>
      <c r="X2760" s="419"/>
      <c r="Z2760" s="419"/>
      <c r="AA2760" s="419"/>
      <c r="AB2760" s="419"/>
      <c r="AD2760" s="419"/>
      <c r="AE2760" s="419"/>
      <c r="AF2760" s="419"/>
      <c r="AH2760" s="419"/>
      <c r="AI2760" s="419"/>
      <c r="AJ2760" s="419"/>
      <c r="AL2760" s="419"/>
      <c r="AM2760" s="419"/>
      <c r="AN2760" s="403"/>
      <c r="AO2760" s="419"/>
      <c r="AP2760" s="419"/>
      <c r="AQ2760" s="419"/>
      <c r="AR2760" s="419"/>
      <c r="AS2760" s="419"/>
      <c r="AT2760" s="419"/>
      <c r="AU2760" s="419"/>
      <c r="AV2760" s="419"/>
      <c r="AX2760" s="419"/>
      <c r="AY2760" s="419"/>
      <c r="AZ2760" s="419"/>
      <c r="BB2760" s="419"/>
      <c r="BC2760" s="419"/>
      <c r="BD2760" s="419"/>
      <c r="BF2760" s="419"/>
      <c r="BG2760" s="419"/>
      <c r="BH2760" s="419"/>
      <c r="BJ2760" s="419"/>
      <c r="BK2760" s="419"/>
      <c r="BL2760" s="419"/>
      <c r="BN2760" s="419"/>
      <c r="BO2760" s="419"/>
      <c r="BP2760" s="419"/>
      <c r="BR2760" s="419"/>
      <c r="BS2760" s="419"/>
      <c r="BT2760" s="419"/>
      <c r="BV2760" s="419"/>
      <c r="BW2760" s="419"/>
      <c r="BX2760" s="397"/>
      <c r="BZ2760" s="449"/>
      <c r="CB2760" s="419"/>
      <c r="CC2760" s="419"/>
      <c r="CD2760" s="419"/>
      <c r="CF2760" s="419"/>
      <c r="CG2760" s="419"/>
      <c r="CH2760" s="419"/>
    </row>
    <row r="2761" spans="3:86" ht="21" thickBot="1">
      <c r="C2761" s="425"/>
      <c r="P2761" s="431"/>
      <c r="R2761" s="419"/>
      <c r="S2761" s="446"/>
      <c r="T2761" s="419"/>
      <c r="V2761" s="196"/>
      <c r="W2761" s="419"/>
      <c r="X2761" s="419"/>
      <c r="Z2761" s="419"/>
      <c r="AA2761" s="419"/>
      <c r="AB2761" s="419"/>
      <c r="AD2761" s="419"/>
      <c r="AE2761" s="419"/>
      <c r="AF2761" s="419"/>
      <c r="AH2761" s="419"/>
      <c r="AI2761" s="419"/>
      <c r="AJ2761" s="419"/>
      <c r="AL2761" s="419"/>
      <c r="AM2761" s="419"/>
      <c r="AN2761" s="403"/>
      <c r="AO2761" s="419"/>
      <c r="AP2761" s="419"/>
      <c r="AQ2761" s="419"/>
      <c r="AR2761" s="419"/>
      <c r="AS2761" s="419"/>
      <c r="AT2761" s="419"/>
      <c r="AU2761" s="419"/>
      <c r="AV2761" s="419"/>
      <c r="AX2761" s="419"/>
      <c r="AY2761" s="419"/>
      <c r="AZ2761" s="419"/>
      <c r="BB2761" s="419"/>
      <c r="BC2761" s="419"/>
      <c r="BD2761" s="419"/>
      <c r="BF2761" s="419"/>
      <c r="BG2761" s="419"/>
      <c r="BH2761" s="419"/>
      <c r="BJ2761" s="419"/>
      <c r="BK2761" s="419"/>
      <c r="BL2761" s="419"/>
      <c r="BN2761" s="419"/>
      <c r="BO2761" s="419"/>
      <c r="BP2761" s="419"/>
      <c r="BR2761" s="419"/>
      <c r="BS2761" s="419"/>
      <c r="BT2761" s="419"/>
      <c r="BV2761" s="419"/>
      <c r="BW2761" s="419"/>
      <c r="BX2761" s="397"/>
      <c r="BZ2761" s="449"/>
      <c r="CB2761" s="419"/>
      <c r="CC2761" s="419"/>
      <c r="CD2761" s="419"/>
      <c r="CF2761" s="419"/>
      <c r="CG2761" s="419"/>
      <c r="CH2761" s="419"/>
    </row>
    <row r="2762" spans="3:86" ht="21" thickBot="1">
      <c r="C2762" s="425"/>
      <c r="P2762" s="431"/>
      <c r="R2762" s="419"/>
      <c r="S2762" s="446"/>
      <c r="T2762" s="419"/>
      <c r="V2762" s="196"/>
      <c r="W2762" s="419"/>
      <c r="X2762" s="419"/>
      <c r="Z2762" s="419"/>
      <c r="AA2762" s="419"/>
      <c r="AB2762" s="419"/>
      <c r="AD2762" s="419"/>
      <c r="AE2762" s="419"/>
      <c r="AF2762" s="419"/>
      <c r="AH2762" s="419"/>
      <c r="AI2762" s="419"/>
      <c r="AJ2762" s="419"/>
      <c r="AL2762" s="419"/>
      <c r="AM2762" s="419"/>
      <c r="AN2762" s="403"/>
      <c r="AO2762" s="419"/>
      <c r="AP2762" s="419"/>
      <c r="AQ2762" s="419"/>
      <c r="AR2762" s="419"/>
      <c r="AS2762" s="419"/>
      <c r="AT2762" s="419"/>
      <c r="AU2762" s="419"/>
      <c r="AV2762" s="419"/>
      <c r="AX2762" s="419"/>
      <c r="AY2762" s="419"/>
      <c r="AZ2762" s="419"/>
      <c r="BB2762" s="419"/>
      <c r="BC2762" s="419"/>
      <c r="BD2762" s="419"/>
      <c r="BF2762" s="419"/>
      <c r="BG2762" s="419"/>
      <c r="BH2762" s="419"/>
      <c r="BJ2762" s="419"/>
      <c r="BK2762" s="419"/>
      <c r="BL2762" s="419"/>
      <c r="BN2762" s="419"/>
      <c r="BO2762" s="419"/>
      <c r="BP2762" s="419"/>
      <c r="BR2762" s="419"/>
      <c r="BS2762" s="419"/>
      <c r="BT2762" s="419"/>
      <c r="BV2762" s="419"/>
      <c r="BW2762" s="419"/>
      <c r="BX2762" s="397"/>
      <c r="BZ2762" s="449"/>
      <c r="CB2762" s="419"/>
      <c r="CC2762" s="419"/>
      <c r="CD2762" s="419"/>
      <c r="CF2762" s="419"/>
      <c r="CG2762" s="419"/>
      <c r="CH2762" s="419"/>
    </row>
    <row r="2763" spans="3:86" ht="21" thickBot="1">
      <c r="C2763" s="425"/>
      <c r="P2763" s="431"/>
      <c r="R2763" s="419"/>
      <c r="S2763" s="446"/>
      <c r="T2763" s="419"/>
      <c r="V2763" s="196"/>
      <c r="W2763" s="419"/>
      <c r="X2763" s="419"/>
      <c r="Z2763" s="419"/>
      <c r="AA2763" s="419"/>
      <c r="AB2763" s="419"/>
      <c r="AD2763" s="419"/>
      <c r="AE2763" s="419"/>
      <c r="AF2763" s="419"/>
      <c r="AH2763" s="419"/>
      <c r="AI2763" s="419"/>
      <c r="AJ2763" s="419"/>
      <c r="AL2763" s="419"/>
      <c r="AM2763" s="419"/>
      <c r="AN2763" s="403"/>
      <c r="AO2763" s="419"/>
      <c r="AP2763" s="419"/>
      <c r="AQ2763" s="419"/>
      <c r="AR2763" s="419"/>
      <c r="AS2763" s="419"/>
      <c r="AT2763" s="419"/>
      <c r="AU2763" s="419"/>
      <c r="AV2763" s="419"/>
      <c r="AX2763" s="419"/>
      <c r="AY2763" s="419"/>
      <c r="AZ2763" s="419"/>
      <c r="BB2763" s="419"/>
      <c r="BC2763" s="419"/>
      <c r="BD2763" s="419"/>
      <c r="BF2763" s="419"/>
      <c r="BG2763" s="419"/>
      <c r="BH2763" s="419"/>
      <c r="BJ2763" s="419"/>
      <c r="BK2763" s="419"/>
      <c r="BL2763" s="419"/>
      <c r="BN2763" s="419"/>
      <c r="BO2763" s="419"/>
      <c r="BP2763" s="419"/>
      <c r="BR2763" s="419"/>
      <c r="BS2763" s="419"/>
      <c r="BT2763" s="419"/>
      <c r="BV2763" s="419"/>
      <c r="BW2763" s="419"/>
      <c r="BX2763" s="397"/>
      <c r="BZ2763" s="449"/>
      <c r="CB2763" s="419"/>
      <c r="CC2763" s="419"/>
      <c r="CD2763" s="419"/>
      <c r="CF2763" s="419"/>
      <c r="CG2763" s="419"/>
      <c r="CH2763" s="419"/>
    </row>
    <row r="2764" spans="3:86" ht="21" thickBot="1">
      <c r="C2764" s="425"/>
      <c r="P2764" s="431"/>
      <c r="R2764" s="419"/>
      <c r="S2764" s="446"/>
      <c r="T2764" s="419"/>
      <c r="V2764" s="196"/>
      <c r="W2764" s="419"/>
      <c r="X2764" s="419"/>
      <c r="Z2764" s="419"/>
      <c r="AA2764" s="419"/>
      <c r="AB2764" s="419"/>
      <c r="AD2764" s="419"/>
      <c r="AE2764" s="419"/>
      <c r="AF2764" s="419"/>
      <c r="AH2764" s="419"/>
      <c r="AI2764" s="419"/>
      <c r="AJ2764" s="419"/>
      <c r="AL2764" s="419"/>
      <c r="AM2764" s="419"/>
      <c r="AN2764" s="403"/>
      <c r="AO2764" s="419"/>
      <c r="AP2764" s="419"/>
      <c r="AQ2764" s="419"/>
      <c r="AR2764" s="419"/>
      <c r="AS2764" s="419"/>
      <c r="AT2764" s="419"/>
      <c r="AU2764" s="419"/>
      <c r="AV2764" s="419"/>
      <c r="AX2764" s="419"/>
      <c r="AY2764" s="419"/>
      <c r="AZ2764" s="419"/>
      <c r="BB2764" s="419"/>
      <c r="BC2764" s="419"/>
      <c r="BD2764" s="419"/>
      <c r="BF2764" s="419"/>
      <c r="BG2764" s="419"/>
      <c r="BH2764" s="419"/>
      <c r="BJ2764" s="419"/>
      <c r="BK2764" s="419"/>
      <c r="BL2764" s="419"/>
      <c r="BN2764" s="419"/>
      <c r="BO2764" s="419"/>
      <c r="BP2764" s="419"/>
      <c r="BR2764" s="419"/>
      <c r="BS2764" s="419"/>
      <c r="BT2764" s="419"/>
      <c r="BV2764" s="419"/>
      <c r="BW2764" s="419"/>
      <c r="BX2764" s="397"/>
      <c r="BZ2764" s="449"/>
      <c r="CB2764" s="419"/>
      <c r="CC2764" s="419"/>
      <c r="CD2764" s="419"/>
      <c r="CF2764" s="419"/>
      <c r="CG2764" s="419"/>
      <c r="CH2764" s="419"/>
    </row>
    <row r="2765" spans="3:86" ht="21" thickBot="1">
      <c r="C2765" s="425"/>
      <c r="P2765" s="431"/>
      <c r="R2765" s="419"/>
      <c r="S2765" s="446"/>
      <c r="T2765" s="419"/>
      <c r="V2765" s="196"/>
      <c r="W2765" s="419"/>
      <c r="X2765" s="419"/>
      <c r="Z2765" s="419"/>
      <c r="AA2765" s="419"/>
      <c r="AB2765" s="419"/>
      <c r="AD2765" s="419"/>
      <c r="AE2765" s="419"/>
      <c r="AF2765" s="419"/>
      <c r="AH2765" s="419"/>
      <c r="AI2765" s="419"/>
      <c r="AJ2765" s="419"/>
      <c r="AL2765" s="419"/>
      <c r="AM2765" s="419"/>
      <c r="AN2765" s="403"/>
      <c r="AO2765" s="419"/>
      <c r="AP2765" s="419"/>
      <c r="AQ2765" s="419"/>
      <c r="AR2765" s="419"/>
      <c r="AS2765" s="419"/>
      <c r="AT2765" s="419"/>
      <c r="AU2765" s="419"/>
      <c r="AV2765" s="419"/>
      <c r="AX2765" s="419"/>
      <c r="AY2765" s="419"/>
      <c r="AZ2765" s="419"/>
      <c r="BB2765" s="419"/>
      <c r="BC2765" s="419"/>
      <c r="BD2765" s="419"/>
      <c r="BF2765" s="419"/>
      <c r="BG2765" s="419"/>
      <c r="BH2765" s="419"/>
      <c r="BJ2765" s="419"/>
      <c r="BK2765" s="419"/>
      <c r="BL2765" s="419"/>
      <c r="BN2765" s="419"/>
      <c r="BO2765" s="419"/>
      <c r="BP2765" s="419"/>
      <c r="BR2765" s="419"/>
      <c r="BS2765" s="419"/>
      <c r="BT2765" s="419"/>
      <c r="BV2765" s="419"/>
      <c r="BW2765" s="419"/>
      <c r="BX2765" s="397"/>
      <c r="BZ2765" s="449"/>
      <c r="CB2765" s="419"/>
      <c r="CC2765" s="419"/>
      <c r="CD2765" s="419"/>
      <c r="CF2765" s="419"/>
      <c r="CG2765" s="419"/>
      <c r="CH2765" s="419"/>
    </row>
    <row r="2766" spans="3:86" ht="21" thickBot="1">
      <c r="C2766" s="425"/>
      <c r="P2766" s="431"/>
      <c r="R2766" s="419"/>
      <c r="S2766" s="446"/>
      <c r="T2766" s="419"/>
      <c r="V2766" s="196"/>
      <c r="W2766" s="419"/>
      <c r="X2766" s="419"/>
      <c r="Z2766" s="419"/>
      <c r="AA2766" s="419"/>
      <c r="AB2766" s="419"/>
      <c r="AD2766" s="419"/>
      <c r="AE2766" s="419"/>
      <c r="AF2766" s="419"/>
      <c r="AH2766" s="419"/>
      <c r="AI2766" s="419"/>
      <c r="AJ2766" s="419"/>
      <c r="AL2766" s="419"/>
      <c r="AM2766" s="419"/>
      <c r="AN2766" s="403"/>
      <c r="AO2766" s="419"/>
      <c r="AP2766" s="419"/>
      <c r="AQ2766" s="419"/>
      <c r="AR2766" s="419"/>
      <c r="AS2766" s="419"/>
      <c r="AT2766" s="419"/>
      <c r="AU2766" s="419"/>
      <c r="AV2766" s="419"/>
      <c r="AX2766" s="419"/>
      <c r="AY2766" s="419"/>
      <c r="AZ2766" s="419"/>
      <c r="BB2766" s="419"/>
      <c r="BC2766" s="419"/>
      <c r="BD2766" s="419"/>
      <c r="BF2766" s="419"/>
      <c r="BG2766" s="419"/>
      <c r="BH2766" s="419"/>
      <c r="BJ2766" s="419"/>
      <c r="BK2766" s="419"/>
      <c r="BL2766" s="419"/>
      <c r="BN2766" s="419"/>
      <c r="BO2766" s="419"/>
      <c r="BP2766" s="419"/>
      <c r="BR2766" s="419"/>
      <c r="BS2766" s="419"/>
      <c r="BT2766" s="419"/>
      <c r="BV2766" s="419"/>
      <c r="BW2766" s="419"/>
      <c r="BX2766" s="397"/>
      <c r="BZ2766" s="449"/>
      <c r="CB2766" s="419"/>
      <c r="CC2766" s="419"/>
      <c r="CD2766" s="419"/>
      <c r="CF2766" s="419"/>
      <c r="CG2766" s="419"/>
      <c r="CH2766" s="419"/>
    </row>
    <row r="2767" spans="3:86" ht="21" thickBot="1">
      <c r="C2767" s="425"/>
      <c r="P2767" s="431"/>
      <c r="R2767" s="419"/>
      <c r="S2767" s="446"/>
      <c r="T2767" s="419"/>
      <c r="V2767" s="196"/>
      <c r="W2767" s="419"/>
      <c r="X2767" s="419"/>
      <c r="Z2767" s="419"/>
      <c r="AA2767" s="419"/>
      <c r="AB2767" s="419"/>
      <c r="AD2767" s="419"/>
      <c r="AE2767" s="419"/>
      <c r="AF2767" s="419"/>
      <c r="AH2767" s="419"/>
      <c r="AI2767" s="419"/>
      <c r="AJ2767" s="419"/>
      <c r="AL2767" s="419"/>
      <c r="AM2767" s="419"/>
      <c r="AN2767" s="403"/>
      <c r="AO2767" s="419"/>
      <c r="AP2767" s="419"/>
      <c r="AQ2767" s="419"/>
      <c r="AR2767" s="419"/>
      <c r="AS2767" s="419"/>
      <c r="AT2767" s="419"/>
      <c r="AU2767" s="419"/>
      <c r="AV2767" s="419"/>
      <c r="AX2767" s="419"/>
      <c r="AY2767" s="419"/>
      <c r="AZ2767" s="419"/>
      <c r="BB2767" s="419"/>
      <c r="BC2767" s="419"/>
      <c r="BD2767" s="419"/>
      <c r="BF2767" s="419"/>
      <c r="BG2767" s="419"/>
      <c r="BH2767" s="419"/>
      <c r="BJ2767" s="419"/>
      <c r="BK2767" s="419"/>
      <c r="BL2767" s="419"/>
      <c r="BN2767" s="419"/>
      <c r="BO2767" s="419"/>
      <c r="BP2767" s="419"/>
      <c r="BR2767" s="419"/>
      <c r="BS2767" s="419"/>
      <c r="BT2767" s="419"/>
      <c r="BV2767" s="419"/>
      <c r="BW2767" s="419"/>
      <c r="BX2767" s="397"/>
      <c r="BZ2767" s="449"/>
      <c r="CB2767" s="419"/>
      <c r="CC2767" s="419"/>
      <c r="CD2767" s="419"/>
      <c r="CF2767" s="419"/>
      <c r="CG2767" s="419"/>
      <c r="CH2767" s="419"/>
    </row>
    <row r="2768" spans="3:86" ht="21" thickBot="1">
      <c r="C2768" s="425"/>
      <c r="P2768" s="431"/>
      <c r="R2768" s="419"/>
      <c r="S2768" s="446"/>
      <c r="T2768" s="419"/>
      <c r="V2768" s="196"/>
      <c r="W2768" s="419"/>
      <c r="X2768" s="419"/>
      <c r="Z2768" s="419"/>
      <c r="AA2768" s="419"/>
      <c r="AB2768" s="419"/>
      <c r="AD2768" s="419"/>
      <c r="AE2768" s="419"/>
      <c r="AF2768" s="419"/>
      <c r="AH2768" s="419"/>
      <c r="AI2768" s="419"/>
      <c r="AJ2768" s="419"/>
      <c r="AL2768" s="419"/>
      <c r="AM2768" s="419"/>
      <c r="AN2768" s="403"/>
      <c r="AO2768" s="419"/>
      <c r="AP2768" s="419"/>
      <c r="AQ2768" s="419"/>
      <c r="AR2768" s="419"/>
      <c r="AS2768" s="419"/>
      <c r="AT2768" s="419"/>
      <c r="AU2768" s="419"/>
      <c r="AV2768" s="419"/>
      <c r="AX2768" s="419"/>
      <c r="AY2768" s="419"/>
      <c r="AZ2768" s="419"/>
      <c r="BB2768" s="419"/>
      <c r="BC2768" s="419"/>
      <c r="BD2768" s="419"/>
      <c r="BF2768" s="419"/>
      <c r="BG2768" s="419"/>
      <c r="BH2768" s="419"/>
      <c r="BJ2768" s="419"/>
      <c r="BK2768" s="419"/>
      <c r="BL2768" s="419"/>
      <c r="BN2768" s="419"/>
      <c r="BO2768" s="419"/>
      <c r="BP2768" s="419"/>
      <c r="BR2768" s="419"/>
      <c r="BS2768" s="419"/>
      <c r="BT2768" s="419"/>
      <c r="BV2768" s="419"/>
      <c r="BW2768" s="419"/>
      <c r="BX2768" s="397"/>
      <c r="BZ2768" s="449"/>
      <c r="CB2768" s="419"/>
      <c r="CC2768" s="419"/>
      <c r="CD2768" s="419"/>
      <c r="CF2768" s="419"/>
      <c r="CG2768" s="419"/>
      <c r="CH2768" s="419"/>
    </row>
    <row r="2769" spans="3:86" ht="21" thickBot="1">
      <c r="C2769" s="425"/>
      <c r="P2769" s="431"/>
      <c r="R2769" s="419"/>
      <c r="S2769" s="446"/>
      <c r="T2769" s="419"/>
      <c r="V2769" s="196"/>
      <c r="W2769" s="419"/>
      <c r="X2769" s="419"/>
      <c r="Z2769" s="419"/>
      <c r="AA2769" s="419"/>
      <c r="AB2769" s="419"/>
      <c r="AD2769" s="419"/>
      <c r="AE2769" s="419"/>
      <c r="AF2769" s="419"/>
      <c r="AH2769" s="419"/>
      <c r="AI2769" s="419"/>
      <c r="AJ2769" s="419"/>
      <c r="AL2769" s="419"/>
      <c r="AM2769" s="419"/>
      <c r="AN2769" s="403"/>
      <c r="AO2769" s="419"/>
      <c r="AP2769" s="419"/>
      <c r="AQ2769" s="419"/>
      <c r="AR2769" s="419"/>
      <c r="AS2769" s="419"/>
      <c r="AT2769" s="419"/>
      <c r="AU2769" s="419"/>
      <c r="AV2769" s="419"/>
      <c r="AX2769" s="419"/>
      <c r="AY2769" s="419"/>
      <c r="AZ2769" s="419"/>
      <c r="BB2769" s="419"/>
      <c r="BC2769" s="419"/>
      <c r="BD2769" s="419"/>
      <c r="BF2769" s="419"/>
      <c r="BG2769" s="419"/>
      <c r="BH2769" s="419"/>
      <c r="BJ2769" s="419"/>
      <c r="BK2769" s="419"/>
      <c r="BL2769" s="419"/>
      <c r="BN2769" s="419"/>
      <c r="BO2769" s="419"/>
      <c r="BP2769" s="419"/>
      <c r="BR2769" s="419"/>
      <c r="BS2769" s="419"/>
      <c r="BT2769" s="419"/>
      <c r="BV2769" s="419"/>
      <c r="BW2769" s="419"/>
      <c r="BX2769" s="397"/>
      <c r="BZ2769" s="449"/>
      <c r="CB2769" s="419"/>
      <c r="CC2769" s="419"/>
      <c r="CD2769" s="419"/>
      <c r="CF2769" s="419"/>
      <c r="CG2769" s="419"/>
      <c r="CH2769" s="419"/>
    </row>
    <row r="2770" spans="3:86" ht="21" thickBot="1">
      <c r="C2770" s="425"/>
      <c r="P2770" s="431"/>
      <c r="R2770" s="419"/>
      <c r="S2770" s="446"/>
      <c r="T2770" s="419"/>
      <c r="V2770" s="196"/>
      <c r="W2770" s="419"/>
      <c r="X2770" s="419"/>
      <c r="Z2770" s="419"/>
      <c r="AA2770" s="419"/>
      <c r="AB2770" s="419"/>
      <c r="AD2770" s="419"/>
      <c r="AE2770" s="419"/>
      <c r="AF2770" s="419"/>
      <c r="AH2770" s="419"/>
      <c r="AI2770" s="419"/>
      <c r="AJ2770" s="419"/>
      <c r="AL2770" s="419"/>
      <c r="AM2770" s="419"/>
      <c r="AN2770" s="403"/>
      <c r="AO2770" s="419"/>
      <c r="AP2770" s="419"/>
      <c r="AQ2770" s="419"/>
      <c r="AR2770" s="419"/>
      <c r="AS2770" s="419"/>
      <c r="AT2770" s="419"/>
      <c r="AU2770" s="419"/>
      <c r="AV2770" s="419"/>
      <c r="AX2770" s="419"/>
      <c r="AY2770" s="419"/>
      <c r="AZ2770" s="419"/>
      <c r="BB2770" s="419"/>
      <c r="BC2770" s="419"/>
      <c r="BD2770" s="419"/>
      <c r="BF2770" s="419"/>
      <c r="BG2770" s="419"/>
      <c r="BH2770" s="419"/>
      <c r="BJ2770" s="419"/>
      <c r="BK2770" s="419"/>
      <c r="BL2770" s="419"/>
      <c r="BN2770" s="419"/>
      <c r="BO2770" s="419"/>
      <c r="BP2770" s="419"/>
      <c r="BR2770" s="419"/>
      <c r="BS2770" s="419"/>
      <c r="BT2770" s="419"/>
      <c r="BV2770" s="419"/>
      <c r="BW2770" s="419"/>
      <c r="BX2770" s="397"/>
      <c r="BZ2770" s="449"/>
      <c r="CB2770" s="419"/>
      <c r="CC2770" s="419"/>
      <c r="CD2770" s="419"/>
      <c r="CF2770" s="419"/>
      <c r="CG2770" s="419"/>
      <c r="CH2770" s="419"/>
    </row>
    <row r="2771" spans="3:86" ht="21" thickBot="1">
      <c r="C2771" s="425"/>
      <c r="P2771" s="431"/>
      <c r="R2771" s="419"/>
      <c r="S2771" s="446"/>
      <c r="T2771" s="419"/>
      <c r="V2771" s="196"/>
      <c r="W2771" s="419"/>
      <c r="X2771" s="419"/>
      <c r="Z2771" s="419"/>
      <c r="AA2771" s="419"/>
      <c r="AB2771" s="419"/>
      <c r="AD2771" s="419"/>
      <c r="AE2771" s="419"/>
      <c r="AF2771" s="419"/>
      <c r="AH2771" s="419"/>
      <c r="AI2771" s="419"/>
      <c r="AJ2771" s="419"/>
      <c r="AL2771" s="419"/>
      <c r="AM2771" s="419"/>
      <c r="AN2771" s="403"/>
      <c r="AO2771" s="419"/>
      <c r="AP2771" s="419"/>
      <c r="AQ2771" s="419"/>
      <c r="AR2771" s="419"/>
      <c r="AS2771" s="419"/>
      <c r="AT2771" s="419"/>
      <c r="AU2771" s="419"/>
      <c r="AV2771" s="419"/>
      <c r="AX2771" s="419"/>
      <c r="AY2771" s="419"/>
      <c r="AZ2771" s="419"/>
      <c r="BB2771" s="419"/>
      <c r="BC2771" s="419"/>
      <c r="BD2771" s="419"/>
      <c r="BF2771" s="419"/>
      <c r="BG2771" s="419"/>
      <c r="BH2771" s="419"/>
      <c r="BJ2771" s="419"/>
      <c r="BK2771" s="419"/>
      <c r="BL2771" s="419"/>
      <c r="BN2771" s="419"/>
      <c r="BO2771" s="419"/>
      <c r="BP2771" s="419"/>
      <c r="BR2771" s="419"/>
      <c r="BS2771" s="419"/>
      <c r="BT2771" s="419"/>
      <c r="BV2771" s="419"/>
      <c r="BW2771" s="419"/>
      <c r="BX2771" s="397"/>
      <c r="BZ2771" s="449"/>
      <c r="CB2771" s="419"/>
      <c r="CC2771" s="419"/>
      <c r="CD2771" s="419"/>
      <c r="CF2771" s="419"/>
      <c r="CG2771" s="419"/>
      <c r="CH2771" s="419"/>
    </row>
    <row r="2772" spans="3:86" ht="21" thickBot="1">
      <c r="C2772" s="425"/>
      <c r="P2772" s="431"/>
      <c r="R2772" s="419"/>
      <c r="S2772" s="446"/>
      <c r="T2772" s="419"/>
      <c r="V2772" s="196"/>
      <c r="W2772" s="419"/>
      <c r="X2772" s="419"/>
      <c r="Z2772" s="419"/>
      <c r="AA2772" s="419"/>
      <c r="AB2772" s="419"/>
      <c r="AD2772" s="419"/>
      <c r="AE2772" s="419"/>
      <c r="AF2772" s="419"/>
      <c r="AH2772" s="419"/>
      <c r="AI2772" s="419"/>
      <c r="AJ2772" s="419"/>
      <c r="AL2772" s="419"/>
      <c r="AM2772" s="419"/>
      <c r="AN2772" s="403"/>
      <c r="AO2772" s="419"/>
      <c r="AP2772" s="419"/>
      <c r="AQ2772" s="419"/>
      <c r="AR2772" s="419"/>
      <c r="AS2772" s="419"/>
      <c r="AT2772" s="419"/>
      <c r="AU2772" s="419"/>
      <c r="AV2772" s="419"/>
      <c r="AX2772" s="419"/>
      <c r="AY2772" s="419"/>
      <c r="AZ2772" s="419"/>
      <c r="BB2772" s="419"/>
      <c r="BC2772" s="419"/>
      <c r="BD2772" s="419"/>
      <c r="BF2772" s="419"/>
      <c r="BG2772" s="419"/>
      <c r="BH2772" s="419"/>
      <c r="BJ2772" s="419"/>
      <c r="BK2772" s="419"/>
      <c r="BL2772" s="419"/>
      <c r="BN2772" s="419"/>
      <c r="BO2772" s="419"/>
      <c r="BP2772" s="419"/>
      <c r="BR2772" s="419"/>
      <c r="BS2772" s="419"/>
      <c r="BT2772" s="419"/>
      <c r="BV2772" s="419"/>
      <c r="BW2772" s="419"/>
      <c r="BX2772" s="397"/>
      <c r="BZ2772" s="449"/>
      <c r="CB2772" s="419"/>
      <c r="CC2772" s="419"/>
      <c r="CD2772" s="419"/>
      <c r="CF2772" s="419"/>
      <c r="CG2772" s="419"/>
      <c r="CH2772" s="419"/>
    </row>
    <row r="2773" spans="3:86" ht="21" thickBot="1">
      <c r="C2773" s="425"/>
      <c r="P2773" s="431"/>
      <c r="R2773" s="419"/>
      <c r="S2773" s="446"/>
      <c r="T2773" s="419"/>
      <c r="V2773" s="196"/>
      <c r="W2773" s="419"/>
      <c r="X2773" s="419"/>
      <c r="Z2773" s="419"/>
      <c r="AA2773" s="419"/>
      <c r="AB2773" s="419"/>
      <c r="AD2773" s="419"/>
      <c r="AE2773" s="419"/>
      <c r="AF2773" s="419"/>
      <c r="AH2773" s="419"/>
      <c r="AI2773" s="419"/>
      <c r="AJ2773" s="419"/>
      <c r="AL2773" s="419"/>
      <c r="AM2773" s="419"/>
      <c r="AN2773" s="403"/>
      <c r="AO2773" s="419"/>
      <c r="AP2773" s="419"/>
      <c r="AQ2773" s="419"/>
      <c r="AR2773" s="419"/>
      <c r="AS2773" s="419"/>
      <c r="AT2773" s="419"/>
      <c r="AU2773" s="419"/>
      <c r="AV2773" s="419"/>
      <c r="AX2773" s="419"/>
      <c r="AY2773" s="419"/>
      <c r="AZ2773" s="419"/>
      <c r="BB2773" s="419"/>
      <c r="BC2773" s="419"/>
      <c r="BD2773" s="419"/>
      <c r="BF2773" s="419"/>
      <c r="BG2773" s="419"/>
      <c r="BH2773" s="419"/>
      <c r="BJ2773" s="419"/>
      <c r="BK2773" s="419"/>
      <c r="BL2773" s="419"/>
      <c r="BN2773" s="419"/>
      <c r="BO2773" s="419"/>
      <c r="BP2773" s="419"/>
      <c r="BR2773" s="419"/>
      <c r="BS2773" s="419"/>
      <c r="BT2773" s="419"/>
      <c r="BV2773" s="419"/>
      <c r="BW2773" s="419"/>
      <c r="BX2773" s="397"/>
      <c r="BZ2773" s="449"/>
      <c r="CB2773" s="419"/>
      <c r="CC2773" s="419"/>
      <c r="CD2773" s="419"/>
      <c r="CF2773" s="419"/>
      <c r="CG2773" s="419"/>
      <c r="CH2773" s="419"/>
    </row>
    <row r="2774" spans="3:86" ht="21" thickBot="1">
      <c r="C2774" s="425"/>
      <c r="P2774" s="431"/>
      <c r="R2774" s="419"/>
      <c r="S2774" s="446"/>
      <c r="T2774" s="419"/>
      <c r="V2774" s="196"/>
      <c r="W2774" s="419"/>
      <c r="X2774" s="419"/>
      <c r="Z2774" s="419"/>
      <c r="AA2774" s="419"/>
      <c r="AB2774" s="419"/>
      <c r="AD2774" s="419"/>
      <c r="AE2774" s="419"/>
      <c r="AF2774" s="419"/>
      <c r="AH2774" s="419"/>
      <c r="AI2774" s="419"/>
      <c r="AJ2774" s="419"/>
      <c r="AL2774" s="419"/>
      <c r="AM2774" s="419"/>
      <c r="AN2774" s="403"/>
      <c r="AO2774" s="419"/>
      <c r="AP2774" s="419"/>
      <c r="AQ2774" s="419"/>
      <c r="AR2774" s="419"/>
      <c r="AS2774" s="419"/>
      <c r="AT2774" s="419"/>
      <c r="AU2774" s="419"/>
      <c r="AV2774" s="419"/>
      <c r="AX2774" s="419"/>
      <c r="AY2774" s="419"/>
      <c r="AZ2774" s="419"/>
      <c r="BB2774" s="419"/>
      <c r="BC2774" s="419"/>
      <c r="BD2774" s="419"/>
      <c r="BF2774" s="419"/>
      <c r="BG2774" s="419"/>
      <c r="BH2774" s="419"/>
      <c r="BJ2774" s="419"/>
      <c r="BK2774" s="419"/>
      <c r="BL2774" s="419"/>
      <c r="BN2774" s="419"/>
      <c r="BO2774" s="419"/>
      <c r="BP2774" s="419"/>
      <c r="BR2774" s="419"/>
      <c r="BS2774" s="419"/>
      <c r="BT2774" s="419"/>
      <c r="BV2774" s="419"/>
      <c r="BW2774" s="419"/>
      <c r="BX2774" s="397"/>
      <c r="BZ2774" s="449"/>
      <c r="CB2774" s="419"/>
      <c r="CC2774" s="419"/>
      <c r="CD2774" s="419"/>
      <c r="CF2774" s="419"/>
      <c r="CG2774" s="419"/>
      <c r="CH2774" s="419"/>
    </row>
    <row r="2775" spans="3:86" ht="21" thickBot="1">
      <c r="C2775" s="425"/>
      <c r="P2775" s="431"/>
      <c r="R2775" s="419"/>
      <c r="S2775" s="446"/>
      <c r="T2775" s="419"/>
      <c r="V2775" s="196"/>
      <c r="W2775" s="419"/>
      <c r="X2775" s="419"/>
      <c r="Z2775" s="419"/>
      <c r="AA2775" s="419"/>
      <c r="AB2775" s="419"/>
      <c r="AD2775" s="419"/>
      <c r="AE2775" s="419"/>
      <c r="AF2775" s="419"/>
      <c r="AH2775" s="419"/>
      <c r="AI2775" s="419"/>
      <c r="AJ2775" s="419"/>
      <c r="AL2775" s="419"/>
      <c r="AM2775" s="419"/>
      <c r="AN2775" s="403"/>
      <c r="AO2775" s="419"/>
      <c r="AP2775" s="419"/>
      <c r="AQ2775" s="419"/>
      <c r="AR2775" s="419"/>
      <c r="AS2775" s="419"/>
      <c r="AT2775" s="419"/>
      <c r="AU2775" s="419"/>
      <c r="AV2775" s="419"/>
      <c r="AX2775" s="419"/>
      <c r="AY2775" s="419"/>
      <c r="AZ2775" s="419"/>
      <c r="BB2775" s="419"/>
      <c r="BC2775" s="419"/>
      <c r="BD2775" s="419"/>
      <c r="BF2775" s="419"/>
      <c r="BG2775" s="419"/>
      <c r="BH2775" s="419"/>
      <c r="BJ2775" s="419"/>
      <c r="BK2775" s="419"/>
      <c r="BL2775" s="419"/>
      <c r="BN2775" s="419"/>
      <c r="BO2775" s="419"/>
      <c r="BP2775" s="419"/>
      <c r="BR2775" s="419"/>
      <c r="BS2775" s="419"/>
      <c r="BT2775" s="419"/>
      <c r="BV2775" s="419"/>
      <c r="BW2775" s="419"/>
      <c r="BX2775" s="397"/>
      <c r="BZ2775" s="449"/>
      <c r="CB2775" s="419"/>
      <c r="CC2775" s="419"/>
      <c r="CD2775" s="419"/>
      <c r="CF2775" s="419"/>
      <c r="CG2775" s="419"/>
      <c r="CH2775" s="419"/>
    </row>
    <row r="2776" spans="3:86" ht="21" thickBot="1">
      <c r="C2776" s="425"/>
      <c r="P2776" s="431"/>
      <c r="R2776" s="419"/>
      <c r="S2776" s="446"/>
      <c r="T2776" s="419"/>
      <c r="V2776" s="196"/>
      <c r="W2776" s="419"/>
      <c r="X2776" s="419"/>
      <c r="Z2776" s="419"/>
      <c r="AA2776" s="419"/>
      <c r="AB2776" s="419"/>
      <c r="AD2776" s="419"/>
      <c r="AE2776" s="419"/>
      <c r="AF2776" s="419"/>
      <c r="AH2776" s="419"/>
      <c r="AI2776" s="419"/>
      <c r="AJ2776" s="419"/>
      <c r="AL2776" s="419"/>
      <c r="AM2776" s="419"/>
      <c r="AN2776" s="403"/>
      <c r="AO2776" s="419"/>
      <c r="AP2776" s="419"/>
      <c r="AQ2776" s="419"/>
      <c r="AR2776" s="419"/>
      <c r="AS2776" s="419"/>
      <c r="AT2776" s="419"/>
      <c r="AU2776" s="419"/>
      <c r="AV2776" s="419"/>
      <c r="AX2776" s="419"/>
      <c r="AY2776" s="419"/>
      <c r="AZ2776" s="419"/>
      <c r="BB2776" s="419"/>
      <c r="BC2776" s="419"/>
      <c r="BD2776" s="419"/>
      <c r="BF2776" s="419"/>
      <c r="BG2776" s="419"/>
      <c r="BH2776" s="419"/>
      <c r="BJ2776" s="419"/>
      <c r="BK2776" s="419"/>
      <c r="BL2776" s="419"/>
      <c r="BN2776" s="419"/>
      <c r="BO2776" s="419"/>
      <c r="BP2776" s="419"/>
      <c r="BR2776" s="419"/>
      <c r="BS2776" s="419"/>
      <c r="BT2776" s="419"/>
      <c r="BV2776" s="419"/>
      <c r="BW2776" s="419"/>
      <c r="BX2776" s="397"/>
      <c r="BZ2776" s="449"/>
      <c r="CB2776" s="419"/>
      <c r="CC2776" s="419"/>
      <c r="CD2776" s="419"/>
      <c r="CF2776" s="419"/>
      <c r="CG2776" s="419"/>
      <c r="CH2776" s="419"/>
    </row>
    <row r="2777" spans="3:86" ht="21" thickBot="1">
      <c r="C2777" s="425"/>
      <c r="P2777" s="431"/>
      <c r="R2777" s="419"/>
      <c r="S2777" s="446"/>
      <c r="T2777" s="419"/>
      <c r="V2777" s="196"/>
      <c r="W2777" s="419"/>
      <c r="X2777" s="419"/>
      <c r="Z2777" s="419"/>
      <c r="AA2777" s="419"/>
      <c r="AB2777" s="419"/>
      <c r="AD2777" s="419"/>
      <c r="AE2777" s="419"/>
      <c r="AF2777" s="419"/>
      <c r="AH2777" s="419"/>
      <c r="AI2777" s="419"/>
      <c r="AJ2777" s="419"/>
      <c r="AL2777" s="419"/>
      <c r="AM2777" s="419"/>
      <c r="AN2777" s="403"/>
      <c r="AO2777" s="419"/>
      <c r="AP2777" s="419"/>
      <c r="AQ2777" s="419"/>
      <c r="AR2777" s="419"/>
      <c r="AS2777" s="419"/>
      <c r="AT2777" s="419"/>
      <c r="AU2777" s="419"/>
      <c r="AV2777" s="419"/>
      <c r="AX2777" s="419"/>
      <c r="AY2777" s="419"/>
      <c r="AZ2777" s="419"/>
      <c r="BB2777" s="419"/>
      <c r="BC2777" s="419"/>
      <c r="BD2777" s="419"/>
      <c r="BF2777" s="419"/>
      <c r="BG2777" s="419"/>
      <c r="BH2777" s="419"/>
      <c r="BJ2777" s="419"/>
      <c r="BK2777" s="419"/>
      <c r="BL2777" s="419"/>
      <c r="BN2777" s="419"/>
      <c r="BO2777" s="419"/>
      <c r="BP2777" s="419"/>
      <c r="BR2777" s="419"/>
      <c r="BS2777" s="419"/>
      <c r="BT2777" s="419"/>
      <c r="BV2777" s="419"/>
      <c r="BW2777" s="419"/>
      <c r="BX2777" s="397"/>
      <c r="BZ2777" s="449"/>
      <c r="CB2777" s="419"/>
      <c r="CC2777" s="419"/>
      <c r="CD2777" s="419"/>
      <c r="CF2777" s="419"/>
      <c r="CG2777" s="419"/>
      <c r="CH2777" s="419"/>
    </row>
    <row r="2778" spans="3:86" ht="21" thickBot="1">
      <c r="C2778" s="425"/>
      <c r="P2778" s="431"/>
      <c r="R2778" s="419"/>
      <c r="S2778" s="446"/>
      <c r="T2778" s="419"/>
      <c r="V2778" s="196"/>
      <c r="W2778" s="419"/>
      <c r="X2778" s="419"/>
      <c r="Z2778" s="419"/>
      <c r="AA2778" s="419"/>
      <c r="AB2778" s="419"/>
      <c r="AD2778" s="419"/>
      <c r="AE2778" s="419"/>
      <c r="AF2778" s="419"/>
      <c r="AH2778" s="419"/>
      <c r="AI2778" s="419"/>
      <c r="AJ2778" s="419"/>
      <c r="AL2778" s="419"/>
      <c r="AM2778" s="419"/>
      <c r="AN2778" s="403"/>
      <c r="AO2778" s="419"/>
      <c r="AP2778" s="419"/>
      <c r="AQ2778" s="419"/>
      <c r="AR2778" s="419"/>
      <c r="AS2778" s="419"/>
      <c r="AT2778" s="419"/>
      <c r="AU2778" s="419"/>
      <c r="AV2778" s="419"/>
      <c r="AX2778" s="419"/>
      <c r="AY2778" s="419"/>
      <c r="AZ2778" s="419"/>
      <c r="BB2778" s="419"/>
      <c r="BC2778" s="419"/>
      <c r="BD2778" s="419"/>
      <c r="BF2778" s="419"/>
      <c r="BG2778" s="419"/>
      <c r="BH2778" s="419"/>
      <c r="BJ2778" s="419"/>
      <c r="BK2778" s="419"/>
      <c r="BL2778" s="419"/>
      <c r="BN2778" s="419"/>
      <c r="BO2778" s="419"/>
      <c r="BP2778" s="419"/>
      <c r="BR2778" s="419"/>
      <c r="BS2778" s="419"/>
      <c r="BT2778" s="419"/>
      <c r="BV2778" s="419"/>
      <c r="BW2778" s="419"/>
      <c r="BX2778" s="397"/>
      <c r="BZ2778" s="449"/>
      <c r="CB2778" s="419"/>
      <c r="CC2778" s="419"/>
      <c r="CD2778" s="419"/>
      <c r="CF2778" s="419"/>
      <c r="CG2778" s="419"/>
      <c r="CH2778" s="419"/>
    </row>
    <row r="2779" spans="3:86" ht="21" thickBot="1">
      <c r="C2779" s="425"/>
      <c r="P2779" s="431"/>
      <c r="R2779" s="419"/>
      <c r="S2779" s="446"/>
      <c r="T2779" s="419"/>
      <c r="V2779" s="196"/>
      <c r="W2779" s="419"/>
      <c r="X2779" s="419"/>
      <c r="Z2779" s="419"/>
      <c r="AA2779" s="419"/>
      <c r="AB2779" s="419"/>
      <c r="AD2779" s="419"/>
      <c r="AE2779" s="419"/>
      <c r="AF2779" s="419"/>
      <c r="AH2779" s="419"/>
      <c r="AI2779" s="419"/>
      <c r="AJ2779" s="419"/>
      <c r="AL2779" s="419"/>
      <c r="AM2779" s="419"/>
      <c r="AN2779" s="403"/>
      <c r="AO2779" s="419"/>
      <c r="AP2779" s="419"/>
      <c r="AQ2779" s="419"/>
      <c r="AR2779" s="419"/>
      <c r="AS2779" s="419"/>
      <c r="AT2779" s="419"/>
      <c r="AU2779" s="419"/>
      <c r="AV2779" s="419"/>
      <c r="AX2779" s="419"/>
      <c r="AY2779" s="419"/>
      <c r="AZ2779" s="419"/>
      <c r="BB2779" s="419"/>
      <c r="BC2779" s="419"/>
      <c r="BD2779" s="419"/>
      <c r="BF2779" s="419"/>
      <c r="BG2779" s="419"/>
      <c r="BH2779" s="419"/>
      <c r="BJ2779" s="419"/>
      <c r="BK2779" s="419"/>
      <c r="BL2779" s="419"/>
      <c r="BN2779" s="419"/>
      <c r="BO2779" s="419"/>
      <c r="BP2779" s="419"/>
      <c r="BR2779" s="419"/>
      <c r="BS2779" s="419"/>
      <c r="BT2779" s="419"/>
      <c r="BV2779" s="419"/>
      <c r="BW2779" s="419"/>
      <c r="BX2779" s="397"/>
      <c r="BZ2779" s="449"/>
      <c r="CB2779" s="419"/>
      <c r="CC2779" s="419"/>
      <c r="CD2779" s="419"/>
      <c r="CF2779" s="419"/>
      <c r="CG2779" s="419"/>
      <c r="CH2779" s="419"/>
    </row>
    <row r="2780" spans="3:86" ht="21" thickBot="1">
      <c r="C2780" s="425"/>
      <c r="P2780" s="431"/>
      <c r="R2780" s="419"/>
      <c r="S2780" s="446"/>
      <c r="T2780" s="419"/>
      <c r="V2780" s="196"/>
      <c r="W2780" s="419"/>
      <c r="X2780" s="419"/>
      <c r="Z2780" s="419"/>
      <c r="AA2780" s="419"/>
      <c r="AB2780" s="419"/>
      <c r="AD2780" s="419"/>
      <c r="AE2780" s="419"/>
      <c r="AF2780" s="419"/>
      <c r="AH2780" s="419"/>
      <c r="AI2780" s="419"/>
      <c r="AJ2780" s="419"/>
      <c r="AL2780" s="419"/>
      <c r="AM2780" s="419"/>
      <c r="AN2780" s="403"/>
      <c r="AO2780" s="419"/>
      <c r="AP2780" s="419"/>
      <c r="AQ2780" s="419"/>
      <c r="AR2780" s="419"/>
      <c r="AS2780" s="419"/>
      <c r="AT2780" s="419"/>
      <c r="AU2780" s="419"/>
      <c r="AV2780" s="419"/>
      <c r="AX2780" s="419"/>
      <c r="AY2780" s="419"/>
      <c r="AZ2780" s="419"/>
      <c r="BB2780" s="419"/>
      <c r="BC2780" s="419"/>
      <c r="BD2780" s="419"/>
      <c r="BF2780" s="419"/>
      <c r="BG2780" s="419"/>
      <c r="BH2780" s="419"/>
      <c r="BJ2780" s="419"/>
      <c r="BK2780" s="419"/>
      <c r="BL2780" s="419"/>
      <c r="BN2780" s="419"/>
      <c r="BO2780" s="419"/>
      <c r="BP2780" s="419"/>
      <c r="BR2780" s="419"/>
      <c r="BS2780" s="419"/>
      <c r="BT2780" s="419"/>
      <c r="BV2780" s="419"/>
      <c r="BW2780" s="419"/>
      <c r="BX2780" s="397"/>
      <c r="BZ2780" s="449"/>
      <c r="CB2780" s="419"/>
      <c r="CC2780" s="419"/>
      <c r="CD2780" s="419"/>
      <c r="CF2780" s="419"/>
      <c r="CG2780" s="419"/>
      <c r="CH2780" s="419"/>
    </row>
    <row r="2781" spans="3:86" ht="21" thickBot="1">
      <c r="C2781" s="425"/>
      <c r="P2781" s="431"/>
      <c r="R2781" s="419"/>
      <c r="S2781" s="446"/>
      <c r="T2781" s="419"/>
      <c r="V2781" s="196"/>
      <c r="W2781" s="419"/>
      <c r="X2781" s="419"/>
      <c r="Z2781" s="419"/>
      <c r="AA2781" s="419"/>
      <c r="AB2781" s="419"/>
      <c r="AD2781" s="419"/>
      <c r="AE2781" s="419"/>
      <c r="AF2781" s="419"/>
      <c r="AH2781" s="419"/>
      <c r="AI2781" s="419"/>
      <c r="AJ2781" s="419"/>
      <c r="AL2781" s="419"/>
      <c r="AM2781" s="419"/>
      <c r="AN2781" s="403"/>
      <c r="AO2781" s="419"/>
      <c r="AP2781" s="419"/>
      <c r="AQ2781" s="419"/>
      <c r="AR2781" s="419"/>
      <c r="AS2781" s="419"/>
      <c r="AT2781" s="419"/>
      <c r="AU2781" s="419"/>
      <c r="AV2781" s="419"/>
      <c r="AX2781" s="419"/>
      <c r="AY2781" s="419"/>
      <c r="AZ2781" s="419"/>
      <c r="BB2781" s="419"/>
      <c r="BC2781" s="419"/>
      <c r="BD2781" s="419"/>
      <c r="BF2781" s="419"/>
      <c r="BG2781" s="419"/>
      <c r="BH2781" s="419"/>
      <c r="BJ2781" s="419"/>
      <c r="BK2781" s="419"/>
      <c r="BL2781" s="419"/>
      <c r="BN2781" s="419"/>
      <c r="BO2781" s="419"/>
      <c r="BP2781" s="419"/>
      <c r="BR2781" s="419"/>
      <c r="BS2781" s="419"/>
      <c r="BT2781" s="419"/>
      <c r="BV2781" s="419"/>
      <c r="BW2781" s="419"/>
      <c r="BX2781" s="397"/>
      <c r="BZ2781" s="449"/>
      <c r="CB2781" s="419"/>
      <c r="CC2781" s="419"/>
      <c r="CD2781" s="419"/>
      <c r="CF2781" s="419"/>
      <c r="CG2781" s="419"/>
      <c r="CH2781" s="419"/>
    </row>
    <row r="2782" spans="3:86" ht="21" thickBot="1">
      <c r="C2782" s="425"/>
      <c r="P2782" s="431"/>
      <c r="R2782" s="419"/>
      <c r="S2782" s="446"/>
      <c r="T2782" s="419"/>
      <c r="V2782" s="196"/>
      <c r="W2782" s="419"/>
      <c r="X2782" s="419"/>
      <c r="Z2782" s="419"/>
      <c r="AA2782" s="419"/>
      <c r="AB2782" s="419"/>
      <c r="AD2782" s="419"/>
      <c r="AE2782" s="419"/>
      <c r="AF2782" s="419"/>
      <c r="AH2782" s="419"/>
      <c r="AI2782" s="419"/>
      <c r="AJ2782" s="419"/>
      <c r="AL2782" s="419"/>
      <c r="AM2782" s="419"/>
      <c r="AN2782" s="403"/>
      <c r="AO2782" s="419"/>
      <c r="AP2782" s="419"/>
      <c r="AQ2782" s="419"/>
      <c r="AR2782" s="419"/>
      <c r="AS2782" s="419"/>
      <c r="AT2782" s="419"/>
      <c r="AU2782" s="419"/>
      <c r="AV2782" s="419"/>
      <c r="AX2782" s="419"/>
      <c r="AY2782" s="419"/>
      <c r="AZ2782" s="419"/>
      <c r="BB2782" s="419"/>
      <c r="BC2782" s="419"/>
      <c r="BD2782" s="419"/>
      <c r="BF2782" s="419"/>
      <c r="BG2782" s="419"/>
      <c r="BH2782" s="419"/>
      <c r="BJ2782" s="419"/>
      <c r="BK2782" s="419"/>
      <c r="BL2782" s="419"/>
      <c r="BN2782" s="419"/>
      <c r="BO2782" s="419"/>
      <c r="BP2782" s="419"/>
      <c r="BR2782" s="419"/>
      <c r="BS2782" s="419"/>
      <c r="BT2782" s="419"/>
      <c r="BV2782" s="419"/>
      <c r="BW2782" s="419"/>
      <c r="BX2782" s="397"/>
      <c r="BZ2782" s="449"/>
      <c r="CB2782" s="419"/>
      <c r="CC2782" s="419"/>
      <c r="CD2782" s="419"/>
      <c r="CF2782" s="419"/>
      <c r="CG2782" s="419"/>
      <c r="CH2782" s="419"/>
    </row>
    <row r="2783" spans="3:86" ht="21" thickBot="1">
      <c r="C2783" s="425"/>
      <c r="P2783" s="431"/>
      <c r="R2783" s="419"/>
      <c r="S2783" s="446"/>
      <c r="T2783" s="419"/>
      <c r="V2783" s="196"/>
      <c r="W2783" s="419"/>
      <c r="X2783" s="419"/>
      <c r="Z2783" s="419"/>
      <c r="AA2783" s="419"/>
      <c r="AB2783" s="419"/>
      <c r="AD2783" s="419"/>
      <c r="AE2783" s="419"/>
      <c r="AF2783" s="419"/>
      <c r="AH2783" s="419"/>
      <c r="AI2783" s="419"/>
      <c r="AJ2783" s="419"/>
      <c r="AL2783" s="419"/>
      <c r="AM2783" s="419"/>
      <c r="AN2783" s="403"/>
      <c r="AO2783" s="419"/>
      <c r="AP2783" s="419"/>
      <c r="AQ2783" s="419"/>
      <c r="AR2783" s="419"/>
      <c r="AS2783" s="419"/>
      <c r="AT2783" s="419"/>
      <c r="AU2783" s="419"/>
      <c r="AV2783" s="419"/>
      <c r="AX2783" s="419"/>
      <c r="AY2783" s="419"/>
      <c r="AZ2783" s="419"/>
      <c r="BB2783" s="419"/>
      <c r="BC2783" s="419"/>
      <c r="BD2783" s="419"/>
      <c r="BF2783" s="419"/>
      <c r="BG2783" s="419"/>
      <c r="BH2783" s="419"/>
      <c r="BJ2783" s="419"/>
      <c r="BK2783" s="419"/>
      <c r="BL2783" s="419"/>
      <c r="BN2783" s="419"/>
      <c r="BO2783" s="419"/>
      <c r="BP2783" s="419"/>
      <c r="BR2783" s="419"/>
      <c r="BS2783" s="419"/>
      <c r="BT2783" s="419"/>
      <c r="BV2783" s="419"/>
      <c r="BW2783" s="419"/>
      <c r="BX2783" s="397"/>
      <c r="BZ2783" s="449"/>
      <c r="CB2783" s="419"/>
      <c r="CC2783" s="419"/>
      <c r="CD2783" s="419"/>
      <c r="CF2783" s="419"/>
      <c r="CG2783" s="419"/>
      <c r="CH2783" s="419"/>
    </row>
    <row r="2784" spans="3:86" ht="21" thickBot="1">
      <c r="C2784" s="425"/>
      <c r="P2784" s="431"/>
      <c r="R2784" s="419"/>
      <c r="S2784" s="446"/>
      <c r="T2784" s="419"/>
      <c r="V2784" s="196"/>
      <c r="W2784" s="419"/>
      <c r="X2784" s="419"/>
      <c r="Z2784" s="419"/>
      <c r="AA2784" s="419"/>
      <c r="AB2784" s="419"/>
      <c r="AD2784" s="419"/>
      <c r="AE2784" s="419"/>
      <c r="AF2784" s="419"/>
      <c r="AH2784" s="419"/>
      <c r="AI2784" s="419"/>
      <c r="AJ2784" s="419"/>
      <c r="AL2784" s="419"/>
      <c r="AM2784" s="419"/>
      <c r="AN2784" s="403"/>
      <c r="AO2784" s="419"/>
      <c r="AP2784" s="419"/>
      <c r="AQ2784" s="419"/>
      <c r="AR2784" s="419"/>
      <c r="AS2784" s="419"/>
      <c r="AT2784" s="419"/>
      <c r="AU2784" s="419"/>
      <c r="AV2784" s="419"/>
      <c r="AX2784" s="419"/>
      <c r="AY2784" s="419"/>
      <c r="AZ2784" s="419"/>
      <c r="BB2784" s="419"/>
      <c r="BC2784" s="419"/>
      <c r="BD2784" s="419"/>
      <c r="BF2784" s="419"/>
      <c r="BG2784" s="419"/>
      <c r="BH2784" s="419"/>
      <c r="BJ2784" s="419"/>
      <c r="BK2784" s="419"/>
      <c r="BL2784" s="419"/>
      <c r="BN2784" s="419"/>
      <c r="BO2784" s="419"/>
      <c r="BP2784" s="419"/>
      <c r="BR2784" s="419"/>
      <c r="BS2784" s="419"/>
      <c r="BT2784" s="419"/>
      <c r="BV2784" s="419"/>
      <c r="BW2784" s="419"/>
      <c r="BX2784" s="397"/>
      <c r="BZ2784" s="449"/>
      <c r="CB2784" s="419"/>
      <c r="CC2784" s="419"/>
      <c r="CD2784" s="419"/>
      <c r="CF2784" s="419"/>
      <c r="CG2784" s="419"/>
      <c r="CH2784" s="419"/>
    </row>
    <row r="2785" spans="3:86" ht="21" thickBot="1">
      <c r="C2785" s="425"/>
      <c r="P2785" s="431"/>
      <c r="R2785" s="419"/>
      <c r="S2785" s="446"/>
      <c r="T2785" s="419"/>
      <c r="V2785" s="196"/>
      <c r="W2785" s="419"/>
      <c r="X2785" s="419"/>
      <c r="Z2785" s="419"/>
      <c r="AA2785" s="419"/>
      <c r="AB2785" s="419"/>
      <c r="AD2785" s="419"/>
      <c r="AE2785" s="419"/>
      <c r="AF2785" s="419"/>
      <c r="AH2785" s="419"/>
      <c r="AI2785" s="419"/>
      <c r="AJ2785" s="419"/>
      <c r="AL2785" s="419"/>
      <c r="AM2785" s="419"/>
      <c r="AN2785" s="403"/>
      <c r="AO2785" s="419"/>
      <c r="AP2785" s="419"/>
      <c r="AQ2785" s="419"/>
      <c r="AR2785" s="419"/>
      <c r="AS2785" s="419"/>
      <c r="AT2785" s="419"/>
      <c r="AU2785" s="419"/>
      <c r="AV2785" s="419"/>
      <c r="AX2785" s="419"/>
      <c r="AY2785" s="419"/>
      <c r="AZ2785" s="419"/>
      <c r="BB2785" s="419"/>
      <c r="BC2785" s="419"/>
      <c r="BD2785" s="419"/>
      <c r="BF2785" s="419"/>
      <c r="BG2785" s="419"/>
      <c r="BH2785" s="419"/>
      <c r="BJ2785" s="419"/>
      <c r="BK2785" s="419"/>
      <c r="BL2785" s="419"/>
      <c r="BN2785" s="419"/>
      <c r="BO2785" s="419"/>
      <c r="BP2785" s="419"/>
      <c r="BR2785" s="419"/>
      <c r="BS2785" s="419"/>
      <c r="BT2785" s="419"/>
      <c r="BV2785" s="419"/>
      <c r="BW2785" s="419"/>
      <c r="BX2785" s="397"/>
      <c r="BZ2785" s="449"/>
      <c r="CB2785" s="419"/>
      <c r="CC2785" s="419"/>
      <c r="CD2785" s="419"/>
      <c r="CF2785" s="419"/>
      <c r="CG2785" s="419"/>
      <c r="CH2785" s="419"/>
    </row>
    <row r="2786" spans="3:86" ht="21" thickBot="1">
      <c r="C2786" s="425"/>
      <c r="P2786" s="431"/>
      <c r="R2786" s="419"/>
      <c r="S2786" s="446"/>
      <c r="T2786" s="419"/>
      <c r="V2786" s="196"/>
      <c r="W2786" s="419"/>
      <c r="X2786" s="419"/>
      <c r="Z2786" s="419"/>
      <c r="AA2786" s="419"/>
      <c r="AB2786" s="419"/>
      <c r="AD2786" s="419"/>
      <c r="AE2786" s="419"/>
      <c r="AF2786" s="419"/>
      <c r="AH2786" s="419"/>
      <c r="AI2786" s="419"/>
      <c r="AJ2786" s="419"/>
      <c r="AL2786" s="419"/>
      <c r="AM2786" s="419"/>
      <c r="AN2786" s="403"/>
      <c r="AO2786" s="419"/>
      <c r="AP2786" s="419"/>
      <c r="AQ2786" s="419"/>
      <c r="AR2786" s="419"/>
      <c r="AS2786" s="419"/>
      <c r="AT2786" s="419"/>
      <c r="AU2786" s="419"/>
      <c r="AV2786" s="419"/>
      <c r="AX2786" s="419"/>
      <c r="AY2786" s="419"/>
      <c r="AZ2786" s="419"/>
      <c r="BB2786" s="419"/>
      <c r="BC2786" s="419"/>
      <c r="BD2786" s="419"/>
      <c r="BF2786" s="419"/>
      <c r="BG2786" s="419"/>
      <c r="BH2786" s="419"/>
      <c r="BJ2786" s="419"/>
      <c r="BK2786" s="419"/>
      <c r="BL2786" s="419"/>
      <c r="BN2786" s="419"/>
      <c r="BO2786" s="419"/>
      <c r="BP2786" s="419"/>
      <c r="BR2786" s="419"/>
      <c r="BS2786" s="419"/>
      <c r="BT2786" s="419"/>
      <c r="BV2786" s="419"/>
      <c r="BW2786" s="419"/>
      <c r="BX2786" s="397"/>
      <c r="BZ2786" s="449"/>
      <c r="CB2786" s="419"/>
      <c r="CC2786" s="419"/>
      <c r="CD2786" s="419"/>
      <c r="CF2786" s="419"/>
      <c r="CG2786" s="419"/>
      <c r="CH2786" s="419"/>
    </row>
    <row r="2787" spans="3:86" ht="21" thickBot="1">
      <c r="C2787" s="425"/>
      <c r="P2787" s="431"/>
      <c r="R2787" s="419"/>
      <c r="S2787" s="446"/>
      <c r="T2787" s="419"/>
      <c r="V2787" s="196"/>
      <c r="W2787" s="419"/>
      <c r="X2787" s="419"/>
      <c r="Z2787" s="419"/>
      <c r="AA2787" s="419"/>
      <c r="AB2787" s="419"/>
      <c r="AD2787" s="419"/>
      <c r="AE2787" s="419"/>
      <c r="AF2787" s="419"/>
      <c r="AH2787" s="419"/>
      <c r="AI2787" s="419"/>
      <c r="AJ2787" s="419"/>
      <c r="AL2787" s="419"/>
      <c r="AM2787" s="419"/>
      <c r="AN2787" s="403"/>
      <c r="AO2787" s="419"/>
      <c r="AP2787" s="419"/>
      <c r="AQ2787" s="419"/>
      <c r="AR2787" s="419"/>
      <c r="AS2787" s="419"/>
      <c r="AT2787" s="419"/>
      <c r="AU2787" s="419"/>
      <c r="AV2787" s="419"/>
      <c r="AX2787" s="419"/>
      <c r="AY2787" s="419"/>
      <c r="AZ2787" s="419"/>
      <c r="BB2787" s="419"/>
      <c r="BC2787" s="419"/>
      <c r="BD2787" s="419"/>
      <c r="BF2787" s="419"/>
      <c r="BG2787" s="419"/>
      <c r="BH2787" s="419"/>
      <c r="BJ2787" s="419"/>
      <c r="BK2787" s="419"/>
      <c r="BL2787" s="419"/>
      <c r="BN2787" s="419"/>
      <c r="BO2787" s="419"/>
      <c r="BP2787" s="419"/>
      <c r="BR2787" s="419"/>
      <c r="BS2787" s="419"/>
      <c r="BT2787" s="419"/>
      <c r="BV2787" s="419"/>
      <c r="BW2787" s="419"/>
      <c r="BX2787" s="397"/>
      <c r="BZ2787" s="449"/>
      <c r="CB2787" s="419"/>
      <c r="CC2787" s="419"/>
      <c r="CD2787" s="419"/>
      <c r="CF2787" s="419"/>
      <c r="CG2787" s="419"/>
      <c r="CH2787" s="419"/>
    </row>
    <row r="2788" spans="3:86" ht="21" thickBot="1">
      <c r="C2788" s="425"/>
      <c r="P2788" s="431"/>
      <c r="R2788" s="419"/>
      <c r="S2788" s="446"/>
      <c r="T2788" s="419"/>
      <c r="V2788" s="196"/>
      <c r="W2788" s="419"/>
      <c r="X2788" s="419"/>
      <c r="Z2788" s="419"/>
      <c r="AA2788" s="419"/>
      <c r="AB2788" s="419"/>
      <c r="AD2788" s="419"/>
      <c r="AE2788" s="419"/>
      <c r="AF2788" s="419"/>
      <c r="AH2788" s="419"/>
      <c r="AI2788" s="419"/>
      <c r="AJ2788" s="419"/>
      <c r="AL2788" s="419"/>
      <c r="AM2788" s="419"/>
      <c r="AN2788" s="403"/>
      <c r="AO2788" s="419"/>
      <c r="AP2788" s="419"/>
      <c r="AQ2788" s="419"/>
      <c r="AR2788" s="419"/>
      <c r="AS2788" s="419"/>
      <c r="AT2788" s="419"/>
      <c r="AU2788" s="419"/>
      <c r="AV2788" s="419"/>
      <c r="AX2788" s="419"/>
      <c r="AY2788" s="419"/>
      <c r="AZ2788" s="419"/>
      <c r="BB2788" s="419"/>
      <c r="BC2788" s="419"/>
      <c r="BD2788" s="419"/>
      <c r="BF2788" s="419"/>
      <c r="BG2788" s="419"/>
      <c r="BH2788" s="419"/>
      <c r="BJ2788" s="419"/>
      <c r="BK2788" s="419"/>
      <c r="BL2788" s="419"/>
      <c r="BN2788" s="419"/>
      <c r="BO2788" s="419"/>
      <c r="BP2788" s="419"/>
      <c r="BR2788" s="419"/>
      <c r="BS2788" s="419"/>
      <c r="BT2788" s="419"/>
      <c r="BV2788" s="419"/>
      <c r="BW2788" s="419"/>
      <c r="BX2788" s="397"/>
      <c r="BZ2788" s="449"/>
      <c r="CB2788" s="419"/>
      <c r="CC2788" s="419"/>
      <c r="CD2788" s="419"/>
      <c r="CF2788" s="419"/>
      <c r="CG2788" s="419"/>
      <c r="CH2788" s="419"/>
    </row>
    <row r="2789" spans="3:86" ht="21" thickBot="1">
      <c r="C2789" s="425"/>
      <c r="P2789" s="431"/>
      <c r="R2789" s="419"/>
      <c r="S2789" s="446"/>
      <c r="T2789" s="419"/>
      <c r="V2789" s="196"/>
      <c r="W2789" s="419"/>
      <c r="X2789" s="419"/>
      <c r="Z2789" s="419"/>
      <c r="AA2789" s="419"/>
      <c r="AB2789" s="419"/>
      <c r="AD2789" s="419"/>
      <c r="AE2789" s="419"/>
      <c r="AF2789" s="419"/>
      <c r="AH2789" s="419"/>
      <c r="AI2789" s="419"/>
      <c r="AJ2789" s="419"/>
      <c r="AL2789" s="419"/>
      <c r="AM2789" s="419"/>
      <c r="AN2789" s="403"/>
      <c r="AO2789" s="419"/>
      <c r="AP2789" s="419"/>
      <c r="AQ2789" s="419"/>
      <c r="AR2789" s="419"/>
      <c r="AS2789" s="419"/>
      <c r="AT2789" s="419"/>
      <c r="AU2789" s="419"/>
      <c r="AV2789" s="419"/>
      <c r="AX2789" s="419"/>
      <c r="AY2789" s="419"/>
      <c r="AZ2789" s="419"/>
      <c r="BB2789" s="419"/>
      <c r="BC2789" s="419"/>
      <c r="BD2789" s="419"/>
      <c r="BF2789" s="419"/>
      <c r="BG2789" s="419"/>
      <c r="BH2789" s="419"/>
      <c r="BJ2789" s="419"/>
      <c r="BK2789" s="419"/>
      <c r="BL2789" s="419"/>
      <c r="BN2789" s="419"/>
      <c r="BO2789" s="419"/>
      <c r="BP2789" s="419"/>
      <c r="BR2789" s="419"/>
      <c r="BS2789" s="419"/>
      <c r="BT2789" s="419"/>
      <c r="BV2789" s="419"/>
      <c r="BW2789" s="419"/>
      <c r="BX2789" s="397"/>
      <c r="BZ2789" s="449"/>
      <c r="CB2789" s="419"/>
      <c r="CC2789" s="419"/>
      <c r="CD2789" s="419"/>
      <c r="CF2789" s="419"/>
      <c r="CG2789" s="419"/>
      <c r="CH2789" s="419"/>
    </row>
    <row r="2790" spans="3:86" ht="21" thickBot="1">
      <c r="C2790" s="425"/>
      <c r="P2790" s="431"/>
      <c r="R2790" s="419"/>
      <c r="S2790" s="446"/>
      <c r="T2790" s="419"/>
      <c r="V2790" s="196"/>
      <c r="W2790" s="419"/>
      <c r="X2790" s="419"/>
      <c r="Z2790" s="419"/>
      <c r="AA2790" s="419"/>
      <c r="AB2790" s="419"/>
      <c r="AD2790" s="419"/>
      <c r="AE2790" s="419"/>
      <c r="AF2790" s="419"/>
      <c r="AH2790" s="419"/>
      <c r="AI2790" s="419"/>
      <c r="AJ2790" s="419"/>
      <c r="AL2790" s="419"/>
      <c r="AM2790" s="419"/>
      <c r="AN2790" s="403"/>
      <c r="AO2790" s="419"/>
      <c r="AP2790" s="419"/>
      <c r="AQ2790" s="419"/>
      <c r="AR2790" s="419"/>
      <c r="AS2790" s="419"/>
      <c r="AT2790" s="419"/>
      <c r="AU2790" s="419"/>
      <c r="AV2790" s="419"/>
      <c r="AX2790" s="419"/>
      <c r="AY2790" s="419"/>
      <c r="AZ2790" s="419"/>
      <c r="BB2790" s="419"/>
      <c r="BC2790" s="419"/>
      <c r="BD2790" s="419"/>
      <c r="BF2790" s="419"/>
      <c r="BG2790" s="419"/>
      <c r="BH2790" s="419"/>
      <c r="BJ2790" s="419"/>
      <c r="BK2790" s="419"/>
      <c r="BL2790" s="419"/>
      <c r="BN2790" s="419"/>
      <c r="BO2790" s="419"/>
      <c r="BP2790" s="419"/>
      <c r="BR2790" s="419"/>
      <c r="BS2790" s="419"/>
      <c r="BT2790" s="419"/>
      <c r="BV2790" s="419"/>
      <c r="BW2790" s="419"/>
      <c r="BX2790" s="397"/>
      <c r="BZ2790" s="449"/>
      <c r="CB2790" s="419"/>
      <c r="CC2790" s="419"/>
      <c r="CD2790" s="419"/>
      <c r="CF2790" s="419"/>
      <c r="CG2790" s="419"/>
      <c r="CH2790" s="419"/>
    </row>
    <row r="2791" spans="3:86" ht="21" thickBot="1">
      <c r="C2791" s="425"/>
      <c r="P2791" s="431"/>
      <c r="R2791" s="419"/>
      <c r="S2791" s="446"/>
      <c r="T2791" s="419"/>
      <c r="V2791" s="196"/>
      <c r="W2791" s="419"/>
      <c r="X2791" s="419"/>
      <c r="Z2791" s="419"/>
      <c r="AA2791" s="419"/>
      <c r="AB2791" s="419"/>
      <c r="AD2791" s="419"/>
      <c r="AE2791" s="419"/>
      <c r="AF2791" s="419"/>
      <c r="AH2791" s="419"/>
      <c r="AI2791" s="419"/>
      <c r="AJ2791" s="419"/>
      <c r="AL2791" s="419"/>
      <c r="AM2791" s="419"/>
      <c r="AN2791" s="403"/>
      <c r="AO2791" s="419"/>
      <c r="AP2791" s="419"/>
      <c r="AQ2791" s="419"/>
      <c r="AR2791" s="419"/>
      <c r="AS2791" s="419"/>
      <c r="AT2791" s="419"/>
      <c r="AU2791" s="419"/>
      <c r="AV2791" s="419"/>
      <c r="AX2791" s="419"/>
      <c r="AY2791" s="419"/>
      <c r="AZ2791" s="419"/>
      <c r="BB2791" s="419"/>
      <c r="BC2791" s="419"/>
      <c r="BD2791" s="419"/>
      <c r="BF2791" s="419"/>
      <c r="BG2791" s="419"/>
      <c r="BH2791" s="419"/>
      <c r="BJ2791" s="419"/>
      <c r="BK2791" s="419"/>
      <c r="BL2791" s="419"/>
      <c r="BN2791" s="419"/>
      <c r="BO2791" s="419"/>
      <c r="BP2791" s="419"/>
      <c r="BR2791" s="419"/>
      <c r="BS2791" s="419"/>
      <c r="BT2791" s="419"/>
      <c r="BV2791" s="419"/>
      <c r="BW2791" s="419"/>
      <c r="BX2791" s="397"/>
      <c r="BZ2791" s="449"/>
      <c r="CB2791" s="419"/>
      <c r="CC2791" s="419"/>
      <c r="CD2791" s="419"/>
      <c r="CF2791" s="419"/>
      <c r="CG2791" s="419"/>
      <c r="CH2791" s="419"/>
    </row>
    <row r="2792" spans="3:86" ht="21" thickBot="1">
      <c r="C2792" s="425"/>
      <c r="P2792" s="431"/>
      <c r="R2792" s="419"/>
      <c r="S2792" s="446"/>
      <c r="T2792" s="419"/>
      <c r="V2792" s="196"/>
      <c r="W2792" s="419"/>
      <c r="X2792" s="419"/>
      <c r="Z2792" s="419"/>
      <c r="AA2792" s="419"/>
      <c r="AB2792" s="419"/>
      <c r="AD2792" s="419"/>
      <c r="AE2792" s="419"/>
      <c r="AF2792" s="419"/>
      <c r="AH2792" s="419"/>
      <c r="AI2792" s="419"/>
      <c r="AJ2792" s="419"/>
      <c r="AL2792" s="419"/>
      <c r="AM2792" s="419"/>
      <c r="AN2792" s="403"/>
      <c r="AO2792" s="419"/>
      <c r="AP2792" s="419"/>
      <c r="AQ2792" s="419"/>
      <c r="AR2792" s="419"/>
      <c r="AS2792" s="419"/>
      <c r="AT2792" s="419"/>
      <c r="AU2792" s="419"/>
      <c r="AV2792" s="419"/>
      <c r="AX2792" s="419"/>
      <c r="AY2792" s="419"/>
      <c r="AZ2792" s="419"/>
      <c r="BB2792" s="419"/>
      <c r="BC2792" s="419"/>
      <c r="BD2792" s="419"/>
      <c r="BF2792" s="419"/>
      <c r="BG2792" s="419"/>
      <c r="BH2792" s="419"/>
      <c r="BJ2792" s="419"/>
      <c r="BK2792" s="419"/>
      <c r="BL2792" s="419"/>
      <c r="BN2792" s="419"/>
      <c r="BO2792" s="419"/>
      <c r="BP2792" s="419"/>
      <c r="BR2792" s="419"/>
      <c r="BS2792" s="419"/>
      <c r="BT2792" s="419"/>
      <c r="BV2792" s="419"/>
      <c r="BW2792" s="419"/>
      <c r="BX2792" s="397"/>
      <c r="BZ2792" s="449"/>
      <c r="CB2792" s="419"/>
      <c r="CC2792" s="419"/>
      <c r="CD2792" s="419"/>
      <c r="CF2792" s="419"/>
      <c r="CG2792" s="419"/>
      <c r="CH2792" s="419"/>
    </row>
    <row r="2793" spans="3:86" ht="21" thickBot="1">
      <c r="C2793" s="425"/>
      <c r="P2793" s="431"/>
      <c r="R2793" s="419"/>
      <c r="S2793" s="446"/>
      <c r="T2793" s="419"/>
      <c r="V2793" s="196"/>
      <c r="W2793" s="419"/>
      <c r="X2793" s="419"/>
      <c r="Z2793" s="419"/>
      <c r="AA2793" s="419"/>
      <c r="AB2793" s="419"/>
      <c r="AD2793" s="419"/>
      <c r="AE2793" s="419"/>
      <c r="AF2793" s="419"/>
      <c r="AH2793" s="419"/>
      <c r="AI2793" s="419"/>
      <c r="AJ2793" s="419"/>
      <c r="AL2793" s="419"/>
      <c r="AM2793" s="419"/>
      <c r="AN2793" s="403"/>
      <c r="AO2793" s="419"/>
      <c r="AP2793" s="419"/>
      <c r="AQ2793" s="419"/>
      <c r="AR2793" s="419"/>
      <c r="AS2793" s="419"/>
      <c r="AT2793" s="419"/>
      <c r="AU2793" s="419"/>
      <c r="AV2793" s="419"/>
      <c r="AX2793" s="419"/>
      <c r="AY2793" s="419"/>
      <c r="AZ2793" s="419"/>
      <c r="BB2793" s="419"/>
      <c r="BC2793" s="419"/>
      <c r="BD2793" s="419"/>
      <c r="BF2793" s="419"/>
      <c r="BG2793" s="419"/>
      <c r="BH2793" s="419"/>
      <c r="BJ2793" s="419"/>
      <c r="BK2793" s="419"/>
      <c r="BL2793" s="419"/>
      <c r="BN2793" s="419"/>
      <c r="BO2793" s="419"/>
      <c r="BP2793" s="419"/>
      <c r="BR2793" s="419"/>
      <c r="BS2793" s="419"/>
      <c r="BT2793" s="419"/>
      <c r="BV2793" s="419"/>
      <c r="BW2793" s="419"/>
      <c r="BX2793" s="397"/>
      <c r="BZ2793" s="449"/>
      <c r="CB2793" s="419"/>
      <c r="CC2793" s="419"/>
      <c r="CD2793" s="419"/>
      <c r="CF2793" s="419"/>
      <c r="CG2793" s="419"/>
      <c r="CH2793" s="419"/>
    </row>
    <row r="2794" spans="3:86" ht="21" thickBot="1">
      <c r="C2794" s="425"/>
      <c r="P2794" s="431"/>
      <c r="R2794" s="419"/>
      <c r="S2794" s="446"/>
      <c r="T2794" s="419"/>
      <c r="V2794" s="196"/>
      <c r="W2794" s="419"/>
      <c r="X2794" s="419"/>
      <c r="Z2794" s="419"/>
      <c r="AA2794" s="419"/>
      <c r="AB2794" s="419"/>
      <c r="AD2794" s="419"/>
      <c r="AE2794" s="419"/>
      <c r="AF2794" s="419"/>
      <c r="AH2794" s="419"/>
      <c r="AI2794" s="419"/>
      <c r="AJ2794" s="419"/>
      <c r="AL2794" s="419"/>
      <c r="AM2794" s="419"/>
      <c r="AN2794" s="403"/>
      <c r="AO2794" s="419"/>
      <c r="AP2794" s="419"/>
      <c r="AQ2794" s="419"/>
      <c r="AR2794" s="419"/>
      <c r="AS2794" s="419"/>
      <c r="AT2794" s="419"/>
      <c r="AU2794" s="419"/>
      <c r="AV2794" s="419"/>
      <c r="AX2794" s="419"/>
      <c r="AY2794" s="419"/>
      <c r="AZ2794" s="419"/>
      <c r="BB2794" s="419"/>
      <c r="BC2794" s="419"/>
      <c r="BD2794" s="419"/>
      <c r="BF2794" s="419"/>
      <c r="BG2794" s="419"/>
      <c r="BH2794" s="419"/>
      <c r="BJ2794" s="419"/>
      <c r="BK2794" s="419"/>
      <c r="BL2794" s="419"/>
      <c r="BN2794" s="419"/>
      <c r="BO2794" s="419"/>
      <c r="BP2794" s="419"/>
      <c r="BR2794" s="419"/>
      <c r="BS2794" s="419"/>
      <c r="BT2794" s="419"/>
      <c r="BV2794" s="419"/>
      <c r="BW2794" s="419"/>
      <c r="BX2794" s="397"/>
      <c r="BZ2794" s="449"/>
      <c r="CB2794" s="419"/>
      <c r="CC2794" s="419"/>
      <c r="CD2794" s="419"/>
      <c r="CF2794" s="419"/>
      <c r="CG2794" s="419"/>
      <c r="CH2794" s="419"/>
    </row>
    <row r="2795" spans="3:86" ht="21" thickBot="1">
      <c r="C2795" s="425"/>
      <c r="P2795" s="431"/>
      <c r="R2795" s="419"/>
      <c r="S2795" s="446"/>
      <c r="T2795" s="419"/>
      <c r="V2795" s="196"/>
      <c r="W2795" s="419"/>
      <c r="X2795" s="419"/>
      <c r="Z2795" s="419"/>
      <c r="AA2795" s="419"/>
      <c r="AB2795" s="419"/>
      <c r="AD2795" s="419"/>
      <c r="AE2795" s="419"/>
      <c r="AF2795" s="419"/>
      <c r="AH2795" s="419"/>
      <c r="AI2795" s="419"/>
      <c r="AJ2795" s="419"/>
      <c r="AL2795" s="419"/>
      <c r="AM2795" s="419"/>
      <c r="AN2795" s="403"/>
      <c r="AO2795" s="419"/>
      <c r="AP2795" s="419"/>
      <c r="AQ2795" s="419"/>
      <c r="AR2795" s="419"/>
      <c r="AS2795" s="419"/>
      <c r="AT2795" s="419"/>
      <c r="AU2795" s="419"/>
      <c r="AV2795" s="419"/>
      <c r="AX2795" s="419"/>
      <c r="AY2795" s="419"/>
      <c r="AZ2795" s="419"/>
      <c r="BB2795" s="419"/>
      <c r="BC2795" s="419"/>
      <c r="BD2795" s="419"/>
      <c r="BF2795" s="419"/>
      <c r="BG2795" s="419"/>
      <c r="BH2795" s="419"/>
      <c r="BJ2795" s="419"/>
      <c r="BK2795" s="419"/>
      <c r="BL2795" s="419"/>
      <c r="BN2795" s="419"/>
      <c r="BO2795" s="419"/>
      <c r="BP2795" s="419"/>
      <c r="BR2795" s="419"/>
      <c r="BS2795" s="419"/>
      <c r="BT2795" s="419"/>
      <c r="BV2795" s="419"/>
      <c r="BW2795" s="419"/>
      <c r="BX2795" s="397"/>
      <c r="BZ2795" s="449"/>
      <c r="CB2795" s="419"/>
      <c r="CC2795" s="419"/>
      <c r="CD2795" s="419"/>
      <c r="CF2795" s="419"/>
      <c r="CG2795" s="419"/>
      <c r="CH2795" s="419"/>
    </row>
    <row r="2796" spans="3:86" ht="21" thickBot="1">
      <c r="C2796" s="425"/>
      <c r="P2796" s="431"/>
      <c r="R2796" s="419"/>
      <c r="S2796" s="446"/>
      <c r="T2796" s="419"/>
      <c r="V2796" s="196"/>
      <c r="W2796" s="419"/>
      <c r="X2796" s="419"/>
      <c r="Z2796" s="419"/>
      <c r="AA2796" s="419"/>
      <c r="AB2796" s="419"/>
      <c r="AD2796" s="419"/>
      <c r="AE2796" s="419"/>
      <c r="AF2796" s="419"/>
      <c r="AH2796" s="419"/>
      <c r="AI2796" s="419"/>
      <c r="AJ2796" s="419"/>
      <c r="AL2796" s="419"/>
      <c r="AM2796" s="419"/>
      <c r="AN2796" s="403"/>
      <c r="AO2796" s="419"/>
      <c r="AP2796" s="419"/>
      <c r="AQ2796" s="419"/>
      <c r="AR2796" s="419"/>
      <c r="AS2796" s="419"/>
      <c r="AT2796" s="419"/>
      <c r="AU2796" s="419"/>
      <c r="AV2796" s="419"/>
      <c r="AX2796" s="419"/>
      <c r="AY2796" s="419"/>
      <c r="AZ2796" s="419"/>
      <c r="BB2796" s="419"/>
      <c r="BC2796" s="419"/>
      <c r="BD2796" s="419"/>
      <c r="BF2796" s="419"/>
      <c r="BG2796" s="419"/>
      <c r="BH2796" s="419"/>
      <c r="BJ2796" s="419"/>
      <c r="BK2796" s="419"/>
      <c r="BL2796" s="419"/>
      <c r="BN2796" s="419"/>
      <c r="BO2796" s="419"/>
      <c r="BP2796" s="419"/>
      <c r="BR2796" s="419"/>
      <c r="BS2796" s="419"/>
      <c r="BT2796" s="419"/>
      <c r="BV2796" s="419"/>
      <c r="BW2796" s="419"/>
      <c r="BX2796" s="397"/>
      <c r="BZ2796" s="449"/>
      <c r="CB2796" s="419"/>
      <c r="CC2796" s="419"/>
      <c r="CD2796" s="419"/>
      <c r="CF2796" s="419"/>
      <c r="CG2796" s="419"/>
      <c r="CH2796" s="419"/>
    </row>
    <row r="2797" spans="3:86" ht="21" thickBot="1">
      <c r="C2797" s="425"/>
      <c r="P2797" s="431"/>
      <c r="R2797" s="419"/>
      <c r="S2797" s="446"/>
      <c r="T2797" s="419"/>
      <c r="V2797" s="196"/>
      <c r="W2797" s="419"/>
      <c r="X2797" s="419"/>
      <c r="Z2797" s="419"/>
      <c r="AA2797" s="419"/>
      <c r="AB2797" s="419"/>
      <c r="AD2797" s="419"/>
      <c r="AE2797" s="419"/>
      <c r="AF2797" s="419"/>
      <c r="AH2797" s="419"/>
      <c r="AI2797" s="419"/>
      <c r="AJ2797" s="419"/>
      <c r="AL2797" s="419"/>
      <c r="AM2797" s="419"/>
      <c r="AN2797" s="403"/>
      <c r="AO2797" s="419"/>
      <c r="AP2797" s="419"/>
      <c r="AQ2797" s="419"/>
      <c r="AR2797" s="419"/>
      <c r="AS2797" s="419"/>
      <c r="AT2797" s="419"/>
      <c r="AU2797" s="419"/>
      <c r="AV2797" s="419"/>
      <c r="AX2797" s="419"/>
      <c r="AY2797" s="419"/>
      <c r="AZ2797" s="419"/>
      <c r="BB2797" s="419"/>
      <c r="BC2797" s="419"/>
      <c r="BD2797" s="419"/>
      <c r="BF2797" s="419"/>
      <c r="BG2797" s="419"/>
      <c r="BH2797" s="419"/>
      <c r="BJ2797" s="419"/>
      <c r="BK2797" s="419"/>
      <c r="BL2797" s="419"/>
      <c r="BN2797" s="419"/>
      <c r="BO2797" s="419"/>
      <c r="BP2797" s="419"/>
      <c r="BR2797" s="419"/>
      <c r="BS2797" s="419"/>
      <c r="BT2797" s="419"/>
      <c r="BV2797" s="419"/>
      <c r="BW2797" s="419"/>
      <c r="BX2797" s="397"/>
      <c r="BZ2797" s="449"/>
      <c r="CB2797" s="419"/>
      <c r="CC2797" s="419"/>
      <c r="CD2797" s="419"/>
      <c r="CF2797" s="419"/>
      <c r="CG2797" s="419"/>
      <c r="CH2797" s="419"/>
    </row>
    <row r="2798" spans="3:86" ht="21" thickBot="1">
      <c r="C2798" s="425"/>
      <c r="P2798" s="431"/>
      <c r="R2798" s="419"/>
      <c r="S2798" s="446"/>
      <c r="T2798" s="419"/>
      <c r="V2798" s="196"/>
      <c r="W2798" s="419"/>
      <c r="X2798" s="419"/>
      <c r="Z2798" s="419"/>
      <c r="AA2798" s="419"/>
      <c r="AB2798" s="419"/>
      <c r="AD2798" s="419"/>
      <c r="AE2798" s="419"/>
      <c r="AF2798" s="419"/>
      <c r="AH2798" s="419"/>
      <c r="AI2798" s="419"/>
      <c r="AJ2798" s="419"/>
      <c r="AL2798" s="419"/>
      <c r="AM2798" s="419"/>
      <c r="AN2798" s="403"/>
      <c r="AO2798" s="419"/>
      <c r="AP2798" s="419"/>
      <c r="AQ2798" s="419"/>
      <c r="AR2798" s="419"/>
      <c r="AS2798" s="419"/>
      <c r="AT2798" s="419"/>
      <c r="AU2798" s="419"/>
      <c r="AV2798" s="419"/>
      <c r="AX2798" s="419"/>
      <c r="AY2798" s="419"/>
      <c r="AZ2798" s="419"/>
      <c r="BB2798" s="419"/>
      <c r="BC2798" s="419"/>
      <c r="BD2798" s="419"/>
      <c r="BF2798" s="419"/>
      <c r="BG2798" s="419"/>
      <c r="BH2798" s="419"/>
      <c r="BJ2798" s="419"/>
      <c r="BK2798" s="419"/>
      <c r="BL2798" s="419"/>
      <c r="BN2798" s="419"/>
      <c r="BO2798" s="419"/>
      <c r="BP2798" s="419"/>
      <c r="BR2798" s="419"/>
      <c r="BS2798" s="419"/>
      <c r="BT2798" s="419"/>
      <c r="BV2798" s="419"/>
      <c r="BW2798" s="419"/>
      <c r="BX2798" s="397"/>
      <c r="BZ2798" s="449"/>
      <c r="CB2798" s="419"/>
      <c r="CC2798" s="419"/>
      <c r="CD2798" s="419"/>
      <c r="CF2798" s="419"/>
      <c r="CG2798" s="419"/>
      <c r="CH2798" s="419"/>
    </row>
    <row r="2799" spans="3:86" ht="21" thickBot="1">
      <c r="C2799" s="425"/>
      <c r="P2799" s="431"/>
      <c r="R2799" s="419"/>
      <c r="S2799" s="446"/>
      <c r="T2799" s="419"/>
      <c r="V2799" s="196"/>
      <c r="W2799" s="419"/>
      <c r="X2799" s="419"/>
      <c r="Z2799" s="419"/>
      <c r="AA2799" s="419"/>
      <c r="AB2799" s="419"/>
      <c r="AD2799" s="419"/>
      <c r="AE2799" s="419"/>
      <c r="AF2799" s="419"/>
      <c r="AH2799" s="419"/>
      <c r="AI2799" s="419"/>
      <c r="AJ2799" s="419"/>
      <c r="AL2799" s="419"/>
      <c r="AM2799" s="419"/>
      <c r="AN2799" s="403"/>
      <c r="AO2799" s="419"/>
      <c r="AP2799" s="419"/>
      <c r="AQ2799" s="419"/>
      <c r="AR2799" s="419"/>
      <c r="AS2799" s="419"/>
      <c r="AT2799" s="419"/>
      <c r="AU2799" s="419"/>
      <c r="AV2799" s="419"/>
      <c r="AX2799" s="419"/>
      <c r="AY2799" s="419"/>
      <c r="AZ2799" s="419"/>
      <c r="BB2799" s="419"/>
      <c r="BC2799" s="419"/>
      <c r="BD2799" s="419"/>
      <c r="BF2799" s="419"/>
      <c r="BG2799" s="419"/>
      <c r="BH2799" s="419"/>
      <c r="BJ2799" s="419"/>
      <c r="BK2799" s="419"/>
      <c r="BL2799" s="419"/>
      <c r="BN2799" s="419"/>
      <c r="BO2799" s="419"/>
      <c r="BP2799" s="419"/>
      <c r="BR2799" s="419"/>
      <c r="BS2799" s="419"/>
      <c r="BT2799" s="419"/>
      <c r="BV2799" s="419"/>
      <c r="BW2799" s="419"/>
      <c r="BX2799" s="397"/>
      <c r="BZ2799" s="449"/>
      <c r="CB2799" s="419"/>
      <c r="CC2799" s="419"/>
      <c r="CD2799" s="419"/>
      <c r="CF2799" s="419"/>
      <c r="CG2799" s="419"/>
      <c r="CH2799" s="419"/>
    </row>
    <row r="2800" spans="3:86" ht="21" thickBot="1">
      <c r="C2800" s="425"/>
      <c r="P2800" s="431"/>
      <c r="R2800" s="419"/>
      <c r="S2800" s="446"/>
      <c r="T2800" s="419"/>
      <c r="V2800" s="196"/>
      <c r="W2800" s="419"/>
      <c r="X2800" s="419"/>
      <c r="Z2800" s="419"/>
      <c r="AA2800" s="419"/>
      <c r="AB2800" s="419"/>
      <c r="AD2800" s="419"/>
      <c r="AE2800" s="419"/>
      <c r="AF2800" s="419"/>
      <c r="AH2800" s="419"/>
      <c r="AI2800" s="419"/>
      <c r="AJ2800" s="419"/>
      <c r="AL2800" s="419"/>
      <c r="AM2800" s="419"/>
      <c r="AN2800" s="403"/>
      <c r="AO2800" s="419"/>
      <c r="AP2800" s="419"/>
      <c r="AQ2800" s="419"/>
      <c r="AR2800" s="419"/>
      <c r="AS2800" s="419"/>
      <c r="AT2800" s="419"/>
      <c r="AU2800" s="419"/>
      <c r="AV2800" s="419"/>
      <c r="AX2800" s="419"/>
      <c r="AY2800" s="419"/>
      <c r="AZ2800" s="419"/>
      <c r="BB2800" s="419"/>
      <c r="BC2800" s="419"/>
      <c r="BD2800" s="419"/>
      <c r="BF2800" s="419"/>
      <c r="BG2800" s="419"/>
      <c r="BH2800" s="419"/>
      <c r="BJ2800" s="419"/>
      <c r="BK2800" s="419"/>
      <c r="BL2800" s="419"/>
      <c r="BN2800" s="419"/>
      <c r="BO2800" s="419"/>
      <c r="BP2800" s="419"/>
      <c r="BR2800" s="419"/>
      <c r="BS2800" s="419"/>
      <c r="BT2800" s="419"/>
      <c r="BV2800" s="419"/>
      <c r="BW2800" s="419"/>
      <c r="BX2800" s="397"/>
      <c r="BZ2800" s="449"/>
      <c r="CB2800" s="419"/>
      <c r="CC2800" s="419"/>
      <c r="CD2800" s="419"/>
      <c r="CF2800" s="419"/>
      <c r="CG2800" s="419"/>
      <c r="CH2800" s="419"/>
    </row>
    <row r="2801" spans="3:86" ht="21" thickBot="1">
      <c r="C2801" s="425"/>
      <c r="P2801" s="431"/>
      <c r="R2801" s="419"/>
      <c r="S2801" s="446"/>
      <c r="T2801" s="419"/>
      <c r="V2801" s="196"/>
      <c r="W2801" s="419"/>
      <c r="X2801" s="419"/>
      <c r="Z2801" s="419"/>
      <c r="AA2801" s="419"/>
      <c r="AB2801" s="419"/>
      <c r="AD2801" s="419"/>
      <c r="AE2801" s="419"/>
      <c r="AF2801" s="419"/>
      <c r="AH2801" s="419"/>
      <c r="AI2801" s="419"/>
      <c r="AJ2801" s="419"/>
      <c r="AL2801" s="419"/>
      <c r="AM2801" s="419"/>
      <c r="AN2801" s="403"/>
      <c r="AO2801" s="419"/>
      <c r="AP2801" s="419"/>
      <c r="AQ2801" s="419"/>
      <c r="AR2801" s="419"/>
      <c r="AS2801" s="419"/>
      <c r="AT2801" s="419"/>
      <c r="AU2801" s="419"/>
      <c r="AV2801" s="419"/>
      <c r="AX2801" s="419"/>
      <c r="AY2801" s="419"/>
      <c r="AZ2801" s="419"/>
      <c r="BB2801" s="419"/>
      <c r="BC2801" s="419"/>
      <c r="BD2801" s="419"/>
      <c r="BF2801" s="419"/>
      <c r="BG2801" s="419"/>
      <c r="BH2801" s="419"/>
      <c r="BJ2801" s="419"/>
      <c r="BK2801" s="419"/>
      <c r="BL2801" s="419"/>
      <c r="BN2801" s="419"/>
      <c r="BO2801" s="419"/>
      <c r="BP2801" s="419"/>
      <c r="BR2801" s="419"/>
      <c r="BS2801" s="419"/>
      <c r="BT2801" s="419"/>
      <c r="BV2801" s="419"/>
      <c r="BW2801" s="419"/>
      <c r="BX2801" s="397"/>
      <c r="BZ2801" s="449"/>
      <c r="CB2801" s="419"/>
      <c r="CC2801" s="419"/>
      <c r="CD2801" s="419"/>
      <c r="CF2801" s="419"/>
      <c r="CG2801" s="419"/>
      <c r="CH2801" s="419"/>
    </row>
    <row r="2802" spans="3:86" ht="21" thickBot="1">
      <c r="C2802" s="425"/>
      <c r="P2802" s="431"/>
      <c r="R2802" s="419"/>
      <c r="S2802" s="446"/>
      <c r="T2802" s="419"/>
      <c r="V2802" s="196"/>
      <c r="W2802" s="419"/>
      <c r="X2802" s="419"/>
      <c r="Z2802" s="419"/>
      <c r="AA2802" s="419"/>
      <c r="AB2802" s="419"/>
      <c r="AD2802" s="419"/>
      <c r="AE2802" s="419"/>
      <c r="AF2802" s="419"/>
      <c r="AH2802" s="419"/>
      <c r="AI2802" s="419"/>
      <c r="AJ2802" s="419"/>
      <c r="AL2802" s="419"/>
      <c r="AM2802" s="419"/>
      <c r="AN2802" s="403"/>
      <c r="AO2802" s="419"/>
      <c r="AP2802" s="419"/>
      <c r="AQ2802" s="419"/>
      <c r="AR2802" s="419"/>
      <c r="AS2802" s="419"/>
      <c r="AT2802" s="419"/>
      <c r="AU2802" s="419"/>
      <c r="AV2802" s="419"/>
      <c r="AX2802" s="419"/>
      <c r="AY2802" s="419"/>
      <c r="AZ2802" s="419"/>
      <c r="BB2802" s="419"/>
      <c r="BC2802" s="419"/>
      <c r="BD2802" s="419"/>
      <c r="BF2802" s="419"/>
      <c r="BG2802" s="419"/>
      <c r="BH2802" s="419"/>
      <c r="BJ2802" s="419"/>
      <c r="BK2802" s="419"/>
      <c r="BL2802" s="419"/>
      <c r="BN2802" s="419"/>
      <c r="BO2802" s="419"/>
      <c r="BP2802" s="419"/>
      <c r="BR2802" s="419"/>
      <c r="BS2802" s="419"/>
      <c r="BT2802" s="419"/>
      <c r="BV2802" s="419"/>
      <c r="BW2802" s="419"/>
      <c r="BX2802" s="397"/>
      <c r="BZ2802" s="449"/>
      <c r="CB2802" s="419"/>
      <c r="CC2802" s="419"/>
      <c r="CD2802" s="419"/>
      <c r="CF2802" s="419"/>
      <c r="CG2802" s="419"/>
      <c r="CH2802" s="419"/>
    </row>
    <row r="2803" spans="3:86" ht="21" thickBot="1">
      <c r="C2803" s="425"/>
      <c r="P2803" s="431"/>
      <c r="R2803" s="419"/>
      <c r="S2803" s="446"/>
      <c r="T2803" s="419"/>
      <c r="V2803" s="196"/>
      <c r="W2803" s="419"/>
      <c r="X2803" s="419"/>
      <c r="Z2803" s="419"/>
      <c r="AA2803" s="419"/>
      <c r="AB2803" s="419"/>
      <c r="AD2803" s="419"/>
      <c r="AE2803" s="419"/>
      <c r="AF2803" s="419"/>
      <c r="AH2803" s="419"/>
      <c r="AI2803" s="419"/>
      <c r="AJ2803" s="419"/>
      <c r="AL2803" s="419"/>
      <c r="AM2803" s="419"/>
      <c r="AN2803" s="403"/>
      <c r="AO2803" s="419"/>
      <c r="AP2803" s="419"/>
      <c r="AQ2803" s="419"/>
      <c r="AR2803" s="419"/>
      <c r="AS2803" s="419"/>
      <c r="AT2803" s="419"/>
      <c r="AU2803" s="419"/>
      <c r="AV2803" s="419"/>
      <c r="AX2803" s="419"/>
      <c r="AY2803" s="419"/>
      <c r="AZ2803" s="419"/>
      <c r="BB2803" s="419"/>
      <c r="BC2803" s="419"/>
      <c r="BD2803" s="419"/>
      <c r="BF2803" s="419"/>
      <c r="BG2803" s="419"/>
      <c r="BH2803" s="419"/>
      <c r="BJ2803" s="419"/>
      <c r="BK2803" s="419"/>
      <c r="BL2803" s="419"/>
      <c r="BN2803" s="419"/>
      <c r="BO2803" s="419"/>
      <c r="BP2803" s="419"/>
      <c r="BR2803" s="419"/>
      <c r="BS2803" s="419"/>
      <c r="BT2803" s="419"/>
      <c r="BV2803" s="419"/>
      <c r="BW2803" s="419"/>
      <c r="BX2803" s="397"/>
      <c r="BZ2803" s="449"/>
      <c r="CB2803" s="419"/>
      <c r="CC2803" s="419"/>
      <c r="CD2803" s="419"/>
      <c r="CF2803" s="419"/>
      <c r="CG2803" s="419"/>
      <c r="CH2803" s="419"/>
    </row>
    <row r="2804" spans="3:86" ht="21" thickBot="1">
      <c r="C2804" s="425"/>
      <c r="P2804" s="431"/>
      <c r="R2804" s="419"/>
      <c r="S2804" s="446"/>
      <c r="T2804" s="419"/>
      <c r="V2804" s="196"/>
      <c r="W2804" s="419"/>
      <c r="X2804" s="419"/>
      <c r="Z2804" s="419"/>
      <c r="AA2804" s="419"/>
      <c r="AB2804" s="419"/>
      <c r="AD2804" s="419"/>
      <c r="AE2804" s="419"/>
      <c r="AF2804" s="419"/>
      <c r="AH2804" s="419"/>
      <c r="AI2804" s="419"/>
      <c r="AJ2804" s="419"/>
      <c r="AL2804" s="419"/>
      <c r="AM2804" s="419"/>
      <c r="AN2804" s="403"/>
      <c r="AO2804" s="419"/>
      <c r="AP2804" s="419"/>
      <c r="AQ2804" s="419"/>
      <c r="AR2804" s="419"/>
      <c r="AS2804" s="419"/>
      <c r="AT2804" s="419"/>
      <c r="AU2804" s="419"/>
      <c r="AV2804" s="419"/>
      <c r="AX2804" s="419"/>
      <c r="AY2804" s="419"/>
      <c r="AZ2804" s="419"/>
      <c r="BB2804" s="419"/>
      <c r="BC2804" s="419"/>
      <c r="BD2804" s="419"/>
      <c r="BF2804" s="419"/>
      <c r="BG2804" s="419"/>
      <c r="BH2804" s="419"/>
      <c r="BJ2804" s="419"/>
      <c r="BK2804" s="419"/>
      <c r="BL2804" s="419"/>
      <c r="BN2804" s="419"/>
      <c r="BO2804" s="419"/>
      <c r="BP2804" s="419"/>
      <c r="BR2804" s="419"/>
      <c r="BS2804" s="419"/>
      <c r="BT2804" s="419"/>
      <c r="BV2804" s="419"/>
      <c r="BW2804" s="419"/>
      <c r="BX2804" s="397"/>
      <c r="BZ2804" s="449"/>
      <c r="CB2804" s="419"/>
      <c r="CC2804" s="419"/>
      <c r="CD2804" s="419"/>
      <c r="CF2804" s="419"/>
      <c r="CG2804" s="419"/>
      <c r="CH2804" s="419"/>
    </row>
    <row r="2805" spans="3:86" ht="21" thickBot="1">
      <c r="C2805" s="425"/>
      <c r="P2805" s="431"/>
      <c r="R2805" s="419"/>
      <c r="S2805" s="446"/>
      <c r="T2805" s="419"/>
      <c r="V2805" s="196"/>
      <c r="W2805" s="419"/>
      <c r="X2805" s="419"/>
      <c r="Z2805" s="419"/>
      <c r="AA2805" s="419"/>
      <c r="AB2805" s="419"/>
      <c r="AD2805" s="419"/>
      <c r="AE2805" s="419"/>
      <c r="AF2805" s="419"/>
      <c r="AH2805" s="419"/>
      <c r="AI2805" s="419"/>
      <c r="AJ2805" s="419"/>
      <c r="AL2805" s="419"/>
      <c r="AM2805" s="419"/>
      <c r="AN2805" s="403"/>
      <c r="AO2805" s="419"/>
      <c r="AP2805" s="419"/>
      <c r="AQ2805" s="419"/>
      <c r="AR2805" s="419"/>
      <c r="AS2805" s="419"/>
      <c r="AT2805" s="419"/>
      <c r="AU2805" s="419"/>
      <c r="AV2805" s="419"/>
      <c r="AX2805" s="419"/>
      <c r="AY2805" s="419"/>
      <c r="AZ2805" s="419"/>
      <c r="BB2805" s="419"/>
      <c r="BC2805" s="419"/>
      <c r="BD2805" s="419"/>
      <c r="BF2805" s="419"/>
      <c r="BG2805" s="419"/>
      <c r="BH2805" s="419"/>
      <c r="BJ2805" s="419"/>
      <c r="BK2805" s="419"/>
      <c r="BL2805" s="419"/>
      <c r="BN2805" s="419"/>
      <c r="BO2805" s="419"/>
      <c r="BP2805" s="419"/>
      <c r="BR2805" s="419"/>
      <c r="BS2805" s="419"/>
      <c r="BT2805" s="419"/>
      <c r="BV2805" s="419"/>
      <c r="BW2805" s="419"/>
      <c r="BX2805" s="397"/>
      <c r="BZ2805" s="449"/>
      <c r="CB2805" s="419"/>
      <c r="CC2805" s="419"/>
      <c r="CD2805" s="419"/>
      <c r="CF2805" s="419"/>
      <c r="CG2805" s="419"/>
      <c r="CH2805" s="419"/>
    </row>
    <row r="2806" spans="3:86" ht="21" thickBot="1">
      <c r="C2806" s="425"/>
      <c r="P2806" s="431"/>
      <c r="R2806" s="419"/>
      <c r="S2806" s="446"/>
      <c r="T2806" s="419"/>
      <c r="V2806" s="196"/>
      <c r="W2806" s="419"/>
      <c r="X2806" s="419"/>
      <c r="Z2806" s="419"/>
      <c r="AA2806" s="419"/>
      <c r="AB2806" s="419"/>
      <c r="AD2806" s="419"/>
      <c r="AE2806" s="419"/>
      <c r="AF2806" s="419"/>
      <c r="AH2806" s="419"/>
      <c r="AI2806" s="419"/>
      <c r="AJ2806" s="419"/>
      <c r="AL2806" s="419"/>
      <c r="AM2806" s="419"/>
      <c r="AN2806" s="403"/>
      <c r="AO2806" s="419"/>
      <c r="AP2806" s="419"/>
      <c r="AQ2806" s="419"/>
      <c r="AR2806" s="419"/>
      <c r="AS2806" s="419"/>
      <c r="AT2806" s="419"/>
      <c r="AU2806" s="419"/>
      <c r="AV2806" s="419"/>
      <c r="AX2806" s="419"/>
      <c r="AY2806" s="419"/>
      <c r="AZ2806" s="419"/>
      <c r="BB2806" s="419"/>
      <c r="BC2806" s="419"/>
      <c r="BD2806" s="419"/>
      <c r="BF2806" s="419"/>
      <c r="BG2806" s="419"/>
      <c r="BH2806" s="419"/>
      <c r="BJ2806" s="419"/>
      <c r="BK2806" s="419"/>
      <c r="BL2806" s="419"/>
      <c r="BN2806" s="419"/>
      <c r="BO2806" s="419"/>
      <c r="BP2806" s="419"/>
      <c r="BR2806" s="419"/>
      <c r="BS2806" s="419"/>
      <c r="BT2806" s="419"/>
      <c r="BV2806" s="419"/>
      <c r="BW2806" s="419"/>
      <c r="BX2806" s="397"/>
      <c r="BZ2806" s="449"/>
      <c r="CB2806" s="419"/>
      <c r="CC2806" s="419"/>
      <c r="CD2806" s="419"/>
      <c r="CF2806" s="419"/>
      <c r="CG2806" s="419"/>
      <c r="CH2806" s="419"/>
    </row>
    <row r="2807" spans="3:86" ht="21" thickBot="1">
      <c r="C2807" s="425"/>
      <c r="P2807" s="431"/>
      <c r="R2807" s="419"/>
      <c r="S2807" s="446"/>
      <c r="T2807" s="419"/>
      <c r="V2807" s="196"/>
      <c r="W2807" s="419"/>
      <c r="X2807" s="419"/>
      <c r="Z2807" s="419"/>
      <c r="AA2807" s="419"/>
      <c r="AB2807" s="419"/>
      <c r="AD2807" s="419"/>
      <c r="AE2807" s="419"/>
      <c r="AF2807" s="419"/>
      <c r="AH2807" s="419"/>
      <c r="AI2807" s="419"/>
      <c r="AJ2807" s="419"/>
      <c r="AL2807" s="419"/>
      <c r="AM2807" s="419"/>
      <c r="AN2807" s="403"/>
      <c r="AO2807" s="419"/>
      <c r="AP2807" s="419"/>
      <c r="AQ2807" s="419"/>
      <c r="AR2807" s="419"/>
      <c r="AS2807" s="419"/>
      <c r="AT2807" s="419"/>
      <c r="AU2807" s="419"/>
      <c r="AV2807" s="419"/>
      <c r="AX2807" s="419"/>
      <c r="AY2807" s="419"/>
      <c r="AZ2807" s="419"/>
      <c r="BB2807" s="419"/>
      <c r="BC2807" s="419"/>
      <c r="BD2807" s="419"/>
      <c r="BF2807" s="419"/>
      <c r="BG2807" s="419"/>
      <c r="BH2807" s="419"/>
      <c r="BJ2807" s="419"/>
      <c r="BK2807" s="419"/>
      <c r="BL2807" s="419"/>
      <c r="BN2807" s="419"/>
      <c r="BO2807" s="419"/>
      <c r="BP2807" s="419"/>
      <c r="BR2807" s="419"/>
      <c r="BS2807" s="419"/>
      <c r="BT2807" s="419"/>
      <c r="BV2807" s="419"/>
      <c r="BW2807" s="419"/>
      <c r="BX2807" s="397"/>
      <c r="BZ2807" s="449"/>
      <c r="CB2807" s="419"/>
      <c r="CC2807" s="419"/>
      <c r="CD2807" s="419"/>
      <c r="CF2807" s="419"/>
      <c r="CG2807" s="419"/>
      <c r="CH2807" s="419"/>
    </row>
    <row r="2808" spans="3:86" ht="21" thickBot="1">
      <c r="C2808" s="425"/>
      <c r="P2808" s="431"/>
      <c r="R2808" s="419"/>
      <c r="S2808" s="446"/>
      <c r="T2808" s="419"/>
      <c r="V2808" s="196"/>
      <c r="W2808" s="419"/>
      <c r="X2808" s="419"/>
      <c r="Z2808" s="419"/>
      <c r="AA2808" s="419"/>
      <c r="AB2808" s="419"/>
      <c r="AD2808" s="419"/>
      <c r="AE2808" s="419"/>
      <c r="AF2808" s="419"/>
      <c r="AH2808" s="419"/>
      <c r="AI2808" s="419"/>
      <c r="AJ2808" s="419"/>
      <c r="AL2808" s="419"/>
      <c r="AM2808" s="419"/>
      <c r="AN2808" s="403"/>
      <c r="AO2808" s="419"/>
      <c r="AP2808" s="419"/>
      <c r="AQ2808" s="419"/>
      <c r="AR2808" s="419"/>
      <c r="AS2808" s="419"/>
      <c r="AT2808" s="419"/>
      <c r="AU2808" s="419"/>
      <c r="AV2808" s="419"/>
      <c r="AX2808" s="419"/>
      <c r="AY2808" s="419"/>
      <c r="AZ2808" s="419"/>
      <c r="BB2808" s="419"/>
      <c r="BC2808" s="419"/>
      <c r="BD2808" s="419"/>
      <c r="BF2808" s="419"/>
      <c r="BG2808" s="419"/>
      <c r="BH2808" s="419"/>
      <c r="BJ2808" s="419"/>
      <c r="BK2808" s="419"/>
      <c r="BL2808" s="419"/>
      <c r="BN2808" s="419"/>
      <c r="BO2808" s="419"/>
      <c r="BP2808" s="419"/>
      <c r="BR2808" s="419"/>
      <c r="BS2808" s="419"/>
      <c r="BT2808" s="419"/>
      <c r="BV2808" s="419"/>
      <c r="BW2808" s="419"/>
      <c r="BX2808" s="397"/>
      <c r="BZ2808" s="449"/>
      <c r="CB2808" s="419"/>
      <c r="CC2808" s="419"/>
      <c r="CD2808" s="419"/>
      <c r="CF2808" s="419"/>
      <c r="CG2808" s="419"/>
      <c r="CH2808" s="419"/>
    </row>
    <row r="2809" spans="3:86" ht="21" thickBot="1">
      <c r="C2809" s="425"/>
      <c r="P2809" s="431"/>
      <c r="R2809" s="419"/>
      <c r="S2809" s="446"/>
      <c r="T2809" s="419"/>
      <c r="V2809" s="196"/>
      <c r="W2809" s="419"/>
      <c r="X2809" s="419"/>
      <c r="Z2809" s="419"/>
      <c r="AA2809" s="419"/>
      <c r="AB2809" s="419"/>
      <c r="AD2809" s="419"/>
      <c r="AE2809" s="419"/>
      <c r="AF2809" s="419"/>
      <c r="AH2809" s="419"/>
      <c r="AI2809" s="419"/>
      <c r="AJ2809" s="419"/>
      <c r="AL2809" s="419"/>
      <c r="AM2809" s="419"/>
      <c r="AN2809" s="403"/>
      <c r="AO2809" s="419"/>
      <c r="AP2809" s="419"/>
      <c r="AQ2809" s="419"/>
      <c r="AR2809" s="419"/>
      <c r="AS2809" s="419"/>
      <c r="AT2809" s="419"/>
      <c r="AU2809" s="419"/>
      <c r="AV2809" s="419"/>
      <c r="AX2809" s="419"/>
      <c r="AY2809" s="419"/>
      <c r="AZ2809" s="419"/>
      <c r="BB2809" s="419"/>
      <c r="BC2809" s="419"/>
      <c r="BD2809" s="419"/>
      <c r="BF2809" s="419"/>
      <c r="BG2809" s="419"/>
      <c r="BH2809" s="419"/>
      <c r="BJ2809" s="419"/>
      <c r="BK2809" s="419"/>
      <c r="BL2809" s="419"/>
      <c r="BN2809" s="419"/>
      <c r="BO2809" s="419"/>
      <c r="BP2809" s="419"/>
      <c r="BR2809" s="419"/>
      <c r="BS2809" s="419"/>
      <c r="BT2809" s="419"/>
      <c r="BV2809" s="419"/>
      <c r="BW2809" s="419"/>
      <c r="BX2809" s="397"/>
      <c r="BZ2809" s="449"/>
      <c r="CB2809" s="419"/>
      <c r="CC2809" s="419"/>
      <c r="CD2809" s="419"/>
      <c r="CF2809" s="419"/>
      <c r="CG2809" s="419"/>
      <c r="CH2809" s="419"/>
    </row>
    <row r="2810" spans="3:86" ht="21" thickBot="1">
      <c r="C2810" s="425"/>
      <c r="P2810" s="431"/>
      <c r="R2810" s="419"/>
      <c r="S2810" s="446"/>
      <c r="T2810" s="419"/>
      <c r="V2810" s="196"/>
      <c r="W2810" s="419"/>
      <c r="X2810" s="419"/>
      <c r="Z2810" s="419"/>
      <c r="AA2810" s="419"/>
      <c r="AB2810" s="419"/>
      <c r="AD2810" s="419"/>
      <c r="AE2810" s="419"/>
      <c r="AF2810" s="419"/>
      <c r="AH2810" s="419"/>
      <c r="AI2810" s="419"/>
      <c r="AJ2810" s="419"/>
      <c r="AL2810" s="419"/>
      <c r="AM2810" s="419"/>
      <c r="AN2810" s="403"/>
      <c r="AO2810" s="419"/>
      <c r="AP2810" s="419"/>
      <c r="AQ2810" s="419"/>
      <c r="AR2810" s="419"/>
      <c r="AS2810" s="419"/>
      <c r="AT2810" s="419"/>
      <c r="AU2810" s="419"/>
      <c r="AV2810" s="419"/>
      <c r="AX2810" s="419"/>
      <c r="AY2810" s="419"/>
      <c r="AZ2810" s="419"/>
      <c r="BB2810" s="419"/>
      <c r="BC2810" s="419"/>
      <c r="BD2810" s="419"/>
      <c r="BF2810" s="419"/>
      <c r="BG2810" s="419"/>
      <c r="BH2810" s="419"/>
      <c r="BJ2810" s="419"/>
      <c r="BK2810" s="419"/>
      <c r="BL2810" s="419"/>
      <c r="BN2810" s="419"/>
      <c r="BO2810" s="419"/>
      <c r="BP2810" s="419"/>
      <c r="BR2810" s="419"/>
      <c r="BS2810" s="419"/>
      <c r="BT2810" s="419"/>
      <c r="BV2810" s="419"/>
      <c r="BW2810" s="419"/>
      <c r="BX2810" s="397"/>
      <c r="BZ2810" s="449"/>
      <c r="CB2810" s="419"/>
      <c r="CC2810" s="419"/>
      <c r="CD2810" s="419"/>
      <c r="CF2810" s="419"/>
      <c r="CG2810" s="419"/>
      <c r="CH2810" s="419"/>
    </row>
    <row r="2811" spans="3:86" ht="21" thickBot="1">
      <c r="C2811" s="425"/>
      <c r="P2811" s="431"/>
      <c r="R2811" s="419"/>
      <c r="S2811" s="446"/>
      <c r="T2811" s="419"/>
      <c r="V2811" s="196"/>
      <c r="W2811" s="419"/>
      <c r="X2811" s="419"/>
      <c r="Z2811" s="419"/>
      <c r="AA2811" s="419"/>
      <c r="AB2811" s="419"/>
      <c r="AD2811" s="419"/>
      <c r="AE2811" s="419"/>
      <c r="AF2811" s="419"/>
      <c r="AH2811" s="419"/>
      <c r="AI2811" s="419"/>
      <c r="AJ2811" s="419"/>
      <c r="AL2811" s="419"/>
      <c r="AM2811" s="419"/>
      <c r="AN2811" s="403"/>
      <c r="AO2811" s="419"/>
      <c r="AP2811" s="419"/>
      <c r="AQ2811" s="419"/>
      <c r="AR2811" s="419"/>
      <c r="AS2811" s="419"/>
      <c r="AT2811" s="419"/>
      <c r="AU2811" s="419"/>
      <c r="AV2811" s="419"/>
      <c r="AX2811" s="419"/>
      <c r="AY2811" s="419"/>
      <c r="AZ2811" s="419"/>
      <c r="BB2811" s="419"/>
      <c r="BC2811" s="419"/>
      <c r="BD2811" s="419"/>
      <c r="BF2811" s="419"/>
      <c r="BG2811" s="419"/>
      <c r="BH2811" s="419"/>
      <c r="BJ2811" s="419"/>
      <c r="BK2811" s="419"/>
      <c r="BL2811" s="419"/>
      <c r="BN2811" s="419"/>
      <c r="BO2811" s="419"/>
      <c r="BP2811" s="419"/>
      <c r="BR2811" s="419"/>
      <c r="BS2811" s="419"/>
      <c r="BT2811" s="419"/>
      <c r="BV2811" s="419"/>
      <c r="BW2811" s="419"/>
      <c r="BX2811" s="397"/>
      <c r="BZ2811" s="449"/>
      <c r="CB2811" s="419"/>
      <c r="CC2811" s="419"/>
      <c r="CD2811" s="419"/>
      <c r="CF2811" s="419"/>
      <c r="CG2811" s="419"/>
      <c r="CH2811" s="419"/>
    </row>
    <row r="2812" spans="3:86" ht="21" thickBot="1">
      <c r="C2812" s="425"/>
      <c r="P2812" s="431"/>
      <c r="R2812" s="419"/>
      <c r="S2812" s="446"/>
      <c r="T2812" s="419"/>
      <c r="V2812" s="196"/>
      <c r="W2812" s="419"/>
      <c r="X2812" s="419"/>
      <c r="Z2812" s="419"/>
      <c r="AA2812" s="419"/>
      <c r="AB2812" s="419"/>
      <c r="AD2812" s="419"/>
      <c r="AE2812" s="419"/>
      <c r="AF2812" s="419"/>
      <c r="AH2812" s="419"/>
      <c r="AI2812" s="419"/>
      <c r="AJ2812" s="419"/>
      <c r="AL2812" s="419"/>
      <c r="AM2812" s="419"/>
      <c r="AN2812" s="403"/>
      <c r="AO2812" s="419"/>
      <c r="AP2812" s="419"/>
      <c r="AQ2812" s="419"/>
      <c r="AR2812" s="419"/>
      <c r="AS2812" s="419"/>
      <c r="AT2812" s="419"/>
      <c r="AU2812" s="419"/>
      <c r="AV2812" s="419"/>
      <c r="AX2812" s="419"/>
      <c r="AY2812" s="419"/>
      <c r="AZ2812" s="419"/>
      <c r="BB2812" s="419"/>
      <c r="BC2812" s="419"/>
      <c r="BD2812" s="419"/>
      <c r="BF2812" s="419"/>
      <c r="BG2812" s="419"/>
      <c r="BH2812" s="419"/>
      <c r="BJ2812" s="419"/>
      <c r="BK2812" s="419"/>
      <c r="BL2812" s="419"/>
      <c r="BN2812" s="419"/>
      <c r="BO2812" s="419"/>
      <c r="BP2812" s="419"/>
      <c r="BR2812" s="419"/>
      <c r="BS2812" s="419"/>
      <c r="BT2812" s="419"/>
      <c r="BV2812" s="419"/>
      <c r="BW2812" s="419"/>
      <c r="BX2812" s="397"/>
      <c r="BZ2812" s="449"/>
      <c r="CB2812" s="419"/>
      <c r="CC2812" s="419"/>
      <c r="CD2812" s="419"/>
      <c r="CF2812" s="419"/>
      <c r="CG2812" s="419"/>
      <c r="CH2812" s="419"/>
    </row>
    <row r="2813" spans="3:86" ht="21" thickBot="1">
      <c r="C2813" s="425"/>
      <c r="P2813" s="431"/>
      <c r="R2813" s="419"/>
      <c r="S2813" s="446"/>
      <c r="T2813" s="419"/>
      <c r="V2813" s="196"/>
      <c r="W2813" s="419"/>
      <c r="X2813" s="419"/>
      <c r="Z2813" s="419"/>
      <c r="AA2813" s="419"/>
      <c r="AB2813" s="419"/>
      <c r="AD2813" s="419"/>
      <c r="AE2813" s="419"/>
      <c r="AF2813" s="419"/>
      <c r="AH2813" s="419"/>
      <c r="AI2813" s="419"/>
      <c r="AJ2813" s="419"/>
      <c r="AL2813" s="419"/>
      <c r="AM2813" s="419"/>
      <c r="AN2813" s="403"/>
      <c r="AO2813" s="419"/>
      <c r="AP2813" s="419"/>
      <c r="AQ2813" s="419"/>
      <c r="AR2813" s="419"/>
      <c r="AS2813" s="419"/>
      <c r="AT2813" s="419"/>
      <c r="AU2813" s="419"/>
      <c r="AV2813" s="419"/>
      <c r="AX2813" s="419"/>
      <c r="AY2813" s="419"/>
      <c r="AZ2813" s="419"/>
      <c r="BB2813" s="419"/>
      <c r="BC2813" s="419"/>
      <c r="BD2813" s="419"/>
      <c r="BF2813" s="419"/>
      <c r="BG2813" s="419"/>
      <c r="BH2813" s="419"/>
      <c r="BJ2813" s="419"/>
      <c r="BK2813" s="419"/>
      <c r="BL2813" s="419"/>
      <c r="BN2813" s="419"/>
      <c r="BO2813" s="419"/>
      <c r="BP2813" s="419"/>
      <c r="BR2813" s="419"/>
      <c r="BS2813" s="419"/>
      <c r="BT2813" s="419"/>
      <c r="BV2813" s="419"/>
      <c r="BW2813" s="419"/>
      <c r="BX2813" s="397"/>
      <c r="BZ2813" s="449"/>
      <c r="CB2813" s="419"/>
      <c r="CC2813" s="419"/>
      <c r="CD2813" s="419"/>
      <c r="CF2813" s="419"/>
      <c r="CG2813" s="419"/>
      <c r="CH2813" s="419"/>
    </row>
    <row r="2814" spans="3:86" ht="21" thickBot="1">
      <c r="C2814" s="425"/>
      <c r="P2814" s="431"/>
      <c r="R2814" s="419"/>
      <c r="S2814" s="446"/>
      <c r="T2814" s="419"/>
      <c r="V2814" s="196"/>
      <c r="W2814" s="419"/>
      <c r="X2814" s="419"/>
      <c r="Z2814" s="419"/>
      <c r="AA2814" s="419"/>
      <c r="AB2814" s="419"/>
      <c r="AD2814" s="419"/>
      <c r="AE2814" s="419"/>
      <c r="AF2814" s="419"/>
      <c r="AH2814" s="419"/>
      <c r="AI2814" s="419"/>
      <c r="AJ2814" s="419"/>
      <c r="AL2814" s="419"/>
      <c r="AM2814" s="419"/>
      <c r="AN2814" s="403"/>
      <c r="AO2814" s="419"/>
      <c r="AP2814" s="419"/>
      <c r="AQ2814" s="419"/>
      <c r="AR2814" s="419"/>
      <c r="AS2814" s="419"/>
      <c r="AT2814" s="419"/>
      <c r="AU2814" s="419"/>
      <c r="AV2814" s="419"/>
      <c r="AX2814" s="419"/>
      <c r="AY2814" s="419"/>
      <c r="AZ2814" s="419"/>
      <c r="BB2814" s="419"/>
      <c r="BC2814" s="419"/>
      <c r="BD2814" s="419"/>
      <c r="BF2814" s="419"/>
      <c r="BG2814" s="419"/>
      <c r="BH2814" s="419"/>
      <c r="BJ2814" s="419"/>
      <c r="BK2814" s="419"/>
      <c r="BL2814" s="419"/>
      <c r="BN2814" s="419"/>
      <c r="BO2814" s="419"/>
      <c r="BP2814" s="419"/>
      <c r="BR2814" s="419"/>
      <c r="BS2814" s="419"/>
      <c r="BT2814" s="419"/>
      <c r="BV2814" s="419"/>
      <c r="BW2814" s="419"/>
      <c r="BX2814" s="397"/>
      <c r="BZ2814" s="449"/>
      <c r="CB2814" s="419"/>
      <c r="CC2814" s="419"/>
      <c r="CD2814" s="419"/>
      <c r="CF2814" s="419"/>
      <c r="CG2814" s="419"/>
      <c r="CH2814" s="419"/>
    </row>
    <row r="2815" spans="3:86" ht="21" thickBot="1">
      <c r="C2815" s="425"/>
      <c r="P2815" s="431"/>
      <c r="R2815" s="419"/>
      <c r="S2815" s="446"/>
      <c r="T2815" s="419"/>
      <c r="V2815" s="196"/>
      <c r="W2815" s="419"/>
      <c r="X2815" s="419"/>
      <c r="Z2815" s="419"/>
      <c r="AA2815" s="419"/>
      <c r="AB2815" s="419"/>
      <c r="AD2815" s="419"/>
      <c r="AE2815" s="419"/>
      <c r="AF2815" s="419"/>
      <c r="AH2815" s="419"/>
      <c r="AI2815" s="419"/>
      <c r="AJ2815" s="419"/>
      <c r="AL2815" s="419"/>
      <c r="AM2815" s="419"/>
      <c r="AN2815" s="403"/>
      <c r="AO2815" s="419"/>
      <c r="AP2815" s="419"/>
      <c r="AQ2815" s="419"/>
      <c r="AR2815" s="419"/>
      <c r="AS2815" s="419"/>
      <c r="AT2815" s="419"/>
      <c r="AU2815" s="419"/>
      <c r="AV2815" s="419"/>
      <c r="AX2815" s="419"/>
      <c r="AY2815" s="419"/>
      <c r="AZ2815" s="419"/>
      <c r="BB2815" s="419"/>
      <c r="BC2815" s="419"/>
      <c r="BD2815" s="419"/>
      <c r="BF2815" s="419"/>
      <c r="BG2815" s="419"/>
      <c r="BH2815" s="419"/>
      <c r="BJ2815" s="419"/>
      <c r="BK2815" s="419"/>
      <c r="BL2815" s="419"/>
      <c r="BN2815" s="419"/>
      <c r="BO2815" s="419"/>
      <c r="BP2815" s="419"/>
      <c r="BR2815" s="419"/>
      <c r="BS2815" s="419"/>
      <c r="BT2815" s="419"/>
      <c r="BV2815" s="419"/>
      <c r="BW2815" s="419"/>
      <c r="BX2815" s="397"/>
      <c r="BZ2815" s="449"/>
      <c r="CB2815" s="419"/>
      <c r="CC2815" s="419"/>
      <c r="CD2815" s="419"/>
      <c r="CF2815" s="419"/>
      <c r="CG2815" s="419"/>
      <c r="CH2815" s="419"/>
    </row>
    <row r="2816" spans="3:86" ht="21" thickBot="1">
      <c r="C2816" s="425"/>
      <c r="P2816" s="431"/>
      <c r="R2816" s="419"/>
      <c r="S2816" s="446"/>
      <c r="T2816" s="419"/>
      <c r="V2816" s="196"/>
      <c r="W2816" s="419"/>
      <c r="X2816" s="419"/>
      <c r="Z2816" s="419"/>
      <c r="AA2816" s="419"/>
      <c r="AB2816" s="419"/>
      <c r="AD2816" s="419"/>
      <c r="AE2816" s="419"/>
      <c r="AF2816" s="419"/>
      <c r="AH2816" s="419"/>
      <c r="AI2816" s="419"/>
      <c r="AJ2816" s="419"/>
      <c r="AL2816" s="419"/>
      <c r="AM2816" s="419"/>
      <c r="AN2816" s="403"/>
      <c r="AO2816" s="419"/>
      <c r="AP2816" s="419"/>
      <c r="AQ2816" s="419"/>
      <c r="AR2816" s="419"/>
      <c r="AS2816" s="419"/>
      <c r="AT2816" s="419"/>
      <c r="AU2816" s="419"/>
      <c r="AV2816" s="419"/>
      <c r="AX2816" s="419"/>
      <c r="AY2816" s="419"/>
      <c r="AZ2816" s="419"/>
      <c r="BB2816" s="419"/>
      <c r="BC2816" s="419"/>
      <c r="BD2816" s="419"/>
      <c r="BF2816" s="419"/>
      <c r="BG2816" s="419"/>
      <c r="BH2816" s="419"/>
      <c r="BJ2816" s="419"/>
      <c r="BK2816" s="419"/>
      <c r="BL2816" s="419"/>
      <c r="BN2816" s="419"/>
      <c r="BO2816" s="419"/>
      <c r="BP2816" s="419"/>
      <c r="BR2816" s="419"/>
      <c r="BS2816" s="419"/>
      <c r="BT2816" s="419"/>
      <c r="BV2816" s="419"/>
      <c r="BW2816" s="419"/>
      <c r="BX2816" s="397"/>
      <c r="BZ2816" s="449"/>
      <c r="CB2816" s="419"/>
      <c r="CC2816" s="419"/>
      <c r="CD2816" s="419"/>
      <c r="CF2816" s="419"/>
      <c r="CG2816" s="419"/>
      <c r="CH2816" s="419"/>
    </row>
    <row r="2817" spans="3:86" ht="21" thickBot="1">
      <c r="C2817" s="425"/>
      <c r="P2817" s="431"/>
      <c r="R2817" s="419"/>
      <c r="S2817" s="446"/>
      <c r="T2817" s="419"/>
      <c r="V2817" s="196"/>
      <c r="W2817" s="419"/>
      <c r="X2817" s="419"/>
      <c r="Z2817" s="419"/>
      <c r="AA2817" s="419"/>
      <c r="AB2817" s="419"/>
      <c r="AD2817" s="419"/>
      <c r="AE2817" s="419"/>
      <c r="AF2817" s="419"/>
      <c r="AH2817" s="419"/>
      <c r="AI2817" s="419"/>
      <c r="AJ2817" s="419"/>
      <c r="AL2817" s="419"/>
      <c r="AM2817" s="419"/>
      <c r="AN2817" s="403"/>
      <c r="AO2817" s="419"/>
      <c r="AP2817" s="419"/>
      <c r="AQ2817" s="419"/>
      <c r="AR2817" s="419"/>
      <c r="AS2817" s="419"/>
      <c r="AT2817" s="419"/>
      <c r="AU2817" s="419"/>
      <c r="AV2817" s="419"/>
      <c r="AX2817" s="419"/>
      <c r="AY2817" s="419"/>
      <c r="AZ2817" s="419"/>
      <c r="BB2817" s="419"/>
      <c r="BC2817" s="419"/>
      <c r="BD2817" s="419"/>
      <c r="BF2817" s="419"/>
      <c r="BG2817" s="419"/>
      <c r="BH2817" s="419"/>
      <c r="BJ2817" s="419"/>
      <c r="BK2817" s="419"/>
      <c r="BL2817" s="419"/>
      <c r="BN2817" s="419"/>
      <c r="BO2817" s="419"/>
      <c r="BP2817" s="419"/>
      <c r="BR2817" s="419"/>
      <c r="BS2817" s="419"/>
      <c r="BT2817" s="419"/>
      <c r="BV2817" s="419"/>
      <c r="BW2817" s="419"/>
      <c r="BX2817" s="397"/>
      <c r="BZ2817" s="449"/>
      <c r="CB2817" s="419"/>
      <c r="CC2817" s="419"/>
      <c r="CD2817" s="419"/>
      <c r="CF2817" s="419"/>
      <c r="CG2817" s="419"/>
      <c r="CH2817" s="419"/>
    </row>
    <row r="2818" spans="3:86" ht="21" thickBot="1">
      <c r="C2818" s="425"/>
      <c r="P2818" s="431"/>
      <c r="R2818" s="419"/>
      <c r="S2818" s="446"/>
      <c r="T2818" s="419"/>
      <c r="V2818" s="196"/>
      <c r="W2818" s="419"/>
      <c r="X2818" s="419"/>
      <c r="Z2818" s="419"/>
      <c r="AA2818" s="419"/>
      <c r="AB2818" s="419"/>
      <c r="AD2818" s="419"/>
      <c r="AE2818" s="419"/>
      <c r="AF2818" s="419"/>
      <c r="AH2818" s="419"/>
      <c r="AI2818" s="419"/>
      <c r="AJ2818" s="419"/>
      <c r="AL2818" s="419"/>
      <c r="AM2818" s="419"/>
      <c r="AN2818" s="403"/>
      <c r="AO2818" s="419"/>
      <c r="AP2818" s="419"/>
      <c r="AQ2818" s="419"/>
      <c r="AR2818" s="419"/>
      <c r="AS2818" s="419"/>
      <c r="AT2818" s="419"/>
      <c r="AU2818" s="419"/>
      <c r="AV2818" s="419"/>
      <c r="AX2818" s="419"/>
      <c r="AY2818" s="419"/>
      <c r="AZ2818" s="419"/>
      <c r="BB2818" s="419"/>
      <c r="BC2818" s="419"/>
      <c r="BD2818" s="419"/>
      <c r="BF2818" s="419"/>
      <c r="BG2818" s="419"/>
      <c r="BH2818" s="419"/>
      <c r="BJ2818" s="419"/>
      <c r="BK2818" s="419"/>
      <c r="BL2818" s="419"/>
      <c r="BN2818" s="419"/>
      <c r="BO2818" s="419"/>
      <c r="BP2818" s="419"/>
      <c r="BR2818" s="419"/>
      <c r="BS2818" s="419"/>
      <c r="BT2818" s="419"/>
      <c r="BV2818" s="419"/>
      <c r="BW2818" s="419"/>
      <c r="BX2818" s="397"/>
      <c r="BZ2818" s="449"/>
      <c r="CB2818" s="419"/>
      <c r="CC2818" s="419"/>
      <c r="CD2818" s="419"/>
      <c r="CF2818" s="419"/>
      <c r="CG2818" s="419"/>
      <c r="CH2818" s="419"/>
    </row>
    <row r="2819" spans="3:86" ht="21" thickBot="1">
      <c r="C2819" s="425"/>
      <c r="P2819" s="431"/>
      <c r="R2819" s="419"/>
      <c r="S2819" s="446"/>
      <c r="T2819" s="419"/>
      <c r="V2819" s="196"/>
      <c r="W2819" s="419"/>
      <c r="X2819" s="419"/>
      <c r="Z2819" s="419"/>
      <c r="AA2819" s="419"/>
      <c r="AB2819" s="419"/>
      <c r="AD2819" s="419"/>
      <c r="AE2819" s="419"/>
      <c r="AF2819" s="419"/>
      <c r="AH2819" s="419"/>
      <c r="AI2819" s="419"/>
      <c r="AJ2819" s="419"/>
      <c r="AL2819" s="419"/>
      <c r="AM2819" s="419"/>
      <c r="AN2819" s="403"/>
      <c r="AO2819" s="419"/>
      <c r="AP2819" s="419"/>
      <c r="AQ2819" s="419"/>
      <c r="AR2819" s="419"/>
      <c r="AS2819" s="419"/>
      <c r="AT2819" s="419"/>
      <c r="AU2819" s="419"/>
      <c r="AV2819" s="419"/>
      <c r="AX2819" s="419"/>
      <c r="AY2819" s="419"/>
      <c r="AZ2819" s="419"/>
      <c r="BB2819" s="419"/>
      <c r="BC2819" s="419"/>
      <c r="BD2819" s="419"/>
      <c r="BF2819" s="419"/>
      <c r="BG2819" s="419"/>
      <c r="BH2819" s="419"/>
      <c r="BJ2819" s="419"/>
      <c r="BK2819" s="419"/>
      <c r="BL2819" s="419"/>
      <c r="BN2819" s="419"/>
      <c r="BO2819" s="419"/>
      <c r="BP2819" s="419"/>
      <c r="BR2819" s="419"/>
      <c r="BS2819" s="419"/>
      <c r="BT2819" s="419"/>
      <c r="BV2819" s="419"/>
      <c r="BW2819" s="419"/>
      <c r="BX2819" s="397"/>
      <c r="BZ2819" s="449"/>
      <c r="CB2819" s="419"/>
      <c r="CC2819" s="419"/>
      <c r="CD2819" s="419"/>
      <c r="CF2819" s="419"/>
      <c r="CG2819" s="419"/>
      <c r="CH2819" s="419"/>
    </row>
    <row r="2820" spans="3:86" ht="21" thickBot="1">
      <c r="C2820" s="425"/>
      <c r="P2820" s="431"/>
      <c r="R2820" s="419"/>
      <c r="S2820" s="446"/>
      <c r="T2820" s="419"/>
      <c r="V2820" s="196"/>
      <c r="W2820" s="419"/>
      <c r="X2820" s="419"/>
      <c r="Z2820" s="419"/>
      <c r="AA2820" s="419"/>
      <c r="AB2820" s="419"/>
      <c r="AD2820" s="419"/>
      <c r="AE2820" s="419"/>
      <c r="AF2820" s="419"/>
      <c r="AH2820" s="419"/>
      <c r="AI2820" s="419"/>
      <c r="AJ2820" s="419"/>
      <c r="AL2820" s="419"/>
      <c r="AM2820" s="419"/>
      <c r="AN2820" s="403"/>
      <c r="AO2820" s="419"/>
      <c r="AP2820" s="419"/>
      <c r="AQ2820" s="419"/>
      <c r="AR2820" s="419"/>
      <c r="AS2820" s="419"/>
      <c r="AT2820" s="419"/>
      <c r="AU2820" s="419"/>
      <c r="AV2820" s="419"/>
      <c r="AX2820" s="419"/>
      <c r="AY2820" s="419"/>
      <c r="AZ2820" s="419"/>
      <c r="BB2820" s="419"/>
      <c r="BC2820" s="419"/>
      <c r="BD2820" s="419"/>
      <c r="BF2820" s="419"/>
      <c r="BG2820" s="419"/>
      <c r="BH2820" s="419"/>
      <c r="BJ2820" s="419"/>
      <c r="BK2820" s="419"/>
      <c r="BL2820" s="419"/>
      <c r="BN2820" s="419"/>
      <c r="BO2820" s="419"/>
      <c r="BP2820" s="419"/>
      <c r="BR2820" s="419"/>
      <c r="BS2820" s="419"/>
      <c r="BT2820" s="419"/>
      <c r="BV2820" s="419"/>
      <c r="BW2820" s="419"/>
      <c r="BX2820" s="397"/>
      <c r="BZ2820" s="449"/>
      <c r="CB2820" s="419"/>
      <c r="CC2820" s="419"/>
      <c r="CD2820" s="419"/>
      <c r="CF2820" s="419"/>
      <c r="CG2820" s="419"/>
      <c r="CH2820" s="419"/>
    </row>
    <row r="2821" spans="3:86" ht="21" thickBot="1">
      <c r="C2821" s="425"/>
      <c r="P2821" s="431"/>
      <c r="R2821" s="419"/>
      <c r="S2821" s="446"/>
      <c r="T2821" s="419"/>
      <c r="V2821" s="196"/>
      <c r="W2821" s="419"/>
      <c r="X2821" s="419"/>
      <c r="Z2821" s="419"/>
      <c r="AA2821" s="419"/>
      <c r="AB2821" s="419"/>
      <c r="AD2821" s="419"/>
      <c r="AE2821" s="419"/>
      <c r="AF2821" s="419"/>
      <c r="AH2821" s="419"/>
      <c r="AI2821" s="419"/>
      <c r="AJ2821" s="419"/>
      <c r="AL2821" s="419"/>
      <c r="AM2821" s="419"/>
      <c r="AN2821" s="403"/>
      <c r="AO2821" s="419"/>
      <c r="AP2821" s="419"/>
      <c r="AQ2821" s="419"/>
      <c r="AR2821" s="419"/>
      <c r="AS2821" s="419"/>
      <c r="AT2821" s="419"/>
      <c r="AU2821" s="419"/>
      <c r="AV2821" s="419"/>
      <c r="AX2821" s="419"/>
      <c r="AY2821" s="419"/>
      <c r="AZ2821" s="419"/>
      <c r="BB2821" s="419"/>
      <c r="BC2821" s="419"/>
      <c r="BD2821" s="419"/>
      <c r="BF2821" s="419"/>
      <c r="BG2821" s="419"/>
      <c r="BH2821" s="419"/>
      <c r="BJ2821" s="419"/>
      <c r="BK2821" s="419"/>
      <c r="BL2821" s="419"/>
      <c r="BN2821" s="419"/>
      <c r="BO2821" s="419"/>
      <c r="BP2821" s="419"/>
      <c r="BR2821" s="419"/>
      <c r="BS2821" s="419"/>
      <c r="BT2821" s="419"/>
      <c r="BV2821" s="419"/>
      <c r="BW2821" s="419"/>
      <c r="BX2821" s="397"/>
      <c r="BZ2821" s="449"/>
      <c r="CB2821" s="419"/>
      <c r="CC2821" s="419"/>
      <c r="CD2821" s="419"/>
      <c r="CF2821" s="419"/>
      <c r="CG2821" s="419"/>
      <c r="CH2821" s="419"/>
    </row>
    <row r="2822" spans="3:86" ht="21" thickBot="1">
      <c r="C2822" s="425"/>
      <c r="P2822" s="431"/>
      <c r="R2822" s="419"/>
      <c r="S2822" s="446"/>
      <c r="T2822" s="419"/>
      <c r="V2822" s="196"/>
      <c r="W2822" s="419"/>
      <c r="X2822" s="419"/>
      <c r="Z2822" s="419"/>
      <c r="AA2822" s="419"/>
      <c r="AB2822" s="419"/>
      <c r="AD2822" s="419"/>
      <c r="AE2822" s="419"/>
      <c r="AF2822" s="419"/>
      <c r="AH2822" s="419"/>
      <c r="AI2822" s="419"/>
      <c r="AJ2822" s="419"/>
      <c r="AL2822" s="419"/>
      <c r="AM2822" s="419"/>
      <c r="AN2822" s="403"/>
      <c r="AO2822" s="419"/>
      <c r="AP2822" s="419"/>
      <c r="AQ2822" s="419"/>
      <c r="AR2822" s="419"/>
      <c r="AS2822" s="419"/>
      <c r="AT2822" s="419"/>
      <c r="AU2822" s="419"/>
      <c r="AV2822" s="419"/>
      <c r="AX2822" s="419"/>
      <c r="AY2822" s="419"/>
      <c r="AZ2822" s="419"/>
      <c r="BB2822" s="419"/>
      <c r="BC2822" s="419"/>
      <c r="BD2822" s="419"/>
      <c r="BF2822" s="419"/>
      <c r="BG2822" s="419"/>
      <c r="BH2822" s="419"/>
      <c r="BJ2822" s="419"/>
      <c r="BK2822" s="419"/>
      <c r="BL2822" s="419"/>
      <c r="BN2822" s="419"/>
      <c r="BO2822" s="419"/>
      <c r="BP2822" s="419"/>
      <c r="BR2822" s="419"/>
      <c r="BS2822" s="419"/>
      <c r="BT2822" s="419"/>
      <c r="BV2822" s="419"/>
      <c r="BW2822" s="419"/>
      <c r="BX2822" s="397"/>
      <c r="BZ2822" s="449"/>
      <c r="CB2822" s="419"/>
      <c r="CC2822" s="419"/>
      <c r="CD2822" s="419"/>
      <c r="CF2822" s="419"/>
      <c r="CG2822" s="419"/>
      <c r="CH2822" s="419"/>
    </row>
    <row r="2823" spans="3:86" ht="21" thickBot="1">
      <c r="C2823" s="425"/>
      <c r="P2823" s="431"/>
      <c r="R2823" s="419"/>
      <c r="S2823" s="446"/>
      <c r="T2823" s="419"/>
      <c r="V2823" s="196"/>
      <c r="W2823" s="419"/>
      <c r="X2823" s="419"/>
      <c r="Z2823" s="419"/>
      <c r="AA2823" s="419"/>
      <c r="AB2823" s="419"/>
      <c r="AD2823" s="419"/>
      <c r="AE2823" s="419"/>
      <c r="AF2823" s="419"/>
      <c r="AH2823" s="419"/>
      <c r="AI2823" s="419"/>
      <c r="AJ2823" s="419"/>
      <c r="AL2823" s="419"/>
      <c r="AM2823" s="419"/>
      <c r="AN2823" s="403"/>
      <c r="AO2823" s="419"/>
      <c r="AP2823" s="419"/>
      <c r="AQ2823" s="419"/>
      <c r="AR2823" s="419"/>
      <c r="AS2823" s="419"/>
      <c r="AT2823" s="419"/>
      <c r="AU2823" s="419"/>
      <c r="AV2823" s="419"/>
      <c r="AX2823" s="419"/>
      <c r="AY2823" s="419"/>
      <c r="AZ2823" s="419"/>
      <c r="BB2823" s="419"/>
      <c r="BC2823" s="419"/>
      <c r="BD2823" s="419"/>
      <c r="BF2823" s="419"/>
      <c r="BG2823" s="419"/>
      <c r="BH2823" s="419"/>
      <c r="BJ2823" s="419"/>
      <c r="BK2823" s="419"/>
      <c r="BL2823" s="419"/>
      <c r="BN2823" s="419"/>
      <c r="BO2823" s="419"/>
      <c r="BP2823" s="419"/>
      <c r="BR2823" s="419"/>
      <c r="BS2823" s="419"/>
      <c r="BT2823" s="419"/>
      <c r="BV2823" s="419"/>
      <c r="BW2823" s="419"/>
      <c r="BX2823" s="397"/>
      <c r="BZ2823" s="449"/>
      <c r="CB2823" s="419"/>
      <c r="CC2823" s="419"/>
      <c r="CD2823" s="419"/>
      <c r="CF2823" s="419"/>
      <c r="CG2823" s="419"/>
      <c r="CH2823" s="419"/>
    </row>
    <row r="2824" spans="3:86" ht="21" thickBot="1">
      <c r="C2824" s="425"/>
      <c r="P2824" s="431"/>
      <c r="R2824" s="419"/>
      <c r="S2824" s="446"/>
      <c r="T2824" s="419"/>
      <c r="V2824" s="196"/>
      <c r="W2824" s="419"/>
      <c r="X2824" s="419"/>
      <c r="Z2824" s="419"/>
      <c r="AA2824" s="419"/>
      <c r="AB2824" s="419"/>
      <c r="AD2824" s="419"/>
      <c r="AE2824" s="419"/>
      <c r="AF2824" s="419"/>
      <c r="AH2824" s="419"/>
      <c r="AI2824" s="419"/>
      <c r="AJ2824" s="419"/>
      <c r="AL2824" s="419"/>
      <c r="AM2824" s="419"/>
      <c r="AN2824" s="403"/>
      <c r="AO2824" s="419"/>
      <c r="AP2824" s="419"/>
      <c r="AQ2824" s="419"/>
      <c r="AR2824" s="419"/>
      <c r="AS2824" s="419"/>
      <c r="AT2824" s="419"/>
      <c r="AU2824" s="419"/>
      <c r="AV2824" s="419"/>
      <c r="AX2824" s="419"/>
      <c r="AY2824" s="419"/>
      <c r="AZ2824" s="419"/>
      <c r="BB2824" s="419"/>
      <c r="BC2824" s="419"/>
      <c r="BD2824" s="419"/>
      <c r="BF2824" s="419"/>
      <c r="BG2824" s="419"/>
      <c r="BH2824" s="419"/>
      <c r="BJ2824" s="419"/>
      <c r="BK2824" s="419"/>
      <c r="BL2824" s="419"/>
      <c r="BN2824" s="419"/>
      <c r="BO2824" s="419"/>
      <c r="BP2824" s="419"/>
      <c r="BR2824" s="419"/>
      <c r="BS2824" s="419"/>
      <c r="BT2824" s="419"/>
      <c r="BV2824" s="419"/>
      <c r="BW2824" s="419"/>
      <c r="BX2824" s="397"/>
      <c r="BZ2824" s="449"/>
      <c r="CB2824" s="419"/>
      <c r="CC2824" s="419"/>
      <c r="CD2824" s="419"/>
      <c r="CF2824" s="419"/>
      <c r="CG2824" s="419"/>
      <c r="CH2824" s="419"/>
    </row>
    <row r="2825" spans="3:86" ht="21" thickBot="1">
      <c r="C2825" s="425"/>
      <c r="P2825" s="431"/>
      <c r="R2825" s="419"/>
      <c r="S2825" s="446"/>
      <c r="T2825" s="419"/>
      <c r="V2825" s="196"/>
      <c r="W2825" s="419"/>
      <c r="X2825" s="419"/>
      <c r="Z2825" s="419"/>
      <c r="AA2825" s="419"/>
      <c r="AB2825" s="419"/>
      <c r="AD2825" s="419"/>
      <c r="AE2825" s="419"/>
      <c r="AF2825" s="419"/>
      <c r="AH2825" s="419"/>
      <c r="AI2825" s="419"/>
      <c r="AJ2825" s="419"/>
      <c r="AL2825" s="419"/>
      <c r="AM2825" s="419"/>
      <c r="AN2825" s="403"/>
      <c r="AO2825" s="419"/>
      <c r="AP2825" s="419"/>
      <c r="AQ2825" s="419"/>
      <c r="AR2825" s="419"/>
      <c r="AS2825" s="419"/>
      <c r="AT2825" s="419"/>
      <c r="AU2825" s="419"/>
      <c r="AV2825" s="419"/>
      <c r="AX2825" s="419"/>
      <c r="AY2825" s="419"/>
      <c r="AZ2825" s="419"/>
      <c r="BB2825" s="419"/>
      <c r="BC2825" s="419"/>
      <c r="BD2825" s="419"/>
      <c r="BF2825" s="419"/>
      <c r="BG2825" s="419"/>
      <c r="BH2825" s="419"/>
      <c r="BJ2825" s="419"/>
      <c r="BK2825" s="419"/>
      <c r="BL2825" s="419"/>
      <c r="BN2825" s="419"/>
      <c r="BO2825" s="419"/>
      <c r="BP2825" s="419"/>
      <c r="BR2825" s="419"/>
      <c r="BS2825" s="419"/>
      <c r="BT2825" s="419"/>
      <c r="BV2825" s="419"/>
      <c r="BW2825" s="419"/>
      <c r="BX2825" s="397"/>
      <c r="BZ2825" s="449"/>
      <c r="CB2825" s="419"/>
      <c r="CC2825" s="419"/>
      <c r="CD2825" s="419"/>
      <c r="CF2825" s="419"/>
      <c r="CG2825" s="419"/>
      <c r="CH2825" s="419"/>
    </row>
    <row r="2826" spans="3:86" ht="21" thickBot="1">
      <c r="C2826" s="425"/>
      <c r="P2826" s="431"/>
      <c r="R2826" s="419"/>
      <c r="S2826" s="446"/>
      <c r="T2826" s="419"/>
      <c r="V2826" s="196"/>
      <c r="W2826" s="419"/>
      <c r="X2826" s="419"/>
      <c r="Z2826" s="419"/>
      <c r="AA2826" s="419"/>
      <c r="AB2826" s="419"/>
      <c r="AD2826" s="419"/>
      <c r="AE2826" s="419"/>
      <c r="AF2826" s="419"/>
      <c r="AH2826" s="419"/>
      <c r="AI2826" s="419"/>
      <c r="AJ2826" s="419"/>
      <c r="AL2826" s="419"/>
      <c r="AM2826" s="419"/>
      <c r="AN2826" s="403"/>
      <c r="AO2826" s="419"/>
      <c r="AP2826" s="419"/>
      <c r="AQ2826" s="419"/>
      <c r="AR2826" s="419"/>
      <c r="AS2826" s="419"/>
      <c r="AT2826" s="419"/>
      <c r="AU2826" s="419"/>
      <c r="AV2826" s="419"/>
      <c r="AX2826" s="419"/>
      <c r="AY2826" s="419"/>
      <c r="AZ2826" s="419"/>
      <c r="BB2826" s="419"/>
      <c r="BC2826" s="419"/>
      <c r="BD2826" s="419"/>
      <c r="BF2826" s="419"/>
      <c r="BG2826" s="419"/>
      <c r="BH2826" s="419"/>
      <c r="BJ2826" s="419"/>
      <c r="BK2826" s="419"/>
      <c r="BL2826" s="419"/>
      <c r="BN2826" s="419"/>
      <c r="BO2826" s="419"/>
      <c r="BP2826" s="419"/>
      <c r="BR2826" s="419"/>
      <c r="BS2826" s="419"/>
      <c r="BT2826" s="419"/>
      <c r="BV2826" s="419"/>
      <c r="BW2826" s="419"/>
      <c r="BX2826" s="397"/>
      <c r="BZ2826" s="449"/>
      <c r="CB2826" s="419"/>
      <c r="CC2826" s="419"/>
      <c r="CD2826" s="419"/>
      <c r="CF2826" s="419"/>
      <c r="CG2826" s="419"/>
      <c r="CH2826" s="419"/>
    </row>
    <row r="2827" spans="3:86" ht="21" thickBot="1">
      <c r="C2827" s="425"/>
      <c r="P2827" s="431"/>
      <c r="R2827" s="419"/>
      <c r="S2827" s="446"/>
      <c r="T2827" s="419"/>
      <c r="V2827" s="196"/>
      <c r="W2827" s="419"/>
      <c r="X2827" s="419"/>
      <c r="Z2827" s="419"/>
      <c r="AA2827" s="419"/>
      <c r="AB2827" s="419"/>
      <c r="AD2827" s="419"/>
      <c r="AE2827" s="419"/>
      <c r="AF2827" s="419"/>
      <c r="AH2827" s="419"/>
      <c r="AI2827" s="419"/>
      <c r="AJ2827" s="419"/>
      <c r="AL2827" s="419"/>
      <c r="AM2827" s="419"/>
      <c r="AN2827" s="403"/>
      <c r="AO2827" s="419"/>
      <c r="AP2827" s="419"/>
      <c r="AQ2827" s="419"/>
      <c r="AR2827" s="419"/>
      <c r="AS2827" s="419"/>
      <c r="AT2827" s="419"/>
      <c r="AU2827" s="419"/>
      <c r="AV2827" s="419"/>
      <c r="AX2827" s="419"/>
      <c r="AY2827" s="419"/>
      <c r="AZ2827" s="419"/>
      <c r="BB2827" s="419"/>
      <c r="BC2827" s="419"/>
      <c r="BD2827" s="419"/>
      <c r="BF2827" s="419"/>
      <c r="BG2827" s="419"/>
      <c r="BH2827" s="419"/>
      <c r="BJ2827" s="419"/>
      <c r="BK2827" s="419"/>
      <c r="BL2827" s="419"/>
      <c r="BN2827" s="419"/>
      <c r="BO2827" s="419"/>
      <c r="BP2827" s="419"/>
      <c r="BR2827" s="419"/>
      <c r="BS2827" s="419"/>
      <c r="BT2827" s="419"/>
      <c r="BV2827" s="419"/>
      <c r="BW2827" s="419"/>
      <c r="BX2827" s="397"/>
      <c r="BZ2827" s="449"/>
      <c r="CB2827" s="419"/>
      <c r="CC2827" s="419"/>
      <c r="CD2827" s="419"/>
      <c r="CF2827" s="419"/>
      <c r="CG2827" s="419"/>
      <c r="CH2827" s="419"/>
    </row>
    <row r="2828" spans="3:86" ht="21" thickBot="1">
      <c r="C2828" s="425"/>
      <c r="P2828" s="431"/>
      <c r="R2828" s="419"/>
      <c r="S2828" s="446"/>
      <c r="T2828" s="419"/>
      <c r="V2828" s="196"/>
      <c r="W2828" s="419"/>
      <c r="X2828" s="419"/>
      <c r="Z2828" s="419"/>
      <c r="AA2828" s="419"/>
      <c r="AB2828" s="419"/>
      <c r="AD2828" s="419"/>
      <c r="AE2828" s="419"/>
      <c r="AF2828" s="419"/>
      <c r="AH2828" s="419"/>
      <c r="AI2828" s="419"/>
      <c r="AJ2828" s="419"/>
      <c r="AL2828" s="419"/>
      <c r="AM2828" s="419"/>
      <c r="AN2828" s="403"/>
      <c r="AO2828" s="419"/>
      <c r="AP2828" s="419"/>
      <c r="AQ2828" s="419"/>
      <c r="AR2828" s="419"/>
      <c r="AS2828" s="419"/>
      <c r="AT2828" s="419"/>
      <c r="AU2828" s="419"/>
      <c r="AV2828" s="419"/>
      <c r="AX2828" s="419"/>
      <c r="AY2828" s="419"/>
      <c r="AZ2828" s="419"/>
      <c r="BB2828" s="419"/>
      <c r="BC2828" s="419"/>
      <c r="BD2828" s="419"/>
      <c r="BF2828" s="419"/>
      <c r="BG2828" s="419"/>
      <c r="BH2828" s="419"/>
      <c r="BJ2828" s="419"/>
      <c r="BK2828" s="419"/>
      <c r="BL2828" s="419"/>
      <c r="BN2828" s="419"/>
      <c r="BO2828" s="419"/>
      <c r="BP2828" s="419"/>
      <c r="BR2828" s="419"/>
      <c r="BS2828" s="419"/>
      <c r="BT2828" s="419"/>
      <c r="BV2828" s="419"/>
      <c r="BW2828" s="419"/>
      <c r="BX2828" s="397"/>
      <c r="BZ2828" s="449"/>
      <c r="CB2828" s="419"/>
      <c r="CC2828" s="419"/>
      <c r="CD2828" s="419"/>
      <c r="CF2828" s="419"/>
      <c r="CG2828" s="419"/>
      <c r="CH2828" s="419"/>
    </row>
    <row r="2829" spans="3:86" ht="21" thickBot="1">
      <c r="C2829" s="425"/>
      <c r="P2829" s="431"/>
      <c r="R2829" s="419"/>
      <c r="S2829" s="446"/>
      <c r="T2829" s="419"/>
      <c r="V2829" s="196"/>
      <c r="W2829" s="419"/>
      <c r="X2829" s="419"/>
      <c r="Z2829" s="419"/>
      <c r="AA2829" s="419"/>
      <c r="AB2829" s="419"/>
      <c r="AD2829" s="419"/>
      <c r="AE2829" s="419"/>
      <c r="AF2829" s="419"/>
      <c r="AH2829" s="419"/>
      <c r="AI2829" s="419"/>
      <c r="AJ2829" s="419"/>
      <c r="AL2829" s="419"/>
      <c r="AM2829" s="419"/>
      <c r="AN2829" s="403"/>
      <c r="AO2829" s="419"/>
      <c r="AP2829" s="419"/>
      <c r="AQ2829" s="419"/>
      <c r="AR2829" s="419"/>
      <c r="AS2829" s="419"/>
      <c r="AT2829" s="419"/>
      <c r="AU2829" s="419"/>
      <c r="AV2829" s="419"/>
      <c r="AX2829" s="419"/>
      <c r="AY2829" s="419"/>
      <c r="AZ2829" s="419"/>
      <c r="BB2829" s="419"/>
      <c r="BC2829" s="419"/>
      <c r="BD2829" s="419"/>
      <c r="BF2829" s="419"/>
      <c r="BG2829" s="419"/>
      <c r="BH2829" s="419"/>
      <c r="BJ2829" s="419"/>
      <c r="BK2829" s="419"/>
      <c r="BL2829" s="419"/>
      <c r="BN2829" s="419"/>
      <c r="BO2829" s="419"/>
      <c r="BP2829" s="419"/>
      <c r="BR2829" s="419"/>
      <c r="BS2829" s="419"/>
      <c r="BT2829" s="419"/>
      <c r="BV2829" s="419"/>
      <c r="BW2829" s="419"/>
      <c r="BX2829" s="397"/>
      <c r="BZ2829" s="449"/>
      <c r="CB2829" s="419"/>
      <c r="CC2829" s="419"/>
      <c r="CD2829" s="419"/>
      <c r="CF2829" s="419"/>
      <c r="CG2829" s="419"/>
      <c r="CH2829" s="419"/>
    </row>
    <row r="2830" spans="3:86" ht="21" thickBot="1">
      <c r="C2830" s="425"/>
      <c r="P2830" s="431"/>
      <c r="R2830" s="419"/>
      <c r="S2830" s="446"/>
      <c r="T2830" s="419"/>
      <c r="V2830" s="196"/>
      <c r="W2830" s="419"/>
      <c r="X2830" s="419"/>
      <c r="Z2830" s="419"/>
      <c r="AA2830" s="419"/>
      <c r="AB2830" s="419"/>
      <c r="AD2830" s="419"/>
      <c r="AE2830" s="419"/>
      <c r="AF2830" s="419"/>
      <c r="AH2830" s="419"/>
      <c r="AI2830" s="419"/>
      <c r="AJ2830" s="419"/>
      <c r="AL2830" s="419"/>
      <c r="AM2830" s="419"/>
      <c r="AN2830" s="403"/>
      <c r="AO2830" s="419"/>
      <c r="AP2830" s="419"/>
      <c r="AQ2830" s="419"/>
      <c r="AR2830" s="419"/>
      <c r="AS2830" s="419"/>
      <c r="AT2830" s="419"/>
      <c r="AU2830" s="419"/>
      <c r="AV2830" s="419"/>
      <c r="AX2830" s="419"/>
      <c r="AY2830" s="419"/>
      <c r="AZ2830" s="419"/>
      <c r="BB2830" s="419"/>
      <c r="BC2830" s="419"/>
      <c r="BD2830" s="419"/>
      <c r="BF2830" s="419"/>
      <c r="BG2830" s="419"/>
      <c r="BH2830" s="419"/>
      <c r="BJ2830" s="419"/>
      <c r="BK2830" s="419"/>
      <c r="BL2830" s="419"/>
      <c r="BN2830" s="419"/>
      <c r="BO2830" s="419"/>
      <c r="BP2830" s="419"/>
      <c r="BR2830" s="419"/>
      <c r="BS2830" s="419"/>
      <c r="BT2830" s="419"/>
      <c r="BV2830" s="419"/>
      <c r="BW2830" s="419"/>
      <c r="BX2830" s="397"/>
      <c r="BZ2830" s="449"/>
      <c r="CB2830" s="419"/>
      <c r="CC2830" s="419"/>
      <c r="CD2830" s="419"/>
      <c r="CF2830" s="419"/>
      <c r="CG2830" s="419"/>
      <c r="CH2830" s="419"/>
    </row>
    <row r="2831" spans="3:86" ht="21" thickBot="1">
      <c r="C2831" s="425"/>
      <c r="P2831" s="431"/>
      <c r="R2831" s="419"/>
      <c r="S2831" s="446"/>
      <c r="T2831" s="419"/>
      <c r="V2831" s="196"/>
      <c r="W2831" s="419"/>
      <c r="X2831" s="419"/>
      <c r="Z2831" s="419"/>
      <c r="AA2831" s="419"/>
      <c r="AB2831" s="419"/>
      <c r="AD2831" s="419"/>
      <c r="AE2831" s="419"/>
      <c r="AF2831" s="419"/>
      <c r="AH2831" s="419"/>
      <c r="AI2831" s="419"/>
      <c r="AJ2831" s="419"/>
      <c r="AL2831" s="419"/>
      <c r="AM2831" s="419"/>
      <c r="AN2831" s="403"/>
      <c r="AO2831" s="419"/>
      <c r="AP2831" s="419"/>
      <c r="AQ2831" s="419"/>
      <c r="AR2831" s="419"/>
      <c r="AS2831" s="419"/>
      <c r="AT2831" s="419"/>
      <c r="AU2831" s="419"/>
      <c r="AV2831" s="419"/>
      <c r="AX2831" s="419"/>
      <c r="AY2831" s="419"/>
      <c r="AZ2831" s="419"/>
      <c r="BB2831" s="419"/>
      <c r="BC2831" s="419"/>
      <c r="BD2831" s="419"/>
      <c r="BF2831" s="419"/>
      <c r="BG2831" s="419"/>
      <c r="BH2831" s="419"/>
      <c r="BJ2831" s="419"/>
      <c r="BK2831" s="419"/>
      <c r="BL2831" s="419"/>
      <c r="BN2831" s="419"/>
      <c r="BO2831" s="419"/>
      <c r="BP2831" s="419"/>
      <c r="BR2831" s="419"/>
      <c r="BS2831" s="419"/>
      <c r="BT2831" s="419"/>
      <c r="BV2831" s="419"/>
      <c r="BW2831" s="419"/>
      <c r="BX2831" s="397"/>
      <c r="BZ2831" s="449"/>
      <c r="CB2831" s="419"/>
      <c r="CC2831" s="419"/>
      <c r="CD2831" s="419"/>
      <c r="CF2831" s="419"/>
      <c r="CG2831" s="419"/>
      <c r="CH2831" s="419"/>
    </row>
    <row r="2832" spans="3:86" ht="21" thickBot="1">
      <c r="C2832" s="425"/>
      <c r="P2832" s="431"/>
      <c r="R2832" s="419"/>
      <c r="S2832" s="446"/>
      <c r="T2832" s="419"/>
      <c r="V2832" s="196"/>
      <c r="W2832" s="419"/>
      <c r="X2832" s="419"/>
      <c r="Z2832" s="419"/>
      <c r="AA2832" s="419"/>
      <c r="AB2832" s="419"/>
      <c r="AD2832" s="419"/>
      <c r="AE2832" s="419"/>
      <c r="AF2832" s="419"/>
      <c r="AH2832" s="419"/>
      <c r="AI2832" s="419"/>
      <c r="AJ2832" s="419"/>
      <c r="AL2832" s="419"/>
      <c r="AM2832" s="419"/>
      <c r="AN2832" s="403"/>
      <c r="AO2832" s="419"/>
      <c r="AP2832" s="419"/>
      <c r="AQ2832" s="419"/>
      <c r="AR2832" s="419"/>
      <c r="AS2832" s="419"/>
      <c r="AT2832" s="419"/>
      <c r="AU2832" s="419"/>
      <c r="AV2832" s="419"/>
      <c r="AX2832" s="419"/>
      <c r="AY2832" s="419"/>
      <c r="AZ2832" s="419"/>
      <c r="BB2832" s="419"/>
      <c r="BC2832" s="419"/>
      <c r="BD2832" s="419"/>
      <c r="BF2832" s="419"/>
      <c r="BG2832" s="419"/>
      <c r="BH2832" s="419"/>
      <c r="BJ2832" s="419"/>
      <c r="BK2832" s="419"/>
      <c r="BL2832" s="419"/>
      <c r="BN2832" s="419"/>
      <c r="BO2832" s="419"/>
      <c r="BP2832" s="419"/>
      <c r="BR2832" s="419"/>
      <c r="BS2832" s="419"/>
      <c r="BT2832" s="419"/>
      <c r="BV2832" s="419"/>
      <c r="BW2832" s="419"/>
      <c r="BX2832" s="397"/>
      <c r="BZ2832" s="449"/>
      <c r="CB2832" s="419"/>
      <c r="CC2832" s="419"/>
      <c r="CD2832" s="419"/>
      <c r="CF2832" s="419"/>
      <c r="CG2832" s="419"/>
      <c r="CH2832" s="419"/>
    </row>
    <row r="2833" spans="3:86" ht="21" thickBot="1">
      <c r="C2833" s="425"/>
      <c r="P2833" s="431"/>
      <c r="R2833" s="419"/>
      <c r="S2833" s="446"/>
      <c r="T2833" s="419"/>
      <c r="V2833" s="196"/>
      <c r="W2833" s="419"/>
      <c r="X2833" s="419"/>
      <c r="Z2833" s="419"/>
      <c r="AA2833" s="419"/>
      <c r="AB2833" s="419"/>
      <c r="AD2833" s="419"/>
      <c r="AE2833" s="419"/>
      <c r="AF2833" s="419"/>
      <c r="AH2833" s="419"/>
      <c r="AI2833" s="419"/>
      <c r="AJ2833" s="419"/>
      <c r="AL2833" s="419"/>
      <c r="AM2833" s="419"/>
      <c r="AN2833" s="403"/>
      <c r="AO2833" s="419"/>
      <c r="AP2833" s="419"/>
      <c r="AQ2833" s="419"/>
      <c r="AR2833" s="419"/>
      <c r="AS2833" s="419"/>
      <c r="AT2833" s="419"/>
      <c r="AU2833" s="419"/>
      <c r="AV2833" s="419"/>
      <c r="AX2833" s="419"/>
      <c r="AY2833" s="419"/>
      <c r="AZ2833" s="419"/>
      <c r="BB2833" s="419"/>
      <c r="BC2833" s="419"/>
      <c r="BD2833" s="419"/>
      <c r="BF2833" s="419"/>
      <c r="BG2833" s="419"/>
      <c r="BH2833" s="419"/>
      <c r="BJ2833" s="419"/>
      <c r="BK2833" s="419"/>
      <c r="BL2833" s="419"/>
      <c r="BN2833" s="419"/>
      <c r="BO2833" s="419"/>
      <c r="BP2833" s="419"/>
      <c r="BR2833" s="419"/>
      <c r="BS2833" s="419"/>
      <c r="BT2833" s="419"/>
      <c r="BV2833" s="419"/>
      <c r="BW2833" s="419"/>
      <c r="BX2833" s="397"/>
      <c r="BZ2833" s="449"/>
      <c r="CB2833" s="419"/>
      <c r="CC2833" s="419"/>
      <c r="CD2833" s="419"/>
      <c r="CF2833" s="419"/>
      <c r="CG2833" s="419"/>
      <c r="CH2833" s="419"/>
    </row>
    <row r="2834" spans="3:86" ht="21" thickBot="1">
      <c r="C2834" s="425"/>
      <c r="P2834" s="431"/>
      <c r="R2834" s="419"/>
      <c r="S2834" s="446"/>
      <c r="T2834" s="419"/>
      <c r="V2834" s="196"/>
      <c r="W2834" s="419"/>
      <c r="X2834" s="419"/>
      <c r="Z2834" s="419"/>
      <c r="AA2834" s="419"/>
      <c r="AB2834" s="419"/>
      <c r="AD2834" s="419"/>
      <c r="AE2834" s="419"/>
      <c r="AF2834" s="419"/>
      <c r="AH2834" s="419"/>
      <c r="AI2834" s="419"/>
      <c r="AJ2834" s="419"/>
      <c r="AL2834" s="419"/>
      <c r="AM2834" s="419"/>
      <c r="AN2834" s="403"/>
      <c r="AO2834" s="419"/>
      <c r="AP2834" s="419"/>
      <c r="AQ2834" s="419"/>
      <c r="AR2834" s="419"/>
      <c r="AS2834" s="419"/>
      <c r="AT2834" s="419"/>
      <c r="AU2834" s="419"/>
      <c r="AV2834" s="419"/>
      <c r="AX2834" s="419"/>
      <c r="AY2834" s="419"/>
      <c r="AZ2834" s="419"/>
      <c r="BB2834" s="419"/>
      <c r="BC2834" s="419"/>
      <c r="BD2834" s="419"/>
      <c r="BF2834" s="419"/>
      <c r="BG2834" s="419"/>
      <c r="BH2834" s="419"/>
      <c r="BJ2834" s="419"/>
      <c r="BK2834" s="419"/>
      <c r="BL2834" s="419"/>
      <c r="BN2834" s="419"/>
      <c r="BO2834" s="419"/>
      <c r="BP2834" s="419"/>
      <c r="BR2834" s="419"/>
      <c r="BS2834" s="419"/>
      <c r="BT2834" s="419"/>
      <c r="BV2834" s="419"/>
      <c r="BW2834" s="419"/>
      <c r="BX2834" s="397"/>
      <c r="BZ2834" s="449"/>
      <c r="CB2834" s="419"/>
      <c r="CC2834" s="419"/>
      <c r="CD2834" s="419"/>
      <c r="CF2834" s="419"/>
      <c r="CG2834" s="419"/>
      <c r="CH2834" s="419"/>
    </row>
    <row r="2835" spans="3:86" ht="21" thickBot="1">
      <c r="C2835" s="425"/>
      <c r="P2835" s="431"/>
      <c r="R2835" s="419"/>
      <c r="S2835" s="446"/>
      <c r="T2835" s="419"/>
      <c r="V2835" s="196"/>
      <c r="W2835" s="419"/>
      <c r="X2835" s="419"/>
      <c r="Z2835" s="419"/>
      <c r="AA2835" s="419"/>
      <c r="AB2835" s="419"/>
      <c r="AD2835" s="419"/>
      <c r="AE2835" s="419"/>
      <c r="AF2835" s="419"/>
      <c r="AH2835" s="419"/>
      <c r="AI2835" s="419"/>
      <c r="AJ2835" s="419"/>
      <c r="AL2835" s="419"/>
      <c r="AM2835" s="419"/>
      <c r="AN2835" s="403"/>
      <c r="AO2835" s="419"/>
      <c r="AP2835" s="419"/>
      <c r="AQ2835" s="419"/>
      <c r="AR2835" s="419"/>
      <c r="AS2835" s="419"/>
      <c r="AT2835" s="419"/>
      <c r="AU2835" s="419"/>
      <c r="AV2835" s="419"/>
      <c r="AX2835" s="419"/>
      <c r="AY2835" s="419"/>
      <c r="AZ2835" s="419"/>
      <c r="BB2835" s="419"/>
      <c r="BC2835" s="419"/>
      <c r="BD2835" s="419"/>
      <c r="BF2835" s="419"/>
      <c r="BG2835" s="419"/>
      <c r="BH2835" s="419"/>
      <c r="BJ2835" s="419"/>
      <c r="BK2835" s="419"/>
      <c r="BL2835" s="419"/>
      <c r="BN2835" s="419"/>
      <c r="BO2835" s="419"/>
      <c r="BP2835" s="419"/>
      <c r="BR2835" s="419"/>
      <c r="BS2835" s="419"/>
      <c r="BT2835" s="419"/>
      <c r="BV2835" s="419"/>
      <c r="BW2835" s="419"/>
      <c r="BX2835" s="397"/>
      <c r="BZ2835" s="449"/>
      <c r="CB2835" s="419"/>
      <c r="CC2835" s="419"/>
      <c r="CD2835" s="419"/>
      <c r="CF2835" s="419"/>
      <c r="CG2835" s="419"/>
      <c r="CH2835" s="419"/>
    </row>
    <row r="2836" spans="3:86" ht="21" thickBot="1">
      <c r="C2836" s="425"/>
      <c r="P2836" s="431"/>
      <c r="R2836" s="419"/>
      <c r="S2836" s="446"/>
      <c r="T2836" s="419"/>
      <c r="V2836" s="196"/>
      <c r="W2836" s="419"/>
      <c r="X2836" s="419"/>
      <c r="Z2836" s="419"/>
      <c r="AA2836" s="419"/>
      <c r="AB2836" s="419"/>
      <c r="AD2836" s="419"/>
      <c r="AE2836" s="419"/>
      <c r="AF2836" s="419"/>
      <c r="AH2836" s="419"/>
      <c r="AI2836" s="419"/>
      <c r="AJ2836" s="419"/>
      <c r="AL2836" s="419"/>
      <c r="AM2836" s="419"/>
      <c r="AN2836" s="403"/>
      <c r="AO2836" s="419"/>
      <c r="AP2836" s="419"/>
      <c r="AQ2836" s="419"/>
      <c r="AR2836" s="419"/>
      <c r="AS2836" s="419"/>
      <c r="AT2836" s="419"/>
      <c r="AU2836" s="419"/>
      <c r="AV2836" s="419"/>
      <c r="AX2836" s="419"/>
      <c r="AY2836" s="419"/>
      <c r="AZ2836" s="419"/>
      <c r="BB2836" s="419"/>
      <c r="BC2836" s="419"/>
      <c r="BD2836" s="419"/>
      <c r="BF2836" s="419"/>
      <c r="BG2836" s="419"/>
      <c r="BH2836" s="419"/>
      <c r="BJ2836" s="419"/>
      <c r="BK2836" s="419"/>
      <c r="BL2836" s="419"/>
      <c r="BN2836" s="419"/>
      <c r="BO2836" s="419"/>
      <c r="BP2836" s="419"/>
      <c r="BR2836" s="419"/>
      <c r="BS2836" s="419"/>
      <c r="BT2836" s="419"/>
      <c r="BV2836" s="419"/>
      <c r="BW2836" s="419"/>
      <c r="BX2836" s="397"/>
      <c r="BZ2836" s="449"/>
      <c r="CB2836" s="419"/>
      <c r="CC2836" s="419"/>
      <c r="CD2836" s="419"/>
      <c r="CF2836" s="419"/>
      <c r="CG2836" s="419"/>
      <c r="CH2836" s="419"/>
    </row>
    <row r="2837" spans="3:86" ht="21" thickBot="1">
      <c r="C2837" s="425"/>
      <c r="P2837" s="431"/>
      <c r="R2837" s="419"/>
      <c r="S2837" s="446"/>
      <c r="T2837" s="419"/>
      <c r="V2837" s="196"/>
      <c r="W2837" s="419"/>
      <c r="X2837" s="419"/>
      <c r="Z2837" s="419"/>
      <c r="AA2837" s="419"/>
      <c r="AB2837" s="419"/>
      <c r="AD2837" s="419"/>
      <c r="AE2837" s="419"/>
      <c r="AF2837" s="419"/>
      <c r="AH2837" s="419"/>
      <c r="AI2837" s="419"/>
      <c r="AJ2837" s="419"/>
      <c r="AL2837" s="419"/>
      <c r="AM2837" s="419"/>
      <c r="AN2837" s="403"/>
      <c r="AO2837" s="419"/>
      <c r="AP2837" s="419"/>
      <c r="AQ2837" s="419"/>
      <c r="AR2837" s="419"/>
      <c r="AS2837" s="419"/>
      <c r="AT2837" s="419"/>
      <c r="AU2837" s="419"/>
      <c r="AV2837" s="419"/>
      <c r="AX2837" s="419"/>
      <c r="AY2837" s="419"/>
      <c r="AZ2837" s="419"/>
      <c r="BB2837" s="419"/>
      <c r="BC2837" s="419"/>
      <c r="BD2837" s="419"/>
      <c r="BF2837" s="419"/>
      <c r="BG2837" s="419"/>
      <c r="BH2837" s="419"/>
      <c r="BJ2837" s="419"/>
      <c r="BK2837" s="419"/>
      <c r="BL2837" s="419"/>
      <c r="BN2837" s="419"/>
      <c r="BO2837" s="419"/>
      <c r="BP2837" s="419"/>
      <c r="BR2837" s="419"/>
      <c r="BS2837" s="419"/>
      <c r="BT2837" s="419"/>
      <c r="BV2837" s="419"/>
      <c r="BW2837" s="419"/>
      <c r="BX2837" s="397"/>
      <c r="BZ2837" s="449"/>
      <c r="CB2837" s="419"/>
      <c r="CC2837" s="419"/>
      <c r="CD2837" s="419"/>
      <c r="CF2837" s="419"/>
      <c r="CG2837" s="419"/>
      <c r="CH2837" s="419"/>
    </row>
    <row r="2838" spans="3:86" ht="21" thickBot="1">
      <c r="C2838" s="425"/>
      <c r="P2838" s="431"/>
      <c r="R2838" s="419"/>
      <c r="S2838" s="446"/>
      <c r="T2838" s="419"/>
      <c r="V2838" s="196"/>
      <c r="W2838" s="419"/>
      <c r="X2838" s="419"/>
      <c r="Z2838" s="419"/>
      <c r="AA2838" s="419"/>
      <c r="AB2838" s="419"/>
      <c r="AD2838" s="419"/>
      <c r="AE2838" s="419"/>
      <c r="AF2838" s="419"/>
      <c r="AH2838" s="419"/>
      <c r="AI2838" s="419"/>
      <c r="AJ2838" s="419"/>
      <c r="AL2838" s="419"/>
      <c r="AM2838" s="419"/>
      <c r="AN2838" s="403"/>
      <c r="AO2838" s="419"/>
      <c r="AP2838" s="419"/>
      <c r="AQ2838" s="419"/>
      <c r="AR2838" s="419"/>
      <c r="AS2838" s="419"/>
      <c r="AT2838" s="419"/>
      <c r="AU2838" s="419"/>
      <c r="AV2838" s="419"/>
      <c r="AX2838" s="419"/>
      <c r="AY2838" s="419"/>
      <c r="AZ2838" s="419"/>
      <c r="BB2838" s="419"/>
      <c r="BC2838" s="419"/>
      <c r="BD2838" s="419"/>
      <c r="BF2838" s="419"/>
      <c r="BG2838" s="419"/>
      <c r="BH2838" s="419"/>
      <c r="BJ2838" s="419"/>
      <c r="BK2838" s="419"/>
      <c r="BL2838" s="419"/>
      <c r="BN2838" s="419"/>
      <c r="BO2838" s="419"/>
      <c r="BP2838" s="419"/>
      <c r="BR2838" s="419"/>
      <c r="BS2838" s="419"/>
      <c r="BT2838" s="419"/>
      <c r="BV2838" s="419"/>
      <c r="BW2838" s="419"/>
      <c r="BX2838" s="397"/>
      <c r="BZ2838" s="449"/>
      <c r="CB2838" s="419"/>
      <c r="CC2838" s="419"/>
      <c r="CD2838" s="419"/>
      <c r="CF2838" s="419"/>
      <c r="CG2838" s="419"/>
      <c r="CH2838" s="419"/>
    </row>
    <row r="2839" spans="3:86" ht="21" thickBot="1">
      <c r="C2839" s="425"/>
      <c r="P2839" s="431"/>
      <c r="R2839" s="419"/>
      <c r="S2839" s="446"/>
      <c r="T2839" s="419"/>
      <c r="V2839" s="196"/>
      <c r="W2839" s="419"/>
      <c r="X2839" s="419"/>
      <c r="Z2839" s="419"/>
      <c r="AA2839" s="419"/>
      <c r="AB2839" s="419"/>
      <c r="AD2839" s="419"/>
      <c r="AE2839" s="419"/>
      <c r="AF2839" s="419"/>
      <c r="AH2839" s="419"/>
      <c r="AI2839" s="419"/>
      <c r="AJ2839" s="419"/>
      <c r="AL2839" s="419"/>
      <c r="AM2839" s="419"/>
      <c r="AN2839" s="403"/>
      <c r="AO2839" s="419"/>
      <c r="AP2839" s="419"/>
      <c r="AQ2839" s="419"/>
      <c r="AR2839" s="419"/>
      <c r="AS2839" s="419"/>
      <c r="AT2839" s="419"/>
      <c r="AU2839" s="419"/>
      <c r="AV2839" s="419"/>
      <c r="AX2839" s="419"/>
      <c r="AY2839" s="419"/>
      <c r="AZ2839" s="419"/>
      <c r="BB2839" s="419"/>
      <c r="BC2839" s="419"/>
      <c r="BD2839" s="419"/>
      <c r="BF2839" s="419"/>
      <c r="BG2839" s="419"/>
      <c r="BH2839" s="419"/>
      <c r="BJ2839" s="419"/>
      <c r="BK2839" s="419"/>
      <c r="BL2839" s="419"/>
      <c r="BN2839" s="419"/>
      <c r="BO2839" s="419"/>
      <c r="BP2839" s="419"/>
      <c r="BR2839" s="419"/>
      <c r="BS2839" s="419"/>
      <c r="BT2839" s="419"/>
      <c r="BV2839" s="419"/>
      <c r="BW2839" s="419"/>
      <c r="BX2839" s="397"/>
      <c r="BZ2839" s="449"/>
      <c r="CB2839" s="419"/>
      <c r="CC2839" s="419"/>
      <c r="CD2839" s="419"/>
      <c r="CF2839" s="419"/>
      <c r="CG2839" s="419"/>
      <c r="CH2839" s="419"/>
    </row>
    <row r="2840" spans="3:86" ht="21" thickBot="1">
      <c r="C2840" s="425"/>
      <c r="P2840" s="431"/>
      <c r="R2840" s="419"/>
      <c r="S2840" s="446"/>
      <c r="T2840" s="419"/>
      <c r="V2840" s="196"/>
      <c r="W2840" s="419"/>
      <c r="X2840" s="419"/>
      <c r="Z2840" s="419"/>
      <c r="AA2840" s="419"/>
      <c r="AB2840" s="419"/>
      <c r="AD2840" s="419"/>
      <c r="AE2840" s="419"/>
      <c r="AF2840" s="419"/>
      <c r="AH2840" s="419"/>
      <c r="AI2840" s="419"/>
      <c r="AJ2840" s="419"/>
      <c r="AL2840" s="419"/>
      <c r="AM2840" s="419"/>
      <c r="AN2840" s="403"/>
      <c r="AO2840" s="419"/>
      <c r="AP2840" s="419"/>
      <c r="AQ2840" s="419"/>
      <c r="AR2840" s="419"/>
      <c r="AS2840" s="419"/>
      <c r="AT2840" s="419"/>
      <c r="AU2840" s="419"/>
      <c r="AV2840" s="419"/>
      <c r="AX2840" s="419"/>
      <c r="AY2840" s="419"/>
      <c r="AZ2840" s="419"/>
      <c r="BB2840" s="419"/>
      <c r="BC2840" s="419"/>
      <c r="BD2840" s="419"/>
      <c r="BF2840" s="419"/>
      <c r="BG2840" s="419"/>
      <c r="BH2840" s="419"/>
      <c r="BJ2840" s="419"/>
      <c r="BK2840" s="419"/>
      <c r="BL2840" s="419"/>
      <c r="BN2840" s="419"/>
      <c r="BO2840" s="419"/>
      <c r="BP2840" s="419"/>
      <c r="BR2840" s="419"/>
      <c r="BS2840" s="419"/>
      <c r="BT2840" s="419"/>
      <c r="BV2840" s="419"/>
      <c r="BW2840" s="419"/>
      <c r="BX2840" s="397"/>
      <c r="BZ2840" s="449"/>
      <c r="CB2840" s="419"/>
      <c r="CC2840" s="419"/>
      <c r="CD2840" s="419"/>
      <c r="CF2840" s="419"/>
      <c r="CG2840" s="419"/>
      <c r="CH2840" s="419"/>
    </row>
    <row r="2841" spans="3:86" ht="21" thickBot="1">
      <c r="C2841" s="425"/>
      <c r="P2841" s="431"/>
      <c r="R2841" s="419"/>
      <c r="S2841" s="446"/>
      <c r="T2841" s="419"/>
      <c r="V2841" s="196"/>
      <c r="W2841" s="419"/>
      <c r="X2841" s="419"/>
      <c r="Z2841" s="419"/>
      <c r="AA2841" s="419"/>
      <c r="AB2841" s="419"/>
      <c r="AD2841" s="419"/>
      <c r="AE2841" s="419"/>
      <c r="AF2841" s="419"/>
      <c r="AH2841" s="419"/>
      <c r="AI2841" s="419"/>
      <c r="AJ2841" s="419"/>
      <c r="AL2841" s="419"/>
      <c r="AM2841" s="419"/>
      <c r="AN2841" s="403"/>
      <c r="AO2841" s="419"/>
      <c r="AP2841" s="419"/>
      <c r="AQ2841" s="419"/>
      <c r="AR2841" s="419"/>
      <c r="AS2841" s="419"/>
      <c r="AT2841" s="419"/>
      <c r="AU2841" s="419"/>
      <c r="AV2841" s="419"/>
      <c r="AX2841" s="419"/>
      <c r="AY2841" s="419"/>
      <c r="AZ2841" s="419"/>
      <c r="BB2841" s="419"/>
      <c r="BC2841" s="419"/>
      <c r="BD2841" s="419"/>
      <c r="BF2841" s="419"/>
      <c r="BG2841" s="419"/>
      <c r="BH2841" s="419"/>
      <c r="BJ2841" s="419"/>
      <c r="BK2841" s="419"/>
      <c r="BL2841" s="419"/>
      <c r="BN2841" s="419"/>
      <c r="BO2841" s="419"/>
      <c r="BP2841" s="419"/>
      <c r="BR2841" s="419"/>
      <c r="BS2841" s="419"/>
      <c r="BT2841" s="419"/>
      <c r="BV2841" s="419"/>
      <c r="BW2841" s="419"/>
      <c r="BX2841" s="397"/>
      <c r="BZ2841" s="449"/>
      <c r="CB2841" s="419"/>
      <c r="CC2841" s="419"/>
      <c r="CD2841" s="419"/>
      <c r="CF2841" s="419"/>
      <c r="CG2841" s="419"/>
      <c r="CH2841" s="419"/>
    </row>
    <row r="2842" spans="3:86" ht="21" thickBot="1">
      <c r="C2842" s="425"/>
      <c r="P2842" s="431"/>
      <c r="R2842" s="419"/>
      <c r="S2842" s="446"/>
      <c r="T2842" s="419"/>
      <c r="V2842" s="196"/>
      <c r="W2842" s="419"/>
      <c r="X2842" s="419"/>
      <c r="Z2842" s="419"/>
      <c r="AA2842" s="419"/>
      <c r="AB2842" s="419"/>
      <c r="AD2842" s="419"/>
      <c r="AE2842" s="419"/>
      <c r="AF2842" s="419"/>
      <c r="AH2842" s="419"/>
      <c r="AI2842" s="419"/>
      <c r="AJ2842" s="419"/>
      <c r="AL2842" s="419"/>
      <c r="AM2842" s="419"/>
      <c r="AN2842" s="403"/>
      <c r="AO2842" s="419"/>
      <c r="AP2842" s="419"/>
      <c r="AQ2842" s="419"/>
      <c r="AR2842" s="419"/>
      <c r="AS2842" s="419"/>
      <c r="AT2842" s="419"/>
      <c r="AU2842" s="419"/>
      <c r="AV2842" s="419"/>
      <c r="AX2842" s="419"/>
      <c r="AY2842" s="419"/>
      <c r="AZ2842" s="419"/>
      <c r="BB2842" s="419"/>
      <c r="BC2842" s="419"/>
      <c r="BD2842" s="419"/>
      <c r="BF2842" s="419"/>
      <c r="BG2842" s="419"/>
      <c r="BH2842" s="419"/>
      <c r="BJ2842" s="419"/>
      <c r="BK2842" s="419"/>
      <c r="BL2842" s="419"/>
      <c r="BN2842" s="419"/>
      <c r="BO2842" s="419"/>
      <c r="BP2842" s="419"/>
      <c r="BR2842" s="419"/>
      <c r="BS2842" s="419"/>
      <c r="BT2842" s="419"/>
      <c r="BV2842" s="419"/>
      <c r="BW2842" s="419"/>
      <c r="BX2842" s="397"/>
      <c r="BZ2842" s="449"/>
      <c r="CB2842" s="419"/>
      <c r="CC2842" s="419"/>
      <c r="CD2842" s="419"/>
      <c r="CF2842" s="419"/>
      <c r="CG2842" s="419"/>
      <c r="CH2842" s="419"/>
    </row>
    <row r="2843" spans="3:86" ht="21" thickBot="1">
      <c r="C2843" s="425"/>
      <c r="P2843" s="431"/>
      <c r="R2843" s="419"/>
      <c r="S2843" s="446"/>
      <c r="T2843" s="419"/>
      <c r="V2843" s="196"/>
      <c r="W2843" s="419"/>
      <c r="X2843" s="419"/>
      <c r="Z2843" s="419"/>
      <c r="AA2843" s="419"/>
      <c r="AB2843" s="419"/>
      <c r="AD2843" s="419"/>
      <c r="AE2843" s="419"/>
      <c r="AF2843" s="419"/>
      <c r="AH2843" s="419"/>
      <c r="AI2843" s="419"/>
      <c r="AJ2843" s="419"/>
      <c r="AL2843" s="419"/>
      <c r="AM2843" s="419"/>
      <c r="AN2843" s="403"/>
      <c r="AO2843" s="419"/>
      <c r="AP2843" s="419"/>
      <c r="AQ2843" s="419"/>
      <c r="AR2843" s="419"/>
      <c r="AS2843" s="419"/>
      <c r="AT2843" s="419"/>
      <c r="AU2843" s="419"/>
      <c r="AV2843" s="419"/>
      <c r="AX2843" s="419"/>
      <c r="AY2843" s="419"/>
      <c r="AZ2843" s="419"/>
      <c r="BB2843" s="419"/>
      <c r="BC2843" s="419"/>
      <c r="BD2843" s="419"/>
      <c r="BF2843" s="419"/>
      <c r="BG2843" s="419"/>
      <c r="BH2843" s="419"/>
      <c r="BJ2843" s="419"/>
      <c r="BK2843" s="419"/>
      <c r="BL2843" s="419"/>
      <c r="BN2843" s="419"/>
      <c r="BO2843" s="419"/>
      <c r="BP2843" s="419"/>
      <c r="BR2843" s="419"/>
      <c r="BS2843" s="419"/>
      <c r="BT2843" s="419"/>
      <c r="BV2843" s="419"/>
      <c r="BW2843" s="419"/>
      <c r="BX2843" s="397"/>
      <c r="BZ2843" s="449"/>
      <c r="CB2843" s="419"/>
      <c r="CC2843" s="419"/>
      <c r="CD2843" s="419"/>
      <c r="CF2843" s="419"/>
      <c r="CG2843" s="419"/>
      <c r="CH2843" s="419"/>
    </row>
    <row r="2844" spans="3:86" ht="21" thickBot="1">
      <c r="C2844" s="425"/>
      <c r="P2844" s="431"/>
      <c r="R2844" s="419"/>
      <c r="S2844" s="446"/>
      <c r="T2844" s="419"/>
      <c r="V2844" s="196"/>
      <c r="W2844" s="419"/>
      <c r="X2844" s="419"/>
      <c r="Z2844" s="419"/>
      <c r="AA2844" s="419"/>
      <c r="AB2844" s="419"/>
      <c r="AD2844" s="419"/>
      <c r="AE2844" s="419"/>
      <c r="AF2844" s="419"/>
      <c r="AH2844" s="419"/>
      <c r="AI2844" s="419"/>
      <c r="AJ2844" s="419"/>
      <c r="AL2844" s="419"/>
      <c r="AM2844" s="419"/>
      <c r="AN2844" s="403"/>
      <c r="AO2844" s="419"/>
      <c r="AP2844" s="419"/>
      <c r="AQ2844" s="419"/>
      <c r="AR2844" s="419"/>
      <c r="AS2844" s="419"/>
      <c r="AT2844" s="419"/>
      <c r="AU2844" s="419"/>
      <c r="AV2844" s="419"/>
      <c r="AX2844" s="419"/>
      <c r="AY2844" s="419"/>
      <c r="AZ2844" s="419"/>
      <c r="BB2844" s="419"/>
      <c r="BC2844" s="419"/>
      <c r="BD2844" s="419"/>
      <c r="BF2844" s="419"/>
      <c r="BG2844" s="419"/>
      <c r="BH2844" s="419"/>
      <c r="BJ2844" s="419"/>
      <c r="BK2844" s="419"/>
      <c r="BL2844" s="419"/>
      <c r="BN2844" s="419"/>
      <c r="BO2844" s="419"/>
      <c r="BP2844" s="419"/>
      <c r="BR2844" s="419"/>
      <c r="BS2844" s="419"/>
      <c r="BT2844" s="419"/>
      <c r="BV2844" s="419"/>
      <c r="BW2844" s="419"/>
      <c r="BX2844" s="397"/>
      <c r="BZ2844" s="449"/>
      <c r="CB2844" s="419"/>
      <c r="CC2844" s="419"/>
      <c r="CD2844" s="419"/>
      <c r="CF2844" s="419"/>
      <c r="CG2844" s="419"/>
      <c r="CH2844" s="419"/>
    </row>
    <row r="2845" spans="3:86" ht="21" thickBot="1">
      <c r="C2845" s="425"/>
      <c r="P2845" s="431"/>
      <c r="R2845" s="419"/>
      <c r="S2845" s="446"/>
      <c r="T2845" s="419"/>
      <c r="V2845" s="196"/>
      <c r="W2845" s="419"/>
      <c r="X2845" s="419"/>
      <c r="Z2845" s="419"/>
      <c r="AA2845" s="419"/>
      <c r="AB2845" s="419"/>
      <c r="AD2845" s="419"/>
      <c r="AE2845" s="419"/>
      <c r="AF2845" s="419"/>
      <c r="AH2845" s="419"/>
      <c r="AI2845" s="419"/>
      <c r="AJ2845" s="419"/>
      <c r="AL2845" s="419"/>
      <c r="AM2845" s="419"/>
      <c r="AN2845" s="403"/>
      <c r="AO2845" s="419"/>
      <c r="AP2845" s="419"/>
      <c r="AQ2845" s="419"/>
      <c r="AR2845" s="419"/>
      <c r="AS2845" s="419"/>
      <c r="AT2845" s="419"/>
      <c r="AU2845" s="419"/>
      <c r="AV2845" s="419"/>
      <c r="AX2845" s="419"/>
      <c r="AY2845" s="419"/>
      <c r="AZ2845" s="419"/>
      <c r="BB2845" s="419"/>
      <c r="BC2845" s="419"/>
      <c r="BD2845" s="419"/>
      <c r="BF2845" s="419"/>
      <c r="BG2845" s="419"/>
      <c r="BH2845" s="419"/>
      <c r="BJ2845" s="419"/>
      <c r="BK2845" s="419"/>
      <c r="BL2845" s="419"/>
      <c r="BN2845" s="419"/>
      <c r="BO2845" s="419"/>
      <c r="BP2845" s="419"/>
      <c r="BR2845" s="419"/>
      <c r="BS2845" s="419"/>
      <c r="BT2845" s="419"/>
      <c r="BV2845" s="419"/>
      <c r="BW2845" s="419"/>
      <c r="BX2845" s="397"/>
      <c r="BZ2845" s="449"/>
      <c r="CB2845" s="419"/>
      <c r="CC2845" s="419"/>
      <c r="CD2845" s="419"/>
      <c r="CF2845" s="419"/>
      <c r="CG2845" s="419"/>
      <c r="CH2845" s="419"/>
    </row>
    <row r="2846" spans="3:86" ht="21" thickBot="1">
      <c r="C2846" s="425"/>
      <c r="P2846" s="431"/>
      <c r="R2846" s="419"/>
      <c r="S2846" s="446"/>
      <c r="T2846" s="419"/>
      <c r="V2846" s="196"/>
      <c r="W2846" s="419"/>
      <c r="X2846" s="419"/>
      <c r="Z2846" s="419"/>
      <c r="AA2846" s="419"/>
      <c r="AB2846" s="419"/>
      <c r="AD2846" s="419"/>
      <c r="AE2846" s="419"/>
      <c r="AF2846" s="419"/>
      <c r="AH2846" s="419"/>
      <c r="AI2846" s="419"/>
      <c r="AJ2846" s="419"/>
      <c r="AL2846" s="419"/>
      <c r="AM2846" s="419"/>
      <c r="AN2846" s="403"/>
      <c r="AO2846" s="419"/>
      <c r="AP2846" s="419"/>
      <c r="AQ2846" s="419"/>
      <c r="AR2846" s="419"/>
      <c r="AS2846" s="419"/>
      <c r="AT2846" s="419"/>
      <c r="AU2846" s="419"/>
      <c r="AV2846" s="419"/>
      <c r="AX2846" s="419"/>
      <c r="AY2846" s="419"/>
      <c r="AZ2846" s="419"/>
      <c r="BB2846" s="419"/>
      <c r="BC2846" s="419"/>
      <c r="BD2846" s="419"/>
      <c r="BF2846" s="419"/>
      <c r="BG2846" s="419"/>
      <c r="BH2846" s="419"/>
      <c r="BJ2846" s="419"/>
      <c r="BK2846" s="419"/>
      <c r="BL2846" s="419"/>
      <c r="BN2846" s="419"/>
      <c r="BO2846" s="419"/>
      <c r="BP2846" s="419"/>
      <c r="BR2846" s="419"/>
      <c r="BS2846" s="419"/>
      <c r="BT2846" s="419"/>
      <c r="BV2846" s="419"/>
      <c r="BW2846" s="419"/>
      <c r="BX2846" s="397"/>
      <c r="BZ2846" s="449"/>
      <c r="CB2846" s="419"/>
      <c r="CC2846" s="419"/>
      <c r="CD2846" s="419"/>
      <c r="CF2846" s="419"/>
      <c r="CG2846" s="419"/>
      <c r="CH2846" s="419"/>
    </row>
    <row r="2847" spans="3:86" ht="21" thickBot="1">
      <c r="C2847" s="425"/>
      <c r="P2847" s="431"/>
      <c r="R2847" s="419"/>
      <c r="S2847" s="446"/>
      <c r="T2847" s="419"/>
      <c r="V2847" s="196"/>
      <c r="W2847" s="419"/>
      <c r="X2847" s="419"/>
      <c r="Z2847" s="419"/>
      <c r="AA2847" s="419"/>
      <c r="AB2847" s="419"/>
      <c r="AD2847" s="419"/>
      <c r="AE2847" s="419"/>
      <c r="AF2847" s="419"/>
      <c r="AH2847" s="419"/>
      <c r="AI2847" s="419"/>
      <c r="AJ2847" s="419"/>
      <c r="AL2847" s="419"/>
      <c r="AM2847" s="419"/>
      <c r="AN2847" s="403"/>
      <c r="AO2847" s="419"/>
      <c r="AP2847" s="419"/>
      <c r="AQ2847" s="419"/>
      <c r="AR2847" s="419"/>
      <c r="AS2847" s="419"/>
      <c r="AT2847" s="419"/>
      <c r="AU2847" s="419"/>
      <c r="AV2847" s="419"/>
      <c r="AX2847" s="419"/>
      <c r="AY2847" s="419"/>
      <c r="AZ2847" s="419"/>
      <c r="BB2847" s="419"/>
      <c r="BC2847" s="419"/>
      <c r="BD2847" s="419"/>
      <c r="BF2847" s="419"/>
      <c r="BG2847" s="419"/>
      <c r="BH2847" s="419"/>
      <c r="BJ2847" s="419"/>
      <c r="BK2847" s="419"/>
      <c r="BL2847" s="419"/>
      <c r="BN2847" s="419"/>
      <c r="BO2847" s="419"/>
      <c r="BP2847" s="419"/>
      <c r="BR2847" s="419"/>
      <c r="BS2847" s="419"/>
      <c r="BT2847" s="419"/>
      <c r="BV2847" s="419"/>
      <c r="BW2847" s="419"/>
      <c r="BX2847" s="397"/>
      <c r="BZ2847" s="449"/>
      <c r="CB2847" s="419"/>
      <c r="CC2847" s="419"/>
      <c r="CD2847" s="419"/>
      <c r="CF2847" s="419"/>
      <c r="CG2847" s="419"/>
      <c r="CH2847" s="419"/>
    </row>
    <row r="2848" spans="3:86" ht="21" thickBot="1">
      <c r="C2848" s="425"/>
      <c r="P2848" s="431"/>
      <c r="R2848" s="419"/>
      <c r="S2848" s="446"/>
      <c r="T2848" s="419"/>
      <c r="V2848" s="196"/>
      <c r="W2848" s="419"/>
      <c r="X2848" s="419"/>
      <c r="Z2848" s="419"/>
      <c r="AA2848" s="419"/>
      <c r="AB2848" s="419"/>
      <c r="AD2848" s="419"/>
      <c r="AE2848" s="419"/>
      <c r="AF2848" s="419"/>
      <c r="AH2848" s="419"/>
      <c r="AI2848" s="419"/>
      <c r="AJ2848" s="419"/>
      <c r="AL2848" s="419"/>
      <c r="AM2848" s="419"/>
      <c r="AN2848" s="403"/>
      <c r="AO2848" s="419"/>
      <c r="AP2848" s="419"/>
      <c r="AQ2848" s="419"/>
      <c r="AR2848" s="419"/>
      <c r="AS2848" s="419"/>
      <c r="AT2848" s="419"/>
      <c r="AU2848" s="419"/>
      <c r="AV2848" s="419"/>
      <c r="AX2848" s="419"/>
      <c r="AY2848" s="419"/>
      <c r="AZ2848" s="419"/>
      <c r="BB2848" s="419"/>
      <c r="BC2848" s="419"/>
      <c r="BD2848" s="419"/>
      <c r="BF2848" s="419"/>
      <c r="BG2848" s="419"/>
      <c r="BH2848" s="419"/>
      <c r="BJ2848" s="419"/>
      <c r="BK2848" s="419"/>
      <c r="BL2848" s="419"/>
      <c r="BN2848" s="419"/>
      <c r="BO2848" s="419"/>
      <c r="BP2848" s="419"/>
      <c r="BR2848" s="419"/>
      <c r="BS2848" s="419"/>
      <c r="BT2848" s="419"/>
      <c r="BV2848" s="419"/>
      <c r="BW2848" s="419"/>
      <c r="BX2848" s="397"/>
      <c r="BZ2848" s="449"/>
      <c r="CB2848" s="419"/>
      <c r="CC2848" s="419"/>
      <c r="CD2848" s="419"/>
      <c r="CF2848" s="419"/>
      <c r="CG2848" s="419"/>
      <c r="CH2848" s="419"/>
    </row>
    <row r="2849" spans="3:86" ht="21" thickBot="1">
      <c r="C2849" s="425"/>
      <c r="P2849" s="431"/>
      <c r="R2849" s="419"/>
      <c r="S2849" s="446"/>
      <c r="T2849" s="419"/>
      <c r="V2849" s="196"/>
      <c r="W2849" s="419"/>
      <c r="X2849" s="419"/>
      <c r="Z2849" s="419"/>
      <c r="AA2849" s="419"/>
      <c r="AB2849" s="419"/>
      <c r="AD2849" s="419"/>
      <c r="AE2849" s="419"/>
      <c r="AF2849" s="419"/>
      <c r="AH2849" s="419"/>
      <c r="AI2849" s="419"/>
      <c r="AJ2849" s="419"/>
      <c r="AL2849" s="419"/>
      <c r="AM2849" s="419"/>
      <c r="AN2849" s="403"/>
      <c r="AO2849" s="419"/>
      <c r="AP2849" s="419"/>
      <c r="AQ2849" s="419"/>
      <c r="AR2849" s="419"/>
      <c r="AS2849" s="419"/>
      <c r="AT2849" s="419"/>
      <c r="AU2849" s="419"/>
      <c r="AV2849" s="419"/>
      <c r="AX2849" s="419"/>
      <c r="AY2849" s="419"/>
      <c r="AZ2849" s="419"/>
      <c r="BB2849" s="419"/>
      <c r="BC2849" s="419"/>
      <c r="BD2849" s="419"/>
      <c r="BF2849" s="419"/>
      <c r="BG2849" s="419"/>
      <c r="BH2849" s="419"/>
      <c r="BJ2849" s="419"/>
      <c r="BK2849" s="419"/>
      <c r="BL2849" s="419"/>
      <c r="BN2849" s="419"/>
      <c r="BO2849" s="419"/>
      <c r="BP2849" s="419"/>
      <c r="BR2849" s="419"/>
      <c r="BS2849" s="419"/>
      <c r="BT2849" s="419"/>
      <c r="BV2849" s="419"/>
      <c r="BW2849" s="419"/>
      <c r="BX2849" s="397"/>
      <c r="BZ2849" s="449"/>
      <c r="CB2849" s="419"/>
      <c r="CC2849" s="419"/>
      <c r="CD2849" s="419"/>
      <c r="CF2849" s="419"/>
      <c r="CG2849" s="419"/>
      <c r="CH2849" s="419"/>
    </row>
    <row r="2850" spans="3:86" ht="21" thickBot="1">
      <c r="C2850" s="425"/>
      <c r="P2850" s="431"/>
      <c r="R2850" s="419"/>
      <c r="S2850" s="446"/>
      <c r="T2850" s="419"/>
      <c r="V2850" s="196"/>
      <c r="W2850" s="419"/>
      <c r="X2850" s="419"/>
      <c r="Z2850" s="419"/>
      <c r="AA2850" s="419"/>
      <c r="AB2850" s="419"/>
      <c r="AD2850" s="419"/>
      <c r="AE2850" s="419"/>
      <c r="AF2850" s="419"/>
      <c r="AH2850" s="419"/>
      <c r="AI2850" s="419"/>
      <c r="AJ2850" s="419"/>
      <c r="AL2850" s="419"/>
      <c r="AM2850" s="419"/>
      <c r="AN2850" s="403"/>
      <c r="AO2850" s="419"/>
      <c r="AP2850" s="419"/>
      <c r="AQ2850" s="419"/>
      <c r="AR2850" s="419"/>
      <c r="AS2850" s="419"/>
      <c r="AT2850" s="419"/>
      <c r="AU2850" s="419"/>
      <c r="AV2850" s="419"/>
      <c r="AX2850" s="419"/>
      <c r="AY2850" s="419"/>
      <c r="AZ2850" s="419"/>
      <c r="BB2850" s="419"/>
      <c r="BC2850" s="419"/>
      <c r="BD2850" s="419"/>
      <c r="BF2850" s="419"/>
      <c r="BG2850" s="419"/>
      <c r="BH2850" s="419"/>
      <c r="BJ2850" s="419"/>
      <c r="BK2850" s="419"/>
      <c r="BL2850" s="419"/>
      <c r="BN2850" s="419"/>
      <c r="BO2850" s="419"/>
      <c r="BP2850" s="419"/>
      <c r="BR2850" s="419"/>
      <c r="BS2850" s="419"/>
      <c r="BT2850" s="419"/>
      <c r="BV2850" s="419"/>
      <c r="BW2850" s="419"/>
      <c r="BX2850" s="397"/>
      <c r="BZ2850" s="449"/>
      <c r="CB2850" s="419"/>
      <c r="CC2850" s="419"/>
      <c r="CD2850" s="419"/>
      <c r="CF2850" s="419"/>
      <c r="CG2850" s="419"/>
      <c r="CH2850" s="419"/>
    </row>
    <row r="2851" spans="3:86" ht="21" thickBot="1">
      <c r="C2851" s="425"/>
      <c r="P2851" s="431"/>
      <c r="R2851" s="419"/>
      <c r="S2851" s="446"/>
      <c r="T2851" s="419"/>
      <c r="V2851" s="196"/>
      <c r="W2851" s="419"/>
      <c r="X2851" s="419"/>
      <c r="Z2851" s="419"/>
      <c r="AA2851" s="419"/>
      <c r="AB2851" s="419"/>
      <c r="AD2851" s="419"/>
      <c r="AE2851" s="419"/>
      <c r="AF2851" s="419"/>
      <c r="AH2851" s="419"/>
      <c r="AI2851" s="419"/>
      <c r="AJ2851" s="419"/>
      <c r="AL2851" s="419"/>
      <c r="AM2851" s="419"/>
      <c r="AN2851" s="403"/>
      <c r="AO2851" s="419"/>
      <c r="AP2851" s="419"/>
      <c r="AQ2851" s="419"/>
      <c r="AR2851" s="419"/>
      <c r="AS2851" s="419"/>
      <c r="AT2851" s="419"/>
      <c r="AU2851" s="419"/>
      <c r="AV2851" s="419"/>
      <c r="AX2851" s="419"/>
      <c r="AY2851" s="419"/>
      <c r="AZ2851" s="419"/>
      <c r="BB2851" s="419"/>
      <c r="BC2851" s="419"/>
      <c r="BD2851" s="419"/>
      <c r="BF2851" s="419"/>
      <c r="BG2851" s="419"/>
      <c r="BH2851" s="419"/>
      <c r="BJ2851" s="419"/>
      <c r="BK2851" s="419"/>
      <c r="BL2851" s="419"/>
      <c r="BN2851" s="419"/>
      <c r="BO2851" s="419"/>
      <c r="BP2851" s="419"/>
      <c r="BR2851" s="419"/>
      <c r="BS2851" s="419"/>
      <c r="BT2851" s="419"/>
      <c r="BV2851" s="419"/>
      <c r="BW2851" s="419"/>
      <c r="BX2851" s="397"/>
      <c r="BZ2851" s="449"/>
      <c r="CB2851" s="419"/>
      <c r="CC2851" s="419"/>
      <c r="CD2851" s="419"/>
      <c r="CF2851" s="419"/>
      <c r="CG2851" s="419"/>
      <c r="CH2851" s="419"/>
    </row>
    <row r="2852" spans="3:86" ht="21" thickBot="1">
      <c r="C2852" s="425"/>
      <c r="P2852" s="431"/>
      <c r="R2852" s="419"/>
      <c r="S2852" s="446"/>
      <c r="T2852" s="419"/>
      <c r="V2852" s="196"/>
      <c r="W2852" s="419"/>
      <c r="X2852" s="419"/>
      <c r="Z2852" s="419"/>
      <c r="AA2852" s="419"/>
      <c r="AB2852" s="419"/>
      <c r="AD2852" s="419"/>
      <c r="AE2852" s="419"/>
      <c r="AF2852" s="419"/>
      <c r="AH2852" s="419"/>
      <c r="AI2852" s="419"/>
      <c r="AJ2852" s="419"/>
      <c r="AL2852" s="419"/>
      <c r="AM2852" s="419"/>
      <c r="AN2852" s="403"/>
      <c r="AO2852" s="419"/>
      <c r="AP2852" s="419"/>
      <c r="AQ2852" s="419"/>
      <c r="AR2852" s="419"/>
      <c r="AS2852" s="419"/>
      <c r="AT2852" s="419"/>
      <c r="AU2852" s="419"/>
      <c r="AV2852" s="419"/>
      <c r="AX2852" s="419"/>
      <c r="AY2852" s="419"/>
      <c r="AZ2852" s="419"/>
      <c r="BB2852" s="419"/>
      <c r="BC2852" s="419"/>
      <c r="BD2852" s="419"/>
      <c r="BF2852" s="419"/>
      <c r="BG2852" s="419"/>
      <c r="BH2852" s="419"/>
      <c r="BJ2852" s="419"/>
      <c r="BK2852" s="419"/>
      <c r="BL2852" s="419"/>
      <c r="BN2852" s="419"/>
      <c r="BO2852" s="419"/>
      <c r="BP2852" s="419"/>
      <c r="BR2852" s="419"/>
      <c r="BS2852" s="419"/>
      <c r="BT2852" s="419"/>
      <c r="BV2852" s="419"/>
      <c r="BW2852" s="419"/>
      <c r="BX2852" s="397"/>
      <c r="BZ2852" s="449"/>
      <c r="CB2852" s="419"/>
      <c r="CC2852" s="419"/>
      <c r="CD2852" s="419"/>
      <c r="CF2852" s="419"/>
      <c r="CG2852" s="419"/>
      <c r="CH2852" s="419"/>
    </row>
    <row r="2853" spans="3:86" ht="21" thickBot="1">
      <c r="C2853" s="425"/>
      <c r="P2853" s="431"/>
      <c r="R2853" s="419"/>
      <c r="S2853" s="446"/>
      <c r="T2853" s="419"/>
      <c r="V2853" s="196"/>
      <c r="W2853" s="419"/>
      <c r="X2853" s="419"/>
      <c r="Z2853" s="419"/>
      <c r="AA2853" s="419"/>
      <c r="AB2853" s="419"/>
      <c r="AD2853" s="419"/>
      <c r="AE2853" s="419"/>
      <c r="AF2853" s="419"/>
      <c r="AH2853" s="419"/>
      <c r="AI2853" s="419"/>
      <c r="AJ2853" s="419"/>
      <c r="AL2853" s="419"/>
      <c r="AM2853" s="419"/>
      <c r="AN2853" s="403"/>
      <c r="AO2853" s="419"/>
      <c r="AP2853" s="419"/>
      <c r="AQ2853" s="419"/>
      <c r="AR2853" s="419"/>
      <c r="AS2853" s="419"/>
      <c r="AT2853" s="419"/>
      <c r="AU2853" s="419"/>
      <c r="AV2853" s="419"/>
      <c r="AX2853" s="419"/>
      <c r="AY2853" s="419"/>
      <c r="AZ2853" s="419"/>
      <c r="BB2853" s="419"/>
      <c r="BC2853" s="419"/>
      <c r="BD2853" s="419"/>
      <c r="BF2853" s="419"/>
      <c r="BG2853" s="419"/>
      <c r="BH2853" s="419"/>
      <c r="BJ2853" s="419"/>
      <c r="BK2853" s="419"/>
      <c r="BL2853" s="419"/>
      <c r="BN2853" s="419"/>
      <c r="BO2853" s="419"/>
      <c r="BP2853" s="419"/>
      <c r="BR2853" s="419"/>
      <c r="BS2853" s="419"/>
      <c r="BT2853" s="419"/>
      <c r="BV2853" s="419"/>
      <c r="BW2853" s="419"/>
      <c r="BX2853" s="397"/>
      <c r="BZ2853" s="449"/>
      <c r="CB2853" s="419"/>
      <c r="CC2853" s="419"/>
      <c r="CD2853" s="419"/>
      <c r="CF2853" s="419"/>
      <c r="CG2853" s="419"/>
      <c r="CH2853" s="419"/>
    </row>
    <row r="2854" spans="3:86" ht="21" thickBot="1">
      <c r="C2854" s="425"/>
      <c r="P2854" s="431"/>
      <c r="R2854" s="419"/>
      <c r="S2854" s="446"/>
      <c r="T2854" s="419"/>
      <c r="V2854" s="196"/>
      <c r="W2854" s="419"/>
      <c r="X2854" s="419"/>
      <c r="Z2854" s="419"/>
      <c r="AA2854" s="419"/>
      <c r="AB2854" s="419"/>
      <c r="AD2854" s="419"/>
      <c r="AE2854" s="419"/>
      <c r="AF2854" s="419"/>
      <c r="AH2854" s="419"/>
      <c r="AI2854" s="419"/>
      <c r="AJ2854" s="419"/>
      <c r="AL2854" s="419"/>
      <c r="AM2854" s="419"/>
      <c r="AN2854" s="403"/>
      <c r="AO2854" s="419"/>
      <c r="AP2854" s="419"/>
      <c r="AQ2854" s="419"/>
      <c r="AR2854" s="419"/>
      <c r="AS2854" s="419"/>
      <c r="AT2854" s="419"/>
      <c r="AU2854" s="419"/>
      <c r="AV2854" s="419"/>
      <c r="AX2854" s="419"/>
      <c r="AY2854" s="419"/>
      <c r="AZ2854" s="419"/>
      <c r="BB2854" s="419"/>
      <c r="BC2854" s="419"/>
      <c r="BD2854" s="419"/>
      <c r="BF2854" s="419"/>
      <c r="BG2854" s="419"/>
      <c r="BH2854" s="419"/>
      <c r="BJ2854" s="419"/>
      <c r="BK2854" s="419"/>
      <c r="BL2854" s="419"/>
      <c r="BN2854" s="419"/>
      <c r="BO2854" s="419"/>
      <c r="BP2854" s="419"/>
      <c r="BR2854" s="419"/>
      <c r="BS2854" s="419"/>
      <c r="BT2854" s="419"/>
      <c r="BV2854" s="419"/>
      <c r="BW2854" s="419"/>
      <c r="BX2854" s="397"/>
      <c r="BZ2854" s="449"/>
      <c r="CB2854" s="419"/>
      <c r="CC2854" s="419"/>
      <c r="CD2854" s="419"/>
      <c r="CF2854" s="419"/>
      <c r="CG2854" s="419"/>
      <c r="CH2854" s="419"/>
    </row>
    <row r="2855" spans="3:86" ht="21" thickBot="1">
      <c r="C2855" s="425"/>
      <c r="P2855" s="431"/>
      <c r="R2855" s="419"/>
      <c r="S2855" s="446"/>
      <c r="T2855" s="419"/>
      <c r="V2855" s="196"/>
      <c r="W2855" s="419"/>
      <c r="X2855" s="419"/>
      <c r="Z2855" s="419"/>
      <c r="AA2855" s="419"/>
      <c r="AB2855" s="419"/>
      <c r="AD2855" s="419"/>
      <c r="AE2855" s="419"/>
      <c r="AF2855" s="419"/>
      <c r="AH2855" s="419"/>
      <c r="AI2855" s="419"/>
      <c r="AJ2855" s="419"/>
      <c r="AL2855" s="419"/>
      <c r="AM2855" s="419"/>
      <c r="AN2855" s="403"/>
      <c r="AO2855" s="419"/>
      <c r="AP2855" s="419"/>
      <c r="AQ2855" s="419"/>
      <c r="AR2855" s="419"/>
      <c r="AS2855" s="419"/>
      <c r="AT2855" s="419"/>
      <c r="AU2855" s="419"/>
      <c r="AV2855" s="419"/>
      <c r="AX2855" s="419"/>
      <c r="AY2855" s="419"/>
      <c r="AZ2855" s="419"/>
      <c r="BB2855" s="419"/>
      <c r="BC2855" s="419"/>
      <c r="BD2855" s="419"/>
      <c r="BF2855" s="419"/>
      <c r="BG2855" s="419"/>
      <c r="BH2855" s="419"/>
      <c r="BJ2855" s="419"/>
      <c r="BK2855" s="419"/>
      <c r="BL2855" s="419"/>
      <c r="BN2855" s="419"/>
      <c r="BO2855" s="419"/>
      <c r="BP2855" s="419"/>
      <c r="BR2855" s="419"/>
      <c r="BS2855" s="419"/>
      <c r="BT2855" s="419"/>
      <c r="BV2855" s="419"/>
      <c r="BW2855" s="419"/>
      <c r="BX2855" s="397"/>
      <c r="BZ2855" s="449"/>
      <c r="CB2855" s="419"/>
      <c r="CC2855" s="419"/>
      <c r="CD2855" s="419"/>
      <c r="CF2855" s="419"/>
      <c r="CG2855" s="419"/>
      <c r="CH2855" s="419"/>
    </row>
    <row r="2856" spans="3:86" ht="21" thickBot="1">
      <c r="C2856" s="425"/>
      <c r="P2856" s="431"/>
      <c r="R2856" s="419"/>
      <c r="S2856" s="446"/>
      <c r="T2856" s="419"/>
      <c r="V2856" s="196"/>
      <c r="W2856" s="419"/>
      <c r="X2856" s="419"/>
      <c r="Z2856" s="419"/>
      <c r="AA2856" s="419"/>
      <c r="AB2856" s="419"/>
      <c r="AD2856" s="419"/>
      <c r="AE2856" s="419"/>
      <c r="AF2856" s="419"/>
      <c r="AH2856" s="419"/>
      <c r="AI2856" s="419"/>
      <c r="AJ2856" s="419"/>
      <c r="AL2856" s="419"/>
      <c r="AM2856" s="419"/>
      <c r="AN2856" s="403"/>
      <c r="AO2856" s="419"/>
      <c r="AP2856" s="419"/>
      <c r="AQ2856" s="419"/>
      <c r="AR2856" s="419"/>
      <c r="AS2856" s="419"/>
      <c r="AT2856" s="419"/>
      <c r="AU2856" s="419"/>
      <c r="AV2856" s="419"/>
      <c r="AX2856" s="419"/>
      <c r="AY2856" s="419"/>
      <c r="AZ2856" s="419"/>
      <c r="BB2856" s="419"/>
      <c r="BC2856" s="419"/>
      <c r="BD2856" s="419"/>
      <c r="BF2856" s="419"/>
      <c r="BG2856" s="419"/>
      <c r="BH2856" s="419"/>
      <c r="BJ2856" s="419"/>
      <c r="BK2856" s="419"/>
      <c r="BL2856" s="419"/>
      <c r="BN2856" s="419"/>
      <c r="BO2856" s="419"/>
      <c r="BP2856" s="419"/>
      <c r="BR2856" s="419"/>
      <c r="BS2856" s="419"/>
      <c r="BT2856" s="419"/>
      <c r="BV2856" s="419"/>
      <c r="BW2856" s="419"/>
      <c r="BX2856" s="397"/>
      <c r="BZ2856" s="449"/>
      <c r="CB2856" s="419"/>
      <c r="CC2856" s="419"/>
      <c r="CD2856" s="419"/>
      <c r="CF2856" s="419"/>
      <c r="CG2856" s="419"/>
      <c r="CH2856" s="419"/>
    </row>
    <row r="2857" spans="3:86" ht="21" thickBot="1">
      <c r="C2857" s="425"/>
      <c r="P2857" s="431"/>
      <c r="R2857" s="419"/>
      <c r="S2857" s="446"/>
      <c r="T2857" s="419"/>
      <c r="V2857" s="196"/>
      <c r="W2857" s="419"/>
      <c r="X2857" s="419"/>
      <c r="Z2857" s="419"/>
      <c r="AA2857" s="419"/>
      <c r="AB2857" s="419"/>
      <c r="AD2857" s="419"/>
      <c r="AE2857" s="419"/>
      <c r="AF2857" s="419"/>
      <c r="AH2857" s="419"/>
      <c r="AI2857" s="419"/>
      <c r="AJ2857" s="419"/>
      <c r="AL2857" s="419"/>
      <c r="AM2857" s="419"/>
      <c r="AN2857" s="403"/>
      <c r="AO2857" s="419"/>
      <c r="AP2857" s="419"/>
      <c r="AQ2857" s="419"/>
      <c r="AR2857" s="419"/>
      <c r="AS2857" s="419"/>
      <c r="AT2857" s="419"/>
      <c r="AU2857" s="419"/>
      <c r="AV2857" s="419"/>
      <c r="AX2857" s="419"/>
      <c r="AY2857" s="419"/>
      <c r="AZ2857" s="419"/>
      <c r="BB2857" s="419"/>
      <c r="BC2857" s="419"/>
      <c r="BD2857" s="419"/>
      <c r="BF2857" s="419"/>
      <c r="BG2857" s="419"/>
      <c r="BH2857" s="419"/>
      <c r="BJ2857" s="419"/>
      <c r="BK2857" s="419"/>
      <c r="BL2857" s="419"/>
      <c r="BN2857" s="419"/>
      <c r="BO2857" s="419"/>
      <c r="BP2857" s="419"/>
      <c r="BR2857" s="419"/>
      <c r="BS2857" s="419"/>
      <c r="BT2857" s="419"/>
      <c r="BV2857" s="419"/>
      <c r="BW2857" s="419"/>
      <c r="BX2857" s="397"/>
      <c r="BZ2857" s="449"/>
      <c r="CB2857" s="419"/>
      <c r="CC2857" s="419"/>
      <c r="CD2857" s="419"/>
      <c r="CF2857" s="419"/>
      <c r="CG2857" s="419"/>
      <c r="CH2857" s="419"/>
    </row>
    <row r="2858" spans="3:86" ht="21" thickBot="1">
      <c r="C2858" s="425"/>
      <c r="P2858" s="431"/>
      <c r="R2858" s="419"/>
      <c r="S2858" s="446"/>
      <c r="T2858" s="419"/>
      <c r="V2858" s="196"/>
      <c r="W2858" s="419"/>
      <c r="X2858" s="419"/>
      <c r="Z2858" s="419"/>
      <c r="AA2858" s="419"/>
      <c r="AB2858" s="419"/>
      <c r="AD2858" s="419"/>
      <c r="AE2858" s="419"/>
      <c r="AF2858" s="419"/>
      <c r="AH2858" s="419"/>
      <c r="AI2858" s="419"/>
      <c r="AJ2858" s="419"/>
      <c r="AL2858" s="419"/>
      <c r="AM2858" s="419"/>
      <c r="AN2858" s="403"/>
      <c r="AO2858" s="419"/>
      <c r="AP2858" s="419"/>
      <c r="AQ2858" s="419"/>
      <c r="AR2858" s="419"/>
      <c r="AS2858" s="419"/>
      <c r="AT2858" s="419"/>
      <c r="AU2858" s="419"/>
      <c r="AV2858" s="419"/>
      <c r="AX2858" s="419"/>
      <c r="AY2858" s="419"/>
      <c r="AZ2858" s="419"/>
      <c r="BB2858" s="419"/>
      <c r="BC2858" s="419"/>
      <c r="BD2858" s="419"/>
      <c r="BF2858" s="419"/>
      <c r="BG2858" s="419"/>
      <c r="BH2858" s="419"/>
      <c r="BJ2858" s="419"/>
      <c r="BK2858" s="419"/>
      <c r="BL2858" s="419"/>
      <c r="BN2858" s="419"/>
      <c r="BO2858" s="419"/>
      <c r="BP2858" s="419"/>
      <c r="BR2858" s="419"/>
      <c r="BS2858" s="419"/>
      <c r="BT2858" s="419"/>
      <c r="BV2858" s="419"/>
      <c r="BW2858" s="419"/>
      <c r="BX2858" s="397"/>
      <c r="BZ2858" s="449"/>
      <c r="CB2858" s="419"/>
      <c r="CC2858" s="419"/>
      <c r="CD2858" s="419"/>
      <c r="CF2858" s="419"/>
      <c r="CG2858" s="419"/>
      <c r="CH2858" s="419"/>
    </row>
    <row r="2859" spans="3:86" ht="21" thickBot="1">
      <c r="C2859" s="425"/>
      <c r="P2859" s="431"/>
      <c r="R2859" s="419"/>
      <c r="S2859" s="446"/>
      <c r="T2859" s="419"/>
      <c r="V2859" s="196"/>
      <c r="W2859" s="419"/>
      <c r="X2859" s="419"/>
      <c r="Z2859" s="419"/>
      <c r="AA2859" s="419"/>
      <c r="AB2859" s="419"/>
      <c r="AD2859" s="419"/>
      <c r="AE2859" s="419"/>
      <c r="AF2859" s="419"/>
      <c r="AH2859" s="419"/>
      <c r="AI2859" s="419"/>
      <c r="AJ2859" s="419"/>
      <c r="AL2859" s="419"/>
      <c r="AM2859" s="419"/>
      <c r="AN2859" s="403"/>
      <c r="AO2859" s="419"/>
      <c r="AP2859" s="419"/>
      <c r="AQ2859" s="419"/>
      <c r="AR2859" s="419"/>
      <c r="AS2859" s="419"/>
      <c r="AT2859" s="419"/>
      <c r="AU2859" s="419"/>
      <c r="AV2859" s="419"/>
      <c r="AX2859" s="419"/>
      <c r="AY2859" s="419"/>
      <c r="AZ2859" s="419"/>
      <c r="BB2859" s="419"/>
      <c r="BC2859" s="419"/>
      <c r="BD2859" s="419"/>
      <c r="BF2859" s="419"/>
      <c r="BG2859" s="419"/>
      <c r="BH2859" s="419"/>
      <c r="BJ2859" s="419"/>
      <c r="BK2859" s="419"/>
      <c r="BL2859" s="419"/>
      <c r="BN2859" s="419"/>
      <c r="BO2859" s="419"/>
      <c r="BP2859" s="419"/>
      <c r="BR2859" s="419"/>
      <c r="BS2859" s="419"/>
      <c r="BT2859" s="419"/>
      <c r="BV2859" s="419"/>
      <c r="BW2859" s="419"/>
      <c r="BX2859" s="397"/>
      <c r="BZ2859" s="449"/>
      <c r="CB2859" s="419"/>
      <c r="CC2859" s="419"/>
      <c r="CD2859" s="419"/>
      <c r="CF2859" s="419"/>
      <c r="CG2859" s="419"/>
      <c r="CH2859" s="419"/>
    </row>
    <row r="2860" spans="3:86" ht="21" thickBot="1">
      <c r="C2860" s="425"/>
      <c r="P2860" s="431"/>
      <c r="R2860" s="419"/>
      <c r="S2860" s="446"/>
      <c r="T2860" s="419"/>
      <c r="V2860" s="196"/>
      <c r="W2860" s="419"/>
      <c r="X2860" s="419"/>
      <c r="Z2860" s="419"/>
      <c r="AA2860" s="419"/>
      <c r="AB2860" s="419"/>
      <c r="AD2860" s="419"/>
      <c r="AE2860" s="419"/>
      <c r="AF2860" s="419"/>
      <c r="AH2860" s="419"/>
      <c r="AI2860" s="419"/>
      <c r="AJ2860" s="419"/>
      <c r="AL2860" s="419"/>
      <c r="AM2860" s="419"/>
      <c r="AN2860" s="403"/>
      <c r="AO2860" s="419"/>
      <c r="AP2860" s="419"/>
      <c r="AQ2860" s="419"/>
      <c r="AR2860" s="419"/>
      <c r="AS2860" s="419"/>
      <c r="AT2860" s="419"/>
      <c r="AU2860" s="419"/>
      <c r="AV2860" s="419"/>
      <c r="AX2860" s="419"/>
      <c r="AY2860" s="419"/>
      <c r="AZ2860" s="419"/>
      <c r="BB2860" s="419"/>
      <c r="BC2860" s="419"/>
      <c r="BD2860" s="419"/>
      <c r="BF2860" s="419"/>
      <c r="BG2860" s="419"/>
      <c r="BH2860" s="419"/>
      <c r="BJ2860" s="419"/>
      <c r="BK2860" s="419"/>
      <c r="BL2860" s="419"/>
      <c r="BN2860" s="419"/>
      <c r="BO2860" s="419"/>
      <c r="BP2860" s="419"/>
      <c r="BR2860" s="419"/>
      <c r="BS2860" s="419"/>
      <c r="BT2860" s="419"/>
      <c r="BV2860" s="419"/>
      <c r="BW2860" s="419"/>
      <c r="BX2860" s="397"/>
      <c r="BZ2860" s="449"/>
      <c r="CB2860" s="419"/>
      <c r="CC2860" s="419"/>
      <c r="CD2860" s="419"/>
      <c r="CF2860" s="419"/>
      <c r="CG2860" s="419"/>
      <c r="CH2860" s="419"/>
    </row>
    <row r="2861" spans="3:86" ht="21" thickBot="1">
      <c r="C2861" s="425"/>
      <c r="P2861" s="431"/>
      <c r="R2861" s="419"/>
      <c r="S2861" s="446"/>
      <c r="T2861" s="419"/>
      <c r="V2861" s="196"/>
      <c r="W2861" s="419"/>
      <c r="X2861" s="419"/>
      <c r="Z2861" s="419"/>
      <c r="AA2861" s="419"/>
      <c r="AB2861" s="419"/>
      <c r="AD2861" s="419"/>
      <c r="AE2861" s="419"/>
      <c r="AF2861" s="419"/>
      <c r="AH2861" s="419"/>
      <c r="AI2861" s="419"/>
      <c r="AJ2861" s="419"/>
      <c r="AL2861" s="419"/>
      <c r="AM2861" s="419"/>
      <c r="AN2861" s="403"/>
      <c r="AO2861" s="419"/>
      <c r="AP2861" s="419"/>
      <c r="AQ2861" s="419"/>
      <c r="AR2861" s="419"/>
      <c r="AS2861" s="419"/>
      <c r="AT2861" s="419"/>
      <c r="AU2861" s="419"/>
      <c r="AV2861" s="419"/>
      <c r="AX2861" s="419"/>
      <c r="AY2861" s="419"/>
      <c r="AZ2861" s="419"/>
      <c r="BB2861" s="419"/>
      <c r="BC2861" s="419"/>
      <c r="BD2861" s="419"/>
      <c r="BF2861" s="419"/>
      <c r="BG2861" s="419"/>
      <c r="BH2861" s="419"/>
      <c r="BJ2861" s="419"/>
      <c r="BK2861" s="419"/>
      <c r="BL2861" s="419"/>
      <c r="BN2861" s="419"/>
      <c r="BO2861" s="419"/>
      <c r="BP2861" s="419"/>
      <c r="BR2861" s="419"/>
      <c r="BS2861" s="419"/>
      <c r="BT2861" s="419"/>
      <c r="BV2861" s="419"/>
      <c r="BW2861" s="419"/>
      <c r="BX2861" s="397"/>
      <c r="BZ2861" s="449"/>
      <c r="CB2861" s="419"/>
      <c r="CC2861" s="419"/>
      <c r="CD2861" s="419"/>
      <c r="CF2861" s="419"/>
      <c r="CG2861" s="419"/>
      <c r="CH2861" s="419"/>
    </row>
    <row r="2862" spans="3:86" ht="21" thickBot="1">
      <c r="C2862" s="425"/>
      <c r="P2862" s="431"/>
      <c r="R2862" s="419"/>
      <c r="S2862" s="446"/>
      <c r="T2862" s="419"/>
      <c r="V2862" s="196"/>
      <c r="W2862" s="419"/>
      <c r="X2862" s="419"/>
      <c r="Z2862" s="419"/>
      <c r="AA2862" s="419"/>
      <c r="AB2862" s="419"/>
      <c r="AD2862" s="419"/>
      <c r="AE2862" s="419"/>
      <c r="AF2862" s="419"/>
      <c r="AH2862" s="419"/>
      <c r="AI2862" s="419"/>
      <c r="AJ2862" s="419"/>
      <c r="AL2862" s="419"/>
      <c r="AM2862" s="419"/>
      <c r="AN2862" s="403"/>
      <c r="AO2862" s="419"/>
      <c r="AP2862" s="419"/>
      <c r="AQ2862" s="419"/>
      <c r="AR2862" s="419"/>
      <c r="AS2862" s="419"/>
      <c r="AT2862" s="419"/>
      <c r="AU2862" s="419"/>
      <c r="AV2862" s="419"/>
      <c r="AX2862" s="419"/>
      <c r="AY2862" s="419"/>
      <c r="AZ2862" s="419"/>
      <c r="BB2862" s="419"/>
      <c r="BC2862" s="419"/>
      <c r="BD2862" s="419"/>
      <c r="BF2862" s="419"/>
      <c r="BG2862" s="419"/>
      <c r="BH2862" s="419"/>
      <c r="BJ2862" s="419"/>
      <c r="BK2862" s="419"/>
      <c r="BL2862" s="419"/>
      <c r="BN2862" s="419"/>
      <c r="BO2862" s="419"/>
      <c r="BP2862" s="419"/>
      <c r="BR2862" s="419"/>
      <c r="BS2862" s="419"/>
      <c r="BT2862" s="419"/>
      <c r="BV2862" s="419"/>
      <c r="BW2862" s="419"/>
      <c r="BX2862" s="397"/>
      <c r="BZ2862" s="449"/>
      <c r="CB2862" s="419"/>
      <c r="CC2862" s="419"/>
      <c r="CD2862" s="419"/>
      <c r="CF2862" s="419"/>
      <c r="CG2862" s="419"/>
      <c r="CH2862" s="419"/>
    </row>
    <row r="2863" spans="3:86" ht="21" thickBot="1">
      <c r="C2863" s="425"/>
      <c r="P2863" s="431"/>
      <c r="R2863" s="419"/>
      <c r="S2863" s="446"/>
      <c r="T2863" s="419"/>
      <c r="V2863" s="196"/>
      <c r="W2863" s="419"/>
      <c r="X2863" s="419"/>
      <c r="Z2863" s="419"/>
      <c r="AA2863" s="419"/>
      <c r="AB2863" s="419"/>
      <c r="AD2863" s="419"/>
      <c r="AE2863" s="419"/>
      <c r="AF2863" s="419"/>
      <c r="AH2863" s="419"/>
      <c r="AI2863" s="419"/>
      <c r="AJ2863" s="419"/>
      <c r="AL2863" s="419"/>
      <c r="AM2863" s="419"/>
      <c r="AN2863" s="403"/>
      <c r="AO2863" s="419"/>
      <c r="AP2863" s="419"/>
      <c r="AQ2863" s="419"/>
      <c r="AR2863" s="419"/>
      <c r="AS2863" s="419"/>
      <c r="AT2863" s="419"/>
      <c r="AU2863" s="419"/>
      <c r="AV2863" s="419"/>
      <c r="AX2863" s="419"/>
      <c r="AY2863" s="419"/>
      <c r="AZ2863" s="419"/>
      <c r="BB2863" s="419"/>
      <c r="BC2863" s="419"/>
      <c r="BD2863" s="419"/>
      <c r="BF2863" s="419"/>
      <c r="BG2863" s="419"/>
      <c r="BH2863" s="419"/>
      <c r="BJ2863" s="419"/>
      <c r="BK2863" s="419"/>
      <c r="BL2863" s="419"/>
      <c r="BN2863" s="419"/>
      <c r="BO2863" s="419"/>
      <c r="BP2863" s="419"/>
      <c r="BR2863" s="419"/>
      <c r="BS2863" s="419"/>
      <c r="BT2863" s="419"/>
      <c r="BV2863" s="419"/>
      <c r="BW2863" s="419"/>
      <c r="BX2863" s="397"/>
      <c r="BZ2863" s="449"/>
      <c r="CB2863" s="419"/>
      <c r="CC2863" s="419"/>
      <c r="CD2863" s="419"/>
      <c r="CF2863" s="419"/>
      <c r="CG2863" s="419"/>
      <c r="CH2863" s="419"/>
    </row>
    <row r="2864" spans="3:86" ht="21" thickBot="1">
      <c r="C2864" s="425"/>
      <c r="P2864" s="431"/>
      <c r="R2864" s="419"/>
      <c r="S2864" s="446"/>
      <c r="T2864" s="419"/>
      <c r="V2864" s="196"/>
      <c r="W2864" s="419"/>
      <c r="X2864" s="419"/>
      <c r="Z2864" s="419"/>
      <c r="AA2864" s="419"/>
      <c r="AB2864" s="419"/>
      <c r="AD2864" s="419"/>
      <c r="AE2864" s="419"/>
      <c r="AF2864" s="419"/>
      <c r="AH2864" s="419"/>
      <c r="AI2864" s="419"/>
      <c r="AJ2864" s="419"/>
      <c r="AL2864" s="419"/>
      <c r="AM2864" s="419"/>
      <c r="AN2864" s="403"/>
      <c r="AO2864" s="419"/>
      <c r="AP2864" s="419"/>
      <c r="AQ2864" s="419"/>
      <c r="AR2864" s="419"/>
      <c r="AS2864" s="419"/>
      <c r="AT2864" s="419"/>
      <c r="AU2864" s="419"/>
      <c r="AV2864" s="419"/>
      <c r="AX2864" s="419"/>
      <c r="AY2864" s="419"/>
      <c r="AZ2864" s="419"/>
      <c r="BB2864" s="419"/>
      <c r="BC2864" s="419"/>
      <c r="BD2864" s="419"/>
      <c r="BF2864" s="419"/>
      <c r="BG2864" s="419"/>
      <c r="BH2864" s="419"/>
      <c r="BJ2864" s="419"/>
      <c r="BK2864" s="419"/>
      <c r="BL2864" s="419"/>
      <c r="BN2864" s="419"/>
      <c r="BO2864" s="419"/>
      <c r="BP2864" s="419"/>
      <c r="BR2864" s="419"/>
      <c r="BS2864" s="419"/>
      <c r="BT2864" s="419"/>
      <c r="BV2864" s="419"/>
      <c r="BW2864" s="419"/>
      <c r="BX2864" s="397"/>
      <c r="BZ2864" s="449"/>
      <c r="CB2864" s="419"/>
      <c r="CC2864" s="419"/>
      <c r="CD2864" s="419"/>
      <c r="CF2864" s="419"/>
      <c r="CG2864" s="419"/>
      <c r="CH2864" s="419"/>
    </row>
    <row r="2865" spans="3:86" ht="21" thickBot="1">
      <c r="C2865" s="425"/>
      <c r="P2865" s="431"/>
      <c r="R2865" s="419"/>
      <c r="S2865" s="446"/>
      <c r="T2865" s="419"/>
      <c r="V2865" s="196"/>
      <c r="W2865" s="419"/>
      <c r="X2865" s="419"/>
      <c r="Z2865" s="419"/>
      <c r="AA2865" s="419"/>
      <c r="AB2865" s="419"/>
      <c r="AD2865" s="419"/>
      <c r="AE2865" s="419"/>
      <c r="AF2865" s="419"/>
      <c r="AH2865" s="419"/>
      <c r="AI2865" s="419"/>
      <c r="AJ2865" s="419"/>
      <c r="AL2865" s="419"/>
      <c r="AM2865" s="419"/>
      <c r="AN2865" s="403"/>
      <c r="AO2865" s="419"/>
      <c r="AP2865" s="419"/>
      <c r="AQ2865" s="419"/>
      <c r="AR2865" s="419"/>
      <c r="AS2865" s="419"/>
      <c r="AT2865" s="419"/>
      <c r="AU2865" s="419"/>
      <c r="AV2865" s="419"/>
      <c r="AX2865" s="419"/>
      <c r="AY2865" s="419"/>
      <c r="AZ2865" s="419"/>
      <c r="BB2865" s="419"/>
      <c r="BC2865" s="419"/>
      <c r="BD2865" s="419"/>
      <c r="BF2865" s="419"/>
      <c r="BG2865" s="419"/>
      <c r="BH2865" s="419"/>
      <c r="BJ2865" s="419"/>
      <c r="BK2865" s="419"/>
      <c r="BL2865" s="419"/>
      <c r="BN2865" s="419"/>
      <c r="BO2865" s="419"/>
      <c r="BP2865" s="419"/>
      <c r="BR2865" s="419"/>
      <c r="BS2865" s="419"/>
      <c r="BT2865" s="419"/>
      <c r="BV2865" s="419"/>
      <c r="BW2865" s="419"/>
      <c r="BX2865" s="397"/>
      <c r="BZ2865" s="449"/>
      <c r="CB2865" s="419"/>
      <c r="CC2865" s="419"/>
      <c r="CD2865" s="419"/>
      <c r="CF2865" s="419"/>
      <c r="CG2865" s="419"/>
      <c r="CH2865" s="419"/>
    </row>
    <row r="2866" spans="3:86" ht="21" thickBot="1">
      <c r="C2866" s="425"/>
      <c r="P2866" s="431"/>
      <c r="R2866" s="419"/>
      <c r="S2866" s="446"/>
      <c r="T2866" s="419"/>
      <c r="V2866" s="196"/>
      <c r="W2866" s="419"/>
      <c r="X2866" s="419"/>
      <c r="Z2866" s="419"/>
      <c r="AA2866" s="419"/>
      <c r="AB2866" s="419"/>
      <c r="AD2866" s="419"/>
      <c r="AE2866" s="419"/>
      <c r="AF2866" s="419"/>
      <c r="AH2866" s="419"/>
      <c r="AI2866" s="419"/>
      <c r="AJ2866" s="419"/>
      <c r="AL2866" s="419"/>
      <c r="AM2866" s="419"/>
      <c r="AN2866" s="403"/>
      <c r="AO2866" s="419"/>
      <c r="AP2866" s="419"/>
      <c r="AQ2866" s="419"/>
      <c r="AR2866" s="419"/>
      <c r="AS2866" s="419"/>
      <c r="AT2866" s="419"/>
      <c r="AU2866" s="419"/>
      <c r="AV2866" s="419"/>
      <c r="AX2866" s="419"/>
      <c r="AY2866" s="419"/>
      <c r="AZ2866" s="419"/>
      <c r="BB2866" s="419"/>
      <c r="BC2866" s="419"/>
      <c r="BD2866" s="419"/>
      <c r="BF2866" s="419"/>
      <c r="BG2866" s="419"/>
      <c r="BH2866" s="419"/>
      <c r="BJ2866" s="419"/>
      <c r="BK2866" s="419"/>
      <c r="BL2866" s="419"/>
      <c r="BN2866" s="419"/>
      <c r="BO2866" s="419"/>
      <c r="BP2866" s="419"/>
      <c r="BR2866" s="419"/>
      <c r="BS2866" s="419"/>
      <c r="BT2866" s="419"/>
      <c r="BV2866" s="419"/>
      <c r="BW2866" s="419"/>
      <c r="BX2866" s="397"/>
      <c r="BZ2866" s="449"/>
      <c r="CB2866" s="419"/>
      <c r="CC2866" s="419"/>
      <c r="CD2866" s="419"/>
      <c r="CF2866" s="419"/>
      <c r="CG2866" s="419"/>
      <c r="CH2866" s="419"/>
    </row>
    <row r="2867" spans="3:86" ht="21" thickBot="1">
      <c r="C2867" s="425"/>
      <c r="P2867" s="431"/>
      <c r="R2867" s="419"/>
      <c r="S2867" s="446"/>
      <c r="T2867" s="419"/>
      <c r="V2867" s="196"/>
      <c r="W2867" s="419"/>
      <c r="X2867" s="419"/>
      <c r="Z2867" s="419"/>
      <c r="AA2867" s="419"/>
      <c r="AB2867" s="419"/>
      <c r="AD2867" s="419"/>
      <c r="AE2867" s="419"/>
      <c r="AF2867" s="419"/>
      <c r="AH2867" s="419"/>
      <c r="AI2867" s="419"/>
      <c r="AJ2867" s="419"/>
      <c r="AL2867" s="419"/>
      <c r="AM2867" s="419"/>
      <c r="AN2867" s="403"/>
      <c r="AO2867" s="419"/>
      <c r="AP2867" s="419"/>
      <c r="AQ2867" s="419"/>
      <c r="AR2867" s="419"/>
      <c r="AS2867" s="419"/>
      <c r="AT2867" s="419"/>
      <c r="AU2867" s="419"/>
      <c r="AV2867" s="419"/>
      <c r="AX2867" s="419"/>
      <c r="AY2867" s="419"/>
      <c r="AZ2867" s="419"/>
      <c r="BB2867" s="419"/>
      <c r="BC2867" s="419"/>
      <c r="BD2867" s="419"/>
      <c r="BF2867" s="419"/>
      <c r="BG2867" s="419"/>
      <c r="BH2867" s="419"/>
      <c r="BJ2867" s="419"/>
      <c r="BK2867" s="419"/>
      <c r="BL2867" s="419"/>
      <c r="BN2867" s="419"/>
      <c r="BO2867" s="419"/>
      <c r="BP2867" s="419"/>
      <c r="BR2867" s="419"/>
      <c r="BS2867" s="419"/>
      <c r="BT2867" s="419"/>
      <c r="BV2867" s="419"/>
      <c r="BW2867" s="419"/>
      <c r="BX2867" s="397"/>
      <c r="BZ2867" s="449"/>
      <c r="CB2867" s="419"/>
      <c r="CC2867" s="419"/>
      <c r="CD2867" s="419"/>
      <c r="CF2867" s="419"/>
      <c r="CG2867" s="419"/>
      <c r="CH2867" s="419"/>
    </row>
    <row r="2868" spans="3:86" ht="21" thickBot="1">
      <c r="C2868" s="425"/>
      <c r="P2868" s="431"/>
      <c r="R2868" s="419"/>
      <c r="S2868" s="446"/>
      <c r="T2868" s="419"/>
      <c r="V2868" s="196"/>
      <c r="W2868" s="419"/>
      <c r="X2868" s="419"/>
      <c r="Z2868" s="419"/>
      <c r="AA2868" s="419"/>
      <c r="AB2868" s="419"/>
      <c r="AD2868" s="419"/>
      <c r="AE2868" s="419"/>
      <c r="AF2868" s="419"/>
      <c r="AH2868" s="419"/>
      <c r="AI2868" s="419"/>
      <c r="AJ2868" s="419"/>
      <c r="AL2868" s="419"/>
      <c r="AM2868" s="419"/>
      <c r="AN2868" s="403"/>
      <c r="AO2868" s="419"/>
      <c r="AP2868" s="419"/>
      <c r="AQ2868" s="419"/>
      <c r="AR2868" s="419"/>
      <c r="AS2868" s="419"/>
      <c r="AT2868" s="419"/>
      <c r="AU2868" s="419"/>
      <c r="AV2868" s="419"/>
      <c r="AX2868" s="419"/>
      <c r="AY2868" s="419"/>
      <c r="AZ2868" s="419"/>
      <c r="BB2868" s="419"/>
      <c r="BC2868" s="419"/>
      <c r="BD2868" s="419"/>
      <c r="BF2868" s="419"/>
      <c r="BG2868" s="419"/>
      <c r="BH2868" s="419"/>
      <c r="BJ2868" s="419"/>
      <c r="BK2868" s="419"/>
      <c r="BL2868" s="419"/>
      <c r="BN2868" s="419"/>
      <c r="BO2868" s="419"/>
      <c r="BP2868" s="419"/>
      <c r="BR2868" s="419"/>
      <c r="BS2868" s="419"/>
      <c r="BT2868" s="419"/>
      <c r="BV2868" s="419"/>
      <c r="BW2868" s="419"/>
      <c r="BX2868" s="397"/>
      <c r="BZ2868" s="449"/>
      <c r="CB2868" s="419"/>
      <c r="CC2868" s="419"/>
      <c r="CD2868" s="419"/>
      <c r="CF2868" s="419"/>
      <c r="CG2868" s="419"/>
      <c r="CH2868" s="419"/>
    </row>
    <row r="2869" spans="3:86" ht="21" thickBot="1">
      <c r="C2869" s="425"/>
      <c r="P2869" s="431"/>
      <c r="R2869" s="419"/>
      <c r="S2869" s="446"/>
      <c r="T2869" s="419"/>
      <c r="V2869" s="196"/>
      <c r="W2869" s="419"/>
      <c r="X2869" s="419"/>
      <c r="Z2869" s="419"/>
      <c r="AA2869" s="419"/>
      <c r="AB2869" s="419"/>
      <c r="AD2869" s="419"/>
      <c r="AE2869" s="419"/>
      <c r="AF2869" s="419"/>
      <c r="AH2869" s="419"/>
      <c r="AI2869" s="419"/>
      <c r="AJ2869" s="419"/>
      <c r="AL2869" s="419"/>
      <c r="AM2869" s="419"/>
      <c r="AN2869" s="403"/>
      <c r="AO2869" s="419"/>
      <c r="AP2869" s="419"/>
      <c r="AQ2869" s="419"/>
      <c r="AR2869" s="419"/>
      <c r="AS2869" s="419"/>
      <c r="AT2869" s="419"/>
      <c r="AU2869" s="419"/>
      <c r="AV2869" s="419"/>
      <c r="AX2869" s="419"/>
      <c r="AY2869" s="419"/>
      <c r="AZ2869" s="419"/>
      <c r="BB2869" s="419"/>
      <c r="BC2869" s="419"/>
      <c r="BD2869" s="419"/>
      <c r="BF2869" s="419"/>
      <c r="BG2869" s="419"/>
      <c r="BH2869" s="419"/>
      <c r="BJ2869" s="419"/>
      <c r="BK2869" s="419"/>
      <c r="BL2869" s="419"/>
      <c r="BN2869" s="419"/>
      <c r="BO2869" s="419"/>
      <c r="BP2869" s="419"/>
      <c r="BR2869" s="419"/>
      <c r="BS2869" s="419"/>
      <c r="BT2869" s="419"/>
      <c r="BV2869" s="419"/>
      <c r="BW2869" s="419"/>
      <c r="BX2869" s="397"/>
      <c r="BZ2869" s="449"/>
      <c r="CB2869" s="419"/>
      <c r="CC2869" s="419"/>
      <c r="CD2869" s="419"/>
      <c r="CF2869" s="419"/>
      <c r="CG2869" s="419"/>
      <c r="CH2869" s="419"/>
    </row>
    <row r="2870" spans="3:86" ht="21" thickBot="1">
      <c r="C2870" s="425"/>
      <c r="P2870" s="431"/>
      <c r="R2870" s="419"/>
      <c r="S2870" s="446"/>
      <c r="T2870" s="419"/>
      <c r="V2870" s="196"/>
      <c r="W2870" s="419"/>
      <c r="X2870" s="419"/>
      <c r="Z2870" s="419"/>
      <c r="AA2870" s="419"/>
      <c r="AB2870" s="419"/>
      <c r="AD2870" s="419"/>
      <c r="AE2870" s="419"/>
      <c r="AF2870" s="419"/>
      <c r="AH2870" s="419"/>
      <c r="AI2870" s="419"/>
      <c r="AJ2870" s="419"/>
      <c r="AL2870" s="419"/>
      <c r="AM2870" s="419"/>
      <c r="AN2870" s="403"/>
      <c r="AO2870" s="419"/>
      <c r="AP2870" s="419"/>
      <c r="AQ2870" s="419"/>
      <c r="AR2870" s="419"/>
      <c r="AS2870" s="419"/>
      <c r="AT2870" s="419"/>
      <c r="AU2870" s="419"/>
      <c r="AV2870" s="419"/>
      <c r="AX2870" s="419"/>
      <c r="AY2870" s="419"/>
      <c r="AZ2870" s="419"/>
      <c r="BB2870" s="419"/>
      <c r="BC2870" s="419"/>
      <c r="BD2870" s="419"/>
      <c r="BF2870" s="419"/>
      <c r="BG2870" s="419"/>
      <c r="BH2870" s="419"/>
      <c r="BJ2870" s="419"/>
      <c r="BK2870" s="419"/>
      <c r="BL2870" s="419"/>
      <c r="BN2870" s="419"/>
      <c r="BO2870" s="419"/>
      <c r="BP2870" s="419"/>
      <c r="BR2870" s="419"/>
      <c r="BS2870" s="419"/>
      <c r="BT2870" s="419"/>
      <c r="BV2870" s="419"/>
      <c r="BW2870" s="419"/>
      <c r="BX2870" s="397"/>
      <c r="BZ2870" s="449"/>
      <c r="CB2870" s="419"/>
      <c r="CC2870" s="419"/>
      <c r="CD2870" s="419"/>
      <c r="CF2870" s="419"/>
      <c r="CG2870" s="419"/>
      <c r="CH2870" s="419"/>
    </row>
    <row r="2871" spans="3:86" ht="21" thickBot="1">
      <c r="C2871" s="425"/>
      <c r="P2871" s="431"/>
      <c r="R2871" s="419"/>
      <c r="S2871" s="446"/>
      <c r="T2871" s="419"/>
      <c r="V2871" s="196"/>
      <c r="W2871" s="419"/>
      <c r="X2871" s="419"/>
      <c r="Z2871" s="419"/>
      <c r="AA2871" s="419"/>
      <c r="AB2871" s="419"/>
      <c r="AD2871" s="419"/>
      <c r="AE2871" s="419"/>
      <c r="AF2871" s="419"/>
      <c r="AH2871" s="419"/>
      <c r="AI2871" s="419"/>
      <c r="AJ2871" s="419"/>
      <c r="AL2871" s="419"/>
      <c r="AM2871" s="419"/>
      <c r="AN2871" s="403"/>
      <c r="AO2871" s="419"/>
      <c r="AP2871" s="419"/>
      <c r="AQ2871" s="419"/>
      <c r="AR2871" s="419"/>
      <c r="AS2871" s="419"/>
      <c r="AT2871" s="419"/>
      <c r="AU2871" s="419"/>
      <c r="AV2871" s="419"/>
      <c r="AX2871" s="419"/>
      <c r="AY2871" s="419"/>
      <c r="AZ2871" s="419"/>
      <c r="BB2871" s="419"/>
      <c r="BC2871" s="419"/>
      <c r="BD2871" s="419"/>
      <c r="BF2871" s="419"/>
      <c r="BG2871" s="419"/>
      <c r="BH2871" s="419"/>
      <c r="BJ2871" s="419"/>
      <c r="BK2871" s="419"/>
      <c r="BL2871" s="419"/>
      <c r="BN2871" s="419"/>
      <c r="BO2871" s="419"/>
      <c r="BP2871" s="419"/>
      <c r="BR2871" s="419"/>
      <c r="BS2871" s="419"/>
      <c r="BT2871" s="419"/>
      <c r="BV2871" s="419"/>
      <c r="BW2871" s="419"/>
      <c r="BX2871" s="397"/>
      <c r="BZ2871" s="449"/>
      <c r="CB2871" s="419"/>
      <c r="CC2871" s="419"/>
      <c r="CD2871" s="419"/>
      <c r="CF2871" s="419"/>
      <c r="CG2871" s="419"/>
      <c r="CH2871" s="419"/>
    </row>
    <row r="2872" spans="3:86" ht="21" thickBot="1">
      <c r="C2872" s="425"/>
      <c r="P2872" s="431"/>
      <c r="R2872" s="419"/>
      <c r="S2872" s="446"/>
      <c r="T2872" s="419"/>
      <c r="V2872" s="196"/>
      <c r="W2872" s="419"/>
      <c r="X2872" s="419"/>
      <c r="Z2872" s="419"/>
      <c r="AA2872" s="419"/>
      <c r="AB2872" s="419"/>
      <c r="AD2872" s="419"/>
      <c r="AE2872" s="419"/>
      <c r="AF2872" s="419"/>
      <c r="AH2872" s="419"/>
      <c r="AI2872" s="419"/>
      <c r="AJ2872" s="419"/>
      <c r="AL2872" s="419"/>
      <c r="AM2872" s="419"/>
      <c r="AN2872" s="403"/>
      <c r="AO2872" s="419"/>
      <c r="AP2872" s="419"/>
      <c r="AQ2872" s="419"/>
      <c r="AR2872" s="419"/>
      <c r="AS2872" s="419"/>
      <c r="AT2872" s="419"/>
      <c r="AU2872" s="419"/>
      <c r="AV2872" s="419"/>
      <c r="AX2872" s="419"/>
      <c r="AY2872" s="419"/>
      <c r="AZ2872" s="419"/>
      <c r="BB2872" s="419"/>
      <c r="BC2872" s="419"/>
      <c r="BD2872" s="419"/>
      <c r="BF2872" s="419"/>
      <c r="BG2872" s="419"/>
      <c r="BH2872" s="419"/>
      <c r="BJ2872" s="419"/>
      <c r="BK2872" s="419"/>
      <c r="BL2872" s="419"/>
      <c r="BN2872" s="419"/>
      <c r="BO2872" s="419"/>
      <c r="BP2872" s="419"/>
      <c r="BR2872" s="419"/>
      <c r="BS2872" s="419"/>
      <c r="BT2872" s="419"/>
      <c r="BV2872" s="419"/>
      <c r="BW2872" s="419"/>
      <c r="BX2872" s="397"/>
      <c r="BZ2872" s="449"/>
      <c r="CB2872" s="419"/>
      <c r="CC2872" s="419"/>
      <c r="CD2872" s="419"/>
      <c r="CF2872" s="419"/>
      <c r="CG2872" s="419"/>
      <c r="CH2872" s="419"/>
    </row>
    <row r="2873" spans="3:86" ht="21" thickBot="1">
      <c r="C2873" s="425"/>
      <c r="P2873" s="431"/>
      <c r="R2873" s="419"/>
      <c r="S2873" s="446"/>
      <c r="T2873" s="419"/>
      <c r="V2873" s="196"/>
      <c r="W2873" s="419"/>
      <c r="X2873" s="419"/>
      <c r="Z2873" s="419"/>
      <c r="AA2873" s="419"/>
      <c r="AB2873" s="419"/>
      <c r="AD2873" s="419"/>
      <c r="AE2873" s="419"/>
      <c r="AF2873" s="419"/>
      <c r="AH2873" s="419"/>
      <c r="AI2873" s="419"/>
      <c r="AJ2873" s="419"/>
      <c r="AL2873" s="419"/>
      <c r="AM2873" s="419"/>
      <c r="AN2873" s="403"/>
      <c r="AO2873" s="419"/>
      <c r="AP2873" s="419"/>
      <c r="AQ2873" s="419"/>
      <c r="AR2873" s="419"/>
      <c r="AS2873" s="419"/>
      <c r="AT2873" s="419"/>
      <c r="AU2873" s="419"/>
      <c r="AV2873" s="419"/>
      <c r="AX2873" s="419"/>
      <c r="AY2873" s="419"/>
      <c r="AZ2873" s="419"/>
      <c r="BB2873" s="419"/>
      <c r="BC2873" s="419"/>
      <c r="BD2873" s="419"/>
      <c r="BF2873" s="419"/>
      <c r="BG2873" s="419"/>
      <c r="BH2873" s="419"/>
      <c r="BJ2873" s="419"/>
      <c r="BK2873" s="419"/>
      <c r="BL2873" s="419"/>
      <c r="BN2873" s="419"/>
      <c r="BO2873" s="419"/>
      <c r="BP2873" s="419"/>
      <c r="BR2873" s="419"/>
      <c r="BS2873" s="419"/>
      <c r="BT2873" s="419"/>
      <c r="BV2873" s="419"/>
      <c r="BW2873" s="419"/>
      <c r="BX2873" s="397"/>
      <c r="BZ2873" s="449"/>
      <c r="CB2873" s="419"/>
      <c r="CC2873" s="419"/>
      <c r="CD2873" s="419"/>
      <c r="CF2873" s="419"/>
      <c r="CG2873" s="419"/>
      <c r="CH2873" s="419"/>
    </row>
    <row r="2874" spans="3:86" ht="21" thickBot="1">
      <c r="C2874" s="425"/>
      <c r="P2874" s="431"/>
      <c r="R2874" s="419"/>
      <c r="S2874" s="446"/>
      <c r="T2874" s="419"/>
      <c r="V2874" s="196"/>
      <c r="W2874" s="419"/>
      <c r="X2874" s="419"/>
      <c r="Z2874" s="419"/>
      <c r="AA2874" s="419"/>
      <c r="AB2874" s="419"/>
      <c r="AD2874" s="419"/>
      <c r="AE2874" s="419"/>
      <c r="AF2874" s="419"/>
      <c r="AH2874" s="419"/>
      <c r="AI2874" s="419"/>
      <c r="AJ2874" s="419"/>
      <c r="AL2874" s="419"/>
      <c r="AM2874" s="419"/>
      <c r="AN2874" s="403"/>
      <c r="AO2874" s="419"/>
      <c r="AP2874" s="419"/>
      <c r="AQ2874" s="419"/>
      <c r="AR2874" s="419"/>
      <c r="AS2874" s="419"/>
      <c r="AT2874" s="419"/>
      <c r="AU2874" s="419"/>
      <c r="AV2874" s="419"/>
      <c r="AX2874" s="419"/>
      <c r="AY2874" s="419"/>
      <c r="AZ2874" s="419"/>
      <c r="BB2874" s="419"/>
      <c r="BC2874" s="419"/>
      <c r="BD2874" s="419"/>
      <c r="BF2874" s="419"/>
      <c r="BG2874" s="419"/>
      <c r="BH2874" s="419"/>
      <c r="BJ2874" s="419"/>
      <c r="BK2874" s="419"/>
      <c r="BL2874" s="419"/>
      <c r="BN2874" s="419"/>
      <c r="BO2874" s="419"/>
      <c r="BP2874" s="419"/>
      <c r="BR2874" s="419"/>
      <c r="BS2874" s="419"/>
      <c r="BT2874" s="419"/>
      <c r="BV2874" s="419"/>
      <c r="BW2874" s="419"/>
      <c r="BX2874" s="397"/>
      <c r="BZ2874" s="449"/>
      <c r="CB2874" s="419"/>
      <c r="CC2874" s="419"/>
      <c r="CD2874" s="419"/>
      <c r="CF2874" s="419"/>
      <c r="CG2874" s="419"/>
      <c r="CH2874" s="419"/>
    </row>
    <row r="2875" spans="3:86" ht="21" thickBot="1">
      <c r="C2875" s="425"/>
      <c r="P2875" s="431"/>
      <c r="R2875" s="419"/>
      <c r="S2875" s="446"/>
      <c r="T2875" s="419"/>
      <c r="V2875" s="196"/>
      <c r="W2875" s="419"/>
      <c r="X2875" s="419"/>
      <c r="Z2875" s="419"/>
      <c r="AA2875" s="419"/>
      <c r="AB2875" s="419"/>
      <c r="AD2875" s="419"/>
      <c r="AE2875" s="419"/>
      <c r="AF2875" s="419"/>
      <c r="AH2875" s="419"/>
      <c r="AI2875" s="419"/>
      <c r="AJ2875" s="419"/>
      <c r="AL2875" s="419"/>
      <c r="AM2875" s="419"/>
      <c r="AN2875" s="403"/>
      <c r="AO2875" s="419"/>
      <c r="AP2875" s="419"/>
      <c r="AQ2875" s="419"/>
      <c r="AR2875" s="419"/>
      <c r="AS2875" s="419"/>
      <c r="AT2875" s="419"/>
      <c r="AU2875" s="419"/>
      <c r="AV2875" s="419"/>
      <c r="AX2875" s="419"/>
      <c r="AY2875" s="419"/>
      <c r="AZ2875" s="419"/>
      <c r="BB2875" s="419"/>
      <c r="BC2875" s="419"/>
      <c r="BD2875" s="419"/>
      <c r="BF2875" s="419"/>
      <c r="BG2875" s="419"/>
      <c r="BH2875" s="419"/>
      <c r="BJ2875" s="419"/>
      <c r="BK2875" s="419"/>
      <c r="BL2875" s="419"/>
      <c r="BN2875" s="419"/>
      <c r="BO2875" s="419"/>
      <c r="BP2875" s="419"/>
      <c r="BR2875" s="419"/>
      <c r="BS2875" s="419"/>
      <c r="BT2875" s="419"/>
      <c r="BV2875" s="419"/>
      <c r="BW2875" s="419"/>
      <c r="BX2875" s="397"/>
      <c r="BZ2875" s="449"/>
      <c r="CB2875" s="419"/>
      <c r="CC2875" s="419"/>
      <c r="CD2875" s="419"/>
      <c r="CF2875" s="419"/>
      <c r="CG2875" s="419"/>
      <c r="CH2875" s="419"/>
    </row>
    <row r="2876" spans="3:86" ht="21" thickBot="1">
      <c r="C2876" s="425"/>
      <c r="P2876" s="431"/>
      <c r="R2876" s="419"/>
      <c r="S2876" s="446"/>
      <c r="T2876" s="419"/>
      <c r="V2876" s="196"/>
      <c r="W2876" s="419"/>
      <c r="X2876" s="419"/>
      <c r="Z2876" s="419"/>
      <c r="AA2876" s="419"/>
      <c r="AB2876" s="419"/>
      <c r="AD2876" s="419"/>
      <c r="AE2876" s="419"/>
      <c r="AF2876" s="419"/>
      <c r="AH2876" s="419"/>
      <c r="AI2876" s="419"/>
      <c r="AJ2876" s="419"/>
      <c r="AL2876" s="419"/>
      <c r="AM2876" s="419"/>
      <c r="AN2876" s="403"/>
      <c r="AO2876" s="419"/>
      <c r="AP2876" s="419"/>
      <c r="AQ2876" s="419"/>
      <c r="AR2876" s="419"/>
      <c r="AS2876" s="419"/>
      <c r="AT2876" s="419"/>
      <c r="AU2876" s="419"/>
      <c r="AV2876" s="419"/>
      <c r="AX2876" s="419"/>
      <c r="AY2876" s="419"/>
      <c r="AZ2876" s="419"/>
      <c r="BB2876" s="419"/>
      <c r="BC2876" s="419"/>
      <c r="BD2876" s="419"/>
      <c r="BF2876" s="419"/>
      <c r="BG2876" s="419"/>
      <c r="BH2876" s="419"/>
      <c r="BJ2876" s="419"/>
      <c r="BK2876" s="419"/>
      <c r="BL2876" s="419"/>
      <c r="BN2876" s="419"/>
      <c r="BO2876" s="419"/>
      <c r="BP2876" s="419"/>
      <c r="BR2876" s="419"/>
      <c r="BS2876" s="419"/>
      <c r="BT2876" s="419"/>
      <c r="BV2876" s="419"/>
      <c r="BW2876" s="419"/>
      <c r="BX2876" s="397"/>
      <c r="BZ2876" s="449"/>
      <c r="CB2876" s="419"/>
      <c r="CC2876" s="419"/>
      <c r="CD2876" s="419"/>
      <c r="CF2876" s="419"/>
      <c r="CG2876" s="419"/>
      <c r="CH2876" s="419"/>
    </row>
    <row r="2877" spans="3:86" ht="21" thickBot="1">
      <c r="C2877" s="425"/>
      <c r="P2877" s="431"/>
      <c r="R2877" s="419"/>
      <c r="S2877" s="446"/>
      <c r="T2877" s="419"/>
      <c r="V2877" s="196"/>
      <c r="W2877" s="419"/>
      <c r="X2877" s="419"/>
      <c r="Z2877" s="419"/>
      <c r="AA2877" s="419"/>
      <c r="AB2877" s="419"/>
      <c r="AD2877" s="419"/>
      <c r="AE2877" s="419"/>
      <c r="AF2877" s="419"/>
      <c r="AH2877" s="419"/>
      <c r="AI2877" s="419"/>
      <c r="AJ2877" s="419"/>
      <c r="AL2877" s="419"/>
      <c r="AM2877" s="419"/>
      <c r="AN2877" s="403"/>
      <c r="AO2877" s="419"/>
      <c r="AP2877" s="419"/>
      <c r="AQ2877" s="419"/>
      <c r="AR2877" s="419"/>
      <c r="AS2877" s="419"/>
      <c r="AT2877" s="419"/>
      <c r="AU2877" s="419"/>
      <c r="AV2877" s="419"/>
      <c r="AX2877" s="419"/>
      <c r="AY2877" s="419"/>
      <c r="AZ2877" s="419"/>
      <c r="BB2877" s="419"/>
      <c r="BC2877" s="419"/>
      <c r="BD2877" s="419"/>
      <c r="BF2877" s="419"/>
      <c r="BG2877" s="419"/>
      <c r="BH2877" s="419"/>
      <c r="BJ2877" s="419"/>
      <c r="BK2877" s="419"/>
      <c r="BL2877" s="419"/>
      <c r="BN2877" s="419"/>
      <c r="BO2877" s="419"/>
      <c r="BP2877" s="419"/>
      <c r="BR2877" s="419"/>
      <c r="BS2877" s="419"/>
      <c r="BT2877" s="419"/>
      <c r="BV2877" s="419"/>
      <c r="BW2877" s="419"/>
      <c r="BX2877" s="397"/>
      <c r="BZ2877" s="449"/>
      <c r="CB2877" s="419"/>
      <c r="CC2877" s="419"/>
      <c r="CD2877" s="419"/>
      <c r="CF2877" s="419"/>
      <c r="CG2877" s="419"/>
      <c r="CH2877" s="419"/>
    </row>
    <row r="2878" spans="3:86" ht="21" thickBot="1">
      <c r="C2878" s="425"/>
      <c r="P2878" s="431"/>
      <c r="R2878" s="419"/>
      <c r="S2878" s="446"/>
      <c r="T2878" s="419"/>
      <c r="V2878" s="196"/>
      <c r="W2878" s="419"/>
      <c r="X2878" s="419"/>
      <c r="Z2878" s="419"/>
      <c r="AA2878" s="419"/>
      <c r="AB2878" s="419"/>
      <c r="AD2878" s="419"/>
      <c r="AE2878" s="419"/>
      <c r="AF2878" s="419"/>
      <c r="AH2878" s="419"/>
      <c r="AI2878" s="419"/>
      <c r="AJ2878" s="419"/>
      <c r="AL2878" s="419"/>
      <c r="AM2878" s="419"/>
      <c r="AN2878" s="403"/>
      <c r="AO2878" s="419"/>
      <c r="AP2878" s="419"/>
      <c r="AQ2878" s="419"/>
      <c r="AR2878" s="419"/>
      <c r="AS2878" s="419"/>
      <c r="AT2878" s="419"/>
      <c r="AU2878" s="419"/>
      <c r="AV2878" s="419"/>
      <c r="AX2878" s="419"/>
      <c r="AY2878" s="419"/>
      <c r="AZ2878" s="419"/>
      <c r="BB2878" s="419"/>
      <c r="BC2878" s="419"/>
      <c r="BD2878" s="419"/>
      <c r="BF2878" s="419"/>
      <c r="BG2878" s="419"/>
      <c r="BH2878" s="419"/>
      <c r="BJ2878" s="419"/>
      <c r="BK2878" s="419"/>
      <c r="BL2878" s="419"/>
      <c r="BN2878" s="419"/>
      <c r="BO2878" s="419"/>
      <c r="BP2878" s="419"/>
      <c r="BR2878" s="419"/>
      <c r="BS2878" s="419"/>
      <c r="BT2878" s="419"/>
      <c r="BV2878" s="419"/>
      <c r="BW2878" s="419"/>
      <c r="BX2878" s="397"/>
      <c r="BZ2878" s="449"/>
      <c r="CB2878" s="419"/>
      <c r="CC2878" s="419"/>
      <c r="CD2878" s="419"/>
      <c r="CF2878" s="419"/>
      <c r="CG2878" s="419"/>
      <c r="CH2878" s="419"/>
    </row>
    <row r="2879" spans="3:86" ht="21" thickBot="1">
      <c r="C2879" s="425"/>
      <c r="P2879" s="431"/>
      <c r="R2879" s="419"/>
      <c r="S2879" s="446"/>
      <c r="T2879" s="419"/>
      <c r="V2879" s="196"/>
      <c r="W2879" s="419"/>
      <c r="X2879" s="419"/>
      <c r="Z2879" s="419"/>
      <c r="AA2879" s="419"/>
      <c r="AB2879" s="419"/>
      <c r="AD2879" s="419"/>
      <c r="AE2879" s="419"/>
      <c r="AF2879" s="419"/>
      <c r="AH2879" s="419"/>
      <c r="AI2879" s="419"/>
      <c r="AJ2879" s="419"/>
      <c r="AL2879" s="419"/>
      <c r="AM2879" s="419"/>
      <c r="AN2879" s="403"/>
      <c r="AO2879" s="419"/>
      <c r="AP2879" s="419"/>
      <c r="AQ2879" s="419"/>
      <c r="AR2879" s="419"/>
      <c r="AS2879" s="419"/>
      <c r="AT2879" s="419"/>
      <c r="AU2879" s="419"/>
      <c r="AV2879" s="419"/>
      <c r="AX2879" s="419"/>
      <c r="AY2879" s="419"/>
      <c r="AZ2879" s="419"/>
      <c r="BB2879" s="419"/>
      <c r="BC2879" s="419"/>
      <c r="BD2879" s="419"/>
      <c r="BF2879" s="419"/>
      <c r="BG2879" s="419"/>
      <c r="BH2879" s="419"/>
      <c r="BJ2879" s="419"/>
      <c r="BK2879" s="419"/>
      <c r="BL2879" s="419"/>
      <c r="BN2879" s="419"/>
      <c r="BO2879" s="419"/>
      <c r="BP2879" s="419"/>
      <c r="BR2879" s="419"/>
      <c r="BS2879" s="419"/>
      <c r="BT2879" s="419"/>
      <c r="BV2879" s="419"/>
      <c r="BW2879" s="419"/>
      <c r="BX2879" s="397"/>
      <c r="BZ2879" s="449"/>
      <c r="CB2879" s="419"/>
      <c r="CC2879" s="419"/>
      <c r="CD2879" s="419"/>
      <c r="CF2879" s="419"/>
      <c r="CG2879" s="419"/>
      <c r="CH2879" s="419"/>
    </row>
    <row r="2880" spans="3:86" ht="21" thickBot="1">
      <c r="C2880" s="425"/>
      <c r="P2880" s="431"/>
      <c r="R2880" s="419"/>
      <c r="S2880" s="446"/>
      <c r="T2880" s="419"/>
      <c r="V2880" s="196"/>
      <c r="W2880" s="419"/>
      <c r="X2880" s="419"/>
      <c r="Z2880" s="419"/>
      <c r="AA2880" s="419"/>
      <c r="AB2880" s="419"/>
      <c r="AD2880" s="419"/>
      <c r="AE2880" s="419"/>
      <c r="AF2880" s="419"/>
      <c r="AH2880" s="419"/>
      <c r="AI2880" s="419"/>
      <c r="AJ2880" s="419"/>
      <c r="AL2880" s="419"/>
      <c r="AM2880" s="419"/>
      <c r="AN2880" s="403"/>
      <c r="AO2880" s="419"/>
      <c r="AP2880" s="419"/>
      <c r="AQ2880" s="419"/>
      <c r="AR2880" s="419"/>
      <c r="AS2880" s="419"/>
      <c r="AT2880" s="419"/>
      <c r="AU2880" s="419"/>
      <c r="AV2880" s="419"/>
      <c r="AX2880" s="419"/>
      <c r="AY2880" s="419"/>
      <c r="AZ2880" s="419"/>
      <c r="BB2880" s="419"/>
      <c r="BC2880" s="419"/>
      <c r="BD2880" s="419"/>
      <c r="BF2880" s="419"/>
      <c r="BG2880" s="419"/>
      <c r="BH2880" s="419"/>
      <c r="BJ2880" s="419"/>
      <c r="BK2880" s="419"/>
      <c r="BL2880" s="419"/>
      <c r="BN2880" s="419"/>
      <c r="BO2880" s="419"/>
      <c r="BP2880" s="419"/>
      <c r="BR2880" s="419"/>
      <c r="BS2880" s="419"/>
      <c r="BT2880" s="419"/>
      <c r="BV2880" s="419"/>
      <c r="BW2880" s="419"/>
      <c r="BX2880" s="397"/>
      <c r="BZ2880" s="449"/>
      <c r="CB2880" s="419"/>
      <c r="CC2880" s="419"/>
      <c r="CD2880" s="419"/>
      <c r="CF2880" s="419"/>
      <c r="CG2880" s="419"/>
      <c r="CH2880" s="419"/>
    </row>
    <row r="2881" spans="3:86" ht="21" thickBot="1">
      <c r="C2881" s="425"/>
      <c r="P2881" s="431"/>
      <c r="R2881" s="419"/>
      <c r="S2881" s="446"/>
      <c r="T2881" s="419"/>
      <c r="V2881" s="196"/>
      <c r="W2881" s="419"/>
      <c r="X2881" s="419"/>
      <c r="Z2881" s="419"/>
      <c r="AA2881" s="419"/>
      <c r="AB2881" s="419"/>
      <c r="AD2881" s="419"/>
      <c r="AE2881" s="419"/>
      <c r="AF2881" s="419"/>
      <c r="AH2881" s="419"/>
      <c r="AI2881" s="419"/>
      <c r="AJ2881" s="419"/>
      <c r="AL2881" s="419"/>
      <c r="AM2881" s="419"/>
      <c r="AN2881" s="403"/>
      <c r="AO2881" s="419"/>
      <c r="AP2881" s="419"/>
      <c r="AQ2881" s="419"/>
      <c r="AR2881" s="419"/>
      <c r="AS2881" s="419"/>
      <c r="AT2881" s="419"/>
      <c r="AU2881" s="419"/>
      <c r="AV2881" s="419"/>
      <c r="AX2881" s="419"/>
      <c r="AY2881" s="419"/>
      <c r="AZ2881" s="419"/>
      <c r="BB2881" s="419"/>
      <c r="BC2881" s="419"/>
      <c r="BD2881" s="419"/>
      <c r="BF2881" s="419"/>
      <c r="BG2881" s="419"/>
      <c r="BH2881" s="419"/>
      <c r="BJ2881" s="419"/>
      <c r="BK2881" s="419"/>
      <c r="BL2881" s="419"/>
      <c r="BN2881" s="419"/>
      <c r="BO2881" s="419"/>
      <c r="BP2881" s="419"/>
      <c r="BR2881" s="419"/>
      <c r="BS2881" s="419"/>
      <c r="BT2881" s="419"/>
      <c r="BV2881" s="419"/>
      <c r="BW2881" s="419"/>
      <c r="BX2881" s="397"/>
      <c r="BZ2881" s="449"/>
      <c r="CB2881" s="419"/>
      <c r="CC2881" s="419"/>
      <c r="CD2881" s="419"/>
      <c r="CF2881" s="419"/>
      <c r="CG2881" s="419"/>
      <c r="CH2881" s="419"/>
    </row>
    <row r="2882" spans="3:86" ht="21" thickBot="1">
      <c r="C2882" s="425"/>
      <c r="P2882" s="431"/>
      <c r="R2882" s="419"/>
      <c r="S2882" s="446"/>
      <c r="T2882" s="419"/>
      <c r="V2882" s="196"/>
      <c r="W2882" s="419"/>
      <c r="X2882" s="419"/>
      <c r="Z2882" s="419"/>
      <c r="AA2882" s="419"/>
      <c r="AB2882" s="419"/>
      <c r="AD2882" s="419"/>
      <c r="AE2882" s="419"/>
      <c r="AF2882" s="419"/>
      <c r="AH2882" s="419"/>
      <c r="AI2882" s="419"/>
      <c r="AJ2882" s="419"/>
      <c r="AL2882" s="419"/>
      <c r="AM2882" s="419"/>
      <c r="AN2882" s="403"/>
      <c r="AO2882" s="419"/>
      <c r="AP2882" s="419"/>
      <c r="AQ2882" s="419"/>
      <c r="AR2882" s="419"/>
      <c r="AS2882" s="419"/>
      <c r="AT2882" s="419"/>
      <c r="AU2882" s="419"/>
      <c r="AV2882" s="419"/>
      <c r="AX2882" s="419"/>
      <c r="AY2882" s="419"/>
      <c r="AZ2882" s="419"/>
      <c r="BB2882" s="419"/>
      <c r="BC2882" s="419"/>
      <c r="BD2882" s="419"/>
      <c r="BF2882" s="419"/>
      <c r="BG2882" s="419"/>
      <c r="BH2882" s="419"/>
      <c r="BJ2882" s="419"/>
      <c r="BK2882" s="419"/>
      <c r="BL2882" s="419"/>
      <c r="BN2882" s="419"/>
      <c r="BO2882" s="419"/>
      <c r="BP2882" s="419"/>
      <c r="BR2882" s="419"/>
      <c r="BS2882" s="419"/>
      <c r="BT2882" s="419"/>
      <c r="BV2882" s="419"/>
      <c r="BW2882" s="419"/>
      <c r="BX2882" s="397"/>
      <c r="BZ2882" s="449"/>
      <c r="CB2882" s="419"/>
      <c r="CC2882" s="419"/>
      <c r="CD2882" s="419"/>
      <c r="CF2882" s="419"/>
      <c r="CG2882" s="419"/>
      <c r="CH2882" s="419"/>
    </row>
    <row r="2883" spans="3:86" ht="21" thickBot="1">
      <c r="C2883" s="425"/>
      <c r="P2883" s="431"/>
      <c r="R2883" s="419"/>
      <c r="S2883" s="446"/>
      <c r="T2883" s="419"/>
      <c r="V2883" s="196"/>
      <c r="W2883" s="419"/>
      <c r="X2883" s="419"/>
      <c r="Z2883" s="419"/>
      <c r="AA2883" s="419"/>
      <c r="AB2883" s="419"/>
      <c r="AD2883" s="419"/>
      <c r="AE2883" s="419"/>
      <c r="AF2883" s="419"/>
      <c r="AH2883" s="419"/>
      <c r="AI2883" s="419"/>
      <c r="AJ2883" s="419"/>
      <c r="AL2883" s="419"/>
      <c r="AM2883" s="419"/>
      <c r="AN2883" s="403"/>
      <c r="AO2883" s="419"/>
      <c r="AP2883" s="419"/>
      <c r="AQ2883" s="419"/>
      <c r="AR2883" s="419"/>
      <c r="AS2883" s="419"/>
      <c r="AT2883" s="419"/>
      <c r="AU2883" s="419"/>
      <c r="AV2883" s="419"/>
      <c r="AX2883" s="419"/>
      <c r="AY2883" s="419"/>
      <c r="AZ2883" s="419"/>
      <c r="BB2883" s="419"/>
      <c r="BC2883" s="419"/>
      <c r="BD2883" s="419"/>
      <c r="BF2883" s="419"/>
      <c r="BG2883" s="419"/>
      <c r="BH2883" s="419"/>
      <c r="BJ2883" s="419"/>
      <c r="BK2883" s="419"/>
      <c r="BL2883" s="419"/>
      <c r="BN2883" s="419"/>
      <c r="BO2883" s="419"/>
      <c r="BP2883" s="419"/>
      <c r="BR2883" s="419"/>
      <c r="BS2883" s="419"/>
      <c r="BT2883" s="419"/>
      <c r="BV2883" s="419"/>
      <c r="BW2883" s="419"/>
      <c r="BX2883" s="397"/>
      <c r="BZ2883" s="449"/>
      <c r="CB2883" s="419"/>
      <c r="CC2883" s="419"/>
      <c r="CD2883" s="419"/>
      <c r="CF2883" s="419"/>
      <c r="CG2883" s="419"/>
      <c r="CH2883" s="419"/>
    </row>
    <row r="2884" spans="3:86" ht="21" thickBot="1">
      <c r="C2884" s="425"/>
      <c r="P2884" s="431"/>
      <c r="R2884" s="419"/>
      <c r="S2884" s="446"/>
      <c r="T2884" s="419"/>
      <c r="V2884" s="196"/>
      <c r="W2884" s="419"/>
      <c r="X2884" s="419"/>
      <c r="Z2884" s="419"/>
      <c r="AA2884" s="419"/>
      <c r="AB2884" s="419"/>
      <c r="AD2884" s="419"/>
      <c r="AE2884" s="419"/>
      <c r="AF2884" s="419"/>
      <c r="AH2884" s="419"/>
      <c r="AI2884" s="419"/>
      <c r="AJ2884" s="419"/>
      <c r="AL2884" s="419"/>
      <c r="AM2884" s="419"/>
      <c r="AN2884" s="403"/>
      <c r="AO2884" s="419"/>
      <c r="AP2884" s="419"/>
      <c r="AQ2884" s="419"/>
      <c r="AR2884" s="419"/>
      <c r="AS2884" s="419"/>
      <c r="AT2884" s="419"/>
      <c r="AU2884" s="419"/>
      <c r="AV2884" s="419"/>
      <c r="AX2884" s="419"/>
      <c r="AY2884" s="419"/>
      <c r="AZ2884" s="419"/>
      <c r="BB2884" s="419"/>
      <c r="BC2884" s="419"/>
      <c r="BD2884" s="419"/>
      <c r="BF2884" s="419"/>
      <c r="BG2884" s="419"/>
      <c r="BH2884" s="419"/>
      <c r="BJ2884" s="419"/>
      <c r="BK2884" s="419"/>
      <c r="BL2884" s="419"/>
      <c r="BN2884" s="419"/>
      <c r="BO2884" s="419"/>
      <c r="BP2884" s="419"/>
      <c r="BR2884" s="419"/>
      <c r="BS2884" s="419"/>
      <c r="BT2884" s="419"/>
      <c r="BV2884" s="419"/>
      <c r="BW2884" s="419"/>
      <c r="BX2884" s="397"/>
      <c r="BZ2884" s="449"/>
      <c r="CB2884" s="419"/>
      <c r="CC2884" s="419"/>
      <c r="CD2884" s="419"/>
      <c r="CF2884" s="419"/>
      <c r="CG2884" s="419"/>
      <c r="CH2884" s="419"/>
    </row>
    <row r="2885" spans="3:86" ht="21" thickBot="1">
      <c r="C2885" s="425"/>
      <c r="P2885" s="431"/>
      <c r="R2885" s="419"/>
      <c r="S2885" s="446"/>
      <c r="T2885" s="419"/>
      <c r="V2885" s="196"/>
      <c r="W2885" s="419"/>
      <c r="X2885" s="419"/>
      <c r="Z2885" s="419"/>
      <c r="AA2885" s="419"/>
      <c r="AB2885" s="419"/>
      <c r="AD2885" s="419"/>
      <c r="AE2885" s="419"/>
      <c r="AF2885" s="419"/>
      <c r="AH2885" s="419"/>
      <c r="AI2885" s="419"/>
      <c r="AJ2885" s="419"/>
      <c r="AL2885" s="419"/>
      <c r="AM2885" s="419"/>
      <c r="AN2885" s="403"/>
      <c r="AO2885" s="419"/>
      <c r="AP2885" s="419"/>
      <c r="AQ2885" s="419"/>
      <c r="AR2885" s="419"/>
      <c r="AS2885" s="419"/>
      <c r="AT2885" s="419"/>
      <c r="AU2885" s="419"/>
      <c r="AV2885" s="419"/>
      <c r="AX2885" s="419"/>
      <c r="AY2885" s="419"/>
      <c r="AZ2885" s="419"/>
      <c r="BB2885" s="419"/>
      <c r="BC2885" s="419"/>
      <c r="BD2885" s="419"/>
      <c r="BF2885" s="419"/>
      <c r="BG2885" s="419"/>
      <c r="BH2885" s="419"/>
      <c r="BJ2885" s="419"/>
      <c r="BK2885" s="419"/>
      <c r="BL2885" s="419"/>
      <c r="BN2885" s="419"/>
      <c r="BO2885" s="419"/>
      <c r="BP2885" s="419"/>
      <c r="BR2885" s="419"/>
      <c r="BS2885" s="419"/>
      <c r="BT2885" s="419"/>
      <c r="BV2885" s="419"/>
      <c r="BW2885" s="419"/>
      <c r="BX2885" s="397"/>
      <c r="BZ2885" s="449"/>
      <c r="CB2885" s="419"/>
      <c r="CC2885" s="419"/>
      <c r="CD2885" s="419"/>
      <c r="CF2885" s="419"/>
      <c r="CG2885" s="419"/>
      <c r="CH2885" s="419"/>
    </row>
    <row r="2886" spans="3:86" ht="21" thickBot="1">
      <c r="C2886" s="425"/>
      <c r="P2886" s="431"/>
      <c r="R2886" s="419"/>
      <c r="S2886" s="446"/>
      <c r="T2886" s="419"/>
      <c r="V2886" s="196"/>
      <c r="W2886" s="419"/>
      <c r="X2886" s="419"/>
      <c r="Z2886" s="419"/>
      <c r="AA2886" s="419"/>
      <c r="AB2886" s="419"/>
      <c r="AD2886" s="419"/>
      <c r="AE2886" s="419"/>
      <c r="AF2886" s="419"/>
      <c r="AH2886" s="419"/>
      <c r="AI2886" s="419"/>
      <c r="AJ2886" s="419"/>
      <c r="AL2886" s="419"/>
      <c r="AM2886" s="419"/>
      <c r="AN2886" s="403"/>
      <c r="AO2886" s="419"/>
      <c r="AP2886" s="419"/>
      <c r="AQ2886" s="419"/>
      <c r="AR2886" s="419"/>
      <c r="AS2886" s="419"/>
      <c r="AT2886" s="419"/>
      <c r="AU2886" s="419"/>
      <c r="AV2886" s="419"/>
      <c r="AX2886" s="419"/>
      <c r="AY2886" s="419"/>
      <c r="AZ2886" s="419"/>
      <c r="BB2886" s="419"/>
      <c r="BC2886" s="419"/>
      <c r="BD2886" s="419"/>
      <c r="BF2886" s="419"/>
      <c r="BG2886" s="419"/>
      <c r="BH2886" s="419"/>
      <c r="BJ2886" s="419"/>
      <c r="BK2886" s="419"/>
      <c r="BL2886" s="419"/>
      <c r="BN2886" s="419"/>
      <c r="BO2886" s="419"/>
      <c r="BP2886" s="419"/>
      <c r="BR2886" s="419"/>
      <c r="BS2886" s="419"/>
      <c r="BT2886" s="419"/>
      <c r="BV2886" s="419"/>
      <c r="BW2886" s="419"/>
      <c r="BX2886" s="397"/>
      <c r="BZ2886" s="449"/>
      <c r="CB2886" s="419"/>
      <c r="CC2886" s="419"/>
      <c r="CD2886" s="419"/>
      <c r="CF2886" s="419"/>
      <c r="CG2886" s="419"/>
      <c r="CH2886" s="419"/>
    </row>
    <row r="2887" spans="3:86" ht="21" thickBot="1">
      <c r="C2887" s="425"/>
      <c r="P2887" s="431"/>
      <c r="R2887" s="419"/>
      <c r="S2887" s="446"/>
      <c r="T2887" s="419"/>
      <c r="V2887" s="196"/>
      <c r="W2887" s="419"/>
      <c r="X2887" s="419"/>
      <c r="Z2887" s="419"/>
      <c r="AA2887" s="419"/>
      <c r="AB2887" s="419"/>
      <c r="AD2887" s="419"/>
      <c r="AE2887" s="419"/>
      <c r="AF2887" s="419"/>
      <c r="AH2887" s="419"/>
      <c r="AI2887" s="419"/>
      <c r="AJ2887" s="419"/>
      <c r="AL2887" s="419"/>
      <c r="AM2887" s="419"/>
      <c r="AN2887" s="403"/>
      <c r="AO2887" s="419"/>
      <c r="AP2887" s="419"/>
      <c r="AQ2887" s="419"/>
      <c r="AR2887" s="419"/>
      <c r="AS2887" s="419"/>
      <c r="AT2887" s="419"/>
      <c r="AU2887" s="419"/>
      <c r="AV2887" s="419"/>
      <c r="AX2887" s="419"/>
      <c r="AY2887" s="419"/>
      <c r="AZ2887" s="419"/>
      <c r="BB2887" s="419"/>
      <c r="BC2887" s="419"/>
      <c r="BD2887" s="419"/>
      <c r="BF2887" s="419"/>
      <c r="BG2887" s="419"/>
      <c r="BH2887" s="419"/>
      <c r="BJ2887" s="419"/>
      <c r="BK2887" s="419"/>
      <c r="BL2887" s="419"/>
      <c r="BN2887" s="419"/>
      <c r="BO2887" s="419"/>
      <c r="BP2887" s="419"/>
      <c r="BR2887" s="419"/>
      <c r="BS2887" s="419"/>
      <c r="BT2887" s="419"/>
      <c r="BV2887" s="419"/>
      <c r="BW2887" s="419"/>
      <c r="BX2887" s="397"/>
      <c r="BZ2887" s="449"/>
      <c r="CB2887" s="419"/>
      <c r="CC2887" s="419"/>
      <c r="CD2887" s="419"/>
      <c r="CF2887" s="419"/>
      <c r="CG2887" s="419"/>
      <c r="CH2887" s="419"/>
    </row>
    <row r="2888" spans="3:86" ht="21" thickBot="1">
      <c r="C2888" s="425"/>
      <c r="P2888" s="431"/>
      <c r="R2888" s="419"/>
      <c r="S2888" s="446"/>
      <c r="T2888" s="419"/>
      <c r="V2888" s="196"/>
      <c r="W2888" s="419"/>
      <c r="X2888" s="419"/>
      <c r="Z2888" s="419"/>
      <c r="AA2888" s="419"/>
      <c r="AB2888" s="419"/>
      <c r="AD2888" s="419"/>
      <c r="AE2888" s="419"/>
      <c r="AF2888" s="419"/>
      <c r="AH2888" s="419"/>
      <c r="AI2888" s="419"/>
      <c r="AJ2888" s="419"/>
      <c r="AL2888" s="419"/>
      <c r="AM2888" s="419"/>
      <c r="AN2888" s="403"/>
      <c r="AO2888" s="419"/>
      <c r="AP2888" s="419"/>
      <c r="AQ2888" s="419"/>
      <c r="AR2888" s="419"/>
      <c r="AS2888" s="419"/>
      <c r="AT2888" s="419"/>
      <c r="AU2888" s="419"/>
      <c r="AV2888" s="419"/>
      <c r="AX2888" s="419"/>
      <c r="AY2888" s="419"/>
      <c r="AZ2888" s="419"/>
      <c r="BB2888" s="419"/>
      <c r="BC2888" s="419"/>
      <c r="BD2888" s="419"/>
      <c r="BF2888" s="419"/>
      <c r="BG2888" s="419"/>
      <c r="BH2888" s="419"/>
      <c r="BJ2888" s="419"/>
      <c r="BK2888" s="419"/>
      <c r="BL2888" s="419"/>
      <c r="BN2888" s="419"/>
      <c r="BO2888" s="419"/>
      <c r="BP2888" s="419"/>
      <c r="BR2888" s="419"/>
      <c r="BS2888" s="419"/>
      <c r="BT2888" s="419"/>
      <c r="BV2888" s="419"/>
      <c r="BW2888" s="419"/>
      <c r="BX2888" s="397"/>
      <c r="BZ2888" s="449"/>
      <c r="CB2888" s="419"/>
      <c r="CC2888" s="419"/>
      <c r="CD2888" s="419"/>
      <c r="CF2888" s="419"/>
      <c r="CG2888" s="419"/>
      <c r="CH2888" s="419"/>
    </row>
    <row r="2889" spans="3:86" ht="21" thickBot="1">
      <c r="C2889" s="425"/>
      <c r="P2889" s="431"/>
      <c r="R2889" s="419"/>
      <c r="S2889" s="446"/>
      <c r="T2889" s="419"/>
      <c r="V2889" s="196"/>
      <c r="W2889" s="419"/>
      <c r="X2889" s="419"/>
      <c r="Z2889" s="419"/>
      <c r="AA2889" s="419"/>
      <c r="AB2889" s="419"/>
      <c r="AD2889" s="419"/>
      <c r="AE2889" s="419"/>
      <c r="AF2889" s="419"/>
      <c r="AH2889" s="419"/>
      <c r="AI2889" s="419"/>
      <c r="AJ2889" s="419"/>
      <c r="AL2889" s="419"/>
      <c r="AM2889" s="419"/>
      <c r="AN2889" s="403"/>
      <c r="AO2889" s="419"/>
      <c r="AP2889" s="419"/>
      <c r="AQ2889" s="419"/>
      <c r="AR2889" s="419"/>
      <c r="AS2889" s="419"/>
      <c r="AT2889" s="419"/>
      <c r="AU2889" s="419"/>
      <c r="AV2889" s="419"/>
      <c r="AX2889" s="419"/>
      <c r="AY2889" s="419"/>
      <c r="AZ2889" s="419"/>
      <c r="BB2889" s="419"/>
      <c r="BC2889" s="419"/>
      <c r="BD2889" s="419"/>
      <c r="BF2889" s="419"/>
      <c r="BG2889" s="419"/>
      <c r="BH2889" s="419"/>
      <c r="BJ2889" s="419"/>
      <c r="BK2889" s="419"/>
      <c r="BL2889" s="419"/>
      <c r="BN2889" s="419"/>
      <c r="BO2889" s="419"/>
      <c r="BP2889" s="419"/>
      <c r="BR2889" s="419"/>
      <c r="BS2889" s="419"/>
      <c r="BT2889" s="419"/>
      <c r="BV2889" s="419"/>
      <c r="BW2889" s="419"/>
      <c r="BX2889" s="397"/>
      <c r="BZ2889" s="449"/>
      <c r="CB2889" s="419"/>
      <c r="CC2889" s="419"/>
      <c r="CD2889" s="419"/>
      <c r="CF2889" s="419"/>
      <c r="CG2889" s="419"/>
      <c r="CH2889" s="419"/>
    </row>
    <row r="2890" spans="3:86" ht="21" thickBot="1">
      <c r="C2890" s="425"/>
      <c r="P2890" s="431"/>
      <c r="R2890" s="419"/>
      <c r="S2890" s="446"/>
      <c r="T2890" s="419"/>
      <c r="V2890" s="196"/>
      <c r="W2890" s="419"/>
      <c r="X2890" s="419"/>
      <c r="Z2890" s="419"/>
      <c r="AA2890" s="419"/>
      <c r="AB2890" s="419"/>
      <c r="AD2890" s="419"/>
      <c r="AE2890" s="419"/>
      <c r="AF2890" s="419"/>
      <c r="AH2890" s="419"/>
      <c r="AI2890" s="419"/>
      <c r="AJ2890" s="419"/>
      <c r="AL2890" s="419"/>
      <c r="AM2890" s="419"/>
      <c r="AN2890" s="403"/>
      <c r="AO2890" s="419"/>
      <c r="AP2890" s="419"/>
      <c r="AQ2890" s="419"/>
      <c r="AR2890" s="419"/>
      <c r="AS2890" s="419"/>
      <c r="AT2890" s="419"/>
      <c r="AU2890" s="419"/>
      <c r="AV2890" s="419"/>
      <c r="AX2890" s="419"/>
      <c r="AY2890" s="419"/>
      <c r="AZ2890" s="419"/>
      <c r="BB2890" s="419"/>
      <c r="BC2890" s="419"/>
      <c r="BD2890" s="419"/>
      <c r="BF2890" s="419"/>
      <c r="BG2890" s="419"/>
      <c r="BH2890" s="419"/>
      <c r="BJ2890" s="419"/>
      <c r="BK2890" s="419"/>
      <c r="BL2890" s="419"/>
      <c r="BN2890" s="419"/>
      <c r="BO2890" s="419"/>
      <c r="BP2890" s="419"/>
      <c r="BR2890" s="419"/>
      <c r="BS2890" s="419"/>
      <c r="BT2890" s="419"/>
      <c r="BV2890" s="419"/>
      <c r="BW2890" s="419"/>
      <c r="BX2890" s="397"/>
      <c r="BZ2890" s="449"/>
      <c r="CB2890" s="419"/>
      <c r="CC2890" s="419"/>
      <c r="CD2890" s="419"/>
      <c r="CF2890" s="419"/>
      <c r="CG2890" s="419"/>
      <c r="CH2890" s="419"/>
    </row>
    <row r="2891" spans="3:86" ht="21" thickBot="1">
      <c r="C2891" s="425"/>
      <c r="P2891" s="431"/>
      <c r="R2891" s="419"/>
      <c r="S2891" s="446"/>
      <c r="T2891" s="419"/>
      <c r="V2891" s="196"/>
      <c r="W2891" s="419"/>
      <c r="X2891" s="419"/>
      <c r="Z2891" s="419"/>
      <c r="AA2891" s="419"/>
      <c r="AB2891" s="419"/>
      <c r="AD2891" s="419"/>
      <c r="AE2891" s="419"/>
      <c r="AF2891" s="419"/>
      <c r="AH2891" s="419"/>
      <c r="AI2891" s="419"/>
      <c r="AJ2891" s="419"/>
      <c r="AL2891" s="419"/>
      <c r="AM2891" s="419"/>
      <c r="AN2891" s="403"/>
      <c r="AO2891" s="419"/>
      <c r="AP2891" s="419"/>
      <c r="AQ2891" s="419"/>
      <c r="AR2891" s="419"/>
      <c r="AS2891" s="419"/>
      <c r="AT2891" s="419"/>
      <c r="AU2891" s="419"/>
      <c r="AV2891" s="419"/>
      <c r="AX2891" s="419"/>
      <c r="AY2891" s="419"/>
      <c r="AZ2891" s="419"/>
      <c r="BB2891" s="419"/>
      <c r="BC2891" s="419"/>
      <c r="BD2891" s="419"/>
      <c r="BF2891" s="419"/>
      <c r="BG2891" s="419"/>
      <c r="BH2891" s="419"/>
      <c r="BJ2891" s="419"/>
      <c r="BK2891" s="419"/>
      <c r="BL2891" s="419"/>
      <c r="BN2891" s="419"/>
      <c r="BO2891" s="419"/>
      <c r="BP2891" s="419"/>
      <c r="BR2891" s="419"/>
      <c r="BS2891" s="419"/>
      <c r="BT2891" s="419"/>
      <c r="BV2891" s="419"/>
      <c r="BW2891" s="419"/>
      <c r="BX2891" s="397"/>
      <c r="BZ2891" s="449"/>
      <c r="CB2891" s="419"/>
      <c r="CC2891" s="419"/>
      <c r="CD2891" s="419"/>
      <c r="CF2891" s="419"/>
      <c r="CG2891" s="419"/>
      <c r="CH2891" s="419"/>
    </row>
    <row r="2892" spans="3:86" ht="21" thickBot="1">
      <c r="C2892" s="425"/>
      <c r="P2892" s="431"/>
      <c r="R2892" s="419"/>
      <c r="S2892" s="446"/>
      <c r="T2892" s="419"/>
      <c r="V2892" s="196"/>
      <c r="W2892" s="419"/>
      <c r="X2892" s="419"/>
      <c r="Z2892" s="419"/>
      <c r="AA2892" s="419"/>
      <c r="AB2892" s="419"/>
      <c r="AD2892" s="419"/>
      <c r="AE2892" s="419"/>
      <c r="AF2892" s="419"/>
      <c r="AH2892" s="419"/>
      <c r="AI2892" s="419"/>
      <c r="AJ2892" s="419"/>
      <c r="AL2892" s="419"/>
      <c r="AM2892" s="419"/>
      <c r="AN2892" s="403"/>
      <c r="AO2892" s="419"/>
      <c r="AP2892" s="419"/>
      <c r="AQ2892" s="419"/>
      <c r="AR2892" s="419"/>
      <c r="AS2892" s="419"/>
      <c r="AT2892" s="419"/>
      <c r="AU2892" s="419"/>
      <c r="AV2892" s="419"/>
      <c r="AX2892" s="419"/>
      <c r="AY2892" s="419"/>
      <c r="AZ2892" s="419"/>
      <c r="BB2892" s="419"/>
      <c r="BC2892" s="419"/>
      <c r="BD2892" s="419"/>
      <c r="BF2892" s="419"/>
      <c r="BG2892" s="419"/>
      <c r="BH2892" s="419"/>
      <c r="BJ2892" s="419"/>
      <c r="BK2892" s="419"/>
      <c r="BL2892" s="419"/>
      <c r="BN2892" s="419"/>
      <c r="BO2892" s="419"/>
      <c r="BP2892" s="419"/>
      <c r="BR2892" s="419"/>
      <c r="BS2892" s="419"/>
      <c r="BT2892" s="419"/>
      <c r="BV2892" s="419"/>
      <c r="BW2892" s="419"/>
      <c r="BX2892" s="397"/>
      <c r="BZ2892" s="449"/>
      <c r="CB2892" s="419"/>
      <c r="CC2892" s="419"/>
      <c r="CD2892" s="419"/>
      <c r="CF2892" s="419"/>
      <c r="CG2892" s="419"/>
      <c r="CH2892" s="419"/>
    </row>
    <row r="2893" spans="3:86" ht="21" thickBot="1">
      <c r="C2893" s="425"/>
      <c r="P2893" s="431"/>
      <c r="R2893" s="419"/>
      <c r="S2893" s="446"/>
      <c r="T2893" s="419"/>
      <c r="V2893" s="196"/>
      <c r="W2893" s="419"/>
      <c r="X2893" s="419"/>
      <c r="Z2893" s="419"/>
      <c r="AA2893" s="419"/>
      <c r="AB2893" s="419"/>
      <c r="AD2893" s="419"/>
      <c r="AE2893" s="419"/>
      <c r="AF2893" s="419"/>
      <c r="AH2893" s="419"/>
      <c r="AI2893" s="419"/>
      <c r="AJ2893" s="419"/>
      <c r="AL2893" s="419"/>
      <c r="AM2893" s="419"/>
      <c r="AN2893" s="403"/>
      <c r="AO2893" s="419"/>
      <c r="AP2893" s="419"/>
      <c r="AQ2893" s="419"/>
      <c r="AR2893" s="419"/>
      <c r="AS2893" s="419"/>
      <c r="AT2893" s="419"/>
      <c r="AU2893" s="419"/>
      <c r="AV2893" s="419"/>
      <c r="AX2893" s="419"/>
      <c r="AY2893" s="419"/>
      <c r="AZ2893" s="419"/>
      <c r="BB2893" s="419"/>
      <c r="BC2893" s="419"/>
      <c r="BD2893" s="419"/>
      <c r="BF2893" s="419"/>
      <c r="BG2893" s="419"/>
      <c r="BH2893" s="419"/>
      <c r="BJ2893" s="419"/>
      <c r="BK2893" s="419"/>
      <c r="BL2893" s="419"/>
      <c r="BN2893" s="419"/>
      <c r="BO2893" s="419"/>
      <c r="BP2893" s="419"/>
      <c r="BR2893" s="419"/>
      <c r="BS2893" s="419"/>
      <c r="BT2893" s="419"/>
      <c r="BV2893" s="419"/>
      <c r="BW2893" s="419"/>
      <c r="BX2893" s="397"/>
      <c r="BZ2893" s="449"/>
      <c r="CB2893" s="419"/>
      <c r="CC2893" s="419"/>
      <c r="CD2893" s="419"/>
      <c r="CF2893" s="419"/>
      <c r="CG2893" s="419"/>
      <c r="CH2893" s="419"/>
    </row>
    <row r="2894" spans="3:86" ht="21" thickBot="1">
      <c r="C2894" s="425"/>
      <c r="P2894" s="431"/>
      <c r="R2894" s="419"/>
      <c r="S2894" s="446"/>
      <c r="T2894" s="419"/>
      <c r="V2894" s="196"/>
      <c r="W2894" s="419"/>
      <c r="X2894" s="419"/>
      <c r="Z2894" s="419"/>
      <c r="AA2894" s="419"/>
      <c r="AB2894" s="419"/>
      <c r="AD2894" s="419"/>
      <c r="AE2894" s="419"/>
      <c r="AF2894" s="419"/>
      <c r="AH2894" s="419"/>
      <c r="AI2894" s="419"/>
      <c r="AJ2894" s="419"/>
      <c r="AL2894" s="419"/>
      <c r="AM2894" s="419"/>
      <c r="AN2894" s="403"/>
      <c r="AO2894" s="419"/>
      <c r="AP2894" s="419"/>
      <c r="AQ2894" s="419"/>
      <c r="AR2894" s="419"/>
      <c r="AS2894" s="419"/>
      <c r="AT2894" s="419"/>
      <c r="AU2894" s="419"/>
      <c r="AV2894" s="419"/>
      <c r="AX2894" s="419"/>
      <c r="AY2894" s="419"/>
      <c r="AZ2894" s="419"/>
      <c r="BB2894" s="419"/>
      <c r="BC2894" s="419"/>
      <c r="BD2894" s="419"/>
      <c r="BF2894" s="419"/>
      <c r="BG2894" s="419"/>
      <c r="BH2894" s="419"/>
      <c r="BJ2894" s="419"/>
      <c r="BK2894" s="419"/>
      <c r="BL2894" s="419"/>
      <c r="BN2894" s="419"/>
      <c r="BO2894" s="419"/>
      <c r="BP2894" s="419"/>
      <c r="BR2894" s="419"/>
      <c r="BS2894" s="419"/>
      <c r="BT2894" s="419"/>
      <c r="BV2894" s="419"/>
      <c r="BW2894" s="419"/>
      <c r="BX2894" s="397"/>
      <c r="BZ2894" s="449"/>
      <c r="CB2894" s="419"/>
      <c r="CC2894" s="419"/>
      <c r="CD2894" s="419"/>
      <c r="CF2894" s="419"/>
      <c r="CG2894" s="419"/>
      <c r="CH2894" s="419"/>
    </row>
    <row r="2895" spans="3:86" ht="21" thickBot="1">
      <c r="C2895" s="425"/>
      <c r="P2895" s="431"/>
      <c r="R2895" s="419"/>
      <c r="S2895" s="446"/>
      <c r="T2895" s="419"/>
      <c r="V2895" s="196"/>
      <c r="W2895" s="419"/>
      <c r="X2895" s="419"/>
      <c r="Z2895" s="419"/>
      <c r="AA2895" s="419"/>
      <c r="AB2895" s="419"/>
      <c r="AD2895" s="419"/>
      <c r="AE2895" s="419"/>
      <c r="AF2895" s="419"/>
      <c r="AH2895" s="419"/>
      <c r="AI2895" s="419"/>
      <c r="AJ2895" s="419"/>
      <c r="AL2895" s="419"/>
      <c r="AM2895" s="419"/>
      <c r="AN2895" s="403"/>
      <c r="AO2895" s="419"/>
      <c r="AP2895" s="419"/>
      <c r="AQ2895" s="419"/>
      <c r="AR2895" s="419"/>
      <c r="AS2895" s="419"/>
      <c r="AT2895" s="419"/>
      <c r="AU2895" s="419"/>
      <c r="AV2895" s="419"/>
      <c r="AX2895" s="419"/>
      <c r="AY2895" s="419"/>
      <c r="AZ2895" s="419"/>
      <c r="BB2895" s="419"/>
      <c r="BC2895" s="419"/>
      <c r="BD2895" s="419"/>
      <c r="BF2895" s="419"/>
      <c r="BG2895" s="419"/>
      <c r="BH2895" s="419"/>
      <c r="BJ2895" s="419"/>
      <c r="BK2895" s="419"/>
      <c r="BL2895" s="419"/>
      <c r="BN2895" s="419"/>
      <c r="BO2895" s="419"/>
      <c r="BP2895" s="419"/>
      <c r="BR2895" s="419"/>
      <c r="BS2895" s="419"/>
      <c r="BT2895" s="419"/>
      <c r="BV2895" s="419"/>
      <c r="BW2895" s="419"/>
      <c r="BX2895" s="397"/>
      <c r="BZ2895" s="449"/>
      <c r="CB2895" s="419"/>
      <c r="CC2895" s="419"/>
      <c r="CD2895" s="419"/>
      <c r="CF2895" s="419"/>
      <c r="CG2895" s="419"/>
      <c r="CH2895" s="419"/>
    </row>
    <row r="2896" spans="3:86" ht="21" thickBot="1">
      <c r="C2896" s="425"/>
      <c r="P2896" s="431"/>
      <c r="R2896" s="419"/>
      <c r="S2896" s="446"/>
      <c r="T2896" s="419"/>
      <c r="V2896" s="196"/>
      <c r="W2896" s="419"/>
      <c r="X2896" s="419"/>
      <c r="Z2896" s="419"/>
      <c r="AA2896" s="419"/>
      <c r="AB2896" s="419"/>
      <c r="AD2896" s="419"/>
      <c r="AE2896" s="419"/>
      <c r="AF2896" s="419"/>
      <c r="AH2896" s="419"/>
      <c r="AI2896" s="419"/>
      <c r="AJ2896" s="419"/>
      <c r="AL2896" s="419"/>
      <c r="AM2896" s="419"/>
      <c r="AN2896" s="403"/>
      <c r="AO2896" s="419"/>
      <c r="AP2896" s="419"/>
      <c r="AQ2896" s="419"/>
      <c r="AR2896" s="419"/>
      <c r="AS2896" s="419"/>
      <c r="AT2896" s="419"/>
      <c r="AU2896" s="419"/>
      <c r="AV2896" s="419"/>
      <c r="AX2896" s="419"/>
      <c r="AY2896" s="419"/>
      <c r="AZ2896" s="419"/>
      <c r="BB2896" s="419"/>
      <c r="BC2896" s="419"/>
      <c r="BD2896" s="419"/>
      <c r="BF2896" s="419"/>
      <c r="BG2896" s="419"/>
      <c r="BH2896" s="419"/>
      <c r="BJ2896" s="419"/>
      <c r="BK2896" s="419"/>
      <c r="BL2896" s="419"/>
      <c r="BN2896" s="419"/>
      <c r="BO2896" s="419"/>
      <c r="BP2896" s="419"/>
      <c r="BR2896" s="419"/>
      <c r="BS2896" s="419"/>
      <c r="BT2896" s="419"/>
      <c r="BV2896" s="419"/>
      <c r="BW2896" s="419"/>
      <c r="BX2896" s="397"/>
      <c r="BZ2896" s="449"/>
      <c r="CB2896" s="419"/>
      <c r="CC2896" s="419"/>
      <c r="CD2896" s="419"/>
      <c r="CF2896" s="419"/>
      <c r="CG2896" s="419"/>
      <c r="CH2896" s="419"/>
    </row>
    <row r="2897" spans="3:86" ht="21" thickBot="1">
      <c r="C2897" s="425"/>
      <c r="P2897" s="431"/>
      <c r="R2897" s="419"/>
      <c r="S2897" s="446"/>
      <c r="T2897" s="419"/>
      <c r="V2897" s="196"/>
      <c r="W2897" s="419"/>
      <c r="X2897" s="419"/>
      <c r="Z2897" s="419"/>
      <c r="AA2897" s="419"/>
      <c r="AB2897" s="419"/>
      <c r="AD2897" s="419"/>
      <c r="AE2897" s="419"/>
      <c r="AF2897" s="419"/>
      <c r="AH2897" s="419"/>
      <c r="AI2897" s="419"/>
      <c r="AJ2897" s="419"/>
      <c r="AL2897" s="419"/>
      <c r="AM2897" s="419"/>
      <c r="AN2897" s="403"/>
      <c r="AO2897" s="419"/>
      <c r="AP2897" s="419"/>
      <c r="AQ2897" s="419"/>
      <c r="AR2897" s="419"/>
      <c r="AS2897" s="419"/>
      <c r="AT2897" s="419"/>
      <c r="AU2897" s="419"/>
      <c r="AV2897" s="419"/>
      <c r="AX2897" s="419"/>
      <c r="AY2897" s="419"/>
      <c r="AZ2897" s="419"/>
      <c r="BB2897" s="419"/>
      <c r="BC2897" s="419"/>
      <c r="BD2897" s="419"/>
      <c r="BF2897" s="419"/>
      <c r="BG2897" s="419"/>
      <c r="BH2897" s="419"/>
      <c r="BJ2897" s="419"/>
      <c r="BK2897" s="419"/>
      <c r="BL2897" s="419"/>
      <c r="BN2897" s="419"/>
      <c r="BO2897" s="419"/>
      <c r="BP2897" s="419"/>
      <c r="BR2897" s="419"/>
      <c r="BS2897" s="419"/>
      <c r="BT2897" s="419"/>
      <c r="BV2897" s="419"/>
      <c r="BW2897" s="419"/>
      <c r="BX2897" s="397"/>
      <c r="BZ2897" s="449"/>
      <c r="CB2897" s="419"/>
      <c r="CC2897" s="419"/>
      <c r="CD2897" s="419"/>
      <c r="CF2897" s="419"/>
      <c r="CG2897" s="419"/>
      <c r="CH2897" s="419"/>
    </row>
    <row r="2898" spans="3:86" ht="21" thickBot="1">
      <c r="C2898" s="425"/>
      <c r="P2898" s="431"/>
      <c r="R2898" s="419"/>
      <c r="S2898" s="446"/>
      <c r="T2898" s="419"/>
      <c r="V2898" s="196"/>
      <c r="W2898" s="419"/>
      <c r="X2898" s="419"/>
      <c r="Z2898" s="419"/>
      <c r="AA2898" s="419"/>
      <c r="AB2898" s="419"/>
      <c r="AD2898" s="419"/>
      <c r="AE2898" s="419"/>
      <c r="AF2898" s="419"/>
      <c r="AH2898" s="419"/>
      <c r="AI2898" s="419"/>
      <c r="AJ2898" s="419"/>
      <c r="AL2898" s="419"/>
      <c r="AM2898" s="419"/>
      <c r="AN2898" s="403"/>
      <c r="AO2898" s="419"/>
      <c r="AP2898" s="419"/>
      <c r="AQ2898" s="419"/>
      <c r="AR2898" s="419"/>
      <c r="AS2898" s="419"/>
      <c r="AT2898" s="419"/>
      <c r="AU2898" s="419"/>
      <c r="AV2898" s="419"/>
      <c r="AX2898" s="419"/>
      <c r="AY2898" s="419"/>
      <c r="AZ2898" s="419"/>
      <c r="BB2898" s="419"/>
      <c r="BC2898" s="419"/>
      <c r="BD2898" s="419"/>
      <c r="BF2898" s="419"/>
      <c r="BG2898" s="419"/>
      <c r="BH2898" s="419"/>
      <c r="BJ2898" s="419"/>
      <c r="BK2898" s="419"/>
      <c r="BL2898" s="419"/>
      <c r="BN2898" s="419"/>
      <c r="BO2898" s="419"/>
      <c r="BP2898" s="419"/>
      <c r="BR2898" s="419"/>
      <c r="BS2898" s="419"/>
      <c r="BT2898" s="419"/>
      <c r="BV2898" s="419"/>
      <c r="BW2898" s="419"/>
      <c r="BX2898" s="397"/>
      <c r="BZ2898" s="449"/>
      <c r="CB2898" s="419"/>
      <c r="CC2898" s="419"/>
      <c r="CD2898" s="419"/>
      <c r="CF2898" s="419"/>
      <c r="CG2898" s="419"/>
      <c r="CH2898" s="419"/>
    </row>
    <row r="2899" spans="3:86" ht="21" thickBot="1">
      <c r="C2899" s="425"/>
      <c r="P2899" s="431"/>
      <c r="R2899" s="419"/>
      <c r="S2899" s="446"/>
      <c r="T2899" s="419"/>
      <c r="V2899" s="196"/>
      <c r="W2899" s="419"/>
      <c r="X2899" s="419"/>
      <c r="Z2899" s="419"/>
      <c r="AA2899" s="419"/>
      <c r="AB2899" s="419"/>
      <c r="AD2899" s="419"/>
      <c r="AE2899" s="419"/>
      <c r="AF2899" s="419"/>
      <c r="AH2899" s="419"/>
      <c r="AI2899" s="419"/>
      <c r="AJ2899" s="419"/>
      <c r="AL2899" s="419"/>
      <c r="AM2899" s="419"/>
      <c r="AN2899" s="403"/>
      <c r="AO2899" s="419"/>
      <c r="AP2899" s="419"/>
      <c r="AQ2899" s="419"/>
      <c r="AR2899" s="419"/>
      <c r="AS2899" s="419"/>
      <c r="AT2899" s="419"/>
      <c r="AU2899" s="419"/>
      <c r="AV2899" s="419"/>
      <c r="AX2899" s="419"/>
      <c r="AY2899" s="419"/>
      <c r="AZ2899" s="419"/>
      <c r="BB2899" s="419"/>
      <c r="BC2899" s="419"/>
      <c r="BD2899" s="419"/>
      <c r="BF2899" s="419"/>
      <c r="BG2899" s="419"/>
      <c r="BH2899" s="419"/>
      <c r="BJ2899" s="419"/>
      <c r="BK2899" s="419"/>
      <c r="BL2899" s="419"/>
      <c r="BN2899" s="419"/>
      <c r="BO2899" s="419"/>
      <c r="BP2899" s="419"/>
      <c r="BR2899" s="419"/>
      <c r="BS2899" s="419"/>
      <c r="BT2899" s="419"/>
      <c r="BV2899" s="419"/>
      <c r="BW2899" s="419"/>
      <c r="BX2899" s="397"/>
      <c r="BZ2899" s="449"/>
      <c r="CB2899" s="419"/>
      <c r="CC2899" s="419"/>
      <c r="CD2899" s="419"/>
      <c r="CF2899" s="419"/>
      <c r="CG2899" s="419"/>
      <c r="CH2899" s="419"/>
    </row>
    <row r="2900" spans="3:86" ht="21" thickBot="1">
      <c r="C2900" s="425"/>
      <c r="P2900" s="431"/>
      <c r="R2900" s="419"/>
      <c r="S2900" s="446"/>
      <c r="T2900" s="419"/>
      <c r="V2900" s="196"/>
      <c r="W2900" s="419"/>
      <c r="X2900" s="419"/>
      <c r="Z2900" s="419"/>
      <c r="AA2900" s="419"/>
      <c r="AB2900" s="419"/>
      <c r="AD2900" s="419"/>
      <c r="AE2900" s="419"/>
      <c r="AF2900" s="419"/>
      <c r="AH2900" s="419"/>
      <c r="AI2900" s="419"/>
      <c r="AJ2900" s="419"/>
      <c r="AL2900" s="419"/>
      <c r="AM2900" s="419"/>
      <c r="AN2900" s="403"/>
      <c r="AO2900" s="419"/>
      <c r="AP2900" s="419"/>
      <c r="AQ2900" s="419"/>
      <c r="AR2900" s="419"/>
      <c r="AS2900" s="419"/>
      <c r="AT2900" s="419"/>
      <c r="AU2900" s="419"/>
      <c r="AV2900" s="419"/>
      <c r="AX2900" s="419"/>
      <c r="AY2900" s="419"/>
      <c r="AZ2900" s="419"/>
      <c r="BB2900" s="419"/>
      <c r="BC2900" s="419"/>
      <c r="BD2900" s="419"/>
      <c r="BF2900" s="419"/>
      <c r="BG2900" s="419"/>
      <c r="BH2900" s="419"/>
      <c r="BJ2900" s="419"/>
      <c r="BK2900" s="419"/>
      <c r="BL2900" s="419"/>
      <c r="BN2900" s="419"/>
      <c r="BO2900" s="419"/>
      <c r="BP2900" s="419"/>
      <c r="BR2900" s="419"/>
      <c r="BS2900" s="419"/>
      <c r="BT2900" s="419"/>
      <c r="BV2900" s="419"/>
      <c r="BW2900" s="419"/>
      <c r="BX2900" s="397"/>
      <c r="BZ2900" s="449"/>
      <c r="CB2900" s="419"/>
      <c r="CC2900" s="419"/>
      <c r="CD2900" s="419"/>
      <c r="CF2900" s="419"/>
      <c r="CG2900" s="419"/>
      <c r="CH2900" s="419"/>
    </row>
    <row r="2901" spans="3:86" ht="21" thickBot="1">
      <c r="C2901" s="425"/>
      <c r="P2901" s="431"/>
      <c r="R2901" s="419"/>
      <c r="S2901" s="446"/>
      <c r="T2901" s="419"/>
      <c r="V2901" s="196"/>
      <c r="W2901" s="419"/>
      <c r="X2901" s="419"/>
      <c r="Z2901" s="419"/>
      <c r="AA2901" s="419"/>
      <c r="AB2901" s="419"/>
      <c r="AD2901" s="419"/>
      <c r="AE2901" s="419"/>
      <c r="AF2901" s="419"/>
      <c r="AH2901" s="419"/>
      <c r="AI2901" s="419"/>
      <c r="AJ2901" s="419"/>
      <c r="AL2901" s="419"/>
      <c r="AM2901" s="419"/>
      <c r="AN2901" s="403"/>
      <c r="AO2901" s="419"/>
      <c r="AP2901" s="419"/>
      <c r="AQ2901" s="419"/>
      <c r="AR2901" s="419"/>
      <c r="AS2901" s="419"/>
      <c r="AT2901" s="419"/>
      <c r="AU2901" s="419"/>
      <c r="AV2901" s="419"/>
      <c r="AX2901" s="419"/>
      <c r="AY2901" s="419"/>
      <c r="AZ2901" s="419"/>
      <c r="BB2901" s="419"/>
      <c r="BC2901" s="419"/>
      <c r="BD2901" s="419"/>
      <c r="BF2901" s="419"/>
      <c r="BG2901" s="419"/>
      <c r="BH2901" s="419"/>
      <c r="BJ2901" s="419"/>
      <c r="BK2901" s="419"/>
      <c r="BL2901" s="419"/>
      <c r="BN2901" s="419"/>
      <c r="BO2901" s="419"/>
      <c r="BP2901" s="419"/>
      <c r="BR2901" s="419"/>
      <c r="BS2901" s="419"/>
      <c r="BT2901" s="419"/>
      <c r="BV2901" s="419"/>
      <c r="BW2901" s="419"/>
      <c r="BX2901" s="397"/>
      <c r="BZ2901" s="449"/>
      <c r="CB2901" s="419"/>
      <c r="CC2901" s="419"/>
      <c r="CD2901" s="419"/>
      <c r="CF2901" s="419"/>
      <c r="CG2901" s="419"/>
      <c r="CH2901" s="419"/>
    </row>
    <row r="2902" spans="3:86" ht="21" thickBot="1">
      <c r="C2902" s="425"/>
      <c r="P2902" s="431"/>
      <c r="R2902" s="419"/>
      <c r="S2902" s="446"/>
      <c r="T2902" s="419"/>
      <c r="V2902" s="196"/>
      <c r="W2902" s="419"/>
      <c r="X2902" s="419"/>
      <c r="Z2902" s="419"/>
      <c r="AA2902" s="419"/>
      <c r="AB2902" s="419"/>
      <c r="AD2902" s="419"/>
      <c r="AE2902" s="419"/>
      <c r="AF2902" s="419"/>
      <c r="AH2902" s="419"/>
      <c r="AI2902" s="419"/>
      <c r="AJ2902" s="419"/>
      <c r="AL2902" s="419"/>
      <c r="AM2902" s="419"/>
      <c r="AN2902" s="403"/>
      <c r="AO2902" s="419"/>
      <c r="AP2902" s="419"/>
      <c r="AQ2902" s="419"/>
      <c r="AR2902" s="419"/>
      <c r="AS2902" s="419"/>
      <c r="AT2902" s="419"/>
      <c r="AU2902" s="419"/>
      <c r="AV2902" s="419"/>
      <c r="AX2902" s="419"/>
      <c r="AY2902" s="419"/>
      <c r="AZ2902" s="419"/>
      <c r="BB2902" s="419"/>
      <c r="BC2902" s="419"/>
      <c r="BD2902" s="419"/>
      <c r="BF2902" s="419"/>
      <c r="BG2902" s="419"/>
      <c r="BH2902" s="419"/>
      <c r="BJ2902" s="419"/>
      <c r="BK2902" s="419"/>
      <c r="BL2902" s="419"/>
      <c r="BN2902" s="419"/>
      <c r="BO2902" s="419"/>
      <c r="BP2902" s="419"/>
      <c r="BR2902" s="419"/>
      <c r="BS2902" s="419"/>
      <c r="BT2902" s="419"/>
      <c r="BV2902" s="419"/>
      <c r="BW2902" s="419"/>
      <c r="BX2902" s="397"/>
      <c r="BZ2902" s="449"/>
      <c r="CB2902" s="419"/>
      <c r="CC2902" s="419"/>
      <c r="CD2902" s="419"/>
      <c r="CF2902" s="419"/>
      <c r="CG2902" s="419"/>
      <c r="CH2902" s="419"/>
    </row>
    <row r="2903" spans="3:86" ht="21" thickBot="1">
      <c r="C2903" s="425"/>
      <c r="P2903" s="431"/>
      <c r="R2903" s="419"/>
      <c r="S2903" s="446"/>
      <c r="T2903" s="419"/>
      <c r="V2903" s="196"/>
      <c r="W2903" s="419"/>
      <c r="X2903" s="419"/>
      <c r="Z2903" s="419"/>
      <c r="AA2903" s="419"/>
      <c r="AB2903" s="419"/>
      <c r="AD2903" s="419"/>
      <c r="AE2903" s="419"/>
      <c r="AF2903" s="419"/>
      <c r="AH2903" s="419"/>
      <c r="AI2903" s="419"/>
      <c r="AJ2903" s="419"/>
      <c r="AL2903" s="419"/>
      <c r="AM2903" s="419"/>
      <c r="AN2903" s="403"/>
      <c r="AO2903" s="419"/>
      <c r="AP2903" s="419"/>
      <c r="AQ2903" s="419"/>
      <c r="AR2903" s="419"/>
      <c r="AS2903" s="419"/>
      <c r="AT2903" s="419"/>
      <c r="AU2903" s="419"/>
      <c r="AV2903" s="419"/>
      <c r="AX2903" s="419"/>
      <c r="AY2903" s="419"/>
      <c r="AZ2903" s="419"/>
      <c r="BB2903" s="419"/>
      <c r="BC2903" s="419"/>
      <c r="BD2903" s="419"/>
      <c r="BF2903" s="419"/>
      <c r="BG2903" s="419"/>
      <c r="BH2903" s="419"/>
      <c r="BJ2903" s="419"/>
      <c r="BK2903" s="419"/>
      <c r="BL2903" s="419"/>
      <c r="BN2903" s="419"/>
      <c r="BO2903" s="419"/>
      <c r="BP2903" s="419"/>
      <c r="BR2903" s="419"/>
      <c r="BS2903" s="419"/>
      <c r="BT2903" s="419"/>
      <c r="BV2903" s="419"/>
      <c r="BW2903" s="419"/>
      <c r="BX2903" s="397"/>
      <c r="BZ2903" s="449"/>
      <c r="CB2903" s="419"/>
      <c r="CC2903" s="419"/>
      <c r="CD2903" s="419"/>
      <c r="CF2903" s="419"/>
      <c r="CG2903" s="419"/>
      <c r="CH2903" s="419"/>
    </row>
    <row r="2904" spans="3:86" ht="21" thickBot="1">
      <c r="C2904" s="425"/>
      <c r="P2904" s="431"/>
      <c r="R2904" s="419"/>
      <c r="S2904" s="446"/>
      <c r="T2904" s="419"/>
      <c r="V2904" s="196"/>
      <c r="W2904" s="419"/>
      <c r="X2904" s="419"/>
      <c r="Z2904" s="419"/>
      <c r="AA2904" s="419"/>
      <c r="AB2904" s="419"/>
      <c r="AD2904" s="419"/>
      <c r="AE2904" s="419"/>
      <c r="AF2904" s="419"/>
      <c r="AH2904" s="419"/>
      <c r="AI2904" s="419"/>
      <c r="AJ2904" s="419"/>
      <c r="AL2904" s="419"/>
      <c r="AM2904" s="419"/>
      <c r="AN2904" s="403"/>
      <c r="AO2904" s="419"/>
      <c r="AP2904" s="419"/>
      <c r="AQ2904" s="419"/>
      <c r="AR2904" s="419"/>
      <c r="AS2904" s="419"/>
      <c r="AT2904" s="419"/>
      <c r="AU2904" s="419"/>
      <c r="AV2904" s="419"/>
      <c r="AX2904" s="419"/>
      <c r="AY2904" s="419"/>
      <c r="AZ2904" s="419"/>
      <c r="BB2904" s="419"/>
      <c r="BC2904" s="419"/>
      <c r="BD2904" s="419"/>
      <c r="BF2904" s="419"/>
      <c r="BG2904" s="419"/>
      <c r="BH2904" s="419"/>
      <c r="BJ2904" s="419"/>
      <c r="BK2904" s="419"/>
      <c r="BL2904" s="419"/>
      <c r="BN2904" s="419"/>
      <c r="BO2904" s="419"/>
      <c r="BP2904" s="419"/>
      <c r="BR2904" s="419"/>
      <c r="BS2904" s="419"/>
      <c r="BT2904" s="419"/>
      <c r="BV2904" s="419"/>
      <c r="BW2904" s="419"/>
      <c r="BX2904" s="397"/>
      <c r="BZ2904" s="449"/>
      <c r="CB2904" s="419"/>
      <c r="CC2904" s="419"/>
      <c r="CD2904" s="419"/>
      <c r="CF2904" s="419"/>
      <c r="CG2904" s="419"/>
      <c r="CH2904" s="419"/>
    </row>
    <row r="2905" spans="3:86" ht="21" thickBot="1">
      <c r="C2905" s="425"/>
      <c r="P2905" s="431"/>
      <c r="R2905" s="419"/>
      <c r="S2905" s="446"/>
      <c r="T2905" s="419"/>
      <c r="V2905" s="196"/>
      <c r="W2905" s="419"/>
      <c r="X2905" s="419"/>
      <c r="Z2905" s="419"/>
      <c r="AA2905" s="419"/>
      <c r="AB2905" s="419"/>
      <c r="AD2905" s="419"/>
      <c r="AE2905" s="419"/>
      <c r="AF2905" s="419"/>
      <c r="AH2905" s="419"/>
      <c r="AI2905" s="419"/>
      <c r="AJ2905" s="419"/>
      <c r="AL2905" s="419"/>
      <c r="AM2905" s="419"/>
      <c r="AN2905" s="403"/>
      <c r="AO2905" s="419"/>
      <c r="AP2905" s="419"/>
      <c r="AQ2905" s="419"/>
      <c r="AR2905" s="419"/>
      <c r="AS2905" s="419"/>
      <c r="AT2905" s="419"/>
      <c r="AU2905" s="419"/>
      <c r="AV2905" s="419"/>
      <c r="AX2905" s="419"/>
      <c r="AY2905" s="419"/>
      <c r="AZ2905" s="419"/>
      <c r="BB2905" s="419"/>
      <c r="BC2905" s="419"/>
      <c r="BD2905" s="419"/>
      <c r="BF2905" s="419"/>
      <c r="BG2905" s="419"/>
      <c r="BH2905" s="419"/>
      <c r="BJ2905" s="419"/>
      <c r="BK2905" s="419"/>
      <c r="BL2905" s="419"/>
      <c r="BN2905" s="419"/>
      <c r="BO2905" s="419"/>
      <c r="BP2905" s="419"/>
      <c r="BR2905" s="419"/>
      <c r="BS2905" s="419"/>
      <c r="BT2905" s="419"/>
      <c r="BV2905" s="419"/>
      <c r="BW2905" s="419"/>
      <c r="BX2905" s="397"/>
      <c r="BZ2905" s="449"/>
      <c r="CB2905" s="419"/>
      <c r="CC2905" s="419"/>
      <c r="CD2905" s="419"/>
      <c r="CF2905" s="419"/>
      <c r="CG2905" s="419"/>
      <c r="CH2905" s="419"/>
    </row>
    <row r="2906" spans="3:86" ht="21" thickBot="1">
      <c r="C2906" s="425"/>
      <c r="P2906" s="431"/>
      <c r="R2906" s="419"/>
      <c r="S2906" s="446"/>
      <c r="T2906" s="419"/>
      <c r="V2906" s="196"/>
      <c r="W2906" s="419"/>
      <c r="X2906" s="419"/>
      <c r="Z2906" s="419"/>
      <c r="AA2906" s="419"/>
      <c r="AB2906" s="419"/>
      <c r="AD2906" s="419"/>
      <c r="AE2906" s="419"/>
      <c r="AF2906" s="419"/>
      <c r="AH2906" s="419"/>
      <c r="AI2906" s="419"/>
      <c r="AJ2906" s="419"/>
      <c r="AL2906" s="419"/>
      <c r="AM2906" s="419"/>
      <c r="AN2906" s="403"/>
      <c r="AO2906" s="419"/>
      <c r="AP2906" s="419"/>
      <c r="AQ2906" s="419"/>
      <c r="AR2906" s="419"/>
      <c r="AS2906" s="419"/>
      <c r="AT2906" s="419"/>
      <c r="AU2906" s="419"/>
      <c r="AV2906" s="419"/>
      <c r="AX2906" s="419"/>
      <c r="AY2906" s="419"/>
      <c r="AZ2906" s="419"/>
      <c r="BB2906" s="419"/>
      <c r="BC2906" s="419"/>
      <c r="BD2906" s="419"/>
      <c r="BF2906" s="419"/>
      <c r="BG2906" s="419"/>
      <c r="BH2906" s="419"/>
      <c r="BJ2906" s="419"/>
      <c r="BK2906" s="419"/>
      <c r="BL2906" s="419"/>
      <c r="BN2906" s="419"/>
      <c r="BO2906" s="419"/>
      <c r="BP2906" s="419"/>
      <c r="BR2906" s="419"/>
      <c r="BS2906" s="419"/>
      <c r="BT2906" s="419"/>
      <c r="BV2906" s="419"/>
      <c r="BW2906" s="419"/>
      <c r="BX2906" s="397"/>
      <c r="BZ2906" s="449"/>
      <c r="CB2906" s="419"/>
      <c r="CC2906" s="419"/>
      <c r="CD2906" s="419"/>
      <c r="CF2906" s="419"/>
      <c r="CG2906" s="419"/>
      <c r="CH2906" s="419"/>
    </row>
    <row r="2907" spans="3:86" ht="21" thickBot="1">
      <c r="C2907" s="425"/>
      <c r="P2907" s="431"/>
      <c r="R2907" s="419"/>
      <c r="S2907" s="446"/>
      <c r="T2907" s="419"/>
      <c r="V2907" s="196"/>
      <c r="W2907" s="419"/>
      <c r="X2907" s="419"/>
      <c r="Z2907" s="419"/>
      <c r="AA2907" s="419"/>
      <c r="AB2907" s="419"/>
      <c r="AD2907" s="419"/>
      <c r="AE2907" s="419"/>
      <c r="AF2907" s="419"/>
      <c r="AH2907" s="419"/>
      <c r="AI2907" s="419"/>
      <c r="AJ2907" s="419"/>
      <c r="AL2907" s="419"/>
      <c r="AM2907" s="419"/>
      <c r="AN2907" s="403"/>
      <c r="AO2907" s="419"/>
      <c r="AP2907" s="419"/>
      <c r="AQ2907" s="419"/>
      <c r="AR2907" s="419"/>
      <c r="AS2907" s="419"/>
      <c r="AT2907" s="419"/>
      <c r="AU2907" s="419"/>
      <c r="AV2907" s="419"/>
      <c r="AX2907" s="419"/>
      <c r="AY2907" s="419"/>
      <c r="AZ2907" s="419"/>
      <c r="BB2907" s="419"/>
      <c r="BC2907" s="419"/>
      <c r="BD2907" s="419"/>
      <c r="BF2907" s="419"/>
      <c r="BG2907" s="419"/>
      <c r="BH2907" s="419"/>
      <c r="BJ2907" s="419"/>
      <c r="BK2907" s="419"/>
      <c r="BL2907" s="419"/>
      <c r="BN2907" s="419"/>
      <c r="BO2907" s="419"/>
      <c r="BP2907" s="419"/>
      <c r="BR2907" s="419"/>
      <c r="BS2907" s="419"/>
      <c r="BT2907" s="419"/>
      <c r="BV2907" s="419"/>
      <c r="BW2907" s="419"/>
      <c r="BX2907" s="397"/>
      <c r="BZ2907" s="449"/>
      <c r="CB2907" s="419"/>
      <c r="CC2907" s="419"/>
      <c r="CD2907" s="419"/>
      <c r="CF2907" s="419"/>
      <c r="CG2907" s="419"/>
      <c r="CH2907" s="419"/>
    </row>
    <row r="2908" spans="3:86" ht="21" thickBot="1">
      <c r="C2908" s="425"/>
      <c r="P2908" s="431"/>
      <c r="R2908" s="419"/>
      <c r="S2908" s="446"/>
      <c r="T2908" s="419"/>
      <c r="V2908" s="196"/>
      <c r="W2908" s="419"/>
      <c r="X2908" s="419"/>
      <c r="Z2908" s="419"/>
      <c r="AA2908" s="419"/>
      <c r="AB2908" s="419"/>
      <c r="AD2908" s="419"/>
      <c r="AE2908" s="419"/>
      <c r="AF2908" s="419"/>
      <c r="AH2908" s="419"/>
      <c r="AI2908" s="419"/>
      <c r="AJ2908" s="419"/>
      <c r="AL2908" s="419"/>
      <c r="AM2908" s="419"/>
      <c r="AN2908" s="403"/>
      <c r="AO2908" s="419"/>
      <c r="AP2908" s="419"/>
      <c r="AQ2908" s="419"/>
      <c r="AR2908" s="419"/>
      <c r="AS2908" s="419"/>
      <c r="AT2908" s="419"/>
      <c r="AU2908" s="419"/>
      <c r="AV2908" s="419"/>
      <c r="AX2908" s="419"/>
      <c r="AY2908" s="419"/>
      <c r="AZ2908" s="419"/>
      <c r="BB2908" s="419"/>
      <c r="BC2908" s="419"/>
      <c r="BD2908" s="419"/>
      <c r="BF2908" s="419"/>
      <c r="BG2908" s="419"/>
      <c r="BH2908" s="419"/>
      <c r="BJ2908" s="419"/>
      <c r="BK2908" s="419"/>
      <c r="BL2908" s="419"/>
      <c r="BN2908" s="419"/>
      <c r="BO2908" s="419"/>
      <c r="BP2908" s="419"/>
      <c r="BR2908" s="419"/>
      <c r="BS2908" s="419"/>
      <c r="BT2908" s="419"/>
      <c r="BV2908" s="419"/>
      <c r="BW2908" s="419"/>
      <c r="BX2908" s="397"/>
      <c r="BZ2908" s="449"/>
      <c r="CB2908" s="419"/>
      <c r="CC2908" s="419"/>
      <c r="CD2908" s="419"/>
      <c r="CF2908" s="419"/>
      <c r="CG2908" s="419"/>
      <c r="CH2908" s="419"/>
    </row>
    <row r="2909" spans="3:86" ht="21" thickBot="1">
      <c r="C2909" s="425"/>
      <c r="P2909" s="431"/>
      <c r="R2909" s="419"/>
      <c r="S2909" s="446"/>
      <c r="T2909" s="419"/>
      <c r="V2909" s="196"/>
      <c r="W2909" s="419"/>
      <c r="X2909" s="419"/>
      <c r="Z2909" s="419"/>
      <c r="AA2909" s="419"/>
      <c r="AB2909" s="419"/>
      <c r="AD2909" s="419"/>
      <c r="AE2909" s="419"/>
      <c r="AF2909" s="419"/>
      <c r="AH2909" s="419"/>
      <c r="AI2909" s="419"/>
      <c r="AJ2909" s="419"/>
      <c r="AL2909" s="419"/>
      <c r="AM2909" s="419"/>
      <c r="AN2909" s="403"/>
      <c r="AO2909" s="419"/>
      <c r="AP2909" s="419"/>
      <c r="AQ2909" s="419"/>
      <c r="AR2909" s="419"/>
      <c r="AS2909" s="419"/>
      <c r="AT2909" s="419"/>
      <c r="AU2909" s="419"/>
      <c r="AV2909" s="419"/>
      <c r="AX2909" s="419"/>
      <c r="AY2909" s="419"/>
      <c r="AZ2909" s="419"/>
      <c r="BB2909" s="419"/>
      <c r="BC2909" s="419"/>
      <c r="BD2909" s="419"/>
      <c r="BF2909" s="419"/>
      <c r="BG2909" s="419"/>
      <c r="BH2909" s="419"/>
      <c r="BJ2909" s="419"/>
      <c r="BK2909" s="419"/>
      <c r="BL2909" s="419"/>
      <c r="BN2909" s="419"/>
      <c r="BO2909" s="419"/>
      <c r="BP2909" s="419"/>
      <c r="BR2909" s="419"/>
      <c r="BS2909" s="419"/>
      <c r="BT2909" s="419"/>
      <c r="BV2909" s="419"/>
      <c r="BW2909" s="419"/>
      <c r="BX2909" s="397"/>
      <c r="BZ2909" s="449"/>
      <c r="CB2909" s="419"/>
      <c r="CC2909" s="419"/>
      <c r="CD2909" s="419"/>
      <c r="CF2909" s="419"/>
      <c r="CG2909" s="419"/>
      <c r="CH2909" s="419"/>
    </row>
    <row r="2910" spans="3:86" ht="21" thickBot="1">
      <c r="C2910" s="425"/>
      <c r="P2910" s="431"/>
      <c r="R2910" s="419"/>
      <c r="S2910" s="446"/>
      <c r="T2910" s="419"/>
      <c r="V2910" s="196"/>
      <c r="W2910" s="419"/>
      <c r="X2910" s="419"/>
      <c r="Z2910" s="419"/>
      <c r="AA2910" s="419"/>
      <c r="AB2910" s="419"/>
      <c r="AD2910" s="419"/>
      <c r="AE2910" s="419"/>
      <c r="AF2910" s="419"/>
      <c r="AH2910" s="419"/>
      <c r="AI2910" s="419"/>
      <c r="AJ2910" s="419"/>
      <c r="AL2910" s="419"/>
      <c r="AM2910" s="419"/>
      <c r="AN2910" s="403"/>
      <c r="AO2910" s="419"/>
      <c r="AP2910" s="419"/>
      <c r="AQ2910" s="419"/>
      <c r="AR2910" s="419"/>
      <c r="AS2910" s="419"/>
      <c r="AT2910" s="419"/>
      <c r="AU2910" s="419"/>
      <c r="AV2910" s="419"/>
      <c r="AX2910" s="419"/>
      <c r="AY2910" s="419"/>
      <c r="AZ2910" s="419"/>
      <c r="BB2910" s="419"/>
      <c r="BC2910" s="419"/>
      <c r="BD2910" s="419"/>
      <c r="BF2910" s="419"/>
      <c r="BG2910" s="419"/>
      <c r="BH2910" s="419"/>
      <c r="BJ2910" s="419"/>
      <c r="BK2910" s="419"/>
      <c r="BL2910" s="419"/>
      <c r="BN2910" s="419"/>
      <c r="BO2910" s="419"/>
      <c r="BP2910" s="419"/>
      <c r="BR2910" s="419"/>
      <c r="BS2910" s="419"/>
      <c r="BT2910" s="419"/>
      <c r="BV2910" s="419"/>
      <c r="BW2910" s="419"/>
      <c r="BX2910" s="397"/>
      <c r="BZ2910" s="449"/>
      <c r="CB2910" s="419"/>
      <c r="CC2910" s="419"/>
      <c r="CD2910" s="419"/>
      <c r="CF2910" s="419"/>
      <c r="CG2910" s="419"/>
      <c r="CH2910" s="419"/>
    </row>
    <row r="2911" spans="3:86" ht="21" thickBot="1">
      <c r="C2911" s="425"/>
      <c r="P2911" s="431"/>
      <c r="R2911" s="419"/>
      <c r="S2911" s="446"/>
      <c r="T2911" s="419"/>
      <c r="V2911" s="196"/>
      <c r="W2911" s="419"/>
      <c r="X2911" s="419"/>
      <c r="Z2911" s="419"/>
      <c r="AA2911" s="419"/>
      <c r="AB2911" s="419"/>
      <c r="AD2911" s="419"/>
      <c r="AE2911" s="419"/>
      <c r="AF2911" s="419"/>
      <c r="AH2911" s="419"/>
      <c r="AI2911" s="419"/>
      <c r="AJ2911" s="419"/>
      <c r="AL2911" s="419"/>
      <c r="AM2911" s="419"/>
      <c r="AN2911" s="403"/>
      <c r="AO2911" s="419"/>
      <c r="AP2911" s="419"/>
      <c r="AQ2911" s="419"/>
      <c r="AR2911" s="419"/>
      <c r="AS2911" s="419"/>
      <c r="AT2911" s="419"/>
      <c r="AU2911" s="419"/>
      <c r="AV2911" s="419"/>
      <c r="AX2911" s="419"/>
      <c r="AY2911" s="419"/>
      <c r="AZ2911" s="419"/>
      <c r="BB2911" s="419"/>
      <c r="BC2911" s="419"/>
      <c r="BD2911" s="419"/>
      <c r="BF2911" s="419"/>
      <c r="BG2911" s="419"/>
      <c r="BH2911" s="419"/>
      <c r="BJ2911" s="419"/>
      <c r="BK2911" s="419"/>
      <c r="BL2911" s="419"/>
      <c r="BN2911" s="419"/>
      <c r="BO2911" s="419"/>
      <c r="BP2911" s="419"/>
      <c r="BR2911" s="419"/>
      <c r="BS2911" s="419"/>
      <c r="BT2911" s="419"/>
      <c r="BV2911" s="419"/>
      <c r="BW2911" s="419"/>
      <c r="BX2911" s="397"/>
      <c r="BZ2911" s="449"/>
      <c r="CB2911" s="419"/>
      <c r="CC2911" s="419"/>
      <c r="CD2911" s="419"/>
      <c r="CF2911" s="419"/>
      <c r="CG2911" s="419"/>
      <c r="CH2911" s="419"/>
    </row>
    <row r="2912" spans="3:86" ht="21" thickBot="1">
      <c r="C2912" s="425"/>
      <c r="P2912" s="431"/>
      <c r="R2912" s="419"/>
      <c r="S2912" s="446"/>
      <c r="T2912" s="419"/>
      <c r="V2912" s="196"/>
      <c r="W2912" s="419"/>
      <c r="X2912" s="419"/>
      <c r="Z2912" s="419"/>
      <c r="AA2912" s="419"/>
      <c r="AB2912" s="419"/>
      <c r="AD2912" s="419"/>
      <c r="AE2912" s="419"/>
      <c r="AF2912" s="419"/>
      <c r="AH2912" s="419"/>
      <c r="AI2912" s="419"/>
      <c r="AJ2912" s="419"/>
      <c r="AL2912" s="419"/>
      <c r="AM2912" s="419"/>
      <c r="AN2912" s="403"/>
      <c r="AO2912" s="419"/>
      <c r="AP2912" s="419"/>
      <c r="AQ2912" s="419"/>
      <c r="AR2912" s="419"/>
      <c r="AS2912" s="419"/>
      <c r="AT2912" s="419"/>
      <c r="AU2912" s="419"/>
      <c r="AV2912" s="419"/>
      <c r="AX2912" s="419"/>
      <c r="AY2912" s="419"/>
      <c r="AZ2912" s="419"/>
      <c r="BB2912" s="419"/>
      <c r="BC2912" s="419"/>
      <c r="BD2912" s="419"/>
      <c r="BF2912" s="419"/>
      <c r="BG2912" s="419"/>
      <c r="BH2912" s="419"/>
      <c r="BJ2912" s="419"/>
      <c r="BK2912" s="419"/>
      <c r="BL2912" s="419"/>
      <c r="BN2912" s="419"/>
      <c r="BO2912" s="419"/>
      <c r="BP2912" s="419"/>
      <c r="BR2912" s="419"/>
      <c r="BS2912" s="419"/>
      <c r="BT2912" s="419"/>
      <c r="BV2912" s="419"/>
      <c r="BW2912" s="419"/>
      <c r="BX2912" s="397"/>
      <c r="BZ2912" s="449"/>
      <c r="CB2912" s="419"/>
      <c r="CC2912" s="419"/>
      <c r="CD2912" s="419"/>
      <c r="CF2912" s="419"/>
      <c r="CG2912" s="419"/>
      <c r="CH2912" s="419"/>
    </row>
    <row r="2913" spans="3:86" ht="21" thickBot="1">
      <c r="C2913" s="425"/>
      <c r="P2913" s="431"/>
      <c r="R2913" s="419"/>
      <c r="S2913" s="446"/>
      <c r="T2913" s="419"/>
      <c r="V2913" s="196"/>
      <c r="W2913" s="419"/>
      <c r="X2913" s="419"/>
      <c r="Z2913" s="419"/>
      <c r="AA2913" s="419"/>
      <c r="AB2913" s="419"/>
      <c r="AD2913" s="419"/>
      <c r="AE2913" s="419"/>
      <c r="AF2913" s="419"/>
      <c r="AH2913" s="419"/>
      <c r="AI2913" s="419"/>
      <c r="AJ2913" s="419"/>
      <c r="AL2913" s="419"/>
      <c r="AM2913" s="419"/>
      <c r="AN2913" s="403"/>
      <c r="AO2913" s="419"/>
      <c r="AP2913" s="419"/>
      <c r="AQ2913" s="419"/>
      <c r="AR2913" s="419"/>
      <c r="AS2913" s="419"/>
      <c r="AT2913" s="419"/>
      <c r="AU2913" s="419"/>
      <c r="AV2913" s="419"/>
      <c r="AX2913" s="419"/>
      <c r="AY2913" s="419"/>
      <c r="AZ2913" s="419"/>
      <c r="BB2913" s="419"/>
      <c r="BC2913" s="419"/>
      <c r="BD2913" s="419"/>
      <c r="BF2913" s="419"/>
      <c r="BG2913" s="419"/>
      <c r="BH2913" s="419"/>
      <c r="BJ2913" s="419"/>
      <c r="BK2913" s="419"/>
      <c r="BL2913" s="419"/>
      <c r="BN2913" s="419"/>
      <c r="BO2913" s="419"/>
      <c r="BP2913" s="419"/>
      <c r="BR2913" s="419"/>
      <c r="BS2913" s="419"/>
      <c r="BT2913" s="419"/>
      <c r="BV2913" s="419"/>
      <c r="BW2913" s="419"/>
      <c r="BX2913" s="397"/>
      <c r="BZ2913" s="449"/>
      <c r="CB2913" s="419"/>
      <c r="CC2913" s="419"/>
      <c r="CD2913" s="419"/>
      <c r="CF2913" s="419"/>
      <c r="CG2913" s="419"/>
      <c r="CH2913" s="419"/>
    </row>
    <row r="2914" spans="3:86" ht="21" thickBot="1">
      <c r="C2914" s="425"/>
      <c r="P2914" s="431"/>
      <c r="R2914" s="419"/>
      <c r="S2914" s="446"/>
      <c r="T2914" s="419"/>
      <c r="V2914" s="196"/>
      <c r="W2914" s="419"/>
      <c r="X2914" s="419"/>
      <c r="Z2914" s="419"/>
      <c r="AA2914" s="419"/>
      <c r="AB2914" s="419"/>
      <c r="AD2914" s="419"/>
      <c r="AE2914" s="419"/>
      <c r="AF2914" s="419"/>
      <c r="AH2914" s="419"/>
      <c r="AI2914" s="419"/>
      <c r="AJ2914" s="419"/>
      <c r="AL2914" s="419"/>
      <c r="AM2914" s="419"/>
      <c r="AN2914" s="403"/>
      <c r="AO2914" s="419"/>
      <c r="AP2914" s="419"/>
      <c r="AQ2914" s="419"/>
      <c r="AR2914" s="419"/>
      <c r="AS2914" s="419"/>
      <c r="AT2914" s="419"/>
      <c r="AU2914" s="419"/>
      <c r="AV2914" s="419"/>
      <c r="AX2914" s="419"/>
      <c r="AY2914" s="419"/>
      <c r="AZ2914" s="419"/>
      <c r="BB2914" s="419"/>
      <c r="BC2914" s="419"/>
      <c r="BD2914" s="419"/>
      <c r="BF2914" s="419"/>
      <c r="BG2914" s="419"/>
      <c r="BH2914" s="419"/>
      <c r="BJ2914" s="419"/>
      <c r="BK2914" s="419"/>
      <c r="BL2914" s="419"/>
      <c r="BN2914" s="419"/>
      <c r="BO2914" s="419"/>
      <c r="BP2914" s="419"/>
      <c r="BR2914" s="419"/>
      <c r="BS2914" s="419"/>
      <c r="BT2914" s="419"/>
      <c r="BV2914" s="419"/>
      <c r="BW2914" s="419"/>
      <c r="BX2914" s="397"/>
      <c r="BZ2914" s="449"/>
      <c r="CB2914" s="419"/>
      <c r="CC2914" s="419"/>
      <c r="CD2914" s="419"/>
      <c r="CF2914" s="419"/>
      <c r="CG2914" s="419"/>
      <c r="CH2914" s="419"/>
    </row>
    <row r="2915" spans="3:86" ht="21" thickBot="1">
      <c r="C2915" s="425"/>
      <c r="P2915" s="431"/>
      <c r="R2915" s="419"/>
      <c r="S2915" s="446"/>
      <c r="T2915" s="419"/>
      <c r="V2915" s="196"/>
      <c r="W2915" s="419"/>
      <c r="X2915" s="419"/>
      <c r="Z2915" s="419"/>
      <c r="AA2915" s="419"/>
      <c r="AB2915" s="419"/>
      <c r="AD2915" s="419"/>
      <c r="AE2915" s="419"/>
      <c r="AF2915" s="419"/>
      <c r="AH2915" s="419"/>
      <c r="AI2915" s="419"/>
      <c r="AJ2915" s="419"/>
      <c r="AL2915" s="419"/>
      <c r="AM2915" s="419"/>
      <c r="AN2915" s="403"/>
      <c r="AO2915" s="419"/>
      <c r="AP2915" s="419"/>
      <c r="AQ2915" s="419"/>
      <c r="AR2915" s="419"/>
      <c r="AS2915" s="419"/>
      <c r="AT2915" s="419"/>
      <c r="AU2915" s="419"/>
      <c r="AV2915" s="419"/>
      <c r="AX2915" s="419"/>
      <c r="AY2915" s="419"/>
      <c r="AZ2915" s="419"/>
      <c r="BB2915" s="419"/>
      <c r="BC2915" s="419"/>
      <c r="BD2915" s="419"/>
      <c r="BF2915" s="419"/>
      <c r="BG2915" s="419"/>
      <c r="BH2915" s="419"/>
      <c r="BJ2915" s="419"/>
      <c r="BK2915" s="419"/>
      <c r="BL2915" s="419"/>
      <c r="BN2915" s="419"/>
      <c r="BO2915" s="419"/>
      <c r="BP2915" s="419"/>
      <c r="BR2915" s="419"/>
      <c r="BS2915" s="419"/>
      <c r="BT2915" s="419"/>
      <c r="BV2915" s="419"/>
      <c r="BW2915" s="419"/>
      <c r="BX2915" s="397"/>
      <c r="BZ2915" s="449"/>
      <c r="CB2915" s="419"/>
      <c r="CC2915" s="419"/>
      <c r="CD2915" s="419"/>
      <c r="CF2915" s="419"/>
      <c r="CG2915" s="419"/>
      <c r="CH2915" s="419"/>
    </row>
    <row r="2916" spans="3:86" ht="21" thickBot="1">
      <c r="C2916" s="425"/>
      <c r="P2916" s="431"/>
      <c r="R2916" s="419"/>
      <c r="S2916" s="446"/>
      <c r="T2916" s="419"/>
      <c r="V2916" s="196"/>
      <c r="W2916" s="419"/>
      <c r="X2916" s="419"/>
      <c r="Z2916" s="419"/>
      <c r="AA2916" s="419"/>
      <c r="AB2916" s="419"/>
      <c r="AD2916" s="419"/>
      <c r="AE2916" s="419"/>
      <c r="AF2916" s="419"/>
      <c r="AH2916" s="419"/>
      <c r="AI2916" s="419"/>
      <c r="AJ2916" s="419"/>
      <c r="AL2916" s="419"/>
      <c r="AM2916" s="419"/>
      <c r="AN2916" s="403"/>
      <c r="AO2916" s="419"/>
      <c r="AP2916" s="419"/>
      <c r="AQ2916" s="419"/>
      <c r="AR2916" s="419"/>
      <c r="AS2916" s="419"/>
      <c r="AT2916" s="419"/>
      <c r="AU2916" s="419"/>
      <c r="AV2916" s="419"/>
      <c r="AX2916" s="419"/>
      <c r="AY2916" s="419"/>
      <c r="AZ2916" s="419"/>
      <c r="BB2916" s="419"/>
      <c r="BC2916" s="419"/>
      <c r="BD2916" s="419"/>
      <c r="BF2916" s="419"/>
      <c r="BG2916" s="419"/>
      <c r="BH2916" s="419"/>
      <c r="BJ2916" s="419"/>
      <c r="BK2916" s="419"/>
      <c r="BL2916" s="419"/>
      <c r="BN2916" s="419"/>
      <c r="BO2916" s="419"/>
      <c r="BP2916" s="419"/>
      <c r="BR2916" s="419"/>
      <c r="BS2916" s="419"/>
      <c r="BT2916" s="419"/>
      <c r="BV2916" s="419"/>
      <c r="BW2916" s="419"/>
      <c r="BX2916" s="397"/>
      <c r="BZ2916" s="449"/>
      <c r="CB2916" s="419"/>
      <c r="CC2916" s="419"/>
      <c r="CD2916" s="419"/>
      <c r="CF2916" s="419"/>
      <c r="CG2916" s="419"/>
      <c r="CH2916" s="419"/>
    </row>
    <row r="2917" spans="3:86" ht="21" thickBot="1">
      <c r="C2917" s="425"/>
      <c r="P2917" s="431"/>
      <c r="R2917" s="419"/>
      <c r="S2917" s="446"/>
      <c r="T2917" s="419"/>
      <c r="V2917" s="196"/>
      <c r="W2917" s="419"/>
      <c r="X2917" s="419"/>
      <c r="Z2917" s="419"/>
      <c r="AA2917" s="419"/>
      <c r="AB2917" s="419"/>
      <c r="AD2917" s="419"/>
      <c r="AE2917" s="419"/>
      <c r="AF2917" s="419"/>
      <c r="AH2917" s="419"/>
      <c r="AI2917" s="419"/>
      <c r="AJ2917" s="419"/>
      <c r="AL2917" s="419"/>
      <c r="AM2917" s="419"/>
      <c r="AN2917" s="403"/>
      <c r="AO2917" s="419"/>
      <c r="AP2917" s="419"/>
      <c r="AQ2917" s="419"/>
      <c r="AR2917" s="419"/>
      <c r="AS2917" s="419"/>
      <c r="AT2917" s="419"/>
      <c r="AU2917" s="419"/>
      <c r="AV2917" s="419"/>
      <c r="AX2917" s="419"/>
      <c r="AY2917" s="419"/>
      <c r="AZ2917" s="419"/>
      <c r="BB2917" s="419"/>
      <c r="BC2917" s="419"/>
      <c r="BD2917" s="419"/>
      <c r="BF2917" s="419"/>
      <c r="BG2917" s="419"/>
      <c r="BH2917" s="419"/>
      <c r="BJ2917" s="419"/>
      <c r="BK2917" s="419"/>
      <c r="BL2917" s="419"/>
      <c r="BN2917" s="419"/>
      <c r="BO2917" s="419"/>
      <c r="BP2917" s="419"/>
      <c r="BR2917" s="419"/>
      <c r="BS2917" s="419"/>
      <c r="BT2917" s="419"/>
      <c r="BV2917" s="419"/>
      <c r="BW2917" s="419"/>
      <c r="BX2917" s="397"/>
      <c r="BZ2917" s="449"/>
      <c r="CB2917" s="419"/>
      <c r="CC2917" s="419"/>
      <c r="CD2917" s="419"/>
      <c r="CF2917" s="419"/>
      <c r="CG2917" s="419"/>
      <c r="CH2917" s="419"/>
    </row>
    <row r="2918" spans="3:86" ht="21" thickBot="1">
      <c r="C2918" s="425"/>
      <c r="P2918" s="431"/>
      <c r="R2918" s="419"/>
      <c r="S2918" s="446"/>
      <c r="T2918" s="419"/>
      <c r="V2918" s="196"/>
      <c r="W2918" s="419"/>
      <c r="X2918" s="419"/>
      <c r="Z2918" s="419"/>
      <c r="AA2918" s="419"/>
      <c r="AB2918" s="419"/>
      <c r="AD2918" s="419"/>
      <c r="AE2918" s="419"/>
      <c r="AF2918" s="419"/>
      <c r="AH2918" s="419"/>
      <c r="AI2918" s="419"/>
      <c r="AJ2918" s="419"/>
      <c r="AL2918" s="419"/>
      <c r="AM2918" s="419"/>
      <c r="AN2918" s="403"/>
      <c r="AO2918" s="419"/>
      <c r="AP2918" s="419"/>
      <c r="AQ2918" s="419"/>
      <c r="AR2918" s="419"/>
      <c r="AS2918" s="419"/>
      <c r="AT2918" s="419"/>
      <c r="AU2918" s="419"/>
      <c r="AV2918" s="419"/>
      <c r="AX2918" s="419"/>
      <c r="AY2918" s="419"/>
      <c r="AZ2918" s="419"/>
      <c r="BB2918" s="419"/>
      <c r="BC2918" s="419"/>
      <c r="BD2918" s="419"/>
      <c r="BF2918" s="419"/>
      <c r="BG2918" s="419"/>
      <c r="BH2918" s="419"/>
      <c r="BJ2918" s="419"/>
      <c r="BK2918" s="419"/>
      <c r="BL2918" s="419"/>
      <c r="BN2918" s="419"/>
      <c r="BO2918" s="419"/>
      <c r="BP2918" s="419"/>
      <c r="BR2918" s="419"/>
      <c r="BS2918" s="419"/>
      <c r="BT2918" s="419"/>
      <c r="BV2918" s="419"/>
      <c r="BW2918" s="419"/>
      <c r="BX2918" s="397"/>
      <c r="BZ2918" s="449"/>
      <c r="CB2918" s="419"/>
      <c r="CC2918" s="419"/>
      <c r="CD2918" s="419"/>
      <c r="CF2918" s="419"/>
      <c r="CG2918" s="419"/>
      <c r="CH2918" s="419"/>
    </row>
    <row r="2919" spans="3:86" ht="21" thickBot="1">
      <c r="C2919" s="425"/>
      <c r="P2919" s="431"/>
      <c r="R2919" s="419"/>
      <c r="S2919" s="446"/>
      <c r="T2919" s="419"/>
      <c r="V2919" s="196"/>
      <c r="W2919" s="419"/>
      <c r="X2919" s="419"/>
      <c r="Z2919" s="419"/>
      <c r="AA2919" s="419"/>
      <c r="AB2919" s="419"/>
      <c r="AD2919" s="419"/>
      <c r="AE2919" s="419"/>
      <c r="AF2919" s="419"/>
      <c r="AH2919" s="419"/>
      <c r="AI2919" s="419"/>
      <c r="AJ2919" s="419"/>
      <c r="AL2919" s="419"/>
      <c r="AM2919" s="419"/>
      <c r="AN2919" s="403"/>
      <c r="AO2919" s="419"/>
      <c r="AP2919" s="419"/>
      <c r="AQ2919" s="419"/>
      <c r="AR2919" s="419"/>
      <c r="AS2919" s="419"/>
      <c r="AT2919" s="419"/>
      <c r="AU2919" s="419"/>
      <c r="AV2919" s="419"/>
      <c r="AX2919" s="419"/>
      <c r="AY2919" s="419"/>
      <c r="AZ2919" s="419"/>
      <c r="BB2919" s="419"/>
      <c r="BC2919" s="419"/>
      <c r="BD2919" s="419"/>
      <c r="BF2919" s="419"/>
      <c r="BG2919" s="419"/>
      <c r="BH2919" s="419"/>
      <c r="BJ2919" s="419"/>
      <c r="BK2919" s="419"/>
      <c r="BL2919" s="419"/>
      <c r="BN2919" s="419"/>
      <c r="BO2919" s="419"/>
      <c r="BP2919" s="419"/>
      <c r="BR2919" s="419"/>
      <c r="BS2919" s="419"/>
      <c r="BT2919" s="419"/>
      <c r="BV2919" s="419"/>
      <c r="BW2919" s="419"/>
      <c r="BX2919" s="397"/>
      <c r="BZ2919" s="449"/>
      <c r="CB2919" s="419"/>
      <c r="CC2919" s="419"/>
      <c r="CD2919" s="419"/>
      <c r="CF2919" s="419"/>
      <c r="CG2919" s="419"/>
      <c r="CH2919" s="419"/>
    </row>
    <row r="2920" spans="3:86" ht="21" thickBot="1">
      <c r="C2920" s="425"/>
      <c r="P2920" s="431"/>
      <c r="R2920" s="419"/>
      <c r="S2920" s="446"/>
      <c r="T2920" s="419"/>
      <c r="V2920" s="196"/>
      <c r="W2920" s="419"/>
      <c r="X2920" s="419"/>
      <c r="Z2920" s="419"/>
      <c r="AA2920" s="419"/>
      <c r="AB2920" s="419"/>
      <c r="AD2920" s="419"/>
      <c r="AE2920" s="419"/>
      <c r="AF2920" s="419"/>
      <c r="AH2920" s="419"/>
      <c r="AI2920" s="419"/>
      <c r="AJ2920" s="419"/>
      <c r="AL2920" s="419"/>
      <c r="AM2920" s="419"/>
      <c r="AN2920" s="403"/>
      <c r="AO2920" s="419"/>
      <c r="AP2920" s="419"/>
      <c r="AQ2920" s="419"/>
      <c r="AR2920" s="419"/>
      <c r="AS2920" s="419"/>
      <c r="AT2920" s="419"/>
      <c r="AU2920" s="419"/>
      <c r="AV2920" s="419"/>
      <c r="AX2920" s="419"/>
      <c r="AY2920" s="419"/>
      <c r="AZ2920" s="419"/>
      <c r="BB2920" s="419"/>
      <c r="BC2920" s="419"/>
      <c r="BD2920" s="419"/>
      <c r="BF2920" s="419"/>
      <c r="BG2920" s="419"/>
      <c r="BH2920" s="419"/>
      <c r="BJ2920" s="419"/>
      <c r="BK2920" s="419"/>
      <c r="BL2920" s="419"/>
      <c r="BN2920" s="419"/>
      <c r="BO2920" s="419"/>
      <c r="BP2920" s="419"/>
      <c r="BR2920" s="419"/>
      <c r="BS2920" s="419"/>
      <c r="BT2920" s="419"/>
      <c r="BV2920" s="419"/>
      <c r="BW2920" s="419"/>
      <c r="BX2920" s="397"/>
      <c r="BZ2920" s="449"/>
      <c r="CB2920" s="419"/>
      <c r="CC2920" s="419"/>
      <c r="CD2920" s="419"/>
      <c r="CF2920" s="419"/>
      <c r="CG2920" s="419"/>
      <c r="CH2920" s="419"/>
    </row>
    <row r="2921" spans="3:86" ht="21" thickBot="1">
      <c r="C2921" s="425"/>
      <c r="P2921" s="431"/>
      <c r="R2921" s="419"/>
      <c r="S2921" s="446"/>
      <c r="T2921" s="419"/>
      <c r="V2921" s="196"/>
      <c r="W2921" s="419"/>
      <c r="X2921" s="419"/>
      <c r="Z2921" s="419"/>
      <c r="AA2921" s="419"/>
      <c r="AB2921" s="419"/>
      <c r="AD2921" s="419"/>
      <c r="AE2921" s="419"/>
      <c r="AF2921" s="419"/>
      <c r="AH2921" s="419"/>
      <c r="AI2921" s="419"/>
      <c r="AJ2921" s="419"/>
      <c r="AL2921" s="419"/>
      <c r="AM2921" s="419"/>
      <c r="AN2921" s="403"/>
      <c r="AO2921" s="419"/>
      <c r="AP2921" s="419"/>
      <c r="AQ2921" s="419"/>
      <c r="AR2921" s="419"/>
      <c r="AS2921" s="419"/>
      <c r="AT2921" s="419"/>
      <c r="AU2921" s="419"/>
      <c r="AV2921" s="419"/>
      <c r="AX2921" s="419"/>
      <c r="AY2921" s="419"/>
      <c r="AZ2921" s="419"/>
      <c r="BB2921" s="419"/>
      <c r="BC2921" s="419"/>
      <c r="BD2921" s="419"/>
      <c r="BF2921" s="419"/>
      <c r="BG2921" s="419"/>
      <c r="BH2921" s="419"/>
      <c r="BJ2921" s="419"/>
      <c r="BK2921" s="419"/>
      <c r="BL2921" s="419"/>
      <c r="BN2921" s="419"/>
      <c r="BO2921" s="419"/>
      <c r="BP2921" s="419"/>
      <c r="BR2921" s="419"/>
      <c r="BS2921" s="419"/>
      <c r="BT2921" s="419"/>
      <c r="BV2921" s="419"/>
      <c r="BW2921" s="419"/>
      <c r="BX2921" s="397"/>
      <c r="BZ2921" s="449"/>
      <c r="CB2921" s="419"/>
      <c r="CC2921" s="419"/>
      <c r="CD2921" s="419"/>
      <c r="CF2921" s="419"/>
      <c r="CG2921" s="419"/>
      <c r="CH2921" s="419"/>
    </row>
    <row r="2922" spans="3:86" ht="21" thickBot="1">
      <c r="C2922" s="425"/>
      <c r="P2922" s="431"/>
      <c r="R2922" s="419"/>
      <c r="S2922" s="446"/>
      <c r="T2922" s="419"/>
      <c r="V2922" s="196"/>
      <c r="W2922" s="419"/>
      <c r="X2922" s="419"/>
      <c r="Z2922" s="419"/>
      <c r="AA2922" s="419"/>
      <c r="AB2922" s="419"/>
      <c r="AD2922" s="419"/>
      <c r="AE2922" s="419"/>
      <c r="AF2922" s="419"/>
      <c r="AH2922" s="419"/>
      <c r="AI2922" s="419"/>
      <c r="AJ2922" s="419"/>
      <c r="AL2922" s="419"/>
      <c r="AM2922" s="419"/>
      <c r="AN2922" s="403"/>
      <c r="AO2922" s="419"/>
      <c r="AP2922" s="419"/>
      <c r="AQ2922" s="419"/>
      <c r="AR2922" s="419"/>
      <c r="AS2922" s="419"/>
      <c r="AT2922" s="419"/>
      <c r="AU2922" s="419"/>
      <c r="AV2922" s="419"/>
      <c r="AX2922" s="419"/>
      <c r="AY2922" s="419"/>
      <c r="AZ2922" s="419"/>
      <c r="BB2922" s="419"/>
      <c r="BC2922" s="419"/>
      <c r="BD2922" s="419"/>
      <c r="BF2922" s="419"/>
      <c r="BG2922" s="419"/>
      <c r="BH2922" s="419"/>
      <c r="BJ2922" s="419"/>
      <c r="BK2922" s="419"/>
      <c r="BL2922" s="419"/>
      <c r="BN2922" s="419"/>
      <c r="BO2922" s="419"/>
      <c r="BP2922" s="419"/>
      <c r="BR2922" s="419"/>
      <c r="BS2922" s="419"/>
      <c r="BT2922" s="419"/>
      <c r="BV2922" s="419"/>
      <c r="BW2922" s="419"/>
      <c r="BX2922" s="397"/>
      <c r="BZ2922" s="449"/>
      <c r="CB2922" s="419"/>
      <c r="CC2922" s="419"/>
      <c r="CD2922" s="419"/>
      <c r="CF2922" s="419"/>
      <c r="CG2922" s="419"/>
      <c r="CH2922" s="419"/>
    </row>
    <row r="2923" spans="3:86" ht="21" thickBot="1">
      <c r="C2923" s="425"/>
      <c r="P2923" s="431"/>
      <c r="R2923" s="419"/>
      <c r="S2923" s="446"/>
      <c r="T2923" s="419"/>
      <c r="V2923" s="196"/>
      <c r="W2923" s="419"/>
      <c r="X2923" s="419"/>
      <c r="Z2923" s="419"/>
      <c r="AA2923" s="419"/>
      <c r="AB2923" s="419"/>
      <c r="AD2923" s="419"/>
      <c r="AE2923" s="419"/>
      <c r="AF2923" s="419"/>
      <c r="AH2923" s="419"/>
      <c r="AI2923" s="419"/>
      <c r="AJ2923" s="419"/>
      <c r="AL2923" s="419"/>
      <c r="AM2923" s="419"/>
      <c r="AN2923" s="403"/>
      <c r="AO2923" s="419"/>
      <c r="AP2923" s="419"/>
      <c r="AQ2923" s="419"/>
      <c r="AR2923" s="419"/>
      <c r="AS2923" s="419"/>
      <c r="AT2923" s="419"/>
      <c r="AU2923" s="419"/>
      <c r="AV2923" s="419"/>
      <c r="AX2923" s="419"/>
      <c r="AY2923" s="419"/>
      <c r="AZ2923" s="419"/>
      <c r="BB2923" s="419"/>
      <c r="BC2923" s="419"/>
      <c r="BD2923" s="419"/>
      <c r="BF2923" s="419"/>
      <c r="BG2923" s="419"/>
      <c r="BH2923" s="419"/>
      <c r="BJ2923" s="419"/>
      <c r="BK2923" s="419"/>
      <c r="BL2923" s="419"/>
      <c r="BN2923" s="419"/>
      <c r="BO2923" s="419"/>
      <c r="BP2923" s="419"/>
      <c r="BR2923" s="419"/>
      <c r="BS2923" s="419"/>
      <c r="BT2923" s="419"/>
      <c r="BV2923" s="419"/>
      <c r="BW2923" s="419"/>
      <c r="BX2923" s="397"/>
      <c r="BZ2923" s="449"/>
      <c r="CB2923" s="419"/>
      <c r="CC2923" s="419"/>
      <c r="CD2923" s="419"/>
      <c r="CF2923" s="419"/>
      <c r="CG2923" s="419"/>
      <c r="CH2923" s="419"/>
    </row>
    <row r="2924" spans="3:86" ht="21" thickBot="1">
      <c r="C2924" s="425"/>
      <c r="P2924" s="431"/>
      <c r="R2924" s="419"/>
      <c r="S2924" s="446"/>
      <c r="T2924" s="419"/>
      <c r="V2924" s="196"/>
      <c r="W2924" s="419"/>
      <c r="X2924" s="419"/>
      <c r="Z2924" s="419"/>
      <c r="AA2924" s="419"/>
      <c r="AB2924" s="419"/>
      <c r="AD2924" s="419"/>
      <c r="AE2924" s="419"/>
      <c r="AF2924" s="419"/>
      <c r="AH2924" s="419"/>
      <c r="AI2924" s="419"/>
      <c r="AJ2924" s="419"/>
      <c r="AL2924" s="419"/>
      <c r="AM2924" s="419"/>
      <c r="AN2924" s="403"/>
      <c r="AO2924" s="419"/>
      <c r="AP2924" s="419"/>
      <c r="AQ2924" s="419"/>
      <c r="AR2924" s="419"/>
      <c r="AS2924" s="419"/>
      <c r="AT2924" s="419"/>
      <c r="AU2924" s="419"/>
      <c r="AV2924" s="419"/>
      <c r="AX2924" s="419"/>
      <c r="AY2924" s="419"/>
      <c r="AZ2924" s="419"/>
      <c r="BB2924" s="419"/>
      <c r="BC2924" s="419"/>
      <c r="BD2924" s="419"/>
      <c r="BF2924" s="419"/>
      <c r="BG2924" s="419"/>
      <c r="BH2924" s="419"/>
      <c r="BJ2924" s="419"/>
      <c r="BK2924" s="419"/>
      <c r="BL2924" s="419"/>
      <c r="BN2924" s="419"/>
      <c r="BO2924" s="419"/>
      <c r="BP2924" s="419"/>
      <c r="BR2924" s="419"/>
      <c r="BS2924" s="419"/>
      <c r="BT2924" s="419"/>
      <c r="BV2924" s="419"/>
      <c r="BW2924" s="419"/>
      <c r="BX2924" s="397"/>
      <c r="BZ2924" s="449"/>
      <c r="CB2924" s="419"/>
      <c r="CC2924" s="419"/>
      <c r="CD2924" s="419"/>
      <c r="CF2924" s="419"/>
      <c r="CG2924" s="419"/>
      <c r="CH2924" s="419"/>
    </row>
    <row r="2925" spans="3:86" ht="21" thickBot="1">
      <c r="C2925" s="425"/>
      <c r="P2925" s="431"/>
      <c r="R2925" s="419"/>
      <c r="S2925" s="446"/>
      <c r="T2925" s="419"/>
      <c r="V2925" s="196"/>
      <c r="W2925" s="419"/>
      <c r="X2925" s="419"/>
      <c r="Z2925" s="419"/>
      <c r="AA2925" s="419"/>
      <c r="AB2925" s="419"/>
      <c r="AD2925" s="419"/>
      <c r="AE2925" s="419"/>
      <c r="AF2925" s="419"/>
      <c r="AH2925" s="419"/>
      <c r="AI2925" s="419"/>
      <c r="AJ2925" s="419"/>
      <c r="AL2925" s="419"/>
      <c r="AM2925" s="419"/>
      <c r="AN2925" s="403"/>
      <c r="AO2925" s="419"/>
      <c r="AP2925" s="419"/>
      <c r="AQ2925" s="419"/>
      <c r="AR2925" s="419"/>
      <c r="AS2925" s="419"/>
      <c r="AT2925" s="419"/>
      <c r="AU2925" s="419"/>
      <c r="AV2925" s="419"/>
      <c r="AX2925" s="419"/>
      <c r="AY2925" s="419"/>
      <c r="AZ2925" s="419"/>
      <c r="BB2925" s="419"/>
      <c r="BC2925" s="419"/>
      <c r="BD2925" s="419"/>
      <c r="BF2925" s="419"/>
      <c r="BG2925" s="419"/>
      <c r="BH2925" s="419"/>
      <c r="BJ2925" s="419"/>
      <c r="BK2925" s="419"/>
      <c r="BL2925" s="419"/>
      <c r="BN2925" s="419"/>
      <c r="BO2925" s="419"/>
      <c r="BP2925" s="419"/>
      <c r="BR2925" s="419"/>
      <c r="BS2925" s="419"/>
      <c r="BT2925" s="419"/>
      <c r="BV2925" s="419"/>
      <c r="BW2925" s="419"/>
      <c r="BX2925" s="397"/>
      <c r="BZ2925" s="449"/>
      <c r="CB2925" s="419"/>
      <c r="CC2925" s="419"/>
      <c r="CD2925" s="419"/>
      <c r="CF2925" s="419"/>
      <c r="CG2925" s="419"/>
      <c r="CH2925" s="419"/>
    </row>
    <row r="2926" spans="3:86" ht="21" thickBot="1">
      <c r="C2926" s="425"/>
      <c r="P2926" s="431"/>
      <c r="R2926" s="419"/>
      <c r="S2926" s="446"/>
      <c r="T2926" s="419"/>
      <c r="V2926" s="196"/>
      <c r="W2926" s="419"/>
      <c r="X2926" s="419"/>
      <c r="Z2926" s="419"/>
      <c r="AA2926" s="419"/>
      <c r="AB2926" s="419"/>
      <c r="AD2926" s="419"/>
      <c r="AE2926" s="419"/>
      <c r="AF2926" s="419"/>
      <c r="AH2926" s="419"/>
      <c r="AI2926" s="419"/>
      <c r="AJ2926" s="419"/>
      <c r="AL2926" s="419"/>
      <c r="AM2926" s="419"/>
      <c r="AN2926" s="403"/>
      <c r="AO2926" s="419"/>
      <c r="AP2926" s="419"/>
      <c r="AQ2926" s="419"/>
      <c r="AR2926" s="419"/>
      <c r="AS2926" s="419"/>
      <c r="AT2926" s="419"/>
      <c r="AU2926" s="419"/>
      <c r="AV2926" s="419"/>
      <c r="AX2926" s="419"/>
      <c r="AY2926" s="419"/>
      <c r="AZ2926" s="419"/>
      <c r="BB2926" s="419"/>
      <c r="BC2926" s="419"/>
      <c r="BD2926" s="419"/>
      <c r="BF2926" s="419"/>
      <c r="BG2926" s="419"/>
      <c r="BH2926" s="419"/>
      <c r="BJ2926" s="419"/>
      <c r="BK2926" s="419"/>
      <c r="BL2926" s="419"/>
      <c r="BN2926" s="419"/>
      <c r="BO2926" s="419"/>
      <c r="BP2926" s="419"/>
      <c r="BR2926" s="419"/>
      <c r="BS2926" s="419"/>
      <c r="BT2926" s="419"/>
      <c r="BV2926" s="419"/>
      <c r="BW2926" s="419"/>
      <c r="BX2926" s="397"/>
      <c r="BZ2926" s="449"/>
      <c r="CB2926" s="419"/>
      <c r="CC2926" s="419"/>
      <c r="CD2926" s="419"/>
      <c r="CF2926" s="419"/>
      <c r="CG2926" s="419"/>
      <c r="CH2926" s="419"/>
    </row>
    <row r="2927" spans="3:86" ht="21" thickBot="1">
      <c r="C2927" s="425"/>
      <c r="P2927" s="431"/>
      <c r="R2927" s="419"/>
      <c r="S2927" s="446"/>
      <c r="T2927" s="419"/>
      <c r="V2927" s="196"/>
      <c r="W2927" s="419"/>
      <c r="X2927" s="419"/>
      <c r="Z2927" s="419"/>
      <c r="AA2927" s="419"/>
      <c r="AB2927" s="419"/>
      <c r="AD2927" s="419"/>
      <c r="AE2927" s="419"/>
      <c r="AF2927" s="419"/>
      <c r="AH2927" s="419"/>
      <c r="AI2927" s="419"/>
      <c r="AJ2927" s="419"/>
      <c r="AL2927" s="419"/>
      <c r="AM2927" s="419"/>
      <c r="AN2927" s="403"/>
      <c r="AO2927" s="419"/>
      <c r="AP2927" s="419"/>
      <c r="AQ2927" s="419"/>
      <c r="AR2927" s="419"/>
      <c r="AS2927" s="419"/>
      <c r="AT2927" s="419"/>
      <c r="AU2927" s="419"/>
      <c r="AV2927" s="419"/>
      <c r="AX2927" s="419"/>
      <c r="AY2927" s="419"/>
      <c r="AZ2927" s="419"/>
      <c r="BB2927" s="419"/>
      <c r="BC2927" s="419"/>
      <c r="BD2927" s="419"/>
      <c r="BF2927" s="419"/>
      <c r="BG2927" s="419"/>
      <c r="BH2927" s="419"/>
      <c r="BJ2927" s="419"/>
      <c r="BK2927" s="419"/>
      <c r="BL2927" s="419"/>
      <c r="BN2927" s="419"/>
      <c r="BO2927" s="419"/>
      <c r="BP2927" s="419"/>
      <c r="BR2927" s="419"/>
      <c r="BS2927" s="419"/>
      <c r="BT2927" s="419"/>
      <c r="BV2927" s="419"/>
      <c r="BW2927" s="419"/>
      <c r="BX2927" s="397"/>
      <c r="BZ2927" s="449"/>
      <c r="CB2927" s="419"/>
      <c r="CC2927" s="419"/>
      <c r="CD2927" s="419"/>
      <c r="CF2927" s="419"/>
      <c r="CG2927" s="419"/>
      <c r="CH2927" s="419"/>
    </row>
    <row r="2928" spans="3:86" ht="21" thickBot="1">
      <c r="C2928" s="425"/>
      <c r="P2928" s="431"/>
      <c r="R2928" s="419"/>
      <c r="S2928" s="446"/>
      <c r="T2928" s="419"/>
      <c r="V2928" s="196"/>
      <c r="W2928" s="419"/>
      <c r="X2928" s="419"/>
      <c r="Z2928" s="419"/>
      <c r="AA2928" s="419"/>
      <c r="AB2928" s="419"/>
      <c r="AD2928" s="419"/>
      <c r="AE2928" s="419"/>
      <c r="AF2928" s="419"/>
      <c r="AH2928" s="419"/>
      <c r="AI2928" s="419"/>
      <c r="AJ2928" s="419"/>
      <c r="AL2928" s="419"/>
      <c r="AM2928" s="419"/>
      <c r="AN2928" s="403"/>
      <c r="AO2928" s="419"/>
      <c r="AP2928" s="419"/>
      <c r="AQ2928" s="419"/>
      <c r="AR2928" s="419"/>
      <c r="AS2928" s="419"/>
      <c r="AT2928" s="419"/>
      <c r="AU2928" s="419"/>
      <c r="AV2928" s="419"/>
      <c r="AX2928" s="419"/>
      <c r="AY2928" s="419"/>
      <c r="AZ2928" s="419"/>
      <c r="BB2928" s="419"/>
      <c r="BC2928" s="419"/>
      <c r="BD2928" s="419"/>
      <c r="BF2928" s="419"/>
      <c r="BG2928" s="419"/>
      <c r="BH2928" s="419"/>
      <c r="BJ2928" s="419"/>
      <c r="BK2928" s="419"/>
      <c r="BL2928" s="419"/>
      <c r="BN2928" s="419"/>
      <c r="BO2928" s="419"/>
      <c r="BP2928" s="419"/>
      <c r="BR2928" s="419"/>
      <c r="BS2928" s="419"/>
      <c r="BT2928" s="419"/>
      <c r="BV2928" s="419"/>
      <c r="BW2928" s="419"/>
      <c r="BX2928" s="397"/>
      <c r="BZ2928" s="449"/>
      <c r="CB2928" s="419"/>
      <c r="CC2928" s="419"/>
      <c r="CD2928" s="419"/>
      <c r="CF2928" s="419"/>
      <c r="CG2928" s="419"/>
      <c r="CH2928" s="419"/>
    </row>
    <row r="2929" spans="3:86" ht="21" thickBot="1">
      <c r="C2929" s="425"/>
      <c r="P2929" s="431"/>
      <c r="R2929" s="419"/>
      <c r="S2929" s="446"/>
      <c r="T2929" s="419"/>
      <c r="V2929" s="196"/>
      <c r="W2929" s="419"/>
      <c r="X2929" s="419"/>
      <c r="Z2929" s="419"/>
      <c r="AA2929" s="419"/>
      <c r="AB2929" s="419"/>
      <c r="AD2929" s="419"/>
      <c r="AE2929" s="419"/>
      <c r="AF2929" s="419"/>
      <c r="AH2929" s="419"/>
      <c r="AI2929" s="419"/>
      <c r="AJ2929" s="419"/>
      <c r="AL2929" s="419"/>
      <c r="AM2929" s="419"/>
      <c r="AN2929" s="403"/>
      <c r="AO2929" s="419"/>
      <c r="AP2929" s="419"/>
      <c r="AQ2929" s="419"/>
      <c r="AR2929" s="419"/>
      <c r="AS2929" s="419"/>
      <c r="AT2929" s="419"/>
      <c r="AU2929" s="419"/>
      <c r="AV2929" s="419"/>
      <c r="AX2929" s="419"/>
      <c r="AY2929" s="419"/>
      <c r="AZ2929" s="419"/>
      <c r="BB2929" s="419"/>
      <c r="BC2929" s="419"/>
      <c r="BD2929" s="419"/>
      <c r="BF2929" s="419"/>
      <c r="BG2929" s="419"/>
      <c r="BH2929" s="419"/>
      <c r="BJ2929" s="419"/>
      <c r="BK2929" s="419"/>
      <c r="BL2929" s="419"/>
      <c r="BN2929" s="419"/>
      <c r="BO2929" s="419"/>
      <c r="BP2929" s="419"/>
      <c r="BR2929" s="419"/>
      <c r="BS2929" s="419"/>
      <c r="BT2929" s="419"/>
      <c r="BV2929" s="419"/>
      <c r="BW2929" s="419"/>
      <c r="BX2929" s="397"/>
      <c r="BZ2929" s="449"/>
      <c r="CB2929" s="419"/>
      <c r="CC2929" s="419"/>
      <c r="CD2929" s="419"/>
      <c r="CF2929" s="419"/>
      <c r="CG2929" s="419"/>
      <c r="CH2929" s="419"/>
    </row>
    <row r="2930" spans="3:86" ht="21" thickBot="1">
      <c r="C2930" s="425"/>
      <c r="P2930" s="431"/>
      <c r="R2930" s="419"/>
      <c r="S2930" s="446"/>
      <c r="T2930" s="419"/>
      <c r="V2930" s="196"/>
      <c r="W2930" s="419"/>
      <c r="X2930" s="419"/>
      <c r="Z2930" s="419"/>
      <c r="AA2930" s="419"/>
      <c r="AB2930" s="419"/>
      <c r="AD2930" s="419"/>
      <c r="AE2930" s="419"/>
      <c r="AF2930" s="419"/>
      <c r="AH2930" s="419"/>
      <c r="AI2930" s="419"/>
      <c r="AJ2930" s="419"/>
      <c r="AL2930" s="419"/>
      <c r="AM2930" s="419"/>
      <c r="AN2930" s="403"/>
      <c r="AO2930" s="419"/>
      <c r="AP2930" s="419"/>
      <c r="AQ2930" s="419"/>
      <c r="AR2930" s="419"/>
      <c r="AS2930" s="419"/>
      <c r="AT2930" s="419"/>
      <c r="AU2930" s="419"/>
      <c r="AV2930" s="419"/>
      <c r="AX2930" s="419"/>
      <c r="AY2930" s="419"/>
      <c r="AZ2930" s="419"/>
      <c r="BB2930" s="419"/>
      <c r="BC2930" s="419"/>
      <c r="BD2930" s="419"/>
      <c r="BF2930" s="419"/>
      <c r="BG2930" s="419"/>
      <c r="BH2930" s="419"/>
      <c r="BJ2930" s="419"/>
      <c r="BK2930" s="419"/>
      <c r="BL2930" s="419"/>
      <c r="BN2930" s="419"/>
      <c r="BO2930" s="419"/>
      <c r="BP2930" s="419"/>
      <c r="BR2930" s="419"/>
      <c r="BS2930" s="419"/>
      <c r="BT2930" s="419"/>
      <c r="BV2930" s="419"/>
      <c r="BW2930" s="419"/>
      <c r="BX2930" s="397"/>
      <c r="BZ2930" s="449"/>
      <c r="CB2930" s="419"/>
      <c r="CC2930" s="419"/>
      <c r="CD2930" s="419"/>
      <c r="CF2930" s="419"/>
      <c r="CG2930" s="419"/>
      <c r="CH2930" s="419"/>
    </row>
    <row r="2931" spans="3:86" ht="21" thickBot="1">
      <c r="C2931" s="425"/>
      <c r="P2931" s="431"/>
      <c r="R2931" s="419"/>
      <c r="S2931" s="446"/>
      <c r="T2931" s="419"/>
      <c r="V2931" s="196"/>
      <c r="W2931" s="419"/>
      <c r="X2931" s="419"/>
      <c r="Z2931" s="419"/>
      <c r="AA2931" s="419"/>
      <c r="AB2931" s="419"/>
      <c r="AD2931" s="419"/>
      <c r="AE2931" s="419"/>
      <c r="AF2931" s="419"/>
      <c r="AH2931" s="419"/>
      <c r="AI2931" s="419"/>
      <c r="AJ2931" s="419"/>
      <c r="AL2931" s="419"/>
      <c r="AM2931" s="419"/>
      <c r="AN2931" s="403"/>
      <c r="AO2931" s="419"/>
      <c r="AP2931" s="419"/>
      <c r="AQ2931" s="419"/>
      <c r="AR2931" s="419"/>
      <c r="AS2931" s="419"/>
      <c r="AT2931" s="419"/>
      <c r="AU2931" s="419"/>
      <c r="AV2931" s="419"/>
      <c r="AX2931" s="419"/>
      <c r="AY2931" s="419"/>
      <c r="AZ2931" s="419"/>
      <c r="BB2931" s="419"/>
      <c r="BC2931" s="419"/>
      <c r="BD2931" s="419"/>
      <c r="BF2931" s="419"/>
      <c r="BG2931" s="419"/>
      <c r="BH2931" s="419"/>
      <c r="BJ2931" s="419"/>
      <c r="BK2931" s="419"/>
      <c r="BL2931" s="419"/>
      <c r="BN2931" s="419"/>
      <c r="BO2931" s="419"/>
      <c r="BP2931" s="419"/>
      <c r="BR2931" s="419"/>
      <c r="BS2931" s="419"/>
      <c r="BT2931" s="419"/>
      <c r="BV2931" s="419"/>
      <c r="BW2931" s="419"/>
      <c r="BX2931" s="397"/>
      <c r="BZ2931" s="449"/>
      <c r="CB2931" s="419"/>
      <c r="CC2931" s="419"/>
      <c r="CD2931" s="419"/>
      <c r="CF2931" s="419"/>
      <c r="CG2931" s="419"/>
      <c r="CH2931" s="419"/>
    </row>
    <row r="2932" spans="3:86" ht="21" thickBot="1">
      <c r="C2932" s="425"/>
      <c r="P2932" s="431"/>
      <c r="R2932" s="419"/>
      <c r="S2932" s="446"/>
      <c r="T2932" s="419"/>
      <c r="V2932" s="196"/>
      <c r="W2932" s="419"/>
      <c r="X2932" s="419"/>
      <c r="Z2932" s="419"/>
      <c r="AA2932" s="419"/>
      <c r="AB2932" s="419"/>
      <c r="AD2932" s="419"/>
      <c r="AE2932" s="419"/>
      <c r="AF2932" s="419"/>
      <c r="AH2932" s="419"/>
      <c r="AI2932" s="419"/>
      <c r="AJ2932" s="419"/>
      <c r="AL2932" s="419"/>
      <c r="AM2932" s="419"/>
      <c r="AN2932" s="403"/>
      <c r="AO2932" s="419"/>
      <c r="AP2932" s="419"/>
      <c r="AQ2932" s="419"/>
      <c r="AR2932" s="419"/>
      <c r="AS2932" s="419"/>
      <c r="AT2932" s="419"/>
      <c r="AU2932" s="419"/>
      <c r="AV2932" s="419"/>
      <c r="AX2932" s="419"/>
      <c r="AY2932" s="419"/>
      <c r="AZ2932" s="419"/>
      <c r="BB2932" s="419"/>
      <c r="BC2932" s="419"/>
      <c r="BD2932" s="419"/>
      <c r="BF2932" s="419"/>
      <c r="BG2932" s="419"/>
      <c r="BH2932" s="419"/>
      <c r="BJ2932" s="419"/>
      <c r="BK2932" s="419"/>
      <c r="BL2932" s="419"/>
      <c r="BN2932" s="419"/>
      <c r="BO2932" s="419"/>
      <c r="BP2932" s="419"/>
      <c r="BR2932" s="419"/>
      <c r="BS2932" s="419"/>
      <c r="BT2932" s="419"/>
      <c r="BV2932" s="419"/>
      <c r="BW2932" s="419"/>
      <c r="BX2932" s="397"/>
      <c r="BZ2932" s="449"/>
      <c r="CB2932" s="419"/>
      <c r="CC2932" s="419"/>
      <c r="CD2932" s="419"/>
      <c r="CF2932" s="419"/>
      <c r="CG2932" s="419"/>
      <c r="CH2932" s="419"/>
    </row>
    <row r="2933" spans="3:86" ht="21" thickBot="1">
      <c r="C2933" s="425"/>
      <c r="P2933" s="431"/>
      <c r="R2933" s="419"/>
      <c r="S2933" s="446"/>
      <c r="T2933" s="419"/>
      <c r="V2933" s="196"/>
      <c r="W2933" s="419"/>
      <c r="X2933" s="419"/>
      <c r="Z2933" s="419"/>
      <c r="AA2933" s="419"/>
      <c r="AB2933" s="419"/>
      <c r="AD2933" s="419"/>
      <c r="AE2933" s="419"/>
      <c r="AF2933" s="419"/>
      <c r="AH2933" s="419"/>
      <c r="AI2933" s="419"/>
      <c r="AJ2933" s="419"/>
      <c r="AL2933" s="419"/>
      <c r="AM2933" s="419"/>
      <c r="AN2933" s="403"/>
      <c r="AO2933" s="419"/>
      <c r="AP2933" s="419"/>
      <c r="AQ2933" s="419"/>
      <c r="AR2933" s="419"/>
      <c r="AS2933" s="419"/>
      <c r="AT2933" s="419"/>
      <c r="AU2933" s="419"/>
      <c r="AV2933" s="419"/>
      <c r="AX2933" s="419"/>
      <c r="AY2933" s="419"/>
      <c r="AZ2933" s="419"/>
      <c r="BB2933" s="419"/>
      <c r="BC2933" s="419"/>
      <c r="BD2933" s="419"/>
      <c r="BF2933" s="419"/>
      <c r="BG2933" s="419"/>
      <c r="BH2933" s="419"/>
      <c r="BJ2933" s="419"/>
      <c r="BK2933" s="419"/>
      <c r="BL2933" s="419"/>
      <c r="BN2933" s="419"/>
      <c r="BO2933" s="419"/>
      <c r="BP2933" s="419"/>
      <c r="BR2933" s="419"/>
      <c r="BS2933" s="419"/>
      <c r="BT2933" s="419"/>
      <c r="BV2933" s="419"/>
      <c r="BW2933" s="419"/>
      <c r="BX2933" s="397"/>
      <c r="BZ2933" s="449"/>
      <c r="CB2933" s="419"/>
      <c r="CC2933" s="419"/>
      <c r="CD2933" s="419"/>
      <c r="CF2933" s="419"/>
      <c r="CG2933" s="419"/>
      <c r="CH2933" s="419"/>
    </row>
    <row r="2934" spans="3:86" ht="21" thickBot="1">
      <c r="C2934" s="425"/>
      <c r="P2934" s="431"/>
      <c r="R2934" s="419"/>
      <c r="S2934" s="446"/>
      <c r="T2934" s="419"/>
      <c r="V2934" s="196"/>
      <c r="W2934" s="419"/>
      <c r="X2934" s="419"/>
      <c r="Z2934" s="419"/>
      <c r="AA2934" s="419"/>
      <c r="AB2934" s="419"/>
      <c r="AD2934" s="419"/>
      <c r="AE2934" s="419"/>
      <c r="AF2934" s="419"/>
      <c r="AH2934" s="419"/>
      <c r="AI2934" s="419"/>
      <c r="AJ2934" s="419"/>
      <c r="AL2934" s="419"/>
      <c r="AM2934" s="419"/>
      <c r="AN2934" s="403"/>
      <c r="AO2934" s="419"/>
      <c r="AP2934" s="419"/>
      <c r="AQ2934" s="419"/>
      <c r="AR2934" s="419"/>
      <c r="AS2934" s="419"/>
      <c r="AT2934" s="419"/>
      <c r="AU2934" s="419"/>
      <c r="AV2934" s="419"/>
      <c r="AX2934" s="419"/>
      <c r="AY2934" s="419"/>
      <c r="AZ2934" s="419"/>
      <c r="BB2934" s="419"/>
      <c r="BC2934" s="419"/>
      <c r="BD2934" s="419"/>
      <c r="BF2934" s="419"/>
      <c r="BG2934" s="419"/>
      <c r="BH2934" s="419"/>
      <c r="BJ2934" s="419"/>
      <c r="BK2934" s="419"/>
      <c r="BL2934" s="419"/>
      <c r="BN2934" s="419"/>
      <c r="BO2934" s="419"/>
      <c r="BP2934" s="419"/>
      <c r="BR2934" s="419"/>
      <c r="BS2934" s="419"/>
      <c r="BT2934" s="419"/>
      <c r="BV2934" s="419"/>
      <c r="BW2934" s="419"/>
      <c r="BX2934" s="397"/>
      <c r="BZ2934" s="449"/>
      <c r="CB2934" s="419"/>
      <c r="CC2934" s="419"/>
      <c r="CD2934" s="419"/>
      <c r="CF2934" s="419"/>
      <c r="CG2934" s="419"/>
      <c r="CH2934" s="419"/>
    </row>
    <row r="2935" spans="3:86" ht="21" thickBot="1">
      <c r="C2935" s="425"/>
      <c r="P2935" s="431"/>
      <c r="R2935" s="419"/>
      <c r="S2935" s="446"/>
      <c r="T2935" s="419"/>
      <c r="V2935" s="196"/>
      <c r="W2935" s="419"/>
      <c r="X2935" s="419"/>
      <c r="Z2935" s="419"/>
      <c r="AA2935" s="419"/>
      <c r="AB2935" s="419"/>
      <c r="AD2935" s="419"/>
      <c r="AE2935" s="419"/>
      <c r="AF2935" s="419"/>
      <c r="AH2935" s="419"/>
      <c r="AI2935" s="419"/>
      <c r="AJ2935" s="419"/>
      <c r="AL2935" s="419"/>
      <c r="AM2935" s="419"/>
      <c r="AN2935" s="403"/>
      <c r="AO2935" s="419"/>
      <c r="AP2935" s="419"/>
      <c r="AQ2935" s="419"/>
      <c r="AR2935" s="419"/>
      <c r="AS2935" s="419"/>
      <c r="AT2935" s="419"/>
      <c r="AU2935" s="419"/>
      <c r="AV2935" s="419"/>
      <c r="AX2935" s="419"/>
      <c r="AY2935" s="419"/>
      <c r="AZ2935" s="419"/>
      <c r="BB2935" s="419"/>
      <c r="BC2935" s="419"/>
      <c r="BD2935" s="419"/>
      <c r="BF2935" s="419"/>
      <c r="BG2935" s="419"/>
      <c r="BH2935" s="419"/>
      <c r="BJ2935" s="419"/>
      <c r="BK2935" s="419"/>
      <c r="BL2935" s="419"/>
      <c r="BN2935" s="419"/>
      <c r="BO2935" s="419"/>
      <c r="BP2935" s="419"/>
      <c r="BR2935" s="419"/>
      <c r="BS2935" s="419"/>
      <c r="BT2935" s="419"/>
      <c r="BV2935" s="419"/>
      <c r="BW2935" s="419"/>
      <c r="BX2935" s="397"/>
      <c r="BZ2935" s="449"/>
      <c r="CB2935" s="419"/>
      <c r="CC2935" s="419"/>
      <c r="CD2935" s="419"/>
      <c r="CF2935" s="419"/>
      <c r="CG2935" s="419"/>
      <c r="CH2935" s="419"/>
    </row>
    <row r="2936" spans="3:86" ht="21" thickBot="1">
      <c r="C2936" s="425"/>
      <c r="P2936" s="431"/>
      <c r="R2936" s="419"/>
      <c r="S2936" s="446"/>
      <c r="T2936" s="419"/>
      <c r="V2936" s="196"/>
      <c r="W2936" s="419"/>
      <c r="X2936" s="419"/>
      <c r="Z2936" s="419"/>
      <c r="AA2936" s="419"/>
      <c r="AB2936" s="419"/>
      <c r="AD2936" s="419"/>
      <c r="AE2936" s="419"/>
      <c r="AF2936" s="419"/>
      <c r="AH2936" s="419"/>
      <c r="AI2936" s="419"/>
      <c r="AJ2936" s="419"/>
      <c r="AL2936" s="419"/>
      <c r="AM2936" s="419"/>
      <c r="AN2936" s="403"/>
      <c r="AO2936" s="419"/>
      <c r="AP2936" s="419"/>
      <c r="AQ2936" s="419"/>
      <c r="AR2936" s="419"/>
      <c r="AS2936" s="419"/>
      <c r="AT2936" s="419"/>
      <c r="AU2936" s="419"/>
      <c r="AV2936" s="419"/>
      <c r="AX2936" s="419"/>
      <c r="AY2936" s="419"/>
      <c r="AZ2936" s="419"/>
      <c r="BB2936" s="419"/>
      <c r="BC2936" s="419"/>
      <c r="BD2936" s="419"/>
      <c r="BF2936" s="419"/>
      <c r="BG2936" s="419"/>
      <c r="BH2936" s="419"/>
      <c r="BJ2936" s="419"/>
      <c r="BK2936" s="419"/>
      <c r="BL2936" s="419"/>
      <c r="BN2936" s="419"/>
      <c r="BO2936" s="419"/>
      <c r="BP2936" s="419"/>
      <c r="BR2936" s="419"/>
      <c r="BS2936" s="419"/>
      <c r="BT2936" s="419"/>
      <c r="BV2936" s="419"/>
      <c r="BW2936" s="419"/>
      <c r="BX2936" s="397"/>
      <c r="BZ2936" s="449"/>
      <c r="CB2936" s="419"/>
      <c r="CC2936" s="419"/>
      <c r="CD2936" s="419"/>
      <c r="CF2936" s="419"/>
      <c r="CG2936" s="419"/>
      <c r="CH2936" s="419"/>
    </row>
    <row r="2937" spans="3:86" ht="21" thickBot="1">
      <c r="C2937" s="425"/>
      <c r="P2937" s="431"/>
      <c r="R2937" s="419"/>
      <c r="S2937" s="446"/>
      <c r="T2937" s="419"/>
      <c r="V2937" s="196"/>
      <c r="W2937" s="419"/>
      <c r="X2937" s="419"/>
      <c r="Z2937" s="419"/>
      <c r="AA2937" s="419"/>
      <c r="AB2937" s="419"/>
      <c r="AD2937" s="419"/>
      <c r="AE2937" s="419"/>
      <c r="AF2937" s="419"/>
      <c r="AH2937" s="419"/>
      <c r="AI2937" s="419"/>
      <c r="AJ2937" s="419"/>
      <c r="AL2937" s="419"/>
      <c r="AM2937" s="419"/>
      <c r="AN2937" s="403"/>
      <c r="AO2937" s="419"/>
      <c r="AP2937" s="419"/>
      <c r="AQ2937" s="419"/>
      <c r="AR2937" s="419"/>
      <c r="AS2937" s="419"/>
      <c r="AT2937" s="419"/>
      <c r="AU2937" s="419"/>
      <c r="AV2937" s="419"/>
      <c r="AX2937" s="419"/>
      <c r="AY2937" s="419"/>
      <c r="AZ2937" s="419"/>
      <c r="BB2937" s="419"/>
      <c r="BC2937" s="419"/>
      <c r="BD2937" s="419"/>
      <c r="BF2937" s="419"/>
      <c r="BG2937" s="419"/>
      <c r="BH2937" s="419"/>
      <c r="BJ2937" s="419"/>
      <c r="BK2937" s="419"/>
      <c r="BL2937" s="419"/>
      <c r="BN2937" s="419"/>
      <c r="BO2937" s="419"/>
      <c r="BP2937" s="419"/>
      <c r="BR2937" s="419"/>
      <c r="BS2937" s="419"/>
      <c r="BT2937" s="419"/>
      <c r="BV2937" s="419"/>
      <c r="BW2937" s="419"/>
      <c r="BX2937" s="397"/>
      <c r="BZ2937" s="449"/>
      <c r="CB2937" s="419"/>
      <c r="CC2937" s="419"/>
      <c r="CD2937" s="419"/>
      <c r="CF2937" s="419"/>
      <c r="CG2937" s="419"/>
      <c r="CH2937" s="419"/>
    </row>
    <row r="2938" spans="3:86" ht="21" thickBot="1">
      <c r="C2938" s="425"/>
      <c r="P2938" s="431"/>
      <c r="R2938" s="419"/>
      <c r="S2938" s="446"/>
      <c r="T2938" s="419"/>
      <c r="V2938" s="196"/>
      <c r="W2938" s="419"/>
      <c r="X2938" s="419"/>
      <c r="Z2938" s="419"/>
      <c r="AA2938" s="419"/>
      <c r="AB2938" s="419"/>
      <c r="AD2938" s="419"/>
      <c r="AE2938" s="419"/>
      <c r="AF2938" s="419"/>
      <c r="AH2938" s="419"/>
      <c r="AI2938" s="419"/>
      <c r="AJ2938" s="419"/>
      <c r="AL2938" s="419"/>
      <c r="AM2938" s="419"/>
      <c r="AN2938" s="403"/>
      <c r="AO2938" s="419"/>
      <c r="AP2938" s="419"/>
      <c r="AQ2938" s="419"/>
      <c r="AR2938" s="419"/>
      <c r="AS2938" s="419"/>
      <c r="AT2938" s="419"/>
      <c r="AU2938" s="419"/>
      <c r="AV2938" s="419"/>
      <c r="AX2938" s="419"/>
      <c r="AY2938" s="419"/>
      <c r="AZ2938" s="419"/>
      <c r="BB2938" s="419"/>
      <c r="BC2938" s="419"/>
      <c r="BD2938" s="419"/>
      <c r="BF2938" s="419"/>
      <c r="BG2938" s="419"/>
      <c r="BH2938" s="419"/>
      <c r="BJ2938" s="419"/>
      <c r="BK2938" s="419"/>
      <c r="BL2938" s="419"/>
      <c r="BN2938" s="419"/>
      <c r="BO2938" s="419"/>
      <c r="BP2938" s="419"/>
      <c r="BR2938" s="419"/>
      <c r="BS2938" s="419"/>
      <c r="BT2938" s="419"/>
      <c r="BV2938" s="419"/>
      <c r="BW2938" s="419"/>
      <c r="BX2938" s="397"/>
      <c r="BZ2938" s="449"/>
      <c r="CB2938" s="419"/>
      <c r="CC2938" s="419"/>
      <c r="CD2938" s="419"/>
      <c r="CF2938" s="419"/>
      <c r="CG2938" s="419"/>
      <c r="CH2938" s="419"/>
    </row>
    <row r="2939" spans="3:86" ht="21" thickBot="1">
      <c r="C2939" s="425"/>
      <c r="P2939" s="431"/>
      <c r="R2939" s="419"/>
      <c r="S2939" s="446"/>
      <c r="T2939" s="419"/>
      <c r="V2939" s="196"/>
      <c r="W2939" s="419"/>
      <c r="X2939" s="419"/>
      <c r="Z2939" s="419"/>
      <c r="AA2939" s="419"/>
      <c r="AB2939" s="419"/>
      <c r="AD2939" s="419"/>
      <c r="AE2939" s="419"/>
      <c r="AF2939" s="419"/>
      <c r="AH2939" s="419"/>
      <c r="AI2939" s="419"/>
      <c r="AJ2939" s="419"/>
      <c r="AL2939" s="419"/>
      <c r="AM2939" s="419"/>
      <c r="AN2939" s="403"/>
      <c r="AO2939" s="419"/>
      <c r="AP2939" s="419"/>
      <c r="AQ2939" s="419"/>
      <c r="AR2939" s="419"/>
      <c r="AS2939" s="419"/>
      <c r="AT2939" s="419"/>
      <c r="AU2939" s="419"/>
      <c r="AV2939" s="419"/>
      <c r="AX2939" s="419"/>
      <c r="AY2939" s="419"/>
      <c r="AZ2939" s="419"/>
      <c r="BB2939" s="419"/>
      <c r="BC2939" s="419"/>
      <c r="BD2939" s="419"/>
      <c r="BF2939" s="419"/>
      <c r="BG2939" s="419"/>
      <c r="BH2939" s="419"/>
      <c r="BJ2939" s="419"/>
      <c r="BK2939" s="419"/>
      <c r="BL2939" s="419"/>
      <c r="BN2939" s="419"/>
      <c r="BO2939" s="419"/>
      <c r="BP2939" s="419"/>
      <c r="BR2939" s="419"/>
      <c r="BS2939" s="419"/>
      <c r="BT2939" s="419"/>
      <c r="BV2939" s="419"/>
      <c r="BW2939" s="419"/>
      <c r="BX2939" s="397"/>
      <c r="BZ2939" s="449"/>
      <c r="CB2939" s="419"/>
      <c r="CC2939" s="419"/>
      <c r="CD2939" s="419"/>
      <c r="CF2939" s="419"/>
      <c r="CG2939" s="419"/>
      <c r="CH2939" s="419"/>
    </row>
    <row r="2940" spans="3:86" ht="21" thickBot="1">
      <c r="C2940" s="425"/>
      <c r="P2940" s="431"/>
      <c r="R2940" s="419"/>
      <c r="S2940" s="446"/>
      <c r="T2940" s="419"/>
      <c r="V2940" s="196"/>
      <c r="W2940" s="419"/>
      <c r="X2940" s="419"/>
      <c r="Z2940" s="419"/>
      <c r="AA2940" s="419"/>
      <c r="AB2940" s="419"/>
      <c r="AD2940" s="419"/>
      <c r="AE2940" s="419"/>
      <c r="AF2940" s="419"/>
      <c r="AH2940" s="419"/>
      <c r="AI2940" s="419"/>
      <c r="AJ2940" s="419"/>
      <c r="AL2940" s="419"/>
      <c r="AM2940" s="419"/>
      <c r="AN2940" s="403"/>
      <c r="AO2940" s="419"/>
      <c r="AP2940" s="419"/>
      <c r="AQ2940" s="419"/>
      <c r="AR2940" s="419"/>
      <c r="AS2940" s="419"/>
      <c r="AT2940" s="419"/>
      <c r="AU2940" s="419"/>
      <c r="AV2940" s="419"/>
      <c r="AX2940" s="419"/>
      <c r="AY2940" s="419"/>
      <c r="AZ2940" s="419"/>
      <c r="BB2940" s="419"/>
      <c r="BC2940" s="419"/>
      <c r="BD2940" s="419"/>
      <c r="BF2940" s="419"/>
      <c r="BG2940" s="419"/>
      <c r="BH2940" s="419"/>
      <c r="BJ2940" s="419"/>
      <c r="BK2940" s="419"/>
      <c r="BL2940" s="419"/>
      <c r="BN2940" s="419"/>
      <c r="BO2940" s="419"/>
      <c r="BP2940" s="419"/>
      <c r="BR2940" s="419"/>
      <c r="BS2940" s="419"/>
      <c r="BT2940" s="419"/>
      <c r="BV2940" s="419"/>
      <c r="BW2940" s="419"/>
      <c r="BX2940" s="397"/>
      <c r="BZ2940" s="449"/>
      <c r="CB2940" s="419"/>
      <c r="CC2940" s="419"/>
      <c r="CD2940" s="419"/>
      <c r="CF2940" s="419"/>
      <c r="CG2940" s="419"/>
      <c r="CH2940" s="419"/>
    </row>
    <row r="2941" spans="3:86" ht="21" thickBot="1">
      <c r="C2941" s="425"/>
      <c r="P2941" s="431"/>
      <c r="R2941" s="419"/>
      <c r="S2941" s="446"/>
      <c r="T2941" s="419"/>
      <c r="V2941" s="196"/>
      <c r="W2941" s="419"/>
      <c r="X2941" s="419"/>
      <c r="Z2941" s="419"/>
      <c r="AA2941" s="419"/>
      <c r="AB2941" s="419"/>
      <c r="AD2941" s="419"/>
      <c r="AE2941" s="419"/>
      <c r="AF2941" s="419"/>
      <c r="AH2941" s="419"/>
      <c r="AI2941" s="419"/>
      <c r="AJ2941" s="419"/>
      <c r="AL2941" s="419"/>
      <c r="AM2941" s="419"/>
      <c r="AN2941" s="403"/>
      <c r="AO2941" s="419"/>
      <c r="AP2941" s="419"/>
      <c r="AQ2941" s="419"/>
      <c r="AR2941" s="419"/>
      <c r="AS2941" s="419"/>
      <c r="AT2941" s="419"/>
      <c r="AU2941" s="419"/>
      <c r="AV2941" s="419"/>
      <c r="AX2941" s="419"/>
      <c r="AY2941" s="419"/>
      <c r="AZ2941" s="419"/>
      <c r="BB2941" s="419"/>
      <c r="BC2941" s="419"/>
      <c r="BD2941" s="419"/>
      <c r="BF2941" s="419"/>
      <c r="BG2941" s="419"/>
      <c r="BH2941" s="419"/>
      <c r="BJ2941" s="419"/>
      <c r="BK2941" s="419"/>
      <c r="BL2941" s="419"/>
      <c r="BN2941" s="419"/>
      <c r="BO2941" s="419"/>
      <c r="BP2941" s="419"/>
      <c r="BR2941" s="419"/>
      <c r="BS2941" s="419"/>
      <c r="BT2941" s="419"/>
      <c r="BV2941" s="419"/>
      <c r="BW2941" s="419"/>
      <c r="BX2941" s="397"/>
      <c r="BZ2941" s="449"/>
      <c r="CB2941" s="419"/>
      <c r="CC2941" s="419"/>
      <c r="CD2941" s="419"/>
      <c r="CF2941" s="419"/>
      <c r="CG2941" s="419"/>
      <c r="CH2941" s="419"/>
    </row>
    <row r="2942" spans="3:86" ht="21" thickBot="1">
      <c r="C2942" s="425"/>
      <c r="P2942" s="431"/>
      <c r="R2942" s="419"/>
      <c r="S2942" s="446"/>
      <c r="T2942" s="419"/>
      <c r="V2942" s="196"/>
      <c r="W2942" s="419"/>
      <c r="X2942" s="419"/>
      <c r="Z2942" s="419"/>
      <c r="AA2942" s="419"/>
      <c r="AB2942" s="419"/>
      <c r="AD2942" s="419"/>
      <c r="AE2942" s="419"/>
      <c r="AF2942" s="419"/>
      <c r="AH2942" s="419"/>
      <c r="AI2942" s="419"/>
      <c r="AJ2942" s="419"/>
      <c r="AL2942" s="419"/>
      <c r="AM2942" s="419"/>
      <c r="AN2942" s="403"/>
      <c r="AO2942" s="419"/>
      <c r="AP2942" s="419"/>
      <c r="AQ2942" s="419"/>
      <c r="AR2942" s="419"/>
      <c r="AS2942" s="419"/>
      <c r="AT2942" s="419"/>
      <c r="AU2942" s="419"/>
      <c r="AV2942" s="419"/>
      <c r="AX2942" s="419"/>
      <c r="AY2942" s="419"/>
      <c r="AZ2942" s="419"/>
      <c r="BB2942" s="419"/>
      <c r="BC2942" s="419"/>
      <c r="BD2942" s="419"/>
      <c r="BF2942" s="419"/>
      <c r="BG2942" s="419"/>
      <c r="BH2942" s="419"/>
      <c r="BJ2942" s="419"/>
      <c r="BK2942" s="419"/>
      <c r="BL2942" s="419"/>
      <c r="BN2942" s="419"/>
      <c r="BO2942" s="419"/>
      <c r="BP2942" s="419"/>
      <c r="BR2942" s="419"/>
      <c r="BS2942" s="419"/>
      <c r="BT2942" s="419"/>
      <c r="BV2942" s="419"/>
      <c r="BW2942" s="419"/>
      <c r="BX2942" s="397"/>
      <c r="BZ2942" s="449"/>
      <c r="CB2942" s="419"/>
      <c r="CC2942" s="419"/>
      <c r="CD2942" s="419"/>
      <c r="CF2942" s="419"/>
      <c r="CG2942" s="419"/>
      <c r="CH2942" s="419"/>
    </row>
    <row r="2943" spans="3:86" ht="21" thickBot="1">
      <c r="C2943" s="425"/>
      <c r="P2943" s="431"/>
      <c r="R2943" s="419"/>
      <c r="S2943" s="446"/>
      <c r="T2943" s="419"/>
      <c r="V2943" s="196"/>
      <c r="W2943" s="419"/>
      <c r="X2943" s="419"/>
      <c r="Z2943" s="419"/>
      <c r="AA2943" s="419"/>
      <c r="AB2943" s="419"/>
      <c r="AD2943" s="419"/>
      <c r="AE2943" s="419"/>
      <c r="AF2943" s="419"/>
      <c r="AH2943" s="419"/>
      <c r="AI2943" s="419"/>
      <c r="AJ2943" s="419"/>
      <c r="AL2943" s="419"/>
      <c r="AM2943" s="419"/>
      <c r="AN2943" s="403"/>
      <c r="AO2943" s="419"/>
      <c r="AP2943" s="419"/>
      <c r="AQ2943" s="419"/>
      <c r="AR2943" s="419"/>
      <c r="AS2943" s="419"/>
      <c r="AT2943" s="419"/>
      <c r="AU2943" s="419"/>
      <c r="AV2943" s="419"/>
      <c r="AX2943" s="419"/>
      <c r="AY2943" s="419"/>
      <c r="AZ2943" s="419"/>
      <c r="BB2943" s="419"/>
      <c r="BC2943" s="419"/>
      <c r="BD2943" s="419"/>
      <c r="BF2943" s="419"/>
      <c r="BG2943" s="419"/>
      <c r="BH2943" s="419"/>
      <c r="BJ2943" s="419"/>
      <c r="BK2943" s="419"/>
      <c r="BL2943" s="419"/>
      <c r="BN2943" s="419"/>
      <c r="BO2943" s="419"/>
      <c r="BP2943" s="419"/>
      <c r="BR2943" s="419"/>
      <c r="BS2943" s="419"/>
      <c r="BT2943" s="419"/>
      <c r="BV2943" s="419"/>
      <c r="BW2943" s="419"/>
      <c r="BX2943" s="397"/>
      <c r="BZ2943" s="449"/>
      <c r="CB2943" s="419"/>
      <c r="CC2943" s="419"/>
      <c r="CD2943" s="419"/>
      <c r="CF2943" s="419"/>
      <c r="CG2943" s="419"/>
      <c r="CH2943" s="419"/>
    </row>
    <row r="2944" spans="3:86" ht="21" thickBot="1">
      <c r="C2944" s="425"/>
      <c r="P2944" s="431"/>
      <c r="R2944" s="419"/>
      <c r="S2944" s="446"/>
      <c r="T2944" s="419"/>
      <c r="V2944" s="196"/>
      <c r="W2944" s="419"/>
      <c r="X2944" s="419"/>
      <c r="Z2944" s="419"/>
      <c r="AA2944" s="419"/>
      <c r="AB2944" s="419"/>
      <c r="AD2944" s="419"/>
      <c r="AE2944" s="419"/>
      <c r="AF2944" s="419"/>
      <c r="AH2944" s="419"/>
      <c r="AI2944" s="419"/>
      <c r="AJ2944" s="419"/>
      <c r="AL2944" s="419"/>
      <c r="AM2944" s="419"/>
      <c r="AN2944" s="403"/>
      <c r="AO2944" s="419"/>
      <c r="AP2944" s="419"/>
      <c r="AQ2944" s="419"/>
      <c r="AR2944" s="419"/>
      <c r="AS2944" s="419"/>
      <c r="AT2944" s="419"/>
      <c r="AU2944" s="419"/>
      <c r="AV2944" s="419"/>
      <c r="AX2944" s="419"/>
      <c r="AY2944" s="419"/>
      <c r="AZ2944" s="419"/>
      <c r="BB2944" s="419"/>
      <c r="BC2944" s="419"/>
      <c r="BD2944" s="419"/>
      <c r="BF2944" s="419"/>
      <c r="BG2944" s="419"/>
      <c r="BH2944" s="419"/>
      <c r="BJ2944" s="419"/>
      <c r="BK2944" s="419"/>
      <c r="BL2944" s="419"/>
      <c r="BN2944" s="419"/>
      <c r="BO2944" s="419"/>
      <c r="BP2944" s="419"/>
      <c r="BR2944" s="419"/>
      <c r="BS2944" s="419"/>
      <c r="BT2944" s="419"/>
      <c r="BV2944" s="419"/>
      <c r="BW2944" s="419"/>
      <c r="BX2944" s="397"/>
      <c r="BZ2944" s="449"/>
      <c r="CB2944" s="419"/>
      <c r="CC2944" s="419"/>
      <c r="CD2944" s="419"/>
      <c r="CF2944" s="419"/>
      <c r="CG2944" s="419"/>
      <c r="CH2944" s="419"/>
    </row>
    <row r="2945" spans="3:86" ht="21" thickBot="1">
      <c r="C2945" s="425"/>
      <c r="P2945" s="431"/>
      <c r="R2945" s="419"/>
      <c r="S2945" s="446"/>
      <c r="T2945" s="419"/>
      <c r="V2945" s="196"/>
      <c r="W2945" s="419"/>
      <c r="X2945" s="419"/>
      <c r="Z2945" s="419"/>
      <c r="AA2945" s="419"/>
      <c r="AB2945" s="419"/>
      <c r="AD2945" s="419"/>
      <c r="AE2945" s="419"/>
      <c r="AF2945" s="419"/>
      <c r="AH2945" s="419"/>
      <c r="AI2945" s="419"/>
      <c r="AJ2945" s="419"/>
      <c r="AL2945" s="419"/>
      <c r="AM2945" s="419"/>
      <c r="AN2945" s="403"/>
      <c r="AO2945" s="419"/>
      <c r="AP2945" s="419"/>
      <c r="AQ2945" s="419"/>
      <c r="AR2945" s="419"/>
      <c r="AS2945" s="419"/>
      <c r="AT2945" s="419"/>
      <c r="AU2945" s="419"/>
      <c r="AV2945" s="419"/>
      <c r="AX2945" s="419"/>
      <c r="AY2945" s="419"/>
      <c r="AZ2945" s="419"/>
      <c r="BB2945" s="419"/>
      <c r="BC2945" s="419"/>
      <c r="BD2945" s="419"/>
      <c r="BF2945" s="419"/>
      <c r="BG2945" s="419"/>
      <c r="BH2945" s="419"/>
      <c r="BJ2945" s="419"/>
      <c r="BK2945" s="419"/>
      <c r="BL2945" s="419"/>
      <c r="BN2945" s="419"/>
      <c r="BO2945" s="419"/>
      <c r="BP2945" s="419"/>
      <c r="BR2945" s="419"/>
      <c r="BS2945" s="419"/>
      <c r="BT2945" s="419"/>
      <c r="BV2945" s="419"/>
      <c r="BW2945" s="419"/>
      <c r="BX2945" s="397"/>
      <c r="BZ2945" s="449"/>
      <c r="CB2945" s="419"/>
      <c r="CC2945" s="419"/>
      <c r="CD2945" s="419"/>
      <c r="CF2945" s="419"/>
      <c r="CG2945" s="419"/>
      <c r="CH2945" s="419"/>
    </row>
    <row r="2946" spans="3:86" ht="21" thickBot="1">
      <c r="C2946" s="425"/>
      <c r="P2946" s="431"/>
      <c r="R2946" s="419"/>
      <c r="S2946" s="446"/>
      <c r="T2946" s="419"/>
      <c r="V2946" s="196"/>
      <c r="W2946" s="419"/>
      <c r="X2946" s="419"/>
      <c r="Z2946" s="419"/>
      <c r="AA2946" s="419"/>
      <c r="AB2946" s="419"/>
      <c r="AD2946" s="419"/>
      <c r="AE2946" s="419"/>
      <c r="AF2946" s="419"/>
      <c r="AH2946" s="419"/>
      <c r="AI2946" s="419"/>
      <c r="AJ2946" s="419"/>
      <c r="AL2946" s="419"/>
      <c r="AM2946" s="419"/>
      <c r="AN2946" s="403"/>
      <c r="AO2946" s="419"/>
      <c r="AP2946" s="419"/>
      <c r="AQ2946" s="419"/>
      <c r="AR2946" s="419"/>
      <c r="AS2946" s="419"/>
      <c r="AT2946" s="419"/>
      <c r="AU2946" s="419"/>
      <c r="AV2946" s="419"/>
      <c r="AX2946" s="419"/>
      <c r="AY2946" s="419"/>
      <c r="AZ2946" s="419"/>
      <c r="BB2946" s="419"/>
      <c r="BC2946" s="419"/>
      <c r="BD2946" s="419"/>
      <c r="BF2946" s="419"/>
      <c r="BG2946" s="419"/>
      <c r="BH2946" s="419"/>
      <c r="BJ2946" s="419"/>
      <c r="BK2946" s="419"/>
      <c r="BL2946" s="419"/>
      <c r="BN2946" s="419"/>
      <c r="BO2946" s="419"/>
      <c r="BP2946" s="419"/>
      <c r="BR2946" s="419"/>
      <c r="BS2946" s="419"/>
      <c r="BT2946" s="419"/>
      <c r="BV2946" s="419"/>
      <c r="BW2946" s="419"/>
      <c r="BX2946" s="397"/>
      <c r="BZ2946" s="449"/>
      <c r="CB2946" s="419"/>
      <c r="CC2946" s="419"/>
      <c r="CD2946" s="419"/>
      <c r="CF2946" s="419"/>
      <c r="CG2946" s="419"/>
      <c r="CH2946" s="419"/>
    </row>
    <row r="2947" spans="3:86" ht="21" thickBot="1">
      <c r="C2947" s="425"/>
      <c r="P2947" s="431"/>
      <c r="R2947" s="419"/>
      <c r="S2947" s="446"/>
      <c r="T2947" s="419"/>
      <c r="V2947" s="196"/>
      <c r="W2947" s="419"/>
      <c r="X2947" s="419"/>
      <c r="Z2947" s="419"/>
      <c r="AA2947" s="419"/>
      <c r="AB2947" s="419"/>
      <c r="AD2947" s="419"/>
      <c r="AE2947" s="419"/>
      <c r="AF2947" s="419"/>
      <c r="AH2947" s="419"/>
      <c r="AI2947" s="419"/>
      <c r="AJ2947" s="419"/>
      <c r="AL2947" s="419"/>
      <c r="AM2947" s="419"/>
      <c r="AN2947" s="403"/>
      <c r="AO2947" s="419"/>
      <c r="AP2947" s="419"/>
      <c r="AQ2947" s="419"/>
      <c r="AR2947" s="419"/>
      <c r="AS2947" s="419"/>
      <c r="AT2947" s="419"/>
      <c r="AU2947" s="419"/>
      <c r="AV2947" s="419"/>
      <c r="AX2947" s="419"/>
      <c r="AY2947" s="419"/>
      <c r="AZ2947" s="419"/>
      <c r="BB2947" s="419"/>
      <c r="BC2947" s="419"/>
      <c r="BD2947" s="419"/>
      <c r="BF2947" s="419"/>
      <c r="BG2947" s="419"/>
      <c r="BH2947" s="419"/>
      <c r="BJ2947" s="419"/>
      <c r="BK2947" s="419"/>
      <c r="BL2947" s="419"/>
      <c r="BN2947" s="419"/>
      <c r="BO2947" s="419"/>
      <c r="BP2947" s="419"/>
      <c r="BR2947" s="419"/>
      <c r="BS2947" s="419"/>
      <c r="BT2947" s="419"/>
      <c r="BV2947" s="419"/>
      <c r="BW2947" s="419"/>
      <c r="BX2947" s="397"/>
      <c r="BZ2947" s="449"/>
      <c r="CB2947" s="419"/>
      <c r="CC2947" s="419"/>
      <c r="CD2947" s="419"/>
      <c r="CF2947" s="419"/>
      <c r="CG2947" s="419"/>
      <c r="CH2947" s="419"/>
    </row>
    <row r="2948" spans="3:86" ht="21" thickBot="1">
      <c r="C2948" s="425"/>
      <c r="P2948" s="431"/>
      <c r="R2948" s="419"/>
      <c r="S2948" s="446"/>
      <c r="T2948" s="419"/>
      <c r="V2948" s="196"/>
      <c r="W2948" s="419"/>
      <c r="X2948" s="419"/>
      <c r="Z2948" s="419"/>
      <c r="AA2948" s="419"/>
      <c r="AB2948" s="419"/>
      <c r="AD2948" s="419"/>
      <c r="AE2948" s="419"/>
      <c r="AF2948" s="419"/>
      <c r="AH2948" s="419"/>
      <c r="AI2948" s="419"/>
      <c r="AJ2948" s="419"/>
      <c r="AL2948" s="419"/>
      <c r="AM2948" s="419"/>
      <c r="AN2948" s="403"/>
      <c r="AO2948" s="419"/>
      <c r="AP2948" s="419"/>
      <c r="AQ2948" s="419"/>
      <c r="AR2948" s="419"/>
      <c r="AS2948" s="419"/>
      <c r="AT2948" s="419"/>
      <c r="AU2948" s="419"/>
      <c r="AV2948" s="419"/>
      <c r="AX2948" s="419"/>
      <c r="AY2948" s="419"/>
      <c r="AZ2948" s="419"/>
      <c r="BB2948" s="419"/>
      <c r="BC2948" s="419"/>
      <c r="BD2948" s="419"/>
      <c r="BF2948" s="419"/>
      <c r="BG2948" s="419"/>
      <c r="BH2948" s="419"/>
      <c r="BJ2948" s="419"/>
      <c r="BK2948" s="419"/>
      <c r="BL2948" s="419"/>
      <c r="BN2948" s="419"/>
      <c r="BO2948" s="419"/>
      <c r="BP2948" s="419"/>
      <c r="BR2948" s="419"/>
      <c r="BS2948" s="419"/>
      <c r="BT2948" s="419"/>
      <c r="BV2948" s="419"/>
      <c r="BW2948" s="419"/>
      <c r="BX2948" s="397"/>
      <c r="BZ2948" s="449"/>
      <c r="CB2948" s="419"/>
      <c r="CC2948" s="419"/>
      <c r="CD2948" s="419"/>
      <c r="CF2948" s="419"/>
      <c r="CG2948" s="419"/>
      <c r="CH2948" s="419"/>
    </row>
    <row r="2949" spans="3:86" ht="21" thickBot="1">
      <c r="C2949" s="425"/>
      <c r="P2949" s="431"/>
      <c r="R2949" s="419"/>
      <c r="S2949" s="446"/>
      <c r="T2949" s="419"/>
      <c r="V2949" s="196"/>
      <c r="W2949" s="419"/>
      <c r="X2949" s="419"/>
      <c r="Z2949" s="419"/>
      <c r="AA2949" s="419"/>
      <c r="AB2949" s="419"/>
      <c r="AD2949" s="419"/>
      <c r="AE2949" s="419"/>
      <c r="AF2949" s="419"/>
      <c r="AH2949" s="419"/>
      <c r="AI2949" s="419"/>
      <c r="AJ2949" s="419"/>
      <c r="AL2949" s="419"/>
      <c r="AM2949" s="419"/>
      <c r="AN2949" s="403"/>
      <c r="AO2949" s="419"/>
      <c r="AP2949" s="419"/>
      <c r="AQ2949" s="419"/>
      <c r="AR2949" s="419"/>
      <c r="AS2949" s="419"/>
      <c r="AT2949" s="419"/>
      <c r="AU2949" s="419"/>
      <c r="AV2949" s="419"/>
      <c r="AX2949" s="419"/>
      <c r="AY2949" s="419"/>
      <c r="AZ2949" s="419"/>
      <c r="BB2949" s="419"/>
      <c r="BC2949" s="419"/>
      <c r="BD2949" s="419"/>
      <c r="BF2949" s="419"/>
      <c r="BG2949" s="419"/>
      <c r="BH2949" s="419"/>
      <c r="BJ2949" s="419"/>
      <c r="BK2949" s="419"/>
      <c r="BL2949" s="419"/>
      <c r="BN2949" s="419"/>
      <c r="BO2949" s="419"/>
      <c r="BP2949" s="419"/>
      <c r="BR2949" s="419"/>
      <c r="BS2949" s="419"/>
      <c r="BT2949" s="419"/>
      <c r="BV2949" s="419"/>
      <c r="BW2949" s="419"/>
      <c r="BX2949" s="397"/>
      <c r="BZ2949" s="449"/>
      <c r="CB2949" s="419"/>
      <c r="CC2949" s="419"/>
      <c r="CD2949" s="419"/>
      <c r="CF2949" s="419"/>
      <c r="CG2949" s="419"/>
      <c r="CH2949" s="419"/>
    </row>
    <row r="2950" spans="3:86" ht="21" thickBot="1">
      <c r="C2950" s="425"/>
      <c r="P2950" s="431"/>
      <c r="R2950" s="419"/>
      <c r="S2950" s="446"/>
      <c r="T2950" s="419"/>
      <c r="V2950" s="196"/>
      <c r="W2950" s="419"/>
      <c r="X2950" s="419"/>
      <c r="Z2950" s="419"/>
      <c r="AA2950" s="419"/>
      <c r="AB2950" s="419"/>
      <c r="AD2950" s="419"/>
      <c r="AE2950" s="419"/>
      <c r="AF2950" s="419"/>
      <c r="AH2950" s="419"/>
      <c r="AI2950" s="419"/>
      <c r="AJ2950" s="419"/>
      <c r="AL2950" s="419"/>
      <c r="AM2950" s="419"/>
      <c r="AN2950" s="403"/>
      <c r="AO2950" s="419"/>
      <c r="AP2950" s="419"/>
      <c r="AQ2950" s="419"/>
      <c r="AR2950" s="419"/>
      <c r="AS2950" s="419"/>
      <c r="AT2950" s="419"/>
      <c r="AU2950" s="419"/>
      <c r="AV2950" s="419"/>
      <c r="AX2950" s="419"/>
      <c r="AY2950" s="419"/>
      <c r="AZ2950" s="419"/>
      <c r="BB2950" s="419"/>
      <c r="BC2950" s="419"/>
      <c r="BD2950" s="419"/>
      <c r="BF2950" s="419"/>
      <c r="BG2950" s="419"/>
      <c r="BH2950" s="419"/>
      <c r="BJ2950" s="419"/>
      <c r="BK2950" s="419"/>
      <c r="BL2950" s="419"/>
      <c r="BN2950" s="419"/>
      <c r="BO2950" s="419"/>
      <c r="BP2950" s="419"/>
      <c r="BR2950" s="419"/>
      <c r="BS2950" s="419"/>
      <c r="BT2950" s="419"/>
      <c r="BV2950" s="419"/>
      <c r="BW2950" s="419"/>
      <c r="BX2950" s="397"/>
      <c r="BZ2950" s="449"/>
      <c r="CB2950" s="419"/>
      <c r="CC2950" s="419"/>
      <c r="CD2950" s="419"/>
      <c r="CF2950" s="419"/>
      <c r="CG2950" s="419"/>
      <c r="CH2950" s="419"/>
    </row>
    <row r="2951" spans="3:86" ht="21" thickBot="1">
      <c r="C2951" s="425"/>
      <c r="P2951" s="431"/>
      <c r="R2951" s="419"/>
      <c r="S2951" s="446"/>
      <c r="T2951" s="419"/>
      <c r="V2951" s="196"/>
      <c r="W2951" s="419"/>
      <c r="X2951" s="419"/>
      <c r="Z2951" s="419"/>
      <c r="AA2951" s="419"/>
      <c r="AB2951" s="419"/>
      <c r="AD2951" s="419"/>
      <c r="AE2951" s="419"/>
      <c r="AF2951" s="419"/>
      <c r="AH2951" s="419"/>
      <c r="AI2951" s="419"/>
      <c r="AJ2951" s="419"/>
      <c r="AL2951" s="419"/>
      <c r="AM2951" s="419"/>
      <c r="AN2951" s="403"/>
      <c r="AO2951" s="419"/>
      <c r="AP2951" s="419"/>
      <c r="AQ2951" s="419"/>
      <c r="AR2951" s="419"/>
      <c r="AS2951" s="419"/>
      <c r="AT2951" s="419"/>
      <c r="AU2951" s="419"/>
      <c r="AV2951" s="419"/>
      <c r="AX2951" s="419"/>
      <c r="AY2951" s="419"/>
      <c r="AZ2951" s="419"/>
      <c r="BB2951" s="419"/>
      <c r="BC2951" s="419"/>
      <c r="BD2951" s="419"/>
      <c r="BF2951" s="419"/>
      <c r="BG2951" s="419"/>
      <c r="BH2951" s="419"/>
      <c r="BJ2951" s="419"/>
      <c r="BK2951" s="419"/>
      <c r="BL2951" s="419"/>
      <c r="BN2951" s="419"/>
      <c r="BO2951" s="419"/>
      <c r="BP2951" s="419"/>
      <c r="BR2951" s="419"/>
      <c r="BS2951" s="419"/>
      <c r="BT2951" s="419"/>
      <c r="BV2951" s="419"/>
      <c r="BW2951" s="419"/>
      <c r="BX2951" s="397"/>
      <c r="BZ2951" s="449"/>
      <c r="CB2951" s="419"/>
      <c r="CC2951" s="419"/>
      <c r="CD2951" s="419"/>
      <c r="CF2951" s="419"/>
      <c r="CG2951" s="419"/>
      <c r="CH2951" s="419"/>
    </row>
    <row r="2952" spans="3:86" ht="21" thickBot="1">
      <c r="C2952" s="425"/>
      <c r="P2952" s="431"/>
      <c r="R2952" s="419"/>
      <c r="S2952" s="446"/>
      <c r="T2952" s="419"/>
      <c r="V2952" s="196"/>
      <c r="W2952" s="419"/>
      <c r="X2952" s="419"/>
      <c r="Z2952" s="419"/>
      <c r="AA2952" s="419"/>
      <c r="AB2952" s="419"/>
      <c r="AD2952" s="419"/>
      <c r="AE2952" s="419"/>
      <c r="AF2952" s="419"/>
      <c r="AH2952" s="419"/>
      <c r="AI2952" s="419"/>
      <c r="AJ2952" s="419"/>
      <c r="AL2952" s="419"/>
      <c r="AM2952" s="419"/>
      <c r="AN2952" s="403"/>
      <c r="AO2952" s="419"/>
      <c r="AP2952" s="419"/>
      <c r="AQ2952" s="419"/>
      <c r="AR2952" s="419"/>
      <c r="AS2952" s="419"/>
      <c r="AT2952" s="419"/>
      <c r="AU2952" s="419"/>
      <c r="AV2952" s="419"/>
      <c r="AX2952" s="419"/>
      <c r="AY2952" s="419"/>
      <c r="AZ2952" s="419"/>
      <c r="BB2952" s="419"/>
      <c r="BC2952" s="419"/>
      <c r="BD2952" s="419"/>
      <c r="BF2952" s="419"/>
      <c r="BG2952" s="419"/>
      <c r="BH2952" s="419"/>
      <c r="BJ2952" s="419"/>
      <c r="BK2952" s="419"/>
      <c r="BL2952" s="419"/>
      <c r="BN2952" s="419"/>
      <c r="BO2952" s="419"/>
      <c r="BP2952" s="419"/>
      <c r="BR2952" s="419"/>
      <c r="BS2952" s="419"/>
      <c r="BT2952" s="419"/>
      <c r="BV2952" s="419"/>
      <c r="BW2952" s="419"/>
      <c r="BX2952" s="397"/>
      <c r="BZ2952" s="449"/>
      <c r="CB2952" s="419"/>
      <c r="CC2952" s="419"/>
      <c r="CD2952" s="419"/>
      <c r="CF2952" s="419"/>
      <c r="CG2952" s="419"/>
      <c r="CH2952" s="419"/>
    </row>
    <row r="2953" spans="3:86" ht="21" thickBot="1">
      <c r="C2953" s="425"/>
      <c r="P2953" s="431"/>
      <c r="R2953" s="419"/>
      <c r="S2953" s="446"/>
      <c r="T2953" s="419"/>
      <c r="V2953" s="196"/>
      <c r="W2953" s="419"/>
      <c r="X2953" s="419"/>
      <c r="Z2953" s="419"/>
      <c r="AA2953" s="419"/>
      <c r="AB2953" s="419"/>
      <c r="AD2953" s="419"/>
      <c r="AE2953" s="419"/>
      <c r="AF2953" s="419"/>
      <c r="AH2953" s="419"/>
      <c r="AI2953" s="419"/>
      <c r="AJ2953" s="419"/>
      <c r="AL2953" s="419"/>
      <c r="AM2953" s="419"/>
      <c r="AN2953" s="403"/>
      <c r="AO2953" s="419"/>
      <c r="AP2953" s="419"/>
      <c r="AQ2953" s="419"/>
      <c r="AR2953" s="419"/>
      <c r="AS2953" s="419"/>
      <c r="AT2953" s="419"/>
      <c r="AU2953" s="419"/>
      <c r="AV2953" s="419"/>
      <c r="AX2953" s="419"/>
      <c r="AY2953" s="419"/>
      <c r="AZ2953" s="419"/>
      <c r="BB2953" s="419"/>
      <c r="BC2953" s="419"/>
      <c r="BD2953" s="419"/>
      <c r="BF2953" s="419"/>
      <c r="BG2953" s="419"/>
      <c r="BH2953" s="419"/>
      <c r="BJ2953" s="419"/>
      <c r="BK2953" s="419"/>
      <c r="BL2953" s="419"/>
      <c r="BN2953" s="419"/>
      <c r="BO2953" s="419"/>
      <c r="BP2953" s="419"/>
      <c r="BR2953" s="419"/>
      <c r="BS2953" s="419"/>
      <c r="BT2953" s="419"/>
      <c r="BV2953" s="419"/>
      <c r="BW2953" s="419"/>
      <c r="BX2953" s="397"/>
      <c r="BZ2953" s="449"/>
      <c r="CB2953" s="419"/>
      <c r="CC2953" s="419"/>
      <c r="CD2953" s="419"/>
      <c r="CF2953" s="419"/>
      <c r="CG2953" s="419"/>
      <c r="CH2953" s="419"/>
    </row>
    <row r="2954" spans="3:86" ht="21" thickBot="1">
      <c r="C2954" s="425"/>
      <c r="P2954" s="431"/>
      <c r="R2954" s="419"/>
      <c r="S2954" s="446"/>
      <c r="T2954" s="419"/>
      <c r="V2954" s="196"/>
      <c r="W2954" s="419"/>
      <c r="X2954" s="419"/>
      <c r="Z2954" s="419"/>
      <c r="AA2954" s="419"/>
      <c r="AB2954" s="419"/>
      <c r="AD2954" s="419"/>
      <c r="AE2954" s="419"/>
      <c r="AF2954" s="419"/>
      <c r="AH2954" s="419"/>
      <c r="AI2954" s="419"/>
      <c r="AJ2954" s="419"/>
      <c r="AL2954" s="419"/>
      <c r="AM2954" s="419"/>
      <c r="AN2954" s="403"/>
      <c r="AO2954" s="419"/>
      <c r="AP2954" s="419"/>
      <c r="AQ2954" s="419"/>
      <c r="AR2954" s="419"/>
      <c r="AS2954" s="419"/>
      <c r="AT2954" s="419"/>
      <c r="AU2954" s="419"/>
      <c r="AV2954" s="419"/>
      <c r="AX2954" s="419"/>
      <c r="AY2954" s="419"/>
      <c r="AZ2954" s="419"/>
      <c r="BB2954" s="419"/>
      <c r="BC2954" s="419"/>
      <c r="BD2954" s="419"/>
      <c r="BF2954" s="419"/>
      <c r="BG2954" s="419"/>
      <c r="BH2954" s="419"/>
      <c r="BJ2954" s="419"/>
      <c r="BK2954" s="419"/>
      <c r="BL2954" s="419"/>
      <c r="BN2954" s="419"/>
      <c r="BO2954" s="419"/>
      <c r="BP2954" s="419"/>
      <c r="BR2954" s="419"/>
      <c r="BS2954" s="419"/>
      <c r="BT2954" s="419"/>
      <c r="BV2954" s="419"/>
      <c r="BW2954" s="419"/>
      <c r="BX2954" s="397"/>
      <c r="BZ2954" s="449"/>
      <c r="CB2954" s="419"/>
      <c r="CC2954" s="419"/>
      <c r="CD2954" s="419"/>
      <c r="CF2954" s="419"/>
      <c r="CG2954" s="419"/>
      <c r="CH2954" s="419"/>
    </row>
    <row r="2955" spans="3:86" ht="21" thickBot="1">
      <c r="C2955" s="425"/>
      <c r="P2955" s="431"/>
      <c r="R2955" s="419"/>
      <c r="S2955" s="446"/>
      <c r="T2955" s="419"/>
      <c r="V2955" s="196"/>
      <c r="W2955" s="419"/>
      <c r="X2955" s="419"/>
      <c r="Z2955" s="419"/>
      <c r="AA2955" s="419"/>
      <c r="AB2955" s="419"/>
      <c r="AD2955" s="419"/>
      <c r="AE2955" s="419"/>
      <c r="AF2955" s="419"/>
      <c r="AH2955" s="419"/>
      <c r="AI2955" s="419"/>
      <c r="AJ2955" s="419"/>
      <c r="AL2955" s="419"/>
      <c r="AM2955" s="419"/>
      <c r="AN2955" s="403"/>
      <c r="AO2955" s="419"/>
      <c r="AP2955" s="419"/>
      <c r="AQ2955" s="419"/>
      <c r="AR2955" s="419"/>
      <c r="AS2955" s="419"/>
      <c r="AT2955" s="419"/>
      <c r="AU2955" s="419"/>
      <c r="AV2955" s="419"/>
      <c r="AX2955" s="419"/>
      <c r="AY2955" s="419"/>
      <c r="AZ2955" s="419"/>
      <c r="BB2955" s="419"/>
      <c r="BC2955" s="419"/>
      <c r="BD2955" s="419"/>
      <c r="BF2955" s="419"/>
      <c r="BG2955" s="419"/>
      <c r="BH2955" s="419"/>
      <c r="BJ2955" s="419"/>
      <c r="BK2955" s="419"/>
      <c r="BL2955" s="419"/>
      <c r="BN2955" s="419"/>
      <c r="BO2955" s="419"/>
      <c r="BP2955" s="419"/>
      <c r="BR2955" s="419"/>
      <c r="BS2955" s="419"/>
      <c r="BT2955" s="419"/>
      <c r="BV2955" s="419"/>
      <c r="BW2955" s="419"/>
      <c r="BX2955" s="397"/>
      <c r="BZ2955" s="449"/>
      <c r="CB2955" s="419"/>
      <c r="CC2955" s="419"/>
      <c r="CD2955" s="419"/>
      <c r="CF2955" s="419"/>
      <c r="CG2955" s="419"/>
      <c r="CH2955" s="419"/>
    </row>
    <row r="2956" spans="3:86" ht="21" thickBot="1">
      <c r="C2956" s="425"/>
      <c r="P2956" s="431"/>
      <c r="R2956" s="419"/>
      <c r="S2956" s="446"/>
      <c r="T2956" s="419"/>
      <c r="V2956" s="196"/>
      <c r="W2956" s="419"/>
      <c r="X2956" s="419"/>
      <c r="Z2956" s="419"/>
      <c r="AA2956" s="419"/>
      <c r="AB2956" s="419"/>
      <c r="AD2956" s="419"/>
      <c r="AE2956" s="419"/>
      <c r="AF2956" s="419"/>
      <c r="AH2956" s="419"/>
      <c r="AI2956" s="419"/>
      <c r="AJ2956" s="419"/>
      <c r="AL2956" s="419"/>
      <c r="AM2956" s="419"/>
      <c r="AN2956" s="403"/>
      <c r="AO2956" s="419"/>
      <c r="AP2956" s="419"/>
      <c r="AQ2956" s="419"/>
      <c r="AR2956" s="419"/>
      <c r="AS2956" s="419"/>
      <c r="AT2956" s="419"/>
      <c r="AU2956" s="419"/>
      <c r="AV2956" s="419"/>
      <c r="AX2956" s="419"/>
      <c r="AY2956" s="419"/>
      <c r="AZ2956" s="419"/>
      <c r="BB2956" s="419"/>
      <c r="BC2956" s="419"/>
      <c r="BD2956" s="419"/>
      <c r="BF2956" s="419"/>
      <c r="BG2956" s="419"/>
      <c r="BH2956" s="419"/>
      <c r="BJ2956" s="419"/>
      <c r="BK2956" s="419"/>
      <c r="BL2956" s="419"/>
      <c r="BN2956" s="419"/>
      <c r="BO2956" s="419"/>
      <c r="BP2956" s="419"/>
      <c r="BR2956" s="419"/>
      <c r="BS2956" s="419"/>
      <c r="BT2956" s="419"/>
      <c r="BV2956" s="419"/>
      <c r="BW2956" s="419"/>
      <c r="BX2956" s="397"/>
      <c r="BZ2956" s="449"/>
      <c r="CB2956" s="419"/>
      <c r="CC2956" s="419"/>
      <c r="CD2956" s="419"/>
      <c r="CF2956" s="419"/>
      <c r="CG2956" s="419"/>
      <c r="CH2956" s="419"/>
    </row>
    <row r="2957" spans="3:86" ht="21" thickBot="1">
      <c r="C2957" s="425"/>
      <c r="P2957" s="431"/>
      <c r="R2957" s="419"/>
      <c r="S2957" s="446"/>
      <c r="T2957" s="419"/>
      <c r="V2957" s="196"/>
      <c r="W2957" s="419"/>
      <c r="X2957" s="419"/>
      <c r="Z2957" s="419"/>
      <c r="AA2957" s="419"/>
      <c r="AB2957" s="419"/>
      <c r="AD2957" s="419"/>
      <c r="AE2957" s="419"/>
      <c r="AF2957" s="419"/>
      <c r="AH2957" s="419"/>
      <c r="AI2957" s="419"/>
      <c r="AJ2957" s="419"/>
      <c r="AL2957" s="419"/>
      <c r="AM2957" s="419"/>
      <c r="AN2957" s="403"/>
      <c r="AO2957" s="419"/>
      <c r="AP2957" s="419"/>
      <c r="AQ2957" s="419"/>
      <c r="AR2957" s="419"/>
      <c r="AS2957" s="419"/>
      <c r="AT2957" s="419"/>
      <c r="AU2957" s="419"/>
      <c r="AV2957" s="419"/>
      <c r="AX2957" s="419"/>
      <c r="AY2957" s="419"/>
      <c r="AZ2957" s="419"/>
      <c r="BB2957" s="419"/>
      <c r="BC2957" s="419"/>
      <c r="BD2957" s="419"/>
      <c r="BF2957" s="419"/>
      <c r="BG2957" s="419"/>
      <c r="BH2957" s="419"/>
      <c r="BJ2957" s="419"/>
      <c r="BK2957" s="419"/>
      <c r="BL2957" s="419"/>
      <c r="BN2957" s="419"/>
      <c r="BO2957" s="419"/>
      <c r="BP2957" s="419"/>
      <c r="BR2957" s="419"/>
      <c r="BS2957" s="419"/>
      <c r="BT2957" s="419"/>
      <c r="BV2957" s="419"/>
      <c r="BW2957" s="419"/>
      <c r="BX2957" s="397"/>
      <c r="BZ2957" s="449"/>
      <c r="CB2957" s="419"/>
      <c r="CC2957" s="419"/>
      <c r="CD2957" s="419"/>
      <c r="CF2957" s="419"/>
      <c r="CG2957" s="419"/>
      <c r="CH2957" s="419"/>
    </row>
    <row r="2958" spans="3:86" ht="21" thickBot="1">
      <c r="C2958" s="425"/>
      <c r="P2958" s="431"/>
      <c r="R2958" s="419"/>
      <c r="S2958" s="446"/>
      <c r="T2958" s="419"/>
      <c r="V2958" s="196"/>
      <c r="W2958" s="419"/>
      <c r="X2958" s="419"/>
      <c r="Z2958" s="419"/>
      <c r="AA2958" s="419"/>
      <c r="AB2958" s="419"/>
      <c r="AD2958" s="419"/>
      <c r="AE2958" s="419"/>
      <c r="AF2958" s="419"/>
      <c r="AH2958" s="419"/>
      <c r="AI2958" s="419"/>
      <c r="AJ2958" s="419"/>
      <c r="AL2958" s="419"/>
      <c r="AM2958" s="419"/>
      <c r="AN2958" s="403"/>
      <c r="AO2958" s="419"/>
      <c r="AP2958" s="419"/>
      <c r="AQ2958" s="419"/>
      <c r="AR2958" s="419"/>
      <c r="AS2958" s="419"/>
      <c r="AT2958" s="419"/>
      <c r="AU2958" s="419"/>
      <c r="AV2958" s="419"/>
      <c r="AX2958" s="419"/>
      <c r="AY2958" s="419"/>
      <c r="AZ2958" s="419"/>
      <c r="BB2958" s="419"/>
      <c r="BC2958" s="419"/>
      <c r="BD2958" s="419"/>
      <c r="BF2958" s="419"/>
      <c r="BG2958" s="419"/>
      <c r="BH2958" s="419"/>
      <c r="BJ2958" s="419"/>
      <c r="BK2958" s="419"/>
      <c r="BL2958" s="419"/>
      <c r="BN2958" s="419"/>
      <c r="BO2958" s="419"/>
      <c r="BP2958" s="419"/>
      <c r="BR2958" s="419"/>
      <c r="BS2958" s="419"/>
      <c r="BT2958" s="419"/>
      <c r="BV2958" s="419"/>
      <c r="BW2958" s="419"/>
      <c r="BX2958" s="397"/>
      <c r="BZ2958" s="449"/>
      <c r="CB2958" s="419"/>
      <c r="CC2958" s="419"/>
      <c r="CD2958" s="419"/>
      <c r="CF2958" s="419"/>
      <c r="CG2958" s="419"/>
      <c r="CH2958" s="419"/>
    </row>
    <row r="2959" spans="3:86" ht="21" thickBot="1">
      <c r="C2959" s="425"/>
      <c r="P2959" s="431"/>
      <c r="R2959" s="419"/>
      <c r="S2959" s="446"/>
      <c r="T2959" s="419"/>
      <c r="V2959" s="196"/>
      <c r="W2959" s="419"/>
      <c r="X2959" s="419"/>
      <c r="Z2959" s="419"/>
      <c r="AA2959" s="419"/>
      <c r="AB2959" s="419"/>
      <c r="AD2959" s="419"/>
      <c r="AE2959" s="419"/>
      <c r="AF2959" s="419"/>
      <c r="AH2959" s="419"/>
      <c r="AI2959" s="419"/>
      <c r="AJ2959" s="419"/>
      <c r="AL2959" s="419"/>
      <c r="AM2959" s="419"/>
      <c r="AN2959" s="403"/>
      <c r="AO2959" s="419"/>
      <c r="AP2959" s="419"/>
      <c r="AQ2959" s="419"/>
      <c r="AR2959" s="419"/>
      <c r="AS2959" s="419"/>
      <c r="AT2959" s="419"/>
      <c r="AU2959" s="419"/>
      <c r="AV2959" s="419"/>
      <c r="AX2959" s="419"/>
      <c r="AY2959" s="419"/>
      <c r="AZ2959" s="419"/>
      <c r="BB2959" s="419"/>
      <c r="BC2959" s="419"/>
      <c r="BD2959" s="419"/>
      <c r="BF2959" s="419"/>
      <c r="BG2959" s="419"/>
      <c r="BH2959" s="419"/>
      <c r="BJ2959" s="419"/>
      <c r="BK2959" s="419"/>
      <c r="BL2959" s="419"/>
      <c r="BN2959" s="419"/>
      <c r="BO2959" s="419"/>
      <c r="BP2959" s="419"/>
      <c r="BR2959" s="419"/>
      <c r="BS2959" s="419"/>
      <c r="BT2959" s="419"/>
      <c r="BV2959" s="419"/>
      <c r="BW2959" s="419"/>
      <c r="BX2959" s="397"/>
      <c r="BZ2959" s="449"/>
      <c r="CB2959" s="419"/>
      <c r="CC2959" s="419"/>
      <c r="CD2959" s="419"/>
      <c r="CF2959" s="419"/>
      <c r="CG2959" s="419"/>
      <c r="CH2959" s="419"/>
    </row>
    <row r="2960" spans="3:86" ht="21" thickBot="1">
      <c r="C2960" s="425"/>
      <c r="P2960" s="431"/>
      <c r="R2960" s="419"/>
      <c r="S2960" s="446"/>
      <c r="T2960" s="419"/>
      <c r="V2960" s="196"/>
      <c r="W2960" s="419"/>
      <c r="X2960" s="419"/>
      <c r="Z2960" s="419"/>
      <c r="AA2960" s="419"/>
      <c r="AB2960" s="419"/>
      <c r="AD2960" s="419"/>
      <c r="AE2960" s="419"/>
      <c r="AF2960" s="419"/>
      <c r="AH2960" s="419"/>
      <c r="AI2960" s="419"/>
      <c r="AJ2960" s="419"/>
      <c r="AL2960" s="419"/>
      <c r="AM2960" s="419"/>
      <c r="AN2960" s="403"/>
      <c r="AO2960" s="419"/>
      <c r="AP2960" s="419"/>
      <c r="AQ2960" s="419"/>
      <c r="AR2960" s="419"/>
      <c r="AS2960" s="419"/>
      <c r="AT2960" s="419"/>
      <c r="AU2960" s="419"/>
      <c r="AV2960" s="419"/>
      <c r="AX2960" s="419"/>
      <c r="AY2960" s="419"/>
      <c r="AZ2960" s="419"/>
      <c r="BB2960" s="419"/>
      <c r="BC2960" s="419"/>
      <c r="BD2960" s="419"/>
      <c r="BF2960" s="419"/>
      <c r="BG2960" s="419"/>
      <c r="BH2960" s="419"/>
      <c r="BJ2960" s="419"/>
      <c r="BK2960" s="419"/>
      <c r="BL2960" s="419"/>
      <c r="BN2960" s="419"/>
      <c r="BO2960" s="419"/>
      <c r="BP2960" s="419"/>
      <c r="BR2960" s="419"/>
      <c r="BS2960" s="419"/>
      <c r="BT2960" s="419"/>
      <c r="BV2960" s="419"/>
      <c r="BW2960" s="419"/>
      <c r="BX2960" s="397"/>
      <c r="BZ2960" s="449"/>
      <c r="CB2960" s="419"/>
      <c r="CC2960" s="419"/>
      <c r="CD2960" s="419"/>
      <c r="CF2960" s="419"/>
      <c r="CG2960" s="419"/>
      <c r="CH2960" s="419"/>
    </row>
    <row r="2961" spans="3:86" ht="21" thickBot="1">
      <c r="C2961" s="425"/>
      <c r="P2961" s="431"/>
      <c r="R2961" s="419"/>
      <c r="S2961" s="446"/>
      <c r="T2961" s="419"/>
      <c r="V2961" s="196"/>
      <c r="W2961" s="419"/>
      <c r="X2961" s="419"/>
      <c r="Z2961" s="419"/>
      <c r="AA2961" s="419"/>
      <c r="AB2961" s="419"/>
      <c r="AD2961" s="419"/>
      <c r="AE2961" s="419"/>
      <c r="AF2961" s="419"/>
      <c r="AH2961" s="419"/>
      <c r="AI2961" s="419"/>
      <c r="AJ2961" s="419"/>
      <c r="AL2961" s="419"/>
      <c r="AM2961" s="419"/>
      <c r="AN2961" s="403"/>
      <c r="AO2961" s="419"/>
      <c r="AP2961" s="419"/>
      <c r="AQ2961" s="419"/>
      <c r="AR2961" s="419"/>
      <c r="AS2961" s="419"/>
      <c r="AT2961" s="419"/>
      <c r="AU2961" s="419"/>
      <c r="AV2961" s="419"/>
      <c r="AX2961" s="419"/>
      <c r="AY2961" s="419"/>
      <c r="AZ2961" s="419"/>
      <c r="BB2961" s="419"/>
      <c r="BC2961" s="419"/>
      <c r="BD2961" s="419"/>
      <c r="BF2961" s="419"/>
      <c r="BG2961" s="419"/>
      <c r="BH2961" s="419"/>
      <c r="BJ2961" s="419"/>
      <c r="BK2961" s="419"/>
      <c r="BL2961" s="419"/>
      <c r="BN2961" s="419"/>
      <c r="BO2961" s="419"/>
      <c r="BP2961" s="419"/>
      <c r="BR2961" s="419"/>
      <c r="BS2961" s="419"/>
      <c r="BT2961" s="419"/>
      <c r="BV2961" s="419"/>
      <c r="BW2961" s="419"/>
      <c r="BX2961" s="397"/>
      <c r="BZ2961" s="449"/>
      <c r="CB2961" s="419"/>
      <c r="CC2961" s="419"/>
      <c r="CD2961" s="419"/>
      <c r="CF2961" s="419"/>
      <c r="CG2961" s="419"/>
      <c r="CH2961" s="419"/>
    </row>
    <row r="2962" spans="3:86" ht="21" thickBot="1">
      <c r="C2962" s="425"/>
      <c r="P2962" s="431"/>
      <c r="R2962" s="419"/>
      <c r="S2962" s="446"/>
      <c r="T2962" s="419"/>
      <c r="V2962" s="196"/>
      <c r="W2962" s="419"/>
      <c r="X2962" s="419"/>
      <c r="Z2962" s="419"/>
      <c r="AA2962" s="419"/>
      <c r="AB2962" s="419"/>
      <c r="AD2962" s="419"/>
      <c r="AE2962" s="419"/>
      <c r="AF2962" s="419"/>
      <c r="AH2962" s="419"/>
      <c r="AI2962" s="419"/>
      <c r="AJ2962" s="419"/>
      <c r="AL2962" s="419"/>
      <c r="AM2962" s="419"/>
      <c r="AN2962" s="403"/>
      <c r="AO2962" s="419"/>
      <c r="AP2962" s="419"/>
      <c r="AQ2962" s="419"/>
      <c r="AR2962" s="419"/>
      <c r="AS2962" s="419"/>
      <c r="AT2962" s="419"/>
      <c r="AU2962" s="419"/>
      <c r="AV2962" s="419"/>
      <c r="AX2962" s="419"/>
      <c r="AY2962" s="419"/>
      <c r="AZ2962" s="419"/>
      <c r="BB2962" s="419"/>
      <c r="BC2962" s="419"/>
      <c r="BD2962" s="419"/>
      <c r="BF2962" s="419"/>
      <c r="BG2962" s="419"/>
      <c r="BH2962" s="419"/>
      <c r="BJ2962" s="419"/>
      <c r="BK2962" s="419"/>
      <c r="BL2962" s="419"/>
      <c r="BN2962" s="419"/>
      <c r="BO2962" s="419"/>
      <c r="BP2962" s="419"/>
      <c r="BR2962" s="419"/>
      <c r="BS2962" s="419"/>
      <c r="BT2962" s="419"/>
      <c r="BV2962" s="419"/>
      <c r="BW2962" s="419"/>
      <c r="BX2962" s="397"/>
      <c r="BZ2962" s="449"/>
      <c r="CB2962" s="419"/>
      <c r="CC2962" s="419"/>
      <c r="CD2962" s="419"/>
      <c r="CF2962" s="419"/>
      <c r="CG2962" s="419"/>
      <c r="CH2962" s="419"/>
    </row>
    <row r="2963" spans="3:86" ht="21" thickBot="1">
      <c r="C2963" s="425"/>
      <c r="P2963" s="431"/>
      <c r="R2963" s="419"/>
      <c r="S2963" s="446"/>
      <c r="T2963" s="419"/>
      <c r="V2963" s="196"/>
      <c r="W2963" s="419"/>
      <c r="X2963" s="419"/>
      <c r="Z2963" s="419"/>
      <c r="AA2963" s="419"/>
      <c r="AB2963" s="419"/>
      <c r="AD2963" s="419"/>
      <c r="AE2963" s="419"/>
      <c r="AF2963" s="419"/>
      <c r="AH2963" s="419"/>
      <c r="AI2963" s="419"/>
      <c r="AJ2963" s="419"/>
      <c r="AL2963" s="419"/>
      <c r="AM2963" s="419"/>
      <c r="AN2963" s="403"/>
      <c r="AO2963" s="419"/>
      <c r="AP2963" s="419"/>
      <c r="AQ2963" s="419"/>
      <c r="AR2963" s="419"/>
      <c r="AS2963" s="419"/>
      <c r="AT2963" s="419"/>
      <c r="AU2963" s="419"/>
      <c r="AV2963" s="419"/>
      <c r="AX2963" s="419"/>
      <c r="AY2963" s="419"/>
      <c r="AZ2963" s="419"/>
      <c r="BB2963" s="419"/>
      <c r="BC2963" s="419"/>
      <c r="BD2963" s="419"/>
      <c r="BF2963" s="419"/>
      <c r="BG2963" s="419"/>
      <c r="BH2963" s="419"/>
      <c r="BJ2963" s="419"/>
      <c r="BK2963" s="419"/>
      <c r="BL2963" s="419"/>
      <c r="BN2963" s="419"/>
      <c r="BO2963" s="419"/>
      <c r="BP2963" s="419"/>
      <c r="BR2963" s="419"/>
      <c r="BS2963" s="419"/>
      <c r="BT2963" s="419"/>
      <c r="BV2963" s="419"/>
      <c r="BW2963" s="419"/>
      <c r="BX2963" s="397"/>
      <c r="BZ2963" s="449"/>
      <c r="CB2963" s="419"/>
      <c r="CC2963" s="419"/>
      <c r="CD2963" s="419"/>
      <c r="CF2963" s="419"/>
      <c r="CG2963" s="419"/>
      <c r="CH2963" s="419"/>
    </row>
    <row r="2964" spans="3:86" ht="21" thickBot="1">
      <c r="C2964" s="425"/>
      <c r="P2964" s="431"/>
      <c r="R2964" s="419"/>
      <c r="S2964" s="446"/>
      <c r="T2964" s="419"/>
      <c r="V2964" s="196"/>
      <c r="W2964" s="419"/>
      <c r="X2964" s="419"/>
      <c r="Z2964" s="419"/>
      <c r="AA2964" s="419"/>
      <c r="AB2964" s="419"/>
      <c r="AD2964" s="419"/>
      <c r="AE2964" s="419"/>
      <c r="AF2964" s="419"/>
      <c r="AH2964" s="419"/>
      <c r="AI2964" s="419"/>
      <c r="AJ2964" s="419"/>
      <c r="AL2964" s="419"/>
      <c r="AM2964" s="419"/>
      <c r="AN2964" s="403"/>
      <c r="AO2964" s="419"/>
      <c r="AP2964" s="419"/>
      <c r="AQ2964" s="419"/>
      <c r="AR2964" s="419"/>
      <c r="AS2964" s="419"/>
      <c r="AT2964" s="419"/>
      <c r="AU2964" s="419"/>
      <c r="AV2964" s="419"/>
      <c r="AX2964" s="419"/>
      <c r="AY2964" s="419"/>
      <c r="AZ2964" s="419"/>
      <c r="BB2964" s="419"/>
      <c r="BC2964" s="419"/>
      <c r="BD2964" s="419"/>
      <c r="BF2964" s="419"/>
      <c r="BG2964" s="419"/>
      <c r="BH2964" s="419"/>
      <c r="BJ2964" s="419"/>
      <c r="BK2964" s="419"/>
      <c r="BL2964" s="419"/>
      <c r="BN2964" s="419"/>
      <c r="BO2964" s="419"/>
      <c r="BP2964" s="419"/>
      <c r="BR2964" s="419"/>
      <c r="BS2964" s="419"/>
      <c r="BT2964" s="419"/>
      <c r="BV2964" s="419"/>
      <c r="BW2964" s="419"/>
      <c r="BX2964" s="397"/>
      <c r="BZ2964" s="449"/>
      <c r="CB2964" s="419"/>
      <c r="CC2964" s="419"/>
      <c r="CD2964" s="419"/>
      <c r="CF2964" s="419"/>
      <c r="CG2964" s="419"/>
      <c r="CH2964" s="419"/>
    </row>
    <row r="2965" spans="3:86" ht="21" thickBot="1">
      <c r="C2965" s="425"/>
      <c r="P2965" s="431"/>
      <c r="R2965" s="419"/>
      <c r="S2965" s="446"/>
      <c r="T2965" s="419"/>
      <c r="V2965" s="196"/>
      <c r="W2965" s="419"/>
      <c r="X2965" s="419"/>
      <c r="Z2965" s="419"/>
      <c r="AA2965" s="419"/>
      <c r="AB2965" s="419"/>
      <c r="AD2965" s="419"/>
      <c r="AE2965" s="419"/>
      <c r="AF2965" s="419"/>
      <c r="AH2965" s="419"/>
      <c r="AI2965" s="419"/>
      <c r="AJ2965" s="419"/>
      <c r="AL2965" s="419"/>
      <c r="AM2965" s="419"/>
      <c r="AN2965" s="403"/>
      <c r="AO2965" s="419"/>
      <c r="AP2965" s="419"/>
      <c r="AQ2965" s="419"/>
      <c r="AR2965" s="419"/>
      <c r="AS2965" s="419"/>
      <c r="AT2965" s="419"/>
      <c r="AU2965" s="419"/>
      <c r="AV2965" s="419"/>
      <c r="AX2965" s="419"/>
      <c r="AY2965" s="419"/>
      <c r="AZ2965" s="419"/>
      <c r="BB2965" s="419"/>
      <c r="BC2965" s="419"/>
      <c r="BD2965" s="419"/>
      <c r="BF2965" s="419"/>
      <c r="BG2965" s="419"/>
      <c r="BH2965" s="419"/>
      <c r="BJ2965" s="419"/>
      <c r="BK2965" s="419"/>
      <c r="BL2965" s="419"/>
      <c r="BN2965" s="419"/>
      <c r="BO2965" s="419"/>
      <c r="BP2965" s="419"/>
      <c r="BR2965" s="419"/>
      <c r="BS2965" s="419"/>
      <c r="BT2965" s="419"/>
      <c r="BV2965" s="419"/>
      <c r="BW2965" s="419"/>
      <c r="BX2965" s="397"/>
      <c r="BZ2965" s="449"/>
      <c r="CB2965" s="419"/>
      <c r="CC2965" s="419"/>
      <c r="CD2965" s="419"/>
      <c r="CF2965" s="419"/>
      <c r="CG2965" s="419"/>
      <c r="CH2965" s="419"/>
    </row>
    <row r="2966" spans="3:86" ht="21" thickBot="1">
      <c r="C2966" s="425"/>
      <c r="P2966" s="431"/>
      <c r="R2966" s="419"/>
      <c r="S2966" s="446"/>
      <c r="T2966" s="419"/>
      <c r="V2966" s="196"/>
      <c r="W2966" s="419"/>
      <c r="X2966" s="419"/>
      <c r="Z2966" s="419"/>
      <c r="AA2966" s="419"/>
      <c r="AB2966" s="419"/>
      <c r="AD2966" s="419"/>
      <c r="AE2966" s="419"/>
      <c r="AF2966" s="419"/>
      <c r="AH2966" s="419"/>
      <c r="AI2966" s="419"/>
      <c r="AJ2966" s="419"/>
      <c r="AL2966" s="419"/>
      <c r="AM2966" s="419"/>
      <c r="AN2966" s="403"/>
      <c r="AO2966" s="419"/>
      <c r="AP2966" s="419"/>
      <c r="AQ2966" s="419"/>
      <c r="AR2966" s="419"/>
      <c r="AS2966" s="419"/>
      <c r="AT2966" s="419"/>
      <c r="AU2966" s="419"/>
      <c r="AV2966" s="419"/>
      <c r="AX2966" s="419"/>
      <c r="AY2966" s="419"/>
      <c r="AZ2966" s="419"/>
      <c r="BB2966" s="419"/>
      <c r="BC2966" s="419"/>
      <c r="BD2966" s="419"/>
      <c r="BF2966" s="419"/>
      <c r="BG2966" s="419"/>
      <c r="BH2966" s="419"/>
      <c r="BJ2966" s="419"/>
      <c r="BK2966" s="419"/>
      <c r="BL2966" s="419"/>
      <c r="BN2966" s="419"/>
      <c r="BO2966" s="419"/>
      <c r="BP2966" s="419"/>
      <c r="BR2966" s="419"/>
      <c r="BS2966" s="419"/>
      <c r="BT2966" s="419"/>
      <c r="BV2966" s="419"/>
      <c r="BW2966" s="419"/>
      <c r="BX2966" s="397"/>
      <c r="BZ2966" s="449"/>
      <c r="CB2966" s="419"/>
      <c r="CC2966" s="419"/>
      <c r="CD2966" s="419"/>
      <c r="CF2966" s="419"/>
      <c r="CG2966" s="419"/>
      <c r="CH2966" s="419"/>
    </row>
    <row r="2967" spans="3:86" ht="21" thickBot="1">
      <c r="C2967" s="425"/>
      <c r="P2967" s="431"/>
      <c r="R2967" s="419"/>
      <c r="S2967" s="446"/>
      <c r="T2967" s="419"/>
      <c r="V2967" s="196"/>
      <c r="W2967" s="419"/>
      <c r="X2967" s="419"/>
      <c r="Z2967" s="419"/>
      <c r="AA2967" s="419"/>
      <c r="AB2967" s="419"/>
      <c r="AD2967" s="419"/>
      <c r="AE2967" s="419"/>
      <c r="AF2967" s="419"/>
      <c r="AH2967" s="419"/>
      <c r="AI2967" s="419"/>
      <c r="AJ2967" s="419"/>
      <c r="AL2967" s="419"/>
      <c r="AM2967" s="419"/>
      <c r="AN2967" s="403"/>
      <c r="AO2967" s="419"/>
      <c r="AP2967" s="419"/>
      <c r="AQ2967" s="419"/>
      <c r="AR2967" s="419"/>
      <c r="AS2967" s="419"/>
      <c r="AT2967" s="419"/>
      <c r="AU2967" s="419"/>
      <c r="AV2967" s="419"/>
      <c r="AX2967" s="419"/>
      <c r="AY2967" s="419"/>
      <c r="AZ2967" s="419"/>
      <c r="BB2967" s="419"/>
      <c r="BC2967" s="419"/>
      <c r="BD2967" s="419"/>
      <c r="BF2967" s="419"/>
      <c r="BG2967" s="419"/>
      <c r="BH2967" s="419"/>
      <c r="BJ2967" s="419"/>
      <c r="BK2967" s="419"/>
      <c r="BL2967" s="419"/>
      <c r="BN2967" s="419"/>
      <c r="BO2967" s="419"/>
      <c r="BP2967" s="419"/>
      <c r="BR2967" s="419"/>
      <c r="BS2967" s="419"/>
      <c r="BT2967" s="419"/>
      <c r="BV2967" s="419"/>
      <c r="BW2967" s="419"/>
      <c r="BX2967" s="397"/>
      <c r="BZ2967" s="449"/>
      <c r="CB2967" s="419"/>
      <c r="CC2967" s="419"/>
      <c r="CD2967" s="419"/>
      <c r="CF2967" s="419"/>
      <c r="CG2967" s="419"/>
      <c r="CH2967" s="419"/>
    </row>
    <row r="2968" spans="3:86" ht="21" thickBot="1">
      <c r="C2968" s="425"/>
      <c r="P2968" s="431"/>
      <c r="R2968" s="419"/>
      <c r="S2968" s="446"/>
      <c r="T2968" s="419"/>
      <c r="V2968" s="196"/>
      <c r="W2968" s="419"/>
      <c r="X2968" s="419"/>
      <c r="Z2968" s="419"/>
      <c r="AA2968" s="419"/>
      <c r="AB2968" s="419"/>
      <c r="AD2968" s="419"/>
      <c r="AE2968" s="419"/>
      <c r="AF2968" s="419"/>
      <c r="AH2968" s="419"/>
      <c r="AI2968" s="419"/>
      <c r="AJ2968" s="419"/>
      <c r="AL2968" s="419"/>
      <c r="AM2968" s="419"/>
      <c r="AN2968" s="403"/>
      <c r="AO2968" s="419"/>
      <c r="AP2968" s="419"/>
      <c r="AQ2968" s="419"/>
      <c r="AR2968" s="419"/>
      <c r="AS2968" s="419"/>
      <c r="AT2968" s="419"/>
      <c r="AU2968" s="419"/>
      <c r="AV2968" s="419"/>
      <c r="AX2968" s="419"/>
      <c r="AY2968" s="419"/>
      <c r="AZ2968" s="419"/>
      <c r="BB2968" s="419"/>
      <c r="BC2968" s="419"/>
      <c r="BD2968" s="419"/>
      <c r="BF2968" s="419"/>
      <c r="BG2968" s="419"/>
      <c r="BH2968" s="419"/>
      <c r="BJ2968" s="419"/>
      <c r="BK2968" s="419"/>
      <c r="BL2968" s="419"/>
      <c r="BN2968" s="419"/>
      <c r="BO2968" s="419"/>
      <c r="BP2968" s="419"/>
      <c r="BR2968" s="419"/>
      <c r="BS2968" s="419"/>
      <c r="BT2968" s="419"/>
      <c r="BV2968" s="419"/>
      <c r="BW2968" s="419"/>
      <c r="BX2968" s="397"/>
      <c r="BZ2968" s="449"/>
      <c r="CB2968" s="419"/>
      <c r="CC2968" s="419"/>
      <c r="CD2968" s="419"/>
      <c r="CF2968" s="419"/>
      <c r="CG2968" s="419"/>
      <c r="CH2968" s="419"/>
    </row>
    <row r="2969" spans="3:86" ht="21" thickBot="1">
      <c r="C2969" s="425"/>
      <c r="P2969" s="431"/>
      <c r="R2969" s="419"/>
      <c r="S2969" s="446"/>
      <c r="T2969" s="419"/>
      <c r="V2969" s="196"/>
      <c r="W2969" s="419"/>
      <c r="X2969" s="419"/>
      <c r="Z2969" s="419"/>
      <c r="AA2969" s="419"/>
      <c r="AB2969" s="419"/>
      <c r="AD2969" s="419"/>
      <c r="AE2969" s="419"/>
      <c r="AF2969" s="419"/>
      <c r="AH2969" s="419"/>
      <c r="AI2969" s="419"/>
      <c r="AJ2969" s="419"/>
      <c r="AL2969" s="419"/>
      <c r="AM2969" s="419"/>
      <c r="AN2969" s="403"/>
      <c r="AO2969" s="419"/>
      <c r="AP2969" s="419"/>
      <c r="AQ2969" s="419"/>
      <c r="AR2969" s="419"/>
      <c r="AS2969" s="419"/>
      <c r="AT2969" s="419"/>
      <c r="AU2969" s="419"/>
      <c r="AV2969" s="419"/>
      <c r="AX2969" s="419"/>
      <c r="AY2969" s="419"/>
      <c r="AZ2969" s="419"/>
      <c r="BB2969" s="419"/>
      <c r="BC2969" s="419"/>
      <c r="BD2969" s="419"/>
      <c r="BF2969" s="419"/>
      <c r="BG2969" s="419"/>
      <c r="BH2969" s="419"/>
      <c r="BJ2969" s="419"/>
      <c r="BK2969" s="419"/>
      <c r="BL2969" s="419"/>
      <c r="BN2969" s="419"/>
      <c r="BO2969" s="419"/>
      <c r="BP2969" s="419"/>
      <c r="BR2969" s="419"/>
      <c r="BS2969" s="419"/>
      <c r="BT2969" s="419"/>
      <c r="BV2969" s="419"/>
      <c r="BW2969" s="419"/>
      <c r="BX2969" s="397"/>
      <c r="BZ2969" s="449"/>
      <c r="CB2969" s="419"/>
      <c r="CC2969" s="419"/>
      <c r="CD2969" s="419"/>
      <c r="CF2969" s="419"/>
      <c r="CG2969" s="419"/>
      <c r="CH2969" s="419"/>
    </row>
    <row r="2970" spans="3:86" ht="21" thickBot="1">
      <c r="C2970" s="425"/>
      <c r="P2970" s="431"/>
      <c r="R2970" s="419"/>
      <c r="S2970" s="446"/>
      <c r="T2970" s="419"/>
      <c r="V2970" s="196"/>
      <c r="W2970" s="419"/>
      <c r="X2970" s="419"/>
      <c r="Z2970" s="419"/>
      <c r="AA2970" s="419"/>
      <c r="AB2970" s="419"/>
      <c r="AD2970" s="419"/>
      <c r="AE2970" s="419"/>
      <c r="AF2970" s="419"/>
      <c r="AH2970" s="419"/>
      <c r="AI2970" s="419"/>
      <c r="AJ2970" s="419"/>
      <c r="AL2970" s="419"/>
      <c r="AM2970" s="419"/>
      <c r="AN2970" s="403"/>
      <c r="AO2970" s="419"/>
      <c r="AP2970" s="419"/>
      <c r="AQ2970" s="419"/>
      <c r="AR2970" s="419"/>
      <c r="AS2970" s="419"/>
      <c r="AT2970" s="419"/>
      <c r="AU2970" s="419"/>
      <c r="AV2970" s="419"/>
      <c r="AX2970" s="419"/>
      <c r="AY2970" s="419"/>
      <c r="AZ2970" s="419"/>
      <c r="BB2970" s="419"/>
      <c r="BC2970" s="419"/>
      <c r="BD2970" s="419"/>
      <c r="BF2970" s="419"/>
      <c r="BG2970" s="419"/>
      <c r="BH2970" s="419"/>
      <c r="BJ2970" s="419"/>
      <c r="BK2970" s="419"/>
      <c r="BL2970" s="419"/>
      <c r="BN2970" s="419"/>
      <c r="BO2970" s="419"/>
      <c r="BP2970" s="419"/>
      <c r="BR2970" s="419"/>
      <c r="BS2970" s="419"/>
      <c r="BT2970" s="419"/>
      <c r="BV2970" s="419"/>
      <c r="BW2970" s="419"/>
      <c r="BX2970" s="397"/>
      <c r="BZ2970" s="449"/>
      <c r="CB2970" s="419"/>
      <c r="CC2970" s="419"/>
      <c r="CD2970" s="419"/>
      <c r="CF2970" s="419"/>
      <c r="CG2970" s="419"/>
      <c r="CH2970" s="419"/>
    </row>
    <row r="2971" spans="3:86" ht="21" thickBot="1">
      <c r="C2971" s="425"/>
      <c r="P2971" s="431"/>
      <c r="R2971" s="419"/>
      <c r="S2971" s="446"/>
      <c r="T2971" s="419"/>
      <c r="V2971" s="196"/>
      <c r="W2971" s="419"/>
      <c r="X2971" s="419"/>
      <c r="Z2971" s="419"/>
      <c r="AA2971" s="419"/>
      <c r="AB2971" s="419"/>
      <c r="AD2971" s="419"/>
      <c r="AE2971" s="419"/>
      <c r="AF2971" s="419"/>
      <c r="AH2971" s="419"/>
      <c r="AI2971" s="419"/>
      <c r="AJ2971" s="419"/>
      <c r="AL2971" s="419"/>
      <c r="AM2971" s="419"/>
      <c r="AN2971" s="403"/>
      <c r="AO2971" s="419"/>
      <c r="AP2971" s="419"/>
      <c r="AQ2971" s="419"/>
      <c r="AR2971" s="419"/>
      <c r="AS2971" s="419"/>
      <c r="AT2971" s="419"/>
      <c r="AU2971" s="419"/>
      <c r="AV2971" s="419"/>
      <c r="AX2971" s="419"/>
      <c r="AY2971" s="419"/>
      <c r="AZ2971" s="419"/>
      <c r="BB2971" s="419"/>
      <c r="BC2971" s="419"/>
      <c r="BD2971" s="419"/>
      <c r="BF2971" s="419"/>
      <c r="BG2971" s="419"/>
      <c r="BH2971" s="419"/>
      <c r="BJ2971" s="419"/>
      <c r="BK2971" s="419"/>
      <c r="BL2971" s="419"/>
      <c r="BN2971" s="419"/>
      <c r="BO2971" s="419"/>
      <c r="BP2971" s="419"/>
      <c r="BR2971" s="419"/>
      <c r="BS2971" s="419"/>
      <c r="BT2971" s="419"/>
      <c r="BV2971" s="419"/>
      <c r="BW2971" s="419"/>
      <c r="BX2971" s="397"/>
      <c r="BZ2971" s="449"/>
      <c r="CB2971" s="419"/>
      <c r="CC2971" s="419"/>
      <c r="CD2971" s="419"/>
      <c r="CF2971" s="419"/>
      <c r="CG2971" s="419"/>
      <c r="CH2971" s="419"/>
    </row>
    <row r="2972" spans="3:86" ht="21" thickBot="1">
      <c r="C2972" s="425"/>
      <c r="P2972" s="431"/>
      <c r="R2972" s="419"/>
      <c r="S2972" s="446"/>
      <c r="T2972" s="419"/>
      <c r="V2972" s="196"/>
      <c r="W2972" s="419"/>
      <c r="X2972" s="419"/>
      <c r="Z2972" s="419"/>
      <c r="AA2972" s="419"/>
      <c r="AB2972" s="419"/>
      <c r="AD2972" s="419"/>
      <c r="AE2972" s="419"/>
      <c r="AF2972" s="419"/>
      <c r="AH2972" s="419"/>
      <c r="AI2972" s="419"/>
      <c r="AJ2972" s="419"/>
      <c r="AL2972" s="419"/>
      <c r="AM2972" s="419"/>
      <c r="AN2972" s="403"/>
      <c r="AO2972" s="419"/>
      <c r="AP2972" s="419"/>
      <c r="AQ2972" s="419"/>
      <c r="AR2972" s="419"/>
      <c r="AS2972" s="419"/>
      <c r="AT2972" s="419"/>
      <c r="AU2972" s="419"/>
      <c r="AV2972" s="419"/>
      <c r="AX2972" s="419"/>
      <c r="AY2972" s="419"/>
      <c r="AZ2972" s="419"/>
      <c r="BB2972" s="419"/>
      <c r="BC2972" s="419"/>
      <c r="BD2972" s="419"/>
      <c r="BF2972" s="419"/>
      <c r="BG2972" s="419"/>
      <c r="BH2972" s="419"/>
      <c r="BJ2972" s="419"/>
      <c r="BK2972" s="419"/>
      <c r="BL2972" s="419"/>
      <c r="BN2972" s="419"/>
      <c r="BO2972" s="419"/>
      <c r="BP2972" s="419"/>
      <c r="BR2972" s="419"/>
      <c r="BS2972" s="419"/>
      <c r="BT2972" s="419"/>
      <c r="BV2972" s="419"/>
      <c r="BW2972" s="419"/>
      <c r="BX2972" s="397"/>
      <c r="BZ2972" s="449"/>
      <c r="CB2972" s="419"/>
      <c r="CC2972" s="419"/>
      <c r="CD2972" s="419"/>
      <c r="CF2972" s="419"/>
      <c r="CG2972" s="419"/>
      <c r="CH2972" s="419"/>
    </row>
    <row r="2973" spans="3:86" ht="21" thickBot="1">
      <c r="C2973" s="425"/>
      <c r="P2973" s="431"/>
      <c r="R2973" s="419"/>
      <c r="S2973" s="446"/>
      <c r="T2973" s="419"/>
      <c r="V2973" s="196"/>
      <c r="W2973" s="419"/>
      <c r="X2973" s="419"/>
      <c r="Z2973" s="419"/>
      <c r="AA2973" s="419"/>
      <c r="AB2973" s="419"/>
      <c r="AD2973" s="419"/>
      <c r="AE2973" s="419"/>
      <c r="AF2973" s="419"/>
      <c r="AH2973" s="419"/>
      <c r="AI2973" s="419"/>
      <c r="AJ2973" s="419"/>
      <c r="AL2973" s="419"/>
      <c r="AM2973" s="419"/>
      <c r="AN2973" s="403"/>
      <c r="AO2973" s="419"/>
      <c r="AP2973" s="419"/>
      <c r="AQ2973" s="419"/>
      <c r="AR2973" s="419"/>
      <c r="AS2973" s="419"/>
      <c r="AT2973" s="419"/>
      <c r="AU2973" s="419"/>
      <c r="AV2973" s="419"/>
      <c r="AX2973" s="419"/>
      <c r="AY2973" s="419"/>
      <c r="AZ2973" s="419"/>
      <c r="BB2973" s="419"/>
      <c r="BC2973" s="419"/>
      <c r="BD2973" s="419"/>
      <c r="BF2973" s="419"/>
      <c r="BG2973" s="419"/>
      <c r="BH2973" s="419"/>
      <c r="BJ2973" s="419"/>
      <c r="BK2973" s="419"/>
      <c r="BL2973" s="419"/>
      <c r="BN2973" s="419"/>
      <c r="BO2973" s="419"/>
      <c r="BP2973" s="419"/>
      <c r="BR2973" s="419"/>
      <c r="BS2973" s="419"/>
      <c r="BT2973" s="419"/>
      <c r="BV2973" s="419"/>
      <c r="BW2973" s="419"/>
      <c r="BX2973" s="397"/>
      <c r="BZ2973" s="449"/>
      <c r="CB2973" s="419"/>
      <c r="CC2973" s="419"/>
      <c r="CD2973" s="419"/>
      <c r="CF2973" s="419"/>
      <c r="CG2973" s="419"/>
      <c r="CH2973" s="419"/>
    </row>
    <row r="2974" spans="3:86" ht="21" thickBot="1">
      <c r="C2974" s="425"/>
      <c r="P2974" s="431"/>
      <c r="R2974" s="419"/>
      <c r="S2974" s="446"/>
      <c r="T2974" s="419"/>
      <c r="V2974" s="196"/>
      <c r="W2974" s="419"/>
      <c r="X2974" s="419"/>
      <c r="Z2974" s="419"/>
      <c r="AA2974" s="419"/>
      <c r="AB2974" s="419"/>
      <c r="AD2974" s="419"/>
      <c r="AE2974" s="419"/>
      <c r="AF2974" s="419"/>
      <c r="AH2974" s="419"/>
      <c r="AI2974" s="419"/>
      <c r="AJ2974" s="419"/>
      <c r="AL2974" s="419"/>
      <c r="AM2974" s="419"/>
      <c r="AN2974" s="403"/>
      <c r="AO2974" s="419"/>
      <c r="AP2974" s="419"/>
      <c r="AQ2974" s="419"/>
      <c r="AR2974" s="419"/>
      <c r="AS2974" s="419"/>
      <c r="AT2974" s="419"/>
      <c r="AU2974" s="419"/>
      <c r="AV2974" s="419"/>
      <c r="AX2974" s="419"/>
      <c r="AY2974" s="419"/>
      <c r="AZ2974" s="419"/>
      <c r="BB2974" s="419"/>
      <c r="BC2974" s="419"/>
      <c r="BD2974" s="419"/>
      <c r="BF2974" s="419"/>
      <c r="BG2974" s="419"/>
      <c r="BH2974" s="419"/>
      <c r="BJ2974" s="419"/>
      <c r="BK2974" s="419"/>
      <c r="BL2974" s="419"/>
      <c r="BN2974" s="419"/>
      <c r="BO2974" s="419"/>
      <c r="BP2974" s="419"/>
      <c r="BR2974" s="419"/>
      <c r="BS2974" s="419"/>
      <c r="BT2974" s="419"/>
      <c r="BV2974" s="419"/>
      <c r="BW2974" s="419"/>
      <c r="BX2974" s="397"/>
      <c r="BZ2974" s="449"/>
      <c r="CB2974" s="419"/>
      <c r="CC2974" s="419"/>
      <c r="CD2974" s="419"/>
      <c r="CF2974" s="419"/>
      <c r="CG2974" s="419"/>
      <c r="CH2974" s="419"/>
    </row>
    <row r="2975" spans="3:86" ht="21" thickBot="1">
      <c r="C2975" s="425"/>
      <c r="P2975" s="431"/>
      <c r="R2975" s="419"/>
      <c r="S2975" s="446"/>
      <c r="T2975" s="419"/>
      <c r="V2975" s="196"/>
      <c r="W2975" s="419"/>
      <c r="X2975" s="419"/>
      <c r="Z2975" s="419"/>
      <c r="AA2975" s="419"/>
      <c r="AB2975" s="419"/>
      <c r="AD2975" s="419"/>
      <c r="AE2975" s="419"/>
      <c r="AF2975" s="419"/>
      <c r="AH2975" s="419"/>
      <c r="AI2975" s="419"/>
      <c r="AJ2975" s="419"/>
      <c r="AL2975" s="419"/>
      <c r="AM2975" s="419"/>
      <c r="AN2975" s="403"/>
      <c r="AO2975" s="419"/>
      <c r="AP2975" s="419"/>
      <c r="AQ2975" s="419"/>
      <c r="AR2975" s="419"/>
      <c r="AS2975" s="419"/>
      <c r="AT2975" s="419"/>
      <c r="AU2975" s="419"/>
      <c r="AV2975" s="419"/>
      <c r="AX2975" s="419"/>
      <c r="AY2975" s="419"/>
      <c r="AZ2975" s="419"/>
      <c r="BB2975" s="419"/>
      <c r="BC2975" s="419"/>
      <c r="BD2975" s="419"/>
      <c r="BF2975" s="419"/>
      <c r="BG2975" s="419"/>
      <c r="BH2975" s="419"/>
      <c r="BJ2975" s="419"/>
      <c r="BK2975" s="419"/>
      <c r="BL2975" s="419"/>
      <c r="BN2975" s="419"/>
      <c r="BO2975" s="419"/>
      <c r="BP2975" s="419"/>
      <c r="BR2975" s="419"/>
      <c r="BS2975" s="419"/>
      <c r="BT2975" s="419"/>
      <c r="BV2975" s="419"/>
      <c r="BW2975" s="419"/>
      <c r="BX2975" s="397"/>
      <c r="BZ2975" s="449"/>
      <c r="CB2975" s="419"/>
      <c r="CC2975" s="419"/>
      <c r="CD2975" s="419"/>
      <c r="CF2975" s="419"/>
      <c r="CG2975" s="419"/>
      <c r="CH2975" s="419"/>
    </row>
    <row r="2976" spans="3:86" ht="21" thickBot="1">
      <c r="C2976" s="425"/>
      <c r="P2976" s="431"/>
      <c r="R2976" s="419"/>
      <c r="S2976" s="446"/>
      <c r="T2976" s="419"/>
      <c r="V2976" s="196"/>
      <c r="W2976" s="419"/>
      <c r="X2976" s="419"/>
      <c r="Z2976" s="419"/>
      <c r="AA2976" s="419"/>
      <c r="AB2976" s="419"/>
      <c r="AD2976" s="419"/>
      <c r="AE2976" s="419"/>
      <c r="AF2976" s="419"/>
      <c r="AH2976" s="419"/>
      <c r="AI2976" s="419"/>
      <c r="AJ2976" s="419"/>
      <c r="AL2976" s="419"/>
      <c r="AM2976" s="419"/>
      <c r="AN2976" s="403"/>
      <c r="AO2976" s="419"/>
      <c r="AP2976" s="419"/>
      <c r="AQ2976" s="419"/>
      <c r="AR2976" s="419"/>
      <c r="AS2976" s="419"/>
      <c r="AT2976" s="419"/>
      <c r="AU2976" s="419"/>
      <c r="AV2976" s="419"/>
      <c r="AX2976" s="419"/>
      <c r="AY2976" s="419"/>
      <c r="AZ2976" s="419"/>
      <c r="BB2976" s="419"/>
      <c r="BC2976" s="419"/>
      <c r="BD2976" s="419"/>
      <c r="BF2976" s="419"/>
      <c r="BG2976" s="419"/>
      <c r="BH2976" s="419"/>
      <c r="BJ2976" s="419"/>
      <c r="BK2976" s="419"/>
      <c r="BL2976" s="419"/>
      <c r="BN2976" s="419"/>
      <c r="BO2976" s="419"/>
      <c r="BP2976" s="419"/>
      <c r="BR2976" s="419"/>
      <c r="BS2976" s="419"/>
      <c r="BT2976" s="419"/>
      <c r="BV2976" s="419"/>
      <c r="BW2976" s="419"/>
      <c r="BX2976" s="397"/>
      <c r="BZ2976" s="449"/>
      <c r="CB2976" s="419"/>
      <c r="CC2976" s="419"/>
      <c r="CD2976" s="419"/>
      <c r="CF2976" s="419"/>
      <c r="CG2976" s="419"/>
      <c r="CH2976" s="419"/>
    </row>
    <row r="2977" spans="3:86" ht="21" thickBot="1">
      <c r="C2977" s="425"/>
      <c r="P2977" s="431"/>
      <c r="R2977" s="419"/>
      <c r="S2977" s="446"/>
      <c r="T2977" s="419"/>
      <c r="V2977" s="196"/>
      <c r="W2977" s="419"/>
      <c r="X2977" s="419"/>
      <c r="Z2977" s="419"/>
      <c r="AA2977" s="419"/>
      <c r="AB2977" s="419"/>
      <c r="AD2977" s="419"/>
      <c r="AE2977" s="419"/>
      <c r="AF2977" s="419"/>
      <c r="AH2977" s="419"/>
      <c r="AI2977" s="419"/>
      <c r="AJ2977" s="419"/>
      <c r="AL2977" s="419"/>
      <c r="AM2977" s="419"/>
      <c r="AN2977" s="403"/>
      <c r="AO2977" s="419"/>
      <c r="AP2977" s="419"/>
      <c r="AQ2977" s="419"/>
      <c r="AR2977" s="419"/>
      <c r="AS2977" s="419"/>
      <c r="AT2977" s="419"/>
      <c r="AU2977" s="419"/>
      <c r="AV2977" s="419"/>
      <c r="AX2977" s="419"/>
      <c r="AY2977" s="419"/>
      <c r="AZ2977" s="419"/>
      <c r="BB2977" s="419"/>
      <c r="BC2977" s="419"/>
      <c r="BD2977" s="419"/>
      <c r="BF2977" s="419"/>
      <c r="BG2977" s="419"/>
      <c r="BH2977" s="419"/>
      <c r="BJ2977" s="419"/>
      <c r="BK2977" s="419"/>
      <c r="BL2977" s="419"/>
      <c r="BN2977" s="419"/>
      <c r="BO2977" s="419"/>
      <c r="BP2977" s="419"/>
      <c r="BR2977" s="419"/>
      <c r="BS2977" s="419"/>
      <c r="BT2977" s="419"/>
      <c r="BV2977" s="419"/>
      <c r="BW2977" s="419"/>
      <c r="BX2977" s="397"/>
      <c r="BZ2977" s="449"/>
      <c r="CB2977" s="419"/>
      <c r="CC2977" s="419"/>
      <c r="CD2977" s="419"/>
      <c r="CF2977" s="419"/>
      <c r="CG2977" s="419"/>
      <c r="CH2977" s="419"/>
    </row>
    <row r="2978" spans="3:86" ht="21" thickBot="1">
      <c r="C2978" s="425"/>
      <c r="P2978" s="431"/>
      <c r="R2978" s="419"/>
      <c r="S2978" s="446"/>
      <c r="T2978" s="419"/>
      <c r="V2978" s="196"/>
      <c r="W2978" s="419"/>
      <c r="X2978" s="419"/>
      <c r="Z2978" s="419"/>
      <c r="AA2978" s="419"/>
      <c r="AB2978" s="419"/>
      <c r="AD2978" s="419"/>
      <c r="AE2978" s="419"/>
      <c r="AF2978" s="419"/>
      <c r="AH2978" s="419"/>
      <c r="AI2978" s="419"/>
      <c r="AJ2978" s="419"/>
      <c r="AL2978" s="419"/>
      <c r="AM2978" s="419"/>
      <c r="AN2978" s="403"/>
      <c r="AO2978" s="419"/>
      <c r="AP2978" s="419"/>
      <c r="AQ2978" s="419"/>
      <c r="AR2978" s="419"/>
      <c r="AS2978" s="419"/>
      <c r="AT2978" s="419"/>
      <c r="AU2978" s="419"/>
      <c r="AV2978" s="419"/>
      <c r="AX2978" s="419"/>
      <c r="AY2978" s="419"/>
      <c r="AZ2978" s="419"/>
      <c r="BB2978" s="419"/>
      <c r="BC2978" s="419"/>
      <c r="BD2978" s="419"/>
      <c r="BF2978" s="419"/>
      <c r="BG2978" s="419"/>
      <c r="BH2978" s="419"/>
      <c r="BJ2978" s="419"/>
      <c r="BK2978" s="419"/>
      <c r="BL2978" s="419"/>
      <c r="BN2978" s="419"/>
      <c r="BO2978" s="419"/>
      <c r="BP2978" s="419"/>
      <c r="BR2978" s="419"/>
      <c r="BS2978" s="419"/>
      <c r="BT2978" s="419"/>
      <c r="BV2978" s="419"/>
      <c r="BW2978" s="419"/>
      <c r="BX2978" s="397"/>
      <c r="BZ2978" s="449"/>
      <c r="CB2978" s="419"/>
      <c r="CC2978" s="419"/>
      <c r="CD2978" s="419"/>
      <c r="CF2978" s="419"/>
      <c r="CG2978" s="419"/>
      <c r="CH2978" s="419"/>
    </row>
    <row r="2979" spans="3:86" ht="21" thickBot="1">
      <c r="C2979" s="425"/>
      <c r="P2979" s="431"/>
      <c r="R2979" s="419"/>
      <c r="S2979" s="446"/>
      <c r="T2979" s="419"/>
      <c r="V2979" s="196"/>
      <c r="W2979" s="419"/>
      <c r="X2979" s="419"/>
      <c r="Z2979" s="419"/>
      <c r="AA2979" s="419"/>
      <c r="AB2979" s="419"/>
      <c r="AD2979" s="419"/>
      <c r="AE2979" s="419"/>
      <c r="AF2979" s="419"/>
      <c r="AH2979" s="419"/>
      <c r="AI2979" s="419"/>
      <c r="AJ2979" s="419"/>
      <c r="AL2979" s="419"/>
      <c r="AM2979" s="419"/>
      <c r="AN2979" s="403"/>
      <c r="AO2979" s="419"/>
      <c r="AP2979" s="419"/>
      <c r="AQ2979" s="419"/>
      <c r="AR2979" s="419"/>
      <c r="AS2979" s="419"/>
      <c r="AT2979" s="419"/>
      <c r="AU2979" s="419"/>
      <c r="AV2979" s="419"/>
      <c r="AX2979" s="419"/>
      <c r="AY2979" s="419"/>
      <c r="AZ2979" s="419"/>
      <c r="BB2979" s="419"/>
      <c r="BC2979" s="419"/>
      <c r="BD2979" s="419"/>
      <c r="BF2979" s="419"/>
      <c r="BG2979" s="419"/>
      <c r="BH2979" s="419"/>
      <c r="BJ2979" s="419"/>
      <c r="BK2979" s="419"/>
      <c r="BL2979" s="419"/>
      <c r="BN2979" s="419"/>
      <c r="BO2979" s="419"/>
      <c r="BP2979" s="419"/>
      <c r="BR2979" s="419"/>
      <c r="BS2979" s="419"/>
      <c r="BT2979" s="419"/>
      <c r="BV2979" s="419"/>
      <c r="BW2979" s="419"/>
      <c r="BX2979" s="397"/>
      <c r="BZ2979" s="449"/>
      <c r="CB2979" s="419"/>
      <c r="CC2979" s="419"/>
      <c r="CD2979" s="419"/>
      <c r="CF2979" s="419"/>
      <c r="CG2979" s="419"/>
      <c r="CH2979" s="419"/>
    </row>
    <row r="2980" spans="3:86" ht="21" thickBot="1">
      <c r="C2980" s="425"/>
      <c r="P2980" s="431"/>
      <c r="R2980" s="419"/>
      <c r="S2980" s="446"/>
      <c r="T2980" s="419"/>
      <c r="V2980" s="196"/>
      <c r="W2980" s="419"/>
      <c r="X2980" s="419"/>
      <c r="Z2980" s="419"/>
      <c r="AA2980" s="419"/>
      <c r="AB2980" s="419"/>
      <c r="AD2980" s="419"/>
      <c r="AE2980" s="419"/>
      <c r="AF2980" s="419"/>
      <c r="AH2980" s="419"/>
      <c r="AI2980" s="419"/>
      <c r="AJ2980" s="419"/>
      <c r="AL2980" s="419"/>
      <c r="AM2980" s="419"/>
      <c r="AN2980" s="403"/>
      <c r="AO2980" s="419"/>
      <c r="AP2980" s="419"/>
      <c r="AQ2980" s="419"/>
      <c r="AR2980" s="419"/>
      <c r="AS2980" s="419"/>
      <c r="AT2980" s="419"/>
      <c r="AU2980" s="419"/>
      <c r="AV2980" s="419"/>
      <c r="AX2980" s="419"/>
      <c r="AY2980" s="419"/>
      <c r="AZ2980" s="419"/>
      <c r="BB2980" s="419"/>
      <c r="BC2980" s="419"/>
      <c r="BD2980" s="419"/>
      <c r="BF2980" s="419"/>
      <c r="BG2980" s="419"/>
      <c r="BH2980" s="419"/>
      <c r="BJ2980" s="419"/>
      <c r="BK2980" s="419"/>
      <c r="BL2980" s="419"/>
      <c r="BN2980" s="419"/>
      <c r="BO2980" s="419"/>
      <c r="BP2980" s="419"/>
      <c r="BR2980" s="419"/>
      <c r="BS2980" s="419"/>
      <c r="BT2980" s="419"/>
      <c r="BV2980" s="419"/>
      <c r="BW2980" s="419"/>
      <c r="BX2980" s="397"/>
      <c r="BZ2980" s="449"/>
      <c r="CB2980" s="419"/>
      <c r="CC2980" s="419"/>
      <c r="CD2980" s="419"/>
      <c r="CF2980" s="419"/>
      <c r="CG2980" s="419"/>
      <c r="CH2980" s="419"/>
    </row>
    <row r="2981" spans="3:86" ht="21" thickBot="1">
      <c r="C2981" s="425"/>
      <c r="P2981" s="431"/>
      <c r="R2981" s="419"/>
      <c r="S2981" s="446"/>
      <c r="T2981" s="419"/>
      <c r="V2981" s="196"/>
      <c r="W2981" s="419"/>
      <c r="X2981" s="419"/>
      <c r="Z2981" s="419"/>
      <c r="AA2981" s="419"/>
      <c r="AB2981" s="419"/>
      <c r="AD2981" s="419"/>
      <c r="AE2981" s="419"/>
      <c r="AF2981" s="419"/>
      <c r="AH2981" s="419"/>
      <c r="AI2981" s="419"/>
      <c r="AJ2981" s="419"/>
      <c r="AL2981" s="419"/>
      <c r="AM2981" s="419"/>
      <c r="AN2981" s="403"/>
      <c r="AO2981" s="419"/>
      <c r="AP2981" s="419"/>
      <c r="AQ2981" s="419"/>
      <c r="AR2981" s="419"/>
      <c r="AS2981" s="419"/>
      <c r="AT2981" s="419"/>
      <c r="AU2981" s="419"/>
      <c r="AV2981" s="419"/>
      <c r="AX2981" s="419"/>
      <c r="AY2981" s="419"/>
      <c r="AZ2981" s="419"/>
      <c r="BB2981" s="419"/>
      <c r="BC2981" s="419"/>
      <c r="BD2981" s="419"/>
      <c r="BF2981" s="419"/>
      <c r="BG2981" s="419"/>
      <c r="BH2981" s="419"/>
      <c r="BJ2981" s="419"/>
      <c r="BK2981" s="419"/>
      <c r="BL2981" s="419"/>
      <c r="BN2981" s="419"/>
      <c r="BO2981" s="419"/>
      <c r="BP2981" s="419"/>
      <c r="BR2981" s="419"/>
      <c r="BS2981" s="419"/>
      <c r="BT2981" s="419"/>
      <c r="BV2981" s="419"/>
      <c r="BW2981" s="419"/>
      <c r="BX2981" s="397"/>
      <c r="BZ2981" s="449"/>
      <c r="CB2981" s="419"/>
      <c r="CC2981" s="419"/>
      <c r="CD2981" s="419"/>
      <c r="CF2981" s="419"/>
      <c r="CG2981" s="419"/>
      <c r="CH2981" s="419"/>
    </row>
    <row r="2982" spans="3:86" ht="21" thickBot="1">
      <c r="C2982" s="425"/>
      <c r="P2982" s="431"/>
      <c r="R2982" s="419"/>
      <c r="S2982" s="446"/>
      <c r="T2982" s="419"/>
      <c r="V2982" s="196"/>
      <c r="W2982" s="419"/>
      <c r="X2982" s="419"/>
      <c r="Z2982" s="419"/>
      <c r="AA2982" s="419"/>
      <c r="AB2982" s="419"/>
      <c r="AD2982" s="419"/>
      <c r="AE2982" s="419"/>
      <c r="AF2982" s="419"/>
      <c r="AH2982" s="419"/>
      <c r="AI2982" s="419"/>
      <c r="AJ2982" s="419"/>
      <c r="AL2982" s="419"/>
      <c r="AM2982" s="419"/>
      <c r="AN2982" s="403"/>
      <c r="AO2982" s="419"/>
      <c r="AP2982" s="419"/>
      <c r="AQ2982" s="419"/>
      <c r="AR2982" s="419"/>
      <c r="AS2982" s="419"/>
      <c r="AT2982" s="419"/>
      <c r="AU2982" s="419"/>
      <c r="AV2982" s="419"/>
      <c r="AX2982" s="419"/>
      <c r="AY2982" s="419"/>
      <c r="AZ2982" s="419"/>
      <c r="BB2982" s="419"/>
      <c r="BC2982" s="419"/>
      <c r="BD2982" s="419"/>
      <c r="BF2982" s="419"/>
      <c r="BG2982" s="419"/>
      <c r="BH2982" s="419"/>
      <c r="BJ2982" s="419"/>
      <c r="BK2982" s="419"/>
      <c r="BL2982" s="419"/>
      <c r="BN2982" s="419"/>
      <c r="BO2982" s="419"/>
      <c r="BP2982" s="419"/>
      <c r="BR2982" s="419"/>
      <c r="BS2982" s="419"/>
      <c r="BT2982" s="419"/>
      <c r="BV2982" s="419"/>
      <c r="BW2982" s="419"/>
      <c r="BX2982" s="397"/>
      <c r="BZ2982" s="449"/>
      <c r="CB2982" s="419"/>
      <c r="CC2982" s="419"/>
      <c r="CD2982" s="419"/>
      <c r="CF2982" s="419"/>
      <c r="CG2982" s="419"/>
      <c r="CH2982" s="419"/>
    </row>
    <row r="2983" spans="3:86" ht="21" thickBot="1">
      <c r="C2983" s="425"/>
      <c r="P2983" s="431"/>
      <c r="R2983" s="419"/>
      <c r="S2983" s="446"/>
      <c r="T2983" s="419"/>
      <c r="V2983" s="196"/>
      <c r="W2983" s="419"/>
      <c r="X2983" s="419"/>
      <c r="Z2983" s="419"/>
      <c r="AA2983" s="419"/>
      <c r="AB2983" s="419"/>
      <c r="AD2983" s="419"/>
      <c r="AE2983" s="419"/>
      <c r="AF2983" s="419"/>
      <c r="AH2983" s="419"/>
      <c r="AI2983" s="419"/>
      <c r="AJ2983" s="419"/>
      <c r="AL2983" s="419"/>
      <c r="AM2983" s="419"/>
      <c r="AN2983" s="403"/>
      <c r="AO2983" s="419"/>
      <c r="AP2983" s="419"/>
      <c r="AQ2983" s="419"/>
      <c r="AR2983" s="419"/>
      <c r="AS2983" s="419"/>
      <c r="AT2983" s="419"/>
      <c r="AU2983" s="419"/>
      <c r="AV2983" s="419"/>
      <c r="AX2983" s="419"/>
      <c r="AY2983" s="419"/>
      <c r="AZ2983" s="419"/>
      <c r="BB2983" s="419"/>
      <c r="BC2983" s="419"/>
      <c r="BD2983" s="419"/>
      <c r="BF2983" s="419"/>
      <c r="BG2983" s="419"/>
      <c r="BH2983" s="419"/>
      <c r="BJ2983" s="419"/>
      <c r="BK2983" s="419"/>
      <c r="BL2983" s="419"/>
      <c r="BN2983" s="419"/>
      <c r="BO2983" s="419"/>
      <c r="BP2983" s="419"/>
      <c r="BR2983" s="419"/>
      <c r="BS2983" s="419"/>
      <c r="BT2983" s="419"/>
      <c r="BV2983" s="419"/>
      <c r="BW2983" s="419"/>
      <c r="BX2983" s="397"/>
      <c r="BZ2983" s="449"/>
      <c r="CB2983" s="419"/>
      <c r="CC2983" s="419"/>
      <c r="CD2983" s="419"/>
      <c r="CF2983" s="419"/>
      <c r="CG2983" s="419"/>
      <c r="CH2983" s="419"/>
    </row>
    <row r="2984" spans="3:86" ht="21" thickBot="1">
      <c r="C2984" s="425"/>
      <c r="P2984" s="431"/>
      <c r="R2984" s="419"/>
      <c r="S2984" s="446"/>
      <c r="T2984" s="419"/>
      <c r="V2984" s="196"/>
      <c r="W2984" s="419"/>
      <c r="X2984" s="419"/>
      <c r="Z2984" s="419"/>
      <c r="AA2984" s="419"/>
      <c r="AB2984" s="419"/>
      <c r="AD2984" s="419"/>
      <c r="AE2984" s="419"/>
      <c r="AF2984" s="419"/>
      <c r="AH2984" s="419"/>
      <c r="AI2984" s="419"/>
      <c r="AJ2984" s="419"/>
      <c r="AL2984" s="419"/>
      <c r="AM2984" s="419"/>
      <c r="AN2984" s="403"/>
      <c r="AO2984" s="419"/>
      <c r="AP2984" s="419"/>
      <c r="AQ2984" s="419"/>
      <c r="AR2984" s="419"/>
      <c r="AS2984" s="419"/>
      <c r="AT2984" s="419"/>
      <c r="AU2984" s="419"/>
      <c r="AV2984" s="419"/>
      <c r="AX2984" s="419"/>
      <c r="AY2984" s="419"/>
      <c r="AZ2984" s="419"/>
      <c r="BB2984" s="419"/>
      <c r="BC2984" s="419"/>
      <c r="BD2984" s="419"/>
      <c r="BF2984" s="419"/>
      <c r="BG2984" s="419"/>
      <c r="BH2984" s="419"/>
      <c r="BJ2984" s="419"/>
      <c r="BK2984" s="419"/>
      <c r="BL2984" s="419"/>
      <c r="BN2984" s="419"/>
      <c r="BO2984" s="419"/>
      <c r="BP2984" s="419"/>
      <c r="BR2984" s="419"/>
      <c r="BS2984" s="419"/>
      <c r="BT2984" s="419"/>
      <c r="BV2984" s="419"/>
      <c r="BW2984" s="419"/>
      <c r="BX2984" s="397"/>
      <c r="BZ2984" s="449"/>
      <c r="CB2984" s="419"/>
      <c r="CC2984" s="419"/>
      <c r="CD2984" s="419"/>
      <c r="CF2984" s="419"/>
      <c r="CG2984" s="419"/>
      <c r="CH2984" s="419"/>
    </row>
    <row r="2985" spans="3:86" ht="21" thickBot="1">
      <c r="C2985" s="425"/>
      <c r="P2985" s="431"/>
      <c r="R2985" s="419"/>
      <c r="S2985" s="446"/>
      <c r="T2985" s="419"/>
      <c r="V2985" s="196"/>
      <c r="W2985" s="419"/>
      <c r="X2985" s="419"/>
      <c r="Z2985" s="419"/>
      <c r="AA2985" s="419"/>
      <c r="AB2985" s="419"/>
      <c r="AD2985" s="419"/>
      <c r="AE2985" s="419"/>
      <c r="AF2985" s="419"/>
      <c r="AH2985" s="419"/>
      <c r="AI2985" s="419"/>
      <c r="AJ2985" s="419"/>
      <c r="AL2985" s="419"/>
      <c r="AM2985" s="419"/>
      <c r="AN2985" s="403"/>
      <c r="AO2985" s="419"/>
      <c r="AP2985" s="419"/>
      <c r="AQ2985" s="419"/>
      <c r="AR2985" s="419"/>
      <c r="AS2985" s="419"/>
      <c r="AT2985" s="419"/>
      <c r="AU2985" s="419"/>
      <c r="AV2985" s="419"/>
      <c r="AX2985" s="419"/>
      <c r="AY2985" s="419"/>
      <c r="AZ2985" s="419"/>
      <c r="BB2985" s="419"/>
      <c r="BC2985" s="419"/>
      <c r="BD2985" s="419"/>
      <c r="BF2985" s="419"/>
      <c r="BG2985" s="419"/>
      <c r="BH2985" s="419"/>
      <c r="BJ2985" s="419"/>
      <c r="BK2985" s="419"/>
      <c r="BL2985" s="419"/>
      <c r="BN2985" s="419"/>
      <c r="BO2985" s="419"/>
      <c r="BP2985" s="419"/>
      <c r="BR2985" s="419"/>
      <c r="BS2985" s="419"/>
      <c r="BT2985" s="419"/>
      <c r="BV2985" s="419"/>
      <c r="BW2985" s="419"/>
      <c r="BX2985" s="397"/>
      <c r="BZ2985" s="449"/>
      <c r="CB2985" s="419"/>
      <c r="CC2985" s="419"/>
      <c r="CD2985" s="419"/>
      <c r="CF2985" s="419"/>
      <c r="CG2985" s="419"/>
      <c r="CH2985" s="419"/>
    </row>
    <row r="2986" spans="3:86" ht="21" thickBot="1">
      <c r="C2986" s="425"/>
      <c r="P2986" s="431"/>
      <c r="R2986" s="419"/>
      <c r="S2986" s="446"/>
      <c r="T2986" s="419"/>
      <c r="V2986" s="196"/>
      <c r="W2986" s="419"/>
      <c r="X2986" s="419"/>
      <c r="Z2986" s="419"/>
      <c r="AA2986" s="419"/>
      <c r="AB2986" s="419"/>
      <c r="AD2986" s="419"/>
      <c r="AE2986" s="419"/>
      <c r="AF2986" s="419"/>
      <c r="AH2986" s="419"/>
      <c r="AI2986" s="419"/>
      <c r="AJ2986" s="419"/>
      <c r="AL2986" s="419"/>
      <c r="AM2986" s="419"/>
      <c r="AN2986" s="403"/>
      <c r="AO2986" s="419"/>
      <c r="AP2986" s="419"/>
      <c r="AQ2986" s="419"/>
      <c r="AR2986" s="419"/>
      <c r="AS2986" s="419"/>
      <c r="AT2986" s="419"/>
      <c r="AU2986" s="419"/>
      <c r="AV2986" s="419"/>
      <c r="AX2986" s="419"/>
      <c r="AY2986" s="419"/>
      <c r="AZ2986" s="419"/>
      <c r="BB2986" s="419"/>
      <c r="BC2986" s="419"/>
      <c r="BD2986" s="419"/>
      <c r="BF2986" s="419"/>
      <c r="BG2986" s="419"/>
      <c r="BH2986" s="419"/>
      <c r="BJ2986" s="419"/>
      <c r="BK2986" s="419"/>
      <c r="BL2986" s="419"/>
      <c r="BN2986" s="419"/>
      <c r="BO2986" s="419"/>
      <c r="BP2986" s="419"/>
      <c r="BR2986" s="419"/>
      <c r="BS2986" s="419"/>
      <c r="BT2986" s="419"/>
      <c r="BV2986" s="419"/>
      <c r="BW2986" s="419"/>
      <c r="BX2986" s="397"/>
      <c r="BZ2986" s="449"/>
      <c r="CB2986" s="419"/>
      <c r="CC2986" s="419"/>
      <c r="CD2986" s="419"/>
      <c r="CF2986" s="419"/>
      <c r="CG2986" s="419"/>
      <c r="CH2986" s="419"/>
    </row>
    <row r="2987" spans="3:86" ht="21" thickBot="1">
      <c r="C2987" s="425"/>
      <c r="P2987" s="431"/>
      <c r="R2987" s="419"/>
      <c r="S2987" s="446"/>
      <c r="T2987" s="419"/>
      <c r="V2987" s="196"/>
      <c r="W2987" s="419"/>
      <c r="X2987" s="419"/>
      <c r="Z2987" s="419"/>
      <c r="AA2987" s="419"/>
      <c r="AB2987" s="419"/>
      <c r="AD2987" s="419"/>
      <c r="AE2987" s="419"/>
      <c r="AF2987" s="419"/>
      <c r="AH2987" s="419"/>
      <c r="AI2987" s="419"/>
      <c r="AJ2987" s="419"/>
      <c r="AL2987" s="419"/>
      <c r="AM2987" s="419"/>
      <c r="AN2987" s="403"/>
      <c r="AO2987" s="419"/>
      <c r="AP2987" s="419"/>
      <c r="AQ2987" s="419"/>
      <c r="AR2987" s="419"/>
      <c r="AS2987" s="419"/>
      <c r="AT2987" s="419"/>
      <c r="AU2987" s="419"/>
      <c r="AV2987" s="419"/>
      <c r="AX2987" s="419"/>
      <c r="AY2987" s="419"/>
      <c r="AZ2987" s="419"/>
      <c r="BB2987" s="419"/>
      <c r="BC2987" s="419"/>
      <c r="BD2987" s="419"/>
      <c r="BF2987" s="419"/>
      <c r="BG2987" s="419"/>
      <c r="BH2987" s="419"/>
      <c r="BJ2987" s="419"/>
      <c r="BK2987" s="419"/>
      <c r="BL2987" s="419"/>
      <c r="BN2987" s="419"/>
      <c r="BO2987" s="419"/>
      <c r="BP2987" s="419"/>
      <c r="BR2987" s="419"/>
      <c r="BS2987" s="419"/>
      <c r="BT2987" s="419"/>
      <c r="BV2987" s="419"/>
      <c r="BW2987" s="419"/>
      <c r="BX2987" s="397"/>
      <c r="BZ2987" s="449"/>
      <c r="CB2987" s="419"/>
      <c r="CC2987" s="419"/>
      <c r="CD2987" s="419"/>
      <c r="CF2987" s="419"/>
      <c r="CG2987" s="419"/>
      <c r="CH2987" s="419"/>
    </row>
    <row r="2988" spans="3:86" ht="21" thickBot="1">
      <c r="C2988" s="425"/>
      <c r="P2988" s="431"/>
      <c r="R2988" s="419"/>
      <c r="S2988" s="446"/>
      <c r="T2988" s="419"/>
      <c r="V2988" s="196"/>
      <c r="W2988" s="419"/>
      <c r="X2988" s="419"/>
      <c r="Z2988" s="419"/>
      <c r="AA2988" s="419"/>
      <c r="AB2988" s="419"/>
      <c r="AD2988" s="419"/>
      <c r="AE2988" s="419"/>
      <c r="AF2988" s="419"/>
      <c r="AH2988" s="419"/>
      <c r="AI2988" s="419"/>
      <c r="AJ2988" s="419"/>
      <c r="AL2988" s="419"/>
      <c r="AM2988" s="419"/>
      <c r="AN2988" s="403"/>
      <c r="AO2988" s="419"/>
      <c r="AP2988" s="419"/>
      <c r="AQ2988" s="419"/>
      <c r="AR2988" s="419"/>
      <c r="AS2988" s="419"/>
      <c r="AT2988" s="419"/>
      <c r="AU2988" s="419"/>
      <c r="AV2988" s="419"/>
      <c r="AX2988" s="419"/>
      <c r="AY2988" s="419"/>
      <c r="AZ2988" s="419"/>
      <c r="BB2988" s="419"/>
      <c r="BC2988" s="419"/>
      <c r="BD2988" s="419"/>
      <c r="BF2988" s="419"/>
      <c r="BG2988" s="419"/>
      <c r="BH2988" s="419"/>
      <c r="BJ2988" s="419"/>
      <c r="BK2988" s="419"/>
      <c r="BL2988" s="419"/>
      <c r="BN2988" s="419"/>
      <c r="BO2988" s="419"/>
      <c r="BP2988" s="419"/>
      <c r="BR2988" s="419"/>
      <c r="BS2988" s="419"/>
      <c r="BT2988" s="419"/>
      <c r="BV2988" s="419"/>
      <c r="BW2988" s="419"/>
      <c r="BX2988" s="397"/>
      <c r="BZ2988" s="449"/>
      <c r="CB2988" s="419"/>
      <c r="CC2988" s="419"/>
      <c r="CD2988" s="419"/>
      <c r="CF2988" s="419"/>
      <c r="CG2988" s="419"/>
      <c r="CH2988" s="419"/>
    </row>
    <row r="2989" spans="3:86" ht="21" thickBot="1">
      <c r="C2989" s="425"/>
      <c r="P2989" s="431"/>
      <c r="R2989" s="419"/>
      <c r="S2989" s="446"/>
      <c r="T2989" s="419"/>
      <c r="V2989" s="196"/>
      <c r="W2989" s="419"/>
      <c r="X2989" s="419"/>
      <c r="Z2989" s="419"/>
      <c r="AA2989" s="419"/>
      <c r="AB2989" s="419"/>
      <c r="AD2989" s="419"/>
      <c r="AE2989" s="419"/>
      <c r="AF2989" s="419"/>
      <c r="AH2989" s="419"/>
      <c r="AI2989" s="419"/>
      <c r="AJ2989" s="419"/>
      <c r="AL2989" s="419"/>
      <c r="AM2989" s="419"/>
      <c r="AN2989" s="403"/>
      <c r="AO2989" s="419"/>
      <c r="AP2989" s="419"/>
      <c r="AQ2989" s="419"/>
      <c r="AR2989" s="419"/>
      <c r="AS2989" s="419"/>
      <c r="AT2989" s="419"/>
      <c r="AU2989" s="419"/>
      <c r="AV2989" s="419"/>
      <c r="AX2989" s="419"/>
      <c r="AY2989" s="419"/>
      <c r="AZ2989" s="419"/>
      <c r="BB2989" s="419"/>
      <c r="BC2989" s="419"/>
      <c r="BD2989" s="419"/>
      <c r="BF2989" s="419"/>
      <c r="BG2989" s="419"/>
      <c r="BH2989" s="419"/>
      <c r="BJ2989" s="419"/>
      <c r="BK2989" s="419"/>
      <c r="BL2989" s="419"/>
      <c r="BN2989" s="419"/>
      <c r="BO2989" s="419"/>
      <c r="BP2989" s="419"/>
      <c r="BR2989" s="419"/>
      <c r="BS2989" s="419"/>
      <c r="BT2989" s="419"/>
      <c r="BV2989" s="419"/>
      <c r="BW2989" s="419"/>
      <c r="BX2989" s="397"/>
      <c r="BZ2989" s="449"/>
      <c r="CB2989" s="419"/>
      <c r="CC2989" s="419"/>
      <c r="CD2989" s="419"/>
      <c r="CF2989" s="419"/>
      <c r="CG2989" s="419"/>
      <c r="CH2989" s="419"/>
    </row>
    <row r="2990" spans="3:86" ht="21" thickBot="1">
      <c r="C2990" s="425"/>
      <c r="P2990" s="431"/>
      <c r="R2990" s="419"/>
      <c r="S2990" s="446"/>
      <c r="T2990" s="419"/>
      <c r="V2990" s="196"/>
      <c r="W2990" s="419"/>
      <c r="X2990" s="419"/>
      <c r="Z2990" s="419"/>
      <c r="AA2990" s="419"/>
      <c r="AB2990" s="419"/>
      <c r="AD2990" s="419"/>
      <c r="AE2990" s="419"/>
      <c r="AF2990" s="419"/>
      <c r="AH2990" s="419"/>
      <c r="AI2990" s="419"/>
      <c r="AJ2990" s="419"/>
      <c r="AL2990" s="419"/>
      <c r="AM2990" s="419"/>
      <c r="AN2990" s="403"/>
      <c r="AO2990" s="419"/>
      <c r="AP2990" s="419"/>
      <c r="AQ2990" s="419"/>
      <c r="AR2990" s="419"/>
      <c r="AS2990" s="419"/>
      <c r="AT2990" s="419"/>
      <c r="AU2990" s="419"/>
      <c r="AV2990" s="419"/>
      <c r="AX2990" s="419"/>
      <c r="AY2990" s="419"/>
      <c r="AZ2990" s="419"/>
      <c r="BB2990" s="419"/>
      <c r="BC2990" s="419"/>
      <c r="BD2990" s="419"/>
      <c r="BF2990" s="419"/>
      <c r="BG2990" s="419"/>
      <c r="BH2990" s="419"/>
      <c r="BJ2990" s="419"/>
      <c r="BK2990" s="419"/>
      <c r="BL2990" s="419"/>
      <c r="BN2990" s="419"/>
      <c r="BO2990" s="419"/>
      <c r="BP2990" s="419"/>
      <c r="BR2990" s="419"/>
      <c r="BS2990" s="419"/>
      <c r="BT2990" s="419"/>
      <c r="BV2990" s="419"/>
      <c r="BW2990" s="419"/>
      <c r="BX2990" s="397"/>
      <c r="BZ2990" s="449"/>
      <c r="CB2990" s="419"/>
      <c r="CC2990" s="419"/>
      <c r="CD2990" s="419"/>
      <c r="CF2990" s="419"/>
      <c r="CG2990" s="419"/>
      <c r="CH2990" s="419"/>
    </row>
    <row r="2991" spans="3:86" ht="21" thickBot="1">
      <c r="C2991" s="425"/>
      <c r="P2991" s="431"/>
      <c r="R2991" s="419"/>
      <c r="S2991" s="446"/>
      <c r="T2991" s="419"/>
      <c r="V2991" s="196"/>
      <c r="W2991" s="419"/>
      <c r="X2991" s="419"/>
      <c r="Z2991" s="419"/>
      <c r="AA2991" s="419"/>
      <c r="AB2991" s="419"/>
      <c r="AD2991" s="419"/>
      <c r="AE2991" s="419"/>
      <c r="AF2991" s="419"/>
      <c r="AH2991" s="419"/>
      <c r="AI2991" s="419"/>
      <c r="AJ2991" s="419"/>
      <c r="AL2991" s="419"/>
      <c r="AM2991" s="419"/>
      <c r="AN2991" s="403"/>
      <c r="AO2991" s="419"/>
      <c r="AP2991" s="419"/>
      <c r="AQ2991" s="419"/>
      <c r="AR2991" s="419"/>
      <c r="AS2991" s="419"/>
      <c r="AT2991" s="419"/>
      <c r="AU2991" s="419"/>
      <c r="AV2991" s="419"/>
      <c r="AX2991" s="419"/>
      <c r="AY2991" s="419"/>
      <c r="AZ2991" s="419"/>
      <c r="BB2991" s="419"/>
      <c r="BC2991" s="419"/>
      <c r="BD2991" s="419"/>
      <c r="BF2991" s="419"/>
      <c r="BG2991" s="419"/>
      <c r="BH2991" s="419"/>
      <c r="BJ2991" s="419"/>
      <c r="BK2991" s="419"/>
      <c r="BL2991" s="419"/>
      <c r="BN2991" s="419"/>
      <c r="BO2991" s="419"/>
      <c r="BP2991" s="419"/>
      <c r="BR2991" s="419"/>
      <c r="BS2991" s="419"/>
      <c r="BT2991" s="419"/>
      <c r="BV2991" s="419"/>
      <c r="BW2991" s="419"/>
      <c r="BX2991" s="397"/>
      <c r="BZ2991" s="449"/>
      <c r="CB2991" s="419"/>
      <c r="CC2991" s="419"/>
      <c r="CD2991" s="419"/>
      <c r="CF2991" s="419"/>
      <c r="CG2991" s="419"/>
      <c r="CH2991" s="419"/>
    </row>
    <row r="2992" spans="3:86" ht="21" thickBot="1">
      <c r="C2992" s="425"/>
      <c r="P2992" s="431"/>
      <c r="R2992" s="419"/>
      <c r="S2992" s="446"/>
      <c r="T2992" s="419"/>
      <c r="V2992" s="196"/>
      <c r="W2992" s="419"/>
      <c r="X2992" s="419"/>
      <c r="Z2992" s="419"/>
      <c r="AA2992" s="419"/>
      <c r="AB2992" s="419"/>
      <c r="AD2992" s="419"/>
      <c r="AE2992" s="419"/>
      <c r="AF2992" s="419"/>
      <c r="AH2992" s="419"/>
      <c r="AI2992" s="419"/>
      <c r="AJ2992" s="419"/>
      <c r="AL2992" s="419"/>
      <c r="AM2992" s="419"/>
      <c r="AN2992" s="403"/>
      <c r="AO2992" s="419"/>
      <c r="AP2992" s="419"/>
      <c r="AQ2992" s="419"/>
      <c r="AR2992" s="419"/>
      <c r="AS2992" s="419"/>
      <c r="AT2992" s="419"/>
      <c r="AU2992" s="419"/>
      <c r="AV2992" s="419"/>
      <c r="AX2992" s="419"/>
      <c r="AY2992" s="419"/>
      <c r="AZ2992" s="419"/>
      <c r="BB2992" s="419"/>
      <c r="BC2992" s="419"/>
      <c r="BD2992" s="419"/>
      <c r="BF2992" s="419"/>
      <c r="BG2992" s="419"/>
      <c r="BH2992" s="419"/>
      <c r="BJ2992" s="419"/>
      <c r="BK2992" s="419"/>
      <c r="BL2992" s="419"/>
      <c r="BN2992" s="419"/>
      <c r="BO2992" s="419"/>
      <c r="BP2992" s="419"/>
      <c r="BR2992" s="419"/>
      <c r="BS2992" s="419"/>
      <c r="BT2992" s="419"/>
      <c r="BV2992" s="419"/>
      <c r="BW2992" s="419"/>
      <c r="BX2992" s="397"/>
      <c r="BZ2992" s="449"/>
      <c r="CB2992" s="419"/>
      <c r="CC2992" s="419"/>
      <c r="CD2992" s="419"/>
      <c r="CF2992" s="419"/>
      <c r="CG2992" s="419"/>
      <c r="CH2992" s="419"/>
    </row>
    <row r="2993" spans="3:86" ht="21" thickBot="1">
      <c r="C2993" s="425"/>
      <c r="P2993" s="431"/>
      <c r="R2993" s="419"/>
      <c r="S2993" s="446"/>
      <c r="T2993" s="419"/>
      <c r="V2993" s="196"/>
      <c r="W2993" s="419"/>
      <c r="X2993" s="419"/>
      <c r="Z2993" s="419"/>
      <c r="AA2993" s="419"/>
      <c r="AB2993" s="419"/>
      <c r="AD2993" s="419"/>
      <c r="AE2993" s="419"/>
      <c r="AF2993" s="419"/>
      <c r="AH2993" s="419"/>
      <c r="AI2993" s="419"/>
      <c r="AJ2993" s="419"/>
      <c r="AL2993" s="419"/>
      <c r="AM2993" s="419"/>
      <c r="AN2993" s="403"/>
      <c r="AO2993" s="419"/>
      <c r="AP2993" s="419"/>
      <c r="AQ2993" s="419"/>
      <c r="AR2993" s="419"/>
      <c r="AS2993" s="419"/>
      <c r="AT2993" s="419"/>
      <c r="AU2993" s="419"/>
      <c r="AV2993" s="419"/>
      <c r="AX2993" s="419"/>
      <c r="AY2993" s="419"/>
      <c r="AZ2993" s="419"/>
      <c r="BB2993" s="419"/>
      <c r="BC2993" s="419"/>
      <c r="BD2993" s="419"/>
      <c r="BF2993" s="419"/>
      <c r="BG2993" s="419"/>
      <c r="BH2993" s="419"/>
      <c r="BJ2993" s="419"/>
      <c r="BK2993" s="419"/>
      <c r="BL2993" s="419"/>
      <c r="BN2993" s="419"/>
      <c r="BO2993" s="419"/>
      <c r="BP2993" s="419"/>
      <c r="BR2993" s="419"/>
      <c r="BS2993" s="419"/>
      <c r="BT2993" s="419"/>
      <c r="BV2993" s="419"/>
      <c r="BW2993" s="419"/>
      <c r="BX2993" s="397"/>
      <c r="BZ2993" s="449"/>
      <c r="CB2993" s="419"/>
      <c r="CC2993" s="419"/>
      <c r="CD2993" s="419"/>
      <c r="CF2993" s="419"/>
      <c r="CG2993" s="419"/>
      <c r="CH2993" s="419"/>
    </row>
    <row r="2994" spans="3:86" ht="21" thickBot="1">
      <c r="C2994" s="425"/>
      <c r="P2994" s="431"/>
      <c r="R2994" s="419"/>
      <c r="S2994" s="446"/>
      <c r="T2994" s="419"/>
      <c r="V2994" s="196"/>
      <c r="W2994" s="419"/>
      <c r="X2994" s="419"/>
      <c r="Z2994" s="419"/>
      <c r="AA2994" s="419"/>
      <c r="AB2994" s="419"/>
      <c r="AD2994" s="419"/>
      <c r="AE2994" s="419"/>
      <c r="AF2994" s="419"/>
      <c r="AH2994" s="419"/>
      <c r="AI2994" s="419"/>
      <c r="AJ2994" s="419"/>
      <c r="AL2994" s="419"/>
      <c r="AM2994" s="419"/>
      <c r="AN2994" s="403"/>
      <c r="AO2994" s="419"/>
      <c r="AP2994" s="419"/>
      <c r="AQ2994" s="419"/>
      <c r="AR2994" s="419"/>
      <c r="AS2994" s="419"/>
      <c r="AT2994" s="419"/>
      <c r="AU2994" s="419"/>
      <c r="AV2994" s="419"/>
      <c r="AX2994" s="419"/>
      <c r="AY2994" s="419"/>
      <c r="AZ2994" s="419"/>
      <c r="BB2994" s="419"/>
      <c r="BC2994" s="419"/>
      <c r="BD2994" s="419"/>
      <c r="BF2994" s="419"/>
      <c r="BG2994" s="419"/>
      <c r="BH2994" s="419"/>
      <c r="BJ2994" s="419"/>
      <c r="BK2994" s="419"/>
      <c r="BL2994" s="419"/>
      <c r="BN2994" s="419"/>
      <c r="BO2994" s="419"/>
      <c r="BP2994" s="419"/>
      <c r="BR2994" s="419"/>
      <c r="BS2994" s="419"/>
      <c r="BT2994" s="419"/>
      <c r="BV2994" s="419"/>
      <c r="BW2994" s="419"/>
      <c r="BX2994" s="397"/>
      <c r="BZ2994" s="449"/>
      <c r="CB2994" s="419"/>
      <c r="CC2994" s="419"/>
      <c r="CD2994" s="419"/>
      <c r="CF2994" s="419"/>
      <c r="CG2994" s="419"/>
      <c r="CH2994" s="419"/>
    </row>
    <row r="2995" spans="3:86" ht="21" thickBot="1">
      <c r="C2995" s="425"/>
      <c r="P2995" s="431"/>
      <c r="R2995" s="419"/>
      <c r="S2995" s="446"/>
      <c r="T2995" s="419"/>
      <c r="V2995" s="196"/>
      <c r="W2995" s="419"/>
      <c r="X2995" s="419"/>
      <c r="Z2995" s="419"/>
      <c r="AA2995" s="419"/>
      <c r="AB2995" s="419"/>
      <c r="AD2995" s="419"/>
      <c r="AE2995" s="419"/>
      <c r="AF2995" s="419"/>
      <c r="AH2995" s="419"/>
      <c r="AI2995" s="419"/>
      <c r="AJ2995" s="419"/>
      <c r="AL2995" s="419"/>
      <c r="AM2995" s="419"/>
      <c r="AN2995" s="403"/>
      <c r="AO2995" s="419"/>
      <c r="AP2995" s="419"/>
      <c r="AQ2995" s="419"/>
      <c r="AR2995" s="419"/>
      <c r="AS2995" s="419"/>
      <c r="AT2995" s="419"/>
      <c r="AU2995" s="419"/>
      <c r="AV2995" s="419"/>
      <c r="AX2995" s="419"/>
      <c r="AY2995" s="419"/>
      <c r="AZ2995" s="419"/>
      <c r="BB2995" s="419"/>
      <c r="BC2995" s="419"/>
      <c r="BD2995" s="419"/>
      <c r="BF2995" s="419"/>
      <c r="BG2995" s="419"/>
      <c r="BH2995" s="419"/>
      <c r="BJ2995" s="419"/>
      <c r="BK2995" s="419"/>
      <c r="BL2995" s="419"/>
      <c r="BN2995" s="419"/>
      <c r="BO2995" s="419"/>
      <c r="BP2995" s="419"/>
      <c r="BR2995" s="419"/>
      <c r="BS2995" s="419"/>
      <c r="BT2995" s="419"/>
      <c r="BV2995" s="419"/>
      <c r="BW2995" s="419"/>
      <c r="BX2995" s="397"/>
      <c r="BZ2995" s="449"/>
      <c r="CB2995" s="419"/>
      <c r="CC2995" s="419"/>
      <c r="CD2995" s="419"/>
      <c r="CF2995" s="419"/>
      <c r="CG2995" s="419"/>
      <c r="CH2995" s="419"/>
    </row>
    <row r="2996" spans="3:86" ht="21" thickBot="1">
      <c r="C2996" s="425"/>
      <c r="P2996" s="431"/>
      <c r="R2996" s="419"/>
      <c r="S2996" s="446"/>
      <c r="T2996" s="419"/>
      <c r="V2996" s="196"/>
      <c r="W2996" s="419"/>
      <c r="X2996" s="419"/>
      <c r="Z2996" s="419"/>
      <c r="AA2996" s="419"/>
      <c r="AB2996" s="419"/>
      <c r="AD2996" s="419"/>
      <c r="AE2996" s="419"/>
      <c r="AF2996" s="419"/>
      <c r="AH2996" s="419"/>
      <c r="AI2996" s="419"/>
      <c r="AJ2996" s="419"/>
      <c r="AL2996" s="419"/>
      <c r="AM2996" s="419"/>
      <c r="AN2996" s="403"/>
      <c r="AO2996" s="419"/>
      <c r="AP2996" s="419"/>
      <c r="AQ2996" s="419"/>
      <c r="AR2996" s="419"/>
      <c r="AS2996" s="419"/>
      <c r="AT2996" s="419"/>
      <c r="AU2996" s="419"/>
      <c r="AV2996" s="419"/>
      <c r="AX2996" s="419"/>
      <c r="AY2996" s="419"/>
      <c r="AZ2996" s="419"/>
      <c r="BB2996" s="419"/>
      <c r="BC2996" s="419"/>
      <c r="BD2996" s="419"/>
      <c r="BF2996" s="419"/>
      <c r="BG2996" s="419"/>
      <c r="BH2996" s="419"/>
      <c r="BJ2996" s="419"/>
      <c r="BK2996" s="419"/>
      <c r="BL2996" s="419"/>
      <c r="BN2996" s="419"/>
      <c r="BO2996" s="419"/>
      <c r="BP2996" s="419"/>
      <c r="BR2996" s="419"/>
      <c r="BS2996" s="419"/>
      <c r="BT2996" s="419"/>
      <c r="BV2996" s="419"/>
      <c r="BW2996" s="419"/>
      <c r="BX2996" s="397"/>
      <c r="BZ2996" s="449"/>
      <c r="CB2996" s="419"/>
      <c r="CC2996" s="419"/>
      <c r="CD2996" s="419"/>
      <c r="CF2996" s="419"/>
      <c r="CG2996" s="419"/>
      <c r="CH2996" s="419"/>
    </row>
    <row r="2997" spans="3:86" ht="21" thickBot="1">
      <c r="C2997" s="425"/>
      <c r="P2997" s="431"/>
      <c r="R2997" s="419"/>
      <c r="S2997" s="446"/>
      <c r="T2997" s="419"/>
      <c r="V2997" s="196"/>
      <c r="W2997" s="419"/>
      <c r="X2997" s="419"/>
      <c r="Z2997" s="419"/>
      <c r="AA2997" s="419"/>
      <c r="AB2997" s="419"/>
      <c r="AD2997" s="419"/>
      <c r="AE2997" s="419"/>
      <c r="AF2997" s="419"/>
      <c r="AH2997" s="419"/>
      <c r="AI2997" s="419"/>
      <c r="AJ2997" s="419"/>
      <c r="AL2997" s="419"/>
      <c r="AM2997" s="419"/>
      <c r="AN2997" s="403"/>
      <c r="AO2997" s="419"/>
      <c r="AP2997" s="419"/>
      <c r="AQ2997" s="419"/>
      <c r="AR2997" s="419"/>
      <c r="AS2997" s="419"/>
      <c r="AT2997" s="419"/>
      <c r="AU2997" s="419"/>
      <c r="AV2997" s="419"/>
      <c r="AX2997" s="419"/>
      <c r="AY2997" s="419"/>
      <c r="AZ2997" s="419"/>
      <c r="BB2997" s="419"/>
      <c r="BC2997" s="419"/>
      <c r="BD2997" s="419"/>
      <c r="BF2997" s="419"/>
      <c r="BG2997" s="419"/>
      <c r="BH2997" s="419"/>
      <c r="BJ2997" s="419"/>
      <c r="BK2997" s="419"/>
      <c r="BL2997" s="419"/>
      <c r="BN2997" s="419"/>
      <c r="BO2997" s="419"/>
      <c r="BP2997" s="419"/>
      <c r="BR2997" s="419"/>
      <c r="BS2997" s="419"/>
      <c r="BT2997" s="419"/>
      <c r="BV2997" s="419"/>
      <c r="BW2997" s="419"/>
      <c r="BX2997" s="397"/>
      <c r="BZ2997" s="449"/>
      <c r="CB2997" s="419"/>
      <c r="CC2997" s="419"/>
      <c r="CD2997" s="419"/>
      <c r="CF2997" s="419"/>
      <c r="CG2997" s="419"/>
      <c r="CH2997" s="419"/>
    </row>
    <row r="2998" spans="3:86" ht="21" thickBot="1">
      <c r="C2998" s="425"/>
      <c r="P2998" s="431"/>
      <c r="R2998" s="419"/>
      <c r="S2998" s="446"/>
      <c r="T2998" s="419"/>
      <c r="V2998" s="196"/>
      <c r="W2998" s="419"/>
      <c r="X2998" s="419"/>
      <c r="Z2998" s="419"/>
      <c r="AA2998" s="419"/>
      <c r="AB2998" s="419"/>
      <c r="AD2998" s="419"/>
      <c r="AE2998" s="419"/>
      <c r="AF2998" s="419"/>
      <c r="AH2998" s="419"/>
      <c r="AI2998" s="419"/>
      <c r="AJ2998" s="419"/>
      <c r="AL2998" s="419"/>
      <c r="AM2998" s="419"/>
      <c r="AN2998" s="403"/>
      <c r="AO2998" s="419"/>
      <c r="AP2998" s="419"/>
      <c r="AQ2998" s="419"/>
      <c r="AR2998" s="419"/>
      <c r="AS2998" s="419"/>
      <c r="AT2998" s="419"/>
      <c r="AU2998" s="419"/>
      <c r="AV2998" s="419"/>
      <c r="AX2998" s="419"/>
      <c r="AY2998" s="419"/>
      <c r="AZ2998" s="419"/>
      <c r="BB2998" s="419"/>
      <c r="BC2998" s="419"/>
      <c r="BD2998" s="419"/>
      <c r="BF2998" s="419"/>
      <c r="BG2998" s="419"/>
      <c r="BH2998" s="419"/>
      <c r="BJ2998" s="419"/>
      <c r="BK2998" s="419"/>
      <c r="BL2998" s="419"/>
      <c r="BN2998" s="419"/>
      <c r="BO2998" s="419"/>
      <c r="BP2998" s="419"/>
      <c r="BR2998" s="419"/>
      <c r="BS2998" s="419"/>
      <c r="BT2998" s="419"/>
      <c r="BV2998" s="419"/>
      <c r="BW2998" s="419"/>
      <c r="BX2998" s="397"/>
      <c r="BZ2998" s="449"/>
      <c r="CB2998" s="419"/>
      <c r="CC2998" s="419"/>
      <c r="CD2998" s="419"/>
      <c r="CF2998" s="419"/>
      <c r="CG2998" s="419"/>
      <c r="CH2998" s="419"/>
    </row>
    <row r="2999" spans="3:86" ht="21" thickBot="1">
      <c r="C2999" s="425"/>
      <c r="P2999" s="431"/>
      <c r="R2999" s="419"/>
      <c r="S2999" s="446"/>
      <c r="T2999" s="419"/>
      <c r="V2999" s="196"/>
      <c r="W2999" s="419"/>
      <c r="X2999" s="419"/>
      <c r="Z2999" s="419"/>
      <c r="AA2999" s="419"/>
      <c r="AB2999" s="419"/>
      <c r="AD2999" s="419"/>
      <c r="AE2999" s="419"/>
      <c r="AF2999" s="419"/>
      <c r="AH2999" s="419"/>
      <c r="AI2999" s="419"/>
      <c r="AJ2999" s="419"/>
      <c r="AL2999" s="419"/>
      <c r="AM2999" s="419"/>
      <c r="AN2999" s="403"/>
      <c r="AO2999" s="419"/>
      <c r="AP2999" s="419"/>
      <c r="AQ2999" s="419"/>
      <c r="AR2999" s="419"/>
      <c r="AS2999" s="419"/>
      <c r="AT2999" s="419"/>
      <c r="AU2999" s="419"/>
      <c r="AV2999" s="419"/>
      <c r="AX2999" s="419"/>
      <c r="AY2999" s="419"/>
      <c r="AZ2999" s="419"/>
      <c r="BB2999" s="419"/>
      <c r="BC2999" s="419"/>
      <c r="BD2999" s="419"/>
      <c r="BF2999" s="419"/>
      <c r="BG2999" s="419"/>
      <c r="BH2999" s="419"/>
      <c r="BJ2999" s="419"/>
      <c r="BK2999" s="419"/>
      <c r="BL2999" s="419"/>
      <c r="BN2999" s="419"/>
      <c r="BO2999" s="419"/>
      <c r="BP2999" s="419"/>
      <c r="BR2999" s="419"/>
      <c r="BS2999" s="419"/>
      <c r="BT2999" s="419"/>
      <c r="BV2999" s="419"/>
      <c r="BW2999" s="419"/>
      <c r="BX2999" s="397"/>
      <c r="BZ2999" s="449"/>
      <c r="CB2999" s="419"/>
      <c r="CC2999" s="419"/>
      <c r="CD2999" s="419"/>
      <c r="CF2999" s="419"/>
      <c r="CG2999" s="419"/>
      <c r="CH2999" s="419"/>
    </row>
    <row r="3000" spans="3:86" ht="21" thickBot="1">
      <c r="C3000" s="425"/>
      <c r="P3000" s="431"/>
      <c r="R3000" s="419"/>
      <c r="S3000" s="446"/>
      <c r="T3000" s="419"/>
      <c r="V3000" s="196"/>
      <c r="W3000" s="419"/>
      <c r="X3000" s="419"/>
      <c r="Z3000" s="419"/>
      <c r="AA3000" s="419"/>
      <c r="AB3000" s="419"/>
      <c r="AD3000" s="419"/>
      <c r="AE3000" s="419"/>
      <c r="AF3000" s="419"/>
      <c r="AH3000" s="419"/>
      <c r="AI3000" s="419"/>
      <c r="AJ3000" s="419"/>
      <c r="AL3000" s="419"/>
      <c r="AM3000" s="419"/>
      <c r="AN3000" s="403"/>
      <c r="AO3000" s="419"/>
      <c r="AP3000" s="419"/>
      <c r="AQ3000" s="419"/>
      <c r="AR3000" s="419"/>
      <c r="AS3000" s="419"/>
      <c r="AT3000" s="419"/>
      <c r="AU3000" s="419"/>
      <c r="AV3000" s="419"/>
      <c r="AX3000" s="419"/>
      <c r="AY3000" s="419"/>
      <c r="AZ3000" s="419"/>
      <c r="BB3000" s="419"/>
      <c r="BC3000" s="419"/>
      <c r="BD3000" s="419"/>
      <c r="BF3000" s="419"/>
      <c r="BG3000" s="419"/>
      <c r="BH3000" s="419"/>
      <c r="BJ3000" s="419"/>
      <c r="BK3000" s="419"/>
      <c r="BL3000" s="419"/>
      <c r="BN3000" s="419"/>
      <c r="BO3000" s="419"/>
      <c r="BP3000" s="419"/>
      <c r="BR3000" s="419"/>
      <c r="BS3000" s="419"/>
      <c r="BT3000" s="419"/>
      <c r="BV3000" s="419"/>
      <c r="BW3000" s="419"/>
      <c r="BX3000" s="397"/>
      <c r="BZ3000" s="449"/>
      <c r="CB3000" s="419"/>
      <c r="CC3000" s="419"/>
      <c r="CD3000" s="419"/>
      <c r="CF3000" s="419"/>
      <c r="CG3000" s="419"/>
      <c r="CH3000" s="419"/>
    </row>
    <row r="3001" spans="3:86" ht="21" thickBot="1">
      <c r="C3001" s="425"/>
      <c r="P3001" s="431"/>
      <c r="R3001" s="419"/>
      <c r="S3001" s="446"/>
      <c r="T3001" s="419"/>
      <c r="V3001" s="196"/>
      <c r="W3001" s="419"/>
      <c r="X3001" s="419"/>
      <c r="Z3001" s="419"/>
      <c r="AA3001" s="419"/>
      <c r="AB3001" s="419"/>
      <c r="AD3001" s="419"/>
      <c r="AE3001" s="419"/>
      <c r="AF3001" s="419"/>
      <c r="AH3001" s="419"/>
      <c r="AI3001" s="419"/>
      <c r="AJ3001" s="419"/>
      <c r="AL3001" s="419"/>
      <c r="AM3001" s="419"/>
      <c r="AN3001" s="403"/>
      <c r="AO3001" s="419"/>
      <c r="AP3001" s="419"/>
      <c r="AQ3001" s="419"/>
      <c r="AR3001" s="419"/>
      <c r="AS3001" s="419"/>
      <c r="AT3001" s="419"/>
      <c r="AU3001" s="419"/>
      <c r="AV3001" s="419"/>
      <c r="AX3001" s="419"/>
      <c r="AY3001" s="419"/>
      <c r="AZ3001" s="419"/>
      <c r="BB3001" s="419"/>
      <c r="BC3001" s="419"/>
      <c r="BD3001" s="419"/>
      <c r="BF3001" s="419"/>
      <c r="BG3001" s="419"/>
      <c r="BH3001" s="419"/>
      <c r="BJ3001" s="419"/>
      <c r="BK3001" s="419"/>
      <c r="BL3001" s="419"/>
      <c r="BN3001" s="419"/>
      <c r="BO3001" s="419"/>
      <c r="BP3001" s="419"/>
      <c r="BR3001" s="419"/>
      <c r="BS3001" s="419"/>
      <c r="BT3001" s="419"/>
      <c r="BV3001" s="419"/>
      <c r="BW3001" s="419"/>
      <c r="BX3001" s="397"/>
      <c r="BZ3001" s="449"/>
      <c r="CB3001" s="419"/>
      <c r="CC3001" s="419"/>
      <c r="CD3001" s="419"/>
      <c r="CF3001" s="419"/>
      <c r="CG3001" s="419"/>
      <c r="CH3001" s="419"/>
    </row>
    <row r="3002" spans="3:86" ht="21" thickBot="1">
      <c r="C3002" s="425"/>
      <c r="P3002" s="431"/>
      <c r="R3002" s="419"/>
      <c r="S3002" s="446"/>
      <c r="T3002" s="419"/>
      <c r="V3002" s="196"/>
      <c r="W3002" s="419"/>
      <c r="X3002" s="419"/>
      <c r="Z3002" s="419"/>
      <c r="AA3002" s="419"/>
      <c r="AB3002" s="419"/>
      <c r="AD3002" s="419"/>
      <c r="AE3002" s="419"/>
      <c r="AF3002" s="419"/>
      <c r="AH3002" s="419"/>
      <c r="AI3002" s="419"/>
      <c r="AJ3002" s="419"/>
      <c r="AL3002" s="419"/>
      <c r="AM3002" s="419"/>
      <c r="AN3002" s="403"/>
      <c r="AO3002" s="419"/>
      <c r="AP3002" s="419"/>
      <c r="AQ3002" s="419"/>
      <c r="AR3002" s="419"/>
      <c r="AS3002" s="419"/>
      <c r="AT3002" s="419"/>
      <c r="AU3002" s="419"/>
      <c r="AV3002" s="419"/>
      <c r="AX3002" s="419"/>
      <c r="AY3002" s="419"/>
      <c r="AZ3002" s="419"/>
      <c r="BB3002" s="419"/>
      <c r="BC3002" s="419"/>
      <c r="BD3002" s="419"/>
      <c r="BF3002" s="419"/>
      <c r="BG3002" s="419"/>
      <c r="BH3002" s="419"/>
      <c r="BJ3002" s="419"/>
      <c r="BK3002" s="419"/>
      <c r="BL3002" s="419"/>
      <c r="BN3002" s="419"/>
      <c r="BO3002" s="419"/>
      <c r="BP3002" s="419"/>
      <c r="BR3002" s="419"/>
      <c r="BS3002" s="419"/>
      <c r="BT3002" s="419"/>
      <c r="BV3002" s="419"/>
      <c r="BW3002" s="419"/>
      <c r="BX3002" s="397"/>
      <c r="BZ3002" s="449"/>
      <c r="CB3002" s="419"/>
      <c r="CC3002" s="419"/>
      <c r="CD3002" s="419"/>
      <c r="CF3002" s="419"/>
      <c r="CG3002" s="419"/>
      <c r="CH3002" s="419"/>
    </row>
    <row r="3003" spans="3:86" ht="21" thickBot="1">
      <c r="C3003" s="425"/>
      <c r="P3003" s="431"/>
      <c r="R3003" s="419"/>
      <c r="S3003" s="446"/>
      <c r="T3003" s="419"/>
      <c r="V3003" s="196"/>
      <c r="W3003" s="419"/>
      <c r="X3003" s="419"/>
      <c r="Z3003" s="419"/>
      <c r="AA3003" s="419"/>
      <c r="AB3003" s="419"/>
      <c r="AD3003" s="419"/>
      <c r="AE3003" s="419"/>
      <c r="AF3003" s="419"/>
      <c r="AH3003" s="419"/>
      <c r="AI3003" s="419"/>
      <c r="AJ3003" s="419"/>
      <c r="AL3003" s="419"/>
      <c r="AM3003" s="419"/>
      <c r="AN3003" s="403"/>
      <c r="AO3003" s="419"/>
      <c r="AP3003" s="419"/>
      <c r="AQ3003" s="419"/>
      <c r="AR3003" s="419"/>
      <c r="AS3003" s="419"/>
      <c r="AT3003" s="419"/>
      <c r="AU3003" s="419"/>
      <c r="AV3003" s="419"/>
      <c r="AX3003" s="419"/>
      <c r="AY3003" s="419"/>
      <c r="AZ3003" s="419"/>
      <c r="BB3003" s="419"/>
      <c r="BC3003" s="419"/>
      <c r="BD3003" s="419"/>
      <c r="BF3003" s="419"/>
      <c r="BG3003" s="419"/>
      <c r="BH3003" s="419"/>
      <c r="BJ3003" s="419"/>
      <c r="BK3003" s="419"/>
      <c r="BL3003" s="419"/>
      <c r="BN3003" s="419"/>
      <c r="BO3003" s="419"/>
      <c r="BP3003" s="419"/>
      <c r="BR3003" s="419"/>
      <c r="BS3003" s="419"/>
      <c r="BT3003" s="419"/>
      <c r="BV3003" s="419"/>
      <c r="BW3003" s="419"/>
      <c r="BX3003" s="397"/>
      <c r="BZ3003" s="449"/>
      <c r="CB3003" s="419"/>
      <c r="CC3003" s="419"/>
      <c r="CD3003" s="419"/>
      <c r="CF3003" s="419"/>
      <c r="CG3003" s="419"/>
      <c r="CH3003" s="419"/>
    </row>
    <row r="3004" spans="3:86" ht="21" thickBot="1">
      <c r="C3004" s="425"/>
      <c r="P3004" s="431"/>
      <c r="R3004" s="419"/>
      <c r="S3004" s="446"/>
      <c r="T3004" s="419"/>
      <c r="V3004" s="196"/>
      <c r="W3004" s="419"/>
      <c r="X3004" s="419"/>
      <c r="Z3004" s="419"/>
      <c r="AA3004" s="419"/>
      <c r="AB3004" s="419"/>
      <c r="AD3004" s="419"/>
      <c r="AE3004" s="419"/>
      <c r="AF3004" s="419"/>
      <c r="AH3004" s="419"/>
      <c r="AI3004" s="419"/>
      <c r="AJ3004" s="419"/>
      <c r="AL3004" s="419"/>
      <c r="AM3004" s="419"/>
      <c r="AN3004" s="403"/>
      <c r="AO3004" s="419"/>
      <c r="AP3004" s="419"/>
      <c r="AQ3004" s="419"/>
      <c r="AR3004" s="419"/>
      <c r="AS3004" s="419"/>
      <c r="AT3004" s="419"/>
      <c r="AU3004" s="419"/>
      <c r="AV3004" s="419"/>
      <c r="AX3004" s="419"/>
      <c r="AY3004" s="419"/>
      <c r="AZ3004" s="419"/>
      <c r="BB3004" s="419"/>
      <c r="BC3004" s="419"/>
      <c r="BD3004" s="419"/>
      <c r="BF3004" s="419"/>
      <c r="BG3004" s="419"/>
      <c r="BH3004" s="419"/>
      <c r="BJ3004" s="419"/>
      <c r="BK3004" s="419"/>
      <c r="BL3004" s="419"/>
      <c r="BN3004" s="419"/>
      <c r="BO3004" s="419"/>
      <c r="BP3004" s="419"/>
      <c r="BR3004" s="419"/>
      <c r="BS3004" s="419"/>
      <c r="BT3004" s="419"/>
      <c r="BV3004" s="419"/>
      <c r="BW3004" s="419"/>
      <c r="BX3004" s="397"/>
      <c r="BZ3004" s="449"/>
      <c r="CB3004" s="419"/>
      <c r="CC3004" s="419"/>
      <c r="CD3004" s="419"/>
      <c r="CF3004" s="419"/>
      <c r="CG3004" s="419"/>
      <c r="CH3004" s="419"/>
    </row>
    <row r="3005" spans="3:86" ht="21" thickBot="1">
      <c r="C3005" s="425"/>
      <c r="P3005" s="431"/>
      <c r="R3005" s="419"/>
      <c r="S3005" s="446"/>
      <c r="T3005" s="419"/>
      <c r="V3005" s="196"/>
      <c r="W3005" s="419"/>
      <c r="X3005" s="419"/>
      <c r="Z3005" s="419"/>
      <c r="AA3005" s="419"/>
      <c r="AB3005" s="419"/>
      <c r="AD3005" s="419"/>
      <c r="AE3005" s="419"/>
      <c r="AF3005" s="419"/>
      <c r="AH3005" s="419"/>
      <c r="AI3005" s="419"/>
      <c r="AJ3005" s="419"/>
      <c r="AL3005" s="419"/>
      <c r="AM3005" s="419"/>
      <c r="AN3005" s="403"/>
      <c r="AO3005" s="419"/>
      <c r="AP3005" s="419"/>
      <c r="AQ3005" s="419"/>
      <c r="AR3005" s="419"/>
      <c r="AS3005" s="419"/>
      <c r="AT3005" s="419"/>
      <c r="AU3005" s="419"/>
      <c r="AV3005" s="419"/>
      <c r="AX3005" s="419"/>
      <c r="AY3005" s="419"/>
      <c r="AZ3005" s="419"/>
      <c r="BB3005" s="419"/>
      <c r="BC3005" s="419"/>
      <c r="BD3005" s="419"/>
      <c r="BF3005" s="419"/>
      <c r="BG3005" s="419"/>
      <c r="BH3005" s="419"/>
      <c r="BJ3005" s="419"/>
      <c r="BK3005" s="419"/>
      <c r="BL3005" s="419"/>
      <c r="BN3005" s="419"/>
      <c r="BO3005" s="419"/>
      <c r="BP3005" s="419"/>
      <c r="BR3005" s="419"/>
      <c r="BS3005" s="419"/>
      <c r="BT3005" s="419"/>
      <c r="BV3005" s="419"/>
      <c r="BW3005" s="419"/>
      <c r="BX3005" s="397"/>
      <c r="BZ3005" s="449"/>
      <c r="CB3005" s="419"/>
      <c r="CC3005" s="419"/>
      <c r="CD3005" s="419"/>
      <c r="CF3005" s="419"/>
      <c r="CG3005" s="419"/>
      <c r="CH3005" s="419"/>
    </row>
    <row r="3006" spans="3:86" ht="21" thickBot="1">
      <c r="C3006" s="425"/>
      <c r="P3006" s="431"/>
      <c r="R3006" s="419"/>
      <c r="S3006" s="446"/>
      <c r="T3006" s="419"/>
      <c r="V3006" s="196"/>
      <c r="W3006" s="419"/>
      <c r="X3006" s="419"/>
      <c r="Z3006" s="419"/>
      <c r="AA3006" s="419"/>
      <c r="AB3006" s="419"/>
      <c r="AD3006" s="419"/>
      <c r="AE3006" s="419"/>
      <c r="AF3006" s="419"/>
      <c r="AH3006" s="419"/>
      <c r="AI3006" s="419"/>
      <c r="AJ3006" s="419"/>
      <c r="AL3006" s="419"/>
      <c r="AM3006" s="419"/>
      <c r="AN3006" s="403"/>
      <c r="AO3006" s="419"/>
      <c r="AP3006" s="419"/>
      <c r="AQ3006" s="419"/>
      <c r="AR3006" s="419"/>
      <c r="AS3006" s="419"/>
      <c r="AT3006" s="419"/>
      <c r="AU3006" s="419"/>
      <c r="AV3006" s="419"/>
      <c r="AX3006" s="419"/>
      <c r="AY3006" s="419"/>
      <c r="AZ3006" s="419"/>
      <c r="BB3006" s="419"/>
      <c r="BC3006" s="419"/>
      <c r="BD3006" s="419"/>
      <c r="BF3006" s="419"/>
      <c r="BG3006" s="419"/>
      <c r="BH3006" s="419"/>
      <c r="BJ3006" s="419"/>
      <c r="BK3006" s="419"/>
      <c r="BL3006" s="419"/>
      <c r="BN3006" s="419"/>
      <c r="BO3006" s="419"/>
      <c r="BP3006" s="419"/>
      <c r="BR3006" s="419"/>
      <c r="BS3006" s="419"/>
      <c r="BT3006" s="419"/>
      <c r="BV3006" s="419"/>
      <c r="BW3006" s="419"/>
      <c r="BX3006" s="397"/>
      <c r="BZ3006" s="449"/>
      <c r="CB3006" s="419"/>
      <c r="CC3006" s="419"/>
      <c r="CD3006" s="419"/>
      <c r="CF3006" s="419"/>
      <c r="CG3006" s="419"/>
      <c r="CH3006" s="419"/>
    </row>
    <row r="3007" spans="3:86" ht="21" thickBot="1">
      <c r="C3007" s="425"/>
      <c r="P3007" s="431"/>
      <c r="R3007" s="419"/>
      <c r="S3007" s="446"/>
      <c r="T3007" s="419"/>
      <c r="V3007" s="196"/>
      <c r="W3007" s="419"/>
      <c r="X3007" s="419"/>
      <c r="Z3007" s="419"/>
      <c r="AA3007" s="419"/>
      <c r="AB3007" s="419"/>
      <c r="AD3007" s="419"/>
      <c r="AE3007" s="419"/>
      <c r="AF3007" s="419"/>
      <c r="AH3007" s="419"/>
      <c r="AI3007" s="419"/>
      <c r="AJ3007" s="419"/>
      <c r="AL3007" s="419"/>
      <c r="AM3007" s="419"/>
      <c r="AN3007" s="403"/>
      <c r="AO3007" s="419"/>
      <c r="AP3007" s="419"/>
      <c r="AQ3007" s="419"/>
      <c r="AR3007" s="419"/>
      <c r="AS3007" s="419"/>
      <c r="AT3007" s="419"/>
      <c r="AU3007" s="419"/>
      <c r="AV3007" s="419"/>
      <c r="AX3007" s="419"/>
      <c r="AY3007" s="419"/>
      <c r="AZ3007" s="419"/>
      <c r="BB3007" s="419"/>
      <c r="BC3007" s="419"/>
      <c r="BD3007" s="419"/>
      <c r="BF3007" s="419"/>
      <c r="BG3007" s="419"/>
      <c r="BH3007" s="419"/>
      <c r="BJ3007" s="419"/>
      <c r="BK3007" s="419"/>
      <c r="BL3007" s="419"/>
      <c r="BN3007" s="419"/>
      <c r="BO3007" s="419"/>
      <c r="BP3007" s="419"/>
      <c r="BR3007" s="419"/>
      <c r="BS3007" s="419"/>
      <c r="BT3007" s="419"/>
      <c r="BV3007" s="419"/>
      <c r="BW3007" s="419"/>
      <c r="BX3007" s="397"/>
      <c r="BZ3007" s="449"/>
      <c r="CB3007" s="419"/>
      <c r="CC3007" s="419"/>
      <c r="CD3007" s="419"/>
      <c r="CF3007" s="419"/>
      <c r="CG3007" s="419"/>
      <c r="CH3007" s="419"/>
    </row>
    <row r="3008" spans="3:86" ht="21" thickBot="1">
      <c r="C3008" s="425"/>
      <c r="P3008" s="431"/>
      <c r="R3008" s="419"/>
      <c r="S3008" s="446"/>
      <c r="T3008" s="419"/>
      <c r="V3008" s="196"/>
      <c r="W3008" s="419"/>
      <c r="X3008" s="419"/>
      <c r="Z3008" s="419"/>
      <c r="AA3008" s="419"/>
      <c r="AB3008" s="419"/>
      <c r="AD3008" s="419"/>
      <c r="AE3008" s="419"/>
      <c r="AF3008" s="419"/>
      <c r="AH3008" s="419"/>
      <c r="AI3008" s="419"/>
      <c r="AJ3008" s="419"/>
      <c r="AL3008" s="419"/>
      <c r="AM3008" s="419"/>
      <c r="AN3008" s="403"/>
      <c r="AO3008" s="419"/>
      <c r="AP3008" s="419"/>
      <c r="AQ3008" s="419"/>
      <c r="AR3008" s="419"/>
      <c r="AS3008" s="419"/>
      <c r="AT3008" s="419"/>
      <c r="AU3008" s="419"/>
      <c r="AV3008" s="419"/>
      <c r="AX3008" s="419"/>
      <c r="AY3008" s="419"/>
      <c r="AZ3008" s="419"/>
      <c r="BB3008" s="419"/>
      <c r="BC3008" s="419"/>
      <c r="BD3008" s="419"/>
      <c r="BF3008" s="419"/>
      <c r="BG3008" s="419"/>
      <c r="BH3008" s="419"/>
      <c r="BJ3008" s="419"/>
      <c r="BK3008" s="419"/>
      <c r="BL3008" s="419"/>
      <c r="BN3008" s="419"/>
      <c r="BO3008" s="419"/>
      <c r="BP3008" s="419"/>
      <c r="BR3008" s="419"/>
      <c r="BS3008" s="419"/>
      <c r="BT3008" s="419"/>
      <c r="BV3008" s="419"/>
      <c r="BW3008" s="419"/>
      <c r="BX3008" s="397"/>
      <c r="BZ3008" s="449"/>
      <c r="CB3008" s="419"/>
      <c r="CC3008" s="419"/>
      <c r="CD3008" s="419"/>
      <c r="CF3008" s="419"/>
      <c r="CG3008" s="419"/>
      <c r="CH3008" s="419"/>
    </row>
    <row r="3009" spans="3:86" ht="21" thickBot="1">
      <c r="C3009" s="425"/>
      <c r="P3009" s="431"/>
      <c r="R3009" s="419"/>
      <c r="S3009" s="446"/>
      <c r="T3009" s="419"/>
      <c r="V3009" s="196"/>
      <c r="W3009" s="419"/>
      <c r="X3009" s="419"/>
      <c r="Z3009" s="419"/>
      <c r="AA3009" s="419"/>
      <c r="AB3009" s="419"/>
      <c r="AD3009" s="419"/>
      <c r="AE3009" s="419"/>
      <c r="AF3009" s="419"/>
      <c r="AH3009" s="419"/>
      <c r="AI3009" s="419"/>
      <c r="AJ3009" s="419"/>
      <c r="AL3009" s="419"/>
      <c r="AM3009" s="419"/>
      <c r="AN3009" s="403"/>
      <c r="AO3009" s="419"/>
      <c r="AP3009" s="419"/>
      <c r="AQ3009" s="419"/>
      <c r="AR3009" s="419"/>
      <c r="AS3009" s="419"/>
      <c r="AT3009" s="419"/>
      <c r="AU3009" s="419"/>
      <c r="AV3009" s="419"/>
      <c r="AX3009" s="419"/>
      <c r="AY3009" s="419"/>
      <c r="AZ3009" s="419"/>
      <c r="BB3009" s="419"/>
      <c r="BC3009" s="419"/>
      <c r="BD3009" s="419"/>
      <c r="BF3009" s="419"/>
      <c r="BG3009" s="419"/>
      <c r="BH3009" s="419"/>
      <c r="BJ3009" s="419"/>
      <c r="BK3009" s="419"/>
      <c r="BL3009" s="419"/>
      <c r="BN3009" s="419"/>
      <c r="BO3009" s="419"/>
      <c r="BP3009" s="419"/>
      <c r="BR3009" s="419"/>
      <c r="BS3009" s="419"/>
      <c r="BT3009" s="419"/>
      <c r="BV3009" s="419"/>
      <c r="BW3009" s="419"/>
      <c r="BX3009" s="397"/>
      <c r="BZ3009" s="449"/>
      <c r="CB3009" s="419"/>
      <c r="CC3009" s="419"/>
      <c r="CD3009" s="419"/>
      <c r="CF3009" s="419"/>
      <c r="CG3009" s="419"/>
      <c r="CH3009" s="419"/>
    </row>
    <row r="3010" spans="3:86" ht="21" thickBot="1">
      <c r="C3010" s="425"/>
      <c r="P3010" s="431"/>
      <c r="R3010" s="419"/>
      <c r="S3010" s="446"/>
      <c r="T3010" s="419"/>
      <c r="V3010" s="196"/>
      <c r="W3010" s="419"/>
      <c r="X3010" s="419"/>
      <c r="Z3010" s="419"/>
      <c r="AA3010" s="419"/>
      <c r="AB3010" s="419"/>
      <c r="AD3010" s="419"/>
      <c r="AE3010" s="419"/>
      <c r="AF3010" s="419"/>
      <c r="AH3010" s="419"/>
      <c r="AI3010" s="419"/>
      <c r="AJ3010" s="419"/>
      <c r="AL3010" s="419"/>
      <c r="AM3010" s="419"/>
      <c r="AN3010" s="403"/>
      <c r="AO3010" s="419"/>
      <c r="AP3010" s="419"/>
      <c r="AQ3010" s="419"/>
      <c r="AR3010" s="419"/>
      <c r="AS3010" s="419"/>
      <c r="AT3010" s="419"/>
      <c r="AU3010" s="419"/>
      <c r="AV3010" s="419"/>
      <c r="AX3010" s="419"/>
      <c r="AY3010" s="419"/>
      <c r="AZ3010" s="419"/>
      <c r="BB3010" s="419"/>
      <c r="BC3010" s="419"/>
      <c r="BD3010" s="419"/>
      <c r="BF3010" s="419"/>
      <c r="BG3010" s="419"/>
      <c r="BH3010" s="419"/>
      <c r="BJ3010" s="419"/>
      <c r="BK3010" s="419"/>
      <c r="BL3010" s="419"/>
      <c r="BN3010" s="419"/>
      <c r="BO3010" s="419"/>
      <c r="BP3010" s="419"/>
      <c r="BR3010" s="419"/>
      <c r="BS3010" s="419"/>
      <c r="BT3010" s="419"/>
      <c r="BV3010" s="419"/>
      <c r="BW3010" s="419"/>
      <c r="BX3010" s="397"/>
      <c r="BZ3010" s="449"/>
      <c r="CB3010" s="419"/>
      <c r="CC3010" s="419"/>
      <c r="CD3010" s="419"/>
      <c r="CF3010" s="419"/>
      <c r="CG3010" s="419"/>
      <c r="CH3010" s="419"/>
    </row>
    <row r="3011" spans="3:86" ht="21" thickBot="1">
      <c r="C3011" s="425"/>
      <c r="P3011" s="431"/>
      <c r="R3011" s="419"/>
      <c r="S3011" s="446"/>
      <c r="T3011" s="419"/>
      <c r="V3011" s="196"/>
      <c r="W3011" s="419"/>
      <c r="X3011" s="419"/>
      <c r="Z3011" s="419"/>
      <c r="AA3011" s="419"/>
      <c r="AB3011" s="419"/>
      <c r="AD3011" s="419"/>
      <c r="AE3011" s="419"/>
      <c r="AF3011" s="419"/>
      <c r="AH3011" s="419"/>
      <c r="AI3011" s="419"/>
      <c r="AJ3011" s="419"/>
      <c r="AL3011" s="419"/>
      <c r="AM3011" s="419"/>
      <c r="AN3011" s="403"/>
      <c r="AO3011" s="419"/>
      <c r="AP3011" s="419"/>
      <c r="AQ3011" s="419"/>
      <c r="AR3011" s="419"/>
      <c r="AS3011" s="419"/>
      <c r="AT3011" s="419"/>
      <c r="AU3011" s="419"/>
      <c r="AV3011" s="419"/>
      <c r="AX3011" s="419"/>
      <c r="AY3011" s="419"/>
      <c r="AZ3011" s="419"/>
      <c r="BB3011" s="419"/>
      <c r="BC3011" s="419"/>
      <c r="BD3011" s="419"/>
      <c r="BF3011" s="419"/>
      <c r="BG3011" s="419"/>
      <c r="BH3011" s="419"/>
      <c r="BJ3011" s="419"/>
      <c r="BK3011" s="419"/>
      <c r="BL3011" s="419"/>
      <c r="BN3011" s="419"/>
      <c r="BO3011" s="419"/>
      <c r="BP3011" s="419"/>
      <c r="BR3011" s="419"/>
      <c r="BS3011" s="419"/>
      <c r="BT3011" s="419"/>
      <c r="BV3011" s="419"/>
      <c r="BW3011" s="419"/>
      <c r="BX3011" s="397"/>
      <c r="BZ3011" s="449"/>
      <c r="CB3011" s="419"/>
      <c r="CC3011" s="419"/>
      <c r="CD3011" s="419"/>
      <c r="CF3011" s="419"/>
      <c r="CG3011" s="419"/>
      <c r="CH3011" s="419"/>
    </row>
    <row r="3012" spans="3:86" ht="21" thickBot="1">
      <c r="C3012" s="425"/>
      <c r="P3012" s="431"/>
      <c r="R3012" s="419"/>
      <c r="S3012" s="446"/>
      <c r="T3012" s="419"/>
      <c r="V3012" s="196"/>
      <c r="W3012" s="419"/>
      <c r="X3012" s="419"/>
      <c r="Z3012" s="419"/>
      <c r="AA3012" s="419"/>
      <c r="AB3012" s="419"/>
      <c r="AD3012" s="419"/>
      <c r="AE3012" s="419"/>
      <c r="AF3012" s="419"/>
      <c r="AH3012" s="419"/>
      <c r="AI3012" s="419"/>
      <c r="AJ3012" s="419"/>
      <c r="AL3012" s="419"/>
      <c r="AM3012" s="419"/>
      <c r="AN3012" s="403"/>
      <c r="AO3012" s="419"/>
      <c r="AP3012" s="419"/>
      <c r="AQ3012" s="419"/>
      <c r="AR3012" s="419"/>
      <c r="AS3012" s="419"/>
      <c r="AT3012" s="419"/>
      <c r="AU3012" s="419"/>
      <c r="AV3012" s="419"/>
      <c r="AX3012" s="419"/>
      <c r="AY3012" s="419"/>
      <c r="AZ3012" s="419"/>
      <c r="BB3012" s="419"/>
      <c r="BC3012" s="419"/>
      <c r="BD3012" s="419"/>
      <c r="BF3012" s="419"/>
      <c r="BG3012" s="419"/>
      <c r="BH3012" s="419"/>
      <c r="BJ3012" s="419"/>
      <c r="BK3012" s="419"/>
      <c r="BL3012" s="419"/>
      <c r="BN3012" s="419"/>
      <c r="BO3012" s="419"/>
      <c r="BP3012" s="419"/>
      <c r="BR3012" s="419"/>
      <c r="BS3012" s="419"/>
      <c r="BT3012" s="419"/>
      <c r="BV3012" s="419"/>
      <c r="BW3012" s="419"/>
      <c r="BX3012" s="397"/>
      <c r="BZ3012" s="449"/>
      <c r="CB3012" s="419"/>
      <c r="CC3012" s="419"/>
      <c r="CD3012" s="419"/>
      <c r="CF3012" s="419"/>
      <c r="CG3012" s="419"/>
      <c r="CH3012" s="419"/>
    </row>
    <row r="3013" spans="3:86" ht="21" thickBot="1">
      <c r="C3013" s="425"/>
      <c r="P3013" s="431"/>
      <c r="R3013" s="419"/>
      <c r="S3013" s="446"/>
      <c r="T3013" s="419"/>
      <c r="V3013" s="196"/>
      <c r="W3013" s="419"/>
      <c r="X3013" s="419"/>
      <c r="Z3013" s="419"/>
      <c r="AA3013" s="419"/>
      <c r="AB3013" s="419"/>
      <c r="AD3013" s="419"/>
      <c r="AE3013" s="419"/>
      <c r="AF3013" s="419"/>
      <c r="AH3013" s="419"/>
      <c r="AI3013" s="419"/>
      <c r="AJ3013" s="419"/>
      <c r="AL3013" s="419"/>
      <c r="AM3013" s="419"/>
      <c r="AN3013" s="403"/>
      <c r="AO3013" s="419"/>
      <c r="AP3013" s="419"/>
      <c r="AQ3013" s="419"/>
      <c r="AR3013" s="419"/>
      <c r="AS3013" s="419"/>
      <c r="AT3013" s="419"/>
      <c r="AU3013" s="419"/>
      <c r="AV3013" s="419"/>
      <c r="AX3013" s="419"/>
      <c r="AY3013" s="419"/>
      <c r="AZ3013" s="419"/>
      <c r="BB3013" s="419"/>
      <c r="BC3013" s="419"/>
      <c r="BD3013" s="419"/>
      <c r="BF3013" s="419"/>
      <c r="BG3013" s="419"/>
      <c r="BH3013" s="419"/>
      <c r="BJ3013" s="419"/>
      <c r="BK3013" s="419"/>
      <c r="BL3013" s="419"/>
      <c r="BN3013" s="419"/>
      <c r="BO3013" s="419"/>
      <c r="BP3013" s="419"/>
      <c r="BR3013" s="419"/>
      <c r="BS3013" s="419"/>
      <c r="BT3013" s="419"/>
      <c r="BV3013" s="419"/>
      <c r="BW3013" s="419"/>
      <c r="BX3013" s="397"/>
      <c r="BZ3013" s="449"/>
      <c r="CB3013" s="419"/>
      <c r="CC3013" s="419"/>
      <c r="CD3013" s="419"/>
      <c r="CF3013" s="419"/>
      <c r="CG3013" s="419"/>
      <c r="CH3013" s="419"/>
    </row>
    <row r="3014" spans="3:86" ht="21" thickBot="1">
      <c r="C3014" s="425"/>
      <c r="P3014" s="431"/>
      <c r="R3014" s="419"/>
      <c r="S3014" s="446"/>
      <c r="T3014" s="419"/>
      <c r="V3014" s="196"/>
      <c r="W3014" s="419"/>
      <c r="X3014" s="419"/>
      <c r="Z3014" s="419"/>
      <c r="AA3014" s="419"/>
      <c r="AB3014" s="419"/>
      <c r="AD3014" s="419"/>
      <c r="AE3014" s="419"/>
      <c r="AF3014" s="419"/>
      <c r="AH3014" s="419"/>
      <c r="AI3014" s="419"/>
      <c r="AJ3014" s="419"/>
      <c r="AL3014" s="419"/>
      <c r="AM3014" s="419"/>
      <c r="AN3014" s="403"/>
      <c r="AO3014" s="419"/>
      <c r="AP3014" s="419"/>
      <c r="AQ3014" s="419"/>
      <c r="AR3014" s="419"/>
      <c r="AS3014" s="419"/>
      <c r="AT3014" s="419"/>
      <c r="AU3014" s="419"/>
      <c r="AV3014" s="419"/>
      <c r="AX3014" s="419"/>
      <c r="AY3014" s="419"/>
      <c r="AZ3014" s="419"/>
      <c r="BB3014" s="419"/>
      <c r="BC3014" s="419"/>
      <c r="BD3014" s="419"/>
      <c r="BF3014" s="419"/>
      <c r="BG3014" s="419"/>
      <c r="BH3014" s="419"/>
      <c r="BJ3014" s="419"/>
      <c r="BK3014" s="419"/>
      <c r="BL3014" s="419"/>
      <c r="BN3014" s="419"/>
      <c r="BO3014" s="419"/>
      <c r="BP3014" s="419"/>
      <c r="BR3014" s="419"/>
      <c r="BS3014" s="419"/>
      <c r="BT3014" s="419"/>
      <c r="BV3014" s="419"/>
      <c r="BW3014" s="419"/>
      <c r="BX3014" s="397"/>
      <c r="BZ3014" s="449"/>
      <c r="CB3014" s="419"/>
      <c r="CC3014" s="419"/>
      <c r="CD3014" s="419"/>
      <c r="CF3014" s="419"/>
      <c r="CG3014" s="419"/>
      <c r="CH3014" s="419"/>
    </row>
    <row r="3015" spans="3:86" ht="21" thickBot="1">
      <c r="C3015" s="425"/>
      <c r="P3015" s="431"/>
      <c r="R3015" s="419"/>
      <c r="S3015" s="446"/>
      <c r="T3015" s="419"/>
      <c r="V3015" s="196"/>
      <c r="W3015" s="419"/>
      <c r="X3015" s="419"/>
      <c r="Z3015" s="419"/>
      <c r="AA3015" s="419"/>
      <c r="AB3015" s="419"/>
      <c r="AD3015" s="419"/>
      <c r="AE3015" s="419"/>
      <c r="AF3015" s="419"/>
      <c r="AH3015" s="419"/>
      <c r="AI3015" s="419"/>
      <c r="AJ3015" s="419"/>
      <c r="AL3015" s="419"/>
      <c r="AM3015" s="419"/>
      <c r="AN3015" s="403"/>
      <c r="AO3015" s="419"/>
      <c r="AP3015" s="419"/>
      <c r="AQ3015" s="419"/>
      <c r="AR3015" s="419"/>
      <c r="AS3015" s="419"/>
      <c r="AT3015" s="419"/>
      <c r="AU3015" s="419"/>
      <c r="AV3015" s="419"/>
      <c r="AX3015" s="419"/>
      <c r="AY3015" s="419"/>
      <c r="AZ3015" s="419"/>
      <c r="BB3015" s="419"/>
      <c r="BC3015" s="419"/>
      <c r="BD3015" s="419"/>
      <c r="BF3015" s="419"/>
      <c r="BG3015" s="419"/>
      <c r="BH3015" s="419"/>
      <c r="BJ3015" s="419"/>
      <c r="BK3015" s="419"/>
      <c r="BL3015" s="419"/>
      <c r="BN3015" s="419"/>
      <c r="BO3015" s="419"/>
      <c r="BP3015" s="419"/>
      <c r="BR3015" s="419"/>
      <c r="BS3015" s="419"/>
      <c r="BT3015" s="419"/>
      <c r="BV3015" s="419"/>
      <c r="BW3015" s="419"/>
      <c r="BX3015" s="397"/>
      <c r="BZ3015" s="449"/>
      <c r="CB3015" s="419"/>
      <c r="CC3015" s="419"/>
      <c r="CD3015" s="419"/>
      <c r="CF3015" s="419"/>
      <c r="CG3015" s="419"/>
      <c r="CH3015" s="419"/>
    </row>
    <row r="3016" spans="3:86" ht="21" thickBot="1">
      <c r="C3016" s="425"/>
      <c r="P3016" s="431"/>
      <c r="R3016" s="419"/>
      <c r="S3016" s="446"/>
      <c r="T3016" s="419"/>
      <c r="V3016" s="196"/>
      <c r="W3016" s="419"/>
      <c r="X3016" s="419"/>
      <c r="Z3016" s="419"/>
      <c r="AA3016" s="419"/>
      <c r="AB3016" s="419"/>
      <c r="AD3016" s="419"/>
      <c r="AE3016" s="419"/>
      <c r="AF3016" s="419"/>
      <c r="AH3016" s="419"/>
      <c r="AI3016" s="419"/>
      <c r="AJ3016" s="419"/>
      <c r="AL3016" s="419"/>
      <c r="AM3016" s="419"/>
      <c r="AN3016" s="403"/>
      <c r="AO3016" s="419"/>
      <c r="AP3016" s="419"/>
      <c r="AQ3016" s="419"/>
      <c r="AR3016" s="419"/>
      <c r="AS3016" s="419"/>
      <c r="AT3016" s="419"/>
      <c r="AU3016" s="419"/>
      <c r="AV3016" s="419"/>
      <c r="AX3016" s="419"/>
      <c r="AY3016" s="419"/>
      <c r="AZ3016" s="419"/>
      <c r="BB3016" s="419"/>
      <c r="BC3016" s="419"/>
      <c r="BD3016" s="419"/>
      <c r="BF3016" s="419"/>
      <c r="BG3016" s="419"/>
      <c r="BH3016" s="419"/>
      <c r="BJ3016" s="419"/>
      <c r="BK3016" s="419"/>
      <c r="BL3016" s="419"/>
      <c r="BN3016" s="419"/>
      <c r="BO3016" s="419"/>
      <c r="BP3016" s="419"/>
      <c r="BR3016" s="419"/>
      <c r="BS3016" s="419"/>
      <c r="BT3016" s="419"/>
      <c r="BV3016" s="419"/>
      <c r="BW3016" s="419"/>
      <c r="BX3016" s="397"/>
      <c r="BZ3016" s="449"/>
      <c r="CB3016" s="419"/>
      <c r="CC3016" s="419"/>
      <c r="CD3016" s="419"/>
      <c r="CF3016" s="419"/>
      <c r="CG3016" s="419"/>
      <c r="CH3016" s="419"/>
    </row>
    <row r="3017" spans="3:86" ht="21" thickBot="1">
      <c r="C3017" s="425"/>
      <c r="P3017" s="431"/>
      <c r="R3017" s="419"/>
      <c r="S3017" s="446"/>
      <c r="T3017" s="419"/>
      <c r="V3017" s="196"/>
      <c r="W3017" s="419"/>
      <c r="X3017" s="419"/>
      <c r="Z3017" s="419"/>
      <c r="AA3017" s="419"/>
      <c r="AB3017" s="419"/>
      <c r="AD3017" s="419"/>
      <c r="AE3017" s="419"/>
      <c r="AF3017" s="419"/>
      <c r="AH3017" s="419"/>
      <c r="AI3017" s="419"/>
      <c r="AJ3017" s="419"/>
      <c r="AL3017" s="419"/>
      <c r="AM3017" s="419"/>
      <c r="AN3017" s="403"/>
      <c r="AO3017" s="419"/>
      <c r="AP3017" s="419"/>
      <c r="AQ3017" s="419"/>
      <c r="AR3017" s="419"/>
      <c r="AS3017" s="419"/>
      <c r="AT3017" s="419"/>
      <c r="AU3017" s="419"/>
      <c r="AV3017" s="419"/>
      <c r="AX3017" s="419"/>
      <c r="AY3017" s="419"/>
      <c r="AZ3017" s="419"/>
      <c r="BB3017" s="419"/>
      <c r="BC3017" s="419"/>
      <c r="BD3017" s="419"/>
      <c r="BF3017" s="419"/>
      <c r="BG3017" s="419"/>
      <c r="BH3017" s="419"/>
      <c r="BJ3017" s="419"/>
      <c r="BK3017" s="419"/>
      <c r="BL3017" s="419"/>
      <c r="BN3017" s="419"/>
      <c r="BO3017" s="419"/>
      <c r="BP3017" s="419"/>
      <c r="BR3017" s="419"/>
      <c r="BS3017" s="419"/>
      <c r="BT3017" s="419"/>
      <c r="BV3017" s="419"/>
      <c r="BW3017" s="419"/>
      <c r="BX3017" s="397"/>
      <c r="BZ3017" s="449"/>
      <c r="CB3017" s="419"/>
      <c r="CC3017" s="419"/>
      <c r="CD3017" s="419"/>
      <c r="CF3017" s="419"/>
      <c r="CG3017" s="419"/>
      <c r="CH3017" s="419"/>
    </row>
    <row r="3018" spans="3:86" ht="21" thickBot="1">
      <c r="C3018" s="425"/>
      <c r="P3018" s="431"/>
      <c r="R3018" s="419"/>
      <c r="S3018" s="446"/>
      <c r="T3018" s="419"/>
      <c r="V3018" s="196"/>
      <c r="W3018" s="419"/>
      <c r="X3018" s="419"/>
      <c r="Z3018" s="419"/>
      <c r="AA3018" s="419"/>
      <c r="AB3018" s="419"/>
      <c r="AD3018" s="419"/>
      <c r="AE3018" s="419"/>
      <c r="AF3018" s="419"/>
      <c r="AH3018" s="419"/>
      <c r="AI3018" s="419"/>
      <c r="AJ3018" s="419"/>
      <c r="AL3018" s="419"/>
      <c r="AM3018" s="419"/>
      <c r="AN3018" s="403"/>
      <c r="AO3018" s="419"/>
      <c r="AP3018" s="419"/>
      <c r="AQ3018" s="419"/>
      <c r="AR3018" s="419"/>
      <c r="AS3018" s="419"/>
      <c r="AT3018" s="419"/>
      <c r="AU3018" s="419"/>
      <c r="AV3018" s="419"/>
      <c r="AX3018" s="419"/>
      <c r="AY3018" s="419"/>
      <c r="AZ3018" s="419"/>
      <c r="BB3018" s="419"/>
      <c r="BC3018" s="419"/>
      <c r="BD3018" s="419"/>
      <c r="BF3018" s="419"/>
      <c r="BG3018" s="419"/>
      <c r="BH3018" s="419"/>
      <c r="BJ3018" s="419"/>
      <c r="BK3018" s="419"/>
      <c r="BL3018" s="419"/>
      <c r="BN3018" s="419"/>
      <c r="BO3018" s="419"/>
      <c r="BP3018" s="419"/>
      <c r="BR3018" s="419"/>
      <c r="BS3018" s="419"/>
      <c r="BT3018" s="419"/>
      <c r="BV3018" s="419"/>
      <c r="BW3018" s="419"/>
      <c r="BX3018" s="397"/>
      <c r="BZ3018" s="449"/>
      <c r="CB3018" s="419"/>
      <c r="CC3018" s="419"/>
      <c r="CD3018" s="419"/>
      <c r="CF3018" s="419"/>
      <c r="CG3018" s="419"/>
      <c r="CH3018" s="419"/>
    </row>
    <row r="3019" spans="3:86" ht="21" thickBot="1">
      <c r="C3019" s="425"/>
      <c r="P3019" s="431"/>
      <c r="R3019" s="419"/>
      <c r="S3019" s="446"/>
      <c r="T3019" s="419"/>
      <c r="V3019" s="196"/>
      <c r="W3019" s="419"/>
      <c r="X3019" s="419"/>
      <c r="Z3019" s="419"/>
      <c r="AA3019" s="419"/>
      <c r="AB3019" s="419"/>
      <c r="AD3019" s="419"/>
      <c r="AE3019" s="419"/>
      <c r="AF3019" s="419"/>
      <c r="AH3019" s="419"/>
      <c r="AI3019" s="419"/>
      <c r="AJ3019" s="419"/>
      <c r="AL3019" s="419"/>
      <c r="AM3019" s="419"/>
      <c r="AN3019" s="403"/>
      <c r="AO3019" s="419"/>
      <c r="AP3019" s="419"/>
      <c r="AQ3019" s="419"/>
      <c r="AR3019" s="419"/>
      <c r="AS3019" s="419"/>
      <c r="AT3019" s="419"/>
      <c r="AU3019" s="419"/>
      <c r="AV3019" s="419"/>
      <c r="AX3019" s="419"/>
      <c r="AY3019" s="419"/>
      <c r="AZ3019" s="419"/>
      <c r="BB3019" s="419"/>
      <c r="BC3019" s="419"/>
      <c r="BD3019" s="419"/>
      <c r="BF3019" s="419"/>
      <c r="BG3019" s="419"/>
      <c r="BH3019" s="419"/>
      <c r="BJ3019" s="419"/>
      <c r="BK3019" s="419"/>
      <c r="BL3019" s="419"/>
      <c r="BN3019" s="419"/>
      <c r="BO3019" s="419"/>
      <c r="BP3019" s="419"/>
      <c r="BR3019" s="419"/>
      <c r="BS3019" s="419"/>
      <c r="BT3019" s="419"/>
      <c r="BV3019" s="419"/>
      <c r="BW3019" s="419"/>
      <c r="BX3019" s="397"/>
      <c r="BZ3019" s="449"/>
      <c r="CB3019" s="419"/>
      <c r="CC3019" s="419"/>
      <c r="CD3019" s="419"/>
      <c r="CF3019" s="419"/>
      <c r="CG3019" s="419"/>
      <c r="CH3019" s="419"/>
    </row>
    <row r="3020" spans="3:86" ht="21" thickBot="1">
      <c r="C3020" s="425"/>
      <c r="P3020" s="431"/>
      <c r="R3020" s="419"/>
      <c r="S3020" s="446"/>
      <c r="T3020" s="419"/>
      <c r="V3020" s="196"/>
      <c r="W3020" s="419"/>
      <c r="X3020" s="419"/>
      <c r="Z3020" s="419"/>
      <c r="AA3020" s="419"/>
      <c r="AB3020" s="419"/>
      <c r="AD3020" s="419"/>
      <c r="AE3020" s="419"/>
      <c r="AF3020" s="419"/>
      <c r="AH3020" s="419"/>
      <c r="AI3020" s="419"/>
      <c r="AJ3020" s="419"/>
      <c r="AL3020" s="419"/>
      <c r="AM3020" s="419"/>
      <c r="AN3020" s="403"/>
      <c r="AO3020" s="419"/>
      <c r="AP3020" s="419"/>
      <c r="AQ3020" s="419"/>
      <c r="AR3020" s="419"/>
      <c r="AS3020" s="419"/>
      <c r="AT3020" s="419"/>
      <c r="AU3020" s="419"/>
      <c r="AV3020" s="419"/>
      <c r="AX3020" s="419"/>
      <c r="AY3020" s="419"/>
      <c r="AZ3020" s="419"/>
      <c r="BB3020" s="419"/>
      <c r="BC3020" s="419"/>
      <c r="BD3020" s="419"/>
      <c r="BF3020" s="419"/>
      <c r="BG3020" s="419"/>
      <c r="BH3020" s="419"/>
      <c r="BJ3020" s="419"/>
      <c r="BK3020" s="419"/>
      <c r="BL3020" s="419"/>
      <c r="BN3020" s="419"/>
      <c r="BO3020" s="419"/>
      <c r="BP3020" s="419"/>
      <c r="BR3020" s="419"/>
      <c r="BS3020" s="419"/>
      <c r="BT3020" s="419"/>
      <c r="BV3020" s="419"/>
      <c r="BW3020" s="419"/>
      <c r="BX3020" s="397"/>
      <c r="BZ3020" s="449"/>
      <c r="CB3020" s="419"/>
      <c r="CC3020" s="419"/>
      <c r="CD3020" s="419"/>
      <c r="CF3020" s="419"/>
      <c r="CG3020" s="419"/>
      <c r="CH3020" s="419"/>
    </row>
    <row r="3021" spans="3:86" ht="21" thickBot="1">
      <c r="C3021" s="425"/>
      <c r="P3021" s="431"/>
      <c r="R3021" s="419"/>
      <c r="S3021" s="446"/>
      <c r="T3021" s="419"/>
      <c r="V3021" s="196"/>
      <c r="W3021" s="419"/>
      <c r="X3021" s="419"/>
      <c r="Z3021" s="419"/>
      <c r="AA3021" s="419"/>
      <c r="AB3021" s="419"/>
      <c r="AD3021" s="419"/>
      <c r="AE3021" s="419"/>
      <c r="AF3021" s="419"/>
      <c r="AH3021" s="419"/>
      <c r="AI3021" s="419"/>
      <c r="AJ3021" s="419"/>
      <c r="AL3021" s="419"/>
      <c r="AM3021" s="419"/>
      <c r="AN3021" s="403"/>
      <c r="AO3021" s="419"/>
      <c r="AP3021" s="419"/>
      <c r="AQ3021" s="419"/>
      <c r="AR3021" s="419"/>
      <c r="AS3021" s="419"/>
      <c r="AT3021" s="419"/>
      <c r="AU3021" s="419"/>
      <c r="AV3021" s="419"/>
      <c r="AX3021" s="419"/>
      <c r="AY3021" s="419"/>
      <c r="AZ3021" s="419"/>
      <c r="BB3021" s="419"/>
      <c r="BC3021" s="419"/>
      <c r="BD3021" s="419"/>
      <c r="BF3021" s="419"/>
      <c r="BG3021" s="419"/>
      <c r="BH3021" s="419"/>
      <c r="BJ3021" s="419"/>
      <c r="BK3021" s="419"/>
      <c r="BL3021" s="419"/>
      <c r="BN3021" s="419"/>
      <c r="BO3021" s="419"/>
      <c r="BP3021" s="419"/>
      <c r="BR3021" s="419"/>
      <c r="BS3021" s="419"/>
      <c r="BT3021" s="419"/>
      <c r="BV3021" s="419"/>
      <c r="BW3021" s="419"/>
      <c r="BX3021" s="397"/>
      <c r="BZ3021" s="449"/>
      <c r="CB3021" s="419"/>
      <c r="CC3021" s="419"/>
      <c r="CD3021" s="419"/>
      <c r="CF3021" s="419"/>
      <c r="CG3021" s="419"/>
      <c r="CH3021" s="419"/>
    </row>
    <row r="3022" spans="3:86" ht="21" thickBot="1">
      <c r="C3022" s="425"/>
      <c r="P3022" s="431"/>
      <c r="R3022" s="419"/>
      <c r="S3022" s="446"/>
      <c r="T3022" s="419"/>
      <c r="V3022" s="196"/>
      <c r="W3022" s="419"/>
      <c r="X3022" s="419"/>
      <c r="Z3022" s="419"/>
      <c r="AA3022" s="419"/>
      <c r="AB3022" s="419"/>
      <c r="AD3022" s="419"/>
      <c r="AE3022" s="419"/>
      <c r="AF3022" s="419"/>
      <c r="AH3022" s="419"/>
      <c r="AI3022" s="419"/>
      <c r="AJ3022" s="419"/>
      <c r="AL3022" s="419"/>
      <c r="AM3022" s="419"/>
      <c r="AN3022" s="403"/>
      <c r="AO3022" s="419"/>
      <c r="AP3022" s="419"/>
      <c r="AQ3022" s="419"/>
      <c r="AR3022" s="419"/>
      <c r="AS3022" s="419"/>
      <c r="AT3022" s="419"/>
      <c r="AU3022" s="419"/>
      <c r="AV3022" s="419"/>
      <c r="AX3022" s="419"/>
      <c r="AY3022" s="419"/>
      <c r="AZ3022" s="419"/>
      <c r="BB3022" s="419"/>
      <c r="BC3022" s="419"/>
      <c r="BD3022" s="419"/>
      <c r="BF3022" s="419"/>
      <c r="BG3022" s="419"/>
      <c r="BH3022" s="419"/>
      <c r="BJ3022" s="419"/>
      <c r="BK3022" s="419"/>
      <c r="BL3022" s="419"/>
      <c r="BN3022" s="419"/>
      <c r="BO3022" s="419"/>
      <c r="BP3022" s="419"/>
      <c r="BR3022" s="419"/>
      <c r="BS3022" s="419"/>
      <c r="BT3022" s="419"/>
      <c r="BV3022" s="419"/>
      <c r="BW3022" s="419"/>
      <c r="BX3022" s="397"/>
      <c r="BZ3022" s="449"/>
      <c r="CB3022" s="419"/>
      <c r="CC3022" s="419"/>
      <c r="CD3022" s="419"/>
      <c r="CF3022" s="419"/>
      <c r="CG3022" s="419"/>
      <c r="CH3022" s="419"/>
    </row>
    <row r="3023" spans="3:86" ht="21" thickBot="1">
      <c r="C3023" s="425"/>
      <c r="P3023" s="431"/>
      <c r="R3023" s="419"/>
      <c r="S3023" s="446"/>
      <c r="T3023" s="419"/>
      <c r="V3023" s="196"/>
      <c r="W3023" s="419"/>
      <c r="X3023" s="419"/>
      <c r="Z3023" s="419"/>
      <c r="AA3023" s="419"/>
      <c r="AB3023" s="419"/>
      <c r="AD3023" s="419"/>
      <c r="AE3023" s="419"/>
      <c r="AF3023" s="419"/>
      <c r="AH3023" s="419"/>
      <c r="AI3023" s="419"/>
      <c r="AJ3023" s="419"/>
      <c r="AL3023" s="419"/>
      <c r="AM3023" s="419"/>
      <c r="AN3023" s="403"/>
      <c r="AO3023" s="419"/>
      <c r="AP3023" s="419"/>
      <c r="AQ3023" s="419"/>
      <c r="AR3023" s="419"/>
      <c r="AS3023" s="419"/>
      <c r="AT3023" s="419"/>
      <c r="AU3023" s="419"/>
      <c r="AV3023" s="419"/>
      <c r="AX3023" s="419"/>
      <c r="AY3023" s="419"/>
      <c r="AZ3023" s="419"/>
      <c r="BB3023" s="419"/>
      <c r="BC3023" s="419"/>
      <c r="BD3023" s="419"/>
      <c r="BF3023" s="419"/>
      <c r="BG3023" s="419"/>
      <c r="BH3023" s="419"/>
      <c r="BJ3023" s="419"/>
      <c r="BK3023" s="419"/>
      <c r="BL3023" s="419"/>
      <c r="BN3023" s="419"/>
      <c r="BO3023" s="419"/>
      <c r="BP3023" s="419"/>
      <c r="BR3023" s="419"/>
      <c r="BS3023" s="419"/>
      <c r="BT3023" s="419"/>
      <c r="BV3023" s="419"/>
      <c r="BW3023" s="419"/>
      <c r="BX3023" s="397"/>
      <c r="BZ3023" s="449"/>
      <c r="CB3023" s="419"/>
      <c r="CC3023" s="419"/>
      <c r="CD3023" s="419"/>
      <c r="CF3023" s="419"/>
      <c r="CG3023" s="419"/>
      <c r="CH3023" s="419"/>
    </row>
    <row r="3024" spans="3:86" ht="21" thickBot="1">
      <c r="C3024" s="425"/>
      <c r="P3024" s="431"/>
      <c r="R3024" s="419"/>
      <c r="S3024" s="446"/>
      <c r="T3024" s="419"/>
      <c r="V3024" s="196"/>
      <c r="W3024" s="419"/>
      <c r="X3024" s="419"/>
      <c r="Z3024" s="419"/>
      <c r="AA3024" s="419"/>
      <c r="AB3024" s="419"/>
      <c r="AD3024" s="419"/>
      <c r="AE3024" s="419"/>
      <c r="AF3024" s="419"/>
      <c r="AH3024" s="419"/>
      <c r="AI3024" s="419"/>
      <c r="AJ3024" s="419"/>
      <c r="AL3024" s="419"/>
      <c r="AM3024" s="419"/>
      <c r="AN3024" s="403"/>
      <c r="AO3024" s="419"/>
      <c r="AP3024" s="419"/>
      <c r="AQ3024" s="419"/>
      <c r="AR3024" s="419"/>
      <c r="AS3024" s="419"/>
      <c r="AT3024" s="419"/>
      <c r="AU3024" s="419"/>
      <c r="AV3024" s="419"/>
      <c r="AX3024" s="419"/>
      <c r="AY3024" s="419"/>
      <c r="AZ3024" s="419"/>
      <c r="BB3024" s="419"/>
      <c r="BC3024" s="419"/>
      <c r="BD3024" s="419"/>
      <c r="BF3024" s="419"/>
      <c r="BG3024" s="419"/>
      <c r="BH3024" s="419"/>
      <c r="BJ3024" s="419"/>
      <c r="BK3024" s="419"/>
      <c r="BL3024" s="419"/>
      <c r="BN3024" s="419"/>
      <c r="BO3024" s="419"/>
      <c r="BP3024" s="419"/>
      <c r="BR3024" s="419"/>
      <c r="BS3024" s="419"/>
      <c r="BT3024" s="419"/>
      <c r="BV3024" s="419"/>
      <c r="BW3024" s="419"/>
      <c r="BX3024" s="397"/>
      <c r="BZ3024" s="449"/>
      <c r="CB3024" s="419"/>
      <c r="CC3024" s="419"/>
      <c r="CD3024" s="419"/>
      <c r="CF3024" s="419"/>
      <c r="CG3024" s="419"/>
      <c r="CH3024" s="419"/>
    </row>
    <row r="3025" spans="3:86" ht="21" thickBot="1">
      <c r="C3025" s="425"/>
      <c r="P3025" s="431"/>
      <c r="R3025" s="419"/>
      <c r="S3025" s="446"/>
      <c r="T3025" s="419"/>
      <c r="V3025" s="196"/>
      <c r="W3025" s="419"/>
      <c r="X3025" s="419"/>
      <c r="Z3025" s="419"/>
      <c r="AA3025" s="419"/>
      <c r="AB3025" s="419"/>
      <c r="AD3025" s="419"/>
      <c r="AE3025" s="419"/>
      <c r="AF3025" s="419"/>
      <c r="AH3025" s="419"/>
      <c r="AI3025" s="419"/>
      <c r="AJ3025" s="419"/>
      <c r="AL3025" s="419"/>
      <c r="AM3025" s="419"/>
      <c r="AN3025" s="403"/>
      <c r="AO3025" s="419"/>
      <c r="AP3025" s="419"/>
      <c r="AQ3025" s="419"/>
      <c r="AR3025" s="419"/>
      <c r="AS3025" s="419"/>
      <c r="AT3025" s="419"/>
      <c r="AU3025" s="419"/>
      <c r="AV3025" s="419"/>
      <c r="AX3025" s="419"/>
      <c r="AY3025" s="419"/>
      <c r="AZ3025" s="419"/>
      <c r="BB3025" s="419"/>
      <c r="BC3025" s="419"/>
      <c r="BD3025" s="419"/>
      <c r="BF3025" s="419"/>
      <c r="BG3025" s="419"/>
      <c r="BH3025" s="419"/>
      <c r="BJ3025" s="419"/>
      <c r="BK3025" s="419"/>
      <c r="BL3025" s="419"/>
      <c r="BN3025" s="419"/>
      <c r="BO3025" s="419"/>
      <c r="BP3025" s="419"/>
      <c r="BR3025" s="419"/>
      <c r="BS3025" s="419"/>
      <c r="BT3025" s="419"/>
      <c r="BV3025" s="419"/>
      <c r="BW3025" s="419"/>
      <c r="BX3025" s="397"/>
      <c r="BZ3025" s="449"/>
      <c r="CB3025" s="419"/>
      <c r="CC3025" s="419"/>
      <c r="CD3025" s="419"/>
      <c r="CF3025" s="419"/>
      <c r="CG3025" s="419"/>
      <c r="CH3025" s="419"/>
    </row>
    <row r="3026" spans="3:86" ht="21" thickBot="1">
      <c r="C3026" s="425"/>
      <c r="P3026" s="431"/>
      <c r="R3026" s="419"/>
      <c r="S3026" s="446"/>
      <c r="T3026" s="419"/>
      <c r="V3026" s="196"/>
      <c r="W3026" s="419"/>
      <c r="X3026" s="419"/>
      <c r="Z3026" s="419"/>
      <c r="AA3026" s="419"/>
      <c r="AB3026" s="419"/>
      <c r="AD3026" s="419"/>
      <c r="AE3026" s="419"/>
      <c r="AF3026" s="419"/>
      <c r="AH3026" s="419"/>
      <c r="AI3026" s="419"/>
      <c r="AJ3026" s="419"/>
      <c r="AL3026" s="419"/>
      <c r="AM3026" s="419"/>
      <c r="AN3026" s="403"/>
      <c r="AO3026" s="419"/>
      <c r="AP3026" s="419"/>
      <c r="AQ3026" s="419"/>
      <c r="AR3026" s="419"/>
      <c r="AS3026" s="419"/>
      <c r="AT3026" s="419"/>
      <c r="AU3026" s="419"/>
      <c r="AV3026" s="419"/>
      <c r="AX3026" s="419"/>
      <c r="AY3026" s="419"/>
      <c r="AZ3026" s="419"/>
      <c r="BB3026" s="419"/>
      <c r="BC3026" s="419"/>
      <c r="BD3026" s="419"/>
      <c r="BF3026" s="419"/>
      <c r="BG3026" s="419"/>
      <c r="BH3026" s="419"/>
      <c r="BJ3026" s="419"/>
      <c r="BK3026" s="419"/>
      <c r="BL3026" s="419"/>
      <c r="BN3026" s="419"/>
      <c r="BO3026" s="419"/>
      <c r="BP3026" s="419"/>
      <c r="BR3026" s="419"/>
      <c r="BS3026" s="419"/>
      <c r="BT3026" s="419"/>
      <c r="BV3026" s="419"/>
      <c r="BW3026" s="419"/>
      <c r="BX3026" s="397"/>
      <c r="BZ3026" s="449"/>
      <c r="CB3026" s="419"/>
      <c r="CC3026" s="419"/>
      <c r="CD3026" s="419"/>
      <c r="CF3026" s="419"/>
      <c r="CG3026" s="419"/>
      <c r="CH3026" s="419"/>
    </row>
    <row r="3027" spans="3:86" ht="21" thickBot="1">
      <c r="C3027" s="425"/>
      <c r="P3027" s="431"/>
      <c r="R3027" s="419"/>
      <c r="S3027" s="446"/>
      <c r="T3027" s="419"/>
      <c r="V3027" s="196"/>
      <c r="W3027" s="419"/>
      <c r="X3027" s="419"/>
      <c r="Z3027" s="419"/>
      <c r="AA3027" s="419"/>
      <c r="AB3027" s="419"/>
      <c r="AD3027" s="419"/>
      <c r="AE3027" s="419"/>
      <c r="AF3027" s="419"/>
      <c r="AH3027" s="419"/>
      <c r="AI3027" s="419"/>
      <c r="AJ3027" s="419"/>
      <c r="AL3027" s="419"/>
      <c r="AM3027" s="419"/>
      <c r="AN3027" s="403"/>
      <c r="AO3027" s="419"/>
      <c r="AP3027" s="419"/>
      <c r="AQ3027" s="419"/>
      <c r="AR3027" s="419"/>
      <c r="AS3027" s="419"/>
      <c r="AT3027" s="419"/>
      <c r="AU3027" s="419"/>
      <c r="AV3027" s="419"/>
      <c r="AX3027" s="419"/>
      <c r="AY3027" s="419"/>
      <c r="AZ3027" s="419"/>
      <c r="BB3027" s="419"/>
      <c r="BC3027" s="419"/>
      <c r="BD3027" s="419"/>
      <c r="BF3027" s="419"/>
      <c r="BG3027" s="419"/>
      <c r="BH3027" s="419"/>
      <c r="BJ3027" s="419"/>
      <c r="BK3027" s="419"/>
      <c r="BL3027" s="419"/>
      <c r="BN3027" s="419"/>
      <c r="BO3027" s="419"/>
      <c r="BP3027" s="419"/>
      <c r="BR3027" s="419"/>
      <c r="BS3027" s="419"/>
      <c r="BT3027" s="419"/>
      <c r="BV3027" s="419"/>
      <c r="BW3027" s="419"/>
      <c r="BX3027" s="397"/>
      <c r="BZ3027" s="449"/>
      <c r="CB3027" s="419"/>
      <c r="CC3027" s="419"/>
      <c r="CD3027" s="419"/>
      <c r="CF3027" s="419"/>
      <c r="CG3027" s="419"/>
      <c r="CH3027" s="419"/>
    </row>
    <row r="3028" spans="3:86" ht="21" thickBot="1">
      <c r="C3028" s="425"/>
      <c r="P3028" s="431"/>
      <c r="R3028" s="419"/>
      <c r="S3028" s="446"/>
      <c r="T3028" s="419"/>
      <c r="V3028" s="196"/>
      <c r="W3028" s="419"/>
      <c r="X3028" s="419"/>
      <c r="Z3028" s="419"/>
      <c r="AA3028" s="419"/>
      <c r="AB3028" s="419"/>
      <c r="AD3028" s="419"/>
      <c r="AE3028" s="419"/>
      <c r="AF3028" s="419"/>
      <c r="AH3028" s="419"/>
      <c r="AI3028" s="419"/>
      <c r="AJ3028" s="419"/>
      <c r="AL3028" s="419"/>
      <c r="AM3028" s="419"/>
      <c r="AN3028" s="403"/>
      <c r="AO3028" s="419"/>
      <c r="AP3028" s="419"/>
      <c r="AQ3028" s="419"/>
      <c r="AR3028" s="419"/>
      <c r="AS3028" s="419"/>
      <c r="AT3028" s="419"/>
      <c r="AU3028" s="419"/>
      <c r="AV3028" s="419"/>
      <c r="AX3028" s="419"/>
      <c r="AY3028" s="419"/>
      <c r="AZ3028" s="419"/>
      <c r="BB3028" s="419"/>
      <c r="BC3028" s="419"/>
      <c r="BD3028" s="419"/>
      <c r="BF3028" s="419"/>
      <c r="BG3028" s="419"/>
      <c r="BH3028" s="419"/>
      <c r="BJ3028" s="419"/>
      <c r="BK3028" s="419"/>
      <c r="BL3028" s="419"/>
      <c r="BN3028" s="419"/>
      <c r="BO3028" s="419"/>
      <c r="BP3028" s="419"/>
      <c r="BR3028" s="419"/>
      <c r="BS3028" s="419"/>
      <c r="BT3028" s="419"/>
      <c r="BV3028" s="419"/>
      <c r="BW3028" s="419"/>
      <c r="BX3028" s="397"/>
      <c r="BZ3028" s="449"/>
      <c r="CB3028" s="419"/>
      <c r="CC3028" s="419"/>
      <c r="CD3028" s="419"/>
      <c r="CF3028" s="419"/>
      <c r="CG3028" s="419"/>
      <c r="CH3028" s="419"/>
    </row>
    <row r="3029" spans="3:86" ht="21" thickBot="1">
      <c r="C3029" s="425"/>
      <c r="P3029" s="431"/>
      <c r="R3029" s="419"/>
      <c r="S3029" s="446"/>
      <c r="T3029" s="419"/>
      <c r="V3029" s="196"/>
      <c r="W3029" s="419"/>
      <c r="X3029" s="419"/>
      <c r="Z3029" s="419"/>
      <c r="AA3029" s="419"/>
      <c r="AB3029" s="419"/>
      <c r="AD3029" s="419"/>
      <c r="AE3029" s="419"/>
      <c r="AF3029" s="419"/>
      <c r="AH3029" s="419"/>
      <c r="AI3029" s="419"/>
      <c r="AJ3029" s="419"/>
      <c r="AL3029" s="419"/>
      <c r="AM3029" s="419"/>
      <c r="AN3029" s="403"/>
      <c r="AO3029" s="419"/>
      <c r="AP3029" s="419"/>
      <c r="AQ3029" s="419"/>
      <c r="AR3029" s="419"/>
      <c r="AS3029" s="419"/>
      <c r="AT3029" s="419"/>
      <c r="AU3029" s="419"/>
      <c r="AV3029" s="419"/>
      <c r="AX3029" s="419"/>
      <c r="AY3029" s="419"/>
      <c r="AZ3029" s="419"/>
      <c r="BB3029" s="419"/>
      <c r="BC3029" s="419"/>
      <c r="BD3029" s="419"/>
      <c r="BF3029" s="419"/>
      <c r="BG3029" s="419"/>
      <c r="BH3029" s="419"/>
      <c r="BJ3029" s="419"/>
      <c r="BK3029" s="419"/>
      <c r="BL3029" s="419"/>
      <c r="BN3029" s="419"/>
      <c r="BO3029" s="419"/>
      <c r="BP3029" s="419"/>
      <c r="BR3029" s="419"/>
      <c r="BS3029" s="419"/>
      <c r="BT3029" s="419"/>
      <c r="BV3029" s="419"/>
      <c r="BW3029" s="419"/>
      <c r="BX3029" s="397"/>
      <c r="BZ3029" s="449"/>
      <c r="CB3029" s="419"/>
      <c r="CC3029" s="419"/>
      <c r="CD3029" s="419"/>
      <c r="CF3029" s="419"/>
      <c r="CG3029" s="419"/>
      <c r="CH3029" s="419"/>
    </row>
    <row r="3030" spans="3:86" ht="21" thickBot="1">
      <c r="C3030" s="425"/>
      <c r="P3030" s="431"/>
      <c r="R3030" s="419"/>
      <c r="S3030" s="446"/>
      <c r="T3030" s="419"/>
      <c r="V3030" s="196"/>
      <c r="W3030" s="419"/>
      <c r="X3030" s="419"/>
      <c r="Z3030" s="419"/>
      <c r="AA3030" s="419"/>
      <c r="AB3030" s="419"/>
      <c r="AD3030" s="419"/>
      <c r="AE3030" s="419"/>
      <c r="AF3030" s="419"/>
      <c r="AH3030" s="419"/>
      <c r="AI3030" s="419"/>
      <c r="AJ3030" s="419"/>
      <c r="AL3030" s="419"/>
      <c r="AM3030" s="419"/>
      <c r="AN3030" s="403"/>
      <c r="AO3030" s="419"/>
      <c r="AP3030" s="419"/>
      <c r="AQ3030" s="419"/>
      <c r="AR3030" s="419"/>
      <c r="AS3030" s="419"/>
      <c r="AT3030" s="419"/>
      <c r="AU3030" s="419"/>
      <c r="AV3030" s="419"/>
      <c r="AX3030" s="419"/>
      <c r="AY3030" s="419"/>
      <c r="AZ3030" s="419"/>
      <c r="BB3030" s="419"/>
      <c r="BC3030" s="419"/>
      <c r="BD3030" s="419"/>
      <c r="BF3030" s="419"/>
      <c r="BG3030" s="419"/>
      <c r="BH3030" s="419"/>
      <c r="BJ3030" s="419"/>
      <c r="BK3030" s="419"/>
      <c r="BL3030" s="419"/>
      <c r="BN3030" s="419"/>
      <c r="BO3030" s="419"/>
      <c r="BP3030" s="419"/>
      <c r="BR3030" s="419"/>
      <c r="BS3030" s="419"/>
      <c r="BT3030" s="419"/>
      <c r="BV3030" s="419"/>
      <c r="BW3030" s="419"/>
      <c r="BX3030" s="397"/>
      <c r="BZ3030" s="449"/>
      <c r="CB3030" s="419"/>
      <c r="CC3030" s="419"/>
      <c r="CD3030" s="419"/>
      <c r="CF3030" s="419"/>
      <c r="CG3030" s="419"/>
      <c r="CH3030" s="419"/>
    </row>
    <row r="3031" spans="3:86" ht="21" thickBot="1">
      <c r="C3031" s="425"/>
      <c r="P3031" s="431"/>
      <c r="R3031" s="419"/>
      <c r="S3031" s="446"/>
      <c r="T3031" s="419"/>
      <c r="V3031" s="196"/>
      <c r="W3031" s="419"/>
      <c r="X3031" s="419"/>
      <c r="Z3031" s="419"/>
      <c r="AA3031" s="419"/>
      <c r="AB3031" s="419"/>
      <c r="AD3031" s="419"/>
      <c r="AE3031" s="419"/>
      <c r="AF3031" s="419"/>
      <c r="AH3031" s="419"/>
      <c r="AI3031" s="419"/>
      <c r="AJ3031" s="419"/>
      <c r="AL3031" s="419"/>
      <c r="AM3031" s="419"/>
      <c r="AN3031" s="403"/>
      <c r="AO3031" s="419"/>
      <c r="AP3031" s="419"/>
      <c r="AQ3031" s="419"/>
      <c r="AR3031" s="419"/>
      <c r="AS3031" s="419"/>
      <c r="AT3031" s="419"/>
      <c r="AU3031" s="419"/>
      <c r="AV3031" s="419"/>
      <c r="AX3031" s="419"/>
      <c r="AY3031" s="419"/>
      <c r="AZ3031" s="419"/>
      <c r="BB3031" s="419"/>
      <c r="BC3031" s="419"/>
      <c r="BD3031" s="419"/>
      <c r="BF3031" s="419"/>
      <c r="BG3031" s="419"/>
      <c r="BH3031" s="419"/>
      <c r="BJ3031" s="419"/>
      <c r="BK3031" s="419"/>
      <c r="BL3031" s="419"/>
      <c r="BN3031" s="419"/>
      <c r="BO3031" s="419"/>
      <c r="BP3031" s="419"/>
      <c r="BR3031" s="419"/>
      <c r="BS3031" s="419"/>
      <c r="BT3031" s="419"/>
      <c r="BV3031" s="419"/>
      <c r="BW3031" s="419"/>
      <c r="BX3031" s="397"/>
      <c r="BZ3031" s="449"/>
      <c r="CB3031" s="419"/>
      <c r="CC3031" s="419"/>
      <c r="CD3031" s="419"/>
      <c r="CF3031" s="419"/>
      <c r="CG3031" s="419"/>
      <c r="CH3031" s="419"/>
    </row>
    <row r="3032" spans="3:86" ht="21" thickBot="1">
      <c r="C3032" s="425"/>
      <c r="P3032" s="431"/>
      <c r="R3032" s="419"/>
      <c r="S3032" s="446"/>
      <c r="T3032" s="419"/>
      <c r="V3032" s="196"/>
      <c r="W3032" s="419"/>
      <c r="X3032" s="419"/>
      <c r="Z3032" s="419"/>
      <c r="AA3032" s="419"/>
      <c r="AB3032" s="419"/>
      <c r="AD3032" s="419"/>
      <c r="AE3032" s="419"/>
      <c r="AF3032" s="419"/>
      <c r="AH3032" s="419"/>
      <c r="AI3032" s="419"/>
      <c r="AJ3032" s="419"/>
      <c r="AL3032" s="419"/>
      <c r="AM3032" s="419"/>
      <c r="AN3032" s="403"/>
      <c r="AO3032" s="419"/>
      <c r="AP3032" s="419"/>
      <c r="AQ3032" s="419"/>
      <c r="AR3032" s="419"/>
      <c r="AS3032" s="419"/>
      <c r="AT3032" s="419"/>
      <c r="AU3032" s="419"/>
      <c r="AV3032" s="419"/>
      <c r="AX3032" s="419"/>
      <c r="AY3032" s="419"/>
      <c r="AZ3032" s="419"/>
      <c r="BB3032" s="419"/>
      <c r="BC3032" s="419"/>
      <c r="BD3032" s="419"/>
      <c r="BF3032" s="419"/>
      <c r="BG3032" s="419"/>
      <c r="BH3032" s="419"/>
      <c r="BJ3032" s="419"/>
      <c r="BK3032" s="419"/>
      <c r="BL3032" s="419"/>
      <c r="BN3032" s="419"/>
      <c r="BO3032" s="419"/>
      <c r="BP3032" s="419"/>
      <c r="BR3032" s="419"/>
      <c r="BS3032" s="419"/>
      <c r="BT3032" s="419"/>
      <c r="BV3032" s="419"/>
      <c r="BW3032" s="419"/>
      <c r="BX3032" s="397"/>
      <c r="BZ3032" s="449"/>
      <c r="CB3032" s="419"/>
      <c r="CC3032" s="419"/>
      <c r="CD3032" s="419"/>
      <c r="CF3032" s="419"/>
      <c r="CG3032" s="419"/>
      <c r="CH3032" s="419"/>
    </row>
    <row r="3033" spans="3:86" ht="21" thickBot="1">
      <c r="C3033" s="425"/>
      <c r="P3033" s="431"/>
      <c r="R3033" s="419"/>
      <c r="S3033" s="446"/>
      <c r="T3033" s="419"/>
      <c r="V3033" s="196"/>
      <c r="W3033" s="419"/>
      <c r="X3033" s="419"/>
      <c r="Z3033" s="419"/>
      <c r="AA3033" s="419"/>
      <c r="AB3033" s="419"/>
      <c r="AD3033" s="419"/>
      <c r="AE3033" s="419"/>
      <c r="AF3033" s="419"/>
      <c r="AH3033" s="419"/>
      <c r="AI3033" s="419"/>
      <c r="AJ3033" s="419"/>
      <c r="AL3033" s="419"/>
      <c r="AM3033" s="419"/>
      <c r="AN3033" s="403"/>
      <c r="AO3033" s="419"/>
      <c r="AP3033" s="419"/>
      <c r="AQ3033" s="419"/>
      <c r="AR3033" s="419"/>
      <c r="AS3033" s="419"/>
      <c r="AT3033" s="419"/>
      <c r="AU3033" s="419"/>
      <c r="AV3033" s="419"/>
      <c r="AX3033" s="419"/>
      <c r="AY3033" s="419"/>
      <c r="AZ3033" s="419"/>
      <c r="BB3033" s="419"/>
      <c r="BC3033" s="419"/>
      <c r="BD3033" s="419"/>
      <c r="BF3033" s="419"/>
      <c r="BG3033" s="419"/>
      <c r="BH3033" s="419"/>
      <c r="BJ3033" s="419"/>
      <c r="BK3033" s="419"/>
      <c r="BL3033" s="419"/>
      <c r="BN3033" s="419"/>
      <c r="BO3033" s="419"/>
      <c r="BP3033" s="419"/>
      <c r="BR3033" s="419"/>
      <c r="BS3033" s="419"/>
      <c r="BT3033" s="419"/>
      <c r="BV3033" s="419"/>
      <c r="BW3033" s="419"/>
      <c r="BX3033" s="397"/>
      <c r="BZ3033" s="449"/>
      <c r="CB3033" s="419"/>
      <c r="CC3033" s="419"/>
      <c r="CD3033" s="419"/>
      <c r="CF3033" s="419"/>
      <c r="CG3033" s="419"/>
      <c r="CH3033" s="419"/>
    </row>
    <row r="3034" spans="3:86" ht="21" thickBot="1">
      <c r="C3034" s="425"/>
      <c r="P3034" s="431"/>
      <c r="R3034" s="419"/>
      <c r="S3034" s="446"/>
      <c r="T3034" s="419"/>
      <c r="V3034" s="196"/>
      <c r="W3034" s="419"/>
      <c r="X3034" s="419"/>
      <c r="Z3034" s="419"/>
      <c r="AA3034" s="419"/>
      <c r="AB3034" s="419"/>
      <c r="AD3034" s="419"/>
      <c r="AE3034" s="419"/>
      <c r="AF3034" s="419"/>
      <c r="AH3034" s="419"/>
      <c r="AI3034" s="419"/>
      <c r="AJ3034" s="419"/>
      <c r="AL3034" s="419"/>
      <c r="AM3034" s="419"/>
      <c r="AN3034" s="403"/>
      <c r="AO3034" s="419"/>
      <c r="AP3034" s="419"/>
      <c r="AQ3034" s="419"/>
      <c r="AR3034" s="419"/>
      <c r="AS3034" s="419"/>
      <c r="AT3034" s="419"/>
      <c r="AU3034" s="419"/>
      <c r="AV3034" s="419"/>
      <c r="AX3034" s="419"/>
      <c r="AY3034" s="419"/>
      <c r="AZ3034" s="419"/>
      <c r="BB3034" s="419"/>
      <c r="BC3034" s="419"/>
      <c r="BD3034" s="419"/>
      <c r="BF3034" s="419"/>
      <c r="BG3034" s="419"/>
      <c r="BH3034" s="419"/>
      <c r="BJ3034" s="419"/>
      <c r="BK3034" s="419"/>
      <c r="BL3034" s="419"/>
      <c r="BN3034" s="419"/>
      <c r="BO3034" s="419"/>
      <c r="BP3034" s="419"/>
      <c r="BR3034" s="419"/>
      <c r="BS3034" s="419"/>
      <c r="BT3034" s="419"/>
      <c r="BV3034" s="419"/>
      <c r="BW3034" s="419"/>
      <c r="BX3034" s="397"/>
      <c r="BZ3034" s="449"/>
      <c r="CB3034" s="419"/>
      <c r="CC3034" s="419"/>
      <c r="CD3034" s="419"/>
      <c r="CF3034" s="419"/>
      <c r="CG3034" s="419"/>
      <c r="CH3034" s="419"/>
    </row>
    <row r="3035" spans="3:86" ht="21" thickBot="1">
      <c r="C3035" s="425"/>
      <c r="P3035" s="431"/>
      <c r="R3035" s="419"/>
      <c r="S3035" s="446"/>
      <c r="T3035" s="419"/>
      <c r="V3035" s="196"/>
      <c r="W3035" s="419"/>
      <c r="X3035" s="419"/>
      <c r="Z3035" s="419"/>
      <c r="AA3035" s="419"/>
      <c r="AB3035" s="419"/>
      <c r="AD3035" s="419"/>
      <c r="AE3035" s="419"/>
      <c r="AF3035" s="419"/>
      <c r="AH3035" s="419"/>
      <c r="AI3035" s="419"/>
      <c r="AJ3035" s="419"/>
      <c r="AL3035" s="419"/>
      <c r="AM3035" s="419"/>
      <c r="AN3035" s="403"/>
      <c r="AO3035" s="419"/>
      <c r="AP3035" s="419"/>
      <c r="AQ3035" s="419"/>
      <c r="AR3035" s="419"/>
      <c r="AS3035" s="419"/>
      <c r="AT3035" s="419"/>
      <c r="AU3035" s="419"/>
      <c r="AV3035" s="419"/>
      <c r="AX3035" s="419"/>
      <c r="AY3035" s="419"/>
      <c r="AZ3035" s="419"/>
      <c r="BB3035" s="419"/>
      <c r="BC3035" s="419"/>
      <c r="BD3035" s="419"/>
      <c r="BF3035" s="419"/>
      <c r="BG3035" s="419"/>
      <c r="BH3035" s="419"/>
      <c r="BJ3035" s="419"/>
      <c r="BK3035" s="419"/>
      <c r="BL3035" s="419"/>
      <c r="BN3035" s="419"/>
      <c r="BO3035" s="419"/>
      <c r="BP3035" s="419"/>
      <c r="BR3035" s="419"/>
      <c r="BS3035" s="419"/>
      <c r="BT3035" s="419"/>
      <c r="BV3035" s="419"/>
      <c r="BW3035" s="419"/>
      <c r="BX3035" s="397"/>
      <c r="BZ3035" s="449"/>
      <c r="CB3035" s="419"/>
      <c r="CC3035" s="419"/>
      <c r="CD3035" s="419"/>
      <c r="CF3035" s="419"/>
      <c r="CG3035" s="419"/>
      <c r="CH3035" s="419"/>
    </row>
    <row r="3036" spans="3:86" ht="21" thickBot="1">
      <c r="C3036" s="425"/>
      <c r="P3036" s="431"/>
      <c r="R3036" s="419"/>
      <c r="S3036" s="446"/>
      <c r="T3036" s="419"/>
      <c r="V3036" s="196"/>
      <c r="W3036" s="419"/>
      <c r="X3036" s="419"/>
      <c r="Z3036" s="419"/>
      <c r="AA3036" s="419"/>
      <c r="AB3036" s="419"/>
      <c r="AD3036" s="419"/>
      <c r="AE3036" s="419"/>
      <c r="AF3036" s="419"/>
      <c r="AH3036" s="419"/>
      <c r="AI3036" s="419"/>
      <c r="AJ3036" s="419"/>
      <c r="AL3036" s="419"/>
      <c r="AM3036" s="419"/>
      <c r="AN3036" s="403"/>
      <c r="AO3036" s="419"/>
      <c r="AP3036" s="419"/>
      <c r="AQ3036" s="419"/>
      <c r="AR3036" s="419"/>
      <c r="AS3036" s="419"/>
      <c r="AT3036" s="419"/>
      <c r="AU3036" s="419"/>
      <c r="AV3036" s="419"/>
      <c r="AX3036" s="419"/>
      <c r="AY3036" s="419"/>
      <c r="AZ3036" s="419"/>
      <c r="BB3036" s="419"/>
      <c r="BC3036" s="419"/>
      <c r="BD3036" s="419"/>
      <c r="BF3036" s="419"/>
      <c r="BG3036" s="419"/>
      <c r="BH3036" s="419"/>
      <c r="BJ3036" s="419"/>
      <c r="BK3036" s="419"/>
      <c r="BL3036" s="419"/>
      <c r="BN3036" s="419"/>
      <c r="BO3036" s="419"/>
      <c r="BP3036" s="419"/>
      <c r="BR3036" s="419"/>
      <c r="BS3036" s="419"/>
      <c r="BT3036" s="419"/>
      <c r="BV3036" s="419"/>
      <c r="BW3036" s="419"/>
      <c r="BX3036" s="397"/>
      <c r="BZ3036" s="449"/>
      <c r="CB3036" s="419"/>
      <c r="CC3036" s="419"/>
      <c r="CD3036" s="419"/>
      <c r="CF3036" s="419"/>
      <c r="CG3036" s="419"/>
      <c r="CH3036" s="419"/>
    </row>
    <row r="3037" spans="3:86" ht="21" thickBot="1">
      <c r="C3037" s="425"/>
      <c r="P3037" s="431"/>
      <c r="R3037" s="419"/>
      <c r="S3037" s="446"/>
      <c r="T3037" s="419"/>
      <c r="V3037" s="196"/>
      <c r="W3037" s="419"/>
      <c r="X3037" s="419"/>
      <c r="Z3037" s="419"/>
      <c r="AA3037" s="419"/>
      <c r="AB3037" s="419"/>
      <c r="AD3037" s="419"/>
      <c r="AE3037" s="419"/>
      <c r="AF3037" s="419"/>
      <c r="AH3037" s="419"/>
      <c r="AI3037" s="419"/>
      <c r="AJ3037" s="419"/>
      <c r="AL3037" s="419"/>
      <c r="AM3037" s="419"/>
      <c r="AN3037" s="403"/>
      <c r="AO3037" s="419"/>
      <c r="AP3037" s="419"/>
      <c r="AQ3037" s="419"/>
      <c r="AR3037" s="419"/>
      <c r="AS3037" s="419"/>
      <c r="AT3037" s="419"/>
      <c r="AU3037" s="419"/>
      <c r="AV3037" s="419"/>
      <c r="AX3037" s="419"/>
      <c r="AY3037" s="419"/>
      <c r="AZ3037" s="419"/>
      <c r="BB3037" s="419"/>
      <c r="BC3037" s="419"/>
      <c r="BD3037" s="419"/>
      <c r="BF3037" s="419"/>
      <c r="BG3037" s="419"/>
      <c r="BH3037" s="419"/>
      <c r="BJ3037" s="419"/>
      <c r="BK3037" s="419"/>
      <c r="BL3037" s="419"/>
      <c r="BN3037" s="419"/>
      <c r="BO3037" s="419"/>
      <c r="BP3037" s="419"/>
      <c r="BR3037" s="419"/>
      <c r="BS3037" s="419"/>
      <c r="BT3037" s="419"/>
      <c r="BV3037" s="419"/>
      <c r="BW3037" s="419"/>
      <c r="BX3037" s="397"/>
      <c r="BZ3037" s="449"/>
      <c r="CB3037" s="419"/>
      <c r="CC3037" s="419"/>
      <c r="CD3037" s="419"/>
      <c r="CF3037" s="419"/>
      <c r="CG3037" s="419"/>
      <c r="CH3037" s="419"/>
    </row>
    <row r="3038" spans="3:86" ht="21" thickBot="1">
      <c r="C3038" s="425"/>
      <c r="P3038" s="431"/>
      <c r="R3038" s="419"/>
      <c r="S3038" s="446"/>
      <c r="T3038" s="419"/>
      <c r="V3038" s="196"/>
      <c r="W3038" s="419"/>
      <c r="X3038" s="419"/>
      <c r="Z3038" s="419"/>
      <c r="AA3038" s="419"/>
      <c r="AB3038" s="419"/>
      <c r="AD3038" s="419"/>
      <c r="AE3038" s="419"/>
      <c r="AF3038" s="419"/>
      <c r="AH3038" s="419"/>
      <c r="AI3038" s="419"/>
      <c r="AJ3038" s="419"/>
      <c r="AL3038" s="419"/>
      <c r="AM3038" s="419"/>
      <c r="AN3038" s="403"/>
      <c r="AO3038" s="419"/>
      <c r="AP3038" s="419"/>
      <c r="AQ3038" s="419"/>
      <c r="AR3038" s="419"/>
      <c r="AS3038" s="419"/>
      <c r="AT3038" s="419"/>
      <c r="AU3038" s="419"/>
      <c r="AV3038" s="419"/>
      <c r="AX3038" s="419"/>
      <c r="AY3038" s="419"/>
      <c r="AZ3038" s="419"/>
      <c r="BB3038" s="419"/>
      <c r="BC3038" s="419"/>
      <c r="BD3038" s="419"/>
      <c r="BF3038" s="419"/>
      <c r="BG3038" s="419"/>
      <c r="BH3038" s="419"/>
      <c r="BJ3038" s="419"/>
      <c r="BK3038" s="419"/>
      <c r="BL3038" s="419"/>
      <c r="BN3038" s="419"/>
      <c r="BO3038" s="419"/>
      <c r="BP3038" s="419"/>
      <c r="BR3038" s="419"/>
      <c r="BS3038" s="419"/>
      <c r="BT3038" s="419"/>
      <c r="BV3038" s="419"/>
      <c r="BW3038" s="419"/>
      <c r="BX3038" s="397"/>
      <c r="BZ3038" s="449"/>
      <c r="CB3038" s="419"/>
      <c r="CC3038" s="419"/>
      <c r="CD3038" s="419"/>
      <c r="CF3038" s="419"/>
      <c r="CG3038" s="419"/>
      <c r="CH3038" s="419"/>
    </row>
    <row r="3039" spans="3:86" ht="21" thickBot="1">
      <c r="C3039" s="425"/>
      <c r="P3039" s="431"/>
      <c r="R3039" s="419"/>
      <c r="S3039" s="446"/>
      <c r="T3039" s="419"/>
      <c r="V3039" s="196"/>
      <c r="W3039" s="419"/>
      <c r="X3039" s="419"/>
      <c r="Z3039" s="419"/>
      <c r="AA3039" s="419"/>
      <c r="AB3039" s="419"/>
      <c r="AD3039" s="419"/>
      <c r="AE3039" s="419"/>
      <c r="AF3039" s="419"/>
      <c r="AH3039" s="419"/>
      <c r="AI3039" s="419"/>
      <c r="AJ3039" s="419"/>
      <c r="AL3039" s="419"/>
      <c r="AM3039" s="419"/>
      <c r="AN3039" s="403"/>
      <c r="AO3039" s="419"/>
      <c r="AP3039" s="419"/>
      <c r="AQ3039" s="419"/>
      <c r="AR3039" s="419"/>
      <c r="AS3039" s="419"/>
      <c r="AT3039" s="419"/>
      <c r="AU3039" s="419"/>
      <c r="AV3039" s="419"/>
      <c r="AX3039" s="419"/>
      <c r="AY3039" s="419"/>
      <c r="AZ3039" s="419"/>
      <c r="BB3039" s="419"/>
      <c r="BC3039" s="419"/>
      <c r="BD3039" s="419"/>
      <c r="BF3039" s="419"/>
      <c r="BG3039" s="419"/>
      <c r="BH3039" s="419"/>
      <c r="BJ3039" s="419"/>
      <c r="BK3039" s="419"/>
      <c r="BL3039" s="419"/>
      <c r="BN3039" s="419"/>
      <c r="BO3039" s="419"/>
      <c r="BP3039" s="419"/>
      <c r="BR3039" s="419"/>
      <c r="BS3039" s="419"/>
      <c r="BT3039" s="419"/>
      <c r="BV3039" s="419"/>
      <c r="BW3039" s="419"/>
      <c r="BX3039" s="397"/>
      <c r="BZ3039" s="449"/>
      <c r="CB3039" s="419"/>
      <c r="CC3039" s="419"/>
      <c r="CD3039" s="419"/>
      <c r="CF3039" s="419"/>
      <c r="CG3039" s="419"/>
      <c r="CH3039" s="419"/>
    </row>
    <row r="3040" spans="3:86" ht="21" thickBot="1">
      <c r="C3040" s="425"/>
      <c r="P3040" s="431"/>
      <c r="R3040" s="419"/>
      <c r="S3040" s="446"/>
      <c r="T3040" s="419"/>
      <c r="V3040" s="196"/>
      <c r="W3040" s="419"/>
      <c r="X3040" s="419"/>
      <c r="Z3040" s="419"/>
      <c r="AA3040" s="419"/>
      <c r="AB3040" s="419"/>
      <c r="AD3040" s="419"/>
      <c r="AE3040" s="419"/>
      <c r="AF3040" s="419"/>
      <c r="AH3040" s="419"/>
      <c r="AI3040" s="419"/>
      <c r="AJ3040" s="419"/>
      <c r="AL3040" s="419"/>
      <c r="AM3040" s="419"/>
      <c r="AN3040" s="403"/>
      <c r="AO3040" s="419"/>
      <c r="AP3040" s="419"/>
      <c r="AQ3040" s="419"/>
      <c r="AR3040" s="419"/>
      <c r="AS3040" s="419"/>
      <c r="AT3040" s="419"/>
      <c r="AU3040" s="419"/>
      <c r="AV3040" s="419"/>
      <c r="AX3040" s="419"/>
      <c r="AY3040" s="419"/>
      <c r="AZ3040" s="419"/>
      <c r="BB3040" s="419"/>
      <c r="BC3040" s="419"/>
      <c r="BD3040" s="419"/>
      <c r="BF3040" s="419"/>
      <c r="BG3040" s="419"/>
      <c r="BH3040" s="419"/>
      <c r="BJ3040" s="419"/>
      <c r="BK3040" s="419"/>
      <c r="BL3040" s="419"/>
      <c r="BN3040" s="419"/>
      <c r="BO3040" s="419"/>
      <c r="BP3040" s="419"/>
      <c r="BR3040" s="419"/>
      <c r="BS3040" s="419"/>
      <c r="BT3040" s="419"/>
      <c r="BV3040" s="419"/>
      <c r="BW3040" s="419"/>
      <c r="BX3040" s="397"/>
      <c r="BZ3040" s="449"/>
      <c r="CB3040" s="419"/>
      <c r="CC3040" s="419"/>
      <c r="CD3040" s="419"/>
      <c r="CF3040" s="419"/>
      <c r="CG3040" s="419"/>
      <c r="CH3040" s="419"/>
    </row>
    <row r="3041" spans="3:86" ht="21" thickBot="1">
      <c r="C3041" s="425"/>
      <c r="P3041" s="431"/>
      <c r="R3041" s="419"/>
      <c r="S3041" s="446"/>
      <c r="T3041" s="419"/>
      <c r="V3041" s="196"/>
      <c r="W3041" s="419"/>
      <c r="X3041" s="419"/>
      <c r="Z3041" s="419"/>
      <c r="AA3041" s="419"/>
      <c r="AB3041" s="419"/>
      <c r="AD3041" s="419"/>
      <c r="AE3041" s="419"/>
      <c r="AF3041" s="419"/>
      <c r="AH3041" s="419"/>
      <c r="AI3041" s="419"/>
      <c r="AJ3041" s="419"/>
      <c r="AL3041" s="419"/>
      <c r="AM3041" s="419"/>
      <c r="AN3041" s="403"/>
      <c r="AO3041" s="419"/>
      <c r="AP3041" s="419"/>
      <c r="AQ3041" s="419"/>
      <c r="AR3041" s="419"/>
      <c r="AS3041" s="419"/>
      <c r="AT3041" s="419"/>
      <c r="AU3041" s="419"/>
      <c r="AV3041" s="419"/>
      <c r="AX3041" s="419"/>
      <c r="AY3041" s="419"/>
      <c r="AZ3041" s="419"/>
      <c r="BB3041" s="419"/>
      <c r="BC3041" s="419"/>
      <c r="BD3041" s="419"/>
      <c r="BF3041" s="419"/>
      <c r="BG3041" s="419"/>
      <c r="BH3041" s="419"/>
      <c r="BJ3041" s="419"/>
      <c r="BK3041" s="419"/>
      <c r="BL3041" s="419"/>
      <c r="BN3041" s="419"/>
      <c r="BO3041" s="419"/>
      <c r="BP3041" s="419"/>
      <c r="BR3041" s="419"/>
      <c r="BS3041" s="419"/>
      <c r="BT3041" s="419"/>
      <c r="BV3041" s="419"/>
      <c r="BW3041" s="419"/>
      <c r="BX3041" s="397"/>
      <c r="BZ3041" s="449"/>
      <c r="CB3041" s="419"/>
      <c r="CC3041" s="419"/>
      <c r="CD3041" s="419"/>
      <c r="CF3041" s="419"/>
      <c r="CG3041" s="419"/>
      <c r="CH3041" s="419"/>
    </row>
    <row r="3042" spans="3:86" ht="21" thickBot="1">
      <c r="C3042" s="425"/>
      <c r="P3042" s="431"/>
      <c r="R3042" s="419"/>
      <c r="S3042" s="446"/>
      <c r="T3042" s="419"/>
      <c r="V3042" s="196"/>
      <c r="W3042" s="419"/>
      <c r="X3042" s="419"/>
      <c r="Z3042" s="419"/>
      <c r="AA3042" s="419"/>
      <c r="AB3042" s="419"/>
      <c r="AD3042" s="419"/>
      <c r="AE3042" s="419"/>
      <c r="AF3042" s="419"/>
      <c r="AH3042" s="419"/>
      <c r="AI3042" s="419"/>
      <c r="AJ3042" s="419"/>
      <c r="AL3042" s="419"/>
      <c r="AM3042" s="419"/>
      <c r="AN3042" s="403"/>
      <c r="AO3042" s="419"/>
      <c r="AP3042" s="419"/>
      <c r="AQ3042" s="419"/>
      <c r="AR3042" s="419"/>
      <c r="AS3042" s="419"/>
      <c r="AT3042" s="419"/>
      <c r="AU3042" s="419"/>
      <c r="AV3042" s="419"/>
      <c r="AX3042" s="419"/>
      <c r="AY3042" s="419"/>
      <c r="AZ3042" s="419"/>
      <c r="BB3042" s="419"/>
      <c r="BC3042" s="419"/>
      <c r="BD3042" s="419"/>
      <c r="BF3042" s="419"/>
      <c r="BG3042" s="419"/>
      <c r="BH3042" s="419"/>
      <c r="BJ3042" s="419"/>
      <c r="BK3042" s="419"/>
      <c r="BL3042" s="419"/>
      <c r="BN3042" s="419"/>
      <c r="BO3042" s="419"/>
      <c r="BP3042" s="419"/>
      <c r="BR3042" s="419"/>
      <c r="BS3042" s="419"/>
      <c r="BT3042" s="419"/>
      <c r="BV3042" s="419"/>
      <c r="BW3042" s="419"/>
      <c r="BX3042" s="397"/>
      <c r="BZ3042" s="449"/>
      <c r="CB3042" s="419"/>
      <c r="CC3042" s="419"/>
      <c r="CD3042" s="419"/>
      <c r="CF3042" s="419"/>
      <c r="CG3042" s="419"/>
      <c r="CH3042" s="419"/>
    </row>
    <row r="3043" spans="3:86" ht="21" thickBot="1">
      <c r="C3043" s="425"/>
      <c r="P3043" s="431"/>
      <c r="R3043" s="419"/>
      <c r="S3043" s="446"/>
      <c r="T3043" s="419"/>
      <c r="V3043" s="196"/>
      <c r="W3043" s="419"/>
      <c r="X3043" s="419"/>
      <c r="Z3043" s="419"/>
      <c r="AA3043" s="419"/>
      <c r="AB3043" s="419"/>
      <c r="AD3043" s="419"/>
      <c r="AE3043" s="419"/>
      <c r="AF3043" s="419"/>
      <c r="AH3043" s="419"/>
      <c r="AI3043" s="419"/>
      <c r="AJ3043" s="419"/>
      <c r="AL3043" s="419"/>
      <c r="AM3043" s="419"/>
      <c r="AN3043" s="403"/>
      <c r="AO3043" s="419"/>
      <c r="AP3043" s="419"/>
      <c r="AQ3043" s="419"/>
      <c r="AR3043" s="419"/>
      <c r="AS3043" s="419"/>
      <c r="AT3043" s="419"/>
      <c r="AU3043" s="419"/>
      <c r="AV3043" s="419"/>
      <c r="AX3043" s="419"/>
      <c r="AY3043" s="419"/>
      <c r="AZ3043" s="419"/>
      <c r="BB3043" s="419"/>
      <c r="BC3043" s="419"/>
      <c r="BD3043" s="419"/>
      <c r="BF3043" s="419"/>
      <c r="BG3043" s="419"/>
      <c r="BH3043" s="419"/>
      <c r="BJ3043" s="419"/>
      <c r="BK3043" s="419"/>
      <c r="BL3043" s="419"/>
      <c r="BN3043" s="419"/>
      <c r="BO3043" s="419"/>
      <c r="BP3043" s="419"/>
      <c r="BR3043" s="419"/>
      <c r="BS3043" s="419"/>
      <c r="BT3043" s="419"/>
      <c r="BV3043" s="419"/>
      <c r="BW3043" s="419"/>
      <c r="BX3043" s="397"/>
      <c r="BZ3043" s="449"/>
      <c r="CB3043" s="419"/>
      <c r="CC3043" s="419"/>
      <c r="CD3043" s="419"/>
      <c r="CF3043" s="419"/>
      <c r="CG3043" s="419"/>
      <c r="CH3043" s="419"/>
    </row>
    <row r="3044" spans="3:86" ht="21" thickBot="1">
      <c r="C3044" s="425"/>
      <c r="P3044" s="431"/>
      <c r="R3044" s="419"/>
      <c r="S3044" s="446"/>
      <c r="T3044" s="419"/>
      <c r="V3044" s="196"/>
      <c r="W3044" s="419"/>
      <c r="X3044" s="419"/>
      <c r="Z3044" s="419"/>
      <c r="AA3044" s="419"/>
      <c r="AB3044" s="419"/>
      <c r="AD3044" s="419"/>
      <c r="AE3044" s="419"/>
      <c r="AF3044" s="419"/>
      <c r="AH3044" s="419"/>
      <c r="AI3044" s="419"/>
      <c r="AJ3044" s="419"/>
      <c r="AL3044" s="419"/>
      <c r="AM3044" s="419"/>
      <c r="AN3044" s="403"/>
      <c r="AO3044" s="419"/>
      <c r="AP3044" s="419"/>
      <c r="AQ3044" s="419"/>
      <c r="AR3044" s="419"/>
      <c r="AS3044" s="419"/>
      <c r="AT3044" s="419"/>
      <c r="AU3044" s="419"/>
      <c r="AV3044" s="419"/>
      <c r="AX3044" s="419"/>
      <c r="AY3044" s="419"/>
      <c r="AZ3044" s="419"/>
      <c r="BB3044" s="419"/>
      <c r="BC3044" s="419"/>
      <c r="BD3044" s="419"/>
      <c r="BF3044" s="419"/>
      <c r="BG3044" s="419"/>
      <c r="BH3044" s="419"/>
      <c r="BJ3044" s="419"/>
      <c r="BK3044" s="419"/>
      <c r="BL3044" s="419"/>
      <c r="BN3044" s="419"/>
      <c r="BO3044" s="419"/>
      <c r="BP3044" s="419"/>
      <c r="BR3044" s="419"/>
      <c r="BS3044" s="419"/>
      <c r="BT3044" s="419"/>
      <c r="BV3044" s="419"/>
      <c r="BW3044" s="419"/>
      <c r="BX3044" s="397"/>
      <c r="BZ3044" s="449"/>
      <c r="CB3044" s="419"/>
      <c r="CC3044" s="419"/>
      <c r="CD3044" s="419"/>
      <c r="CF3044" s="419"/>
      <c r="CG3044" s="419"/>
      <c r="CH3044" s="419"/>
    </row>
    <row r="3045" spans="3:86" ht="21" thickBot="1">
      <c r="C3045" s="425"/>
      <c r="P3045" s="431"/>
      <c r="R3045" s="419"/>
      <c r="S3045" s="446"/>
      <c r="T3045" s="419"/>
      <c r="V3045" s="196"/>
      <c r="W3045" s="419"/>
      <c r="X3045" s="419"/>
      <c r="Z3045" s="419"/>
      <c r="AA3045" s="419"/>
      <c r="AB3045" s="419"/>
      <c r="AD3045" s="419"/>
      <c r="AE3045" s="419"/>
      <c r="AF3045" s="419"/>
      <c r="AH3045" s="419"/>
      <c r="AI3045" s="419"/>
      <c r="AJ3045" s="419"/>
      <c r="AL3045" s="419"/>
      <c r="AM3045" s="419"/>
      <c r="AN3045" s="403"/>
      <c r="AO3045" s="419"/>
      <c r="AP3045" s="419"/>
      <c r="AQ3045" s="419"/>
      <c r="AR3045" s="419"/>
      <c r="AS3045" s="419"/>
      <c r="AT3045" s="419"/>
      <c r="AU3045" s="419"/>
      <c r="AV3045" s="419"/>
      <c r="AX3045" s="419"/>
      <c r="AY3045" s="419"/>
      <c r="AZ3045" s="419"/>
      <c r="BB3045" s="419"/>
      <c r="BC3045" s="419"/>
      <c r="BD3045" s="419"/>
      <c r="BF3045" s="419"/>
      <c r="BG3045" s="419"/>
      <c r="BH3045" s="419"/>
      <c r="BJ3045" s="419"/>
      <c r="BK3045" s="419"/>
      <c r="BL3045" s="419"/>
      <c r="BN3045" s="419"/>
      <c r="BO3045" s="419"/>
      <c r="BP3045" s="419"/>
      <c r="BR3045" s="419"/>
      <c r="BS3045" s="419"/>
      <c r="BT3045" s="419"/>
      <c r="BV3045" s="419"/>
      <c r="BW3045" s="419"/>
      <c r="BX3045" s="397"/>
      <c r="BZ3045" s="449"/>
      <c r="CB3045" s="419"/>
      <c r="CC3045" s="419"/>
      <c r="CD3045" s="419"/>
      <c r="CF3045" s="419"/>
      <c r="CG3045" s="419"/>
      <c r="CH3045" s="419"/>
    </row>
    <row r="3046" spans="3:86" ht="21" thickBot="1">
      <c r="C3046" s="425"/>
      <c r="P3046" s="431"/>
      <c r="R3046" s="419"/>
      <c r="S3046" s="446"/>
      <c r="T3046" s="419"/>
      <c r="V3046" s="196"/>
      <c r="W3046" s="419"/>
      <c r="X3046" s="419"/>
      <c r="Z3046" s="419"/>
      <c r="AA3046" s="419"/>
      <c r="AB3046" s="419"/>
      <c r="AD3046" s="419"/>
      <c r="AE3046" s="419"/>
      <c r="AF3046" s="419"/>
      <c r="AH3046" s="419"/>
      <c r="AI3046" s="419"/>
      <c r="AJ3046" s="419"/>
      <c r="AL3046" s="419"/>
      <c r="AM3046" s="419"/>
      <c r="AN3046" s="403"/>
      <c r="AO3046" s="419"/>
      <c r="AP3046" s="419"/>
      <c r="AQ3046" s="419"/>
      <c r="AR3046" s="419"/>
      <c r="AS3046" s="419"/>
      <c r="AT3046" s="419"/>
      <c r="AU3046" s="419"/>
      <c r="AV3046" s="419"/>
      <c r="AX3046" s="419"/>
      <c r="AY3046" s="419"/>
      <c r="AZ3046" s="419"/>
      <c r="BB3046" s="419"/>
      <c r="BC3046" s="419"/>
      <c r="BD3046" s="419"/>
      <c r="BF3046" s="419"/>
      <c r="BG3046" s="419"/>
      <c r="BH3046" s="419"/>
      <c r="BJ3046" s="419"/>
      <c r="BK3046" s="419"/>
      <c r="BL3046" s="419"/>
      <c r="BN3046" s="419"/>
      <c r="BO3046" s="419"/>
      <c r="BP3046" s="419"/>
      <c r="BR3046" s="419"/>
      <c r="BS3046" s="419"/>
      <c r="BT3046" s="419"/>
      <c r="BV3046" s="419"/>
      <c r="BW3046" s="419"/>
      <c r="BX3046" s="397"/>
      <c r="BZ3046" s="449"/>
      <c r="CB3046" s="419"/>
      <c r="CC3046" s="419"/>
      <c r="CD3046" s="419"/>
      <c r="CF3046" s="419"/>
      <c r="CG3046" s="419"/>
      <c r="CH3046" s="419"/>
    </row>
    <row r="3047" spans="3:86" ht="21" thickBot="1">
      <c r="C3047" s="425"/>
      <c r="P3047" s="431"/>
      <c r="R3047" s="419"/>
      <c r="S3047" s="446"/>
      <c r="T3047" s="419"/>
      <c r="V3047" s="196"/>
      <c r="W3047" s="419"/>
      <c r="X3047" s="419"/>
      <c r="Z3047" s="419"/>
      <c r="AA3047" s="419"/>
      <c r="AB3047" s="419"/>
      <c r="AD3047" s="419"/>
      <c r="AE3047" s="419"/>
      <c r="AF3047" s="419"/>
      <c r="AH3047" s="419"/>
      <c r="AI3047" s="419"/>
      <c r="AJ3047" s="419"/>
      <c r="AL3047" s="419"/>
      <c r="AM3047" s="419"/>
      <c r="AN3047" s="403"/>
      <c r="AO3047" s="419"/>
      <c r="AP3047" s="419"/>
      <c r="AQ3047" s="419"/>
      <c r="AR3047" s="419"/>
      <c r="AS3047" s="419"/>
      <c r="AT3047" s="419"/>
      <c r="AU3047" s="419"/>
      <c r="AV3047" s="419"/>
      <c r="AX3047" s="419"/>
      <c r="AY3047" s="419"/>
      <c r="AZ3047" s="419"/>
      <c r="BB3047" s="419"/>
      <c r="BC3047" s="419"/>
      <c r="BD3047" s="419"/>
      <c r="BF3047" s="419"/>
      <c r="BG3047" s="419"/>
      <c r="BH3047" s="419"/>
      <c r="BJ3047" s="419"/>
      <c r="BK3047" s="419"/>
      <c r="BL3047" s="419"/>
      <c r="BN3047" s="419"/>
      <c r="BO3047" s="419"/>
      <c r="BP3047" s="419"/>
      <c r="BR3047" s="419"/>
      <c r="BS3047" s="419"/>
      <c r="BT3047" s="419"/>
      <c r="BV3047" s="419"/>
      <c r="BW3047" s="419"/>
      <c r="BX3047" s="397"/>
      <c r="BZ3047" s="449"/>
      <c r="CB3047" s="419"/>
      <c r="CC3047" s="419"/>
      <c r="CD3047" s="419"/>
      <c r="CF3047" s="419"/>
      <c r="CG3047" s="419"/>
      <c r="CH3047" s="419"/>
    </row>
    <row r="3048" spans="3:86" ht="21" thickBot="1">
      <c r="C3048" s="425"/>
      <c r="P3048" s="431"/>
      <c r="R3048" s="419"/>
      <c r="S3048" s="446"/>
      <c r="T3048" s="419"/>
      <c r="V3048" s="196"/>
      <c r="W3048" s="419"/>
      <c r="X3048" s="419"/>
      <c r="Z3048" s="419"/>
      <c r="AA3048" s="419"/>
      <c r="AB3048" s="419"/>
      <c r="AD3048" s="419"/>
      <c r="AE3048" s="419"/>
      <c r="AF3048" s="419"/>
      <c r="AH3048" s="419"/>
      <c r="AI3048" s="419"/>
      <c r="AJ3048" s="419"/>
      <c r="AL3048" s="419"/>
      <c r="AM3048" s="419"/>
      <c r="AN3048" s="403"/>
      <c r="AO3048" s="419"/>
      <c r="AP3048" s="419"/>
      <c r="AQ3048" s="419"/>
      <c r="AR3048" s="419"/>
      <c r="AS3048" s="419"/>
      <c r="AT3048" s="419"/>
      <c r="AU3048" s="419"/>
      <c r="AV3048" s="419"/>
      <c r="AX3048" s="419"/>
      <c r="AY3048" s="419"/>
      <c r="AZ3048" s="419"/>
      <c r="BB3048" s="419"/>
      <c r="BC3048" s="419"/>
      <c r="BD3048" s="419"/>
      <c r="BF3048" s="419"/>
      <c r="BG3048" s="419"/>
      <c r="BH3048" s="419"/>
      <c r="BJ3048" s="419"/>
      <c r="BK3048" s="419"/>
      <c r="BL3048" s="419"/>
      <c r="BN3048" s="419"/>
      <c r="BO3048" s="419"/>
      <c r="BP3048" s="419"/>
      <c r="BR3048" s="419"/>
      <c r="BS3048" s="419"/>
      <c r="BT3048" s="419"/>
      <c r="BV3048" s="419"/>
      <c r="BW3048" s="419"/>
      <c r="BX3048" s="397"/>
      <c r="BZ3048" s="449"/>
      <c r="CB3048" s="419"/>
      <c r="CC3048" s="419"/>
      <c r="CD3048" s="419"/>
      <c r="CF3048" s="419"/>
      <c r="CG3048" s="419"/>
      <c r="CH3048" s="419"/>
    </row>
    <row r="3049" spans="3:86" ht="21" thickBot="1">
      <c r="C3049" s="425"/>
      <c r="P3049" s="431"/>
      <c r="R3049" s="419"/>
      <c r="S3049" s="446"/>
      <c r="T3049" s="419"/>
      <c r="V3049" s="196"/>
      <c r="W3049" s="419"/>
      <c r="X3049" s="419"/>
      <c r="Z3049" s="419"/>
      <c r="AA3049" s="419"/>
      <c r="AB3049" s="419"/>
      <c r="AD3049" s="419"/>
      <c r="AE3049" s="419"/>
      <c r="AF3049" s="419"/>
      <c r="AH3049" s="419"/>
      <c r="AI3049" s="419"/>
      <c r="AJ3049" s="419"/>
      <c r="AL3049" s="419"/>
      <c r="AM3049" s="419"/>
      <c r="AN3049" s="403"/>
      <c r="AO3049" s="419"/>
      <c r="AP3049" s="419"/>
      <c r="AQ3049" s="419"/>
      <c r="AR3049" s="419"/>
      <c r="AS3049" s="419"/>
      <c r="AT3049" s="419"/>
      <c r="AU3049" s="419"/>
      <c r="AV3049" s="419"/>
      <c r="AX3049" s="419"/>
      <c r="AY3049" s="419"/>
      <c r="AZ3049" s="419"/>
      <c r="BB3049" s="419"/>
      <c r="BC3049" s="419"/>
      <c r="BD3049" s="419"/>
      <c r="BF3049" s="419"/>
      <c r="BG3049" s="419"/>
      <c r="BH3049" s="419"/>
      <c r="BJ3049" s="419"/>
      <c r="BK3049" s="419"/>
      <c r="BL3049" s="419"/>
      <c r="BN3049" s="419"/>
      <c r="BO3049" s="419"/>
      <c r="BP3049" s="419"/>
      <c r="BR3049" s="419"/>
      <c r="BS3049" s="419"/>
      <c r="BT3049" s="419"/>
      <c r="BV3049" s="419"/>
      <c r="BW3049" s="419"/>
      <c r="BX3049" s="397"/>
      <c r="BZ3049" s="449"/>
      <c r="CB3049" s="419"/>
      <c r="CC3049" s="419"/>
      <c r="CD3049" s="419"/>
      <c r="CF3049" s="419"/>
      <c r="CG3049" s="419"/>
      <c r="CH3049" s="419"/>
    </row>
    <row r="3050" spans="3:86" ht="21" thickBot="1">
      <c r="C3050" s="425"/>
      <c r="P3050" s="431"/>
      <c r="R3050" s="419"/>
      <c r="S3050" s="446"/>
      <c r="T3050" s="419"/>
      <c r="V3050" s="196"/>
      <c r="W3050" s="419"/>
      <c r="X3050" s="419"/>
      <c r="Z3050" s="419"/>
      <c r="AA3050" s="419"/>
      <c r="AB3050" s="419"/>
      <c r="AD3050" s="419"/>
      <c r="AE3050" s="419"/>
      <c r="AF3050" s="419"/>
      <c r="AH3050" s="419"/>
      <c r="AI3050" s="419"/>
      <c r="AJ3050" s="419"/>
      <c r="AL3050" s="419"/>
      <c r="AM3050" s="419"/>
      <c r="AN3050" s="403"/>
      <c r="AO3050" s="419"/>
      <c r="AP3050" s="419"/>
      <c r="AQ3050" s="419"/>
      <c r="AR3050" s="419"/>
      <c r="AS3050" s="419"/>
      <c r="AT3050" s="419"/>
      <c r="AU3050" s="419"/>
      <c r="AV3050" s="419"/>
      <c r="AX3050" s="419"/>
      <c r="AY3050" s="419"/>
      <c r="AZ3050" s="419"/>
      <c r="BB3050" s="419"/>
      <c r="BC3050" s="419"/>
      <c r="BD3050" s="419"/>
      <c r="BF3050" s="419"/>
      <c r="BG3050" s="419"/>
      <c r="BH3050" s="419"/>
      <c r="BJ3050" s="419"/>
      <c r="BK3050" s="419"/>
      <c r="BL3050" s="419"/>
      <c r="BN3050" s="419"/>
      <c r="BO3050" s="419"/>
      <c r="BP3050" s="419"/>
      <c r="BR3050" s="419"/>
      <c r="BS3050" s="419"/>
      <c r="BT3050" s="419"/>
      <c r="BV3050" s="419"/>
      <c r="BW3050" s="419"/>
      <c r="BX3050" s="397"/>
      <c r="BZ3050" s="449"/>
      <c r="CB3050" s="419"/>
      <c r="CC3050" s="419"/>
      <c r="CD3050" s="419"/>
      <c r="CF3050" s="419"/>
      <c r="CG3050" s="419"/>
      <c r="CH3050" s="419"/>
    </row>
    <row r="3051" spans="3:86" ht="21" thickBot="1">
      <c r="C3051" s="425"/>
      <c r="P3051" s="431"/>
      <c r="R3051" s="419"/>
      <c r="S3051" s="446"/>
      <c r="T3051" s="419"/>
      <c r="V3051" s="196"/>
      <c r="W3051" s="419"/>
      <c r="X3051" s="419"/>
      <c r="Z3051" s="419"/>
      <c r="AA3051" s="419"/>
      <c r="AB3051" s="419"/>
      <c r="AD3051" s="419"/>
      <c r="AE3051" s="419"/>
      <c r="AF3051" s="419"/>
      <c r="AH3051" s="419"/>
      <c r="AI3051" s="419"/>
      <c r="AJ3051" s="419"/>
      <c r="AL3051" s="419"/>
      <c r="AM3051" s="419"/>
      <c r="AN3051" s="403"/>
      <c r="AO3051" s="419"/>
      <c r="AP3051" s="419"/>
      <c r="AQ3051" s="419"/>
      <c r="AR3051" s="419"/>
      <c r="AS3051" s="419"/>
      <c r="AT3051" s="419"/>
      <c r="AU3051" s="419"/>
      <c r="AV3051" s="419"/>
      <c r="AX3051" s="419"/>
      <c r="AY3051" s="419"/>
      <c r="AZ3051" s="419"/>
      <c r="BB3051" s="419"/>
      <c r="BC3051" s="419"/>
      <c r="BD3051" s="419"/>
      <c r="BF3051" s="419"/>
      <c r="BG3051" s="419"/>
      <c r="BH3051" s="419"/>
      <c r="BJ3051" s="419"/>
      <c r="BK3051" s="419"/>
      <c r="BL3051" s="419"/>
      <c r="BN3051" s="419"/>
      <c r="BO3051" s="419"/>
      <c r="BP3051" s="419"/>
      <c r="BR3051" s="419"/>
      <c r="BS3051" s="419"/>
      <c r="BT3051" s="419"/>
      <c r="BV3051" s="419"/>
      <c r="BW3051" s="419"/>
      <c r="BX3051" s="397"/>
      <c r="BZ3051" s="449"/>
      <c r="CB3051" s="419"/>
      <c r="CC3051" s="419"/>
      <c r="CD3051" s="419"/>
      <c r="CF3051" s="419"/>
      <c r="CG3051" s="419"/>
      <c r="CH3051" s="419"/>
    </row>
    <row r="3052" spans="3:86" ht="21" thickBot="1">
      <c r="C3052" s="425"/>
      <c r="P3052" s="431"/>
      <c r="R3052" s="419"/>
      <c r="S3052" s="446"/>
      <c r="T3052" s="419"/>
      <c r="V3052" s="196"/>
      <c r="W3052" s="419"/>
      <c r="X3052" s="419"/>
      <c r="Z3052" s="419"/>
      <c r="AA3052" s="419"/>
      <c r="AB3052" s="419"/>
      <c r="AD3052" s="419"/>
      <c r="AE3052" s="419"/>
      <c r="AF3052" s="419"/>
      <c r="AH3052" s="419"/>
      <c r="AI3052" s="419"/>
      <c r="AJ3052" s="419"/>
      <c r="AL3052" s="419"/>
      <c r="AM3052" s="419"/>
      <c r="AN3052" s="403"/>
      <c r="AO3052" s="419"/>
      <c r="AP3052" s="419"/>
      <c r="AQ3052" s="419"/>
      <c r="AR3052" s="419"/>
      <c r="AS3052" s="419"/>
      <c r="AT3052" s="419"/>
      <c r="AU3052" s="419"/>
      <c r="AV3052" s="419"/>
      <c r="AX3052" s="419"/>
      <c r="AY3052" s="419"/>
      <c r="AZ3052" s="419"/>
      <c r="BB3052" s="419"/>
      <c r="BC3052" s="419"/>
      <c r="BD3052" s="419"/>
      <c r="BF3052" s="419"/>
      <c r="BG3052" s="419"/>
      <c r="BH3052" s="419"/>
      <c r="BJ3052" s="419"/>
      <c r="BK3052" s="419"/>
      <c r="BL3052" s="419"/>
      <c r="BN3052" s="419"/>
      <c r="BO3052" s="419"/>
      <c r="BP3052" s="419"/>
      <c r="BR3052" s="419"/>
      <c r="BS3052" s="419"/>
      <c r="BT3052" s="419"/>
      <c r="BV3052" s="419"/>
      <c r="BW3052" s="419"/>
      <c r="BX3052" s="397"/>
      <c r="BZ3052" s="449"/>
      <c r="CB3052" s="419"/>
      <c r="CC3052" s="419"/>
      <c r="CD3052" s="419"/>
      <c r="CF3052" s="419"/>
      <c r="CG3052" s="419"/>
      <c r="CH3052" s="419"/>
    </row>
    <row r="3053" spans="3:86" ht="21" thickBot="1">
      <c r="C3053" s="425"/>
      <c r="P3053" s="431"/>
      <c r="R3053" s="419"/>
      <c r="S3053" s="446"/>
      <c r="T3053" s="419"/>
      <c r="V3053" s="196"/>
      <c r="W3053" s="419"/>
      <c r="X3053" s="419"/>
      <c r="Z3053" s="419"/>
      <c r="AA3053" s="419"/>
      <c r="AB3053" s="419"/>
      <c r="AD3053" s="419"/>
      <c r="AE3053" s="419"/>
      <c r="AF3053" s="419"/>
      <c r="AH3053" s="419"/>
      <c r="AI3053" s="419"/>
      <c r="AJ3053" s="419"/>
      <c r="AL3053" s="419"/>
      <c r="AM3053" s="419"/>
      <c r="AN3053" s="403"/>
      <c r="AO3053" s="419"/>
      <c r="AP3053" s="419"/>
      <c r="AQ3053" s="419"/>
      <c r="AR3053" s="419"/>
      <c r="AS3053" s="419"/>
      <c r="AT3053" s="419"/>
      <c r="AU3053" s="419"/>
      <c r="AV3053" s="419"/>
      <c r="AX3053" s="419"/>
      <c r="AY3053" s="419"/>
      <c r="AZ3053" s="419"/>
      <c r="BB3053" s="419"/>
      <c r="BC3053" s="419"/>
      <c r="BD3053" s="419"/>
      <c r="BF3053" s="419"/>
      <c r="BG3053" s="419"/>
      <c r="BH3053" s="419"/>
      <c r="BJ3053" s="419"/>
      <c r="BK3053" s="419"/>
      <c r="BL3053" s="419"/>
      <c r="BN3053" s="419"/>
      <c r="BO3053" s="419"/>
      <c r="BP3053" s="419"/>
      <c r="BR3053" s="419"/>
      <c r="BS3053" s="419"/>
      <c r="BT3053" s="419"/>
      <c r="BV3053" s="419"/>
      <c r="BW3053" s="419"/>
      <c r="BX3053" s="397"/>
      <c r="BZ3053" s="449"/>
      <c r="CB3053" s="419"/>
      <c r="CC3053" s="419"/>
      <c r="CD3053" s="419"/>
      <c r="CF3053" s="419"/>
      <c r="CG3053" s="419"/>
      <c r="CH3053" s="419"/>
    </row>
    <row r="3054" spans="3:86" ht="21" thickBot="1">
      <c r="C3054" s="425"/>
      <c r="P3054" s="431"/>
      <c r="R3054" s="419"/>
      <c r="S3054" s="446"/>
      <c r="T3054" s="419"/>
      <c r="V3054" s="196"/>
      <c r="W3054" s="419"/>
      <c r="X3054" s="419"/>
      <c r="Z3054" s="419"/>
      <c r="AA3054" s="419"/>
      <c r="AB3054" s="419"/>
      <c r="AD3054" s="419"/>
      <c r="AE3054" s="419"/>
      <c r="AF3054" s="419"/>
      <c r="AH3054" s="419"/>
      <c r="AI3054" s="419"/>
      <c r="AJ3054" s="419"/>
      <c r="AL3054" s="419"/>
      <c r="AM3054" s="419"/>
      <c r="AN3054" s="403"/>
      <c r="AO3054" s="419"/>
      <c r="AP3054" s="419"/>
      <c r="AQ3054" s="419"/>
      <c r="AR3054" s="419"/>
      <c r="AS3054" s="419"/>
      <c r="AT3054" s="419"/>
      <c r="AU3054" s="419"/>
      <c r="AV3054" s="419"/>
      <c r="AX3054" s="419"/>
      <c r="AY3054" s="419"/>
      <c r="AZ3054" s="419"/>
      <c r="BB3054" s="419"/>
      <c r="BC3054" s="419"/>
      <c r="BD3054" s="419"/>
      <c r="BF3054" s="419"/>
      <c r="BG3054" s="419"/>
      <c r="BH3054" s="419"/>
      <c r="BJ3054" s="419"/>
      <c r="BK3054" s="419"/>
      <c r="BL3054" s="419"/>
      <c r="BN3054" s="419"/>
      <c r="BO3054" s="419"/>
      <c r="BP3054" s="419"/>
      <c r="BR3054" s="419"/>
      <c r="BS3054" s="419"/>
      <c r="BT3054" s="419"/>
      <c r="BV3054" s="419"/>
      <c r="BW3054" s="419"/>
      <c r="BX3054" s="397"/>
      <c r="BZ3054" s="449"/>
      <c r="CB3054" s="419"/>
      <c r="CC3054" s="419"/>
      <c r="CD3054" s="419"/>
      <c r="CF3054" s="419"/>
      <c r="CG3054" s="419"/>
      <c r="CH3054" s="419"/>
    </row>
    <row r="3055" spans="3:86" ht="21" thickBot="1">
      <c r="C3055" s="425"/>
      <c r="P3055" s="431"/>
      <c r="R3055" s="419"/>
      <c r="S3055" s="446"/>
      <c r="T3055" s="419"/>
      <c r="V3055" s="196"/>
      <c r="W3055" s="419"/>
      <c r="X3055" s="419"/>
      <c r="Z3055" s="419"/>
      <c r="AA3055" s="419"/>
      <c r="AB3055" s="419"/>
      <c r="AD3055" s="419"/>
      <c r="AE3055" s="419"/>
      <c r="AF3055" s="419"/>
      <c r="AH3055" s="419"/>
      <c r="AI3055" s="419"/>
      <c r="AJ3055" s="419"/>
      <c r="AL3055" s="419"/>
      <c r="AM3055" s="419"/>
      <c r="AN3055" s="403"/>
      <c r="AO3055" s="419"/>
      <c r="AP3055" s="419"/>
      <c r="AQ3055" s="419"/>
      <c r="AR3055" s="419"/>
      <c r="AS3055" s="419"/>
      <c r="AT3055" s="419"/>
      <c r="AU3055" s="419"/>
      <c r="AV3055" s="419"/>
      <c r="AX3055" s="419"/>
      <c r="AY3055" s="419"/>
      <c r="AZ3055" s="419"/>
      <c r="BB3055" s="419"/>
      <c r="BC3055" s="419"/>
      <c r="BD3055" s="419"/>
      <c r="BF3055" s="419"/>
      <c r="BG3055" s="419"/>
      <c r="BH3055" s="419"/>
      <c r="BJ3055" s="419"/>
      <c r="BK3055" s="419"/>
      <c r="BL3055" s="419"/>
      <c r="BN3055" s="419"/>
      <c r="BO3055" s="419"/>
      <c r="BP3055" s="419"/>
      <c r="BR3055" s="419"/>
      <c r="BS3055" s="419"/>
      <c r="BT3055" s="419"/>
      <c r="BV3055" s="419"/>
      <c r="BW3055" s="419"/>
      <c r="BX3055" s="397"/>
      <c r="BZ3055" s="449"/>
      <c r="CB3055" s="419"/>
      <c r="CC3055" s="419"/>
      <c r="CD3055" s="419"/>
      <c r="CF3055" s="419"/>
      <c r="CG3055" s="419"/>
      <c r="CH3055" s="419"/>
    </row>
    <row r="3056" spans="3:86" ht="21" thickBot="1">
      <c r="C3056" s="425"/>
      <c r="P3056" s="431"/>
      <c r="R3056" s="419"/>
      <c r="S3056" s="446"/>
      <c r="T3056" s="419"/>
      <c r="V3056" s="196"/>
      <c r="W3056" s="419"/>
      <c r="X3056" s="419"/>
      <c r="Z3056" s="419"/>
      <c r="AA3056" s="419"/>
      <c r="AB3056" s="419"/>
      <c r="AD3056" s="419"/>
      <c r="AE3056" s="419"/>
      <c r="AF3056" s="419"/>
      <c r="AH3056" s="419"/>
      <c r="AI3056" s="419"/>
      <c r="AJ3056" s="419"/>
      <c r="AL3056" s="419"/>
      <c r="AM3056" s="419"/>
      <c r="AN3056" s="403"/>
      <c r="AO3056" s="419"/>
      <c r="AP3056" s="419"/>
      <c r="AQ3056" s="419"/>
      <c r="AR3056" s="419"/>
      <c r="AS3056" s="419"/>
      <c r="AT3056" s="419"/>
      <c r="AU3056" s="419"/>
      <c r="AV3056" s="419"/>
      <c r="AX3056" s="419"/>
      <c r="AY3056" s="419"/>
      <c r="AZ3056" s="419"/>
      <c r="BB3056" s="419"/>
      <c r="BC3056" s="419"/>
      <c r="BD3056" s="419"/>
      <c r="BF3056" s="419"/>
      <c r="BG3056" s="419"/>
      <c r="BH3056" s="419"/>
      <c r="BJ3056" s="419"/>
      <c r="BK3056" s="419"/>
      <c r="BL3056" s="419"/>
      <c r="BN3056" s="419"/>
      <c r="BO3056" s="419"/>
      <c r="BP3056" s="419"/>
      <c r="BR3056" s="419"/>
      <c r="BS3056" s="419"/>
      <c r="BT3056" s="419"/>
      <c r="BV3056" s="419"/>
      <c r="BW3056" s="419"/>
      <c r="BX3056" s="397"/>
      <c r="BZ3056" s="449"/>
      <c r="CB3056" s="419"/>
      <c r="CC3056" s="419"/>
      <c r="CD3056" s="419"/>
      <c r="CF3056" s="419"/>
      <c r="CG3056" s="419"/>
      <c r="CH3056" s="419"/>
    </row>
    <row r="3057" spans="3:86" ht="21" thickBot="1">
      <c r="C3057" s="425"/>
      <c r="P3057" s="431"/>
      <c r="R3057" s="419"/>
      <c r="S3057" s="446"/>
      <c r="T3057" s="419"/>
      <c r="V3057" s="196"/>
      <c r="W3057" s="419"/>
      <c r="X3057" s="419"/>
      <c r="Z3057" s="419"/>
      <c r="AA3057" s="419"/>
      <c r="AB3057" s="419"/>
      <c r="AD3057" s="419"/>
      <c r="AE3057" s="419"/>
      <c r="AF3057" s="419"/>
      <c r="AH3057" s="419"/>
      <c r="AI3057" s="419"/>
      <c r="AJ3057" s="419"/>
      <c r="AL3057" s="419"/>
      <c r="AM3057" s="419"/>
      <c r="AN3057" s="403"/>
      <c r="AO3057" s="419"/>
      <c r="AP3057" s="419"/>
      <c r="AQ3057" s="419"/>
      <c r="AR3057" s="419"/>
      <c r="AS3057" s="419"/>
      <c r="AT3057" s="419"/>
      <c r="AU3057" s="419"/>
      <c r="AV3057" s="419"/>
      <c r="AX3057" s="419"/>
      <c r="AY3057" s="419"/>
      <c r="AZ3057" s="419"/>
      <c r="BB3057" s="419"/>
      <c r="BC3057" s="419"/>
      <c r="BD3057" s="419"/>
      <c r="BF3057" s="419"/>
      <c r="BG3057" s="419"/>
      <c r="BH3057" s="419"/>
      <c r="BJ3057" s="419"/>
      <c r="BK3057" s="419"/>
      <c r="BL3057" s="419"/>
      <c r="BN3057" s="419"/>
      <c r="BO3057" s="419"/>
      <c r="BP3057" s="419"/>
      <c r="BR3057" s="419"/>
      <c r="BS3057" s="419"/>
      <c r="BT3057" s="419"/>
      <c r="BV3057" s="419"/>
      <c r="BW3057" s="419"/>
      <c r="BX3057" s="397"/>
      <c r="BZ3057" s="449"/>
      <c r="CB3057" s="419"/>
      <c r="CC3057" s="419"/>
      <c r="CD3057" s="419"/>
      <c r="CF3057" s="419"/>
      <c r="CG3057" s="419"/>
      <c r="CH3057" s="419"/>
    </row>
    <row r="3058" spans="3:86" ht="21" thickBot="1">
      <c r="C3058" s="425"/>
      <c r="P3058" s="431"/>
      <c r="R3058" s="419"/>
      <c r="S3058" s="446"/>
      <c r="T3058" s="419"/>
      <c r="V3058" s="196"/>
      <c r="W3058" s="419"/>
      <c r="X3058" s="419"/>
      <c r="Z3058" s="419"/>
      <c r="AA3058" s="419"/>
      <c r="AB3058" s="419"/>
      <c r="AD3058" s="419"/>
      <c r="AE3058" s="419"/>
      <c r="AF3058" s="419"/>
      <c r="AH3058" s="419"/>
      <c r="AI3058" s="419"/>
      <c r="AJ3058" s="419"/>
      <c r="AL3058" s="419"/>
      <c r="AM3058" s="419"/>
      <c r="AN3058" s="403"/>
      <c r="AO3058" s="419"/>
      <c r="AP3058" s="419"/>
      <c r="AQ3058" s="419"/>
      <c r="AR3058" s="419"/>
      <c r="AS3058" s="419"/>
      <c r="AT3058" s="419"/>
      <c r="AU3058" s="419"/>
      <c r="AV3058" s="419"/>
      <c r="AX3058" s="419"/>
      <c r="AY3058" s="419"/>
      <c r="AZ3058" s="419"/>
      <c r="BB3058" s="419"/>
      <c r="BC3058" s="419"/>
      <c r="BD3058" s="419"/>
      <c r="BF3058" s="419"/>
      <c r="BG3058" s="419"/>
      <c r="BH3058" s="419"/>
      <c r="BJ3058" s="419"/>
      <c r="BK3058" s="419"/>
      <c r="BL3058" s="419"/>
      <c r="BN3058" s="419"/>
      <c r="BO3058" s="419"/>
      <c r="BP3058" s="419"/>
      <c r="BR3058" s="419"/>
      <c r="BS3058" s="419"/>
      <c r="BT3058" s="419"/>
      <c r="BV3058" s="419"/>
      <c r="BW3058" s="419"/>
      <c r="BX3058" s="397"/>
      <c r="BZ3058" s="449"/>
      <c r="CB3058" s="419"/>
      <c r="CC3058" s="419"/>
      <c r="CD3058" s="419"/>
      <c r="CF3058" s="419"/>
      <c r="CG3058" s="419"/>
      <c r="CH3058" s="419"/>
    </row>
    <row r="3059" spans="3:86" ht="21" thickBot="1">
      <c r="C3059" s="425"/>
      <c r="P3059" s="431"/>
      <c r="R3059" s="419"/>
      <c r="S3059" s="446"/>
      <c r="T3059" s="419"/>
      <c r="V3059" s="196"/>
      <c r="W3059" s="419"/>
      <c r="X3059" s="419"/>
      <c r="Z3059" s="419"/>
      <c r="AA3059" s="419"/>
      <c r="AB3059" s="419"/>
      <c r="AD3059" s="419"/>
      <c r="AE3059" s="419"/>
      <c r="AF3059" s="419"/>
      <c r="AH3059" s="419"/>
      <c r="AI3059" s="419"/>
      <c r="AJ3059" s="419"/>
      <c r="AL3059" s="419"/>
      <c r="AM3059" s="419"/>
      <c r="AN3059" s="403"/>
      <c r="AO3059" s="419"/>
      <c r="AP3059" s="419"/>
      <c r="AQ3059" s="419"/>
      <c r="AR3059" s="419"/>
      <c r="AS3059" s="419"/>
      <c r="AT3059" s="419"/>
      <c r="AU3059" s="419"/>
      <c r="AV3059" s="419"/>
      <c r="AX3059" s="419"/>
      <c r="AY3059" s="419"/>
      <c r="AZ3059" s="419"/>
      <c r="BB3059" s="419"/>
      <c r="BC3059" s="419"/>
      <c r="BD3059" s="419"/>
      <c r="BF3059" s="419"/>
      <c r="BG3059" s="419"/>
      <c r="BH3059" s="419"/>
      <c r="BJ3059" s="419"/>
      <c r="BK3059" s="419"/>
      <c r="BL3059" s="419"/>
      <c r="BN3059" s="419"/>
      <c r="BO3059" s="419"/>
      <c r="BP3059" s="419"/>
      <c r="BR3059" s="419"/>
      <c r="BS3059" s="419"/>
      <c r="BT3059" s="419"/>
      <c r="BV3059" s="419"/>
      <c r="BW3059" s="419"/>
      <c r="BX3059" s="397"/>
      <c r="BZ3059" s="449"/>
      <c r="CB3059" s="419"/>
      <c r="CC3059" s="419"/>
      <c r="CD3059" s="419"/>
      <c r="CF3059" s="419"/>
      <c r="CG3059" s="419"/>
      <c r="CH3059" s="419"/>
    </row>
    <row r="3060" spans="3:86" ht="21" thickBot="1">
      <c r="C3060" s="425"/>
      <c r="P3060" s="431"/>
      <c r="R3060" s="419"/>
      <c r="S3060" s="446"/>
      <c r="T3060" s="419"/>
      <c r="V3060" s="196"/>
      <c r="W3060" s="419"/>
      <c r="X3060" s="419"/>
      <c r="Z3060" s="419"/>
      <c r="AA3060" s="419"/>
      <c r="AB3060" s="419"/>
      <c r="AD3060" s="419"/>
      <c r="AE3060" s="419"/>
      <c r="AF3060" s="419"/>
      <c r="AH3060" s="419"/>
      <c r="AI3060" s="419"/>
      <c r="AJ3060" s="419"/>
      <c r="AL3060" s="419"/>
      <c r="AM3060" s="419"/>
      <c r="AN3060" s="403"/>
      <c r="AO3060" s="419"/>
      <c r="AP3060" s="419"/>
      <c r="AQ3060" s="419"/>
      <c r="AR3060" s="419"/>
      <c r="AS3060" s="419"/>
      <c r="AT3060" s="419"/>
      <c r="AU3060" s="419"/>
      <c r="AV3060" s="419"/>
      <c r="AX3060" s="419"/>
      <c r="AY3060" s="419"/>
      <c r="AZ3060" s="419"/>
      <c r="BB3060" s="419"/>
      <c r="BC3060" s="419"/>
      <c r="BD3060" s="419"/>
      <c r="BF3060" s="419"/>
      <c r="BG3060" s="419"/>
      <c r="BH3060" s="419"/>
      <c r="BJ3060" s="419"/>
      <c r="BK3060" s="419"/>
      <c r="BL3060" s="419"/>
      <c r="BN3060" s="419"/>
      <c r="BO3060" s="419"/>
      <c r="BP3060" s="419"/>
      <c r="BR3060" s="419"/>
      <c r="BS3060" s="419"/>
      <c r="BT3060" s="419"/>
      <c r="BV3060" s="419"/>
      <c r="BW3060" s="419"/>
      <c r="BX3060" s="397"/>
      <c r="BZ3060" s="449"/>
      <c r="CB3060" s="419"/>
      <c r="CC3060" s="419"/>
      <c r="CD3060" s="419"/>
      <c r="CF3060" s="419"/>
      <c r="CG3060" s="419"/>
      <c r="CH3060" s="419"/>
    </row>
    <row r="3061" spans="3:86" ht="21" thickBot="1">
      <c r="C3061" s="425"/>
      <c r="P3061" s="431"/>
      <c r="R3061" s="419"/>
      <c r="S3061" s="446"/>
      <c r="T3061" s="419"/>
      <c r="V3061" s="196"/>
      <c r="W3061" s="419"/>
      <c r="X3061" s="419"/>
      <c r="Z3061" s="419"/>
      <c r="AA3061" s="419"/>
      <c r="AB3061" s="419"/>
      <c r="AD3061" s="419"/>
      <c r="AE3061" s="419"/>
      <c r="AF3061" s="419"/>
      <c r="AH3061" s="419"/>
      <c r="AI3061" s="419"/>
      <c r="AJ3061" s="419"/>
      <c r="AL3061" s="419"/>
      <c r="AM3061" s="419"/>
      <c r="AN3061" s="403"/>
      <c r="AO3061" s="419"/>
      <c r="AP3061" s="419"/>
      <c r="AQ3061" s="419"/>
      <c r="AR3061" s="419"/>
      <c r="AS3061" s="419"/>
      <c r="AT3061" s="419"/>
      <c r="AU3061" s="419"/>
      <c r="AV3061" s="419"/>
      <c r="AX3061" s="419"/>
      <c r="AY3061" s="419"/>
      <c r="AZ3061" s="419"/>
      <c r="BB3061" s="419"/>
      <c r="BC3061" s="419"/>
      <c r="BD3061" s="419"/>
      <c r="BF3061" s="419"/>
      <c r="BG3061" s="419"/>
      <c r="BH3061" s="419"/>
      <c r="BJ3061" s="419"/>
      <c r="BK3061" s="419"/>
      <c r="BL3061" s="419"/>
      <c r="BN3061" s="419"/>
      <c r="BO3061" s="419"/>
      <c r="BP3061" s="419"/>
      <c r="BR3061" s="419"/>
      <c r="BS3061" s="419"/>
      <c r="BT3061" s="419"/>
      <c r="BV3061" s="419"/>
      <c r="BW3061" s="419"/>
      <c r="BX3061" s="397"/>
      <c r="BZ3061" s="449"/>
      <c r="CB3061" s="419"/>
      <c r="CC3061" s="419"/>
      <c r="CD3061" s="419"/>
      <c r="CF3061" s="419"/>
      <c r="CG3061" s="419"/>
      <c r="CH3061" s="419"/>
    </row>
    <row r="3062" spans="3:86" ht="21" thickBot="1">
      <c r="C3062" s="425"/>
      <c r="P3062" s="431"/>
      <c r="R3062" s="419"/>
      <c r="S3062" s="446"/>
      <c r="T3062" s="419"/>
      <c r="V3062" s="196"/>
      <c r="W3062" s="419"/>
      <c r="X3062" s="419"/>
      <c r="Z3062" s="419"/>
      <c r="AA3062" s="419"/>
      <c r="AB3062" s="419"/>
      <c r="AD3062" s="419"/>
      <c r="AE3062" s="419"/>
      <c r="AF3062" s="419"/>
      <c r="AH3062" s="419"/>
      <c r="AI3062" s="419"/>
      <c r="AJ3062" s="419"/>
      <c r="AL3062" s="419"/>
      <c r="AM3062" s="419"/>
      <c r="AN3062" s="403"/>
      <c r="AO3062" s="419"/>
      <c r="AP3062" s="419"/>
      <c r="AQ3062" s="419"/>
      <c r="AR3062" s="419"/>
      <c r="AS3062" s="419"/>
      <c r="AT3062" s="419"/>
      <c r="AU3062" s="419"/>
      <c r="AV3062" s="419"/>
      <c r="AX3062" s="419"/>
      <c r="AY3062" s="419"/>
      <c r="AZ3062" s="419"/>
      <c r="BB3062" s="419"/>
      <c r="BC3062" s="419"/>
      <c r="BD3062" s="419"/>
      <c r="BF3062" s="419"/>
      <c r="BG3062" s="419"/>
      <c r="BH3062" s="419"/>
      <c r="BJ3062" s="419"/>
      <c r="BK3062" s="419"/>
      <c r="BL3062" s="419"/>
      <c r="BN3062" s="419"/>
      <c r="BO3062" s="419"/>
      <c r="BP3062" s="419"/>
      <c r="BR3062" s="419"/>
      <c r="BS3062" s="419"/>
      <c r="BT3062" s="419"/>
      <c r="BV3062" s="419"/>
      <c r="BW3062" s="419"/>
      <c r="BX3062" s="397"/>
      <c r="BZ3062" s="449"/>
      <c r="CB3062" s="419"/>
      <c r="CC3062" s="419"/>
      <c r="CD3062" s="419"/>
      <c r="CF3062" s="419"/>
      <c r="CG3062" s="419"/>
      <c r="CH3062" s="419"/>
    </row>
    <row r="3063" spans="3:86" ht="21" thickBot="1">
      <c r="C3063" s="425"/>
      <c r="P3063" s="431"/>
      <c r="R3063" s="419"/>
      <c r="S3063" s="446"/>
      <c r="T3063" s="419"/>
      <c r="V3063" s="196"/>
      <c r="W3063" s="419"/>
      <c r="X3063" s="419"/>
      <c r="Z3063" s="419"/>
      <c r="AA3063" s="419"/>
      <c r="AB3063" s="419"/>
      <c r="AD3063" s="419"/>
      <c r="AE3063" s="419"/>
      <c r="AF3063" s="419"/>
      <c r="AH3063" s="419"/>
      <c r="AI3063" s="419"/>
      <c r="AJ3063" s="419"/>
      <c r="AL3063" s="419"/>
      <c r="AM3063" s="419"/>
      <c r="AN3063" s="403"/>
      <c r="AO3063" s="419"/>
      <c r="AP3063" s="419"/>
      <c r="AQ3063" s="419"/>
      <c r="AR3063" s="419"/>
      <c r="AS3063" s="419"/>
      <c r="AT3063" s="419"/>
      <c r="AU3063" s="419"/>
      <c r="AV3063" s="419"/>
      <c r="AX3063" s="419"/>
      <c r="AY3063" s="419"/>
      <c r="AZ3063" s="419"/>
      <c r="BB3063" s="419"/>
      <c r="BC3063" s="419"/>
      <c r="BD3063" s="419"/>
      <c r="BF3063" s="419"/>
      <c r="BG3063" s="419"/>
      <c r="BH3063" s="419"/>
      <c r="BJ3063" s="419"/>
      <c r="BK3063" s="419"/>
      <c r="BL3063" s="419"/>
      <c r="BN3063" s="419"/>
      <c r="BO3063" s="419"/>
      <c r="BP3063" s="419"/>
      <c r="BR3063" s="419"/>
      <c r="BS3063" s="419"/>
      <c r="BT3063" s="419"/>
      <c r="BV3063" s="419"/>
      <c r="BW3063" s="419"/>
      <c r="BX3063" s="397"/>
      <c r="BZ3063" s="449"/>
      <c r="CB3063" s="419"/>
      <c r="CC3063" s="419"/>
      <c r="CD3063" s="419"/>
      <c r="CF3063" s="419"/>
      <c r="CG3063" s="419"/>
      <c r="CH3063" s="419"/>
    </row>
    <row r="3064" spans="3:86" ht="21" thickBot="1">
      <c r="C3064" s="425"/>
      <c r="P3064" s="431"/>
      <c r="R3064" s="419"/>
      <c r="S3064" s="446"/>
      <c r="T3064" s="419"/>
      <c r="V3064" s="196"/>
      <c r="W3064" s="419"/>
      <c r="X3064" s="419"/>
      <c r="Z3064" s="419"/>
      <c r="AA3064" s="419"/>
      <c r="AB3064" s="419"/>
      <c r="AD3064" s="419"/>
      <c r="AE3064" s="419"/>
      <c r="AF3064" s="419"/>
      <c r="AH3064" s="419"/>
      <c r="AI3064" s="419"/>
      <c r="AJ3064" s="419"/>
      <c r="AL3064" s="419"/>
      <c r="AM3064" s="419"/>
      <c r="AN3064" s="403"/>
      <c r="AO3064" s="419"/>
      <c r="AP3064" s="419"/>
      <c r="AQ3064" s="419"/>
      <c r="AR3064" s="419"/>
      <c r="AS3064" s="419"/>
      <c r="AT3064" s="419"/>
      <c r="AU3064" s="419"/>
      <c r="AV3064" s="419"/>
      <c r="AX3064" s="419"/>
      <c r="AY3064" s="419"/>
      <c r="AZ3064" s="419"/>
      <c r="BB3064" s="419"/>
      <c r="BC3064" s="419"/>
      <c r="BD3064" s="419"/>
      <c r="BF3064" s="419"/>
      <c r="BG3064" s="419"/>
      <c r="BH3064" s="419"/>
      <c r="BJ3064" s="419"/>
      <c r="BK3064" s="419"/>
      <c r="BL3064" s="419"/>
      <c r="BN3064" s="419"/>
      <c r="BO3064" s="419"/>
      <c r="BP3064" s="419"/>
      <c r="BR3064" s="419"/>
      <c r="BS3064" s="419"/>
      <c r="BT3064" s="419"/>
      <c r="BV3064" s="419"/>
      <c r="BW3064" s="419"/>
      <c r="BX3064" s="397"/>
      <c r="BZ3064" s="449"/>
      <c r="CB3064" s="419"/>
      <c r="CC3064" s="419"/>
      <c r="CD3064" s="419"/>
      <c r="CF3064" s="419"/>
      <c r="CG3064" s="419"/>
      <c r="CH3064" s="419"/>
    </row>
    <row r="3065" spans="3:86" ht="21" thickBot="1">
      <c r="C3065" s="425"/>
      <c r="P3065" s="431"/>
      <c r="R3065" s="419"/>
      <c r="S3065" s="446"/>
      <c r="T3065" s="419"/>
      <c r="V3065" s="196"/>
      <c r="W3065" s="419"/>
      <c r="X3065" s="419"/>
      <c r="Z3065" s="419"/>
      <c r="AA3065" s="419"/>
      <c r="AB3065" s="419"/>
      <c r="AD3065" s="419"/>
      <c r="AE3065" s="419"/>
      <c r="AF3065" s="419"/>
      <c r="AH3065" s="419"/>
      <c r="AI3065" s="419"/>
      <c r="AJ3065" s="419"/>
      <c r="AL3065" s="419"/>
      <c r="AM3065" s="419"/>
      <c r="AN3065" s="403"/>
      <c r="AO3065" s="419"/>
      <c r="AP3065" s="419"/>
      <c r="AQ3065" s="419"/>
      <c r="AR3065" s="419"/>
      <c r="AS3065" s="419"/>
      <c r="AT3065" s="419"/>
      <c r="AU3065" s="419"/>
      <c r="AV3065" s="419"/>
      <c r="AX3065" s="419"/>
      <c r="AY3065" s="419"/>
      <c r="AZ3065" s="419"/>
      <c r="BB3065" s="419"/>
      <c r="BC3065" s="419"/>
      <c r="BD3065" s="419"/>
      <c r="BF3065" s="419"/>
      <c r="BG3065" s="419"/>
      <c r="BH3065" s="419"/>
      <c r="BJ3065" s="419"/>
      <c r="BK3065" s="419"/>
      <c r="BL3065" s="419"/>
      <c r="BN3065" s="419"/>
      <c r="BO3065" s="419"/>
      <c r="BP3065" s="419"/>
      <c r="BR3065" s="419"/>
      <c r="BS3065" s="419"/>
      <c r="BT3065" s="419"/>
      <c r="BV3065" s="419"/>
      <c r="BW3065" s="419"/>
      <c r="BX3065" s="397"/>
      <c r="BZ3065" s="449"/>
      <c r="CB3065" s="419"/>
      <c r="CC3065" s="419"/>
      <c r="CD3065" s="419"/>
      <c r="CF3065" s="419"/>
      <c r="CG3065" s="419"/>
      <c r="CH3065" s="419"/>
    </row>
    <row r="3066" spans="3:86" ht="21" thickBot="1">
      <c r="C3066" s="425"/>
      <c r="P3066" s="431"/>
      <c r="R3066" s="419"/>
      <c r="S3066" s="446"/>
      <c r="T3066" s="419"/>
      <c r="V3066" s="196"/>
      <c r="W3066" s="419"/>
      <c r="X3066" s="419"/>
      <c r="Z3066" s="419"/>
      <c r="AA3066" s="419"/>
      <c r="AB3066" s="419"/>
      <c r="AD3066" s="419"/>
      <c r="AE3066" s="419"/>
      <c r="AF3066" s="419"/>
      <c r="AH3066" s="419"/>
      <c r="AI3066" s="419"/>
      <c r="AJ3066" s="419"/>
      <c r="AL3066" s="419"/>
      <c r="AM3066" s="419"/>
      <c r="AN3066" s="403"/>
      <c r="AO3066" s="419"/>
      <c r="AP3066" s="419"/>
      <c r="AQ3066" s="419"/>
      <c r="AR3066" s="419"/>
      <c r="AS3066" s="419"/>
      <c r="AT3066" s="419"/>
      <c r="AU3066" s="419"/>
      <c r="AV3066" s="419"/>
      <c r="AX3066" s="419"/>
      <c r="AY3066" s="419"/>
      <c r="AZ3066" s="419"/>
      <c r="BB3066" s="419"/>
      <c r="BC3066" s="419"/>
      <c r="BD3066" s="419"/>
      <c r="BF3066" s="419"/>
      <c r="BG3066" s="419"/>
      <c r="BH3066" s="419"/>
      <c r="BJ3066" s="419"/>
      <c r="BK3066" s="419"/>
      <c r="BL3066" s="419"/>
      <c r="BN3066" s="419"/>
      <c r="BO3066" s="419"/>
      <c r="BP3066" s="419"/>
      <c r="BR3066" s="419"/>
      <c r="BS3066" s="419"/>
      <c r="BT3066" s="419"/>
      <c r="BV3066" s="419"/>
      <c r="BW3066" s="419"/>
      <c r="BX3066" s="397"/>
      <c r="BZ3066" s="449"/>
      <c r="CB3066" s="419"/>
      <c r="CC3066" s="419"/>
      <c r="CD3066" s="419"/>
      <c r="CF3066" s="419"/>
      <c r="CG3066" s="419"/>
      <c r="CH3066" s="419"/>
    </row>
    <row r="3067" spans="3:86" ht="21" thickBot="1">
      <c r="C3067" s="425"/>
      <c r="P3067" s="431"/>
      <c r="R3067" s="419"/>
      <c r="S3067" s="446"/>
      <c r="T3067" s="419"/>
      <c r="V3067" s="196"/>
      <c r="W3067" s="419"/>
      <c r="X3067" s="419"/>
      <c r="Z3067" s="419"/>
      <c r="AA3067" s="419"/>
      <c r="AB3067" s="419"/>
      <c r="AD3067" s="419"/>
      <c r="AE3067" s="419"/>
      <c r="AF3067" s="419"/>
      <c r="AH3067" s="419"/>
      <c r="AI3067" s="419"/>
      <c r="AJ3067" s="419"/>
      <c r="AL3067" s="419"/>
      <c r="AM3067" s="419"/>
      <c r="AN3067" s="403"/>
      <c r="AO3067" s="419"/>
      <c r="AP3067" s="419"/>
      <c r="AQ3067" s="419"/>
      <c r="AR3067" s="419"/>
      <c r="AS3067" s="419"/>
      <c r="AT3067" s="419"/>
      <c r="AU3067" s="419"/>
      <c r="AV3067" s="419"/>
      <c r="AX3067" s="419"/>
      <c r="AY3067" s="419"/>
      <c r="AZ3067" s="419"/>
      <c r="BB3067" s="419"/>
      <c r="BC3067" s="419"/>
      <c r="BD3067" s="419"/>
      <c r="BF3067" s="419"/>
      <c r="BG3067" s="419"/>
      <c r="BH3067" s="419"/>
      <c r="BJ3067" s="419"/>
      <c r="BK3067" s="419"/>
      <c r="BL3067" s="419"/>
      <c r="BN3067" s="419"/>
      <c r="BO3067" s="419"/>
      <c r="BP3067" s="419"/>
      <c r="BR3067" s="419"/>
      <c r="BS3067" s="419"/>
      <c r="BT3067" s="419"/>
      <c r="BV3067" s="419"/>
      <c r="BW3067" s="419"/>
      <c r="BX3067" s="397"/>
      <c r="BZ3067" s="449"/>
      <c r="CB3067" s="419"/>
      <c r="CC3067" s="419"/>
      <c r="CD3067" s="419"/>
      <c r="CF3067" s="419"/>
      <c r="CG3067" s="419"/>
      <c r="CH3067" s="419"/>
    </row>
    <row r="3068" spans="3:86" ht="21" thickBot="1">
      <c r="C3068" s="425"/>
      <c r="P3068" s="431"/>
      <c r="R3068" s="419"/>
      <c r="S3068" s="446"/>
      <c r="T3068" s="419"/>
      <c r="V3068" s="196"/>
      <c r="W3068" s="419"/>
      <c r="X3068" s="419"/>
      <c r="Z3068" s="419"/>
      <c r="AA3068" s="419"/>
      <c r="AB3068" s="419"/>
      <c r="AD3068" s="419"/>
      <c r="AE3068" s="419"/>
      <c r="AF3068" s="419"/>
      <c r="AH3068" s="419"/>
      <c r="AI3068" s="419"/>
      <c r="AJ3068" s="419"/>
      <c r="AL3068" s="419"/>
      <c r="AM3068" s="419"/>
      <c r="AN3068" s="403"/>
      <c r="AO3068" s="419"/>
      <c r="AP3068" s="419"/>
      <c r="AQ3068" s="419"/>
      <c r="AR3068" s="419"/>
      <c r="AS3068" s="419"/>
      <c r="AT3068" s="419"/>
      <c r="AU3068" s="419"/>
      <c r="AV3068" s="419"/>
      <c r="AX3068" s="419"/>
      <c r="AY3068" s="419"/>
      <c r="AZ3068" s="419"/>
      <c r="BB3068" s="419"/>
      <c r="BC3068" s="419"/>
      <c r="BD3068" s="419"/>
      <c r="BF3068" s="419"/>
      <c r="BG3068" s="419"/>
      <c r="BH3068" s="419"/>
      <c r="BJ3068" s="419"/>
      <c r="BK3068" s="419"/>
      <c r="BL3068" s="419"/>
      <c r="BN3068" s="419"/>
      <c r="BO3068" s="419"/>
      <c r="BP3068" s="419"/>
      <c r="BR3068" s="419"/>
      <c r="BS3068" s="419"/>
      <c r="BT3068" s="419"/>
      <c r="BV3068" s="419"/>
      <c r="BW3068" s="419"/>
      <c r="BX3068" s="397"/>
      <c r="BZ3068" s="449"/>
      <c r="CB3068" s="419"/>
      <c r="CC3068" s="419"/>
      <c r="CD3068" s="419"/>
      <c r="CF3068" s="419"/>
      <c r="CG3068" s="419"/>
      <c r="CH3068" s="419"/>
    </row>
    <row r="3069" spans="3:86" ht="21" thickBot="1">
      <c r="C3069" s="425"/>
      <c r="P3069" s="431"/>
      <c r="R3069" s="419"/>
      <c r="S3069" s="446"/>
      <c r="T3069" s="419"/>
      <c r="V3069" s="196"/>
      <c r="W3069" s="419"/>
      <c r="X3069" s="419"/>
      <c r="Z3069" s="419"/>
      <c r="AA3069" s="419"/>
      <c r="AB3069" s="419"/>
      <c r="AD3069" s="419"/>
      <c r="AE3069" s="419"/>
      <c r="AF3069" s="419"/>
      <c r="AH3069" s="419"/>
      <c r="AI3069" s="419"/>
      <c r="AJ3069" s="419"/>
      <c r="AL3069" s="419"/>
      <c r="AM3069" s="419"/>
      <c r="AN3069" s="403"/>
      <c r="AO3069" s="419"/>
      <c r="AP3069" s="419"/>
      <c r="AQ3069" s="419"/>
      <c r="AR3069" s="419"/>
      <c r="AS3069" s="419"/>
      <c r="AT3069" s="419"/>
      <c r="AU3069" s="419"/>
      <c r="AV3069" s="419"/>
      <c r="AX3069" s="419"/>
      <c r="AY3069" s="419"/>
      <c r="AZ3069" s="419"/>
      <c r="BB3069" s="419"/>
      <c r="BC3069" s="419"/>
      <c r="BD3069" s="419"/>
      <c r="BF3069" s="419"/>
      <c r="BG3069" s="419"/>
      <c r="BH3069" s="419"/>
      <c r="BJ3069" s="419"/>
      <c r="BK3069" s="419"/>
      <c r="BL3069" s="419"/>
      <c r="BN3069" s="419"/>
      <c r="BO3069" s="419"/>
      <c r="BP3069" s="419"/>
      <c r="BR3069" s="419"/>
      <c r="BS3069" s="419"/>
      <c r="BT3069" s="419"/>
      <c r="BV3069" s="419"/>
      <c r="BW3069" s="419"/>
      <c r="BX3069" s="397"/>
      <c r="BZ3069" s="449"/>
      <c r="CB3069" s="419"/>
      <c r="CC3069" s="419"/>
      <c r="CD3069" s="419"/>
      <c r="CF3069" s="419"/>
      <c r="CG3069" s="419"/>
      <c r="CH3069" s="419"/>
    </row>
    <row r="3070" spans="3:86" ht="21" thickBot="1">
      <c r="C3070" s="425"/>
      <c r="P3070" s="431"/>
      <c r="R3070" s="419"/>
      <c r="S3070" s="446"/>
      <c r="T3070" s="419"/>
      <c r="V3070" s="196"/>
      <c r="W3070" s="419"/>
      <c r="X3070" s="419"/>
      <c r="Z3070" s="419"/>
      <c r="AA3070" s="419"/>
      <c r="AB3070" s="419"/>
      <c r="AD3070" s="419"/>
      <c r="AE3070" s="419"/>
      <c r="AF3070" s="419"/>
      <c r="AH3070" s="419"/>
      <c r="AI3070" s="419"/>
      <c r="AJ3070" s="419"/>
      <c r="AL3070" s="419"/>
      <c r="AM3070" s="419"/>
      <c r="AN3070" s="403"/>
      <c r="AO3070" s="419"/>
      <c r="AP3070" s="419"/>
      <c r="AQ3070" s="419"/>
      <c r="AR3070" s="419"/>
      <c r="AS3070" s="419"/>
      <c r="AT3070" s="419"/>
      <c r="AU3070" s="419"/>
      <c r="AV3070" s="419"/>
      <c r="AX3070" s="419"/>
      <c r="AY3070" s="419"/>
      <c r="AZ3070" s="419"/>
      <c r="BB3070" s="419"/>
      <c r="BC3070" s="419"/>
      <c r="BD3070" s="419"/>
      <c r="BF3070" s="419"/>
      <c r="BG3070" s="419"/>
      <c r="BH3070" s="419"/>
      <c r="BJ3070" s="419"/>
      <c r="BK3070" s="419"/>
      <c r="BL3070" s="419"/>
      <c r="BN3070" s="419"/>
      <c r="BO3070" s="419"/>
      <c r="BP3070" s="419"/>
      <c r="BR3070" s="419"/>
      <c r="BS3070" s="419"/>
      <c r="BT3070" s="419"/>
      <c r="BV3070" s="419"/>
      <c r="BW3070" s="419"/>
      <c r="BX3070" s="397"/>
      <c r="BZ3070" s="449"/>
      <c r="CB3070" s="419"/>
      <c r="CC3070" s="419"/>
      <c r="CD3070" s="419"/>
      <c r="CF3070" s="419"/>
      <c r="CG3070" s="419"/>
      <c r="CH3070" s="419"/>
    </row>
    <row r="3071" spans="3:86" ht="21" thickBot="1">
      <c r="C3071" s="425"/>
      <c r="P3071" s="431"/>
      <c r="R3071" s="419"/>
      <c r="S3071" s="446"/>
      <c r="T3071" s="419"/>
      <c r="V3071" s="196"/>
      <c r="W3071" s="419"/>
      <c r="X3071" s="419"/>
      <c r="Z3071" s="419"/>
      <c r="AA3071" s="419"/>
      <c r="AB3071" s="419"/>
      <c r="AD3071" s="419"/>
      <c r="AE3071" s="419"/>
      <c r="AF3071" s="419"/>
      <c r="AH3071" s="419"/>
      <c r="AI3071" s="419"/>
      <c r="AJ3071" s="419"/>
      <c r="AL3071" s="419"/>
      <c r="AM3071" s="419"/>
      <c r="AN3071" s="403"/>
      <c r="AO3071" s="419"/>
      <c r="AP3071" s="419"/>
      <c r="AQ3071" s="419"/>
      <c r="AR3071" s="419"/>
      <c r="AS3071" s="419"/>
      <c r="AT3071" s="419"/>
      <c r="AU3071" s="419"/>
      <c r="AV3071" s="419"/>
      <c r="AX3071" s="419"/>
      <c r="AY3071" s="419"/>
      <c r="AZ3071" s="419"/>
      <c r="BB3071" s="419"/>
      <c r="BC3071" s="419"/>
      <c r="BD3071" s="419"/>
      <c r="BF3071" s="419"/>
      <c r="BG3071" s="419"/>
      <c r="BH3071" s="419"/>
      <c r="BJ3071" s="419"/>
      <c r="BK3071" s="419"/>
      <c r="BL3071" s="419"/>
      <c r="BN3071" s="419"/>
      <c r="BO3071" s="419"/>
      <c r="BP3071" s="419"/>
      <c r="BR3071" s="419"/>
      <c r="BS3071" s="419"/>
      <c r="BT3071" s="419"/>
      <c r="BV3071" s="419"/>
      <c r="BW3071" s="419"/>
      <c r="BX3071" s="397"/>
      <c r="BZ3071" s="449"/>
      <c r="CB3071" s="419"/>
      <c r="CC3071" s="419"/>
      <c r="CD3071" s="419"/>
      <c r="CF3071" s="419"/>
      <c r="CG3071" s="419"/>
      <c r="CH3071" s="419"/>
    </row>
    <row r="3072" spans="3:86" ht="21" thickBot="1">
      <c r="C3072" s="425"/>
      <c r="P3072" s="431"/>
      <c r="R3072" s="419"/>
      <c r="S3072" s="446"/>
      <c r="T3072" s="419"/>
      <c r="V3072" s="196"/>
      <c r="W3072" s="419"/>
      <c r="X3072" s="419"/>
      <c r="Z3072" s="419"/>
      <c r="AA3072" s="419"/>
      <c r="AB3072" s="419"/>
      <c r="AD3072" s="419"/>
      <c r="AE3072" s="419"/>
      <c r="AF3072" s="419"/>
      <c r="AH3072" s="419"/>
      <c r="AI3072" s="419"/>
      <c r="AJ3072" s="419"/>
      <c r="AL3072" s="419"/>
      <c r="AM3072" s="419"/>
      <c r="AN3072" s="403"/>
      <c r="AO3072" s="419"/>
      <c r="AP3072" s="419"/>
      <c r="AQ3072" s="419"/>
      <c r="AR3072" s="419"/>
      <c r="AS3072" s="419"/>
      <c r="AT3072" s="419"/>
      <c r="AU3072" s="419"/>
      <c r="AV3072" s="419"/>
      <c r="AX3072" s="419"/>
      <c r="AY3072" s="419"/>
      <c r="AZ3072" s="419"/>
      <c r="BB3072" s="419"/>
      <c r="BC3072" s="419"/>
      <c r="BD3072" s="419"/>
      <c r="BF3072" s="419"/>
      <c r="BG3072" s="419"/>
      <c r="BH3072" s="419"/>
      <c r="BJ3072" s="419"/>
      <c r="BK3072" s="419"/>
      <c r="BL3072" s="419"/>
      <c r="BN3072" s="419"/>
      <c r="BO3072" s="419"/>
      <c r="BP3072" s="419"/>
      <c r="BR3072" s="419"/>
      <c r="BS3072" s="419"/>
      <c r="BT3072" s="419"/>
      <c r="BV3072" s="419"/>
      <c r="BW3072" s="419"/>
      <c r="BX3072" s="397"/>
      <c r="BZ3072" s="449"/>
      <c r="CB3072" s="419"/>
      <c r="CC3072" s="419"/>
      <c r="CD3072" s="419"/>
      <c r="CF3072" s="419"/>
      <c r="CG3072" s="419"/>
      <c r="CH3072" s="419"/>
    </row>
    <row r="3073" spans="3:86" ht="21" thickBot="1">
      <c r="C3073" s="425"/>
      <c r="P3073" s="431"/>
      <c r="R3073" s="419"/>
      <c r="S3073" s="446"/>
      <c r="T3073" s="419"/>
      <c r="V3073" s="196"/>
      <c r="W3073" s="419"/>
      <c r="X3073" s="419"/>
      <c r="Z3073" s="419"/>
      <c r="AA3073" s="419"/>
      <c r="AB3073" s="419"/>
      <c r="AD3073" s="419"/>
      <c r="AE3073" s="419"/>
      <c r="AF3073" s="419"/>
      <c r="AH3073" s="419"/>
      <c r="AI3073" s="419"/>
      <c r="AJ3073" s="419"/>
      <c r="AL3073" s="419"/>
      <c r="AM3073" s="419"/>
      <c r="AN3073" s="403"/>
      <c r="AO3073" s="419"/>
      <c r="AP3073" s="419"/>
      <c r="AQ3073" s="419"/>
      <c r="AR3073" s="419"/>
      <c r="AS3073" s="419"/>
      <c r="AT3073" s="419"/>
      <c r="AU3073" s="419"/>
      <c r="AV3073" s="419"/>
      <c r="AX3073" s="419"/>
      <c r="AY3073" s="419"/>
      <c r="AZ3073" s="419"/>
      <c r="BB3073" s="419"/>
      <c r="BC3073" s="419"/>
      <c r="BD3073" s="419"/>
      <c r="BF3073" s="419"/>
      <c r="BG3073" s="419"/>
      <c r="BH3073" s="419"/>
      <c r="BJ3073" s="419"/>
      <c r="BK3073" s="419"/>
      <c r="BL3073" s="419"/>
      <c r="BN3073" s="419"/>
      <c r="BO3073" s="419"/>
      <c r="BP3073" s="419"/>
      <c r="BR3073" s="419"/>
      <c r="BS3073" s="419"/>
      <c r="BT3073" s="419"/>
      <c r="BV3073" s="419"/>
      <c r="BW3073" s="419"/>
      <c r="BX3073" s="397"/>
      <c r="BZ3073" s="449"/>
      <c r="CB3073" s="419"/>
      <c r="CC3073" s="419"/>
      <c r="CD3073" s="419"/>
      <c r="CF3073" s="419"/>
      <c r="CG3073" s="419"/>
      <c r="CH3073" s="419"/>
    </row>
    <row r="3074" spans="3:86" ht="21" thickBot="1">
      <c r="C3074" s="425"/>
      <c r="P3074" s="431"/>
      <c r="R3074" s="419"/>
      <c r="S3074" s="446"/>
      <c r="T3074" s="419"/>
      <c r="V3074" s="196"/>
      <c r="W3074" s="419"/>
      <c r="X3074" s="419"/>
      <c r="Z3074" s="419"/>
      <c r="AA3074" s="419"/>
      <c r="AB3074" s="419"/>
      <c r="AD3074" s="419"/>
      <c r="AE3074" s="419"/>
      <c r="AF3074" s="419"/>
      <c r="AH3074" s="419"/>
      <c r="AI3074" s="419"/>
      <c r="AJ3074" s="419"/>
      <c r="AL3074" s="419"/>
      <c r="AM3074" s="419"/>
      <c r="AN3074" s="403"/>
      <c r="AO3074" s="419"/>
      <c r="AP3074" s="419"/>
      <c r="AQ3074" s="419"/>
      <c r="AR3074" s="419"/>
      <c r="AS3074" s="419"/>
      <c r="AT3074" s="419"/>
      <c r="AU3074" s="419"/>
      <c r="AV3074" s="419"/>
      <c r="AX3074" s="419"/>
      <c r="AY3074" s="419"/>
      <c r="AZ3074" s="419"/>
      <c r="BB3074" s="419"/>
      <c r="BC3074" s="419"/>
      <c r="BD3074" s="419"/>
      <c r="BF3074" s="419"/>
      <c r="BG3074" s="419"/>
      <c r="BH3074" s="419"/>
      <c r="BJ3074" s="419"/>
      <c r="BK3074" s="419"/>
      <c r="BL3074" s="419"/>
      <c r="BN3074" s="419"/>
      <c r="BO3074" s="419"/>
      <c r="BP3074" s="419"/>
      <c r="BR3074" s="419"/>
      <c r="BS3074" s="419"/>
      <c r="BT3074" s="419"/>
      <c r="BV3074" s="419"/>
      <c r="BW3074" s="419"/>
      <c r="BX3074" s="397"/>
      <c r="BZ3074" s="449"/>
      <c r="CB3074" s="419"/>
      <c r="CC3074" s="419"/>
      <c r="CD3074" s="419"/>
      <c r="CF3074" s="419"/>
      <c r="CG3074" s="419"/>
      <c r="CH3074" s="419"/>
    </row>
    <row r="3075" spans="3:86" ht="21" thickBot="1">
      <c r="C3075" s="425"/>
      <c r="P3075" s="431"/>
      <c r="R3075" s="419"/>
      <c r="S3075" s="446"/>
      <c r="T3075" s="419"/>
      <c r="V3075" s="196"/>
      <c r="W3075" s="419"/>
      <c r="X3075" s="419"/>
      <c r="Z3075" s="419"/>
      <c r="AA3075" s="419"/>
      <c r="AB3075" s="419"/>
      <c r="AD3075" s="419"/>
      <c r="AE3075" s="419"/>
      <c r="AF3075" s="419"/>
      <c r="AH3075" s="419"/>
      <c r="AI3075" s="419"/>
      <c r="AJ3075" s="419"/>
      <c r="AL3075" s="419"/>
      <c r="AM3075" s="419"/>
      <c r="AN3075" s="403"/>
      <c r="AO3075" s="419"/>
      <c r="AP3075" s="419"/>
      <c r="AQ3075" s="419"/>
      <c r="AR3075" s="419"/>
      <c r="AS3075" s="419"/>
      <c r="AT3075" s="419"/>
      <c r="AU3075" s="419"/>
      <c r="AV3075" s="419"/>
      <c r="AX3075" s="419"/>
      <c r="AY3075" s="419"/>
      <c r="AZ3075" s="419"/>
      <c r="BB3075" s="419"/>
      <c r="BC3075" s="419"/>
      <c r="BD3075" s="419"/>
      <c r="BF3075" s="419"/>
      <c r="BG3075" s="419"/>
      <c r="BH3075" s="419"/>
      <c r="BJ3075" s="419"/>
      <c r="BK3075" s="419"/>
      <c r="BL3075" s="419"/>
      <c r="BN3075" s="419"/>
      <c r="BO3075" s="419"/>
      <c r="BP3075" s="419"/>
      <c r="BR3075" s="419"/>
      <c r="BS3075" s="419"/>
      <c r="BT3075" s="419"/>
      <c r="BV3075" s="419"/>
      <c r="BW3075" s="419"/>
      <c r="BX3075" s="397"/>
      <c r="BZ3075" s="449"/>
      <c r="CB3075" s="419"/>
      <c r="CC3075" s="419"/>
      <c r="CD3075" s="419"/>
      <c r="CF3075" s="419"/>
      <c r="CG3075" s="419"/>
      <c r="CH3075" s="419"/>
    </row>
    <row r="3076" spans="3:86" ht="21" thickBot="1">
      <c r="C3076" s="425"/>
      <c r="P3076" s="431"/>
      <c r="R3076" s="419"/>
      <c r="S3076" s="446"/>
      <c r="T3076" s="419"/>
      <c r="V3076" s="196"/>
      <c r="W3076" s="419"/>
      <c r="X3076" s="419"/>
      <c r="Z3076" s="419"/>
      <c r="AA3076" s="419"/>
      <c r="AB3076" s="419"/>
      <c r="AD3076" s="419"/>
      <c r="AE3076" s="419"/>
      <c r="AF3076" s="419"/>
      <c r="AH3076" s="419"/>
      <c r="AI3076" s="419"/>
      <c r="AJ3076" s="419"/>
      <c r="AL3076" s="419"/>
      <c r="AM3076" s="419"/>
      <c r="AN3076" s="403"/>
      <c r="AO3076" s="419"/>
      <c r="AP3076" s="419"/>
      <c r="AQ3076" s="419"/>
      <c r="AR3076" s="419"/>
      <c r="AS3076" s="419"/>
      <c r="AT3076" s="419"/>
      <c r="AU3076" s="419"/>
      <c r="AV3076" s="419"/>
      <c r="AX3076" s="419"/>
      <c r="AY3076" s="419"/>
      <c r="AZ3076" s="419"/>
      <c r="BB3076" s="419"/>
      <c r="BC3076" s="419"/>
      <c r="BD3076" s="419"/>
      <c r="BF3076" s="419"/>
      <c r="BG3076" s="419"/>
      <c r="BH3076" s="419"/>
      <c r="BJ3076" s="419"/>
      <c r="BK3076" s="419"/>
      <c r="BL3076" s="419"/>
      <c r="BN3076" s="419"/>
      <c r="BO3076" s="419"/>
      <c r="BP3076" s="419"/>
      <c r="BR3076" s="419"/>
      <c r="BS3076" s="419"/>
      <c r="BT3076" s="419"/>
      <c r="BV3076" s="419"/>
      <c r="BW3076" s="419"/>
      <c r="BX3076" s="397"/>
      <c r="BZ3076" s="449"/>
      <c r="CB3076" s="419"/>
      <c r="CC3076" s="419"/>
      <c r="CD3076" s="419"/>
      <c r="CF3076" s="419"/>
      <c r="CG3076" s="419"/>
      <c r="CH3076" s="419"/>
    </row>
    <row r="3077" spans="3:86" ht="21" thickBot="1">
      <c r="C3077" s="425"/>
      <c r="P3077" s="431"/>
      <c r="R3077" s="419"/>
      <c r="S3077" s="446"/>
      <c r="T3077" s="419"/>
      <c r="V3077" s="196"/>
      <c r="W3077" s="419"/>
      <c r="X3077" s="419"/>
      <c r="Z3077" s="419"/>
      <c r="AA3077" s="419"/>
      <c r="AB3077" s="419"/>
      <c r="AD3077" s="419"/>
      <c r="AE3077" s="419"/>
      <c r="AF3077" s="419"/>
      <c r="AH3077" s="419"/>
      <c r="AI3077" s="419"/>
      <c r="AJ3077" s="419"/>
      <c r="AL3077" s="419"/>
      <c r="AM3077" s="419"/>
      <c r="AN3077" s="403"/>
      <c r="AO3077" s="419"/>
      <c r="AP3077" s="419"/>
      <c r="AQ3077" s="419"/>
      <c r="AR3077" s="419"/>
      <c r="AS3077" s="419"/>
      <c r="AT3077" s="419"/>
      <c r="AU3077" s="419"/>
      <c r="AV3077" s="419"/>
      <c r="AX3077" s="419"/>
      <c r="AY3077" s="419"/>
      <c r="AZ3077" s="419"/>
      <c r="BB3077" s="419"/>
      <c r="BC3077" s="419"/>
      <c r="BD3077" s="419"/>
      <c r="BF3077" s="419"/>
      <c r="BG3077" s="419"/>
      <c r="BH3077" s="419"/>
      <c r="BJ3077" s="419"/>
      <c r="BK3077" s="419"/>
      <c r="BL3077" s="419"/>
      <c r="BN3077" s="419"/>
      <c r="BO3077" s="419"/>
      <c r="BP3077" s="419"/>
      <c r="BR3077" s="419"/>
      <c r="BS3077" s="419"/>
      <c r="BT3077" s="419"/>
      <c r="BV3077" s="419"/>
      <c r="BW3077" s="419"/>
      <c r="BX3077" s="397"/>
      <c r="BZ3077" s="449"/>
      <c r="CB3077" s="419"/>
      <c r="CC3077" s="419"/>
      <c r="CD3077" s="419"/>
      <c r="CF3077" s="419"/>
      <c r="CG3077" s="419"/>
      <c r="CH3077" s="419"/>
    </row>
    <row r="3078" spans="3:86" ht="21" thickBot="1">
      <c r="C3078" s="425"/>
      <c r="P3078" s="431"/>
      <c r="R3078" s="419"/>
      <c r="S3078" s="446"/>
      <c r="T3078" s="419"/>
      <c r="V3078" s="196"/>
      <c r="W3078" s="419"/>
      <c r="X3078" s="419"/>
      <c r="Z3078" s="419"/>
      <c r="AA3078" s="419"/>
      <c r="AB3078" s="419"/>
      <c r="AD3078" s="419"/>
      <c r="AE3078" s="419"/>
      <c r="AF3078" s="419"/>
      <c r="AH3078" s="419"/>
      <c r="AI3078" s="419"/>
      <c r="AJ3078" s="419"/>
      <c r="AL3078" s="419"/>
      <c r="AM3078" s="419"/>
      <c r="AN3078" s="403"/>
      <c r="AO3078" s="419"/>
      <c r="AP3078" s="419"/>
      <c r="AQ3078" s="419"/>
      <c r="AR3078" s="419"/>
      <c r="AS3078" s="419"/>
      <c r="AT3078" s="419"/>
      <c r="AU3078" s="419"/>
      <c r="AV3078" s="419"/>
      <c r="AX3078" s="419"/>
      <c r="AY3078" s="419"/>
      <c r="AZ3078" s="419"/>
      <c r="BB3078" s="419"/>
      <c r="BC3078" s="419"/>
      <c r="BD3078" s="419"/>
      <c r="BF3078" s="419"/>
      <c r="BG3078" s="419"/>
      <c r="BH3078" s="419"/>
      <c r="BJ3078" s="419"/>
      <c r="BK3078" s="419"/>
      <c r="BL3078" s="419"/>
      <c r="BN3078" s="419"/>
      <c r="BO3078" s="419"/>
      <c r="BP3078" s="419"/>
      <c r="BR3078" s="419"/>
      <c r="BS3078" s="419"/>
      <c r="BT3078" s="419"/>
      <c r="BV3078" s="419"/>
      <c r="BW3078" s="419"/>
      <c r="BX3078" s="397"/>
      <c r="BZ3078" s="449"/>
      <c r="CB3078" s="419"/>
      <c r="CC3078" s="419"/>
      <c r="CD3078" s="419"/>
      <c r="CF3078" s="419"/>
      <c r="CG3078" s="419"/>
      <c r="CH3078" s="419"/>
    </row>
    <row r="3079" spans="3:86" ht="21" thickBot="1">
      <c r="C3079" s="425"/>
      <c r="P3079" s="431"/>
      <c r="R3079" s="419"/>
      <c r="S3079" s="446"/>
      <c r="T3079" s="419"/>
      <c r="V3079" s="196"/>
      <c r="W3079" s="419"/>
      <c r="X3079" s="419"/>
      <c r="Z3079" s="419"/>
      <c r="AA3079" s="419"/>
      <c r="AB3079" s="419"/>
      <c r="AD3079" s="419"/>
      <c r="AE3079" s="419"/>
      <c r="AF3079" s="419"/>
      <c r="AH3079" s="419"/>
      <c r="AI3079" s="419"/>
      <c r="AJ3079" s="419"/>
      <c r="AL3079" s="419"/>
      <c r="AM3079" s="419"/>
      <c r="AN3079" s="403"/>
      <c r="AO3079" s="419"/>
      <c r="AP3079" s="419"/>
      <c r="AQ3079" s="419"/>
      <c r="AR3079" s="419"/>
      <c r="AS3079" s="419"/>
      <c r="AT3079" s="419"/>
      <c r="AU3079" s="419"/>
      <c r="AV3079" s="419"/>
      <c r="AX3079" s="419"/>
      <c r="AY3079" s="419"/>
      <c r="AZ3079" s="419"/>
      <c r="BB3079" s="419"/>
      <c r="BC3079" s="419"/>
      <c r="BD3079" s="419"/>
      <c r="BF3079" s="419"/>
      <c r="BG3079" s="419"/>
      <c r="BH3079" s="419"/>
      <c r="BJ3079" s="419"/>
      <c r="BK3079" s="419"/>
      <c r="BL3079" s="419"/>
      <c r="BN3079" s="419"/>
      <c r="BO3079" s="419"/>
      <c r="BP3079" s="419"/>
      <c r="BR3079" s="419"/>
      <c r="BS3079" s="419"/>
      <c r="BT3079" s="419"/>
      <c r="BV3079" s="419"/>
      <c r="BW3079" s="419"/>
      <c r="BX3079" s="397"/>
      <c r="BZ3079" s="449"/>
      <c r="CB3079" s="419"/>
      <c r="CC3079" s="419"/>
      <c r="CD3079" s="419"/>
      <c r="CF3079" s="419"/>
      <c r="CG3079" s="419"/>
      <c r="CH3079" s="419"/>
    </row>
    <row r="3080" spans="3:86" ht="21" thickBot="1">
      <c r="C3080" s="425"/>
      <c r="P3080" s="431"/>
      <c r="R3080" s="419"/>
      <c r="S3080" s="446"/>
      <c r="T3080" s="419"/>
      <c r="V3080" s="196"/>
      <c r="W3080" s="419"/>
      <c r="X3080" s="419"/>
      <c r="Z3080" s="419"/>
      <c r="AA3080" s="419"/>
      <c r="AB3080" s="419"/>
      <c r="AD3080" s="419"/>
      <c r="AE3080" s="419"/>
      <c r="AF3080" s="419"/>
      <c r="AH3080" s="419"/>
      <c r="AI3080" s="419"/>
      <c r="AJ3080" s="419"/>
      <c r="AL3080" s="419"/>
      <c r="AM3080" s="419"/>
      <c r="AN3080" s="403"/>
      <c r="AO3080" s="419"/>
      <c r="AP3080" s="419"/>
      <c r="AQ3080" s="419"/>
      <c r="AR3080" s="419"/>
      <c r="AS3080" s="419"/>
      <c r="AT3080" s="419"/>
      <c r="AU3080" s="419"/>
      <c r="AV3080" s="419"/>
      <c r="AX3080" s="419"/>
      <c r="AY3080" s="419"/>
      <c r="AZ3080" s="419"/>
      <c r="BB3080" s="419"/>
      <c r="BC3080" s="419"/>
      <c r="BD3080" s="419"/>
      <c r="BF3080" s="419"/>
      <c r="BG3080" s="419"/>
      <c r="BH3080" s="419"/>
      <c r="BJ3080" s="419"/>
      <c r="BK3080" s="419"/>
      <c r="BL3080" s="419"/>
      <c r="BN3080" s="419"/>
      <c r="BO3080" s="419"/>
      <c r="BP3080" s="419"/>
      <c r="BR3080" s="419"/>
      <c r="BS3080" s="419"/>
      <c r="BT3080" s="419"/>
      <c r="BV3080" s="419"/>
      <c r="BW3080" s="419"/>
      <c r="BX3080" s="397"/>
      <c r="BZ3080" s="449"/>
      <c r="CB3080" s="419"/>
      <c r="CC3080" s="419"/>
      <c r="CD3080" s="419"/>
      <c r="CF3080" s="419"/>
      <c r="CG3080" s="419"/>
      <c r="CH3080" s="419"/>
    </row>
    <row r="3081" spans="3:86" ht="21" thickBot="1">
      <c r="C3081" s="425"/>
      <c r="P3081" s="431"/>
      <c r="R3081" s="419"/>
      <c r="S3081" s="446"/>
      <c r="T3081" s="419"/>
      <c r="V3081" s="196"/>
      <c r="W3081" s="419"/>
      <c r="X3081" s="419"/>
      <c r="Z3081" s="419"/>
      <c r="AA3081" s="419"/>
      <c r="AB3081" s="419"/>
      <c r="AD3081" s="419"/>
      <c r="AE3081" s="419"/>
      <c r="AF3081" s="419"/>
      <c r="AH3081" s="419"/>
      <c r="AI3081" s="419"/>
      <c r="AJ3081" s="419"/>
      <c r="AL3081" s="419"/>
      <c r="AM3081" s="419"/>
      <c r="AN3081" s="403"/>
      <c r="AO3081" s="419"/>
      <c r="AP3081" s="419"/>
      <c r="AQ3081" s="419"/>
      <c r="AR3081" s="419"/>
      <c r="AS3081" s="419"/>
      <c r="AT3081" s="419"/>
      <c r="AU3081" s="419"/>
      <c r="AV3081" s="419"/>
      <c r="AX3081" s="419"/>
      <c r="AY3081" s="419"/>
      <c r="AZ3081" s="419"/>
      <c r="BB3081" s="419"/>
      <c r="BC3081" s="419"/>
      <c r="BD3081" s="419"/>
      <c r="BF3081" s="419"/>
      <c r="BG3081" s="419"/>
      <c r="BH3081" s="419"/>
      <c r="BJ3081" s="419"/>
      <c r="BK3081" s="419"/>
      <c r="BL3081" s="419"/>
      <c r="BN3081" s="419"/>
      <c r="BO3081" s="419"/>
      <c r="BP3081" s="419"/>
      <c r="BR3081" s="419"/>
      <c r="BS3081" s="419"/>
      <c r="BT3081" s="419"/>
      <c r="BV3081" s="419"/>
      <c r="BW3081" s="419"/>
      <c r="BX3081" s="397"/>
      <c r="BZ3081" s="449"/>
      <c r="CB3081" s="419"/>
      <c r="CC3081" s="419"/>
      <c r="CD3081" s="419"/>
      <c r="CF3081" s="419"/>
      <c r="CG3081" s="419"/>
      <c r="CH3081" s="419"/>
    </row>
    <row r="3082" spans="3:86" ht="21" thickBot="1">
      <c r="C3082" s="425"/>
      <c r="P3082" s="431"/>
      <c r="R3082" s="419"/>
      <c r="S3082" s="446"/>
      <c r="T3082" s="419"/>
      <c r="V3082" s="196"/>
      <c r="W3082" s="419"/>
      <c r="X3082" s="419"/>
      <c r="Z3082" s="419"/>
      <c r="AA3082" s="419"/>
      <c r="AB3082" s="419"/>
      <c r="AD3082" s="419"/>
      <c r="AE3082" s="419"/>
      <c r="AF3082" s="419"/>
      <c r="AH3082" s="419"/>
      <c r="AI3082" s="419"/>
      <c r="AJ3082" s="419"/>
      <c r="AL3082" s="419"/>
      <c r="AM3082" s="419"/>
      <c r="AN3082" s="403"/>
      <c r="AO3082" s="419"/>
      <c r="AP3082" s="419"/>
      <c r="AQ3082" s="419"/>
      <c r="AR3082" s="419"/>
      <c r="AS3082" s="419"/>
      <c r="AT3082" s="419"/>
      <c r="AU3082" s="419"/>
      <c r="AV3082" s="419"/>
      <c r="AX3082" s="419"/>
      <c r="AY3082" s="419"/>
      <c r="AZ3082" s="419"/>
      <c r="BB3082" s="419"/>
      <c r="BC3082" s="419"/>
      <c r="BD3082" s="419"/>
      <c r="BF3082" s="419"/>
      <c r="BG3082" s="419"/>
      <c r="BH3082" s="419"/>
      <c r="BJ3082" s="419"/>
      <c r="BK3082" s="419"/>
      <c r="BL3082" s="419"/>
      <c r="BN3082" s="419"/>
      <c r="BO3082" s="419"/>
      <c r="BP3082" s="419"/>
      <c r="BR3082" s="419"/>
      <c r="BS3082" s="419"/>
      <c r="BT3082" s="419"/>
      <c r="BV3082" s="419"/>
      <c r="BW3082" s="419"/>
      <c r="BX3082" s="397"/>
      <c r="BZ3082" s="449"/>
      <c r="CB3082" s="419"/>
      <c r="CC3082" s="419"/>
      <c r="CD3082" s="419"/>
      <c r="CF3082" s="419"/>
      <c r="CG3082" s="419"/>
      <c r="CH3082" s="419"/>
    </row>
    <row r="3083" spans="3:86" ht="21" thickBot="1">
      <c r="C3083" s="425"/>
      <c r="P3083" s="431"/>
      <c r="R3083" s="419"/>
      <c r="S3083" s="446"/>
      <c r="T3083" s="419"/>
      <c r="V3083" s="196"/>
      <c r="W3083" s="419"/>
      <c r="X3083" s="419"/>
      <c r="Z3083" s="419"/>
      <c r="AA3083" s="419"/>
      <c r="AB3083" s="419"/>
      <c r="AD3083" s="419"/>
      <c r="AE3083" s="419"/>
      <c r="AF3083" s="419"/>
      <c r="AH3083" s="419"/>
      <c r="AI3083" s="419"/>
      <c r="AJ3083" s="419"/>
      <c r="AL3083" s="419"/>
      <c r="AM3083" s="419"/>
      <c r="AN3083" s="403"/>
      <c r="AO3083" s="419"/>
      <c r="AP3083" s="419"/>
      <c r="AQ3083" s="419"/>
      <c r="AR3083" s="419"/>
      <c r="AS3083" s="419"/>
      <c r="AT3083" s="419"/>
      <c r="AU3083" s="419"/>
      <c r="AV3083" s="419"/>
      <c r="AX3083" s="419"/>
      <c r="AY3083" s="419"/>
      <c r="AZ3083" s="419"/>
      <c r="BB3083" s="419"/>
      <c r="BC3083" s="419"/>
      <c r="BD3083" s="419"/>
      <c r="BF3083" s="419"/>
      <c r="BG3083" s="419"/>
      <c r="BH3083" s="419"/>
      <c r="BJ3083" s="419"/>
      <c r="BK3083" s="419"/>
      <c r="BL3083" s="419"/>
      <c r="BN3083" s="419"/>
      <c r="BO3083" s="419"/>
      <c r="BP3083" s="419"/>
      <c r="BR3083" s="419"/>
      <c r="BS3083" s="419"/>
      <c r="BT3083" s="419"/>
      <c r="BV3083" s="419"/>
      <c r="BW3083" s="419"/>
      <c r="BX3083" s="397"/>
      <c r="BZ3083" s="449"/>
      <c r="CB3083" s="419"/>
      <c r="CC3083" s="419"/>
      <c r="CD3083" s="419"/>
      <c r="CF3083" s="419"/>
      <c r="CG3083" s="419"/>
      <c r="CH3083" s="419"/>
    </row>
    <row r="3084" spans="3:86" ht="21" thickBot="1">
      <c r="C3084" s="425"/>
      <c r="P3084" s="431"/>
      <c r="R3084" s="419"/>
      <c r="S3084" s="446"/>
      <c r="T3084" s="419"/>
      <c r="V3084" s="196"/>
      <c r="W3084" s="419"/>
      <c r="X3084" s="419"/>
      <c r="Z3084" s="419"/>
      <c r="AA3084" s="419"/>
      <c r="AB3084" s="419"/>
      <c r="AD3084" s="419"/>
      <c r="AE3084" s="419"/>
      <c r="AF3084" s="419"/>
      <c r="AH3084" s="419"/>
      <c r="AI3084" s="419"/>
      <c r="AJ3084" s="419"/>
      <c r="AL3084" s="419"/>
      <c r="AM3084" s="419"/>
      <c r="AN3084" s="403"/>
      <c r="AO3084" s="419"/>
      <c r="AP3084" s="419"/>
      <c r="AQ3084" s="419"/>
      <c r="AR3084" s="419"/>
      <c r="AS3084" s="419"/>
      <c r="AT3084" s="419"/>
      <c r="AU3084" s="419"/>
      <c r="AV3084" s="419"/>
      <c r="AX3084" s="419"/>
      <c r="AY3084" s="419"/>
      <c r="AZ3084" s="419"/>
      <c r="BB3084" s="419"/>
      <c r="BC3084" s="419"/>
      <c r="BD3084" s="419"/>
      <c r="BF3084" s="419"/>
      <c r="BG3084" s="419"/>
      <c r="BH3084" s="419"/>
      <c r="BJ3084" s="419"/>
      <c r="BK3084" s="419"/>
      <c r="BL3084" s="419"/>
      <c r="BN3084" s="419"/>
      <c r="BO3084" s="419"/>
      <c r="BP3084" s="419"/>
      <c r="BR3084" s="419"/>
      <c r="BS3084" s="419"/>
      <c r="BT3084" s="419"/>
      <c r="BV3084" s="419"/>
      <c r="BW3084" s="419"/>
      <c r="BX3084" s="397"/>
      <c r="BZ3084" s="449"/>
      <c r="CB3084" s="419"/>
      <c r="CC3084" s="419"/>
      <c r="CD3084" s="419"/>
      <c r="CF3084" s="419"/>
      <c r="CG3084" s="419"/>
      <c r="CH3084" s="419"/>
    </row>
    <row r="3085" spans="3:86" ht="21" thickBot="1">
      <c r="C3085" s="425"/>
      <c r="P3085" s="431"/>
      <c r="R3085" s="419"/>
      <c r="S3085" s="446"/>
      <c r="T3085" s="419"/>
      <c r="V3085" s="196"/>
      <c r="W3085" s="419"/>
      <c r="X3085" s="419"/>
      <c r="Z3085" s="419"/>
      <c r="AA3085" s="419"/>
      <c r="AB3085" s="419"/>
      <c r="AD3085" s="419"/>
      <c r="AE3085" s="419"/>
      <c r="AF3085" s="419"/>
      <c r="AH3085" s="419"/>
      <c r="AI3085" s="419"/>
      <c r="AJ3085" s="419"/>
      <c r="AL3085" s="419"/>
      <c r="AM3085" s="419"/>
      <c r="AN3085" s="403"/>
      <c r="AO3085" s="419"/>
      <c r="AP3085" s="419"/>
      <c r="AQ3085" s="419"/>
      <c r="AR3085" s="419"/>
      <c r="AS3085" s="419"/>
      <c r="AT3085" s="419"/>
      <c r="AU3085" s="419"/>
      <c r="AV3085" s="419"/>
      <c r="AX3085" s="419"/>
      <c r="AY3085" s="419"/>
      <c r="AZ3085" s="419"/>
      <c r="BB3085" s="419"/>
      <c r="BC3085" s="419"/>
      <c r="BD3085" s="419"/>
      <c r="BF3085" s="419"/>
      <c r="BG3085" s="419"/>
      <c r="BH3085" s="419"/>
      <c r="BJ3085" s="419"/>
      <c r="BK3085" s="419"/>
      <c r="BL3085" s="419"/>
      <c r="BN3085" s="419"/>
      <c r="BO3085" s="419"/>
      <c r="BP3085" s="419"/>
      <c r="BR3085" s="419"/>
      <c r="BS3085" s="419"/>
      <c r="BT3085" s="419"/>
      <c r="BV3085" s="419"/>
      <c r="BW3085" s="419"/>
      <c r="BX3085" s="397"/>
      <c r="BZ3085" s="449"/>
      <c r="CB3085" s="419"/>
      <c r="CC3085" s="419"/>
      <c r="CD3085" s="419"/>
      <c r="CF3085" s="419"/>
      <c r="CG3085" s="419"/>
      <c r="CH3085" s="419"/>
    </row>
    <row r="3086" spans="3:86" ht="21" thickBot="1">
      <c r="C3086" s="425"/>
      <c r="P3086" s="431"/>
      <c r="R3086" s="419"/>
      <c r="S3086" s="446"/>
      <c r="T3086" s="419"/>
      <c r="V3086" s="196"/>
      <c r="W3086" s="419"/>
      <c r="X3086" s="419"/>
      <c r="Z3086" s="419"/>
      <c r="AA3086" s="419"/>
      <c r="AB3086" s="419"/>
      <c r="AD3086" s="419"/>
      <c r="AE3086" s="419"/>
      <c r="AF3086" s="419"/>
      <c r="AH3086" s="419"/>
      <c r="AI3086" s="419"/>
      <c r="AJ3086" s="419"/>
      <c r="AL3086" s="419"/>
      <c r="AM3086" s="419"/>
      <c r="AN3086" s="403"/>
      <c r="AO3086" s="419"/>
      <c r="AP3086" s="419"/>
      <c r="AQ3086" s="419"/>
      <c r="AR3086" s="419"/>
      <c r="AS3086" s="419"/>
      <c r="AT3086" s="419"/>
      <c r="AU3086" s="419"/>
      <c r="AV3086" s="419"/>
      <c r="AX3086" s="419"/>
      <c r="AY3086" s="419"/>
      <c r="AZ3086" s="419"/>
      <c r="BB3086" s="419"/>
      <c r="BC3086" s="419"/>
      <c r="BD3086" s="419"/>
      <c r="BF3086" s="419"/>
      <c r="BG3086" s="419"/>
      <c r="BH3086" s="419"/>
      <c r="BJ3086" s="419"/>
      <c r="BK3086" s="419"/>
      <c r="BL3086" s="419"/>
      <c r="BN3086" s="419"/>
      <c r="BO3086" s="419"/>
      <c r="BP3086" s="419"/>
      <c r="BR3086" s="419"/>
      <c r="BS3086" s="419"/>
      <c r="BT3086" s="419"/>
      <c r="BV3086" s="419"/>
      <c r="BW3086" s="419"/>
      <c r="BX3086" s="397"/>
      <c r="BZ3086" s="449"/>
      <c r="CB3086" s="419"/>
      <c r="CC3086" s="419"/>
      <c r="CD3086" s="419"/>
      <c r="CF3086" s="419"/>
      <c r="CG3086" s="419"/>
      <c r="CH3086" s="419"/>
    </row>
    <row r="3087" spans="3:86" ht="21" thickBot="1">
      <c r="C3087" s="425"/>
      <c r="P3087" s="431"/>
      <c r="R3087" s="419"/>
      <c r="S3087" s="446"/>
      <c r="T3087" s="419"/>
      <c r="V3087" s="196"/>
      <c r="W3087" s="419"/>
      <c r="X3087" s="419"/>
      <c r="Z3087" s="419"/>
      <c r="AA3087" s="419"/>
      <c r="AB3087" s="419"/>
      <c r="AD3087" s="419"/>
      <c r="AE3087" s="419"/>
      <c r="AF3087" s="419"/>
      <c r="AH3087" s="419"/>
      <c r="AI3087" s="419"/>
      <c r="AJ3087" s="419"/>
      <c r="AL3087" s="419"/>
      <c r="AM3087" s="419"/>
      <c r="AN3087" s="403"/>
      <c r="AO3087" s="419"/>
      <c r="AP3087" s="419"/>
      <c r="AQ3087" s="419"/>
      <c r="AR3087" s="419"/>
      <c r="AS3087" s="419"/>
      <c r="AT3087" s="419"/>
      <c r="AU3087" s="419"/>
      <c r="AV3087" s="419"/>
      <c r="AX3087" s="419"/>
      <c r="AY3087" s="419"/>
      <c r="AZ3087" s="419"/>
      <c r="BB3087" s="419"/>
      <c r="BC3087" s="419"/>
      <c r="BD3087" s="419"/>
      <c r="BF3087" s="419"/>
      <c r="BG3087" s="419"/>
      <c r="BH3087" s="419"/>
      <c r="BJ3087" s="419"/>
      <c r="BK3087" s="419"/>
      <c r="BL3087" s="419"/>
      <c r="BN3087" s="419"/>
      <c r="BO3087" s="419"/>
      <c r="BP3087" s="419"/>
      <c r="BR3087" s="419"/>
      <c r="BS3087" s="419"/>
      <c r="BT3087" s="419"/>
      <c r="BV3087" s="419"/>
      <c r="BW3087" s="419"/>
      <c r="BX3087" s="397"/>
      <c r="BZ3087" s="449"/>
      <c r="CB3087" s="419"/>
      <c r="CC3087" s="419"/>
      <c r="CD3087" s="419"/>
      <c r="CF3087" s="419"/>
      <c r="CG3087" s="419"/>
      <c r="CH3087" s="419"/>
    </row>
    <row r="3088" spans="3:86" ht="21" thickBot="1">
      <c r="C3088" s="425"/>
      <c r="P3088" s="431"/>
      <c r="R3088" s="419"/>
      <c r="S3088" s="446"/>
      <c r="T3088" s="419"/>
      <c r="V3088" s="196"/>
      <c r="W3088" s="419"/>
      <c r="X3088" s="419"/>
      <c r="Z3088" s="419"/>
      <c r="AA3088" s="419"/>
      <c r="AB3088" s="419"/>
      <c r="AD3088" s="419"/>
      <c r="AE3088" s="419"/>
      <c r="AF3088" s="419"/>
      <c r="AH3088" s="419"/>
      <c r="AI3088" s="419"/>
      <c r="AJ3088" s="419"/>
      <c r="AL3088" s="419"/>
      <c r="AM3088" s="419"/>
      <c r="AN3088" s="403"/>
      <c r="AO3088" s="419"/>
      <c r="AP3088" s="419"/>
      <c r="AQ3088" s="419"/>
      <c r="AR3088" s="419"/>
      <c r="AS3088" s="419"/>
      <c r="AT3088" s="419"/>
      <c r="AU3088" s="419"/>
      <c r="AV3088" s="419"/>
      <c r="AX3088" s="419"/>
      <c r="AY3088" s="419"/>
      <c r="AZ3088" s="419"/>
      <c r="BB3088" s="419"/>
      <c r="BC3088" s="419"/>
      <c r="BD3088" s="419"/>
      <c r="BF3088" s="419"/>
      <c r="BG3088" s="419"/>
      <c r="BH3088" s="419"/>
      <c r="BJ3088" s="419"/>
      <c r="BK3088" s="419"/>
      <c r="BL3088" s="419"/>
      <c r="BN3088" s="419"/>
      <c r="BO3088" s="419"/>
      <c r="BP3088" s="419"/>
      <c r="BR3088" s="419"/>
      <c r="BS3088" s="419"/>
      <c r="BT3088" s="419"/>
      <c r="BV3088" s="419"/>
      <c r="BW3088" s="419"/>
      <c r="BX3088" s="397"/>
      <c r="BZ3088" s="449"/>
      <c r="CB3088" s="419"/>
      <c r="CC3088" s="419"/>
      <c r="CD3088" s="419"/>
      <c r="CF3088" s="419"/>
      <c r="CG3088" s="419"/>
      <c r="CH3088" s="419"/>
    </row>
    <row r="3089" spans="3:86" ht="21" thickBot="1">
      <c r="C3089" s="425"/>
      <c r="P3089" s="431"/>
      <c r="R3089" s="419"/>
      <c r="S3089" s="446"/>
      <c r="T3089" s="419"/>
      <c r="V3089" s="196"/>
      <c r="W3089" s="419"/>
      <c r="X3089" s="419"/>
      <c r="Z3089" s="419"/>
      <c r="AA3089" s="419"/>
      <c r="AB3089" s="419"/>
      <c r="AD3089" s="419"/>
      <c r="AE3089" s="419"/>
      <c r="AF3089" s="419"/>
      <c r="AH3089" s="419"/>
      <c r="AI3089" s="419"/>
      <c r="AJ3089" s="419"/>
      <c r="AL3089" s="419"/>
      <c r="AM3089" s="419"/>
      <c r="AN3089" s="403"/>
      <c r="AO3089" s="419"/>
      <c r="AP3089" s="419"/>
      <c r="AQ3089" s="419"/>
      <c r="AR3089" s="419"/>
      <c r="AS3089" s="419"/>
      <c r="AT3089" s="419"/>
      <c r="AU3089" s="419"/>
      <c r="AV3089" s="419"/>
      <c r="AX3089" s="419"/>
      <c r="AY3089" s="419"/>
      <c r="AZ3089" s="419"/>
      <c r="BB3089" s="419"/>
      <c r="BC3089" s="419"/>
      <c r="BD3089" s="419"/>
      <c r="BF3089" s="419"/>
      <c r="BG3089" s="419"/>
      <c r="BH3089" s="419"/>
      <c r="BJ3089" s="419"/>
      <c r="BK3089" s="419"/>
      <c r="BL3089" s="419"/>
      <c r="BN3089" s="419"/>
      <c r="BO3089" s="419"/>
      <c r="BP3089" s="419"/>
      <c r="BR3089" s="419"/>
      <c r="BS3089" s="419"/>
      <c r="BT3089" s="419"/>
      <c r="BV3089" s="419"/>
      <c r="BW3089" s="419"/>
      <c r="BX3089" s="397"/>
      <c r="BZ3089" s="449"/>
      <c r="CB3089" s="419"/>
      <c r="CC3089" s="419"/>
      <c r="CD3089" s="419"/>
      <c r="CF3089" s="419"/>
      <c r="CG3089" s="419"/>
      <c r="CH3089" s="419"/>
    </row>
    <row r="3090" spans="3:86" ht="21" thickBot="1">
      <c r="C3090" s="425"/>
      <c r="P3090" s="431"/>
      <c r="R3090" s="419"/>
      <c r="S3090" s="446"/>
      <c r="T3090" s="419"/>
      <c r="V3090" s="196"/>
      <c r="W3090" s="419"/>
      <c r="X3090" s="419"/>
      <c r="Z3090" s="419"/>
      <c r="AA3090" s="419"/>
      <c r="AB3090" s="419"/>
      <c r="AD3090" s="419"/>
      <c r="AE3090" s="419"/>
      <c r="AF3090" s="419"/>
      <c r="AH3090" s="419"/>
      <c r="AI3090" s="419"/>
      <c r="AJ3090" s="419"/>
      <c r="AL3090" s="419"/>
      <c r="AM3090" s="419"/>
      <c r="AN3090" s="403"/>
      <c r="AO3090" s="419"/>
      <c r="AP3090" s="419"/>
      <c r="AQ3090" s="419"/>
      <c r="AR3090" s="419"/>
      <c r="AS3090" s="419"/>
      <c r="AT3090" s="419"/>
      <c r="AU3090" s="419"/>
      <c r="AV3090" s="419"/>
      <c r="AX3090" s="419"/>
      <c r="AY3090" s="419"/>
      <c r="AZ3090" s="419"/>
      <c r="BB3090" s="419"/>
      <c r="BC3090" s="419"/>
      <c r="BD3090" s="419"/>
      <c r="BF3090" s="419"/>
      <c r="BG3090" s="419"/>
      <c r="BH3090" s="419"/>
      <c r="BJ3090" s="419"/>
      <c r="BK3090" s="419"/>
      <c r="BL3090" s="419"/>
      <c r="BN3090" s="419"/>
      <c r="BO3090" s="419"/>
      <c r="BP3090" s="419"/>
      <c r="BR3090" s="419"/>
      <c r="BS3090" s="419"/>
      <c r="BT3090" s="419"/>
      <c r="BV3090" s="419"/>
      <c r="BW3090" s="419"/>
      <c r="BX3090" s="397"/>
      <c r="BZ3090" s="449"/>
      <c r="CB3090" s="419"/>
      <c r="CC3090" s="419"/>
      <c r="CD3090" s="419"/>
      <c r="CF3090" s="419"/>
      <c r="CG3090" s="419"/>
      <c r="CH3090" s="419"/>
    </row>
    <row r="3091" spans="3:86" ht="21" thickBot="1">
      <c r="C3091" s="425"/>
      <c r="P3091" s="431"/>
      <c r="R3091" s="419"/>
      <c r="S3091" s="446"/>
      <c r="T3091" s="419"/>
      <c r="V3091" s="196"/>
      <c r="W3091" s="419"/>
      <c r="X3091" s="419"/>
      <c r="Z3091" s="419"/>
      <c r="AA3091" s="419"/>
      <c r="AB3091" s="419"/>
      <c r="AD3091" s="419"/>
      <c r="AE3091" s="419"/>
      <c r="AF3091" s="419"/>
      <c r="AH3091" s="419"/>
      <c r="AI3091" s="419"/>
      <c r="AJ3091" s="419"/>
      <c r="AL3091" s="419"/>
      <c r="AM3091" s="419"/>
      <c r="AN3091" s="403"/>
      <c r="AO3091" s="419"/>
      <c r="AP3091" s="419"/>
      <c r="AQ3091" s="419"/>
      <c r="AR3091" s="419"/>
      <c r="AS3091" s="419"/>
      <c r="AT3091" s="419"/>
      <c r="AU3091" s="419"/>
      <c r="AV3091" s="419"/>
      <c r="AX3091" s="419"/>
      <c r="AY3091" s="419"/>
      <c r="AZ3091" s="419"/>
      <c r="BB3091" s="419"/>
      <c r="BC3091" s="419"/>
      <c r="BD3091" s="419"/>
      <c r="BF3091" s="419"/>
      <c r="BG3091" s="419"/>
      <c r="BH3091" s="419"/>
      <c r="BJ3091" s="419"/>
      <c r="BK3091" s="419"/>
      <c r="BL3091" s="419"/>
      <c r="BN3091" s="419"/>
      <c r="BO3091" s="419"/>
      <c r="BP3091" s="419"/>
      <c r="BR3091" s="419"/>
      <c r="BS3091" s="419"/>
      <c r="BT3091" s="419"/>
      <c r="BV3091" s="419"/>
      <c r="BW3091" s="419"/>
      <c r="BX3091" s="397"/>
      <c r="BZ3091" s="449"/>
      <c r="CB3091" s="419"/>
      <c r="CC3091" s="419"/>
      <c r="CD3091" s="419"/>
      <c r="CF3091" s="419"/>
      <c r="CG3091" s="419"/>
      <c r="CH3091" s="419"/>
    </row>
    <row r="3092" spans="3:86" ht="21" thickBot="1">
      <c r="C3092" s="425"/>
      <c r="P3092" s="431"/>
      <c r="R3092" s="419"/>
      <c r="S3092" s="446"/>
      <c r="T3092" s="419"/>
      <c r="V3092" s="196"/>
      <c r="W3092" s="419"/>
      <c r="X3092" s="419"/>
      <c r="Z3092" s="419"/>
      <c r="AA3092" s="419"/>
      <c r="AB3092" s="419"/>
      <c r="AD3092" s="419"/>
      <c r="AE3092" s="419"/>
      <c r="AF3092" s="419"/>
      <c r="AH3092" s="419"/>
      <c r="AI3092" s="419"/>
      <c r="AJ3092" s="419"/>
      <c r="AL3092" s="419"/>
      <c r="AM3092" s="419"/>
      <c r="AN3092" s="403"/>
      <c r="AO3092" s="419"/>
      <c r="AP3092" s="419"/>
      <c r="AQ3092" s="419"/>
      <c r="AR3092" s="419"/>
      <c r="AS3092" s="419"/>
      <c r="AT3092" s="419"/>
      <c r="AU3092" s="419"/>
      <c r="AV3092" s="419"/>
      <c r="AX3092" s="419"/>
      <c r="AY3092" s="419"/>
      <c r="AZ3092" s="419"/>
      <c r="BB3092" s="419"/>
      <c r="BC3092" s="419"/>
      <c r="BD3092" s="419"/>
      <c r="BF3092" s="419"/>
      <c r="BG3092" s="419"/>
      <c r="BH3092" s="419"/>
      <c r="BJ3092" s="419"/>
      <c r="BK3092" s="419"/>
      <c r="BL3092" s="419"/>
      <c r="BN3092" s="419"/>
      <c r="BO3092" s="419"/>
      <c r="BP3092" s="419"/>
      <c r="BR3092" s="419"/>
      <c r="BS3092" s="419"/>
      <c r="BT3092" s="419"/>
      <c r="BV3092" s="419"/>
      <c r="BW3092" s="419"/>
      <c r="BX3092" s="397"/>
      <c r="BZ3092" s="449"/>
      <c r="CB3092" s="419"/>
      <c r="CC3092" s="419"/>
      <c r="CD3092" s="419"/>
      <c r="CF3092" s="419"/>
      <c r="CG3092" s="419"/>
      <c r="CH3092" s="419"/>
    </row>
    <row r="3093" spans="3:86" ht="21" thickBot="1">
      <c r="C3093" s="425"/>
      <c r="P3093" s="431"/>
      <c r="R3093" s="419"/>
      <c r="S3093" s="446"/>
      <c r="T3093" s="419"/>
      <c r="V3093" s="196"/>
      <c r="W3093" s="419"/>
      <c r="X3093" s="419"/>
      <c r="Z3093" s="419"/>
      <c r="AA3093" s="419"/>
      <c r="AB3093" s="419"/>
      <c r="AD3093" s="419"/>
      <c r="AE3093" s="419"/>
      <c r="AF3093" s="419"/>
      <c r="AH3093" s="419"/>
      <c r="AI3093" s="419"/>
      <c r="AJ3093" s="419"/>
      <c r="AL3093" s="419"/>
      <c r="AM3093" s="419"/>
      <c r="AN3093" s="403"/>
      <c r="AO3093" s="419"/>
      <c r="AP3093" s="419"/>
      <c r="AQ3093" s="419"/>
      <c r="AR3093" s="419"/>
      <c r="AS3093" s="419"/>
      <c r="AT3093" s="419"/>
      <c r="AU3093" s="419"/>
      <c r="AV3093" s="419"/>
      <c r="AX3093" s="419"/>
      <c r="AY3093" s="419"/>
      <c r="AZ3093" s="419"/>
      <c r="BB3093" s="419"/>
      <c r="BC3093" s="419"/>
      <c r="BD3093" s="419"/>
      <c r="BF3093" s="419"/>
      <c r="BG3093" s="419"/>
      <c r="BH3093" s="419"/>
      <c r="BJ3093" s="419"/>
      <c r="BK3093" s="419"/>
      <c r="BL3093" s="419"/>
      <c r="BN3093" s="419"/>
      <c r="BO3093" s="419"/>
      <c r="BP3093" s="419"/>
      <c r="BR3093" s="419"/>
      <c r="BS3093" s="419"/>
      <c r="BT3093" s="419"/>
      <c r="BV3093" s="419"/>
      <c r="BW3093" s="419"/>
      <c r="BX3093" s="397"/>
      <c r="BZ3093" s="449"/>
      <c r="CB3093" s="419"/>
      <c r="CC3093" s="419"/>
      <c r="CD3093" s="419"/>
      <c r="CF3093" s="419"/>
      <c r="CG3093" s="419"/>
      <c r="CH3093" s="419"/>
    </row>
    <row r="3094" spans="3:86" ht="21" thickBot="1">
      <c r="C3094" s="425"/>
      <c r="P3094" s="431"/>
      <c r="R3094" s="419"/>
      <c r="S3094" s="446"/>
      <c r="T3094" s="419"/>
      <c r="V3094" s="196"/>
      <c r="W3094" s="419"/>
      <c r="X3094" s="419"/>
      <c r="Z3094" s="419"/>
      <c r="AA3094" s="419"/>
      <c r="AB3094" s="419"/>
      <c r="AD3094" s="419"/>
      <c r="AE3094" s="419"/>
      <c r="AF3094" s="419"/>
      <c r="AH3094" s="419"/>
      <c r="AI3094" s="419"/>
      <c r="AJ3094" s="419"/>
      <c r="AL3094" s="419"/>
      <c r="AM3094" s="419"/>
      <c r="AN3094" s="403"/>
      <c r="AO3094" s="419"/>
      <c r="AP3094" s="419"/>
      <c r="AQ3094" s="419"/>
      <c r="AR3094" s="419"/>
      <c r="AS3094" s="419"/>
      <c r="AT3094" s="419"/>
      <c r="AU3094" s="419"/>
      <c r="AV3094" s="419"/>
      <c r="AX3094" s="419"/>
      <c r="AY3094" s="419"/>
      <c r="AZ3094" s="419"/>
      <c r="BB3094" s="419"/>
      <c r="BC3094" s="419"/>
      <c r="BD3094" s="419"/>
      <c r="BF3094" s="419"/>
      <c r="BG3094" s="419"/>
      <c r="BH3094" s="419"/>
      <c r="BJ3094" s="419"/>
      <c r="BK3094" s="419"/>
      <c r="BL3094" s="419"/>
      <c r="BN3094" s="419"/>
      <c r="BO3094" s="419"/>
      <c r="BP3094" s="419"/>
      <c r="BR3094" s="419"/>
      <c r="BS3094" s="419"/>
      <c r="BT3094" s="419"/>
      <c r="BV3094" s="419"/>
      <c r="BW3094" s="419"/>
      <c r="BX3094" s="397"/>
      <c r="BZ3094" s="449"/>
      <c r="CB3094" s="419"/>
      <c r="CC3094" s="419"/>
      <c r="CD3094" s="419"/>
      <c r="CF3094" s="419"/>
      <c r="CG3094" s="419"/>
      <c r="CH3094" s="419"/>
    </row>
    <row r="3095" spans="3:86" ht="21" thickBot="1">
      <c r="C3095" s="425"/>
      <c r="P3095" s="431"/>
      <c r="R3095" s="419"/>
      <c r="S3095" s="446"/>
      <c r="T3095" s="419"/>
      <c r="V3095" s="196"/>
      <c r="W3095" s="419"/>
      <c r="X3095" s="419"/>
      <c r="Z3095" s="419"/>
      <c r="AA3095" s="419"/>
      <c r="AB3095" s="419"/>
      <c r="AD3095" s="419"/>
      <c r="AE3095" s="419"/>
      <c r="AF3095" s="419"/>
      <c r="AH3095" s="419"/>
      <c r="AI3095" s="419"/>
      <c r="AJ3095" s="419"/>
      <c r="AL3095" s="419"/>
      <c r="AM3095" s="419"/>
      <c r="AN3095" s="403"/>
      <c r="AO3095" s="419"/>
      <c r="AP3095" s="419"/>
      <c r="AQ3095" s="419"/>
      <c r="AR3095" s="419"/>
      <c r="AS3095" s="419"/>
      <c r="AT3095" s="419"/>
      <c r="AU3095" s="419"/>
      <c r="AV3095" s="419"/>
      <c r="AX3095" s="419"/>
      <c r="AY3095" s="419"/>
      <c r="AZ3095" s="419"/>
      <c r="BB3095" s="419"/>
      <c r="BC3095" s="419"/>
      <c r="BD3095" s="419"/>
      <c r="BF3095" s="419"/>
      <c r="BG3095" s="419"/>
      <c r="BH3095" s="419"/>
      <c r="BJ3095" s="419"/>
      <c r="BK3095" s="419"/>
      <c r="BL3095" s="419"/>
      <c r="BN3095" s="419"/>
      <c r="BO3095" s="419"/>
      <c r="BP3095" s="419"/>
      <c r="BR3095" s="419"/>
      <c r="BS3095" s="419"/>
      <c r="BT3095" s="419"/>
      <c r="BV3095" s="419"/>
      <c r="BW3095" s="419"/>
      <c r="BX3095" s="397"/>
      <c r="BZ3095" s="449"/>
      <c r="CB3095" s="419"/>
      <c r="CC3095" s="419"/>
      <c r="CD3095" s="419"/>
      <c r="CF3095" s="419"/>
      <c r="CG3095" s="419"/>
      <c r="CH3095" s="419"/>
    </row>
    <row r="3096" spans="3:86" ht="21" thickBot="1">
      <c r="C3096" s="425"/>
      <c r="P3096" s="431"/>
      <c r="R3096" s="419"/>
      <c r="S3096" s="446"/>
      <c r="T3096" s="419"/>
      <c r="V3096" s="196"/>
      <c r="W3096" s="419"/>
      <c r="X3096" s="419"/>
      <c r="Z3096" s="419"/>
      <c r="AA3096" s="419"/>
      <c r="AB3096" s="419"/>
      <c r="AD3096" s="419"/>
      <c r="AE3096" s="419"/>
      <c r="AF3096" s="419"/>
      <c r="AH3096" s="419"/>
      <c r="AI3096" s="419"/>
      <c r="AJ3096" s="419"/>
      <c r="AL3096" s="419"/>
      <c r="AM3096" s="419"/>
      <c r="AN3096" s="403"/>
      <c r="AO3096" s="419"/>
      <c r="AP3096" s="419"/>
      <c r="AQ3096" s="419"/>
      <c r="AR3096" s="419"/>
      <c r="AS3096" s="419"/>
      <c r="AT3096" s="419"/>
      <c r="AU3096" s="419"/>
      <c r="AV3096" s="419"/>
      <c r="AX3096" s="419"/>
      <c r="AY3096" s="419"/>
      <c r="AZ3096" s="419"/>
      <c r="BB3096" s="419"/>
      <c r="BC3096" s="419"/>
      <c r="BD3096" s="419"/>
      <c r="BF3096" s="419"/>
      <c r="BG3096" s="419"/>
      <c r="BH3096" s="419"/>
      <c r="BJ3096" s="419"/>
      <c r="BK3096" s="419"/>
      <c r="BL3096" s="419"/>
      <c r="BN3096" s="419"/>
      <c r="BO3096" s="419"/>
      <c r="BP3096" s="419"/>
      <c r="BR3096" s="419"/>
      <c r="BS3096" s="419"/>
      <c r="BT3096" s="419"/>
      <c r="BV3096" s="419"/>
      <c r="BW3096" s="419"/>
      <c r="BX3096" s="397"/>
      <c r="BZ3096" s="449"/>
      <c r="CB3096" s="419"/>
      <c r="CC3096" s="419"/>
      <c r="CD3096" s="419"/>
      <c r="CF3096" s="419"/>
      <c r="CG3096" s="419"/>
      <c r="CH3096" s="419"/>
    </row>
    <row r="3097" spans="3:86" ht="21" thickBot="1">
      <c r="C3097" s="425"/>
      <c r="P3097" s="431"/>
      <c r="R3097" s="419"/>
      <c r="S3097" s="446"/>
      <c r="T3097" s="419"/>
      <c r="V3097" s="196"/>
      <c r="W3097" s="419"/>
      <c r="X3097" s="419"/>
      <c r="Z3097" s="419"/>
      <c r="AA3097" s="419"/>
      <c r="AB3097" s="419"/>
      <c r="AD3097" s="419"/>
      <c r="AE3097" s="419"/>
      <c r="AF3097" s="419"/>
      <c r="AH3097" s="419"/>
      <c r="AI3097" s="419"/>
      <c r="AJ3097" s="419"/>
      <c r="AL3097" s="419"/>
      <c r="AM3097" s="419"/>
      <c r="AN3097" s="403"/>
      <c r="AO3097" s="419"/>
      <c r="AP3097" s="419"/>
      <c r="AQ3097" s="419"/>
      <c r="AR3097" s="419"/>
      <c r="AS3097" s="419"/>
      <c r="AT3097" s="419"/>
      <c r="AU3097" s="419"/>
      <c r="AV3097" s="419"/>
      <c r="AX3097" s="419"/>
      <c r="AY3097" s="419"/>
      <c r="AZ3097" s="419"/>
      <c r="BB3097" s="419"/>
      <c r="BC3097" s="419"/>
      <c r="BD3097" s="419"/>
      <c r="BF3097" s="419"/>
      <c r="BG3097" s="419"/>
      <c r="BH3097" s="419"/>
      <c r="BJ3097" s="419"/>
      <c r="BK3097" s="419"/>
      <c r="BL3097" s="419"/>
      <c r="BN3097" s="419"/>
      <c r="BO3097" s="419"/>
      <c r="BP3097" s="419"/>
      <c r="BR3097" s="419"/>
      <c r="BS3097" s="419"/>
      <c r="BT3097" s="419"/>
      <c r="BV3097" s="419"/>
      <c r="BW3097" s="419"/>
      <c r="BX3097" s="397"/>
      <c r="BZ3097" s="449"/>
      <c r="CB3097" s="419"/>
      <c r="CC3097" s="419"/>
      <c r="CD3097" s="419"/>
      <c r="CF3097" s="419"/>
      <c r="CG3097" s="419"/>
      <c r="CH3097" s="419"/>
    </row>
    <row r="3098" spans="3:86" ht="21" thickBot="1">
      <c r="C3098" s="425"/>
      <c r="P3098" s="431"/>
      <c r="R3098" s="419"/>
      <c r="S3098" s="446"/>
      <c r="T3098" s="419"/>
      <c r="V3098" s="196"/>
      <c r="W3098" s="419"/>
      <c r="X3098" s="419"/>
      <c r="Z3098" s="419"/>
      <c r="AA3098" s="419"/>
      <c r="AB3098" s="419"/>
      <c r="AD3098" s="419"/>
      <c r="AE3098" s="419"/>
      <c r="AF3098" s="419"/>
      <c r="AH3098" s="419"/>
      <c r="AI3098" s="419"/>
      <c r="AJ3098" s="419"/>
      <c r="AL3098" s="419"/>
      <c r="AM3098" s="419"/>
      <c r="AN3098" s="403"/>
      <c r="AO3098" s="419"/>
      <c r="AP3098" s="419"/>
      <c r="AQ3098" s="419"/>
      <c r="AR3098" s="419"/>
      <c r="AS3098" s="419"/>
      <c r="AT3098" s="419"/>
      <c r="AU3098" s="419"/>
      <c r="AV3098" s="419"/>
      <c r="AX3098" s="419"/>
      <c r="AY3098" s="419"/>
      <c r="AZ3098" s="419"/>
      <c r="BB3098" s="419"/>
      <c r="BC3098" s="419"/>
      <c r="BD3098" s="419"/>
      <c r="BF3098" s="419"/>
      <c r="BG3098" s="419"/>
      <c r="BH3098" s="419"/>
      <c r="BJ3098" s="419"/>
      <c r="BK3098" s="419"/>
      <c r="BL3098" s="419"/>
      <c r="BN3098" s="419"/>
      <c r="BO3098" s="419"/>
      <c r="BP3098" s="419"/>
      <c r="BR3098" s="419"/>
      <c r="BS3098" s="419"/>
      <c r="BT3098" s="419"/>
      <c r="BV3098" s="419"/>
      <c r="BW3098" s="419"/>
      <c r="BX3098" s="397"/>
      <c r="BZ3098" s="449"/>
      <c r="CB3098" s="419"/>
      <c r="CC3098" s="419"/>
      <c r="CD3098" s="419"/>
      <c r="CF3098" s="419"/>
      <c r="CG3098" s="419"/>
      <c r="CH3098" s="419"/>
    </row>
    <row r="3099" spans="3:86" ht="21" thickBot="1">
      <c r="C3099" s="425"/>
      <c r="P3099" s="431"/>
      <c r="R3099" s="419"/>
      <c r="S3099" s="446"/>
      <c r="T3099" s="419"/>
      <c r="V3099" s="196"/>
      <c r="W3099" s="419"/>
      <c r="X3099" s="419"/>
      <c r="Z3099" s="419"/>
      <c r="AA3099" s="419"/>
      <c r="AB3099" s="419"/>
      <c r="AD3099" s="419"/>
      <c r="AE3099" s="419"/>
      <c r="AF3099" s="419"/>
      <c r="AH3099" s="419"/>
      <c r="AI3099" s="419"/>
      <c r="AJ3099" s="419"/>
      <c r="AL3099" s="419"/>
      <c r="AM3099" s="419"/>
      <c r="AN3099" s="403"/>
      <c r="AO3099" s="419"/>
      <c r="AP3099" s="419"/>
      <c r="AQ3099" s="419"/>
      <c r="AR3099" s="419"/>
      <c r="AS3099" s="419"/>
      <c r="AT3099" s="419"/>
      <c r="AU3099" s="419"/>
      <c r="AV3099" s="419"/>
      <c r="AX3099" s="419"/>
      <c r="AY3099" s="419"/>
      <c r="AZ3099" s="419"/>
      <c r="BB3099" s="419"/>
      <c r="BC3099" s="419"/>
      <c r="BD3099" s="419"/>
      <c r="BF3099" s="419"/>
      <c r="BG3099" s="419"/>
      <c r="BH3099" s="419"/>
      <c r="BJ3099" s="419"/>
      <c r="BK3099" s="419"/>
      <c r="BL3099" s="419"/>
      <c r="BN3099" s="419"/>
      <c r="BO3099" s="419"/>
      <c r="BP3099" s="419"/>
      <c r="BR3099" s="419"/>
      <c r="BS3099" s="419"/>
      <c r="BT3099" s="419"/>
      <c r="BV3099" s="419"/>
      <c r="BW3099" s="419"/>
      <c r="BX3099" s="397"/>
      <c r="BZ3099" s="449"/>
      <c r="CB3099" s="419"/>
      <c r="CC3099" s="419"/>
      <c r="CD3099" s="419"/>
      <c r="CF3099" s="419"/>
      <c r="CG3099" s="419"/>
      <c r="CH3099" s="419"/>
    </row>
    <row r="3100" spans="3:86" ht="21" thickBot="1">
      <c r="C3100" s="425"/>
      <c r="P3100" s="431"/>
      <c r="R3100" s="419"/>
      <c r="S3100" s="446"/>
      <c r="T3100" s="419"/>
      <c r="V3100" s="196"/>
      <c r="W3100" s="419"/>
      <c r="X3100" s="419"/>
      <c r="Z3100" s="419"/>
      <c r="AA3100" s="419"/>
      <c r="AB3100" s="419"/>
      <c r="AD3100" s="419"/>
      <c r="AE3100" s="419"/>
      <c r="AF3100" s="419"/>
      <c r="AH3100" s="419"/>
      <c r="AI3100" s="419"/>
      <c r="AJ3100" s="419"/>
      <c r="AL3100" s="419"/>
      <c r="AM3100" s="419"/>
      <c r="AN3100" s="403"/>
      <c r="AO3100" s="419"/>
      <c r="AP3100" s="419"/>
      <c r="AQ3100" s="419"/>
      <c r="AR3100" s="419"/>
      <c r="AS3100" s="419"/>
      <c r="AT3100" s="419"/>
      <c r="AU3100" s="419"/>
      <c r="AV3100" s="419"/>
      <c r="AX3100" s="419"/>
      <c r="AY3100" s="419"/>
      <c r="AZ3100" s="419"/>
      <c r="BB3100" s="419"/>
      <c r="BC3100" s="419"/>
      <c r="BD3100" s="419"/>
      <c r="BF3100" s="419"/>
      <c r="BG3100" s="419"/>
      <c r="BH3100" s="419"/>
      <c r="BJ3100" s="419"/>
      <c r="BK3100" s="419"/>
      <c r="BL3100" s="419"/>
      <c r="BN3100" s="419"/>
      <c r="BO3100" s="419"/>
      <c r="BP3100" s="419"/>
      <c r="BR3100" s="419"/>
      <c r="BS3100" s="419"/>
      <c r="BT3100" s="419"/>
      <c r="BV3100" s="419"/>
      <c r="BW3100" s="419"/>
      <c r="BX3100" s="397"/>
      <c r="BZ3100" s="449"/>
      <c r="CB3100" s="419"/>
      <c r="CC3100" s="419"/>
      <c r="CD3100" s="419"/>
      <c r="CF3100" s="419"/>
      <c r="CG3100" s="419"/>
      <c r="CH3100" s="419"/>
    </row>
    <row r="3101" spans="3:86" ht="21" thickBot="1">
      <c r="C3101" s="425"/>
      <c r="P3101" s="431"/>
      <c r="R3101" s="419"/>
      <c r="S3101" s="446"/>
      <c r="T3101" s="419"/>
      <c r="V3101" s="196"/>
      <c r="W3101" s="419"/>
      <c r="X3101" s="419"/>
      <c r="Z3101" s="419"/>
      <c r="AA3101" s="419"/>
      <c r="AB3101" s="419"/>
      <c r="AD3101" s="419"/>
      <c r="AE3101" s="419"/>
      <c r="AF3101" s="419"/>
      <c r="AH3101" s="419"/>
      <c r="AI3101" s="419"/>
      <c r="AJ3101" s="419"/>
      <c r="AL3101" s="419"/>
      <c r="AM3101" s="419"/>
      <c r="AN3101" s="403"/>
      <c r="AO3101" s="419"/>
      <c r="AP3101" s="419"/>
      <c r="AQ3101" s="419"/>
      <c r="AR3101" s="419"/>
      <c r="AS3101" s="419"/>
      <c r="AT3101" s="419"/>
      <c r="AU3101" s="419"/>
      <c r="AV3101" s="419"/>
      <c r="AX3101" s="419"/>
      <c r="AY3101" s="419"/>
      <c r="AZ3101" s="419"/>
      <c r="BB3101" s="419"/>
      <c r="BC3101" s="419"/>
      <c r="BD3101" s="419"/>
      <c r="BF3101" s="419"/>
      <c r="BG3101" s="419"/>
      <c r="BH3101" s="419"/>
      <c r="BJ3101" s="419"/>
      <c r="BK3101" s="419"/>
      <c r="BL3101" s="419"/>
      <c r="BN3101" s="419"/>
      <c r="BO3101" s="419"/>
      <c r="BP3101" s="419"/>
      <c r="BR3101" s="419"/>
      <c r="BS3101" s="419"/>
      <c r="BT3101" s="419"/>
      <c r="BV3101" s="419"/>
      <c r="BW3101" s="419"/>
      <c r="BX3101" s="397"/>
      <c r="BZ3101" s="449"/>
      <c r="CB3101" s="419"/>
      <c r="CC3101" s="419"/>
      <c r="CD3101" s="419"/>
      <c r="CF3101" s="419"/>
      <c r="CG3101" s="419"/>
      <c r="CH3101" s="419"/>
    </row>
    <row r="3102" spans="3:86" ht="21" thickBot="1">
      <c r="C3102" s="425"/>
      <c r="P3102" s="431"/>
      <c r="R3102" s="419"/>
      <c r="S3102" s="446"/>
      <c r="T3102" s="419"/>
      <c r="V3102" s="196"/>
      <c r="W3102" s="419"/>
      <c r="X3102" s="419"/>
      <c r="Z3102" s="419"/>
      <c r="AA3102" s="419"/>
      <c r="AB3102" s="419"/>
      <c r="AD3102" s="419"/>
      <c r="AE3102" s="419"/>
      <c r="AF3102" s="419"/>
      <c r="AH3102" s="419"/>
      <c r="AI3102" s="419"/>
      <c r="AJ3102" s="419"/>
      <c r="AL3102" s="419"/>
      <c r="AM3102" s="419"/>
      <c r="AN3102" s="403"/>
      <c r="AO3102" s="419"/>
      <c r="AP3102" s="419"/>
      <c r="AQ3102" s="419"/>
      <c r="AR3102" s="419"/>
      <c r="AS3102" s="419"/>
      <c r="AT3102" s="419"/>
      <c r="AU3102" s="419"/>
      <c r="AV3102" s="419"/>
      <c r="AX3102" s="419"/>
      <c r="AY3102" s="419"/>
      <c r="AZ3102" s="419"/>
      <c r="BB3102" s="419"/>
      <c r="BC3102" s="419"/>
      <c r="BD3102" s="419"/>
      <c r="BF3102" s="419"/>
      <c r="BG3102" s="419"/>
      <c r="BH3102" s="419"/>
      <c r="BJ3102" s="419"/>
      <c r="BK3102" s="419"/>
      <c r="BL3102" s="419"/>
      <c r="BN3102" s="419"/>
      <c r="BO3102" s="419"/>
      <c r="BP3102" s="419"/>
      <c r="BR3102" s="419"/>
      <c r="BS3102" s="419"/>
      <c r="BT3102" s="419"/>
      <c r="BV3102" s="419"/>
      <c r="BW3102" s="419"/>
      <c r="BX3102" s="397"/>
      <c r="BZ3102" s="449"/>
      <c r="CB3102" s="419"/>
      <c r="CC3102" s="419"/>
      <c r="CD3102" s="419"/>
      <c r="CF3102" s="419"/>
      <c r="CG3102" s="419"/>
      <c r="CH3102" s="419"/>
    </row>
    <row r="3103" spans="3:86" ht="21" thickBot="1">
      <c r="C3103" s="425"/>
      <c r="P3103" s="431"/>
      <c r="R3103" s="419"/>
      <c r="S3103" s="446"/>
      <c r="T3103" s="419"/>
      <c r="V3103" s="196"/>
      <c r="W3103" s="419"/>
      <c r="X3103" s="419"/>
      <c r="Z3103" s="419"/>
      <c r="AA3103" s="419"/>
      <c r="AB3103" s="419"/>
      <c r="AD3103" s="419"/>
      <c r="AE3103" s="419"/>
      <c r="AF3103" s="419"/>
      <c r="AH3103" s="419"/>
      <c r="AI3103" s="419"/>
      <c r="AJ3103" s="419"/>
      <c r="AL3103" s="419"/>
      <c r="AM3103" s="419"/>
      <c r="AN3103" s="403"/>
      <c r="AO3103" s="419"/>
      <c r="AP3103" s="419"/>
      <c r="AQ3103" s="419"/>
      <c r="AR3103" s="419"/>
      <c r="AS3103" s="419"/>
      <c r="AT3103" s="419"/>
      <c r="AU3103" s="419"/>
      <c r="AV3103" s="419"/>
      <c r="AX3103" s="419"/>
      <c r="AY3103" s="419"/>
      <c r="AZ3103" s="419"/>
      <c r="BB3103" s="419"/>
      <c r="BC3103" s="419"/>
      <c r="BD3103" s="419"/>
      <c r="BF3103" s="419"/>
      <c r="BG3103" s="419"/>
      <c r="BH3103" s="419"/>
      <c r="BJ3103" s="419"/>
      <c r="BK3103" s="419"/>
      <c r="BL3103" s="419"/>
      <c r="BN3103" s="419"/>
      <c r="BO3103" s="419"/>
      <c r="BP3103" s="419"/>
      <c r="BR3103" s="419"/>
      <c r="BS3103" s="419"/>
      <c r="BT3103" s="419"/>
      <c r="BV3103" s="419"/>
      <c r="BW3103" s="419"/>
      <c r="BX3103" s="397"/>
      <c r="BZ3103" s="449"/>
      <c r="CB3103" s="419"/>
      <c r="CC3103" s="419"/>
      <c r="CD3103" s="419"/>
      <c r="CF3103" s="419"/>
      <c r="CG3103" s="419"/>
      <c r="CH3103" s="419"/>
    </row>
    <row r="3104" spans="3:86" ht="21" thickBot="1">
      <c r="C3104" s="425"/>
      <c r="P3104" s="431"/>
      <c r="R3104" s="419"/>
      <c r="S3104" s="446"/>
      <c r="T3104" s="419"/>
      <c r="V3104" s="196"/>
      <c r="W3104" s="419"/>
      <c r="X3104" s="419"/>
      <c r="Z3104" s="419"/>
      <c r="AA3104" s="419"/>
      <c r="AB3104" s="419"/>
      <c r="AD3104" s="419"/>
      <c r="AE3104" s="419"/>
      <c r="AF3104" s="419"/>
      <c r="AH3104" s="419"/>
      <c r="AI3104" s="419"/>
      <c r="AJ3104" s="419"/>
      <c r="AL3104" s="419"/>
      <c r="AM3104" s="419"/>
      <c r="AN3104" s="403"/>
      <c r="AO3104" s="419"/>
      <c r="AP3104" s="419"/>
      <c r="AQ3104" s="419"/>
      <c r="AR3104" s="419"/>
      <c r="AS3104" s="419"/>
      <c r="AT3104" s="419"/>
      <c r="AU3104" s="419"/>
      <c r="AV3104" s="419"/>
      <c r="AX3104" s="419"/>
      <c r="AY3104" s="419"/>
      <c r="AZ3104" s="419"/>
      <c r="BB3104" s="419"/>
      <c r="BC3104" s="419"/>
      <c r="BD3104" s="419"/>
      <c r="BF3104" s="419"/>
      <c r="BG3104" s="419"/>
      <c r="BH3104" s="419"/>
      <c r="BJ3104" s="419"/>
      <c r="BK3104" s="419"/>
      <c r="BL3104" s="419"/>
      <c r="BN3104" s="419"/>
      <c r="BO3104" s="419"/>
      <c r="BP3104" s="419"/>
      <c r="BR3104" s="419"/>
      <c r="BS3104" s="419"/>
      <c r="BT3104" s="419"/>
      <c r="BV3104" s="419"/>
      <c r="BW3104" s="419"/>
      <c r="BX3104" s="397"/>
      <c r="BZ3104" s="449"/>
      <c r="CB3104" s="419"/>
      <c r="CC3104" s="419"/>
      <c r="CD3104" s="419"/>
      <c r="CF3104" s="419"/>
      <c r="CG3104" s="419"/>
      <c r="CH3104" s="419"/>
    </row>
    <row r="3105" spans="3:86" ht="21" thickBot="1">
      <c r="C3105" s="425"/>
      <c r="P3105" s="431"/>
      <c r="R3105" s="419"/>
      <c r="S3105" s="446"/>
      <c r="T3105" s="419"/>
      <c r="V3105" s="196"/>
      <c r="W3105" s="419"/>
      <c r="X3105" s="419"/>
      <c r="Z3105" s="419"/>
      <c r="AA3105" s="419"/>
      <c r="AB3105" s="419"/>
      <c r="AD3105" s="419"/>
      <c r="AE3105" s="419"/>
      <c r="AF3105" s="419"/>
      <c r="AH3105" s="419"/>
      <c r="AI3105" s="419"/>
      <c r="AJ3105" s="419"/>
      <c r="AL3105" s="419"/>
      <c r="AM3105" s="419"/>
      <c r="AN3105" s="403"/>
      <c r="AO3105" s="419"/>
      <c r="AP3105" s="419"/>
      <c r="AQ3105" s="419"/>
      <c r="AR3105" s="419"/>
      <c r="AS3105" s="419"/>
      <c r="AT3105" s="419"/>
      <c r="AU3105" s="419"/>
      <c r="AV3105" s="419"/>
      <c r="AX3105" s="419"/>
      <c r="AY3105" s="419"/>
      <c r="AZ3105" s="419"/>
      <c r="BB3105" s="419"/>
      <c r="BC3105" s="419"/>
      <c r="BD3105" s="419"/>
      <c r="BF3105" s="419"/>
      <c r="BG3105" s="419"/>
      <c r="BH3105" s="419"/>
      <c r="BJ3105" s="419"/>
      <c r="BK3105" s="419"/>
      <c r="BL3105" s="419"/>
      <c r="BN3105" s="419"/>
      <c r="BO3105" s="419"/>
      <c r="BP3105" s="419"/>
      <c r="BR3105" s="419"/>
      <c r="BS3105" s="419"/>
      <c r="BT3105" s="419"/>
      <c r="BV3105" s="419"/>
      <c r="BW3105" s="419"/>
      <c r="BX3105" s="397"/>
      <c r="BZ3105" s="449"/>
      <c r="CB3105" s="419"/>
      <c r="CC3105" s="419"/>
      <c r="CD3105" s="419"/>
      <c r="CF3105" s="419"/>
      <c r="CG3105" s="419"/>
      <c r="CH3105" s="419"/>
    </row>
    <row r="3106" spans="3:86" ht="21" thickBot="1">
      <c r="C3106" s="425"/>
      <c r="P3106" s="431"/>
      <c r="R3106" s="419"/>
      <c r="S3106" s="446"/>
      <c r="T3106" s="419"/>
      <c r="V3106" s="196"/>
      <c r="W3106" s="419"/>
      <c r="X3106" s="419"/>
      <c r="Z3106" s="419"/>
      <c r="AA3106" s="419"/>
      <c r="AB3106" s="419"/>
      <c r="AD3106" s="419"/>
      <c r="AE3106" s="419"/>
      <c r="AF3106" s="419"/>
      <c r="AH3106" s="419"/>
      <c r="AI3106" s="419"/>
      <c r="AJ3106" s="419"/>
      <c r="AL3106" s="419"/>
      <c r="AM3106" s="419"/>
      <c r="AN3106" s="403"/>
      <c r="AO3106" s="419"/>
      <c r="AP3106" s="419"/>
      <c r="AQ3106" s="419"/>
      <c r="AR3106" s="419"/>
      <c r="AS3106" s="419"/>
      <c r="AT3106" s="419"/>
      <c r="AU3106" s="419"/>
      <c r="AV3106" s="419"/>
      <c r="AX3106" s="419"/>
      <c r="AY3106" s="419"/>
      <c r="AZ3106" s="419"/>
      <c r="BB3106" s="419"/>
      <c r="BC3106" s="419"/>
      <c r="BD3106" s="419"/>
      <c r="BF3106" s="419"/>
      <c r="BG3106" s="419"/>
      <c r="BH3106" s="419"/>
      <c r="BJ3106" s="419"/>
      <c r="BK3106" s="419"/>
      <c r="BL3106" s="419"/>
      <c r="BN3106" s="419"/>
      <c r="BO3106" s="419"/>
      <c r="BP3106" s="419"/>
      <c r="BR3106" s="419"/>
      <c r="BS3106" s="419"/>
      <c r="BT3106" s="419"/>
      <c r="BV3106" s="419"/>
      <c r="BW3106" s="419"/>
      <c r="BX3106" s="397"/>
      <c r="BZ3106" s="449"/>
      <c r="CB3106" s="419"/>
      <c r="CC3106" s="419"/>
      <c r="CD3106" s="419"/>
      <c r="CF3106" s="419"/>
      <c r="CG3106" s="419"/>
      <c r="CH3106" s="419"/>
    </row>
    <row r="3107" spans="3:86" ht="21" thickBot="1">
      <c r="C3107" s="425"/>
      <c r="P3107" s="431"/>
      <c r="R3107" s="419"/>
      <c r="S3107" s="446"/>
      <c r="T3107" s="419"/>
      <c r="V3107" s="196"/>
      <c r="W3107" s="419"/>
      <c r="X3107" s="419"/>
      <c r="Z3107" s="419"/>
      <c r="AA3107" s="419"/>
      <c r="AB3107" s="419"/>
      <c r="AD3107" s="419"/>
      <c r="AE3107" s="419"/>
      <c r="AF3107" s="419"/>
      <c r="AH3107" s="419"/>
      <c r="AI3107" s="419"/>
      <c r="AJ3107" s="419"/>
      <c r="AL3107" s="419"/>
      <c r="AM3107" s="419"/>
      <c r="AN3107" s="403"/>
      <c r="AO3107" s="419"/>
      <c r="AP3107" s="419"/>
      <c r="AQ3107" s="419"/>
      <c r="AR3107" s="419"/>
      <c r="AS3107" s="419"/>
      <c r="AT3107" s="419"/>
      <c r="AU3107" s="419"/>
      <c r="AV3107" s="419"/>
      <c r="AX3107" s="419"/>
      <c r="AY3107" s="419"/>
      <c r="AZ3107" s="419"/>
      <c r="BB3107" s="419"/>
      <c r="BC3107" s="419"/>
      <c r="BD3107" s="419"/>
      <c r="BF3107" s="419"/>
      <c r="BG3107" s="419"/>
      <c r="BH3107" s="419"/>
      <c r="BJ3107" s="419"/>
      <c r="BK3107" s="419"/>
      <c r="BL3107" s="419"/>
      <c r="BN3107" s="419"/>
      <c r="BO3107" s="419"/>
      <c r="BP3107" s="419"/>
      <c r="BR3107" s="419"/>
      <c r="BS3107" s="419"/>
      <c r="BT3107" s="419"/>
      <c r="BV3107" s="419"/>
      <c r="BW3107" s="419"/>
      <c r="BX3107" s="397"/>
      <c r="BZ3107" s="449"/>
      <c r="CB3107" s="419"/>
      <c r="CC3107" s="419"/>
      <c r="CD3107" s="419"/>
      <c r="CF3107" s="419"/>
      <c r="CG3107" s="419"/>
      <c r="CH3107" s="419"/>
    </row>
    <row r="3108" spans="3:86" ht="21" thickBot="1">
      <c r="C3108" s="425"/>
      <c r="P3108" s="431"/>
      <c r="R3108" s="419"/>
      <c r="S3108" s="446"/>
      <c r="T3108" s="419"/>
      <c r="V3108" s="196"/>
      <c r="W3108" s="419"/>
      <c r="X3108" s="419"/>
      <c r="Z3108" s="419"/>
      <c r="AA3108" s="419"/>
      <c r="AB3108" s="419"/>
      <c r="AD3108" s="419"/>
      <c r="AE3108" s="419"/>
      <c r="AF3108" s="419"/>
      <c r="AH3108" s="419"/>
      <c r="AI3108" s="419"/>
      <c r="AJ3108" s="419"/>
      <c r="AL3108" s="419"/>
      <c r="AM3108" s="419"/>
      <c r="AN3108" s="403"/>
      <c r="AO3108" s="419"/>
      <c r="AP3108" s="419"/>
      <c r="AQ3108" s="419"/>
      <c r="AR3108" s="419"/>
      <c r="AS3108" s="419"/>
      <c r="AT3108" s="419"/>
      <c r="AU3108" s="419"/>
      <c r="AV3108" s="419"/>
      <c r="AX3108" s="419"/>
      <c r="AY3108" s="419"/>
      <c r="AZ3108" s="419"/>
      <c r="BB3108" s="419"/>
      <c r="BC3108" s="419"/>
      <c r="BD3108" s="419"/>
      <c r="BF3108" s="419"/>
      <c r="BG3108" s="419"/>
      <c r="BH3108" s="419"/>
      <c r="BJ3108" s="419"/>
      <c r="BK3108" s="419"/>
      <c r="BL3108" s="419"/>
      <c r="BN3108" s="419"/>
      <c r="BO3108" s="419"/>
      <c r="BP3108" s="419"/>
      <c r="BR3108" s="419"/>
      <c r="BS3108" s="419"/>
      <c r="BT3108" s="419"/>
      <c r="BV3108" s="419"/>
      <c r="BW3108" s="419"/>
      <c r="BX3108" s="397"/>
      <c r="BZ3108" s="449"/>
      <c r="CB3108" s="419"/>
      <c r="CC3108" s="419"/>
      <c r="CD3108" s="419"/>
      <c r="CF3108" s="419"/>
      <c r="CG3108" s="419"/>
      <c r="CH3108" s="419"/>
    </row>
    <row r="3109" spans="3:86" ht="21" thickBot="1">
      <c r="C3109" s="425"/>
      <c r="P3109" s="431"/>
      <c r="R3109" s="419"/>
      <c r="S3109" s="446"/>
      <c r="T3109" s="419"/>
      <c r="V3109" s="196"/>
      <c r="W3109" s="419"/>
      <c r="X3109" s="419"/>
      <c r="Z3109" s="419"/>
      <c r="AA3109" s="419"/>
      <c r="AB3109" s="419"/>
      <c r="AD3109" s="419"/>
      <c r="AE3109" s="419"/>
      <c r="AF3109" s="419"/>
      <c r="AH3109" s="419"/>
      <c r="AI3109" s="419"/>
      <c r="AJ3109" s="419"/>
      <c r="AL3109" s="419"/>
      <c r="AM3109" s="419"/>
      <c r="AN3109" s="403"/>
      <c r="AO3109" s="419"/>
      <c r="AP3109" s="419"/>
      <c r="AQ3109" s="419"/>
      <c r="AR3109" s="419"/>
      <c r="AS3109" s="419"/>
      <c r="AT3109" s="419"/>
      <c r="AU3109" s="419"/>
      <c r="AV3109" s="419"/>
      <c r="AX3109" s="419"/>
      <c r="AY3109" s="419"/>
      <c r="AZ3109" s="419"/>
      <c r="BB3109" s="419"/>
      <c r="BC3109" s="419"/>
      <c r="BD3109" s="419"/>
      <c r="BF3109" s="419"/>
      <c r="BG3109" s="419"/>
      <c r="BH3109" s="419"/>
      <c r="BJ3109" s="419"/>
      <c r="BK3109" s="419"/>
      <c r="BL3109" s="419"/>
      <c r="BN3109" s="419"/>
      <c r="BO3109" s="419"/>
      <c r="BP3109" s="419"/>
      <c r="BR3109" s="419"/>
      <c r="BS3109" s="419"/>
      <c r="BT3109" s="419"/>
      <c r="BV3109" s="419"/>
      <c r="BW3109" s="419"/>
      <c r="BX3109" s="397"/>
      <c r="BZ3109" s="449"/>
      <c r="CB3109" s="419"/>
      <c r="CC3109" s="419"/>
      <c r="CD3109" s="419"/>
      <c r="CF3109" s="419"/>
      <c r="CG3109" s="419"/>
      <c r="CH3109" s="419"/>
    </row>
    <row r="3110" spans="3:86" ht="21" thickBot="1">
      <c r="C3110" s="425"/>
      <c r="P3110" s="431"/>
      <c r="R3110" s="419"/>
      <c r="S3110" s="446"/>
      <c r="T3110" s="419"/>
      <c r="V3110" s="196"/>
      <c r="W3110" s="419"/>
      <c r="X3110" s="419"/>
      <c r="Z3110" s="419"/>
      <c r="AA3110" s="419"/>
      <c r="AB3110" s="419"/>
      <c r="AD3110" s="419"/>
      <c r="AE3110" s="419"/>
      <c r="AF3110" s="419"/>
      <c r="AH3110" s="419"/>
      <c r="AI3110" s="419"/>
      <c r="AJ3110" s="419"/>
      <c r="AL3110" s="419"/>
      <c r="AM3110" s="419"/>
      <c r="AN3110" s="403"/>
      <c r="AO3110" s="419"/>
      <c r="AP3110" s="419"/>
      <c r="AQ3110" s="419"/>
      <c r="AR3110" s="419"/>
      <c r="AS3110" s="419"/>
      <c r="AT3110" s="419"/>
      <c r="AU3110" s="419"/>
      <c r="AV3110" s="419"/>
      <c r="AX3110" s="419"/>
      <c r="AY3110" s="419"/>
      <c r="AZ3110" s="419"/>
      <c r="BB3110" s="419"/>
      <c r="BC3110" s="419"/>
      <c r="BD3110" s="419"/>
      <c r="BF3110" s="419"/>
      <c r="BG3110" s="419"/>
      <c r="BH3110" s="419"/>
      <c r="BJ3110" s="419"/>
      <c r="BK3110" s="419"/>
      <c r="BL3110" s="419"/>
      <c r="BN3110" s="419"/>
      <c r="BO3110" s="419"/>
      <c r="BP3110" s="419"/>
      <c r="BR3110" s="419"/>
      <c r="BS3110" s="419"/>
      <c r="BT3110" s="419"/>
      <c r="BV3110" s="419"/>
      <c r="BW3110" s="419"/>
      <c r="BX3110" s="397"/>
      <c r="BZ3110" s="449"/>
      <c r="CB3110" s="419"/>
      <c r="CC3110" s="419"/>
      <c r="CD3110" s="419"/>
      <c r="CF3110" s="419"/>
      <c r="CG3110" s="419"/>
      <c r="CH3110" s="419"/>
    </row>
    <row r="3111" spans="3:86" ht="21" thickBot="1">
      <c r="C3111" s="425"/>
      <c r="P3111" s="431"/>
      <c r="R3111" s="419"/>
      <c r="S3111" s="446"/>
      <c r="T3111" s="419"/>
      <c r="V3111" s="196"/>
      <c r="W3111" s="419"/>
      <c r="X3111" s="419"/>
      <c r="Z3111" s="419"/>
      <c r="AA3111" s="419"/>
      <c r="AB3111" s="419"/>
      <c r="AD3111" s="419"/>
      <c r="AE3111" s="419"/>
      <c r="AF3111" s="419"/>
      <c r="AH3111" s="419"/>
      <c r="AI3111" s="419"/>
      <c r="AJ3111" s="419"/>
      <c r="AL3111" s="419"/>
      <c r="AM3111" s="419"/>
      <c r="AN3111" s="403"/>
      <c r="AO3111" s="419"/>
      <c r="AP3111" s="419"/>
      <c r="AQ3111" s="419"/>
      <c r="AR3111" s="419"/>
      <c r="AS3111" s="419"/>
      <c r="AT3111" s="419"/>
      <c r="AU3111" s="419"/>
      <c r="AV3111" s="419"/>
      <c r="AX3111" s="419"/>
      <c r="AY3111" s="419"/>
      <c r="AZ3111" s="419"/>
      <c r="BB3111" s="419"/>
      <c r="BC3111" s="419"/>
      <c r="BD3111" s="419"/>
      <c r="BF3111" s="419"/>
      <c r="BG3111" s="419"/>
      <c r="BH3111" s="419"/>
      <c r="BJ3111" s="419"/>
      <c r="BK3111" s="419"/>
      <c r="BL3111" s="419"/>
      <c r="BN3111" s="419"/>
      <c r="BO3111" s="419"/>
      <c r="BP3111" s="419"/>
      <c r="BR3111" s="419"/>
      <c r="BS3111" s="419"/>
      <c r="BT3111" s="419"/>
      <c r="BV3111" s="419"/>
      <c r="BW3111" s="419"/>
      <c r="BX3111" s="397"/>
      <c r="BZ3111" s="449"/>
      <c r="CB3111" s="419"/>
      <c r="CC3111" s="419"/>
      <c r="CD3111" s="419"/>
      <c r="CF3111" s="419"/>
      <c r="CG3111" s="419"/>
      <c r="CH3111" s="419"/>
    </row>
    <row r="3112" spans="3:86" ht="21" thickBot="1">
      <c r="C3112" s="425"/>
      <c r="P3112" s="431"/>
      <c r="R3112" s="419"/>
      <c r="S3112" s="446"/>
      <c r="T3112" s="419"/>
      <c r="V3112" s="196"/>
      <c r="W3112" s="419"/>
      <c r="X3112" s="419"/>
      <c r="Z3112" s="419"/>
      <c r="AA3112" s="419"/>
      <c r="AB3112" s="419"/>
      <c r="AD3112" s="419"/>
      <c r="AE3112" s="419"/>
      <c r="AF3112" s="419"/>
      <c r="AH3112" s="419"/>
      <c r="AI3112" s="419"/>
      <c r="AJ3112" s="419"/>
      <c r="AL3112" s="419"/>
      <c r="AM3112" s="419"/>
      <c r="AN3112" s="403"/>
      <c r="AO3112" s="419"/>
      <c r="AP3112" s="419"/>
      <c r="AQ3112" s="419"/>
      <c r="AR3112" s="419"/>
      <c r="AS3112" s="419"/>
      <c r="AT3112" s="419"/>
      <c r="AU3112" s="419"/>
      <c r="AV3112" s="419"/>
      <c r="AX3112" s="419"/>
      <c r="AY3112" s="419"/>
      <c r="AZ3112" s="419"/>
      <c r="BB3112" s="419"/>
      <c r="BC3112" s="419"/>
      <c r="BD3112" s="419"/>
      <c r="BF3112" s="419"/>
      <c r="BG3112" s="419"/>
      <c r="BH3112" s="419"/>
      <c r="BJ3112" s="419"/>
      <c r="BK3112" s="419"/>
      <c r="BL3112" s="419"/>
      <c r="BN3112" s="419"/>
      <c r="BO3112" s="419"/>
      <c r="BP3112" s="419"/>
      <c r="BR3112" s="419"/>
      <c r="BS3112" s="419"/>
      <c r="BT3112" s="419"/>
      <c r="BV3112" s="419"/>
      <c r="BW3112" s="419"/>
      <c r="BX3112" s="397"/>
      <c r="BZ3112" s="449"/>
      <c r="CB3112" s="419"/>
      <c r="CC3112" s="419"/>
      <c r="CD3112" s="419"/>
      <c r="CF3112" s="419"/>
      <c r="CG3112" s="419"/>
      <c r="CH3112" s="419"/>
    </row>
    <row r="3113" spans="3:86" ht="21" thickBot="1">
      <c r="C3113" s="425"/>
      <c r="P3113" s="431"/>
      <c r="R3113" s="419"/>
      <c r="S3113" s="446"/>
      <c r="T3113" s="419"/>
      <c r="V3113" s="196"/>
      <c r="W3113" s="419"/>
      <c r="X3113" s="419"/>
      <c r="Z3113" s="419"/>
      <c r="AA3113" s="419"/>
      <c r="AB3113" s="419"/>
      <c r="AD3113" s="419"/>
      <c r="AE3113" s="419"/>
      <c r="AF3113" s="419"/>
      <c r="AH3113" s="419"/>
      <c r="AI3113" s="419"/>
      <c r="AJ3113" s="419"/>
      <c r="AL3113" s="419"/>
      <c r="AM3113" s="419"/>
      <c r="AN3113" s="403"/>
      <c r="AO3113" s="419"/>
      <c r="AP3113" s="419"/>
      <c r="AQ3113" s="419"/>
      <c r="AR3113" s="419"/>
      <c r="AS3113" s="419"/>
      <c r="AT3113" s="419"/>
      <c r="AU3113" s="419"/>
      <c r="AV3113" s="419"/>
      <c r="AX3113" s="419"/>
      <c r="AY3113" s="419"/>
      <c r="AZ3113" s="419"/>
      <c r="BB3113" s="419"/>
      <c r="BC3113" s="419"/>
      <c r="BD3113" s="419"/>
      <c r="BF3113" s="419"/>
      <c r="BG3113" s="419"/>
      <c r="BH3113" s="419"/>
      <c r="BJ3113" s="419"/>
      <c r="BK3113" s="419"/>
      <c r="BL3113" s="419"/>
      <c r="BN3113" s="419"/>
      <c r="BO3113" s="419"/>
      <c r="BP3113" s="419"/>
      <c r="BR3113" s="419"/>
      <c r="BS3113" s="419"/>
      <c r="BT3113" s="419"/>
      <c r="BV3113" s="419"/>
      <c r="BW3113" s="419"/>
      <c r="BX3113" s="397"/>
      <c r="BZ3113" s="449"/>
      <c r="CB3113" s="419"/>
      <c r="CC3113" s="419"/>
      <c r="CD3113" s="419"/>
      <c r="CF3113" s="419"/>
      <c r="CG3113" s="419"/>
      <c r="CH3113" s="419"/>
    </row>
    <row r="3114" spans="3:86" ht="21" thickBot="1">
      <c r="C3114" s="425"/>
      <c r="P3114" s="431"/>
      <c r="R3114" s="419"/>
      <c r="S3114" s="446"/>
      <c r="T3114" s="419"/>
      <c r="V3114" s="196"/>
      <c r="W3114" s="419"/>
      <c r="X3114" s="419"/>
      <c r="Z3114" s="419"/>
      <c r="AA3114" s="419"/>
      <c r="AB3114" s="419"/>
      <c r="AD3114" s="419"/>
      <c r="AE3114" s="419"/>
      <c r="AF3114" s="419"/>
      <c r="AH3114" s="419"/>
      <c r="AI3114" s="419"/>
      <c r="AJ3114" s="419"/>
      <c r="AL3114" s="419"/>
      <c r="AM3114" s="419"/>
      <c r="AN3114" s="403"/>
      <c r="AO3114" s="419"/>
      <c r="AP3114" s="419"/>
      <c r="AQ3114" s="419"/>
      <c r="AR3114" s="419"/>
      <c r="AS3114" s="419"/>
      <c r="AT3114" s="419"/>
      <c r="AU3114" s="419"/>
      <c r="AV3114" s="419"/>
      <c r="AX3114" s="419"/>
      <c r="AY3114" s="419"/>
      <c r="AZ3114" s="419"/>
      <c r="BB3114" s="419"/>
      <c r="BC3114" s="419"/>
      <c r="BD3114" s="419"/>
      <c r="BF3114" s="419"/>
      <c r="BG3114" s="419"/>
      <c r="BH3114" s="419"/>
      <c r="BJ3114" s="419"/>
      <c r="BK3114" s="419"/>
      <c r="BL3114" s="419"/>
      <c r="BN3114" s="419"/>
      <c r="BO3114" s="419"/>
      <c r="BP3114" s="419"/>
      <c r="BR3114" s="419"/>
      <c r="BS3114" s="419"/>
      <c r="BT3114" s="419"/>
      <c r="BV3114" s="419"/>
      <c r="BW3114" s="419"/>
      <c r="BX3114" s="397"/>
      <c r="BZ3114" s="449"/>
      <c r="CB3114" s="419"/>
      <c r="CC3114" s="419"/>
      <c r="CD3114" s="419"/>
      <c r="CF3114" s="419"/>
      <c r="CG3114" s="419"/>
      <c r="CH3114" s="419"/>
    </row>
    <row r="3115" spans="3:86" ht="21" thickBot="1">
      <c r="C3115" s="425"/>
      <c r="P3115" s="431"/>
      <c r="R3115" s="419"/>
      <c r="S3115" s="446"/>
      <c r="T3115" s="419"/>
      <c r="V3115" s="196"/>
      <c r="W3115" s="419"/>
      <c r="X3115" s="419"/>
      <c r="Z3115" s="419"/>
      <c r="AA3115" s="419"/>
      <c r="AB3115" s="419"/>
      <c r="AD3115" s="419"/>
      <c r="AE3115" s="419"/>
      <c r="AF3115" s="419"/>
      <c r="AH3115" s="419"/>
      <c r="AI3115" s="419"/>
      <c r="AJ3115" s="419"/>
      <c r="AL3115" s="419"/>
      <c r="AM3115" s="419"/>
      <c r="AN3115" s="403"/>
      <c r="AO3115" s="419"/>
      <c r="AP3115" s="419"/>
      <c r="AQ3115" s="419"/>
      <c r="AR3115" s="419"/>
      <c r="AS3115" s="419"/>
      <c r="AT3115" s="419"/>
      <c r="AU3115" s="419"/>
      <c r="AV3115" s="419"/>
      <c r="AX3115" s="419"/>
      <c r="AY3115" s="419"/>
      <c r="AZ3115" s="419"/>
      <c r="BB3115" s="419"/>
      <c r="BC3115" s="419"/>
      <c r="BD3115" s="419"/>
      <c r="BF3115" s="419"/>
      <c r="BG3115" s="419"/>
      <c r="BH3115" s="419"/>
      <c r="BJ3115" s="419"/>
      <c r="BK3115" s="419"/>
      <c r="BL3115" s="419"/>
      <c r="BN3115" s="419"/>
      <c r="BO3115" s="419"/>
      <c r="BP3115" s="419"/>
      <c r="BR3115" s="419"/>
      <c r="BS3115" s="419"/>
      <c r="BT3115" s="419"/>
      <c r="BV3115" s="419"/>
      <c r="BW3115" s="419"/>
      <c r="BX3115" s="397"/>
      <c r="BZ3115" s="449"/>
      <c r="CB3115" s="419"/>
      <c r="CC3115" s="419"/>
      <c r="CD3115" s="419"/>
      <c r="CF3115" s="419"/>
      <c r="CG3115" s="419"/>
      <c r="CH3115" s="419"/>
    </row>
    <row r="3116" spans="3:86" ht="21" thickBot="1">
      <c r="C3116" s="425"/>
      <c r="P3116" s="431"/>
      <c r="R3116" s="419"/>
      <c r="S3116" s="446"/>
      <c r="T3116" s="419"/>
      <c r="V3116" s="196"/>
      <c r="W3116" s="419"/>
      <c r="X3116" s="419"/>
      <c r="Z3116" s="419"/>
      <c r="AA3116" s="419"/>
      <c r="AB3116" s="419"/>
      <c r="AD3116" s="419"/>
      <c r="AE3116" s="419"/>
      <c r="AF3116" s="419"/>
      <c r="AH3116" s="419"/>
      <c r="AI3116" s="419"/>
      <c r="AJ3116" s="419"/>
      <c r="AL3116" s="419"/>
      <c r="AM3116" s="419"/>
      <c r="AN3116" s="403"/>
      <c r="AO3116" s="419"/>
      <c r="AP3116" s="419"/>
      <c r="AQ3116" s="419"/>
      <c r="AR3116" s="419"/>
      <c r="AS3116" s="419"/>
      <c r="AT3116" s="419"/>
      <c r="AU3116" s="419"/>
      <c r="AV3116" s="419"/>
      <c r="AX3116" s="419"/>
      <c r="AY3116" s="419"/>
      <c r="AZ3116" s="419"/>
      <c r="BB3116" s="419"/>
      <c r="BC3116" s="419"/>
      <c r="BD3116" s="419"/>
      <c r="BF3116" s="419"/>
      <c r="BG3116" s="419"/>
      <c r="BH3116" s="419"/>
      <c r="BJ3116" s="419"/>
      <c r="BK3116" s="419"/>
      <c r="BL3116" s="419"/>
      <c r="BN3116" s="419"/>
      <c r="BO3116" s="419"/>
      <c r="BP3116" s="419"/>
      <c r="BR3116" s="419"/>
      <c r="BS3116" s="419"/>
      <c r="BT3116" s="419"/>
      <c r="BV3116" s="419"/>
      <c r="BW3116" s="419"/>
      <c r="BX3116" s="397"/>
      <c r="BZ3116" s="449"/>
      <c r="CB3116" s="419"/>
      <c r="CC3116" s="419"/>
      <c r="CD3116" s="419"/>
      <c r="CF3116" s="419"/>
      <c r="CG3116" s="419"/>
      <c r="CH3116" s="419"/>
    </row>
    <row r="3117" spans="3:86" ht="21" thickBot="1">
      <c r="C3117" s="425"/>
      <c r="P3117" s="431"/>
      <c r="R3117" s="419"/>
      <c r="S3117" s="446"/>
      <c r="T3117" s="419"/>
      <c r="V3117" s="196"/>
      <c r="W3117" s="419"/>
      <c r="X3117" s="419"/>
      <c r="Z3117" s="419"/>
      <c r="AA3117" s="419"/>
      <c r="AB3117" s="419"/>
      <c r="AD3117" s="419"/>
      <c r="AE3117" s="419"/>
      <c r="AF3117" s="419"/>
      <c r="AH3117" s="419"/>
      <c r="AI3117" s="419"/>
      <c r="AJ3117" s="419"/>
      <c r="AL3117" s="419"/>
      <c r="AM3117" s="419"/>
      <c r="AN3117" s="403"/>
      <c r="AO3117" s="419"/>
      <c r="AP3117" s="419"/>
      <c r="AQ3117" s="419"/>
      <c r="AR3117" s="419"/>
      <c r="AS3117" s="419"/>
      <c r="AT3117" s="419"/>
      <c r="AU3117" s="419"/>
      <c r="AV3117" s="419"/>
      <c r="AX3117" s="419"/>
      <c r="AY3117" s="419"/>
      <c r="AZ3117" s="419"/>
      <c r="BB3117" s="419"/>
      <c r="BC3117" s="419"/>
      <c r="BD3117" s="419"/>
      <c r="BF3117" s="419"/>
      <c r="BG3117" s="419"/>
      <c r="BH3117" s="419"/>
      <c r="BJ3117" s="419"/>
      <c r="BK3117" s="419"/>
      <c r="BL3117" s="419"/>
      <c r="BN3117" s="419"/>
      <c r="BO3117" s="419"/>
      <c r="BP3117" s="419"/>
      <c r="BR3117" s="419"/>
      <c r="BS3117" s="419"/>
      <c r="BT3117" s="419"/>
      <c r="BV3117" s="419"/>
      <c r="BW3117" s="419"/>
      <c r="BX3117" s="397"/>
      <c r="BZ3117" s="449"/>
      <c r="CB3117" s="419"/>
      <c r="CC3117" s="419"/>
      <c r="CD3117" s="419"/>
      <c r="CF3117" s="419"/>
      <c r="CG3117" s="419"/>
      <c r="CH3117" s="419"/>
    </row>
    <row r="3118" spans="3:86" ht="21" thickBot="1">
      <c r="C3118" s="425"/>
      <c r="P3118" s="431"/>
      <c r="R3118" s="419"/>
      <c r="S3118" s="446"/>
      <c r="T3118" s="419"/>
      <c r="V3118" s="196"/>
      <c r="W3118" s="419"/>
      <c r="X3118" s="419"/>
      <c r="Z3118" s="419"/>
      <c r="AA3118" s="419"/>
      <c r="AB3118" s="419"/>
      <c r="AD3118" s="419"/>
      <c r="AE3118" s="419"/>
      <c r="AF3118" s="419"/>
      <c r="AH3118" s="419"/>
      <c r="AI3118" s="419"/>
      <c r="AJ3118" s="419"/>
      <c r="AL3118" s="419"/>
      <c r="AM3118" s="419"/>
      <c r="AN3118" s="403"/>
      <c r="AO3118" s="419"/>
      <c r="AP3118" s="419"/>
      <c r="AQ3118" s="419"/>
      <c r="AR3118" s="419"/>
      <c r="AS3118" s="419"/>
      <c r="AT3118" s="419"/>
      <c r="AU3118" s="419"/>
      <c r="AV3118" s="419"/>
      <c r="AX3118" s="419"/>
      <c r="AY3118" s="419"/>
      <c r="AZ3118" s="419"/>
      <c r="BB3118" s="419"/>
      <c r="BC3118" s="419"/>
      <c r="BD3118" s="419"/>
      <c r="BF3118" s="419"/>
      <c r="BG3118" s="419"/>
      <c r="BH3118" s="419"/>
      <c r="BJ3118" s="419"/>
      <c r="BK3118" s="419"/>
      <c r="BL3118" s="419"/>
      <c r="BN3118" s="419"/>
      <c r="BO3118" s="419"/>
      <c r="BP3118" s="419"/>
      <c r="BR3118" s="419"/>
      <c r="BS3118" s="419"/>
      <c r="BT3118" s="419"/>
      <c r="BV3118" s="419"/>
      <c r="BW3118" s="419"/>
      <c r="BX3118" s="397"/>
      <c r="BZ3118" s="449"/>
      <c r="CB3118" s="419"/>
      <c r="CC3118" s="419"/>
      <c r="CD3118" s="419"/>
      <c r="CF3118" s="419"/>
      <c r="CG3118" s="419"/>
      <c r="CH3118" s="419"/>
    </row>
    <row r="3119" spans="3:86" ht="21" thickBot="1">
      <c r="C3119" s="425"/>
      <c r="P3119" s="431"/>
      <c r="R3119" s="419"/>
      <c r="S3119" s="446"/>
      <c r="T3119" s="419"/>
      <c r="V3119" s="196"/>
      <c r="W3119" s="419"/>
      <c r="X3119" s="419"/>
      <c r="Z3119" s="419"/>
      <c r="AA3119" s="419"/>
      <c r="AB3119" s="419"/>
      <c r="AD3119" s="419"/>
      <c r="AE3119" s="419"/>
      <c r="AF3119" s="419"/>
      <c r="AH3119" s="419"/>
      <c r="AI3119" s="419"/>
      <c r="AJ3119" s="419"/>
      <c r="AL3119" s="419"/>
      <c r="AM3119" s="419"/>
      <c r="AN3119" s="403"/>
      <c r="AO3119" s="419"/>
      <c r="AP3119" s="419"/>
      <c r="AQ3119" s="419"/>
      <c r="AR3119" s="419"/>
      <c r="AS3119" s="419"/>
      <c r="AT3119" s="419"/>
      <c r="AU3119" s="419"/>
      <c r="AV3119" s="419"/>
      <c r="AX3119" s="419"/>
      <c r="AY3119" s="419"/>
      <c r="AZ3119" s="419"/>
      <c r="BB3119" s="419"/>
      <c r="BC3119" s="419"/>
      <c r="BD3119" s="419"/>
      <c r="BF3119" s="419"/>
      <c r="BG3119" s="419"/>
      <c r="BH3119" s="419"/>
      <c r="BJ3119" s="419"/>
      <c r="BK3119" s="419"/>
      <c r="BL3119" s="419"/>
      <c r="BN3119" s="419"/>
      <c r="BO3119" s="419"/>
      <c r="BP3119" s="419"/>
      <c r="BR3119" s="419"/>
      <c r="BS3119" s="419"/>
      <c r="BT3119" s="419"/>
      <c r="BV3119" s="419"/>
      <c r="BW3119" s="419"/>
      <c r="BX3119" s="397"/>
      <c r="BZ3119" s="449"/>
      <c r="CB3119" s="419"/>
      <c r="CC3119" s="419"/>
      <c r="CD3119" s="419"/>
      <c r="CF3119" s="419"/>
      <c r="CG3119" s="419"/>
      <c r="CH3119" s="419"/>
    </row>
    <row r="3120" spans="3:86" ht="21" thickBot="1">
      <c r="C3120" s="425"/>
      <c r="P3120" s="431"/>
      <c r="R3120" s="419"/>
      <c r="S3120" s="446"/>
      <c r="T3120" s="419"/>
      <c r="V3120" s="196"/>
      <c r="W3120" s="419"/>
      <c r="X3120" s="419"/>
      <c r="Z3120" s="419"/>
      <c r="AA3120" s="419"/>
      <c r="AB3120" s="419"/>
      <c r="AD3120" s="419"/>
      <c r="AE3120" s="419"/>
      <c r="AF3120" s="419"/>
      <c r="AH3120" s="419"/>
      <c r="AI3120" s="419"/>
      <c r="AJ3120" s="419"/>
      <c r="AL3120" s="419"/>
      <c r="AM3120" s="419"/>
      <c r="AN3120" s="403"/>
      <c r="AO3120" s="419"/>
      <c r="AP3120" s="419"/>
      <c r="AQ3120" s="419"/>
      <c r="AR3120" s="419"/>
      <c r="AS3120" s="419"/>
      <c r="AT3120" s="419"/>
      <c r="AU3120" s="419"/>
      <c r="AV3120" s="419"/>
      <c r="AX3120" s="419"/>
      <c r="AY3120" s="419"/>
      <c r="AZ3120" s="419"/>
      <c r="BB3120" s="419"/>
      <c r="BC3120" s="419"/>
      <c r="BD3120" s="419"/>
      <c r="BF3120" s="419"/>
      <c r="BG3120" s="419"/>
      <c r="BH3120" s="419"/>
      <c r="BJ3120" s="419"/>
      <c r="BK3120" s="419"/>
      <c r="BL3120" s="419"/>
      <c r="BN3120" s="419"/>
      <c r="BO3120" s="419"/>
      <c r="BP3120" s="419"/>
      <c r="BR3120" s="419"/>
      <c r="BS3120" s="419"/>
      <c r="BT3120" s="419"/>
      <c r="BV3120" s="419"/>
      <c r="BW3120" s="419"/>
      <c r="BX3120" s="397"/>
      <c r="BZ3120" s="449"/>
      <c r="CB3120" s="419"/>
      <c r="CC3120" s="419"/>
      <c r="CD3120" s="419"/>
      <c r="CF3120" s="419"/>
      <c r="CG3120" s="419"/>
      <c r="CH3120" s="419"/>
    </row>
    <row r="3121" spans="3:86" ht="21" thickBot="1">
      <c r="C3121" s="425"/>
      <c r="P3121" s="431"/>
      <c r="R3121" s="419"/>
      <c r="S3121" s="446"/>
      <c r="T3121" s="419"/>
      <c r="V3121" s="196"/>
      <c r="W3121" s="419"/>
      <c r="X3121" s="419"/>
      <c r="Z3121" s="419"/>
      <c r="AA3121" s="419"/>
      <c r="AB3121" s="419"/>
      <c r="AD3121" s="419"/>
      <c r="AE3121" s="419"/>
      <c r="AF3121" s="419"/>
      <c r="AH3121" s="419"/>
      <c r="AI3121" s="419"/>
      <c r="AJ3121" s="419"/>
      <c r="AL3121" s="419"/>
      <c r="AM3121" s="419"/>
      <c r="AN3121" s="403"/>
      <c r="AO3121" s="419"/>
      <c r="AP3121" s="419"/>
      <c r="AQ3121" s="419"/>
      <c r="AR3121" s="419"/>
      <c r="AS3121" s="419"/>
      <c r="AT3121" s="419"/>
      <c r="AU3121" s="419"/>
      <c r="AV3121" s="419"/>
      <c r="AX3121" s="419"/>
      <c r="AY3121" s="419"/>
      <c r="AZ3121" s="419"/>
      <c r="BB3121" s="419"/>
      <c r="BC3121" s="419"/>
      <c r="BD3121" s="419"/>
      <c r="BF3121" s="419"/>
      <c r="BG3121" s="419"/>
      <c r="BH3121" s="419"/>
      <c r="BJ3121" s="419"/>
      <c r="BK3121" s="419"/>
      <c r="BL3121" s="419"/>
      <c r="BN3121" s="419"/>
      <c r="BO3121" s="419"/>
      <c r="BP3121" s="419"/>
      <c r="BR3121" s="419"/>
      <c r="BS3121" s="419"/>
      <c r="BT3121" s="419"/>
      <c r="BV3121" s="419"/>
      <c r="BW3121" s="419"/>
      <c r="BX3121" s="397"/>
      <c r="BZ3121" s="449"/>
      <c r="CB3121" s="419"/>
      <c r="CC3121" s="419"/>
      <c r="CD3121" s="419"/>
      <c r="CF3121" s="419"/>
      <c r="CG3121" s="419"/>
      <c r="CH3121" s="419"/>
    </row>
    <row r="3122" spans="3:86" ht="21" thickBot="1">
      <c r="C3122" s="425"/>
      <c r="P3122" s="431"/>
      <c r="R3122" s="419"/>
      <c r="S3122" s="446"/>
      <c r="T3122" s="419"/>
      <c r="V3122" s="196"/>
      <c r="W3122" s="419"/>
      <c r="X3122" s="419"/>
      <c r="Z3122" s="419"/>
      <c r="AA3122" s="419"/>
      <c r="AB3122" s="419"/>
      <c r="AD3122" s="419"/>
      <c r="AE3122" s="419"/>
      <c r="AF3122" s="419"/>
      <c r="AH3122" s="419"/>
      <c r="AI3122" s="419"/>
      <c r="AJ3122" s="419"/>
      <c r="AL3122" s="419"/>
      <c r="AM3122" s="419"/>
      <c r="AN3122" s="403"/>
      <c r="AO3122" s="419"/>
      <c r="AP3122" s="419"/>
      <c r="AQ3122" s="419"/>
      <c r="AR3122" s="419"/>
      <c r="AS3122" s="419"/>
      <c r="AT3122" s="419"/>
      <c r="AU3122" s="419"/>
      <c r="AV3122" s="419"/>
      <c r="AX3122" s="419"/>
      <c r="AY3122" s="419"/>
      <c r="AZ3122" s="419"/>
      <c r="BB3122" s="419"/>
      <c r="BC3122" s="419"/>
      <c r="BD3122" s="419"/>
      <c r="BF3122" s="419"/>
      <c r="BG3122" s="419"/>
      <c r="BH3122" s="419"/>
      <c r="BJ3122" s="419"/>
      <c r="BK3122" s="419"/>
      <c r="BL3122" s="419"/>
      <c r="BN3122" s="419"/>
      <c r="BO3122" s="419"/>
      <c r="BP3122" s="419"/>
      <c r="BR3122" s="419"/>
      <c r="BS3122" s="419"/>
      <c r="BT3122" s="419"/>
      <c r="BV3122" s="419"/>
      <c r="BW3122" s="419"/>
      <c r="BX3122" s="397"/>
      <c r="BZ3122" s="449"/>
      <c r="CB3122" s="419"/>
      <c r="CC3122" s="419"/>
      <c r="CD3122" s="419"/>
      <c r="CF3122" s="419"/>
      <c r="CG3122" s="419"/>
      <c r="CH3122" s="419"/>
    </row>
    <row r="3123" spans="3:86" ht="21" thickBot="1">
      <c r="C3123" s="425"/>
      <c r="P3123" s="431"/>
      <c r="R3123" s="419"/>
      <c r="S3123" s="446"/>
      <c r="T3123" s="419"/>
      <c r="V3123" s="196"/>
      <c r="W3123" s="419"/>
      <c r="X3123" s="419"/>
      <c r="Z3123" s="419"/>
      <c r="AA3123" s="419"/>
      <c r="AB3123" s="419"/>
      <c r="AD3123" s="419"/>
      <c r="AE3123" s="419"/>
      <c r="AF3123" s="419"/>
      <c r="AH3123" s="419"/>
      <c r="AI3123" s="419"/>
      <c r="AJ3123" s="419"/>
      <c r="AL3123" s="419"/>
      <c r="AM3123" s="419"/>
      <c r="AN3123" s="403"/>
      <c r="AO3123" s="419"/>
      <c r="AP3123" s="419"/>
      <c r="AQ3123" s="419"/>
      <c r="AR3123" s="419"/>
      <c r="AS3123" s="419"/>
      <c r="AT3123" s="419"/>
      <c r="AU3123" s="419"/>
      <c r="AV3123" s="419"/>
      <c r="AX3123" s="419"/>
      <c r="AY3123" s="419"/>
      <c r="AZ3123" s="419"/>
      <c r="BB3123" s="419"/>
      <c r="BC3123" s="419"/>
      <c r="BD3123" s="419"/>
      <c r="BF3123" s="419"/>
      <c r="BG3123" s="419"/>
      <c r="BH3123" s="419"/>
      <c r="BJ3123" s="419"/>
      <c r="BK3123" s="419"/>
      <c r="BL3123" s="419"/>
      <c r="BN3123" s="419"/>
      <c r="BO3123" s="419"/>
      <c r="BP3123" s="419"/>
      <c r="BR3123" s="419"/>
      <c r="BS3123" s="419"/>
      <c r="BT3123" s="419"/>
      <c r="BV3123" s="419"/>
      <c r="BW3123" s="419"/>
      <c r="BX3123" s="397"/>
      <c r="BZ3123" s="449"/>
      <c r="CB3123" s="419"/>
      <c r="CC3123" s="419"/>
      <c r="CD3123" s="419"/>
      <c r="CF3123" s="419"/>
      <c r="CG3123" s="419"/>
      <c r="CH3123" s="419"/>
    </row>
    <row r="3124" spans="3:86" ht="21" thickBot="1">
      <c r="C3124" s="425"/>
      <c r="P3124" s="431"/>
      <c r="R3124" s="419"/>
      <c r="S3124" s="446"/>
      <c r="T3124" s="419"/>
      <c r="V3124" s="196"/>
      <c r="W3124" s="419"/>
      <c r="X3124" s="419"/>
      <c r="Z3124" s="419"/>
      <c r="AA3124" s="419"/>
      <c r="AB3124" s="419"/>
      <c r="AD3124" s="419"/>
      <c r="AE3124" s="419"/>
      <c r="AF3124" s="419"/>
      <c r="AH3124" s="419"/>
      <c r="AI3124" s="419"/>
      <c r="AJ3124" s="419"/>
      <c r="AL3124" s="419"/>
      <c r="AM3124" s="419"/>
      <c r="AN3124" s="403"/>
      <c r="AO3124" s="419"/>
      <c r="AP3124" s="419"/>
      <c r="AQ3124" s="419"/>
      <c r="AR3124" s="419"/>
      <c r="AS3124" s="419"/>
      <c r="AT3124" s="419"/>
      <c r="AU3124" s="419"/>
      <c r="AV3124" s="419"/>
      <c r="AX3124" s="419"/>
      <c r="AY3124" s="419"/>
      <c r="AZ3124" s="419"/>
      <c r="BB3124" s="419"/>
      <c r="BC3124" s="419"/>
      <c r="BD3124" s="419"/>
      <c r="BF3124" s="419"/>
      <c r="BG3124" s="419"/>
      <c r="BH3124" s="419"/>
      <c r="BJ3124" s="419"/>
      <c r="BK3124" s="419"/>
      <c r="BL3124" s="419"/>
      <c r="BN3124" s="419"/>
      <c r="BO3124" s="419"/>
      <c r="BP3124" s="419"/>
      <c r="BR3124" s="419"/>
      <c r="BS3124" s="419"/>
      <c r="BT3124" s="419"/>
      <c r="BV3124" s="419"/>
      <c r="BW3124" s="419"/>
      <c r="BX3124" s="397"/>
      <c r="BZ3124" s="449"/>
      <c r="CB3124" s="419"/>
      <c r="CC3124" s="419"/>
      <c r="CD3124" s="419"/>
      <c r="CF3124" s="419"/>
      <c r="CG3124" s="419"/>
      <c r="CH3124" s="419"/>
    </row>
    <row r="3125" spans="3:86" ht="21" thickBot="1">
      <c r="C3125" s="425"/>
      <c r="P3125" s="431"/>
      <c r="R3125" s="419"/>
      <c r="S3125" s="446"/>
      <c r="T3125" s="419"/>
      <c r="V3125" s="196"/>
      <c r="W3125" s="419"/>
      <c r="X3125" s="419"/>
      <c r="Z3125" s="419"/>
      <c r="AA3125" s="419"/>
      <c r="AB3125" s="419"/>
      <c r="AD3125" s="419"/>
      <c r="AE3125" s="419"/>
      <c r="AF3125" s="419"/>
      <c r="AH3125" s="419"/>
      <c r="AI3125" s="419"/>
      <c r="AJ3125" s="419"/>
      <c r="AL3125" s="419"/>
      <c r="AM3125" s="419"/>
      <c r="AN3125" s="403"/>
      <c r="AO3125" s="419"/>
      <c r="AP3125" s="419"/>
      <c r="AQ3125" s="419"/>
      <c r="AR3125" s="419"/>
      <c r="AS3125" s="419"/>
      <c r="AT3125" s="419"/>
      <c r="AU3125" s="419"/>
      <c r="AV3125" s="419"/>
      <c r="AX3125" s="419"/>
      <c r="AY3125" s="419"/>
      <c r="AZ3125" s="419"/>
      <c r="BB3125" s="419"/>
      <c r="BC3125" s="419"/>
      <c r="BD3125" s="419"/>
      <c r="BF3125" s="419"/>
      <c r="BG3125" s="419"/>
      <c r="BH3125" s="419"/>
      <c r="BJ3125" s="419"/>
      <c r="BK3125" s="419"/>
      <c r="BL3125" s="419"/>
      <c r="BN3125" s="419"/>
      <c r="BO3125" s="419"/>
      <c r="BP3125" s="419"/>
      <c r="BR3125" s="419"/>
      <c r="BS3125" s="419"/>
      <c r="BT3125" s="419"/>
      <c r="BV3125" s="419"/>
      <c r="BW3125" s="419"/>
      <c r="BX3125" s="397"/>
      <c r="BZ3125" s="449"/>
      <c r="CB3125" s="419"/>
      <c r="CC3125" s="419"/>
      <c r="CD3125" s="419"/>
      <c r="CF3125" s="419"/>
      <c r="CG3125" s="419"/>
      <c r="CH3125" s="419"/>
    </row>
    <row r="3126" spans="3:86" ht="21" thickBot="1">
      <c r="C3126" s="425"/>
      <c r="P3126" s="431"/>
      <c r="R3126" s="419"/>
      <c r="S3126" s="446"/>
      <c r="T3126" s="419"/>
      <c r="V3126" s="196"/>
      <c r="W3126" s="419"/>
      <c r="X3126" s="419"/>
      <c r="Z3126" s="419"/>
      <c r="AA3126" s="419"/>
      <c r="AB3126" s="419"/>
      <c r="AD3126" s="419"/>
      <c r="AE3126" s="419"/>
      <c r="AF3126" s="419"/>
      <c r="AH3126" s="419"/>
      <c r="AI3126" s="419"/>
      <c r="AJ3126" s="419"/>
      <c r="AL3126" s="419"/>
      <c r="AM3126" s="419"/>
      <c r="AN3126" s="403"/>
      <c r="AO3126" s="419"/>
      <c r="AP3126" s="419"/>
      <c r="AQ3126" s="419"/>
      <c r="AR3126" s="419"/>
      <c r="AS3126" s="419"/>
      <c r="AT3126" s="419"/>
      <c r="AU3126" s="419"/>
      <c r="AV3126" s="419"/>
      <c r="AX3126" s="419"/>
      <c r="AY3126" s="419"/>
      <c r="AZ3126" s="419"/>
      <c r="BB3126" s="419"/>
      <c r="BC3126" s="419"/>
      <c r="BD3126" s="419"/>
      <c r="BF3126" s="419"/>
      <c r="BG3126" s="419"/>
      <c r="BH3126" s="419"/>
      <c r="BJ3126" s="419"/>
      <c r="BK3126" s="419"/>
      <c r="BL3126" s="419"/>
      <c r="BN3126" s="419"/>
      <c r="BO3126" s="419"/>
      <c r="BP3126" s="419"/>
      <c r="BR3126" s="419"/>
      <c r="BS3126" s="419"/>
      <c r="BT3126" s="419"/>
      <c r="BV3126" s="419"/>
      <c r="BW3126" s="419"/>
      <c r="BX3126" s="397"/>
      <c r="BZ3126" s="449"/>
      <c r="CB3126" s="419"/>
      <c r="CC3126" s="419"/>
      <c r="CD3126" s="419"/>
      <c r="CF3126" s="419"/>
      <c r="CG3126" s="419"/>
      <c r="CH3126" s="419"/>
    </row>
    <row r="3127" spans="3:86" ht="21" thickBot="1">
      <c r="C3127" s="425"/>
      <c r="P3127" s="431"/>
      <c r="R3127" s="419"/>
      <c r="S3127" s="446"/>
      <c r="T3127" s="419"/>
      <c r="V3127" s="196"/>
      <c r="W3127" s="419"/>
      <c r="X3127" s="419"/>
      <c r="Z3127" s="419"/>
      <c r="AA3127" s="419"/>
      <c r="AB3127" s="419"/>
      <c r="AD3127" s="419"/>
      <c r="AE3127" s="419"/>
      <c r="AF3127" s="419"/>
      <c r="AH3127" s="419"/>
      <c r="AI3127" s="419"/>
      <c r="AJ3127" s="419"/>
      <c r="AL3127" s="419"/>
      <c r="AM3127" s="419"/>
      <c r="AN3127" s="403"/>
      <c r="AO3127" s="419"/>
      <c r="AP3127" s="419"/>
      <c r="AQ3127" s="419"/>
      <c r="AR3127" s="419"/>
      <c r="AS3127" s="419"/>
      <c r="AT3127" s="419"/>
      <c r="AU3127" s="419"/>
      <c r="AV3127" s="419"/>
      <c r="AX3127" s="419"/>
      <c r="AY3127" s="419"/>
      <c r="AZ3127" s="419"/>
      <c r="BB3127" s="419"/>
      <c r="BC3127" s="419"/>
      <c r="BD3127" s="419"/>
      <c r="BF3127" s="419"/>
      <c r="BG3127" s="419"/>
      <c r="BH3127" s="419"/>
      <c r="BJ3127" s="419"/>
      <c r="BK3127" s="419"/>
      <c r="BL3127" s="419"/>
      <c r="BN3127" s="419"/>
      <c r="BO3127" s="419"/>
      <c r="BP3127" s="419"/>
      <c r="BR3127" s="419"/>
      <c r="BS3127" s="419"/>
      <c r="BT3127" s="419"/>
      <c r="BV3127" s="419"/>
      <c r="BW3127" s="419"/>
      <c r="BX3127" s="397"/>
      <c r="BZ3127" s="449"/>
      <c r="CB3127" s="419"/>
      <c r="CC3127" s="419"/>
      <c r="CD3127" s="419"/>
      <c r="CF3127" s="419"/>
      <c r="CG3127" s="419"/>
      <c r="CH3127" s="419"/>
    </row>
    <row r="3128" spans="3:86" ht="21" thickBot="1">
      <c r="C3128" s="425"/>
      <c r="P3128" s="431"/>
      <c r="R3128" s="419"/>
      <c r="S3128" s="446"/>
      <c r="T3128" s="419"/>
      <c r="V3128" s="196"/>
      <c r="W3128" s="419"/>
      <c r="X3128" s="419"/>
      <c r="Z3128" s="419"/>
      <c r="AA3128" s="419"/>
      <c r="AB3128" s="419"/>
      <c r="AD3128" s="419"/>
      <c r="AE3128" s="419"/>
      <c r="AF3128" s="419"/>
      <c r="AH3128" s="419"/>
      <c r="AI3128" s="419"/>
      <c r="AJ3128" s="419"/>
      <c r="AL3128" s="419"/>
      <c r="AM3128" s="419"/>
      <c r="AN3128" s="403"/>
      <c r="AO3128" s="419"/>
      <c r="AP3128" s="419"/>
      <c r="AQ3128" s="419"/>
      <c r="AR3128" s="419"/>
      <c r="AS3128" s="419"/>
      <c r="AT3128" s="419"/>
      <c r="AU3128" s="419"/>
      <c r="AV3128" s="419"/>
      <c r="AX3128" s="419"/>
      <c r="AY3128" s="419"/>
      <c r="AZ3128" s="419"/>
      <c r="BB3128" s="419"/>
      <c r="BC3128" s="419"/>
      <c r="BD3128" s="419"/>
      <c r="BF3128" s="419"/>
      <c r="BG3128" s="419"/>
      <c r="BH3128" s="419"/>
      <c r="BJ3128" s="419"/>
      <c r="BK3128" s="419"/>
      <c r="BL3128" s="419"/>
      <c r="BN3128" s="419"/>
      <c r="BO3128" s="419"/>
      <c r="BP3128" s="419"/>
      <c r="BR3128" s="419"/>
      <c r="BS3128" s="419"/>
      <c r="BT3128" s="419"/>
      <c r="BV3128" s="419"/>
      <c r="BW3128" s="419"/>
      <c r="BX3128" s="397"/>
      <c r="BZ3128" s="449"/>
      <c r="CB3128" s="419"/>
      <c r="CC3128" s="419"/>
      <c r="CD3128" s="419"/>
      <c r="CF3128" s="419"/>
      <c r="CG3128" s="419"/>
      <c r="CH3128" s="419"/>
    </row>
    <row r="3129" spans="3:86" ht="21" thickBot="1">
      <c r="C3129" s="425"/>
      <c r="P3129" s="431"/>
      <c r="R3129" s="419"/>
      <c r="S3129" s="446"/>
      <c r="T3129" s="419"/>
      <c r="V3129" s="196"/>
      <c r="W3129" s="419"/>
      <c r="X3129" s="419"/>
      <c r="Z3129" s="419"/>
      <c r="AA3129" s="419"/>
      <c r="AB3129" s="419"/>
      <c r="AD3129" s="419"/>
      <c r="AE3129" s="419"/>
      <c r="AF3129" s="419"/>
      <c r="AH3129" s="419"/>
      <c r="AI3129" s="419"/>
      <c r="AJ3129" s="419"/>
      <c r="AL3129" s="419"/>
      <c r="AM3129" s="419"/>
      <c r="AN3129" s="403"/>
      <c r="AO3129" s="419"/>
      <c r="AP3129" s="419"/>
      <c r="AQ3129" s="419"/>
      <c r="AR3129" s="419"/>
      <c r="AS3129" s="419"/>
      <c r="AT3129" s="419"/>
      <c r="AU3129" s="419"/>
      <c r="AV3129" s="419"/>
      <c r="AX3129" s="419"/>
      <c r="AY3129" s="419"/>
      <c r="AZ3129" s="419"/>
      <c r="BB3129" s="419"/>
      <c r="BC3129" s="419"/>
      <c r="BD3129" s="419"/>
      <c r="BF3129" s="419"/>
      <c r="BG3129" s="419"/>
      <c r="BH3129" s="419"/>
      <c r="BJ3129" s="419"/>
      <c r="BK3129" s="419"/>
      <c r="BL3129" s="419"/>
      <c r="BN3129" s="419"/>
      <c r="BO3129" s="419"/>
      <c r="BP3129" s="419"/>
      <c r="BR3129" s="419"/>
      <c r="BS3129" s="419"/>
      <c r="BT3129" s="419"/>
      <c r="BV3129" s="419"/>
      <c r="BW3129" s="419"/>
      <c r="BX3129" s="397"/>
      <c r="BZ3129" s="449"/>
      <c r="CB3129" s="419"/>
      <c r="CC3129" s="419"/>
      <c r="CD3129" s="419"/>
      <c r="CF3129" s="419"/>
      <c r="CG3129" s="419"/>
      <c r="CH3129" s="419"/>
    </row>
    <row r="3130" spans="3:86" ht="21" thickBot="1">
      <c r="C3130" s="425"/>
      <c r="P3130" s="431"/>
      <c r="R3130" s="419"/>
      <c r="S3130" s="446"/>
      <c r="T3130" s="419"/>
      <c r="V3130" s="196"/>
      <c r="W3130" s="419"/>
      <c r="X3130" s="419"/>
      <c r="Z3130" s="419"/>
      <c r="AA3130" s="419"/>
      <c r="AB3130" s="419"/>
      <c r="AD3130" s="419"/>
      <c r="AE3130" s="419"/>
      <c r="AF3130" s="419"/>
      <c r="AH3130" s="419"/>
      <c r="AI3130" s="419"/>
      <c r="AJ3130" s="419"/>
      <c r="AL3130" s="419"/>
      <c r="AM3130" s="419"/>
      <c r="AN3130" s="403"/>
      <c r="AO3130" s="419"/>
      <c r="AP3130" s="419"/>
      <c r="AQ3130" s="419"/>
      <c r="AR3130" s="419"/>
      <c r="AS3130" s="419"/>
      <c r="AT3130" s="419"/>
      <c r="AU3130" s="419"/>
      <c r="AV3130" s="419"/>
      <c r="AX3130" s="419"/>
      <c r="AY3130" s="419"/>
      <c r="AZ3130" s="419"/>
      <c r="BB3130" s="419"/>
      <c r="BC3130" s="419"/>
      <c r="BD3130" s="419"/>
      <c r="BF3130" s="419"/>
      <c r="BG3130" s="419"/>
      <c r="BH3130" s="419"/>
      <c r="BJ3130" s="419"/>
      <c r="BK3130" s="419"/>
      <c r="BL3130" s="419"/>
      <c r="BN3130" s="419"/>
      <c r="BO3130" s="419"/>
      <c r="BP3130" s="419"/>
      <c r="BR3130" s="419"/>
      <c r="BS3130" s="419"/>
      <c r="BT3130" s="419"/>
      <c r="BV3130" s="419"/>
      <c r="BW3130" s="419"/>
      <c r="BX3130" s="397"/>
      <c r="BZ3130" s="449"/>
      <c r="CB3130" s="419"/>
      <c r="CC3130" s="419"/>
      <c r="CD3130" s="419"/>
      <c r="CF3130" s="419"/>
      <c r="CG3130" s="419"/>
      <c r="CH3130" s="419"/>
    </row>
    <row r="3131" spans="3:86" ht="21" thickBot="1">
      <c r="C3131" s="425"/>
      <c r="P3131" s="431"/>
      <c r="R3131" s="419"/>
      <c r="S3131" s="446"/>
      <c r="T3131" s="419"/>
      <c r="V3131" s="196"/>
      <c r="W3131" s="419"/>
      <c r="X3131" s="419"/>
      <c r="Z3131" s="419"/>
      <c r="AA3131" s="419"/>
      <c r="AB3131" s="419"/>
      <c r="AD3131" s="419"/>
      <c r="AE3131" s="419"/>
      <c r="AF3131" s="419"/>
      <c r="AH3131" s="419"/>
      <c r="AI3131" s="419"/>
      <c r="AJ3131" s="419"/>
      <c r="AL3131" s="419"/>
      <c r="AM3131" s="419"/>
      <c r="AN3131" s="403"/>
      <c r="AO3131" s="419"/>
      <c r="AP3131" s="419"/>
      <c r="AQ3131" s="419"/>
      <c r="AR3131" s="419"/>
      <c r="AS3131" s="419"/>
      <c r="AT3131" s="419"/>
      <c r="AU3131" s="419"/>
      <c r="AV3131" s="419"/>
      <c r="AX3131" s="419"/>
      <c r="AY3131" s="419"/>
      <c r="AZ3131" s="419"/>
      <c r="BB3131" s="419"/>
      <c r="BC3131" s="419"/>
      <c r="BD3131" s="419"/>
      <c r="BF3131" s="419"/>
      <c r="BG3131" s="419"/>
      <c r="BH3131" s="419"/>
      <c r="BJ3131" s="419"/>
      <c r="BK3131" s="419"/>
      <c r="BL3131" s="419"/>
      <c r="BN3131" s="419"/>
      <c r="BO3131" s="419"/>
      <c r="BP3131" s="419"/>
      <c r="BR3131" s="419"/>
      <c r="BS3131" s="419"/>
      <c r="BT3131" s="419"/>
      <c r="BV3131" s="419"/>
      <c r="BW3131" s="419"/>
      <c r="BX3131" s="397"/>
      <c r="BZ3131" s="449"/>
      <c r="CB3131" s="419"/>
      <c r="CC3131" s="419"/>
      <c r="CD3131" s="419"/>
      <c r="CF3131" s="419"/>
      <c r="CG3131" s="419"/>
      <c r="CH3131" s="419"/>
    </row>
    <row r="3132" spans="3:86" ht="21" thickBot="1">
      <c r="C3132" s="425"/>
      <c r="P3132" s="431"/>
      <c r="R3132" s="419"/>
      <c r="S3132" s="446"/>
      <c r="T3132" s="419"/>
      <c r="V3132" s="196"/>
      <c r="W3132" s="419"/>
      <c r="X3132" s="419"/>
      <c r="Z3132" s="419"/>
      <c r="AA3132" s="419"/>
      <c r="AB3132" s="419"/>
      <c r="AD3132" s="419"/>
      <c r="AE3132" s="419"/>
      <c r="AF3132" s="419"/>
      <c r="AH3132" s="419"/>
      <c r="AI3132" s="419"/>
      <c r="AJ3132" s="419"/>
      <c r="AL3132" s="419"/>
      <c r="AM3132" s="419"/>
      <c r="AN3132" s="403"/>
      <c r="AO3132" s="419"/>
      <c r="AP3132" s="419"/>
      <c r="AQ3132" s="419"/>
      <c r="AR3132" s="419"/>
      <c r="AS3132" s="419"/>
      <c r="AT3132" s="419"/>
      <c r="AU3132" s="419"/>
      <c r="AV3132" s="419"/>
      <c r="AX3132" s="419"/>
      <c r="AY3132" s="419"/>
      <c r="AZ3132" s="419"/>
      <c r="BB3132" s="419"/>
      <c r="BC3132" s="419"/>
      <c r="BD3132" s="419"/>
      <c r="BF3132" s="419"/>
      <c r="BG3132" s="419"/>
      <c r="BH3132" s="419"/>
      <c r="BJ3132" s="419"/>
      <c r="BK3132" s="419"/>
      <c r="BL3132" s="419"/>
      <c r="BN3132" s="419"/>
      <c r="BO3132" s="419"/>
      <c r="BP3132" s="419"/>
      <c r="BR3132" s="419"/>
      <c r="BS3132" s="419"/>
      <c r="BT3132" s="419"/>
      <c r="BV3132" s="419"/>
      <c r="BW3132" s="419"/>
      <c r="BX3132" s="397"/>
      <c r="BZ3132" s="449"/>
      <c r="CB3132" s="419"/>
      <c r="CC3132" s="419"/>
      <c r="CD3132" s="419"/>
      <c r="CF3132" s="419"/>
      <c r="CG3132" s="419"/>
      <c r="CH3132" s="419"/>
    </row>
    <row r="3133" spans="3:86" ht="21" thickBot="1">
      <c r="C3133" s="425"/>
      <c r="P3133" s="431"/>
      <c r="R3133" s="419"/>
      <c r="S3133" s="446"/>
      <c r="T3133" s="419"/>
      <c r="V3133" s="196"/>
      <c r="W3133" s="419"/>
      <c r="X3133" s="419"/>
      <c r="Z3133" s="419"/>
      <c r="AA3133" s="419"/>
      <c r="AB3133" s="419"/>
      <c r="AD3133" s="419"/>
      <c r="AE3133" s="419"/>
      <c r="AF3133" s="419"/>
      <c r="AH3133" s="419"/>
      <c r="AI3133" s="419"/>
      <c r="AJ3133" s="419"/>
      <c r="AL3133" s="419"/>
      <c r="AM3133" s="419"/>
      <c r="AN3133" s="403"/>
      <c r="AO3133" s="419"/>
      <c r="AP3133" s="419"/>
      <c r="AQ3133" s="419"/>
      <c r="AR3133" s="419"/>
      <c r="AS3133" s="419"/>
      <c r="AT3133" s="419"/>
      <c r="AU3133" s="419"/>
      <c r="AV3133" s="419"/>
      <c r="AX3133" s="419"/>
      <c r="AY3133" s="419"/>
      <c r="AZ3133" s="419"/>
      <c r="BB3133" s="419"/>
      <c r="BC3133" s="419"/>
      <c r="BD3133" s="419"/>
      <c r="BF3133" s="419"/>
      <c r="BG3133" s="419"/>
      <c r="BH3133" s="419"/>
      <c r="BJ3133" s="419"/>
      <c r="BK3133" s="419"/>
      <c r="BL3133" s="419"/>
      <c r="BN3133" s="419"/>
      <c r="BO3133" s="419"/>
      <c r="BP3133" s="419"/>
      <c r="BR3133" s="419"/>
      <c r="BS3133" s="419"/>
      <c r="BT3133" s="419"/>
      <c r="BV3133" s="419"/>
      <c r="BW3133" s="419"/>
      <c r="BX3133" s="397"/>
      <c r="BZ3133" s="449"/>
      <c r="CB3133" s="419"/>
      <c r="CC3133" s="419"/>
      <c r="CD3133" s="419"/>
      <c r="CF3133" s="419"/>
      <c r="CG3133" s="419"/>
      <c r="CH3133" s="419"/>
    </row>
    <row r="3134" spans="3:86" ht="21" thickBot="1">
      <c r="C3134" s="425"/>
      <c r="P3134" s="431"/>
      <c r="R3134" s="419"/>
      <c r="S3134" s="446"/>
      <c r="T3134" s="419"/>
      <c r="V3134" s="196"/>
      <c r="W3134" s="419"/>
      <c r="X3134" s="419"/>
      <c r="Z3134" s="419"/>
      <c r="AA3134" s="419"/>
      <c r="AB3134" s="419"/>
      <c r="AD3134" s="419"/>
      <c r="AE3134" s="419"/>
      <c r="AF3134" s="419"/>
      <c r="AH3134" s="419"/>
      <c r="AI3134" s="419"/>
      <c r="AJ3134" s="419"/>
      <c r="AL3134" s="419"/>
      <c r="AM3134" s="419"/>
      <c r="AN3134" s="403"/>
      <c r="AO3134" s="419"/>
      <c r="AP3134" s="419"/>
      <c r="AQ3134" s="419"/>
      <c r="AR3134" s="419"/>
      <c r="AS3134" s="419"/>
      <c r="AT3134" s="419"/>
      <c r="AU3134" s="419"/>
      <c r="AV3134" s="419"/>
      <c r="AX3134" s="419"/>
      <c r="AY3134" s="419"/>
      <c r="AZ3134" s="419"/>
      <c r="BB3134" s="419"/>
      <c r="BC3134" s="419"/>
      <c r="BD3134" s="419"/>
      <c r="BF3134" s="419"/>
      <c r="BG3134" s="419"/>
      <c r="BH3134" s="419"/>
      <c r="BJ3134" s="419"/>
      <c r="BK3134" s="419"/>
      <c r="BL3134" s="419"/>
      <c r="BN3134" s="419"/>
      <c r="BO3134" s="419"/>
      <c r="BP3134" s="419"/>
      <c r="BR3134" s="419"/>
      <c r="BS3134" s="419"/>
      <c r="BT3134" s="419"/>
      <c r="BV3134" s="419"/>
      <c r="BW3134" s="419"/>
      <c r="BX3134" s="397"/>
      <c r="BZ3134" s="449"/>
      <c r="CB3134" s="419"/>
      <c r="CC3134" s="419"/>
      <c r="CD3134" s="419"/>
      <c r="CF3134" s="419"/>
      <c r="CG3134" s="419"/>
      <c r="CH3134" s="419"/>
    </row>
    <row r="3135" spans="3:86" ht="21" thickBot="1">
      <c r="C3135" s="425"/>
      <c r="P3135" s="431"/>
      <c r="R3135" s="419"/>
      <c r="S3135" s="446"/>
      <c r="T3135" s="419"/>
      <c r="V3135" s="196"/>
      <c r="W3135" s="419"/>
      <c r="X3135" s="419"/>
      <c r="Z3135" s="419"/>
      <c r="AA3135" s="419"/>
      <c r="AB3135" s="419"/>
      <c r="AD3135" s="419"/>
      <c r="AE3135" s="419"/>
      <c r="AF3135" s="419"/>
      <c r="AH3135" s="419"/>
      <c r="AI3135" s="419"/>
      <c r="AJ3135" s="419"/>
      <c r="AL3135" s="419"/>
      <c r="AM3135" s="419"/>
      <c r="AN3135" s="403"/>
      <c r="AO3135" s="419"/>
      <c r="AP3135" s="419"/>
      <c r="AQ3135" s="419"/>
      <c r="AR3135" s="419"/>
      <c r="AS3135" s="419"/>
      <c r="AT3135" s="419"/>
      <c r="AU3135" s="419"/>
      <c r="AV3135" s="419"/>
      <c r="AX3135" s="419"/>
      <c r="AY3135" s="419"/>
      <c r="AZ3135" s="419"/>
      <c r="BB3135" s="419"/>
      <c r="BC3135" s="419"/>
      <c r="BD3135" s="419"/>
      <c r="BF3135" s="419"/>
      <c r="BG3135" s="419"/>
      <c r="BH3135" s="419"/>
      <c r="BJ3135" s="419"/>
      <c r="BK3135" s="419"/>
      <c r="BL3135" s="419"/>
      <c r="BN3135" s="419"/>
      <c r="BO3135" s="419"/>
      <c r="BP3135" s="419"/>
      <c r="BR3135" s="419"/>
      <c r="BS3135" s="419"/>
      <c r="BT3135" s="419"/>
      <c r="BV3135" s="419"/>
      <c r="BW3135" s="419"/>
      <c r="BX3135" s="397"/>
      <c r="BZ3135" s="449"/>
      <c r="CB3135" s="419"/>
      <c r="CC3135" s="419"/>
      <c r="CD3135" s="419"/>
      <c r="CF3135" s="419"/>
      <c r="CG3135" s="419"/>
      <c r="CH3135" s="419"/>
    </row>
    <row r="3136" spans="3:86" ht="21" thickBot="1">
      <c r="C3136" s="425"/>
      <c r="P3136" s="431"/>
      <c r="R3136" s="419"/>
      <c r="S3136" s="446"/>
      <c r="T3136" s="419"/>
      <c r="V3136" s="196"/>
      <c r="W3136" s="419"/>
      <c r="X3136" s="419"/>
      <c r="Z3136" s="419"/>
      <c r="AA3136" s="419"/>
      <c r="AB3136" s="419"/>
      <c r="AD3136" s="419"/>
      <c r="AE3136" s="419"/>
      <c r="AF3136" s="419"/>
      <c r="AH3136" s="419"/>
      <c r="AI3136" s="419"/>
      <c r="AJ3136" s="419"/>
      <c r="AL3136" s="419"/>
      <c r="AM3136" s="419"/>
      <c r="AN3136" s="403"/>
      <c r="AO3136" s="419"/>
      <c r="AP3136" s="419"/>
      <c r="AQ3136" s="419"/>
      <c r="AR3136" s="419"/>
      <c r="AS3136" s="419"/>
      <c r="AT3136" s="419"/>
      <c r="AU3136" s="419"/>
      <c r="AV3136" s="419"/>
      <c r="AX3136" s="419"/>
      <c r="AY3136" s="419"/>
      <c r="AZ3136" s="419"/>
      <c r="BB3136" s="419"/>
      <c r="BC3136" s="419"/>
      <c r="BD3136" s="419"/>
      <c r="BF3136" s="419"/>
      <c r="BG3136" s="419"/>
      <c r="BH3136" s="419"/>
      <c r="BJ3136" s="419"/>
      <c r="BK3136" s="419"/>
      <c r="BL3136" s="419"/>
      <c r="BN3136" s="419"/>
      <c r="BO3136" s="419"/>
      <c r="BP3136" s="419"/>
      <c r="BR3136" s="419"/>
      <c r="BS3136" s="419"/>
      <c r="BT3136" s="419"/>
      <c r="BV3136" s="419"/>
      <c r="BW3136" s="419"/>
      <c r="BX3136" s="397"/>
      <c r="BZ3136" s="449"/>
      <c r="CB3136" s="419"/>
      <c r="CC3136" s="419"/>
      <c r="CD3136" s="419"/>
      <c r="CF3136" s="419"/>
      <c r="CG3136" s="419"/>
      <c r="CH3136" s="419"/>
    </row>
    <row r="3137" spans="3:86" ht="21" thickBot="1">
      <c r="C3137" s="425"/>
      <c r="P3137" s="431"/>
      <c r="R3137" s="419"/>
      <c r="S3137" s="446"/>
      <c r="T3137" s="419"/>
      <c r="V3137" s="196"/>
      <c r="W3137" s="419"/>
      <c r="X3137" s="419"/>
      <c r="Z3137" s="419"/>
      <c r="AA3137" s="419"/>
      <c r="AB3137" s="419"/>
      <c r="AD3137" s="419"/>
      <c r="AE3137" s="419"/>
      <c r="AF3137" s="419"/>
      <c r="AH3137" s="419"/>
      <c r="AI3137" s="419"/>
      <c r="AJ3137" s="419"/>
      <c r="AL3137" s="419"/>
      <c r="AM3137" s="419"/>
      <c r="AN3137" s="403"/>
      <c r="AO3137" s="419"/>
      <c r="AP3137" s="419"/>
      <c r="AQ3137" s="419"/>
      <c r="AR3137" s="419"/>
      <c r="AS3137" s="419"/>
      <c r="AT3137" s="419"/>
      <c r="AU3137" s="419"/>
      <c r="AV3137" s="419"/>
      <c r="AX3137" s="419"/>
      <c r="AY3137" s="419"/>
      <c r="AZ3137" s="419"/>
      <c r="BB3137" s="419"/>
      <c r="BC3137" s="419"/>
      <c r="BD3137" s="419"/>
      <c r="BF3137" s="419"/>
      <c r="BG3137" s="419"/>
      <c r="BH3137" s="419"/>
      <c r="BJ3137" s="419"/>
      <c r="BK3137" s="419"/>
      <c r="BL3137" s="419"/>
      <c r="BN3137" s="419"/>
      <c r="BO3137" s="419"/>
      <c r="BP3137" s="419"/>
      <c r="BR3137" s="419"/>
      <c r="BS3137" s="419"/>
      <c r="BT3137" s="419"/>
      <c r="BV3137" s="419"/>
      <c r="BW3137" s="419"/>
      <c r="BX3137" s="397"/>
      <c r="BZ3137" s="449"/>
      <c r="CB3137" s="419"/>
      <c r="CC3137" s="419"/>
      <c r="CD3137" s="419"/>
      <c r="CF3137" s="419"/>
      <c r="CG3137" s="419"/>
      <c r="CH3137" s="419"/>
    </row>
    <row r="3138" spans="3:86" ht="21" thickBot="1">
      <c r="C3138" s="425"/>
      <c r="P3138" s="431"/>
      <c r="R3138" s="419"/>
      <c r="S3138" s="446"/>
      <c r="T3138" s="419"/>
      <c r="V3138" s="196"/>
      <c r="W3138" s="419"/>
      <c r="X3138" s="419"/>
      <c r="Z3138" s="419"/>
      <c r="AA3138" s="419"/>
      <c r="AB3138" s="419"/>
      <c r="AD3138" s="419"/>
      <c r="AE3138" s="419"/>
      <c r="AF3138" s="419"/>
      <c r="AH3138" s="419"/>
      <c r="AI3138" s="419"/>
      <c r="AJ3138" s="419"/>
      <c r="AL3138" s="419"/>
      <c r="AM3138" s="419"/>
      <c r="AN3138" s="403"/>
      <c r="AO3138" s="419"/>
      <c r="AP3138" s="419"/>
      <c r="AQ3138" s="419"/>
      <c r="AR3138" s="419"/>
      <c r="AS3138" s="419"/>
      <c r="AT3138" s="419"/>
      <c r="AU3138" s="419"/>
      <c r="AV3138" s="419"/>
      <c r="AX3138" s="419"/>
      <c r="AY3138" s="419"/>
      <c r="AZ3138" s="419"/>
      <c r="BB3138" s="419"/>
      <c r="BC3138" s="419"/>
      <c r="BD3138" s="419"/>
      <c r="BF3138" s="419"/>
      <c r="BG3138" s="419"/>
      <c r="BH3138" s="419"/>
      <c r="BJ3138" s="419"/>
      <c r="BK3138" s="419"/>
      <c r="BL3138" s="419"/>
      <c r="BN3138" s="419"/>
      <c r="BO3138" s="419"/>
      <c r="BP3138" s="419"/>
      <c r="BR3138" s="419"/>
      <c r="BS3138" s="419"/>
      <c r="BT3138" s="419"/>
      <c r="BV3138" s="419"/>
      <c r="BW3138" s="419"/>
      <c r="BX3138" s="397"/>
      <c r="BZ3138" s="449"/>
      <c r="CB3138" s="419"/>
      <c r="CC3138" s="419"/>
      <c r="CD3138" s="419"/>
      <c r="CF3138" s="419"/>
      <c r="CG3138" s="419"/>
      <c r="CH3138" s="419"/>
    </row>
    <row r="3139" spans="3:86" ht="21" thickBot="1">
      <c r="C3139" s="425"/>
      <c r="P3139" s="431"/>
      <c r="R3139" s="419"/>
      <c r="S3139" s="446"/>
      <c r="T3139" s="419"/>
      <c r="V3139" s="196"/>
      <c r="W3139" s="419"/>
      <c r="X3139" s="419"/>
      <c r="Z3139" s="419"/>
      <c r="AA3139" s="419"/>
      <c r="AB3139" s="419"/>
      <c r="AD3139" s="419"/>
      <c r="AE3139" s="419"/>
      <c r="AF3139" s="419"/>
      <c r="AH3139" s="419"/>
      <c r="AI3139" s="419"/>
      <c r="AJ3139" s="419"/>
      <c r="AL3139" s="419"/>
      <c r="AM3139" s="419"/>
      <c r="AN3139" s="403"/>
      <c r="AO3139" s="419"/>
      <c r="AP3139" s="419"/>
      <c r="AQ3139" s="419"/>
      <c r="AR3139" s="419"/>
      <c r="AS3139" s="419"/>
      <c r="AT3139" s="419"/>
      <c r="AU3139" s="419"/>
      <c r="AV3139" s="419"/>
      <c r="AX3139" s="419"/>
      <c r="AY3139" s="419"/>
      <c r="AZ3139" s="419"/>
      <c r="BB3139" s="419"/>
      <c r="BC3139" s="419"/>
      <c r="BD3139" s="419"/>
      <c r="BF3139" s="419"/>
      <c r="BG3139" s="419"/>
      <c r="BH3139" s="419"/>
      <c r="BJ3139" s="419"/>
      <c r="BK3139" s="419"/>
      <c r="BL3139" s="419"/>
      <c r="BN3139" s="419"/>
      <c r="BO3139" s="419"/>
      <c r="BP3139" s="419"/>
      <c r="BR3139" s="419"/>
      <c r="BS3139" s="419"/>
      <c r="BT3139" s="419"/>
      <c r="BV3139" s="419"/>
      <c r="BW3139" s="419"/>
      <c r="BX3139" s="397"/>
      <c r="BZ3139" s="449"/>
      <c r="CB3139" s="419"/>
      <c r="CC3139" s="419"/>
      <c r="CD3139" s="419"/>
      <c r="CF3139" s="419"/>
      <c r="CG3139" s="419"/>
      <c r="CH3139" s="419"/>
    </row>
    <row r="3140" spans="3:86" ht="21" thickBot="1">
      <c r="C3140" s="425"/>
      <c r="P3140" s="431"/>
      <c r="R3140" s="419"/>
      <c r="S3140" s="446"/>
      <c r="T3140" s="419"/>
      <c r="V3140" s="196"/>
      <c r="W3140" s="419"/>
      <c r="X3140" s="419"/>
      <c r="Z3140" s="419"/>
      <c r="AA3140" s="419"/>
      <c r="AB3140" s="419"/>
      <c r="AD3140" s="419"/>
      <c r="AE3140" s="419"/>
      <c r="AF3140" s="419"/>
      <c r="AH3140" s="419"/>
      <c r="AI3140" s="419"/>
      <c r="AJ3140" s="419"/>
      <c r="AL3140" s="419"/>
      <c r="AM3140" s="419"/>
      <c r="AN3140" s="403"/>
      <c r="AO3140" s="419"/>
      <c r="AP3140" s="419"/>
      <c r="AQ3140" s="419"/>
      <c r="AR3140" s="419"/>
      <c r="AS3140" s="419"/>
      <c r="AT3140" s="419"/>
      <c r="AU3140" s="419"/>
      <c r="AV3140" s="419"/>
      <c r="AX3140" s="419"/>
      <c r="AY3140" s="419"/>
      <c r="AZ3140" s="419"/>
      <c r="BB3140" s="419"/>
      <c r="BC3140" s="419"/>
      <c r="BD3140" s="419"/>
      <c r="BF3140" s="419"/>
      <c r="BG3140" s="419"/>
      <c r="BH3140" s="419"/>
      <c r="BJ3140" s="419"/>
      <c r="BK3140" s="419"/>
      <c r="BL3140" s="419"/>
      <c r="BN3140" s="419"/>
      <c r="BO3140" s="419"/>
      <c r="BP3140" s="419"/>
      <c r="BR3140" s="419"/>
      <c r="BS3140" s="419"/>
      <c r="BT3140" s="419"/>
      <c r="BV3140" s="419"/>
      <c r="BW3140" s="419"/>
      <c r="BX3140" s="397"/>
      <c r="BZ3140" s="449"/>
      <c r="CB3140" s="419"/>
      <c r="CC3140" s="419"/>
      <c r="CD3140" s="419"/>
      <c r="CF3140" s="419"/>
      <c r="CG3140" s="419"/>
      <c r="CH3140" s="419"/>
    </row>
    <row r="3141" spans="3:86" ht="21" thickBot="1">
      <c r="C3141" s="425"/>
      <c r="P3141" s="431"/>
      <c r="R3141" s="419"/>
      <c r="S3141" s="446"/>
      <c r="T3141" s="419"/>
      <c r="V3141" s="196"/>
      <c r="W3141" s="419"/>
      <c r="X3141" s="419"/>
      <c r="Z3141" s="419"/>
      <c r="AA3141" s="419"/>
      <c r="AB3141" s="419"/>
      <c r="AD3141" s="419"/>
      <c r="AE3141" s="419"/>
      <c r="AF3141" s="419"/>
      <c r="AH3141" s="419"/>
      <c r="AI3141" s="419"/>
      <c r="AJ3141" s="419"/>
      <c r="AL3141" s="419"/>
      <c r="AM3141" s="419"/>
      <c r="AN3141" s="403"/>
      <c r="AO3141" s="419"/>
      <c r="AP3141" s="419"/>
      <c r="AQ3141" s="419"/>
      <c r="AR3141" s="419"/>
      <c r="AS3141" s="419"/>
      <c r="AT3141" s="419"/>
      <c r="AU3141" s="419"/>
      <c r="AV3141" s="419"/>
      <c r="AX3141" s="419"/>
      <c r="AY3141" s="419"/>
      <c r="AZ3141" s="419"/>
      <c r="BB3141" s="419"/>
      <c r="BC3141" s="419"/>
      <c r="BD3141" s="419"/>
      <c r="BF3141" s="419"/>
      <c r="BG3141" s="419"/>
      <c r="BH3141" s="419"/>
      <c r="BJ3141" s="419"/>
      <c r="BK3141" s="419"/>
      <c r="BL3141" s="419"/>
      <c r="BN3141" s="419"/>
      <c r="BO3141" s="419"/>
      <c r="BP3141" s="419"/>
      <c r="BR3141" s="419"/>
      <c r="BS3141" s="419"/>
      <c r="BT3141" s="419"/>
      <c r="BV3141" s="419"/>
      <c r="BW3141" s="419"/>
      <c r="BX3141" s="397"/>
      <c r="BZ3141" s="449"/>
      <c r="CB3141" s="419"/>
      <c r="CC3141" s="419"/>
      <c r="CD3141" s="419"/>
      <c r="CF3141" s="419"/>
      <c r="CG3141" s="419"/>
      <c r="CH3141" s="419"/>
    </row>
    <row r="3142" spans="3:86" ht="21" thickBot="1">
      <c r="C3142" s="425"/>
      <c r="P3142" s="431"/>
      <c r="R3142" s="419"/>
      <c r="S3142" s="446"/>
      <c r="T3142" s="419"/>
      <c r="V3142" s="196"/>
      <c r="W3142" s="419"/>
      <c r="X3142" s="419"/>
      <c r="Z3142" s="419"/>
      <c r="AA3142" s="419"/>
      <c r="AB3142" s="419"/>
      <c r="AD3142" s="419"/>
      <c r="AE3142" s="419"/>
      <c r="AF3142" s="419"/>
      <c r="AH3142" s="419"/>
      <c r="AI3142" s="419"/>
      <c r="AJ3142" s="419"/>
      <c r="AL3142" s="419"/>
      <c r="AM3142" s="419"/>
      <c r="AN3142" s="403"/>
      <c r="AO3142" s="419"/>
      <c r="AP3142" s="419"/>
      <c r="AQ3142" s="419"/>
      <c r="AR3142" s="419"/>
      <c r="AS3142" s="419"/>
      <c r="AT3142" s="419"/>
      <c r="AU3142" s="419"/>
      <c r="AV3142" s="419"/>
      <c r="AX3142" s="419"/>
      <c r="AY3142" s="419"/>
      <c r="AZ3142" s="419"/>
      <c r="BB3142" s="419"/>
      <c r="BC3142" s="419"/>
      <c r="BD3142" s="419"/>
      <c r="BF3142" s="419"/>
      <c r="BG3142" s="419"/>
      <c r="BH3142" s="419"/>
      <c r="BJ3142" s="419"/>
      <c r="BK3142" s="419"/>
      <c r="BL3142" s="419"/>
      <c r="BN3142" s="419"/>
      <c r="BO3142" s="419"/>
      <c r="BP3142" s="419"/>
      <c r="BR3142" s="419"/>
      <c r="BS3142" s="419"/>
      <c r="BT3142" s="419"/>
      <c r="BV3142" s="419"/>
      <c r="BW3142" s="419"/>
      <c r="BX3142" s="397"/>
      <c r="BZ3142" s="449"/>
      <c r="CB3142" s="419"/>
      <c r="CC3142" s="419"/>
      <c r="CD3142" s="419"/>
      <c r="CF3142" s="419"/>
      <c r="CG3142" s="419"/>
      <c r="CH3142" s="419"/>
    </row>
    <row r="3143" spans="3:86" ht="21" thickBot="1">
      <c r="C3143" s="425"/>
      <c r="P3143" s="431"/>
      <c r="R3143" s="419"/>
      <c r="S3143" s="446"/>
      <c r="T3143" s="419"/>
      <c r="V3143" s="196"/>
      <c r="W3143" s="419"/>
      <c r="X3143" s="419"/>
      <c r="Z3143" s="419"/>
      <c r="AA3143" s="419"/>
      <c r="AB3143" s="419"/>
      <c r="AD3143" s="419"/>
      <c r="AE3143" s="419"/>
      <c r="AF3143" s="419"/>
      <c r="AH3143" s="419"/>
      <c r="AI3143" s="419"/>
      <c r="AJ3143" s="419"/>
      <c r="AL3143" s="419"/>
      <c r="AM3143" s="419"/>
      <c r="AN3143" s="403"/>
      <c r="AO3143" s="419"/>
      <c r="AP3143" s="419"/>
      <c r="AQ3143" s="419"/>
      <c r="AR3143" s="419"/>
      <c r="AS3143" s="419"/>
      <c r="AT3143" s="419"/>
      <c r="AU3143" s="419"/>
      <c r="AV3143" s="419"/>
      <c r="AX3143" s="419"/>
      <c r="AY3143" s="419"/>
      <c r="AZ3143" s="419"/>
      <c r="BB3143" s="419"/>
      <c r="BC3143" s="419"/>
      <c r="BD3143" s="419"/>
      <c r="BF3143" s="419"/>
      <c r="BG3143" s="419"/>
      <c r="BH3143" s="419"/>
      <c r="BJ3143" s="419"/>
      <c r="BK3143" s="419"/>
      <c r="BL3143" s="419"/>
      <c r="BN3143" s="419"/>
      <c r="BO3143" s="419"/>
      <c r="BP3143" s="419"/>
      <c r="BR3143" s="419"/>
      <c r="BS3143" s="419"/>
      <c r="BT3143" s="419"/>
      <c r="BV3143" s="419"/>
      <c r="BW3143" s="419"/>
      <c r="BX3143" s="397"/>
      <c r="BZ3143" s="449"/>
      <c r="CB3143" s="419"/>
      <c r="CC3143" s="419"/>
      <c r="CD3143" s="419"/>
      <c r="CF3143" s="419"/>
      <c r="CG3143" s="419"/>
      <c r="CH3143" s="419"/>
    </row>
    <row r="3144" spans="3:86" ht="21" thickBot="1">
      <c r="C3144" s="425"/>
      <c r="P3144" s="431"/>
      <c r="R3144" s="419"/>
      <c r="S3144" s="446"/>
      <c r="T3144" s="419"/>
      <c r="V3144" s="196"/>
      <c r="W3144" s="419"/>
      <c r="X3144" s="419"/>
      <c r="Z3144" s="419"/>
      <c r="AA3144" s="419"/>
      <c r="AB3144" s="419"/>
      <c r="AD3144" s="419"/>
      <c r="AE3144" s="419"/>
      <c r="AF3144" s="419"/>
      <c r="AH3144" s="419"/>
      <c r="AI3144" s="419"/>
      <c r="AJ3144" s="419"/>
      <c r="AL3144" s="419"/>
      <c r="AM3144" s="419"/>
      <c r="AN3144" s="403"/>
      <c r="AO3144" s="419"/>
      <c r="AP3144" s="419"/>
      <c r="AQ3144" s="419"/>
      <c r="AR3144" s="419"/>
      <c r="AS3144" s="419"/>
      <c r="AT3144" s="419"/>
      <c r="AU3144" s="419"/>
      <c r="AV3144" s="419"/>
      <c r="AX3144" s="419"/>
      <c r="AY3144" s="419"/>
      <c r="AZ3144" s="419"/>
      <c r="BB3144" s="419"/>
      <c r="BC3144" s="419"/>
      <c r="BD3144" s="419"/>
      <c r="BF3144" s="419"/>
      <c r="BG3144" s="419"/>
      <c r="BH3144" s="419"/>
      <c r="BJ3144" s="419"/>
      <c r="BK3144" s="419"/>
      <c r="BL3144" s="419"/>
      <c r="BN3144" s="419"/>
      <c r="BO3144" s="419"/>
      <c r="BP3144" s="419"/>
      <c r="BR3144" s="419"/>
      <c r="BS3144" s="419"/>
      <c r="BT3144" s="419"/>
      <c r="BV3144" s="419"/>
      <c r="BW3144" s="419"/>
      <c r="BX3144" s="397"/>
      <c r="BZ3144" s="449"/>
      <c r="CB3144" s="419"/>
      <c r="CC3144" s="419"/>
      <c r="CD3144" s="419"/>
      <c r="CF3144" s="419"/>
      <c r="CG3144" s="419"/>
      <c r="CH3144" s="419"/>
    </row>
    <row r="3145" spans="3:86" ht="21" thickBot="1">
      <c r="C3145" s="425"/>
      <c r="P3145" s="431"/>
      <c r="R3145" s="419"/>
      <c r="S3145" s="446"/>
      <c r="T3145" s="419"/>
      <c r="V3145" s="196"/>
      <c r="W3145" s="419"/>
      <c r="X3145" s="419"/>
      <c r="Z3145" s="419"/>
      <c r="AA3145" s="419"/>
      <c r="AB3145" s="419"/>
      <c r="AD3145" s="419"/>
      <c r="AE3145" s="419"/>
      <c r="AF3145" s="419"/>
      <c r="AH3145" s="419"/>
      <c r="AI3145" s="419"/>
      <c r="AJ3145" s="419"/>
      <c r="AL3145" s="419"/>
      <c r="AM3145" s="419"/>
      <c r="AN3145" s="403"/>
      <c r="AO3145" s="419"/>
      <c r="AP3145" s="419"/>
      <c r="AQ3145" s="419"/>
      <c r="AR3145" s="419"/>
      <c r="AS3145" s="419"/>
      <c r="AT3145" s="419"/>
      <c r="AU3145" s="419"/>
      <c r="AV3145" s="419"/>
      <c r="AX3145" s="419"/>
      <c r="AY3145" s="419"/>
      <c r="AZ3145" s="419"/>
      <c r="BB3145" s="419"/>
      <c r="BC3145" s="419"/>
      <c r="BD3145" s="419"/>
      <c r="BF3145" s="419"/>
      <c r="BG3145" s="419"/>
      <c r="BH3145" s="419"/>
      <c r="BJ3145" s="419"/>
      <c r="BK3145" s="419"/>
      <c r="BL3145" s="419"/>
      <c r="BN3145" s="419"/>
      <c r="BO3145" s="419"/>
      <c r="BP3145" s="419"/>
      <c r="BR3145" s="419"/>
      <c r="BS3145" s="419"/>
      <c r="BT3145" s="419"/>
      <c r="BV3145" s="419"/>
      <c r="BW3145" s="419"/>
      <c r="BX3145" s="397"/>
      <c r="BZ3145" s="449"/>
      <c r="CB3145" s="419"/>
      <c r="CC3145" s="419"/>
      <c r="CD3145" s="419"/>
      <c r="CF3145" s="419"/>
      <c r="CG3145" s="419"/>
      <c r="CH3145" s="419"/>
    </row>
    <row r="3146" spans="3:86" ht="21" thickBot="1">
      <c r="C3146" s="425"/>
      <c r="P3146" s="431"/>
      <c r="R3146" s="419"/>
      <c r="S3146" s="446"/>
      <c r="T3146" s="419"/>
      <c r="V3146" s="196"/>
      <c r="W3146" s="419"/>
      <c r="X3146" s="419"/>
      <c r="Z3146" s="419"/>
      <c r="AA3146" s="419"/>
      <c r="AB3146" s="419"/>
      <c r="AD3146" s="419"/>
      <c r="AE3146" s="419"/>
      <c r="AF3146" s="419"/>
      <c r="AH3146" s="419"/>
      <c r="AI3146" s="419"/>
      <c r="AJ3146" s="419"/>
      <c r="AL3146" s="419"/>
      <c r="AM3146" s="419"/>
      <c r="AN3146" s="403"/>
      <c r="AO3146" s="419"/>
      <c r="AP3146" s="419"/>
      <c r="AQ3146" s="419"/>
      <c r="AR3146" s="419"/>
      <c r="AS3146" s="419"/>
      <c r="AT3146" s="419"/>
      <c r="AU3146" s="419"/>
      <c r="AV3146" s="419"/>
      <c r="AX3146" s="419"/>
      <c r="AY3146" s="419"/>
      <c r="AZ3146" s="419"/>
      <c r="BB3146" s="419"/>
      <c r="BC3146" s="419"/>
      <c r="BD3146" s="419"/>
      <c r="BF3146" s="419"/>
      <c r="BG3146" s="419"/>
      <c r="BH3146" s="419"/>
      <c r="BJ3146" s="419"/>
      <c r="BK3146" s="419"/>
      <c r="BL3146" s="419"/>
      <c r="BN3146" s="419"/>
      <c r="BO3146" s="419"/>
      <c r="BP3146" s="419"/>
      <c r="BR3146" s="419"/>
      <c r="BS3146" s="419"/>
      <c r="BT3146" s="419"/>
      <c r="BV3146" s="419"/>
      <c r="BW3146" s="419"/>
      <c r="BX3146" s="397"/>
      <c r="BZ3146" s="449"/>
      <c r="CB3146" s="419"/>
      <c r="CC3146" s="419"/>
      <c r="CD3146" s="419"/>
      <c r="CF3146" s="419"/>
      <c r="CG3146" s="419"/>
      <c r="CH3146" s="419"/>
    </row>
    <row r="3147" spans="3:86" ht="21" thickBot="1">
      <c r="C3147" s="425"/>
      <c r="P3147" s="431"/>
      <c r="R3147" s="419"/>
      <c r="S3147" s="446"/>
      <c r="T3147" s="419"/>
      <c r="V3147" s="196"/>
      <c r="W3147" s="419"/>
      <c r="X3147" s="419"/>
      <c r="Z3147" s="419"/>
      <c r="AA3147" s="419"/>
      <c r="AB3147" s="419"/>
      <c r="AD3147" s="419"/>
      <c r="AE3147" s="419"/>
      <c r="AF3147" s="419"/>
      <c r="AH3147" s="419"/>
      <c r="AI3147" s="419"/>
      <c r="AJ3147" s="419"/>
      <c r="AL3147" s="419"/>
      <c r="AM3147" s="419"/>
      <c r="AN3147" s="403"/>
      <c r="AO3147" s="419"/>
      <c r="AP3147" s="419"/>
      <c r="AQ3147" s="419"/>
      <c r="AR3147" s="419"/>
      <c r="AS3147" s="419"/>
      <c r="AT3147" s="419"/>
      <c r="AU3147" s="419"/>
      <c r="AV3147" s="419"/>
      <c r="AX3147" s="419"/>
      <c r="AY3147" s="419"/>
      <c r="AZ3147" s="419"/>
      <c r="BB3147" s="419"/>
      <c r="BC3147" s="419"/>
      <c r="BD3147" s="419"/>
      <c r="BF3147" s="419"/>
      <c r="BG3147" s="419"/>
      <c r="BH3147" s="419"/>
      <c r="BJ3147" s="419"/>
      <c r="BK3147" s="419"/>
      <c r="BL3147" s="419"/>
      <c r="BN3147" s="419"/>
      <c r="BO3147" s="419"/>
      <c r="BP3147" s="419"/>
      <c r="BR3147" s="419"/>
      <c r="BS3147" s="419"/>
      <c r="BT3147" s="419"/>
      <c r="BV3147" s="419"/>
      <c r="BW3147" s="419"/>
      <c r="BX3147" s="397"/>
      <c r="BZ3147" s="449"/>
      <c r="CB3147" s="419"/>
      <c r="CC3147" s="419"/>
      <c r="CD3147" s="419"/>
      <c r="CF3147" s="419"/>
      <c r="CG3147" s="419"/>
      <c r="CH3147" s="419"/>
    </row>
    <row r="3148" spans="3:86" ht="21" thickBot="1">
      <c r="C3148" s="425"/>
      <c r="P3148" s="431"/>
      <c r="R3148" s="419"/>
      <c r="S3148" s="446"/>
      <c r="T3148" s="419"/>
      <c r="V3148" s="196"/>
      <c r="W3148" s="419"/>
      <c r="X3148" s="419"/>
      <c r="Z3148" s="419"/>
      <c r="AA3148" s="419"/>
      <c r="AB3148" s="419"/>
      <c r="AD3148" s="419"/>
      <c r="AE3148" s="419"/>
      <c r="AF3148" s="419"/>
      <c r="AH3148" s="419"/>
      <c r="AI3148" s="419"/>
      <c r="AJ3148" s="419"/>
      <c r="AL3148" s="419"/>
      <c r="AM3148" s="419"/>
      <c r="AN3148" s="403"/>
      <c r="AO3148" s="419"/>
      <c r="AP3148" s="419"/>
      <c r="AQ3148" s="419"/>
      <c r="AR3148" s="419"/>
      <c r="AS3148" s="419"/>
      <c r="AT3148" s="419"/>
      <c r="AU3148" s="419"/>
      <c r="AV3148" s="419"/>
      <c r="AX3148" s="419"/>
      <c r="AY3148" s="419"/>
      <c r="AZ3148" s="419"/>
      <c r="BB3148" s="419"/>
      <c r="BC3148" s="419"/>
      <c r="BD3148" s="419"/>
      <c r="BF3148" s="419"/>
      <c r="BG3148" s="419"/>
      <c r="BH3148" s="419"/>
      <c r="BJ3148" s="419"/>
      <c r="BK3148" s="419"/>
      <c r="BL3148" s="419"/>
      <c r="BN3148" s="419"/>
      <c r="BO3148" s="419"/>
      <c r="BP3148" s="419"/>
      <c r="BR3148" s="419"/>
      <c r="BS3148" s="419"/>
      <c r="BT3148" s="419"/>
      <c r="BV3148" s="419"/>
      <c r="BW3148" s="419"/>
      <c r="BX3148" s="397"/>
      <c r="BZ3148" s="449"/>
      <c r="CB3148" s="419"/>
      <c r="CC3148" s="419"/>
      <c r="CD3148" s="419"/>
      <c r="CF3148" s="419"/>
      <c r="CG3148" s="419"/>
      <c r="CH3148" s="419"/>
    </row>
    <row r="3149" spans="3:86" ht="21" thickBot="1">
      <c r="C3149" s="425"/>
      <c r="P3149" s="431"/>
      <c r="R3149" s="419"/>
      <c r="S3149" s="446"/>
      <c r="T3149" s="419"/>
      <c r="V3149" s="196"/>
      <c r="W3149" s="419"/>
      <c r="X3149" s="419"/>
      <c r="Z3149" s="419"/>
      <c r="AA3149" s="419"/>
      <c r="AB3149" s="419"/>
      <c r="AD3149" s="419"/>
      <c r="AE3149" s="419"/>
      <c r="AF3149" s="419"/>
      <c r="AH3149" s="419"/>
      <c r="AI3149" s="419"/>
      <c r="AJ3149" s="419"/>
      <c r="AL3149" s="419"/>
      <c r="AM3149" s="419"/>
      <c r="AN3149" s="403"/>
      <c r="AO3149" s="419"/>
      <c r="AP3149" s="419"/>
      <c r="AQ3149" s="419"/>
      <c r="AR3149" s="419"/>
      <c r="AS3149" s="419"/>
      <c r="AT3149" s="419"/>
      <c r="AU3149" s="419"/>
      <c r="AV3149" s="419"/>
      <c r="AX3149" s="419"/>
      <c r="AY3149" s="419"/>
      <c r="AZ3149" s="419"/>
      <c r="BB3149" s="419"/>
      <c r="BC3149" s="419"/>
      <c r="BD3149" s="419"/>
      <c r="BF3149" s="419"/>
      <c r="BG3149" s="419"/>
      <c r="BH3149" s="419"/>
      <c r="BJ3149" s="419"/>
      <c r="BK3149" s="419"/>
      <c r="BL3149" s="419"/>
      <c r="BN3149" s="419"/>
      <c r="BO3149" s="419"/>
      <c r="BP3149" s="419"/>
      <c r="BR3149" s="419"/>
      <c r="BS3149" s="419"/>
      <c r="BT3149" s="419"/>
      <c r="BV3149" s="419"/>
      <c r="BW3149" s="419"/>
      <c r="BX3149" s="397"/>
      <c r="BZ3149" s="449"/>
      <c r="CB3149" s="419"/>
      <c r="CC3149" s="419"/>
      <c r="CD3149" s="419"/>
      <c r="CF3149" s="419"/>
      <c r="CG3149" s="419"/>
      <c r="CH3149" s="419"/>
    </row>
    <row r="3150" spans="3:86" ht="21" thickBot="1">
      <c r="C3150" s="425"/>
      <c r="P3150" s="431"/>
      <c r="R3150" s="419"/>
      <c r="S3150" s="446"/>
      <c r="T3150" s="419"/>
      <c r="V3150" s="196"/>
      <c r="W3150" s="419"/>
      <c r="X3150" s="419"/>
      <c r="Z3150" s="419"/>
      <c r="AA3150" s="419"/>
      <c r="AB3150" s="419"/>
      <c r="AD3150" s="419"/>
      <c r="AE3150" s="419"/>
      <c r="AF3150" s="419"/>
      <c r="AH3150" s="419"/>
      <c r="AI3150" s="419"/>
      <c r="AJ3150" s="419"/>
      <c r="AL3150" s="419"/>
      <c r="AM3150" s="419"/>
      <c r="AN3150" s="403"/>
      <c r="AO3150" s="419"/>
      <c r="AP3150" s="419"/>
      <c r="AQ3150" s="419"/>
      <c r="AR3150" s="419"/>
      <c r="AS3150" s="419"/>
      <c r="AT3150" s="419"/>
      <c r="AU3150" s="419"/>
      <c r="AV3150" s="419"/>
      <c r="AX3150" s="419"/>
      <c r="AY3150" s="419"/>
      <c r="AZ3150" s="419"/>
      <c r="BB3150" s="419"/>
      <c r="BC3150" s="419"/>
      <c r="BD3150" s="419"/>
      <c r="BF3150" s="419"/>
      <c r="BG3150" s="419"/>
      <c r="BH3150" s="419"/>
      <c r="BJ3150" s="419"/>
      <c r="BK3150" s="419"/>
      <c r="BL3150" s="419"/>
      <c r="BN3150" s="419"/>
      <c r="BO3150" s="419"/>
      <c r="BP3150" s="419"/>
      <c r="BR3150" s="419"/>
      <c r="BS3150" s="419"/>
      <c r="BT3150" s="419"/>
      <c r="BV3150" s="419"/>
      <c r="BW3150" s="419"/>
      <c r="BX3150" s="397"/>
      <c r="BZ3150" s="449"/>
      <c r="CB3150" s="419"/>
      <c r="CC3150" s="419"/>
      <c r="CD3150" s="419"/>
      <c r="CF3150" s="419"/>
      <c r="CG3150" s="419"/>
      <c r="CH3150" s="419"/>
    </row>
    <row r="3151" spans="3:86" ht="21" thickBot="1">
      <c r="C3151" s="425"/>
      <c r="P3151" s="431"/>
      <c r="R3151" s="419"/>
      <c r="S3151" s="446"/>
      <c r="T3151" s="419"/>
      <c r="V3151" s="196"/>
      <c r="W3151" s="419"/>
      <c r="X3151" s="419"/>
      <c r="Z3151" s="419"/>
      <c r="AA3151" s="419"/>
      <c r="AB3151" s="419"/>
      <c r="AD3151" s="419"/>
      <c r="AE3151" s="419"/>
      <c r="AF3151" s="419"/>
      <c r="AH3151" s="419"/>
      <c r="AI3151" s="419"/>
      <c r="AJ3151" s="419"/>
      <c r="AL3151" s="419"/>
      <c r="AM3151" s="419"/>
      <c r="AN3151" s="403"/>
      <c r="AO3151" s="419"/>
      <c r="AP3151" s="419"/>
      <c r="AQ3151" s="419"/>
      <c r="AR3151" s="419"/>
      <c r="AS3151" s="419"/>
      <c r="AT3151" s="419"/>
      <c r="AU3151" s="419"/>
      <c r="AV3151" s="419"/>
      <c r="AX3151" s="419"/>
      <c r="AY3151" s="419"/>
      <c r="AZ3151" s="419"/>
      <c r="BB3151" s="419"/>
      <c r="BC3151" s="419"/>
      <c r="BD3151" s="419"/>
      <c r="BF3151" s="419"/>
      <c r="BG3151" s="419"/>
      <c r="BH3151" s="419"/>
      <c r="BJ3151" s="419"/>
      <c r="BK3151" s="419"/>
      <c r="BL3151" s="419"/>
      <c r="BN3151" s="419"/>
      <c r="BO3151" s="419"/>
      <c r="BP3151" s="419"/>
      <c r="BR3151" s="419"/>
      <c r="BS3151" s="419"/>
      <c r="BT3151" s="419"/>
      <c r="BV3151" s="419"/>
      <c r="BW3151" s="419"/>
      <c r="BX3151" s="397"/>
      <c r="BZ3151" s="449"/>
      <c r="CB3151" s="419"/>
      <c r="CC3151" s="419"/>
      <c r="CD3151" s="419"/>
      <c r="CF3151" s="419"/>
      <c r="CG3151" s="419"/>
      <c r="CH3151" s="419"/>
    </row>
    <row r="3152" spans="3:86" ht="21" thickBot="1">
      <c r="C3152" s="425"/>
      <c r="P3152" s="431"/>
      <c r="R3152" s="419"/>
      <c r="S3152" s="446"/>
      <c r="T3152" s="419"/>
      <c r="V3152" s="196"/>
      <c r="W3152" s="419"/>
      <c r="X3152" s="419"/>
      <c r="Z3152" s="419"/>
      <c r="AA3152" s="419"/>
      <c r="AB3152" s="419"/>
      <c r="AD3152" s="419"/>
      <c r="AE3152" s="419"/>
      <c r="AF3152" s="419"/>
      <c r="AH3152" s="419"/>
      <c r="AI3152" s="419"/>
      <c r="AJ3152" s="419"/>
      <c r="AL3152" s="419"/>
      <c r="AM3152" s="419"/>
      <c r="AN3152" s="403"/>
      <c r="AO3152" s="419"/>
      <c r="AP3152" s="419"/>
      <c r="AQ3152" s="419"/>
      <c r="AR3152" s="419"/>
      <c r="AS3152" s="419"/>
      <c r="AT3152" s="419"/>
      <c r="AU3152" s="419"/>
      <c r="AV3152" s="419"/>
      <c r="AX3152" s="419"/>
      <c r="AY3152" s="419"/>
      <c r="AZ3152" s="419"/>
      <c r="BB3152" s="419"/>
      <c r="BC3152" s="419"/>
      <c r="BD3152" s="419"/>
      <c r="BF3152" s="419"/>
      <c r="BG3152" s="419"/>
      <c r="BH3152" s="419"/>
      <c r="BJ3152" s="419"/>
      <c r="BK3152" s="419"/>
      <c r="BL3152" s="419"/>
      <c r="BN3152" s="419"/>
      <c r="BO3152" s="419"/>
      <c r="BP3152" s="419"/>
      <c r="BR3152" s="419"/>
      <c r="BS3152" s="419"/>
      <c r="BT3152" s="419"/>
      <c r="BV3152" s="419"/>
      <c r="BW3152" s="419"/>
      <c r="BX3152" s="397"/>
      <c r="BZ3152" s="449"/>
      <c r="CB3152" s="419"/>
      <c r="CC3152" s="419"/>
      <c r="CD3152" s="419"/>
      <c r="CF3152" s="419"/>
      <c r="CG3152" s="419"/>
      <c r="CH3152" s="419"/>
    </row>
    <row r="3153" spans="3:86" ht="21" thickBot="1">
      <c r="C3153" s="425"/>
      <c r="P3153" s="431"/>
      <c r="R3153" s="419"/>
      <c r="S3153" s="446"/>
      <c r="T3153" s="419"/>
      <c r="V3153" s="196"/>
      <c r="W3153" s="419"/>
      <c r="X3153" s="419"/>
      <c r="Z3153" s="419"/>
      <c r="AA3153" s="419"/>
      <c r="AB3153" s="419"/>
      <c r="AD3153" s="419"/>
      <c r="AE3153" s="419"/>
      <c r="AF3153" s="419"/>
      <c r="AH3153" s="419"/>
      <c r="AI3153" s="419"/>
      <c r="AJ3153" s="419"/>
      <c r="AL3153" s="419"/>
      <c r="AM3153" s="419"/>
      <c r="AN3153" s="403"/>
      <c r="AO3153" s="419"/>
      <c r="AP3153" s="419"/>
      <c r="AQ3153" s="419"/>
      <c r="AR3153" s="419"/>
      <c r="AS3153" s="419"/>
      <c r="AT3153" s="419"/>
      <c r="AU3153" s="419"/>
      <c r="AV3153" s="419"/>
      <c r="AX3153" s="419"/>
      <c r="AY3153" s="419"/>
      <c r="AZ3153" s="419"/>
      <c r="BB3153" s="419"/>
      <c r="BC3153" s="419"/>
      <c r="BD3153" s="419"/>
      <c r="BF3153" s="419"/>
      <c r="BG3153" s="419"/>
      <c r="BH3153" s="419"/>
      <c r="BJ3153" s="419"/>
      <c r="BK3153" s="419"/>
      <c r="BL3153" s="419"/>
      <c r="BN3153" s="419"/>
      <c r="BO3153" s="419"/>
      <c r="BP3153" s="419"/>
      <c r="BR3153" s="419"/>
      <c r="BS3153" s="419"/>
      <c r="BT3153" s="419"/>
      <c r="BV3153" s="419"/>
      <c r="BW3153" s="419"/>
      <c r="BX3153" s="397"/>
      <c r="BZ3153" s="449"/>
      <c r="CB3153" s="419"/>
      <c r="CC3153" s="419"/>
      <c r="CD3153" s="419"/>
      <c r="CF3153" s="419"/>
      <c r="CG3153" s="419"/>
      <c r="CH3153" s="419"/>
    </row>
    <row r="3154" spans="3:86" ht="21" thickBot="1">
      <c r="C3154" s="425"/>
      <c r="P3154" s="431"/>
      <c r="R3154" s="419"/>
      <c r="S3154" s="446"/>
      <c r="T3154" s="419"/>
      <c r="V3154" s="196"/>
      <c r="W3154" s="419"/>
      <c r="X3154" s="419"/>
      <c r="Z3154" s="419"/>
      <c r="AA3154" s="419"/>
      <c r="AB3154" s="419"/>
      <c r="AD3154" s="419"/>
      <c r="AE3154" s="419"/>
      <c r="AF3154" s="419"/>
      <c r="AH3154" s="419"/>
      <c r="AI3154" s="419"/>
      <c r="AJ3154" s="419"/>
      <c r="AL3154" s="419"/>
      <c r="AM3154" s="419"/>
      <c r="AN3154" s="403"/>
      <c r="AO3154" s="419"/>
      <c r="AP3154" s="419"/>
      <c r="AQ3154" s="419"/>
      <c r="AR3154" s="419"/>
      <c r="AS3154" s="419"/>
      <c r="AT3154" s="419"/>
      <c r="AU3154" s="419"/>
      <c r="AV3154" s="419"/>
      <c r="AX3154" s="419"/>
      <c r="AY3154" s="419"/>
      <c r="AZ3154" s="419"/>
      <c r="BB3154" s="419"/>
      <c r="BC3154" s="419"/>
      <c r="BD3154" s="419"/>
      <c r="BF3154" s="419"/>
      <c r="BG3154" s="419"/>
      <c r="BH3154" s="419"/>
      <c r="BJ3154" s="419"/>
      <c r="BK3154" s="419"/>
      <c r="BL3154" s="419"/>
      <c r="BN3154" s="419"/>
      <c r="BO3154" s="419"/>
      <c r="BP3154" s="419"/>
      <c r="BR3154" s="419"/>
      <c r="BS3154" s="419"/>
      <c r="BT3154" s="419"/>
      <c r="BV3154" s="419"/>
      <c r="BW3154" s="419"/>
      <c r="BX3154" s="397"/>
      <c r="BZ3154" s="449"/>
      <c r="CB3154" s="419"/>
      <c r="CC3154" s="419"/>
      <c r="CD3154" s="419"/>
      <c r="CF3154" s="419"/>
      <c r="CG3154" s="419"/>
      <c r="CH3154" s="419"/>
    </row>
    <row r="3155" spans="3:86" ht="21" thickBot="1">
      <c r="C3155" s="425"/>
      <c r="P3155" s="431"/>
      <c r="R3155" s="419"/>
      <c r="S3155" s="446"/>
      <c r="T3155" s="419"/>
      <c r="V3155" s="196"/>
      <c r="W3155" s="419"/>
      <c r="X3155" s="419"/>
      <c r="Z3155" s="419"/>
      <c r="AA3155" s="419"/>
      <c r="AB3155" s="419"/>
      <c r="AD3155" s="419"/>
      <c r="AE3155" s="419"/>
      <c r="AF3155" s="419"/>
      <c r="AH3155" s="419"/>
      <c r="AI3155" s="419"/>
      <c r="AJ3155" s="419"/>
      <c r="AL3155" s="419"/>
      <c r="AM3155" s="419"/>
      <c r="AN3155" s="403"/>
      <c r="AO3155" s="419"/>
      <c r="AP3155" s="419"/>
      <c r="AQ3155" s="419"/>
      <c r="AR3155" s="419"/>
      <c r="AS3155" s="419"/>
      <c r="AT3155" s="419"/>
      <c r="AU3155" s="419"/>
      <c r="AV3155" s="419"/>
      <c r="AX3155" s="419"/>
      <c r="AY3155" s="419"/>
      <c r="AZ3155" s="419"/>
      <c r="BB3155" s="419"/>
      <c r="BC3155" s="419"/>
      <c r="BD3155" s="419"/>
      <c r="BF3155" s="419"/>
      <c r="BG3155" s="419"/>
      <c r="BH3155" s="419"/>
      <c r="BJ3155" s="419"/>
      <c r="BK3155" s="419"/>
      <c r="BL3155" s="419"/>
      <c r="BN3155" s="419"/>
      <c r="BO3155" s="419"/>
      <c r="BP3155" s="419"/>
      <c r="BR3155" s="419"/>
      <c r="BS3155" s="419"/>
      <c r="BT3155" s="419"/>
      <c r="BV3155" s="419"/>
      <c r="BW3155" s="419"/>
      <c r="BX3155" s="397"/>
      <c r="BZ3155" s="449"/>
      <c r="CB3155" s="419"/>
      <c r="CC3155" s="419"/>
      <c r="CD3155" s="419"/>
      <c r="CF3155" s="419"/>
      <c r="CG3155" s="419"/>
      <c r="CH3155" s="419"/>
    </row>
    <row r="3156" spans="3:86" ht="21" thickBot="1">
      <c r="C3156" s="425"/>
      <c r="P3156" s="431"/>
      <c r="R3156" s="419"/>
      <c r="S3156" s="446"/>
      <c r="T3156" s="419"/>
      <c r="V3156" s="196"/>
      <c r="W3156" s="419"/>
      <c r="X3156" s="419"/>
      <c r="Z3156" s="419"/>
      <c r="AA3156" s="419"/>
      <c r="AB3156" s="419"/>
      <c r="AD3156" s="419"/>
      <c r="AE3156" s="419"/>
      <c r="AF3156" s="419"/>
      <c r="AH3156" s="419"/>
      <c r="AI3156" s="419"/>
      <c r="AJ3156" s="419"/>
      <c r="AL3156" s="419"/>
      <c r="AM3156" s="419"/>
      <c r="AN3156" s="403"/>
      <c r="AO3156" s="419"/>
      <c r="AP3156" s="419"/>
      <c r="AQ3156" s="419"/>
      <c r="AR3156" s="419"/>
      <c r="AS3156" s="419"/>
      <c r="AT3156" s="419"/>
      <c r="AU3156" s="419"/>
      <c r="AV3156" s="419"/>
      <c r="AX3156" s="419"/>
      <c r="AY3156" s="419"/>
      <c r="AZ3156" s="419"/>
      <c r="BB3156" s="419"/>
      <c r="BC3156" s="419"/>
      <c r="BD3156" s="419"/>
      <c r="BF3156" s="419"/>
      <c r="BG3156" s="419"/>
      <c r="BH3156" s="419"/>
      <c r="BJ3156" s="419"/>
      <c r="BK3156" s="419"/>
      <c r="BL3156" s="419"/>
      <c r="BN3156" s="419"/>
      <c r="BO3156" s="419"/>
      <c r="BP3156" s="419"/>
      <c r="BR3156" s="419"/>
      <c r="BS3156" s="419"/>
      <c r="BT3156" s="419"/>
      <c r="BV3156" s="419"/>
      <c r="BW3156" s="419"/>
      <c r="BX3156" s="397"/>
      <c r="BZ3156" s="449"/>
      <c r="CB3156" s="419"/>
      <c r="CC3156" s="419"/>
      <c r="CD3156" s="419"/>
      <c r="CF3156" s="419"/>
      <c r="CG3156" s="419"/>
      <c r="CH3156" s="419"/>
    </row>
    <row r="3157" spans="3:86" ht="21" thickBot="1">
      <c r="C3157" s="425"/>
      <c r="P3157" s="431"/>
      <c r="R3157" s="419"/>
      <c r="S3157" s="446"/>
      <c r="T3157" s="419"/>
      <c r="V3157" s="196"/>
      <c r="W3157" s="419"/>
      <c r="X3157" s="419"/>
      <c r="Z3157" s="419"/>
      <c r="AA3157" s="419"/>
      <c r="AB3157" s="419"/>
      <c r="AD3157" s="419"/>
      <c r="AE3157" s="419"/>
      <c r="AF3157" s="419"/>
      <c r="AH3157" s="419"/>
      <c r="AI3157" s="419"/>
      <c r="AJ3157" s="419"/>
      <c r="AL3157" s="419"/>
      <c r="AM3157" s="419"/>
      <c r="AN3157" s="403"/>
      <c r="AO3157" s="419"/>
      <c r="AP3157" s="419"/>
      <c r="AQ3157" s="419"/>
      <c r="AR3157" s="419"/>
      <c r="AS3157" s="419"/>
      <c r="AT3157" s="419"/>
      <c r="AU3157" s="419"/>
      <c r="AV3157" s="419"/>
      <c r="AX3157" s="419"/>
      <c r="AY3157" s="419"/>
      <c r="AZ3157" s="419"/>
      <c r="BB3157" s="419"/>
      <c r="BC3157" s="419"/>
      <c r="BD3157" s="419"/>
      <c r="BF3157" s="419"/>
      <c r="BG3157" s="419"/>
      <c r="BH3157" s="419"/>
      <c r="BJ3157" s="419"/>
      <c r="BK3157" s="419"/>
      <c r="BL3157" s="419"/>
      <c r="BN3157" s="419"/>
      <c r="BO3157" s="419"/>
      <c r="BP3157" s="419"/>
      <c r="BR3157" s="419"/>
      <c r="BS3157" s="419"/>
      <c r="BT3157" s="419"/>
      <c r="BV3157" s="419"/>
      <c r="BW3157" s="419"/>
      <c r="BX3157" s="397"/>
      <c r="BZ3157" s="449"/>
      <c r="CB3157" s="419"/>
      <c r="CC3157" s="419"/>
      <c r="CD3157" s="419"/>
      <c r="CF3157" s="419"/>
      <c r="CG3157" s="419"/>
      <c r="CH3157" s="419"/>
    </row>
    <row r="3158" spans="3:86" ht="21" thickBot="1">
      <c r="C3158" s="425"/>
      <c r="P3158" s="431"/>
      <c r="R3158" s="419"/>
      <c r="S3158" s="446"/>
      <c r="T3158" s="419"/>
      <c r="V3158" s="196"/>
      <c r="W3158" s="419"/>
      <c r="X3158" s="419"/>
      <c r="Z3158" s="419"/>
      <c r="AA3158" s="419"/>
      <c r="AB3158" s="419"/>
      <c r="AD3158" s="419"/>
      <c r="AE3158" s="419"/>
      <c r="AF3158" s="419"/>
      <c r="AH3158" s="419"/>
      <c r="AI3158" s="419"/>
      <c r="AJ3158" s="419"/>
      <c r="AL3158" s="419"/>
      <c r="AM3158" s="419"/>
      <c r="AN3158" s="403"/>
      <c r="AO3158" s="419"/>
      <c r="AP3158" s="419"/>
      <c r="AQ3158" s="419"/>
      <c r="AR3158" s="419"/>
      <c r="AS3158" s="419"/>
      <c r="AT3158" s="419"/>
      <c r="AU3158" s="419"/>
      <c r="AV3158" s="419"/>
      <c r="AX3158" s="419"/>
      <c r="AY3158" s="419"/>
      <c r="AZ3158" s="419"/>
      <c r="BB3158" s="419"/>
      <c r="BC3158" s="419"/>
      <c r="BD3158" s="419"/>
      <c r="BF3158" s="419"/>
      <c r="BG3158" s="419"/>
      <c r="BH3158" s="419"/>
      <c r="BJ3158" s="419"/>
      <c r="BK3158" s="419"/>
      <c r="BL3158" s="419"/>
      <c r="BN3158" s="419"/>
      <c r="BO3158" s="419"/>
      <c r="BP3158" s="419"/>
      <c r="BR3158" s="419"/>
      <c r="BS3158" s="419"/>
      <c r="BT3158" s="419"/>
      <c r="BV3158" s="419"/>
      <c r="BW3158" s="419"/>
      <c r="BX3158" s="397"/>
      <c r="BZ3158" s="449"/>
      <c r="CB3158" s="419"/>
      <c r="CC3158" s="419"/>
      <c r="CD3158" s="419"/>
      <c r="CF3158" s="419"/>
      <c r="CG3158" s="419"/>
      <c r="CH3158" s="419"/>
    </row>
    <row r="3159" spans="3:86" ht="21" thickBot="1">
      <c r="C3159" s="425"/>
      <c r="P3159" s="431"/>
      <c r="R3159" s="419"/>
      <c r="S3159" s="446"/>
      <c r="T3159" s="419"/>
      <c r="V3159" s="196"/>
      <c r="W3159" s="419"/>
      <c r="X3159" s="419"/>
      <c r="Z3159" s="419"/>
      <c r="AA3159" s="419"/>
      <c r="AB3159" s="419"/>
      <c r="AD3159" s="419"/>
      <c r="AE3159" s="419"/>
      <c r="AF3159" s="419"/>
      <c r="AH3159" s="419"/>
      <c r="AI3159" s="419"/>
      <c r="AJ3159" s="419"/>
      <c r="AL3159" s="419"/>
      <c r="AM3159" s="419"/>
      <c r="AN3159" s="403"/>
      <c r="AO3159" s="419"/>
      <c r="AP3159" s="419"/>
      <c r="AQ3159" s="419"/>
      <c r="AR3159" s="419"/>
      <c r="AS3159" s="419"/>
      <c r="AT3159" s="419"/>
      <c r="AU3159" s="419"/>
      <c r="AV3159" s="419"/>
      <c r="AX3159" s="419"/>
      <c r="AY3159" s="419"/>
      <c r="AZ3159" s="419"/>
      <c r="BB3159" s="419"/>
      <c r="BC3159" s="419"/>
      <c r="BD3159" s="419"/>
      <c r="BF3159" s="419"/>
      <c r="BG3159" s="419"/>
      <c r="BH3159" s="419"/>
      <c r="BJ3159" s="419"/>
      <c r="BK3159" s="419"/>
      <c r="BL3159" s="419"/>
      <c r="BN3159" s="419"/>
      <c r="BO3159" s="419"/>
      <c r="BP3159" s="419"/>
      <c r="BR3159" s="419"/>
      <c r="BS3159" s="419"/>
      <c r="BT3159" s="419"/>
      <c r="BV3159" s="419"/>
      <c r="BW3159" s="419"/>
      <c r="BX3159" s="397"/>
      <c r="BZ3159" s="449"/>
      <c r="CB3159" s="419"/>
      <c r="CC3159" s="419"/>
      <c r="CD3159" s="419"/>
      <c r="CF3159" s="419"/>
      <c r="CG3159" s="419"/>
      <c r="CH3159" s="419"/>
    </row>
    <row r="3160" spans="3:86" ht="21" thickBot="1">
      <c r="C3160" s="425"/>
      <c r="P3160" s="431"/>
      <c r="R3160" s="419"/>
      <c r="S3160" s="446"/>
      <c r="T3160" s="419"/>
      <c r="V3160" s="196"/>
      <c r="W3160" s="419"/>
      <c r="X3160" s="419"/>
      <c r="Z3160" s="419"/>
      <c r="AA3160" s="419"/>
      <c r="AB3160" s="419"/>
      <c r="AD3160" s="419"/>
      <c r="AE3160" s="419"/>
      <c r="AF3160" s="419"/>
      <c r="AH3160" s="419"/>
      <c r="AI3160" s="419"/>
      <c r="AJ3160" s="419"/>
      <c r="AL3160" s="419"/>
      <c r="AM3160" s="419"/>
      <c r="AN3160" s="403"/>
      <c r="AO3160" s="419"/>
      <c r="AP3160" s="419"/>
      <c r="AQ3160" s="419"/>
      <c r="AR3160" s="419"/>
      <c r="AS3160" s="419"/>
      <c r="AT3160" s="419"/>
      <c r="AU3160" s="419"/>
      <c r="AV3160" s="419"/>
      <c r="AX3160" s="419"/>
      <c r="AY3160" s="419"/>
      <c r="AZ3160" s="419"/>
      <c r="BB3160" s="419"/>
      <c r="BC3160" s="419"/>
      <c r="BD3160" s="419"/>
      <c r="BF3160" s="419"/>
      <c r="BG3160" s="419"/>
      <c r="BH3160" s="419"/>
      <c r="BJ3160" s="419"/>
      <c r="BK3160" s="419"/>
      <c r="BL3160" s="419"/>
      <c r="BN3160" s="419"/>
      <c r="BO3160" s="419"/>
      <c r="BP3160" s="419"/>
      <c r="BR3160" s="419"/>
      <c r="BS3160" s="419"/>
      <c r="BT3160" s="419"/>
      <c r="BV3160" s="419"/>
      <c r="BW3160" s="419"/>
      <c r="BX3160" s="397"/>
      <c r="BZ3160" s="449"/>
      <c r="CB3160" s="419"/>
      <c r="CC3160" s="419"/>
      <c r="CD3160" s="419"/>
      <c r="CF3160" s="419"/>
      <c r="CG3160" s="419"/>
      <c r="CH3160" s="419"/>
    </row>
    <row r="3161" spans="3:86" ht="21" thickBot="1">
      <c r="C3161" s="425"/>
      <c r="P3161" s="431"/>
      <c r="R3161" s="419"/>
      <c r="S3161" s="446"/>
      <c r="T3161" s="419"/>
      <c r="V3161" s="196"/>
      <c r="W3161" s="419"/>
      <c r="X3161" s="419"/>
      <c r="Z3161" s="419"/>
      <c r="AA3161" s="419"/>
      <c r="AB3161" s="419"/>
      <c r="AD3161" s="419"/>
      <c r="AE3161" s="419"/>
      <c r="AF3161" s="419"/>
      <c r="AH3161" s="419"/>
      <c r="AI3161" s="419"/>
      <c r="AJ3161" s="419"/>
      <c r="AL3161" s="419"/>
      <c r="AM3161" s="419"/>
      <c r="AN3161" s="403"/>
      <c r="AO3161" s="419"/>
      <c r="AP3161" s="419"/>
      <c r="AQ3161" s="419"/>
      <c r="AR3161" s="419"/>
      <c r="AS3161" s="419"/>
      <c r="AT3161" s="419"/>
      <c r="AU3161" s="419"/>
      <c r="AV3161" s="419"/>
      <c r="AX3161" s="419"/>
      <c r="AY3161" s="419"/>
      <c r="AZ3161" s="419"/>
      <c r="BB3161" s="419"/>
      <c r="BC3161" s="419"/>
      <c r="BD3161" s="419"/>
      <c r="BF3161" s="419"/>
      <c r="BG3161" s="419"/>
      <c r="BH3161" s="419"/>
      <c r="BJ3161" s="419"/>
      <c r="BK3161" s="419"/>
      <c r="BL3161" s="419"/>
      <c r="BN3161" s="419"/>
      <c r="BO3161" s="419"/>
      <c r="BP3161" s="419"/>
      <c r="BR3161" s="419"/>
      <c r="BS3161" s="419"/>
      <c r="BT3161" s="419"/>
      <c r="BV3161" s="419"/>
      <c r="BW3161" s="419"/>
      <c r="BX3161" s="397"/>
      <c r="BZ3161" s="449"/>
      <c r="CB3161" s="419"/>
      <c r="CC3161" s="419"/>
      <c r="CD3161" s="419"/>
      <c r="CF3161" s="419"/>
      <c r="CG3161" s="419"/>
      <c r="CH3161" s="419"/>
    </row>
    <row r="3162" spans="3:86" ht="21" thickBot="1">
      <c r="C3162" s="425"/>
      <c r="P3162" s="431"/>
      <c r="R3162" s="419"/>
      <c r="S3162" s="446"/>
      <c r="T3162" s="419"/>
      <c r="V3162" s="196"/>
      <c r="W3162" s="419"/>
      <c r="X3162" s="419"/>
      <c r="Z3162" s="419"/>
      <c r="AA3162" s="419"/>
      <c r="AB3162" s="419"/>
      <c r="AD3162" s="419"/>
      <c r="AE3162" s="419"/>
      <c r="AF3162" s="419"/>
      <c r="AH3162" s="419"/>
      <c r="AI3162" s="419"/>
      <c r="AJ3162" s="419"/>
      <c r="AL3162" s="419"/>
      <c r="AM3162" s="419"/>
      <c r="AN3162" s="403"/>
      <c r="AO3162" s="419"/>
      <c r="AP3162" s="419"/>
      <c r="AQ3162" s="419"/>
      <c r="AR3162" s="419"/>
      <c r="AS3162" s="419"/>
      <c r="AT3162" s="419"/>
      <c r="AU3162" s="419"/>
      <c r="AV3162" s="419"/>
      <c r="AX3162" s="419"/>
      <c r="AY3162" s="419"/>
      <c r="AZ3162" s="419"/>
      <c r="BB3162" s="419"/>
      <c r="BC3162" s="419"/>
      <c r="BD3162" s="419"/>
      <c r="BF3162" s="419"/>
      <c r="BG3162" s="419"/>
      <c r="BH3162" s="419"/>
      <c r="BJ3162" s="419"/>
      <c r="BK3162" s="419"/>
      <c r="BL3162" s="419"/>
      <c r="BN3162" s="419"/>
      <c r="BO3162" s="419"/>
      <c r="BP3162" s="419"/>
      <c r="BR3162" s="419"/>
      <c r="BS3162" s="419"/>
      <c r="BT3162" s="419"/>
      <c r="BV3162" s="419"/>
      <c r="BW3162" s="419"/>
      <c r="BX3162" s="397"/>
      <c r="BZ3162" s="449"/>
      <c r="CB3162" s="419"/>
      <c r="CC3162" s="419"/>
      <c r="CD3162" s="419"/>
      <c r="CF3162" s="419"/>
      <c r="CG3162" s="419"/>
      <c r="CH3162" s="419"/>
    </row>
    <row r="3163" spans="3:86" ht="21" thickBot="1">
      <c r="C3163" s="425"/>
      <c r="P3163" s="431"/>
      <c r="R3163" s="419"/>
      <c r="S3163" s="446"/>
      <c r="T3163" s="419"/>
      <c r="V3163" s="196"/>
      <c r="W3163" s="419"/>
      <c r="X3163" s="419"/>
      <c r="Z3163" s="419"/>
      <c r="AA3163" s="419"/>
      <c r="AB3163" s="419"/>
      <c r="AD3163" s="419"/>
      <c r="AE3163" s="419"/>
      <c r="AF3163" s="419"/>
      <c r="AH3163" s="419"/>
      <c r="AI3163" s="419"/>
      <c r="AJ3163" s="419"/>
      <c r="AL3163" s="419"/>
      <c r="AM3163" s="419"/>
      <c r="AN3163" s="403"/>
      <c r="AO3163" s="419"/>
      <c r="AP3163" s="419"/>
      <c r="AQ3163" s="419"/>
      <c r="AR3163" s="419"/>
      <c r="AS3163" s="419"/>
      <c r="AT3163" s="419"/>
      <c r="AU3163" s="419"/>
      <c r="AV3163" s="419"/>
      <c r="AX3163" s="419"/>
      <c r="AY3163" s="419"/>
      <c r="AZ3163" s="419"/>
      <c r="BB3163" s="419"/>
      <c r="BC3163" s="419"/>
      <c r="BD3163" s="419"/>
      <c r="BF3163" s="419"/>
      <c r="BG3163" s="419"/>
      <c r="BH3163" s="419"/>
      <c r="BJ3163" s="419"/>
      <c r="BK3163" s="419"/>
      <c r="BL3163" s="419"/>
      <c r="BN3163" s="419"/>
      <c r="BO3163" s="419"/>
      <c r="BP3163" s="419"/>
      <c r="BR3163" s="419"/>
      <c r="BS3163" s="419"/>
      <c r="BT3163" s="419"/>
      <c r="BV3163" s="419"/>
      <c r="BW3163" s="419"/>
      <c r="BX3163" s="397"/>
      <c r="BZ3163" s="449"/>
      <c r="CB3163" s="419"/>
      <c r="CC3163" s="419"/>
      <c r="CD3163" s="419"/>
      <c r="CF3163" s="419"/>
      <c r="CG3163" s="419"/>
      <c r="CH3163" s="419"/>
    </row>
    <row r="3164" spans="3:86" ht="21" thickBot="1">
      <c r="C3164" s="425"/>
      <c r="P3164" s="431"/>
      <c r="R3164" s="419"/>
      <c r="S3164" s="446"/>
      <c r="T3164" s="419"/>
      <c r="V3164" s="196"/>
      <c r="W3164" s="419"/>
      <c r="X3164" s="419"/>
      <c r="Z3164" s="419"/>
      <c r="AA3164" s="419"/>
      <c r="AB3164" s="419"/>
      <c r="AD3164" s="419"/>
      <c r="AE3164" s="419"/>
      <c r="AF3164" s="419"/>
      <c r="AH3164" s="419"/>
      <c r="AI3164" s="419"/>
      <c r="AJ3164" s="419"/>
      <c r="AL3164" s="419"/>
      <c r="AM3164" s="419"/>
      <c r="AN3164" s="403"/>
      <c r="AO3164" s="419"/>
      <c r="AP3164" s="419"/>
      <c r="AQ3164" s="419"/>
      <c r="AR3164" s="419"/>
      <c r="AS3164" s="419"/>
      <c r="AT3164" s="419"/>
      <c r="AU3164" s="419"/>
      <c r="AV3164" s="419"/>
      <c r="AX3164" s="419"/>
      <c r="AY3164" s="419"/>
      <c r="AZ3164" s="419"/>
      <c r="BB3164" s="419"/>
      <c r="BC3164" s="419"/>
      <c r="BD3164" s="419"/>
      <c r="BF3164" s="419"/>
      <c r="BG3164" s="419"/>
      <c r="BH3164" s="419"/>
      <c r="BJ3164" s="419"/>
      <c r="BK3164" s="419"/>
      <c r="BL3164" s="419"/>
      <c r="BN3164" s="419"/>
      <c r="BO3164" s="419"/>
      <c r="BP3164" s="419"/>
      <c r="BR3164" s="419"/>
      <c r="BS3164" s="419"/>
      <c r="BT3164" s="419"/>
      <c r="BV3164" s="419"/>
      <c r="BW3164" s="419"/>
      <c r="BX3164" s="397"/>
      <c r="BZ3164" s="449"/>
      <c r="CB3164" s="419"/>
      <c r="CC3164" s="419"/>
      <c r="CD3164" s="419"/>
      <c r="CF3164" s="419"/>
      <c r="CG3164" s="419"/>
      <c r="CH3164" s="419"/>
    </row>
    <row r="3165" spans="3:86" ht="21" thickBot="1">
      <c r="C3165" s="425"/>
      <c r="P3165" s="431"/>
      <c r="R3165" s="419"/>
      <c r="S3165" s="446"/>
      <c r="T3165" s="419"/>
      <c r="V3165" s="196"/>
      <c r="W3165" s="419"/>
      <c r="X3165" s="419"/>
      <c r="Z3165" s="419"/>
      <c r="AA3165" s="419"/>
      <c r="AB3165" s="419"/>
      <c r="AD3165" s="419"/>
      <c r="AE3165" s="419"/>
      <c r="AF3165" s="419"/>
      <c r="AH3165" s="419"/>
      <c r="AI3165" s="419"/>
      <c r="AJ3165" s="419"/>
      <c r="AL3165" s="419"/>
      <c r="AM3165" s="419"/>
      <c r="AN3165" s="403"/>
      <c r="AO3165" s="419"/>
      <c r="AP3165" s="419"/>
      <c r="AQ3165" s="419"/>
      <c r="AR3165" s="419"/>
      <c r="AS3165" s="419"/>
      <c r="AT3165" s="419"/>
      <c r="AU3165" s="419"/>
      <c r="AV3165" s="419"/>
      <c r="AX3165" s="419"/>
      <c r="AY3165" s="419"/>
      <c r="AZ3165" s="419"/>
      <c r="BB3165" s="419"/>
      <c r="BC3165" s="419"/>
      <c r="BD3165" s="419"/>
      <c r="BF3165" s="419"/>
      <c r="BG3165" s="419"/>
      <c r="BH3165" s="419"/>
      <c r="BJ3165" s="419"/>
      <c r="BK3165" s="419"/>
      <c r="BL3165" s="419"/>
      <c r="BN3165" s="419"/>
      <c r="BO3165" s="419"/>
      <c r="BP3165" s="419"/>
      <c r="BR3165" s="419"/>
      <c r="BS3165" s="419"/>
      <c r="BT3165" s="419"/>
      <c r="BV3165" s="419"/>
      <c r="BW3165" s="419"/>
      <c r="BX3165" s="397"/>
      <c r="BZ3165" s="449"/>
      <c r="CB3165" s="419"/>
      <c r="CC3165" s="419"/>
      <c r="CD3165" s="419"/>
      <c r="CF3165" s="419"/>
      <c r="CG3165" s="419"/>
      <c r="CH3165" s="419"/>
    </row>
    <row r="3166" spans="3:86" ht="21" thickBot="1">
      <c r="C3166" s="425"/>
      <c r="P3166" s="431"/>
      <c r="R3166" s="419"/>
      <c r="S3166" s="446"/>
      <c r="T3166" s="419"/>
      <c r="V3166" s="196"/>
      <c r="W3166" s="419"/>
      <c r="X3166" s="419"/>
      <c r="Z3166" s="419"/>
      <c r="AA3166" s="419"/>
      <c r="AB3166" s="419"/>
      <c r="AD3166" s="419"/>
      <c r="AE3166" s="419"/>
      <c r="AF3166" s="419"/>
      <c r="AH3166" s="419"/>
      <c r="AI3166" s="419"/>
      <c r="AJ3166" s="419"/>
      <c r="AL3166" s="419"/>
      <c r="AM3166" s="419"/>
      <c r="AN3166" s="403"/>
      <c r="AO3166" s="419"/>
      <c r="AP3166" s="419"/>
      <c r="AQ3166" s="419"/>
      <c r="AR3166" s="419"/>
      <c r="AS3166" s="419"/>
      <c r="AT3166" s="419"/>
      <c r="AU3166" s="419"/>
      <c r="AV3166" s="419"/>
      <c r="AX3166" s="419"/>
      <c r="AY3166" s="419"/>
      <c r="AZ3166" s="419"/>
      <c r="BB3166" s="419"/>
      <c r="BC3166" s="419"/>
      <c r="BD3166" s="419"/>
      <c r="BF3166" s="419"/>
      <c r="BG3166" s="419"/>
      <c r="BH3166" s="419"/>
      <c r="BJ3166" s="419"/>
      <c r="BK3166" s="419"/>
      <c r="BL3166" s="419"/>
      <c r="BN3166" s="419"/>
      <c r="BO3166" s="419"/>
      <c r="BP3166" s="419"/>
      <c r="BR3166" s="419"/>
      <c r="BS3166" s="419"/>
      <c r="BT3166" s="419"/>
      <c r="BV3166" s="419"/>
      <c r="BW3166" s="419"/>
      <c r="BX3166" s="397"/>
      <c r="BZ3166" s="449"/>
      <c r="CB3166" s="419"/>
      <c r="CC3166" s="419"/>
      <c r="CD3166" s="419"/>
      <c r="CF3166" s="419"/>
      <c r="CG3166" s="419"/>
      <c r="CH3166" s="419"/>
    </row>
    <row r="3167" spans="3:86" ht="21" thickBot="1">
      <c r="C3167" s="425"/>
      <c r="P3167" s="431"/>
      <c r="R3167" s="419"/>
      <c r="S3167" s="446"/>
      <c r="T3167" s="419"/>
      <c r="V3167" s="196"/>
      <c r="W3167" s="419"/>
      <c r="X3167" s="419"/>
      <c r="Z3167" s="419"/>
      <c r="AA3167" s="419"/>
      <c r="AB3167" s="419"/>
      <c r="AD3167" s="419"/>
      <c r="AE3167" s="419"/>
      <c r="AF3167" s="419"/>
      <c r="AH3167" s="419"/>
      <c r="AI3167" s="419"/>
      <c r="AJ3167" s="419"/>
      <c r="AL3167" s="419"/>
      <c r="AM3167" s="419"/>
      <c r="AN3167" s="403"/>
      <c r="AO3167" s="419"/>
      <c r="AP3167" s="419"/>
      <c r="AQ3167" s="419"/>
      <c r="AR3167" s="419"/>
      <c r="AS3167" s="419"/>
      <c r="AT3167" s="419"/>
      <c r="AU3167" s="419"/>
      <c r="AV3167" s="419"/>
      <c r="AX3167" s="419"/>
      <c r="AY3167" s="419"/>
      <c r="AZ3167" s="419"/>
      <c r="BB3167" s="419"/>
      <c r="BC3167" s="419"/>
      <c r="BD3167" s="419"/>
      <c r="BF3167" s="419"/>
      <c r="BG3167" s="419"/>
      <c r="BH3167" s="419"/>
      <c r="BJ3167" s="419"/>
      <c r="BK3167" s="419"/>
      <c r="BL3167" s="419"/>
      <c r="BN3167" s="419"/>
      <c r="BO3167" s="419"/>
      <c r="BP3167" s="419"/>
      <c r="BR3167" s="419"/>
      <c r="BS3167" s="419"/>
      <c r="BT3167" s="419"/>
      <c r="BV3167" s="419"/>
      <c r="BW3167" s="419"/>
      <c r="BX3167" s="397"/>
      <c r="BZ3167" s="449"/>
      <c r="CB3167" s="419"/>
      <c r="CC3167" s="419"/>
      <c r="CD3167" s="419"/>
      <c r="CF3167" s="419"/>
      <c r="CG3167" s="419"/>
      <c r="CH3167" s="419"/>
    </row>
    <row r="3168" spans="3:86" ht="21" thickBot="1">
      <c r="C3168" s="425"/>
      <c r="P3168" s="431"/>
      <c r="R3168" s="419"/>
      <c r="S3168" s="446"/>
      <c r="T3168" s="419"/>
      <c r="V3168" s="196"/>
      <c r="W3168" s="419"/>
      <c r="X3168" s="419"/>
      <c r="Z3168" s="419"/>
      <c r="AA3168" s="419"/>
      <c r="AB3168" s="419"/>
      <c r="AD3168" s="419"/>
      <c r="AE3168" s="419"/>
      <c r="AF3168" s="419"/>
      <c r="AH3168" s="419"/>
      <c r="AI3168" s="419"/>
      <c r="AJ3168" s="419"/>
      <c r="AL3168" s="419"/>
      <c r="AM3168" s="419"/>
      <c r="AN3168" s="403"/>
      <c r="AO3168" s="419"/>
      <c r="AP3168" s="419"/>
      <c r="AQ3168" s="419"/>
      <c r="AR3168" s="419"/>
      <c r="AS3168" s="419"/>
      <c r="AT3168" s="419"/>
      <c r="AU3168" s="419"/>
      <c r="AV3168" s="419"/>
      <c r="AX3168" s="419"/>
      <c r="AY3168" s="419"/>
      <c r="AZ3168" s="419"/>
      <c r="BB3168" s="419"/>
      <c r="BC3168" s="419"/>
      <c r="BD3168" s="419"/>
      <c r="BF3168" s="419"/>
      <c r="BG3168" s="419"/>
      <c r="BH3168" s="419"/>
      <c r="BJ3168" s="419"/>
      <c r="BK3168" s="419"/>
      <c r="BL3168" s="419"/>
      <c r="BN3168" s="419"/>
      <c r="BO3168" s="419"/>
      <c r="BP3168" s="419"/>
      <c r="BR3168" s="419"/>
      <c r="BS3168" s="419"/>
      <c r="BT3168" s="419"/>
      <c r="BV3168" s="419"/>
      <c r="BW3168" s="419"/>
      <c r="BX3168" s="397"/>
      <c r="BZ3168" s="449"/>
      <c r="CB3168" s="419"/>
      <c r="CC3168" s="419"/>
      <c r="CD3168" s="419"/>
      <c r="CF3168" s="419"/>
      <c r="CG3168" s="419"/>
      <c r="CH3168" s="419"/>
    </row>
    <row r="3169" spans="3:86" ht="21" thickBot="1">
      <c r="C3169" s="425"/>
      <c r="P3169" s="431"/>
      <c r="R3169" s="419"/>
      <c r="S3169" s="446"/>
      <c r="T3169" s="419"/>
      <c r="V3169" s="196"/>
      <c r="W3169" s="419"/>
      <c r="X3169" s="419"/>
      <c r="Z3169" s="419"/>
      <c r="AA3169" s="419"/>
      <c r="AB3169" s="419"/>
      <c r="AD3169" s="419"/>
      <c r="AE3169" s="419"/>
      <c r="AF3169" s="419"/>
      <c r="AH3169" s="419"/>
      <c r="AI3169" s="419"/>
      <c r="AJ3169" s="419"/>
      <c r="AL3169" s="419"/>
      <c r="AM3169" s="419"/>
      <c r="AN3169" s="403"/>
      <c r="AO3169" s="419"/>
      <c r="AP3169" s="419"/>
      <c r="AQ3169" s="419"/>
      <c r="AR3169" s="419"/>
      <c r="AS3169" s="419"/>
      <c r="AT3169" s="419"/>
      <c r="AU3169" s="419"/>
      <c r="AV3169" s="419"/>
      <c r="AX3169" s="419"/>
      <c r="AY3169" s="419"/>
      <c r="AZ3169" s="419"/>
      <c r="BB3169" s="419"/>
      <c r="BC3169" s="419"/>
      <c r="BD3169" s="419"/>
      <c r="BF3169" s="419"/>
      <c r="BG3169" s="419"/>
      <c r="BH3169" s="419"/>
      <c r="BJ3169" s="419"/>
      <c r="BK3169" s="419"/>
      <c r="BL3169" s="419"/>
      <c r="BN3169" s="419"/>
      <c r="BO3169" s="419"/>
      <c r="BP3169" s="419"/>
      <c r="BR3169" s="419"/>
      <c r="BS3169" s="419"/>
      <c r="BT3169" s="419"/>
      <c r="BV3169" s="419"/>
      <c r="BW3169" s="419"/>
      <c r="BX3169" s="397"/>
      <c r="BZ3169" s="449"/>
      <c r="CB3169" s="419"/>
      <c r="CC3169" s="419"/>
      <c r="CD3169" s="419"/>
      <c r="CF3169" s="419"/>
      <c r="CG3169" s="419"/>
      <c r="CH3169" s="419"/>
    </row>
    <row r="3170" spans="3:86" ht="21" thickBot="1">
      <c r="C3170" s="425"/>
      <c r="P3170" s="431"/>
      <c r="R3170" s="419"/>
      <c r="S3170" s="446"/>
      <c r="T3170" s="419"/>
      <c r="V3170" s="196"/>
      <c r="W3170" s="419"/>
      <c r="X3170" s="419"/>
      <c r="Z3170" s="419"/>
      <c r="AA3170" s="419"/>
      <c r="AB3170" s="419"/>
      <c r="AD3170" s="419"/>
      <c r="AE3170" s="419"/>
      <c r="AF3170" s="419"/>
      <c r="AH3170" s="419"/>
      <c r="AI3170" s="419"/>
      <c r="AJ3170" s="419"/>
      <c r="AL3170" s="419"/>
      <c r="AM3170" s="419"/>
      <c r="AN3170" s="403"/>
      <c r="AO3170" s="419"/>
      <c r="AP3170" s="419"/>
      <c r="AQ3170" s="419"/>
      <c r="AR3170" s="419"/>
      <c r="AS3170" s="419"/>
      <c r="AT3170" s="419"/>
      <c r="AU3170" s="419"/>
      <c r="AV3170" s="419"/>
      <c r="AX3170" s="419"/>
      <c r="AY3170" s="419"/>
      <c r="AZ3170" s="419"/>
      <c r="BB3170" s="419"/>
      <c r="BC3170" s="419"/>
      <c r="BD3170" s="419"/>
      <c r="BF3170" s="419"/>
      <c r="BG3170" s="419"/>
      <c r="BH3170" s="419"/>
      <c r="BJ3170" s="419"/>
      <c r="BK3170" s="419"/>
      <c r="BL3170" s="419"/>
      <c r="BN3170" s="419"/>
      <c r="BO3170" s="419"/>
      <c r="BP3170" s="419"/>
      <c r="BR3170" s="419"/>
      <c r="BS3170" s="419"/>
      <c r="BT3170" s="419"/>
      <c r="BV3170" s="419"/>
      <c r="BW3170" s="419"/>
      <c r="BX3170" s="397"/>
      <c r="BZ3170" s="449"/>
      <c r="CB3170" s="419"/>
      <c r="CC3170" s="419"/>
      <c r="CD3170" s="419"/>
      <c r="CF3170" s="419"/>
      <c r="CG3170" s="419"/>
      <c r="CH3170" s="419"/>
    </row>
    <row r="3171" spans="3:86" ht="21" thickBot="1">
      <c r="C3171" s="425"/>
      <c r="P3171" s="431"/>
      <c r="R3171" s="419"/>
      <c r="S3171" s="446"/>
      <c r="T3171" s="419"/>
      <c r="V3171" s="196"/>
      <c r="W3171" s="419"/>
      <c r="X3171" s="419"/>
      <c r="Z3171" s="419"/>
      <c r="AA3171" s="419"/>
      <c r="AB3171" s="419"/>
      <c r="AD3171" s="419"/>
      <c r="AE3171" s="419"/>
      <c r="AF3171" s="419"/>
      <c r="AH3171" s="419"/>
      <c r="AI3171" s="419"/>
      <c r="AJ3171" s="419"/>
      <c r="AL3171" s="419"/>
      <c r="AM3171" s="419"/>
      <c r="AN3171" s="403"/>
      <c r="AO3171" s="419"/>
      <c r="AP3171" s="419"/>
      <c r="AQ3171" s="419"/>
      <c r="AR3171" s="419"/>
      <c r="AS3171" s="419"/>
      <c r="AT3171" s="419"/>
      <c r="AU3171" s="419"/>
      <c r="AV3171" s="419"/>
      <c r="AX3171" s="419"/>
      <c r="AY3171" s="419"/>
      <c r="AZ3171" s="419"/>
      <c r="BB3171" s="419"/>
      <c r="BC3171" s="419"/>
      <c r="BD3171" s="419"/>
      <c r="BF3171" s="419"/>
      <c r="BG3171" s="419"/>
      <c r="BH3171" s="419"/>
      <c r="BJ3171" s="419"/>
      <c r="BK3171" s="419"/>
      <c r="BL3171" s="419"/>
      <c r="BN3171" s="419"/>
      <c r="BO3171" s="419"/>
      <c r="BP3171" s="419"/>
      <c r="BR3171" s="419"/>
      <c r="BS3171" s="419"/>
      <c r="BT3171" s="419"/>
      <c r="BV3171" s="419"/>
      <c r="BW3171" s="419"/>
      <c r="BX3171" s="397"/>
      <c r="BZ3171" s="449"/>
      <c r="CB3171" s="419"/>
      <c r="CC3171" s="419"/>
      <c r="CD3171" s="419"/>
      <c r="CF3171" s="419"/>
      <c r="CG3171" s="419"/>
      <c r="CH3171" s="419"/>
    </row>
    <row r="3172" spans="3:86" ht="21" thickBot="1">
      <c r="C3172" s="425"/>
      <c r="P3172" s="431"/>
      <c r="R3172" s="419"/>
      <c r="S3172" s="446"/>
      <c r="T3172" s="419"/>
      <c r="V3172" s="196"/>
      <c r="W3172" s="419"/>
      <c r="X3172" s="419"/>
      <c r="Z3172" s="419"/>
      <c r="AA3172" s="419"/>
      <c r="AB3172" s="419"/>
      <c r="AD3172" s="419"/>
      <c r="AE3172" s="419"/>
      <c r="AF3172" s="419"/>
      <c r="AH3172" s="419"/>
      <c r="AI3172" s="419"/>
      <c r="AJ3172" s="419"/>
      <c r="AL3172" s="419"/>
      <c r="AM3172" s="419"/>
      <c r="AN3172" s="403"/>
      <c r="AO3172" s="419"/>
      <c r="AP3172" s="419"/>
      <c r="AQ3172" s="419"/>
      <c r="AR3172" s="419"/>
      <c r="AS3172" s="419"/>
      <c r="AT3172" s="419"/>
      <c r="AU3172" s="419"/>
      <c r="AV3172" s="419"/>
      <c r="AX3172" s="419"/>
      <c r="AY3172" s="419"/>
      <c r="AZ3172" s="419"/>
      <c r="BB3172" s="419"/>
      <c r="BC3172" s="419"/>
      <c r="BD3172" s="419"/>
      <c r="BF3172" s="419"/>
      <c r="BG3172" s="419"/>
      <c r="BH3172" s="419"/>
      <c r="BJ3172" s="419"/>
      <c r="BK3172" s="419"/>
      <c r="BL3172" s="419"/>
      <c r="BN3172" s="419"/>
      <c r="BO3172" s="419"/>
      <c r="BP3172" s="419"/>
      <c r="BR3172" s="419"/>
      <c r="BS3172" s="419"/>
      <c r="BT3172" s="419"/>
      <c r="BV3172" s="419"/>
      <c r="BW3172" s="419"/>
      <c r="BX3172" s="397"/>
      <c r="BZ3172" s="449"/>
      <c r="CB3172" s="419"/>
      <c r="CC3172" s="419"/>
      <c r="CD3172" s="419"/>
      <c r="CF3172" s="419"/>
      <c r="CG3172" s="419"/>
      <c r="CH3172" s="419"/>
    </row>
    <row r="3173" spans="3:86" ht="21" thickBot="1">
      <c r="C3173" s="425"/>
      <c r="P3173" s="431"/>
      <c r="R3173" s="419"/>
      <c r="S3173" s="446"/>
      <c r="T3173" s="419"/>
      <c r="V3173" s="196"/>
      <c r="W3173" s="419"/>
      <c r="X3173" s="419"/>
      <c r="Z3173" s="419"/>
      <c r="AA3173" s="419"/>
      <c r="AB3173" s="419"/>
      <c r="AD3173" s="419"/>
      <c r="AE3173" s="419"/>
      <c r="AF3173" s="419"/>
      <c r="AH3173" s="419"/>
      <c r="AI3173" s="419"/>
      <c r="AJ3173" s="419"/>
      <c r="AL3173" s="419"/>
      <c r="AM3173" s="419"/>
      <c r="AN3173" s="403"/>
      <c r="AO3173" s="419"/>
      <c r="AP3173" s="419"/>
      <c r="AQ3173" s="419"/>
      <c r="AR3173" s="419"/>
      <c r="AS3173" s="419"/>
      <c r="AT3173" s="419"/>
      <c r="AU3173" s="419"/>
      <c r="AV3173" s="419"/>
      <c r="AX3173" s="419"/>
      <c r="AY3173" s="419"/>
      <c r="AZ3173" s="419"/>
      <c r="BB3173" s="419"/>
      <c r="BC3173" s="419"/>
      <c r="BD3173" s="419"/>
      <c r="BF3173" s="419"/>
      <c r="BG3173" s="419"/>
      <c r="BH3173" s="419"/>
      <c r="BJ3173" s="419"/>
      <c r="BK3173" s="419"/>
      <c r="BL3173" s="419"/>
      <c r="BN3173" s="419"/>
      <c r="BO3173" s="419"/>
      <c r="BP3173" s="419"/>
      <c r="BR3173" s="419"/>
      <c r="BS3173" s="419"/>
      <c r="BT3173" s="419"/>
      <c r="BV3173" s="419"/>
      <c r="BW3173" s="419"/>
      <c r="BX3173" s="397"/>
      <c r="BZ3173" s="449"/>
      <c r="CB3173" s="419"/>
      <c r="CC3173" s="419"/>
      <c r="CD3173" s="419"/>
      <c r="CF3173" s="419"/>
      <c r="CG3173" s="419"/>
      <c r="CH3173" s="419"/>
    </row>
    <row r="3174" spans="3:86" ht="21" thickBot="1">
      <c r="C3174" s="425"/>
      <c r="P3174" s="431"/>
      <c r="R3174" s="419"/>
      <c r="S3174" s="446"/>
      <c r="T3174" s="419"/>
      <c r="V3174" s="196"/>
      <c r="W3174" s="419"/>
      <c r="X3174" s="419"/>
      <c r="Z3174" s="419"/>
      <c r="AA3174" s="419"/>
      <c r="AB3174" s="419"/>
      <c r="AD3174" s="419"/>
      <c r="AE3174" s="419"/>
      <c r="AF3174" s="419"/>
      <c r="AH3174" s="419"/>
      <c r="AI3174" s="419"/>
      <c r="AJ3174" s="419"/>
      <c r="AL3174" s="419"/>
      <c r="AM3174" s="419"/>
      <c r="AN3174" s="403"/>
      <c r="AO3174" s="419"/>
      <c r="AP3174" s="419"/>
      <c r="AQ3174" s="419"/>
      <c r="AR3174" s="419"/>
      <c r="AS3174" s="419"/>
      <c r="AT3174" s="419"/>
      <c r="AU3174" s="419"/>
      <c r="AV3174" s="419"/>
      <c r="AX3174" s="419"/>
      <c r="AY3174" s="419"/>
      <c r="AZ3174" s="419"/>
      <c r="BB3174" s="419"/>
      <c r="BC3174" s="419"/>
      <c r="BD3174" s="419"/>
      <c r="BF3174" s="419"/>
      <c r="BG3174" s="419"/>
      <c r="BH3174" s="419"/>
      <c r="BJ3174" s="419"/>
      <c r="BK3174" s="419"/>
      <c r="BL3174" s="419"/>
      <c r="BN3174" s="419"/>
      <c r="BO3174" s="419"/>
      <c r="BP3174" s="419"/>
      <c r="BR3174" s="419"/>
      <c r="BS3174" s="419"/>
      <c r="BT3174" s="419"/>
      <c r="BV3174" s="419"/>
      <c r="BW3174" s="419"/>
      <c r="BX3174" s="397"/>
      <c r="BZ3174" s="449"/>
      <c r="CB3174" s="419"/>
      <c r="CC3174" s="419"/>
      <c r="CD3174" s="419"/>
      <c r="CF3174" s="419"/>
      <c r="CG3174" s="419"/>
      <c r="CH3174" s="419"/>
    </row>
    <row r="3175" spans="3:86" ht="21" thickBot="1">
      <c r="C3175" s="425"/>
      <c r="P3175" s="431"/>
      <c r="R3175" s="419"/>
      <c r="S3175" s="446"/>
      <c r="T3175" s="419"/>
      <c r="V3175" s="196"/>
      <c r="W3175" s="419"/>
      <c r="X3175" s="419"/>
      <c r="Z3175" s="419"/>
      <c r="AA3175" s="419"/>
      <c r="AB3175" s="419"/>
      <c r="AD3175" s="419"/>
      <c r="AE3175" s="419"/>
      <c r="AF3175" s="419"/>
      <c r="AH3175" s="419"/>
      <c r="AI3175" s="419"/>
      <c r="AJ3175" s="419"/>
      <c r="AL3175" s="419"/>
      <c r="AM3175" s="419"/>
      <c r="AN3175" s="403"/>
      <c r="AO3175" s="419"/>
      <c r="AP3175" s="419"/>
      <c r="AQ3175" s="419"/>
      <c r="AR3175" s="419"/>
      <c r="AS3175" s="419"/>
      <c r="AT3175" s="419"/>
      <c r="AU3175" s="419"/>
      <c r="AV3175" s="419"/>
      <c r="AX3175" s="419"/>
      <c r="AY3175" s="419"/>
      <c r="AZ3175" s="419"/>
      <c r="BB3175" s="419"/>
      <c r="BC3175" s="419"/>
      <c r="BD3175" s="419"/>
      <c r="BF3175" s="419"/>
      <c r="BG3175" s="419"/>
      <c r="BH3175" s="419"/>
      <c r="BJ3175" s="419"/>
      <c r="BK3175" s="419"/>
      <c r="BL3175" s="419"/>
      <c r="BN3175" s="419"/>
      <c r="BO3175" s="419"/>
      <c r="BP3175" s="419"/>
      <c r="BR3175" s="419"/>
      <c r="BS3175" s="419"/>
      <c r="BT3175" s="419"/>
      <c r="BV3175" s="419"/>
      <c r="BW3175" s="419"/>
      <c r="BX3175" s="397"/>
      <c r="BZ3175" s="449"/>
      <c r="CB3175" s="419"/>
      <c r="CC3175" s="419"/>
      <c r="CD3175" s="419"/>
      <c r="CF3175" s="419"/>
      <c r="CG3175" s="419"/>
      <c r="CH3175" s="419"/>
    </row>
    <row r="3176" spans="3:86" ht="21" thickBot="1">
      <c r="C3176" s="425"/>
      <c r="P3176" s="431"/>
      <c r="R3176" s="419"/>
      <c r="S3176" s="446"/>
      <c r="T3176" s="419"/>
      <c r="V3176" s="196"/>
      <c r="W3176" s="419"/>
      <c r="X3176" s="419"/>
      <c r="Z3176" s="419"/>
      <c r="AA3176" s="419"/>
      <c r="AB3176" s="419"/>
      <c r="AD3176" s="419"/>
      <c r="AE3176" s="419"/>
      <c r="AF3176" s="419"/>
      <c r="AH3176" s="419"/>
      <c r="AI3176" s="419"/>
      <c r="AJ3176" s="419"/>
      <c r="AL3176" s="419"/>
      <c r="AM3176" s="419"/>
      <c r="AN3176" s="403"/>
      <c r="AO3176" s="419"/>
      <c r="AP3176" s="419"/>
      <c r="AQ3176" s="419"/>
      <c r="AR3176" s="419"/>
      <c r="AS3176" s="419"/>
      <c r="AT3176" s="419"/>
      <c r="AU3176" s="419"/>
      <c r="AV3176" s="419"/>
      <c r="AX3176" s="419"/>
      <c r="AY3176" s="419"/>
      <c r="AZ3176" s="419"/>
      <c r="BB3176" s="419"/>
      <c r="BC3176" s="419"/>
      <c r="BD3176" s="419"/>
      <c r="BF3176" s="419"/>
      <c r="BG3176" s="419"/>
      <c r="BH3176" s="419"/>
      <c r="BJ3176" s="419"/>
      <c r="BK3176" s="419"/>
      <c r="BL3176" s="419"/>
      <c r="BN3176" s="419"/>
      <c r="BO3176" s="419"/>
      <c r="BP3176" s="419"/>
      <c r="BR3176" s="419"/>
      <c r="BS3176" s="419"/>
      <c r="BT3176" s="419"/>
      <c r="BV3176" s="419"/>
      <c r="BW3176" s="419"/>
      <c r="BX3176" s="397"/>
      <c r="BZ3176" s="449"/>
      <c r="CB3176" s="419"/>
      <c r="CC3176" s="419"/>
      <c r="CD3176" s="419"/>
      <c r="CF3176" s="419"/>
      <c r="CG3176" s="419"/>
      <c r="CH3176" s="419"/>
    </row>
    <row r="3177" spans="3:86" ht="21" thickBot="1">
      <c r="C3177" s="425"/>
      <c r="P3177" s="431"/>
      <c r="R3177" s="419"/>
      <c r="S3177" s="446"/>
      <c r="T3177" s="419"/>
      <c r="V3177" s="196"/>
      <c r="W3177" s="419"/>
      <c r="X3177" s="419"/>
      <c r="Z3177" s="419"/>
      <c r="AA3177" s="419"/>
      <c r="AB3177" s="419"/>
      <c r="AD3177" s="419"/>
      <c r="AE3177" s="419"/>
      <c r="AF3177" s="419"/>
      <c r="AH3177" s="419"/>
      <c r="AI3177" s="419"/>
      <c r="AJ3177" s="419"/>
      <c r="AL3177" s="419"/>
      <c r="AM3177" s="419"/>
      <c r="AN3177" s="403"/>
      <c r="AO3177" s="419"/>
      <c r="AP3177" s="419"/>
      <c r="AQ3177" s="419"/>
      <c r="AR3177" s="419"/>
      <c r="AS3177" s="419"/>
      <c r="AT3177" s="419"/>
      <c r="AU3177" s="419"/>
      <c r="AV3177" s="419"/>
      <c r="AX3177" s="419"/>
      <c r="AY3177" s="419"/>
      <c r="AZ3177" s="419"/>
      <c r="BB3177" s="419"/>
      <c r="BC3177" s="419"/>
      <c r="BD3177" s="419"/>
      <c r="BF3177" s="419"/>
      <c r="BG3177" s="419"/>
      <c r="BH3177" s="419"/>
      <c r="BJ3177" s="419"/>
      <c r="BK3177" s="419"/>
      <c r="BL3177" s="419"/>
      <c r="BN3177" s="419"/>
      <c r="BO3177" s="419"/>
      <c r="BP3177" s="419"/>
      <c r="BR3177" s="419"/>
      <c r="BS3177" s="419"/>
      <c r="BT3177" s="419"/>
      <c r="BV3177" s="419"/>
      <c r="BW3177" s="419"/>
      <c r="BX3177" s="397"/>
      <c r="BZ3177" s="449"/>
      <c r="CB3177" s="419"/>
      <c r="CC3177" s="419"/>
      <c r="CD3177" s="419"/>
      <c r="CF3177" s="419"/>
      <c r="CG3177" s="419"/>
      <c r="CH3177" s="419"/>
    </row>
    <row r="3178" spans="3:86" ht="21" thickBot="1">
      <c r="C3178" s="425"/>
      <c r="P3178" s="431"/>
      <c r="R3178" s="419"/>
      <c r="S3178" s="446"/>
      <c r="T3178" s="419"/>
      <c r="V3178" s="196"/>
      <c r="W3178" s="419"/>
      <c r="X3178" s="419"/>
      <c r="Z3178" s="419"/>
      <c r="AA3178" s="419"/>
      <c r="AB3178" s="419"/>
      <c r="AD3178" s="419"/>
      <c r="AE3178" s="419"/>
      <c r="AF3178" s="419"/>
      <c r="AH3178" s="419"/>
      <c r="AI3178" s="419"/>
      <c r="AJ3178" s="419"/>
      <c r="AL3178" s="419"/>
      <c r="AM3178" s="419"/>
      <c r="AN3178" s="403"/>
      <c r="AO3178" s="419"/>
      <c r="AP3178" s="419"/>
      <c r="AQ3178" s="419"/>
      <c r="AR3178" s="419"/>
      <c r="AS3178" s="419"/>
      <c r="AT3178" s="419"/>
      <c r="AU3178" s="419"/>
      <c r="AV3178" s="419"/>
      <c r="AX3178" s="419"/>
      <c r="AY3178" s="419"/>
      <c r="AZ3178" s="419"/>
      <c r="BB3178" s="419"/>
      <c r="BC3178" s="419"/>
      <c r="BD3178" s="419"/>
      <c r="BF3178" s="419"/>
      <c r="BG3178" s="419"/>
      <c r="BH3178" s="419"/>
      <c r="BJ3178" s="419"/>
      <c r="BK3178" s="419"/>
      <c r="BL3178" s="419"/>
      <c r="BN3178" s="419"/>
      <c r="BO3178" s="419"/>
      <c r="BP3178" s="419"/>
      <c r="BR3178" s="419"/>
      <c r="BS3178" s="419"/>
      <c r="BT3178" s="419"/>
      <c r="BV3178" s="419"/>
      <c r="BW3178" s="419"/>
      <c r="BX3178" s="397"/>
      <c r="BZ3178" s="449"/>
      <c r="CB3178" s="419"/>
      <c r="CC3178" s="419"/>
      <c r="CD3178" s="419"/>
      <c r="CF3178" s="419"/>
      <c r="CG3178" s="419"/>
      <c r="CH3178" s="419"/>
    </row>
    <row r="3179" spans="3:86" ht="21" thickBot="1">
      <c r="C3179" s="425"/>
      <c r="P3179" s="431"/>
      <c r="R3179" s="419"/>
      <c r="S3179" s="446"/>
      <c r="T3179" s="419"/>
      <c r="V3179" s="196"/>
      <c r="W3179" s="419"/>
      <c r="X3179" s="419"/>
      <c r="Z3179" s="419"/>
      <c r="AA3179" s="419"/>
      <c r="AB3179" s="419"/>
      <c r="AD3179" s="419"/>
      <c r="AE3179" s="419"/>
      <c r="AF3179" s="419"/>
      <c r="AH3179" s="419"/>
      <c r="AI3179" s="419"/>
      <c r="AJ3179" s="419"/>
      <c r="AL3179" s="419"/>
      <c r="AM3179" s="419"/>
      <c r="AN3179" s="403"/>
      <c r="AO3179" s="419"/>
      <c r="AP3179" s="419"/>
      <c r="AQ3179" s="419"/>
      <c r="AR3179" s="419"/>
      <c r="AS3179" s="419"/>
      <c r="AT3179" s="419"/>
      <c r="AU3179" s="419"/>
      <c r="AV3179" s="419"/>
      <c r="AX3179" s="419"/>
      <c r="AY3179" s="419"/>
      <c r="AZ3179" s="419"/>
      <c r="BB3179" s="419"/>
      <c r="BC3179" s="419"/>
      <c r="BD3179" s="419"/>
      <c r="BF3179" s="419"/>
      <c r="BG3179" s="419"/>
      <c r="BH3179" s="419"/>
      <c r="BJ3179" s="419"/>
      <c r="BK3179" s="419"/>
      <c r="BL3179" s="419"/>
      <c r="BN3179" s="419"/>
      <c r="BO3179" s="419"/>
      <c r="BP3179" s="419"/>
      <c r="BR3179" s="419"/>
      <c r="BS3179" s="419"/>
      <c r="BT3179" s="419"/>
      <c r="BV3179" s="419"/>
      <c r="BW3179" s="419"/>
      <c r="BX3179" s="397"/>
      <c r="BZ3179" s="449"/>
      <c r="CB3179" s="419"/>
      <c r="CC3179" s="419"/>
      <c r="CD3179" s="419"/>
      <c r="CF3179" s="419"/>
      <c r="CG3179" s="419"/>
      <c r="CH3179" s="419"/>
    </row>
    <row r="3180" spans="3:86" ht="21" thickBot="1">
      <c r="C3180" s="425"/>
      <c r="P3180" s="431"/>
      <c r="R3180" s="419"/>
      <c r="S3180" s="446"/>
      <c r="T3180" s="419"/>
      <c r="V3180" s="196"/>
      <c r="W3180" s="419"/>
      <c r="X3180" s="419"/>
      <c r="Z3180" s="419"/>
      <c r="AA3180" s="419"/>
      <c r="AB3180" s="419"/>
      <c r="AD3180" s="419"/>
      <c r="AE3180" s="419"/>
      <c r="AF3180" s="419"/>
      <c r="AH3180" s="419"/>
      <c r="AI3180" s="419"/>
      <c r="AJ3180" s="419"/>
      <c r="AL3180" s="419"/>
      <c r="AM3180" s="419"/>
      <c r="AN3180" s="403"/>
      <c r="AO3180" s="419"/>
      <c r="AP3180" s="419"/>
      <c r="AQ3180" s="419"/>
      <c r="AR3180" s="419"/>
      <c r="AS3180" s="419"/>
      <c r="AT3180" s="419"/>
      <c r="AU3180" s="419"/>
      <c r="AV3180" s="419"/>
      <c r="AX3180" s="419"/>
      <c r="AY3180" s="419"/>
      <c r="AZ3180" s="419"/>
      <c r="BB3180" s="419"/>
      <c r="BC3180" s="419"/>
      <c r="BD3180" s="419"/>
      <c r="BF3180" s="419"/>
      <c r="BG3180" s="419"/>
      <c r="BH3180" s="419"/>
      <c r="BJ3180" s="419"/>
      <c r="BK3180" s="419"/>
      <c r="BL3180" s="419"/>
      <c r="BN3180" s="419"/>
      <c r="BO3180" s="419"/>
      <c r="BP3180" s="419"/>
      <c r="BR3180" s="419"/>
      <c r="BS3180" s="419"/>
      <c r="BT3180" s="419"/>
      <c r="BV3180" s="419"/>
      <c r="BW3180" s="419"/>
      <c r="BX3180" s="397"/>
      <c r="BZ3180" s="449"/>
      <c r="CB3180" s="419"/>
      <c r="CC3180" s="419"/>
      <c r="CD3180" s="419"/>
      <c r="CF3180" s="419"/>
      <c r="CG3180" s="419"/>
      <c r="CH3180" s="419"/>
    </row>
    <row r="3181" spans="3:86" ht="21" thickBot="1">
      <c r="C3181" s="425"/>
      <c r="P3181" s="431"/>
      <c r="R3181" s="419"/>
      <c r="S3181" s="446"/>
      <c r="T3181" s="419"/>
      <c r="V3181" s="196"/>
      <c r="W3181" s="419"/>
      <c r="X3181" s="419"/>
      <c r="Z3181" s="419"/>
      <c r="AA3181" s="419"/>
      <c r="AB3181" s="419"/>
      <c r="AD3181" s="419"/>
      <c r="AE3181" s="419"/>
      <c r="AF3181" s="419"/>
      <c r="AH3181" s="419"/>
      <c r="AI3181" s="419"/>
      <c r="AJ3181" s="419"/>
      <c r="AL3181" s="419"/>
      <c r="AM3181" s="419"/>
      <c r="AN3181" s="403"/>
      <c r="AO3181" s="419"/>
      <c r="AP3181" s="419"/>
      <c r="AQ3181" s="419"/>
      <c r="AR3181" s="419"/>
      <c r="AS3181" s="419"/>
      <c r="AT3181" s="419"/>
      <c r="AU3181" s="419"/>
      <c r="AV3181" s="419"/>
      <c r="AX3181" s="419"/>
      <c r="AY3181" s="419"/>
      <c r="AZ3181" s="419"/>
      <c r="BB3181" s="419"/>
      <c r="BC3181" s="419"/>
      <c r="BD3181" s="419"/>
      <c r="BF3181" s="419"/>
      <c r="BG3181" s="419"/>
      <c r="BH3181" s="419"/>
      <c r="BJ3181" s="419"/>
      <c r="BK3181" s="419"/>
      <c r="BL3181" s="419"/>
      <c r="BN3181" s="419"/>
      <c r="BO3181" s="419"/>
      <c r="BP3181" s="419"/>
      <c r="BR3181" s="419"/>
      <c r="BS3181" s="419"/>
      <c r="BT3181" s="419"/>
      <c r="BV3181" s="419"/>
      <c r="BW3181" s="419"/>
      <c r="BX3181" s="397"/>
      <c r="BZ3181" s="449"/>
      <c r="CB3181" s="419"/>
      <c r="CC3181" s="419"/>
      <c r="CD3181" s="419"/>
      <c r="CF3181" s="419"/>
      <c r="CG3181" s="419"/>
      <c r="CH3181" s="419"/>
    </row>
    <row r="3182" spans="3:86" ht="21" thickBot="1">
      <c r="C3182" s="425"/>
      <c r="P3182" s="431"/>
      <c r="R3182" s="419"/>
      <c r="S3182" s="446"/>
      <c r="T3182" s="419"/>
      <c r="V3182" s="196"/>
      <c r="W3182" s="419"/>
      <c r="X3182" s="419"/>
      <c r="Z3182" s="419"/>
      <c r="AA3182" s="419"/>
      <c r="AB3182" s="419"/>
      <c r="AD3182" s="419"/>
      <c r="AE3182" s="419"/>
      <c r="AF3182" s="419"/>
      <c r="AH3182" s="419"/>
      <c r="AI3182" s="419"/>
      <c r="AJ3182" s="419"/>
      <c r="AL3182" s="419"/>
      <c r="AM3182" s="419"/>
      <c r="AN3182" s="403"/>
      <c r="AO3182" s="419"/>
      <c r="AP3182" s="419"/>
      <c r="AQ3182" s="419"/>
      <c r="AR3182" s="419"/>
      <c r="AS3182" s="419"/>
      <c r="AT3182" s="419"/>
      <c r="AU3182" s="419"/>
      <c r="AV3182" s="419"/>
      <c r="AX3182" s="419"/>
      <c r="AY3182" s="419"/>
      <c r="AZ3182" s="419"/>
      <c r="BB3182" s="419"/>
      <c r="BC3182" s="419"/>
      <c r="BD3182" s="419"/>
      <c r="BF3182" s="419"/>
      <c r="BG3182" s="419"/>
      <c r="BH3182" s="419"/>
      <c r="BJ3182" s="419"/>
      <c r="BK3182" s="419"/>
      <c r="BL3182" s="419"/>
      <c r="BN3182" s="419"/>
      <c r="BO3182" s="419"/>
      <c r="BP3182" s="419"/>
      <c r="BR3182" s="419"/>
      <c r="BS3182" s="419"/>
      <c r="BT3182" s="419"/>
      <c r="BV3182" s="419"/>
      <c r="BW3182" s="419"/>
      <c r="BX3182" s="397"/>
      <c r="BZ3182" s="449"/>
      <c r="CB3182" s="419"/>
      <c r="CC3182" s="419"/>
      <c r="CD3182" s="419"/>
      <c r="CF3182" s="419"/>
      <c r="CG3182" s="419"/>
      <c r="CH3182" s="419"/>
    </row>
    <row r="3183" spans="3:86" ht="21" thickBot="1">
      <c r="C3183" s="425"/>
      <c r="P3183" s="431"/>
      <c r="R3183" s="419"/>
      <c r="S3183" s="446"/>
      <c r="T3183" s="419"/>
      <c r="V3183" s="196"/>
      <c r="W3183" s="419"/>
      <c r="X3183" s="419"/>
      <c r="Z3183" s="419"/>
      <c r="AA3183" s="419"/>
      <c r="AB3183" s="419"/>
      <c r="AD3183" s="419"/>
      <c r="AE3183" s="419"/>
      <c r="AF3183" s="419"/>
      <c r="AH3183" s="419"/>
      <c r="AI3183" s="419"/>
      <c r="AJ3183" s="419"/>
      <c r="AL3183" s="419"/>
      <c r="AM3183" s="419"/>
      <c r="AN3183" s="403"/>
      <c r="AO3183" s="419"/>
      <c r="AP3183" s="419"/>
      <c r="AQ3183" s="419"/>
      <c r="AR3183" s="419"/>
      <c r="AS3183" s="419"/>
      <c r="AT3183" s="419"/>
      <c r="AU3183" s="419"/>
      <c r="AV3183" s="419"/>
      <c r="AX3183" s="419"/>
      <c r="AY3183" s="419"/>
      <c r="AZ3183" s="419"/>
      <c r="BB3183" s="419"/>
      <c r="BC3183" s="419"/>
      <c r="BD3183" s="419"/>
      <c r="BF3183" s="419"/>
      <c r="BG3183" s="419"/>
      <c r="BH3183" s="419"/>
      <c r="BJ3183" s="419"/>
      <c r="BK3183" s="419"/>
      <c r="BL3183" s="419"/>
      <c r="BN3183" s="419"/>
      <c r="BO3183" s="419"/>
      <c r="BP3183" s="419"/>
      <c r="BR3183" s="419"/>
      <c r="BS3183" s="419"/>
      <c r="BT3183" s="419"/>
      <c r="BV3183" s="419"/>
      <c r="BW3183" s="419"/>
      <c r="BX3183" s="397"/>
      <c r="BZ3183" s="449"/>
      <c r="CB3183" s="419"/>
      <c r="CC3183" s="419"/>
      <c r="CD3183" s="419"/>
      <c r="CF3183" s="419"/>
      <c r="CG3183" s="419"/>
      <c r="CH3183" s="419"/>
    </row>
    <row r="3184" spans="3:86" ht="21" thickBot="1">
      <c r="C3184" s="425"/>
      <c r="P3184" s="431"/>
      <c r="R3184" s="419"/>
      <c r="S3184" s="446"/>
      <c r="T3184" s="419"/>
      <c r="V3184" s="196"/>
      <c r="W3184" s="419"/>
      <c r="X3184" s="419"/>
      <c r="Z3184" s="419"/>
      <c r="AA3184" s="419"/>
      <c r="AB3184" s="419"/>
      <c r="AD3184" s="419"/>
      <c r="AE3184" s="419"/>
      <c r="AF3184" s="419"/>
      <c r="AH3184" s="419"/>
      <c r="AI3184" s="419"/>
      <c r="AJ3184" s="419"/>
      <c r="AL3184" s="419"/>
      <c r="AM3184" s="419"/>
      <c r="AN3184" s="403"/>
      <c r="AO3184" s="419"/>
      <c r="AP3184" s="419"/>
      <c r="AQ3184" s="419"/>
      <c r="AR3184" s="419"/>
      <c r="AS3184" s="419"/>
      <c r="AT3184" s="419"/>
      <c r="AU3184" s="419"/>
      <c r="AV3184" s="419"/>
      <c r="AX3184" s="419"/>
      <c r="AY3184" s="419"/>
      <c r="AZ3184" s="419"/>
      <c r="BB3184" s="419"/>
      <c r="BC3184" s="419"/>
      <c r="BD3184" s="419"/>
      <c r="BF3184" s="419"/>
      <c r="BG3184" s="419"/>
      <c r="BH3184" s="419"/>
      <c r="BJ3184" s="419"/>
      <c r="BK3184" s="419"/>
      <c r="BL3184" s="419"/>
      <c r="BN3184" s="419"/>
      <c r="BO3184" s="419"/>
      <c r="BP3184" s="419"/>
      <c r="BR3184" s="419"/>
      <c r="BS3184" s="419"/>
      <c r="BT3184" s="419"/>
      <c r="BV3184" s="419"/>
      <c r="BW3184" s="419"/>
      <c r="BX3184" s="397"/>
      <c r="BZ3184" s="449"/>
      <c r="CB3184" s="419"/>
      <c r="CC3184" s="419"/>
      <c r="CD3184" s="419"/>
      <c r="CF3184" s="419"/>
      <c r="CG3184" s="419"/>
      <c r="CH3184" s="419"/>
    </row>
    <row r="3185" spans="3:86" ht="21" thickBot="1">
      <c r="C3185" s="425"/>
      <c r="P3185" s="431"/>
      <c r="R3185" s="419"/>
      <c r="S3185" s="446"/>
      <c r="T3185" s="419"/>
      <c r="V3185" s="196"/>
      <c r="W3185" s="419"/>
      <c r="X3185" s="419"/>
      <c r="Z3185" s="419"/>
      <c r="AA3185" s="419"/>
      <c r="AB3185" s="419"/>
      <c r="AD3185" s="419"/>
      <c r="AE3185" s="419"/>
      <c r="AF3185" s="419"/>
      <c r="AH3185" s="419"/>
      <c r="AI3185" s="419"/>
      <c r="AJ3185" s="419"/>
      <c r="AL3185" s="419"/>
      <c r="AM3185" s="419"/>
      <c r="AN3185" s="403"/>
      <c r="AO3185" s="419"/>
      <c r="AP3185" s="419"/>
      <c r="AQ3185" s="419"/>
      <c r="AR3185" s="419"/>
      <c r="AS3185" s="419"/>
      <c r="AT3185" s="419"/>
      <c r="AU3185" s="419"/>
      <c r="AV3185" s="419"/>
      <c r="AX3185" s="419"/>
      <c r="AY3185" s="419"/>
      <c r="AZ3185" s="419"/>
      <c r="BB3185" s="419"/>
      <c r="BC3185" s="419"/>
      <c r="BD3185" s="419"/>
      <c r="BF3185" s="419"/>
      <c r="BG3185" s="419"/>
      <c r="BH3185" s="419"/>
      <c r="BJ3185" s="419"/>
      <c r="BK3185" s="419"/>
      <c r="BL3185" s="419"/>
      <c r="BN3185" s="419"/>
      <c r="BO3185" s="419"/>
      <c r="BP3185" s="419"/>
      <c r="BR3185" s="419"/>
      <c r="BS3185" s="419"/>
      <c r="BT3185" s="419"/>
      <c r="BV3185" s="419"/>
      <c r="BW3185" s="419"/>
      <c r="BX3185" s="397"/>
      <c r="BZ3185" s="449"/>
      <c r="CB3185" s="419"/>
      <c r="CC3185" s="419"/>
      <c r="CD3185" s="419"/>
      <c r="CF3185" s="419"/>
      <c r="CG3185" s="419"/>
      <c r="CH3185" s="419"/>
    </row>
    <row r="3186" spans="3:86" ht="21" thickBot="1">
      <c r="C3186" s="425"/>
      <c r="P3186" s="431"/>
      <c r="R3186" s="419"/>
      <c r="S3186" s="446"/>
      <c r="T3186" s="419"/>
      <c r="V3186" s="196"/>
      <c r="W3186" s="419"/>
      <c r="X3186" s="419"/>
      <c r="Z3186" s="419"/>
      <c r="AA3186" s="419"/>
      <c r="AB3186" s="419"/>
      <c r="AD3186" s="419"/>
      <c r="AE3186" s="419"/>
      <c r="AF3186" s="419"/>
      <c r="AH3186" s="419"/>
      <c r="AI3186" s="419"/>
      <c r="AJ3186" s="419"/>
      <c r="AL3186" s="419"/>
      <c r="AM3186" s="419"/>
      <c r="AN3186" s="403"/>
      <c r="AO3186" s="419"/>
      <c r="AP3186" s="419"/>
      <c r="AQ3186" s="419"/>
      <c r="AR3186" s="419"/>
      <c r="AS3186" s="419"/>
      <c r="AT3186" s="419"/>
      <c r="AU3186" s="419"/>
      <c r="AV3186" s="419"/>
      <c r="AX3186" s="419"/>
      <c r="AY3186" s="419"/>
      <c r="AZ3186" s="419"/>
      <c r="BB3186" s="419"/>
      <c r="BC3186" s="419"/>
      <c r="BD3186" s="419"/>
      <c r="BF3186" s="419"/>
      <c r="BG3186" s="419"/>
      <c r="BH3186" s="419"/>
      <c r="BJ3186" s="419"/>
      <c r="BK3186" s="419"/>
      <c r="BL3186" s="419"/>
      <c r="BN3186" s="419"/>
      <c r="BO3186" s="419"/>
      <c r="BP3186" s="419"/>
      <c r="BR3186" s="419"/>
      <c r="BS3186" s="419"/>
      <c r="BT3186" s="419"/>
      <c r="BV3186" s="419"/>
      <c r="BW3186" s="419"/>
      <c r="BX3186" s="397"/>
      <c r="BZ3186" s="449"/>
      <c r="CB3186" s="419"/>
      <c r="CC3186" s="419"/>
      <c r="CD3186" s="419"/>
      <c r="CF3186" s="419"/>
      <c r="CG3186" s="419"/>
      <c r="CH3186" s="419"/>
    </row>
    <row r="3187" spans="3:86" ht="21" thickBot="1">
      <c r="C3187" s="425"/>
      <c r="P3187" s="431"/>
      <c r="R3187" s="419"/>
      <c r="S3187" s="446"/>
      <c r="T3187" s="419"/>
      <c r="V3187" s="196"/>
      <c r="W3187" s="419"/>
      <c r="X3187" s="419"/>
      <c r="Z3187" s="419"/>
      <c r="AA3187" s="419"/>
      <c r="AB3187" s="419"/>
      <c r="AD3187" s="419"/>
      <c r="AE3187" s="419"/>
      <c r="AF3187" s="419"/>
      <c r="AH3187" s="419"/>
      <c r="AI3187" s="419"/>
      <c r="AJ3187" s="419"/>
      <c r="AL3187" s="419"/>
      <c r="AM3187" s="419"/>
      <c r="AN3187" s="403"/>
      <c r="AO3187" s="419"/>
      <c r="AP3187" s="419"/>
      <c r="AQ3187" s="419"/>
      <c r="AR3187" s="419"/>
      <c r="AS3187" s="419"/>
      <c r="AT3187" s="419"/>
      <c r="AU3187" s="419"/>
      <c r="AV3187" s="419"/>
      <c r="AX3187" s="419"/>
      <c r="AY3187" s="419"/>
      <c r="AZ3187" s="419"/>
      <c r="BB3187" s="419"/>
      <c r="BC3187" s="419"/>
      <c r="BD3187" s="419"/>
      <c r="BF3187" s="419"/>
      <c r="BG3187" s="419"/>
      <c r="BH3187" s="419"/>
      <c r="BJ3187" s="419"/>
      <c r="BK3187" s="419"/>
      <c r="BL3187" s="419"/>
      <c r="BN3187" s="419"/>
      <c r="BO3187" s="419"/>
      <c r="BP3187" s="419"/>
      <c r="BR3187" s="419"/>
      <c r="BS3187" s="419"/>
      <c r="BT3187" s="419"/>
      <c r="BV3187" s="419"/>
      <c r="BW3187" s="419"/>
      <c r="BX3187" s="397"/>
      <c r="BZ3187" s="449"/>
      <c r="CB3187" s="419"/>
      <c r="CC3187" s="419"/>
      <c r="CD3187" s="419"/>
      <c r="CF3187" s="419"/>
      <c r="CG3187" s="419"/>
      <c r="CH3187" s="419"/>
    </row>
    <row r="3188" spans="3:86" ht="21" thickBot="1">
      <c r="C3188" s="425"/>
      <c r="P3188" s="431"/>
      <c r="R3188" s="419"/>
      <c r="S3188" s="446"/>
      <c r="T3188" s="419"/>
      <c r="V3188" s="196"/>
      <c r="W3188" s="419"/>
      <c r="X3188" s="419"/>
      <c r="Z3188" s="419"/>
      <c r="AA3188" s="419"/>
      <c r="AB3188" s="419"/>
      <c r="AD3188" s="419"/>
      <c r="AE3188" s="419"/>
      <c r="AF3188" s="419"/>
      <c r="AH3188" s="419"/>
      <c r="AI3188" s="419"/>
      <c r="AJ3188" s="419"/>
      <c r="AL3188" s="419"/>
      <c r="AM3188" s="419"/>
      <c r="AN3188" s="403"/>
      <c r="AO3188" s="419"/>
      <c r="AP3188" s="419"/>
      <c r="AQ3188" s="419"/>
      <c r="AR3188" s="419"/>
      <c r="AS3188" s="419"/>
      <c r="AT3188" s="419"/>
      <c r="AU3188" s="419"/>
      <c r="AV3188" s="419"/>
      <c r="AX3188" s="419"/>
      <c r="AY3188" s="419"/>
      <c r="AZ3188" s="419"/>
      <c r="BB3188" s="419"/>
      <c r="BC3188" s="419"/>
      <c r="BD3188" s="419"/>
      <c r="BF3188" s="419"/>
      <c r="BG3188" s="419"/>
      <c r="BH3188" s="419"/>
      <c r="BJ3188" s="419"/>
      <c r="BK3188" s="419"/>
      <c r="BL3188" s="419"/>
      <c r="BN3188" s="419"/>
      <c r="BO3188" s="419"/>
      <c r="BP3188" s="419"/>
      <c r="BR3188" s="419"/>
      <c r="BS3188" s="419"/>
      <c r="BT3188" s="419"/>
      <c r="BV3188" s="419"/>
      <c r="BW3188" s="419"/>
      <c r="BX3188" s="397"/>
      <c r="BZ3188" s="449"/>
      <c r="CB3188" s="419"/>
      <c r="CC3188" s="419"/>
      <c r="CD3188" s="419"/>
      <c r="CF3188" s="419"/>
      <c r="CG3188" s="419"/>
      <c r="CH3188" s="419"/>
    </row>
    <row r="3189" spans="3:86" ht="21" thickBot="1">
      <c r="C3189" s="425"/>
      <c r="P3189" s="431"/>
      <c r="R3189" s="419"/>
      <c r="S3189" s="446"/>
      <c r="T3189" s="419"/>
      <c r="V3189" s="196"/>
      <c r="W3189" s="419"/>
      <c r="X3189" s="419"/>
      <c r="Z3189" s="419"/>
      <c r="AA3189" s="419"/>
      <c r="AB3189" s="419"/>
      <c r="AD3189" s="419"/>
      <c r="AE3189" s="419"/>
      <c r="AF3189" s="419"/>
      <c r="AH3189" s="419"/>
      <c r="AI3189" s="419"/>
      <c r="AJ3189" s="419"/>
      <c r="AL3189" s="419"/>
      <c r="AM3189" s="419"/>
      <c r="AN3189" s="403"/>
      <c r="AO3189" s="419"/>
      <c r="AP3189" s="419"/>
      <c r="AQ3189" s="419"/>
      <c r="AR3189" s="419"/>
      <c r="AS3189" s="419"/>
      <c r="AT3189" s="419"/>
      <c r="AU3189" s="419"/>
      <c r="AV3189" s="419"/>
      <c r="AX3189" s="419"/>
      <c r="AY3189" s="419"/>
      <c r="AZ3189" s="419"/>
      <c r="BB3189" s="419"/>
      <c r="BC3189" s="419"/>
      <c r="BD3189" s="419"/>
      <c r="BF3189" s="419"/>
      <c r="BG3189" s="419"/>
      <c r="BH3189" s="419"/>
      <c r="BJ3189" s="419"/>
      <c r="BK3189" s="419"/>
      <c r="BL3189" s="419"/>
      <c r="BN3189" s="419"/>
      <c r="BO3189" s="419"/>
      <c r="BP3189" s="419"/>
      <c r="BR3189" s="419"/>
      <c r="BS3189" s="419"/>
      <c r="BT3189" s="419"/>
      <c r="BV3189" s="419"/>
      <c r="BW3189" s="419"/>
      <c r="BX3189" s="397"/>
      <c r="BZ3189" s="449"/>
      <c r="CB3189" s="419"/>
      <c r="CC3189" s="419"/>
      <c r="CD3189" s="419"/>
      <c r="CF3189" s="419"/>
      <c r="CG3189" s="419"/>
      <c r="CH3189" s="419"/>
    </row>
    <row r="3190" spans="3:86" ht="21" thickBot="1">
      <c r="C3190" s="425"/>
      <c r="P3190" s="431"/>
      <c r="R3190" s="419"/>
      <c r="S3190" s="446"/>
      <c r="T3190" s="419"/>
      <c r="V3190" s="196"/>
      <c r="W3190" s="419"/>
      <c r="X3190" s="419"/>
      <c r="Z3190" s="419"/>
      <c r="AA3190" s="419"/>
      <c r="AB3190" s="419"/>
      <c r="AD3190" s="419"/>
      <c r="AE3190" s="419"/>
      <c r="AF3190" s="419"/>
      <c r="AH3190" s="419"/>
      <c r="AI3190" s="419"/>
      <c r="AJ3190" s="419"/>
      <c r="AL3190" s="419"/>
      <c r="AM3190" s="419"/>
      <c r="AN3190" s="403"/>
      <c r="AO3190" s="419"/>
      <c r="AP3190" s="419"/>
      <c r="AQ3190" s="419"/>
      <c r="AR3190" s="419"/>
      <c r="AS3190" s="419"/>
      <c r="AT3190" s="419"/>
      <c r="AU3190" s="419"/>
      <c r="AV3190" s="419"/>
      <c r="AX3190" s="419"/>
      <c r="AY3190" s="419"/>
      <c r="AZ3190" s="419"/>
      <c r="BB3190" s="419"/>
      <c r="BC3190" s="419"/>
      <c r="BD3190" s="419"/>
      <c r="BF3190" s="419"/>
      <c r="BG3190" s="419"/>
      <c r="BH3190" s="419"/>
      <c r="BJ3190" s="419"/>
      <c r="BK3190" s="419"/>
      <c r="BL3190" s="419"/>
      <c r="BN3190" s="419"/>
      <c r="BO3190" s="419"/>
      <c r="BP3190" s="419"/>
      <c r="BR3190" s="419"/>
      <c r="BS3190" s="419"/>
      <c r="BT3190" s="419"/>
      <c r="BV3190" s="419"/>
      <c r="BW3190" s="419"/>
      <c r="BX3190" s="397"/>
      <c r="BZ3190" s="449"/>
      <c r="CB3190" s="419"/>
      <c r="CC3190" s="419"/>
      <c r="CD3190" s="419"/>
      <c r="CF3190" s="419"/>
      <c r="CG3190" s="419"/>
      <c r="CH3190" s="419"/>
    </row>
    <row r="3191" spans="3:86" ht="21" thickBot="1">
      <c r="C3191" s="425"/>
      <c r="P3191" s="431"/>
      <c r="R3191" s="419"/>
      <c r="S3191" s="446"/>
      <c r="T3191" s="419"/>
      <c r="V3191" s="196"/>
      <c r="W3191" s="419"/>
      <c r="X3191" s="419"/>
      <c r="Z3191" s="419"/>
      <c r="AA3191" s="419"/>
      <c r="AB3191" s="419"/>
      <c r="AD3191" s="419"/>
      <c r="AE3191" s="419"/>
      <c r="AF3191" s="419"/>
      <c r="AH3191" s="419"/>
      <c r="AI3191" s="419"/>
      <c r="AJ3191" s="419"/>
      <c r="AL3191" s="419"/>
      <c r="AM3191" s="419"/>
      <c r="AN3191" s="403"/>
      <c r="AO3191" s="419"/>
      <c r="AP3191" s="419"/>
      <c r="AQ3191" s="419"/>
      <c r="AR3191" s="419"/>
      <c r="AS3191" s="419"/>
      <c r="AT3191" s="419"/>
      <c r="AU3191" s="419"/>
      <c r="AV3191" s="419"/>
      <c r="AX3191" s="419"/>
      <c r="AY3191" s="419"/>
      <c r="AZ3191" s="419"/>
      <c r="BB3191" s="419"/>
      <c r="BC3191" s="419"/>
      <c r="BD3191" s="419"/>
      <c r="BF3191" s="419"/>
      <c r="BG3191" s="419"/>
      <c r="BH3191" s="419"/>
      <c r="BJ3191" s="419"/>
      <c r="BK3191" s="419"/>
      <c r="BL3191" s="419"/>
      <c r="BN3191" s="419"/>
      <c r="BO3191" s="419"/>
      <c r="BP3191" s="419"/>
      <c r="BR3191" s="419"/>
      <c r="BS3191" s="419"/>
      <c r="BT3191" s="419"/>
      <c r="BV3191" s="419"/>
      <c r="BW3191" s="419"/>
      <c r="BX3191" s="397"/>
      <c r="BZ3191" s="449"/>
      <c r="CB3191" s="419"/>
      <c r="CC3191" s="419"/>
      <c r="CD3191" s="419"/>
      <c r="CF3191" s="419"/>
      <c r="CG3191" s="419"/>
      <c r="CH3191" s="419"/>
    </row>
    <row r="3192" spans="3:86" ht="21" thickBot="1">
      <c r="C3192" s="425"/>
      <c r="P3192" s="431"/>
      <c r="R3192" s="419"/>
      <c r="S3192" s="446"/>
      <c r="T3192" s="419"/>
      <c r="V3192" s="196"/>
      <c r="W3192" s="419"/>
      <c r="X3192" s="419"/>
      <c r="Z3192" s="419"/>
      <c r="AA3192" s="419"/>
      <c r="AB3192" s="419"/>
      <c r="AD3192" s="419"/>
      <c r="AE3192" s="419"/>
      <c r="AF3192" s="419"/>
      <c r="AH3192" s="419"/>
      <c r="AI3192" s="419"/>
      <c r="AJ3192" s="419"/>
      <c r="AL3192" s="419"/>
      <c r="AM3192" s="419"/>
      <c r="AN3192" s="403"/>
      <c r="AO3192" s="419"/>
      <c r="AP3192" s="419"/>
      <c r="AQ3192" s="419"/>
      <c r="AR3192" s="419"/>
      <c r="AS3192" s="419"/>
      <c r="AT3192" s="419"/>
      <c r="AU3192" s="419"/>
      <c r="AV3192" s="419"/>
      <c r="AX3192" s="419"/>
      <c r="AY3192" s="419"/>
      <c r="AZ3192" s="419"/>
      <c r="BB3192" s="419"/>
      <c r="BC3192" s="419"/>
      <c r="BD3192" s="419"/>
      <c r="BF3192" s="419"/>
      <c r="BG3192" s="419"/>
      <c r="BH3192" s="419"/>
      <c r="BJ3192" s="419"/>
      <c r="BK3192" s="419"/>
      <c r="BL3192" s="419"/>
      <c r="BN3192" s="419"/>
      <c r="BO3192" s="419"/>
      <c r="BP3192" s="419"/>
      <c r="BR3192" s="419"/>
      <c r="BS3192" s="419"/>
      <c r="BT3192" s="419"/>
      <c r="BV3192" s="419"/>
      <c r="BW3192" s="419"/>
      <c r="BX3192" s="397"/>
      <c r="BZ3192" s="449"/>
      <c r="CB3192" s="419"/>
      <c r="CC3192" s="419"/>
      <c r="CD3192" s="419"/>
      <c r="CF3192" s="419"/>
      <c r="CG3192" s="419"/>
      <c r="CH3192" s="419"/>
    </row>
    <row r="3193" spans="3:86" ht="21" thickBot="1">
      <c r="C3193" s="425"/>
      <c r="P3193" s="431"/>
      <c r="R3193" s="419"/>
      <c r="S3193" s="446"/>
      <c r="T3193" s="419"/>
      <c r="V3193" s="196"/>
      <c r="W3193" s="419"/>
      <c r="X3193" s="419"/>
      <c r="Z3193" s="419"/>
      <c r="AA3193" s="419"/>
      <c r="AB3193" s="419"/>
      <c r="AD3193" s="419"/>
      <c r="AE3193" s="419"/>
      <c r="AF3193" s="419"/>
      <c r="AH3193" s="419"/>
      <c r="AI3193" s="419"/>
      <c r="AJ3193" s="419"/>
      <c r="AL3193" s="419"/>
      <c r="AM3193" s="419"/>
      <c r="AN3193" s="403"/>
      <c r="AO3193" s="419"/>
      <c r="AP3193" s="419"/>
      <c r="AQ3193" s="419"/>
      <c r="AR3193" s="419"/>
      <c r="AS3193" s="419"/>
      <c r="AT3193" s="419"/>
      <c r="AU3193" s="419"/>
      <c r="AV3193" s="419"/>
      <c r="AX3193" s="419"/>
      <c r="AY3193" s="419"/>
      <c r="AZ3193" s="419"/>
      <c r="BB3193" s="419"/>
      <c r="BC3193" s="419"/>
      <c r="BD3193" s="419"/>
      <c r="BF3193" s="419"/>
      <c r="BG3193" s="419"/>
      <c r="BH3193" s="419"/>
      <c r="BJ3193" s="419"/>
      <c r="BK3193" s="419"/>
      <c r="BL3193" s="419"/>
      <c r="BN3193" s="419"/>
      <c r="BO3193" s="419"/>
      <c r="BP3193" s="419"/>
      <c r="BR3193" s="419"/>
      <c r="BS3193" s="419"/>
      <c r="BT3193" s="419"/>
      <c r="BV3193" s="419"/>
      <c r="BW3193" s="419"/>
      <c r="BX3193" s="397"/>
      <c r="BZ3193" s="449"/>
      <c r="CB3193" s="419"/>
      <c r="CC3193" s="419"/>
      <c r="CD3193" s="419"/>
      <c r="CF3193" s="419"/>
      <c r="CG3193" s="419"/>
      <c r="CH3193" s="419"/>
    </row>
    <row r="3194" spans="3:86" ht="21" thickBot="1">
      <c r="C3194" s="425"/>
      <c r="P3194" s="431"/>
      <c r="R3194" s="419"/>
      <c r="S3194" s="446"/>
      <c r="T3194" s="419"/>
      <c r="V3194" s="196"/>
      <c r="W3194" s="419"/>
      <c r="X3194" s="419"/>
      <c r="Z3194" s="419"/>
      <c r="AA3194" s="419"/>
      <c r="AB3194" s="419"/>
      <c r="AD3194" s="419"/>
      <c r="AE3194" s="419"/>
      <c r="AF3194" s="419"/>
      <c r="AH3194" s="419"/>
      <c r="AI3194" s="419"/>
      <c r="AJ3194" s="419"/>
      <c r="AL3194" s="419"/>
      <c r="AM3194" s="419"/>
      <c r="AN3194" s="403"/>
      <c r="AO3194" s="419"/>
      <c r="AP3194" s="419"/>
      <c r="AQ3194" s="419"/>
      <c r="AR3194" s="419"/>
      <c r="AS3194" s="419"/>
      <c r="AT3194" s="419"/>
      <c r="AU3194" s="419"/>
      <c r="AV3194" s="419"/>
      <c r="AX3194" s="419"/>
      <c r="AY3194" s="419"/>
      <c r="AZ3194" s="419"/>
      <c r="BB3194" s="419"/>
      <c r="BC3194" s="419"/>
      <c r="BD3194" s="419"/>
      <c r="BF3194" s="419"/>
      <c r="BG3194" s="419"/>
      <c r="BH3194" s="419"/>
      <c r="BJ3194" s="419"/>
      <c r="BK3194" s="419"/>
      <c r="BL3194" s="419"/>
      <c r="BN3194" s="419"/>
      <c r="BO3194" s="419"/>
      <c r="BP3194" s="419"/>
      <c r="BR3194" s="419"/>
      <c r="BS3194" s="419"/>
      <c r="BT3194" s="419"/>
      <c r="BV3194" s="419"/>
      <c r="BW3194" s="419"/>
      <c r="BX3194" s="397"/>
      <c r="BZ3194" s="449"/>
      <c r="CB3194" s="419"/>
      <c r="CC3194" s="419"/>
      <c r="CD3194" s="419"/>
      <c r="CF3194" s="419"/>
      <c r="CG3194" s="419"/>
      <c r="CH3194" s="419"/>
    </row>
    <row r="3195" spans="3:86" ht="21" thickBot="1">
      <c r="C3195" s="425"/>
      <c r="P3195" s="431"/>
      <c r="R3195" s="419"/>
      <c r="S3195" s="446"/>
      <c r="T3195" s="419"/>
      <c r="V3195" s="196"/>
      <c r="W3195" s="419"/>
      <c r="X3195" s="419"/>
      <c r="Z3195" s="419"/>
      <c r="AA3195" s="419"/>
      <c r="AB3195" s="419"/>
      <c r="AD3195" s="419"/>
      <c r="AE3195" s="419"/>
      <c r="AF3195" s="419"/>
      <c r="AH3195" s="419"/>
      <c r="AI3195" s="419"/>
      <c r="AJ3195" s="419"/>
      <c r="AL3195" s="419"/>
      <c r="AM3195" s="419"/>
      <c r="AN3195" s="403"/>
      <c r="AO3195" s="419"/>
      <c r="AP3195" s="419"/>
      <c r="AQ3195" s="419"/>
      <c r="AR3195" s="419"/>
      <c r="AS3195" s="419"/>
      <c r="AT3195" s="419"/>
      <c r="AU3195" s="419"/>
      <c r="AV3195" s="419"/>
      <c r="AX3195" s="419"/>
      <c r="AY3195" s="419"/>
      <c r="AZ3195" s="419"/>
      <c r="BB3195" s="419"/>
      <c r="BC3195" s="419"/>
      <c r="BD3195" s="419"/>
      <c r="BF3195" s="419"/>
      <c r="BG3195" s="419"/>
      <c r="BH3195" s="419"/>
      <c r="BJ3195" s="419"/>
      <c r="BK3195" s="419"/>
      <c r="BL3195" s="419"/>
      <c r="BN3195" s="419"/>
      <c r="BO3195" s="419"/>
      <c r="BP3195" s="419"/>
      <c r="BR3195" s="419"/>
      <c r="BS3195" s="419"/>
      <c r="BT3195" s="419"/>
      <c r="BV3195" s="419"/>
      <c r="BW3195" s="419"/>
      <c r="BX3195" s="397"/>
      <c r="BZ3195" s="449"/>
      <c r="CB3195" s="419"/>
      <c r="CC3195" s="419"/>
      <c r="CD3195" s="419"/>
      <c r="CF3195" s="419"/>
      <c r="CG3195" s="419"/>
      <c r="CH3195" s="419"/>
    </row>
    <row r="3196" spans="3:86" ht="21" thickBot="1">
      <c r="C3196" s="425"/>
      <c r="P3196" s="431"/>
      <c r="R3196" s="419"/>
      <c r="S3196" s="446"/>
      <c r="T3196" s="419"/>
      <c r="V3196" s="196"/>
      <c r="W3196" s="419"/>
      <c r="X3196" s="419"/>
      <c r="Z3196" s="419"/>
      <c r="AA3196" s="419"/>
      <c r="AB3196" s="419"/>
      <c r="AD3196" s="419"/>
      <c r="AE3196" s="419"/>
      <c r="AF3196" s="419"/>
      <c r="AH3196" s="419"/>
      <c r="AI3196" s="419"/>
      <c r="AJ3196" s="419"/>
      <c r="AL3196" s="419"/>
      <c r="AM3196" s="419"/>
      <c r="AN3196" s="403"/>
      <c r="AO3196" s="419"/>
      <c r="AP3196" s="419"/>
      <c r="AQ3196" s="419"/>
      <c r="AR3196" s="419"/>
      <c r="AS3196" s="419"/>
      <c r="AT3196" s="419"/>
      <c r="AU3196" s="419"/>
      <c r="AV3196" s="419"/>
      <c r="AX3196" s="419"/>
      <c r="AY3196" s="419"/>
      <c r="AZ3196" s="419"/>
      <c r="BB3196" s="419"/>
      <c r="BC3196" s="419"/>
      <c r="BD3196" s="419"/>
      <c r="BF3196" s="419"/>
      <c r="BG3196" s="419"/>
      <c r="BH3196" s="419"/>
      <c r="BJ3196" s="419"/>
      <c r="BK3196" s="419"/>
      <c r="BL3196" s="419"/>
      <c r="BN3196" s="419"/>
      <c r="BO3196" s="419"/>
      <c r="BP3196" s="419"/>
      <c r="BR3196" s="419"/>
      <c r="BS3196" s="419"/>
      <c r="BT3196" s="419"/>
      <c r="BV3196" s="419"/>
      <c r="BW3196" s="419"/>
      <c r="BX3196" s="397"/>
      <c r="BZ3196" s="449"/>
      <c r="CB3196" s="419"/>
      <c r="CC3196" s="419"/>
      <c r="CD3196" s="419"/>
      <c r="CF3196" s="419"/>
      <c r="CG3196" s="419"/>
      <c r="CH3196" s="419"/>
    </row>
    <row r="3197" spans="3:86" ht="21" thickBot="1">
      <c r="C3197" s="425"/>
      <c r="P3197" s="431"/>
      <c r="R3197" s="419"/>
      <c r="S3197" s="446"/>
      <c r="T3197" s="419"/>
      <c r="V3197" s="196"/>
      <c r="W3197" s="419"/>
      <c r="X3197" s="419"/>
      <c r="Z3197" s="419"/>
      <c r="AA3197" s="419"/>
      <c r="AB3197" s="419"/>
      <c r="AD3197" s="419"/>
      <c r="AE3197" s="419"/>
      <c r="AF3197" s="419"/>
      <c r="AH3197" s="419"/>
      <c r="AI3197" s="419"/>
      <c r="AJ3197" s="419"/>
      <c r="AL3197" s="419"/>
      <c r="AM3197" s="419"/>
      <c r="AN3197" s="403"/>
      <c r="AO3197" s="419"/>
      <c r="AP3197" s="419"/>
      <c r="AQ3197" s="419"/>
      <c r="AR3197" s="419"/>
      <c r="AS3197" s="419"/>
      <c r="AT3197" s="419"/>
      <c r="AU3197" s="419"/>
      <c r="AV3197" s="419"/>
      <c r="AX3197" s="419"/>
      <c r="AY3197" s="419"/>
      <c r="AZ3197" s="419"/>
      <c r="BB3197" s="419"/>
      <c r="BC3197" s="419"/>
      <c r="BD3197" s="419"/>
      <c r="BF3197" s="419"/>
      <c r="BG3197" s="419"/>
      <c r="BH3197" s="419"/>
      <c r="BJ3197" s="419"/>
      <c r="BK3197" s="419"/>
      <c r="BL3197" s="419"/>
      <c r="BN3197" s="419"/>
      <c r="BO3197" s="419"/>
      <c r="BP3197" s="419"/>
      <c r="BR3197" s="419"/>
      <c r="BS3197" s="419"/>
      <c r="BT3197" s="419"/>
      <c r="BV3197" s="419"/>
      <c r="BW3197" s="419"/>
      <c r="BX3197" s="397"/>
      <c r="BZ3197" s="449"/>
      <c r="CB3197" s="419"/>
      <c r="CC3197" s="419"/>
      <c r="CD3197" s="419"/>
      <c r="CF3197" s="419"/>
      <c r="CG3197" s="419"/>
      <c r="CH3197" s="419"/>
    </row>
    <row r="3198" spans="3:86" ht="21" thickBot="1">
      <c r="C3198" s="425"/>
      <c r="P3198" s="431"/>
      <c r="R3198" s="419"/>
      <c r="S3198" s="446"/>
      <c r="T3198" s="419"/>
      <c r="V3198" s="196"/>
      <c r="W3198" s="419"/>
      <c r="X3198" s="419"/>
      <c r="Z3198" s="419"/>
      <c r="AA3198" s="419"/>
      <c r="AB3198" s="419"/>
      <c r="AD3198" s="419"/>
      <c r="AE3198" s="419"/>
      <c r="AF3198" s="419"/>
      <c r="AH3198" s="419"/>
      <c r="AI3198" s="419"/>
      <c r="AJ3198" s="419"/>
      <c r="AL3198" s="419"/>
      <c r="AM3198" s="419"/>
      <c r="AN3198" s="403"/>
      <c r="AO3198" s="419"/>
      <c r="AP3198" s="419"/>
      <c r="AQ3198" s="419"/>
      <c r="AR3198" s="419"/>
      <c r="AS3198" s="419"/>
      <c r="AT3198" s="419"/>
      <c r="AU3198" s="419"/>
      <c r="AV3198" s="419"/>
      <c r="AX3198" s="419"/>
      <c r="AY3198" s="419"/>
      <c r="AZ3198" s="419"/>
      <c r="BB3198" s="419"/>
      <c r="BC3198" s="419"/>
      <c r="BD3198" s="419"/>
      <c r="BF3198" s="419"/>
      <c r="BG3198" s="419"/>
      <c r="BH3198" s="419"/>
      <c r="BJ3198" s="419"/>
      <c r="BK3198" s="419"/>
      <c r="BL3198" s="419"/>
      <c r="BN3198" s="419"/>
      <c r="BO3198" s="419"/>
      <c r="BP3198" s="419"/>
      <c r="BR3198" s="419"/>
      <c r="BS3198" s="419"/>
      <c r="BT3198" s="419"/>
      <c r="BV3198" s="419"/>
      <c r="BW3198" s="419"/>
      <c r="BX3198" s="397"/>
      <c r="BZ3198" s="449"/>
      <c r="CB3198" s="419"/>
      <c r="CC3198" s="419"/>
      <c r="CD3198" s="419"/>
      <c r="CF3198" s="419"/>
      <c r="CG3198" s="419"/>
      <c r="CH3198" s="419"/>
    </row>
    <row r="3199" spans="3:86" ht="21" thickBot="1">
      <c r="C3199" s="425"/>
      <c r="P3199" s="431"/>
      <c r="R3199" s="419"/>
      <c r="S3199" s="446"/>
      <c r="T3199" s="419"/>
      <c r="V3199" s="196"/>
      <c r="W3199" s="419"/>
      <c r="X3199" s="419"/>
      <c r="Z3199" s="419"/>
      <c r="AA3199" s="419"/>
      <c r="AB3199" s="419"/>
      <c r="AD3199" s="419"/>
      <c r="AE3199" s="419"/>
      <c r="AF3199" s="419"/>
      <c r="AH3199" s="419"/>
      <c r="AI3199" s="419"/>
      <c r="AJ3199" s="419"/>
      <c r="AL3199" s="419"/>
      <c r="AM3199" s="419"/>
      <c r="AN3199" s="403"/>
      <c r="AO3199" s="419"/>
      <c r="AP3199" s="419"/>
      <c r="AQ3199" s="419"/>
      <c r="AR3199" s="419"/>
      <c r="AS3199" s="419"/>
      <c r="AT3199" s="419"/>
      <c r="AU3199" s="419"/>
      <c r="AV3199" s="419"/>
      <c r="AX3199" s="419"/>
      <c r="AY3199" s="419"/>
      <c r="AZ3199" s="419"/>
      <c r="BB3199" s="419"/>
      <c r="BC3199" s="419"/>
      <c r="BD3199" s="419"/>
      <c r="BF3199" s="419"/>
      <c r="BG3199" s="419"/>
      <c r="BH3199" s="419"/>
      <c r="BJ3199" s="419"/>
      <c r="BK3199" s="419"/>
      <c r="BL3199" s="419"/>
      <c r="BN3199" s="419"/>
      <c r="BO3199" s="419"/>
      <c r="BP3199" s="419"/>
      <c r="BR3199" s="419"/>
      <c r="BS3199" s="419"/>
      <c r="BT3199" s="419"/>
      <c r="BV3199" s="419"/>
      <c r="BW3199" s="419"/>
      <c r="BX3199" s="397"/>
      <c r="BZ3199" s="449"/>
      <c r="CB3199" s="419"/>
      <c r="CC3199" s="419"/>
      <c r="CD3199" s="419"/>
      <c r="CF3199" s="419"/>
      <c r="CG3199" s="419"/>
      <c r="CH3199" s="419"/>
    </row>
    <row r="3200" spans="3:86" ht="21" thickBot="1">
      <c r="C3200" s="425"/>
      <c r="P3200" s="431"/>
      <c r="R3200" s="419"/>
      <c r="S3200" s="446"/>
      <c r="T3200" s="419"/>
      <c r="V3200" s="196"/>
      <c r="W3200" s="419"/>
      <c r="X3200" s="419"/>
      <c r="Z3200" s="419"/>
      <c r="AA3200" s="419"/>
      <c r="AB3200" s="419"/>
      <c r="AD3200" s="419"/>
      <c r="AE3200" s="419"/>
      <c r="AF3200" s="419"/>
      <c r="AH3200" s="419"/>
      <c r="AI3200" s="419"/>
      <c r="AJ3200" s="419"/>
      <c r="AL3200" s="419"/>
      <c r="AM3200" s="419"/>
      <c r="AN3200" s="403"/>
      <c r="AO3200" s="419"/>
      <c r="AP3200" s="419"/>
      <c r="AQ3200" s="419"/>
      <c r="AR3200" s="419"/>
      <c r="AS3200" s="419"/>
      <c r="AT3200" s="419"/>
      <c r="AU3200" s="419"/>
      <c r="AV3200" s="419"/>
      <c r="AX3200" s="419"/>
      <c r="AY3200" s="419"/>
      <c r="AZ3200" s="419"/>
      <c r="BB3200" s="419"/>
      <c r="BC3200" s="419"/>
      <c r="BD3200" s="419"/>
      <c r="BF3200" s="419"/>
      <c r="BG3200" s="419"/>
      <c r="BH3200" s="419"/>
      <c r="BJ3200" s="419"/>
      <c r="BK3200" s="419"/>
      <c r="BL3200" s="419"/>
      <c r="BN3200" s="419"/>
      <c r="BO3200" s="419"/>
      <c r="BP3200" s="419"/>
      <c r="BR3200" s="419"/>
      <c r="BS3200" s="419"/>
      <c r="BT3200" s="419"/>
      <c r="BV3200" s="419"/>
      <c r="BW3200" s="419"/>
      <c r="BX3200" s="397"/>
      <c r="BZ3200" s="449"/>
      <c r="CB3200" s="419"/>
      <c r="CC3200" s="419"/>
      <c r="CD3200" s="419"/>
      <c r="CF3200" s="419"/>
      <c r="CG3200" s="419"/>
      <c r="CH3200" s="419"/>
    </row>
    <row r="3201" spans="3:86" ht="21" thickBot="1">
      <c r="C3201" s="425"/>
      <c r="P3201" s="431"/>
      <c r="R3201" s="419"/>
      <c r="S3201" s="446"/>
      <c r="T3201" s="419"/>
      <c r="V3201" s="196"/>
      <c r="W3201" s="419"/>
      <c r="X3201" s="419"/>
      <c r="Z3201" s="419"/>
      <c r="AA3201" s="419"/>
      <c r="AB3201" s="419"/>
      <c r="AD3201" s="419"/>
      <c r="AE3201" s="419"/>
      <c r="AF3201" s="419"/>
      <c r="AH3201" s="419"/>
      <c r="AI3201" s="419"/>
      <c r="AJ3201" s="419"/>
      <c r="AL3201" s="419"/>
      <c r="AM3201" s="419"/>
      <c r="AN3201" s="403"/>
      <c r="AO3201" s="419"/>
      <c r="AP3201" s="419"/>
      <c r="AQ3201" s="419"/>
      <c r="AR3201" s="419"/>
      <c r="AS3201" s="419"/>
      <c r="AT3201" s="419"/>
      <c r="AU3201" s="419"/>
      <c r="AV3201" s="419"/>
      <c r="AX3201" s="419"/>
      <c r="AY3201" s="419"/>
      <c r="AZ3201" s="419"/>
      <c r="BB3201" s="419"/>
      <c r="BC3201" s="419"/>
      <c r="BD3201" s="419"/>
      <c r="BF3201" s="419"/>
      <c r="BG3201" s="419"/>
      <c r="BH3201" s="419"/>
      <c r="BJ3201" s="419"/>
      <c r="BK3201" s="419"/>
      <c r="BL3201" s="419"/>
      <c r="BN3201" s="419"/>
      <c r="BO3201" s="419"/>
      <c r="BP3201" s="419"/>
      <c r="BR3201" s="419"/>
      <c r="BS3201" s="419"/>
      <c r="BT3201" s="419"/>
      <c r="BV3201" s="419"/>
      <c r="BW3201" s="419"/>
      <c r="BX3201" s="397"/>
      <c r="BZ3201" s="449"/>
      <c r="CB3201" s="419"/>
      <c r="CC3201" s="419"/>
      <c r="CD3201" s="419"/>
      <c r="CF3201" s="419"/>
      <c r="CG3201" s="419"/>
      <c r="CH3201" s="419"/>
    </row>
    <row r="3202" spans="3:86" ht="21" thickBot="1">
      <c r="C3202" s="425"/>
      <c r="P3202" s="431"/>
      <c r="R3202" s="419"/>
      <c r="S3202" s="446"/>
      <c r="T3202" s="419"/>
      <c r="V3202" s="196"/>
      <c r="W3202" s="419"/>
      <c r="X3202" s="419"/>
      <c r="Z3202" s="419"/>
      <c r="AA3202" s="419"/>
      <c r="AB3202" s="419"/>
      <c r="AD3202" s="419"/>
      <c r="AE3202" s="419"/>
      <c r="AF3202" s="419"/>
      <c r="AH3202" s="419"/>
      <c r="AI3202" s="419"/>
      <c r="AJ3202" s="419"/>
      <c r="AL3202" s="419"/>
      <c r="AM3202" s="419"/>
      <c r="AN3202" s="403"/>
      <c r="AO3202" s="419"/>
      <c r="AP3202" s="419"/>
      <c r="AQ3202" s="419"/>
      <c r="AR3202" s="419"/>
      <c r="AS3202" s="419"/>
      <c r="AT3202" s="419"/>
      <c r="AU3202" s="419"/>
      <c r="AV3202" s="419"/>
      <c r="AX3202" s="419"/>
      <c r="AY3202" s="419"/>
      <c r="AZ3202" s="419"/>
      <c r="BB3202" s="419"/>
      <c r="BC3202" s="419"/>
      <c r="BD3202" s="419"/>
      <c r="BF3202" s="419"/>
      <c r="BG3202" s="419"/>
      <c r="BH3202" s="419"/>
      <c r="BJ3202" s="419"/>
      <c r="BK3202" s="419"/>
      <c r="BL3202" s="419"/>
      <c r="BN3202" s="419"/>
      <c r="BO3202" s="419"/>
      <c r="BP3202" s="419"/>
      <c r="BR3202" s="419"/>
      <c r="BS3202" s="419"/>
      <c r="BT3202" s="419"/>
      <c r="BV3202" s="419"/>
      <c r="BW3202" s="419"/>
      <c r="BX3202" s="397"/>
      <c r="BZ3202" s="449"/>
      <c r="CB3202" s="419"/>
      <c r="CC3202" s="419"/>
      <c r="CD3202" s="419"/>
      <c r="CF3202" s="419"/>
      <c r="CG3202" s="419"/>
      <c r="CH3202" s="419"/>
    </row>
    <row r="3203" spans="3:86" ht="21" thickBot="1">
      <c r="C3203" s="425"/>
      <c r="P3203" s="431"/>
      <c r="R3203" s="419"/>
      <c r="S3203" s="446"/>
      <c r="T3203" s="419"/>
      <c r="V3203" s="196"/>
      <c r="W3203" s="419"/>
      <c r="X3203" s="419"/>
      <c r="Z3203" s="419"/>
      <c r="AA3203" s="419"/>
      <c r="AB3203" s="419"/>
      <c r="AD3203" s="419"/>
      <c r="AE3203" s="419"/>
      <c r="AF3203" s="419"/>
      <c r="AH3203" s="419"/>
      <c r="AI3203" s="419"/>
      <c r="AJ3203" s="419"/>
      <c r="AL3203" s="419"/>
      <c r="AM3203" s="419"/>
      <c r="AN3203" s="403"/>
      <c r="AO3203" s="419"/>
      <c r="AP3203" s="419"/>
      <c r="AQ3203" s="419"/>
      <c r="AR3203" s="419"/>
      <c r="AS3203" s="419"/>
      <c r="AT3203" s="419"/>
      <c r="AU3203" s="419"/>
      <c r="AV3203" s="419"/>
      <c r="AX3203" s="419"/>
      <c r="AY3203" s="419"/>
      <c r="AZ3203" s="419"/>
      <c r="BB3203" s="419"/>
      <c r="BC3203" s="419"/>
      <c r="BD3203" s="419"/>
      <c r="BF3203" s="419"/>
      <c r="BG3203" s="419"/>
      <c r="BH3203" s="419"/>
      <c r="BJ3203" s="419"/>
      <c r="BK3203" s="419"/>
      <c r="BL3203" s="419"/>
      <c r="BN3203" s="419"/>
      <c r="BO3203" s="419"/>
      <c r="BP3203" s="419"/>
      <c r="BR3203" s="419"/>
      <c r="BS3203" s="419"/>
      <c r="BT3203" s="419"/>
      <c r="BV3203" s="419"/>
      <c r="BW3203" s="419"/>
      <c r="BX3203" s="397"/>
      <c r="BZ3203" s="449"/>
      <c r="CB3203" s="419"/>
      <c r="CC3203" s="419"/>
      <c r="CD3203" s="419"/>
      <c r="CF3203" s="419"/>
      <c r="CG3203" s="419"/>
      <c r="CH3203" s="419"/>
    </row>
    <row r="3204" spans="3:86" ht="21" thickBot="1">
      <c r="C3204" s="425"/>
      <c r="P3204" s="431"/>
      <c r="R3204" s="419"/>
      <c r="S3204" s="446"/>
      <c r="T3204" s="419"/>
      <c r="V3204" s="196"/>
      <c r="W3204" s="419"/>
      <c r="X3204" s="419"/>
      <c r="Z3204" s="419"/>
      <c r="AA3204" s="419"/>
      <c r="AB3204" s="419"/>
      <c r="AD3204" s="419"/>
      <c r="AE3204" s="419"/>
      <c r="AF3204" s="419"/>
      <c r="AH3204" s="419"/>
      <c r="AI3204" s="419"/>
      <c r="AJ3204" s="419"/>
      <c r="AL3204" s="419"/>
      <c r="AM3204" s="419"/>
      <c r="AN3204" s="403"/>
      <c r="AO3204" s="419"/>
      <c r="AP3204" s="419"/>
      <c r="AQ3204" s="419"/>
      <c r="AR3204" s="419"/>
      <c r="AS3204" s="419"/>
      <c r="AT3204" s="419"/>
      <c r="AU3204" s="419"/>
      <c r="AV3204" s="419"/>
      <c r="AX3204" s="419"/>
      <c r="AY3204" s="419"/>
      <c r="AZ3204" s="419"/>
      <c r="BB3204" s="419"/>
      <c r="BC3204" s="419"/>
      <c r="BD3204" s="419"/>
      <c r="BF3204" s="419"/>
      <c r="BG3204" s="419"/>
      <c r="BH3204" s="419"/>
      <c r="BJ3204" s="419"/>
      <c r="BK3204" s="419"/>
      <c r="BL3204" s="419"/>
      <c r="BN3204" s="419"/>
      <c r="BO3204" s="419"/>
      <c r="BP3204" s="419"/>
      <c r="BR3204" s="419"/>
      <c r="BS3204" s="419"/>
      <c r="BT3204" s="419"/>
      <c r="BV3204" s="419"/>
      <c r="BW3204" s="419"/>
      <c r="BX3204" s="397"/>
      <c r="BZ3204" s="449"/>
      <c r="CB3204" s="419"/>
      <c r="CC3204" s="419"/>
      <c r="CD3204" s="419"/>
      <c r="CF3204" s="419"/>
      <c r="CG3204" s="419"/>
      <c r="CH3204" s="419"/>
    </row>
    <row r="3205" spans="3:86" ht="21" thickBot="1">
      <c r="C3205" s="425"/>
      <c r="P3205" s="431"/>
      <c r="R3205" s="419"/>
      <c r="S3205" s="446"/>
      <c r="T3205" s="419"/>
      <c r="V3205" s="196"/>
      <c r="W3205" s="419"/>
      <c r="X3205" s="419"/>
      <c r="Z3205" s="419"/>
      <c r="AA3205" s="419"/>
      <c r="AB3205" s="419"/>
      <c r="AD3205" s="419"/>
      <c r="AE3205" s="419"/>
      <c r="AF3205" s="419"/>
      <c r="AH3205" s="419"/>
      <c r="AI3205" s="419"/>
      <c r="AJ3205" s="419"/>
      <c r="AL3205" s="419"/>
      <c r="AM3205" s="419"/>
      <c r="AN3205" s="403"/>
      <c r="AO3205" s="419"/>
      <c r="AP3205" s="419"/>
      <c r="AQ3205" s="419"/>
      <c r="AR3205" s="419"/>
      <c r="AS3205" s="419"/>
      <c r="AT3205" s="419"/>
      <c r="AU3205" s="419"/>
      <c r="AV3205" s="419"/>
      <c r="AX3205" s="419"/>
      <c r="AY3205" s="419"/>
      <c r="AZ3205" s="419"/>
      <c r="BB3205" s="419"/>
      <c r="BC3205" s="419"/>
      <c r="BD3205" s="419"/>
      <c r="BF3205" s="419"/>
      <c r="BG3205" s="419"/>
      <c r="BH3205" s="419"/>
      <c r="BJ3205" s="419"/>
      <c r="BK3205" s="419"/>
      <c r="BL3205" s="419"/>
      <c r="BN3205" s="419"/>
      <c r="BO3205" s="419"/>
      <c r="BP3205" s="419"/>
      <c r="BR3205" s="419"/>
      <c r="BS3205" s="419"/>
      <c r="BT3205" s="419"/>
      <c r="BV3205" s="419"/>
      <c r="BW3205" s="419"/>
      <c r="BX3205" s="397"/>
      <c r="BZ3205" s="449"/>
      <c r="CB3205" s="419"/>
      <c r="CC3205" s="419"/>
      <c r="CD3205" s="419"/>
      <c r="CF3205" s="419"/>
      <c r="CG3205" s="419"/>
      <c r="CH3205" s="419"/>
    </row>
    <row r="3206" spans="3:86" ht="21" thickBot="1">
      <c r="C3206" s="425"/>
      <c r="P3206" s="431"/>
      <c r="R3206" s="419"/>
      <c r="S3206" s="446"/>
      <c r="T3206" s="419"/>
      <c r="V3206" s="196"/>
      <c r="W3206" s="419"/>
      <c r="X3206" s="419"/>
      <c r="Z3206" s="419"/>
      <c r="AA3206" s="419"/>
      <c r="AB3206" s="419"/>
      <c r="AD3206" s="419"/>
      <c r="AE3206" s="419"/>
      <c r="AF3206" s="419"/>
      <c r="AH3206" s="419"/>
      <c r="AI3206" s="419"/>
      <c r="AJ3206" s="419"/>
      <c r="AL3206" s="419"/>
      <c r="AM3206" s="419"/>
      <c r="AN3206" s="403"/>
      <c r="AO3206" s="419"/>
      <c r="AP3206" s="419"/>
      <c r="AQ3206" s="419"/>
      <c r="AR3206" s="419"/>
      <c r="AS3206" s="419"/>
      <c r="AT3206" s="419"/>
      <c r="AU3206" s="419"/>
      <c r="AV3206" s="419"/>
      <c r="AX3206" s="419"/>
      <c r="AY3206" s="419"/>
      <c r="AZ3206" s="419"/>
      <c r="BB3206" s="419"/>
      <c r="BC3206" s="419"/>
      <c r="BD3206" s="419"/>
      <c r="BF3206" s="419"/>
      <c r="BG3206" s="419"/>
      <c r="BH3206" s="419"/>
      <c r="BJ3206" s="419"/>
      <c r="BK3206" s="419"/>
      <c r="BL3206" s="419"/>
      <c r="BN3206" s="419"/>
      <c r="BO3206" s="419"/>
      <c r="BP3206" s="419"/>
      <c r="BR3206" s="419"/>
      <c r="BS3206" s="419"/>
      <c r="BT3206" s="419"/>
      <c r="BV3206" s="419"/>
      <c r="BW3206" s="419"/>
      <c r="BX3206" s="397"/>
      <c r="BZ3206" s="449"/>
      <c r="CB3206" s="419"/>
      <c r="CC3206" s="419"/>
      <c r="CD3206" s="419"/>
      <c r="CF3206" s="419"/>
      <c r="CG3206" s="419"/>
      <c r="CH3206" s="419"/>
    </row>
    <row r="3207" spans="3:86" ht="21" thickBot="1">
      <c r="C3207" s="425"/>
      <c r="P3207" s="431"/>
      <c r="R3207" s="419"/>
      <c r="S3207" s="446"/>
      <c r="T3207" s="419"/>
      <c r="V3207" s="196"/>
      <c r="W3207" s="419"/>
      <c r="X3207" s="419"/>
      <c r="Z3207" s="419"/>
      <c r="AA3207" s="419"/>
      <c r="AB3207" s="419"/>
      <c r="AD3207" s="419"/>
      <c r="AE3207" s="419"/>
      <c r="AF3207" s="419"/>
      <c r="AH3207" s="419"/>
      <c r="AI3207" s="419"/>
      <c r="AJ3207" s="419"/>
      <c r="AL3207" s="419"/>
      <c r="AM3207" s="419"/>
      <c r="AN3207" s="403"/>
      <c r="AO3207" s="419"/>
      <c r="AP3207" s="419"/>
      <c r="AQ3207" s="419"/>
      <c r="AR3207" s="419"/>
      <c r="AS3207" s="419"/>
      <c r="AT3207" s="419"/>
      <c r="AU3207" s="419"/>
      <c r="AV3207" s="419"/>
      <c r="AX3207" s="419"/>
      <c r="AY3207" s="419"/>
      <c r="AZ3207" s="419"/>
      <c r="BB3207" s="419"/>
      <c r="BC3207" s="419"/>
      <c r="BD3207" s="419"/>
      <c r="BF3207" s="419"/>
      <c r="BG3207" s="419"/>
      <c r="BH3207" s="419"/>
      <c r="BJ3207" s="419"/>
      <c r="BK3207" s="419"/>
      <c r="BL3207" s="419"/>
      <c r="BN3207" s="419"/>
      <c r="BO3207" s="419"/>
      <c r="BP3207" s="419"/>
      <c r="BR3207" s="419"/>
      <c r="BS3207" s="419"/>
      <c r="BT3207" s="419"/>
      <c r="BV3207" s="419"/>
      <c r="BW3207" s="419"/>
      <c r="BX3207" s="397"/>
      <c r="BZ3207" s="449"/>
      <c r="CB3207" s="419"/>
      <c r="CC3207" s="419"/>
      <c r="CD3207" s="419"/>
      <c r="CF3207" s="419"/>
      <c r="CG3207" s="419"/>
      <c r="CH3207" s="419"/>
    </row>
    <row r="3208" spans="3:86" ht="21" thickBot="1">
      <c r="C3208" s="425"/>
      <c r="P3208" s="431"/>
      <c r="R3208" s="419"/>
      <c r="S3208" s="446"/>
      <c r="T3208" s="419"/>
      <c r="V3208" s="196"/>
      <c r="W3208" s="419"/>
      <c r="X3208" s="419"/>
      <c r="Z3208" s="419"/>
      <c r="AA3208" s="419"/>
      <c r="AB3208" s="419"/>
      <c r="AD3208" s="419"/>
      <c r="AE3208" s="419"/>
      <c r="AF3208" s="419"/>
      <c r="AH3208" s="419"/>
      <c r="AI3208" s="419"/>
      <c r="AJ3208" s="419"/>
      <c r="AL3208" s="419"/>
      <c r="AM3208" s="419"/>
      <c r="AN3208" s="403"/>
      <c r="AO3208" s="419"/>
      <c r="AP3208" s="419"/>
      <c r="AQ3208" s="419"/>
      <c r="AR3208" s="419"/>
      <c r="AS3208" s="419"/>
      <c r="AT3208" s="419"/>
      <c r="AU3208" s="419"/>
      <c r="AV3208" s="419"/>
      <c r="AX3208" s="419"/>
      <c r="AY3208" s="419"/>
      <c r="AZ3208" s="419"/>
      <c r="BB3208" s="419"/>
      <c r="BC3208" s="419"/>
      <c r="BD3208" s="419"/>
      <c r="BF3208" s="419"/>
      <c r="BG3208" s="419"/>
      <c r="BH3208" s="419"/>
      <c r="BJ3208" s="419"/>
      <c r="BK3208" s="419"/>
      <c r="BL3208" s="419"/>
      <c r="BN3208" s="419"/>
      <c r="BO3208" s="419"/>
      <c r="BP3208" s="419"/>
      <c r="BR3208" s="419"/>
      <c r="BS3208" s="419"/>
      <c r="BT3208" s="419"/>
      <c r="BV3208" s="419"/>
      <c r="BW3208" s="419"/>
      <c r="BX3208" s="397"/>
      <c r="BZ3208" s="449"/>
      <c r="CB3208" s="419"/>
      <c r="CC3208" s="419"/>
      <c r="CD3208" s="419"/>
      <c r="CF3208" s="419"/>
      <c r="CG3208" s="419"/>
      <c r="CH3208" s="419"/>
    </row>
    <row r="3209" spans="3:86" ht="21" thickBot="1">
      <c r="C3209" s="425"/>
      <c r="P3209" s="431"/>
      <c r="R3209" s="419"/>
      <c r="S3209" s="446"/>
      <c r="T3209" s="419"/>
      <c r="V3209" s="196"/>
      <c r="W3209" s="419"/>
      <c r="X3209" s="419"/>
      <c r="Z3209" s="419"/>
      <c r="AA3209" s="419"/>
      <c r="AB3209" s="419"/>
      <c r="AD3209" s="419"/>
      <c r="AE3209" s="419"/>
      <c r="AF3209" s="419"/>
      <c r="AH3209" s="419"/>
      <c r="AI3209" s="419"/>
      <c r="AJ3209" s="419"/>
      <c r="AL3209" s="419"/>
      <c r="AM3209" s="419"/>
      <c r="AN3209" s="403"/>
      <c r="AO3209" s="419"/>
      <c r="AP3209" s="419"/>
      <c r="AQ3209" s="419"/>
      <c r="AR3209" s="419"/>
      <c r="AS3209" s="419"/>
      <c r="AT3209" s="419"/>
      <c r="AU3209" s="419"/>
      <c r="AV3209" s="419"/>
      <c r="AX3209" s="419"/>
      <c r="AY3209" s="419"/>
      <c r="AZ3209" s="419"/>
      <c r="BB3209" s="419"/>
      <c r="BC3209" s="419"/>
      <c r="BD3209" s="419"/>
      <c r="BF3209" s="419"/>
      <c r="BG3209" s="419"/>
      <c r="BH3209" s="419"/>
      <c r="BJ3209" s="419"/>
      <c r="BK3209" s="419"/>
      <c r="BL3209" s="419"/>
      <c r="BN3209" s="419"/>
      <c r="BO3209" s="419"/>
      <c r="BP3209" s="419"/>
      <c r="BR3209" s="419"/>
      <c r="BS3209" s="419"/>
      <c r="BT3209" s="419"/>
      <c r="BV3209" s="419"/>
      <c r="BW3209" s="419"/>
      <c r="BX3209" s="397"/>
      <c r="BZ3209" s="449"/>
      <c r="CB3209" s="419"/>
      <c r="CC3209" s="419"/>
      <c r="CD3209" s="419"/>
      <c r="CF3209" s="419"/>
      <c r="CG3209" s="419"/>
      <c r="CH3209" s="419"/>
    </row>
    <row r="3210" spans="3:86" ht="21" thickBot="1">
      <c r="C3210" s="425"/>
      <c r="P3210" s="431"/>
      <c r="R3210" s="419"/>
      <c r="S3210" s="446"/>
      <c r="T3210" s="419"/>
      <c r="V3210" s="196"/>
      <c r="W3210" s="419"/>
      <c r="X3210" s="419"/>
      <c r="Z3210" s="419"/>
      <c r="AA3210" s="419"/>
      <c r="AB3210" s="419"/>
      <c r="AD3210" s="419"/>
      <c r="AE3210" s="419"/>
      <c r="AF3210" s="419"/>
      <c r="AH3210" s="419"/>
      <c r="AI3210" s="419"/>
      <c r="AJ3210" s="419"/>
      <c r="AL3210" s="419"/>
      <c r="AM3210" s="419"/>
      <c r="AN3210" s="403"/>
      <c r="AO3210" s="419"/>
      <c r="AP3210" s="419"/>
      <c r="AQ3210" s="419"/>
      <c r="AR3210" s="419"/>
      <c r="AS3210" s="419"/>
      <c r="AT3210" s="419"/>
      <c r="AU3210" s="419"/>
      <c r="AV3210" s="419"/>
      <c r="AX3210" s="419"/>
      <c r="AY3210" s="419"/>
      <c r="AZ3210" s="419"/>
      <c r="BB3210" s="419"/>
      <c r="BC3210" s="419"/>
      <c r="BD3210" s="419"/>
      <c r="BF3210" s="419"/>
      <c r="BG3210" s="419"/>
      <c r="BH3210" s="419"/>
      <c r="BJ3210" s="419"/>
      <c r="BK3210" s="419"/>
      <c r="BL3210" s="419"/>
      <c r="BN3210" s="419"/>
      <c r="BO3210" s="419"/>
      <c r="BP3210" s="419"/>
      <c r="BR3210" s="419"/>
      <c r="BS3210" s="419"/>
      <c r="BT3210" s="419"/>
      <c r="BV3210" s="419"/>
      <c r="BW3210" s="419"/>
      <c r="BX3210" s="397"/>
      <c r="BZ3210" s="449"/>
      <c r="CB3210" s="419"/>
      <c r="CC3210" s="419"/>
      <c r="CD3210" s="419"/>
      <c r="CF3210" s="419"/>
      <c r="CG3210" s="419"/>
      <c r="CH3210" s="419"/>
    </row>
    <row r="3211" spans="3:86" ht="21" thickBot="1">
      <c r="C3211" s="425"/>
      <c r="P3211" s="431"/>
      <c r="R3211" s="419"/>
      <c r="S3211" s="446"/>
      <c r="T3211" s="419"/>
      <c r="V3211" s="196"/>
      <c r="W3211" s="419"/>
      <c r="X3211" s="419"/>
      <c r="Z3211" s="419"/>
      <c r="AA3211" s="419"/>
      <c r="AB3211" s="419"/>
      <c r="AD3211" s="419"/>
      <c r="AE3211" s="419"/>
      <c r="AF3211" s="419"/>
      <c r="AH3211" s="419"/>
      <c r="AI3211" s="419"/>
      <c r="AJ3211" s="419"/>
      <c r="AL3211" s="419"/>
      <c r="AM3211" s="419"/>
      <c r="AN3211" s="403"/>
      <c r="AO3211" s="419"/>
      <c r="AP3211" s="419"/>
      <c r="AQ3211" s="419"/>
      <c r="AR3211" s="419"/>
      <c r="AS3211" s="419"/>
      <c r="AT3211" s="419"/>
      <c r="AU3211" s="419"/>
      <c r="AV3211" s="419"/>
      <c r="AX3211" s="419"/>
      <c r="AY3211" s="419"/>
      <c r="AZ3211" s="419"/>
      <c r="BB3211" s="419"/>
      <c r="BC3211" s="419"/>
      <c r="BD3211" s="419"/>
      <c r="BF3211" s="419"/>
      <c r="BG3211" s="419"/>
      <c r="BH3211" s="419"/>
      <c r="BJ3211" s="419"/>
      <c r="BK3211" s="419"/>
      <c r="BL3211" s="419"/>
      <c r="BN3211" s="419"/>
      <c r="BO3211" s="419"/>
      <c r="BP3211" s="419"/>
      <c r="BR3211" s="419"/>
      <c r="BS3211" s="419"/>
      <c r="BT3211" s="419"/>
      <c r="BV3211" s="419"/>
      <c r="BW3211" s="419"/>
      <c r="BX3211" s="397"/>
      <c r="BZ3211" s="449"/>
      <c r="CB3211" s="419"/>
      <c r="CC3211" s="419"/>
      <c r="CD3211" s="419"/>
      <c r="CF3211" s="419"/>
      <c r="CG3211" s="419"/>
      <c r="CH3211" s="419"/>
    </row>
    <row r="3212" spans="3:86" ht="21" thickBot="1">
      <c r="C3212" s="425"/>
      <c r="P3212" s="431"/>
      <c r="R3212" s="419"/>
      <c r="S3212" s="446"/>
      <c r="T3212" s="419"/>
      <c r="V3212" s="196"/>
      <c r="W3212" s="419"/>
      <c r="X3212" s="419"/>
      <c r="Z3212" s="419"/>
      <c r="AA3212" s="419"/>
      <c r="AB3212" s="419"/>
      <c r="AD3212" s="419"/>
      <c r="AE3212" s="419"/>
      <c r="AF3212" s="419"/>
      <c r="AH3212" s="419"/>
      <c r="AI3212" s="419"/>
      <c r="AJ3212" s="419"/>
      <c r="AL3212" s="419"/>
      <c r="AM3212" s="419"/>
      <c r="AN3212" s="403"/>
      <c r="AO3212" s="419"/>
      <c r="AP3212" s="419"/>
      <c r="AQ3212" s="419"/>
      <c r="AR3212" s="419"/>
      <c r="AS3212" s="419"/>
      <c r="AT3212" s="419"/>
      <c r="AU3212" s="419"/>
      <c r="AV3212" s="419"/>
      <c r="AX3212" s="419"/>
      <c r="AY3212" s="419"/>
      <c r="AZ3212" s="419"/>
      <c r="BB3212" s="419"/>
      <c r="BC3212" s="419"/>
      <c r="BD3212" s="419"/>
      <c r="BF3212" s="419"/>
      <c r="BG3212" s="419"/>
      <c r="BH3212" s="419"/>
      <c r="BJ3212" s="419"/>
      <c r="BK3212" s="419"/>
      <c r="BL3212" s="419"/>
      <c r="BN3212" s="419"/>
      <c r="BO3212" s="419"/>
      <c r="BP3212" s="419"/>
      <c r="BR3212" s="419"/>
      <c r="BS3212" s="419"/>
      <c r="BT3212" s="419"/>
      <c r="BV3212" s="419"/>
      <c r="BW3212" s="419"/>
      <c r="BX3212" s="397"/>
      <c r="BZ3212" s="449"/>
      <c r="CB3212" s="419"/>
      <c r="CC3212" s="419"/>
      <c r="CD3212" s="419"/>
      <c r="CF3212" s="419"/>
      <c r="CG3212" s="419"/>
      <c r="CH3212" s="419"/>
    </row>
    <row r="3213" spans="3:86" ht="21" thickBot="1">
      <c r="C3213" s="425"/>
      <c r="P3213" s="431"/>
      <c r="R3213" s="419"/>
      <c r="S3213" s="446"/>
      <c r="T3213" s="419"/>
      <c r="V3213" s="196"/>
      <c r="W3213" s="419"/>
      <c r="X3213" s="419"/>
      <c r="Z3213" s="419"/>
      <c r="AA3213" s="419"/>
      <c r="AB3213" s="419"/>
      <c r="AD3213" s="419"/>
      <c r="AE3213" s="419"/>
      <c r="AF3213" s="419"/>
      <c r="AH3213" s="419"/>
      <c r="AI3213" s="419"/>
      <c r="AJ3213" s="419"/>
      <c r="AL3213" s="419"/>
      <c r="AM3213" s="419"/>
      <c r="AN3213" s="403"/>
      <c r="AO3213" s="419"/>
      <c r="AP3213" s="419"/>
      <c r="AQ3213" s="419"/>
      <c r="AR3213" s="419"/>
      <c r="AS3213" s="419"/>
      <c r="AT3213" s="419"/>
      <c r="AU3213" s="419"/>
      <c r="AV3213" s="419"/>
      <c r="AX3213" s="419"/>
      <c r="AY3213" s="419"/>
      <c r="AZ3213" s="419"/>
      <c r="BB3213" s="419"/>
      <c r="BC3213" s="419"/>
      <c r="BD3213" s="419"/>
      <c r="BF3213" s="419"/>
      <c r="BG3213" s="419"/>
      <c r="BH3213" s="419"/>
      <c r="BJ3213" s="419"/>
      <c r="BK3213" s="419"/>
      <c r="BL3213" s="419"/>
      <c r="BN3213" s="419"/>
      <c r="BO3213" s="419"/>
      <c r="BP3213" s="419"/>
      <c r="BR3213" s="419"/>
      <c r="BS3213" s="419"/>
      <c r="BT3213" s="419"/>
      <c r="BV3213" s="419"/>
      <c r="BW3213" s="419"/>
      <c r="BX3213" s="397"/>
      <c r="BZ3213" s="449"/>
      <c r="CB3213" s="419"/>
      <c r="CC3213" s="419"/>
      <c r="CD3213" s="419"/>
      <c r="CF3213" s="419"/>
      <c r="CG3213" s="419"/>
      <c r="CH3213" s="419"/>
    </row>
    <row r="3214" spans="3:86" ht="21" thickBot="1">
      <c r="C3214" s="425"/>
      <c r="P3214" s="431"/>
      <c r="R3214" s="419"/>
      <c r="S3214" s="446"/>
      <c r="T3214" s="419"/>
      <c r="V3214" s="196"/>
      <c r="W3214" s="419"/>
      <c r="X3214" s="419"/>
      <c r="Z3214" s="419"/>
      <c r="AA3214" s="419"/>
      <c r="AB3214" s="419"/>
      <c r="AD3214" s="419"/>
      <c r="AE3214" s="419"/>
      <c r="AF3214" s="419"/>
      <c r="AH3214" s="419"/>
      <c r="AI3214" s="419"/>
      <c r="AJ3214" s="419"/>
      <c r="AL3214" s="419"/>
      <c r="AM3214" s="419"/>
      <c r="AN3214" s="403"/>
      <c r="AO3214" s="419"/>
      <c r="AP3214" s="419"/>
      <c r="AQ3214" s="419"/>
      <c r="AR3214" s="419"/>
      <c r="AS3214" s="419"/>
      <c r="AT3214" s="419"/>
      <c r="AU3214" s="419"/>
      <c r="AV3214" s="419"/>
      <c r="AX3214" s="419"/>
      <c r="AY3214" s="419"/>
      <c r="AZ3214" s="419"/>
      <c r="BB3214" s="419"/>
      <c r="BC3214" s="419"/>
      <c r="BD3214" s="419"/>
      <c r="BF3214" s="419"/>
      <c r="BG3214" s="419"/>
      <c r="BH3214" s="419"/>
      <c r="BJ3214" s="419"/>
      <c r="BK3214" s="419"/>
      <c r="BL3214" s="419"/>
      <c r="BN3214" s="419"/>
      <c r="BO3214" s="419"/>
      <c r="BP3214" s="419"/>
      <c r="BR3214" s="419"/>
      <c r="BS3214" s="419"/>
      <c r="BT3214" s="419"/>
      <c r="BV3214" s="419"/>
      <c r="BW3214" s="419"/>
      <c r="BX3214" s="397"/>
      <c r="BZ3214" s="449"/>
      <c r="CB3214" s="419"/>
      <c r="CC3214" s="419"/>
      <c r="CD3214" s="419"/>
      <c r="CF3214" s="419"/>
      <c r="CG3214" s="419"/>
      <c r="CH3214" s="419"/>
    </row>
    <row r="3215" spans="3:86" ht="21" thickBot="1">
      <c r="C3215" s="425"/>
      <c r="P3215" s="431"/>
      <c r="R3215" s="419"/>
      <c r="S3215" s="446"/>
      <c r="T3215" s="419"/>
      <c r="V3215" s="196"/>
      <c r="W3215" s="419"/>
      <c r="X3215" s="419"/>
      <c r="Z3215" s="419"/>
      <c r="AA3215" s="419"/>
      <c r="AB3215" s="419"/>
      <c r="AD3215" s="419"/>
      <c r="AE3215" s="419"/>
      <c r="AF3215" s="419"/>
      <c r="AH3215" s="419"/>
      <c r="AI3215" s="419"/>
      <c r="AJ3215" s="419"/>
      <c r="AL3215" s="419"/>
      <c r="AM3215" s="419"/>
      <c r="AN3215" s="403"/>
      <c r="AO3215" s="419"/>
      <c r="AP3215" s="419"/>
      <c r="AQ3215" s="419"/>
      <c r="AR3215" s="419"/>
      <c r="AS3215" s="419"/>
      <c r="AT3215" s="419"/>
      <c r="AU3215" s="419"/>
      <c r="AV3215" s="419"/>
      <c r="AX3215" s="419"/>
      <c r="AY3215" s="419"/>
      <c r="AZ3215" s="419"/>
      <c r="BB3215" s="419"/>
      <c r="BC3215" s="419"/>
      <c r="BD3215" s="419"/>
      <c r="BF3215" s="419"/>
      <c r="BG3215" s="419"/>
      <c r="BH3215" s="419"/>
      <c r="BJ3215" s="419"/>
      <c r="BK3215" s="419"/>
      <c r="BL3215" s="419"/>
      <c r="BN3215" s="419"/>
      <c r="BO3215" s="419"/>
      <c r="BP3215" s="419"/>
      <c r="BR3215" s="419"/>
      <c r="BS3215" s="419"/>
      <c r="BT3215" s="419"/>
      <c r="BV3215" s="419"/>
      <c r="BW3215" s="419"/>
      <c r="BX3215" s="397"/>
      <c r="BZ3215" s="449"/>
      <c r="CB3215" s="419"/>
      <c r="CC3215" s="419"/>
      <c r="CD3215" s="419"/>
      <c r="CF3215" s="419"/>
      <c r="CG3215" s="419"/>
      <c r="CH3215" s="419"/>
    </row>
    <row r="3216" spans="3:86" ht="21" thickBot="1">
      <c r="C3216" s="425"/>
      <c r="P3216" s="431"/>
      <c r="R3216" s="419"/>
      <c r="S3216" s="446"/>
      <c r="T3216" s="419"/>
      <c r="V3216" s="196"/>
      <c r="W3216" s="419"/>
      <c r="X3216" s="419"/>
      <c r="Z3216" s="419"/>
      <c r="AA3216" s="419"/>
      <c r="AB3216" s="419"/>
      <c r="AD3216" s="419"/>
      <c r="AE3216" s="419"/>
      <c r="AF3216" s="419"/>
      <c r="AH3216" s="419"/>
      <c r="AI3216" s="419"/>
      <c r="AJ3216" s="419"/>
      <c r="AL3216" s="419"/>
      <c r="AM3216" s="419"/>
      <c r="AN3216" s="403"/>
      <c r="AO3216" s="419"/>
      <c r="AP3216" s="419"/>
      <c r="AQ3216" s="419"/>
      <c r="AR3216" s="419"/>
      <c r="AS3216" s="419"/>
      <c r="AT3216" s="419"/>
      <c r="AU3216" s="419"/>
      <c r="AV3216" s="419"/>
      <c r="AX3216" s="419"/>
      <c r="AY3216" s="419"/>
      <c r="AZ3216" s="419"/>
      <c r="BB3216" s="419"/>
      <c r="BC3216" s="419"/>
      <c r="BD3216" s="419"/>
      <c r="BF3216" s="419"/>
      <c r="BG3216" s="419"/>
      <c r="BH3216" s="419"/>
      <c r="BJ3216" s="419"/>
      <c r="BK3216" s="419"/>
      <c r="BL3216" s="419"/>
      <c r="BN3216" s="419"/>
      <c r="BO3216" s="419"/>
      <c r="BP3216" s="419"/>
      <c r="BR3216" s="419"/>
      <c r="BS3216" s="419"/>
      <c r="BT3216" s="419"/>
      <c r="BV3216" s="419"/>
      <c r="BW3216" s="419"/>
      <c r="BX3216" s="397"/>
      <c r="BZ3216" s="449"/>
      <c r="CB3216" s="419"/>
      <c r="CC3216" s="419"/>
      <c r="CD3216" s="419"/>
      <c r="CF3216" s="419"/>
      <c r="CG3216" s="419"/>
      <c r="CH3216" s="419"/>
    </row>
    <row r="3217" spans="3:86" ht="21" thickBot="1">
      <c r="C3217" s="425"/>
      <c r="P3217" s="431"/>
      <c r="R3217" s="419"/>
      <c r="S3217" s="446"/>
      <c r="T3217" s="419"/>
      <c r="V3217" s="196"/>
      <c r="W3217" s="419"/>
      <c r="X3217" s="419"/>
      <c r="Z3217" s="419"/>
      <c r="AA3217" s="419"/>
      <c r="AB3217" s="419"/>
      <c r="AD3217" s="419"/>
      <c r="AE3217" s="419"/>
      <c r="AF3217" s="419"/>
      <c r="AH3217" s="419"/>
      <c r="AI3217" s="419"/>
      <c r="AJ3217" s="419"/>
      <c r="AL3217" s="419"/>
      <c r="AM3217" s="419"/>
      <c r="AN3217" s="403"/>
      <c r="AO3217" s="419"/>
      <c r="AP3217" s="419"/>
      <c r="AQ3217" s="419"/>
      <c r="AR3217" s="419"/>
      <c r="AS3217" s="419"/>
      <c r="AT3217" s="419"/>
      <c r="AU3217" s="419"/>
      <c r="AV3217" s="419"/>
      <c r="AX3217" s="419"/>
      <c r="AY3217" s="419"/>
      <c r="AZ3217" s="419"/>
      <c r="BB3217" s="419"/>
      <c r="BC3217" s="419"/>
      <c r="BD3217" s="419"/>
      <c r="BF3217" s="419"/>
      <c r="BG3217" s="419"/>
      <c r="BH3217" s="419"/>
      <c r="BJ3217" s="419"/>
      <c r="BK3217" s="419"/>
      <c r="BL3217" s="419"/>
      <c r="BN3217" s="419"/>
      <c r="BO3217" s="419"/>
      <c r="BP3217" s="419"/>
      <c r="BR3217" s="419"/>
      <c r="BS3217" s="419"/>
      <c r="BT3217" s="419"/>
      <c r="BV3217" s="419"/>
      <c r="BW3217" s="419"/>
      <c r="BX3217" s="397"/>
      <c r="BZ3217" s="449"/>
      <c r="CB3217" s="419"/>
      <c r="CC3217" s="419"/>
      <c r="CD3217" s="419"/>
      <c r="CF3217" s="419"/>
      <c r="CG3217" s="419"/>
      <c r="CH3217" s="419"/>
    </row>
    <row r="3218" spans="3:86" ht="21" thickBot="1">
      <c r="C3218" s="425"/>
      <c r="P3218" s="431"/>
      <c r="R3218" s="419"/>
      <c r="S3218" s="446"/>
      <c r="T3218" s="419"/>
      <c r="V3218" s="196"/>
      <c r="W3218" s="419"/>
      <c r="X3218" s="419"/>
      <c r="Z3218" s="419"/>
      <c r="AA3218" s="419"/>
      <c r="AB3218" s="419"/>
      <c r="AD3218" s="419"/>
      <c r="AE3218" s="419"/>
      <c r="AF3218" s="419"/>
      <c r="AH3218" s="419"/>
      <c r="AI3218" s="419"/>
      <c r="AJ3218" s="419"/>
      <c r="AL3218" s="419"/>
      <c r="AM3218" s="419"/>
      <c r="AN3218" s="403"/>
      <c r="AO3218" s="419"/>
      <c r="AP3218" s="419"/>
      <c r="AQ3218" s="419"/>
      <c r="AR3218" s="419"/>
      <c r="AS3218" s="419"/>
      <c r="AT3218" s="419"/>
      <c r="AU3218" s="419"/>
      <c r="AV3218" s="419"/>
      <c r="AX3218" s="419"/>
      <c r="AY3218" s="419"/>
      <c r="AZ3218" s="419"/>
      <c r="BB3218" s="419"/>
      <c r="BC3218" s="419"/>
      <c r="BD3218" s="419"/>
      <c r="BF3218" s="419"/>
      <c r="BG3218" s="419"/>
      <c r="BH3218" s="419"/>
      <c r="BJ3218" s="419"/>
      <c r="BK3218" s="419"/>
      <c r="BL3218" s="419"/>
      <c r="BN3218" s="419"/>
      <c r="BO3218" s="419"/>
      <c r="BP3218" s="419"/>
      <c r="BR3218" s="419"/>
      <c r="BS3218" s="419"/>
      <c r="BT3218" s="419"/>
      <c r="BV3218" s="419"/>
      <c r="BW3218" s="419"/>
      <c r="BX3218" s="397"/>
      <c r="BZ3218" s="449"/>
      <c r="CB3218" s="419"/>
      <c r="CC3218" s="419"/>
      <c r="CD3218" s="419"/>
      <c r="CF3218" s="419"/>
      <c r="CG3218" s="419"/>
      <c r="CH3218" s="419"/>
    </row>
    <row r="3219" spans="3:86" ht="21" thickBot="1">
      <c r="C3219" s="425"/>
      <c r="P3219" s="431"/>
      <c r="R3219" s="419"/>
      <c r="S3219" s="446"/>
      <c r="T3219" s="419"/>
      <c r="V3219" s="196"/>
      <c r="W3219" s="419"/>
      <c r="X3219" s="419"/>
      <c r="Z3219" s="419"/>
      <c r="AA3219" s="419"/>
      <c r="AB3219" s="419"/>
      <c r="AD3219" s="419"/>
      <c r="AE3219" s="419"/>
      <c r="AF3219" s="419"/>
      <c r="AH3219" s="419"/>
      <c r="AI3219" s="419"/>
      <c r="AJ3219" s="419"/>
      <c r="AL3219" s="419"/>
      <c r="AM3219" s="419"/>
      <c r="AN3219" s="403"/>
      <c r="AO3219" s="419"/>
      <c r="AP3219" s="419"/>
      <c r="AQ3219" s="419"/>
      <c r="AR3219" s="419"/>
      <c r="AS3219" s="419"/>
      <c r="AT3219" s="419"/>
      <c r="AU3219" s="419"/>
      <c r="AV3219" s="419"/>
      <c r="AX3219" s="419"/>
      <c r="AY3219" s="419"/>
      <c r="AZ3219" s="419"/>
      <c r="BB3219" s="419"/>
      <c r="BC3219" s="419"/>
      <c r="BD3219" s="419"/>
      <c r="BF3219" s="419"/>
      <c r="BG3219" s="419"/>
      <c r="BH3219" s="419"/>
      <c r="BJ3219" s="419"/>
      <c r="BK3219" s="419"/>
      <c r="BL3219" s="419"/>
      <c r="BN3219" s="419"/>
      <c r="BO3219" s="419"/>
      <c r="BP3219" s="419"/>
      <c r="BR3219" s="419"/>
      <c r="BS3219" s="419"/>
      <c r="BT3219" s="419"/>
      <c r="BV3219" s="419"/>
      <c r="BW3219" s="419"/>
      <c r="BX3219" s="397"/>
      <c r="BZ3219" s="449"/>
      <c r="CB3219" s="419"/>
      <c r="CC3219" s="419"/>
      <c r="CD3219" s="419"/>
      <c r="CF3219" s="419"/>
      <c r="CG3219" s="419"/>
      <c r="CH3219" s="419"/>
    </row>
    <row r="3220" spans="3:86" ht="21" thickBot="1">
      <c r="C3220" s="425"/>
      <c r="P3220" s="431"/>
      <c r="R3220" s="419"/>
      <c r="S3220" s="446"/>
      <c r="T3220" s="419"/>
      <c r="V3220" s="196"/>
      <c r="W3220" s="419"/>
      <c r="X3220" s="419"/>
      <c r="Z3220" s="419"/>
      <c r="AA3220" s="419"/>
      <c r="AB3220" s="419"/>
      <c r="AD3220" s="419"/>
      <c r="AE3220" s="419"/>
      <c r="AF3220" s="419"/>
      <c r="AH3220" s="419"/>
      <c r="AI3220" s="419"/>
      <c r="AJ3220" s="419"/>
      <c r="AL3220" s="419"/>
      <c r="AM3220" s="419"/>
      <c r="AN3220" s="403"/>
      <c r="AO3220" s="419"/>
      <c r="AP3220" s="419"/>
      <c r="AQ3220" s="419"/>
      <c r="AR3220" s="419"/>
      <c r="AS3220" s="419"/>
      <c r="AT3220" s="419"/>
      <c r="AU3220" s="419"/>
      <c r="AV3220" s="419"/>
      <c r="AX3220" s="419"/>
      <c r="AY3220" s="419"/>
      <c r="AZ3220" s="419"/>
      <c r="BB3220" s="419"/>
      <c r="BC3220" s="419"/>
      <c r="BD3220" s="419"/>
      <c r="BF3220" s="419"/>
      <c r="BG3220" s="419"/>
      <c r="BH3220" s="419"/>
      <c r="BJ3220" s="419"/>
      <c r="BK3220" s="419"/>
      <c r="BL3220" s="419"/>
      <c r="BN3220" s="419"/>
      <c r="BO3220" s="419"/>
      <c r="BP3220" s="419"/>
      <c r="BR3220" s="419"/>
      <c r="BS3220" s="419"/>
      <c r="BT3220" s="419"/>
      <c r="BV3220" s="419"/>
      <c r="BW3220" s="419"/>
      <c r="BX3220" s="397"/>
      <c r="BZ3220" s="449"/>
      <c r="CB3220" s="419"/>
      <c r="CC3220" s="419"/>
      <c r="CD3220" s="419"/>
      <c r="CF3220" s="419"/>
      <c r="CG3220" s="419"/>
      <c r="CH3220" s="419"/>
    </row>
    <row r="3221" spans="3:86" ht="21" thickBot="1">
      <c r="C3221" s="425"/>
      <c r="P3221" s="431"/>
      <c r="R3221" s="419"/>
      <c r="S3221" s="446"/>
      <c r="T3221" s="419"/>
      <c r="V3221" s="196"/>
      <c r="W3221" s="419"/>
      <c r="X3221" s="419"/>
      <c r="Z3221" s="419"/>
      <c r="AA3221" s="419"/>
      <c r="AB3221" s="419"/>
      <c r="AD3221" s="419"/>
      <c r="AE3221" s="419"/>
      <c r="AF3221" s="419"/>
      <c r="AH3221" s="419"/>
      <c r="AI3221" s="419"/>
      <c r="AJ3221" s="419"/>
      <c r="AL3221" s="419"/>
      <c r="AM3221" s="419"/>
      <c r="AN3221" s="403"/>
      <c r="AO3221" s="419"/>
      <c r="AP3221" s="419"/>
      <c r="AQ3221" s="419"/>
      <c r="AR3221" s="419"/>
      <c r="AS3221" s="419"/>
      <c r="AT3221" s="419"/>
      <c r="AU3221" s="419"/>
      <c r="AV3221" s="419"/>
      <c r="AX3221" s="419"/>
      <c r="AY3221" s="419"/>
      <c r="AZ3221" s="419"/>
      <c r="BB3221" s="419"/>
      <c r="BC3221" s="419"/>
      <c r="BD3221" s="419"/>
      <c r="BF3221" s="419"/>
      <c r="BG3221" s="419"/>
      <c r="BH3221" s="419"/>
      <c r="BJ3221" s="419"/>
      <c r="BK3221" s="419"/>
      <c r="BL3221" s="419"/>
      <c r="BN3221" s="419"/>
      <c r="BO3221" s="419"/>
      <c r="BP3221" s="419"/>
      <c r="BR3221" s="419"/>
      <c r="BS3221" s="419"/>
      <c r="BT3221" s="419"/>
      <c r="BV3221" s="419"/>
      <c r="BW3221" s="419"/>
      <c r="BX3221" s="397"/>
      <c r="BZ3221" s="449"/>
      <c r="CB3221" s="419"/>
      <c r="CC3221" s="419"/>
      <c r="CD3221" s="419"/>
      <c r="CF3221" s="419"/>
      <c r="CG3221" s="419"/>
      <c r="CH3221" s="419"/>
    </row>
    <row r="3222" spans="3:86" ht="21" thickBot="1">
      <c r="C3222" s="425"/>
      <c r="P3222" s="431"/>
      <c r="R3222" s="419"/>
      <c r="S3222" s="446"/>
      <c r="T3222" s="419"/>
      <c r="V3222" s="196"/>
      <c r="W3222" s="419"/>
      <c r="X3222" s="419"/>
      <c r="Z3222" s="419"/>
      <c r="AA3222" s="419"/>
      <c r="AB3222" s="419"/>
      <c r="AD3222" s="419"/>
      <c r="AE3222" s="419"/>
      <c r="AF3222" s="419"/>
      <c r="AH3222" s="419"/>
      <c r="AI3222" s="419"/>
      <c r="AJ3222" s="419"/>
      <c r="AL3222" s="419"/>
      <c r="AM3222" s="419"/>
      <c r="AN3222" s="403"/>
      <c r="AO3222" s="419"/>
      <c r="AP3222" s="419"/>
      <c r="AQ3222" s="419"/>
      <c r="AR3222" s="419"/>
      <c r="AS3222" s="419"/>
      <c r="AT3222" s="419"/>
      <c r="AU3222" s="419"/>
      <c r="AV3222" s="419"/>
      <c r="AX3222" s="419"/>
      <c r="AY3222" s="419"/>
      <c r="AZ3222" s="419"/>
      <c r="BB3222" s="419"/>
      <c r="BC3222" s="419"/>
      <c r="BD3222" s="419"/>
      <c r="BF3222" s="419"/>
      <c r="BG3222" s="419"/>
      <c r="BH3222" s="419"/>
      <c r="BJ3222" s="419"/>
      <c r="BK3222" s="419"/>
      <c r="BL3222" s="419"/>
      <c r="BN3222" s="419"/>
      <c r="BO3222" s="419"/>
      <c r="BP3222" s="419"/>
      <c r="BR3222" s="419"/>
      <c r="BS3222" s="419"/>
      <c r="BT3222" s="419"/>
      <c r="BV3222" s="419"/>
      <c r="BW3222" s="419"/>
      <c r="BX3222" s="397"/>
      <c r="BZ3222" s="449"/>
      <c r="CB3222" s="419"/>
      <c r="CC3222" s="419"/>
      <c r="CD3222" s="419"/>
      <c r="CF3222" s="419"/>
      <c r="CG3222" s="419"/>
      <c r="CH3222" s="419"/>
    </row>
    <row r="3223" spans="3:86" ht="21" thickBot="1">
      <c r="C3223" s="425"/>
      <c r="P3223" s="431"/>
      <c r="R3223" s="419"/>
      <c r="S3223" s="446"/>
      <c r="T3223" s="419"/>
      <c r="V3223" s="196"/>
      <c r="W3223" s="419"/>
      <c r="X3223" s="419"/>
      <c r="Z3223" s="419"/>
      <c r="AA3223" s="419"/>
      <c r="AB3223" s="419"/>
      <c r="AD3223" s="419"/>
      <c r="AE3223" s="419"/>
      <c r="AF3223" s="419"/>
      <c r="AH3223" s="419"/>
      <c r="AI3223" s="419"/>
      <c r="AJ3223" s="419"/>
      <c r="AL3223" s="419"/>
      <c r="AM3223" s="419"/>
      <c r="AN3223" s="403"/>
      <c r="AO3223" s="419"/>
      <c r="AP3223" s="419"/>
      <c r="AQ3223" s="419"/>
      <c r="AR3223" s="419"/>
      <c r="AS3223" s="419"/>
      <c r="AT3223" s="419"/>
      <c r="AU3223" s="419"/>
      <c r="AV3223" s="419"/>
      <c r="AX3223" s="419"/>
      <c r="AY3223" s="419"/>
      <c r="AZ3223" s="419"/>
      <c r="BB3223" s="419"/>
      <c r="BC3223" s="419"/>
      <c r="BD3223" s="419"/>
      <c r="BF3223" s="419"/>
      <c r="BG3223" s="419"/>
      <c r="BH3223" s="419"/>
      <c r="BJ3223" s="419"/>
      <c r="BK3223" s="419"/>
      <c r="BL3223" s="419"/>
      <c r="BN3223" s="419"/>
      <c r="BO3223" s="419"/>
      <c r="BP3223" s="419"/>
      <c r="BR3223" s="419"/>
      <c r="BS3223" s="419"/>
      <c r="BT3223" s="419"/>
      <c r="BV3223" s="419"/>
      <c r="BW3223" s="419"/>
      <c r="BX3223" s="397"/>
      <c r="BZ3223" s="449"/>
      <c r="CB3223" s="419"/>
      <c r="CC3223" s="419"/>
      <c r="CD3223" s="419"/>
      <c r="CF3223" s="419"/>
      <c r="CG3223" s="419"/>
      <c r="CH3223" s="419"/>
    </row>
    <row r="3224" spans="3:86" ht="21" thickBot="1">
      <c r="C3224" s="425"/>
      <c r="P3224" s="431"/>
      <c r="R3224" s="419"/>
      <c r="S3224" s="446"/>
      <c r="T3224" s="419"/>
      <c r="V3224" s="196"/>
      <c r="W3224" s="419"/>
      <c r="X3224" s="419"/>
      <c r="Z3224" s="419"/>
      <c r="AA3224" s="419"/>
      <c r="AB3224" s="419"/>
      <c r="AD3224" s="419"/>
      <c r="AE3224" s="419"/>
      <c r="AF3224" s="419"/>
      <c r="AH3224" s="419"/>
      <c r="AI3224" s="419"/>
      <c r="AJ3224" s="419"/>
      <c r="AL3224" s="419"/>
      <c r="AM3224" s="419"/>
      <c r="AN3224" s="403"/>
      <c r="AO3224" s="419"/>
      <c r="AP3224" s="419"/>
      <c r="AQ3224" s="419"/>
      <c r="AR3224" s="419"/>
      <c r="AS3224" s="419"/>
      <c r="AT3224" s="419"/>
      <c r="AU3224" s="419"/>
      <c r="AV3224" s="419"/>
      <c r="AX3224" s="419"/>
      <c r="AY3224" s="419"/>
      <c r="AZ3224" s="419"/>
      <c r="BB3224" s="419"/>
      <c r="BC3224" s="419"/>
      <c r="BD3224" s="419"/>
      <c r="BF3224" s="419"/>
      <c r="BG3224" s="419"/>
      <c r="BH3224" s="419"/>
      <c r="BJ3224" s="419"/>
      <c r="BK3224" s="419"/>
      <c r="BL3224" s="419"/>
      <c r="BN3224" s="419"/>
      <c r="BO3224" s="419"/>
      <c r="BP3224" s="419"/>
      <c r="BR3224" s="419"/>
      <c r="BS3224" s="419"/>
      <c r="BT3224" s="419"/>
      <c r="BV3224" s="419"/>
      <c r="BW3224" s="419"/>
      <c r="BX3224" s="397"/>
      <c r="BZ3224" s="449"/>
      <c r="CB3224" s="419"/>
      <c r="CC3224" s="419"/>
      <c r="CD3224" s="419"/>
      <c r="CF3224" s="419"/>
      <c r="CG3224" s="419"/>
      <c r="CH3224" s="419"/>
    </row>
    <row r="3225" spans="3:86" ht="21" thickBot="1">
      <c r="C3225" s="425"/>
      <c r="P3225" s="431"/>
      <c r="R3225" s="419"/>
      <c r="S3225" s="446"/>
      <c r="T3225" s="419"/>
      <c r="V3225" s="196"/>
      <c r="W3225" s="419"/>
      <c r="X3225" s="419"/>
      <c r="Z3225" s="419"/>
      <c r="AA3225" s="419"/>
      <c r="AB3225" s="419"/>
      <c r="AD3225" s="419"/>
      <c r="AE3225" s="419"/>
      <c r="AF3225" s="419"/>
      <c r="AH3225" s="419"/>
      <c r="AI3225" s="419"/>
      <c r="AJ3225" s="419"/>
      <c r="AL3225" s="419"/>
      <c r="AM3225" s="419"/>
      <c r="AN3225" s="403"/>
      <c r="AO3225" s="419"/>
      <c r="AP3225" s="419"/>
      <c r="AQ3225" s="419"/>
      <c r="AR3225" s="419"/>
      <c r="AS3225" s="419"/>
      <c r="AT3225" s="419"/>
      <c r="AU3225" s="419"/>
      <c r="AV3225" s="419"/>
      <c r="AX3225" s="419"/>
      <c r="AY3225" s="419"/>
      <c r="AZ3225" s="419"/>
      <c r="BB3225" s="419"/>
      <c r="BC3225" s="419"/>
      <c r="BD3225" s="419"/>
      <c r="BF3225" s="419"/>
      <c r="BG3225" s="419"/>
      <c r="BH3225" s="419"/>
      <c r="BJ3225" s="419"/>
      <c r="BK3225" s="419"/>
      <c r="BL3225" s="419"/>
      <c r="BN3225" s="419"/>
      <c r="BO3225" s="419"/>
      <c r="BP3225" s="419"/>
      <c r="BR3225" s="419"/>
      <c r="BS3225" s="419"/>
      <c r="BT3225" s="419"/>
      <c r="BV3225" s="419"/>
      <c r="BW3225" s="419"/>
      <c r="BX3225" s="397"/>
      <c r="BZ3225" s="449"/>
      <c r="CB3225" s="419"/>
      <c r="CC3225" s="419"/>
      <c r="CD3225" s="419"/>
      <c r="CF3225" s="419"/>
      <c r="CG3225" s="419"/>
      <c r="CH3225" s="419"/>
    </row>
    <row r="3226" spans="3:86" ht="21" thickBot="1">
      <c r="C3226" s="425"/>
      <c r="P3226" s="431"/>
      <c r="R3226" s="419"/>
      <c r="S3226" s="446"/>
      <c r="T3226" s="419"/>
      <c r="V3226" s="196"/>
      <c r="W3226" s="419"/>
      <c r="X3226" s="419"/>
      <c r="Z3226" s="419"/>
      <c r="AA3226" s="419"/>
      <c r="AB3226" s="419"/>
      <c r="AD3226" s="419"/>
      <c r="AE3226" s="419"/>
      <c r="AF3226" s="419"/>
      <c r="AH3226" s="419"/>
      <c r="AI3226" s="419"/>
      <c r="AJ3226" s="419"/>
      <c r="AL3226" s="419"/>
      <c r="AM3226" s="419"/>
      <c r="AN3226" s="403"/>
      <c r="AO3226" s="419"/>
      <c r="AP3226" s="419"/>
      <c r="AQ3226" s="419"/>
      <c r="AR3226" s="419"/>
      <c r="AS3226" s="419"/>
      <c r="AT3226" s="419"/>
      <c r="AU3226" s="419"/>
      <c r="AV3226" s="419"/>
      <c r="AX3226" s="419"/>
      <c r="AY3226" s="419"/>
      <c r="AZ3226" s="419"/>
      <c r="BB3226" s="419"/>
      <c r="BC3226" s="419"/>
      <c r="BD3226" s="419"/>
      <c r="BF3226" s="419"/>
      <c r="BG3226" s="419"/>
      <c r="BH3226" s="419"/>
      <c r="BJ3226" s="419"/>
      <c r="BK3226" s="419"/>
      <c r="BL3226" s="419"/>
      <c r="BN3226" s="419"/>
      <c r="BO3226" s="419"/>
      <c r="BP3226" s="419"/>
      <c r="BR3226" s="419"/>
      <c r="BS3226" s="419"/>
      <c r="BT3226" s="419"/>
      <c r="BV3226" s="419"/>
      <c r="BW3226" s="419"/>
      <c r="BX3226" s="397"/>
      <c r="BZ3226" s="449"/>
      <c r="CB3226" s="419"/>
      <c r="CC3226" s="419"/>
      <c r="CD3226" s="419"/>
      <c r="CF3226" s="419"/>
      <c r="CG3226" s="419"/>
      <c r="CH3226" s="419"/>
    </row>
    <row r="3227" spans="3:86" ht="21" thickBot="1">
      <c r="C3227" s="425"/>
      <c r="P3227" s="431"/>
      <c r="R3227" s="419"/>
      <c r="S3227" s="446"/>
      <c r="T3227" s="419"/>
      <c r="V3227" s="196"/>
      <c r="W3227" s="419"/>
      <c r="X3227" s="419"/>
      <c r="Z3227" s="419"/>
      <c r="AA3227" s="419"/>
      <c r="AB3227" s="419"/>
      <c r="AD3227" s="419"/>
      <c r="AE3227" s="419"/>
      <c r="AF3227" s="419"/>
      <c r="AH3227" s="419"/>
      <c r="AI3227" s="419"/>
      <c r="AJ3227" s="419"/>
      <c r="AL3227" s="419"/>
      <c r="AM3227" s="419"/>
      <c r="AN3227" s="403"/>
      <c r="AO3227" s="419"/>
      <c r="AP3227" s="419"/>
      <c r="AQ3227" s="419"/>
      <c r="AR3227" s="419"/>
      <c r="AS3227" s="419"/>
      <c r="AT3227" s="419"/>
      <c r="AU3227" s="419"/>
      <c r="AV3227" s="419"/>
      <c r="AX3227" s="419"/>
      <c r="AY3227" s="419"/>
      <c r="AZ3227" s="419"/>
      <c r="BB3227" s="419"/>
      <c r="BC3227" s="419"/>
      <c r="BD3227" s="419"/>
      <c r="BF3227" s="419"/>
      <c r="BG3227" s="419"/>
      <c r="BH3227" s="419"/>
      <c r="BJ3227" s="419"/>
      <c r="BK3227" s="419"/>
      <c r="BL3227" s="419"/>
      <c r="BN3227" s="419"/>
      <c r="BO3227" s="419"/>
      <c r="BP3227" s="419"/>
      <c r="BR3227" s="419"/>
      <c r="BS3227" s="419"/>
      <c r="BT3227" s="419"/>
      <c r="BV3227" s="419"/>
      <c r="BW3227" s="419"/>
      <c r="BX3227" s="397"/>
      <c r="BZ3227" s="449"/>
      <c r="CB3227" s="419"/>
      <c r="CC3227" s="419"/>
      <c r="CD3227" s="419"/>
      <c r="CF3227" s="419"/>
      <c r="CG3227" s="419"/>
      <c r="CH3227" s="419"/>
    </row>
    <row r="3228" spans="3:86" ht="21" thickBot="1">
      <c r="C3228" s="425"/>
      <c r="P3228" s="431"/>
      <c r="R3228" s="419"/>
      <c r="S3228" s="446"/>
      <c r="T3228" s="419"/>
      <c r="V3228" s="196"/>
      <c r="W3228" s="419"/>
      <c r="X3228" s="419"/>
      <c r="Z3228" s="419"/>
      <c r="AA3228" s="419"/>
      <c r="AB3228" s="419"/>
      <c r="AD3228" s="419"/>
      <c r="AE3228" s="419"/>
      <c r="AF3228" s="419"/>
      <c r="AH3228" s="419"/>
      <c r="AI3228" s="419"/>
      <c r="AJ3228" s="419"/>
      <c r="AL3228" s="419"/>
      <c r="AM3228" s="419"/>
      <c r="AN3228" s="403"/>
      <c r="AO3228" s="419"/>
      <c r="AP3228" s="419"/>
      <c r="AQ3228" s="419"/>
      <c r="AR3228" s="419"/>
      <c r="AS3228" s="419"/>
      <c r="AT3228" s="419"/>
      <c r="AU3228" s="419"/>
      <c r="AV3228" s="419"/>
      <c r="AX3228" s="419"/>
      <c r="AY3228" s="419"/>
      <c r="AZ3228" s="419"/>
      <c r="BB3228" s="419"/>
      <c r="BC3228" s="419"/>
      <c r="BD3228" s="419"/>
      <c r="BF3228" s="419"/>
      <c r="BG3228" s="419"/>
      <c r="BH3228" s="419"/>
      <c r="BJ3228" s="419"/>
      <c r="BK3228" s="419"/>
      <c r="BL3228" s="419"/>
      <c r="BN3228" s="419"/>
      <c r="BO3228" s="419"/>
      <c r="BP3228" s="419"/>
      <c r="BR3228" s="419"/>
      <c r="BS3228" s="419"/>
      <c r="BT3228" s="419"/>
      <c r="BV3228" s="419"/>
      <c r="BW3228" s="419"/>
      <c r="BX3228" s="397"/>
      <c r="BZ3228" s="449"/>
      <c r="CB3228" s="419"/>
      <c r="CC3228" s="419"/>
      <c r="CD3228" s="419"/>
      <c r="CF3228" s="419"/>
      <c r="CG3228" s="419"/>
      <c r="CH3228" s="419"/>
    </row>
    <row r="3229" spans="3:86" ht="21" thickBot="1">
      <c r="C3229" s="425"/>
      <c r="P3229" s="431"/>
      <c r="R3229" s="419"/>
      <c r="S3229" s="446"/>
      <c r="T3229" s="419"/>
      <c r="V3229" s="196"/>
      <c r="W3229" s="419"/>
      <c r="X3229" s="419"/>
      <c r="Z3229" s="419"/>
      <c r="AA3229" s="419"/>
      <c r="AB3229" s="419"/>
      <c r="AD3229" s="419"/>
      <c r="AE3229" s="419"/>
      <c r="AF3229" s="419"/>
      <c r="AH3229" s="419"/>
      <c r="AI3229" s="419"/>
      <c r="AJ3229" s="419"/>
      <c r="AL3229" s="419"/>
      <c r="AM3229" s="419"/>
      <c r="AN3229" s="403"/>
      <c r="AO3229" s="419"/>
      <c r="AP3229" s="419"/>
      <c r="AQ3229" s="419"/>
      <c r="AR3229" s="419"/>
      <c r="AS3229" s="419"/>
      <c r="AT3229" s="419"/>
      <c r="AU3229" s="419"/>
      <c r="AV3229" s="419"/>
      <c r="AX3229" s="419"/>
      <c r="AY3229" s="419"/>
      <c r="AZ3229" s="419"/>
      <c r="BB3229" s="419"/>
      <c r="BC3229" s="419"/>
      <c r="BD3229" s="419"/>
      <c r="BF3229" s="419"/>
      <c r="BG3229" s="419"/>
      <c r="BH3229" s="419"/>
      <c r="BJ3229" s="419"/>
      <c r="BK3229" s="419"/>
      <c r="BL3229" s="419"/>
      <c r="BN3229" s="419"/>
      <c r="BO3229" s="419"/>
      <c r="BP3229" s="419"/>
      <c r="BR3229" s="419"/>
      <c r="BS3229" s="419"/>
      <c r="BT3229" s="419"/>
      <c r="BV3229" s="419"/>
      <c r="BW3229" s="419"/>
      <c r="BX3229" s="397"/>
      <c r="BZ3229" s="449"/>
      <c r="CB3229" s="419"/>
      <c r="CC3229" s="419"/>
      <c r="CD3229" s="419"/>
      <c r="CF3229" s="419"/>
      <c r="CG3229" s="419"/>
      <c r="CH3229" s="419"/>
    </row>
    <row r="3230" spans="3:86" ht="21" thickBot="1">
      <c r="C3230" s="425"/>
      <c r="P3230" s="431"/>
      <c r="R3230" s="419"/>
      <c r="S3230" s="446"/>
      <c r="T3230" s="419"/>
      <c r="V3230" s="196"/>
      <c r="W3230" s="419"/>
      <c r="X3230" s="419"/>
      <c r="Z3230" s="419"/>
      <c r="AA3230" s="419"/>
      <c r="AB3230" s="419"/>
      <c r="AD3230" s="419"/>
      <c r="AE3230" s="419"/>
      <c r="AF3230" s="419"/>
      <c r="AH3230" s="419"/>
      <c r="AI3230" s="419"/>
      <c r="AJ3230" s="419"/>
      <c r="AL3230" s="419"/>
      <c r="AM3230" s="419"/>
      <c r="AN3230" s="403"/>
      <c r="AO3230" s="419"/>
      <c r="AP3230" s="419"/>
      <c r="AQ3230" s="419"/>
      <c r="AR3230" s="419"/>
      <c r="AS3230" s="419"/>
      <c r="AT3230" s="419"/>
      <c r="AU3230" s="419"/>
      <c r="AV3230" s="419"/>
      <c r="AX3230" s="419"/>
      <c r="AY3230" s="419"/>
      <c r="AZ3230" s="419"/>
      <c r="BB3230" s="419"/>
      <c r="BC3230" s="419"/>
      <c r="BD3230" s="419"/>
      <c r="BF3230" s="419"/>
      <c r="BG3230" s="419"/>
      <c r="BH3230" s="419"/>
      <c r="BJ3230" s="419"/>
      <c r="BK3230" s="419"/>
      <c r="BL3230" s="419"/>
      <c r="BN3230" s="419"/>
      <c r="BO3230" s="419"/>
      <c r="BP3230" s="419"/>
      <c r="BR3230" s="419"/>
      <c r="BS3230" s="419"/>
      <c r="BT3230" s="419"/>
      <c r="BV3230" s="419"/>
      <c r="BW3230" s="419"/>
      <c r="BX3230" s="397"/>
      <c r="BZ3230" s="449"/>
      <c r="CB3230" s="419"/>
      <c r="CC3230" s="419"/>
      <c r="CD3230" s="419"/>
      <c r="CF3230" s="419"/>
      <c r="CG3230" s="419"/>
      <c r="CH3230" s="419"/>
    </row>
    <row r="3231" spans="3:86" ht="21" thickBot="1">
      <c r="C3231" s="425"/>
      <c r="P3231" s="431"/>
      <c r="R3231" s="419"/>
      <c r="S3231" s="446"/>
      <c r="T3231" s="419"/>
      <c r="V3231" s="196"/>
      <c r="W3231" s="419"/>
      <c r="X3231" s="419"/>
      <c r="Z3231" s="419"/>
      <c r="AA3231" s="419"/>
      <c r="AB3231" s="419"/>
      <c r="AD3231" s="419"/>
      <c r="AE3231" s="419"/>
      <c r="AF3231" s="419"/>
      <c r="AH3231" s="419"/>
      <c r="AI3231" s="419"/>
      <c r="AJ3231" s="419"/>
      <c r="AL3231" s="419"/>
      <c r="AM3231" s="419"/>
      <c r="AN3231" s="403"/>
      <c r="AO3231" s="419"/>
      <c r="AP3231" s="419"/>
      <c r="AQ3231" s="419"/>
      <c r="AR3231" s="419"/>
      <c r="AS3231" s="419"/>
      <c r="AT3231" s="419"/>
      <c r="AU3231" s="419"/>
      <c r="AV3231" s="419"/>
      <c r="AX3231" s="419"/>
      <c r="AY3231" s="419"/>
      <c r="AZ3231" s="419"/>
      <c r="BB3231" s="419"/>
      <c r="BC3231" s="419"/>
      <c r="BD3231" s="419"/>
      <c r="BF3231" s="419"/>
      <c r="BG3231" s="419"/>
      <c r="BH3231" s="419"/>
      <c r="BJ3231" s="419"/>
      <c r="BK3231" s="419"/>
      <c r="BL3231" s="419"/>
      <c r="BN3231" s="419"/>
      <c r="BO3231" s="419"/>
      <c r="BP3231" s="419"/>
      <c r="BR3231" s="419"/>
      <c r="BS3231" s="419"/>
      <c r="BT3231" s="419"/>
      <c r="BV3231" s="419"/>
      <c r="BW3231" s="419"/>
      <c r="BX3231" s="397"/>
      <c r="BZ3231" s="449"/>
      <c r="CB3231" s="419"/>
      <c r="CC3231" s="419"/>
      <c r="CD3231" s="419"/>
      <c r="CF3231" s="419"/>
      <c r="CG3231" s="419"/>
      <c r="CH3231" s="419"/>
    </row>
    <row r="3232" spans="3:86" ht="21" thickBot="1">
      <c r="C3232" s="425"/>
      <c r="P3232" s="431"/>
      <c r="R3232" s="419"/>
      <c r="S3232" s="446"/>
      <c r="T3232" s="419"/>
      <c r="V3232" s="196"/>
      <c r="W3232" s="419"/>
      <c r="X3232" s="419"/>
      <c r="Z3232" s="419"/>
      <c r="AA3232" s="419"/>
      <c r="AB3232" s="419"/>
      <c r="AD3232" s="419"/>
      <c r="AE3232" s="419"/>
      <c r="AF3232" s="419"/>
      <c r="AH3232" s="419"/>
      <c r="AI3232" s="419"/>
      <c r="AJ3232" s="419"/>
      <c r="AL3232" s="419"/>
      <c r="AM3232" s="419"/>
      <c r="AN3232" s="403"/>
      <c r="AO3232" s="419"/>
      <c r="AP3232" s="419"/>
      <c r="AQ3232" s="419"/>
      <c r="AR3232" s="419"/>
      <c r="AS3232" s="419"/>
      <c r="AT3232" s="419"/>
      <c r="AU3232" s="419"/>
      <c r="AV3232" s="419"/>
      <c r="AX3232" s="419"/>
      <c r="AY3232" s="419"/>
      <c r="AZ3232" s="419"/>
      <c r="BB3232" s="419"/>
      <c r="BC3232" s="419"/>
      <c r="BD3232" s="419"/>
      <c r="BF3232" s="419"/>
      <c r="BG3232" s="419"/>
      <c r="BH3232" s="419"/>
      <c r="BJ3232" s="419"/>
      <c r="BK3232" s="419"/>
      <c r="BL3232" s="419"/>
      <c r="BN3232" s="419"/>
      <c r="BO3232" s="419"/>
      <c r="BP3232" s="419"/>
      <c r="BR3232" s="419"/>
      <c r="BS3232" s="419"/>
      <c r="BT3232" s="419"/>
      <c r="BV3232" s="419"/>
      <c r="BW3232" s="419"/>
      <c r="BX3232" s="397"/>
      <c r="BZ3232" s="449"/>
      <c r="CB3232" s="419"/>
      <c r="CC3232" s="419"/>
      <c r="CD3232" s="419"/>
      <c r="CF3232" s="419"/>
      <c r="CG3232" s="419"/>
      <c r="CH3232" s="419"/>
    </row>
    <row r="3233" spans="3:86" ht="21" thickBot="1">
      <c r="C3233" s="425"/>
      <c r="P3233" s="431"/>
      <c r="R3233" s="419"/>
      <c r="S3233" s="446"/>
      <c r="T3233" s="419"/>
      <c r="V3233" s="196"/>
      <c r="W3233" s="419"/>
      <c r="X3233" s="419"/>
      <c r="Z3233" s="419"/>
      <c r="AA3233" s="419"/>
      <c r="AB3233" s="419"/>
      <c r="AD3233" s="419"/>
      <c r="AE3233" s="419"/>
      <c r="AF3233" s="419"/>
      <c r="AH3233" s="419"/>
      <c r="AI3233" s="419"/>
      <c r="AJ3233" s="419"/>
      <c r="AL3233" s="419"/>
      <c r="AM3233" s="419"/>
      <c r="AN3233" s="403"/>
      <c r="AO3233" s="419"/>
      <c r="AP3233" s="419"/>
      <c r="AQ3233" s="419"/>
      <c r="AR3233" s="419"/>
      <c r="AS3233" s="419"/>
      <c r="AT3233" s="419"/>
      <c r="AU3233" s="419"/>
      <c r="AV3233" s="419"/>
      <c r="AX3233" s="419"/>
      <c r="AY3233" s="419"/>
      <c r="AZ3233" s="419"/>
      <c r="BB3233" s="419"/>
      <c r="BC3233" s="419"/>
      <c r="BD3233" s="419"/>
      <c r="BF3233" s="419"/>
      <c r="BG3233" s="419"/>
      <c r="BH3233" s="419"/>
      <c r="BJ3233" s="419"/>
      <c r="BK3233" s="419"/>
      <c r="BL3233" s="419"/>
      <c r="BN3233" s="419"/>
      <c r="BO3233" s="419"/>
      <c r="BP3233" s="419"/>
      <c r="BR3233" s="419"/>
      <c r="BS3233" s="419"/>
      <c r="BT3233" s="419"/>
      <c r="BV3233" s="419"/>
      <c r="BW3233" s="419"/>
      <c r="BX3233" s="397"/>
      <c r="BZ3233" s="449"/>
      <c r="CB3233" s="419"/>
      <c r="CC3233" s="419"/>
      <c r="CD3233" s="419"/>
      <c r="CF3233" s="419"/>
      <c r="CG3233" s="419"/>
      <c r="CH3233" s="419"/>
    </row>
    <row r="3234" spans="3:86" ht="21" thickBot="1">
      <c r="C3234" s="425"/>
      <c r="P3234" s="431"/>
      <c r="R3234" s="419"/>
      <c r="S3234" s="446"/>
      <c r="T3234" s="419"/>
      <c r="V3234" s="196"/>
      <c r="W3234" s="419"/>
      <c r="X3234" s="419"/>
      <c r="Z3234" s="419"/>
      <c r="AA3234" s="419"/>
      <c r="AB3234" s="419"/>
      <c r="AD3234" s="419"/>
      <c r="AE3234" s="419"/>
      <c r="AF3234" s="419"/>
      <c r="AH3234" s="419"/>
      <c r="AI3234" s="419"/>
      <c r="AJ3234" s="419"/>
      <c r="AL3234" s="419"/>
      <c r="AM3234" s="419"/>
      <c r="AN3234" s="403"/>
      <c r="AO3234" s="419"/>
      <c r="AP3234" s="419"/>
      <c r="AQ3234" s="419"/>
      <c r="AR3234" s="419"/>
      <c r="AS3234" s="419"/>
      <c r="AT3234" s="419"/>
      <c r="AU3234" s="419"/>
      <c r="AV3234" s="419"/>
      <c r="AX3234" s="419"/>
      <c r="AY3234" s="419"/>
      <c r="AZ3234" s="419"/>
      <c r="BB3234" s="419"/>
      <c r="BC3234" s="419"/>
      <c r="BD3234" s="419"/>
      <c r="BF3234" s="419"/>
      <c r="BG3234" s="419"/>
      <c r="BH3234" s="419"/>
      <c r="BJ3234" s="419"/>
      <c r="BK3234" s="419"/>
      <c r="BL3234" s="419"/>
      <c r="BN3234" s="419"/>
      <c r="BO3234" s="419"/>
      <c r="BP3234" s="419"/>
      <c r="BR3234" s="419"/>
      <c r="BS3234" s="419"/>
      <c r="BT3234" s="419"/>
      <c r="BV3234" s="419"/>
      <c r="BW3234" s="419"/>
      <c r="BX3234" s="397"/>
      <c r="BZ3234" s="449"/>
      <c r="CB3234" s="419"/>
      <c r="CC3234" s="419"/>
      <c r="CD3234" s="419"/>
      <c r="CF3234" s="419"/>
      <c r="CG3234" s="419"/>
      <c r="CH3234" s="419"/>
    </row>
    <row r="3235" spans="3:86" ht="21" thickBot="1">
      <c r="C3235" s="425"/>
      <c r="P3235" s="431"/>
      <c r="R3235" s="419"/>
      <c r="S3235" s="446"/>
      <c r="T3235" s="419"/>
      <c r="V3235" s="196"/>
      <c r="W3235" s="419"/>
      <c r="X3235" s="419"/>
      <c r="Z3235" s="419"/>
      <c r="AA3235" s="419"/>
      <c r="AB3235" s="419"/>
      <c r="AD3235" s="419"/>
      <c r="AE3235" s="419"/>
      <c r="AF3235" s="419"/>
      <c r="AH3235" s="419"/>
      <c r="AI3235" s="419"/>
      <c r="AJ3235" s="419"/>
      <c r="AL3235" s="419"/>
      <c r="AM3235" s="419"/>
      <c r="AN3235" s="403"/>
      <c r="AO3235" s="419"/>
      <c r="AP3235" s="419"/>
      <c r="AQ3235" s="419"/>
      <c r="AR3235" s="419"/>
      <c r="AS3235" s="419"/>
      <c r="AT3235" s="419"/>
      <c r="AU3235" s="419"/>
      <c r="AV3235" s="419"/>
      <c r="AX3235" s="419"/>
      <c r="AY3235" s="419"/>
      <c r="AZ3235" s="419"/>
      <c r="BB3235" s="419"/>
      <c r="BC3235" s="419"/>
      <c r="BD3235" s="419"/>
      <c r="BF3235" s="419"/>
      <c r="BG3235" s="419"/>
      <c r="BH3235" s="419"/>
      <c r="BJ3235" s="419"/>
      <c r="BK3235" s="419"/>
      <c r="BL3235" s="419"/>
      <c r="BN3235" s="419"/>
      <c r="BO3235" s="419"/>
      <c r="BP3235" s="419"/>
      <c r="BR3235" s="419"/>
      <c r="BS3235" s="419"/>
      <c r="BT3235" s="419"/>
      <c r="BV3235" s="419"/>
      <c r="BW3235" s="419"/>
      <c r="BX3235" s="397"/>
      <c r="BZ3235" s="449"/>
      <c r="CB3235" s="419"/>
      <c r="CC3235" s="419"/>
      <c r="CD3235" s="419"/>
      <c r="CF3235" s="419"/>
      <c r="CG3235" s="419"/>
      <c r="CH3235" s="419"/>
    </row>
    <row r="3236" spans="3:86" ht="21" thickBot="1">
      <c r="C3236" s="425"/>
      <c r="P3236" s="431"/>
      <c r="R3236" s="419"/>
      <c r="S3236" s="446"/>
      <c r="T3236" s="419"/>
      <c r="V3236" s="196"/>
      <c r="W3236" s="419"/>
      <c r="X3236" s="419"/>
      <c r="Z3236" s="419"/>
      <c r="AA3236" s="419"/>
      <c r="AB3236" s="419"/>
      <c r="AD3236" s="419"/>
      <c r="AE3236" s="419"/>
      <c r="AF3236" s="419"/>
      <c r="AH3236" s="419"/>
      <c r="AI3236" s="419"/>
      <c r="AJ3236" s="419"/>
      <c r="AL3236" s="419"/>
      <c r="AM3236" s="419"/>
      <c r="AN3236" s="403"/>
      <c r="AO3236" s="419"/>
      <c r="AP3236" s="419"/>
      <c r="AQ3236" s="419"/>
      <c r="AR3236" s="419"/>
      <c r="AS3236" s="419"/>
      <c r="AT3236" s="419"/>
      <c r="AU3236" s="419"/>
      <c r="AV3236" s="419"/>
      <c r="AX3236" s="419"/>
      <c r="AY3236" s="419"/>
      <c r="AZ3236" s="419"/>
      <c r="BB3236" s="419"/>
      <c r="BC3236" s="419"/>
      <c r="BD3236" s="419"/>
      <c r="BF3236" s="419"/>
      <c r="BG3236" s="419"/>
      <c r="BH3236" s="419"/>
      <c r="BJ3236" s="419"/>
      <c r="BK3236" s="419"/>
      <c r="BL3236" s="419"/>
      <c r="BN3236" s="419"/>
      <c r="BO3236" s="419"/>
      <c r="BP3236" s="419"/>
      <c r="BR3236" s="419"/>
      <c r="BS3236" s="419"/>
      <c r="BT3236" s="419"/>
      <c r="BV3236" s="419"/>
      <c r="BW3236" s="419"/>
      <c r="BX3236" s="397"/>
      <c r="BZ3236" s="449"/>
      <c r="CB3236" s="419"/>
      <c r="CC3236" s="419"/>
      <c r="CD3236" s="419"/>
      <c r="CF3236" s="419"/>
      <c r="CG3236" s="419"/>
      <c r="CH3236" s="419"/>
    </row>
    <row r="3237" spans="3:86" ht="21" thickBot="1">
      <c r="C3237" s="425"/>
      <c r="P3237" s="431"/>
      <c r="R3237" s="419"/>
      <c r="S3237" s="446"/>
      <c r="T3237" s="419"/>
      <c r="V3237" s="196"/>
      <c r="W3237" s="419"/>
      <c r="X3237" s="419"/>
      <c r="Z3237" s="419"/>
      <c r="AA3237" s="419"/>
      <c r="AB3237" s="419"/>
      <c r="AD3237" s="419"/>
      <c r="AE3237" s="419"/>
      <c r="AF3237" s="419"/>
      <c r="AH3237" s="419"/>
      <c r="AI3237" s="419"/>
      <c r="AJ3237" s="419"/>
      <c r="AL3237" s="419"/>
      <c r="AM3237" s="419"/>
      <c r="AN3237" s="403"/>
      <c r="AO3237" s="419"/>
      <c r="AP3237" s="419"/>
      <c r="AQ3237" s="419"/>
      <c r="AR3237" s="419"/>
      <c r="AS3237" s="419"/>
      <c r="AT3237" s="419"/>
      <c r="AU3237" s="419"/>
      <c r="AV3237" s="419"/>
      <c r="AX3237" s="419"/>
      <c r="AY3237" s="419"/>
      <c r="AZ3237" s="419"/>
      <c r="BB3237" s="419"/>
      <c r="BC3237" s="419"/>
      <c r="BD3237" s="419"/>
      <c r="BF3237" s="419"/>
      <c r="BG3237" s="419"/>
      <c r="BH3237" s="419"/>
      <c r="BJ3237" s="419"/>
      <c r="BK3237" s="419"/>
      <c r="BL3237" s="419"/>
      <c r="BN3237" s="419"/>
      <c r="BO3237" s="419"/>
      <c r="BP3237" s="419"/>
      <c r="BR3237" s="419"/>
      <c r="BS3237" s="419"/>
      <c r="BT3237" s="419"/>
      <c r="BV3237" s="419"/>
      <c r="BW3237" s="419"/>
      <c r="BX3237" s="397"/>
      <c r="BZ3237" s="449"/>
      <c r="CB3237" s="419"/>
      <c r="CC3237" s="419"/>
      <c r="CD3237" s="419"/>
      <c r="CF3237" s="419"/>
      <c r="CG3237" s="419"/>
      <c r="CH3237" s="419"/>
    </row>
    <row r="3238" spans="3:86" ht="21" thickBot="1">
      <c r="C3238" s="425"/>
      <c r="P3238" s="431"/>
      <c r="R3238" s="419"/>
      <c r="S3238" s="446"/>
      <c r="T3238" s="419"/>
      <c r="V3238" s="196"/>
      <c r="W3238" s="419"/>
      <c r="X3238" s="419"/>
      <c r="Z3238" s="419"/>
      <c r="AA3238" s="419"/>
      <c r="AB3238" s="419"/>
      <c r="AD3238" s="419"/>
      <c r="AE3238" s="419"/>
      <c r="AF3238" s="419"/>
      <c r="AH3238" s="419"/>
      <c r="AI3238" s="419"/>
      <c r="AJ3238" s="419"/>
      <c r="AL3238" s="419"/>
      <c r="AM3238" s="419"/>
      <c r="AN3238" s="403"/>
      <c r="AO3238" s="419"/>
      <c r="AP3238" s="419"/>
      <c r="AQ3238" s="419"/>
      <c r="AR3238" s="419"/>
      <c r="AS3238" s="419"/>
      <c r="AT3238" s="419"/>
      <c r="AU3238" s="419"/>
      <c r="AV3238" s="419"/>
      <c r="AX3238" s="419"/>
      <c r="AY3238" s="419"/>
      <c r="AZ3238" s="419"/>
      <c r="BB3238" s="419"/>
      <c r="BC3238" s="419"/>
      <c r="BD3238" s="419"/>
      <c r="BF3238" s="419"/>
      <c r="BG3238" s="419"/>
      <c r="BH3238" s="419"/>
      <c r="BJ3238" s="419"/>
      <c r="BK3238" s="419"/>
      <c r="BL3238" s="419"/>
      <c r="BN3238" s="419"/>
      <c r="BO3238" s="419"/>
      <c r="BP3238" s="419"/>
      <c r="BR3238" s="419"/>
      <c r="BS3238" s="419"/>
      <c r="BT3238" s="419"/>
      <c r="BV3238" s="419"/>
      <c r="BW3238" s="419"/>
      <c r="BX3238" s="397"/>
      <c r="BZ3238" s="449"/>
      <c r="CB3238" s="419"/>
      <c r="CC3238" s="419"/>
      <c r="CD3238" s="419"/>
      <c r="CF3238" s="419"/>
      <c r="CG3238" s="419"/>
      <c r="CH3238" s="419"/>
    </row>
    <row r="3239" spans="3:86" ht="21" thickBot="1">
      <c r="C3239" s="425"/>
      <c r="P3239" s="431"/>
      <c r="R3239" s="419"/>
      <c r="S3239" s="446"/>
      <c r="T3239" s="419"/>
      <c r="V3239" s="196"/>
      <c r="W3239" s="419"/>
      <c r="X3239" s="419"/>
      <c r="Z3239" s="419"/>
      <c r="AA3239" s="419"/>
      <c r="AB3239" s="419"/>
      <c r="AD3239" s="419"/>
      <c r="AE3239" s="419"/>
      <c r="AF3239" s="419"/>
      <c r="AH3239" s="419"/>
      <c r="AI3239" s="419"/>
      <c r="AJ3239" s="419"/>
      <c r="AL3239" s="419"/>
      <c r="AM3239" s="419"/>
      <c r="AN3239" s="403"/>
      <c r="AO3239" s="419"/>
      <c r="AP3239" s="419"/>
      <c r="AQ3239" s="419"/>
      <c r="AR3239" s="419"/>
      <c r="AS3239" s="419"/>
      <c r="AT3239" s="419"/>
      <c r="AU3239" s="419"/>
      <c r="AV3239" s="419"/>
      <c r="AX3239" s="419"/>
      <c r="AY3239" s="419"/>
      <c r="AZ3239" s="419"/>
      <c r="BB3239" s="419"/>
      <c r="BC3239" s="419"/>
      <c r="BD3239" s="419"/>
      <c r="BF3239" s="419"/>
      <c r="BG3239" s="419"/>
      <c r="BH3239" s="419"/>
      <c r="BJ3239" s="419"/>
      <c r="BK3239" s="419"/>
      <c r="BL3239" s="419"/>
      <c r="BN3239" s="419"/>
      <c r="BO3239" s="419"/>
      <c r="BP3239" s="419"/>
      <c r="BR3239" s="419"/>
      <c r="BS3239" s="419"/>
      <c r="BT3239" s="419"/>
      <c r="BV3239" s="419"/>
      <c r="BW3239" s="419"/>
      <c r="BX3239" s="397"/>
      <c r="BZ3239" s="449"/>
      <c r="CB3239" s="419"/>
      <c r="CC3239" s="419"/>
      <c r="CD3239" s="419"/>
      <c r="CF3239" s="419"/>
      <c r="CG3239" s="419"/>
      <c r="CH3239" s="419"/>
    </row>
    <row r="3240" spans="3:86" ht="21" thickBot="1">
      <c r="C3240" s="425"/>
      <c r="P3240" s="431"/>
      <c r="R3240" s="419"/>
      <c r="S3240" s="446"/>
      <c r="T3240" s="419"/>
      <c r="V3240" s="196"/>
      <c r="W3240" s="419"/>
      <c r="X3240" s="419"/>
      <c r="Z3240" s="419"/>
      <c r="AA3240" s="419"/>
      <c r="AB3240" s="419"/>
      <c r="AD3240" s="419"/>
      <c r="AE3240" s="419"/>
      <c r="AF3240" s="419"/>
      <c r="AH3240" s="419"/>
      <c r="AI3240" s="419"/>
      <c r="AJ3240" s="419"/>
      <c r="AL3240" s="419"/>
      <c r="AM3240" s="419"/>
      <c r="AN3240" s="403"/>
      <c r="AO3240" s="419"/>
      <c r="AP3240" s="419"/>
      <c r="AQ3240" s="419"/>
      <c r="AR3240" s="419"/>
      <c r="AS3240" s="419"/>
      <c r="AT3240" s="419"/>
      <c r="AU3240" s="419"/>
      <c r="AV3240" s="419"/>
      <c r="AX3240" s="419"/>
      <c r="AY3240" s="419"/>
      <c r="AZ3240" s="419"/>
      <c r="BB3240" s="419"/>
      <c r="BC3240" s="419"/>
      <c r="BD3240" s="419"/>
      <c r="BF3240" s="419"/>
      <c r="BG3240" s="419"/>
      <c r="BH3240" s="419"/>
      <c r="BJ3240" s="419"/>
      <c r="BK3240" s="419"/>
      <c r="BL3240" s="419"/>
      <c r="BN3240" s="419"/>
      <c r="BO3240" s="419"/>
      <c r="BP3240" s="419"/>
      <c r="BR3240" s="419"/>
      <c r="BS3240" s="419"/>
      <c r="BT3240" s="419"/>
      <c r="BV3240" s="419"/>
      <c r="BW3240" s="419"/>
      <c r="BX3240" s="397"/>
      <c r="BZ3240" s="449"/>
      <c r="CB3240" s="419"/>
      <c r="CC3240" s="419"/>
      <c r="CD3240" s="419"/>
      <c r="CF3240" s="419"/>
      <c r="CG3240" s="419"/>
      <c r="CH3240" s="419"/>
    </row>
    <row r="3241" spans="3:86" ht="21" thickBot="1">
      <c r="C3241" s="425"/>
      <c r="P3241" s="431"/>
      <c r="R3241" s="419"/>
      <c r="S3241" s="446"/>
      <c r="T3241" s="419"/>
      <c r="V3241" s="196"/>
      <c r="W3241" s="419"/>
      <c r="X3241" s="419"/>
      <c r="Z3241" s="419"/>
      <c r="AA3241" s="419"/>
      <c r="AB3241" s="419"/>
      <c r="AD3241" s="419"/>
      <c r="AE3241" s="419"/>
      <c r="AF3241" s="419"/>
      <c r="AH3241" s="419"/>
      <c r="AI3241" s="419"/>
      <c r="AJ3241" s="419"/>
      <c r="AL3241" s="419"/>
      <c r="AM3241" s="419"/>
      <c r="AN3241" s="403"/>
      <c r="AO3241" s="419"/>
      <c r="AP3241" s="419"/>
      <c r="AQ3241" s="419"/>
      <c r="AR3241" s="419"/>
      <c r="AS3241" s="419"/>
      <c r="AT3241" s="419"/>
      <c r="AU3241" s="419"/>
      <c r="AV3241" s="419"/>
      <c r="AX3241" s="419"/>
      <c r="AY3241" s="419"/>
      <c r="AZ3241" s="419"/>
      <c r="BB3241" s="419"/>
      <c r="BC3241" s="419"/>
      <c r="BD3241" s="419"/>
      <c r="BF3241" s="419"/>
      <c r="BG3241" s="419"/>
      <c r="BH3241" s="419"/>
      <c r="BJ3241" s="419"/>
      <c r="BK3241" s="419"/>
      <c r="BL3241" s="419"/>
      <c r="BN3241" s="419"/>
      <c r="BO3241" s="419"/>
      <c r="BP3241" s="419"/>
      <c r="BR3241" s="419"/>
      <c r="BS3241" s="419"/>
      <c r="BT3241" s="419"/>
      <c r="BV3241" s="419"/>
      <c r="BW3241" s="419"/>
      <c r="BX3241" s="397"/>
      <c r="BZ3241" s="449"/>
      <c r="CB3241" s="419"/>
      <c r="CC3241" s="419"/>
      <c r="CD3241" s="419"/>
      <c r="CF3241" s="419"/>
      <c r="CG3241" s="419"/>
      <c r="CH3241" s="419"/>
    </row>
    <row r="3242" spans="3:86" ht="21" thickBot="1">
      <c r="C3242" s="425"/>
      <c r="P3242" s="431"/>
      <c r="R3242" s="419"/>
      <c r="S3242" s="446"/>
      <c r="T3242" s="419"/>
      <c r="V3242" s="196"/>
      <c r="W3242" s="419"/>
      <c r="X3242" s="419"/>
      <c r="Z3242" s="419"/>
      <c r="AA3242" s="419"/>
      <c r="AB3242" s="419"/>
      <c r="AD3242" s="419"/>
      <c r="AE3242" s="419"/>
      <c r="AF3242" s="419"/>
      <c r="AH3242" s="419"/>
      <c r="AI3242" s="419"/>
      <c r="AJ3242" s="419"/>
      <c r="AL3242" s="419"/>
      <c r="AM3242" s="419"/>
      <c r="AN3242" s="403"/>
      <c r="AO3242" s="419"/>
      <c r="AP3242" s="419"/>
      <c r="AQ3242" s="419"/>
      <c r="AR3242" s="419"/>
      <c r="AS3242" s="419"/>
      <c r="AT3242" s="419"/>
      <c r="AU3242" s="419"/>
      <c r="AV3242" s="419"/>
      <c r="AX3242" s="419"/>
      <c r="AY3242" s="419"/>
      <c r="AZ3242" s="419"/>
      <c r="BB3242" s="419"/>
      <c r="BC3242" s="419"/>
      <c r="BD3242" s="419"/>
      <c r="BF3242" s="419"/>
      <c r="BG3242" s="419"/>
      <c r="BH3242" s="419"/>
      <c r="BJ3242" s="419"/>
      <c r="BK3242" s="419"/>
      <c r="BL3242" s="419"/>
      <c r="BN3242" s="419"/>
      <c r="BO3242" s="419"/>
      <c r="BP3242" s="419"/>
      <c r="BR3242" s="419"/>
      <c r="BS3242" s="419"/>
      <c r="BT3242" s="419"/>
      <c r="BV3242" s="419"/>
      <c r="BW3242" s="419"/>
      <c r="BX3242" s="397"/>
      <c r="BZ3242" s="449"/>
      <c r="CB3242" s="419"/>
      <c r="CC3242" s="419"/>
      <c r="CD3242" s="419"/>
      <c r="CF3242" s="419"/>
      <c r="CG3242" s="419"/>
      <c r="CH3242" s="419"/>
    </row>
    <row r="3243" spans="3:86" ht="21" thickBot="1">
      <c r="C3243" s="425"/>
      <c r="P3243" s="431"/>
      <c r="R3243" s="419"/>
      <c r="S3243" s="446"/>
      <c r="T3243" s="419"/>
      <c r="V3243" s="196"/>
      <c r="W3243" s="419"/>
      <c r="X3243" s="419"/>
      <c r="Z3243" s="419"/>
      <c r="AA3243" s="419"/>
      <c r="AB3243" s="419"/>
      <c r="AD3243" s="419"/>
      <c r="AE3243" s="419"/>
      <c r="AF3243" s="419"/>
      <c r="AH3243" s="419"/>
      <c r="AI3243" s="419"/>
      <c r="AJ3243" s="419"/>
      <c r="AL3243" s="419"/>
      <c r="AM3243" s="419"/>
      <c r="AN3243" s="403"/>
      <c r="AO3243" s="419"/>
      <c r="AP3243" s="419"/>
      <c r="AQ3243" s="419"/>
      <c r="AR3243" s="419"/>
      <c r="AS3243" s="419"/>
      <c r="AT3243" s="419"/>
      <c r="AU3243" s="419"/>
      <c r="AV3243" s="419"/>
      <c r="AX3243" s="419"/>
      <c r="AY3243" s="419"/>
      <c r="AZ3243" s="419"/>
      <c r="BB3243" s="419"/>
      <c r="BC3243" s="419"/>
      <c r="BD3243" s="419"/>
      <c r="BF3243" s="419"/>
      <c r="BG3243" s="419"/>
      <c r="BH3243" s="419"/>
      <c r="BJ3243" s="419"/>
      <c r="BK3243" s="419"/>
      <c r="BL3243" s="419"/>
      <c r="BN3243" s="419"/>
      <c r="BO3243" s="419"/>
      <c r="BP3243" s="419"/>
      <c r="BR3243" s="419"/>
      <c r="BS3243" s="419"/>
      <c r="BT3243" s="419"/>
      <c r="BV3243" s="419"/>
      <c r="BW3243" s="419"/>
      <c r="BX3243" s="397"/>
      <c r="BZ3243" s="449"/>
      <c r="CB3243" s="419"/>
      <c r="CC3243" s="419"/>
      <c r="CD3243" s="419"/>
      <c r="CF3243" s="419"/>
      <c r="CG3243" s="419"/>
      <c r="CH3243" s="419"/>
    </row>
    <row r="3244" spans="3:86" ht="21" thickBot="1">
      <c r="C3244" s="425"/>
      <c r="P3244" s="431"/>
      <c r="R3244" s="419"/>
      <c r="S3244" s="446"/>
      <c r="T3244" s="419"/>
      <c r="V3244" s="196"/>
      <c r="W3244" s="419"/>
      <c r="X3244" s="419"/>
      <c r="Z3244" s="419"/>
      <c r="AA3244" s="419"/>
      <c r="AB3244" s="419"/>
      <c r="AD3244" s="419"/>
      <c r="AE3244" s="419"/>
      <c r="AF3244" s="419"/>
      <c r="AH3244" s="419"/>
      <c r="AI3244" s="419"/>
      <c r="AJ3244" s="419"/>
      <c r="AL3244" s="419"/>
      <c r="AM3244" s="419"/>
      <c r="AN3244" s="403"/>
      <c r="AO3244" s="419"/>
      <c r="AP3244" s="419"/>
      <c r="AQ3244" s="419"/>
      <c r="AR3244" s="419"/>
      <c r="AS3244" s="419"/>
      <c r="AT3244" s="419"/>
      <c r="AU3244" s="419"/>
      <c r="AV3244" s="419"/>
      <c r="AX3244" s="419"/>
      <c r="AY3244" s="419"/>
      <c r="AZ3244" s="419"/>
      <c r="BB3244" s="419"/>
      <c r="BC3244" s="419"/>
      <c r="BD3244" s="419"/>
      <c r="BF3244" s="419"/>
      <c r="BG3244" s="419"/>
      <c r="BH3244" s="419"/>
      <c r="BJ3244" s="419"/>
      <c r="BK3244" s="419"/>
      <c r="BL3244" s="419"/>
      <c r="BN3244" s="419"/>
      <c r="BO3244" s="419"/>
      <c r="BP3244" s="419"/>
      <c r="BR3244" s="419"/>
      <c r="BS3244" s="419"/>
      <c r="BT3244" s="419"/>
      <c r="BV3244" s="419"/>
      <c r="BW3244" s="419"/>
      <c r="BX3244" s="397"/>
      <c r="BZ3244" s="449"/>
      <c r="CB3244" s="419"/>
      <c r="CC3244" s="419"/>
      <c r="CD3244" s="419"/>
      <c r="CF3244" s="419"/>
      <c r="CG3244" s="419"/>
      <c r="CH3244" s="419"/>
    </row>
    <row r="3245" spans="3:86" ht="21" thickBot="1">
      <c r="C3245" s="425"/>
      <c r="P3245" s="431"/>
      <c r="R3245" s="419"/>
      <c r="S3245" s="446"/>
      <c r="T3245" s="419"/>
      <c r="V3245" s="196"/>
      <c r="W3245" s="419"/>
      <c r="X3245" s="419"/>
      <c r="Z3245" s="419"/>
      <c r="AA3245" s="419"/>
      <c r="AB3245" s="419"/>
      <c r="AD3245" s="419"/>
      <c r="AE3245" s="419"/>
      <c r="AF3245" s="419"/>
      <c r="AH3245" s="419"/>
      <c r="AI3245" s="419"/>
      <c r="AJ3245" s="419"/>
      <c r="AL3245" s="419"/>
      <c r="AM3245" s="419"/>
      <c r="AN3245" s="403"/>
      <c r="AO3245" s="419"/>
      <c r="AP3245" s="419"/>
      <c r="AQ3245" s="419"/>
      <c r="AR3245" s="419"/>
      <c r="AS3245" s="419"/>
      <c r="AT3245" s="419"/>
      <c r="AU3245" s="419"/>
      <c r="AV3245" s="419"/>
      <c r="AX3245" s="419"/>
      <c r="AY3245" s="419"/>
      <c r="AZ3245" s="419"/>
      <c r="BB3245" s="419"/>
      <c r="BC3245" s="419"/>
      <c r="BD3245" s="419"/>
      <c r="BF3245" s="419"/>
      <c r="BG3245" s="419"/>
      <c r="BH3245" s="419"/>
      <c r="BJ3245" s="419"/>
      <c r="BK3245" s="419"/>
      <c r="BL3245" s="419"/>
      <c r="BN3245" s="419"/>
      <c r="BO3245" s="419"/>
      <c r="BP3245" s="419"/>
      <c r="BR3245" s="419"/>
      <c r="BS3245" s="419"/>
      <c r="BT3245" s="419"/>
      <c r="BV3245" s="419"/>
      <c r="BW3245" s="419"/>
      <c r="BX3245" s="397"/>
      <c r="BZ3245" s="449"/>
      <c r="CB3245" s="419"/>
      <c r="CC3245" s="419"/>
      <c r="CD3245" s="419"/>
      <c r="CF3245" s="419"/>
      <c r="CG3245" s="419"/>
      <c r="CH3245" s="419"/>
    </row>
    <row r="3246" spans="3:86" ht="21" thickBot="1">
      <c r="C3246" s="425"/>
      <c r="P3246" s="431"/>
      <c r="R3246" s="419"/>
      <c r="S3246" s="446"/>
      <c r="T3246" s="419"/>
      <c r="V3246" s="196"/>
      <c r="W3246" s="419"/>
      <c r="X3246" s="419"/>
      <c r="Z3246" s="419"/>
      <c r="AA3246" s="419"/>
      <c r="AB3246" s="419"/>
      <c r="AD3246" s="419"/>
      <c r="AE3246" s="419"/>
      <c r="AF3246" s="419"/>
      <c r="AH3246" s="419"/>
      <c r="AI3246" s="419"/>
      <c r="AJ3246" s="419"/>
      <c r="AL3246" s="419"/>
      <c r="AM3246" s="419"/>
      <c r="AN3246" s="403"/>
      <c r="AO3246" s="419"/>
      <c r="AP3246" s="419"/>
      <c r="AQ3246" s="419"/>
      <c r="AR3246" s="419"/>
      <c r="AS3246" s="419"/>
      <c r="AT3246" s="419"/>
      <c r="AU3246" s="419"/>
      <c r="AV3246" s="419"/>
      <c r="AX3246" s="419"/>
      <c r="AY3246" s="419"/>
      <c r="AZ3246" s="419"/>
      <c r="BB3246" s="419"/>
      <c r="BC3246" s="419"/>
      <c r="BD3246" s="419"/>
      <c r="BF3246" s="419"/>
      <c r="BG3246" s="419"/>
      <c r="BH3246" s="419"/>
      <c r="BJ3246" s="419"/>
      <c r="BK3246" s="419"/>
      <c r="BL3246" s="419"/>
      <c r="BN3246" s="419"/>
      <c r="BO3246" s="419"/>
      <c r="BP3246" s="419"/>
      <c r="BR3246" s="419"/>
      <c r="BS3246" s="419"/>
      <c r="BT3246" s="419"/>
      <c r="BV3246" s="419"/>
      <c r="BW3246" s="419"/>
      <c r="BX3246" s="397"/>
      <c r="BZ3246" s="449"/>
      <c r="CB3246" s="419"/>
      <c r="CC3246" s="419"/>
      <c r="CD3246" s="419"/>
      <c r="CF3246" s="419"/>
      <c r="CG3246" s="419"/>
      <c r="CH3246" s="419"/>
    </row>
    <row r="3247" spans="3:86" ht="21" thickBot="1">
      <c r="C3247" s="425"/>
      <c r="P3247" s="431"/>
      <c r="R3247" s="419"/>
      <c r="S3247" s="446"/>
      <c r="T3247" s="419"/>
      <c r="V3247" s="196"/>
      <c r="W3247" s="419"/>
      <c r="X3247" s="419"/>
      <c r="Z3247" s="419"/>
      <c r="AA3247" s="419"/>
      <c r="AB3247" s="419"/>
      <c r="AD3247" s="419"/>
      <c r="AE3247" s="419"/>
      <c r="AF3247" s="419"/>
      <c r="AH3247" s="419"/>
      <c r="AI3247" s="419"/>
      <c r="AJ3247" s="419"/>
      <c r="AL3247" s="419"/>
      <c r="AM3247" s="419"/>
      <c r="AN3247" s="403"/>
      <c r="AO3247" s="419"/>
      <c r="AP3247" s="419"/>
      <c r="AQ3247" s="419"/>
      <c r="AR3247" s="419"/>
      <c r="AS3247" s="419"/>
      <c r="AT3247" s="419"/>
      <c r="AU3247" s="419"/>
      <c r="AV3247" s="419"/>
      <c r="AX3247" s="419"/>
      <c r="AY3247" s="419"/>
      <c r="AZ3247" s="419"/>
      <c r="BB3247" s="419"/>
      <c r="BC3247" s="419"/>
      <c r="BD3247" s="419"/>
      <c r="BF3247" s="419"/>
      <c r="BG3247" s="419"/>
      <c r="BH3247" s="419"/>
      <c r="BJ3247" s="419"/>
      <c r="BK3247" s="419"/>
      <c r="BL3247" s="419"/>
      <c r="BN3247" s="419"/>
      <c r="BO3247" s="419"/>
      <c r="BP3247" s="419"/>
      <c r="BR3247" s="419"/>
      <c r="BS3247" s="419"/>
      <c r="BT3247" s="419"/>
      <c r="BV3247" s="419"/>
      <c r="BW3247" s="419"/>
      <c r="BX3247" s="397"/>
      <c r="BZ3247" s="449"/>
      <c r="CB3247" s="419"/>
      <c r="CC3247" s="419"/>
      <c r="CD3247" s="419"/>
      <c r="CF3247" s="419"/>
      <c r="CG3247" s="419"/>
      <c r="CH3247" s="419"/>
    </row>
    <row r="3248" spans="3:86" ht="21" thickBot="1">
      <c r="C3248" s="425"/>
      <c r="P3248" s="431"/>
      <c r="R3248" s="419"/>
      <c r="S3248" s="446"/>
      <c r="T3248" s="419"/>
      <c r="V3248" s="196"/>
      <c r="W3248" s="419"/>
      <c r="X3248" s="419"/>
      <c r="Z3248" s="419"/>
      <c r="AA3248" s="419"/>
      <c r="AB3248" s="419"/>
      <c r="AD3248" s="419"/>
      <c r="AE3248" s="419"/>
      <c r="AF3248" s="419"/>
      <c r="AH3248" s="419"/>
      <c r="AI3248" s="419"/>
      <c r="AJ3248" s="419"/>
      <c r="AL3248" s="419"/>
      <c r="AM3248" s="419"/>
      <c r="AN3248" s="403"/>
      <c r="AO3248" s="419"/>
      <c r="AP3248" s="419"/>
      <c r="AQ3248" s="419"/>
      <c r="AR3248" s="419"/>
      <c r="AS3248" s="419"/>
      <c r="AT3248" s="419"/>
      <c r="AU3248" s="419"/>
      <c r="AV3248" s="419"/>
      <c r="AX3248" s="419"/>
      <c r="AY3248" s="419"/>
      <c r="AZ3248" s="419"/>
      <c r="BB3248" s="419"/>
      <c r="BC3248" s="419"/>
      <c r="BD3248" s="419"/>
      <c r="BF3248" s="419"/>
      <c r="BG3248" s="419"/>
      <c r="BH3248" s="419"/>
      <c r="BJ3248" s="419"/>
      <c r="BK3248" s="419"/>
      <c r="BL3248" s="419"/>
      <c r="BN3248" s="419"/>
      <c r="BO3248" s="419"/>
      <c r="BP3248" s="419"/>
      <c r="BR3248" s="419"/>
      <c r="BS3248" s="419"/>
      <c r="BT3248" s="419"/>
      <c r="BV3248" s="419"/>
      <c r="BW3248" s="419"/>
      <c r="BX3248" s="397"/>
      <c r="BZ3248" s="449"/>
      <c r="CB3248" s="419"/>
      <c r="CC3248" s="419"/>
      <c r="CD3248" s="419"/>
      <c r="CF3248" s="419"/>
      <c r="CG3248" s="419"/>
      <c r="CH3248" s="419"/>
    </row>
    <row r="3249" spans="3:86" ht="21" thickBot="1">
      <c r="C3249" s="425"/>
      <c r="P3249" s="431"/>
      <c r="R3249" s="419"/>
      <c r="S3249" s="446"/>
      <c r="T3249" s="419"/>
      <c r="V3249" s="196"/>
      <c r="W3249" s="419"/>
      <c r="X3249" s="419"/>
      <c r="Z3249" s="419"/>
      <c r="AA3249" s="419"/>
      <c r="AB3249" s="419"/>
      <c r="AD3249" s="419"/>
      <c r="AE3249" s="419"/>
      <c r="AF3249" s="419"/>
      <c r="AH3249" s="419"/>
      <c r="AI3249" s="419"/>
      <c r="AJ3249" s="419"/>
      <c r="AL3249" s="419"/>
      <c r="AM3249" s="419"/>
      <c r="AN3249" s="403"/>
      <c r="AO3249" s="419"/>
      <c r="AP3249" s="419"/>
      <c r="AQ3249" s="419"/>
      <c r="AR3249" s="419"/>
      <c r="AS3249" s="419"/>
      <c r="AT3249" s="419"/>
      <c r="AU3249" s="419"/>
      <c r="AV3249" s="419"/>
      <c r="AX3249" s="419"/>
      <c r="AY3249" s="419"/>
      <c r="AZ3249" s="419"/>
      <c r="BB3249" s="419"/>
      <c r="BC3249" s="419"/>
      <c r="BD3249" s="419"/>
      <c r="BF3249" s="419"/>
      <c r="BG3249" s="419"/>
      <c r="BH3249" s="419"/>
      <c r="BJ3249" s="419"/>
      <c r="BK3249" s="419"/>
      <c r="BL3249" s="419"/>
      <c r="BN3249" s="419"/>
      <c r="BO3249" s="419"/>
      <c r="BP3249" s="419"/>
      <c r="BR3249" s="419"/>
      <c r="BS3249" s="419"/>
      <c r="BT3249" s="419"/>
      <c r="BV3249" s="419"/>
      <c r="BW3249" s="419"/>
      <c r="BX3249" s="397"/>
      <c r="BZ3249" s="449"/>
      <c r="CB3249" s="419"/>
      <c r="CC3249" s="419"/>
      <c r="CD3249" s="419"/>
      <c r="CF3249" s="419"/>
      <c r="CG3249" s="419"/>
      <c r="CH3249" s="419"/>
    </row>
    <row r="3250" spans="3:86" ht="21" thickBot="1">
      <c r="C3250" s="425"/>
      <c r="P3250" s="431"/>
      <c r="R3250" s="419"/>
      <c r="S3250" s="446"/>
      <c r="T3250" s="419"/>
      <c r="V3250" s="196"/>
      <c r="W3250" s="419"/>
      <c r="X3250" s="419"/>
      <c r="Z3250" s="419"/>
      <c r="AA3250" s="419"/>
      <c r="AB3250" s="419"/>
      <c r="AD3250" s="419"/>
      <c r="AE3250" s="419"/>
      <c r="AF3250" s="419"/>
      <c r="AH3250" s="419"/>
      <c r="AI3250" s="419"/>
      <c r="AJ3250" s="419"/>
      <c r="AL3250" s="419"/>
      <c r="AM3250" s="419"/>
      <c r="AN3250" s="403"/>
      <c r="AO3250" s="419"/>
      <c r="AP3250" s="419"/>
      <c r="AQ3250" s="419"/>
      <c r="AR3250" s="419"/>
      <c r="AS3250" s="419"/>
      <c r="AT3250" s="419"/>
      <c r="AU3250" s="419"/>
      <c r="AV3250" s="419"/>
      <c r="AX3250" s="419"/>
      <c r="AY3250" s="419"/>
      <c r="AZ3250" s="419"/>
      <c r="BB3250" s="419"/>
      <c r="BC3250" s="419"/>
      <c r="BD3250" s="419"/>
      <c r="BF3250" s="419"/>
      <c r="BG3250" s="419"/>
      <c r="BH3250" s="419"/>
      <c r="BJ3250" s="419"/>
      <c r="BK3250" s="419"/>
      <c r="BL3250" s="419"/>
      <c r="BN3250" s="419"/>
      <c r="BO3250" s="419"/>
      <c r="BP3250" s="419"/>
      <c r="BR3250" s="419"/>
      <c r="BS3250" s="419"/>
      <c r="BT3250" s="419"/>
      <c r="BV3250" s="419"/>
      <c r="BW3250" s="419"/>
      <c r="BX3250" s="397"/>
      <c r="BZ3250" s="449"/>
      <c r="CB3250" s="419"/>
      <c r="CC3250" s="419"/>
      <c r="CD3250" s="419"/>
      <c r="CF3250" s="419"/>
      <c r="CG3250" s="419"/>
      <c r="CH3250" s="419"/>
    </row>
    <row r="3251" spans="3:86" ht="21" thickBot="1">
      <c r="C3251" s="425"/>
      <c r="P3251" s="431"/>
      <c r="R3251" s="419"/>
      <c r="S3251" s="446"/>
      <c r="T3251" s="419"/>
      <c r="V3251" s="196"/>
      <c r="W3251" s="419"/>
      <c r="X3251" s="419"/>
      <c r="Z3251" s="419"/>
      <c r="AA3251" s="419"/>
      <c r="AB3251" s="419"/>
      <c r="AD3251" s="419"/>
      <c r="AE3251" s="419"/>
      <c r="AF3251" s="419"/>
      <c r="AH3251" s="419"/>
      <c r="AI3251" s="419"/>
      <c r="AJ3251" s="419"/>
      <c r="AL3251" s="419"/>
      <c r="AM3251" s="419"/>
      <c r="AN3251" s="403"/>
      <c r="AO3251" s="419"/>
      <c r="AP3251" s="419"/>
      <c r="AQ3251" s="419"/>
      <c r="AR3251" s="419"/>
      <c r="AS3251" s="419"/>
      <c r="AT3251" s="419"/>
      <c r="AU3251" s="419"/>
      <c r="AV3251" s="419"/>
      <c r="AX3251" s="419"/>
      <c r="AY3251" s="419"/>
      <c r="AZ3251" s="419"/>
      <c r="BB3251" s="419"/>
      <c r="BC3251" s="419"/>
      <c r="BD3251" s="419"/>
      <c r="BF3251" s="419"/>
      <c r="BG3251" s="419"/>
      <c r="BH3251" s="419"/>
      <c r="BJ3251" s="419"/>
      <c r="BK3251" s="419"/>
      <c r="BL3251" s="419"/>
      <c r="BN3251" s="419"/>
      <c r="BO3251" s="419"/>
      <c r="BP3251" s="419"/>
      <c r="BR3251" s="419"/>
      <c r="BS3251" s="419"/>
      <c r="BT3251" s="419"/>
      <c r="BV3251" s="419"/>
      <c r="BW3251" s="419"/>
      <c r="BX3251" s="397"/>
      <c r="BZ3251" s="449"/>
      <c r="CB3251" s="419"/>
      <c r="CC3251" s="419"/>
      <c r="CD3251" s="419"/>
      <c r="CF3251" s="419"/>
      <c r="CG3251" s="419"/>
      <c r="CH3251" s="419"/>
    </row>
    <row r="3252" spans="3:86" ht="21" thickBot="1">
      <c r="C3252" s="425"/>
      <c r="P3252" s="431"/>
      <c r="R3252" s="419"/>
      <c r="S3252" s="446"/>
      <c r="T3252" s="419"/>
      <c r="V3252" s="196"/>
      <c r="W3252" s="419"/>
      <c r="X3252" s="419"/>
      <c r="Z3252" s="419"/>
      <c r="AA3252" s="419"/>
      <c r="AB3252" s="419"/>
      <c r="AD3252" s="419"/>
      <c r="AE3252" s="419"/>
      <c r="AF3252" s="419"/>
      <c r="AH3252" s="419"/>
      <c r="AI3252" s="419"/>
      <c r="AJ3252" s="419"/>
      <c r="AL3252" s="419"/>
      <c r="AM3252" s="419"/>
      <c r="AN3252" s="403"/>
      <c r="AO3252" s="419"/>
      <c r="AP3252" s="419"/>
      <c r="AQ3252" s="419"/>
      <c r="AR3252" s="419"/>
      <c r="AS3252" s="419"/>
      <c r="AT3252" s="419"/>
      <c r="AU3252" s="419"/>
      <c r="AV3252" s="419"/>
      <c r="AX3252" s="419"/>
      <c r="AY3252" s="419"/>
      <c r="AZ3252" s="419"/>
      <c r="BB3252" s="419"/>
      <c r="BC3252" s="419"/>
      <c r="BD3252" s="419"/>
      <c r="BF3252" s="419"/>
      <c r="BG3252" s="419"/>
      <c r="BH3252" s="419"/>
      <c r="BJ3252" s="419"/>
      <c r="BK3252" s="419"/>
      <c r="BL3252" s="419"/>
      <c r="BN3252" s="419"/>
      <c r="BO3252" s="419"/>
      <c r="BP3252" s="419"/>
      <c r="BR3252" s="419"/>
      <c r="BS3252" s="419"/>
      <c r="BT3252" s="419"/>
      <c r="BV3252" s="419"/>
      <c r="BW3252" s="419"/>
      <c r="BX3252" s="397"/>
      <c r="BZ3252" s="449"/>
      <c r="CB3252" s="419"/>
      <c r="CC3252" s="419"/>
      <c r="CD3252" s="419"/>
      <c r="CF3252" s="419"/>
      <c r="CG3252" s="419"/>
      <c r="CH3252" s="419"/>
    </row>
    <row r="3253" spans="3:86" ht="21" thickBot="1">
      <c r="C3253" s="425"/>
      <c r="P3253" s="431"/>
      <c r="R3253" s="419"/>
      <c r="S3253" s="446"/>
      <c r="T3253" s="419"/>
      <c r="V3253" s="196"/>
      <c r="W3253" s="419"/>
      <c r="X3253" s="419"/>
      <c r="Z3253" s="419"/>
      <c r="AA3253" s="419"/>
      <c r="AB3253" s="419"/>
      <c r="AD3253" s="419"/>
      <c r="AE3253" s="419"/>
      <c r="AF3253" s="419"/>
      <c r="AH3253" s="419"/>
      <c r="AI3253" s="419"/>
      <c r="AJ3253" s="419"/>
      <c r="AL3253" s="419"/>
      <c r="AM3253" s="419"/>
      <c r="AN3253" s="403"/>
      <c r="AO3253" s="419"/>
      <c r="AP3253" s="419"/>
      <c r="AQ3253" s="419"/>
      <c r="AR3253" s="419"/>
      <c r="AS3253" s="419"/>
      <c r="AT3253" s="419"/>
      <c r="AU3253" s="419"/>
      <c r="AV3253" s="419"/>
      <c r="AX3253" s="419"/>
      <c r="AY3253" s="419"/>
      <c r="AZ3253" s="419"/>
      <c r="BB3253" s="419"/>
      <c r="BC3253" s="419"/>
      <c r="BD3253" s="419"/>
      <c r="BF3253" s="419"/>
      <c r="BG3253" s="419"/>
      <c r="BH3253" s="419"/>
      <c r="BJ3253" s="419"/>
      <c r="BK3253" s="419"/>
      <c r="BL3253" s="419"/>
      <c r="BN3253" s="419"/>
      <c r="BO3253" s="419"/>
      <c r="BP3253" s="419"/>
      <c r="BR3253" s="419"/>
      <c r="BS3253" s="419"/>
      <c r="BT3253" s="419"/>
      <c r="BV3253" s="419"/>
      <c r="BW3253" s="419"/>
      <c r="BX3253" s="397"/>
      <c r="BZ3253" s="449"/>
      <c r="CB3253" s="419"/>
      <c r="CC3253" s="419"/>
      <c r="CD3253" s="419"/>
      <c r="CF3253" s="419"/>
      <c r="CG3253" s="419"/>
      <c r="CH3253" s="419"/>
    </row>
    <row r="3254" spans="3:86" ht="21" thickBot="1">
      <c r="C3254" s="425"/>
      <c r="P3254" s="431"/>
      <c r="R3254" s="419"/>
      <c r="S3254" s="446"/>
      <c r="T3254" s="419"/>
      <c r="V3254" s="196"/>
      <c r="W3254" s="419"/>
      <c r="X3254" s="419"/>
      <c r="Z3254" s="419"/>
      <c r="AA3254" s="419"/>
      <c r="AB3254" s="419"/>
      <c r="AD3254" s="419"/>
      <c r="AE3254" s="419"/>
      <c r="AF3254" s="419"/>
      <c r="AH3254" s="419"/>
      <c r="AI3254" s="419"/>
      <c r="AJ3254" s="419"/>
      <c r="AL3254" s="419"/>
      <c r="AM3254" s="419"/>
      <c r="AN3254" s="403"/>
      <c r="AO3254" s="419"/>
      <c r="AP3254" s="419"/>
      <c r="AQ3254" s="419"/>
      <c r="AR3254" s="419"/>
      <c r="AS3254" s="419"/>
      <c r="AT3254" s="419"/>
      <c r="AU3254" s="419"/>
      <c r="AV3254" s="419"/>
      <c r="AX3254" s="419"/>
      <c r="AY3254" s="419"/>
      <c r="AZ3254" s="419"/>
      <c r="BB3254" s="419"/>
      <c r="BC3254" s="419"/>
      <c r="BD3254" s="419"/>
      <c r="BF3254" s="419"/>
      <c r="BG3254" s="419"/>
      <c r="BH3254" s="419"/>
      <c r="BJ3254" s="419"/>
      <c r="BK3254" s="419"/>
      <c r="BL3254" s="419"/>
      <c r="BN3254" s="419"/>
      <c r="BO3254" s="419"/>
      <c r="BP3254" s="419"/>
      <c r="BR3254" s="419"/>
      <c r="BS3254" s="419"/>
      <c r="BT3254" s="419"/>
      <c r="BV3254" s="419"/>
      <c r="BW3254" s="419"/>
      <c r="BX3254" s="397"/>
      <c r="BZ3254" s="449"/>
      <c r="CB3254" s="419"/>
      <c r="CC3254" s="419"/>
      <c r="CD3254" s="419"/>
      <c r="CF3254" s="419"/>
      <c r="CG3254" s="419"/>
      <c r="CH3254" s="419"/>
    </row>
    <row r="3255" spans="3:86" ht="21" thickBot="1">
      <c r="C3255" s="425"/>
      <c r="P3255" s="431"/>
      <c r="R3255" s="419"/>
      <c r="S3255" s="446"/>
      <c r="T3255" s="419"/>
      <c r="V3255" s="196"/>
      <c r="W3255" s="419"/>
      <c r="X3255" s="419"/>
      <c r="Z3255" s="419"/>
      <c r="AA3255" s="419"/>
      <c r="AB3255" s="419"/>
      <c r="AD3255" s="419"/>
      <c r="AE3255" s="419"/>
      <c r="AF3255" s="419"/>
      <c r="AH3255" s="419"/>
      <c r="AI3255" s="419"/>
      <c r="AJ3255" s="419"/>
      <c r="AL3255" s="419"/>
      <c r="AM3255" s="419"/>
      <c r="AN3255" s="403"/>
      <c r="AO3255" s="419"/>
      <c r="AP3255" s="419"/>
      <c r="AQ3255" s="419"/>
      <c r="AR3255" s="419"/>
      <c r="AS3255" s="419"/>
      <c r="AT3255" s="419"/>
      <c r="AU3255" s="419"/>
      <c r="AV3255" s="419"/>
      <c r="AX3255" s="419"/>
      <c r="AY3255" s="419"/>
      <c r="AZ3255" s="419"/>
      <c r="BB3255" s="419"/>
      <c r="BC3255" s="419"/>
      <c r="BD3255" s="419"/>
      <c r="BF3255" s="419"/>
      <c r="BG3255" s="419"/>
      <c r="BH3255" s="419"/>
      <c r="BJ3255" s="419"/>
      <c r="BK3255" s="419"/>
      <c r="BL3255" s="419"/>
      <c r="BN3255" s="419"/>
      <c r="BO3255" s="419"/>
      <c r="BP3255" s="419"/>
      <c r="BR3255" s="419"/>
      <c r="BS3255" s="419"/>
      <c r="BT3255" s="419"/>
      <c r="BV3255" s="419"/>
      <c r="BW3255" s="419"/>
      <c r="BX3255" s="397"/>
      <c r="BZ3255" s="449"/>
      <c r="CB3255" s="419"/>
      <c r="CC3255" s="419"/>
      <c r="CD3255" s="419"/>
      <c r="CF3255" s="419"/>
      <c r="CG3255" s="419"/>
      <c r="CH3255" s="419"/>
    </row>
    <row r="3256" spans="3:86" ht="21" thickBot="1">
      <c r="C3256" s="425"/>
      <c r="P3256" s="431"/>
      <c r="R3256" s="419"/>
      <c r="S3256" s="446"/>
      <c r="T3256" s="419"/>
      <c r="V3256" s="196"/>
      <c r="W3256" s="419"/>
      <c r="X3256" s="419"/>
      <c r="Z3256" s="419"/>
      <c r="AA3256" s="419"/>
      <c r="AB3256" s="419"/>
      <c r="AD3256" s="419"/>
      <c r="AE3256" s="419"/>
      <c r="AF3256" s="419"/>
      <c r="AH3256" s="419"/>
      <c r="AI3256" s="419"/>
      <c r="AJ3256" s="419"/>
      <c r="AL3256" s="419"/>
      <c r="AM3256" s="419"/>
      <c r="AN3256" s="403"/>
      <c r="AO3256" s="419"/>
      <c r="AP3256" s="419"/>
      <c r="AQ3256" s="419"/>
      <c r="AR3256" s="419"/>
      <c r="AS3256" s="419"/>
      <c r="AT3256" s="419"/>
      <c r="AU3256" s="419"/>
      <c r="AV3256" s="419"/>
      <c r="AX3256" s="419"/>
      <c r="AY3256" s="419"/>
      <c r="AZ3256" s="419"/>
      <c r="BB3256" s="419"/>
      <c r="BC3256" s="419"/>
      <c r="BD3256" s="419"/>
      <c r="BF3256" s="419"/>
      <c r="BG3256" s="419"/>
      <c r="BH3256" s="419"/>
      <c r="BJ3256" s="419"/>
      <c r="BK3256" s="419"/>
      <c r="BL3256" s="419"/>
      <c r="BN3256" s="419"/>
      <c r="BO3256" s="419"/>
      <c r="BP3256" s="419"/>
      <c r="BR3256" s="419"/>
      <c r="BS3256" s="419"/>
      <c r="BT3256" s="419"/>
      <c r="BV3256" s="419"/>
      <c r="BW3256" s="419"/>
      <c r="BX3256" s="397"/>
      <c r="BZ3256" s="449"/>
      <c r="CB3256" s="419"/>
      <c r="CC3256" s="419"/>
      <c r="CD3256" s="419"/>
      <c r="CF3256" s="419"/>
      <c r="CG3256" s="419"/>
      <c r="CH3256" s="419"/>
    </row>
    <row r="3257" spans="3:86" ht="21" thickBot="1">
      <c r="C3257" s="425"/>
      <c r="P3257" s="431"/>
      <c r="R3257" s="419"/>
      <c r="S3257" s="446"/>
      <c r="T3257" s="419"/>
      <c r="V3257" s="196"/>
      <c r="W3257" s="419"/>
      <c r="X3257" s="419"/>
      <c r="Z3257" s="419"/>
      <c r="AA3257" s="419"/>
      <c r="AB3257" s="419"/>
      <c r="AD3257" s="419"/>
      <c r="AE3257" s="419"/>
      <c r="AF3257" s="419"/>
      <c r="AH3257" s="419"/>
      <c r="AI3257" s="419"/>
      <c r="AJ3257" s="419"/>
      <c r="AL3257" s="419"/>
      <c r="AM3257" s="419"/>
      <c r="AN3257" s="403"/>
      <c r="AO3257" s="419"/>
      <c r="AP3257" s="419"/>
      <c r="AQ3257" s="419"/>
      <c r="AR3257" s="419"/>
      <c r="AS3257" s="419"/>
      <c r="AT3257" s="419"/>
      <c r="AU3257" s="419"/>
      <c r="AV3257" s="419"/>
      <c r="AX3257" s="419"/>
      <c r="AY3257" s="419"/>
      <c r="AZ3257" s="419"/>
      <c r="BB3257" s="419"/>
      <c r="BC3257" s="419"/>
      <c r="BD3257" s="419"/>
      <c r="BF3257" s="419"/>
      <c r="BG3257" s="419"/>
      <c r="BH3257" s="419"/>
      <c r="BJ3257" s="419"/>
      <c r="BK3257" s="419"/>
      <c r="BL3257" s="419"/>
      <c r="BN3257" s="419"/>
      <c r="BO3257" s="419"/>
      <c r="BP3257" s="419"/>
      <c r="BR3257" s="419"/>
      <c r="BS3257" s="419"/>
      <c r="BT3257" s="419"/>
      <c r="BV3257" s="419"/>
      <c r="BW3257" s="419"/>
      <c r="BX3257" s="397"/>
      <c r="BZ3257" s="449"/>
      <c r="CB3257" s="419"/>
      <c r="CC3257" s="419"/>
      <c r="CD3257" s="419"/>
      <c r="CF3257" s="419"/>
      <c r="CG3257" s="419"/>
      <c r="CH3257" s="419"/>
    </row>
    <row r="3258" spans="3:86" ht="21" thickBot="1">
      <c r="C3258" s="425"/>
      <c r="P3258" s="431"/>
      <c r="R3258" s="419"/>
      <c r="S3258" s="446"/>
      <c r="T3258" s="419"/>
      <c r="V3258" s="196"/>
      <c r="W3258" s="419"/>
      <c r="X3258" s="419"/>
      <c r="Z3258" s="419"/>
      <c r="AA3258" s="419"/>
      <c r="AB3258" s="419"/>
      <c r="AD3258" s="419"/>
      <c r="AE3258" s="419"/>
      <c r="AF3258" s="419"/>
      <c r="AH3258" s="419"/>
      <c r="AI3258" s="419"/>
      <c r="AJ3258" s="419"/>
      <c r="AL3258" s="419"/>
      <c r="AM3258" s="419"/>
      <c r="AN3258" s="403"/>
      <c r="AO3258" s="419"/>
      <c r="AP3258" s="419"/>
      <c r="AQ3258" s="419"/>
      <c r="AR3258" s="419"/>
      <c r="AS3258" s="419"/>
      <c r="AT3258" s="419"/>
      <c r="AU3258" s="419"/>
      <c r="AV3258" s="419"/>
      <c r="AX3258" s="419"/>
      <c r="AY3258" s="419"/>
      <c r="AZ3258" s="419"/>
      <c r="BB3258" s="419"/>
      <c r="BC3258" s="419"/>
      <c r="BD3258" s="419"/>
      <c r="BF3258" s="419"/>
      <c r="BG3258" s="419"/>
      <c r="BH3258" s="419"/>
      <c r="BJ3258" s="419"/>
      <c r="BK3258" s="419"/>
      <c r="BL3258" s="419"/>
      <c r="BN3258" s="419"/>
      <c r="BO3258" s="419"/>
      <c r="BP3258" s="419"/>
      <c r="BR3258" s="419"/>
      <c r="BS3258" s="419"/>
      <c r="BT3258" s="419"/>
      <c r="BV3258" s="419"/>
      <c r="BW3258" s="419"/>
      <c r="BX3258" s="397"/>
      <c r="BZ3258" s="449"/>
      <c r="CB3258" s="419"/>
      <c r="CC3258" s="419"/>
      <c r="CD3258" s="419"/>
      <c r="CF3258" s="419"/>
      <c r="CG3258" s="419"/>
      <c r="CH3258" s="419"/>
    </row>
    <row r="3259" spans="3:86" ht="21" thickBot="1">
      <c r="C3259" s="425"/>
      <c r="P3259" s="431"/>
      <c r="R3259" s="419"/>
      <c r="S3259" s="446"/>
      <c r="T3259" s="419"/>
      <c r="V3259" s="196"/>
      <c r="W3259" s="419"/>
      <c r="X3259" s="419"/>
      <c r="Z3259" s="419"/>
      <c r="AA3259" s="419"/>
      <c r="AB3259" s="419"/>
      <c r="AD3259" s="419"/>
      <c r="AE3259" s="419"/>
      <c r="AF3259" s="419"/>
      <c r="AH3259" s="419"/>
      <c r="AI3259" s="419"/>
      <c r="AJ3259" s="419"/>
      <c r="AL3259" s="419"/>
      <c r="AM3259" s="419"/>
      <c r="AN3259" s="403"/>
      <c r="AO3259" s="419"/>
      <c r="AP3259" s="419"/>
      <c r="AQ3259" s="419"/>
      <c r="AR3259" s="419"/>
      <c r="AS3259" s="419"/>
      <c r="AT3259" s="419"/>
      <c r="AU3259" s="419"/>
      <c r="AV3259" s="419"/>
      <c r="AX3259" s="419"/>
      <c r="AY3259" s="419"/>
      <c r="AZ3259" s="419"/>
      <c r="BB3259" s="419"/>
      <c r="BC3259" s="419"/>
      <c r="BD3259" s="419"/>
      <c r="BF3259" s="419"/>
      <c r="BG3259" s="419"/>
      <c r="BH3259" s="419"/>
      <c r="BJ3259" s="419"/>
      <c r="BK3259" s="419"/>
      <c r="BL3259" s="419"/>
      <c r="BN3259" s="419"/>
      <c r="BO3259" s="419"/>
      <c r="BP3259" s="419"/>
      <c r="BR3259" s="419"/>
      <c r="BS3259" s="419"/>
      <c r="BT3259" s="419"/>
      <c r="BV3259" s="419"/>
      <c r="BW3259" s="419"/>
      <c r="BX3259" s="397"/>
      <c r="BZ3259" s="449"/>
      <c r="CB3259" s="419"/>
      <c r="CC3259" s="419"/>
      <c r="CD3259" s="419"/>
      <c r="CF3259" s="419"/>
      <c r="CG3259" s="419"/>
      <c r="CH3259" s="419"/>
    </row>
    <row r="3260" spans="3:86" ht="21" thickBot="1">
      <c r="C3260" s="425"/>
      <c r="P3260" s="431"/>
      <c r="R3260" s="419"/>
      <c r="S3260" s="446"/>
      <c r="T3260" s="419"/>
      <c r="V3260" s="196"/>
      <c r="W3260" s="419"/>
      <c r="X3260" s="419"/>
      <c r="Z3260" s="419"/>
      <c r="AA3260" s="419"/>
      <c r="AB3260" s="419"/>
      <c r="AD3260" s="419"/>
      <c r="AE3260" s="419"/>
      <c r="AF3260" s="419"/>
      <c r="AH3260" s="419"/>
      <c r="AI3260" s="419"/>
      <c r="AJ3260" s="419"/>
      <c r="AL3260" s="419"/>
      <c r="AM3260" s="419"/>
      <c r="AN3260" s="403"/>
      <c r="AO3260" s="419"/>
      <c r="AP3260" s="419"/>
      <c r="AQ3260" s="419"/>
      <c r="AR3260" s="419"/>
      <c r="AS3260" s="419"/>
      <c r="AT3260" s="419"/>
      <c r="AU3260" s="419"/>
      <c r="AV3260" s="419"/>
      <c r="AX3260" s="419"/>
      <c r="AY3260" s="419"/>
      <c r="AZ3260" s="419"/>
      <c r="BB3260" s="419"/>
      <c r="BC3260" s="419"/>
      <c r="BD3260" s="419"/>
      <c r="BF3260" s="419"/>
      <c r="BG3260" s="419"/>
      <c r="BH3260" s="419"/>
      <c r="BJ3260" s="419"/>
      <c r="BK3260" s="419"/>
      <c r="BL3260" s="419"/>
      <c r="BN3260" s="419"/>
      <c r="BO3260" s="419"/>
      <c r="BP3260" s="419"/>
      <c r="BR3260" s="419"/>
      <c r="BS3260" s="419"/>
      <c r="BT3260" s="419"/>
      <c r="BV3260" s="419"/>
      <c r="BW3260" s="419"/>
      <c r="BX3260" s="397"/>
      <c r="BZ3260" s="449"/>
      <c r="CB3260" s="419"/>
      <c r="CC3260" s="419"/>
      <c r="CD3260" s="419"/>
      <c r="CF3260" s="419"/>
      <c r="CG3260" s="419"/>
      <c r="CH3260" s="419"/>
    </row>
    <row r="3261" spans="3:86" ht="21" thickBot="1">
      <c r="C3261" s="425"/>
      <c r="P3261" s="431"/>
      <c r="R3261" s="419"/>
      <c r="S3261" s="446"/>
      <c r="T3261" s="419"/>
      <c r="V3261" s="196"/>
      <c r="W3261" s="419"/>
      <c r="X3261" s="419"/>
      <c r="Z3261" s="419"/>
      <c r="AA3261" s="419"/>
      <c r="AB3261" s="419"/>
      <c r="AD3261" s="419"/>
      <c r="AE3261" s="419"/>
      <c r="AF3261" s="419"/>
      <c r="AH3261" s="419"/>
      <c r="AI3261" s="419"/>
      <c r="AJ3261" s="419"/>
      <c r="AL3261" s="419"/>
      <c r="AM3261" s="419"/>
      <c r="AN3261" s="403"/>
      <c r="AO3261" s="419"/>
      <c r="AP3261" s="419"/>
      <c r="AQ3261" s="419"/>
      <c r="AR3261" s="419"/>
      <c r="AS3261" s="419"/>
      <c r="AT3261" s="419"/>
      <c r="AU3261" s="419"/>
      <c r="AV3261" s="419"/>
      <c r="AX3261" s="419"/>
      <c r="AY3261" s="419"/>
      <c r="AZ3261" s="419"/>
      <c r="BB3261" s="419"/>
      <c r="BC3261" s="419"/>
      <c r="BD3261" s="419"/>
      <c r="BF3261" s="419"/>
      <c r="BG3261" s="419"/>
      <c r="BH3261" s="419"/>
      <c r="BJ3261" s="419"/>
      <c r="BK3261" s="419"/>
      <c r="BL3261" s="419"/>
      <c r="BN3261" s="419"/>
      <c r="BO3261" s="419"/>
      <c r="BP3261" s="419"/>
      <c r="BR3261" s="419"/>
      <c r="BS3261" s="419"/>
      <c r="BT3261" s="419"/>
      <c r="BV3261" s="419"/>
      <c r="BW3261" s="419"/>
      <c r="BX3261" s="397"/>
      <c r="BZ3261" s="449"/>
      <c r="CB3261" s="419"/>
      <c r="CC3261" s="419"/>
      <c r="CD3261" s="419"/>
      <c r="CF3261" s="419"/>
      <c r="CG3261" s="419"/>
      <c r="CH3261" s="419"/>
    </row>
    <row r="3262" spans="3:86" ht="21" thickBot="1">
      <c r="C3262" s="425"/>
      <c r="P3262" s="431"/>
      <c r="R3262" s="419"/>
      <c r="S3262" s="446"/>
      <c r="T3262" s="419"/>
      <c r="V3262" s="196"/>
      <c r="W3262" s="419"/>
      <c r="X3262" s="419"/>
      <c r="Z3262" s="419"/>
      <c r="AA3262" s="419"/>
      <c r="AB3262" s="419"/>
      <c r="AD3262" s="419"/>
      <c r="AE3262" s="419"/>
      <c r="AF3262" s="419"/>
      <c r="AH3262" s="419"/>
      <c r="AI3262" s="419"/>
      <c r="AJ3262" s="419"/>
      <c r="AL3262" s="419"/>
      <c r="AM3262" s="419"/>
      <c r="AN3262" s="403"/>
      <c r="AO3262" s="419"/>
      <c r="AP3262" s="419"/>
      <c r="AQ3262" s="419"/>
      <c r="AR3262" s="419"/>
      <c r="AS3262" s="419"/>
      <c r="AT3262" s="419"/>
      <c r="AU3262" s="419"/>
      <c r="AV3262" s="419"/>
      <c r="AX3262" s="419"/>
      <c r="AY3262" s="419"/>
      <c r="AZ3262" s="419"/>
      <c r="BB3262" s="419"/>
      <c r="BC3262" s="419"/>
      <c r="BD3262" s="419"/>
      <c r="BF3262" s="419"/>
      <c r="BG3262" s="419"/>
      <c r="BH3262" s="419"/>
      <c r="BJ3262" s="419"/>
      <c r="BK3262" s="419"/>
      <c r="BL3262" s="419"/>
      <c r="BN3262" s="419"/>
      <c r="BO3262" s="419"/>
      <c r="BP3262" s="419"/>
      <c r="BR3262" s="419"/>
      <c r="BS3262" s="419"/>
      <c r="BT3262" s="419"/>
      <c r="BV3262" s="419"/>
      <c r="BW3262" s="419"/>
      <c r="BX3262" s="397"/>
      <c r="BZ3262" s="449"/>
      <c r="CB3262" s="419"/>
      <c r="CC3262" s="419"/>
      <c r="CD3262" s="419"/>
      <c r="CF3262" s="419"/>
      <c r="CG3262" s="419"/>
      <c r="CH3262" s="419"/>
    </row>
    <row r="3263" spans="3:86" ht="21" thickBot="1">
      <c r="C3263" s="425"/>
      <c r="P3263" s="431"/>
      <c r="R3263" s="419"/>
      <c r="S3263" s="446"/>
      <c r="T3263" s="419"/>
      <c r="V3263" s="196"/>
      <c r="W3263" s="419"/>
      <c r="X3263" s="419"/>
      <c r="Z3263" s="419"/>
      <c r="AA3263" s="419"/>
      <c r="AB3263" s="419"/>
      <c r="AD3263" s="419"/>
      <c r="AE3263" s="419"/>
      <c r="AF3263" s="419"/>
      <c r="AH3263" s="419"/>
      <c r="AI3263" s="419"/>
      <c r="AJ3263" s="419"/>
      <c r="AL3263" s="419"/>
      <c r="AM3263" s="419"/>
      <c r="AN3263" s="403"/>
      <c r="AO3263" s="419"/>
      <c r="AP3263" s="419"/>
      <c r="AQ3263" s="419"/>
      <c r="AR3263" s="419"/>
      <c r="AS3263" s="419"/>
      <c r="AT3263" s="419"/>
      <c r="AU3263" s="419"/>
      <c r="AV3263" s="419"/>
      <c r="AX3263" s="419"/>
      <c r="AY3263" s="419"/>
      <c r="AZ3263" s="419"/>
      <c r="BB3263" s="419"/>
      <c r="BC3263" s="419"/>
      <c r="BD3263" s="419"/>
      <c r="BF3263" s="419"/>
      <c r="BG3263" s="419"/>
      <c r="BH3263" s="419"/>
      <c r="BJ3263" s="419"/>
      <c r="BK3263" s="419"/>
      <c r="BL3263" s="419"/>
      <c r="BN3263" s="419"/>
      <c r="BO3263" s="419"/>
      <c r="BP3263" s="419"/>
      <c r="BR3263" s="419"/>
      <c r="BS3263" s="419"/>
      <c r="BT3263" s="419"/>
      <c r="BV3263" s="419"/>
      <c r="BW3263" s="419"/>
      <c r="BX3263" s="397"/>
      <c r="BZ3263" s="449"/>
      <c r="CB3263" s="419"/>
      <c r="CC3263" s="419"/>
      <c r="CD3263" s="419"/>
      <c r="CF3263" s="419"/>
      <c r="CG3263" s="419"/>
      <c r="CH3263" s="419"/>
    </row>
    <row r="3264" spans="3:86" ht="21" thickBot="1">
      <c r="C3264" s="425"/>
      <c r="P3264" s="431"/>
      <c r="R3264" s="419"/>
      <c r="S3264" s="446"/>
      <c r="T3264" s="419"/>
      <c r="V3264" s="196"/>
      <c r="W3264" s="419"/>
      <c r="X3264" s="419"/>
      <c r="Z3264" s="419"/>
      <c r="AA3264" s="419"/>
      <c r="AB3264" s="419"/>
      <c r="AD3264" s="419"/>
      <c r="AE3264" s="419"/>
      <c r="AF3264" s="419"/>
      <c r="AH3264" s="419"/>
      <c r="AI3264" s="419"/>
      <c r="AJ3264" s="419"/>
      <c r="AL3264" s="419"/>
      <c r="AM3264" s="419"/>
      <c r="AN3264" s="403"/>
      <c r="AO3264" s="419"/>
      <c r="AP3264" s="419"/>
      <c r="AQ3264" s="419"/>
      <c r="AR3264" s="419"/>
      <c r="AS3264" s="419"/>
      <c r="AT3264" s="419"/>
      <c r="AU3264" s="419"/>
      <c r="AV3264" s="419"/>
      <c r="AX3264" s="419"/>
      <c r="AY3264" s="419"/>
      <c r="AZ3264" s="419"/>
      <c r="BB3264" s="419"/>
      <c r="BC3264" s="419"/>
      <c r="BD3264" s="419"/>
      <c r="BF3264" s="419"/>
      <c r="BG3264" s="419"/>
      <c r="BH3264" s="419"/>
      <c r="BJ3264" s="419"/>
      <c r="BK3264" s="419"/>
      <c r="BL3264" s="419"/>
      <c r="BN3264" s="419"/>
      <c r="BO3264" s="419"/>
      <c r="BP3264" s="419"/>
      <c r="BR3264" s="419"/>
      <c r="BS3264" s="419"/>
      <c r="BT3264" s="419"/>
      <c r="BV3264" s="419"/>
      <c r="BW3264" s="419"/>
      <c r="BX3264" s="397"/>
      <c r="BZ3264" s="449"/>
      <c r="CB3264" s="419"/>
      <c r="CC3264" s="419"/>
      <c r="CD3264" s="419"/>
      <c r="CF3264" s="419"/>
      <c r="CG3264" s="419"/>
      <c r="CH3264" s="419"/>
    </row>
    <row r="3265" spans="3:86" ht="21" thickBot="1">
      <c r="C3265" s="425"/>
      <c r="P3265" s="431"/>
      <c r="R3265" s="419"/>
      <c r="S3265" s="446"/>
      <c r="T3265" s="419"/>
      <c r="V3265" s="196"/>
      <c r="W3265" s="419"/>
      <c r="X3265" s="419"/>
      <c r="Z3265" s="419"/>
      <c r="AA3265" s="419"/>
      <c r="AB3265" s="419"/>
      <c r="AD3265" s="419"/>
      <c r="AE3265" s="419"/>
      <c r="AF3265" s="419"/>
      <c r="AH3265" s="419"/>
      <c r="AI3265" s="419"/>
      <c r="AJ3265" s="419"/>
      <c r="AL3265" s="419"/>
      <c r="AM3265" s="419"/>
      <c r="AN3265" s="403"/>
      <c r="AO3265" s="419"/>
      <c r="AP3265" s="419"/>
      <c r="AQ3265" s="419"/>
      <c r="AR3265" s="419"/>
      <c r="AS3265" s="419"/>
      <c r="AT3265" s="419"/>
      <c r="AU3265" s="419"/>
      <c r="AV3265" s="419"/>
      <c r="AX3265" s="419"/>
      <c r="AY3265" s="419"/>
      <c r="AZ3265" s="419"/>
      <c r="BB3265" s="419"/>
      <c r="BC3265" s="419"/>
      <c r="BD3265" s="419"/>
      <c r="BF3265" s="419"/>
      <c r="BG3265" s="419"/>
      <c r="BH3265" s="419"/>
      <c r="BJ3265" s="419"/>
      <c r="BK3265" s="419"/>
      <c r="BL3265" s="419"/>
      <c r="BN3265" s="419"/>
      <c r="BO3265" s="419"/>
      <c r="BP3265" s="419"/>
      <c r="BR3265" s="419"/>
      <c r="BS3265" s="419"/>
      <c r="BT3265" s="419"/>
      <c r="BV3265" s="419"/>
      <c r="BW3265" s="419"/>
      <c r="BX3265" s="397"/>
      <c r="BZ3265" s="449"/>
      <c r="CB3265" s="419"/>
      <c r="CC3265" s="419"/>
      <c r="CD3265" s="419"/>
      <c r="CF3265" s="419"/>
      <c r="CG3265" s="419"/>
      <c r="CH3265" s="419"/>
    </row>
    <row r="3266" spans="3:86" ht="21" thickBot="1">
      <c r="C3266" s="425"/>
      <c r="P3266" s="431"/>
      <c r="R3266" s="419"/>
      <c r="S3266" s="446"/>
      <c r="T3266" s="419"/>
      <c r="V3266" s="196"/>
      <c r="W3266" s="419"/>
      <c r="X3266" s="419"/>
      <c r="Z3266" s="419"/>
      <c r="AA3266" s="419"/>
      <c r="AB3266" s="419"/>
      <c r="AD3266" s="419"/>
      <c r="AE3266" s="419"/>
      <c r="AF3266" s="419"/>
      <c r="AH3266" s="419"/>
      <c r="AI3266" s="419"/>
      <c r="AJ3266" s="419"/>
      <c r="AL3266" s="419"/>
      <c r="AM3266" s="419"/>
      <c r="AN3266" s="403"/>
      <c r="AO3266" s="419"/>
      <c r="AP3266" s="419"/>
      <c r="AQ3266" s="419"/>
      <c r="AR3266" s="419"/>
      <c r="AS3266" s="419"/>
      <c r="AT3266" s="419"/>
      <c r="AU3266" s="419"/>
      <c r="AV3266" s="419"/>
      <c r="AX3266" s="419"/>
      <c r="AY3266" s="419"/>
      <c r="AZ3266" s="419"/>
      <c r="BB3266" s="419"/>
      <c r="BC3266" s="419"/>
      <c r="BD3266" s="419"/>
      <c r="BF3266" s="419"/>
      <c r="BG3266" s="419"/>
      <c r="BH3266" s="419"/>
      <c r="BJ3266" s="419"/>
      <c r="BK3266" s="419"/>
      <c r="BL3266" s="419"/>
      <c r="BN3266" s="419"/>
      <c r="BO3266" s="419"/>
      <c r="BP3266" s="419"/>
      <c r="BR3266" s="419"/>
      <c r="BS3266" s="419"/>
      <c r="BT3266" s="419"/>
      <c r="BV3266" s="419"/>
      <c r="BW3266" s="419"/>
      <c r="BX3266" s="397"/>
      <c r="BZ3266" s="449"/>
      <c r="CB3266" s="419"/>
      <c r="CC3266" s="419"/>
      <c r="CD3266" s="419"/>
      <c r="CF3266" s="419"/>
      <c r="CG3266" s="419"/>
      <c r="CH3266" s="419"/>
    </row>
    <row r="3267" spans="3:86" ht="21" thickBot="1">
      <c r="C3267" s="425"/>
      <c r="P3267" s="431"/>
      <c r="R3267" s="419"/>
      <c r="S3267" s="446"/>
      <c r="T3267" s="419"/>
      <c r="V3267" s="196"/>
      <c r="W3267" s="419"/>
      <c r="X3267" s="419"/>
      <c r="Z3267" s="419"/>
      <c r="AA3267" s="419"/>
      <c r="AB3267" s="419"/>
      <c r="AD3267" s="419"/>
      <c r="AE3267" s="419"/>
      <c r="AF3267" s="419"/>
      <c r="AH3267" s="419"/>
      <c r="AI3267" s="419"/>
      <c r="AJ3267" s="419"/>
      <c r="AL3267" s="419"/>
      <c r="AM3267" s="419"/>
      <c r="AN3267" s="403"/>
      <c r="AO3267" s="419"/>
      <c r="AP3267" s="419"/>
      <c r="AQ3267" s="419"/>
      <c r="AR3267" s="419"/>
      <c r="AS3267" s="419"/>
      <c r="AT3267" s="419"/>
      <c r="AU3267" s="419"/>
      <c r="AV3267" s="419"/>
      <c r="AX3267" s="419"/>
      <c r="AY3267" s="419"/>
      <c r="AZ3267" s="419"/>
      <c r="BB3267" s="419"/>
      <c r="BC3267" s="419"/>
      <c r="BD3267" s="419"/>
      <c r="BF3267" s="419"/>
      <c r="BG3267" s="419"/>
      <c r="BH3267" s="419"/>
      <c r="BJ3267" s="419"/>
      <c r="BK3267" s="419"/>
      <c r="BL3267" s="419"/>
      <c r="BN3267" s="419"/>
      <c r="BO3267" s="419"/>
      <c r="BP3267" s="419"/>
      <c r="BR3267" s="419"/>
      <c r="BS3267" s="419"/>
      <c r="BT3267" s="419"/>
      <c r="BV3267" s="419"/>
      <c r="BW3267" s="419"/>
      <c r="BX3267" s="397"/>
      <c r="BZ3267" s="449"/>
      <c r="CB3267" s="419"/>
      <c r="CC3267" s="419"/>
      <c r="CD3267" s="419"/>
      <c r="CF3267" s="419"/>
      <c r="CG3267" s="419"/>
      <c r="CH3267" s="419"/>
    </row>
    <row r="3268" spans="3:86" ht="21" thickBot="1">
      <c r="C3268" s="425"/>
      <c r="P3268" s="431"/>
      <c r="R3268" s="419"/>
      <c r="S3268" s="446"/>
      <c r="T3268" s="419"/>
      <c r="V3268" s="196"/>
      <c r="W3268" s="419"/>
      <c r="X3268" s="419"/>
      <c r="Z3268" s="419"/>
      <c r="AA3268" s="419"/>
      <c r="AB3268" s="419"/>
      <c r="AD3268" s="419"/>
      <c r="AE3268" s="419"/>
      <c r="AF3268" s="419"/>
      <c r="AH3268" s="419"/>
      <c r="AI3268" s="419"/>
      <c r="AJ3268" s="419"/>
      <c r="AL3268" s="419"/>
      <c r="AM3268" s="419"/>
      <c r="AN3268" s="403"/>
      <c r="AO3268" s="419"/>
      <c r="AP3268" s="419"/>
      <c r="AQ3268" s="419"/>
      <c r="AR3268" s="419"/>
      <c r="AS3268" s="419"/>
      <c r="AT3268" s="419"/>
      <c r="AU3268" s="419"/>
      <c r="AV3268" s="419"/>
      <c r="AX3268" s="419"/>
      <c r="AY3268" s="419"/>
      <c r="AZ3268" s="419"/>
      <c r="BB3268" s="419"/>
      <c r="BC3268" s="419"/>
      <c r="BD3268" s="419"/>
      <c r="BF3268" s="419"/>
      <c r="BG3268" s="419"/>
      <c r="BH3268" s="419"/>
      <c r="BJ3268" s="419"/>
      <c r="BK3268" s="419"/>
      <c r="BL3268" s="419"/>
      <c r="BN3268" s="419"/>
      <c r="BO3268" s="419"/>
      <c r="BP3268" s="419"/>
      <c r="BR3268" s="419"/>
      <c r="BS3268" s="419"/>
      <c r="BT3268" s="419"/>
      <c r="BV3268" s="419"/>
      <c r="BW3268" s="419"/>
      <c r="BX3268" s="397"/>
      <c r="BZ3268" s="449"/>
      <c r="CB3268" s="419"/>
      <c r="CC3268" s="419"/>
      <c r="CD3268" s="419"/>
      <c r="CF3268" s="419"/>
      <c r="CG3268" s="419"/>
      <c r="CH3268" s="419"/>
    </row>
    <row r="3269" spans="3:86" ht="21" thickBot="1">
      <c r="C3269" s="425"/>
      <c r="P3269" s="431"/>
      <c r="R3269" s="419"/>
      <c r="S3269" s="446"/>
      <c r="T3269" s="419"/>
      <c r="V3269" s="196"/>
      <c r="W3269" s="419"/>
      <c r="X3269" s="419"/>
      <c r="Z3269" s="419"/>
      <c r="AA3269" s="419"/>
      <c r="AB3269" s="419"/>
      <c r="AD3269" s="419"/>
      <c r="AE3269" s="419"/>
      <c r="AF3269" s="419"/>
      <c r="AH3269" s="419"/>
      <c r="AI3269" s="419"/>
      <c r="AJ3269" s="419"/>
      <c r="AL3269" s="419"/>
      <c r="AM3269" s="419"/>
      <c r="AN3269" s="403"/>
      <c r="AO3269" s="419"/>
      <c r="AP3269" s="419"/>
      <c r="AQ3269" s="419"/>
      <c r="AR3269" s="419"/>
      <c r="AS3269" s="419"/>
      <c r="AT3269" s="419"/>
      <c r="AU3269" s="419"/>
      <c r="AV3269" s="419"/>
      <c r="AX3269" s="419"/>
      <c r="AY3269" s="419"/>
      <c r="AZ3269" s="419"/>
      <c r="BB3269" s="419"/>
      <c r="BC3269" s="419"/>
      <c r="BD3269" s="419"/>
      <c r="BF3269" s="419"/>
      <c r="BG3269" s="419"/>
      <c r="BH3269" s="419"/>
      <c r="BJ3269" s="419"/>
      <c r="BK3269" s="419"/>
      <c r="BL3269" s="419"/>
      <c r="BN3269" s="419"/>
      <c r="BO3269" s="419"/>
      <c r="BP3269" s="419"/>
      <c r="BR3269" s="419"/>
      <c r="BS3269" s="419"/>
      <c r="BT3269" s="419"/>
      <c r="BV3269" s="419"/>
      <c r="BW3269" s="419"/>
      <c r="BX3269" s="397"/>
      <c r="BZ3269" s="449"/>
      <c r="CB3269" s="419"/>
      <c r="CC3269" s="419"/>
      <c r="CD3269" s="419"/>
      <c r="CF3269" s="419"/>
      <c r="CG3269" s="419"/>
      <c r="CH3269" s="419"/>
    </row>
    <row r="3270" spans="3:86" ht="21" thickBot="1">
      <c r="C3270" s="425"/>
      <c r="P3270" s="431"/>
      <c r="R3270" s="419"/>
      <c r="S3270" s="446"/>
      <c r="T3270" s="419"/>
      <c r="V3270" s="196"/>
      <c r="W3270" s="419"/>
      <c r="X3270" s="419"/>
      <c r="Z3270" s="419"/>
      <c r="AA3270" s="419"/>
      <c r="AB3270" s="419"/>
      <c r="AD3270" s="419"/>
      <c r="AE3270" s="419"/>
      <c r="AF3270" s="419"/>
      <c r="AH3270" s="419"/>
      <c r="AI3270" s="419"/>
      <c r="AJ3270" s="419"/>
      <c r="AL3270" s="419"/>
      <c r="AM3270" s="419"/>
      <c r="AN3270" s="403"/>
      <c r="AO3270" s="419"/>
      <c r="AP3270" s="419"/>
      <c r="AQ3270" s="419"/>
      <c r="AR3270" s="419"/>
      <c r="AS3270" s="419"/>
      <c r="AT3270" s="419"/>
      <c r="AU3270" s="419"/>
      <c r="AV3270" s="419"/>
      <c r="AX3270" s="419"/>
      <c r="AY3270" s="419"/>
      <c r="AZ3270" s="419"/>
      <c r="BB3270" s="419"/>
      <c r="BC3270" s="419"/>
      <c r="BD3270" s="419"/>
      <c r="BF3270" s="419"/>
      <c r="BG3270" s="419"/>
      <c r="BH3270" s="419"/>
      <c r="BJ3270" s="419"/>
      <c r="BK3270" s="419"/>
      <c r="BL3270" s="419"/>
      <c r="BN3270" s="419"/>
      <c r="BO3270" s="419"/>
      <c r="BP3270" s="419"/>
      <c r="BR3270" s="419"/>
      <c r="BS3270" s="419"/>
      <c r="BT3270" s="419"/>
      <c r="BV3270" s="419"/>
      <c r="BW3270" s="419"/>
      <c r="BX3270" s="397"/>
      <c r="BZ3270" s="449"/>
      <c r="CB3270" s="419"/>
      <c r="CC3270" s="419"/>
      <c r="CD3270" s="419"/>
      <c r="CF3270" s="419"/>
      <c r="CG3270" s="419"/>
      <c r="CH3270" s="419"/>
    </row>
    <row r="3271" spans="3:86" ht="21" thickBot="1">
      <c r="C3271" s="425"/>
      <c r="P3271" s="431"/>
      <c r="R3271" s="419"/>
      <c r="S3271" s="446"/>
      <c r="T3271" s="419"/>
      <c r="V3271" s="196"/>
      <c r="W3271" s="419"/>
      <c r="X3271" s="419"/>
      <c r="Z3271" s="419"/>
      <c r="AA3271" s="419"/>
      <c r="AB3271" s="419"/>
      <c r="AD3271" s="419"/>
      <c r="AE3271" s="419"/>
      <c r="AF3271" s="419"/>
      <c r="AH3271" s="419"/>
      <c r="AI3271" s="419"/>
      <c r="AJ3271" s="419"/>
      <c r="AL3271" s="419"/>
      <c r="AM3271" s="419"/>
      <c r="AN3271" s="403"/>
      <c r="AO3271" s="419"/>
      <c r="AP3271" s="419"/>
      <c r="AQ3271" s="419"/>
      <c r="AR3271" s="419"/>
      <c r="AS3271" s="419"/>
      <c r="AT3271" s="419"/>
      <c r="AU3271" s="419"/>
      <c r="AV3271" s="419"/>
      <c r="AX3271" s="419"/>
      <c r="AY3271" s="419"/>
      <c r="AZ3271" s="419"/>
      <c r="BB3271" s="419"/>
      <c r="BC3271" s="419"/>
      <c r="BD3271" s="419"/>
      <c r="BF3271" s="419"/>
      <c r="BG3271" s="419"/>
      <c r="BH3271" s="419"/>
      <c r="BJ3271" s="419"/>
      <c r="BK3271" s="419"/>
      <c r="BL3271" s="419"/>
      <c r="BN3271" s="419"/>
      <c r="BO3271" s="419"/>
      <c r="BP3271" s="419"/>
      <c r="BR3271" s="419"/>
      <c r="BS3271" s="419"/>
      <c r="BT3271" s="419"/>
      <c r="BV3271" s="419"/>
      <c r="BW3271" s="419"/>
      <c r="BX3271" s="397"/>
      <c r="BZ3271" s="449"/>
      <c r="CB3271" s="419"/>
      <c r="CC3271" s="419"/>
      <c r="CD3271" s="419"/>
      <c r="CF3271" s="419"/>
      <c r="CG3271" s="419"/>
      <c r="CH3271" s="419"/>
    </row>
    <row r="3272" spans="3:86" ht="21" thickBot="1">
      <c r="C3272" s="425"/>
      <c r="P3272" s="431"/>
      <c r="R3272" s="419"/>
      <c r="S3272" s="446"/>
      <c r="T3272" s="419"/>
      <c r="V3272" s="196"/>
      <c r="W3272" s="419"/>
      <c r="X3272" s="419"/>
      <c r="Z3272" s="419"/>
      <c r="AA3272" s="419"/>
      <c r="AB3272" s="419"/>
      <c r="AD3272" s="419"/>
      <c r="AE3272" s="419"/>
      <c r="AF3272" s="419"/>
      <c r="AH3272" s="419"/>
      <c r="AI3272" s="419"/>
      <c r="AJ3272" s="419"/>
      <c r="AL3272" s="419"/>
      <c r="AM3272" s="419"/>
      <c r="AN3272" s="403"/>
      <c r="AO3272" s="419"/>
      <c r="AP3272" s="419"/>
      <c r="AQ3272" s="419"/>
      <c r="AR3272" s="419"/>
      <c r="AS3272" s="419"/>
      <c r="AT3272" s="419"/>
      <c r="AU3272" s="419"/>
      <c r="AV3272" s="419"/>
      <c r="AX3272" s="419"/>
      <c r="AY3272" s="419"/>
      <c r="AZ3272" s="419"/>
      <c r="BB3272" s="419"/>
      <c r="BC3272" s="419"/>
      <c r="BD3272" s="419"/>
      <c r="BF3272" s="419"/>
      <c r="BG3272" s="419"/>
      <c r="BH3272" s="419"/>
      <c r="BJ3272" s="419"/>
      <c r="BK3272" s="419"/>
      <c r="BL3272" s="419"/>
      <c r="BN3272" s="419"/>
      <c r="BO3272" s="419"/>
      <c r="BP3272" s="419"/>
      <c r="BR3272" s="419"/>
      <c r="BS3272" s="419"/>
      <c r="BT3272" s="419"/>
      <c r="BV3272" s="419"/>
      <c r="BW3272" s="419"/>
      <c r="BX3272" s="397"/>
      <c r="BZ3272" s="449"/>
      <c r="CB3272" s="419"/>
      <c r="CC3272" s="419"/>
      <c r="CD3272" s="419"/>
      <c r="CF3272" s="419"/>
      <c r="CG3272" s="419"/>
      <c r="CH3272" s="419"/>
    </row>
    <row r="3273" spans="3:86" ht="21" thickBot="1">
      <c r="C3273" s="425"/>
      <c r="P3273" s="431"/>
      <c r="R3273" s="419"/>
      <c r="S3273" s="446"/>
      <c r="T3273" s="419"/>
      <c r="V3273" s="196"/>
      <c r="W3273" s="419"/>
      <c r="X3273" s="419"/>
      <c r="Z3273" s="419"/>
      <c r="AA3273" s="419"/>
      <c r="AB3273" s="419"/>
      <c r="AD3273" s="419"/>
      <c r="AE3273" s="419"/>
      <c r="AF3273" s="419"/>
      <c r="AH3273" s="419"/>
      <c r="AI3273" s="419"/>
      <c r="AJ3273" s="419"/>
      <c r="AL3273" s="419"/>
      <c r="AM3273" s="419"/>
      <c r="AN3273" s="403"/>
      <c r="AO3273" s="419"/>
      <c r="AP3273" s="419"/>
      <c r="AQ3273" s="419"/>
      <c r="AR3273" s="419"/>
      <c r="AS3273" s="419"/>
      <c r="AT3273" s="419"/>
      <c r="AU3273" s="419"/>
      <c r="AV3273" s="419"/>
      <c r="AX3273" s="419"/>
      <c r="AY3273" s="419"/>
      <c r="AZ3273" s="419"/>
      <c r="BB3273" s="419"/>
      <c r="BC3273" s="419"/>
      <c r="BD3273" s="419"/>
      <c r="BF3273" s="419"/>
      <c r="BG3273" s="419"/>
      <c r="BH3273" s="419"/>
      <c r="BJ3273" s="419"/>
      <c r="BK3273" s="419"/>
      <c r="BL3273" s="419"/>
      <c r="BN3273" s="419"/>
      <c r="BO3273" s="419"/>
      <c r="BP3273" s="419"/>
      <c r="BR3273" s="419"/>
      <c r="BS3273" s="419"/>
      <c r="BT3273" s="419"/>
      <c r="BV3273" s="419"/>
      <c r="BW3273" s="419"/>
      <c r="BX3273" s="397"/>
      <c r="BZ3273" s="449"/>
      <c r="CB3273" s="419"/>
      <c r="CC3273" s="419"/>
      <c r="CD3273" s="419"/>
      <c r="CF3273" s="419"/>
      <c r="CG3273" s="419"/>
      <c r="CH3273" s="419"/>
    </row>
    <row r="3274" spans="3:86" ht="21" thickBot="1">
      <c r="C3274" s="425"/>
      <c r="P3274" s="431"/>
      <c r="R3274" s="419"/>
      <c r="S3274" s="446"/>
      <c r="T3274" s="419"/>
      <c r="V3274" s="196"/>
      <c r="W3274" s="419"/>
      <c r="X3274" s="419"/>
      <c r="Z3274" s="419"/>
      <c r="AA3274" s="419"/>
      <c r="AB3274" s="419"/>
      <c r="AD3274" s="419"/>
      <c r="AE3274" s="419"/>
      <c r="AF3274" s="419"/>
      <c r="AH3274" s="419"/>
      <c r="AI3274" s="419"/>
      <c r="AJ3274" s="419"/>
      <c r="AL3274" s="419"/>
      <c r="AM3274" s="419"/>
      <c r="AN3274" s="403"/>
      <c r="AO3274" s="419"/>
      <c r="AP3274" s="419"/>
      <c r="AQ3274" s="419"/>
      <c r="AR3274" s="419"/>
      <c r="AS3274" s="419"/>
      <c r="AT3274" s="419"/>
      <c r="AU3274" s="419"/>
      <c r="AV3274" s="419"/>
      <c r="AX3274" s="419"/>
      <c r="AY3274" s="419"/>
      <c r="AZ3274" s="419"/>
      <c r="BB3274" s="419"/>
      <c r="BC3274" s="419"/>
      <c r="BD3274" s="419"/>
      <c r="BF3274" s="419"/>
      <c r="BG3274" s="419"/>
      <c r="BH3274" s="419"/>
      <c r="BJ3274" s="419"/>
      <c r="BK3274" s="419"/>
      <c r="BL3274" s="419"/>
      <c r="BN3274" s="419"/>
      <c r="BO3274" s="419"/>
      <c r="BP3274" s="419"/>
      <c r="BR3274" s="419"/>
      <c r="BS3274" s="419"/>
      <c r="BT3274" s="419"/>
      <c r="BV3274" s="419"/>
      <c r="BW3274" s="419"/>
      <c r="BX3274" s="397"/>
      <c r="BZ3274" s="449"/>
      <c r="CB3274" s="419"/>
      <c r="CC3274" s="419"/>
      <c r="CD3274" s="419"/>
      <c r="CF3274" s="419"/>
      <c r="CG3274" s="419"/>
      <c r="CH3274" s="419"/>
    </row>
    <row r="3275" spans="3:86" ht="21" thickBot="1">
      <c r="C3275" s="425"/>
      <c r="P3275" s="431"/>
      <c r="R3275" s="419"/>
      <c r="S3275" s="446"/>
      <c r="T3275" s="419"/>
      <c r="V3275" s="196"/>
      <c r="W3275" s="419"/>
      <c r="X3275" s="419"/>
      <c r="Z3275" s="419"/>
      <c r="AA3275" s="419"/>
      <c r="AB3275" s="419"/>
      <c r="AD3275" s="419"/>
      <c r="AE3275" s="419"/>
      <c r="AF3275" s="419"/>
      <c r="AH3275" s="419"/>
      <c r="AI3275" s="419"/>
      <c r="AJ3275" s="419"/>
      <c r="AL3275" s="419"/>
      <c r="AM3275" s="419"/>
      <c r="AN3275" s="403"/>
      <c r="AO3275" s="419"/>
      <c r="AP3275" s="419"/>
      <c r="AQ3275" s="419"/>
      <c r="AR3275" s="419"/>
      <c r="AS3275" s="419"/>
      <c r="AT3275" s="419"/>
      <c r="AU3275" s="419"/>
      <c r="AV3275" s="419"/>
      <c r="AX3275" s="419"/>
      <c r="AY3275" s="419"/>
      <c r="AZ3275" s="419"/>
      <c r="BB3275" s="419"/>
      <c r="BC3275" s="419"/>
      <c r="BD3275" s="419"/>
      <c r="BF3275" s="419"/>
      <c r="BG3275" s="419"/>
      <c r="BH3275" s="419"/>
      <c r="BJ3275" s="419"/>
      <c r="BK3275" s="419"/>
      <c r="BL3275" s="419"/>
      <c r="BN3275" s="419"/>
      <c r="BO3275" s="419"/>
      <c r="BP3275" s="419"/>
      <c r="BR3275" s="419"/>
      <c r="BS3275" s="419"/>
      <c r="BT3275" s="419"/>
      <c r="BV3275" s="419"/>
      <c r="BW3275" s="419"/>
      <c r="BX3275" s="397"/>
      <c r="BZ3275" s="449"/>
      <c r="CB3275" s="419"/>
      <c r="CC3275" s="419"/>
      <c r="CD3275" s="419"/>
      <c r="CF3275" s="419"/>
      <c r="CG3275" s="419"/>
      <c r="CH3275" s="419"/>
    </row>
    <row r="3276" spans="3:86" ht="21" thickBot="1">
      <c r="C3276" s="425"/>
      <c r="P3276" s="431"/>
      <c r="R3276" s="419"/>
      <c r="S3276" s="446"/>
      <c r="T3276" s="419"/>
      <c r="V3276" s="196"/>
      <c r="W3276" s="419"/>
      <c r="X3276" s="419"/>
      <c r="Z3276" s="419"/>
      <c r="AA3276" s="419"/>
      <c r="AB3276" s="419"/>
      <c r="AD3276" s="419"/>
      <c r="AE3276" s="419"/>
      <c r="AF3276" s="419"/>
      <c r="AH3276" s="419"/>
      <c r="AI3276" s="419"/>
      <c r="AJ3276" s="419"/>
      <c r="AL3276" s="419"/>
      <c r="AM3276" s="419"/>
      <c r="AN3276" s="403"/>
      <c r="AO3276" s="419"/>
      <c r="AP3276" s="419"/>
      <c r="AQ3276" s="419"/>
      <c r="AR3276" s="419"/>
      <c r="AS3276" s="419"/>
      <c r="AT3276" s="419"/>
      <c r="AU3276" s="419"/>
      <c r="AV3276" s="419"/>
      <c r="AX3276" s="419"/>
      <c r="AY3276" s="419"/>
      <c r="AZ3276" s="419"/>
      <c r="BB3276" s="419"/>
      <c r="BC3276" s="419"/>
      <c r="BD3276" s="419"/>
      <c r="BF3276" s="419"/>
      <c r="BG3276" s="419"/>
      <c r="BH3276" s="419"/>
      <c r="BJ3276" s="419"/>
      <c r="BK3276" s="419"/>
      <c r="BL3276" s="419"/>
      <c r="BN3276" s="419"/>
      <c r="BO3276" s="419"/>
      <c r="BP3276" s="419"/>
      <c r="BR3276" s="419"/>
      <c r="BS3276" s="419"/>
      <c r="BT3276" s="419"/>
      <c r="BV3276" s="419"/>
      <c r="BW3276" s="419"/>
      <c r="BX3276" s="397"/>
      <c r="BZ3276" s="449"/>
      <c r="CB3276" s="419"/>
      <c r="CC3276" s="419"/>
      <c r="CD3276" s="419"/>
      <c r="CF3276" s="419"/>
      <c r="CG3276" s="419"/>
      <c r="CH3276" s="419"/>
    </row>
    <row r="3277" spans="3:86" ht="21" thickBot="1">
      <c r="C3277" s="425"/>
      <c r="P3277" s="431"/>
      <c r="R3277" s="419"/>
      <c r="S3277" s="446"/>
      <c r="T3277" s="419"/>
      <c r="V3277" s="196"/>
      <c r="W3277" s="419"/>
      <c r="X3277" s="419"/>
      <c r="Z3277" s="419"/>
      <c r="AA3277" s="419"/>
      <c r="AB3277" s="419"/>
      <c r="AD3277" s="419"/>
      <c r="AE3277" s="419"/>
      <c r="AF3277" s="419"/>
      <c r="AH3277" s="419"/>
      <c r="AI3277" s="419"/>
      <c r="AJ3277" s="419"/>
      <c r="AL3277" s="419"/>
      <c r="AM3277" s="419"/>
      <c r="AN3277" s="403"/>
      <c r="AO3277" s="419"/>
      <c r="AP3277" s="419"/>
      <c r="AQ3277" s="419"/>
      <c r="AR3277" s="419"/>
      <c r="AS3277" s="419"/>
      <c r="AT3277" s="419"/>
      <c r="AU3277" s="419"/>
      <c r="AV3277" s="419"/>
      <c r="AX3277" s="419"/>
      <c r="AY3277" s="419"/>
      <c r="AZ3277" s="419"/>
      <c r="BB3277" s="419"/>
      <c r="BC3277" s="419"/>
      <c r="BD3277" s="419"/>
      <c r="BF3277" s="419"/>
      <c r="BG3277" s="419"/>
      <c r="BH3277" s="419"/>
      <c r="BJ3277" s="419"/>
      <c r="BK3277" s="419"/>
      <c r="BL3277" s="419"/>
      <c r="BN3277" s="419"/>
      <c r="BO3277" s="419"/>
      <c r="BP3277" s="419"/>
      <c r="BR3277" s="419"/>
      <c r="BS3277" s="419"/>
      <c r="BT3277" s="419"/>
      <c r="BV3277" s="419"/>
      <c r="BW3277" s="419"/>
      <c r="BX3277" s="397"/>
      <c r="BZ3277" s="449"/>
      <c r="CB3277" s="419"/>
      <c r="CC3277" s="419"/>
      <c r="CD3277" s="419"/>
      <c r="CF3277" s="419"/>
      <c r="CG3277" s="419"/>
      <c r="CH3277" s="419"/>
    </row>
    <row r="3278" spans="3:86" ht="21" thickBot="1">
      <c r="C3278" s="425"/>
      <c r="P3278" s="431"/>
      <c r="R3278" s="419"/>
      <c r="S3278" s="446"/>
      <c r="T3278" s="419"/>
      <c r="V3278" s="196"/>
      <c r="W3278" s="419"/>
      <c r="X3278" s="419"/>
      <c r="Z3278" s="419"/>
      <c r="AA3278" s="419"/>
      <c r="AB3278" s="419"/>
      <c r="AD3278" s="419"/>
      <c r="AE3278" s="419"/>
      <c r="AF3278" s="419"/>
      <c r="AH3278" s="419"/>
      <c r="AI3278" s="419"/>
      <c r="AJ3278" s="419"/>
      <c r="AL3278" s="419"/>
      <c r="AM3278" s="419"/>
      <c r="AN3278" s="403"/>
      <c r="AO3278" s="419"/>
      <c r="AP3278" s="419"/>
      <c r="AQ3278" s="419"/>
      <c r="AR3278" s="419"/>
      <c r="AS3278" s="419"/>
      <c r="AT3278" s="419"/>
      <c r="AU3278" s="419"/>
      <c r="AV3278" s="419"/>
      <c r="AX3278" s="419"/>
      <c r="AY3278" s="419"/>
      <c r="AZ3278" s="419"/>
      <c r="BB3278" s="419"/>
      <c r="BC3278" s="419"/>
      <c r="BD3278" s="419"/>
      <c r="BF3278" s="419"/>
      <c r="BG3278" s="419"/>
      <c r="BH3278" s="419"/>
      <c r="BJ3278" s="419"/>
      <c r="BK3278" s="419"/>
      <c r="BL3278" s="419"/>
      <c r="BN3278" s="419"/>
      <c r="BO3278" s="419"/>
      <c r="BP3278" s="419"/>
      <c r="BR3278" s="419"/>
      <c r="BS3278" s="419"/>
      <c r="BT3278" s="419"/>
      <c r="BV3278" s="419"/>
      <c r="BW3278" s="419"/>
      <c r="BX3278" s="397"/>
      <c r="BZ3278" s="449"/>
      <c r="CB3278" s="419"/>
      <c r="CC3278" s="419"/>
      <c r="CD3278" s="419"/>
      <c r="CF3278" s="419"/>
      <c r="CG3278" s="419"/>
      <c r="CH3278" s="419"/>
    </row>
    <row r="3279" spans="3:86" ht="21" thickBot="1">
      <c r="C3279" s="425"/>
      <c r="P3279" s="431"/>
      <c r="R3279" s="419"/>
      <c r="S3279" s="446"/>
      <c r="T3279" s="419"/>
      <c r="V3279" s="196"/>
      <c r="W3279" s="419"/>
      <c r="X3279" s="419"/>
      <c r="Z3279" s="419"/>
      <c r="AA3279" s="419"/>
      <c r="AB3279" s="419"/>
      <c r="AD3279" s="419"/>
      <c r="AE3279" s="419"/>
      <c r="AF3279" s="419"/>
      <c r="AH3279" s="419"/>
      <c r="AI3279" s="419"/>
      <c r="AJ3279" s="419"/>
      <c r="AL3279" s="419"/>
      <c r="AM3279" s="419"/>
      <c r="AN3279" s="403"/>
      <c r="AO3279" s="419"/>
      <c r="AP3279" s="419"/>
      <c r="AQ3279" s="419"/>
      <c r="AR3279" s="419"/>
      <c r="AS3279" s="419"/>
      <c r="AT3279" s="419"/>
      <c r="AU3279" s="419"/>
      <c r="AV3279" s="419"/>
      <c r="AX3279" s="419"/>
      <c r="AY3279" s="419"/>
      <c r="AZ3279" s="419"/>
      <c r="BB3279" s="419"/>
      <c r="BC3279" s="419"/>
      <c r="BD3279" s="419"/>
      <c r="BF3279" s="419"/>
      <c r="BG3279" s="419"/>
      <c r="BH3279" s="419"/>
      <c r="BJ3279" s="419"/>
      <c r="BK3279" s="419"/>
      <c r="BL3279" s="419"/>
      <c r="BN3279" s="419"/>
      <c r="BO3279" s="419"/>
      <c r="BP3279" s="419"/>
      <c r="BR3279" s="419"/>
      <c r="BS3279" s="419"/>
      <c r="BT3279" s="419"/>
      <c r="BV3279" s="419"/>
      <c r="BW3279" s="419"/>
      <c r="BX3279" s="397"/>
      <c r="BZ3279" s="449"/>
      <c r="CB3279" s="419"/>
      <c r="CC3279" s="419"/>
      <c r="CD3279" s="419"/>
      <c r="CF3279" s="419"/>
      <c r="CG3279" s="419"/>
      <c r="CH3279" s="419"/>
    </row>
    <row r="3280" spans="3:86" ht="21" thickBot="1">
      <c r="C3280" s="425"/>
      <c r="P3280" s="431"/>
      <c r="R3280" s="419"/>
      <c r="S3280" s="446"/>
      <c r="T3280" s="419"/>
      <c r="V3280" s="196"/>
      <c r="W3280" s="419"/>
      <c r="X3280" s="419"/>
      <c r="Z3280" s="419"/>
      <c r="AA3280" s="419"/>
      <c r="AB3280" s="419"/>
      <c r="AD3280" s="419"/>
      <c r="AE3280" s="419"/>
      <c r="AF3280" s="419"/>
      <c r="AH3280" s="419"/>
      <c r="AI3280" s="419"/>
      <c r="AJ3280" s="419"/>
      <c r="AL3280" s="419"/>
      <c r="AM3280" s="419"/>
      <c r="AN3280" s="403"/>
      <c r="AO3280" s="419"/>
      <c r="AP3280" s="419"/>
      <c r="AQ3280" s="419"/>
      <c r="AR3280" s="419"/>
      <c r="AS3280" s="419"/>
      <c r="AT3280" s="419"/>
      <c r="AU3280" s="419"/>
      <c r="AV3280" s="419"/>
      <c r="AX3280" s="419"/>
      <c r="AY3280" s="419"/>
      <c r="AZ3280" s="419"/>
      <c r="BB3280" s="419"/>
      <c r="BC3280" s="419"/>
      <c r="BD3280" s="419"/>
      <c r="BF3280" s="419"/>
      <c r="BG3280" s="419"/>
      <c r="BH3280" s="419"/>
      <c r="BJ3280" s="419"/>
      <c r="BK3280" s="419"/>
      <c r="BL3280" s="419"/>
      <c r="BN3280" s="419"/>
      <c r="BO3280" s="419"/>
      <c r="BP3280" s="419"/>
      <c r="BR3280" s="419"/>
      <c r="BS3280" s="419"/>
      <c r="BT3280" s="419"/>
      <c r="BV3280" s="419"/>
      <c r="BW3280" s="419"/>
      <c r="BX3280" s="397"/>
      <c r="BZ3280" s="449"/>
      <c r="CB3280" s="419"/>
      <c r="CC3280" s="419"/>
      <c r="CD3280" s="419"/>
      <c r="CF3280" s="419"/>
      <c r="CG3280" s="419"/>
      <c r="CH3280" s="419"/>
    </row>
    <row r="3281" spans="3:86" ht="21" thickBot="1">
      <c r="C3281" s="425"/>
      <c r="P3281" s="431"/>
      <c r="R3281" s="419"/>
      <c r="S3281" s="446"/>
      <c r="T3281" s="419"/>
      <c r="V3281" s="196"/>
      <c r="W3281" s="419"/>
      <c r="X3281" s="419"/>
      <c r="Z3281" s="419"/>
      <c r="AA3281" s="419"/>
      <c r="AB3281" s="419"/>
      <c r="AD3281" s="419"/>
      <c r="AE3281" s="419"/>
      <c r="AF3281" s="419"/>
      <c r="AH3281" s="419"/>
      <c r="AI3281" s="419"/>
      <c r="AJ3281" s="419"/>
      <c r="AL3281" s="419"/>
      <c r="AM3281" s="419"/>
      <c r="AN3281" s="403"/>
      <c r="AO3281" s="419"/>
      <c r="AP3281" s="419"/>
      <c r="AQ3281" s="419"/>
      <c r="AR3281" s="419"/>
      <c r="AS3281" s="419"/>
      <c r="AT3281" s="419"/>
      <c r="AU3281" s="419"/>
      <c r="AV3281" s="419"/>
      <c r="AX3281" s="419"/>
      <c r="AY3281" s="419"/>
      <c r="AZ3281" s="419"/>
      <c r="BB3281" s="419"/>
      <c r="BC3281" s="419"/>
      <c r="BD3281" s="419"/>
      <c r="BF3281" s="419"/>
      <c r="BG3281" s="419"/>
      <c r="BH3281" s="419"/>
      <c r="BJ3281" s="419"/>
      <c r="BK3281" s="419"/>
      <c r="BL3281" s="419"/>
      <c r="BN3281" s="419"/>
      <c r="BO3281" s="419"/>
      <c r="BP3281" s="419"/>
      <c r="BR3281" s="419"/>
      <c r="BS3281" s="419"/>
      <c r="BT3281" s="419"/>
      <c r="BV3281" s="419"/>
      <c r="BW3281" s="419"/>
      <c r="BX3281" s="397"/>
      <c r="BZ3281" s="449"/>
      <c r="CB3281" s="419"/>
      <c r="CC3281" s="419"/>
      <c r="CD3281" s="419"/>
      <c r="CF3281" s="419"/>
      <c r="CG3281" s="419"/>
      <c r="CH3281" s="419"/>
    </row>
    <row r="3282" spans="3:86" ht="21" thickBot="1">
      <c r="C3282" s="425"/>
      <c r="P3282" s="431"/>
      <c r="R3282" s="419"/>
      <c r="S3282" s="446"/>
      <c r="T3282" s="419"/>
      <c r="V3282" s="196"/>
      <c r="W3282" s="419"/>
      <c r="X3282" s="419"/>
      <c r="Z3282" s="419"/>
      <c r="AA3282" s="419"/>
      <c r="AB3282" s="419"/>
      <c r="AD3282" s="419"/>
      <c r="AE3282" s="419"/>
      <c r="AF3282" s="419"/>
      <c r="AH3282" s="419"/>
      <c r="AI3282" s="419"/>
      <c r="AJ3282" s="419"/>
      <c r="AL3282" s="419"/>
      <c r="AM3282" s="419"/>
      <c r="AN3282" s="403"/>
      <c r="AO3282" s="419"/>
      <c r="AP3282" s="419"/>
      <c r="AQ3282" s="419"/>
      <c r="AR3282" s="419"/>
      <c r="AS3282" s="419"/>
      <c r="AT3282" s="419"/>
      <c r="AU3282" s="419"/>
      <c r="AV3282" s="419"/>
      <c r="AX3282" s="419"/>
      <c r="AY3282" s="419"/>
      <c r="AZ3282" s="419"/>
      <c r="BB3282" s="419"/>
      <c r="BC3282" s="419"/>
      <c r="BD3282" s="419"/>
      <c r="BF3282" s="419"/>
      <c r="BG3282" s="419"/>
      <c r="BH3282" s="419"/>
      <c r="BJ3282" s="419"/>
      <c r="BK3282" s="419"/>
      <c r="BL3282" s="419"/>
      <c r="BN3282" s="419"/>
      <c r="BO3282" s="419"/>
      <c r="BP3282" s="419"/>
      <c r="BR3282" s="419"/>
      <c r="BS3282" s="419"/>
      <c r="BT3282" s="419"/>
      <c r="BV3282" s="419"/>
      <c r="BW3282" s="419"/>
      <c r="BX3282" s="397"/>
      <c r="BZ3282" s="449"/>
      <c r="CB3282" s="419"/>
      <c r="CC3282" s="419"/>
      <c r="CD3282" s="419"/>
      <c r="CF3282" s="419"/>
      <c r="CG3282" s="419"/>
      <c r="CH3282" s="419"/>
    </row>
    <row r="3283" spans="3:86" ht="21" thickBot="1">
      <c r="C3283" s="425"/>
      <c r="P3283" s="431"/>
      <c r="R3283" s="419"/>
      <c r="S3283" s="446"/>
      <c r="T3283" s="419"/>
      <c r="V3283" s="196"/>
      <c r="W3283" s="419"/>
      <c r="X3283" s="419"/>
      <c r="Z3283" s="419"/>
      <c r="AA3283" s="419"/>
      <c r="AB3283" s="419"/>
      <c r="AD3283" s="419"/>
      <c r="AE3283" s="419"/>
      <c r="AF3283" s="419"/>
      <c r="AH3283" s="419"/>
      <c r="AI3283" s="419"/>
      <c r="AJ3283" s="419"/>
      <c r="AL3283" s="419"/>
      <c r="AM3283" s="419"/>
      <c r="AN3283" s="403"/>
      <c r="AO3283" s="419"/>
      <c r="AP3283" s="419"/>
      <c r="AQ3283" s="419"/>
      <c r="AR3283" s="419"/>
      <c r="AS3283" s="419"/>
      <c r="AT3283" s="419"/>
      <c r="AU3283" s="419"/>
      <c r="AV3283" s="419"/>
      <c r="AX3283" s="419"/>
      <c r="AY3283" s="419"/>
      <c r="AZ3283" s="419"/>
      <c r="BB3283" s="419"/>
      <c r="BC3283" s="419"/>
      <c r="BD3283" s="419"/>
      <c r="BF3283" s="419"/>
      <c r="BG3283" s="419"/>
      <c r="BH3283" s="419"/>
      <c r="BJ3283" s="419"/>
      <c r="BK3283" s="419"/>
      <c r="BL3283" s="419"/>
      <c r="BN3283" s="419"/>
      <c r="BO3283" s="419"/>
      <c r="BP3283" s="419"/>
      <c r="BR3283" s="419"/>
      <c r="BS3283" s="419"/>
      <c r="BT3283" s="419"/>
      <c r="BV3283" s="419"/>
      <c r="BW3283" s="419"/>
      <c r="BX3283" s="397"/>
      <c r="BZ3283" s="449"/>
      <c r="CB3283" s="419"/>
      <c r="CC3283" s="419"/>
      <c r="CD3283" s="419"/>
      <c r="CF3283" s="419"/>
      <c r="CG3283" s="419"/>
      <c r="CH3283" s="419"/>
    </row>
    <row r="3284" spans="3:86" ht="21" thickBot="1">
      <c r="C3284" s="425"/>
      <c r="P3284" s="431"/>
      <c r="R3284" s="419"/>
      <c r="S3284" s="446"/>
      <c r="T3284" s="419"/>
      <c r="V3284" s="196"/>
      <c r="W3284" s="419"/>
      <c r="X3284" s="419"/>
      <c r="Z3284" s="419"/>
      <c r="AA3284" s="419"/>
      <c r="AB3284" s="419"/>
      <c r="AD3284" s="419"/>
      <c r="AE3284" s="419"/>
      <c r="AF3284" s="419"/>
      <c r="AH3284" s="419"/>
      <c r="AI3284" s="419"/>
      <c r="AJ3284" s="419"/>
      <c r="AL3284" s="419"/>
      <c r="AM3284" s="419"/>
      <c r="AN3284" s="403"/>
      <c r="AO3284" s="419"/>
      <c r="AP3284" s="419"/>
      <c r="AQ3284" s="419"/>
      <c r="AR3284" s="419"/>
      <c r="AS3284" s="419"/>
      <c r="AT3284" s="419"/>
      <c r="AU3284" s="419"/>
      <c r="AV3284" s="419"/>
      <c r="AX3284" s="419"/>
      <c r="AY3284" s="419"/>
      <c r="AZ3284" s="419"/>
      <c r="BB3284" s="419"/>
      <c r="BC3284" s="419"/>
      <c r="BD3284" s="419"/>
      <c r="BF3284" s="419"/>
      <c r="BG3284" s="419"/>
      <c r="BH3284" s="419"/>
      <c r="BJ3284" s="419"/>
      <c r="BK3284" s="419"/>
      <c r="BL3284" s="419"/>
      <c r="BN3284" s="419"/>
      <c r="BO3284" s="419"/>
      <c r="BP3284" s="419"/>
      <c r="BR3284" s="419"/>
      <c r="BS3284" s="419"/>
      <c r="BT3284" s="419"/>
      <c r="BV3284" s="419"/>
      <c r="BW3284" s="419"/>
      <c r="BX3284" s="397"/>
      <c r="BZ3284" s="449"/>
      <c r="CB3284" s="419"/>
      <c r="CC3284" s="419"/>
      <c r="CD3284" s="419"/>
      <c r="CF3284" s="419"/>
      <c r="CG3284" s="419"/>
      <c r="CH3284" s="419"/>
    </row>
    <row r="3285" spans="3:86" ht="21" thickBot="1">
      <c r="C3285" s="425"/>
      <c r="P3285" s="431"/>
      <c r="R3285" s="419"/>
      <c r="S3285" s="446"/>
      <c r="T3285" s="419"/>
      <c r="V3285" s="196"/>
      <c r="W3285" s="419"/>
      <c r="X3285" s="419"/>
      <c r="Z3285" s="419"/>
      <c r="AA3285" s="419"/>
      <c r="AB3285" s="419"/>
      <c r="AD3285" s="419"/>
      <c r="AE3285" s="419"/>
      <c r="AF3285" s="419"/>
      <c r="AH3285" s="419"/>
      <c r="AI3285" s="419"/>
      <c r="AJ3285" s="419"/>
      <c r="AL3285" s="419"/>
      <c r="AM3285" s="419"/>
      <c r="AN3285" s="403"/>
      <c r="AO3285" s="419"/>
      <c r="AP3285" s="419"/>
      <c r="AQ3285" s="419"/>
      <c r="AR3285" s="419"/>
      <c r="AS3285" s="419"/>
      <c r="AT3285" s="419"/>
      <c r="AU3285" s="419"/>
      <c r="AV3285" s="419"/>
      <c r="AX3285" s="419"/>
      <c r="AY3285" s="419"/>
      <c r="AZ3285" s="419"/>
      <c r="BB3285" s="419"/>
      <c r="BC3285" s="419"/>
      <c r="BD3285" s="419"/>
      <c r="BF3285" s="419"/>
      <c r="BG3285" s="419"/>
      <c r="BH3285" s="419"/>
      <c r="BJ3285" s="419"/>
      <c r="BK3285" s="419"/>
      <c r="BL3285" s="419"/>
      <c r="BN3285" s="419"/>
      <c r="BO3285" s="419"/>
      <c r="BP3285" s="419"/>
      <c r="BR3285" s="419"/>
      <c r="BS3285" s="419"/>
      <c r="BT3285" s="419"/>
      <c r="BV3285" s="419"/>
      <c r="BW3285" s="419"/>
      <c r="BX3285" s="397"/>
      <c r="BZ3285" s="449"/>
      <c r="CB3285" s="419"/>
      <c r="CC3285" s="419"/>
      <c r="CD3285" s="419"/>
      <c r="CF3285" s="419"/>
      <c r="CG3285" s="419"/>
      <c r="CH3285" s="419"/>
    </row>
    <row r="3286" spans="3:86" ht="21" thickBot="1">
      <c r="C3286" s="425"/>
      <c r="P3286" s="431"/>
      <c r="R3286" s="419"/>
      <c r="S3286" s="446"/>
      <c r="T3286" s="419"/>
      <c r="V3286" s="196"/>
      <c r="W3286" s="419"/>
      <c r="X3286" s="419"/>
      <c r="Z3286" s="419"/>
      <c r="AA3286" s="419"/>
      <c r="AB3286" s="419"/>
      <c r="AD3286" s="419"/>
      <c r="AE3286" s="419"/>
      <c r="AF3286" s="419"/>
      <c r="AH3286" s="419"/>
      <c r="AI3286" s="419"/>
      <c r="AJ3286" s="419"/>
      <c r="AL3286" s="419"/>
      <c r="AM3286" s="419"/>
      <c r="AN3286" s="403"/>
      <c r="AO3286" s="419"/>
      <c r="AP3286" s="419"/>
      <c r="AQ3286" s="419"/>
      <c r="AR3286" s="419"/>
      <c r="AS3286" s="419"/>
      <c r="AT3286" s="419"/>
      <c r="AU3286" s="419"/>
      <c r="AV3286" s="419"/>
      <c r="AX3286" s="419"/>
      <c r="AY3286" s="419"/>
      <c r="AZ3286" s="419"/>
      <c r="BB3286" s="419"/>
      <c r="BC3286" s="419"/>
      <c r="BD3286" s="419"/>
      <c r="BF3286" s="419"/>
      <c r="BG3286" s="419"/>
      <c r="BH3286" s="419"/>
      <c r="BJ3286" s="419"/>
      <c r="BK3286" s="419"/>
      <c r="BL3286" s="419"/>
      <c r="BN3286" s="419"/>
      <c r="BO3286" s="419"/>
      <c r="BP3286" s="419"/>
      <c r="BR3286" s="419"/>
      <c r="BS3286" s="419"/>
      <c r="BT3286" s="419"/>
      <c r="BV3286" s="419"/>
      <c r="BW3286" s="419"/>
      <c r="BX3286" s="397"/>
      <c r="BZ3286" s="449"/>
      <c r="CB3286" s="419"/>
      <c r="CC3286" s="419"/>
      <c r="CD3286" s="419"/>
      <c r="CF3286" s="419"/>
      <c r="CG3286" s="419"/>
      <c r="CH3286" s="419"/>
    </row>
    <row r="3287" spans="3:86" ht="21" thickBot="1">
      <c r="C3287" s="425"/>
      <c r="P3287" s="431"/>
      <c r="R3287" s="419"/>
      <c r="S3287" s="446"/>
      <c r="T3287" s="419"/>
      <c r="V3287" s="196"/>
      <c r="W3287" s="419"/>
      <c r="X3287" s="419"/>
      <c r="Z3287" s="419"/>
      <c r="AA3287" s="419"/>
      <c r="AB3287" s="419"/>
      <c r="AD3287" s="419"/>
      <c r="AE3287" s="419"/>
      <c r="AF3287" s="419"/>
      <c r="AH3287" s="419"/>
      <c r="AI3287" s="419"/>
      <c r="AJ3287" s="419"/>
      <c r="AL3287" s="419"/>
      <c r="AM3287" s="419"/>
      <c r="AN3287" s="403"/>
      <c r="AO3287" s="419"/>
      <c r="AP3287" s="419"/>
      <c r="AQ3287" s="419"/>
      <c r="AR3287" s="419"/>
      <c r="AS3287" s="419"/>
      <c r="AT3287" s="419"/>
      <c r="AU3287" s="419"/>
      <c r="AV3287" s="419"/>
      <c r="AX3287" s="419"/>
      <c r="AY3287" s="419"/>
      <c r="AZ3287" s="419"/>
      <c r="BB3287" s="419"/>
      <c r="BC3287" s="419"/>
      <c r="BD3287" s="419"/>
      <c r="BF3287" s="419"/>
      <c r="BG3287" s="419"/>
      <c r="BH3287" s="419"/>
      <c r="BJ3287" s="419"/>
      <c r="BK3287" s="419"/>
      <c r="BL3287" s="419"/>
      <c r="BN3287" s="419"/>
      <c r="BO3287" s="419"/>
      <c r="BP3287" s="419"/>
      <c r="BR3287" s="419"/>
      <c r="BS3287" s="419"/>
      <c r="BT3287" s="419"/>
      <c r="BV3287" s="419"/>
      <c r="BW3287" s="419"/>
      <c r="BX3287" s="397"/>
      <c r="BZ3287" s="449"/>
      <c r="CB3287" s="419"/>
      <c r="CC3287" s="419"/>
      <c r="CD3287" s="419"/>
      <c r="CF3287" s="419"/>
      <c r="CG3287" s="419"/>
      <c r="CH3287" s="419"/>
    </row>
    <row r="3288" spans="3:86" ht="21" thickBot="1">
      <c r="C3288" s="425"/>
      <c r="P3288" s="431"/>
      <c r="R3288" s="419"/>
      <c r="S3288" s="446"/>
      <c r="T3288" s="419"/>
      <c r="V3288" s="196"/>
      <c r="W3288" s="419"/>
      <c r="X3288" s="419"/>
      <c r="Z3288" s="419"/>
      <c r="AA3288" s="419"/>
      <c r="AB3288" s="419"/>
      <c r="AD3288" s="419"/>
      <c r="AE3288" s="419"/>
      <c r="AF3288" s="419"/>
      <c r="AH3288" s="419"/>
      <c r="AI3288" s="419"/>
      <c r="AJ3288" s="419"/>
      <c r="AL3288" s="419"/>
      <c r="AM3288" s="419"/>
      <c r="AN3288" s="403"/>
      <c r="AO3288" s="419"/>
      <c r="AP3288" s="419"/>
      <c r="AQ3288" s="419"/>
      <c r="AR3288" s="419"/>
      <c r="AS3288" s="419"/>
      <c r="AT3288" s="419"/>
      <c r="AU3288" s="419"/>
      <c r="AV3288" s="419"/>
      <c r="AX3288" s="419"/>
      <c r="AY3288" s="419"/>
      <c r="AZ3288" s="419"/>
      <c r="BB3288" s="419"/>
      <c r="BC3288" s="419"/>
      <c r="BD3288" s="419"/>
      <c r="BF3288" s="419"/>
      <c r="BG3288" s="419"/>
      <c r="BH3288" s="419"/>
      <c r="BJ3288" s="419"/>
      <c r="BK3288" s="419"/>
      <c r="BL3288" s="419"/>
      <c r="BN3288" s="419"/>
      <c r="BO3288" s="419"/>
      <c r="BP3288" s="419"/>
      <c r="BR3288" s="419"/>
      <c r="BS3288" s="419"/>
      <c r="BT3288" s="419"/>
      <c r="BV3288" s="419"/>
      <c r="BW3288" s="419"/>
      <c r="BX3288" s="397"/>
      <c r="BZ3288" s="449"/>
      <c r="CB3288" s="419"/>
      <c r="CC3288" s="419"/>
      <c r="CD3288" s="419"/>
      <c r="CF3288" s="419"/>
      <c r="CG3288" s="419"/>
      <c r="CH3288" s="419"/>
    </row>
    <row r="3289" spans="3:86" ht="21" thickBot="1">
      <c r="C3289" s="425"/>
      <c r="P3289" s="431"/>
      <c r="R3289" s="419"/>
      <c r="S3289" s="446"/>
      <c r="T3289" s="419"/>
      <c r="V3289" s="196"/>
      <c r="W3289" s="419"/>
      <c r="X3289" s="419"/>
      <c r="Z3289" s="419"/>
      <c r="AA3289" s="419"/>
      <c r="AB3289" s="419"/>
      <c r="AD3289" s="419"/>
      <c r="AE3289" s="419"/>
      <c r="AF3289" s="419"/>
      <c r="AH3289" s="419"/>
      <c r="AI3289" s="419"/>
      <c r="AJ3289" s="419"/>
      <c r="AL3289" s="419"/>
      <c r="AM3289" s="419"/>
      <c r="AN3289" s="403"/>
      <c r="AO3289" s="419"/>
      <c r="AP3289" s="419"/>
      <c r="AQ3289" s="419"/>
      <c r="AR3289" s="419"/>
      <c r="AS3289" s="419"/>
      <c r="AT3289" s="419"/>
      <c r="AU3289" s="419"/>
      <c r="AV3289" s="419"/>
      <c r="AX3289" s="419"/>
      <c r="AY3289" s="419"/>
      <c r="AZ3289" s="419"/>
      <c r="BB3289" s="419"/>
      <c r="BC3289" s="419"/>
      <c r="BD3289" s="419"/>
      <c r="BF3289" s="419"/>
      <c r="BG3289" s="419"/>
      <c r="BH3289" s="419"/>
      <c r="BJ3289" s="419"/>
      <c r="BK3289" s="419"/>
      <c r="BL3289" s="419"/>
      <c r="BN3289" s="419"/>
      <c r="BO3289" s="419"/>
      <c r="BP3289" s="419"/>
      <c r="BR3289" s="419"/>
      <c r="BS3289" s="419"/>
      <c r="BT3289" s="419"/>
      <c r="BV3289" s="419"/>
      <c r="BW3289" s="419"/>
      <c r="BX3289" s="397"/>
      <c r="BZ3289" s="449"/>
      <c r="CB3289" s="419"/>
      <c r="CC3289" s="419"/>
      <c r="CD3289" s="419"/>
      <c r="CF3289" s="419"/>
      <c r="CG3289" s="419"/>
      <c r="CH3289" s="419"/>
    </row>
    <row r="3290" spans="3:86" ht="21" thickBot="1">
      <c r="C3290" s="425"/>
      <c r="P3290" s="431"/>
      <c r="R3290" s="419"/>
      <c r="S3290" s="446"/>
      <c r="T3290" s="419"/>
      <c r="V3290" s="196"/>
      <c r="W3290" s="419"/>
      <c r="X3290" s="419"/>
      <c r="Z3290" s="419"/>
      <c r="AA3290" s="419"/>
      <c r="AB3290" s="419"/>
      <c r="AD3290" s="419"/>
      <c r="AE3290" s="419"/>
      <c r="AF3290" s="419"/>
      <c r="AH3290" s="419"/>
      <c r="AI3290" s="419"/>
      <c r="AJ3290" s="419"/>
      <c r="AL3290" s="419"/>
      <c r="AM3290" s="419"/>
      <c r="AN3290" s="403"/>
      <c r="AO3290" s="419"/>
      <c r="AP3290" s="419"/>
      <c r="AQ3290" s="419"/>
      <c r="AR3290" s="419"/>
      <c r="AS3290" s="419"/>
      <c r="AT3290" s="419"/>
      <c r="AU3290" s="419"/>
      <c r="AV3290" s="419"/>
      <c r="AX3290" s="419"/>
      <c r="AY3290" s="419"/>
      <c r="AZ3290" s="419"/>
      <c r="BB3290" s="419"/>
      <c r="BC3290" s="419"/>
      <c r="BD3290" s="419"/>
      <c r="BF3290" s="419"/>
      <c r="BG3290" s="419"/>
      <c r="BH3290" s="419"/>
      <c r="BJ3290" s="419"/>
      <c r="BK3290" s="419"/>
      <c r="BL3290" s="419"/>
      <c r="BN3290" s="419"/>
      <c r="BO3290" s="419"/>
      <c r="BP3290" s="419"/>
      <c r="BR3290" s="419"/>
      <c r="BS3290" s="419"/>
      <c r="BT3290" s="419"/>
      <c r="BV3290" s="419"/>
      <c r="BW3290" s="419"/>
      <c r="BX3290" s="397"/>
      <c r="BZ3290" s="449"/>
      <c r="CB3290" s="419"/>
      <c r="CC3290" s="419"/>
      <c r="CD3290" s="419"/>
      <c r="CF3290" s="419"/>
      <c r="CG3290" s="419"/>
      <c r="CH3290" s="419"/>
    </row>
    <row r="3291" spans="3:86" ht="21" thickBot="1">
      <c r="C3291" s="425"/>
      <c r="P3291" s="431"/>
      <c r="R3291" s="419"/>
      <c r="S3291" s="446"/>
      <c r="T3291" s="419"/>
      <c r="V3291" s="196"/>
      <c r="W3291" s="419"/>
      <c r="X3291" s="419"/>
      <c r="Z3291" s="419"/>
      <c r="AA3291" s="419"/>
      <c r="AB3291" s="419"/>
      <c r="AD3291" s="419"/>
      <c r="AE3291" s="419"/>
      <c r="AF3291" s="419"/>
      <c r="AH3291" s="419"/>
      <c r="AI3291" s="419"/>
      <c r="AJ3291" s="419"/>
      <c r="AL3291" s="419"/>
      <c r="AM3291" s="419"/>
      <c r="AN3291" s="403"/>
      <c r="AO3291" s="419"/>
      <c r="AP3291" s="419"/>
      <c r="AQ3291" s="419"/>
      <c r="AR3291" s="419"/>
      <c r="AS3291" s="419"/>
      <c r="AT3291" s="419"/>
      <c r="AU3291" s="419"/>
      <c r="AV3291" s="419"/>
      <c r="AX3291" s="419"/>
      <c r="AY3291" s="419"/>
      <c r="AZ3291" s="419"/>
      <c r="BB3291" s="419"/>
      <c r="BC3291" s="419"/>
      <c r="BD3291" s="419"/>
      <c r="BF3291" s="419"/>
      <c r="BG3291" s="419"/>
      <c r="BH3291" s="419"/>
      <c r="BJ3291" s="419"/>
      <c r="BK3291" s="419"/>
      <c r="BL3291" s="419"/>
      <c r="BN3291" s="419"/>
      <c r="BO3291" s="419"/>
      <c r="BP3291" s="419"/>
      <c r="BR3291" s="419"/>
      <c r="BS3291" s="419"/>
      <c r="BT3291" s="419"/>
      <c r="BV3291" s="419"/>
      <c r="BW3291" s="419"/>
      <c r="BX3291" s="397"/>
      <c r="BZ3291" s="449"/>
      <c r="CB3291" s="419"/>
      <c r="CC3291" s="419"/>
      <c r="CD3291" s="419"/>
      <c r="CF3291" s="419"/>
      <c r="CG3291" s="419"/>
      <c r="CH3291" s="419"/>
    </row>
    <row r="3292" spans="3:86" ht="21" thickBot="1">
      <c r="C3292" s="425"/>
      <c r="P3292" s="431"/>
      <c r="R3292" s="419"/>
      <c r="S3292" s="446"/>
      <c r="T3292" s="419"/>
      <c r="V3292" s="196"/>
      <c r="W3292" s="419"/>
      <c r="X3292" s="419"/>
      <c r="Z3292" s="419"/>
      <c r="AA3292" s="419"/>
      <c r="AB3292" s="419"/>
      <c r="AD3292" s="419"/>
      <c r="AE3292" s="419"/>
      <c r="AF3292" s="419"/>
      <c r="AH3292" s="419"/>
      <c r="AI3292" s="419"/>
      <c r="AJ3292" s="419"/>
      <c r="AL3292" s="419"/>
      <c r="AM3292" s="419"/>
      <c r="AN3292" s="403"/>
      <c r="AO3292" s="419"/>
      <c r="AP3292" s="419"/>
      <c r="AQ3292" s="419"/>
      <c r="AR3292" s="419"/>
      <c r="AS3292" s="419"/>
      <c r="AT3292" s="419"/>
      <c r="AU3292" s="419"/>
      <c r="AV3292" s="419"/>
      <c r="AX3292" s="419"/>
      <c r="AY3292" s="419"/>
      <c r="AZ3292" s="419"/>
      <c r="BB3292" s="419"/>
      <c r="BC3292" s="419"/>
      <c r="BD3292" s="419"/>
      <c r="BF3292" s="419"/>
      <c r="BG3292" s="419"/>
      <c r="BH3292" s="419"/>
      <c r="BJ3292" s="419"/>
      <c r="BK3292" s="419"/>
      <c r="BL3292" s="419"/>
      <c r="BN3292" s="419"/>
      <c r="BO3292" s="419"/>
      <c r="BP3292" s="419"/>
      <c r="BR3292" s="419"/>
      <c r="BS3292" s="419"/>
      <c r="BT3292" s="419"/>
      <c r="BV3292" s="419"/>
      <c r="BW3292" s="419"/>
      <c r="BX3292" s="397"/>
      <c r="BZ3292" s="449"/>
      <c r="CB3292" s="419"/>
      <c r="CC3292" s="419"/>
      <c r="CD3292" s="419"/>
      <c r="CF3292" s="419"/>
      <c r="CG3292" s="419"/>
      <c r="CH3292" s="419"/>
    </row>
    <row r="3293" spans="3:86" ht="21" thickBot="1">
      <c r="C3293" s="425"/>
      <c r="P3293" s="431"/>
      <c r="R3293" s="419"/>
      <c r="S3293" s="446"/>
      <c r="T3293" s="419"/>
      <c r="V3293" s="196"/>
      <c r="W3293" s="419"/>
      <c r="X3293" s="419"/>
      <c r="Z3293" s="419"/>
      <c r="AA3293" s="419"/>
      <c r="AB3293" s="419"/>
      <c r="AD3293" s="419"/>
      <c r="AE3293" s="419"/>
      <c r="AF3293" s="419"/>
      <c r="AH3293" s="419"/>
      <c r="AI3293" s="419"/>
      <c r="AJ3293" s="419"/>
      <c r="AL3293" s="419"/>
      <c r="AM3293" s="419"/>
      <c r="AN3293" s="403"/>
      <c r="AO3293" s="419"/>
      <c r="AP3293" s="419"/>
      <c r="AQ3293" s="419"/>
      <c r="AR3293" s="419"/>
      <c r="AS3293" s="419"/>
      <c r="AT3293" s="419"/>
      <c r="AU3293" s="419"/>
      <c r="AV3293" s="419"/>
      <c r="AX3293" s="419"/>
      <c r="AY3293" s="419"/>
      <c r="AZ3293" s="419"/>
      <c r="BB3293" s="419"/>
      <c r="BC3293" s="419"/>
      <c r="BD3293" s="419"/>
      <c r="BF3293" s="419"/>
      <c r="BG3293" s="419"/>
      <c r="BH3293" s="419"/>
      <c r="BJ3293" s="419"/>
      <c r="BK3293" s="419"/>
      <c r="BL3293" s="419"/>
      <c r="BN3293" s="419"/>
      <c r="BO3293" s="419"/>
      <c r="BP3293" s="419"/>
      <c r="BR3293" s="419"/>
      <c r="BS3293" s="419"/>
      <c r="BT3293" s="419"/>
      <c r="BV3293" s="419"/>
      <c r="BW3293" s="419"/>
      <c r="BX3293" s="397"/>
      <c r="BZ3293" s="449"/>
      <c r="CB3293" s="419"/>
      <c r="CC3293" s="419"/>
      <c r="CD3293" s="419"/>
      <c r="CF3293" s="419"/>
      <c r="CG3293" s="419"/>
      <c r="CH3293" s="419"/>
    </row>
    <row r="3294" spans="3:86" ht="21" thickBot="1">
      <c r="C3294" s="425"/>
      <c r="P3294" s="431"/>
      <c r="R3294" s="419"/>
      <c r="S3294" s="446"/>
      <c r="T3294" s="419"/>
      <c r="V3294" s="196"/>
      <c r="W3294" s="419"/>
      <c r="X3294" s="419"/>
      <c r="Z3294" s="419"/>
      <c r="AA3294" s="419"/>
      <c r="AB3294" s="419"/>
      <c r="AD3294" s="419"/>
      <c r="AE3294" s="419"/>
      <c r="AF3294" s="419"/>
      <c r="AH3294" s="419"/>
      <c r="AI3294" s="419"/>
      <c r="AJ3294" s="419"/>
      <c r="AL3294" s="419"/>
      <c r="AM3294" s="419"/>
      <c r="AN3294" s="403"/>
      <c r="AO3294" s="419"/>
      <c r="AP3294" s="419"/>
      <c r="AQ3294" s="419"/>
      <c r="AR3294" s="419"/>
      <c r="AS3294" s="419"/>
      <c r="AT3294" s="419"/>
      <c r="AU3294" s="419"/>
      <c r="AV3294" s="419"/>
      <c r="AX3294" s="419"/>
      <c r="AY3294" s="419"/>
      <c r="AZ3294" s="419"/>
      <c r="BB3294" s="419"/>
      <c r="BC3294" s="419"/>
      <c r="BD3294" s="419"/>
      <c r="BF3294" s="419"/>
      <c r="BG3294" s="419"/>
      <c r="BH3294" s="419"/>
      <c r="BJ3294" s="419"/>
      <c r="BK3294" s="419"/>
      <c r="BL3294" s="419"/>
      <c r="BN3294" s="419"/>
      <c r="BO3294" s="419"/>
      <c r="BP3294" s="419"/>
      <c r="BR3294" s="419"/>
      <c r="BS3294" s="419"/>
      <c r="BT3294" s="419"/>
      <c r="BV3294" s="419"/>
      <c r="BW3294" s="419"/>
      <c r="BX3294" s="397"/>
      <c r="BZ3294" s="449"/>
      <c r="CB3294" s="419"/>
      <c r="CC3294" s="419"/>
      <c r="CD3294" s="419"/>
      <c r="CF3294" s="419"/>
      <c r="CG3294" s="419"/>
      <c r="CH3294" s="419"/>
    </row>
    <row r="3295" spans="3:86" ht="21" thickBot="1">
      <c r="C3295" s="425"/>
      <c r="P3295" s="431"/>
      <c r="R3295" s="419"/>
      <c r="S3295" s="446"/>
      <c r="T3295" s="419"/>
      <c r="V3295" s="196"/>
      <c r="W3295" s="419"/>
      <c r="X3295" s="419"/>
      <c r="Z3295" s="419"/>
      <c r="AA3295" s="419"/>
      <c r="AB3295" s="419"/>
      <c r="AD3295" s="419"/>
      <c r="AE3295" s="419"/>
      <c r="AF3295" s="419"/>
      <c r="AH3295" s="419"/>
      <c r="AI3295" s="419"/>
      <c r="AJ3295" s="419"/>
      <c r="AL3295" s="419"/>
      <c r="AM3295" s="419"/>
      <c r="AN3295" s="403"/>
      <c r="AO3295" s="419"/>
      <c r="AP3295" s="419"/>
      <c r="AQ3295" s="419"/>
      <c r="AR3295" s="419"/>
      <c r="AS3295" s="419"/>
      <c r="AT3295" s="419"/>
      <c r="AU3295" s="419"/>
      <c r="AV3295" s="419"/>
      <c r="AX3295" s="419"/>
      <c r="AY3295" s="419"/>
      <c r="AZ3295" s="419"/>
      <c r="BB3295" s="419"/>
      <c r="BC3295" s="419"/>
      <c r="BD3295" s="419"/>
      <c r="BF3295" s="419"/>
      <c r="BG3295" s="419"/>
      <c r="BH3295" s="419"/>
      <c r="BJ3295" s="419"/>
      <c r="BK3295" s="419"/>
      <c r="BL3295" s="419"/>
      <c r="BN3295" s="419"/>
      <c r="BO3295" s="419"/>
      <c r="BP3295" s="419"/>
      <c r="BR3295" s="419"/>
      <c r="BS3295" s="419"/>
      <c r="BT3295" s="419"/>
      <c r="BV3295" s="419"/>
      <c r="BW3295" s="419"/>
      <c r="BX3295" s="397"/>
      <c r="BZ3295" s="449"/>
      <c r="CB3295" s="419"/>
      <c r="CC3295" s="419"/>
      <c r="CD3295" s="419"/>
      <c r="CF3295" s="419"/>
      <c r="CG3295" s="419"/>
      <c r="CH3295" s="419"/>
    </row>
    <row r="3296" spans="3:86" ht="21" thickBot="1">
      <c r="C3296" s="425"/>
      <c r="P3296" s="431"/>
      <c r="R3296" s="419"/>
      <c r="S3296" s="446"/>
      <c r="T3296" s="419"/>
      <c r="V3296" s="196"/>
      <c r="W3296" s="419"/>
      <c r="X3296" s="419"/>
      <c r="Z3296" s="419"/>
      <c r="AA3296" s="419"/>
      <c r="AB3296" s="419"/>
      <c r="AD3296" s="419"/>
      <c r="AE3296" s="419"/>
      <c r="AF3296" s="419"/>
      <c r="AH3296" s="419"/>
      <c r="AI3296" s="419"/>
      <c r="AJ3296" s="419"/>
      <c r="AL3296" s="419"/>
      <c r="AM3296" s="419"/>
      <c r="AN3296" s="403"/>
      <c r="AO3296" s="419"/>
      <c r="AP3296" s="419"/>
      <c r="AQ3296" s="419"/>
      <c r="AR3296" s="419"/>
      <c r="AS3296" s="419"/>
      <c r="AT3296" s="419"/>
      <c r="AU3296" s="419"/>
      <c r="AV3296" s="419"/>
      <c r="AX3296" s="419"/>
      <c r="AY3296" s="419"/>
      <c r="AZ3296" s="419"/>
      <c r="BB3296" s="419"/>
      <c r="BC3296" s="419"/>
      <c r="BD3296" s="419"/>
      <c r="BF3296" s="419"/>
      <c r="BG3296" s="419"/>
      <c r="BH3296" s="419"/>
      <c r="BJ3296" s="419"/>
      <c r="BK3296" s="419"/>
      <c r="BL3296" s="419"/>
      <c r="BN3296" s="419"/>
      <c r="BO3296" s="419"/>
      <c r="BP3296" s="419"/>
      <c r="BR3296" s="419"/>
      <c r="BS3296" s="419"/>
      <c r="BT3296" s="419"/>
      <c r="BV3296" s="419"/>
      <c r="BW3296" s="419"/>
      <c r="BX3296" s="397"/>
      <c r="BZ3296" s="449"/>
      <c r="CB3296" s="419"/>
      <c r="CC3296" s="419"/>
      <c r="CD3296" s="419"/>
      <c r="CF3296" s="419"/>
      <c r="CG3296" s="419"/>
      <c r="CH3296" s="419"/>
    </row>
    <row r="3297" spans="3:86" ht="21" thickBot="1">
      <c r="C3297" s="425"/>
      <c r="P3297" s="431"/>
      <c r="R3297" s="419"/>
      <c r="S3297" s="446"/>
      <c r="T3297" s="419"/>
      <c r="V3297" s="196"/>
      <c r="W3297" s="419"/>
      <c r="X3297" s="419"/>
      <c r="Z3297" s="419"/>
      <c r="AA3297" s="419"/>
      <c r="AB3297" s="419"/>
      <c r="AD3297" s="419"/>
      <c r="AE3297" s="419"/>
      <c r="AF3297" s="419"/>
      <c r="AH3297" s="419"/>
      <c r="AI3297" s="419"/>
      <c r="AJ3297" s="419"/>
      <c r="AL3297" s="419"/>
      <c r="AM3297" s="419"/>
      <c r="AN3297" s="403"/>
      <c r="AO3297" s="419"/>
      <c r="AP3297" s="419"/>
      <c r="AQ3297" s="419"/>
      <c r="AR3297" s="419"/>
      <c r="AS3297" s="419"/>
      <c r="AT3297" s="419"/>
      <c r="AU3297" s="419"/>
      <c r="AV3297" s="419"/>
      <c r="AX3297" s="419"/>
      <c r="AY3297" s="419"/>
      <c r="AZ3297" s="419"/>
      <c r="BB3297" s="419"/>
      <c r="BC3297" s="419"/>
      <c r="BD3297" s="419"/>
      <c r="BF3297" s="419"/>
      <c r="BG3297" s="419"/>
      <c r="BH3297" s="419"/>
      <c r="BJ3297" s="419"/>
      <c r="BK3297" s="419"/>
      <c r="BL3297" s="419"/>
      <c r="BN3297" s="419"/>
      <c r="BO3297" s="419"/>
      <c r="BP3297" s="419"/>
      <c r="BR3297" s="419"/>
      <c r="BS3297" s="419"/>
      <c r="BT3297" s="419"/>
      <c r="BV3297" s="419"/>
      <c r="BW3297" s="419"/>
      <c r="BX3297" s="397"/>
      <c r="BZ3297" s="449"/>
      <c r="CB3297" s="419"/>
      <c r="CC3297" s="419"/>
      <c r="CD3297" s="419"/>
      <c r="CF3297" s="419"/>
      <c r="CG3297" s="419"/>
      <c r="CH3297" s="419"/>
    </row>
    <row r="3298" spans="3:86" ht="21" thickBot="1">
      <c r="C3298" s="425"/>
      <c r="P3298" s="431"/>
      <c r="R3298" s="419"/>
      <c r="S3298" s="446"/>
      <c r="T3298" s="419"/>
      <c r="V3298" s="196"/>
      <c r="W3298" s="419"/>
      <c r="X3298" s="419"/>
      <c r="Z3298" s="419"/>
      <c r="AA3298" s="419"/>
      <c r="AB3298" s="419"/>
      <c r="AD3298" s="419"/>
      <c r="AE3298" s="419"/>
      <c r="AF3298" s="419"/>
      <c r="AH3298" s="419"/>
      <c r="AI3298" s="419"/>
      <c r="AJ3298" s="419"/>
      <c r="AL3298" s="419"/>
      <c r="AM3298" s="419"/>
      <c r="AN3298" s="403"/>
      <c r="AO3298" s="419"/>
      <c r="AP3298" s="419"/>
      <c r="AQ3298" s="419"/>
      <c r="AR3298" s="419"/>
      <c r="AS3298" s="419"/>
      <c r="AT3298" s="419"/>
      <c r="AU3298" s="419"/>
      <c r="AV3298" s="419"/>
      <c r="AX3298" s="419"/>
      <c r="AY3298" s="419"/>
      <c r="AZ3298" s="419"/>
      <c r="BB3298" s="419"/>
      <c r="BC3298" s="419"/>
      <c r="BD3298" s="419"/>
      <c r="BF3298" s="419"/>
      <c r="BG3298" s="419"/>
      <c r="BH3298" s="419"/>
      <c r="BJ3298" s="419"/>
      <c r="BK3298" s="419"/>
      <c r="BL3298" s="419"/>
      <c r="BN3298" s="419"/>
      <c r="BO3298" s="419"/>
      <c r="BP3298" s="419"/>
      <c r="BR3298" s="419"/>
      <c r="BS3298" s="419"/>
      <c r="BT3298" s="419"/>
      <c r="BV3298" s="419"/>
      <c r="BW3298" s="419"/>
      <c r="BX3298" s="397"/>
      <c r="BZ3298" s="449"/>
      <c r="CB3298" s="419"/>
      <c r="CC3298" s="419"/>
      <c r="CD3298" s="419"/>
      <c r="CF3298" s="419"/>
      <c r="CG3298" s="419"/>
      <c r="CH3298" s="419"/>
    </row>
    <row r="3299" spans="3:86" ht="21" thickBot="1">
      <c r="C3299" s="425"/>
      <c r="P3299" s="431"/>
      <c r="R3299" s="419"/>
      <c r="S3299" s="446"/>
      <c r="T3299" s="419"/>
      <c r="V3299" s="196"/>
      <c r="W3299" s="419"/>
      <c r="X3299" s="419"/>
      <c r="Z3299" s="419"/>
      <c r="AA3299" s="419"/>
      <c r="AB3299" s="419"/>
      <c r="AD3299" s="419"/>
      <c r="AE3299" s="419"/>
      <c r="AF3299" s="419"/>
      <c r="AH3299" s="419"/>
      <c r="AI3299" s="419"/>
      <c r="AJ3299" s="419"/>
      <c r="AL3299" s="419"/>
      <c r="AM3299" s="419"/>
      <c r="AN3299" s="403"/>
      <c r="AO3299" s="419"/>
      <c r="AP3299" s="419"/>
      <c r="AQ3299" s="419"/>
      <c r="AR3299" s="419"/>
      <c r="AS3299" s="419"/>
      <c r="AT3299" s="419"/>
      <c r="AU3299" s="419"/>
      <c r="AV3299" s="419"/>
      <c r="AX3299" s="419"/>
      <c r="AY3299" s="419"/>
      <c r="AZ3299" s="419"/>
      <c r="BB3299" s="419"/>
      <c r="BC3299" s="419"/>
      <c r="BD3299" s="419"/>
      <c r="BF3299" s="419"/>
      <c r="BG3299" s="419"/>
      <c r="BH3299" s="419"/>
      <c r="BJ3299" s="419"/>
      <c r="BK3299" s="419"/>
      <c r="BL3299" s="419"/>
      <c r="BN3299" s="419"/>
      <c r="BO3299" s="419"/>
      <c r="BP3299" s="419"/>
      <c r="BR3299" s="419"/>
      <c r="BS3299" s="419"/>
      <c r="BT3299" s="419"/>
      <c r="BV3299" s="419"/>
      <c r="BW3299" s="419"/>
      <c r="BX3299" s="397"/>
      <c r="BZ3299" s="449"/>
      <c r="CB3299" s="419"/>
      <c r="CC3299" s="419"/>
      <c r="CD3299" s="419"/>
      <c r="CF3299" s="419"/>
      <c r="CG3299" s="419"/>
      <c r="CH3299" s="419"/>
    </row>
    <row r="3300" spans="3:86" ht="21" thickBot="1">
      <c r="C3300" s="425"/>
      <c r="P3300" s="431"/>
      <c r="R3300" s="419"/>
      <c r="S3300" s="446"/>
      <c r="T3300" s="419"/>
      <c r="V3300" s="196"/>
      <c r="W3300" s="419"/>
      <c r="X3300" s="419"/>
      <c r="Z3300" s="419"/>
      <c r="AA3300" s="419"/>
      <c r="AB3300" s="419"/>
      <c r="AD3300" s="419"/>
      <c r="AE3300" s="419"/>
      <c r="AF3300" s="419"/>
      <c r="AH3300" s="419"/>
      <c r="AI3300" s="419"/>
      <c r="AJ3300" s="419"/>
      <c r="AL3300" s="419"/>
      <c r="AM3300" s="419"/>
      <c r="AN3300" s="403"/>
      <c r="AO3300" s="419"/>
      <c r="AP3300" s="419"/>
      <c r="AQ3300" s="419"/>
      <c r="AR3300" s="419"/>
      <c r="AS3300" s="419"/>
      <c r="AT3300" s="419"/>
      <c r="AU3300" s="419"/>
      <c r="AV3300" s="419"/>
      <c r="AX3300" s="419"/>
      <c r="AY3300" s="419"/>
      <c r="AZ3300" s="419"/>
      <c r="BB3300" s="419"/>
      <c r="BC3300" s="419"/>
      <c r="BD3300" s="419"/>
      <c r="BF3300" s="419"/>
      <c r="BG3300" s="419"/>
      <c r="BH3300" s="419"/>
      <c r="BJ3300" s="419"/>
      <c r="BK3300" s="419"/>
      <c r="BL3300" s="419"/>
      <c r="BN3300" s="419"/>
      <c r="BO3300" s="419"/>
      <c r="BP3300" s="419"/>
      <c r="BR3300" s="419"/>
      <c r="BS3300" s="419"/>
      <c r="BT3300" s="419"/>
      <c r="BV3300" s="419"/>
      <c r="BW3300" s="419"/>
      <c r="BX3300" s="397"/>
      <c r="BZ3300" s="449"/>
      <c r="CB3300" s="419"/>
      <c r="CC3300" s="419"/>
      <c r="CD3300" s="419"/>
      <c r="CF3300" s="419"/>
      <c r="CG3300" s="419"/>
      <c r="CH3300" s="419"/>
    </row>
    <row r="3301" spans="3:86" ht="21" thickBot="1">
      <c r="C3301" s="425"/>
      <c r="P3301" s="431"/>
      <c r="R3301" s="419"/>
      <c r="S3301" s="446"/>
      <c r="T3301" s="419"/>
      <c r="V3301" s="196"/>
      <c r="W3301" s="419"/>
      <c r="X3301" s="419"/>
      <c r="Z3301" s="419"/>
      <c r="AA3301" s="419"/>
      <c r="AB3301" s="419"/>
      <c r="AD3301" s="419"/>
      <c r="AE3301" s="419"/>
      <c r="AF3301" s="419"/>
      <c r="AH3301" s="419"/>
      <c r="AI3301" s="419"/>
      <c r="AJ3301" s="419"/>
      <c r="AL3301" s="419"/>
      <c r="AM3301" s="419"/>
      <c r="AN3301" s="403"/>
      <c r="AO3301" s="419"/>
      <c r="AP3301" s="419"/>
      <c r="AQ3301" s="419"/>
      <c r="AR3301" s="419"/>
      <c r="AS3301" s="419"/>
      <c r="AT3301" s="419"/>
      <c r="AU3301" s="419"/>
      <c r="AV3301" s="419"/>
      <c r="AX3301" s="419"/>
      <c r="AY3301" s="419"/>
      <c r="AZ3301" s="419"/>
      <c r="BB3301" s="419"/>
      <c r="BC3301" s="419"/>
      <c r="BD3301" s="419"/>
      <c r="BF3301" s="419"/>
      <c r="BG3301" s="419"/>
      <c r="BH3301" s="419"/>
      <c r="BJ3301" s="419"/>
      <c r="BK3301" s="419"/>
      <c r="BL3301" s="419"/>
      <c r="BN3301" s="419"/>
      <c r="BO3301" s="419"/>
      <c r="BP3301" s="419"/>
      <c r="BR3301" s="419"/>
      <c r="BS3301" s="419"/>
      <c r="BT3301" s="419"/>
      <c r="BV3301" s="419"/>
      <c r="BW3301" s="419"/>
      <c r="BX3301" s="397"/>
      <c r="BZ3301" s="449"/>
      <c r="CB3301" s="419"/>
      <c r="CC3301" s="419"/>
      <c r="CD3301" s="419"/>
      <c r="CF3301" s="419"/>
      <c r="CG3301" s="419"/>
      <c r="CH3301" s="419"/>
    </row>
    <row r="3302" spans="3:86" ht="21" thickBot="1">
      <c r="C3302" s="425"/>
      <c r="P3302" s="431"/>
      <c r="R3302" s="419"/>
      <c r="S3302" s="446"/>
      <c r="T3302" s="419"/>
      <c r="V3302" s="196"/>
      <c r="W3302" s="419"/>
      <c r="X3302" s="419"/>
      <c r="Z3302" s="419"/>
      <c r="AA3302" s="419"/>
      <c r="AB3302" s="419"/>
      <c r="AD3302" s="419"/>
      <c r="AE3302" s="419"/>
      <c r="AF3302" s="419"/>
      <c r="AH3302" s="419"/>
      <c r="AI3302" s="419"/>
      <c r="AJ3302" s="419"/>
      <c r="AL3302" s="419"/>
      <c r="AM3302" s="419"/>
      <c r="AN3302" s="403"/>
      <c r="AO3302" s="419"/>
      <c r="AP3302" s="419"/>
      <c r="AQ3302" s="419"/>
      <c r="AR3302" s="419"/>
      <c r="AS3302" s="419"/>
      <c r="AT3302" s="419"/>
      <c r="AU3302" s="419"/>
      <c r="AV3302" s="419"/>
      <c r="AX3302" s="419"/>
      <c r="AY3302" s="419"/>
      <c r="AZ3302" s="419"/>
      <c r="BB3302" s="419"/>
      <c r="BC3302" s="419"/>
      <c r="BD3302" s="419"/>
      <c r="BF3302" s="419"/>
      <c r="BG3302" s="419"/>
      <c r="BH3302" s="419"/>
      <c r="BJ3302" s="419"/>
      <c r="BK3302" s="419"/>
      <c r="BL3302" s="419"/>
      <c r="BN3302" s="419"/>
      <c r="BO3302" s="419"/>
      <c r="BP3302" s="419"/>
      <c r="BR3302" s="419"/>
      <c r="BS3302" s="419"/>
      <c r="BT3302" s="419"/>
      <c r="BV3302" s="419"/>
      <c r="BW3302" s="419"/>
      <c r="BX3302" s="397"/>
      <c r="BZ3302" s="449"/>
      <c r="CB3302" s="419"/>
      <c r="CC3302" s="419"/>
      <c r="CD3302" s="419"/>
      <c r="CF3302" s="419"/>
      <c r="CG3302" s="419"/>
      <c r="CH3302" s="419"/>
    </row>
    <row r="3303" spans="3:86" ht="21" thickBot="1">
      <c r="C3303" s="425"/>
      <c r="P3303" s="431"/>
      <c r="R3303" s="419"/>
      <c r="S3303" s="446"/>
      <c r="T3303" s="419"/>
      <c r="V3303" s="196"/>
      <c r="W3303" s="419"/>
      <c r="X3303" s="419"/>
      <c r="Z3303" s="419"/>
      <c r="AA3303" s="419"/>
      <c r="AB3303" s="419"/>
      <c r="AD3303" s="419"/>
      <c r="AE3303" s="419"/>
      <c r="AF3303" s="419"/>
      <c r="AH3303" s="419"/>
      <c r="AI3303" s="419"/>
      <c r="AJ3303" s="419"/>
      <c r="AL3303" s="419"/>
      <c r="AM3303" s="419"/>
      <c r="AN3303" s="403"/>
      <c r="AO3303" s="419"/>
      <c r="AP3303" s="419"/>
      <c r="AQ3303" s="419"/>
      <c r="AR3303" s="419"/>
      <c r="AS3303" s="419"/>
      <c r="AT3303" s="419"/>
      <c r="AU3303" s="419"/>
      <c r="AV3303" s="419"/>
      <c r="AX3303" s="419"/>
      <c r="AY3303" s="419"/>
      <c r="AZ3303" s="419"/>
      <c r="BB3303" s="419"/>
      <c r="BC3303" s="419"/>
      <c r="BD3303" s="419"/>
      <c r="BF3303" s="419"/>
      <c r="BG3303" s="419"/>
      <c r="BH3303" s="419"/>
      <c r="BJ3303" s="419"/>
      <c r="BK3303" s="419"/>
      <c r="BL3303" s="419"/>
      <c r="BN3303" s="419"/>
      <c r="BO3303" s="419"/>
      <c r="BP3303" s="419"/>
      <c r="BR3303" s="419"/>
      <c r="BS3303" s="419"/>
      <c r="BT3303" s="419"/>
      <c r="BV3303" s="419"/>
      <c r="BW3303" s="419"/>
      <c r="BX3303" s="397"/>
      <c r="BZ3303" s="449"/>
      <c r="CB3303" s="419"/>
      <c r="CC3303" s="419"/>
      <c r="CD3303" s="419"/>
      <c r="CF3303" s="419"/>
      <c r="CG3303" s="419"/>
      <c r="CH3303" s="419"/>
    </row>
    <row r="3304" spans="3:86" ht="21" thickBot="1">
      <c r="C3304" s="425"/>
      <c r="P3304" s="431"/>
      <c r="R3304" s="419"/>
      <c r="S3304" s="446"/>
      <c r="T3304" s="419"/>
      <c r="V3304" s="196"/>
      <c r="W3304" s="419"/>
      <c r="X3304" s="419"/>
      <c r="Z3304" s="419"/>
      <c r="AA3304" s="419"/>
      <c r="AB3304" s="419"/>
      <c r="AD3304" s="419"/>
      <c r="AE3304" s="419"/>
      <c r="AF3304" s="419"/>
      <c r="AH3304" s="419"/>
      <c r="AI3304" s="419"/>
      <c r="AJ3304" s="419"/>
      <c r="AL3304" s="419"/>
      <c r="AM3304" s="419"/>
      <c r="AN3304" s="403"/>
      <c r="AO3304" s="419"/>
      <c r="AP3304" s="419"/>
      <c r="AQ3304" s="419"/>
      <c r="AR3304" s="419"/>
      <c r="AS3304" s="419"/>
      <c r="AT3304" s="419"/>
      <c r="AU3304" s="419"/>
      <c r="AV3304" s="419"/>
      <c r="AX3304" s="419"/>
      <c r="AY3304" s="419"/>
      <c r="AZ3304" s="419"/>
      <c r="BB3304" s="419"/>
      <c r="BC3304" s="419"/>
      <c r="BD3304" s="419"/>
      <c r="BF3304" s="419"/>
      <c r="BG3304" s="419"/>
      <c r="BH3304" s="419"/>
      <c r="BJ3304" s="419"/>
      <c r="BK3304" s="419"/>
      <c r="BL3304" s="419"/>
      <c r="BN3304" s="419"/>
      <c r="BO3304" s="419"/>
      <c r="BP3304" s="419"/>
      <c r="BR3304" s="419"/>
      <c r="BS3304" s="419"/>
      <c r="BT3304" s="419"/>
      <c r="BV3304" s="419"/>
      <c r="BW3304" s="419"/>
      <c r="BX3304" s="397"/>
      <c r="BZ3304" s="449"/>
      <c r="CB3304" s="419"/>
      <c r="CC3304" s="419"/>
      <c r="CD3304" s="419"/>
      <c r="CF3304" s="419"/>
      <c r="CG3304" s="419"/>
      <c r="CH3304" s="419"/>
    </row>
    <row r="3305" spans="3:86" ht="21" thickBot="1">
      <c r="C3305" s="425"/>
      <c r="P3305" s="431"/>
      <c r="R3305" s="419"/>
      <c r="S3305" s="446"/>
      <c r="T3305" s="419"/>
      <c r="V3305" s="196"/>
      <c r="W3305" s="419"/>
      <c r="X3305" s="419"/>
      <c r="Z3305" s="419"/>
      <c r="AA3305" s="419"/>
      <c r="AB3305" s="419"/>
      <c r="AD3305" s="419"/>
      <c r="AE3305" s="419"/>
      <c r="AF3305" s="419"/>
      <c r="AH3305" s="419"/>
      <c r="AI3305" s="419"/>
      <c r="AJ3305" s="419"/>
      <c r="AL3305" s="419"/>
      <c r="AM3305" s="419"/>
      <c r="AN3305" s="403"/>
      <c r="AO3305" s="419"/>
      <c r="AP3305" s="419"/>
      <c r="AQ3305" s="419"/>
      <c r="AR3305" s="419"/>
      <c r="AS3305" s="419"/>
      <c r="AT3305" s="419"/>
      <c r="AU3305" s="419"/>
      <c r="AV3305" s="419"/>
      <c r="AX3305" s="419"/>
      <c r="AY3305" s="419"/>
      <c r="AZ3305" s="419"/>
      <c r="BB3305" s="419"/>
      <c r="BC3305" s="419"/>
      <c r="BD3305" s="419"/>
      <c r="BF3305" s="419"/>
      <c r="BG3305" s="419"/>
      <c r="BH3305" s="419"/>
      <c r="BJ3305" s="419"/>
      <c r="BK3305" s="419"/>
      <c r="BL3305" s="419"/>
      <c r="BN3305" s="419"/>
      <c r="BO3305" s="419"/>
      <c r="BP3305" s="419"/>
      <c r="BR3305" s="419"/>
      <c r="BS3305" s="419"/>
      <c r="BT3305" s="419"/>
      <c r="BV3305" s="419"/>
      <c r="BW3305" s="419"/>
      <c r="BX3305" s="397"/>
      <c r="BZ3305" s="449"/>
      <c r="CB3305" s="419"/>
      <c r="CC3305" s="419"/>
      <c r="CD3305" s="419"/>
      <c r="CF3305" s="419"/>
      <c r="CG3305" s="419"/>
      <c r="CH3305" s="419"/>
    </row>
    <row r="3306" spans="3:86" ht="21" thickBot="1">
      <c r="C3306" s="425"/>
      <c r="P3306" s="431"/>
      <c r="R3306" s="419"/>
      <c r="S3306" s="446"/>
      <c r="T3306" s="419"/>
      <c r="V3306" s="196"/>
      <c r="W3306" s="419"/>
      <c r="X3306" s="419"/>
      <c r="Z3306" s="419"/>
      <c r="AA3306" s="419"/>
      <c r="AB3306" s="419"/>
      <c r="AD3306" s="419"/>
      <c r="AE3306" s="419"/>
      <c r="AF3306" s="419"/>
      <c r="AH3306" s="419"/>
      <c r="AI3306" s="419"/>
      <c r="AJ3306" s="419"/>
      <c r="AL3306" s="419"/>
      <c r="AM3306" s="419"/>
      <c r="AN3306" s="403"/>
      <c r="AO3306" s="419"/>
      <c r="AP3306" s="419"/>
      <c r="AQ3306" s="419"/>
      <c r="AR3306" s="419"/>
      <c r="AS3306" s="419"/>
      <c r="AT3306" s="419"/>
      <c r="AU3306" s="419"/>
      <c r="AV3306" s="419"/>
      <c r="AX3306" s="419"/>
      <c r="AY3306" s="419"/>
      <c r="AZ3306" s="419"/>
      <c r="BB3306" s="419"/>
      <c r="BC3306" s="419"/>
      <c r="BD3306" s="419"/>
      <c r="BF3306" s="419"/>
      <c r="BG3306" s="419"/>
      <c r="BH3306" s="419"/>
      <c r="BJ3306" s="419"/>
      <c r="BK3306" s="419"/>
      <c r="BL3306" s="419"/>
      <c r="BN3306" s="419"/>
      <c r="BO3306" s="419"/>
      <c r="BP3306" s="419"/>
      <c r="BR3306" s="419"/>
      <c r="BS3306" s="419"/>
      <c r="BT3306" s="419"/>
      <c r="BV3306" s="419"/>
      <c r="BW3306" s="419"/>
      <c r="BX3306" s="397"/>
      <c r="BZ3306" s="449"/>
      <c r="CB3306" s="419"/>
      <c r="CC3306" s="419"/>
      <c r="CD3306" s="419"/>
      <c r="CF3306" s="419"/>
      <c r="CG3306" s="419"/>
      <c r="CH3306" s="419"/>
    </row>
    <row r="3307" spans="3:86" ht="21" thickBot="1">
      <c r="C3307" s="425"/>
      <c r="P3307" s="431"/>
      <c r="R3307" s="419"/>
      <c r="S3307" s="446"/>
      <c r="T3307" s="419"/>
      <c r="V3307" s="196"/>
      <c r="W3307" s="419"/>
      <c r="X3307" s="419"/>
      <c r="Z3307" s="419"/>
      <c r="AA3307" s="419"/>
      <c r="AB3307" s="419"/>
      <c r="AD3307" s="419"/>
      <c r="AE3307" s="419"/>
      <c r="AF3307" s="419"/>
      <c r="AH3307" s="419"/>
      <c r="AI3307" s="419"/>
      <c r="AJ3307" s="419"/>
      <c r="AL3307" s="419"/>
      <c r="AM3307" s="419"/>
      <c r="AN3307" s="403"/>
      <c r="AO3307" s="419"/>
      <c r="AP3307" s="419"/>
      <c r="AQ3307" s="419"/>
      <c r="AR3307" s="419"/>
      <c r="AS3307" s="419"/>
      <c r="AT3307" s="419"/>
      <c r="AU3307" s="419"/>
      <c r="AV3307" s="419"/>
      <c r="AX3307" s="419"/>
      <c r="AY3307" s="419"/>
      <c r="AZ3307" s="419"/>
      <c r="BB3307" s="419"/>
      <c r="BC3307" s="419"/>
      <c r="BD3307" s="419"/>
      <c r="BF3307" s="419"/>
      <c r="BG3307" s="419"/>
      <c r="BH3307" s="419"/>
      <c r="BJ3307" s="419"/>
      <c r="BK3307" s="419"/>
      <c r="BL3307" s="419"/>
      <c r="BN3307" s="419"/>
      <c r="BO3307" s="419"/>
      <c r="BP3307" s="419"/>
      <c r="BR3307" s="419"/>
      <c r="BS3307" s="419"/>
      <c r="BT3307" s="419"/>
      <c r="BV3307" s="419"/>
      <c r="BW3307" s="419"/>
      <c r="BX3307" s="397"/>
      <c r="BZ3307" s="449"/>
      <c r="CB3307" s="419"/>
      <c r="CC3307" s="419"/>
      <c r="CD3307" s="419"/>
      <c r="CF3307" s="419"/>
      <c r="CG3307" s="419"/>
      <c r="CH3307" s="419"/>
    </row>
    <row r="3308" spans="3:86" ht="21" thickBot="1">
      <c r="C3308" s="425"/>
      <c r="P3308" s="431"/>
      <c r="R3308" s="419"/>
      <c r="S3308" s="446"/>
      <c r="T3308" s="419"/>
      <c r="V3308" s="196"/>
      <c r="W3308" s="419"/>
      <c r="X3308" s="419"/>
      <c r="Z3308" s="419"/>
      <c r="AA3308" s="419"/>
      <c r="AB3308" s="419"/>
      <c r="AD3308" s="419"/>
      <c r="AE3308" s="419"/>
      <c r="AF3308" s="419"/>
      <c r="AH3308" s="419"/>
      <c r="AI3308" s="419"/>
      <c r="AJ3308" s="419"/>
      <c r="AL3308" s="419"/>
      <c r="AM3308" s="419"/>
      <c r="AN3308" s="403"/>
      <c r="AO3308" s="419"/>
      <c r="AP3308" s="419"/>
      <c r="AQ3308" s="419"/>
      <c r="AR3308" s="419"/>
      <c r="AS3308" s="419"/>
      <c r="AT3308" s="419"/>
      <c r="AU3308" s="419"/>
      <c r="AV3308" s="419"/>
      <c r="AX3308" s="419"/>
      <c r="AY3308" s="419"/>
      <c r="AZ3308" s="419"/>
      <c r="BB3308" s="419"/>
      <c r="BC3308" s="419"/>
      <c r="BD3308" s="419"/>
      <c r="BF3308" s="419"/>
      <c r="BG3308" s="419"/>
      <c r="BH3308" s="419"/>
      <c r="BJ3308" s="419"/>
      <c r="BK3308" s="419"/>
      <c r="BL3308" s="419"/>
      <c r="BN3308" s="419"/>
      <c r="BO3308" s="419"/>
      <c r="BP3308" s="419"/>
      <c r="BR3308" s="419"/>
      <c r="BS3308" s="419"/>
      <c r="BT3308" s="419"/>
      <c r="BV3308" s="419"/>
      <c r="BW3308" s="419"/>
      <c r="BX3308" s="397"/>
      <c r="BZ3308" s="449"/>
      <c r="CB3308" s="419"/>
      <c r="CC3308" s="419"/>
      <c r="CD3308" s="419"/>
      <c r="CF3308" s="419"/>
      <c r="CG3308" s="419"/>
      <c r="CH3308" s="419"/>
    </row>
    <row r="3309" spans="3:86" ht="21" thickBot="1">
      <c r="C3309" s="425"/>
      <c r="P3309" s="431"/>
      <c r="R3309" s="419"/>
      <c r="S3309" s="446"/>
      <c r="T3309" s="419"/>
      <c r="V3309" s="196"/>
      <c r="W3309" s="419"/>
      <c r="X3309" s="419"/>
      <c r="Z3309" s="419"/>
      <c r="AA3309" s="419"/>
      <c r="AB3309" s="419"/>
      <c r="AD3309" s="419"/>
      <c r="AE3309" s="419"/>
      <c r="AF3309" s="419"/>
      <c r="AH3309" s="419"/>
      <c r="AI3309" s="419"/>
      <c r="AJ3309" s="419"/>
      <c r="AL3309" s="419"/>
      <c r="AM3309" s="419"/>
      <c r="AN3309" s="403"/>
      <c r="AO3309" s="419"/>
      <c r="AP3309" s="419"/>
      <c r="AQ3309" s="419"/>
      <c r="AR3309" s="419"/>
      <c r="AS3309" s="419"/>
      <c r="AT3309" s="419"/>
      <c r="AU3309" s="419"/>
      <c r="AV3309" s="419"/>
      <c r="AX3309" s="419"/>
      <c r="AY3309" s="419"/>
      <c r="AZ3309" s="419"/>
      <c r="BB3309" s="419"/>
      <c r="BC3309" s="419"/>
      <c r="BD3309" s="419"/>
      <c r="BF3309" s="419"/>
      <c r="BG3309" s="419"/>
      <c r="BH3309" s="419"/>
      <c r="BJ3309" s="419"/>
      <c r="BK3309" s="419"/>
      <c r="BL3309" s="419"/>
      <c r="BN3309" s="419"/>
      <c r="BO3309" s="419"/>
      <c r="BP3309" s="419"/>
      <c r="BR3309" s="419"/>
      <c r="BS3309" s="419"/>
      <c r="BT3309" s="419"/>
      <c r="BV3309" s="419"/>
      <c r="BW3309" s="419"/>
      <c r="BX3309" s="397"/>
      <c r="BZ3309" s="449"/>
      <c r="CB3309" s="419"/>
      <c r="CC3309" s="419"/>
      <c r="CD3309" s="419"/>
      <c r="CF3309" s="419"/>
      <c r="CG3309" s="419"/>
      <c r="CH3309" s="419"/>
    </row>
    <row r="3310" spans="3:86" ht="21" thickBot="1">
      <c r="C3310" s="425"/>
      <c r="P3310" s="431"/>
      <c r="R3310" s="419"/>
      <c r="S3310" s="446"/>
      <c r="T3310" s="419"/>
      <c r="V3310" s="196"/>
      <c r="W3310" s="419"/>
      <c r="X3310" s="419"/>
      <c r="Z3310" s="419"/>
      <c r="AA3310" s="419"/>
      <c r="AB3310" s="419"/>
      <c r="AD3310" s="419"/>
      <c r="AE3310" s="419"/>
      <c r="AF3310" s="419"/>
      <c r="AH3310" s="419"/>
      <c r="AI3310" s="419"/>
      <c r="AJ3310" s="419"/>
      <c r="AL3310" s="419"/>
      <c r="AM3310" s="419"/>
      <c r="AN3310" s="403"/>
      <c r="AO3310" s="419"/>
      <c r="AP3310" s="419"/>
      <c r="AQ3310" s="419"/>
      <c r="AR3310" s="419"/>
      <c r="AS3310" s="419"/>
      <c r="AT3310" s="419"/>
      <c r="AU3310" s="419"/>
      <c r="AV3310" s="419"/>
      <c r="AX3310" s="419"/>
      <c r="AY3310" s="419"/>
      <c r="AZ3310" s="419"/>
      <c r="BB3310" s="419"/>
      <c r="BC3310" s="419"/>
      <c r="BD3310" s="419"/>
      <c r="BF3310" s="419"/>
      <c r="BG3310" s="419"/>
      <c r="BH3310" s="419"/>
      <c r="BJ3310" s="419"/>
      <c r="BK3310" s="419"/>
      <c r="BL3310" s="419"/>
      <c r="BN3310" s="419"/>
      <c r="BO3310" s="419"/>
      <c r="BP3310" s="419"/>
      <c r="BR3310" s="419"/>
      <c r="BS3310" s="419"/>
      <c r="BT3310" s="419"/>
      <c r="BV3310" s="419"/>
      <c r="BW3310" s="419"/>
      <c r="BX3310" s="397"/>
      <c r="BZ3310" s="449"/>
      <c r="CB3310" s="419"/>
      <c r="CC3310" s="419"/>
      <c r="CD3310" s="419"/>
      <c r="CF3310" s="419"/>
      <c r="CG3310" s="419"/>
      <c r="CH3310" s="419"/>
    </row>
    <row r="3311" spans="3:86" ht="21" thickBot="1">
      <c r="C3311" s="425"/>
      <c r="P3311" s="431"/>
      <c r="R3311" s="419"/>
      <c r="S3311" s="446"/>
      <c r="T3311" s="419"/>
      <c r="V3311" s="196"/>
      <c r="W3311" s="419"/>
      <c r="X3311" s="419"/>
      <c r="Z3311" s="419"/>
      <c r="AA3311" s="419"/>
      <c r="AB3311" s="419"/>
      <c r="AD3311" s="419"/>
      <c r="AE3311" s="419"/>
      <c r="AF3311" s="419"/>
      <c r="AH3311" s="419"/>
      <c r="AI3311" s="419"/>
      <c r="AJ3311" s="419"/>
      <c r="AL3311" s="419"/>
      <c r="AM3311" s="419"/>
      <c r="AN3311" s="403"/>
      <c r="AO3311" s="419"/>
      <c r="AP3311" s="419"/>
      <c r="AQ3311" s="419"/>
      <c r="AR3311" s="419"/>
      <c r="AS3311" s="419"/>
      <c r="AT3311" s="419"/>
      <c r="AU3311" s="419"/>
      <c r="AV3311" s="419"/>
      <c r="AX3311" s="419"/>
      <c r="AY3311" s="419"/>
      <c r="AZ3311" s="419"/>
      <c r="BB3311" s="419"/>
      <c r="BC3311" s="419"/>
      <c r="BD3311" s="419"/>
      <c r="BF3311" s="419"/>
      <c r="BG3311" s="419"/>
      <c r="BH3311" s="419"/>
      <c r="BJ3311" s="419"/>
      <c r="BK3311" s="419"/>
      <c r="BL3311" s="419"/>
      <c r="BN3311" s="419"/>
      <c r="BO3311" s="419"/>
      <c r="BP3311" s="419"/>
      <c r="BR3311" s="419"/>
      <c r="BS3311" s="419"/>
      <c r="BT3311" s="419"/>
      <c r="BV3311" s="419"/>
      <c r="BW3311" s="419"/>
      <c r="BX3311" s="397"/>
      <c r="BZ3311" s="449"/>
      <c r="CB3311" s="419"/>
      <c r="CC3311" s="419"/>
      <c r="CD3311" s="419"/>
      <c r="CF3311" s="419"/>
      <c r="CG3311" s="419"/>
      <c r="CH3311" s="419"/>
    </row>
    <row r="3312" spans="3:86" ht="21" thickBot="1">
      <c r="C3312" s="425"/>
      <c r="P3312" s="431"/>
      <c r="R3312" s="419"/>
      <c r="S3312" s="446"/>
      <c r="T3312" s="419"/>
      <c r="V3312" s="196"/>
      <c r="W3312" s="419"/>
      <c r="X3312" s="419"/>
      <c r="Z3312" s="419"/>
      <c r="AA3312" s="419"/>
      <c r="AB3312" s="419"/>
      <c r="AD3312" s="419"/>
      <c r="AE3312" s="419"/>
      <c r="AF3312" s="419"/>
      <c r="AH3312" s="419"/>
      <c r="AI3312" s="419"/>
      <c r="AJ3312" s="419"/>
      <c r="AL3312" s="419"/>
      <c r="AM3312" s="419"/>
      <c r="AN3312" s="403"/>
      <c r="AO3312" s="419"/>
      <c r="AP3312" s="419"/>
      <c r="AQ3312" s="419"/>
      <c r="AR3312" s="419"/>
      <c r="AS3312" s="419"/>
      <c r="AT3312" s="419"/>
      <c r="AU3312" s="419"/>
      <c r="AV3312" s="419"/>
      <c r="AX3312" s="419"/>
      <c r="AY3312" s="419"/>
      <c r="AZ3312" s="419"/>
      <c r="BB3312" s="419"/>
      <c r="BC3312" s="419"/>
      <c r="BD3312" s="419"/>
      <c r="BF3312" s="419"/>
      <c r="BG3312" s="419"/>
      <c r="BH3312" s="419"/>
      <c r="BJ3312" s="419"/>
      <c r="BK3312" s="419"/>
      <c r="BL3312" s="419"/>
      <c r="BN3312" s="419"/>
      <c r="BO3312" s="419"/>
      <c r="BP3312" s="419"/>
      <c r="BR3312" s="419"/>
      <c r="BS3312" s="419"/>
      <c r="BT3312" s="419"/>
      <c r="BV3312" s="419"/>
      <c r="BW3312" s="419"/>
      <c r="BX3312" s="397"/>
      <c r="BZ3312" s="449"/>
      <c r="CB3312" s="419"/>
      <c r="CC3312" s="419"/>
      <c r="CD3312" s="419"/>
      <c r="CF3312" s="419"/>
      <c r="CG3312" s="419"/>
      <c r="CH3312" s="419"/>
    </row>
    <row r="3313" spans="3:86" ht="21" thickBot="1">
      <c r="C3313" s="425"/>
      <c r="P3313" s="431"/>
      <c r="R3313" s="419"/>
      <c r="S3313" s="446"/>
      <c r="T3313" s="419"/>
      <c r="V3313" s="196"/>
      <c r="W3313" s="419"/>
      <c r="X3313" s="419"/>
      <c r="Z3313" s="419"/>
      <c r="AA3313" s="419"/>
      <c r="AB3313" s="419"/>
      <c r="AD3313" s="419"/>
      <c r="AE3313" s="419"/>
      <c r="AF3313" s="419"/>
      <c r="AH3313" s="419"/>
      <c r="AI3313" s="419"/>
      <c r="AJ3313" s="419"/>
      <c r="AL3313" s="419"/>
      <c r="AM3313" s="419"/>
      <c r="AN3313" s="403"/>
      <c r="AO3313" s="419"/>
      <c r="AP3313" s="419"/>
      <c r="AQ3313" s="419"/>
      <c r="AR3313" s="419"/>
      <c r="AS3313" s="419"/>
      <c r="AT3313" s="419"/>
      <c r="AU3313" s="419"/>
      <c r="AV3313" s="419"/>
      <c r="AX3313" s="419"/>
      <c r="AY3313" s="419"/>
      <c r="AZ3313" s="419"/>
      <c r="BB3313" s="419"/>
      <c r="BC3313" s="419"/>
      <c r="BD3313" s="419"/>
      <c r="BF3313" s="419"/>
      <c r="BG3313" s="419"/>
      <c r="BH3313" s="419"/>
      <c r="BJ3313" s="419"/>
      <c r="BK3313" s="419"/>
      <c r="BL3313" s="419"/>
      <c r="BN3313" s="419"/>
      <c r="BO3313" s="419"/>
      <c r="BP3313" s="419"/>
      <c r="BR3313" s="419"/>
      <c r="BS3313" s="419"/>
      <c r="BT3313" s="419"/>
      <c r="BV3313" s="419"/>
      <c r="BW3313" s="419"/>
      <c r="BX3313" s="397"/>
      <c r="BZ3313" s="449"/>
      <c r="CB3313" s="419"/>
      <c r="CC3313" s="419"/>
      <c r="CD3313" s="419"/>
      <c r="CF3313" s="419"/>
      <c r="CG3313" s="419"/>
      <c r="CH3313" s="419"/>
    </row>
    <row r="3314" spans="3:86" ht="21" thickBot="1">
      <c r="C3314" s="425"/>
      <c r="P3314" s="431"/>
      <c r="R3314" s="419"/>
      <c r="S3314" s="446"/>
      <c r="T3314" s="419"/>
      <c r="V3314" s="196"/>
      <c r="W3314" s="419"/>
      <c r="X3314" s="419"/>
      <c r="Z3314" s="419"/>
      <c r="AA3314" s="419"/>
      <c r="AB3314" s="419"/>
      <c r="AD3314" s="419"/>
      <c r="AE3314" s="419"/>
      <c r="AF3314" s="419"/>
      <c r="AH3314" s="419"/>
      <c r="AI3314" s="419"/>
      <c r="AJ3314" s="419"/>
      <c r="AL3314" s="419"/>
      <c r="AM3314" s="419"/>
      <c r="AN3314" s="403"/>
      <c r="AO3314" s="419"/>
      <c r="AP3314" s="419"/>
      <c r="AQ3314" s="419"/>
      <c r="AR3314" s="419"/>
      <c r="AS3314" s="419"/>
      <c r="AT3314" s="419"/>
      <c r="AU3314" s="419"/>
      <c r="AV3314" s="419"/>
      <c r="AX3314" s="419"/>
      <c r="AY3314" s="419"/>
      <c r="AZ3314" s="419"/>
      <c r="BB3314" s="419"/>
      <c r="BC3314" s="419"/>
      <c r="BD3314" s="419"/>
      <c r="BF3314" s="419"/>
      <c r="BG3314" s="419"/>
      <c r="BH3314" s="419"/>
      <c r="BJ3314" s="419"/>
      <c r="BK3314" s="419"/>
      <c r="BL3314" s="419"/>
      <c r="BN3314" s="419"/>
      <c r="BO3314" s="419"/>
      <c r="BP3314" s="419"/>
      <c r="BR3314" s="419"/>
      <c r="BS3314" s="419"/>
      <c r="BT3314" s="419"/>
      <c r="BV3314" s="419"/>
      <c r="BW3314" s="419"/>
      <c r="BX3314" s="397"/>
      <c r="BZ3314" s="449"/>
      <c r="CB3314" s="419"/>
      <c r="CC3314" s="419"/>
      <c r="CD3314" s="419"/>
      <c r="CF3314" s="419"/>
      <c r="CG3314" s="419"/>
      <c r="CH3314" s="419"/>
    </row>
    <row r="3315" spans="3:86" ht="21" thickBot="1">
      <c r="C3315" s="425"/>
      <c r="P3315" s="431"/>
      <c r="R3315" s="419"/>
      <c r="S3315" s="446"/>
      <c r="T3315" s="419"/>
      <c r="V3315" s="196"/>
      <c r="W3315" s="419"/>
      <c r="X3315" s="419"/>
      <c r="Z3315" s="419"/>
      <c r="AA3315" s="419"/>
      <c r="AB3315" s="419"/>
      <c r="AD3315" s="419"/>
      <c r="AE3315" s="419"/>
      <c r="AF3315" s="419"/>
      <c r="AH3315" s="419"/>
      <c r="AI3315" s="419"/>
      <c r="AJ3315" s="419"/>
      <c r="AL3315" s="419"/>
      <c r="AM3315" s="419"/>
      <c r="AN3315" s="403"/>
      <c r="AO3315" s="419"/>
      <c r="AP3315" s="419"/>
      <c r="AQ3315" s="419"/>
      <c r="AR3315" s="419"/>
      <c r="AS3315" s="419"/>
      <c r="AT3315" s="419"/>
      <c r="AU3315" s="419"/>
      <c r="AV3315" s="419"/>
      <c r="AX3315" s="419"/>
      <c r="AY3315" s="419"/>
      <c r="AZ3315" s="419"/>
      <c r="BB3315" s="419"/>
      <c r="BC3315" s="419"/>
      <c r="BD3315" s="419"/>
      <c r="BF3315" s="419"/>
      <c r="BG3315" s="419"/>
      <c r="BH3315" s="419"/>
      <c r="BJ3315" s="419"/>
      <c r="BK3315" s="419"/>
      <c r="BL3315" s="419"/>
      <c r="BN3315" s="419"/>
      <c r="BO3315" s="419"/>
      <c r="BP3315" s="419"/>
      <c r="BR3315" s="419"/>
      <c r="BS3315" s="419"/>
      <c r="BT3315" s="419"/>
      <c r="BV3315" s="419"/>
      <c r="BW3315" s="419"/>
      <c r="BX3315" s="397"/>
      <c r="BZ3315" s="449"/>
      <c r="CB3315" s="419"/>
      <c r="CC3315" s="419"/>
      <c r="CD3315" s="419"/>
      <c r="CF3315" s="419"/>
      <c r="CG3315" s="419"/>
      <c r="CH3315" s="419"/>
    </row>
    <row r="3316" spans="3:86" ht="21" thickBot="1">
      <c r="C3316" s="425"/>
      <c r="P3316" s="431"/>
      <c r="R3316" s="419"/>
      <c r="S3316" s="446"/>
      <c r="T3316" s="419"/>
      <c r="V3316" s="196"/>
      <c r="W3316" s="419"/>
      <c r="X3316" s="419"/>
      <c r="Z3316" s="419"/>
      <c r="AA3316" s="419"/>
      <c r="AB3316" s="419"/>
      <c r="AD3316" s="419"/>
      <c r="AE3316" s="419"/>
      <c r="AF3316" s="419"/>
      <c r="AH3316" s="419"/>
      <c r="AI3316" s="419"/>
      <c r="AJ3316" s="419"/>
      <c r="AL3316" s="419"/>
      <c r="AM3316" s="419"/>
      <c r="AN3316" s="403"/>
      <c r="AO3316" s="419"/>
      <c r="AP3316" s="419"/>
      <c r="AQ3316" s="419"/>
      <c r="AR3316" s="419"/>
      <c r="AS3316" s="419"/>
      <c r="AT3316" s="419"/>
      <c r="AU3316" s="419"/>
      <c r="AV3316" s="419"/>
      <c r="AX3316" s="419"/>
      <c r="AY3316" s="419"/>
      <c r="AZ3316" s="419"/>
      <c r="BB3316" s="419"/>
      <c r="BC3316" s="419"/>
      <c r="BD3316" s="419"/>
      <c r="BF3316" s="419"/>
      <c r="BG3316" s="419"/>
      <c r="BH3316" s="419"/>
      <c r="BJ3316" s="419"/>
      <c r="BK3316" s="419"/>
      <c r="BL3316" s="419"/>
      <c r="BN3316" s="419"/>
      <c r="BO3316" s="419"/>
      <c r="BP3316" s="419"/>
      <c r="BR3316" s="419"/>
      <c r="BS3316" s="419"/>
      <c r="BT3316" s="419"/>
      <c r="BV3316" s="419"/>
      <c r="BW3316" s="419"/>
      <c r="BX3316" s="397"/>
      <c r="BZ3316" s="449"/>
      <c r="CB3316" s="419"/>
      <c r="CC3316" s="419"/>
      <c r="CD3316" s="419"/>
      <c r="CF3316" s="419"/>
      <c r="CG3316" s="419"/>
      <c r="CH3316" s="419"/>
    </row>
    <row r="3317" spans="3:86" ht="21" thickBot="1">
      <c r="C3317" s="425"/>
      <c r="P3317" s="431"/>
      <c r="R3317" s="419"/>
      <c r="S3317" s="446"/>
      <c r="T3317" s="419"/>
      <c r="V3317" s="196"/>
      <c r="W3317" s="419"/>
      <c r="X3317" s="419"/>
      <c r="Z3317" s="419"/>
      <c r="AA3317" s="419"/>
      <c r="AB3317" s="419"/>
      <c r="AD3317" s="419"/>
      <c r="AE3317" s="419"/>
      <c r="AF3317" s="419"/>
      <c r="AH3317" s="419"/>
      <c r="AI3317" s="419"/>
      <c r="AJ3317" s="419"/>
      <c r="AL3317" s="419"/>
      <c r="AM3317" s="419"/>
      <c r="AN3317" s="403"/>
      <c r="AO3317" s="419"/>
      <c r="AP3317" s="419"/>
      <c r="AQ3317" s="419"/>
      <c r="AR3317" s="419"/>
      <c r="AS3317" s="419"/>
      <c r="AT3317" s="419"/>
      <c r="AU3317" s="419"/>
      <c r="AV3317" s="419"/>
      <c r="AX3317" s="419"/>
      <c r="AY3317" s="419"/>
      <c r="AZ3317" s="419"/>
      <c r="BB3317" s="419"/>
      <c r="BC3317" s="419"/>
      <c r="BD3317" s="419"/>
      <c r="BF3317" s="419"/>
      <c r="BG3317" s="419"/>
      <c r="BH3317" s="419"/>
      <c r="BJ3317" s="419"/>
      <c r="BK3317" s="419"/>
      <c r="BL3317" s="419"/>
      <c r="BN3317" s="419"/>
      <c r="BO3317" s="419"/>
      <c r="BP3317" s="419"/>
      <c r="BR3317" s="419"/>
      <c r="BS3317" s="419"/>
      <c r="BT3317" s="419"/>
      <c r="BV3317" s="419"/>
      <c r="BW3317" s="419"/>
      <c r="BX3317" s="397"/>
      <c r="BZ3317" s="449"/>
      <c r="CB3317" s="419"/>
      <c r="CC3317" s="419"/>
      <c r="CD3317" s="419"/>
      <c r="CF3317" s="419"/>
      <c r="CG3317" s="419"/>
      <c r="CH3317" s="419"/>
    </row>
    <row r="3318" spans="3:86" ht="21" thickBot="1">
      <c r="C3318" s="425"/>
      <c r="P3318" s="431"/>
      <c r="R3318" s="419"/>
      <c r="S3318" s="446"/>
      <c r="T3318" s="419"/>
      <c r="V3318" s="196"/>
      <c r="W3318" s="419"/>
      <c r="X3318" s="419"/>
      <c r="Z3318" s="419"/>
      <c r="AA3318" s="419"/>
      <c r="AB3318" s="419"/>
      <c r="AD3318" s="419"/>
      <c r="AE3318" s="419"/>
      <c r="AF3318" s="419"/>
      <c r="AH3318" s="419"/>
      <c r="AI3318" s="419"/>
      <c r="AJ3318" s="419"/>
      <c r="AL3318" s="419"/>
      <c r="AM3318" s="419"/>
      <c r="AN3318" s="403"/>
      <c r="AO3318" s="419"/>
      <c r="AP3318" s="419"/>
      <c r="AQ3318" s="419"/>
      <c r="AR3318" s="419"/>
      <c r="AS3318" s="419"/>
      <c r="AT3318" s="419"/>
      <c r="AU3318" s="419"/>
      <c r="AV3318" s="419"/>
      <c r="AX3318" s="419"/>
      <c r="AY3318" s="419"/>
      <c r="AZ3318" s="419"/>
      <c r="BB3318" s="419"/>
      <c r="BC3318" s="419"/>
      <c r="BD3318" s="419"/>
      <c r="BF3318" s="419"/>
      <c r="BG3318" s="419"/>
      <c r="BH3318" s="419"/>
      <c r="BJ3318" s="419"/>
      <c r="BK3318" s="419"/>
      <c r="BL3318" s="419"/>
      <c r="BN3318" s="419"/>
      <c r="BO3318" s="419"/>
      <c r="BP3318" s="419"/>
      <c r="BR3318" s="419"/>
      <c r="BS3318" s="419"/>
      <c r="BT3318" s="419"/>
      <c r="BV3318" s="419"/>
      <c r="BW3318" s="419"/>
      <c r="BX3318" s="397"/>
      <c r="BZ3318" s="449"/>
      <c r="CB3318" s="419"/>
      <c r="CC3318" s="419"/>
      <c r="CD3318" s="419"/>
      <c r="CF3318" s="419"/>
      <c r="CG3318" s="419"/>
      <c r="CH3318" s="419"/>
    </row>
    <row r="3319" spans="3:86" ht="21" thickBot="1">
      <c r="C3319" s="425"/>
      <c r="P3319" s="431"/>
      <c r="R3319" s="419"/>
      <c r="S3319" s="446"/>
      <c r="T3319" s="419"/>
      <c r="V3319" s="196"/>
      <c r="W3319" s="419"/>
      <c r="X3319" s="419"/>
      <c r="Z3319" s="419"/>
      <c r="AA3319" s="419"/>
      <c r="AB3319" s="419"/>
      <c r="AD3319" s="419"/>
      <c r="AE3319" s="419"/>
      <c r="AF3319" s="419"/>
      <c r="AH3319" s="419"/>
      <c r="AI3319" s="419"/>
      <c r="AJ3319" s="419"/>
      <c r="AL3319" s="419"/>
      <c r="AM3319" s="419"/>
      <c r="AN3319" s="403"/>
      <c r="AO3319" s="419"/>
      <c r="AP3319" s="419"/>
      <c r="AQ3319" s="419"/>
      <c r="AR3319" s="419"/>
      <c r="AS3319" s="419"/>
      <c r="AT3319" s="419"/>
      <c r="AU3319" s="419"/>
      <c r="AV3319" s="419"/>
      <c r="AX3319" s="419"/>
      <c r="AY3319" s="419"/>
      <c r="AZ3319" s="419"/>
      <c r="BB3319" s="419"/>
      <c r="BC3319" s="419"/>
      <c r="BD3319" s="419"/>
      <c r="BF3319" s="419"/>
      <c r="BG3319" s="419"/>
      <c r="BH3319" s="419"/>
      <c r="BJ3319" s="419"/>
      <c r="BK3319" s="419"/>
      <c r="BL3319" s="419"/>
      <c r="BN3319" s="419"/>
      <c r="BO3319" s="419"/>
      <c r="BP3319" s="419"/>
      <c r="BR3319" s="419"/>
      <c r="BS3319" s="419"/>
      <c r="BT3319" s="419"/>
      <c r="BV3319" s="419"/>
      <c r="BW3319" s="419"/>
      <c r="BX3319" s="397"/>
      <c r="BZ3319" s="449"/>
      <c r="CB3319" s="419"/>
      <c r="CC3319" s="419"/>
      <c r="CD3319" s="419"/>
      <c r="CF3319" s="419"/>
      <c r="CG3319" s="419"/>
      <c r="CH3319" s="419"/>
    </row>
    <row r="3320" spans="3:86" ht="21" thickBot="1">
      <c r="C3320" s="425"/>
      <c r="P3320" s="431"/>
      <c r="R3320" s="419"/>
      <c r="S3320" s="446"/>
      <c r="T3320" s="419"/>
      <c r="V3320" s="196"/>
      <c r="W3320" s="419"/>
      <c r="X3320" s="419"/>
      <c r="Z3320" s="419"/>
      <c r="AA3320" s="419"/>
      <c r="AB3320" s="419"/>
      <c r="AD3320" s="419"/>
      <c r="AE3320" s="419"/>
      <c r="AF3320" s="419"/>
      <c r="AH3320" s="419"/>
      <c r="AI3320" s="419"/>
      <c r="AJ3320" s="419"/>
      <c r="AL3320" s="419"/>
      <c r="AM3320" s="419"/>
      <c r="AN3320" s="403"/>
      <c r="AO3320" s="419"/>
      <c r="AP3320" s="419"/>
      <c r="AQ3320" s="419"/>
      <c r="AR3320" s="419"/>
      <c r="AS3320" s="419"/>
      <c r="AT3320" s="419"/>
      <c r="AU3320" s="419"/>
      <c r="AV3320" s="419"/>
      <c r="AX3320" s="419"/>
      <c r="AY3320" s="419"/>
      <c r="AZ3320" s="419"/>
      <c r="BB3320" s="419"/>
      <c r="BC3320" s="419"/>
      <c r="BD3320" s="419"/>
      <c r="BF3320" s="419"/>
      <c r="BG3320" s="419"/>
      <c r="BH3320" s="419"/>
      <c r="BJ3320" s="419"/>
      <c r="BK3320" s="419"/>
      <c r="BL3320" s="419"/>
      <c r="BN3320" s="419"/>
      <c r="BO3320" s="419"/>
      <c r="BP3320" s="419"/>
      <c r="BR3320" s="419"/>
      <c r="BS3320" s="419"/>
      <c r="BT3320" s="419"/>
      <c r="BV3320" s="419"/>
      <c r="BW3320" s="419"/>
      <c r="BX3320" s="397"/>
      <c r="BZ3320" s="449"/>
      <c r="CB3320" s="419"/>
      <c r="CC3320" s="419"/>
      <c r="CD3320" s="419"/>
      <c r="CF3320" s="419"/>
      <c r="CG3320" s="419"/>
      <c r="CH3320" s="419"/>
    </row>
    <row r="3321" spans="3:86" ht="21" thickBot="1">
      <c r="C3321" s="425"/>
      <c r="P3321" s="431"/>
      <c r="R3321" s="419"/>
      <c r="S3321" s="446"/>
      <c r="T3321" s="419"/>
      <c r="V3321" s="196"/>
      <c r="W3321" s="419"/>
      <c r="X3321" s="419"/>
      <c r="Z3321" s="419"/>
      <c r="AA3321" s="419"/>
      <c r="AB3321" s="419"/>
      <c r="AD3321" s="419"/>
      <c r="AE3321" s="419"/>
      <c r="AF3321" s="419"/>
      <c r="AH3321" s="419"/>
      <c r="AI3321" s="419"/>
      <c r="AJ3321" s="419"/>
      <c r="AL3321" s="419"/>
      <c r="AM3321" s="419"/>
      <c r="AN3321" s="403"/>
      <c r="AO3321" s="419"/>
      <c r="AP3321" s="419"/>
      <c r="AQ3321" s="419"/>
      <c r="AR3321" s="419"/>
      <c r="AS3321" s="419"/>
      <c r="AT3321" s="419"/>
      <c r="AU3321" s="419"/>
      <c r="AV3321" s="419"/>
      <c r="AX3321" s="419"/>
      <c r="AY3321" s="419"/>
      <c r="AZ3321" s="419"/>
      <c r="BB3321" s="419"/>
      <c r="BC3321" s="419"/>
      <c r="BD3321" s="419"/>
      <c r="BF3321" s="419"/>
      <c r="BG3321" s="419"/>
      <c r="BH3321" s="419"/>
      <c r="BJ3321" s="419"/>
      <c r="BK3321" s="419"/>
      <c r="BL3321" s="419"/>
      <c r="BN3321" s="419"/>
      <c r="BO3321" s="419"/>
      <c r="BP3321" s="419"/>
      <c r="BR3321" s="419"/>
      <c r="BS3321" s="419"/>
      <c r="BT3321" s="419"/>
      <c r="BV3321" s="419"/>
      <c r="BW3321" s="419"/>
      <c r="BX3321" s="397"/>
      <c r="BZ3321" s="449"/>
      <c r="CB3321" s="419"/>
      <c r="CC3321" s="419"/>
      <c r="CD3321" s="419"/>
      <c r="CF3321" s="419"/>
      <c r="CG3321" s="419"/>
      <c r="CH3321" s="419"/>
    </row>
    <row r="3322" spans="3:86" ht="21" thickBot="1">
      <c r="C3322" s="425"/>
      <c r="P3322" s="431"/>
      <c r="R3322" s="419"/>
      <c r="S3322" s="446"/>
      <c r="T3322" s="419"/>
      <c r="V3322" s="196"/>
      <c r="W3322" s="419"/>
      <c r="X3322" s="419"/>
      <c r="Z3322" s="419"/>
      <c r="AA3322" s="419"/>
      <c r="AB3322" s="419"/>
      <c r="AD3322" s="419"/>
      <c r="AE3322" s="419"/>
      <c r="AF3322" s="419"/>
      <c r="AH3322" s="419"/>
      <c r="AI3322" s="419"/>
      <c r="AJ3322" s="419"/>
      <c r="AL3322" s="419"/>
      <c r="AM3322" s="419"/>
      <c r="AN3322" s="403"/>
      <c r="AO3322" s="419"/>
      <c r="AP3322" s="419"/>
      <c r="AQ3322" s="419"/>
      <c r="AR3322" s="419"/>
      <c r="AS3322" s="419"/>
      <c r="AT3322" s="419"/>
      <c r="AU3322" s="419"/>
      <c r="AV3322" s="419"/>
      <c r="AX3322" s="419"/>
      <c r="AY3322" s="419"/>
      <c r="AZ3322" s="419"/>
      <c r="BB3322" s="419"/>
      <c r="BC3322" s="419"/>
      <c r="BD3322" s="419"/>
      <c r="BF3322" s="419"/>
      <c r="BG3322" s="419"/>
      <c r="BH3322" s="419"/>
      <c r="BJ3322" s="419"/>
      <c r="BK3322" s="419"/>
      <c r="BL3322" s="419"/>
      <c r="BN3322" s="419"/>
      <c r="BO3322" s="419"/>
      <c r="BP3322" s="419"/>
      <c r="BR3322" s="419"/>
      <c r="BS3322" s="419"/>
      <c r="BT3322" s="419"/>
      <c r="BV3322" s="419"/>
      <c r="BW3322" s="419"/>
      <c r="BX3322" s="397"/>
      <c r="BZ3322" s="449"/>
      <c r="CB3322" s="419"/>
      <c r="CC3322" s="419"/>
      <c r="CD3322" s="419"/>
      <c r="CF3322" s="419"/>
      <c r="CG3322" s="419"/>
      <c r="CH3322" s="419"/>
    </row>
    <row r="3323" spans="3:86" ht="21" thickBot="1">
      <c r="C3323" s="425"/>
      <c r="P3323" s="431"/>
      <c r="R3323" s="419"/>
      <c r="S3323" s="446"/>
      <c r="T3323" s="419"/>
      <c r="V3323" s="196"/>
      <c r="W3323" s="419"/>
      <c r="X3323" s="419"/>
      <c r="Z3323" s="419"/>
      <c r="AA3323" s="419"/>
      <c r="AB3323" s="419"/>
      <c r="AD3323" s="419"/>
      <c r="AE3323" s="419"/>
      <c r="AF3323" s="419"/>
      <c r="AH3323" s="419"/>
      <c r="AI3323" s="419"/>
      <c r="AJ3323" s="419"/>
      <c r="AL3323" s="419"/>
      <c r="AM3323" s="419"/>
      <c r="AN3323" s="403"/>
      <c r="AO3323" s="419"/>
      <c r="AP3323" s="419"/>
      <c r="AQ3323" s="419"/>
      <c r="AR3323" s="419"/>
      <c r="AS3323" s="419"/>
      <c r="AT3323" s="419"/>
      <c r="AU3323" s="419"/>
      <c r="AV3323" s="419"/>
      <c r="AX3323" s="419"/>
      <c r="AY3323" s="419"/>
      <c r="AZ3323" s="419"/>
      <c r="BB3323" s="419"/>
      <c r="BC3323" s="419"/>
      <c r="BD3323" s="419"/>
      <c r="BF3323" s="419"/>
      <c r="BG3323" s="419"/>
      <c r="BH3323" s="419"/>
      <c r="BJ3323" s="419"/>
      <c r="BK3323" s="419"/>
      <c r="BL3323" s="419"/>
      <c r="BN3323" s="419"/>
      <c r="BO3323" s="419"/>
      <c r="BP3323" s="419"/>
      <c r="BR3323" s="419"/>
      <c r="BS3323" s="419"/>
      <c r="BT3323" s="419"/>
      <c r="BV3323" s="419"/>
      <c r="BW3323" s="419"/>
      <c r="BX3323" s="397"/>
      <c r="BZ3323" s="449"/>
      <c r="CB3323" s="419"/>
      <c r="CC3323" s="419"/>
      <c r="CD3323" s="419"/>
      <c r="CF3323" s="419"/>
      <c r="CG3323" s="419"/>
      <c r="CH3323" s="419"/>
    </row>
    <row r="3324" spans="3:86" ht="21" thickBot="1">
      <c r="C3324" s="425"/>
      <c r="P3324" s="431"/>
      <c r="R3324" s="419"/>
      <c r="S3324" s="446"/>
      <c r="T3324" s="419"/>
      <c r="V3324" s="196"/>
      <c r="W3324" s="419"/>
      <c r="X3324" s="419"/>
      <c r="Z3324" s="419"/>
      <c r="AA3324" s="419"/>
      <c r="AB3324" s="419"/>
      <c r="AD3324" s="419"/>
      <c r="AE3324" s="419"/>
      <c r="AF3324" s="419"/>
      <c r="AH3324" s="419"/>
      <c r="AI3324" s="419"/>
      <c r="AJ3324" s="419"/>
      <c r="AL3324" s="419"/>
      <c r="AM3324" s="419"/>
      <c r="AN3324" s="403"/>
      <c r="AO3324" s="419"/>
      <c r="AP3324" s="419"/>
      <c r="AQ3324" s="419"/>
      <c r="AR3324" s="419"/>
      <c r="AS3324" s="419"/>
      <c r="AT3324" s="419"/>
      <c r="AU3324" s="419"/>
      <c r="AV3324" s="419"/>
      <c r="AX3324" s="419"/>
      <c r="AY3324" s="419"/>
      <c r="AZ3324" s="419"/>
      <c r="BB3324" s="419"/>
      <c r="BC3324" s="419"/>
      <c r="BD3324" s="419"/>
      <c r="BF3324" s="419"/>
      <c r="BG3324" s="419"/>
      <c r="BH3324" s="419"/>
      <c r="BJ3324" s="419"/>
      <c r="BK3324" s="419"/>
      <c r="BL3324" s="419"/>
      <c r="BN3324" s="419"/>
      <c r="BO3324" s="419"/>
      <c r="BP3324" s="419"/>
      <c r="BR3324" s="419"/>
      <c r="BS3324" s="419"/>
      <c r="BT3324" s="419"/>
      <c r="BV3324" s="419"/>
      <c r="BW3324" s="419"/>
      <c r="BX3324" s="397"/>
      <c r="BZ3324" s="449"/>
      <c r="CB3324" s="419"/>
      <c r="CC3324" s="419"/>
      <c r="CD3324" s="419"/>
      <c r="CF3324" s="419"/>
      <c r="CG3324" s="419"/>
      <c r="CH3324" s="419"/>
    </row>
    <row r="3325" spans="3:86" ht="21" thickBot="1">
      <c r="C3325" s="425"/>
      <c r="P3325" s="431"/>
      <c r="R3325" s="419"/>
      <c r="S3325" s="446"/>
      <c r="T3325" s="419"/>
      <c r="V3325" s="196"/>
      <c r="W3325" s="419"/>
      <c r="X3325" s="419"/>
      <c r="Z3325" s="419"/>
      <c r="AA3325" s="419"/>
      <c r="AB3325" s="419"/>
      <c r="AD3325" s="419"/>
      <c r="AE3325" s="419"/>
      <c r="AF3325" s="419"/>
      <c r="AH3325" s="419"/>
      <c r="AI3325" s="419"/>
      <c r="AJ3325" s="419"/>
      <c r="AL3325" s="419"/>
      <c r="AM3325" s="419"/>
      <c r="AN3325" s="403"/>
      <c r="AO3325" s="419"/>
      <c r="AP3325" s="419"/>
      <c r="AQ3325" s="419"/>
      <c r="AR3325" s="419"/>
      <c r="AS3325" s="419"/>
      <c r="AT3325" s="419"/>
      <c r="AU3325" s="419"/>
      <c r="AV3325" s="419"/>
      <c r="AX3325" s="419"/>
      <c r="AY3325" s="419"/>
      <c r="AZ3325" s="419"/>
      <c r="BB3325" s="419"/>
      <c r="BC3325" s="419"/>
      <c r="BD3325" s="419"/>
      <c r="BF3325" s="419"/>
      <c r="BG3325" s="419"/>
      <c r="BH3325" s="419"/>
      <c r="BJ3325" s="419"/>
      <c r="BK3325" s="419"/>
      <c r="BL3325" s="419"/>
      <c r="BN3325" s="419"/>
      <c r="BO3325" s="419"/>
      <c r="BP3325" s="419"/>
      <c r="BR3325" s="419"/>
      <c r="BS3325" s="419"/>
      <c r="BT3325" s="419"/>
      <c r="BV3325" s="419"/>
      <c r="BW3325" s="419"/>
      <c r="BX3325" s="397"/>
      <c r="BZ3325" s="449"/>
      <c r="CB3325" s="419"/>
      <c r="CC3325" s="419"/>
      <c r="CD3325" s="419"/>
      <c r="CF3325" s="419"/>
      <c r="CG3325" s="419"/>
      <c r="CH3325" s="419"/>
    </row>
    <row r="3326" spans="3:86" ht="21" thickBot="1">
      <c r="C3326" s="425"/>
      <c r="P3326" s="431"/>
      <c r="R3326" s="419"/>
      <c r="S3326" s="446"/>
      <c r="T3326" s="419"/>
      <c r="V3326" s="196"/>
      <c r="W3326" s="419"/>
      <c r="X3326" s="419"/>
      <c r="Z3326" s="419"/>
      <c r="AA3326" s="419"/>
      <c r="AB3326" s="419"/>
      <c r="AD3326" s="419"/>
      <c r="AE3326" s="419"/>
      <c r="AF3326" s="419"/>
      <c r="AH3326" s="419"/>
      <c r="AI3326" s="419"/>
      <c r="AJ3326" s="419"/>
      <c r="AL3326" s="419"/>
      <c r="AM3326" s="419"/>
      <c r="AN3326" s="403"/>
      <c r="AO3326" s="419"/>
      <c r="AP3326" s="419"/>
      <c r="AQ3326" s="419"/>
      <c r="AR3326" s="419"/>
      <c r="AS3326" s="419"/>
      <c r="AT3326" s="419"/>
      <c r="AU3326" s="419"/>
      <c r="AV3326" s="419"/>
      <c r="AX3326" s="419"/>
      <c r="AY3326" s="419"/>
      <c r="AZ3326" s="419"/>
      <c r="BB3326" s="419"/>
      <c r="BC3326" s="419"/>
      <c r="BD3326" s="419"/>
      <c r="BF3326" s="419"/>
      <c r="BG3326" s="419"/>
      <c r="BH3326" s="419"/>
      <c r="BJ3326" s="419"/>
      <c r="BK3326" s="419"/>
      <c r="BL3326" s="419"/>
      <c r="BN3326" s="419"/>
      <c r="BO3326" s="419"/>
      <c r="BP3326" s="419"/>
      <c r="BR3326" s="419"/>
      <c r="BS3326" s="419"/>
      <c r="BT3326" s="419"/>
      <c r="BV3326" s="419"/>
      <c r="BW3326" s="419"/>
      <c r="BX3326" s="397"/>
      <c r="BZ3326" s="449"/>
      <c r="CB3326" s="419"/>
      <c r="CC3326" s="419"/>
      <c r="CD3326" s="419"/>
      <c r="CF3326" s="419"/>
      <c r="CG3326" s="419"/>
      <c r="CH3326" s="419"/>
    </row>
    <row r="3327" spans="3:86" ht="21" thickBot="1">
      <c r="C3327" s="425"/>
      <c r="P3327" s="431"/>
      <c r="R3327" s="419"/>
      <c r="S3327" s="446"/>
      <c r="T3327" s="419"/>
      <c r="V3327" s="196"/>
      <c r="W3327" s="419"/>
      <c r="X3327" s="419"/>
      <c r="Z3327" s="419"/>
      <c r="AA3327" s="419"/>
      <c r="AB3327" s="419"/>
      <c r="AD3327" s="419"/>
      <c r="AE3327" s="419"/>
      <c r="AF3327" s="419"/>
      <c r="AH3327" s="419"/>
      <c r="AI3327" s="419"/>
      <c r="AJ3327" s="419"/>
      <c r="AL3327" s="419"/>
      <c r="AM3327" s="419"/>
      <c r="AN3327" s="403"/>
      <c r="AO3327" s="419"/>
      <c r="AP3327" s="419"/>
      <c r="AQ3327" s="419"/>
      <c r="AR3327" s="419"/>
      <c r="AS3327" s="419"/>
      <c r="AT3327" s="419"/>
      <c r="AU3327" s="419"/>
      <c r="AV3327" s="419"/>
      <c r="AX3327" s="419"/>
      <c r="AY3327" s="419"/>
      <c r="AZ3327" s="419"/>
      <c r="BB3327" s="419"/>
      <c r="BC3327" s="419"/>
      <c r="BD3327" s="419"/>
      <c r="BF3327" s="419"/>
      <c r="BG3327" s="419"/>
      <c r="BH3327" s="419"/>
      <c r="BJ3327" s="419"/>
      <c r="BK3327" s="419"/>
      <c r="BL3327" s="419"/>
      <c r="BN3327" s="419"/>
      <c r="BO3327" s="419"/>
      <c r="BP3327" s="419"/>
      <c r="BR3327" s="419"/>
      <c r="BS3327" s="419"/>
      <c r="BT3327" s="419"/>
      <c r="BV3327" s="419"/>
      <c r="BW3327" s="419"/>
      <c r="BX3327" s="397"/>
      <c r="BZ3327" s="449"/>
      <c r="CB3327" s="419"/>
      <c r="CC3327" s="419"/>
      <c r="CD3327" s="419"/>
      <c r="CF3327" s="419"/>
      <c r="CG3327" s="419"/>
      <c r="CH3327" s="419"/>
    </row>
    <row r="3328" spans="3:86" ht="21" thickBot="1">
      <c r="C3328" s="425"/>
      <c r="P3328" s="431"/>
      <c r="R3328" s="419"/>
      <c r="S3328" s="446"/>
      <c r="T3328" s="419"/>
      <c r="V3328" s="196"/>
      <c r="W3328" s="419"/>
      <c r="X3328" s="419"/>
      <c r="Z3328" s="419"/>
      <c r="AA3328" s="419"/>
      <c r="AB3328" s="419"/>
      <c r="AD3328" s="419"/>
      <c r="AE3328" s="419"/>
      <c r="AF3328" s="419"/>
      <c r="AH3328" s="419"/>
      <c r="AI3328" s="419"/>
      <c r="AJ3328" s="419"/>
      <c r="AL3328" s="419"/>
      <c r="AM3328" s="419"/>
      <c r="AN3328" s="403"/>
      <c r="AO3328" s="419"/>
      <c r="AP3328" s="419"/>
      <c r="AQ3328" s="419"/>
      <c r="AR3328" s="419"/>
      <c r="AS3328" s="419"/>
      <c r="AT3328" s="419"/>
      <c r="AU3328" s="419"/>
      <c r="AV3328" s="419"/>
      <c r="AX3328" s="419"/>
      <c r="AY3328" s="419"/>
      <c r="AZ3328" s="419"/>
      <c r="BB3328" s="419"/>
      <c r="BC3328" s="419"/>
      <c r="BD3328" s="419"/>
      <c r="BF3328" s="419"/>
      <c r="BG3328" s="419"/>
      <c r="BH3328" s="419"/>
      <c r="BJ3328" s="419"/>
      <c r="BK3328" s="419"/>
      <c r="BL3328" s="419"/>
      <c r="BN3328" s="419"/>
      <c r="BO3328" s="419"/>
      <c r="BP3328" s="419"/>
      <c r="BR3328" s="419"/>
      <c r="BS3328" s="419"/>
      <c r="BT3328" s="419"/>
      <c r="BV3328" s="419"/>
      <c r="BW3328" s="419"/>
      <c r="BX3328" s="397"/>
      <c r="BZ3328" s="449"/>
      <c r="CB3328" s="419"/>
      <c r="CC3328" s="419"/>
      <c r="CD3328" s="419"/>
      <c r="CF3328" s="419"/>
      <c r="CG3328" s="419"/>
      <c r="CH3328" s="419"/>
    </row>
    <row r="3329" spans="3:86" ht="21" thickBot="1">
      <c r="C3329" s="425"/>
      <c r="P3329" s="431"/>
      <c r="R3329" s="419"/>
      <c r="S3329" s="446"/>
      <c r="T3329" s="419"/>
      <c r="V3329" s="196"/>
      <c r="W3329" s="419"/>
      <c r="X3329" s="419"/>
      <c r="Z3329" s="419"/>
      <c r="AA3329" s="419"/>
      <c r="AB3329" s="419"/>
      <c r="AD3329" s="419"/>
      <c r="AE3329" s="419"/>
      <c r="AF3329" s="419"/>
      <c r="AH3329" s="419"/>
      <c r="AI3329" s="419"/>
      <c r="AJ3329" s="419"/>
      <c r="AL3329" s="419"/>
      <c r="AM3329" s="419"/>
      <c r="AN3329" s="403"/>
      <c r="AO3329" s="419"/>
      <c r="AP3329" s="419"/>
      <c r="AQ3329" s="419"/>
      <c r="AR3329" s="419"/>
      <c r="AS3329" s="419"/>
      <c r="AT3329" s="419"/>
      <c r="AU3329" s="419"/>
      <c r="AV3329" s="419"/>
      <c r="AX3329" s="419"/>
      <c r="AY3329" s="419"/>
      <c r="AZ3329" s="419"/>
      <c r="BB3329" s="419"/>
      <c r="BC3329" s="419"/>
      <c r="BD3329" s="419"/>
      <c r="BF3329" s="419"/>
      <c r="BG3329" s="419"/>
      <c r="BH3329" s="419"/>
      <c r="BJ3329" s="419"/>
      <c r="BK3329" s="419"/>
      <c r="BL3329" s="419"/>
      <c r="BN3329" s="419"/>
      <c r="BO3329" s="419"/>
      <c r="BP3329" s="419"/>
      <c r="BR3329" s="419"/>
      <c r="BS3329" s="419"/>
      <c r="BT3329" s="419"/>
      <c r="BV3329" s="419"/>
      <c r="BW3329" s="419"/>
      <c r="BX3329" s="397"/>
      <c r="BZ3329" s="449"/>
      <c r="CB3329" s="419"/>
      <c r="CC3329" s="419"/>
      <c r="CD3329" s="419"/>
      <c r="CF3329" s="419"/>
      <c r="CG3329" s="419"/>
      <c r="CH3329" s="419"/>
    </row>
    <row r="3330" spans="3:86" ht="21" thickBot="1">
      <c r="C3330" s="425"/>
      <c r="P3330" s="431"/>
      <c r="R3330" s="419"/>
      <c r="S3330" s="446"/>
      <c r="T3330" s="419"/>
      <c r="V3330" s="196"/>
      <c r="W3330" s="419"/>
      <c r="X3330" s="419"/>
      <c r="Z3330" s="419"/>
      <c r="AA3330" s="419"/>
      <c r="AB3330" s="419"/>
      <c r="AD3330" s="419"/>
      <c r="AE3330" s="419"/>
      <c r="AF3330" s="419"/>
      <c r="AH3330" s="419"/>
      <c r="AI3330" s="419"/>
      <c r="AJ3330" s="419"/>
      <c r="AL3330" s="419"/>
      <c r="AM3330" s="419"/>
      <c r="AN3330" s="403"/>
      <c r="AO3330" s="419"/>
      <c r="AP3330" s="419"/>
      <c r="AQ3330" s="419"/>
      <c r="AR3330" s="419"/>
      <c r="AS3330" s="419"/>
      <c r="AT3330" s="419"/>
      <c r="AU3330" s="419"/>
      <c r="AV3330" s="419"/>
      <c r="AX3330" s="419"/>
      <c r="AY3330" s="419"/>
      <c r="AZ3330" s="419"/>
      <c r="BB3330" s="419"/>
      <c r="BC3330" s="419"/>
      <c r="BD3330" s="419"/>
      <c r="BF3330" s="419"/>
      <c r="BG3330" s="419"/>
      <c r="BH3330" s="419"/>
      <c r="BJ3330" s="419"/>
      <c r="BK3330" s="419"/>
      <c r="BL3330" s="419"/>
      <c r="BN3330" s="419"/>
      <c r="BO3330" s="419"/>
      <c r="BP3330" s="419"/>
      <c r="BR3330" s="419"/>
      <c r="BS3330" s="419"/>
      <c r="BT3330" s="419"/>
      <c r="BV3330" s="419"/>
      <c r="BW3330" s="419"/>
      <c r="BX3330" s="397"/>
      <c r="BZ3330" s="449"/>
      <c r="CB3330" s="419"/>
      <c r="CC3330" s="419"/>
      <c r="CD3330" s="419"/>
      <c r="CF3330" s="419"/>
      <c r="CG3330" s="419"/>
      <c r="CH3330" s="419"/>
    </row>
    <row r="3331" spans="3:86" ht="21" thickBot="1">
      <c r="C3331" s="425"/>
      <c r="P3331" s="431"/>
      <c r="R3331" s="419"/>
      <c r="S3331" s="446"/>
      <c r="T3331" s="419"/>
      <c r="V3331" s="196"/>
      <c r="W3331" s="419"/>
      <c r="X3331" s="419"/>
      <c r="Z3331" s="419"/>
      <c r="AA3331" s="419"/>
      <c r="AB3331" s="419"/>
      <c r="AD3331" s="419"/>
      <c r="AE3331" s="419"/>
      <c r="AF3331" s="419"/>
      <c r="AH3331" s="419"/>
      <c r="AI3331" s="419"/>
      <c r="AJ3331" s="419"/>
      <c r="AL3331" s="419"/>
      <c r="AM3331" s="419"/>
      <c r="AN3331" s="403"/>
      <c r="AO3331" s="419"/>
      <c r="AP3331" s="419"/>
      <c r="AQ3331" s="419"/>
      <c r="AR3331" s="419"/>
      <c r="AS3331" s="419"/>
      <c r="AT3331" s="419"/>
      <c r="AU3331" s="419"/>
      <c r="AV3331" s="419"/>
      <c r="AX3331" s="419"/>
      <c r="AY3331" s="419"/>
      <c r="AZ3331" s="419"/>
      <c r="BB3331" s="419"/>
      <c r="BC3331" s="419"/>
      <c r="BD3331" s="419"/>
      <c r="BF3331" s="419"/>
      <c r="BG3331" s="419"/>
      <c r="BH3331" s="419"/>
      <c r="BJ3331" s="419"/>
      <c r="BK3331" s="419"/>
      <c r="BL3331" s="419"/>
      <c r="BN3331" s="419"/>
      <c r="BO3331" s="419"/>
      <c r="BP3331" s="419"/>
      <c r="BR3331" s="419"/>
      <c r="BS3331" s="419"/>
      <c r="BT3331" s="419"/>
      <c r="BV3331" s="419"/>
      <c r="BW3331" s="419"/>
      <c r="BX3331" s="397"/>
      <c r="BZ3331" s="449"/>
      <c r="CB3331" s="419"/>
      <c r="CC3331" s="419"/>
      <c r="CD3331" s="419"/>
      <c r="CF3331" s="419"/>
      <c r="CG3331" s="419"/>
      <c r="CH3331" s="419"/>
    </row>
    <row r="3332" spans="3:86" ht="21" thickBot="1">
      <c r="C3332" s="425"/>
      <c r="P3332" s="431"/>
      <c r="R3332" s="419"/>
      <c r="S3332" s="446"/>
      <c r="T3332" s="419"/>
      <c r="V3332" s="196"/>
      <c r="W3332" s="419"/>
      <c r="X3332" s="419"/>
      <c r="Z3332" s="419"/>
      <c r="AA3332" s="419"/>
      <c r="AB3332" s="419"/>
      <c r="AD3332" s="419"/>
      <c r="AE3332" s="419"/>
      <c r="AF3332" s="419"/>
      <c r="AH3332" s="419"/>
      <c r="AI3332" s="419"/>
      <c r="AJ3332" s="419"/>
      <c r="AL3332" s="419"/>
      <c r="AM3332" s="419"/>
      <c r="AN3332" s="403"/>
      <c r="AO3332" s="419"/>
      <c r="AP3332" s="419"/>
      <c r="AQ3332" s="419"/>
      <c r="AR3332" s="419"/>
      <c r="AS3332" s="419"/>
      <c r="AT3332" s="419"/>
      <c r="AU3332" s="419"/>
      <c r="AV3332" s="419"/>
      <c r="AX3332" s="419"/>
      <c r="AY3332" s="419"/>
      <c r="AZ3332" s="419"/>
      <c r="BB3332" s="419"/>
      <c r="BC3332" s="419"/>
      <c r="BD3332" s="419"/>
      <c r="BF3332" s="419"/>
      <c r="BG3332" s="419"/>
      <c r="BH3332" s="419"/>
      <c r="BJ3332" s="419"/>
      <c r="BK3332" s="419"/>
      <c r="BL3332" s="419"/>
      <c r="BN3332" s="419"/>
      <c r="BO3332" s="419"/>
      <c r="BP3332" s="419"/>
      <c r="BR3332" s="419"/>
      <c r="BS3332" s="419"/>
      <c r="BT3332" s="419"/>
      <c r="BV3332" s="419"/>
      <c r="BW3332" s="419"/>
      <c r="BX3332" s="397"/>
      <c r="BZ3332" s="449"/>
      <c r="CB3332" s="419"/>
      <c r="CC3332" s="419"/>
      <c r="CD3332" s="419"/>
      <c r="CF3332" s="419"/>
      <c r="CG3332" s="419"/>
      <c r="CH3332" s="419"/>
    </row>
    <row r="3333" spans="3:86" ht="21" thickBot="1">
      <c r="C3333" s="425"/>
      <c r="P3333" s="431"/>
      <c r="R3333" s="419"/>
      <c r="S3333" s="446"/>
      <c r="T3333" s="419"/>
      <c r="V3333" s="196"/>
      <c r="W3333" s="419"/>
      <c r="X3333" s="419"/>
      <c r="Z3333" s="419"/>
      <c r="AA3333" s="419"/>
      <c r="AB3333" s="419"/>
      <c r="AD3333" s="419"/>
      <c r="AE3333" s="419"/>
      <c r="AF3333" s="419"/>
      <c r="AH3333" s="419"/>
      <c r="AI3333" s="419"/>
      <c r="AJ3333" s="419"/>
      <c r="AL3333" s="419"/>
      <c r="AM3333" s="419"/>
      <c r="AN3333" s="403"/>
      <c r="AO3333" s="419"/>
      <c r="AP3333" s="419"/>
      <c r="AQ3333" s="419"/>
      <c r="AR3333" s="419"/>
      <c r="AS3333" s="419"/>
      <c r="AT3333" s="419"/>
      <c r="AU3333" s="419"/>
      <c r="AV3333" s="419"/>
      <c r="AX3333" s="419"/>
      <c r="AY3333" s="419"/>
      <c r="AZ3333" s="419"/>
      <c r="BB3333" s="419"/>
      <c r="BC3333" s="419"/>
      <c r="BD3333" s="419"/>
      <c r="BF3333" s="419"/>
      <c r="BG3333" s="419"/>
      <c r="BH3333" s="419"/>
      <c r="BJ3333" s="419"/>
      <c r="BK3333" s="419"/>
      <c r="BL3333" s="419"/>
      <c r="BN3333" s="419"/>
      <c r="BO3333" s="419"/>
      <c r="BP3333" s="419"/>
      <c r="BR3333" s="419"/>
      <c r="BS3333" s="419"/>
      <c r="BT3333" s="419"/>
      <c r="BV3333" s="419"/>
      <c r="BW3333" s="419"/>
      <c r="BX3333" s="397"/>
      <c r="BZ3333" s="449"/>
      <c r="CB3333" s="419"/>
      <c r="CC3333" s="419"/>
      <c r="CD3333" s="419"/>
      <c r="CF3333" s="419"/>
      <c r="CG3333" s="419"/>
      <c r="CH3333" s="419"/>
    </row>
    <row r="3334" spans="3:86" ht="21" thickBot="1">
      <c r="C3334" s="425"/>
      <c r="P3334" s="431"/>
      <c r="R3334" s="419"/>
      <c r="S3334" s="446"/>
      <c r="T3334" s="419"/>
      <c r="V3334" s="196"/>
      <c r="W3334" s="419"/>
      <c r="X3334" s="419"/>
      <c r="Z3334" s="419"/>
      <c r="AA3334" s="419"/>
      <c r="AB3334" s="419"/>
      <c r="AD3334" s="419"/>
      <c r="AE3334" s="419"/>
      <c r="AF3334" s="419"/>
      <c r="AH3334" s="419"/>
      <c r="AI3334" s="419"/>
      <c r="AJ3334" s="419"/>
      <c r="AL3334" s="419"/>
      <c r="AM3334" s="419"/>
      <c r="AN3334" s="403"/>
      <c r="AO3334" s="419"/>
      <c r="AP3334" s="419"/>
      <c r="AQ3334" s="419"/>
      <c r="AR3334" s="419"/>
      <c r="AS3334" s="419"/>
      <c r="AT3334" s="419"/>
      <c r="AU3334" s="419"/>
      <c r="AV3334" s="419"/>
      <c r="AX3334" s="419"/>
      <c r="AY3334" s="419"/>
      <c r="AZ3334" s="419"/>
      <c r="BB3334" s="419"/>
      <c r="BC3334" s="419"/>
      <c r="BD3334" s="419"/>
      <c r="BF3334" s="419"/>
      <c r="BG3334" s="419"/>
      <c r="BH3334" s="419"/>
      <c r="BJ3334" s="419"/>
      <c r="BK3334" s="419"/>
      <c r="BL3334" s="419"/>
      <c r="BN3334" s="419"/>
      <c r="BO3334" s="419"/>
      <c r="BP3334" s="419"/>
      <c r="BR3334" s="419"/>
      <c r="BS3334" s="419"/>
      <c r="BT3334" s="419"/>
      <c r="BV3334" s="419"/>
      <c r="BW3334" s="419"/>
      <c r="BX3334" s="397"/>
      <c r="BZ3334" s="449"/>
      <c r="CB3334" s="419"/>
      <c r="CC3334" s="419"/>
      <c r="CD3334" s="419"/>
      <c r="CF3334" s="419"/>
      <c r="CG3334" s="419"/>
      <c r="CH3334" s="419"/>
    </row>
    <row r="3335" spans="3:86" ht="21" thickBot="1">
      <c r="C3335" s="425"/>
      <c r="P3335" s="431"/>
      <c r="R3335" s="419"/>
      <c r="S3335" s="446"/>
      <c r="T3335" s="419"/>
      <c r="V3335" s="196"/>
      <c r="W3335" s="419"/>
      <c r="X3335" s="419"/>
      <c r="Z3335" s="419"/>
      <c r="AA3335" s="419"/>
      <c r="AB3335" s="419"/>
      <c r="AD3335" s="419"/>
      <c r="AE3335" s="419"/>
      <c r="AF3335" s="419"/>
      <c r="AH3335" s="419"/>
      <c r="AI3335" s="419"/>
      <c r="AJ3335" s="419"/>
      <c r="AL3335" s="419"/>
      <c r="AM3335" s="419"/>
      <c r="AN3335" s="403"/>
      <c r="AO3335" s="419"/>
      <c r="AP3335" s="419"/>
      <c r="AQ3335" s="419"/>
      <c r="AR3335" s="419"/>
      <c r="AS3335" s="419"/>
      <c r="AT3335" s="419"/>
      <c r="AU3335" s="419"/>
      <c r="AV3335" s="419"/>
      <c r="AX3335" s="419"/>
      <c r="AY3335" s="419"/>
      <c r="AZ3335" s="419"/>
      <c r="BB3335" s="419"/>
      <c r="BC3335" s="419"/>
      <c r="BD3335" s="419"/>
      <c r="BF3335" s="419"/>
      <c r="BG3335" s="419"/>
      <c r="BH3335" s="419"/>
      <c r="BJ3335" s="419"/>
      <c r="BK3335" s="419"/>
      <c r="BL3335" s="419"/>
      <c r="BN3335" s="419"/>
      <c r="BO3335" s="419"/>
      <c r="BP3335" s="419"/>
      <c r="BR3335" s="419"/>
      <c r="BS3335" s="419"/>
      <c r="BT3335" s="419"/>
      <c r="BV3335" s="419"/>
      <c r="BW3335" s="419"/>
      <c r="BX3335" s="397"/>
      <c r="BZ3335" s="449"/>
      <c r="CB3335" s="419"/>
      <c r="CC3335" s="419"/>
      <c r="CD3335" s="419"/>
      <c r="CF3335" s="419"/>
      <c r="CG3335" s="419"/>
      <c r="CH3335" s="419"/>
    </row>
    <row r="3336" spans="3:86" ht="21" thickBot="1">
      <c r="C3336" s="425"/>
      <c r="P3336" s="431"/>
      <c r="R3336" s="419"/>
      <c r="S3336" s="446"/>
      <c r="T3336" s="419"/>
      <c r="V3336" s="196"/>
      <c r="W3336" s="419"/>
      <c r="X3336" s="419"/>
      <c r="Z3336" s="419"/>
      <c r="AA3336" s="419"/>
      <c r="AB3336" s="419"/>
      <c r="AD3336" s="419"/>
      <c r="AE3336" s="419"/>
      <c r="AF3336" s="419"/>
      <c r="AH3336" s="419"/>
      <c r="AI3336" s="419"/>
      <c r="AJ3336" s="419"/>
      <c r="AL3336" s="419"/>
      <c r="AM3336" s="419"/>
      <c r="AN3336" s="403"/>
      <c r="AO3336" s="419"/>
      <c r="AP3336" s="419"/>
      <c r="AQ3336" s="419"/>
      <c r="AR3336" s="419"/>
      <c r="AS3336" s="419"/>
      <c r="AT3336" s="419"/>
      <c r="AU3336" s="419"/>
      <c r="AV3336" s="419"/>
      <c r="AX3336" s="419"/>
      <c r="AY3336" s="419"/>
      <c r="AZ3336" s="419"/>
      <c r="BB3336" s="419"/>
      <c r="BC3336" s="419"/>
      <c r="BD3336" s="419"/>
      <c r="BF3336" s="419"/>
      <c r="BG3336" s="419"/>
      <c r="BH3336" s="419"/>
      <c r="BJ3336" s="419"/>
      <c r="BK3336" s="419"/>
      <c r="BL3336" s="419"/>
      <c r="BN3336" s="419"/>
      <c r="BO3336" s="419"/>
      <c r="BP3336" s="419"/>
      <c r="BR3336" s="419"/>
      <c r="BS3336" s="419"/>
      <c r="BT3336" s="419"/>
      <c r="BV3336" s="419"/>
      <c r="BW3336" s="419"/>
      <c r="BX3336" s="397"/>
      <c r="BZ3336" s="449"/>
      <c r="CB3336" s="419"/>
      <c r="CC3336" s="419"/>
      <c r="CD3336" s="419"/>
      <c r="CF3336" s="419"/>
      <c r="CG3336" s="419"/>
      <c r="CH3336" s="419"/>
    </row>
    <row r="3337" spans="3:86" ht="21" thickBot="1">
      <c r="C3337" s="425"/>
      <c r="P3337" s="431"/>
      <c r="R3337" s="419"/>
      <c r="S3337" s="446"/>
      <c r="T3337" s="419"/>
      <c r="V3337" s="196"/>
      <c r="W3337" s="419"/>
      <c r="X3337" s="419"/>
      <c r="Z3337" s="419"/>
      <c r="AA3337" s="419"/>
      <c r="AB3337" s="419"/>
      <c r="AD3337" s="419"/>
      <c r="AE3337" s="419"/>
      <c r="AF3337" s="419"/>
      <c r="AH3337" s="419"/>
      <c r="AI3337" s="419"/>
      <c r="AJ3337" s="419"/>
      <c r="AL3337" s="419"/>
      <c r="AM3337" s="419"/>
      <c r="AN3337" s="403"/>
      <c r="AO3337" s="419"/>
      <c r="AP3337" s="419"/>
      <c r="AQ3337" s="419"/>
      <c r="AR3337" s="419"/>
      <c r="AS3337" s="419"/>
      <c r="AT3337" s="419"/>
      <c r="AU3337" s="419"/>
      <c r="AV3337" s="419"/>
      <c r="AX3337" s="419"/>
      <c r="AY3337" s="419"/>
      <c r="AZ3337" s="419"/>
      <c r="BB3337" s="419"/>
      <c r="BC3337" s="419"/>
      <c r="BD3337" s="419"/>
      <c r="BF3337" s="419"/>
      <c r="BG3337" s="419"/>
      <c r="BH3337" s="419"/>
      <c r="BJ3337" s="419"/>
      <c r="BK3337" s="419"/>
      <c r="BL3337" s="419"/>
      <c r="BN3337" s="419"/>
      <c r="BO3337" s="419"/>
      <c r="BP3337" s="419"/>
      <c r="BR3337" s="419"/>
      <c r="BS3337" s="419"/>
      <c r="BT3337" s="419"/>
      <c r="BV3337" s="419"/>
      <c r="BW3337" s="419"/>
      <c r="BX3337" s="397"/>
      <c r="BZ3337" s="449"/>
      <c r="CB3337" s="419"/>
      <c r="CC3337" s="419"/>
      <c r="CD3337" s="419"/>
      <c r="CF3337" s="419"/>
      <c r="CG3337" s="419"/>
      <c r="CH3337" s="419"/>
    </row>
    <row r="3338" spans="3:86" ht="21" thickBot="1">
      <c r="C3338" s="425"/>
      <c r="P3338" s="431"/>
      <c r="R3338" s="419"/>
      <c r="S3338" s="446"/>
      <c r="T3338" s="419"/>
      <c r="V3338" s="196"/>
      <c r="W3338" s="419"/>
      <c r="X3338" s="419"/>
      <c r="Z3338" s="419"/>
      <c r="AA3338" s="419"/>
      <c r="AB3338" s="419"/>
      <c r="AD3338" s="419"/>
      <c r="AE3338" s="419"/>
      <c r="AF3338" s="419"/>
      <c r="AH3338" s="419"/>
      <c r="AI3338" s="419"/>
      <c r="AJ3338" s="419"/>
      <c r="AL3338" s="419"/>
      <c r="AM3338" s="419"/>
      <c r="AN3338" s="403"/>
      <c r="AO3338" s="419"/>
      <c r="AP3338" s="419"/>
      <c r="AQ3338" s="419"/>
      <c r="AR3338" s="419"/>
      <c r="AS3338" s="419"/>
      <c r="AT3338" s="419"/>
      <c r="AU3338" s="419"/>
      <c r="AV3338" s="419"/>
      <c r="AX3338" s="419"/>
      <c r="AY3338" s="419"/>
      <c r="AZ3338" s="419"/>
      <c r="BB3338" s="419"/>
      <c r="BC3338" s="419"/>
      <c r="BD3338" s="419"/>
      <c r="BF3338" s="419"/>
      <c r="BG3338" s="419"/>
      <c r="BH3338" s="419"/>
      <c r="BJ3338" s="419"/>
      <c r="BK3338" s="419"/>
      <c r="BL3338" s="419"/>
      <c r="BN3338" s="419"/>
      <c r="BO3338" s="419"/>
      <c r="BP3338" s="419"/>
      <c r="BR3338" s="419"/>
      <c r="BS3338" s="419"/>
      <c r="BT3338" s="419"/>
      <c r="BV3338" s="419"/>
      <c r="BW3338" s="419"/>
      <c r="BX3338" s="397"/>
      <c r="BZ3338" s="449"/>
      <c r="CB3338" s="419"/>
      <c r="CC3338" s="419"/>
      <c r="CD3338" s="419"/>
      <c r="CF3338" s="419"/>
      <c r="CG3338" s="419"/>
      <c r="CH3338" s="419"/>
    </row>
    <row r="3339" spans="3:86" ht="21" thickBot="1">
      <c r="C3339" s="425"/>
      <c r="P3339" s="431"/>
      <c r="R3339" s="419"/>
      <c r="S3339" s="446"/>
      <c r="T3339" s="419"/>
      <c r="V3339" s="196"/>
      <c r="W3339" s="419"/>
      <c r="X3339" s="419"/>
      <c r="Z3339" s="419"/>
      <c r="AA3339" s="419"/>
      <c r="AB3339" s="419"/>
      <c r="AD3339" s="419"/>
      <c r="AE3339" s="419"/>
      <c r="AF3339" s="419"/>
      <c r="AH3339" s="419"/>
      <c r="AI3339" s="419"/>
      <c r="AJ3339" s="419"/>
      <c r="AL3339" s="419"/>
      <c r="AM3339" s="419"/>
      <c r="AN3339" s="403"/>
      <c r="AO3339" s="419"/>
      <c r="AP3339" s="419"/>
      <c r="AQ3339" s="419"/>
      <c r="AR3339" s="419"/>
      <c r="AS3339" s="419"/>
      <c r="AT3339" s="419"/>
      <c r="AU3339" s="419"/>
      <c r="AV3339" s="419"/>
      <c r="AX3339" s="419"/>
      <c r="AY3339" s="419"/>
      <c r="AZ3339" s="419"/>
      <c r="BB3339" s="419"/>
      <c r="BC3339" s="419"/>
      <c r="BD3339" s="419"/>
      <c r="BF3339" s="419"/>
      <c r="BG3339" s="419"/>
      <c r="BH3339" s="419"/>
      <c r="BJ3339" s="419"/>
      <c r="BK3339" s="419"/>
      <c r="BL3339" s="419"/>
      <c r="BN3339" s="419"/>
      <c r="BO3339" s="419"/>
      <c r="BP3339" s="419"/>
      <c r="BR3339" s="419"/>
      <c r="BS3339" s="419"/>
      <c r="BT3339" s="419"/>
      <c r="BV3339" s="419"/>
      <c r="BW3339" s="419"/>
      <c r="BX3339" s="397"/>
      <c r="BZ3339" s="449"/>
      <c r="CB3339" s="419"/>
      <c r="CC3339" s="419"/>
      <c r="CD3339" s="419"/>
      <c r="CF3339" s="419"/>
      <c r="CG3339" s="419"/>
      <c r="CH3339" s="419"/>
    </row>
    <row r="3340" spans="3:86" ht="21" thickBot="1">
      <c r="C3340" s="425"/>
      <c r="P3340" s="431"/>
      <c r="R3340" s="419"/>
      <c r="S3340" s="446"/>
      <c r="T3340" s="419"/>
      <c r="V3340" s="196"/>
      <c r="W3340" s="419"/>
      <c r="X3340" s="419"/>
      <c r="Z3340" s="419"/>
      <c r="AA3340" s="419"/>
      <c r="AB3340" s="419"/>
      <c r="AD3340" s="419"/>
      <c r="AE3340" s="419"/>
      <c r="AF3340" s="419"/>
      <c r="AH3340" s="419"/>
      <c r="AI3340" s="419"/>
      <c r="AJ3340" s="419"/>
      <c r="AL3340" s="419"/>
      <c r="AM3340" s="419"/>
      <c r="AN3340" s="403"/>
      <c r="AO3340" s="419"/>
      <c r="AP3340" s="419"/>
      <c r="AQ3340" s="419"/>
      <c r="AR3340" s="419"/>
      <c r="AS3340" s="419"/>
      <c r="AT3340" s="419"/>
      <c r="AU3340" s="419"/>
      <c r="AV3340" s="419"/>
      <c r="AX3340" s="419"/>
      <c r="AY3340" s="419"/>
      <c r="AZ3340" s="419"/>
      <c r="BB3340" s="419"/>
      <c r="BC3340" s="419"/>
      <c r="BD3340" s="419"/>
      <c r="BF3340" s="419"/>
      <c r="BG3340" s="419"/>
      <c r="BH3340" s="419"/>
      <c r="BJ3340" s="419"/>
      <c r="BK3340" s="419"/>
      <c r="BL3340" s="419"/>
      <c r="BN3340" s="419"/>
      <c r="BO3340" s="419"/>
      <c r="BP3340" s="419"/>
      <c r="BR3340" s="419"/>
      <c r="BS3340" s="419"/>
      <c r="BT3340" s="419"/>
      <c r="BV3340" s="419"/>
      <c r="BW3340" s="419"/>
      <c r="BX3340" s="397"/>
      <c r="BZ3340" s="449"/>
      <c r="CB3340" s="419"/>
      <c r="CC3340" s="419"/>
      <c r="CD3340" s="419"/>
      <c r="CF3340" s="419"/>
      <c r="CG3340" s="419"/>
      <c r="CH3340" s="419"/>
    </row>
    <row r="3341" spans="3:86" ht="21" thickBot="1">
      <c r="C3341" s="425"/>
      <c r="P3341" s="431"/>
      <c r="R3341" s="419"/>
      <c r="S3341" s="446"/>
      <c r="T3341" s="419"/>
      <c r="V3341" s="196"/>
      <c r="W3341" s="419"/>
      <c r="X3341" s="419"/>
      <c r="Z3341" s="419"/>
      <c r="AA3341" s="419"/>
      <c r="AB3341" s="419"/>
      <c r="AD3341" s="419"/>
      <c r="AE3341" s="419"/>
      <c r="AF3341" s="419"/>
      <c r="AH3341" s="419"/>
      <c r="AI3341" s="419"/>
      <c r="AJ3341" s="419"/>
      <c r="AL3341" s="419"/>
      <c r="AM3341" s="419"/>
      <c r="AN3341" s="403"/>
      <c r="AO3341" s="419"/>
      <c r="AP3341" s="419"/>
      <c r="AQ3341" s="419"/>
      <c r="AR3341" s="419"/>
      <c r="AS3341" s="419"/>
      <c r="AT3341" s="419"/>
      <c r="AU3341" s="419"/>
      <c r="AV3341" s="419"/>
      <c r="AX3341" s="419"/>
      <c r="AY3341" s="419"/>
      <c r="AZ3341" s="419"/>
      <c r="BB3341" s="419"/>
      <c r="BC3341" s="419"/>
      <c r="BD3341" s="419"/>
      <c r="BF3341" s="419"/>
      <c r="BG3341" s="419"/>
      <c r="BH3341" s="419"/>
      <c r="BJ3341" s="419"/>
      <c r="BK3341" s="419"/>
      <c r="BL3341" s="419"/>
      <c r="BN3341" s="419"/>
      <c r="BO3341" s="419"/>
      <c r="BP3341" s="419"/>
      <c r="BR3341" s="419"/>
      <c r="BS3341" s="419"/>
      <c r="BT3341" s="419"/>
      <c r="BV3341" s="419"/>
      <c r="BW3341" s="419"/>
      <c r="BX3341" s="397"/>
      <c r="BZ3341" s="449"/>
      <c r="CB3341" s="419"/>
      <c r="CC3341" s="419"/>
      <c r="CD3341" s="419"/>
      <c r="CF3341" s="419"/>
      <c r="CG3341" s="419"/>
      <c r="CH3341" s="419"/>
    </row>
    <row r="3342" spans="3:86" ht="21" thickBot="1">
      <c r="C3342" s="425"/>
      <c r="P3342" s="431"/>
      <c r="R3342" s="419"/>
      <c r="S3342" s="446"/>
      <c r="T3342" s="419"/>
      <c r="V3342" s="196"/>
      <c r="W3342" s="419"/>
      <c r="X3342" s="419"/>
      <c r="Z3342" s="419"/>
      <c r="AA3342" s="419"/>
      <c r="AB3342" s="419"/>
      <c r="AD3342" s="419"/>
      <c r="AE3342" s="419"/>
      <c r="AF3342" s="419"/>
      <c r="AH3342" s="419"/>
      <c r="AI3342" s="419"/>
      <c r="AJ3342" s="419"/>
      <c r="AL3342" s="419"/>
      <c r="AM3342" s="419"/>
      <c r="AN3342" s="403"/>
      <c r="AO3342" s="419"/>
      <c r="AP3342" s="419"/>
      <c r="AQ3342" s="419"/>
      <c r="AR3342" s="419"/>
      <c r="AS3342" s="419"/>
      <c r="AT3342" s="419"/>
      <c r="AU3342" s="419"/>
      <c r="AV3342" s="419"/>
      <c r="AX3342" s="419"/>
      <c r="AY3342" s="419"/>
      <c r="AZ3342" s="419"/>
      <c r="BB3342" s="419"/>
      <c r="BC3342" s="419"/>
      <c r="BD3342" s="419"/>
      <c r="BF3342" s="419"/>
      <c r="BG3342" s="419"/>
      <c r="BH3342" s="419"/>
      <c r="BJ3342" s="419"/>
      <c r="BK3342" s="419"/>
      <c r="BL3342" s="419"/>
      <c r="BN3342" s="419"/>
      <c r="BO3342" s="419"/>
      <c r="BP3342" s="419"/>
      <c r="BR3342" s="419"/>
      <c r="BS3342" s="419"/>
      <c r="BT3342" s="419"/>
      <c r="BV3342" s="419"/>
      <c r="BW3342" s="419"/>
      <c r="BX3342" s="397"/>
      <c r="BZ3342" s="449"/>
      <c r="CB3342" s="419"/>
      <c r="CC3342" s="419"/>
      <c r="CD3342" s="419"/>
      <c r="CF3342" s="419"/>
      <c r="CG3342" s="419"/>
      <c r="CH3342" s="419"/>
    </row>
    <row r="3343" spans="3:86" ht="21" thickBot="1">
      <c r="C3343" s="425"/>
      <c r="P3343" s="431"/>
      <c r="R3343" s="419"/>
      <c r="S3343" s="446"/>
      <c r="T3343" s="419"/>
      <c r="V3343" s="196"/>
      <c r="W3343" s="419"/>
      <c r="X3343" s="419"/>
      <c r="Z3343" s="419"/>
      <c r="AA3343" s="419"/>
      <c r="AB3343" s="419"/>
      <c r="AD3343" s="419"/>
      <c r="AE3343" s="419"/>
      <c r="AF3343" s="419"/>
      <c r="AH3343" s="419"/>
      <c r="AI3343" s="419"/>
      <c r="AJ3343" s="419"/>
      <c r="AL3343" s="419"/>
      <c r="AM3343" s="419"/>
      <c r="AN3343" s="403"/>
      <c r="AO3343" s="419"/>
      <c r="AP3343" s="419"/>
      <c r="AQ3343" s="419"/>
      <c r="AR3343" s="419"/>
      <c r="AS3343" s="419"/>
      <c r="AT3343" s="419"/>
      <c r="AU3343" s="419"/>
      <c r="AV3343" s="419"/>
      <c r="AX3343" s="419"/>
      <c r="AY3343" s="419"/>
      <c r="AZ3343" s="419"/>
      <c r="BB3343" s="419"/>
      <c r="BC3343" s="419"/>
      <c r="BD3343" s="419"/>
      <c r="BF3343" s="419"/>
      <c r="BG3343" s="419"/>
      <c r="BH3343" s="419"/>
      <c r="BJ3343" s="419"/>
      <c r="BK3343" s="419"/>
      <c r="BL3343" s="419"/>
      <c r="BN3343" s="419"/>
      <c r="BO3343" s="419"/>
      <c r="BP3343" s="419"/>
      <c r="BR3343" s="419"/>
      <c r="BS3343" s="419"/>
      <c r="BT3343" s="419"/>
      <c r="BV3343" s="419"/>
      <c r="BW3343" s="419"/>
      <c r="BX3343" s="397"/>
      <c r="BZ3343" s="449"/>
      <c r="CB3343" s="419"/>
      <c r="CC3343" s="419"/>
      <c r="CD3343" s="419"/>
      <c r="CF3343" s="419"/>
      <c r="CG3343" s="419"/>
      <c r="CH3343" s="419"/>
    </row>
    <row r="3344" spans="3:86" ht="21" thickBot="1">
      <c r="C3344" s="425"/>
      <c r="P3344" s="431"/>
      <c r="R3344" s="419"/>
      <c r="S3344" s="446"/>
      <c r="T3344" s="419"/>
      <c r="V3344" s="196"/>
      <c r="W3344" s="419"/>
      <c r="X3344" s="419"/>
      <c r="Z3344" s="419"/>
      <c r="AA3344" s="419"/>
      <c r="AB3344" s="419"/>
      <c r="AD3344" s="419"/>
      <c r="AE3344" s="419"/>
      <c r="AF3344" s="419"/>
      <c r="AH3344" s="419"/>
      <c r="AI3344" s="419"/>
      <c r="AJ3344" s="419"/>
      <c r="AL3344" s="419"/>
      <c r="AM3344" s="419"/>
      <c r="AN3344" s="403"/>
      <c r="AO3344" s="419"/>
      <c r="AP3344" s="419"/>
      <c r="AQ3344" s="419"/>
      <c r="AR3344" s="419"/>
      <c r="AS3344" s="419"/>
      <c r="AT3344" s="419"/>
      <c r="AU3344" s="419"/>
      <c r="AV3344" s="419"/>
      <c r="AX3344" s="419"/>
      <c r="AY3344" s="419"/>
      <c r="AZ3344" s="419"/>
      <c r="BB3344" s="419"/>
      <c r="BC3344" s="419"/>
      <c r="BD3344" s="419"/>
      <c r="BF3344" s="419"/>
      <c r="BG3344" s="419"/>
      <c r="BH3344" s="419"/>
      <c r="BJ3344" s="419"/>
      <c r="BK3344" s="419"/>
      <c r="BL3344" s="419"/>
      <c r="BN3344" s="419"/>
      <c r="BO3344" s="419"/>
      <c r="BP3344" s="419"/>
      <c r="BR3344" s="419"/>
      <c r="BS3344" s="419"/>
      <c r="BT3344" s="419"/>
      <c r="BV3344" s="419"/>
      <c r="BW3344" s="419"/>
      <c r="BX3344" s="397"/>
      <c r="BZ3344" s="449"/>
      <c r="CB3344" s="419"/>
      <c r="CC3344" s="419"/>
      <c r="CD3344" s="419"/>
      <c r="CF3344" s="419"/>
      <c r="CG3344" s="419"/>
      <c r="CH3344" s="419"/>
    </row>
    <row r="3345" spans="3:86" ht="21" thickBot="1">
      <c r="C3345" s="425"/>
      <c r="P3345" s="431"/>
      <c r="R3345" s="419"/>
      <c r="S3345" s="446"/>
      <c r="T3345" s="419"/>
      <c r="V3345" s="196"/>
      <c r="W3345" s="419"/>
      <c r="X3345" s="419"/>
      <c r="Z3345" s="419"/>
      <c r="AA3345" s="419"/>
      <c r="AB3345" s="419"/>
      <c r="AD3345" s="419"/>
      <c r="AE3345" s="419"/>
      <c r="AF3345" s="419"/>
      <c r="AH3345" s="419"/>
      <c r="AI3345" s="419"/>
      <c r="AJ3345" s="419"/>
      <c r="AL3345" s="419"/>
      <c r="AM3345" s="419"/>
      <c r="AN3345" s="403"/>
      <c r="AO3345" s="419"/>
      <c r="AP3345" s="419"/>
      <c r="AQ3345" s="419"/>
      <c r="AR3345" s="419"/>
      <c r="AS3345" s="419"/>
      <c r="AT3345" s="419"/>
      <c r="AU3345" s="419"/>
      <c r="AV3345" s="419"/>
      <c r="AX3345" s="419"/>
      <c r="AY3345" s="419"/>
      <c r="AZ3345" s="419"/>
      <c r="BB3345" s="419"/>
      <c r="BC3345" s="419"/>
      <c r="BD3345" s="419"/>
      <c r="BF3345" s="419"/>
      <c r="BG3345" s="419"/>
      <c r="BH3345" s="419"/>
      <c r="BJ3345" s="419"/>
      <c r="BK3345" s="419"/>
      <c r="BL3345" s="419"/>
      <c r="BN3345" s="419"/>
      <c r="BO3345" s="419"/>
      <c r="BP3345" s="419"/>
      <c r="BR3345" s="419"/>
      <c r="BS3345" s="419"/>
      <c r="BT3345" s="419"/>
      <c r="BV3345" s="419"/>
      <c r="BW3345" s="419"/>
      <c r="BX3345" s="397"/>
      <c r="BZ3345" s="449"/>
      <c r="CB3345" s="419"/>
      <c r="CC3345" s="419"/>
      <c r="CD3345" s="419"/>
      <c r="CF3345" s="419"/>
      <c r="CG3345" s="419"/>
      <c r="CH3345" s="419"/>
    </row>
    <row r="3346" spans="3:86" ht="21" thickBot="1">
      <c r="C3346" s="425"/>
      <c r="P3346" s="431"/>
      <c r="R3346" s="419"/>
      <c r="S3346" s="446"/>
      <c r="T3346" s="419"/>
      <c r="V3346" s="196"/>
      <c r="W3346" s="419"/>
      <c r="X3346" s="419"/>
      <c r="Z3346" s="419"/>
      <c r="AA3346" s="419"/>
      <c r="AB3346" s="419"/>
      <c r="AD3346" s="419"/>
      <c r="AE3346" s="419"/>
      <c r="AF3346" s="419"/>
      <c r="AH3346" s="419"/>
      <c r="AI3346" s="419"/>
      <c r="AJ3346" s="419"/>
      <c r="AL3346" s="419"/>
      <c r="AM3346" s="419"/>
      <c r="AN3346" s="403"/>
      <c r="AO3346" s="419"/>
      <c r="AP3346" s="419"/>
      <c r="AQ3346" s="419"/>
      <c r="AR3346" s="419"/>
      <c r="AS3346" s="419"/>
      <c r="AT3346" s="419"/>
      <c r="AU3346" s="419"/>
      <c r="AV3346" s="419"/>
      <c r="AX3346" s="419"/>
      <c r="AY3346" s="419"/>
      <c r="AZ3346" s="419"/>
      <c r="BB3346" s="419"/>
      <c r="BC3346" s="419"/>
      <c r="BD3346" s="419"/>
      <c r="BF3346" s="419"/>
      <c r="BG3346" s="419"/>
      <c r="BH3346" s="419"/>
      <c r="BJ3346" s="419"/>
      <c r="BK3346" s="419"/>
      <c r="BL3346" s="419"/>
      <c r="BN3346" s="419"/>
      <c r="BO3346" s="419"/>
      <c r="BP3346" s="419"/>
      <c r="BR3346" s="419"/>
      <c r="BS3346" s="419"/>
      <c r="BT3346" s="419"/>
      <c r="BV3346" s="419"/>
      <c r="BW3346" s="419"/>
      <c r="BX3346" s="397"/>
      <c r="BZ3346" s="449"/>
      <c r="CB3346" s="419"/>
      <c r="CC3346" s="419"/>
      <c r="CD3346" s="419"/>
      <c r="CF3346" s="419"/>
      <c r="CG3346" s="419"/>
      <c r="CH3346" s="419"/>
    </row>
    <row r="3347" spans="3:86" ht="21" thickBot="1">
      <c r="C3347" s="425"/>
      <c r="P3347" s="431"/>
      <c r="R3347" s="419"/>
      <c r="S3347" s="446"/>
      <c r="T3347" s="419"/>
      <c r="V3347" s="196"/>
      <c r="W3347" s="419"/>
      <c r="X3347" s="419"/>
      <c r="Z3347" s="419"/>
      <c r="AA3347" s="419"/>
      <c r="AB3347" s="419"/>
      <c r="AD3347" s="419"/>
      <c r="AE3347" s="419"/>
      <c r="AF3347" s="419"/>
      <c r="AH3347" s="419"/>
      <c r="AI3347" s="419"/>
      <c r="AJ3347" s="419"/>
      <c r="AL3347" s="419"/>
      <c r="AM3347" s="419"/>
      <c r="AN3347" s="403"/>
      <c r="AO3347" s="419"/>
      <c r="AP3347" s="419"/>
      <c r="AQ3347" s="419"/>
      <c r="AR3347" s="419"/>
      <c r="AS3347" s="419"/>
      <c r="AT3347" s="419"/>
      <c r="AU3347" s="419"/>
      <c r="AV3347" s="419"/>
      <c r="AX3347" s="419"/>
      <c r="AY3347" s="419"/>
      <c r="AZ3347" s="419"/>
      <c r="BB3347" s="419"/>
      <c r="BC3347" s="419"/>
      <c r="BD3347" s="419"/>
      <c r="BF3347" s="419"/>
      <c r="BG3347" s="419"/>
      <c r="BH3347" s="419"/>
      <c r="BJ3347" s="419"/>
      <c r="BK3347" s="419"/>
      <c r="BL3347" s="419"/>
      <c r="BN3347" s="419"/>
      <c r="BO3347" s="419"/>
      <c r="BP3347" s="419"/>
      <c r="BR3347" s="419"/>
      <c r="BS3347" s="419"/>
      <c r="BT3347" s="419"/>
      <c r="BV3347" s="419"/>
      <c r="BW3347" s="419"/>
      <c r="BX3347" s="397"/>
      <c r="BZ3347" s="449"/>
      <c r="CB3347" s="419"/>
      <c r="CC3347" s="419"/>
      <c r="CD3347" s="419"/>
      <c r="CF3347" s="419"/>
      <c r="CG3347" s="419"/>
      <c r="CH3347" s="419"/>
    </row>
    <row r="3348" spans="3:86" ht="21" thickBot="1">
      <c r="C3348" s="425"/>
      <c r="P3348" s="431"/>
      <c r="R3348" s="419"/>
      <c r="S3348" s="446"/>
      <c r="T3348" s="419"/>
      <c r="V3348" s="196"/>
      <c r="W3348" s="419"/>
      <c r="X3348" s="419"/>
      <c r="Z3348" s="419"/>
      <c r="AA3348" s="419"/>
      <c r="AB3348" s="419"/>
      <c r="AD3348" s="419"/>
      <c r="AE3348" s="419"/>
      <c r="AF3348" s="419"/>
      <c r="AH3348" s="419"/>
      <c r="AI3348" s="419"/>
      <c r="AJ3348" s="419"/>
      <c r="AL3348" s="419"/>
      <c r="AM3348" s="419"/>
      <c r="AN3348" s="403"/>
      <c r="AO3348" s="419"/>
      <c r="AP3348" s="419"/>
      <c r="AQ3348" s="419"/>
      <c r="AR3348" s="419"/>
      <c r="AS3348" s="419"/>
      <c r="AT3348" s="419"/>
      <c r="AU3348" s="419"/>
      <c r="AV3348" s="419"/>
      <c r="AX3348" s="419"/>
      <c r="AY3348" s="419"/>
      <c r="AZ3348" s="419"/>
      <c r="BB3348" s="419"/>
      <c r="BC3348" s="419"/>
      <c r="BD3348" s="419"/>
      <c r="BF3348" s="419"/>
      <c r="BG3348" s="419"/>
      <c r="BH3348" s="419"/>
      <c r="BJ3348" s="419"/>
      <c r="BK3348" s="419"/>
      <c r="BL3348" s="419"/>
      <c r="BN3348" s="419"/>
      <c r="BO3348" s="419"/>
      <c r="BP3348" s="419"/>
      <c r="BR3348" s="419"/>
      <c r="BS3348" s="419"/>
      <c r="BT3348" s="419"/>
      <c r="BV3348" s="419"/>
      <c r="BW3348" s="419"/>
      <c r="BX3348" s="397"/>
      <c r="BZ3348" s="449"/>
      <c r="CB3348" s="419"/>
      <c r="CC3348" s="419"/>
      <c r="CD3348" s="419"/>
      <c r="CF3348" s="419"/>
      <c r="CG3348" s="419"/>
      <c r="CH3348" s="419"/>
    </row>
    <row r="3349" spans="3:86" ht="21" thickBot="1">
      <c r="C3349" s="425"/>
      <c r="P3349" s="431"/>
      <c r="R3349" s="419"/>
      <c r="S3349" s="446"/>
      <c r="T3349" s="419"/>
      <c r="V3349" s="196"/>
      <c r="W3349" s="419"/>
      <c r="X3349" s="419"/>
      <c r="Z3349" s="419"/>
      <c r="AA3349" s="419"/>
      <c r="AB3349" s="419"/>
      <c r="AD3349" s="419"/>
      <c r="AE3349" s="419"/>
      <c r="AF3349" s="419"/>
      <c r="AH3349" s="419"/>
      <c r="AI3349" s="419"/>
      <c r="AJ3349" s="419"/>
      <c r="AL3349" s="419"/>
      <c r="AM3349" s="419"/>
      <c r="AN3349" s="403"/>
      <c r="AO3349" s="419"/>
      <c r="AP3349" s="419"/>
      <c r="AQ3349" s="419"/>
      <c r="AR3349" s="419"/>
      <c r="AS3349" s="419"/>
      <c r="AT3349" s="419"/>
      <c r="AU3349" s="419"/>
      <c r="AV3349" s="419"/>
      <c r="AX3349" s="419"/>
      <c r="AY3349" s="419"/>
      <c r="AZ3349" s="419"/>
      <c r="BB3349" s="419"/>
      <c r="BC3349" s="419"/>
      <c r="BD3349" s="419"/>
      <c r="BF3349" s="419"/>
      <c r="BG3349" s="419"/>
      <c r="BH3349" s="419"/>
      <c r="BJ3349" s="419"/>
      <c r="BK3349" s="419"/>
      <c r="BL3349" s="419"/>
      <c r="BN3349" s="419"/>
      <c r="BO3349" s="419"/>
      <c r="BP3349" s="419"/>
      <c r="BR3349" s="419"/>
      <c r="BS3349" s="419"/>
      <c r="BT3349" s="419"/>
      <c r="BV3349" s="419"/>
      <c r="BW3349" s="419"/>
      <c r="BX3349" s="397"/>
      <c r="BZ3349" s="449"/>
      <c r="CB3349" s="419"/>
      <c r="CC3349" s="419"/>
      <c r="CD3349" s="419"/>
      <c r="CF3349" s="419"/>
      <c r="CG3349" s="419"/>
      <c r="CH3349" s="419"/>
    </row>
    <row r="3350" spans="3:86" ht="21" thickBot="1">
      <c r="C3350" s="425"/>
      <c r="P3350" s="431"/>
      <c r="R3350" s="419"/>
      <c r="S3350" s="446"/>
      <c r="T3350" s="419"/>
      <c r="V3350" s="196"/>
      <c r="W3350" s="419"/>
      <c r="X3350" s="419"/>
      <c r="Z3350" s="419"/>
      <c r="AA3350" s="419"/>
      <c r="AB3350" s="419"/>
      <c r="AD3350" s="419"/>
      <c r="AE3350" s="419"/>
      <c r="AF3350" s="419"/>
      <c r="AH3350" s="419"/>
      <c r="AI3350" s="419"/>
      <c r="AJ3350" s="419"/>
      <c r="AL3350" s="419"/>
      <c r="AM3350" s="419"/>
      <c r="AN3350" s="403"/>
      <c r="AO3350" s="419"/>
      <c r="AP3350" s="419"/>
      <c r="AQ3350" s="419"/>
      <c r="AR3350" s="419"/>
      <c r="AS3350" s="419"/>
      <c r="AT3350" s="419"/>
      <c r="AU3350" s="419"/>
      <c r="AV3350" s="419"/>
      <c r="AX3350" s="419"/>
      <c r="AY3350" s="419"/>
      <c r="AZ3350" s="419"/>
      <c r="BB3350" s="419"/>
      <c r="BC3350" s="419"/>
      <c r="BD3350" s="419"/>
      <c r="BF3350" s="419"/>
      <c r="BG3350" s="419"/>
      <c r="BH3350" s="419"/>
      <c r="BJ3350" s="419"/>
      <c r="BK3350" s="419"/>
      <c r="BL3350" s="419"/>
      <c r="BN3350" s="419"/>
      <c r="BO3350" s="419"/>
      <c r="BP3350" s="419"/>
      <c r="BR3350" s="419"/>
      <c r="BS3350" s="419"/>
      <c r="BT3350" s="419"/>
      <c r="BV3350" s="419"/>
      <c r="BW3350" s="419"/>
      <c r="BX3350" s="397"/>
      <c r="BZ3350" s="449"/>
      <c r="CB3350" s="419"/>
      <c r="CC3350" s="419"/>
      <c r="CD3350" s="419"/>
      <c r="CF3350" s="419"/>
      <c r="CG3350" s="419"/>
      <c r="CH3350" s="419"/>
    </row>
    <row r="3351" spans="3:86" ht="21" thickBot="1">
      <c r="C3351" s="425"/>
      <c r="P3351" s="431"/>
      <c r="R3351" s="419"/>
      <c r="S3351" s="446"/>
      <c r="T3351" s="419"/>
      <c r="V3351" s="196"/>
      <c r="W3351" s="419"/>
      <c r="X3351" s="419"/>
      <c r="Z3351" s="419"/>
      <c r="AA3351" s="419"/>
      <c r="AB3351" s="419"/>
      <c r="AD3351" s="419"/>
      <c r="AE3351" s="419"/>
      <c r="AF3351" s="419"/>
      <c r="AH3351" s="419"/>
      <c r="AI3351" s="419"/>
      <c r="AJ3351" s="419"/>
      <c r="AL3351" s="419"/>
      <c r="AM3351" s="419"/>
      <c r="AN3351" s="403"/>
      <c r="AO3351" s="419"/>
      <c r="AP3351" s="419"/>
      <c r="AQ3351" s="419"/>
      <c r="AR3351" s="419"/>
      <c r="AS3351" s="419"/>
      <c r="AT3351" s="419"/>
      <c r="AU3351" s="419"/>
      <c r="AV3351" s="419"/>
      <c r="AX3351" s="419"/>
      <c r="AY3351" s="419"/>
      <c r="AZ3351" s="419"/>
      <c r="BB3351" s="419"/>
      <c r="BC3351" s="419"/>
      <c r="BD3351" s="419"/>
      <c r="BF3351" s="419"/>
      <c r="BG3351" s="419"/>
      <c r="BH3351" s="419"/>
      <c r="BJ3351" s="419"/>
      <c r="BK3351" s="419"/>
      <c r="BL3351" s="419"/>
      <c r="BN3351" s="419"/>
      <c r="BO3351" s="419"/>
      <c r="BP3351" s="419"/>
      <c r="BR3351" s="419"/>
      <c r="BS3351" s="419"/>
      <c r="BT3351" s="419"/>
      <c r="BV3351" s="419"/>
      <c r="BW3351" s="419"/>
      <c r="BX3351" s="397"/>
      <c r="BZ3351" s="449"/>
      <c r="CB3351" s="419"/>
      <c r="CC3351" s="419"/>
      <c r="CD3351" s="419"/>
      <c r="CF3351" s="419"/>
      <c r="CG3351" s="419"/>
      <c r="CH3351" s="419"/>
    </row>
    <row r="3352" spans="3:86" ht="21" thickBot="1">
      <c r="C3352" s="425"/>
      <c r="P3352" s="431"/>
      <c r="R3352" s="419"/>
      <c r="S3352" s="446"/>
      <c r="T3352" s="419"/>
      <c r="V3352" s="196"/>
      <c r="W3352" s="419"/>
      <c r="X3352" s="419"/>
      <c r="Z3352" s="419"/>
      <c r="AA3352" s="419"/>
      <c r="AB3352" s="419"/>
      <c r="AD3352" s="419"/>
      <c r="AE3352" s="419"/>
      <c r="AF3352" s="419"/>
      <c r="AH3352" s="419"/>
      <c r="AI3352" s="419"/>
      <c r="AJ3352" s="419"/>
      <c r="AL3352" s="419"/>
      <c r="AM3352" s="419"/>
      <c r="AN3352" s="403"/>
      <c r="AO3352" s="419"/>
      <c r="AP3352" s="419"/>
      <c r="AQ3352" s="419"/>
      <c r="AR3352" s="419"/>
      <c r="AS3352" s="419"/>
      <c r="AT3352" s="419"/>
      <c r="AU3352" s="419"/>
      <c r="AV3352" s="419"/>
      <c r="AX3352" s="419"/>
      <c r="AY3352" s="419"/>
      <c r="AZ3352" s="419"/>
      <c r="BB3352" s="419"/>
      <c r="BC3352" s="419"/>
      <c r="BD3352" s="419"/>
      <c r="BF3352" s="419"/>
      <c r="BG3352" s="419"/>
      <c r="BH3352" s="419"/>
      <c r="BJ3352" s="419"/>
      <c r="BK3352" s="419"/>
      <c r="BL3352" s="419"/>
      <c r="BN3352" s="419"/>
      <c r="BO3352" s="419"/>
      <c r="BP3352" s="419"/>
      <c r="BR3352" s="419"/>
      <c r="BS3352" s="419"/>
      <c r="BT3352" s="419"/>
      <c r="BV3352" s="419"/>
      <c r="BW3352" s="419"/>
      <c r="BX3352" s="397"/>
      <c r="BZ3352" s="449"/>
      <c r="CB3352" s="419"/>
      <c r="CC3352" s="419"/>
      <c r="CD3352" s="419"/>
      <c r="CF3352" s="419"/>
      <c r="CG3352" s="419"/>
      <c r="CH3352" s="419"/>
    </row>
    <row r="3353" spans="3:86" ht="21" thickBot="1">
      <c r="C3353" s="425"/>
      <c r="P3353" s="431"/>
      <c r="R3353" s="419"/>
      <c r="S3353" s="446"/>
      <c r="T3353" s="419"/>
      <c r="V3353" s="196"/>
      <c r="W3353" s="419"/>
      <c r="X3353" s="419"/>
      <c r="Z3353" s="419"/>
      <c r="AA3353" s="419"/>
      <c r="AB3353" s="419"/>
      <c r="AD3353" s="419"/>
      <c r="AE3353" s="419"/>
      <c r="AF3353" s="419"/>
      <c r="AH3353" s="419"/>
      <c r="AI3353" s="419"/>
      <c r="AJ3353" s="419"/>
      <c r="AL3353" s="419"/>
      <c r="AM3353" s="419"/>
      <c r="AN3353" s="403"/>
      <c r="AO3353" s="419"/>
      <c r="AP3353" s="419"/>
      <c r="AQ3353" s="419"/>
      <c r="AR3353" s="419"/>
      <c r="AS3353" s="419"/>
      <c r="AT3353" s="419"/>
      <c r="AU3353" s="419"/>
      <c r="AV3353" s="419"/>
      <c r="AX3353" s="419"/>
      <c r="AY3353" s="419"/>
      <c r="AZ3353" s="419"/>
      <c r="BB3353" s="419"/>
      <c r="BC3353" s="419"/>
      <c r="BD3353" s="419"/>
      <c r="BF3353" s="419"/>
      <c r="BG3353" s="419"/>
      <c r="BH3353" s="419"/>
      <c r="BJ3353" s="419"/>
      <c r="BK3353" s="419"/>
      <c r="BL3353" s="419"/>
      <c r="BN3353" s="419"/>
      <c r="BO3353" s="419"/>
      <c r="BP3353" s="419"/>
      <c r="BR3353" s="419"/>
      <c r="BS3353" s="419"/>
      <c r="BT3353" s="419"/>
      <c r="BV3353" s="419"/>
      <c r="BW3353" s="419"/>
      <c r="BX3353" s="397"/>
      <c r="BZ3353" s="449"/>
      <c r="CB3353" s="419"/>
      <c r="CC3353" s="419"/>
      <c r="CD3353" s="419"/>
      <c r="CF3353" s="419"/>
      <c r="CG3353" s="419"/>
      <c r="CH3353" s="419"/>
    </row>
    <row r="3354" spans="3:86" ht="21" thickBot="1">
      <c r="C3354" s="425"/>
      <c r="P3354" s="431"/>
      <c r="R3354" s="419"/>
      <c r="S3354" s="446"/>
      <c r="T3354" s="419"/>
      <c r="V3354" s="196"/>
      <c r="W3354" s="419"/>
      <c r="X3354" s="419"/>
      <c r="Z3354" s="419"/>
      <c r="AA3354" s="419"/>
      <c r="AB3354" s="419"/>
      <c r="AD3354" s="419"/>
      <c r="AE3354" s="419"/>
      <c r="AF3354" s="419"/>
      <c r="AH3354" s="419"/>
      <c r="AI3354" s="419"/>
      <c r="AJ3354" s="419"/>
      <c r="AL3354" s="419"/>
      <c r="AM3354" s="419"/>
      <c r="AN3354" s="403"/>
      <c r="AO3354" s="419"/>
      <c r="AP3354" s="419"/>
      <c r="AQ3354" s="419"/>
      <c r="AR3354" s="419"/>
      <c r="AS3354" s="419"/>
      <c r="AT3354" s="419"/>
      <c r="AU3354" s="419"/>
      <c r="AV3354" s="419"/>
      <c r="AX3354" s="419"/>
      <c r="AY3354" s="419"/>
      <c r="AZ3354" s="419"/>
      <c r="BB3354" s="419"/>
      <c r="BC3354" s="419"/>
      <c r="BD3354" s="419"/>
      <c r="BF3354" s="419"/>
      <c r="BG3354" s="419"/>
      <c r="BH3354" s="419"/>
      <c r="BJ3354" s="419"/>
      <c r="BK3354" s="419"/>
      <c r="BL3354" s="419"/>
      <c r="BN3354" s="419"/>
      <c r="BO3354" s="419"/>
      <c r="BP3354" s="419"/>
      <c r="BR3354" s="419"/>
      <c r="BS3354" s="419"/>
      <c r="BT3354" s="419"/>
      <c r="BV3354" s="419"/>
      <c r="BW3354" s="419"/>
      <c r="BX3354" s="397"/>
      <c r="BZ3354" s="449"/>
      <c r="CB3354" s="419"/>
      <c r="CC3354" s="419"/>
      <c r="CD3354" s="419"/>
      <c r="CF3354" s="419"/>
      <c r="CG3354" s="419"/>
      <c r="CH3354" s="419"/>
    </row>
    <row r="3355" spans="3:86" ht="21" thickBot="1">
      <c r="C3355" s="425"/>
      <c r="P3355" s="431"/>
      <c r="R3355" s="419"/>
      <c r="S3355" s="446"/>
      <c r="T3355" s="419"/>
      <c r="V3355" s="196"/>
      <c r="W3355" s="419"/>
      <c r="X3355" s="419"/>
      <c r="Z3355" s="419"/>
      <c r="AA3355" s="419"/>
      <c r="AB3355" s="419"/>
      <c r="AD3355" s="419"/>
      <c r="AE3355" s="419"/>
      <c r="AF3355" s="419"/>
      <c r="AH3355" s="419"/>
      <c r="AI3355" s="419"/>
      <c r="AJ3355" s="419"/>
      <c r="AL3355" s="419"/>
      <c r="AM3355" s="419"/>
      <c r="AN3355" s="403"/>
      <c r="AO3355" s="419"/>
      <c r="AP3355" s="419"/>
      <c r="AQ3355" s="419"/>
      <c r="AR3355" s="419"/>
      <c r="AS3355" s="419"/>
      <c r="AT3355" s="419"/>
      <c r="AU3355" s="419"/>
      <c r="AV3355" s="419"/>
      <c r="AX3355" s="419"/>
      <c r="AY3355" s="419"/>
      <c r="AZ3355" s="419"/>
      <c r="BB3355" s="419"/>
      <c r="BC3355" s="419"/>
      <c r="BD3355" s="419"/>
      <c r="BF3355" s="419"/>
      <c r="BG3355" s="419"/>
      <c r="BH3355" s="419"/>
      <c r="BJ3355" s="419"/>
      <c r="BK3355" s="419"/>
      <c r="BL3355" s="419"/>
      <c r="BN3355" s="419"/>
      <c r="BO3355" s="419"/>
      <c r="BP3355" s="419"/>
      <c r="BR3355" s="419"/>
      <c r="BS3355" s="419"/>
      <c r="BT3355" s="419"/>
      <c r="BV3355" s="419"/>
      <c r="BW3355" s="419"/>
      <c r="BX3355" s="397"/>
      <c r="BZ3355" s="449"/>
      <c r="CB3355" s="419"/>
      <c r="CC3355" s="419"/>
      <c r="CD3355" s="419"/>
      <c r="CF3355" s="419"/>
      <c r="CG3355" s="419"/>
      <c r="CH3355" s="419"/>
    </row>
    <row r="3356" spans="3:86" ht="21" thickBot="1">
      <c r="C3356" s="425"/>
      <c r="P3356" s="431"/>
      <c r="R3356" s="419"/>
      <c r="S3356" s="446"/>
      <c r="T3356" s="419"/>
      <c r="V3356" s="196"/>
      <c r="W3356" s="419"/>
      <c r="X3356" s="419"/>
      <c r="Z3356" s="419"/>
      <c r="AA3356" s="419"/>
      <c r="AB3356" s="419"/>
      <c r="AD3356" s="419"/>
      <c r="AE3356" s="419"/>
      <c r="AF3356" s="419"/>
      <c r="AH3356" s="419"/>
      <c r="AI3356" s="419"/>
      <c r="AJ3356" s="419"/>
      <c r="AL3356" s="419"/>
      <c r="AM3356" s="419"/>
      <c r="AN3356" s="403"/>
      <c r="AO3356" s="419"/>
      <c r="AP3356" s="419"/>
      <c r="AQ3356" s="419"/>
      <c r="AR3356" s="419"/>
      <c r="AS3356" s="419"/>
      <c r="AT3356" s="419"/>
      <c r="AU3356" s="419"/>
      <c r="AV3356" s="419"/>
      <c r="AX3356" s="419"/>
      <c r="AY3356" s="419"/>
      <c r="AZ3356" s="419"/>
      <c r="BB3356" s="419"/>
      <c r="BC3356" s="419"/>
      <c r="BD3356" s="419"/>
      <c r="BF3356" s="419"/>
      <c r="BG3356" s="419"/>
      <c r="BH3356" s="419"/>
      <c r="BJ3356" s="419"/>
      <c r="BK3356" s="419"/>
      <c r="BL3356" s="419"/>
      <c r="BN3356" s="419"/>
      <c r="BO3356" s="419"/>
      <c r="BP3356" s="419"/>
      <c r="BR3356" s="419"/>
      <c r="BS3356" s="419"/>
      <c r="BT3356" s="419"/>
      <c r="BV3356" s="419"/>
      <c r="BW3356" s="419"/>
      <c r="BX3356" s="397"/>
      <c r="BZ3356" s="449"/>
      <c r="CB3356" s="419"/>
      <c r="CC3356" s="419"/>
      <c r="CD3356" s="419"/>
      <c r="CF3356" s="419"/>
      <c r="CG3356" s="419"/>
      <c r="CH3356" s="419"/>
    </row>
    <row r="3357" spans="3:86" ht="21" thickBot="1">
      <c r="C3357" s="425"/>
      <c r="P3357" s="431"/>
      <c r="R3357" s="419"/>
      <c r="S3357" s="446"/>
      <c r="T3357" s="419"/>
      <c r="V3357" s="196"/>
      <c r="W3357" s="419"/>
      <c r="X3357" s="419"/>
      <c r="Z3357" s="419"/>
      <c r="AA3357" s="419"/>
      <c r="AB3357" s="419"/>
      <c r="AD3357" s="419"/>
      <c r="AE3357" s="419"/>
      <c r="AF3357" s="419"/>
      <c r="AH3357" s="419"/>
      <c r="AI3357" s="419"/>
      <c r="AJ3357" s="419"/>
      <c r="AL3357" s="419"/>
      <c r="AM3357" s="419"/>
      <c r="AN3357" s="403"/>
      <c r="AO3357" s="419"/>
      <c r="AP3357" s="419"/>
      <c r="AQ3357" s="419"/>
      <c r="AR3357" s="419"/>
      <c r="AS3357" s="419"/>
      <c r="AT3357" s="419"/>
      <c r="AU3357" s="419"/>
      <c r="AV3357" s="419"/>
      <c r="AX3357" s="419"/>
      <c r="AY3357" s="419"/>
      <c r="AZ3357" s="419"/>
      <c r="BB3357" s="419"/>
      <c r="BC3357" s="419"/>
      <c r="BD3357" s="419"/>
      <c r="BF3357" s="419"/>
      <c r="BG3357" s="419"/>
      <c r="BH3357" s="419"/>
      <c r="BJ3357" s="419"/>
      <c r="BK3357" s="419"/>
      <c r="BL3357" s="419"/>
      <c r="BN3357" s="419"/>
      <c r="BO3357" s="419"/>
      <c r="BP3357" s="419"/>
      <c r="BR3357" s="419"/>
      <c r="BS3357" s="419"/>
      <c r="BT3357" s="419"/>
      <c r="BV3357" s="419"/>
      <c r="BW3357" s="419"/>
      <c r="BX3357" s="397"/>
      <c r="BZ3357" s="449"/>
      <c r="CB3357" s="419"/>
      <c r="CC3357" s="419"/>
      <c r="CD3357" s="419"/>
      <c r="CF3357" s="419"/>
      <c r="CG3357" s="419"/>
      <c r="CH3357" s="419"/>
    </row>
    <row r="3358" spans="3:86" ht="21" thickBot="1">
      <c r="C3358" s="425"/>
      <c r="P3358" s="431"/>
      <c r="R3358" s="419"/>
      <c r="S3358" s="446"/>
      <c r="T3358" s="419"/>
      <c r="V3358" s="196"/>
      <c r="W3358" s="419"/>
      <c r="X3358" s="419"/>
      <c r="Z3358" s="419"/>
      <c r="AA3358" s="419"/>
      <c r="AB3358" s="419"/>
      <c r="AD3358" s="419"/>
      <c r="AE3358" s="419"/>
      <c r="AF3358" s="419"/>
      <c r="AH3358" s="419"/>
      <c r="AI3358" s="419"/>
      <c r="AJ3358" s="419"/>
      <c r="AL3358" s="419"/>
      <c r="AM3358" s="419"/>
      <c r="AN3358" s="403"/>
      <c r="AO3358" s="419"/>
      <c r="AP3358" s="419"/>
      <c r="AQ3358" s="419"/>
      <c r="AR3358" s="419"/>
      <c r="AS3358" s="419"/>
      <c r="AT3358" s="419"/>
      <c r="AU3358" s="419"/>
      <c r="AV3358" s="419"/>
      <c r="AX3358" s="419"/>
      <c r="AY3358" s="419"/>
      <c r="AZ3358" s="419"/>
      <c r="BB3358" s="419"/>
      <c r="BC3358" s="419"/>
      <c r="BD3358" s="419"/>
      <c r="BF3358" s="419"/>
      <c r="BG3358" s="419"/>
      <c r="BH3358" s="419"/>
      <c r="BJ3358" s="419"/>
      <c r="BK3358" s="419"/>
      <c r="BL3358" s="419"/>
      <c r="BN3358" s="419"/>
      <c r="BO3358" s="419"/>
      <c r="BP3358" s="419"/>
      <c r="BR3358" s="419"/>
      <c r="BS3358" s="419"/>
      <c r="BT3358" s="419"/>
      <c r="BV3358" s="419"/>
      <c r="BW3358" s="419"/>
      <c r="BX3358" s="397"/>
      <c r="BZ3358" s="449"/>
      <c r="CB3358" s="419"/>
      <c r="CC3358" s="419"/>
      <c r="CD3358" s="419"/>
      <c r="CF3358" s="419"/>
      <c r="CG3358" s="419"/>
      <c r="CH3358" s="419"/>
    </row>
    <row r="3359" spans="3:86" ht="21" thickBot="1">
      <c r="C3359" s="425"/>
      <c r="P3359" s="431"/>
      <c r="R3359" s="419"/>
      <c r="S3359" s="446"/>
      <c r="T3359" s="419"/>
      <c r="V3359" s="196"/>
      <c r="W3359" s="419"/>
      <c r="X3359" s="419"/>
      <c r="Z3359" s="419"/>
      <c r="AA3359" s="419"/>
      <c r="AB3359" s="419"/>
      <c r="AD3359" s="419"/>
      <c r="AE3359" s="419"/>
      <c r="AF3359" s="419"/>
      <c r="AH3359" s="419"/>
      <c r="AI3359" s="419"/>
      <c r="AJ3359" s="419"/>
      <c r="AL3359" s="419"/>
      <c r="AM3359" s="419"/>
      <c r="AN3359" s="403"/>
      <c r="AO3359" s="419"/>
      <c r="AP3359" s="419"/>
      <c r="AQ3359" s="419"/>
      <c r="AR3359" s="419"/>
      <c r="AS3359" s="419"/>
      <c r="AT3359" s="419"/>
      <c r="AU3359" s="419"/>
      <c r="AV3359" s="419"/>
      <c r="AX3359" s="419"/>
      <c r="AY3359" s="419"/>
      <c r="AZ3359" s="419"/>
      <c r="BB3359" s="419"/>
      <c r="BC3359" s="419"/>
      <c r="BD3359" s="419"/>
      <c r="BF3359" s="419"/>
      <c r="BG3359" s="419"/>
      <c r="BH3359" s="419"/>
      <c r="BJ3359" s="419"/>
      <c r="BK3359" s="419"/>
      <c r="BL3359" s="419"/>
      <c r="BN3359" s="419"/>
      <c r="BO3359" s="419"/>
      <c r="BP3359" s="419"/>
      <c r="BR3359" s="419"/>
      <c r="BS3359" s="419"/>
      <c r="BT3359" s="419"/>
      <c r="BV3359" s="419"/>
      <c r="BW3359" s="419"/>
      <c r="BX3359" s="397"/>
      <c r="BZ3359" s="449"/>
      <c r="CB3359" s="419"/>
      <c r="CC3359" s="419"/>
      <c r="CD3359" s="419"/>
      <c r="CF3359" s="419"/>
      <c r="CG3359" s="419"/>
      <c r="CH3359" s="419"/>
    </row>
    <row r="3360" spans="3:86" ht="21" thickBot="1">
      <c r="C3360" s="425"/>
      <c r="P3360" s="431"/>
      <c r="R3360" s="419"/>
      <c r="S3360" s="446"/>
      <c r="T3360" s="419"/>
      <c r="V3360" s="196"/>
      <c r="W3360" s="419"/>
      <c r="X3360" s="419"/>
      <c r="Z3360" s="419"/>
      <c r="AA3360" s="419"/>
      <c r="AB3360" s="419"/>
      <c r="AD3360" s="419"/>
      <c r="AE3360" s="419"/>
      <c r="AF3360" s="419"/>
      <c r="AH3360" s="419"/>
      <c r="AI3360" s="419"/>
      <c r="AJ3360" s="419"/>
      <c r="AL3360" s="419"/>
      <c r="AM3360" s="419"/>
      <c r="AN3360" s="403"/>
      <c r="AO3360" s="419"/>
      <c r="AP3360" s="419"/>
      <c r="AQ3360" s="419"/>
      <c r="AR3360" s="419"/>
      <c r="AS3360" s="419"/>
      <c r="AT3360" s="419"/>
      <c r="AU3360" s="419"/>
      <c r="AV3360" s="419"/>
      <c r="AX3360" s="419"/>
      <c r="AY3360" s="419"/>
      <c r="AZ3360" s="419"/>
      <c r="BB3360" s="419"/>
      <c r="BC3360" s="419"/>
      <c r="BD3360" s="419"/>
      <c r="BF3360" s="419"/>
      <c r="BG3360" s="419"/>
      <c r="BH3360" s="419"/>
      <c r="BJ3360" s="419"/>
      <c r="BK3360" s="419"/>
      <c r="BL3360" s="419"/>
      <c r="BN3360" s="419"/>
      <c r="BO3360" s="419"/>
      <c r="BP3360" s="419"/>
      <c r="BR3360" s="419"/>
      <c r="BS3360" s="419"/>
      <c r="BT3360" s="419"/>
      <c r="BV3360" s="419"/>
      <c r="BW3360" s="419"/>
      <c r="BX3360" s="397"/>
      <c r="BZ3360" s="449"/>
      <c r="CB3360" s="419"/>
      <c r="CC3360" s="419"/>
      <c r="CD3360" s="419"/>
      <c r="CF3360" s="419"/>
      <c r="CG3360" s="419"/>
      <c r="CH3360" s="419"/>
    </row>
    <row r="3361" spans="3:86" ht="21" thickBot="1">
      <c r="C3361" s="425"/>
      <c r="P3361" s="431"/>
      <c r="R3361" s="419"/>
      <c r="S3361" s="446"/>
      <c r="T3361" s="419"/>
      <c r="V3361" s="196"/>
      <c r="W3361" s="419"/>
      <c r="X3361" s="419"/>
      <c r="Z3361" s="419"/>
      <c r="AA3361" s="419"/>
      <c r="AB3361" s="419"/>
      <c r="AD3361" s="419"/>
      <c r="AE3361" s="419"/>
      <c r="AF3361" s="419"/>
      <c r="AH3361" s="419"/>
      <c r="AI3361" s="419"/>
      <c r="AJ3361" s="419"/>
      <c r="AL3361" s="419"/>
      <c r="AM3361" s="419"/>
      <c r="AN3361" s="403"/>
      <c r="AO3361" s="419"/>
      <c r="AP3361" s="419"/>
      <c r="AQ3361" s="419"/>
      <c r="AR3361" s="419"/>
      <c r="AS3361" s="419"/>
      <c r="AT3361" s="419"/>
      <c r="AU3361" s="419"/>
      <c r="AV3361" s="419"/>
      <c r="AX3361" s="419"/>
      <c r="AY3361" s="419"/>
      <c r="AZ3361" s="419"/>
      <c r="BB3361" s="419"/>
      <c r="BC3361" s="419"/>
      <c r="BD3361" s="419"/>
      <c r="BF3361" s="419"/>
      <c r="BG3361" s="419"/>
      <c r="BH3361" s="419"/>
      <c r="BJ3361" s="419"/>
      <c r="BK3361" s="419"/>
      <c r="BL3361" s="419"/>
      <c r="BN3361" s="419"/>
      <c r="BO3361" s="419"/>
      <c r="BP3361" s="419"/>
      <c r="BR3361" s="419"/>
      <c r="BS3361" s="419"/>
      <c r="BT3361" s="419"/>
      <c r="BV3361" s="419"/>
      <c r="BW3361" s="419"/>
      <c r="BX3361" s="397"/>
      <c r="BZ3361" s="449"/>
      <c r="CB3361" s="419"/>
      <c r="CC3361" s="419"/>
      <c r="CD3361" s="419"/>
      <c r="CF3361" s="419"/>
      <c r="CG3361" s="419"/>
      <c r="CH3361" s="419"/>
    </row>
    <row r="3362" spans="3:86" ht="21" thickBot="1">
      <c r="C3362" s="425"/>
      <c r="P3362" s="431"/>
      <c r="R3362" s="419"/>
      <c r="S3362" s="446"/>
      <c r="T3362" s="419"/>
      <c r="V3362" s="196"/>
      <c r="W3362" s="419"/>
      <c r="X3362" s="419"/>
      <c r="Z3362" s="419"/>
      <c r="AA3362" s="419"/>
      <c r="AB3362" s="419"/>
      <c r="AD3362" s="419"/>
      <c r="AE3362" s="419"/>
      <c r="AF3362" s="419"/>
      <c r="AH3362" s="419"/>
      <c r="AI3362" s="419"/>
      <c r="AJ3362" s="419"/>
      <c r="AL3362" s="419"/>
      <c r="AM3362" s="419"/>
      <c r="AN3362" s="403"/>
      <c r="AO3362" s="419"/>
      <c r="AP3362" s="419"/>
      <c r="AQ3362" s="419"/>
      <c r="AR3362" s="419"/>
      <c r="AS3362" s="419"/>
      <c r="AT3362" s="419"/>
      <c r="AU3362" s="419"/>
      <c r="AV3362" s="419"/>
      <c r="AX3362" s="419"/>
      <c r="AY3362" s="419"/>
      <c r="AZ3362" s="419"/>
      <c r="BB3362" s="419"/>
      <c r="BC3362" s="419"/>
      <c r="BD3362" s="419"/>
      <c r="BF3362" s="419"/>
      <c r="BG3362" s="419"/>
      <c r="BH3362" s="419"/>
      <c r="BJ3362" s="419"/>
      <c r="BK3362" s="419"/>
      <c r="BL3362" s="419"/>
      <c r="BN3362" s="419"/>
      <c r="BO3362" s="419"/>
      <c r="BP3362" s="419"/>
      <c r="BR3362" s="419"/>
      <c r="BS3362" s="419"/>
      <c r="BT3362" s="419"/>
      <c r="BV3362" s="419"/>
      <c r="BW3362" s="419"/>
      <c r="BX3362" s="397"/>
      <c r="BZ3362" s="449"/>
      <c r="CB3362" s="419"/>
      <c r="CC3362" s="419"/>
      <c r="CD3362" s="419"/>
      <c r="CF3362" s="419"/>
      <c r="CG3362" s="419"/>
      <c r="CH3362" s="419"/>
    </row>
    <row r="3363" spans="3:86" ht="21" thickBot="1">
      <c r="C3363" s="425"/>
      <c r="P3363" s="431"/>
      <c r="R3363" s="419"/>
      <c r="S3363" s="446"/>
      <c r="T3363" s="419"/>
      <c r="V3363" s="196"/>
      <c r="W3363" s="419"/>
      <c r="X3363" s="419"/>
      <c r="Z3363" s="419"/>
      <c r="AA3363" s="419"/>
      <c r="AB3363" s="419"/>
      <c r="AD3363" s="419"/>
      <c r="AE3363" s="419"/>
      <c r="AF3363" s="419"/>
      <c r="AH3363" s="419"/>
      <c r="AI3363" s="419"/>
      <c r="AJ3363" s="419"/>
      <c r="AL3363" s="419"/>
      <c r="AM3363" s="419"/>
      <c r="AN3363" s="403"/>
      <c r="AO3363" s="419"/>
      <c r="AP3363" s="419"/>
      <c r="AQ3363" s="419"/>
      <c r="AR3363" s="419"/>
      <c r="AS3363" s="419"/>
      <c r="AT3363" s="419"/>
      <c r="AU3363" s="419"/>
      <c r="AV3363" s="419"/>
      <c r="AX3363" s="419"/>
      <c r="AY3363" s="419"/>
      <c r="AZ3363" s="419"/>
      <c r="BB3363" s="419"/>
      <c r="BC3363" s="419"/>
      <c r="BD3363" s="419"/>
      <c r="BF3363" s="419"/>
      <c r="BG3363" s="419"/>
      <c r="BH3363" s="419"/>
      <c r="BJ3363" s="419"/>
      <c r="BK3363" s="419"/>
      <c r="BL3363" s="419"/>
      <c r="BN3363" s="419"/>
      <c r="BO3363" s="419"/>
      <c r="BP3363" s="419"/>
      <c r="BR3363" s="419"/>
      <c r="BS3363" s="419"/>
      <c r="BT3363" s="419"/>
      <c r="BV3363" s="419"/>
      <c r="BW3363" s="419"/>
      <c r="BX3363" s="397"/>
      <c r="BZ3363" s="449"/>
      <c r="CB3363" s="419"/>
      <c r="CC3363" s="419"/>
      <c r="CD3363" s="419"/>
      <c r="CF3363" s="419"/>
      <c r="CG3363" s="419"/>
      <c r="CH3363" s="419"/>
    </row>
    <row r="3364" spans="3:86" ht="21" thickBot="1">
      <c r="C3364" s="425"/>
      <c r="P3364" s="431"/>
      <c r="R3364" s="419"/>
      <c r="S3364" s="446"/>
      <c r="T3364" s="419"/>
      <c r="V3364" s="196"/>
      <c r="W3364" s="419"/>
      <c r="X3364" s="419"/>
      <c r="Z3364" s="419"/>
      <c r="AA3364" s="419"/>
      <c r="AB3364" s="419"/>
      <c r="AD3364" s="419"/>
      <c r="AE3364" s="419"/>
      <c r="AF3364" s="419"/>
      <c r="AH3364" s="419"/>
      <c r="AI3364" s="419"/>
      <c r="AJ3364" s="419"/>
      <c r="AL3364" s="419"/>
      <c r="AM3364" s="419"/>
      <c r="AN3364" s="403"/>
      <c r="AO3364" s="419"/>
      <c r="AP3364" s="419"/>
      <c r="AQ3364" s="419"/>
      <c r="AR3364" s="419"/>
      <c r="AS3364" s="419"/>
      <c r="AT3364" s="419"/>
      <c r="AU3364" s="419"/>
      <c r="AV3364" s="419"/>
      <c r="AX3364" s="419"/>
      <c r="AY3364" s="419"/>
      <c r="AZ3364" s="419"/>
      <c r="BB3364" s="419"/>
      <c r="BC3364" s="419"/>
      <c r="BD3364" s="419"/>
      <c r="BF3364" s="419"/>
      <c r="BG3364" s="419"/>
      <c r="BH3364" s="419"/>
      <c r="BJ3364" s="419"/>
      <c r="BK3364" s="419"/>
      <c r="BL3364" s="419"/>
      <c r="BN3364" s="419"/>
      <c r="BO3364" s="419"/>
      <c r="BP3364" s="419"/>
      <c r="BR3364" s="419"/>
      <c r="BS3364" s="419"/>
      <c r="BT3364" s="419"/>
      <c r="BV3364" s="419"/>
      <c r="BW3364" s="419"/>
      <c r="BX3364" s="397"/>
      <c r="BZ3364" s="449"/>
      <c r="CB3364" s="419"/>
      <c r="CC3364" s="419"/>
      <c r="CD3364" s="419"/>
      <c r="CF3364" s="419"/>
      <c r="CG3364" s="419"/>
      <c r="CH3364" s="419"/>
    </row>
    <row r="3365" spans="3:86" ht="21" thickBot="1">
      <c r="C3365" s="425"/>
      <c r="P3365" s="431"/>
      <c r="R3365" s="419"/>
      <c r="S3365" s="446"/>
      <c r="T3365" s="419"/>
      <c r="V3365" s="196"/>
      <c r="W3365" s="419"/>
      <c r="X3365" s="419"/>
      <c r="Z3365" s="419"/>
      <c r="AA3365" s="419"/>
      <c r="AB3365" s="419"/>
      <c r="AD3365" s="419"/>
      <c r="AE3365" s="419"/>
      <c r="AF3365" s="419"/>
      <c r="AH3365" s="419"/>
      <c r="AI3365" s="419"/>
      <c r="AJ3365" s="419"/>
      <c r="AL3365" s="419"/>
      <c r="AM3365" s="419"/>
      <c r="AN3365" s="403"/>
      <c r="AO3365" s="419"/>
      <c r="AP3365" s="419"/>
      <c r="AQ3365" s="419"/>
      <c r="AR3365" s="419"/>
      <c r="AS3365" s="419"/>
      <c r="AT3365" s="419"/>
      <c r="AU3365" s="419"/>
      <c r="AV3365" s="419"/>
      <c r="AX3365" s="419"/>
      <c r="AY3365" s="419"/>
      <c r="AZ3365" s="419"/>
      <c r="BB3365" s="419"/>
      <c r="BC3365" s="419"/>
      <c r="BD3365" s="419"/>
      <c r="BF3365" s="419"/>
      <c r="BG3365" s="419"/>
      <c r="BH3365" s="419"/>
      <c r="BJ3365" s="419"/>
      <c r="BK3365" s="419"/>
      <c r="BL3365" s="419"/>
      <c r="BN3365" s="419"/>
      <c r="BO3365" s="419"/>
      <c r="BP3365" s="419"/>
      <c r="BR3365" s="419"/>
      <c r="BS3365" s="419"/>
      <c r="BT3365" s="419"/>
      <c r="BV3365" s="419"/>
      <c r="BW3365" s="419"/>
      <c r="BX3365" s="397"/>
      <c r="BZ3365" s="449"/>
      <c r="CB3365" s="419"/>
      <c r="CC3365" s="419"/>
      <c r="CD3365" s="419"/>
      <c r="CF3365" s="419"/>
      <c r="CG3365" s="419"/>
      <c r="CH3365" s="419"/>
    </row>
    <row r="3366" spans="3:86" ht="21" thickBot="1">
      <c r="C3366" s="425"/>
      <c r="P3366" s="431"/>
      <c r="R3366" s="419"/>
      <c r="S3366" s="446"/>
      <c r="T3366" s="419"/>
      <c r="V3366" s="196"/>
      <c r="W3366" s="419"/>
      <c r="X3366" s="419"/>
      <c r="Z3366" s="419"/>
      <c r="AA3366" s="419"/>
      <c r="AB3366" s="419"/>
      <c r="AD3366" s="419"/>
      <c r="AE3366" s="419"/>
      <c r="AF3366" s="419"/>
      <c r="AH3366" s="419"/>
      <c r="AI3366" s="419"/>
      <c r="AJ3366" s="419"/>
      <c r="AL3366" s="419"/>
      <c r="AM3366" s="419"/>
      <c r="AN3366" s="403"/>
      <c r="AO3366" s="419"/>
      <c r="AP3366" s="419"/>
      <c r="AQ3366" s="419"/>
      <c r="AR3366" s="419"/>
      <c r="AS3366" s="419"/>
      <c r="AT3366" s="419"/>
      <c r="AU3366" s="419"/>
      <c r="AV3366" s="419"/>
      <c r="AX3366" s="419"/>
      <c r="AY3366" s="419"/>
      <c r="AZ3366" s="419"/>
      <c r="BB3366" s="419"/>
      <c r="BC3366" s="419"/>
      <c r="BD3366" s="419"/>
      <c r="BF3366" s="419"/>
      <c r="BG3366" s="419"/>
      <c r="BH3366" s="419"/>
      <c r="BJ3366" s="419"/>
      <c r="BK3366" s="419"/>
      <c r="BL3366" s="419"/>
      <c r="BN3366" s="419"/>
      <c r="BO3366" s="419"/>
      <c r="BP3366" s="419"/>
      <c r="BR3366" s="419"/>
      <c r="BS3366" s="419"/>
      <c r="BT3366" s="419"/>
      <c r="BV3366" s="419"/>
      <c r="BW3366" s="419"/>
      <c r="BX3366" s="397"/>
      <c r="BZ3366" s="449"/>
      <c r="CB3366" s="419"/>
      <c r="CC3366" s="419"/>
      <c r="CD3366" s="419"/>
      <c r="CF3366" s="419"/>
      <c r="CG3366" s="419"/>
      <c r="CH3366" s="419"/>
    </row>
    <row r="3367" spans="3:86" ht="21" thickBot="1">
      <c r="C3367" s="425"/>
      <c r="P3367" s="431"/>
      <c r="R3367" s="419"/>
      <c r="S3367" s="446"/>
      <c r="T3367" s="419"/>
      <c r="V3367" s="196"/>
      <c r="W3367" s="419"/>
      <c r="X3367" s="419"/>
      <c r="Z3367" s="419"/>
      <c r="AA3367" s="419"/>
      <c r="AB3367" s="419"/>
      <c r="AD3367" s="419"/>
      <c r="AE3367" s="419"/>
      <c r="AF3367" s="419"/>
      <c r="AH3367" s="419"/>
      <c r="AI3367" s="419"/>
      <c r="AJ3367" s="419"/>
      <c r="AL3367" s="419"/>
      <c r="AM3367" s="419"/>
      <c r="AN3367" s="403"/>
      <c r="AO3367" s="419"/>
      <c r="AP3367" s="419"/>
      <c r="AQ3367" s="419"/>
      <c r="AR3367" s="419"/>
      <c r="AS3367" s="419"/>
      <c r="AT3367" s="419"/>
      <c r="AU3367" s="419"/>
      <c r="AV3367" s="419"/>
      <c r="AX3367" s="419"/>
      <c r="AY3367" s="419"/>
      <c r="AZ3367" s="419"/>
      <c r="BB3367" s="419"/>
      <c r="BC3367" s="419"/>
      <c r="BD3367" s="419"/>
      <c r="BF3367" s="419"/>
      <c r="BG3367" s="419"/>
      <c r="BH3367" s="419"/>
      <c r="BJ3367" s="419"/>
      <c r="BK3367" s="419"/>
      <c r="BL3367" s="419"/>
      <c r="BN3367" s="419"/>
      <c r="BO3367" s="419"/>
      <c r="BP3367" s="419"/>
      <c r="BR3367" s="419"/>
      <c r="BS3367" s="419"/>
      <c r="BT3367" s="419"/>
      <c r="BV3367" s="419"/>
      <c r="BW3367" s="419"/>
      <c r="BX3367" s="397"/>
      <c r="BZ3367" s="449"/>
      <c r="CB3367" s="419"/>
      <c r="CC3367" s="419"/>
      <c r="CD3367" s="419"/>
      <c r="CF3367" s="419"/>
      <c r="CG3367" s="419"/>
      <c r="CH3367" s="419"/>
    </row>
    <row r="3368" spans="3:86" ht="21" thickBot="1">
      <c r="C3368" s="425"/>
      <c r="P3368" s="431"/>
      <c r="R3368" s="419"/>
      <c r="S3368" s="446"/>
      <c r="T3368" s="419"/>
      <c r="V3368" s="196"/>
      <c r="W3368" s="419"/>
      <c r="X3368" s="419"/>
      <c r="Z3368" s="419"/>
      <c r="AA3368" s="419"/>
      <c r="AB3368" s="419"/>
      <c r="AD3368" s="419"/>
      <c r="AE3368" s="419"/>
      <c r="AF3368" s="419"/>
      <c r="AH3368" s="419"/>
      <c r="AI3368" s="419"/>
      <c r="AJ3368" s="419"/>
      <c r="AL3368" s="419"/>
      <c r="AM3368" s="419"/>
      <c r="AN3368" s="403"/>
      <c r="AO3368" s="419"/>
      <c r="AP3368" s="419"/>
      <c r="AQ3368" s="419"/>
      <c r="AR3368" s="419"/>
      <c r="AS3368" s="419"/>
      <c r="AT3368" s="419"/>
      <c r="AU3368" s="419"/>
      <c r="AV3368" s="419"/>
      <c r="AX3368" s="419"/>
      <c r="AY3368" s="419"/>
      <c r="AZ3368" s="419"/>
      <c r="BB3368" s="419"/>
      <c r="BC3368" s="419"/>
      <c r="BD3368" s="419"/>
      <c r="BF3368" s="419"/>
      <c r="BG3368" s="419"/>
      <c r="BH3368" s="419"/>
      <c r="BJ3368" s="419"/>
      <c r="BK3368" s="419"/>
      <c r="BL3368" s="419"/>
      <c r="BN3368" s="419"/>
      <c r="BO3368" s="419"/>
      <c r="BP3368" s="419"/>
      <c r="BR3368" s="419"/>
      <c r="BS3368" s="419"/>
      <c r="BT3368" s="419"/>
      <c r="BV3368" s="419"/>
      <c r="BW3368" s="419"/>
      <c r="BX3368" s="397"/>
      <c r="BZ3368" s="449"/>
      <c r="CB3368" s="419"/>
      <c r="CC3368" s="419"/>
      <c r="CD3368" s="419"/>
      <c r="CF3368" s="419"/>
      <c r="CG3368" s="419"/>
      <c r="CH3368" s="419"/>
    </row>
    <row r="3369" spans="3:86" ht="21" thickBot="1">
      <c r="C3369" s="425"/>
      <c r="P3369" s="431"/>
      <c r="R3369" s="419"/>
      <c r="S3369" s="446"/>
      <c r="T3369" s="419"/>
      <c r="V3369" s="196"/>
      <c r="W3369" s="419"/>
      <c r="X3369" s="419"/>
      <c r="Z3369" s="419"/>
      <c r="AA3369" s="419"/>
      <c r="AB3369" s="419"/>
      <c r="AD3369" s="419"/>
      <c r="AE3369" s="419"/>
      <c r="AF3369" s="419"/>
      <c r="AH3369" s="419"/>
      <c r="AI3369" s="419"/>
      <c r="AJ3369" s="419"/>
      <c r="AL3369" s="419"/>
      <c r="AM3369" s="419"/>
      <c r="AN3369" s="403"/>
      <c r="AO3369" s="419"/>
      <c r="AP3369" s="419"/>
      <c r="AQ3369" s="419"/>
      <c r="AR3369" s="419"/>
      <c r="AS3369" s="419"/>
      <c r="AT3369" s="419"/>
      <c r="AU3369" s="419"/>
      <c r="AV3369" s="419"/>
      <c r="AX3369" s="419"/>
      <c r="AY3369" s="419"/>
      <c r="AZ3369" s="419"/>
      <c r="BB3369" s="419"/>
      <c r="BC3369" s="419"/>
      <c r="BD3369" s="419"/>
      <c r="BF3369" s="419"/>
      <c r="BG3369" s="419"/>
      <c r="BH3369" s="419"/>
      <c r="BJ3369" s="419"/>
      <c r="BK3369" s="419"/>
      <c r="BL3369" s="419"/>
      <c r="BN3369" s="419"/>
      <c r="BO3369" s="419"/>
      <c r="BP3369" s="419"/>
      <c r="BR3369" s="419"/>
      <c r="BS3369" s="419"/>
      <c r="BT3369" s="419"/>
      <c r="BV3369" s="419"/>
      <c r="BW3369" s="419"/>
      <c r="BX3369" s="397"/>
      <c r="BZ3369" s="449"/>
      <c r="CB3369" s="419"/>
      <c r="CC3369" s="419"/>
      <c r="CD3369" s="419"/>
      <c r="CF3369" s="419"/>
      <c r="CG3369" s="419"/>
      <c r="CH3369" s="419"/>
    </row>
    <row r="3370" spans="3:86" ht="21" thickBot="1">
      <c r="C3370" s="425"/>
      <c r="P3370" s="431"/>
      <c r="R3370" s="419"/>
      <c r="S3370" s="446"/>
      <c r="T3370" s="419"/>
      <c r="V3370" s="196"/>
      <c r="W3370" s="419"/>
      <c r="X3370" s="419"/>
      <c r="Z3370" s="419"/>
      <c r="AA3370" s="419"/>
      <c r="AB3370" s="419"/>
      <c r="AD3370" s="419"/>
      <c r="AE3370" s="419"/>
      <c r="AF3370" s="419"/>
      <c r="AH3370" s="419"/>
      <c r="AI3370" s="419"/>
      <c r="AJ3370" s="419"/>
      <c r="AL3370" s="419"/>
      <c r="AM3370" s="419"/>
      <c r="AN3370" s="403"/>
      <c r="AO3370" s="419"/>
      <c r="AP3370" s="419"/>
      <c r="AQ3370" s="419"/>
      <c r="AR3370" s="419"/>
      <c r="AS3370" s="419"/>
      <c r="AT3370" s="419"/>
      <c r="AU3370" s="419"/>
      <c r="AV3370" s="419"/>
      <c r="AX3370" s="419"/>
      <c r="AY3370" s="419"/>
      <c r="AZ3370" s="419"/>
      <c r="BB3370" s="419"/>
      <c r="BC3370" s="419"/>
      <c r="BD3370" s="419"/>
      <c r="BF3370" s="419"/>
      <c r="BG3370" s="419"/>
      <c r="BH3370" s="419"/>
      <c r="BJ3370" s="419"/>
      <c r="BK3370" s="419"/>
      <c r="BL3370" s="419"/>
      <c r="BN3370" s="419"/>
      <c r="BO3370" s="419"/>
      <c r="BP3370" s="419"/>
      <c r="BR3370" s="419"/>
      <c r="BS3370" s="419"/>
      <c r="BT3370" s="419"/>
      <c r="BV3370" s="419"/>
      <c r="BW3370" s="419"/>
      <c r="BX3370" s="397"/>
      <c r="BZ3370" s="449"/>
      <c r="CB3370" s="419"/>
      <c r="CC3370" s="419"/>
      <c r="CD3370" s="419"/>
      <c r="CF3370" s="419"/>
      <c r="CG3370" s="419"/>
      <c r="CH3370" s="419"/>
    </row>
    <row r="3371" spans="3:86" ht="21" thickBot="1">
      <c r="C3371" s="425"/>
      <c r="P3371" s="431"/>
      <c r="R3371" s="419"/>
      <c r="S3371" s="446"/>
      <c r="T3371" s="419"/>
      <c r="V3371" s="196"/>
      <c r="W3371" s="419"/>
      <c r="X3371" s="419"/>
      <c r="Z3371" s="419"/>
      <c r="AA3371" s="419"/>
      <c r="AB3371" s="419"/>
      <c r="AD3371" s="419"/>
      <c r="AE3371" s="419"/>
      <c r="AF3371" s="419"/>
      <c r="AH3371" s="419"/>
      <c r="AI3371" s="419"/>
      <c r="AJ3371" s="419"/>
      <c r="AL3371" s="419"/>
      <c r="AM3371" s="419"/>
      <c r="AN3371" s="403"/>
      <c r="AO3371" s="419"/>
      <c r="AP3371" s="419"/>
      <c r="AQ3371" s="419"/>
      <c r="AR3371" s="419"/>
      <c r="AS3371" s="419"/>
      <c r="AT3371" s="419"/>
      <c r="AU3371" s="419"/>
      <c r="AV3371" s="419"/>
      <c r="AX3371" s="419"/>
      <c r="AY3371" s="419"/>
      <c r="AZ3371" s="419"/>
      <c r="BB3371" s="419"/>
      <c r="BC3371" s="419"/>
      <c r="BD3371" s="419"/>
      <c r="BF3371" s="419"/>
      <c r="BG3371" s="419"/>
      <c r="BH3371" s="419"/>
      <c r="BJ3371" s="419"/>
      <c r="BK3371" s="419"/>
      <c r="BL3371" s="419"/>
      <c r="BN3371" s="419"/>
      <c r="BO3371" s="419"/>
      <c r="BP3371" s="419"/>
      <c r="BR3371" s="419"/>
      <c r="BS3371" s="419"/>
      <c r="BT3371" s="419"/>
      <c r="BV3371" s="419"/>
      <c r="BW3371" s="419"/>
      <c r="BX3371" s="397"/>
      <c r="BZ3371" s="449"/>
      <c r="CB3371" s="419"/>
      <c r="CC3371" s="419"/>
      <c r="CD3371" s="419"/>
      <c r="CF3371" s="419"/>
      <c r="CG3371" s="419"/>
      <c r="CH3371" s="419"/>
    </row>
    <row r="3372" spans="3:86" ht="21" thickBot="1">
      <c r="C3372" s="425"/>
      <c r="P3372" s="431"/>
      <c r="R3372" s="419"/>
      <c r="S3372" s="446"/>
      <c r="T3372" s="419"/>
      <c r="V3372" s="196"/>
      <c r="W3372" s="419"/>
      <c r="X3372" s="419"/>
      <c r="Z3372" s="419"/>
      <c r="AA3372" s="419"/>
      <c r="AB3372" s="419"/>
      <c r="AD3372" s="419"/>
      <c r="AE3372" s="419"/>
      <c r="AF3372" s="419"/>
      <c r="AH3372" s="419"/>
      <c r="AI3372" s="419"/>
      <c r="AJ3372" s="419"/>
      <c r="AL3372" s="419"/>
      <c r="AM3372" s="419"/>
      <c r="AN3372" s="403"/>
      <c r="AO3372" s="419"/>
      <c r="AP3372" s="419"/>
      <c r="AQ3372" s="419"/>
      <c r="AR3372" s="419"/>
      <c r="AS3372" s="419"/>
      <c r="AT3372" s="419"/>
      <c r="AU3372" s="419"/>
      <c r="AV3372" s="419"/>
      <c r="AX3372" s="419"/>
      <c r="AY3372" s="419"/>
      <c r="AZ3372" s="419"/>
      <c r="BB3372" s="419"/>
      <c r="BC3372" s="419"/>
      <c r="BD3372" s="419"/>
      <c r="BF3372" s="419"/>
      <c r="BG3372" s="419"/>
      <c r="BH3372" s="419"/>
      <c r="BJ3372" s="419"/>
      <c r="BK3372" s="419"/>
      <c r="BL3372" s="419"/>
      <c r="BN3372" s="419"/>
      <c r="BO3372" s="419"/>
      <c r="BP3372" s="419"/>
      <c r="BR3372" s="419"/>
      <c r="BS3372" s="419"/>
      <c r="BT3372" s="419"/>
      <c r="BV3372" s="419"/>
      <c r="BW3372" s="419"/>
      <c r="BX3372" s="397"/>
      <c r="BZ3372" s="449"/>
      <c r="CB3372" s="419"/>
      <c r="CC3372" s="419"/>
      <c r="CD3372" s="419"/>
      <c r="CF3372" s="419"/>
      <c r="CG3372" s="419"/>
      <c r="CH3372" s="419"/>
    </row>
    <row r="3373" spans="3:86" ht="21" thickBot="1">
      <c r="C3373" s="425"/>
      <c r="P3373" s="431"/>
      <c r="R3373" s="419"/>
      <c r="S3373" s="446"/>
      <c r="T3373" s="419"/>
      <c r="V3373" s="196"/>
      <c r="W3373" s="419"/>
      <c r="X3373" s="419"/>
      <c r="Z3373" s="419"/>
      <c r="AA3373" s="419"/>
      <c r="AB3373" s="419"/>
      <c r="AD3373" s="419"/>
      <c r="AE3373" s="419"/>
      <c r="AF3373" s="419"/>
      <c r="AH3373" s="419"/>
      <c r="AI3373" s="419"/>
      <c r="AJ3373" s="419"/>
      <c r="AL3373" s="419"/>
      <c r="AM3373" s="419"/>
      <c r="AN3373" s="403"/>
      <c r="AO3373" s="419"/>
      <c r="AP3373" s="419"/>
      <c r="AQ3373" s="419"/>
      <c r="AR3373" s="419"/>
      <c r="AS3373" s="419"/>
      <c r="AT3373" s="419"/>
      <c r="AU3373" s="419"/>
      <c r="AV3373" s="419"/>
      <c r="AX3373" s="419"/>
      <c r="AY3373" s="419"/>
      <c r="AZ3373" s="419"/>
      <c r="BB3373" s="419"/>
      <c r="BC3373" s="419"/>
      <c r="BD3373" s="419"/>
      <c r="BF3373" s="419"/>
      <c r="BG3373" s="419"/>
      <c r="BH3373" s="419"/>
      <c r="BJ3373" s="419"/>
      <c r="BK3373" s="419"/>
      <c r="BL3373" s="419"/>
      <c r="BN3373" s="419"/>
      <c r="BO3373" s="419"/>
      <c r="BP3373" s="419"/>
      <c r="BR3373" s="419"/>
      <c r="BS3373" s="419"/>
      <c r="BT3373" s="419"/>
      <c r="BV3373" s="419"/>
      <c r="BW3373" s="419"/>
      <c r="BX3373" s="397"/>
      <c r="BZ3373" s="449"/>
      <c r="CB3373" s="419"/>
      <c r="CC3373" s="419"/>
      <c r="CD3373" s="419"/>
      <c r="CF3373" s="419"/>
      <c r="CG3373" s="419"/>
      <c r="CH3373" s="419"/>
    </row>
    <row r="3374" spans="3:86" ht="21" thickBot="1">
      <c r="C3374" s="425"/>
      <c r="P3374" s="431"/>
      <c r="R3374" s="419"/>
      <c r="S3374" s="446"/>
      <c r="T3374" s="419"/>
      <c r="V3374" s="196"/>
      <c r="W3374" s="419"/>
      <c r="X3374" s="419"/>
      <c r="Z3374" s="419"/>
      <c r="AA3374" s="419"/>
      <c r="AB3374" s="419"/>
      <c r="AD3374" s="419"/>
      <c r="AE3374" s="419"/>
      <c r="AF3374" s="419"/>
      <c r="AH3374" s="419"/>
      <c r="AI3374" s="419"/>
      <c r="AJ3374" s="419"/>
      <c r="AL3374" s="419"/>
      <c r="AM3374" s="419"/>
      <c r="AN3374" s="403"/>
      <c r="AO3374" s="419"/>
      <c r="AP3374" s="419"/>
      <c r="AQ3374" s="419"/>
      <c r="AR3374" s="419"/>
      <c r="AS3374" s="419"/>
      <c r="AT3374" s="419"/>
      <c r="AU3374" s="419"/>
      <c r="AV3374" s="419"/>
      <c r="AX3374" s="419"/>
      <c r="AY3374" s="419"/>
      <c r="AZ3374" s="419"/>
      <c r="BB3374" s="419"/>
      <c r="BC3374" s="419"/>
      <c r="BD3374" s="419"/>
      <c r="BF3374" s="419"/>
      <c r="BG3374" s="419"/>
      <c r="BH3374" s="419"/>
      <c r="BJ3374" s="419"/>
      <c r="BK3374" s="419"/>
      <c r="BL3374" s="419"/>
      <c r="BN3374" s="419"/>
      <c r="BO3374" s="419"/>
      <c r="BP3374" s="419"/>
      <c r="BR3374" s="419"/>
      <c r="BS3374" s="419"/>
      <c r="BT3374" s="419"/>
      <c r="BV3374" s="419"/>
      <c r="BW3374" s="419"/>
      <c r="BX3374" s="397"/>
      <c r="BZ3374" s="449"/>
      <c r="CB3374" s="419"/>
      <c r="CC3374" s="419"/>
      <c r="CD3374" s="419"/>
      <c r="CF3374" s="419"/>
      <c r="CG3374" s="419"/>
      <c r="CH3374" s="419"/>
    </row>
    <row r="3375" spans="3:86" ht="21" thickBot="1">
      <c r="C3375" s="425"/>
      <c r="P3375" s="431"/>
      <c r="R3375" s="419"/>
      <c r="S3375" s="446"/>
      <c r="T3375" s="419"/>
      <c r="V3375" s="196"/>
      <c r="W3375" s="419"/>
      <c r="X3375" s="419"/>
      <c r="Z3375" s="419"/>
      <c r="AA3375" s="419"/>
      <c r="AB3375" s="419"/>
      <c r="AD3375" s="419"/>
      <c r="AE3375" s="419"/>
      <c r="AF3375" s="419"/>
      <c r="AH3375" s="419"/>
      <c r="AI3375" s="419"/>
      <c r="AJ3375" s="419"/>
      <c r="AL3375" s="419"/>
      <c r="AM3375" s="419"/>
      <c r="AN3375" s="403"/>
      <c r="AO3375" s="419"/>
      <c r="AP3375" s="419"/>
      <c r="AQ3375" s="419"/>
      <c r="AR3375" s="419"/>
      <c r="AS3375" s="419"/>
      <c r="AT3375" s="419"/>
      <c r="AU3375" s="419"/>
      <c r="AV3375" s="419"/>
      <c r="AX3375" s="419"/>
      <c r="AY3375" s="419"/>
      <c r="AZ3375" s="419"/>
      <c r="BB3375" s="419"/>
      <c r="BC3375" s="419"/>
      <c r="BD3375" s="419"/>
      <c r="BF3375" s="419"/>
      <c r="BG3375" s="419"/>
      <c r="BH3375" s="419"/>
      <c r="BJ3375" s="419"/>
      <c r="BK3375" s="419"/>
      <c r="BL3375" s="419"/>
      <c r="BN3375" s="419"/>
      <c r="BO3375" s="419"/>
      <c r="BP3375" s="419"/>
      <c r="BR3375" s="419"/>
      <c r="BS3375" s="419"/>
      <c r="BT3375" s="419"/>
      <c r="BV3375" s="419"/>
      <c r="BW3375" s="419"/>
      <c r="BX3375" s="397"/>
      <c r="BZ3375" s="449"/>
      <c r="CB3375" s="419"/>
      <c r="CC3375" s="419"/>
      <c r="CD3375" s="419"/>
      <c r="CF3375" s="419"/>
      <c r="CG3375" s="419"/>
      <c r="CH3375" s="419"/>
    </row>
    <row r="3376" spans="3:86" ht="21" thickBot="1">
      <c r="C3376" s="425"/>
      <c r="P3376" s="431"/>
      <c r="R3376" s="419"/>
      <c r="S3376" s="446"/>
      <c r="T3376" s="419"/>
      <c r="V3376" s="196"/>
      <c r="W3376" s="419"/>
      <c r="X3376" s="419"/>
      <c r="Z3376" s="419"/>
      <c r="AA3376" s="419"/>
      <c r="AB3376" s="419"/>
      <c r="AD3376" s="419"/>
      <c r="AE3376" s="419"/>
      <c r="AF3376" s="419"/>
      <c r="AH3376" s="419"/>
      <c r="AI3376" s="419"/>
      <c r="AJ3376" s="419"/>
      <c r="AL3376" s="419"/>
      <c r="AM3376" s="419"/>
      <c r="AN3376" s="403"/>
      <c r="AO3376" s="419"/>
      <c r="AP3376" s="419"/>
      <c r="AQ3376" s="419"/>
      <c r="AR3376" s="419"/>
      <c r="AS3376" s="419"/>
      <c r="AT3376" s="419"/>
      <c r="AU3376" s="419"/>
      <c r="AV3376" s="419"/>
      <c r="AX3376" s="419"/>
      <c r="AY3376" s="419"/>
      <c r="AZ3376" s="419"/>
      <c r="BB3376" s="419"/>
      <c r="BC3376" s="419"/>
      <c r="BD3376" s="419"/>
      <c r="BF3376" s="419"/>
      <c r="BG3376" s="419"/>
      <c r="BH3376" s="419"/>
      <c r="BJ3376" s="419"/>
      <c r="BK3376" s="419"/>
      <c r="BL3376" s="419"/>
      <c r="BN3376" s="419"/>
      <c r="BO3376" s="419"/>
      <c r="BP3376" s="419"/>
      <c r="BR3376" s="419"/>
      <c r="BS3376" s="419"/>
      <c r="BT3376" s="419"/>
      <c r="BV3376" s="419"/>
      <c r="BW3376" s="419"/>
      <c r="BX3376" s="397"/>
      <c r="BZ3376" s="449"/>
      <c r="CB3376" s="419"/>
      <c r="CC3376" s="419"/>
      <c r="CD3376" s="419"/>
      <c r="CF3376" s="419"/>
      <c r="CG3376" s="419"/>
      <c r="CH3376" s="419"/>
    </row>
    <row r="3377" spans="3:86" ht="21" thickBot="1">
      <c r="C3377" s="425"/>
      <c r="P3377" s="431"/>
      <c r="R3377" s="419"/>
      <c r="S3377" s="446"/>
      <c r="T3377" s="419"/>
      <c r="V3377" s="196"/>
      <c r="W3377" s="419"/>
      <c r="X3377" s="419"/>
      <c r="Z3377" s="419"/>
      <c r="AA3377" s="419"/>
      <c r="AB3377" s="419"/>
      <c r="AD3377" s="419"/>
      <c r="AE3377" s="419"/>
      <c r="AF3377" s="419"/>
      <c r="AH3377" s="419"/>
      <c r="AI3377" s="419"/>
      <c r="AJ3377" s="419"/>
      <c r="AL3377" s="419"/>
      <c r="AM3377" s="419"/>
      <c r="AN3377" s="403"/>
      <c r="AO3377" s="419"/>
      <c r="AP3377" s="419"/>
      <c r="AQ3377" s="419"/>
      <c r="AR3377" s="419"/>
      <c r="AS3377" s="419"/>
      <c r="AT3377" s="419"/>
      <c r="AU3377" s="419"/>
      <c r="AV3377" s="419"/>
      <c r="AX3377" s="419"/>
      <c r="AY3377" s="419"/>
      <c r="AZ3377" s="419"/>
      <c r="BB3377" s="419"/>
      <c r="BC3377" s="419"/>
      <c r="BD3377" s="419"/>
      <c r="BF3377" s="419"/>
      <c r="BG3377" s="419"/>
      <c r="BH3377" s="419"/>
      <c r="BJ3377" s="419"/>
      <c r="BK3377" s="419"/>
      <c r="BL3377" s="419"/>
      <c r="BN3377" s="419"/>
      <c r="BO3377" s="419"/>
      <c r="BP3377" s="419"/>
      <c r="BR3377" s="419"/>
      <c r="BS3377" s="419"/>
      <c r="BT3377" s="419"/>
      <c r="BV3377" s="419"/>
      <c r="BW3377" s="419"/>
      <c r="BX3377" s="397"/>
      <c r="BZ3377" s="449"/>
      <c r="CB3377" s="419"/>
      <c r="CC3377" s="419"/>
      <c r="CD3377" s="419"/>
      <c r="CF3377" s="419"/>
      <c r="CG3377" s="419"/>
      <c r="CH3377" s="419"/>
    </row>
    <row r="3378" spans="3:86" ht="21" thickBot="1">
      <c r="C3378" s="425"/>
      <c r="P3378" s="431"/>
      <c r="R3378" s="419"/>
      <c r="S3378" s="446"/>
      <c r="T3378" s="419"/>
      <c r="V3378" s="196"/>
      <c r="W3378" s="419"/>
      <c r="X3378" s="419"/>
      <c r="Z3378" s="419"/>
      <c r="AA3378" s="419"/>
      <c r="AB3378" s="419"/>
      <c r="AD3378" s="419"/>
      <c r="AE3378" s="419"/>
      <c r="AF3378" s="419"/>
      <c r="AH3378" s="419"/>
      <c r="AI3378" s="419"/>
      <c r="AJ3378" s="419"/>
      <c r="AL3378" s="419"/>
      <c r="AM3378" s="419"/>
      <c r="AN3378" s="403"/>
      <c r="AO3378" s="419"/>
      <c r="AP3378" s="419"/>
      <c r="AQ3378" s="419"/>
      <c r="AR3378" s="419"/>
      <c r="AS3378" s="419"/>
      <c r="AT3378" s="419"/>
      <c r="AU3378" s="419"/>
      <c r="AV3378" s="419"/>
      <c r="AX3378" s="419"/>
      <c r="AY3378" s="419"/>
      <c r="AZ3378" s="419"/>
      <c r="BB3378" s="419"/>
      <c r="BC3378" s="419"/>
      <c r="BD3378" s="419"/>
      <c r="BF3378" s="419"/>
      <c r="BG3378" s="419"/>
      <c r="BH3378" s="419"/>
      <c r="BJ3378" s="419"/>
      <c r="BK3378" s="419"/>
      <c r="BL3378" s="419"/>
      <c r="BN3378" s="419"/>
      <c r="BO3378" s="419"/>
      <c r="BP3378" s="419"/>
      <c r="BR3378" s="419"/>
      <c r="BS3378" s="419"/>
      <c r="BT3378" s="419"/>
      <c r="BV3378" s="419"/>
      <c r="BW3378" s="419"/>
      <c r="BX3378" s="397"/>
      <c r="BZ3378" s="449"/>
      <c r="CB3378" s="419"/>
      <c r="CC3378" s="419"/>
      <c r="CD3378" s="419"/>
      <c r="CF3378" s="419"/>
      <c r="CG3378" s="419"/>
      <c r="CH3378" s="419"/>
    </row>
    <row r="3379" spans="3:86" ht="21" thickBot="1">
      <c r="C3379" s="425"/>
      <c r="P3379" s="431"/>
      <c r="R3379" s="419"/>
      <c r="S3379" s="446"/>
      <c r="T3379" s="419"/>
      <c r="V3379" s="196"/>
      <c r="W3379" s="419"/>
      <c r="X3379" s="419"/>
      <c r="Z3379" s="419"/>
      <c r="AA3379" s="419"/>
      <c r="AB3379" s="419"/>
      <c r="AD3379" s="419"/>
      <c r="AE3379" s="419"/>
      <c r="AF3379" s="419"/>
      <c r="AH3379" s="419"/>
      <c r="AI3379" s="419"/>
      <c r="AJ3379" s="419"/>
      <c r="AL3379" s="419"/>
      <c r="AM3379" s="419"/>
      <c r="AN3379" s="403"/>
      <c r="AO3379" s="419"/>
      <c r="AP3379" s="419"/>
      <c r="AQ3379" s="419"/>
      <c r="AR3379" s="419"/>
      <c r="AS3379" s="419"/>
      <c r="AT3379" s="419"/>
      <c r="AU3379" s="419"/>
      <c r="AV3379" s="419"/>
      <c r="AX3379" s="419"/>
      <c r="AY3379" s="419"/>
      <c r="AZ3379" s="419"/>
      <c r="BB3379" s="419"/>
      <c r="BC3379" s="419"/>
      <c r="BD3379" s="419"/>
      <c r="BF3379" s="419"/>
      <c r="BG3379" s="419"/>
      <c r="BH3379" s="419"/>
      <c r="BJ3379" s="419"/>
      <c r="BK3379" s="419"/>
      <c r="BL3379" s="419"/>
      <c r="BN3379" s="419"/>
      <c r="BO3379" s="419"/>
      <c r="BP3379" s="419"/>
      <c r="BR3379" s="419"/>
      <c r="BS3379" s="419"/>
      <c r="BT3379" s="419"/>
      <c r="BV3379" s="419"/>
      <c r="BW3379" s="419"/>
      <c r="BX3379" s="397"/>
      <c r="BZ3379" s="449"/>
      <c r="CB3379" s="419"/>
      <c r="CC3379" s="419"/>
      <c r="CD3379" s="419"/>
      <c r="CF3379" s="419"/>
      <c r="CG3379" s="419"/>
      <c r="CH3379" s="419"/>
    </row>
    <row r="3380" spans="3:86" ht="21" thickBot="1">
      <c r="C3380" s="425"/>
      <c r="P3380" s="431"/>
      <c r="R3380" s="419"/>
      <c r="S3380" s="446"/>
      <c r="T3380" s="419"/>
      <c r="V3380" s="196"/>
      <c r="W3380" s="419"/>
      <c r="X3380" s="419"/>
      <c r="Z3380" s="419"/>
      <c r="AA3380" s="419"/>
      <c r="AB3380" s="419"/>
      <c r="AD3380" s="419"/>
      <c r="AE3380" s="419"/>
      <c r="AF3380" s="419"/>
      <c r="AH3380" s="419"/>
      <c r="AI3380" s="419"/>
      <c r="AJ3380" s="419"/>
      <c r="AL3380" s="419"/>
      <c r="AM3380" s="419"/>
      <c r="AN3380" s="403"/>
      <c r="AO3380" s="419"/>
      <c r="AP3380" s="419"/>
      <c r="AQ3380" s="419"/>
      <c r="AR3380" s="419"/>
      <c r="AS3380" s="419"/>
      <c r="AT3380" s="419"/>
      <c r="AU3380" s="419"/>
      <c r="AV3380" s="419"/>
      <c r="AX3380" s="419"/>
      <c r="AY3380" s="419"/>
      <c r="AZ3380" s="419"/>
      <c r="BB3380" s="419"/>
      <c r="BC3380" s="419"/>
      <c r="BD3380" s="419"/>
      <c r="BF3380" s="419"/>
      <c r="BG3380" s="419"/>
      <c r="BH3380" s="419"/>
      <c r="BJ3380" s="419"/>
      <c r="BK3380" s="419"/>
      <c r="BL3380" s="419"/>
      <c r="BN3380" s="419"/>
      <c r="BO3380" s="419"/>
      <c r="BP3380" s="419"/>
      <c r="BR3380" s="419"/>
      <c r="BS3380" s="419"/>
      <c r="BT3380" s="419"/>
      <c r="BV3380" s="419"/>
      <c r="BW3380" s="419"/>
      <c r="BX3380" s="397"/>
      <c r="BZ3380" s="449"/>
      <c r="CB3380" s="419"/>
      <c r="CC3380" s="419"/>
      <c r="CD3380" s="419"/>
      <c r="CF3380" s="419"/>
      <c r="CG3380" s="419"/>
      <c r="CH3380" s="419"/>
    </row>
    <row r="3381" spans="3:86" ht="21" thickBot="1">
      <c r="C3381" s="425"/>
      <c r="P3381" s="431"/>
      <c r="R3381" s="419"/>
      <c r="S3381" s="446"/>
      <c r="T3381" s="419"/>
      <c r="V3381" s="196"/>
      <c r="W3381" s="419"/>
      <c r="X3381" s="419"/>
      <c r="Z3381" s="419"/>
      <c r="AA3381" s="419"/>
      <c r="AB3381" s="419"/>
      <c r="AD3381" s="419"/>
      <c r="AE3381" s="419"/>
      <c r="AF3381" s="419"/>
      <c r="AH3381" s="419"/>
      <c r="AI3381" s="419"/>
      <c r="AJ3381" s="419"/>
      <c r="AL3381" s="419"/>
      <c r="AM3381" s="419"/>
      <c r="AN3381" s="403"/>
      <c r="AO3381" s="419"/>
      <c r="AP3381" s="419"/>
      <c r="AQ3381" s="419"/>
      <c r="AR3381" s="419"/>
      <c r="AS3381" s="419"/>
      <c r="AT3381" s="419"/>
      <c r="AU3381" s="419"/>
      <c r="AV3381" s="419"/>
      <c r="AX3381" s="419"/>
      <c r="AY3381" s="419"/>
      <c r="AZ3381" s="419"/>
      <c r="BB3381" s="419"/>
      <c r="BC3381" s="419"/>
      <c r="BD3381" s="419"/>
      <c r="BF3381" s="419"/>
      <c r="BG3381" s="419"/>
      <c r="BH3381" s="419"/>
      <c r="BJ3381" s="419"/>
      <c r="BK3381" s="419"/>
      <c r="BL3381" s="419"/>
      <c r="BN3381" s="419"/>
      <c r="BO3381" s="419"/>
      <c r="BP3381" s="419"/>
      <c r="BR3381" s="419"/>
      <c r="BS3381" s="419"/>
      <c r="BT3381" s="419"/>
      <c r="BV3381" s="419"/>
      <c r="BW3381" s="419"/>
      <c r="BX3381" s="397"/>
      <c r="BZ3381" s="449"/>
      <c r="CB3381" s="419"/>
      <c r="CC3381" s="419"/>
      <c r="CD3381" s="419"/>
      <c r="CF3381" s="419"/>
      <c r="CG3381" s="419"/>
      <c r="CH3381" s="419"/>
    </row>
    <row r="3382" spans="3:86" ht="21" thickBot="1">
      <c r="C3382" s="425"/>
      <c r="P3382" s="431"/>
      <c r="R3382" s="419"/>
      <c r="S3382" s="446"/>
      <c r="T3382" s="419"/>
      <c r="V3382" s="196"/>
      <c r="W3382" s="419"/>
      <c r="X3382" s="419"/>
      <c r="Z3382" s="419"/>
      <c r="AA3382" s="419"/>
      <c r="AB3382" s="419"/>
      <c r="AD3382" s="419"/>
      <c r="AE3382" s="419"/>
      <c r="AF3382" s="419"/>
      <c r="AH3382" s="419"/>
      <c r="AI3382" s="419"/>
      <c r="AJ3382" s="419"/>
      <c r="AL3382" s="419"/>
      <c r="AM3382" s="419"/>
      <c r="AN3382" s="403"/>
      <c r="AO3382" s="419"/>
      <c r="AP3382" s="419"/>
      <c r="AQ3382" s="419"/>
      <c r="AR3382" s="419"/>
      <c r="AS3382" s="419"/>
      <c r="AT3382" s="419"/>
      <c r="AU3382" s="419"/>
      <c r="AV3382" s="419"/>
      <c r="AX3382" s="419"/>
      <c r="AY3382" s="419"/>
      <c r="AZ3382" s="419"/>
      <c r="BB3382" s="419"/>
      <c r="BC3382" s="419"/>
      <c r="BD3382" s="419"/>
      <c r="BF3382" s="419"/>
      <c r="BG3382" s="419"/>
      <c r="BH3382" s="419"/>
      <c r="BJ3382" s="419"/>
      <c r="BK3382" s="419"/>
      <c r="BL3382" s="419"/>
      <c r="BN3382" s="419"/>
      <c r="BO3382" s="419"/>
      <c r="BP3382" s="419"/>
      <c r="BR3382" s="419"/>
      <c r="BS3382" s="419"/>
      <c r="BT3382" s="419"/>
      <c r="BV3382" s="419"/>
      <c r="BW3382" s="419"/>
      <c r="BX3382" s="397"/>
      <c r="BZ3382" s="449"/>
      <c r="CB3382" s="419"/>
      <c r="CC3382" s="419"/>
      <c r="CD3382" s="419"/>
      <c r="CF3382" s="419"/>
      <c r="CG3382" s="419"/>
      <c r="CH3382" s="419"/>
    </row>
    <row r="3383" spans="3:86" ht="21" thickBot="1">
      <c r="C3383" s="425"/>
      <c r="P3383" s="431"/>
      <c r="R3383" s="419"/>
      <c r="S3383" s="446"/>
      <c r="T3383" s="419"/>
      <c r="V3383" s="196"/>
      <c r="W3383" s="419"/>
      <c r="X3383" s="419"/>
      <c r="Z3383" s="419"/>
      <c r="AA3383" s="419"/>
      <c r="AB3383" s="419"/>
      <c r="AD3383" s="419"/>
      <c r="AE3383" s="419"/>
      <c r="AF3383" s="419"/>
      <c r="AH3383" s="419"/>
      <c r="AI3383" s="419"/>
      <c r="AJ3383" s="419"/>
      <c r="AL3383" s="419"/>
      <c r="AM3383" s="419"/>
      <c r="AN3383" s="403"/>
      <c r="AO3383" s="419"/>
      <c r="AP3383" s="419"/>
      <c r="AQ3383" s="419"/>
      <c r="AR3383" s="419"/>
      <c r="AS3383" s="419"/>
      <c r="AT3383" s="419"/>
      <c r="AU3383" s="419"/>
      <c r="AV3383" s="419"/>
      <c r="AX3383" s="419"/>
      <c r="AY3383" s="419"/>
      <c r="AZ3383" s="419"/>
      <c r="BB3383" s="419"/>
      <c r="BC3383" s="419"/>
      <c r="BD3383" s="419"/>
      <c r="BF3383" s="419"/>
      <c r="BG3383" s="419"/>
      <c r="BH3383" s="419"/>
      <c r="BJ3383" s="419"/>
      <c r="BK3383" s="419"/>
      <c r="BL3383" s="419"/>
      <c r="BN3383" s="419"/>
      <c r="BO3383" s="419"/>
      <c r="BP3383" s="419"/>
      <c r="BR3383" s="419"/>
      <c r="BS3383" s="419"/>
      <c r="BT3383" s="419"/>
      <c r="BV3383" s="419"/>
      <c r="BW3383" s="419"/>
      <c r="BX3383" s="397"/>
      <c r="BZ3383" s="449"/>
      <c r="CB3383" s="419"/>
      <c r="CC3383" s="419"/>
      <c r="CD3383" s="419"/>
      <c r="CF3383" s="419"/>
      <c r="CG3383" s="419"/>
      <c r="CH3383" s="419"/>
    </row>
    <row r="3384" spans="3:86" ht="21" thickBot="1">
      <c r="C3384" s="425"/>
      <c r="P3384" s="431"/>
      <c r="R3384" s="419"/>
      <c r="S3384" s="446"/>
      <c r="T3384" s="419"/>
      <c r="V3384" s="196"/>
      <c r="W3384" s="419"/>
      <c r="X3384" s="419"/>
      <c r="Z3384" s="419"/>
      <c r="AA3384" s="419"/>
      <c r="AB3384" s="419"/>
      <c r="AD3384" s="419"/>
      <c r="AE3384" s="419"/>
      <c r="AF3384" s="419"/>
      <c r="AH3384" s="419"/>
      <c r="AI3384" s="419"/>
      <c r="AJ3384" s="419"/>
      <c r="AL3384" s="419"/>
      <c r="AM3384" s="419"/>
      <c r="AN3384" s="403"/>
      <c r="AO3384" s="419"/>
      <c r="AP3384" s="419"/>
      <c r="AQ3384" s="419"/>
      <c r="AR3384" s="419"/>
      <c r="AS3384" s="419"/>
      <c r="AT3384" s="419"/>
      <c r="AU3384" s="419"/>
      <c r="AV3384" s="419"/>
      <c r="AX3384" s="419"/>
      <c r="AY3384" s="419"/>
      <c r="AZ3384" s="419"/>
      <c r="BB3384" s="419"/>
      <c r="BC3384" s="419"/>
      <c r="BD3384" s="419"/>
      <c r="BF3384" s="419"/>
      <c r="BG3384" s="419"/>
      <c r="BH3384" s="419"/>
      <c r="BJ3384" s="419"/>
      <c r="BK3384" s="419"/>
      <c r="BL3384" s="419"/>
      <c r="BN3384" s="419"/>
      <c r="BO3384" s="419"/>
      <c r="BP3384" s="419"/>
      <c r="BR3384" s="419"/>
      <c r="BS3384" s="419"/>
      <c r="BT3384" s="419"/>
      <c r="BV3384" s="419"/>
      <c r="BW3384" s="419"/>
      <c r="BX3384" s="397"/>
      <c r="BZ3384" s="449"/>
      <c r="CB3384" s="419"/>
      <c r="CC3384" s="419"/>
      <c r="CD3384" s="419"/>
      <c r="CF3384" s="419"/>
      <c r="CG3384" s="419"/>
      <c r="CH3384" s="419"/>
    </row>
    <row r="3385" spans="3:86" ht="21" thickBot="1">
      <c r="C3385" s="425"/>
      <c r="P3385" s="431"/>
      <c r="R3385" s="419"/>
      <c r="S3385" s="446"/>
      <c r="T3385" s="419"/>
      <c r="V3385" s="196"/>
      <c r="W3385" s="419"/>
      <c r="X3385" s="419"/>
      <c r="Z3385" s="419"/>
      <c r="AA3385" s="419"/>
      <c r="AB3385" s="419"/>
      <c r="AD3385" s="419"/>
      <c r="AE3385" s="419"/>
      <c r="AF3385" s="419"/>
      <c r="AH3385" s="419"/>
      <c r="AI3385" s="419"/>
      <c r="AJ3385" s="419"/>
      <c r="AL3385" s="419"/>
      <c r="AM3385" s="419"/>
      <c r="AN3385" s="403"/>
      <c r="AO3385" s="419"/>
      <c r="AP3385" s="419"/>
      <c r="AQ3385" s="419"/>
      <c r="AR3385" s="419"/>
      <c r="AS3385" s="419"/>
      <c r="AT3385" s="419"/>
      <c r="AU3385" s="419"/>
      <c r="AV3385" s="419"/>
      <c r="AX3385" s="419"/>
      <c r="AY3385" s="419"/>
      <c r="AZ3385" s="419"/>
      <c r="BB3385" s="419"/>
      <c r="BC3385" s="419"/>
      <c r="BD3385" s="419"/>
      <c r="BF3385" s="419"/>
      <c r="BG3385" s="419"/>
      <c r="BH3385" s="419"/>
      <c r="BJ3385" s="419"/>
      <c r="BK3385" s="419"/>
      <c r="BL3385" s="419"/>
      <c r="BN3385" s="419"/>
      <c r="BO3385" s="419"/>
      <c r="BP3385" s="419"/>
      <c r="BR3385" s="419"/>
      <c r="BS3385" s="419"/>
      <c r="BT3385" s="419"/>
      <c r="BV3385" s="419"/>
      <c r="BW3385" s="419"/>
      <c r="BX3385" s="397"/>
      <c r="BZ3385" s="449"/>
      <c r="CB3385" s="419"/>
      <c r="CC3385" s="419"/>
      <c r="CD3385" s="419"/>
      <c r="CF3385" s="419"/>
      <c r="CG3385" s="419"/>
      <c r="CH3385" s="419"/>
    </row>
    <row r="3386" spans="3:86" ht="21" thickBot="1">
      <c r="C3386" s="425"/>
      <c r="P3386" s="431"/>
      <c r="R3386" s="419"/>
      <c r="S3386" s="446"/>
      <c r="T3386" s="419"/>
      <c r="V3386" s="196"/>
      <c r="W3386" s="419"/>
      <c r="X3386" s="419"/>
      <c r="Z3386" s="419"/>
      <c r="AA3386" s="419"/>
      <c r="AB3386" s="419"/>
      <c r="AD3386" s="419"/>
      <c r="AE3386" s="419"/>
      <c r="AF3386" s="419"/>
      <c r="AH3386" s="419"/>
      <c r="AI3386" s="419"/>
      <c r="AJ3386" s="419"/>
      <c r="AL3386" s="419"/>
      <c r="AM3386" s="419"/>
      <c r="AN3386" s="403"/>
      <c r="AO3386" s="419"/>
      <c r="AP3386" s="419"/>
      <c r="AQ3386" s="419"/>
      <c r="AR3386" s="419"/>
      <c r="AS3386" s="419"/>
      <c r="AT3386" s="419"/>
      <c r="AU3386" s="419"/>
      <c r="AV3386" s="419"/>
      <c r="AX3386" s="419"/>
      <c r="AY3386" s="419"/>
      <c r="AZ3386" s="419"/>
      <c r="BB3386" s="419"/>
      <c r="BC3386" s="419"/>
      <c r="BD3386" s="419"/>
      <c r="BF3386" s="419"/>
      <c r="BG3386" s="419"/>
      <c r="BH3386" s="419"/>
      <c r="BJ3386" s="419"/>
      <c r="BK3386" s="419"/>
      <c r="BL3386" s="419"/>
      <c r="BN3386" s="419"/>
      <c r="BO3386" s="419"/>
      <c r="BP3386" s="419"/>
      <c r="BR3386" s="419"/>
      <c r="BS3386" s="419"/>
      <c r="BT3386" s="419"/>
      <c r="BV3386" s="419"/>
      <c r="BW3386" s="419"/>
      <c r="BX3386" s="397"/>
      <c r="BZ3386" s="449"/>
      <c r="CB3386" s="419"/>
      <c r="CC3386" s="419"/>
      <c r="CD3386" s="419"/>
      <c r="CF3386" s="419"/>
      <c r="CG3386" s="419"/>
      <c r="CH3386" s="419"/>
    </row>
    <row r="3387" spans="3:86" ht="21" thickBot="1">
      <c r="C3387" s="425"/>
      <c r="P3387" s="431"/>
      <c r="R3387" s="419"/>
      <c r="S3387" s="446"/>
      <c r="T3387" s="419"/>
      <c r="V3387" s="196"/>
      <c r="W3387" s="419"/>
      <c r="X3387" s="419"/>
      <c r="Z3387" s="419"/>
      <c r="AA3387" s="419"/>
      <c r="AB3387" s="419"/>
      <c r="AD3387" s="419"/>
      <c r="AE3387" s="419"/>
      <c r="AF3387" s="419"/>
      <c r="AH3387" s="419"/>
      <c r="AI3387" s="419"/>
      <c r="AJ3387" s="419"/>
      <c r="AL3387" s="419"/>
      <c r="AM3387" s="419"/>
      <c r="AN3387" s="403"/>
      <c r="AO3387" s="419"/>
      <c r="AP3387" s="419"/>
      <c r="AQ3387" s="419"/>
      <c r="AR3387" s="419"/>
      <c r="AS3387" s="419"/>
      <c r="AT3387" s="419"/>
      <c r="AU3387" s="419"/>
      <c r="AV3387" s="419"/>
      <c r="AX3387" s="419"/>
      <c r="AY3387" s="419"/>
      <c r="AZ3387" s="419"/>
      <c r="BB3387" s="419"/>
      <c r="BC3387" s="419"/>
      <c r="BD3387" s="419"/>
      <c r="BF3387" s="419"/>
      <c r="BG3387" s="419"/>
      <c r="BH3387" s="419"/>
      <c r="BJ3387" s="419"/>
      <c r="BK3387" s="419"/>
      <c r="BL3387" s="419"/>
      <c r="BN3387" s="419"/>
      <c r="BO3387" s="419"/>
      <c r="BP3387" s="419"/>
      <c r="BR3387" s="419"/>
      <c r="BS3387" s="419"/>
      <c r="BT3387" s="419"/>
      <c r="BV3387" s="419"/>
      <c r="BW3387" s="419"/>
      <c r="BX3387" s="397"/>
      <c r="BZ3387" s="449"/>
      <c r="CB3387" s="419"/>
      <c r="CC3387" s="419"/>
      <c r="CD3387" s="419"/>
      <c r="CF3387" s="419"/>
      <c r="CG3387" s="419"/>
      <c r="CH3387" s="419"/>
    </row>
    <row r="3388" spans="3:86" ht="21" thickBot="1">
      <c r="C3388" s="425"/>
      <c r="P3388" s="431"/>
      <c r="R3388" s="419"/>
      <c r="S3388" s="446"/>
      <c r="T3388" s="419"/>
      <c r="V3388" s="196"/>
      <c r="W3388" s="419"/>
      <c r="X3388" s="419"/>
      <c r="Z3388" s="419"/>
      <c r="AA3388" s="419"/>
      <c r="AB3388" s="419"/>
      <c r="AD3388" s="419"/>
      <c r="AE3388" s="419"/>
      <c r="AF3388" s="419"/>
      <c r="AH3388" s="419"/>
      <c r="AI3388" s="419"/>
      <c r="AJ3388" s="419"/>
      <c r="AL3388" s="419"/>
      <c r="AM3388" s="419"/>
      <c r="AN3388" s="403"/>
      <c r="AO3388" s="419"/>
      <c r="AP3388" s="419"/>
      <c r="AQ3388" s="419"/>
      <c r="AR3388" s="419"/>
      <c r="AS3388" s="419"/>
      <c r="AT3388" s="419"/>
      <c r="AU3388" s="419"/>
      <c r="AV3388" s="419"/>
      <c r="AX3388" s="419"/>
      <c r="AY3388" s="419"/>
      <c r="AZ3388" s="419"/>
      <c r="BB3388" s="419"/>
      <c r="BC3388" s="419"/>
      <c r="BD3388" s="419"/>
      <c r="BF3388" s="419"/>
      <c r="BG3388" s="419"/>
      <c r="BH3388" s="419"/>
      <c r="BJ3388" s="419"/>
      <c r="BK3388" s="419"/>
      <c r="BL3388" s="419"/>
      <c r="BN3388" s="419"/>
      <c r="BO3388" s="419"/>
      <c r="BP3388" s="419"/>
      <c r="BR3388" s="419"/>
      <c r="BS3388" s="419"/>
      <c r="BT3388" s="419"/>
      <c r="BV3388" s="419"/>
      <c r="BW3388" s="419"/>
      <c r="BX3388" s="397"/>
      <c r="BZ3388" s="449"/>
      <c r="CB3388" s="419"/>
      <c r="CC3388" s="419"/>
      <c r="CD3388" s="419"/>
      <c r="CF3388" s="419"/>
      <c r="CG3388" s="419"/>
      <c r="CH3388" s="419"/>
    </row>
    <row r="3389" spans="3:86" ht="21" thickBot="1">
      <c r="C3389" s="425"/>
      <c r="P3389" s="431"/>
      <c r="R3389" s="419"/>
      <c r="S3389" s="446"/>
      <c r="T3389" s="419"/>
      <c r="V3389" s="196"/>
      <c r="W3389" s="419"/>
      <c r="X3389" s="419"/>
      <c r="Z3389" s="419"/>
      <c r="AA3389" s="419"/>
      <c r="AB3389" s="419"/>
      <c r="AD3389" s="419"/>
      <c r="AE3389" s="419"/>
      <c r="AF3389" s="419"/>
      <c r="AH3389" s="419"/>
      <c r="AI3389" s="419"/>
      <c r="AJ3389" s="419"/>
      <c r="AL3389" s="419"/>
      <c r="AM3389" s="419"/>
      <c r="AN3389" s="403"/>
      <c r="AO3389" s="419"/>
      <c r="AP3389" s="419"/>
      <c r="AQ3389" s="419"/>
      <c r="AR3389" s="419"/>
      <c r="AS3389" s="419"/>
      <c r="AT3389" s="419"/>
      <c r="AU3389" s="419"/>
      <c r="AV3389" s="419"/>
      <c r="AX3389" s="419"/>
      <c r="AY3389" s="419"/>
      <c r="AZ3389" s="419"/>
      <c r="BB3389" s="419"/>
      <c r="BC3389" s="419"/>
      <c r="BD3389" s="419"/>
      <c r="BF3389" s="419"/>
      <c r="BG3389" s="419"/>
      <c r="BH3389" s="419"/>
      <c r="BJ3389" s="419"/>
      <c r="BK3389" s="419"/>
      <c r="BL3389" s="419"/>
      <c r="BN3389" s="419"/>
      <c r="BO3389" s="419"/>
      <c r="BP3389" s="419"/>
      <c r="BR3389" s="419"/>
      <c r="BS3389" s="419"/>
      <c r="BT3389" s="419"/>
      <c r="BV3389" s="419"/>
      <c r="BW3389" s="419"/>
      <c r="BX3389" s="397"/>
      <c r="BZ3389" s="449"/>
      <c r="CB3389" s="419"/>
      <c r="CC3389" s="419"/>
      <c r="CD3389" s="419"/>
      <c r="CF3389" s="419"/>
      <c r="CG3389" s="419"/>
      <c r="CH3389" s="419"/>
    </row>
    <row r="3390" spans="3:86" ht="21" thickBot="1">
      <c r="C3390" s="425"/>
      <c r="P3390" s="431"/>
      <c r="R3390" s="419"/>
      <c r="S3390" s="446"/>
      <c r="T3390" s="419"/>
      <c r="V3390" s="196"/>
      <c r="W3390" s="419"/>
      <c r="X3390" s="419"/>
      <c r="Z3390" s="419"/>
      <c r="AA3390" s="419"/>
      <c r="AB3390" s="419"/>
      <c r="AD3390" s="419"/>
      <c r="AE3390" s="419"/>
      <c r="AF3390" s="419"/>
      <c r="AH3390" s="419"/>
      <c r="AI3390" s="419"/>
      <c r="AJ3390" s="419"/>
      <c r="AL3390" s="419"/>
      <c r="AM3390" s="419"/>
      <c r="AN3390" s="403"/>
      <c r="AO3390" s="419"/>
      <c r="AP3390" s="419"/>
      <c r="AQ3390" s="419"/>
      <c r="AR3390" s="419"/>
      <c r="AS3390" s="419"/>
      <c r="AT3390" s="419"/>
      <c r="AU3390" s="419"/>
      <c r="AV3390" s="419"/>
      <c r="AX3390" s="419"/>
      <c r="AY3390" s="419"/>
      <c r="AZ3390" s="419"/>
      <c r="BB3390" s="419"/>
      <c r="BC3390" s="419"/>
      <c r="BD3390" s="419"/>
      <c r="BF3390" s="419"/>
      <c r="BG3390" s="419"/>
      <c r="BH3390" s="419"/>
      <c r="BJ3390" s="419"/>
      <c r="BK3390" s="419"/>
      <c r="BL3390" s="419"/>
      <c r="BN3390" s="419"/>
      <c r="BO3390" s="419"/>
      <c r="BP3390" s="419"/>
      <c r="BR3390" s="419"/>
      <c r="BS3390" s="419"/>
      <c r="BT3390" s="419"/>
      <c r="BV3390" s="419"/>
      <c r="BW3390" s="419"/>
      <c r="BX3390" s="397"/>
      <c r="BZ3390" s="449"/>
      <c r="CB3390" s="419"/>
      <c r="CC3390" s="419"/>
      <c r="CD3390" s="419"/>
      <c r="CF3390" s="419"/>
      <c r="CG3390" s="419"/>
      <c r="CH3390" s="419"/>
    </row>
    <row r="3391" spans="3:86" ht="21" thickBot="1">
      <c r="C3391" s="425"/>
      <c r="P3391" s="431"/>
      <c r="R3391" s="419"/>
      <c r="S3391" s="446"/>
      <c r="T3391" s="419"/>
      <c r="V3391" s="196"/>
      <c r="W3391" s="419"/>
      <c r="X3391" s="419"/>
      <c r="Z3391" s="419"/>
      <c r="AA3391" s="419"/>
      <c r="AB3391" s="419"/>
      <c r="AD3391" s="419"/>
      <c r="AE3391" s="419"/>
      <c r="AF3391" s="419"/>
      <c r="AH3391" s="419"/>
      <c r="AI3391" s="419"/>
      <c r="AJ3391" s="419"/>
      <c r="AL3391" s="419"/>
      <c r="AM3391" s="419"/>
      <c r="AN3391" s="403"/>
      <c r="AO3391" s="419"/>
      <c r="AP3391" s="419"/>
      <c r="AQ3391" s="419"/>
      <c r="AR3391" s="419"/>
      <c r="AS3391" s="419"/>
      <c r="AT3391" s="419"/>
      <c r="AU3391" s="419"/>
      <c r="AV3391" s="419"/>
      <c r="AX3391" s="419"/>
      <c r="AY3391" s="419"/>
      <c r="AZ3391" s="419"/>
      <c r="BB3391" s="419"/>
      <c r="BC3391" s="419"/>
      <c r="BD3391" s="419"/>
      <c r="BF3391" s="419"/>
      <c r="BG3391" s="419"/>
      <c r="BH3391" s="419"/>
      <c r="BJ3391" s="419"/>
      <c r="BK3391" s="419"/>
      <c r="BL3391" s="419"/>
      <c r="BN3391" s="419"/>
      <c r="BO3391" s="419"/>
      <c r="BP3391" s="419"/>
      <c r="BR3391" s="419"/>
      <c r="BS3391" s="419"/>
      <c r="BT3391" s="419"/>
      <c r="BV3391" s="419"/>
      <c r="BW3391" s="419"/>
      <c r="BX3391" s="397"/>
      <c r="BZ3391" s="449"/>
      <c r="CB3391" s="419"/>
      <c r="CC3391" s="419"/>
      <c r="CD3391" s="419"/>
      <c r="CF3391" s="419"/>
      <c r="CG3391" s="419"/>
      <c r="CH3391" s="419"/>
    </row>
    <row r="3392" spans="3:86" ht="21" thickBot="1">
      <c r="C3392" s="425"/>
      <c r="P3392" s="431"/>
      <c r="R3392" s="419"/>
      <c r="S3392" s="446"/>
      <c r="T3392" s="419"/>
      <c r="V3392" s="196"/>
      <c r="W3392" s="419"/>
      <c r="X3392" s="419"/>
      <c r="Z3392" s="419"/>
      <c r="AA3392" s="419"/>
      <c r="AB3392" s="419"/>
      <c r="AD3392" s="419"/>
      <c r="AE3392" s="419"/>
      <c r="AF3392" s="419"/>
      <c r="AH3392" s="419"/>
      <c r="AI3392" s="419"/>
      <c r="AJ3392" s="419"/>
      <c r="AL3392" s="419"/>
      <c r="AM3392" s="419"/>
      <c r="AN3392" s="403"/>
      <c r="AO3392" s="419"/>
      <c r="AP3392" s="419"/>
      <c r="AQ3392" s="419"/>
      <c r="AR3392" s="419"/>
      <c r="AS3392" s="419"/>
      <c r="AT3392" s="419"/>
      <c r="AU3392" s="419"/>
      <c r="AV3392" s="419"/>
      <c r="AX3392" s="419"/>
      <c r="AY3392" s="419"/>
      <c r="AZ3392" s="419"/>
      <c r="BB3392" s="419"/>
      <c r="BC3392" s="419"/>
      <c r="BD3392" s="419"/>
      <c r="BF3392" s="419"/>
      <c r="BG3392" s="419"/>
      <c r="BH3392" s="419"/>
      <c r="BJ3392" s="419"/>
      <c r="BK3392" s="419"/>
      <c r="BL3392" s="419"/>
      <c r="BN3392" s="419"/>
      <c r="BO3392" s="419"/>
      <c r="BP3392" s="419"/>
      <c r="BR3392" s="419"/>
      <c r="BS3392" s="419"/>
      <c r="BT3392" s="419"/>
      <c r="BV3392" s="419"/>
      <c r="BW3392" s="419"/>
      <c r="BX3392" s="397"/>
      <c r="BZ3392" s="449"/>
      <c r="CB3392" s="419"/>
      <c r="CC3392" s="419"/>
      <c r="CD3392" s="419"/>
      <c r="CF3392" s="419"/>
      <c r="CG3392" s="419"/>
      <c r="CH3392" s="419"/>
    </row>
    <row r="3393" spans="3:86" ht="21" thickBot="1">
      <c r="C3393" s="425"/>
      <c r="P3393" s="431"/>
      <c r="R3393" s="419"/>
      <c r="S3393" s="446"/>
      <c r="T3393" s="419"/>
      <c r="V3393" s="196"/>
      <c r="W3393" s="419"/>
      <c r="X3393" s="419"/>
      <c r="Z3393" s="419"/>
      <c r="AA3393" s="419"/>
      <c r="AB3393" s="419"/>
      <c r="AD3393" s="419"/>
      <c r="AE3393" s="419"/>
      <c r="AF3393" s="419"/>
      <c r="AH3393" s="419"/>
      <c r="AI3393" s="419"/>
      <c r="AJ3393" s="419"/>
      <c r="AL3393" s="419"/>
      <c r="AM3393" s="419"/>
      <c r="AN3393" s="403"/>
      <c r="AO3393" s="419"/>
      <c r="AP3393" s="419"/>
      <c r="AQ3393" s="419"/>
      <c r="AR3393" s="419"/>
      <c r="AS3393" s="419"/>
      <c r="AT3393" s="419"/>
      <c r="AU3393" s="419"/>
      <c r="AV3393" s="419"/>
      <c r="AX3393" s="419"/>
      <c r="AY3393" s="419"/>
      <c r="AZ3393" s="419"/>
      <c r="BB3393" s="419"/>
      <c r="BC3393" s="419"/>
      <c r="BD3393" s="419"/>
      <c r="BF3393" s="419"/>
      <c r="BG3393" s="419"/>
      <c r="BH3393" s="419"/>
      <c r="BJ3393" s="419"/>
      <c r="BK3393" s="419"/>
      <c r="BL3393" s="419"/>
      <c r="BN3393" s="419"/>
      <c r="BO3393" s="419"/>
      <c r="BP3393" s="419"/>
      <c r="BR3393" s="419"/>
      <c r="BS3393" s="419"/>
      <c r="BT3393" s="419"/>
      <c r="BV3393" s="419"/>
      <c r="BW3393" s="419"/>
      <c r="BX3393" s="397"/>
      <c r="BZ3393" s="449"/>
      <c r="CB3393" s="419"/>
      <c r="CC3393" s="419"/>
      <c r="CD3393" s="419"/>
      <c r="CF3393" s="419"/>
      <c r="CG3393" s="419"/>
      <c r="CH3393" s="419"/>
    </row>
    <row r="3394" spans="3:86" ht="21" thickBot="1">
      <c r="C3394" s="425"/>
      <c r="P3394" s="431"/>
      <c r="R3394" s="419"/>
      <c r="S3394" s="446"/>
      <c r="T3394" s="419"/>
      <c r="V3394" s="196"/>
      <c r="W3394" s="419"/>
      <c r="X3394" s="419"/>
      <c r="Z3394" s="419"/>
      <c r="AA3394" s="419"/>
      <c r="AB3394" s="419"/>
      <c r="AD3394" s="419"/>
      <c r="AE3394" s="419"/>
      <c r="AF3394" s="419"/>
      <c r="AH3394" s="419"/>
      <c r="AI3394" s="419"/>
      <c r="AJ3394" s="419"/>
      <c r="AL3394" s="419"/>
      <c r="AM3394" s="419"/>
      <c r="AN3394" s="403"/>
      <c r="AO3394" s="419"/>
      <c r="AP3394" s="419"/>
      <c r="AQ3394" s="419"/>
      <c r="AR3394" s="419"/>
      <c r="AS3394" s="419"/>
      <c r="AT3394" s="419"/>
      <c r="AU3394" s="419"/>
      <c r="AV3394" s="419"/>
      <c r="AX3394" s="419"/>
      <c r="AY3394" s="419"/>
      <c r="AZ3394" s="419"/>
      <c r="BB3394" s="419"/>
      <c r="BC3394" s="419"/>
      <c r="BD3394" s="419"/>
      <c r="BF3394" s="419"/>
      <c r="BG3394" s="419"/>
      <c r="BH3394" s="419"/>
      <c r="BJ3394" s="419"/>
      <c r="BK3394" s="419"/>
      <c r="BL3394" s="419"/>
      <c r="BN3394" s="419"/>
      <c r="BO3394" s="419"/>
      <c r="BP3394" s="419"/>
      <c r="BR3394" s="419"/>
      <c r="BS3394" s="419"/>
      <c r="BT3394" s="419"/>
      <c r="BV3394" s="419"/>
      <c r="BW3394" s="419"/>
      <c r="BX3394" s="397"/>
      <c r="BZ3394" s="449"/>
      <c r="CB3394" s="419"/>
      <c r="CC3394" s="419"/>
      <c r="CD3394" s="419"/>
      <c r="CF3394" s="419"/>
      <c r="CG3394" s="419"/>
      <c r="CH3394" s="419"/>
    </row>
    <row r="3395" spans="3:86" ht="21" thickBot="1">
      <c r="C3395" s="425"/>
      <c r="P3395" s="431"/>
      <c r="R3395" s="419"/>
      <c r="S3395" s="446"/>
      <c r="T3395" s="419"/>
      <c r="V3395" s="196"/>
      <c r="W3395" s="419"/>
      <c r="X3395" s="419"/>
      <c r="Z3395" s="419"/>
      <c r="AA3395" s="419"/>
      <c r="AB3395" s="419"/>
      <c r="AD3395" s="419"/>
      <c r="AE3395" s="419"/>
      <c r="AF3395" s="419"/>
      <c r="AH3395" s="419"/>
      <c r="AI3395" s="419"/>
      <c r="AJ3395" s="419"/>
      <c r="AL3395" s="419"/>
      <c r="AM3395" s="419"/>
      <c r="AN3395" s="403"/>
      <c r="AO3395" s="419"/>
      <c r="AP3395" s="419"/>
      <c r="AQ3395" s="419"/>
      <c r="AR3395" s="419"/>
      <c r="AS3395" s="419"/>
      <c r="AT3395" s="419"/>
      <c r="AU3395" s="419"/>
      <c r="AV3395" s="419"/>
      <c r="AX3395" s="419"/>
      <c r="AY3395" s="419"/>
      <c r="AZ3395" s="419"/>
      <c r="BB3395" s="419"/>
      <c r="BC3395" s="419"/>
      <c r="BD3395" s="419"/>
      <c r="BF3395" s="419"/>
      <c r="BG3395" s="419"/>
      <c r="BH3395" s="419"/>
      <c r="BJ3395" s="419"/>
      <c r="BK3395" s="419"/>
      <c r="BL3395" s="419"/>
      <c r="BN3395" s="419"/>
      <c r="BO3395" s="419"/>
      <c r="BP3395" s="419"/>
      <c r="BR3395" s="419"/>
      <c r="BS3395" s="419"/>
      <c r="BT3395" s="419"/>
      <c r="BV3395" s="419"/>
      <c r="BW3395" s="419"/>
      <c r="BX3395" s="397"/>
      <c r="BZ3395" s="449"/>
      <c r="CB3395" s="419"/>
      <c r="CC3395" s="419"/>
      <c r="CD3395" s="419"/>
      <c r="CF3395" s="419"/>
      <c r="CG3395" s="419"/>
      <c r="CH3395" s="419"/>
    </row>
    <row r="3396" spans="3:86" ht="21" thickBot="1">
      <c r="C3396" s="425"/>
      <c r="P3396" s="431"/>
      <c r="R3396" s="419"/>
      <c r="S3396" s="446"/>
      <c r="T3396" s="419"/>
      <c r="V3396" s="196"/>
      <c r="W3396" s="419"/>
      <c r="X3396" s="419"/>
      <c r="Z3396" s="419"/>
      <c r="AA3396" s="419"/>
      <c r="AB3396" s="419"/>
      <c r="AD3396" s="419"/>
      <c r="AE3396" s="419"/>
      <c r="AF3396" s="419"/>
      <c r="AH3396" s="419"/>
      <c r="AI3396" s="419"/>
      <c r="AJ3396" s="419"/>
      <c r="AL3396" s="419"/>
      <c r="AM3396" s="419"/>
      <c r="AN3396" s="403"/>
      <c r="AO3396" s="419"/>
      <c r="AP3396" s="419"/>
      <c r="AQ3396" s="419"/>
      <c r="AR3396" s="419"/>
      <c r="AS3396" s="419"/>
      <c r="AT3396" s="419"/>
      <c r="AU3396" s="419"/>
      <c r="AV3396" s="419"/>
      <c r="AX3396" s="419"/>
      <c r="AY3396" s="419"/>
      <c r="AZ3396" s="419"/>
      <c r="BB3396" s="419"/>
      <c r="BC3396" s="419"/>
      <c r="BD3396" s="419"/>
      <c r="BF3396" s="419"/>
      <c r="BG3396" s="419"/>
      <c r="BH3396" s="419"/>
      <c r="BJ3396" s="419"/>
      <c r="BK3396" s="419"/>
      <c r="BL3396" s="419"/>
      <c r="BN3396" s="419"/>
      <c r="BO3396" s="419"/>
      <c r="BP3396" s="419"/>
      <c r="BR3396" s="419"/>
      <c r="BS3396" s="419"/>
      <c r="BT3396" s="419"/>
      <c r="BV3396" s="419"/>
      <c r="BW3396" s="419"/>
      <c r="BX3396" s="397"/>
      <c r="BZ3396" s="449"/>
      <c r="CB3396" s="419"/>
      <c r="CC3396" s="419"/>
      <c r="CD3396" s="419"/>
      <c r="CF3396" s="419"/>
      <c r="CG3396" s="419"/>
      <c r="CH3396" s="419"/>
    </row>
    <row r="3397" spans="3:86" ht="21" thickBot="1">
      <c r="C3397" s="425"/>
      <c r="P3397" s="431"/>
      <c r="R3397" s="419"/>
      <c r="S3397" s="446"/>
      <c r="T3397" s="419"/>
      <c r="V3397" s="196"/>
      <c r="W3397" s="419"/>
      <c r="X3397" s="419"/>
      <c r="Z3397" s="419"/>
      <c r="AA3397" s="419"/>
      <c r="AB3397" s="419"/>
      <c r="AD3397" s="419"/>
      <c r="AE3397" s="419"/>
      <c r="AF3397" s="419"/>
      <c r="AH3397" s="419"/>
      <c r="AI3397" s="419"/>
      <c r="AJ3397" s="419"/>
      <c r="AL3397" s="419"/>
      <c r="AM3397" s="419"/>
      <c r="AN3397" s="403"/>
      <c r="AO3397" s="419"/>
      <c r="AP3397" s="419"/>
      <c r="AQ3397" s="419"/>
      <c r="AR3397" s="419"/>
      <c r="AS3397" s="419"/>
      <c r="AT3397" s="419"/>
      <c r="AU3397" s="419"/>
      <c r="AV3397" s="419"/>
      <c r="AX3397" s="419"/>
      <c r="AY3397" s="419"/>
      <c r="AZ3397" s="419"/>
      <c r="BB3397" s="419"/>
      <c r="BC3397" s="419"/>
      <c r="BD3397" s="419"/>
      <c r="BF3397" s="419"/>
      <c r="BG3397" s="419"/>
      <c r="BH3397" s="419"/>
      <c r="BJ3397" s="419"/>
      <c r="BK3397" s="419"/>
      <c r="BL3397" s="419"/>
      <c r="BN3397" s="419"/>
      <c r="BO3397" s="419"/>
      <c r="BP3397" s="419"/>
      <c r="BR3397" s="419"/>
      <c r="BS3397" s="419"/>
      <c r="BT3397" s="419"/>
      <c r="BV3397" s="419"/>
      <c r="BW3397" s="419"/>
      <c r="BX3397" s="397"/>
      <c r="BZ3397" s="449"/>
      <c r="CB3397" s="419"/>
      <c r="CC3397" s="419"/>
      <c r="CD3397" s="419"/>
      <c r="CF3397" s="419"/>
      <c r="CG3397" s="419"/>
      <c r="CH3397" s="419"/>
    </row>
    <row r="3398" spans="3:86" ht="21" thickBot="1">
      <c r="C3398" s="425"/>
      <c r="P3398" s="431"/>
      <c r="R3398" s="419"/>
      <c r="S3398" s="446"/>
      <c r="T3398" s="419"/>
      <c r="V3398" s="196"/>
      <c r="W3398" s="419"/>
      <c r="X3398" s="419"/>
      <c r="Z3398" s="419"/>
      <c r="AA3398" s="419"/>
      <c r="AB3398" s="419"/>
      <c r="AD3398" s="419"/>
      <c r="AE3398" s="419"/>
      <c r="AF3398" s="419"/>
      <c r="AH3398" s="419"/>
      <c r="AI3398" s="419"/>
      <c r="AJ3398" s="419"/>
      <c r="AL3398" s="419"/>
      <c r="AM3398" s="419"/>
      <c r="AN3398" s="403"/>
      <c r="AO3398" s="419"/>
      <c r="AP3398" s="419"/>
      <c r="AQ3398" s="419"/>
      <c r="AR3398" s="419"/>
      <c r="AS3398" s="419"/>
      <c r="AT3398" s="419"/>
      <c r="AU3398" s="419"/>
      <c r="AV3398" s="419"/>
      <c r="AX3398" s="419"/>
      <c r="AY3398" s="419"/>
      <c r="AZ3398" s="419"/>
      <c r="BB3398" s="419"/>
      <c r="BC3398" s="419"/>
      <c r="BD3398" s="419"/>
      <c r="BF3398" s="419"/>
      <c r="BG3398" s="419"/>
      <c r="BH3398" s="419"/>
      <c r="BJ3398" s="419"/>
      <c r="BK3398" s="419"/>
      <c r="BL3398" s="419"/>
      <c r="BN3398" s="419"/>
      <c r="BO3398" s="419"/>
      <c r="BP3398" s="419"/>
      <c r="BR3398" s="419"/>
      <c r="BS3398" s="419"/>
      <c r="BT3398" s="419"/>
      <c r="BV3398" s="419"/>
      <c r="BW3398" s="419"/>
      <c r="BX3398" s="397"/>
      <c r="BZ3398" s="449"/>
      <c r="CB3398" s="419"/>
      <c r="CC3398" s="419"/>
      <c r="CD3398" s="419"/>
      <c r="CF3398" s="419"/>
      <c r="CG3398" s="419"/>
      <c r="CH3398" s="419"/>
    </row>
    <row r="3399" spans="3:86" ht="21" thickBot="1">
      <c r="C3399" s="425"/>
      <c r="P3399" s="431"/>
      <c r="R3399" s="419"/>
      <c r="S3399" s="446"/>
      <c r="T3399" s="419"/>
      <c r="V3399" s="196"/>
      <c r="W3399" s="419"/>
      <c r="X3399" s="419"/>
      <c r="Z3399" s="419"/>
      <c r="AA3399" s="419"/>
      <c r="AB3399" s="419"/>
      <c r="AD3399" s="419"/>
      <c r="AE3399" s="419"/>
      <c r="AF3399" s="419"/>
      <c r="AH3399" s="419"/>
      <c r="AI3399" s="419"/>
      <c r="AJ3399" s="419"/>
      <c r="AL3399" s="419"/>
      <c r="AM3399" s="419"/>
      <c r="AN3399" s="403"/>
      <c r="AO3399" s="419"/>
      <c r="AP3399" s="419"/>
      <c r="AQ3399" s="419"/>
      <c r="AR3399" s="419"/>
      <c r="AS3399" s="419"/>
      <c r="AT3399" s="419"/>
      <c r="AU3399" s="419"/>
      <c r="AV3399" s="419"/>
      <c r="AX3399" s="419"/>
      <c r="AY3399" s="419"/>
      <c r="AZ3399" s="419"/>
      <c r="BB3399" s="419"/>
      <c r="BC3399" s="419"/>
      <c r="BD3399" s="419"/>
      <c r="BF3399" s="419"/>
      <c r="BG3399" s="419"/>
      <c r="BH3399" s="419"/>
      <c r="BJ3399" s="419"/>
      <c r="BK3399" s="419"/>
      <c r="BL3399" s="419"/>
      <c r="BN3399" s="419"/>
      <c r="BO3399" s="419"/>
      <c r="BP3399" s="419"/>
      <c r="BR3399" s="419"/>
      <c r="BS3399" s="419"/>
      <c r="BT3399" s="419"/>
      <c r="BV3399" s="419"/>
      <c r="BW3399" s="419"/>
      <c r="BX3399" s="397"/>
      <c r="BZ3399" s="449"/>
      <c r="CB3399" s="419"/>
      <c r="CC3399" s="419"/>
      <c r="CD3399" s="419"/>
      <c r="CF3399" s="419"/>
      <c r="CG3399" s="419"/>
      <c r="CH3399" s="419"/>
    </row>
    <row r="3400" spans="3:86" ht="21" thickBot="1">
      <c r="C3400" s="425"/>
      <c r="P3400" s="431"/>
      <c r="R3400" s="419"/>
      <c r="S3400" s="446"/>
      <c r="T3400" s="419"/>
      <c r="V3400" s="196"/>
      <c r="W3400" s="419"/>
      <c r="X3400" s="419"/>
      <c r="Z3400" s="419"/>
      <c r="AA3400" s="419"/>
      <c r="AB3400" s="419"/>
      <c r="AD3400" s="419"/>
      <c r="AE3400" s="419"/>
      <c r="AF3400" s="419"/>
      <c r="AH3400" s="419"/>
      <c r="AI3400" s="419"/>
      <c r="AJ3400" s="419"/>
      <c r="AL3400" s="419"/>
      <c r="AM3400" s="419"/>
      <c r="AN3400" s="403"/>
      <c r="AO3400" s="419"/>
      <c r="AP3400" s="419"/>
      <c r="AQ3400" s="419"/>
      <c r="AR3400" s="419"/>
      <c r="AS3400" s="419"/>
      <c r="AT3400" s="419"/>
      <c r="AU3400" s="419"/>
      <c r="AV3400" s="419"/>
      <c r="AX3400" s="419"/>
      <c r="AY3400" s="419"/>
      <c r="AZ3400" s="419"/>
      <c r="BB3400" s="419"/>
      <c r="BC3400" s="419"/>
      <c r="BD3400" s="419"/>
      <c r="BF3400" s="419"/>
      <c r="BG3400" s="419"/>
      <c r="BH3400" s="419"/>
      <c r="BJ3400" s="419"/>
      <c r="BK3400" s="419"/>
      <c r="BL3400" s="419"/>
      <c r="BN3400" s="419"/>
      <c r="BO3400" s="419"/>
      <c r="BP3400" s="419"/>
      <c r="BR3400" s="419"/>
      <c r="BS3400" s="419"/>
      <c r="BT3400" s="419"/>
      <c r="BV3400" s="419"/>
      <c r="BW3400" s="419"/>
      <c r="BX3400" s="397"/>
      <c r="BZ3400" s="449"/>
      <c r="CB3400" s="419"/>
      <c r="CC3400" s="419"/>
      <c r="CD3400" s="419"/>
      <c r="CF3400" s="419"/>
      <c r="CG3400" s="419"/>
      <c r="CH3400" s="419"/>
    </row>
    <row r="3401" spans="3:86" ht="21" thickBot="1">
      <c r="C3401" s="425"/>
      <c r="P3401" s="431"/>
      <c r="R3401" s="419"/>
      <c r="S3401" s="446"/>
      <c r="T3401" s="419"/>
      <c r="V3401" s="196"/>
      <c r="W3401" s="419"/>
      <c r="X3401" s="419"/>
      <c r="Z3401" s="419"/>
      <c r="AA3401" s="419"/>
      <c r="AB3401" s="419"/>
      <c r="AD3401" s="419"/>
      <c r="AE3401" s="419"/>
      <c r="AF3401" s="419"/>
      <c r="AH3401" s="419"/>
      <c r="AI3401" s="419"/>
      <c r="AJ3401" s="419"/>
      <c r="AL3401" s="419"/>
      <c r="AM3401" s="419"/>
      <c r="AN3401" s="403"/>
      <c r="AO3401" s="419"/>
      <c r="AP3401" s="419"/>
      <c r="AQ3401" s="419"/>
      <c r="AR3401" s="419"/>
      <c r="AS3401" s="419"/>
      <c r="AT3401" s="419"/>
      <c r="AU3401" s="419"/>
      <c r="AV3401" s="419"/>
      <c r="AX3401" s="419"/>
      <c r="AY3401" s="419"/>
      <c r="AZ3401" s="419"/>
      <c r="BB3401" s="419"/>
      <c r="BC3401" s="419"/>
      <c r="BD3401" s="419"/>
      <c r="BF3401" s="419"/>
      <c r="BG3401" s="419"/>
      <c r="BH3401" s="419"/>
      <c r="BJ3401" s="419"/>
      <c r="BK3401" s="419"/>
      <c r="BL3401" s="419"/>
      <c r="BN3401" s="419"/>
      <c r="BO3401" s="419"/>
      <c r="BP3401" s="419"/>
      <c r="BR3401" s="419"/>
      <c r="BS3401" s="419"/>
      <c r="BT3401" s="419"/>
      <c r="BV3401" s="419"/>
      <c r="BW3401" s="419"/>
      <c r="BX3401" s="397"/>
      <c r="BZ3401" s="449"/>
      <c r="CB3401" s="419"/>
      <c r="CC3401" s="419"/>
      <c r="CD3401" s="419"/>
      <c r="CF3401" s="419"/>
      <c r="CG3401" s="419"/>
      <c r="CH3401" s="419"/>
    </row>
    <row r="3402" spans="3:86" ht="21" thickBot="1">
      <c r="C3402" s="425"/>
      <c r="P3402" s="431"/>
      <c r="R3402" s="419"/>
      <c r="S3402" s="446"/>
      <c r="T3402" s="419"/>
      <c r="V3402" s="196"/>
      <c r="W3402" s="419"/>
      <c r="X3402" s="419"/>
      <c r="Z3402" s="419"/>
      <c r="AA3402" s="419"/>
      <c r="AB3402" s="419"/>
      <c r="AD3402" s="419"/>
      <c r="AE3402" s="419"/>
      <c r="AF3402" s="419"/>
      <c r="AH3402" s="419"/>
      <c r="AI3402" s="419"/>
      <c r="AJ3402" s="419"/>
      <c r="AL3402" s="419"/>
      <c r="AM3402" s="419"/>
      <c r="AN3402" s="403"/>
      <c r="AO3402" s="419"/>
      <c r="AP3402" s="419"/>
      <c r="AQ3402" s="419"/>
      <c r="AR3402" s="419"/>
      <c r="AS3402" s="419"/>
      <c r="AT3402" s="419"/>
      <c r="AU3402" s="419"/>
      <c r="AV3402" s="419"/>
      <c r="AX3402" s="419"/>
      <c r="AY3402" s="419"/>
      <c r="AZ3402" s="419"/>
      <c r="BB3402" s="419"/>
      <c r="BC3402" s="419"/>
      <c r="BD3402" s="419"/>
      <c r="BF3402" s="419"/>
      <c r="BG3402" s="419"/>
      <c r="BH3402" s="419"/>
      <c r="BJ3402" s="419"/>
      <c r="BK3402" s="419"/>
      <c r="BL3402" s="419"/>
      <c r="BN3402" s="419"/>
      <c r="BO3402" s="419"/>
      <c r="BP3402" s="419"/>
      <c r="BR3402" s="419"/>
      <c r="BS3402" s="419"/>
      <c r="BT3402" s="419"/>
      <c r="BV3402" s="419"/>
      <c r="BW3402" s="419"/>
      <c r="BX3402" s="397"/>
      <c r="BZ3402" s="449"/>
      <c r="CB3402" s="419"/>
      <c r="CC3402" s="419"/>
      <c r="CD3402" s="419"/>
      <c r="CF3402" s="419"/>
      <c r="CG3402" s="419"/>
      <c r="CH3402" s="419"/>
    </row>
    <row r="3403" spans="3:86" ht="21" thickBot="1">
      <c r="C3403" s="425"/>
      <c r="P3403" s="431"/>
      <c r="R3403" s="419"/>
      <c r="S3403" s="446"/>
      <c r="T3403" s="419"/>
      <c r="V3403" s="196"/>
      <c r="W3403" s="419"/>
      <c r="X3403" s="419"/>
      <c r="Z3403" s="419"/>
      <c r="AA3403" s="419"/>
      <c r="AB3403" s="419"/>
      <c r="AD3403" s="419"/>
      <c r="AE3403" s="419"/>
      <c r="AF3403" s="419"/>
      <c r="AH3403" s="419"/>
      <c r="AI3403" s="419"/>
      <c r="AJ3403" s="419"/>
      <c r="AL3403" s="419"/>
      <c r="AM3403" s="419"/>
      <c r="AN3403" s="403"/>
      <c r="AO3403" s="419"/>
      <c r="AP3403" s="419"/>
      <c r="AQ3403" s="419"/>
      <c r="AR3403" s="419"/>
      <c r="AS3403" s="419"/>
      <c r="AT3403" s="419"/>
      <c r="AU3403" s="419"/>
      <c r="AV3403" s="419"/>
      <c r="AX3403" s="419"/>
      <c r="AY3403" s="419"/>
      <c r="AZ3403" s="419"/>
      <c r="BB3403" s="419"/>
      <c r="BC3403" s="419"/>
      <c r="BD3403" s="419"/>
      <c r="BF3403" s="419"/>
      <c r="BG3403" s="419"/>
      <c r="BH3403" s="419"/>
      <c r="BJ3403" s="419"/>
      <c r="BK3403" s="419"/>
      <c r="BL3403" s="419"/>
      <c r="BN3403" s="419"/>
      <c r="BO3403" s="419"/>
      <c r="BP3403" s="419"/>
      <c r="BR3403" s="419"/>
      <c r="BS3403" s="419"/>
      <c r="BT3403" s="419"/>
      <c r="BV3403" s="419"/>
      <c r="BW3403" s="419"/>
      <c r="BX3403" s="397"/>
      <c r="BZ3403" s="449"/>
      <c r="CB3403" s="419"/>
      <c r="CC3403" s="419"/>
      <c r="CD3403" s="419"/>
      <c r="CF3403" s="419"/>
      <c r="CG3403" s="419"/>
      <c r="CH3403" s="419"/>
    </row>
    <row r="3404" spans="3:86" ht="21" thickBot="1">
      <c r="C3404" s="425"/>
      <c r="P3404" s="431"/>
      <c r="R3404" s="419"/>
      <c r="S3404" s="446"/>
      <c r="T3404" s="419"/>
      <c r="V3404" s="196"/>
      <c r="W3404" s="419"/>
      <c r="X3404" s="419"/>
      <c r="Z3404" s="419"/>
      <c r="AA3404" s="419"/>
      <c r="AB3404" s="419"/>
      <c r="AD3404" s="419"/>
      <c r="AE3404" s="419"/>
      <c r="AF3404" s="419"/>
      <c r="AH3404" s="419"/>
      <c r="AI3404" s="419"/>
      <c r="AJ3404" s="419"/>
      <c r="AL3404" s="419"/>
      <c r="AM3404" s="419"/>
      <c r="AN3404" s="403"/>
      <c r="AO3404" s="419"/>
      <c r="AP3404" s="419"/>
      <c r="AQ3404" s="419"/>
      <c r="AR3404" s="419"/>
      <c r="AS3404" s="419"/>
      <c r="AT3404" s="419"/>
      <c r="AU3404" s="419"/>
      <c r="AV3404" s="419"/>
      <c r="AX3404" s="419"/>
      <c r="AY3404" s="419"/>
      <c r="AZ3404" s="419"/>
      <c r="BB3404" s="419"/>
      <c r="BC3404" s="419"/>
      <c r="BD3404" s="419"/>
      <c r="BF3404" s="419"/>
      <c r="BG3404" s="419"/>
      <c r="BH3404" s="419"/>
      <c r="BJ3404" s="419"/>
      <c r="BK3404" s="419"/>
      <c r="BL3404" s="419"/>
      <c r="BN3404" s="419"/>
      <c r="BO3404" s="419"/>
      <c r="BP3404" s="419"/>
      <c r="BR3404" s="419"/>
      <c r="BS3404" s="419"/>
      <c r="BT3404" s="419"/>
      <c r="BV3404" s="419"/>
      <c r="BW3404" s="419"/>
      <c r="BX3404" s="397"/>
      <c r="BZ3404" s="449"/>
      <c r="CB3404" s="419"/>
      <c r="CC3404" s="419"/>
      <c r="CD3404" s="419"/>
      <c r="CF3404" s="419"/>
      <c r="CG3404" s="419"/>
      <c r="CH3404" s="419"/>
    </row>
    <row r="3405" spans="3:86" ht="21" thickBot="1">
      <c r="C3405" s="425"/>
      <c r="P3405" s="431"/>
      <c r="R3405" s="419"/>
      <c r="S3405" s="446"/>
      <c r="T3405" s="419"/>
      <c r="V3405" s="196"/>
      <c r="W3405" s="419"/>
      <c r="X3405" s="419"/>
      <c r="Z3405" s="419"/>
      <c r="AA3405" s="419"/>
      <c r="AB3405" s="419"/>
      <c r="AD3405" s="419"/>
      <c r="AE3405" s="419"/>
      <c r="AF3405" s="419"/>
      <c r="AH3405" s="419"/>
      <c r="AI3405" s="419"/>
      <c r="AJ3405" s="419"/>
      <c r="AL3405" s="419"/>
      <c r="AM3405" s="419"/>
      <c r="AN3405" s="403"/>
      <c r="AO3405" s="419"/>
      <c r="AP3405" s="419"/>
      <c r="AQ3405" s="419"/>
      <c r="AR3405" s="419"/>
      <c r="AS3405" s="419"/>
      <c r="AT3405" s="419"/>
      <c r="AU3405" s="419"/>
      <c r="AV3405" s="419"/>
      <c r="AX3405" s="419"/>
      <c r="AY3405" s="419"/>
      <c r="AZ3405" s="419"/>
      <c r="BB3405" s="419"/>
      <c r="BC3405" s="419"/>
      <c r="BD3405" s="419"/>
      <c r="BF3405" s="419"/>
      <c r="BG3405" s="419"/>
      <c r="BH3405" s="419"/>
      <c r="BJ3405" s="419"/>
      <c r="BK3405" s="419"/>
      <c r="BL3405" s="419"/>
      <c r="BN3405" s="419"/>
      <c r="BO3405" s="419"/>
      <c r="BP3405" s="419"/>
      <c r="BR3405" s="419"/>
      <c r="BS3405" s="419"/>
      <c r="BT3405" s="419"/>
      <c r="BV3405" s="419"/>
      <c r="BW3405" s="419"/>
      <c r="BX3405" s="397"/>
      <c r="BZ3405" s="449"/>
      <c r="CB3405" s="419"/>
      <c r="CC3405" s="419"/>
      <c r="CD3405" s="419"/>
      <c r="CF3405" s="419"/>
      <c r="CG3405" s="419"/>
      <c r="CH3405" s="419"/>
    </row>
    <row r="3406" spans="3:86" ht="21" thickBot="1">
      <c r="C3406" s="425"/>
      <c r="P3406" s="431"/>
      <c r="R3406" s="419"/>
      <c r="S3406" s="446"/>
      <c r="T3406" s="419"/>
      <c r="V3406" s="196"/>
      <c r="W3406" s="419"/>
      <c r="X3406" s="419"/>
      <c r="Z3406" s="419"/>
      <c r="AA3406" s="419"/>
      <c r="AB3406" s="419"/>
      <c r="AD3406" s="419"/>
      <c r="AE3406" s="419"/>
      <c r="AF3406" s="419"/>
      <c r="AH3406" s="419"/>
      <c r="AI3406" s="419"/>
      <c r="AJ3406" s="419"/>
      <c r="AL3406" s="419"/>
      <c r="AM3406" s="419"/>
      <c r="AN3406" s="403"/>
      <c r="AO3406" s="419"/>
      <c r="AP3406" s="419"/>
      <c r="AQ3406" s="419"/>
      <c r="AR3406" s="419"/>
      <c r="AS3406" s="419"/>
      <c r="AT3406" s="419"/>
      <c r="AU3406" s="419"/>
      <c r="AV3406" s="419"/>
      <c r="AX3406" s="419"/>
      <c r="AY3406" s="419"/>
      <c r="AZ3406" s="419"/>
      <c r="BB3406" s="419"/>
      <c r="BC3406" s="419"/>
      <c r="BD3406" s="419"/>
      <c r="BF3406" s="419"/>
      <c r="BG3406" s="419"/>
      <c r="BH3406" s="419"/>
      <c r="BJ3406" s="419"/>
      <c r="BK3406" s="419"/>
      <c r="BL3406" s="419"/>
      <c r="BN3406" s="419"/>
      <c r="BO3406" s="419"/>
      <c r="BP3406" s="419"/>
      <c r="BR3406" s="419"/>
      <c r="BS3406" s="419"/>
      <c r="BT3406" s="419"/>
      <c r="BV3406" s="419"/>
      <c r="BW3406" s="419"/>
      <c r="BX3406" s="397"/>
      <c r="BZ3406" s="449"/>
      <c r="CB3406" s="419"/>
      <c r="CC3406" s="419"/>
      <c r="CD3406" s="419"/>
      <c r="CF3406" s="419"/>
      <c r="CG3406" s="419"/>
      <c r="CH3406" s="419"/>
    </row>
    <row r="3407" spans="3:86" ht="21" thickBot="1">
      <c r="C3407" s="425"/>
      <c r="P3407" s="431"/>
      <c r="R3407" s="419"/>
      <c r="S3407" s="446"/>
      <c r="T3407" s="419"/>
      <c r="V3407" s="196"/>
      <c r="W3407" s="419"/>
      <c r="X3407" s="419"/>
      <c r="Z3407" s="419"/>
      <c r="AA3407" s="419"/>
      <c r="AB3407" s="419"/>
      <c r="AD3407" s="419"/>
      <c r="AE3407" s="419"/>
      <c r="AF3407" s="419"/>
      <c r="AH3407" s="419"/>
      <c r="AI3407" s="419"/>
      <c r="AJ3407" s="419"/>
      <c r="AL3407" s="419"/>
      <c r="AM3407" s="419"/>
      <c r="AN3407" s="403"/>
      <c r="AO3407" s="419"/>
      <c r="AP3407" s="419"/>
      <c r="AQ3407" s="419"/>
      <c r="AR3407" s="419"/>
      <c r="AS3407" s="419"/>
      <c r="AT3407" s="419"/>
      <c r="AU3407" s="419"/>
      <c r="AV3407" s="419"/>
      <c r="AX3407" s="419"/>
      <c r="AY3407" s="419"/>
      <c r="AZ3407" s="419"/>
      <c r="BB3407" s="419"/>
      <c r="BC3407" s="419"/>
      <c r="BD3407" s="419"/>
      <c r="BF3407" s="419"/>
      <c r="BG3407" s="419"/>
      <c r="BH3407" s="419"/>
      <c r="BJ3407" s="419"/>
      <c r="BK3407" s="419"/>
      <c r="BL3407" s="419"/>
      <c r="BN3407" s="419"/>
      <c r="BO3407" s="419"/>
      <c r="BP3407" s="419"/>
      <c r="BR3407" s="419"/>
      <c r="BS3407" s="419"/>
      <c r="BT3407" s="419"/>
      <c r="BV3407" s="419"/>
      <c r="BW3407" s="419"/>
      <c r="BX3407" s="397"/>
      <c r="BZ3407" s="449"/>
      <c r="CB3407" s="419"/>
      <c r="CC3407" s="419"/>
      <c r="CD3407" s="419"/>
      <c r="CF3407" s="419"/>
      <c r="CG3407" s="419"/>
      <c r="CH3407" s="419"/>
    </row>
    <row r="3408" spans="3:86" ht="21" thickBot="1">
      <c r="C3408" s="425"/>
      <c r="P3408" s="431"/>
      <c r="R3408" s="419"/>
      <c r="S3408" s="446"/>
      <c r="T3408" s="419"/>
      <c r="V3408" s="196"/>
      <c r="W3408" s="419"/>
      <c r="X3408" s="419"/>
      <c r="Z3408" s="419"/>
      <c r="AA3408" s="419"/>
      <c r="AB3408" s="419"/>
      <c r="AD3408" s="419"/>
      <c r="AE3408" s="419"/>
      <c r="AF3408" s="419"/>
      <c r="AH3408" s="419"/>
      <c r="AI3408" s="419"/>
      <c r="AJ3408" s="419"/>
      <c r="AL3408" s="419"/>
      <c r="AM3408" s="419"/>
      <c r="AN3408" s="403"/>
      <c r="AO3408" s="419"/>
      <c r="AP3408" s="419"/>
      <c r="AQ3408" s="419"/>
      <c r="AR3408" s="419"/>
      <c r="AS3408" s="419"/>
      <c r="AT3408" s="419"/>
      <c r="AU3408" s="419"/>
      <c r="AV3408" s="419"/>
      <c r="AX3408" s="419"/>
      <c r="AY3408" s="419"/>
      <c r="AZ3408" s="419"/>
      <c r="BB3408" s="419"/>
      <c r="BC3408" s="419"/>
      <c r="BD3408" s="419"/>
      <c r="BF3408" s="419"/>
      <c r="BG3408" s="419"/>
      <c r="BH3408" s="419"/>
      <c r="BJ3408" s="419"/>
      <c r="BK3408" s="419"/>
      <c r="BL3408" s="419"/>
      <c r="BN3408" s="419"/>
      <c r="BO3408" s="419"/>
      <c r="BP3408" s="419"/>
      <c r="BR3408" s="419"/>
      <c r="BS3408" s="419"/>
      <c r="BT3408" s="419"/>
      <c r="BV3408" s="419"/>
      <c r="BW3408" s="419"/>
      <c r="BX3408" s="397"/>
      <c r="BZ3408" s="449"/>
      <c r="CB3408" s="419"/>
      <c r="CC3408" s="419"/>
      <c r="CD3408" s="419"/>
      <c r="CF3408" s="419"/>
      <c r="CG3408" s="419"/>
      <c r="CH3408" s="419"/>
    </row>
    <row r="3409" spans="3:86" ht="21" thickBot="1">
      <c r="C3409" s="425"/>
      <c r="P3409" s="431"/>
      <c r="R3409" s="419"/>
      <c r="S3409" s="446"/>
      <c r="T3409" s="419"/>
      <c r="V3409" s="196"/>
      <c r="W3409" s="419"/>
      <c r="X3409" s="419"/>
      <c r="Z3409" s="419"/>
      <c r="AA3409" s="419"/>
      <c r="AB3409" s="419"/>
      <c r="AD3409" s="419"/>
      <c r="AE3409" s="419"/>
      <c r="AF3409" s="419"/>
      <c r="AH3409" s="419"/>
      <c r="AI3409" s="419"/>
      <c r="AJ3409" s="419"/>
      <c r="AL3409" s="419"/>
      <c r="AM3409" s="419"/>
      <c r="AN3409" s="403"/>
      <c r="AO3409" s="419"/>
      <c r="AP3409" s="419"/>
      <c r="AQ3409" s="419"/>
      <c r="AR3409" s="419"/>
      <c r="AS3409" s="419"/>
      <c r="AT3409" s="419"/>
      <c r="AU3409" s="419"/>
      <c r="AV3409" s="419"/>
      <c r="AX3409" s="419"/>
      <c r="AY3409" s="419"/>
      <c r="AZ3409" s="419"/>
      <c r="BB3409" s="419"/>
      <c r="BC3409" s="419"/>
      <c r="BD3409" s="419"/>
      <c r="BF3409" s="419"/>
      <c r="BG3409" s="419"/>
      <c r="BH3409" s="419"/>
      <c r="BJ3409" s="419"/>
      <c r="BK3409" s="419"/>
      <c r="BL3409" s="419"/>
      <c r="BN3409" s="419"/>
      <c r="BO3409" s="419"/>
      <c r="BP3409" s="419"/>
      <c r="BR3409" s="419"/>
      <c r="BS3409" s="419"/>
      <c r="BT3409" s="419"/>
      <c r="BV3409" s="419"/>
      <c r="BW3409" s="419"/>
      <c r="BX3409" s="397"/>
      <c r="BZ3409" s="449"/>
      <c r="CB3409" s="419"/>
      <c r="CC3409" s="419"/>
      <c r="CD3409" s="419"/>
      <c r="CF3409" s="419"/>
      <c r="CG3409" s="419"/>
      <c r="CH3409" s="419"/>
    </row>
    <row r="3410" spans="3:86" ht="21" thickBot="1">
      <c r="C3410" s="425"/>
      <c r="P3410" s="431"/>
      <c r="R3410" s="419"/>
      <c r="S3410" s="446"/>
      <c r="T3410" s="419"/>
      <c r="V3410" s="196"/>
      <c r="W3410" s="419"/>
      <c r="X3410" s="419"/>
      <c r="Z3410" s="419"/>
      <c r="AA3410" s="419"/>
      <c r="AB3410" s="419"/>
      <c r="AD3410" s="419"/>
      <c r="AE3410" s="419"/>
      <c r="AF3410" s="419"/>
      <c r="AH3410" s="419"/>
      <c r="AI3410" s="419"/>
      <c r="AJ3410" s="419"/>
      <c r="AL3410" s="419"/>
      <c r="AM3410" s="419"/>
      <c r="AN3410" s="403"/>
      <c r="AO3410" s="419"/>
      <c r="AP3410" s="419"/>
      <c r="AQ3410" s="419"/>
      <c r="AR3410" s="419"/>
      <c r="AS3410" s="419"/>
      <c r="AT3410" s="419"/>
      <c r="AU3410" s="419"/>
      <c r="AV3410" s="419"/>
      <c r="AX3410" s="419"/>
      <c r="AY3410" s="419"/>
      <c r="AZ3410" s="419"/>
      <c r="BB3410" s="419"/>
      <c r="BC3410" s="419"/>
      <c r="BD3410" s="419"/>
      <c r="BF3410" s="419"/>
      <c r="BG3410" s="419"/>
      <c r="BH3410" s="419"/>
      <c r="BJ3410" s="419"/>
      <c r="BK3410" s="419"/>
      <c r="BL3410" s="419"/>
      <c r="BN3410" s="419"/>
      <c r="BO3410" s="419"/>
      <c r="BP3410" s="419"/>
      <c r="BR3410" s="419"/>
      <c r="BS3410" s="419"/>
      <c r="BT3410" s="419"/>
      <c r="BV3410" s="419"/>
      <c r="BW3410" s="419"/>
      <c r="BX3410" s="397"/>
      <c r="BZ3410" s="449"/>
      <c r="CB3410" s="419"/>
      <c r="CC3410" s="419"/>
      <c r="CD3410" s="419"/>
      <c r="CF3410" s="419"/>
      <c r="CG3410" s="419"/>
      <c r="CH3410" s="419"/>
    </row>
    <row r="3411" spans="3:86" ht="21" thickBot="1">
      <c r="C3411" s="425"/>
      <c r="P3411" s="431"/>
      <c r="R3411" s="419"/>
      <c r="S3411" s="446"/>
      <c r="T3411" s="419"/>
      <c r="V3411" s="196"/>
      <c r="W3411" s="419"/>
      <c r="X3411" s="419"/>
      <c r="Z3411" s="419"/>
      <c r="AA3411" s="419"/>
      <c r="AB3411" s="419"/>
      <c r="AD3411" s="419"/>
      <c r="AE3411" s="419"/>
      <c r="AF3411" s="419"/>
      <c r="AH3411" s="419"/>
      <c r="AI3411" s="419"/>
      <c r="AJ3411" s="419"/>
      <c r="AL3411" s="419"/>
      <c r="AM3411" s="419"/>
      <c r="AN3411" s="403"/>
      <c r="AO3411" s="419"/>
      <c r="AP3411" s="419"/>
      <c r="AQ3411" s="419"/>
      <c r="AR3411" s="419"/>
      <c r="AS3411" s="419"/>
      <c r="AT3411" s="419"/>
      <c r="AU3411" s="419"/>
      <c r="AV3411" s="419"/>
      <c r="AX3411" s="419"/>
      <c r="AY3411" s="419"/>
      <c r="AZ3411" s="419"/>
      <c r="BB3411" s="419"/>
      <c r="BC3411" s="419"/>
      <c r="BD3411" s="419"/>
      <c r="BF3411" s="419"/>
      <c r="BG3411" s="419"/>
      <c r="BH3411" s="419"/>
      <c r="BJ3411" s="419"/>
      <c r="BK3411" s="419"/>
      <c r="BL3411" s="419"/>
      <c r="BN3411" s="419"/>
      <c r="BO3411" s="419"/>
      <c r="BP3411" s="419"/>
      <c r="BR3411" s="419"/>
      <c r="BS3411" s="419"/>
      <c r="BT3411" s="419"/>
      <c r="BV3411" s="419"/>
      <c r="BW3411" s="419"/>
      <c r="BX3411" s="397"/>
      <c r="BZ3411" s="449"/>
      <c r="CB3411" s="419"/>
      <c r="CC3411" s="419"/>
      <c r="CD3411" s="419"/>
      <c r="CF3411" s="419"/>
      <c r="CG3411" s="419"/>
      <c r="CH3411" s="419"/>
    </row>
    <row r="3412" spans="3:86" ht="21" thickBot="1">
      <c r="C3412" s="425"/>
      <c r="P3412" s="431"/>
      <c r="R3412" s="419"/>
      <c r="S3412" s="446"/>
      <c r="T3412" s="419"/>
      <c r="V3412" s="196"/>
      <c r="W3412" s="419"/>
      <c r="X3412" s="419"/>
      <c r="Z3412" s="419"/>
      <c r="AA3412" s="419"/>
      <c r="AB3412" s="419"/>
      <c r="AD3412" s="419"/>
      <c r="AE3412" s="419"/>
      <c r="AF3412" s="419"/>
      <c r="AH3412" s="419"/>
      <c r="AI3412" s="419"/>
      <c r="AJ3412" s="419"/>
      <c r="AL3412" s="419"/>
      <c r="AM3412" s="419"/>
      <c r="AN3412" s="403"/>
      <c r="AO3412" s="419"/>
      <c r="AP3412" s="419"/>
      <c r="AQ3412" s="419"/>
      <c r="AR3412" s="419"/>
      <c r="AS3412" s="419"/>
      <c r="AT3412" s="419"/>
      <c r="AU3412" s="419"/>
      <c r="AV3412" s="419"/>
      <c r="AX3412" s="419"/>
      <c r="AY3412" s="419"/>
      <c r="AZ3412" s="419"/>
      <c r="BB3412" s="419"/>
      <c r="BC3412" s="419"/>
      <c r="BD3412" s="419"/>
      <c r="BF3412" s="419"/>
      <c r="BG3412" s="419"/>
      <c r="BH3412" s="419"/>
      <c r="BJ3412" s="419"/>
      <c r="BK3412" s="419"/>
      <c r="BL3412" s="419"/>
      <c r="BN3412" s="419"/>
      <c r="BO3412" s="419"/>
      <c r="BP3412" s="419"/>
      <c r="BR3412" s="419"/>
      <c r="BS3412" s="419"/>
      <c r="BT3412" s="419"/>
      <c r="BV3412" s="419"/>
      <c r="BW3412" s="419"/>
      <c r="BX3412" s="397"/>
      <c r="BZ3412" s="449"/>
      <c r="CB3412" s="419"/>
      <c r="CC3412" s="419"/>
      <c r="CD3412" s="419"/>
      <c r="CF3412" s="419"/>
      <c r="CG3412" s="419"/>
      <c r="CH3412" s="419"/>
    </row>
    <row r="3413" spans="3:86" ht="21" thickBot="1">
      <c r="C3413" s="425"/>
      <c r="P3413" s="431"/>
      <c r="R3413" s="419"/>
      <c r="S3413" s="446"/>
      <c r="T3413" s="419"/>
      <c r="V3413" s="196"/>
      <c r="W3413" s="419"/>
      <c r="X3413" s="419"/>
      <c r="Z3413" s="419"/>
      <c r="AA3413" s="419"/>
      <c r="AB3413" s="419"/>
      <c r="AD3413" s="419"/>
      <c r="AE3413" s="419"/>
      <c r="AF3413" s="419"/>
      <c r="AH3413" s="419"/>
      <c r="AI3413" s="419"/>
      <c r="AJ3413" s="419"/>
      <c r="AL3413" s="419"/>
      <c r="AM3413" s="419"/>
      <c r="AN3413" s="403"/>
      <c r="AO3413" s="419"/>
      <c r="AP3413" s="419"/>
      <c r="AQ3413" s="419"/>
      <c r="AR3413" s="419"/>
      <c r="AS3413" s="419"/>
      <c r="AT3413" s="419"/>
      <c r="AU3413" s="419"/>
      <c r="AV3413" s="419"/>
      <c r="AX3413" s="419"/>
      <c r="AY3413" s="419"/>
      <c r="AZ3413" s="419"/>
      <c r="BB3413" s="419"/>
      <c r="BC3413" s="419"/>
      <c r="BD3413" s="419"/>
      <c r="BF3413" s="419"/>
      <c r="BG3413" s="419"/>
      <c r="BH3413" s="419"/>
      <c r="BJ3413" s="419"/>
      <c r="BK3413" s="419"/>
      <c r="BL3413" s="419"/>
      <c r="BN3413" s="419"/>
      <c r="BO3413" s="419"/>
      <c r="BP3413" s="419"/>
      <c r="BR3413" s="419"/>
      <c r="BS3413" s="419"/>
      <c r="BT3413" s="419"/>
      <c r="BV3413" s="419"/>
      <c r="BW3413" s="419"/>
      <c r="BX3413" s="397"/>
      <c r="BZ3413" s="449"/>
      <c r="CB3413" s="419"/>
      <c r="CC3413" s="419"/>
      <c r="CD3413" s="419"/>
      <c r="CF3413" s="419"/>
      <c r="CG3413" s="419"/>
      <c r="CH3413" s="419"/>
    </row>
    <row r="3414" spans="3:86" ht="21" thickBot="1">
      <c r="C3414" s="425"/>
      <c r="P3414" s="431"/>
      <c r="R3414" s="419"/>
      <c r="S3414" s="446"/>
      <c r="T3414" s="419"/>
      <c r="V3414" s="196"/>
      <c r="W3414" s="419"/>
      <c r="X3414" s="419"/>
      <c r="Z3414" s="419"/>
      <c r="AA3414" s="419"/>
      <c r="AB3414" s="419"/>
      <c r="AD3414" s="419"/>
      <c r="AE3414" s="419"/>
      <c r="AF3414" s="419"/>
      <c r="AH3414" s="419"/>
      <c r="AI3414" s="419"/>
      <c r="AJ3414" s="419"/>
      <c r="AL3414" s="419"/>
      <c r="AM3414" s="419"/>
      <c r="AN3414" s="403"/>
      <c r="AO3414" s="419"/>
      <c r="AP3414" s="419"/>
      <c r="AQ3414" s="419"/>
      <c r="AR3414" s="419"/>
      <c r="AS3414" s="419"/>
      <c r="AT3414" s="419"/>
      <c r="AU3414" s="419"/>
      <c r="AV3414" s="419"/>
      <c r="AX3414" s="419"/>
      <c r="AY3414" s="419"/>
      <c r="AZ3414" s="419"/>
      <c r="BB3414" s="419"/>
      <c r="BC3414" s="419"/>
      <c r="BD3414" s="419"/>
      <c r="BF3414" s="419"/>
      <c r="BG3414" s="419"/>
      <c r="BH3414" s="419"/>
      <c r="BJ3414" s="419"/>
      <c r="BK3414" s="419"/>
      <c r="BL3414" s="419"/>
      <c r="BN3414" s="419"/>
      <c r="BO3414" s="419"/>
      <c r="BP3414" s="419"/>
      <c r="BR3414" s="419"/>
      <c r="BS3414" s="419"/>
      <c r="BT3414" s="419"/>
      <c r="BV3414" s="419"/>
      <c r="BW3414" s="419"/>
      <c r="BX3414" s="397"/>
      <c r="BZ3414" s="449"/>
      <c r="CB3414" s="419"/>
      <c r="CC3414" s="419"/>
      <c r="CD3414" s="419"/>
      <c r="CF3414" s="419"/>
      <c r="CG3414" s="419"/>
      <c r="CH3414" s="419"/>
    </row>
    <row r="3415" spans="3:86" ht="21" thickBot="1">
      <c r="C3415" s="425"/>
      <c r="P3415" s="431"/>
      <c r="R3415" s="419"/>
      <c r="S3415" s="446"/>
      <c r="T3415" s="419"/>
      <c r="V3415" s="196"/>
      <c r="W3415" s="419"/>
      <c r="X3415" s="419"/>
      <c r="Z3415" s="419"/>
      <c r="AA3415" s="419"/>
      <c r="AB3415" s="419"/>
      <c r="AD3415" s="419"/>
      <c r="AE3415" s="419"/>
      <c r="AF3415" s="419"/>
      <c r="AH3415" s="419"/>
      <c r="AI3415" s="419"/>
      <c r="AJ3415" s="419"/>
      <c r="AL3415" s="419"/>
      <c r="AM3415" s="419"/>
      <c r="AN3415" s="403"/>
      <c r="AO3415" s="419"/>
      <c r="AP3415" s="419"/>
      <c r="AQ3415" s="419"/>
      <c r="AR3415" s="419"/>
      <c r="AS3415" s="419"/>
      <c r="AT3415" s="419"/>
      <c r="AU3415" s="419"/>
      <c r="AV3415" s="419"/>
      <c r="AX3415" s="419"/>
      <c r="AY3415" s="419"/>
      <c r="AZ3415" s="419"/>
      <c r="BB3415" s="419"/>
      <c r="BC3415" s="419"/>
      <c r="BD3415" s="419"/>
      <c r="BF3415" s="419"/>
      <c r="BG3415" s="419"/>
      <c r="BH3415" s="419"/>
      <c r="BJ3415" s="419"/>
      <c r="BK3415" s="419"/>
      <c r="BL3415" s="419"/>
      <c r="BN3415" s="419"/>
      <c r="BO3415" s="419"/>
      <c r="BP3415" s="419"/>
      <c r="BR3415" s="419"/>
      <c r="BS3415" s="419"/>
      <c r="BT3415" s="419"/>
      <c r="BV3415" s="419"/>
      <c r="BW3415" s="419"/>
      <c r="BX3415" s="397"/>
      <c r="BZ3415" s="449"/>
      <c r="CB3415" s="419"/>
      <c r="CC3415" s="419"/>
      <c r="CD3415" s="419"/>
      <c r="CF3415" s="419"/>
      <c r="CG3415" s="419"/>
      <c r="CH3415" s="419"/>
    </row>
    <row r="3416" spans="3:86" ht="21" thickBot="1">
      <c r="C3416" s="425"/>
      <c r="P3416" s="431"/>
      <c r="R3416" s="419"/>
      <c r="S3416" s="446"/>
      <c r="T3416" s="419"/>
      <c r="V3416" s="196"/>
      <c r="W3416" s="419"/>
      <c r="X3416" s="419"/>
      <c r="Z3416" s="419"/>
      <c r="AA3416" s="419"/>
      <c r="AB3416" s="419"/>
      <c r="AD3416" s="419"/>
      <c r="AE3416" s="419"/>
      <c r="AF3416" s="419"/>
      <c r="AH3416" s="419"/>
      <c r="AI3416" s="419"/>
      <c r="AJ3416" s="419"/>
      <c r="AL3416" s="419"/>
      <c r="AM3416" s="419"/>
      <c r="AN3416" s="403"/>
      <c r="AO3416" s="419"/>
      <c r="AP3416" s="419"/>
      <c r="AQ3416" s="419"/>
      <c r="AR3416" s="419"/>
      <c r="AS3416" s="419"/>
      <c r="AT3416" s="419"/>
      <c r="AU3416" s="419"/>
      <c r="AV3416" s="419"/>
      <c r="AX3416" s="419"/>
      <c r="AY3416" s="419"/>
      <c r="AZ3416" s="419"/>
      <c r="BB3416" s="419"/>
      <c r="BC3416" s="419"/>
      <c r="BD3416" s="419"/>
      <c r="BF3416" s="419"/>
      <c r="BG3416" s="419"/>
      <c r="BH3416" s="419"/>
      <c r="BJ3416" s="419"/>
      <c r="BK3416" s="419"/>
      <c r="BL3416" s="419"/>
      <c r="BN3416" s="419"/>
      <c r="BO3416" s="419"/>
      <c r="BP3416" s="419"/>
      <c r="BR3416" s="419"/>
      <c r="BS3416" s="419"/>
      <c r="BT3416" s="419"/>
      <c r="BV3416" s="419"/>
      <c r="BW3416" s="419"/>
      <c r="BX3416" s="397"/>
      <c r="BZ3416" s="449"/>
      <c r="CB3416" s="419"/>
      <c r="CC3416" s="419"/>
      <c r="CD3416" s="419"/>
      <c r="CF3416" s="419"/>
      <c r="CG3416" s="419"/>
      <c r="CH3416" s="419"/>
    </row>
    <row r="3417" spans="3:86" ht="21" thickBot="1">
      <c r="C3417" s="425"/>
      <c r="P3417" s="431"/>
      <c r="R3417" s="419"/>
      <c r="S3417" s="446"/>
      <c r="T3417" s="419"/>
      <c r="V3417" s="196"/>
      <c r="W3417" s="419"/>
      <c r="X3417" s="419"/>
      <c r="Z3417" s="419"/>
      <c r="AA3417" s="419"/>
      <c r="AB3417" s="419"/>
      <c r="AD3417" s="419"/>
      <c r="AE3417" s="419"/>
      <c r="AF3417" s="419"/>
      <c r="AH3417" s="419"/>
      <c r="AI3417" s="419"/>
      <c r="AJ3417" s="419"/>
      <c r="AL3417" s="419"/>
      <c r="AM3417" s="419"/>
      <c r="AN3417" s="403"/>
      <c r="AO3417" s="419"/>
      <c r="AP3417" s="419"/>
      <c r="AQ3417" s="419"/>
      <c r="AR3417" s="419"/>
      <c r="AS3417" s="419"/>
      <c r="AT3417" s="419"/>
      <c r="AU3417" s="419"/>
      <c r="AV3417" s="419"/>
      <c r="AX3417" s="419"/>
      <c r="AY3417" s="419"/>
      <c r="AZ3417" s="419"/>
      <c r="BB3417" s="419"/>
      <c r="BC3417" s="419"/>
      <c r="BD3417" s="419"/>
      <c r="BF3417" s="419"/>
      <c r="BG3417" s="419"/>
      <c r="BH3417" s="419"/>
      <c r="BJ3417" s="419"/>
      <c r="BK3417" s="419"/>
      <c r="BL3417" s="419"/>
      <c r="BN3417" s="419"/>
      <c r="BO3417" s="419"/>
      <c r="BP3417" s="419"/>
      <c r="BR3417" s="419"/>
      <c r="BS3417" s="419"/>
      <c r="BT3417" s="419"/>
      <c r="BV3417" s="419"/>
      <c r="BW3417" s="419"/>
      <c r="BX3417" s="397"/>
      <c r="BZ3417" s="449"/>
      <c r="CB3417" s="419"/>
      <c r="CC3417" s="419"/>
      <c r="CD3417" s="419"/>
      <c r="CF3417" s="419"/>
      <c r="CG3417" s="419"/>
      <c r="CH3417" s="419"/>
    </row>
    <row r="3418" spans="3:86" ht="21" thickBot="1">
      <c r="C3418" s="425"/>
      <c r="P3418" s="431"/>
      <c r="R3418" s="419"/>
      <c r="S3418" s="446"/>
      <c r="T3418" s="419"/>
      <c r="V3418" s="196"/>
      <c r="W3418" s="419"/>
      <c r="X3418" s="419"/>
      <c r="Z3418" s="419"/>
      <c r="AA3418" s="419"/>
      <c r="AB3418" s="419"/>
      <c r="AD3418" s="419"/>
      <c r="AE3418" s="419"/>
      <c r="AF3418" s="419"/>
      <c r="AH3418" s="419"/>
      <c r="AI3418" s="419"/>
      <c r="AJ3418" s="419"/>
      <c r="AL3418" s="419"/>
      <c r="AM3418" s="419"/>
      <c r="AN3418" s="403"/>
      <c r="AO3418" s="419"/>
      <c r="AP3418" s="419"/>
      <c r="AQ3418" s="419"/>
      <c r="AR3418" s="419"/>
      <c r="AS3418" s="419"/>
      <c r="AT3418" s="419"/>
      <c r="AU3418" s="419"/>
      <c r="AV3418" s="419"/>
      <c r="AX3418" s="419"/>
      <c r="AY3418" s="419"/>
      <c r="AZ3418" s="419"/>
      <c r="BB3418" s="419"/>
      <c r="BC3418" s="419"/>
      <c r="BD3418" s="419"/>
      <c r="BF3418" s="419"/>
      <c r="BG3418" s="419"/>
      <c r="BH3418" s="419"/>
      <c r="BJ3418" s="419"/>
      <c r="BK3418" s="419"/>
      <c r="BL3418" s="419"/>
      <c r="BN3418" s="419"/>
      <c r="BO3418" s="419"/>
      <c r="BP3418" s="419"/>
      <c r="BR3418" s="419"/>
      <c r="BS3418" s="419"/>
      <c r="BT3418" s="419"/>
      <c r="BV3418" s="419"/>
      <c r="BW3418" s="419"/>
      <c r="BX3418" s="397"/>
      <c r="BZ3418" s="449"/>
      <c r="CB3418" s="419"/>
      <c r="CC3418" s="419"/>
      <c r="CD3418" s="419"/>
      <c r="CF3418" s="419"/>
      <c r="CG3418" s="419"/>
      <c r="CH3418" s="419"/>
    </row>
    <row r="3419" spans="3:86" ht="21" thickBot="1">
      <c r="C3419" s="425"/>
      <c r="P3419" s="431"/>
      <c r="R3419" s="419"/>
      <c r="S3419" s="446"/>
      <c r="T3419" s="419"/>
      <c r="V3419" s="196"/>
      <c r="W3419" s="419"/>
      <c r="X3419" s="419"/>
      <c r="Z3419" s="419"/>
      <c r="AA3419" s="419"/>
      <c r="AB3419" s="419"/>
      <c r="AD3419" s="419"/>
      <c r="AE3419" s="419"/>
      <c r="AF3419" s="419"/>
      <c r="AH3419" s="419"/>
      <c r="AI3419" s="419"/>
      <c r="AJ3419" s="419"/>
      <c r="AL3419" s="419"/>
      <c r="AM3419" s="419"/>
      <c r="AN3419" s="403"/>
      <c r="AO3419" s="419"/>
      <c r="AP3419" s="419"/>
      <c r="AQ3419" s="419"/>
      <c r="AR3419" s="419"/>
      <c r="AS3419" s="419"/>
      <c r="AT3419" s="419"/>
      <c r="AU3419" s="419"/>
      <c r="AV3419" s="419"/>
      <c r="AX3419" s="419"/>
      <c r="AY3419" s="419"/>
      <c r="AZ3419" s="419"/>
      <c r="BB3419" s="419"/>
      <c r="BC3419" s="419"/>
      <c r="BD3419" s="419"/>
      <c r="BF3419" s="419"/>
      <c r="BG3419" s="419"/>
      <c r="BH3419" s="419"/>
      <c r="BJ3419" s="419"/>
      <c r="BK3419" s="419"/>
      <c r="BL3419" s="419"/>
      <c r="BN3419" s="419"/>
      <c r="BO3419" s="419"/>
      <c r="BP3419" s="419"/>
      <c r="BR3419" s="419"/>
      <c r="BS3419" s="419"/>
      <c r="BT3419" s="419"/>
      <c r="BV3419" s="419"/>
      <c r="BW3419" s="419"/>
      <c r="BX3419" s="397"/>
      <c r="BZ3419" s="449"/>
      <c r="CB3419" s="419"/>
      <c r="CC3419" s="419"/>
      <c r="CD3419" s="419"/>
      <c r="CF3419" s="419"/>
      <c r="CG3419" s="419"/>
      <c r="CH3419" s="419"/>
    </row>
    <row r="3420" spans="3:86" ht="21" thickBot="1">
      <c r="C3420" s="425"/>
      <c r="P3420" s="431"/>
      <c r="R3420" s="419"/>
      <c r="S3420" s="446"/>
      <c r="T3420" s="419"/>
      <c r="V3420" s="196"/>
      <c r="W3420" s="419"/>
      <c r="X3420" s="419"/>
      <c r="Z3420" s="419"/>
      <c r="AA3420" s="419"/>
      <c r="AB3420" s="419"/>
      <c r="AD3420" s="419"/>
      <c r="AE3420" s="419"/>
      <c r="AF3420" s="419"/>
      <c r="AH3420" s="419"/>
      <c r="AI3420" s="419"/>
      <c r="AJ3420" s="419"/>
      <c r="AL3420" s="419"/>
      <c r="AM3420" s="419"/>
      <c r="AN3420" s="403"/>
      <c r="AO3420" s="419"/>
      <c r="AP3420" s="419"/>
      <c r="AQ3420" s="419"/>
      <c r="AR3420" s="419"/>
      <c r="AS3420" s="419"/>
      <c r="AT3420" s="419"/>
      <c r="AU3420" s="419"/>
      <c r="AV3420" s="419"/>
      <c r="AX3420" s="419"/>
      <c r="AY3420" s="419"/>
      <c r="AZ3420" s="419"/>
      <c r="BB3420" s="419"/>
      <c r="BC3420" s="419"/>
      <c r="BD3420" s="419"/>
      <c r="BF3420" s="419"/>
      <c r="BG3420" s="419"/>
      <c r="BH3420" s="419"/>
      <c r="BJ3420" s="419"/>
      <c r="BK3420" s="419"/>
      <c r="BL3420" s="419"/>
      <c r="BN3420" s="419"/>
      <c r="BO3420" s="419"/>
      <c r="BP3420" s="419"/>
      <c r="BR3420" s="419"/>
      <c r="BS3420" s="419"/>
      <c r="BT3420" s="419"/>
      <c r="BV3420" s="419"/>
      <c r="BW3420" s="419"/>
      <c r="BX3420" s="397"/>
      <c r="BZ3420" s="449"/>
      <c r="CB3420" s="419"/>
      <c r="CC3420" s="419"/>
      <c r="CD3420" s="419"/>
      <c r="CF3420" s="419"/>
      <c r="CG3420" s="419"/>
      <c r="CH3420" s="419"/>
    </row>
    <row r="3421" spans="3:86" ht="21" thickBot="1">
      <c r="C3421" s="425"/>
      <c r="P3421" s="431"/>
      <c r="R3421" s="419"/>
      <c r="S3421" s="446"/>
      <c r="T3421" s="419"/>
      <c r="V3421" s="196"/>
      <c r="W3421" s="419"/>
      <c r="X3421" s="419"/>
      <c r="Z3421" s="419"/>
      <c r="AA3421" s="419"/>
      <c r="AB3421" s="419"/>
      <c r="AD3421" s="419"/>
      <c r="AE3421" s="419"/>
      <c r="AF3421" s="419"/>
      <c r="AH3421" s="419"/>
      <c r="AI3421" s="419"/>
      <c r="AJ3421" s="419"/>
      <c r="AL3421" s="419"/>
      <c r="AM3421" s="419"/>
      <c r="AN3421" s="403"/>
      <c r="AO3421" s="419"/>
      <c r="AP3421" s="419"/>
      <c r="AQ3421" s="419"/>
      <c r="AR3421" s="419"/>
      <c r="AS3421" s="419"/>
      <c r="AT3421" s="419"/>
      <c r="AU3421" s="419"/>
      <c r="AV3421" s="419"/>
      <c r="AX3421" s="419"/>
      <c r="AY3421" s="419"/>
      <c r="AZ3421" s="419"/>
      <c r="BB3421" s="419"/>
      <c r="BC3421" s="419"/>
      <c r="BD3421" s="419"/>
      <c r="BF3421" s="419"/>
      <c r="BG3421" s="419"/>
      <c r="BH3421" s="419"/>
      <c r="BJ3421" s="419"/>
      <c r="BK3421" s="419"/>
      <c r="BL3421" s="419"/>
      <c r="BN3421" s="419"/>
      <c r="BO3421" s="419"/>
      <c r="BP3421" s="419"/>
      <c r="BR3421" s="419"/>
      <c r="BS3421" s="419"/>
      <c r="BT3421" s="419"/>
      <c r="BV3421" s="419"/>
      <c r="BW3421" s="419"/>
      <c r="BX3421" s="397"/>
      <c r="BZ3421" s="449"/>
      <c r="CB3421" s="419"/>
      <c r="CC3421" s="419"/>
      <c r="CD3421" s="419"/>
      <c r="CF3421" s="419"/>
      <c r="CG3421" s="419"/>
      <c r="CH3421" s="419"/>
    </row>
    <row r="3422" spans="3:86" ht="21" thickBot="1">
      <c r="C3422" s="425"/>
      <c r="P3422" s="431"/>
      <c r="R3422" s="419"/>
      <c r="S3422" s="446"/>
      <c r="T3422" s="419"/>
      <c r="V3422" s="196"/>
      <c r="W3422" s="419"/>
      <c r="X3422" s="419"/>
      <c r="Z3422" s="419"/>
      <c r="AA3422" s="419"/>
      <c r="AB3422" s="419"/>
      <c r="AD3422" s="419"/>
      <c r="AE3422" s="419"/>
      <c r="AF3422" s="419"/>
      <c r="AH3422" s="419"/>
      <c r="AI3422" s="419"/>
      <c r="AJ3422" s="419"/>
      <c r="AL3422" s="419"/>
      <c r="AM3422" s="419"/>
      <c r="AN3422" s="403"/>
      <c r="AO3422" s="419"/>
      <c r="AP3422" s="419"/>
      <c r="AQ3422" s="419"/>
      <c r="AR3422" s="419"/>
      <c r="AS3422" s="419"/>
      <c r="AT3422" s="419"/>
      <c r="AU3422" s="419"/>
      <c r="AV3422" s="419"/>
      <c r="AX3422" s="419"/>
      <c r="AY3422" s="419"/>
      <c r="AZ3422" s="419"/>
      <c r="BB3422" s="419"/>
      <c r="BC3422" s="419"/>
      <c r="BD3422" s="419"/>
      <c r="BF3422" s="419"/>
      <c r="BG3422" s="419"/>
      <c r="BH3422" s="419"/>
      <c r="BJ3422" s="419"/>
      <c r="BK3422" s="419"/>
      <c r="BL3422" s="419"/>
      <c r="BN3422" s="419"/>
      <c r="BO3422" s="419"/>
      <c r="BP3422" s="419"/>
      <c r="BR3422" s="419"/>
      <c r="BS3422" s="419"/>
      <c r="BT3422" s="419"/>
      <c r="BV3422" s="419"/>
      <c r="BW3422" s="419"/>
      <c r="BX3422" s="397"/>
      <c r="BZ3422" s="449"/>
      <c r="CB3422" s="419"/>
      <c r="CC3422" s="419"/>
      <c r="CD3422" s="419"/>
      <c r="CF3422" s="419"/>
      <c r="CG3422" s="419"/>
      <c r="CH3422" s="419"/>
    </row>
    <row r="3423" spans="3:86" ht="21" thickBot="1">
      <c r="C3423" s="425"/>
      <c r="P3423" s="431"/>
      <c r="R3423" s="419"/>
      <c r="S3423" s="446"/>
      <c r="T3423" s="419"/>
      <c r="V3423" s="196"/>
      <c r="W3423" s="419"/>
      <c r="X3423" s="419"/>
      <c r="Z3423" s="419"/>
      <c r="AA3423" s="419"/>
      <c r="AB3423" s="419"/>
      <c r="AD3423" s="419"/>
      <c r="AE3423" s="419"/>
      <c r="AF3423" s="419"/>
      <c r="AH3423" s="419"/>
      <c r="AI3423" s="419"/>
      <c r="AJ3423" s="419"/>
      <c r="AL3423" s="419"/>
      <c r="AM3423" s="419"/>
      <c r="AN3423" s="403"/>
      <c r="AO3423" s="419"/>
      <c r="AP3423" s="419"/>
      <c r="AQ3423" s="419"/>
      <c r="AR3423" s="419"/>
      <c r="AS3423" s="419"/>
      <c r="AT3423" s="419"/>
      <c r="AU3423" s="419"/>
      <c r="AV3423" s="419"/>
      <c r="AX3423" s="419"/>
      <c r="AY3423" s="419"/>
      <c r="AZ3423" s="419"/>
      <c r="BB3423" s="419"/>
      <c r="BC3423" s="419"/>
      <c r="BD3423" s="419"/>
      <c r="BF3423" s="419"/>
      <c r="BG3423" s="419"/>
      <c r="BH3423" s="419"/>
      <c r="BJ3423" s="419"/>
      <c r="BK3423" s="419"/>
      <c r="BL3423" s="419"/>
      <c r="BN3423" s="419"/>
      <c r="BO3423" s="419"/>
      <c r="BP3423" s="419"/>
      <c r="BR3423" s="419"/>
      <c r="BS3423" s="419"/>
      <c r="BT3423" s="419"/>
      <c r="BV3423" s="419"/>
      <c r="BW3423" s="419"/>
      <c r="BX3423" s="397"/>
      <c r="BZ3423" s="449"/>
      <c r="CB3423" s="419"/>
      <c r="CC3423" s="419"/>
      <c r="CD3423" s="419"/>
      <c r="CF3423" s="419"/>
      <c r="CG3423" s="419"/>
      <c r="CH3423" s="419"/>
    </row>
    <row r="3424" spans="3:86" ht="21" thickBot="1">
      <c r="C3424" s="425"/>
      <c r="P3424" s="431"/>
      <c r="R3424" s="419"/>
      <c r="S3424" s="446"/>
      <c r="T3424" s="419"/>
      <c r="V3424" s="196"/>
      <c r="W3424" s="419"/>
      <c r="X3424" s="419"/>
      <c r="Z3424" s="419"/>
      <c r="AA3424" s="419"/>
      <c r="AB3424" s="419"/>
      <c r="AD3424" s="419"/>
      <c r="AE3424" s="419"/>
      <c r="AF3424" s="419"/>
      <c r="AH3424" s="419"/>
      <c r="AI3424" s="419"/>
      <c r="AJ3424" s="419"/>
      <c r="AL3424" s="419"/>
      <c r="AM3424" s="419"/>
      <c r="AN3424" s="403"/>
      <c r="AO3424" s="419"/>
      <c r="AP3424" s="419"/>
      <c r="AQ3424" s="419"/>
      <c r="AR3424" s="419"/>
      <c r="AS3424" s="419"/>
      <c r="AT3424" s="419"/>
      <c r="AU3424" s="419"/>
      <c r="AV3424" s="419"/>
      <c r="AX3424" s="419"/>
      <c r="AY3424" s="419"/>
      <c r="AZ3424" s="419"/>
      <c r="BB3424" s="419"/>
      <c r="BC3424" s="419"/>
      <c r="BD3424" s="419"/>
      <c r="BF3424" s="419"/>
      <c r="BG3424" s="419"/>
      <c r="BH3424" s="419"/>
      <c r="BJ3424" s="419"/>
      <c r="BK3424" s="419"/>
      <c r="BL3424" s="419"/>
      <c r="BN3424" s="419"/>
      <c r="BO3424" s="419"/>
      <c r="BP3424" s="419"/>
      <c r="BR3424" s="419"/>
      <c r="BS3424" s="419"/>
      <c r="BT3424" s="419"/>
      <c r="BV3424" s="419"/>
      <c r="BW3424" s="419"/>
      <c r="BX3424" s="397"/>
      <c r="BZ3424" s="449"/>
      <c r="CB3424" s="419"/>
      <c r="CC3424" s="419"/>
      <c r="CD3424" s="419"/>
      <c r="CF3424" s="419"/>
      <c r="CG3424" s="419"/>
      <c r="CH3424" s="419"/>
    </row>
    <row r="3425" spans="3:86" ht="21" thickBot="1">
      <c r="C3425" s="425"/>
      <c r="P3425" s="431"/>
      <c r="R3425" s="419"/>
      <c r="S3425" s="446"/>
      <c r="T3425" s="419"/>
      <c r="V3425" s="196"/>
      <c r="W3425" s="419"/>
      <c r="X3425" s="419"/>
      <c r="Z3425" s="419"/>
      <c r="AA3425" s="419"/>
      <c r="AB3425" s="419"/>
      <c r="AD3425" s="419"/>
      <c r="AE3425" s="419"/>
      <c r="AF3425" s="419"/>
      <c r="AH3425" s="419"/>
      <c r="AI3425" s="419"/>
      <c r="AJ3425" s="419"/>
      <c r="AL3425" s="419"/>
      <c r="AM3425" s="419"/>
      <c r="AN3425" s="403"/>
      <c r="AO3425" s="419"/>
      <c r="AP3425" s="419"/>
      <c r="AQ3425" s="419"/>
      <c r="AR3425" s="419"/>
      <c r="AS3425" s="419"/>
      <c r="AT3425" s="419"/>
      <c r="AU3425" s="419"/>
      <c r="AV3425" s="419"/>
      <c r="AX3425" s="419"/>
      <c r="AY3425" s="419"/>
      <c r="AZ3425" s="419"/>
      <c r="BB3425" s="419"/>
      <c r="BC3425" s="419"/>
      <c r="BD3425" s="419"/>
      <c r="BF3425" s="419"/>
      <c r="BG3425" s="419"/>
      <c r="BH3425" s="419"/>
      <c r="BJ3425" s="419"/>
      <c r="BK3425" s="419"/>
      <c r="BL3425" s="419"/>
      <c r="BN3425" s="419"/>
      <c r="BO3425" s="419"/>
      <c r="BP3425" s="419"/>
      <c r="BR3425" s="419"/>
      <c r="BS3425" s="419"/>
      <c r="BT3425" s="419"/>
      <c r="BV3425" s="419"/>
      <c r="BW3425" s="419"/>
      <c r="BX3425" s="397"/>
      <c r="BZ3425" s="449"/>
      <c r="CB3425" s="419"/>
      <c r="CC3425" s="419"/>
      <c r="CD3425" s="419"/>
      <c r="CF3425" s="419"/>
      <c r="CG3425" s="419"/>
      <c r="CH3425" s="419"/>
    </row>
    <row r="3426" spans="3:86" ht="21" thickBot="1">
      <c r="C3426" s="425"/>
      <c r="P3426" s="431"/>
      <c r="R3426" s="419"/>
      <c r="S3426" s="446"/>
      <c r="T3426" s="419"/>
      <c r="V3426" s="196"/>
      <c r="W3426" s="419"/>
      <c r="X3426" s="419"/>
      <c r="Z3426" s="419"/>
      <c r="AA3426" s="419"/>
      <c r="AB3426" s="419"/>
      <c r="AD3426" s="419"/>
      <c r="AE3426" s="419"/>
      <c r="AF3426" s="419"/>
      <c r="AH3426" s="419"/>
      <c r="AI3426" s="419"/>
      <c r="AJ3426" s="419"/>
      <c r="AL3426" s="419"/>
      <c r="AM3426" s="419"/>
      <c r="AN3426" s="403"/>
      <c r="AO3426" s="419"/>
      <c r="AP3426" s="419"/>
      <c r="AQ3426" s="419"/>
      <c r="AR3426" s="419"/>
      <c r="AS3426" s="419"/>
      <c r="AT3426" s="419"/>
      <c r="AU3426" s="419"/>
      <c r="AV3426" s="419"/>
      <c r="AX3426" s="419"/>
      <c r="AY3426" s="419"/>
      <c r="AZ3426" s="419"/>
      <c r="BB3426" s="419"/>
      <c r="BC3426" s="419"/>
      <c r="BD3426" s="419"/>
      <c r="BF3426" s="419"/>
      <c r="BG3426" s="419"/>
      <c r="BH3426" s="419"/>
      <c r="BJ3426" s="419"/>
      <c r="BK3426" s="419"/>
      <c r="BL3426" s="419"/>
      <c r="BN3426" s="419"/>
      <c r="BO3426" s="419"/>
      <c r="BP3426" s="419"/>
      <c r="BR3426" s="419"/>
      <c r="BS3426" s="419"/>
      <c r="BT3426" s="419"/>
      <c r="BV3426" s="419"/>
      <c r="BW3426" s="419"/>
      <c r="BX3426" s="397"/>
      <c r="BZ3426" s="449"/>
      <c r="CB3426" s="419"/>
      <c r="CC3426" s="419"/>
      <c r="CD3426" s="419"/>
      <c r="CF3426" s="419"/>
      <c r="CG3426" s="419"/>
      <c r="CH3426" s="419"/>
    </row>
    <row r="3427" spans="3:86" ht="21" thickBot="1">
      <c r="C3427" s="425"/>
      <c r="P3427" s="431"/>
      <c r="R3427" s="419"/>
      <c r="S3427" s="446"/>
      <c r="T3427" s="419"/>
      <c r="V3427" s="196"/>
      <c r="W3427" s="419"/>
      <c r="X3427" s="419"/>
      <c r="Z3427" s="419"/>
      <c r="AA3427" s="419"/>
      <c r="AB3427" s="419"/>
      <c r="AD3427" s="419"/>
      <c r="AE3427" s="419"/>
      <c r="AF3427" s="419"/>
      <c r="AH3427" s="419"/>
      <c r="AI3427" s="419"/>
      <c r="AJ3427" s="419"/>
      <c r="AL3427" s="419"/>
      <c r="AM3427" s="419"/>
      <c r="AN3427" s="403"/>
      <c r="AO3427" s="419"/>
      <c r="AP3427" s="419"/>
      <c r="AQ3427" s="419"/>
      <c r="AR3427" s="419"/>
      <c r="AS3427" s="419"/>
      <c r="AT3427" s="419"/>
      <c r="AU3427" s="419"/>
      <c r="AV3427" s="419"/>
      <c r="AX3427" s="419"/>
      <c r="AY3427" s="419"/>
      <c r="AZ3427" s="419"/>
      <c r="BB3427" s="419"/>
      <c r="BC3427" s="419"/>
      <c r="BD3427" s="419"/>
      <c r="BF3427" s="419"/>
      <c r="BG3427" s="419"/>
      <c r="BH3427" s="419"/>
      <c r="BJ3427" s="419"/>
      <c r="BK3427" s="419"/>
      <c r="BL3427" s="419"/>
      <c r="BN3427" s="419"/>
      <c r="BO3427" s="419"/>
      <c r="BP3427" s="419"/>
      <c r="BR3427" s="419"/>
      <c r="BS3427" s="419"/>
      <c r="BT3427" s="419"/>
      <c r="BV3427" s="419"/>
      <c r="BW3427" s="419"/>
      <c r="BX3427" s="397"/>
      <c r="BZ3427" s="449"/>
      <c r="CB3427" s="419"/>
      <c r="CC3427" s="419"/>
      <c r="CD3427" s="419"/>
      <c r="CF3427" s="419"/>
      <c r="CG3427" s="419"/>
      <c r="CH3427" s="419"/>
    </row>
    <row r="3428" spans="3:86" ht="21" thickBot="1">
      <c r="C3428" s="425"/>
      <c r="P3428" s="431"/>
      <c r="R3428" s="419"/>
      <c r="S3428" s="446"/>
      <c r="T3428" s="419"/>
      <c r="V3428" s="196"/>
      <c r="W3428" s="419"/>
      <c r="X3428" s="419"/>
      <c r="Z3428" s="419"/>
      <c r="AA3428" s="419"/>
      <c r="AB3428" s="419"/>
      <c r="AD3428" s="419"/>
      <c r="AE3428" s="419"/>
      <c r="AF3428" s="419"/>
      <c r="AH3428" s="419"/>
      <c r="AI3428" s="419"/>
      <c r="AJ3428" s="419"/>
      <c r="AL3428" s="419"/>
      <c r="AM3428" s="419"/>
      <c r="AN3428" s="403"/>
      <c r="AO3428" s="419"/>
      <c r="AP3428" s="419"/>
      <c r="AQ3428" s="419"/>
      <c r="AR3428" s="419"/>
      <c r="AS3428" s="419"/>
      <c r="AT3428" s="419"/>
      <c r="AU3428" s="419"/>
      <c r="AV3428" s="419"/>
      <c r="AX3428" s="419"/>
      <c r="AY3428" s="419"/>
      <c r="AZ3428" s="419"/>
      <c r="BB3428" s="419"/>
      <c r="BC3428" s="419"/>
      <c r="BD3428" s="419"/>
      <c r="BF3428" s="419"/>
      <c r="BG3428" s="419"/>
      <c r="BH3428" s="419"/>
      <c r="BJ3428" s="419"/>
      <c r="BK3428" s="419"/>
      <c r="BL3428" s="419"/>
      <c r="BN3428" s="419"/>
      <c r="BO3428" s="419"/>
      <c r="BP3428" s="419"/>
      <c r="BR3428" s="419"/>
      <c r="BS3428" s="419"/>
      <c r="BT3428" s="419"/>
      <c r="BV3428" s="419"/>
      <c r="BW3428" s="419"/>
      <c r="BX3428" s="397"/>
      <c r="BZ3428" s="449"/>
      <c r="CB3428" s="419"/>
      <c r="CC3428" s="419"/>
      <c r="CD3428" s="419"/>
      <c r="CF3428" s="419"/>
      <c r="CG3428" s="419"/>
      <c r="CH3428" s="419"/>
    </row>
    <row r="3429" spans="3:86" ht="21" thickBot="1">
      <c r="C3429" s="425"/>
      <c r="P3429" s="431"/>
      <c r="R3429" s="419"/>
      <c r="S3429" s="446"/>
      <c r="T3429" s="419"/>
      <c r="V3429" s="196"/>
      <c r="W3429" s="419"/>
      <c r="X3429" s="419"/>
      <c r="Z3429" s="419"/>
      <c r="AA3429" s="419"/>
      <c r="AB3429" s="419"/>
      <c r="AD3429" s="419"/>
      <c r="AE3429" s="419"/>
      <c r="AF3429" s="419"/>
      <c r="AH3429" s="419"/>
      <c r="AI3429" s="419"/>
      <c r="AJ3429" s="419"/>
      <c r="AL3429" s="419"/>
      <c r="AM3429" s="419"/>
      <c r="AN3429" s="403"/>
      <c r="AO3429" s="419"/>
      <c r="AP3429" s="419"/>
      <c r="AQ3429" s="419"/>
      <c r="AR3429" s="419"/>
      <c r="AS3429" s="419"/>
      <c r="AT3429" s="419"/>
      <c r="AU3429" s="419"/>
      <c r="AV3429" s="419"/>
      <c r="AX3429" s="419"/>
      <c r="AY3429" s="419"/>
      <c r="AZ3429" s="419"/>
      <c r="BB3429" s="419"/>
      <c r="BC3429" s="419"/>
      <c r="BD3429" s="419"/>
      <c r="BF3429" s="419"/>
      <c r="BG3429" s="419"/>
      <c r="BH3429" s="419"/>
      <c r="BJ3429" s="419"/>
      <c r="BK3429" s="419"/>
      <c r="BL3429" s="419"/>
      <c r="BN3429" s="419"/>
      <c r="BO3429" s="419"/>
      <c r="BP3429" s="419"/>
      <c r="BR3429" s="419"/>
      <c r="BS3429" s="419"/>
      <c r="BT3429" s="419"/>
      <c r="BV3429" s="419"/>
      <c r="BW3429" s="419"/>
      <c r="BX3429" s="397"/>
      <c r="BZ3429" s="449"/>
      <c r="CB3429" s="419"/>
      <c r="CC3429" s="419"/>
      <c r="CD3429" s="419"/>
      <c r="CF3429" s="419"/>
      <c r="CG3429" s="419"/>
      <c r="CH3429" s="419"/>
    </row>
    <row r="3430" spans="3:86" ht="21" thickBot="1">
      <c r="C3430" s="425"/>
      <c r="P3430" s="431"/>
      <c r="R3430" s="419"/>
      <c r="S3430" s="446"/>
      <c r="T3430" s="419"/>
      <c r="V3430" s="196"/>
      <c r="W3430" s="419"/>
      <c r="X3430" s="419"/>
      <c r="Z3430" s="419"/>
      <c r="AA3430" s="419"/>
      <c r="AB3430" s="419"/>
      <c r="AD3430" s="419"/>
      <c r="AE3430" s="419"/>
      <c r="AF3430" s="419"/>
      <c r="AH3430" s="419"/>
      <c r="AI3430" s="419"/>
      <c r="AJ3430" s="419"/>
      <c r="AL3430" s="419"/>
      <c r="AM3430" s="419"/>
      <c r="AN3430" s="403"/>
      <c r="AO3430" s="419"/>
      <c r="AP3430" s="419"/>
      <c r="AQ3430" s="419"/>
      <c r="AR3430" s="419"/>
      <c r="AS3430" s="419"/>
      <c r="AT3430" s="419"/>
      <c r="AU3430" s="419"/>
      <c r="AV3430" s="419"/>
      <c r="AX3430" s="419"/>
      <c r="AY3430" s="419"/>
      <c r="AZ3430" s="419"/>
      <c r="BB3430" s="419"/>
      <c r="BC3430" s="419"/>
      <c r="BD3430" s="419"/>
      <c r="BF3430" s="419"/>
      <c r="BG3430" s="419"/>
      <c r="BH3430" s="419"/>
      <c r="BJ3430" s="419"/>
      <c r="BK3430" s="419"/>
      <c r="BL3430" s="419"/>
      <c r="BN3430" s="419"/>
      <c r="BO3430" s="419"/>
      <c r="BP3430" s="419"/>
      <c r="BR3430" s="419"/>
      <c r="BS3430" s="419"/>
      <c r="BT3430" s="419"/>
      <c r="BV3430" s="419"/>
      <c r="BW3430" s="419"/>
      <c r="BX3430" s="397"/>
      <c r="BZ3430" s="449"/>
      <c r="CB3430" s="419"/>
      <c r="CC3430" s="419"/>
      <c r="CD3430" s="419"/>
      <c r="CF3430" s="419"/>
      <c r="CG3430" s="419"/>
      <c r="CH3430" s="419"/>
    </row>
    <row r="3431" spans="3:86" ht="21" thickBot="1">
      <c r="C3431" s="425"/>
      <c r="P3431" s="431"/>
      <c r="R3431" s="419"/>
      <c r="S3431" s="446"/>
      <c r="T3431" s="419"/>
      <c r="V3431" s="196"/>
      <c r="W3431" s="419"/>
      <c r="X3431" s="419"/>
      <c r="Z3431" s="419"/>
      <c r="AA3431" s="419"/>
      <c r="AB3431" s="419"/>
      <c r="AD3431" s="419"/>
      <c r="AE3431" s="419"/>
      <c r="AF3431" s="419"/>
      <c r="AH3431" s="419"/>
      <c r="AI3431" s="419"/>
      <c r="AJ3431" s="419"/>
      <c r="AL3431" s="419"/>
      <c r="AM3431" s="419"/>
      <c r="AN3431" s="403"/>
      <c r="AO3431" s="419"/>
      <c r="AP3431" s="419"/>
      <c r="AQ3431" s="419"/>
      <c r="AR3431" s="419"/>
      <c r="AS3431" s="419"/>
      <c r="AT3431" s="419"/>
      <c r="AU3431" s="419"/>
      <c r="AV3431" s="419"/>
      <c r="AX3431" s="419"/>
      <c r="AY3431" s="419"/>
      <c r="AZ3431" s="419"/>
      <c r="BB3431" s="419"/>
      <c r="BC3431" s="419"/>
      <c r="BD3431" s="419"/>
      <c r="BF3431" s="419"/>
      <c r="BG3431" s="419"/>
      <c r="BH3431" s="419"/>
      <c r="BJ3431" s="419"/>
      <c r="BK3431" s="419"/>
      <c r="BL3431" s="419"/>
      <c r="BN3431" s="419"/>
      <c r="BO3431" s="419"/>
      <c r="BP3431" s="419"/>
      <c r="BR3431" s="419"/>
      <c r="BS3431" s="419"/>
      <c r="BT3431" s="419"/>
      <c r="BV3431" s="419"/>
      <c r="BW3431" s="419"/>
      <c r="BX3431" s="397"/>
      <c r="BZ3431" s="449"/>
      <c r="CB3431" s="419"/>
      <c r="CC3431" s="419"/>
      <c r="CD3431" s="419"/>
      <c r="CF3431" s="419"/>
      <c r="CG3431" s="419"/>
      <c r="CH3431" s="419"/>
    </row>
    <row r="3432" spans="3:86" ht="21" thickBot="1">
      <c r="C3432" s="425"/>
      <c r="P3432" s="431"/>
      <c r="R3432" s="419"/>
      <c r="S3432" s="446"/>
      <c r="T3432" s="419"/>
      <c r="V3432" s="196"/>
      <c r="W3432" s="419"/>
      <c r="X3432" s="419"/>
      <c r="Z3432" s="419"/>
      <c r="AA3432" s="419"/>
      <c r="AB3432" s="419"/>
      <c r="AD3432" s="419"/>
      <c r="AE3432" s="419"/>
      <c r="AF3432" s="419"/>
      <c r="AH3432" s="419"/>
      <c r="AI3432" s="419"/>
      <c r="AJ3432" s="419"/>
      <c r="AL3432" s="419"/>
      <c r="AM3432" s="419"/>
      <c r="AN3432" s="403"/>
      <c r="AO3432" s="419"/>
      <c r="AP3432" s="419"/>
      <c r="AQ3432" s="419"/>
      <c r="AR3432" s="419"/>
      <c r="AS3432" s="419"/>
      <c r="AT3432" s="419"/>
      <c r="AU3432" s="419"/>
      <c r="AV3432" s="419"/>
      <c r="AX3432" s="419"/>
      <c r="AY3432" s="419"/>
      <c r="AZ3432" s="419"/>
      <c r="BB3432" s="419"/>
      <c r="BC3432" s="419"/>
      <c r="BD3432" s="419"/>
      <c r="BF3432" s="419"/>
      <c r="BG3432" s="419"/>
      <c r="BH3432" s="419"/>
      <c r="BJ3432" s="419"/>
      <c r="BK3432" s="419"/>
      <c r="BL3432" s="419"/>
      <c r="BN3432" s="419"/>
      <c r="BO3432" s="419"/>
      <c r="BP3432" s="419"/>
      <c r="BR3432" s="419"/>
      <c r="BS3432" s="419"/>
      <c r="BT3432" s="419"/>
      <c r="BV3432" s="419"/>
      <c r="BW3432" s="419"/>
      <c r="BX3432" s="397"/>
      <c r="BZ3432" s="449"/>
      <c r="CB3432" s="419"/>
      <c r="CC3432" s="419"/>
      <c r="CD3432" s="419"/>
      <c r="CF3432" s="419"/>
      <c r="CG3432" s="419"/>
      <c r="CH3432" s="419"/>
    </row>
    <row r="3433" spans="3:86" ht="21" thickBot="1">
      <c r="C3433" s="425"/>
      <c r="P3433" s="431"/>
      <c r="R3433" s="419"/>
      <c r="S3433" s="446"/>
      <c r="T3433" s="419"/>
      <c r="V3433" s="196"/>
      <c r="W3433" s="419"/>
      <c r="X3433" s="419"/>
      <c r="Z3433" s="419"/>
      <c r="AA3433" s="419"/>
      <c r="AB3433" s="419"/>
      <c r="AD3433" s="419"/>
      <c r="AE3433" s="419"/>
      <c r="AF3433" s="419"/>
      <c r="AH3433" s="419"/>
      <c r="AI3433" s="419"/>
      <c r="AJ3433" s="419"/>
      <c r="AL3433" s="419"/>
      <c r="AM3433" s="419"/>
      <c r="AN3433" s="403"/>
      <c r="AO3433" s="419"/>
      <c r="AP3433" s="419"/>
      <c r="AQ3433" s="419"/>
      <c r="AR3433" s="419"/>
      <c r="AS3433" s="419"/>
      <c r="AT3433" s="419"/>
      <c r="AU3433" s="419"/>
      <c r="AV3433" s="419"/>
      <c r="AX3433" s="419"/>
      <c r="AY3433" s="419"/>
      <c r="AZ3433" s="419"/>
      <c r="BB3433" s="419"/>
      <c r="BC3433" s="419"/>
      <c r="BD3433" s="419"/>
      <c r="BF3433" s="419"/>
      <c r="BG3433" s="419"/>
      <c r="BH3433" s="419"/>
      <c r="BJ3433" s="419"/>
      <c r="BK3433" s="419"/>
      <c r="BL3433" s="419"/>
      <c r="BN3433" s="419"/>
      <c r="BO3433" s="419"/>
      <c r="BP3433" s="419"/>
      <c r="BR3433" s="419"/>
      <c r="BS3433" s="419"/>
      <c r="BT3433" s="419"/>
      <c r="BV3433" s="419"/>
      <c r="BW3433" s="419"/>
      <c r="BX3433" s="397"/>
      <c r="BZ3433" s="449"/>
      <c r="CB3433" s="419"/>
      <c r="CC3433" s="419"/>
      <c r="CD3433" s="419"/>
      <c r="CF3433" s="419"/>
      <c r="CG3433" s="419"/>
      <c r="CH3433" s="419"/>
    </row>
    <row r="3434" spans="3:86" ht="21" thickBot="1">
      <c r="C3434" s="425"/>
      <c r="P3434" s="431"/>
      <c r="R3434" s="419"/>
      <c r="S3434" s="446"/>
      <c r="T3434" s="419"/>
      <c r="V3434" s="196"/>
      <c r="W3434" s="419"/>
      <c r="X3434" s="419"/>
      <c r="Z3434" s="419"/>
      <c r="AA3434" s="419"/>
      <c r="AB3434" s="419"/>
      <c r="AD3434" s="419"/>
      <c r="AE3434" s="419"/>
      <c r="AF3434" s="419"/>
      <c r="AH3434" s="419"/>
      <c r="AI3434" s="419"/>
      <c r="AJ3434" s="419"/>
      <c r="AL3434" s="419"/>
      <c r="AM3434" s="419"/>
      <c r="AN3434" s="403"/>
      <c r="AO3434" s="419"/>
      <c r="AP3434" s="419"/>
      <c r="AQ3434" s="419"/>
      <c r="AR3434" s="419"/>
      <c r="AS3434" s="419"/>
      <c r="AT3434" s="419"/>
      <c r="AU3434" s="419"/>
      <c r="AV3434" s="419"/>
      <c r="AX3434" s="419"/>
      <c r="AY3434" s="419"/>
      <c r="AZ3434" s="419"/>
      <c r="BB3434" s="419"/>
      <c r="BC3434" s="419"/>
      <c r="BD3434" s="419"/>
      <c r="BF3434" s="419"/>
      <c r="BG3434" s="419"/>
      <c r="BH3434" s="419"/>
      <c r="BJ3434" s="419"/>
      <c r="BK3434" s="419"/>
      <c r="BL3434" s="419"/>
      <c r="BN3434" s="419"/>
      <c r="BO3434" s="419"/>
      <c r="BP3434" s="419"/>
      <c r="BR3434" s="419"/>
      <c r="BS3434" s="419"/>
      <c r="BT3434" s="419"/>
      <c r="BV3434" s="419"/>
      <c r="BW3434" s="419"/>
      <c r="BX3434" s="397"/>
      <c r="BZ3434" s="449"/>
      <c r="CB3434" s="419"/>
      <c r="CC3434" s="419"/>
      <c r="CD3434" s="419"/>
      <c r="CF3434" s="419"/>
      <c r="CG3434" s="419"/>
      <c r="CH3434" s="419"/>
    </row>
    <row r="3435" spans="3:86" ht="21" thickBot="1">
      <c r="C3435" s="425"/>
      <c r="P3435" s="431"/>
      <c r="R3435" s="419"/>
      <c r="S3435" s="446"/>
      <c r="T3435" s="419"/>
      <c r="V3435" s="196"/>
      <c r="W3435" s="419"/>
      <c r="X3435" s="419"/>
      <c r="Z3435" s="419"/>
      <c r="AA3435" s="419"/>
      <c r="AB3435" s="419"/>
      <c r="AD3435" s="419"/>
      <c r="AE3435" s="419"/>
      <c r="AF3435" s="419"/>
      <c r="AH3435" s="419"/>
      <c r="AI3435" s="419"/>
      <c r="AJ3435" s="419"/>
      <c r="AL3435" s="419"/>
      <c r="AM3435" s="419"/>
      <c r="AN3435" s="403"/>
      <c r="AO3435" s="419"/>
      <c r="AP3435" s="419"/>
      <c r="AQ3435" s="419"/>
      <c r="AR3435" s="419"/>
      <c r="AS3435" s="419"/>
      <c r="AT3435" s="419"/>
      <c r="AU3435" s="419"/>
      <c r="AV3435" s="419"/>
      <c r="AX3435" s="419"/>
      <c r="AY3435" s="419"/>
      <c r="AZ3435" s="419"/>
      <c r="BB3435" s="419"/>
      <c r="BC3435" s="419"/>
      <c r="BD3435" s="419"/>
      <c r="BF3435" s="419"/>
      <c r="BG3435" s="419"/>
      <c r="BH3435" s="419"/>
      <c r="BJ3435" s="419"/>
      <c r="BK3435" s="419"/>
      <c r="BL3435" s="419"/>
      <c r="BN3435" s="419"/>
      <c r="BO3435" s="419"/>
      <c r="BP3435" s="419"/>
      <c r="BR3435" s="419"/>
      <c r="BS3435" s="419"/>
      <c r="BT3435" s="419"/>
      <c r="BV3435" s="419"/>
      <c r="BW3435" s="419"/>
      <c r="BX3435" s="397"/>
      <c r="BZ3435" s="449"/>
      <c r="CB3435" s="419"/>
      <c r="CC3435" s="419"/>
      <c r="CD3435" s="419"/>
      <c r="CF3435" s="419"/>
      <c r="CG3435" s="419"/>
      <c r="CH3435" s="419"/>
    </row>
    <row r="3436" spans="3:86" ht="21" thickBot="1">
      <c r="C3436" s="425"/>
      <c r="P3436" s="431"/>
      <c r="R3436" s="419"/>
      <c r="S3436" s="446"/>
      <c r="T3436" s="419"/>
      <c r="V3436" s="196"/>
      <c r="W3436" s="419"/>
      <c r="X3436" s="419"/>
      <c r="Z3436" s="419"/>
      <c r="AA3436" s="419"/>
      <c r="AB3436" s="419"/>
      <c r="AD3436" s="419"/>
      <c r="AE3436" s="419"/>
      <c r="AF3436" s="419"/>
      <c r="AH3436" s="419"/>
      <c r="AI3436" s="419"/>
      <c r="AJ3436" s="419"/>
      <c r="AL3436" s="419"/>
      <c r="AM3436" s="419"/>
      <c r="AN3436" s="403"/>
      <c r="AO3436" s="419"/>
      <c r="AP3436" s="419"/>
      <c r="AQ3436" s="419"/>
      <c r="AR3436" s="419"/>
      <c r="AS3436" s="419"/>
      <c r="AT3436" s="419"/>
      <c r="AU3436" s="419"/>
      <c r="AV3436" s="419"/>
      <c r="AX3436" s="419"/>
      <c r="AY3436" s="419"/>
      <c r="AZ3436" s="419"/>
      <c r="BB3436" s="419"/>
      <c r="BC3436" s="419"/>
      <c r="BD3436" s="419"/>
      <c r="BF3436" s="419"/>
      <c r="BG3436" s="419"/>
      <c r="BH3436" s="419"/>
      <c r="BJ3436" s="419"/>
      <c r="BK3436" s="419"/>
      <c r="BL3436" s="419"/>
      <c r="BN3436" s="419"/>
      <c r="BO3436" s="419"/>
      <c r="BP3436" s="419"/>
      <c r="BR3436" s="419"/>
      <c r="BS3436" s="419"/>
      <c r="BT3436" s="419"/>
      <c r="BV3436" s="419"/>
      <c r="BW3436" s="419"/>
      <c r="BX3436" s="397"/>
      <c r="BZ3436" s="449"/>
      <c r="CB3436" s="419"/>
      <c r="CC3436" s="419"/>
      <c r="CD3436" s="419"/>
      <c r="CF3436" s="419"/>
      <c r="CG3436" s="419"/>
      <c r="CH3436" s="419"/>
    </row>
    <row r="3437" spans="3:86" ht="21" thickBot="1">
      <c r="C3437" s="425"/>
      <c r="P3437" s="431"/>
      <c r="R3437" s="419"/>
      <c r="S3437" s="446"/>
      <c r="T3437" s="419"/>
      <c r="V3437" s="196"/>
      <c r="W3437" s="419"/>
      <c r="X3437" s="419"/>
      <c r="Z3437" s="419"/>
      <c r="AA3437" s="419"/>
      <c r="AB3437" s="419"/>
      <c r="AD3437" s="419"/>
      <c r="AE3437" s="419"/>
      <c r="AF3437" s="419"/>
      <c r="AH3437" s="419"/>
      <c r="AI3437" s="419"/>
      <c r="AJ3437" s="419"/>
      <c r="AL3437" s="419"/>
      <c r="AM3437" s="419"/>
      <c r="AN3437" s="403"/>
      <c r="AO3437" s="419"/>
      <c r="AP3437" s="419"/>
      <c r="AQ3437" s="419"/>
      <c r="AR3437" s="419"/>
      <c r="AS3437" s="419"/>
      <c r="AT3437" s="419"/>
      <c r="AU3437" s="419"/>
      <c r="AV3437" s="419"/>
      <c r="AX3437" s="419"/>
      <c r="AY3437" s="419"/>
      <c r="AZ3437" s="419"/>
      <c r="BB3437" s="419"/>
      <c r="BC3437" s="419"/>
      <c r="BD3437" s="419"/>
      <c r="BF3437" s="419"/>
      <c r="BG3437" s="419"/>
      <c r="BH3437" s="419"/>
      <c r="BJ3437" s="419"/>
      <c r="BK3437" s="419"/>
      <c r="BL3437" s="419"/>
      <c r="BN3437" s="419"/>
      <c r="BO3437" s="419"/>
      <c r="BP3437" s="419"/>
      <c r="BR3437" s="419"/>
      <c r="BS3437" s="419"/>
      <c r="BT3437" s="419"/>
      <c r="BV3437" s="419"/>
      <c r="BW3437" s="419"/>
      <c r="BX3437" s="397"/>
      <c r="BZ3437" s="449"/>
      <c r="CB3437" s="419"/>
      <c r="CC3437" s="419"/>
      <c r="CD3437" s="419"/>
      <c r="CF3437" s="419"/>
      <c r="CG3437" s="419"/>
      <c r="CH3437" s="419"/>
    </row>
    <row r="3438" spans="3:86" ht="21" thickBot="1">
      <c r="C3438" s="425"/>
      <c r="P3438" s="431"/>
      <c r="R3438" s="419"/>
      <c r="S3438" s="446"/>
      <c r="T3438" s="419"/>
      <c r="V3438" s="196"/>
      <c r="W3438" s="419"/>
      <c r="X3438" s="419"/>
      <c r="Z3438" s="419"/>
      <c r="AA3438" s="419"/>
      <c r="AB3438" s="419"/>
      <c r="AD3438" s="419"/>
      <c r="AE3438" s="419"/>
      <c r="AF3438" s="419"/>
      <c r="AH3438" s="419"/>
      <c r="AI3438" s="419"/>
      <c r="AJ3438" s="419"/>
      <c r="AL3438" s="419"/>
      <c r="AM3438" s="419"/>
      <c r="AN3438" s="403"/>
      <c r="AO3438" s="419"/>
      <c r="AP3438" s="419"/>
      <c r="AQ3438" s="419"/>
      <c r="AR3438" s="419"/>
      <c r="AS3438" s="419"/>
      <c r="AT3438" s="419"/>
      <c r="AU3438" s="419"/>
      <c r="AV3438" s="419"/>
      <c r="AX3438" s="419"/>
      <c r="AY3438" s="419"/>
      <c r="AZ3438" s="419"/>
      <c r="BB3438" s="419"/>
      <c r="BC3438" s="419"/>
      <c r="BD3438" s="419"/>
      <c r="BF3438" s="419"/>
      <c r="BG3438" s="419"/>
      <c r="BH3438" s="419"/>
      <c r="BJ3438" s="419"/>
      <c r="BK3438" s="419"/>
      <c r="BL3438" s="419"/>
      <c r="BN3438" s="419"/>
      <c r="BO3438" s="419"/>
      <c r="BP3438" s="419"/>
      <c r="BR3438" s="419"/>
      <c r="BS3438" s="419"/>
      <c r="BT3438" s="419"/>
      <c r="BV3438" s="419"/>
      <c r="BW3438" s="419"/>
      <c r="BX3438" s="397"/>
      <c r="BZ3438" s="449"/>
      <c r="CB3438" s="419"/>
      <c r="CC3438" s="419"/>
      <c r="CD3438" s="419"/>
      <c r="CF3438" s="419"/>
      <c r="CG3438" s="419"/>
      <c r="CH3438" s="419"/>
    </row>
    <row r="3439" spans="3:86" ht="21" thickBot="1">
      <c r="C3439" s="425"/>
      <c r="P3439" s="431"/>
      <c r="R3439" s="419"/>
      <c r="S3439" s="446"/>
      <c r="T3439" s="419"/>
      <c r="V3439" s="196"/>
      <c r="W3439" s="419"/>
      <c r="X3439" s="419"/>
      <c r="Z3439" s="419"/>
      <c r="AA3439" s="419"/>
      <c r="AB3439" s="419"/>
      <c r="AD3439" s="419"/>
      <c r="AE3439" s="419"/>
      <c r="AF3439" s="419"/>
      <c r="AH3439" s="419"/>
      <c r="AI3439" s="419"/>
      <c r="AJ3439" s="419"/>
      <c r="AL3439" s="419"/>
      <c r="AM3439" s="419"/>
      <c r="AN3439" s="403"/>
      <c r="AO3439" s="419"/>
      <c r="AP3439" s="419"/>
      <c r="AQ3439" s="419"/>
      <c r="AR3439" s="419"/>
      <c r="AS3439" s="419"/>
      <c r="AT3439" s="419"/>
      <c r="AU3439" s="419"/>
      <c r="AV3439" s="419"/>
      <c r="AX3439" s="419"/>
      <c r="AY3439" s="419"/>
      <c r="AZ3439" s="419"/>
      <c r="BB3439" s="419"/>
      <c r="BC3439" s="419"/>
      <c r="BD3439" s="419"/>
      <c r="BF3439" s="419"/>
      <c r="BG3439" s="419"/>
      <c r="BH3439" s="419"/>
      <c r="BJ3439" s="419"/>
      <c r="BK3439" s="419"/>
      <c r="BL3439" s="419"/>
      <c r="BN3439" s="419"/>
      <c r="BO3439" s="419"/>
      <c r="BP3439" s="419"/>
      <c r="BR3439" s="419"/>
      <c r="BS3439" s="419"/>
      <c r="BT3439" s="419"/>
      <c r="BV3439" s="419"/>
      <c r="BW3439" s="419"/>
      <c r="BX3439" s="397"/>
      <c r="BZ3439" s="449"/>
      <c r="CB3439" s="419"/>
      <c r="CC3439" s="419"/>
      <c r="CD3439" s="419"/>
      <c r="CF3439" s="419"/>
      <c r="CG3439" s="419"/>
      <c r="CH3439" s="419"/>
    </row>
    <row r="3440" spans="3:86" ht="21" thickBot="1">
      <c r="C3440" s="425"/>
      <c r="P3440" s="431"/>
      <c r="R3440" s="419"/>
      <c r="S3440" s="446"/>
      <c r="T3440" s="419"/>
      <c r="V3440" s="196"/>
      <c r="W3440" s="419"/>
      <c r="X3440" s="419"/>
      <c r="Z3440" s="419"/>
      <c r="AA3440" s="419"/>
      <c r="AB3440" s="419"/>
      <c r="AD3440" s="419"/>
      <c r="AE3440" s="419"/>
      <c r="AF3440" s="419"/>
      <c r="AH3440" s="419"/>
      <c r="AI3440" s="419"/>
      <c r="AJ3440" s="419"/>
      <c r="AL3440" s="419"/>
      <c r="AM3440" s="419"/>
      <c r="AN3440" s="403"/>
      <c r="AO3440" s="419"/>
      <c r="AP3440" s="419"/>
      <c r="AQ3440" s="419"/>
      <c r="AR3440" s="419"/>
      <c r="AS3440" s="419"/>
      <c r="AT3440" s="419"/>
      <c r="AU3440" s="419"/>
      <c r="AV3440" s="419"/>
      <c r="AX3440" s="419"/>
      <c r="AY3440" s="419"/>
      <c r="AZ3440" s="419"/>
      <c r="BB3440" s="419"/>
      <c r="BC3440" s="419"/>
      <c r="BD3440" s="419"/>
      <c r="BF3440" s="419"/>
      <c r="BG3440" s="419"/>
      <c r="BH3440" s="419"/>
      <c r="BJ3440" s="419"/>
      <c r="BK3440" s="419"/>
      <c r="BL3440" s="419"/>
      <c r="BN3440" s="419"/>
      <c r="BO3440" s="419"/>
      <c r="BP3440" s="419"/>
      <c r="BR3440" s="419"/>
      <c r="BS3440" s="419"/>
      <c r="BT3440" s="419"/>
      <c r="BV3440" s="419"/>
      <c r="BW3440" s="419"/>
      <c r="BX3440" s="397"/>
      <c r="BZ3440" s="449"/>
      <c r="CB3440" s="419"/>
      <c r="CC3440" s="419"/>
      <c r="CD3440" s="419"/>
      <c r="CF3440" s="419"/>
      <c r="CG3440" s="419"/>
      <c r="CH3440" s="419"/>
    </row>
    <row r="3441" spans="3:86" ht="21" thickBot="1">
      <c r="C3441" s="425"/>
      <c r="P3441" s="431"/>
      <c r="R3441" s="419"/>
      <c r="S3441" s="446"/>
      <c r="T3441" s="419"/>
      <c r="V3441" s="196"/>
      <c r="W3441" s="419"/>
      <c r="X3441" s="419"/>
      <c r="Z3441" s="419"/>
      <c r="AA3441" s="419"/>
      <c r="AB3441" s="419"/>
      <c r="AD3441" s="419"/>
      <c r="AE3441" s="419"/>
      <c r="AF3441" s="419"/>
      <c r="AH3441" s="419"/>
      <c r="AI3441" s="419"/>
      <c r="AJ3441" s="419"/>
      <c r="AL3441" s="419"/>
      <c r="AM3441" s="419"/>
      <c r="AN3441" s="403"/>
      <c r="AO3441" s="419"/>
      <c r="AP3441" s="419"/>
      <c r="AQ3441" s="419"/>
      <c r="AR3441" s="419"/>
      <c r="AS3441" s="419"/>
      <c r="AT3441" s="419"/>
      <c r="AU3441" s="419"/>
      <c r="AV3441" s="419"/>
      <c r="AX3441" s="419"/>
      <c r="AY3441" s="419"/>
      <c r="AZ3441" s="419"/>
      <c r="BB3441" s="419"/>
      <c r="BC3441" s="419"/>
      <c r="BD3441" s="419"/>
      <c r="BF3441" s="419"/>
      <c r="BG3441" s="419"/>
      <c r="BH3441" s="419"/>
      <c r="BJ3441" s="419"/>
      <c r="BK3441" s="419"/>
      <c r="BL3441" s="419"/>
      <c r="BN3441" s="419"/>
      <c r="BO3441" s="419"/>
      <c r="BP3441" s="419"/>
      <c r="BR3441" s="419"/>
      <c r="BS3441" s="419"/>
      <c r="BT3441" s="419"/>
      <c r="BV3441" s="419"/>
      <c r="BW3441" s="419"/>
      <c r="BX3441" s="397"/>
      <c r="BZ3441" s="449"/>
      <c r="CB3441" s="419"/>
      <c r="CC3441" s="419"/>
      <c r="CD3441" s="419"/>
      <c r="CF3441" s="419"/>
      <c r="CG3441" s="419"/>
      <c r="CH3441" s="419"/>
    </row>
    <row r="3442" spans="3:86" ht="21" thickBot="1">
      <c r="C3442" s="425"/>
      <c r="P3442" s="431"/>
      <c r="R3442" s="419"/>
      <c r="S3442" s="446"/>
      <c r="T3442" s="419"/>
      <c r="V3442" s="196"/>
      <c r="W3442" s="419"/>
      <c r="X3442" s="419"/>
      <c r="Z3442" s="419"/>
      <c r="AA3442" s="419"/>
      <c r="AB3442" s="419"/>
      <c r="AD3442" s="419"/>
      <c r="AE3442" s="419"/>
      <c r="AF3442" s="419"/>
      <c r="AH3442" s="419"/>
      <c r="AI3442" s="419"/>
      <c r="AJ3442" s="419"/>
      <c r="AL3442" s="419"/>
      <c r="AM3442" s="419"/>
      <c r="AN3442" s="403"/>
      <c r="AO3442" s="419"/>
      <c r="AP3442" s="419"/>
      <c r="AQ3442" s="419"/>
      <c r="AR3442" s="419"/>
      <c r="AS3442" s="419"/>
      <c r="AT3442" s="419"/>
      <c r="AU3442" s="419"/>
      <c r="AV3442" s="419"/>
      <c r="AX3442" s="419"/>
      <c r="AY3442" s="419"/>
      <c r="AZ3442" s="419"/>
      <c r="BB3442" s="419"/>
      <c r="BC3442" s="419"/>
      <c r="BD3442" s="419"/>
      <c r="BF3442" s="419"/>
      <c r="BG3442" s="419"/>
      <c r="BH3442" s="419"/>
      <c r="BJ3442" s="419"/>
      <c r="BK3442" s="419"/>
      <c r="BL3442" s="419"/>
      <c r="BN3442" s="419"/>
      <c r="BO3442" s="419"/>
      <c r="BP3442" s="419"/>
      <c r="BR3442" s="419"/>
      <c r="BS3442" s="419"/>
      <c r="BT3442" s="419"/>
      <c r="BV3442" s="419"/>
      <c r="BW3442" s="419"/>
      <c r="BX3442" s="397"/>
      <c r="BZ3442" s="449"/>
      <c r="CB3442" s="419"/>
      <c r="CC3442" s="419"/>
      <c r="CD3442" s="419"/>
      <c r="CF3442" s="419"/>
      <c r="CG3442" s="419"/>
      <c r="CH3442" s="419"/>
    </row>
    <row r="3443" spans="3:86" ht="21" thickBot="1">
      <c r="C3443" s="425"/>
      <c r="P3443" s="431"/>
      <c r="R3443" s="419"/>
      <c r="S3443" s="446"/>
      <c r="T3443" s="419"/>
      <c r="V3443" s="196"/>
      <c r="W3443" s="419"/>
      <c r="X3443" s="419"/>
      <c r="Z3443" s="419"/>
      <c r="AA3443" s="419"/>
      <c r="AB3443" s="419"/>
      <c r="AD3443" s="419"/>
      <c r="AE3443" s="419"/>
      <c r="AF3443" s="419"/>
      <c r="AH3443" s="419"/>
      <c r="AI3443" s="419"/>
      <c r="AJ3443" s="419"/>
      <c r="AL3443" s="419"/>
      <c r="AM3443" s="419"/>
      <c r="AN3443" s="403"/>
      <c r="AO3443" s="419"/>
      <c r="AP3443" s="419"/>
      <c r="AQ3443" s="419"/>
      <c r="AR3443" s="419"/>
      <c r="AS3443" s="419"/>
      <c r="AT3443" s="419"/>
      <c r="AU3443" s="419"/>
      <c r="AV3443" s="419"/>
      <c r="AX3443" s="419"/>
      <c r="AY3443" s="419"/>
      <c r="AZ3443" s="419"/>
      <c r="BB3443" s="419"/>
      <c r="BC3443" s="419"/>
      <c r="BD3443" s="419"/>
      <c r="BF3443" s="419"/>
      <c r="BG3443" s="419"/>
      <c r="BH3443" s="419"/>
      <c r="BJ3443" s="419"/>
      <c r="BK3443" s="419"/>
      <c r="BL3443" s="419"/>
      <c r="BN3443" s="419"/>
      <c r="BO3443" s="419"/>
      <c r="BP3443" s="419"/>
      <c r="BR3443" s="419"/>
      <c r="BS3443" s="419"/>
      <c r="BT3443" s="419"/>
      <c r="BV3443" s="419"/>
      <c r="BW3443" s="419"/>
      <c r="BX3443" s="397"/>
      <c r="BZ3443" s="449"/>
      <c r="CB3443" s="419"/>
      <c r="CC3443" s="419"/>
      <c r="CD3443" s="419"/>
      <c r="CF3443" s="419"/>
      <c r="CG3443" s="419"/>
      <c r="CH3443" s="419"/>
    </row>
    <row r="3444" spans="3:86" ht="21" thickBot="1">
      <c r="C3444" s="425"/>
      <c r="P3444" s="431"/>
      <c r="R3444" s="419"/>
      <c r="S3444" s="446"/>
      <c r="T3444" s="419"/>
      <c r="V3444" s="196"/>
      <c r="W3444" s="419"/>
      <c r="X3444" s="419"/>
      <c r="Z3444" s="419"/>
      <c r="AA3444" s="419"/>
      <c r="AB3444" s="419"/>
      <c r="AD3444" s="419"/>
      <c r="AE3444" s="419"/>
      <c r="AF3444" s="419"/>
      <c r="AH3444" s="419"/>
      <c r="AI3444" s="419"/>
      <c r="AJ3444" s="419"/>
      <c r="AL3444" s="419"/>
      <c r="AM3444" s="419"/>
      <c r="AN3444" s="403"/>
      <c r="AO3444" s="419"/>
      <c r="AP3444" s="419"/>
      <c r="AQ3444" s="419"/>
      <c r="AR3444" s="419"/>
      <c r="AS3444" s="419"/>
      <c r="AT3444" s="419"/>
      <c r="AU3444" s="419"/>
      <c r="AV3444" s="419"/>
      <c r="AX3444" s="419"/>
      <c r="AY3444" s="419"/>
      <c r="AZ3444" s="419"/>
      <c r="BB3444" s="419"/>
      <c r="BC3444" s="419"/>
      <c r="BD3444" s="419"/>
      <c r="BF3444" s="419"/>
      <c r="BG3444" s="419"/>
      <c r="BH3444" s="419"/>
      <c r="BJ3444" s="419"/>
      <c r="BK3444" s="419"/>
      <c r="BL3444" s="419"/>
      <c r="BN3444" s="419"/>
      <c r="BO3444" s="419"/>
      <c r="BP3444" s="419"/>
      <c r="BR3444" s="419"/>
      <c r="BS3444" s="419"/>
      <c r="BT3444" s="419"/>
      <c r="BV3444" s="419"/>
      <c r="BW3444" s="419"/>
      <c r="BX3444" s="397"/>
      <c r="BZ3444" s="449"/>
      <c r="CB3444" s="419"/>
      <c r="CC3444" s="419"/>
      <c r="CD3444" s="419"/>
      <c r="CF3444" s="419"/>
      <c r="CG3444" s="419"/>
      <c r="CH3444" s="419"/>
    </row>
    <row r="3445" spans="3:86" ht="21" thickBot="1">
      <c r="C3445" s="425"/>
      <c r="P3445" s="431"/>
      <c r="R3445" s="419"/>
      <c r="S3445" s="446"/>
      <c r="T3445" s="419"/>
      <c r="V3445" s="196"/>
      <c r="W3445" s="419"/>
      <c r="X3445" s="419"/>
      <c r="Z3445" s="419"/>
      <c r="AA3445" s="419"/>
      <c r="AB3445" s="419"/>
      <c r="AD3445" s="419"/>
      <c r="AE3445" s="419"/>
      <c r="AF3445" s="419"/>
      <c r="AH3445" s="419"/>
      <c r="AI3445" s="419"/>
      <c r="AJ3445" s="419"/>
      <c r="AL3445" s="419"/>
      <c r="AM3445" s="419"/>
      <c r="AN3445" s="403"/>
      <c r="AO3445" s="419"/>
      <c r="AP3445" s="419"/>
      <c r="AQ3445" s="419"/>
      <c r="AR3445" s="419"/>
      <c r="AS3445" s="419"/>
      <c r="AT3445" s="419"/>
      <c r="AU3445" s="419"/>
      <c r="AV3445" s="419"/>
      <c r="AX3445" s="419"/>
      <c r="AY3445" s="419"/>
      <c r="AZ3445" s="419"/>
      <c r="BB3445" s="419"/>
      <c r="BC3445" s="419"/>
      <c r="BD3445" s="419"/>
      <c r="BF3445" s="419"/>
      <c r="BG3445" s="419"/>
      <c r="BH3445" s="419"/>
      <c r="BJ3445" s="419"/>
      <c r="BK3445" s="419"/>
      <c r="BL3445" s="419"/>
      <c r="BN3445" s="419"/>
      <c r="BO3445" s="419"/>
      <c r="BP3445" s="419"/>
      <c r="BR3445" s="419"/>
      <c r="BS3445" s="419"/>
      <c r="BT3445" s="419"/>
      <c r="BV3445" s="419"/>
      <c r="BW3445" s="419"/>
      <c r="BX3445" s="397"/>
      <c r="BZ3445" s="449"/>
      <c r="CB3445" s="419"/>
      <c r="CC3445" s="419"/>
      <c r="CD3445" s="419"/>
      <c r="CF3445" s="419"/>
      <c r="CG3445" s="419"/>
      <c r="CH3445" s="419"/>
    </row>
    <row r="3446" spans="3:86" ht="21" thickBot="1">
      <c r="C3446" s="425"/>
      <c r="P3446" s="431"/>
      <c r="R3446" s="419"/>
      <c r="S3446" s="446"/>
      <c r="T3446" s="419"/>
      <c r="V3446" s="196"/>
      <c r="W3446" s="419"/>
      <c r="X3446" s="419"/>
      <c r="Z3446" s="419"/>
      <c r="AA3446" s="419"/>
      <c r="AB3446" s="419"/>
      <c r="AD3446" s="419"/>
      <c r="AE3446" s="419"/>
      <c r="AF3446" s="419"/>
      <c r="AH3446" s="419"/>
      <c r="AI3446" s="419"/>
      <c r="AJ3446" s="419"/>
      <c r="AL3446" s="419"/>
      <c r="AM3446" s="419"/>
      <c r="AN3446" s="403"/>
      <c r="AO3446" s="419"/>
      <c r="AP3446" s="419"/>
      <c r="AQ3446" s="419"/>
      <c r="AR3446" s="419"/>
      <c r="AS3446" s="419"/>
      <c r="AT3446" s="419"/>
      <c r="AU3446" s="419"/>
      <c r="AV3446" s="419"/>
      <c r="AX3446" s="419"/>
      <c r="AY3446" s="419"/>
      <c r="AZ3446" s="419"/>
      <c r="BB3446" s="419"/>
      <c r="BC3446" s="419"/>
      <c r="BD3446" s="419"/>
      <c r="BF3446" s="419"/>
      <c r="BG3446" s="419"/>
      <c r="BH3446" s="419"/>
      <c r="BJ3446" s="419"/>
      <c r="BK3446" s="419"/>
      <c r="BL3446" s="419"/>
      <c r="BN3446" s="419"/>
      <c r="BO3446" s="419"/>
      <c r="BP3446" s="419"/>
      <c r="BR3446" s="419"/>
      <c r="BS3446" s="419"/>
      <c r="BT3446" s="419"/>
      <c r="BV3446" s="419"/>
      <c r="BW3446" s="419"/>
      <c r="BX3446" s="397"/>
      <c r="BZ3446" s="449"/>
      <c r="CB3446" s="419"/>
      <c r="CC3446" s="419"/>
      <c r="CD3446" s="419"/>
      <c r="CF3446" s="419"/>
      <c r="CG3446" s="419"/>
      <c r="CH3446" s="419"/>
    </row>
    <row r="3447" spans="3:86" ht="21" thickBot="1">
      <c r="C3447" s="425"/>
      <c r="P3447" s="431"/>
      <c r="R3447" s="419"/>
      <c r="S3447" s="446"/>
      <c r="T3447" s="419"/>
      <c r="V3447" s="196"/>
      <c r="W3447" s="419"/>
      <c r="X3447" s="419"/>
      <c r="Z3447" s="419"/>
      <c r="AA3447" s="419"/>
      <c r="AB3447" s="419"/>
      <c r="AD3447" s="419"/>
      <c r="AE3447" s="419"/>
      <c r="AF3447" s="419"/>
      <c r="AH3447" s="419"/>
      <c r="AI3447" s="419"/>
      <c r="AJ3447" s="419"/>
      <c r="AL3447" s="419"/>
      <c r="AM3447" s="419"/>
      <c r="AN3447" s="403"/>
      <c r="AO3447" s="419"/>
      <c r="AP3447" s="419"/>
      <c r="AQ3447" s="419"/>
      <c r="AR3447" s="419"/>
      <c r="AS3447" s="419"/>
      <c r="AT3447" s="419"/>
      <c r="AU3447" s="419"/>
      <c r="AV3447" s="419"/>
      <c r="AX3447" s="419"/>
      <c r="AY3447" s="419"/>
      <c r="AZ3447" s="419"/>
      <c r="BB3447" s="419"/>
      <c r="BC3447" s="419"/>
      <c r="BD3447" s="419"/>
      <c r="BF3447" s="419"/>
      <c r="BG3447" s="419"/>
      <c r="BH3447" s="419"/>
      <c r="BJ3447" s="419"/>
      <c r="BK3447" s="419"/>
      <c r="BL3447" s="419"/>
      <c r="BN3447" s="419"/>
      <c r="BO3447" s="419"/>
      <c r="BP3447" s="419"/>
      <c r="BR3447" s="419"/>
      <c r="BS3447" s="419"/>
      <c r="BT3447" s="419"/>
      <c r="BV3447" s="419"/>
      <c r="BW3447" s="419"/>
      <c r="BX3447" s="397"/>
      <c r="BZ3447" s="449"/>
      <c r="CB3447" s="419"/>
      <c r="CC3447" s="419"/>
      <c r="CD3447" s="419"/>
      <c r="CF3447" s="419"/>
      <c r="CG3447" s="419"/>
      <c r="CH3447" s="419"/>
    </row>
    <row r="3448" spans="3:86" ht="21" thickBot="1">
      <c r="C3448" s="425"/>
      <c r="P3448" s="431"/>
      <c r="R3448" s="419"/>
      <c r="S3448" s="446"/>
      <c r="T3448" s="419"/>
      <c r="V3448" s="196"/>
      <c r="W3448" s="419"/>
      <c r="X3448" s="419"/>
      <c r="Z3448" s="419"/>
      <c r="AA3448" s="419"/>
      <c r="AB3448" s="419"/>
      <c r="AD3448" s="419"/>
      <c r="AE3448" s="419"/>
      <c r="AF3448" s="419"/>
      <c r="AH3448" s="419"/>
      <c r="AI3448" s="419"/>
      <c r="AJ3448" s="419"/>
      <c r="AL3448" s="419"/>
      <c r="AM3448" s="419"/>
      <c r="AN3448" s="403"/>
      <c r="AO3448" s="419"/>
      <c r="AP3448" s="419"/>
      <c r="AQ3448" s="419"/>
      <c r="AR3448" s="419"/>
      <c r="AS3448" s="419"/>
      <c r="AT3448" s="419"/>
      <c r="AU3448" s="419"/>
      <c r="AV3448" s="419"/>
      <c r="AX3448" s="419"/>
      <c r="AY3448" s="419"/>
      <c r="AZ3448" s="419"/>
      <c r="BB3448" s="419"/>
      <c r="BC3448" s="419"/>
      <c r="BD3448" s="419"/>
      <c r="BF3448" s="419"/>
      <c r="BG3448" s="419"/>
      <c r="BH3448" s="419"/>
      <c r="BJ3448" s="419"/>
      <c r="BK3448" s="419"/>
      <c r="BL3448" s="419"/>
      <c r="BN3448" s="419"/>
      <c r="BO3448" s="419"/>
      <c r="BP3448" s="419"/>
      <c r="BR3448" s="419"/>
      <c r="BS3448" s="419"/>
      <c r="BT3448" s="419"/>
      <c r="BV3448" s="419"/>
      <c r="BW3448" s="419"/>
      <c r="BX3448" s="397"/>
      <c r="BZ3448" s="449"/>
      <c r="CB3448" s="419"/>
      <c r="CC3448" s="419"/>
      <c r="CD3448" s="419"/>
      <c r="CF3448" s="419"/>
      <c r="CG3448" s="419"/>
      <c r="CH3448" s="419"/>
    </row>
    <row r="3449" spans="3:86" ht="21" thickBot="1">
      <c r="C3449" s="425"/>
      <c r="P3449" s="431"/>
      <c r="R3449" s="419"/>
      <c r="S3449" s="446"/>
      <c r="T3449" s="419"/>
      <c r="V3449" s="196"/>
      <c r="W3449" s="419"/>
      <c r="X3449" s="419"/>
      <c r="Z3449" s="419"/>
      <c r="AA3449" s="419"/>
      <c r="AB3449" s="419"/>
      <c r="AD3449" s="419"/>
      <c r="AE3449" s="419"/>
      <c r="AF3449" s="419"/>
      <c r="AH3449" s="419"/>
      <c r="AI3449" s="419"/>
      <c r="AJ3449" s="419"/>
      <c r="AL3449" s="419"/>
      <c r="AM3449" s="419"/>
      <c r="AN3449" s="403"/>
      <c r="AO3449" s="419"/>
      <c r="AP3449" s="419"/>
      <c r="AQ3449" s="419"/>
      <c r="AR3449" s="419"/>
      <c r="AS3449" s="419"/>
      <c r="AT3449" s="419"/>
      <c r="AU3449" s="419"/>
      <c r="AV3449" s="419"/>
      <c r="AX3449" s="419"/>
      <c r="AY3449" s="419"/>
      <c r="AZ3449" s="419"/>
      <c r="BB3449" s="419"/>
      <c r="BC3449" s="419"/>
      <c r="BD3449" s="419"/>
      <c r="BF3449" s="419"/>
      <c r="BG3449" s="419"/>
      <c r="BH3449" s="419"/>
      <c r="BJ3449" s="419"/>
      <c r="BK3449" s="419"/>
      <c r="BL3449" s="419"/>
      <c r="BN3449" s="419"/>
      <c r="BO3449" s="419"/>
      <c r="BP3449" s="419"/>
      <c r="BR3449" s="419"/>
      <c r="BS3449" s="419"/>
      <c r="BT3449" s="419"/>
      <c r="BV3449" s="419"/>
      <c r="BW3449" s="419"/>
      <c r="BX3449" s="397"/>
      <c r="BZ3449" s="449"/>
      <c r="CB3449" s="419"/>
      <c r="CC3449" s="419"/>
      <c r="CD3449" s="419"/>
      <c r="CF3449" s="419"/>
      <c r="CG3449" s="419"/>
      <c r="CH3449" s="419"/>
    </row>
    <row r="3450" spans="3:86" ht="21" thickBot="1">
      <c r="C3450" s="425"/>
      <c r="P3450" s="431"/>
      <c r="R3450" s="419"/>
      <c r="S3450" s="446"/>
      <c r="T3450" s="419"/>
      <c r="V3450" s="196"/>
      <c r="W3450" s="419"/>
      <c r="X3450" s="419"/>
      <c r="Z3450" s="419"/>
      <c r="AA3450" s="419"/>
      <c r="AB3450" s="419"/>
      <c r="AD3450" s="419"/>
      <c r="AE3450" s="419"/>
      <c r="AF3450" s="419"/>
      <c r="AH3450" s="419"/>
      <c r="AI3450" s="419"/>
      <c r="AJ3450" s="419"/>
      <c r="AL3450" s="419"/>
      <c r="AM3450" s="419"/>
      <c r="AN3450" s="403"/>
      <c r="AO3450" s="419"/>
      <c r="AP3450" s="419"/>
      <c r="AQ3450" s="419"/>
      <c r="AR3450" s="419"/>
      <c r="AS3450" s="419"/>
      <c r="AT3450" s="419"/>
      <c r="AU3450" s="419"/>
      <c r="AV3450" s="419"/>
      <c r="AX3450" s="419"/>
      <c r="AY3450" s="419"/>
      <c r="AZ3450" s="419"/>
      <c r="BB3450" s="419"/>
      <c r="BC3450" s="419"/>
      <c r="BD3450" s="419"/>
      <c r="BF3450" s="419"/>
      <c r="BG3450" s="419"/>
      <c r="BH3450" s="419"/>
      <c r="BJ3450" s="419"/>
      <c r="BK3450" s="419"/>
      <c r="BL3450" s="419"/>
      <c r="BN3450" s="419"/>
      <c r="BO3450" s="419"/>
      <c r="BP3450" s="419"/>
      <c r="BR3450" s="419"/>
      <c r="BS3450" s="419"/>
      <c r="BT3450" s="419"/>
      <c r="BV3450" s="419"/>
      <c r="BW3450" s="419"/>
      <c r="BX3450" s="397"/>
      <c r="BZ3450" s="449"/>
      <c r="CB3450" s="419"/>
      <c r="CC3450" s="419"/>
      <c r="CD3450" s="419"/>
      <c r="CF3450" s="419"/>
      <c r="CG3450" s="419"/>
      <c r="CH3450" s="419"/>
    </row>
    <row r="3451" spans="3:86" ht="21" thickBot="1">
      <c r="C3451" s="425"/>
      <c r="P3451" s="431"/>
      <c r="R3451" s="419"/>
      <c r="S3451" s="446"/>
      <c r="T3451" s="419"/>
      <c r="V3451" s="196"/>
      <c r="W3451" s="419"/>
      <c r="X3451" s="419"/>
      <c r="Z3451" s="419"/>
      <c r="AA3451" s="419"/>
      <c r="AB3451" s="419"/>
      <c r="AD3451" s="419"/>
      <c r="AE3451" s="419"/>
      <c r="AF3451" s="419"/>
      <c r="AH3451" s="419"/>
      <c r="AI3451" s="419"/>
      <c r="AJ3451" s="419"/>
      <c r="AL3451" s="419"/>
      <c r="AM3451" s="419"/>
      <c r="AN3451" s="403"/>
      <c r="AO3451" s="419"/>
      <c r="AP3451" s="419"/>
      <c r="AQ3451" s="419"/>
      <c r="AR3451" s="419"/>
      <c r="AS3451" s="419"/>
      <c r="AT3451" s="419"/>
      <c r="AU3451" s="419"/>
      <c r="AV3451" s="419"/>
      <c r="AX3451" s="419"/>
      <c r="AY3451" s="419"/>
      <c r="AZ3451" s="419"/>
      <c r="BB3451" s="419"/>
      <c r="BC3451" s="419"/>
      <c r="BD3451" s="419"/>
      <c r="BF3451" s="419"/>
      <c r="BG3451" s="419"/>
      <c r="BH3451" s="419"/>
      <c r="BJ3451" s="419"/>
      <c r="BK3451" s="419"/>
      <c r="BL3451" s="419"/>
      <c r="BN3451" s="419"/>
      <c r="BO3451" s="419"/>
      <c r="BP3451" s="419"/>
      <c r="BR3451" s="419"/>
      <c r="BS3451" s="419"/>
      <c r="BT3451" s="419"/>
      <c r="BV3451" s="419"/>
      <c r="BW3451" s="419"/>
      <c r="BX3451" s="397"/>
      <c r="BZ3451" s="449"/>
      <c r="CB3451" s="419"/>
      <c r="CC3451" s="419"/>
      <c r="CD3451" s="419"/>
      <c r="CF3451" s="419"/>
      <c r="CG3451" s="419"/>
      <c r="CH3451" s="419"/>
    </row>
    <row r="3452" spans="3:86" ht="21" thickBot="1">
      <c r="C3452" s="425"/>
      <c r="P3452" s="431"/>
      <c r="R3452" s="419"/>
      <c r="S3452" s="446"/>
      <c r="T3452" s="419"/>
      <c r="V3452" s="196"/>
      <c r="W3452" s="419"/>
      <c r="X3452" s="419"/>
      <c r="Z3452" s="419"/>
      <c r="AA3452" s="419"/>
      <c r="AB3452" s="419"/>
      <c r="AD3452" s="419"/>
      <c r="AE3452" s="419"/>
      <c r="AF3452" s="419"/>
      <c r="AH3452" s="419"/>
      <c r="AI3452" s="419"/>
      <c r="AJ3452" s="419"/>
      <c r="AL3452" s="419"/>
      <c r="AM3452" s="419"/>
      <c r="AN3452" s="403"/>
      <c r="AO3452" s="419"/>
      <c r="AP3452" s="419"/>
      <c r="AQ3452" s="419"/>
      <c r="AR3452" s="419"/>
      <c r="AS3452" s="419"/>
      <c r="AT3452" s="419"/>
      <c r="AU3452" s="419"/>
      <c r="AV3452" s="419"/>
      <c r="AX3452" s="419"/>
      <c r="AY3452" s="419"/>
      <c r="AZ3452" s="419"/>
      <c r="BB3452" s="419"/>
      <c r="BC3452" s="419"/>
      <c r="BD3452" s="419"/>
      <c r="BF3452" s="419"/>
      <c r="BG3452" s="419"/>
      <c r="BH3452" s="419"/>
      <c r="BJ3452" s="419"/>
      <c r="BK3452" s="419"/>
      <c r="BL3452" s="419"/>
      <c r="BN3452" s="419"/>
      <c r="BO3452" s="419"/>
      <c r="BP3452" s="419"/>
      <c r="BR3452" s="419"/>
      <c r="BS3452" s="419"/>
      <c r="BT3452" s="419"/>
      <c r="BV3452" s="419"/>
      <c r="BW3452" s="419"/>
      <c r="BX3452" s="397"/>
      <c r="BZ3452" s="449"/>
      <c r="CB3452" s="419"/>
      <c r="CC3452" s="419"/>
      <c r="CD3452" s="419"/>
      <c r="CF3452" s="419"/>
      <c r="CG3452" s="419"/>
      <c r="CH3452" s="419"/>
    </row>
    <row r="3453" spans="3:86" ht="21" thickBot="1">
      <c r="C3453" s="425"/>
      <c r="P3453" s="431"/>
      <c r="R3453" s="419"/>
      <c r="S3453" s="446"/>
      <c r="T3453" s="419"/>
      <c r="V3453" s="196"/>
      <c r="W3453" s="419"/>
      <c r="X3453" s="419"/>
      <c r="Z3453" s="419"/>
      <c r="AA3453" s="419"/>
      <c r="AB3453" s="419"/>
      <c r="AD3453" s="419"/>
      <c r="AE3453" s="419"/>
      <c r="AF3453" s="419"/>
      <c r="AH3453" s="419"/>
      <c r="AI3453" s="419"/>
      <c r="AJ3453" s="419"/>
      <c r="AL3453" s="419"/>
      <c r="AM3453" s="419"/>
      <c r="AN3453" s="403"/>
      <c r="AO3453" s="419"/>
      <c r="AP3453" s="419"/>
      <c r="AQ3453" s="419"/>
      <c r="AR3453" s="419"/>
      <c r="AS3453" s="419"/>
      <c r="AT3453" s="419"/>
      <c r="AU3453" s="419"/>
      <c r="AV3453" s="419"/>
      <c r="AX3453" s="419"/>
      <c r="AY3453" s="419"/>
      <c r="AZ3453" s="419"/>
      <c r="BB3453" s="419"/>
      <c r="BC3453" s="419"/>
      <c r="BD3453" s="419"/>
      <c r="BF3453" s="419"/>
      <c r="BG3453" s="419"/>
      <c r="BH3453" s="419"/>
      <c r="BJ3453" s="419"/>
      <c r="BK3453" s="419"/>
      <c r="BL3453" s="419"/>
      <c r="BN3453" s="419"/>
      <c r="BO3453" s="419"/>
      <c r="BP3453" s="419"/>
      <c r="BR3453" s="419"/>
      <c r="BS3453" s="419"/>
      <c r="BT3453" s="419"/>
      <c r="BV3453" s="419"/>
      <c r="BW3453" s="419"/>
      <c r="BX3453" s="397"/>
      <c r="BZ3453" s="449"/>
      <c r="CB3453" s="419"/>
      <c r="CC3453" s="419"/>
      <c r="CD3453" s="419"/>
      <c r="CF3453" s="419"/>
      <c r="CG3453" s="419"/>
      <c r="CH3453" s="419"/>
    </row>
    <row r="3454" spans="3:86" ht="21" thickBot="1">
      <c r="C3454" s="425"/>
      <c r="P3454" s="431"/>
      <c r="R3454" s="419"/>
      <c r="S3454" s="446"/>
      <c r="T3454" s="419"/>
      <c r="V3454" s="196"/>
      <c r="W3454" s="419"/>
      <c r="X3454" s="419"/>
      <c r="Z3454" s="419"/>
      <c r="AA3454" s="419"/>
      <c r="AB3454" s="419"/>
      <c r="AD3454" s="419"/>
      <c r="AE3454" s="419"/>
      <c r="AF3454" s="419"/>
      <c r="AH3454" s="419"/>
      <c r="AI3454" s="419"/>
      <c r="AJ3454" s="419"/>
      <c r="AL3454" s="419"/>
      <c r="AM3454" s="419"/>
      <c r="AN3454" s="403"/>
      <c r="AO3454" s="419"/>
      <c r="AP3454" s="419"/>
      <c r="AQ3454" s="419"/>
      <c r="AR3454" s="419"/>
      <c r="AS3454" s="419"/>
      <c r="AT3454" s="419"/>
      <c r="AU3454" s="419"/>
      <c r="AV3454" s="419"/>
      <c r="AX3454" s="419"/>
      <c r="AY3454" s="419"/>
      <c r="AZ3454" s="419"/>
      <c r="BB3454" s="419"/>
      <c r="BC3454" s="419"/>
      <c r="BD3454" s="419"/>
      <c r="BF3454" s="419"/>
      <c r="BG3454" s="419"/>
      <c r="BH3454" s="419"/>
      <c r="BJ3454" s="419"/>
      <c r="BK3454" s="419"/>
      <c r="BL3454" s="419"/>
      <c r="BN3454" s="419"/>
      <c r="BO3454" s="419"/>
      <c r="BP3454" s="419"/>
      <c r="BR3454" s="419"/>
      <c r="BS3454" s="419"/>
      <c r="BT3454" s="419"/>
      <c r="BV3454" s="419"/>
      <c r="BW3454" s="419"/>
      <c r="BX3454" s="397"/>
      <c r="BZ3454" s="449"/>
      <c r="CB3454" s="419"/>
      <c r="CC3454" s="419"/>
      <c r="CD3454" s="419"/>
      <c r="CF3454" s="419"/>
      <c r="CG3454" s="419"/>
      <c r="CH3454" s="419"/>
    </row>
    <row r="3455" spans="3:86" ht="21" thickBot="1">
      <c r="C3455" s="425"/>
      <c r="P3455" s="431"/>
      <c r="R3455" s="419"/>
      <c r="S3455" s="446"/>
      <c r="T3455" s="419"/>
      <c r="V3455" s="196"/>
      <c r="W3455" s="419"/>
      <c r="X3455" s="419"/>
      <c r="Z3455" s="419"/>
      <c r="AA3455" s="419"/>
      <c r="AB3455" s="419"/>
      <c r="AD3455" s="419"/>
      <c r="AE3455" s="419"/>
      <c r="AF3455" s="419"/>
      <c r="AH3455" s="419"/>
      <c r="AI3455" s="419"/>
      <c r="AJ3455" s="419"/>
      <c r="AL3455" s="419"/>
      <c r="AM3455" s="419"/>
      <c r="AN3455" s="403"/>
      <c r="AO3455" s="419"/>
      <c r="AP3455" s="419"/>
      <c r="AQ3455" s="419"/>
      <c r="AR3455" s="419"/>
      <c r="AS3455" s="419"/>
      <c r="AT3455" s="419"/>
      <c r="AU3455" s="419"/>
      <c r="AV3455" s="419"/>
      <c r="AX3455" s="419"/>
      <c r="AY3455" s="419"/>
      <c r="AZ3455" s="419"/>
      <c r="BB3455" s="419"/>
      <c r="BC3455" s="419"/>
      <c r="BD3455" s="419"/>
      <c r="BF3455" s="419"/>
      <c r="BG3455" s="419"/>
      <c r="BH3455" s="419"/>
      <c r="BJ3455" s="419"/>
      <c r="BK3455" s="419"/>
      <c r="BL3455" s="419"/>
      <c r="BN3455" s="419"/>
      <c r="BO3455" s="419"/>
      <c r="BP3455" s="419"/>
      <c r="BR3455" s="419"/>
      <c r="BS3455" s="419"/>
      <c r="BT3455" s="419"/>
      <c r="BV3455" s="419"/>
      <c r="BW3455" s="419"/>
      <c r="BX3455" s="397"/>
      <c r="BZ3455" s="449"/>
      <c r="CB3455" s="419"/>
      <c r="CC3455" s="419"/>
      <c r="CD3455" s="419"/>
      <c r="CF3455" s="419"/>
      <c r="CG3455" s="419"/>
      <c r="CH3455" s="419"/>
    </row>
    <row r="3456" spans="3:86" ht="21" thickBot="1">
      <c r="C3456" s="425"/>
      <c r="P3456" s="431"/>
      <c r="R3456" s="419"/>
      <c r="S3456" s="446"/>
      <c r="T3456" s="419"/>
      <c r="V3456" s="196"/>
      <c r="W3456" s="419"/>
      <c r="X3456" s="419"/>
      <c r="Z3456" s="419"/>
      <c r="AA3456" s="419"/>
      <c r="AB3456" s="419"/>
      <c r="AD3456" s="419"/>
      <c r="AE3456" s="419"/>
      <c r="AF3456" s="419"/>
      <c r="AH3456" s="419"/>
      <c r="AI3456" s="419"/>
      <c r="AJ3456" s="419"/>
      <c r="AL3456" s="419"/>
      <c r="AM3456" s="419"/>
      <c r="AN3456" s="403"/>
      <c r="AO3456" s="419"/>
      <c r="AP3456" s="419"/>
      <c r="AQ3456" s="419"/>
      <c r="AR3456" s="419"/>
      <c r="AS3456" s="419"/>
      <c r="AT3456" s="419"/>
      <c r="AU3456" s="419"/>
      <c r="AV3456" s="419"/>
      <c r="AX3456" s="419"/>
      <c r="AY3456" s="419"/>
      <c r="AZ3456" s="419"/>
      <c r="BB3456" s="419"/>
      <c r="BC3456" s="419"/>
      <c r="BD3456" s="419"/>
      <c r="BF3456" s="419"/>
      <c r="BG3456" s="419"/>
      <c r="BH3456" s="419"/>
      <c r="BJ3456" s="419"/>
      <c r="BK3456" s="419"/>
      <c r="BL3456" s="419"/>
      <c r="BN3456" s="419"/>
      <c r="BO3456" s="419"/>
      <c r="BP3456" s="419"/>
      <c r="BR3456" s="419"/>
      <c r="BS3456" s="419"/>
      <c r="BT3456" s="419"/>
      <c r="BV3456" s="419"/>
      <c r="BW3456" s="419"/>
      <c r="BX3456" s="397"/>
      <c r="BZ3456" s="449"/>
      <c r="CB3456" s="419"/>
      <c r="CC3456" s="419"/>
      <c r="CD3456" s="419"/>
      <c r="CF3456" s="419"/>
      <c r="CG3456" s="419"/>
      <c r="CH3456" s="419"/>
    </row>
    <row r="3457" spans="3:86" ht="21" thickBot="1">
      <c r="C3457" s="425"/>
      <c r="P3457" s="431"/>
      <c r="R3457" s="419"/>
      <c r="S3457" s="446"/>
      <c r="T3457" s="419"/>
      <c r="V3457" s="196"/>
      <c r="W3457" s="419"/>
      <c r="X3457" s="419"/>
      <c r="Z3457" s="419"/>
      <c r="AA3457" s="419"/>
      <c r="AB3457" s="419"/>
      <c r="AD3457" s="419"/>
      <c r="AE3457" s="419"/>
      <c r="AF3457" s="419"/>
      <c r="AH3457" s="419"/>
      <c r="AI3457" s="419"/>
      <c r="AJ3457" s="419"/>
      <c r="AL3457" s="419"/>
      <c r="AM3457" s="419"/>
      <c r="AN3457" s="403"/>
      <c r="AO3457" s="419"/>
      <c r="AP3457" s="419"/>
      <c r="AQ3457" s="419"/>
      <c r="AR3457" s="419"/>
      <c r="AS3457" s="419"/>
      <c r="AT3457" s="419"/>
      <c r="AU3457" s="419"/>
      <c r="AV3457" s="419"/>
      <c r="AX3457" s="419"/>
      <c r="AY3457" s="419"/>
      <c r="AZ3457" s="419"/>
      <c r="BB3457" s="419"/>
      <c r="BC3457" s="419"/>
      <c r="BD3457" s="419"/>
      <c r="BF3457" s="419"/>
      <c r="BG3457" s="419"/>
      <c r="BH3457" s="419"/>
      <c r="BJ3457" s="419"/>
      <c r="BK3457" s="419"/>
      <c r="BL3457" s="419"/>
      <c r="BN3457" s="419"/>
      <c r="BO3457" s="419"/>
      <c r="BP3457" s="419"/>
      <c r="BR3457" s="419"/>
      <c r="BS3457" s="419"/>
      <c r="BT3457" s="419"/>
      <c r="BV3457" s="419"/>
      <c r="BW3457" s="419"/>
      <c r="BX3457" s="397"/>
      <c r="BZ3457" s="449"/>
      <c r="CB3457" s="419"/>
      <c r="CC3457" s="419"/>
      <c r="CD3457" s="419"/>
      <c r="CF3457" s="419"/>
      <c r="CG3457" s="419"/>
      <c r="CH3457" s="419"/>
    </row>
    <row r="3458" spans="3:86" ht="21" thickBot="1">
      <c r="C3458" s="425"/>
      <c r="P3458" s="431"/>
      <c r="R3458" s="419"/>
      <c r="S3458" s="446"/>
      <c r="T3458" s="419"/>
      <c r="V3458" s="196"/>
      <c r="W3458" s="419"/>
      <c r="X3458" s="419"/>
      <c r="Z3458" s="419"/>
      <c r="AA3458" s="419"/>
      <c r="AB3458" s="419"/>
      <c r="AD3458" s="419"/>
      <c r="AE3458" s="419"/>
      <c r="AF3458" s="419"/>
      <c r="AH3458" s="419"/>
      <c r="AI3458" s="419"/>
      <c r="AJ3458" s="419"/>
      <c r="AL3458" s="419"/>
      <c r="AM3458" s="419"/>
      <c r="AN3458" s="403"/>
      <c r="AO3458" s="419"/>
      <c r="AP3458" s="419"/>
      <c r="AQ3458" s="419"/>
      <c r="AR3458" s="419"/>
      <c r="AS3458" s="419"/>
      <c r="AT3458" s="419"/>
      <c r="AU3458" s="419"/>
      <c r="AV3458" s="419"/>
      <c r="AX3458" s="419"/>
      <c r="AY3458" s="419"/>
      <c r="AZ3458" s="419"/>
      <c r="BB3458" s="419"/>
      <c r="BC3458" s="419"/>
      <c r="BD3458" s="419"/>
      <c r="BF3458" s="419"/>
      <c r="BG3458" s="419"/>
      <c r="BH3458" s="419"/>
      <c r="BJ3458" s="419"/>
      <c r="BK3458" s="419"/>
      <c r="BL3458" s="419"/>
      <c r="BN3458" s="419"/>
      <c r="BO3458" s="419"/>
      <c r="BP3458" s="419"/>
      <c r="BR3458" s="419"/>
      <c r="BS3458" s="419"/>
      <c r="BT3458" s="419"/>
      <c r="BV3458" s="419"/>
      <c r="BW3458" s="419"/>
      <c r="BX3458" s="397"/>
      <c r="BZ3458" s="449"/>
      <c r="CB3458" s="419"/>
      <c r="CC3458" s="419"/>
      <c r="CD3458" s="419"/>
      <c r="CF3458" s="419"/>
      <c r="CG3458" s="419"/>
      <c r="CH3458" s="419"/>
    </row>
    <row r="3459" spans="3:86" ht="21" thickBot="1">
      <c r="C3459" s="425"/>
      <c r="P3459" s="431"/>
      <c r="R3459" s="419"/>
      <c r="S3459" s="446"/>
      <c r="T3459" s="419"/>
      <c r="V3459" s="196"/>
      <c r="W3459" s="419"/>
      <c r="X3459" s="419"/>
      <c r="Z3459" s="419"/>
      <c r="AA3459" s="419"/>
      <c r="AB3459" s="419"/>
      <c r="AD3459" s="419"/>
      <c r="AE3459" s="419"/>
      <c r="AF3459" s="419"/>
      <c r="AH3459" s="419"/>
      <c r="AI3459" s="419"/>
      <c r="AJ3459" s="419"/>
      <c r="AL3459" s="419"/>
      <c r="AM3459" s="419"/>
      <c r="AN3459" s="403"/>
      <c r="AO3459" s="419"/>
      <c r="AP3459" s="419"/>
      <c r="AQ3459" s="419"/>
      <c r="AR3459" s="419"/>
      <c r="AS3459" s="419"/>
      <c r="AT3459" s="419"/>
      <c r="AU3459" s="419"/>
      <c r="AV3459" s="419"/>
      <c r="AX3459" s="419"/>
      <c r="AY3459" s="419"/>
      <c r="AZ3459" s="419"/>
      <c r="BB3459" s="419"/>
      <c r="BC3459" s="419"/>
      <c r="BD3459" s="419"/>
      <c r="BF3459" s="419"/>
      <c r="BG3459" s="419"/>
      <c r="BH3459" s="419"/>
      <c r="BJ3459" s="419"/>
      <c r="BK3459" s="419"/>
      <c r="BL3459" s="419"/>
      <c r="BN3459" s="419"/>
      <c r="BO3459" s="419"/>
      <c r="BP3459" s="419"/>
      <c r="BR3459" s="419"/>
      <c r="BS3459" s="419"/>
      <c r="BT3459" s="419"/>
      <c r="BV3459" s="419"/>
      <c r="BW3459" s="419"/>
      <c r="BX3459" s="397"/>
      <c r="BZ3459" s="449"/>
      <c r="CB3459" s="419"/>
      <c r="CC3459" s="419"/>
      <c r="CD3459" s="419"/>
      <c r="CF3459" s="419"/>
      <c r="CG3459" s="419"/>
      <c r="CH3459" s="419"/>
    </row>
    <row r="3460" spans="3:86" ht="21" thickBot="1">
      <c r="C3460" s="425"/>
      <c r="P3460" s="431"/>
      <c r="R3460" s="419"/>
      <c r="S3460" s="446"/>
      <c r="T3460" s="419"/>
      <c r="V3460" s="196"/>
      <c r="W3460" s="419"/>
      <c r="X3460" s="419"/>
      <c r="Z3460" s="419"/>
      <c r="AA3460" s="419"/>
      <c r="AB3460" s="419"/>
      <c r="AD3460" s="419"/>
      <c r="AE3460" s="419"/>
      <c r="AF3460" s="419"/>
      <c r="AH3460" s="419"/>
      <c r="AI3460" s="419"/>
      <c r="AJ3460" s="419"/>
      <c r="AL3460" s="419"/>
      <c r="AM3460" s="419"/>
      <c r="AN3460" s="403"/>
      <c r="AO3460" s="419"/>
      <c r="AP3460" s="419"/>
      <c r="AQ3460" s="419"/>
      <c r="AR3460" s="419"/>
      <c r="AS3460" s="419"/>
      <c r="AT3460" s="419"/>
      <c r="AU3460" s="419"/>
      <c r="AV3460" s="419"/>
      <c r="AX3460" s="419"/>
      <c r="AY3460" s="419"/>
      <c r="AZ3460" s="419"/>
      <c r="BB3460" s="419"/>
      <c r="BC3460" s="419"/>
      <c r="BD3460" s="419"/>
      <c r="BF3460" s="419"/>
      <c r="BG3460" s="419"/>
      <c r="BH3460" s="419"/>
      <c r="BJ3460" s="419"/>
      <c r="BK3460" s="419"/>
      <c r="BL3460" s="419"/>
      <c r="BN3460" s="419"/>
      <c r="BO3460" s="419"/>
      <c r="BP3460" s="419"/>
      <c r="BR3460" s="419"/>
      <c r="BS3460" s="419"/>
      <c r="BT3460" s="419"/>
      <c r="BV3460" s="419"/>
      <c r="BW3460" s="419"/>
      <c r="BX3460" s="397"/>
      <c r="BZ3460" s="449"/>
      <c r="CB3460" s="419"/>
      <c r="CC3460" s="419"/>
      <c r="CD3460" s="419"/>
      <c r="CF3460" s="419"/>
      <c r="CG3460" s="419"/>
      <c r="CH3460" s="419"/>
    </row>
    <row r="3461" spans="3:86" ht="21" thickBot="1">
      <c r="C3461" s="425"/>
      <c r="P3461" s="431"/>
      <c r="R3461" s="419"/>
      <c r="S3461" s="446"/>
      <c r="T3461" s="419"/>
      <c r="V3461" s="196"/>
      <c r="W3461" s="419"/>
      <c r="X3461" s="419"/>
      <c r="Z3461" s="419"/>
      <c r="AA3461" s="419"/>
      <c r="AB3461" s="419"/>
      <c r="AD3461" s="419"/>
      <c r="AE3461" s="419"/>
      <c r="AF3461" s="419"/>
      <c r="AH3461" s="419"/>
      <c r="AI3461" s="419"/>
      <c r="AJ3461" s="419"/>
      <c r="AL3461" s="419"/>
      <c r="AM3461" s="419"/>
      <c r="AN3461" s="403"/>
      <c r="AO3461" s="419"/>
      <c r="AP3461" s="419"/>
      <c r="AQ3461" s="419"/>
      <c r="AR3461" s="419"/>
      <c r="AS3461" s="419"/>
      <c r="AT3461" s="419"/>
      <c r="AU3461" s="419"/>
      <c r="AV3461" s="419"/>
      <c r="AX3461" s="419"/>
      <c r="AY3461" s="419"/>
      <c r="AZ3461" s="419"/>
      <c r="BB3461" s="419"/>
      <c r="BC3461" s="419"/>
      <c r="BD3461" s="419"/>
      <c r="BF3461" s="419"/>
      <c r="BG3461" s="419"/>
      <c r="BH3461" s="419"/>
      <c r="BJ3461" s="419"/>
      <c r="BK3461" s="419"/>
      <c r="BL3461" s="419"/>
      <c r="BN3461" s="419"/>
      <c r="BO3461" s="419"/>
      <c r="BP3461" s="419"/>
      <c r="BR3461" s="419"/>
      <c r="BS3461" s="419"/>
      <c r="BT3461" s="419"/>
      <c r="BV3461" s="419"/>
      <c r="BW3461" s="419"/>
      <c r="BX3461" s="397"/>
      <c r="BZ3461" s="449"/>
      <c r="CB3461" s="419"/>
      <c r="CC3461" s="419"/>
      <c r="CD3461" s="419"/>
      <c r="CF3461" s="419"/>
      <c r="CG3461" s="419"/>
      <c r="CH3461" s="419"/>
    </row>
    <row r="3462" spans="3:86" ht="21" thickBot="1">
      <c r="C3462" s="425"/>
      <c r="P3462" s="431"/>
      <c r="R3462" s="419"/>
      <c r="S3462" s="446"/>
      <c r="T3462" s="419"/>
      <c r="V3462" s="196"/>
      <c r="W3462" s="419"/>
      <c r="X3462" s="419"/>
      <c r="Z3462" s="419"/>
      <c r="AA3462" s="419"/>
      <c r="AB3462" s="419"/>
      <c r="AD3462" s="419"/>
      <c r="AE3462" s="419"/>
      <c r="AF3462" s="419"/>
      <c r="AH3462" s="419"/>
      <c r="AI3462" s="419"/>
      <c r="AJ3462" s="419"/>
      <c r="AL3462" s="419"/>
      <c r="AM3462" s="419"/>
      <c r="AN3462" s="403"/>
      <c r="AO3462" s="419"/>
      <c r="AP3462" s="419"/>
      <c r="AQ3462" s="419"/>
      <c r="AR3462" s="419"/>
      <c r="AS3462" s="419"/>
      <c r="AT3462" s="419"/>
      <c r="AU3462" s="419"/>
      <c r="AV3462" s="419"/>
      <c r="AX3462" s="419"/>
      <c r="AY3462" s="419"/>
      <c r="AZ3462" s="419"/>
      <c r="BB3462" s="419"/>
      <c r="BC3462" s="419"/>
      <c r="BD3462" s="419"/>
      <c r="BF3462" s="419"/>
      <c r="BG3462" s="419"/>
      <c r="BH3462" s="419"/>
      <c r="BJ3462" s="419"/>
      <c r="BK3462" s="419"/>
      <c r="BL3462" s="419"/>
      <c r="BN3462" s="419"/>
      <c r="BO3462" s="419"/>
      <c r="BP3462" s="419"/>
      <c r="BR3462" s="419"/>
      <c r="BS3462" s="419"/>
      <c r="BT3462" s="419"/>
      <c r="BV3462" s="419"/>
      <c r="BW3462" s="419"/>
      <c r="BX3462" s="397"/>
      <c r="BZ3462" s="449"/>
      <c r="CB3462" s="419"/>
      <c r="CC3462" s="419"/>
      <c r="CD3462" s="419"/>
      <c r="CF3462" s="419"/>
      <c r="CG3462" s="419"/>
      <c r="CH3462" s="419"/>
    </row>
    <row r="3463" spans="3:86" ht="21" thickBot="1">
      <c r="C3463" s="425"/>
      <c r="P3463" s="431"/>
      <c r="R3463" s="419"/>
      <c r="S3463" s="446"/>
      <c r="T3463" s="419"/>
      <c r="V3463" s="196"/>
      <c r="W3463" s="419"/>
      <c r="X3463" s="419"/>
      <c r="Z3463" s="419"/>
      <c r="AA3463" s="419"/>
      <c r="AB3463" s="419"/>
      <c r="AD3463" s="419"/>
      <c r="AE3463" s="419"/>
      <c r="AF3463" s="419"/>
      <c r="AH3463" s="419"/>
      <c r="AI3463" s="419"/>
      <c r="AJ3463" s="419"/>
      <c r="AL3463" s="419"/>
      <c r="AM3463" s="419"/>
      <c r="AN3463" s="403"/>
      <c r="AO3463" s="419"/>
      <c r="AP3463" s="419"/>
      <c r="AQ3463" s="419"/>
      <c r="AR3463" s="419"/>
      <c r="AS3463" s="419"/>
      <c r="AT3463" s="419"/>
      <c r="AU3463" s="419"/>
      <c r="AV3463" s="419"/>
      <c r="AX3463" s="419"/>
      <c r="AY3463" s="419"/>
      <c r="AZ3463" s="419"/>
      <c r="BB3463" s="419"/>
      <c r="BC3463" s="419"/>
      <c r="BD3463" s="419"/>
      <c r="BF3463" s="419"/>
      <c r="BG3463" s="419"/>
      <c r="BH3463" s="419"/>
      <c r="BJ3463" s="419"/>
      <c r="BK3463" s="419"/>
      <c r="BL3463" s="419"/>
      <c r="BN3463" s="419"/>
      <c r="BO3463" s="419"/>
      <c r="BP3463" s="419"/>
      <c r="BR3463" s="419"/>
      <c r="BS3463" s="419"/>
      <c r="BT3463" s="419"/>
      <c r="BV3463" s="419"/>
      <c r="BW3463" s="419"/>
      <c r="BX3463" s="397"/>
      <c r="BZ3463" s="449"/>
      <c r="CB3463" s="419"/>
      <c r="CC3463" s="419"/>
      <c r="CD3463" s="419"/>
      <c r="CF3463" s="419"/>
      <c r="CG3463" s="419"/>
      <c r="CH3463" s="419"/>
    </row>
    <row r="3464" spans="3:86" ht="21" thickBot="1">
      <c r="C3464" s="425"/>
      <c r="P3464" s="431"/>
      <c r="R3464" s="419"/>
      <c r="S3464" s="446"/>
      <c r="T3464" s="419"/>
      <c r="V3464" s="196"/>
      <c r="W3464" s="419"/>
      <c r="X3464" s="419"/>
      <c r="Z3464" s="419"/>
      <c r="AA3464" s="419"/>
      <c r="AB3464" s="419"/>
      <c r="AD3464" s="419"/>
      <c r="AE3464" s="419"/>
      <c r="AF3464" s="419"/>
      <c r="AH3464" s="419"/>
      <c r="AI3464" s="419"/>
      <c r="AJ3464" s="419"/>
      <c r="AL3464" s="419"/>
      <c r="AM3464" s="419"/>
      <c r="AN3464" s="403"/>
      <c r="AO3464" s="419"/>
      <c r="AP3464" s="419"/>
      <c r="AQ3464" s="419"/>
      <c r="AR3464" s="419"/>
      <c r="AS3464" s="419"/>
      <c r="AT3464" s="419"/>
      <c r="AU3464" s="419"/>
      <c r="AV3464" s="419"/>
      <c r="AX3464" s="419"/>
      <c r="AY3464" s="419"/>
      <c r="AZ3464" s="419"/>
      <c r="BB3464" s="419"/>
      <c r="BC3464" s="419"/>
      <c r="BD3464" s="419"/>
      <c r="BF3464" s="419"/>
      <c r="BG3464" s="419"/>
      <c r="BH3464" s="419"/>
      <c r="BJ3464" s="419"/>
      <c r="BK3464" s="419"/>
      <c r="BL3464" s="419"/>
      <c r="BN3464" s="419"/>
      <c r="BO3464" s="419"/>
      <c r="BP3464" s="419"/>
      <c r="BR3464" s="419"/>
      <c r="BS3464" s="419"/>
      <c r="BT3464" s="419"/>
      <c r="BV3464" s="419"/>
      <c r="BW3464" s="419"/>
      <c r="BX3464" s="397"/>
      <c r="BZ3464" s="449"/>
      <c r="CB3464" s="419"/>
      <c r="CC3464" s="419"/>
      <c r="CD3464" s="419"/>
      <c r="CF3464" s="419"/>
      <c r="CG3464" s="419"/>
      <c r="CH3464" s="419"/>
    </row>
    <row r="3465" spans="3:86" ht="21" thickBot="1">
      <c r="C3465" s="425"/>
      <c r="P3465" s="431"/>
      <c r="R3465" s="419"/>
      <c r="S3465" s="446"/>
      <c r="T3465" s="419"/>
      <c r="V3465" s="196"/>
      <c r="W3465" s="419"/>
      <c r="X3465" s="419"/>
      <c r="Z3465" s="419"/>
      <c r="AA3465" s="419"/>
      <c r="AB3465" s="419"/>
      <c r="AD3465" s="419"/>
      <c r="AE3465" s="419"/>
      <c r="AF3465" s="419"/>
      <c r="AH3465" s="419"/>
      <c r="AI3465" s="419"/>
      <c r="AJ3465" s="419"/>
      <c r="AL3465" s="419"/>
      <c r="AM3465" s="419"/>
      <c r="AN3465" s="403"/>
      <c r="AO3465" s="419"/>
      <c r="AP3465" s="419"/>
      <c r="AQ3465" s="419"/>
      <c r="AR3465" s="419"/>
      <c r="AS3465" s="419"/>
      <c r="AT3465" s="419"/>
      <c r="AU3465" s="419"/>
      <c r="AV3465" s="419"/>
      <c r="AX3465" s="419"/>
      <c r="AY3465" s="419"/>
      <c r="AZ3465" s="419"/>
      <c r="BB3465" s="419"/>
      <c r="BC3465" s="419"/>
      <c r="BD3465" s="419"/>
      <c r="BF3465" s="419"/>
      <c r="BG3465" s="419"/>
      <c r="BH3465" s="419"/>
      <c r="BJ3465" s="419"/>
      <c r="BK3465" s="419"/>
      <c r="BL3465" s="419"/>
      <c r="BN3465" s="419"/>
      <c r="BO3465" s="419"/>
      <c r="BP3465" s="419"/>
      <c r="BR3465" s="419"/>
      <c r="BS3465" s="419"/>
      <c r="BT3465" s="419"/>
      <c r="BV3465" s="419"/>
      <c r="BW3465" s="419"/>
      <c r="BX3465" s="397"/>
      <c r="BZ3465" s="449"/>
      <c r="CB3465" s="419"/>
      <c r="CC3465" s="419"/>
      <c r="CD3465" s="419"/>
      <c r="CF3465" s="419"/>
      <c r="CG3465" s="419"/>
      <c r="CH3465" s="419"/>
    </row>
    <row r="3466" spans="3:86" ht="21" thickBot="1">
      <c r="C3466" s="425"/>
      <c r="P3466" s="431"/>
      <c r="R3466" s="419"/>
      <c r="S3466" s="446"/>
      <c r="T3466" s="419"/>
      <c r="V3466" s="196"/>
      <c r="W3466" s="419"/>
      <c r="X3466" s="419"/>
      <c r="Z3466" s="419"/>
      <c r="AA3466" s="419"/>
      <c r="AB3466" s="419"/>
      <c r="AD3466" s="419"/>
      <c r="AE3466" s="419"/>
      <c r="AF3466" s="419"/>
      <c r="AH3466" s="419"/>
      <c r="AI3466" s="419"/>
      <c r="AJ3466" s="419"/>
      <c r="AL3466" s="419"/>
      <c r="AM3466" s="419"/>
      <c r="AN3466" s="403"/>
      <c r="AO3466" s="419"/>
      <c r="AP3466" s="419"/>
      <c r="AQ3466" s="419"/>
      <c r="AR3466" s="419"/>
      <c r="AS3466" s="419"/>
      <c r="AT3466" s="419"/>
      <c r="AU3466" s="419"/>
      <c r="AV3466" s="419"/>
      <c r="AX3466" s="419"/>
      <c r="AY3466" s="419"/>
      <c r="AZ3466" s="419"/>
      <c r="BB3466" s="419"/>
      <c r="BC3466" s="419"/>
      <c r="BD3466" s="419"/>
      <c r="BF3466" s="419"/>
      <c r="BG3466" s="419"/>
      <c r="BH3466" s="419"/>
      <c r="BJ3466" s="419"/>
      <c r="BK3466" s="419"/>
      <c r="BL3466" s="419"/>
      <c r="BN3466" s="419"/>
      <c r="BO3466" s="419"/>
      <c r="BP3466" s="419"/>
      <c r="BR3466" s="419"/>
      <c r="BS3466" s="419"/>
      <c r="BT3466" s="419"/>
      <c r="BV3466" s="419"/>
      <c r="BW3466" s="419"/>
      <c r="BX3466" s="397"/>
      <c r="BZ3466" s="449"/>
      <c r="CB3466" s="419"/>
      <c r="CC3466" s="419"/>
      <c r="CD3466" s="419"/>
      <c r="CF3466" s="419"/>
      <c r="CG3466" s="419"/>
      <c r="CH3466" s="419"/>
    </row>
    <row r="3467" spans="3:86" ht="21" thickBot="1">
      <c r="C3467" s="425"/>
      <c r="P3467" s="431"/>
      <c r="R3467" s="419"/>
      <c r="S3467" s="446"/>
      <c r="T3467" s="419"/>
      <c r="V3467" s="196"/>
      <c r="W3467" s="419"/>
      <c r="X3467" s="419"/>
      <c r="Z3467" s="419"/>
      <c r="AA3467" s="419"/>
      <c r="AB3467" s="419"/>
      <c r="AD3467" s="419"/>
      <c r="AE3467" s="419"/>
      <c r="AF3467" s="419"/>
      <c r="AH3467" s="419"/>
      <c r="AI3467" s="419"/>
      <c r="AJ3467" s="419"/>
      <c r="AL3467" s="419"/>
      <c r="AM3467" s="419"/>
      <c r="AN3467" s="403"/>
      <c r="AO3467" s="419"/>
      <c r="AP3467" s="419"/>
      <c r="AQ3467" s="419"/>
      <c r="AR3467" s="419"/>
      <c r="AS3467" s="419"/>
      <c r="AT3467" s="419"/>
      <c r="AU3467" s="419"/>
      <c r="AV3467" s="419"/>
      <c r="AX3467" s="419"/>
      <c r="AY3467" s="419"/>
      <c r="AZ3467" s="419"/>
      <c r="BB3467" s="419"/>
      <c r="BC3467" s="419"/>
      <c r="BD3467" s="419"/>
      <c r="BF3467" s="419"/>
      <c r="BG3467" s="419"/>
      <c r="BH3467" s="419"/>
      <c r="BJ3467" s="419"/>
      <c r="BK3467" s="419"/>
      <c r="BL3467" s="419"/>
      <c r="BN3467" s="419"/>
      <c r="BO3467" s="419"/>
      <c r="BP3467" s="419"/>
      <c r="BR3467" s="419"/>
      <c r="BS3467" s="419"/>
      <c r="BT3467" s="419"/>
      <c r="BV3467" s="419"/>
      <c r="BW3467" s="419"/>
      <c r="BX3467" s="397"/>
      <c r="BZ3467" s="449"/>
      <c r="CB3467" s="419"/>
      <c r="CC3467" s="419"/>
      <c r="CD3467" s="419"/>
      <c r="CF3467" s="419"/>
      <c r="CG3467" s="419"/>
      <c r="CH3467" s="419"/>
    </row>
    <row r="3468" spans="3:86" ht="21" thickBot="1">
      <c r="C3468" s="425"/>
      <c r="P3468" s="431"/>
      <c r="R3468" s="419"/>
      <c r="S3468" s="446"/>
      <c r="T3468" s="419"/>
      <c r="V3468" s="196"/>
      <c r="W3468" s="419"/>
      <c r="X3468" s="419"/>
      <c r="Z3468" s="419"/>
      <c r="AA3468" s="419"/>
      <c r="AB3468" s="419"/>
      <c r="AD3468" s="419"/>
      <c r="AE3468" s="419"/>
      <c r="AF3468" s="419"/>
      <c r="AH3468" s="419"/>
      <c r="AI3468" s="419"/>
      <c r="AJ3468" s="419"/>
      <c r="AL3468" s="419"/>
      <c r="AM3468" s="419"/>
      <c r="AN3468" s="403"/>
      <c r="AO3468" s="419"/>
      <c r="AP3468" s="419"/>
      <c r="AQ3468" s="419"/>
      <c r="AR3468" s="419"/>
      <c r="AS3468" s="419"/>
      <c r="AT3468" s="419"/>
      <c r="AU3468" s="419"/>
      <c r="AV3468" s="419"/>
      <c r="AX3468" s="419"/>
      <c r="AY3468" s="419"/>
      <c r="AZ3468" s="419"/>
      <c r="BB3468" s="419"/>
      <c r="BC3468" s="419"/>
      <c r="BD3468" s="419"/>
      <c r="BF3468" s="419"/>
      <c r="BG3468" s="419"/>
      <c r="BH3468" s="419"/>
      <c r="BJ3468" s="419"/>
      <c r="BK3468" s="419"/>
      <c r="BL3468" s="419"/>
      <c r="BN3468" s="419"/>
      <c r="BO3468" s="419"/>
      <c r="BP3468" s="419"/>
      <c r="BR3468" s="419"/>
      <c r="BS3468" s="419"/>
      <c r="BT3468" s="419"/>
      <c r="BV3468" s="419"/>
      <c r="BW3468" s="419"/>
      <c r="BX3468" s="397"/>
      <c r="BZ3468" s="449"/>
      <c r="CB3468" s="419"/>
      <c r="CC3468" s="419"/>
      <c r="CD3468" s="419"/>
      <c r="CF3468" s="419"/>
      <c r="CG3468" s="419"/>
      <c r="CH3468" s="419"/>
    </row>
    <row r="3469" spans="3:86" ht="21" thickBot="1">
      <c r="C3469" s="425"/>
      <c r="P3469" s="431"/>
      <c r="R3469" s="419"/>
      <c r="S3469" s="446"/>
      <c r="T3469" s="419"/>
      <c r="V3469" s="196"/>
      <c r="W3469" s="419"/>
      <c r="X3469" s="419"/>
      <c r="Z3469" s="419"/>
      <c r="AA3469" s="419"/>
      <c r="AB3469" s="419"/>
      <c r="AD3469" s="419"/>
      <c r="AE3469" s="419"/>
      <c r="AF3469" s="419"/>
      <c r="AH3469" s="419"/>
      <c r="AI3469" s="419"/>
      <c r="AJ3469" s="419"/>
      <c r="AL3469" s="419"/>
      <c r="AM3469" s="419"/>
      <c r="AN3469" s="403"/>
      <c r="AO3469" s="419"/>
      <c r="AP3469" s="419"/>
      <c r="AQ3469" s="419"/>
      <c r="AR3469" s="419"/>
      <c r="AS3469" s="419"/>
      <c r="AT3469" s="419"/>
      <c r="AU3469" s="419"/>
      <c r="AV3469" s="419"/>
      <c r="AX3469" s="419"/>
      <c r="AY3469" s="419"/>
      <c r="AZ3469" s="419"/>
      <c r="BB3469" s="419"/>
      <c r="BC3469" s="419"/>
      <c r="BD3469" s="419"/>
      <c r="BF3469" s="419"/>
      <c r="BG3469" s="419"/>
      <c r="BH3469" s="419"/>
      <c r="BJ3469" s="419"/>
      <c r="BK3469" s="419"/>
      <c r="BL3469" s="419"/>
      <c r="BN3469" s="419"/>
      <c r="BO3469" s="419"/>
      <c r="BP3469" s="419"/>
      <c r="BR3469" s="419"/>
      <c r="BS3469" s="419"/>
      <c r="BT3469" s="419"/>
      <c r="BV3469" s="419"/>
      <c r="BW3469" s="419"/>
      <c r="BX3469" s="397"/>
      <c r="BZ3469" s="449"/>
      <c r="CB3469" s="419"/>
      <c r="CC3469" s="419"/>
      <c r="CD3469" s="419"/>
      <c r="CF3469" s="419"/>
      <c r="CG3469" s="419"/>
      <c r="CH3469" s="419"/>
    </row>
    <row r="3470" spans="3:86" ht="21" thickBot="1">
      <c r="C3470" s="425"/>
      <c r="P3470" s="431"/>
      <c r="R3470" s="419"/>
      <c r="S3470" s="446"/>
      <c r="T3470" s="419"/>
      <c r="V3470" s="196"/>
      <c r="W3470" s="419"/>
      <c r="X3470" s="419"/>
      <c r="Z3470" s="419"/>
      <c r="AA3470" s="419"/>
      <c r="AB3470" s="419"/>
      <c r="AD3470" s="419"/>
      <c r="AE3470" s="419"/>
      <c r="AF3470" s="419"/>
      <c r="AH3470" s="419"/>
      <c r="AI3470" s="419"/>
      <c r="AJ3470" s="419"/>
      <c r="AL3470" s="419"/>
      <c r="AM3470" s="419"/>
      <c r="AN3470" s="403"/>
      <c r="AO3470" s="419"/>
      <c r="AP3470" s="419"/>
      <c r="AQ3470" s="419"/>
      <c r="AR3470" s="419"/>
      <c r="AS3470" s="419"/>
      <c r="AT3470" s="419"/>
      <c r="AU3470" s="419"/>
      <c r="AV3470" s="419"/>
      <c r="AX3470" s="419"/>
      <c r="AY3470" s="419"/>
      <c r="AZ3470" s="419"/>
      <c r="BB3470" s="419"/>
      <c r="BC3470" s="419"/>
      <c r="BD3470" s="419"/>
      <c r="BF3470" s="419"/>
      <c r="BG3470" s="419"/>
      <c r="BH3470" s="419"/>
      <c r="BJ3470" s="419"/>
      <c r="BK3470" s="419"/>
      <c r="BL3470" s="419"/>
      <c r="BN3470" s="419"/>
      <c r="BO3470" s="419"/>
      <c r="BP3470" s="419"/>
      <c r="BR3470" s="419"/>
      <c r="BS3470" s="419"/>
      <c r="BT3470" s="419"/>
      <c r="BV3470" s="419"/>
      <c r="BW3470" s="419"/>
      <c r="BX3470" s="397"/>
      <c r="BZ3470" s="449"/>
      <c r="CB3470" s="419"/>
      <c r="CC3470" s="419"/>
      <c r="CD3470" s="419"/>
      <c r="CF3470" s="419"/>
      <c r="CG3470" s="419"/>
      <c r="CH3470" s="419"/>
    </row>
    <row r="3471" spans="3:86" ht="21" thickBot="1">
      <c r="C3471" s="425"/>
      <c r="P3471" s="431"/>
      <c r="R3471" s="419"/>
      <c r="S3471" s="446"/>
      <c r="T3471" s="419"/>
      <c r="V3471" s="196"/>
      <c r="W3471" s="419"/>
      <c r="X3471" s="419"/>
      <c r="Z3471" s="419"/>
      <c r="AA3471" s="419"/>
      <c r="AB3471" s="419"/>
      <c r="AD3471" s="419"/>
      <c r="AE3471" s="419"/>
      <c r="AF3471" s="419"/>
      <c r="AH3471" s="419"/>
      <c r="AI3471" s="419"/>
      <c r="AJ3471" s="419"/>
      <c r="AL3471" s="419"/>
      <c r="AM3471" s="419"/>
      <c r="AN3471" s="403"/>
      <c r="AO3471" s="419"/>
      <c r="AP3471" s="419"/>
      <c r="AQ3471" s="419"/>
      <c r="AR3471" s="419"/>
      <c r="AS3471" s="419"/>
      <c r="AT3471" s="419"/>
      <c r="AU3471" s="419"/>
      <c r="AV3471" s="419"/>
      <c r="AX3471" s="419"/>
      <c r="AY3471" s="419"/>
      <c r="AZ3471" s="419"/>
      <c r="BB3471" s="419"/>
      <c r="BC3471" s="419"/>
      <c r="BD3471" s="419"/>
      <c r="BF3471" s="419"/>
      <c r="BG3471" s="419"/>
      <c r="BH3471" s="419"/>
      <c r="BJ3471" s="419"/>
      <c r="BK3471" s="419"/>
      <c r="BL3471" s="419"/>
      <c r="BN3471" s="419"/>
      <c r="BO3471" s="419"/>
      <c r="BP3471" s="419"/>
      <c r="BR3471" s="419"/>
      <c r="BS3471" s="419"/>
      <c r="BT3471" s="419"/>
      <c r="BV3471" s="419"/>
      <c r="BW3471" s="419"/>
      <c r="BX3471" s="397"/>
      <c r="BZ3471" s="449"/>
      <c r="CB3471" s="419"/>
      <c r="CC3471" s="419"/>
      <c r="CD3471" s="419"/>
      <c r="CF3471" s="419"/>
      <c r="CG3471" s="419"/>
      <c r="CH3471" s="419"/>
    </row>
    <row r="3472" spans="3:86" ht="21" thickBot="1">
      <c r="C3472" s="425"/>
      <c r="P3472" s="431"/>
      <c r="R3472" s="419"/>
      <c r="S3472" s="446"/>
      <c r="T3472" s="419"/>
      <c r="V3472" s="196"/>
      <c r="W3472" s="419"/>
      <c r="X3472" s="419"/>
      <c r="Z3472" s="419"/>
      <c r="AA3472" s="419"/>
      <c r="AB3472" s="419"/>
      <c r="AD3472" s="419"/>
      <c r="AE3472" s="419"/>
      <c r="AF3472" s="419"/>
      <c r="AH3472" s="419"/>
      <c r="AI3472" s="419"/>
      <c r="AJ3472" s="419"/>
      <c r="AL3472" s="419"/>
      <c r="AM3472" s="419"/>
      <c r="AN3472" s="403"/>
      <c r="AO3472" s="419"/>
      <c r="AP3472" s="419"/>
      <c r="AQ3472" s="419"/>
      <c r="AR3472" s="419"/>
      <c r="AS3472" s="419"/>
      <c r="AT3472" s="419"/>
      <c r="AU3472" s="419"/>
      <c r="AV3472" s="419"/>
      <c r="AX3472" s="419"/>
      <c r="AY3472" s="419"/>
      <c r="AZ3472" s="419"/>
      <c r="BB3472" s="419"/>
      <c r="BC3472" s="419"/>
      <c r="BD3472" s="419"/>
      <c r="BF3472" s="419"/>
      <c r="BG3472" s="419"/>
      <c r="BH3472" s="419"/>
      <c r="BJ3472" s="419"/>
      <c r="BK3472" s="419"/>
      <c r="BL3472" s="419"/>
      <c r="BN3472" s="419"/>
      <c r="BO3472" s="419"/>
      <c r="BP3472" s="419"/>
      <c r="BR3472" s="419"/>
      <c r="BS3472" s="419"/>
      <c r="BT3472" s="419"/>
      <c r="BV3472" s="419"/>
      <c r="BW3472" s="419"/>
      <c r="BX3472" s="397"/>
      <c r="BZ3472" s="449"/>
      <c r="CB3472" s="419"/>
      <c r="CC3472" s="419"/>
      <c r="CD3472" s="419"/>
      <c r="CF3472" s="419"/>
      <c r="CG3472" s="419"/>
      <c r="CH3472" s="419"/>
    </row>
    <row r="3473" spans="3:86" ht="21" thickBot="1">
      <c r="C3473" s="425"/>
      <c r="P3473" s="431"/>
      <c r="R3473" s="419"/>
      <c r="S3473" s="446"/>
      <c r="T3473" s="419"/>
      <c r="V3473" s="196"/>
      <c r="W3473" s="419"/>
      <c r="X3473" s="419"/>
      <c r="Z3473" s="419"/>
      <c r="AA3473" s="419"/>
      <c r="AB3473" s="419"/>
      <c r="AD3473" s="419"/>
      <c r="AE3473" s="419"/>
      <c r="AF3473" s="419"/>
      <c r="AH3473" s="419"/>
      <c r="AI3473" s="419"/>
      <c r="AJ3473" s="419"/>
      <c r="AL3473" s="419"/>
      <c r="AM3473" s="419"/>
      <c r="AN3473" s="403"/>
      <c r="AO3473" s="419"/>
      <c r="AP3473" s="419"/>
      <c r="AQ3473" s="419"/>
      <c r="AR3473" s="419"/>
      <c r="AS3473" s="419"/>
      <c r="AT3473" s="419"/>
      <c r="AU3473" s="419"/>
      <c r="AV3473" s="419"/>
      <c r="AX3473" s="419"/>
      <c r="AY3473" s="419"/>
      <c r="AZ3473" s="419"/>
      <c r="BB3473" s="419"/>
      <c r="BC3473" s="419"/>
      <c r="BD3473" s="419"/>
      <c r="BF3473" s="419"/>
      <c r="BG3473" s="419"/>
      <c r="BH3473" s="419"/>
      <c r="BJ3473" s="419"/>
      <c r="BK3473" s="419"/>
      <c r="BL3473" s="419"/>
      <c r="BN3473" s="419"/>
      <c r="BO3473" s="419"/>
      <c r="BP3473" s="419"/>
      <c r="BR3473" s="419"/>
      <c r="BS3473" s="419"/>
      <c r="BT3473" s="419"/>
      <c r="BV3473" s="419"/>
      <c r="BW3473" s="419"/>
      <c r="BX3473" s="397"/>
      <c r="BZ3473" s="449"/>
      <c r="CB3473" s="419"/>
      <c r="CC3473" s="419"/>
      <c r="CD3473" s="419"/>
      <c r="CF3473" s="419"/>
      <c r="CG3473" s="419"/>
      <c r="CH3473" s="419"/>
    </row>
    <row r="3474" spans="3:86" ht="21" thickBot="1">
      <c r="C3474" s="425"/>
      <c r="P3474" s="431"/>
      <c r="R3474" s="419"/>
      <c r="S3474" s="446"/>
      <c r="T3474" s="419"/>
      <c r="V3474" s="196"/>
      <c r="W3474" s="419"/>
      <c r="X3474" s="419"/>
      <c r="Z3474" s="419"/>
      <c r="AA3474" s="419"/>
      <c r="AB3474" s="419"/>
      <c r="AD3474" s="419"/>
      <c r="AE3474" s="419"/>
      <c r="AF3474" s="419"/>
      <c r="AH3474" s="419"/>
      <c r="AI3474" s="419"/>
      <c r="AJ3474" s="419"/>
      <c r="AL3474" s="419"/>
      <c r="AM3474" s="419"/>
      <c r="AN3474" s="403"/>
      <c r="AO3474" s="419"/>
      <c r="AP3474" s="419"/>
      <c r="AQ3474" s="419"/>
      <c r="AR3474" s="419"/>
      <c r="AS3474" s="419"/>
      <c r="AT3474" s="419"/>
      <c r="AU3474" s="419"/>
      <c r="AV3474" s="419"/>
      <c r="AX3474" s="419"/>
      <c r="AY3474" s="419"/>
      <c r="AZ3474" s="419"/>
      <c r="BB3474" s="419"/>
      <c r="BC3474" s="419"/>
      <c r="BD3474" s="419"/>
      <c r="BF3474" s="419"/>
      <c r="BG3474" s="419"/>
      <c r="BH3474" s="419"/>
      <c r="BJ3474" s="419"/>
      <c r="BK3474" s="419"/>
      <c r="BL3474" s="419"/>
      <c r="BN3474" s="419"/>
      <c r="BO3474" s="419"/>
      <c r="BP3474" s="419"/>
      <c r="BR3474" s="419"/>
      <c r="BS3474" s="419"/>
      <c r="BT3474" s="419"/>
      <c r="BV3474" s="419"/>
      <c r="BW3474" s="419"/>
      <c r="BX3474" s="397"/>
      <c r="BZ3474" s="449"/>
      <c r="CB3474" s="419"/>
      <c r="CC3474" s="419"/>
      <c r="CD3474" s="419"/>
      <c r="CF3474" s="419"/>
      <c r="CG3474" s="419"/>
      <c r="CH3474" s="419"/>
    </row>
    <row r="3475" spans="3:86" ht="21" thickBot="1">
      <c r="C3475" s="425"/>
      <c r="P3475" s="431"/>
      <c r="R3475" s="419"/>
      <c r="S3475" s="446"/>
      <c r="T3475" s="419"/>
      <c r="V3475" s="196"/>
      <c r="W3475" s="419"/>
      <c r="X3475" s="419"/>
      <c r="Z3475" s="419"/>
      <c r="AA3475" s="419"/>
      <c r="AB3475" s="419"/>
      <c r="AD3475" s="419"/>
      <c r="AE3475" s="419"/>
      <c r="AF3475" s="419"/>
      <c r="AH3475" s="419"/>
      <c r="AI3475" s="419"/>
      <c r="AJ3475" s="419"/>
      <c r="AL3475" s="419"/>
      <c r="AM3475" s="419"/>
      <c r="AN3475" s="403"/>
      <c r="AO3475" s="419"/>
      <c r="AP3475" s="419"/>
      <c r="AQ3475" s="419"/>
      <c r="AR3475" s="419"/>
      <c r="AS3475" s="419"/>
      <c r="AT3475" s="419"/>
      <c r="AU3475" s="419"/>
      <c r="AV3475" s="419"/>
      <c r="AX3475" s="419"/>
      <c r="AY3475" s="419"/>
      <c r="AZ3475" s="419"/>
      <c r="BB3475" s="419"/>
      <c r="BC3475" s="419"/>
      <c r="BD3475" s="419"/>
      <c r="BF3475" s="419"/>
      <c r="BG3475" s="419"/>
      <c r="BH3475" s="419"/>
      <c r="BJ3475" s="419"/>
      <c r="BK3475" s="419"/>
      <c r="BL3475" s="419"/>
      <c r="BN3475" s="419"/>
      <c r="BO3475" s="419"/>
      <c r="BP3475" s="419"/>
      <c r="BR3475" s="419"/>
      <c r="BS3475" s="419"/>
      <c r="BT3475" s="419"/>
      <c r="BV3475" s="419"/>
      <c r="BW3475" s="419"/>
      <c r="BX3475" s="397"/>
      <c r="BZ3475" s="449"/>
      <c r="CB3475" s="419"/>
      <c r="CC3475" s="419"/>
      <c r="CD3475" s="419"/>
      <c r="CF3475" s="419"/>
      <c r="CG3475" s="419"/>
      <c r="CH3475" s="419"/>
    </row>
    <row r="3476" spans="3:86" ht="21" thickBot="1">
      <c r="C3476" s="425"/>
      <c r="P3476" s="431"/>
      <c r="R3476" s="419"/>
      <c r="S3476" s="446"/>
      <c r="T3476" s="419"/>
      <c r="V3476" s="196"/>
      <c r="W3476" s="419"/>
      <c r="X3476" s="419"/>
      <c r="Z3476" s="419"/>
      <c r="AA3476" s="419"/>
      <c r="AB3476" s="419"/>
      <c r="AD3476" s="419"/>
      <c r="AE3476" s="419"/>
      <c r="AF3476" s="419"/>
      <c r="AH3476" s="419"/>
      <c r="AI3476" s="419"/>
      <c r="AJ3476" s="419"/>
      <c r="AL3476" s="419"/>
      <c r="AM3476" s="419"/>
      <c r="AN3476" s="403"/>
      <c r="AO3476" s="419"/>
      <c r="AP3476" s="419"/>
      <c r="AQ3476" s="419"/>
      <c r="AR3476" s="419"/>
      <c r="AS3476" s="419"/>
      <c r="AT3476" s="419"/>
      <c r="AU3476" s="419"/>
      <c r="AV3476" s="419"/>
      <c r="AX3476" s="419"/>
      <c r="AY3476" s="419"/>
      <c r="AZ3476" s="419"/>
      <c r="BB3476" s="419"/>
      <c r="BC3476" s="419"/>
      <c r="BD3476" s="419"/>
      <c r="BF3476" s="419"/>
      <c r="BG3476" s="419"/>
      <c r="BH3476" s="419"/>
      <c r="BJ3476" s="419"/>
      <c r="BK3476" s="419"/>
      <c r="BL3476" s="419"/>
      <c r="BN3476" s="419"/>
      <c r="BO3476" s="419"/>
      <c r="BP3476" s="419"/>
      <c r="BR3476" s="419"/>
      <c r="BS3476" s="419"/>
      <c r="BT3476" s="419"/>
      <c r="BV3476" s="419"/>
      <c r="BW3476" s="419"/>
      <c r="BX3476" s="397"/>
      <c r="BZ3476" s="449"/>
      <c r="CB3476" s="419"/>
      <c r="CC3476" s="419"/>
      <c r="CD3476" s="419"/>
      <c r="CF3476" s="419"/>
      <c r="CG3476" s="419"/>
      <c r="CH3476" s="419"/>
    </row>
    <row r="3477" spans="3:86" ht="21" thickBot="1">
      <c r="C3477" s="425"/>
      <c r="P3477" s="431"/>
      <c r="R3477" s="419"/>
      <c r="S3477" s="446"/>
      <c r="T3477" s="419"/>
      <c r="V3477" s="196"/>
      <c r="W3477" s="419"/>
      <c r="X3477" s="419"/>
      <c r="Z3477" s="419"/>
      <c r="AA3477" s="419"/>
      <c r="AB3477" s="419"/>
      <c r="AD3477" s="419"/>
      <c r="AE3477" s="419"/>
      <c r="AF3477" s="419"/>
      <c r="AH3477" s="419"/>
      <c r="AI3477" s="419"/>
      <c r="AJ3477" s="419"/>
      <c r="AL3477" s="419"/>
      <c r="AM3477" s="419"/>
      <c r="AN3477" s="403"/>
      <c r="AO3477" s="419"/>
      <c r="AP3477" s="419"/>
      <c r="AQ3477" s="419"/>
      <c r="AR3477" s="419"/>
      <c r="AS3477" s="419"/>
      <c r="AT3477" s="419"/>
      <c r="AU3477" s="419"/>
      <c r="AV3477" s="419"/>
      <c r="AX3477" s="419"/>
      <c r="AY3477" s="419"/>
      <c r="AZ3477" s="419"/>
      <c r="BB3477" s="419"/>
      <c r="BC3477" s="419"/>
      <c r="BD3477" s="419"/>
      <c r="BF3477" s="419"/>
      <c r="BG3477" s="419"/>
      <c r="BH3477" s="419"/>
      <c r="BJ3477" s="419"/>
      <c r="BK3477" s="419"/>
      <c r="BL3477" s="419"/>
      <c r="BN3477" s="419"/>
      <c r="BO3477" s="419"/>
      <c r="BP3477" s="419"/>
      <c r="BR3477" s="419"/>
      <c r="BS3477" s="419"/>
      <c r="BT3477" s="419"/>
      <c r="BV3477" s="419"/>
      <c r="BW3477" s="419"/>
      <c r="BX3477" s="397"/>
      <c r="BZ3477" s="449"/>
      <c r="CB3477" s="419"/>
      <c r="CC3477" s="419"/>
      <c r="CD3477" s="419"/>
      <c r="CF3477" s="419"/>
      <c r="CG3477" s="419"/>
      <c r="CH3477" s="419"/>
    </row>
    <row r="3478" spans="3:86" ht="21" thickBot="1">
      <c r="C3478" s="425"/>
      <c r="P3478" s="431"/>
      <c r="R3478" s="419"/>
      <c r="S3478" s="446"/>
      <c r="T3478" s="419"/>
      <c r="V3478" s="196"/>
      <c r="W3478" s="419"/>
      <c r="X3478" s="419"/>
      <c r="Z3478" s="419"/>
      <c r="AA3478" s="419"/>
      <c r="AB3478" s="419"/>
      <c r="AD3478" s="419"/>
      <c r="AE3478" s="419"/>
      <c r="AF3478" s="419"/>
      <c r="AH3478" s="419"/>
      <c r="AI3478" s="419"/>
      <c r="AJ3478" s="419"/>
      <c r="AL3478" s="419"/>
      <c r="AM3478" s="419"/>
      <c r="AN3478" s="403"/>
      <c r="AO3478" s="419"/>
      <c r="AP3478" s="419"/>
      <c r="AQ3478" s="419"/>
      <c r="AR3478" s="419"/>
      <c r="AS3478" s="419"/>
      <c r="AT3478" s="419"/>
      <c r="AU3478" s="419"/>
      <c r="AV3478" s="419"/>
      <c r="AX3478" s="419"/>
      <c r="AY3478" s="419"/>
      <c r="AZ3478" s="419"/>
      <c r="BB3478" s="419"/>
      <c r="BC3478" s="419"/>
      <c r="BD3478" s="419"/>
      <c r="BF3478" s="419"/>
      <c r="BG3478" s="419"/>
      <c r="BH3478" s="419"/>
      <c r="BJ3478" s="419"/>
      <c r="BK3478" s="419"/>
      <c r="BL3478" s="419"/>
      <c r="BN3478" s="419"/>
      <c r="BO3478" s="419"/>
      <c r="BP3478" s="419"/>
      <c r="BR3478" s="419"/>
      <c r="BS3478" s="419"/>
      <c r="BT3478" s="419"/>
      <c r="BV3478" s="419"/>
      <c r="BW3478" s="419"/>
      <c r="BX3478" s="397"/>
      <c r="BZ3478" s="449"/>
      <c r="CB3478" s="419"/>
      <c r="CC3478" s="419"/>
      <c r="CD3478" s="419"/>
      <c r="CF3478" s="419"/>
      <c r="CG3478" s="419"/>
      <c r="CH3478" s="419"/>
    </row>
    <row r="3479" spans="3:86" ht="21" thickBot="1">
      <c r="C3479" s="425"/>
      <c r="P3479" s="431"/>
      <c r="R3479" s="419"/>
      <c r="S3479" s="446"/>
      <c r="T3479" s="419"/>
      <c r="V3479" s="196"/>
      <c r="W3479" s="419"/>
      <c r="X3479" s="419"/>
      <c r="Z3479" s="419"/>
      <c r="AA3479" s="419"/>
      <c r="AB3479" s="419"/>
      <c r="AD3479" s="419"/>
      <c r="AE3479" s="419"/>
      <c r="AF3479" s="419"/>
      <c r="AH3479" s="419"/>
      <c r="AI3479" s="419"/>
      <c r="AJ3479" s="419"/>
      <c r="AL3479" s="419"/>
      <c r="AM3479" s="419"/>
      <c r="AN3479" s="403"/>
      <c r="AO3479" s="419"/>
      <c r="AP3479" s="419"/>
      <c r="AQ3479" s="419"/>
      <c r="AR3479" s="419"/>
      <c r="AS3479" s="419"/>
      <c r="AT3479" s="419"/>
      <c r="AU3479" s="419"/>
      <c r="AV3479" s="419"/>
      <c r="AX3479" s="419"/>
      <c r="AY3479" s="419"/>
      <c r="AZ3479" s="419"/>
      <c r="BB3479" s="419"/>
      <c r="BC3479" s="419"/>
      <c r="BD3479" s="419"/>
      <c r="BF3479" s="419"/>
      <c r="BG3479" s="419"/>
      <c r="BH3479" s="419"/>
      <c r="BJ3479" s="419"/>
      <c r="BK3479" s="419"/>
      <c r="BL3479" s="419"/>
      <c r="BN3479" s="419"/>
      <c r="BO3479" s="419"/>
      <c r="BP3479" s="419"/>
      <c r="BR3479" s="419"/>
      <c r="BS3479" s="419"/>
      <c r="BT3479" s="419"/>
      <c r="BV3479" s="419"/>
      <c r="BW3479" s="419"/>
      <c r="BX3479" s="397"/>
      <c r="BZ3479" s="449"/>
      <c r="CB3479" s="419"/>
      <c r="CC3479" s="419"/>
      <c r="CD3479" s="419"/>
      <c r="CF3479" s="419"/>
      <c r="CG3479" s="419"/>
      <c r="CH3479" s="419"/>
    </row>
    <row r="3480" spans="3:86" ht="21" thickBot="1">
      <c r="C3480" s="425"/>
      <c r="P3480" s="431"/>
      <c r="R3480" s="419"/>
      <c r="S3480" s="446"/>
      <c r="T3480" s="419"/>
      <c r="V3480" s="196"/>
      <c r="W3480" s="419"/>
      <c r="X3480" s="419"/>
      <c r="Z3480" s="419"/>
      <c r="AA3480" s="419"/>
      <c r="AB3480" s="419"/>
      <c r="AD3480" s="419"/>
      <c r="AE3480" s="419"/>
      <c r="AF3480" s="419"/>
      <c r="AH3480" s="419"/>
      <c r="AI3480" s="419"/>
      <c r="AJ3480" s="419"/>
      <c r="AL3480" s="419"/>
      <c r="AM3480" s="419"/>
      <c r="AN3480" s="403"/>
      <c r="AO3480" s="419"/>
      <c r="AP3480" s="419"/>
      <c r="AQ3480" s="419"/>
      <c r="AR3480" s="419"/>
      <c r="AS3480" s="419"/>
      <c r="AT3480" s="419"/>
      <c r="AU3480" s="419"/>
      <c r="AV3480" s="419"/>
      <c r="AX3480" s="419"/>
      <c r="AY3480" s="419"/>
      <c r="AZ3480" s="419"/>
      <c r="BB3480" s="419"/>
      <c r="BC3480" s="419"/>
      <c r="BD3480" s="419"/>
      <c r="BF3480" s="419"/>
      <c r="BG3480" s="419"/>
      <c r="BH3480" s="419"/>
      <c r="BJ3480" s="419"/>
      <c r="BK3480" s="419"/>
      <c r="BL3480" s="419"/>
      <c r="BN3480" s="419"/>
      <c r="BO3480" s="419"/>
      <c r="BP3480" s="419"/>
      <c r="BR3480" s="419"/>
      <c r="BS3480" s="419"/>
      <c r="BT3480" s="419"/>
      <c r="BV3480" s="419"/>
      <c r="BW3480" s="419"/>
      <c r="BX3480" s="397"/>
      <c r="BZ3480" s="449"/>
      <c r="CB3480" s="419"/>
      <c r="CC3480" s="419"/>
      <c r="CD3480" s="419"/>
      <c r="CF3480" s="419"/>
      <c r="CG3480" s="419"/>
      <c r="CH3480" s="419"/>
    </row>
    <row r="3481" spans="3:86" ht="21" thickBot="1">
      <c r="C3481" s="425"/>
      <c r="P3481" s="431"/>
      <c r="R3481" s="419"/>
      <c r="S3481" s="446"/>
      <c r="T3481" s="419"/>
      <c r="V3481" s="196"/>
      <c r="W3481" s="419"/>
      <c r="X3481" s="419"/>
      <c r="Z3481" s="419"/>
      <c r="AA3481" s="419"/>
      <c r="AB3481" s="419"/>
      <c r="AD3481" s="419"/>
      <c r="AE3481" s="419"/>
      <c r="AF3481" s="419"/>
      <c r="AH3481" s="419"/>
      <c r="AI3481" s="419"/>
      <c r="AJ3481" s="419"/>
      <c r="AL3481" s="419"/>
      <c r="AM3481" s="419"/>
      <c r="AN3481" s="403"/>
      <c r="AO3481" s="419"/>
      <c r="AP3481" s="419"/>
      <c r="AQ3481" s="419"/>
      <c r="AR3481" s="419"/>
      <c r="AS3481" s="419"/>
      <c r="AT3481" s="419"/>
      <c r="AU3481" s="419"/>
      <c r="AV3481" s="419"/>
      <c r="AX3481" s="419"/>
      <c r="AY3481" s="419"/>
      <c r="AZ3481" s="419"/>
      <c r="BB3481" s="419"/>
      <c r="BC3481" s="419"/>
      <c r="BD3481" s="419"/>
      <c r="BF3481" s="419"/>
      <c r="BG3481" s="419"/>
      <c r="BH3481" s="419"/>
      <c r="BJ3481" s="419"/>
      <c r="BK3481" s="419"/>
      <c r="BL3481" s="419"/>
      <c r="BN3481" s="419"/>
      <c r="BO3481" s="419"/>
      <c r="BP3481" s="419"/>
      <c r="BR3481" s="419"/>
      <c r="BS3481" s="419"/>
      <c r="BT3481" s="419"/>
      <c r="BV3481" s="419"/>
      <c r="BW3481" s="419"/>
      <c r="BX3481" s="397"/>
      <c r="BZ3481" s="449"/>
      <c r="CB3481" s="419"/>
      <c r="CC3481" s="419"/>
      <c r="CD3481" s="419"/>
      <c r="CF3481" s="419"/>
      <c r="CG3481" s="419"/>
      <c r="CH3481" s="419"/>
    </row>
    <row r="3482" spans="3:86" ht="21" thickBot="1">
      <c r="C3482" s="425"/>
      <c r="P3482" s="431"/>
      <c r="R3482" s="419"/>
      <c r="S3482" s="446"/>
      <c r="T3482" s="419"/>
      <c r="V3482" s="196"/>
      <c r="W3482" s="419"/>
      <c r="X3482" s="419"/>
      <c r="Z3482" s="419"/>
      <c r="AA3482" s="419"/>
      <c r="AB3482" s="419"/>
      <c r="AD3482" s="419"/>
      <c r="AE3482" s="419"/>
      <c r="AF3482" s="419"/>
      <c r="AH3482" s="419"/>
      <c r="AI3482" s="419"/>
      <c r="AJ3482" s="419"/>
      <c r="AL3482" s="419"/>
      <c r="AM3482" s="419"/>
      <c r="AN3482" s="403"/>
      <c r="AO3482" s="419"/>
      <c r="AP3482" s="419"/>
      <c r="AQ3482" s="419"/>
      <c r="AR3482" s="419"/>
      <c r="AS3482" s="419"/>
      <c r="AT3482" s="419"/>
      <c r="AU3482" s="419"/>
      <c r="AV3482" s="419"/>
      <c r="AX3482" s="419"/>
      <c r="AY3482" s="419"/>
      <c r="AZ3482" s="419"/>
      <c r="BB3482" s="419"/>
      <c r="BC3482" s="419"/>
      <c r="BD3482" s="419"/>
      <c r="BF3482" s="419"/>
      <c r="BG3482" s="419"/>
      <c r="BH3482" s="419"/>
      <c r="BJ3482" s="419"/>
      <c r="BK3482" s="419"/>
      <c r="BL3482" s="419"/>
      <c r="BN3482" s="419"/>
      <c r="BO3482" s="419"/>
      <c r="BP3482" s="419"/>
      <c r="BR3482" s="419"/>
      <c r="BS3482" s="419"/>
      <c r="BT3482" s="419"/>
      <c r="BV3482" s="419"/>
      <c r="BW3482" s="419"/>
      <c r="BX3482" s="397"/>
      <c r="BZ3482" s="449"/>
      <c r="CB3482" s="419"/>
      <c r="CC3482" s="419"/>
      <c r="CD3482" s="419"/>
      <c r="CF3482" s="419"/>
      <c r="CG3482" s="419"/>
      <c r="CH3482" s="419"/>
    </row>
    <row r="3483" spans="3:86" ht="21" thickBot="1">
      <c r="C3483" s="425"/>
      <c r="P3483" s="431"/>
      <c r="R3483" s="419"/>
      <c r="S3483" s="446"/>
      <c r="T3483" s="419"/>
      <c r="V3483" s="196"/>
      <c r="W3483" s="419"/>
      <c r="X3483" s="419"/>
      <c r="Z3483" s="419"/>
      <c r="AA3483" s="419"/>
      <c r="AB3483" s="419"/>
      <c r="AD3483" s="419"/>
      <c r="AE3483" s="419"/>
      <c r="AF3483" s="419"/>
      <c r="AH3483" s="419"/>
      <c r="AI3483" s="419"/>
      <c r="AJ3483" s="419"/>
      <c r="AL3483" s="419"/>
      <c r="AM3483" s="419"/>
      <c r="AN3483" s="403"/>
      <c r="AO3483" s="419"/>
      <c r="AP3483" s="419"/>
      <c r="AQ3483" s="419"/>
      <c r="AR3483" s="419"/>
      <c r="AS3483" s="419"/>
      <c r="AT3483" s="419"/>
      <c r="AU3483" s="419"/>
      <c r="AV3483" s="419"/>
      <c r="AX3483" s="419"/>
      <c r="AY3483" s="419"/>
      <c r="AZ3483" s="419"/>
      <c r="BB3483" s="419"/>
      <c r="BC3483" s="419"/>
      <c r="BD3483" s="419"/>
      <c r="BF3483" s="419"/>
      <c r="BG3483" s="419"/>
      <c r="BH3483" s="419"/>
      <c r="BJ3483" s="419"/>
      <c r="BK3483" s="419"/>
      <c r="BL3483" s="419"/>
      <c r="BN3483" s="419"/>
      <c r="BO3483" s="419"/>
      <c r="BP3483" s="419"/>
      <c r="BR3483" s="419"/>
      <c r="BS3483" s="419"/>
      <c r="BT3483" s="419"/>
      <c r="BV3483" s="419"/>
      <c r="BW3483" s="419"/>
      <c r="BX3483" s="397"/>
      <c r="BZ3483" s="449"/>
      <c r="CB3483" s="419"/>
      <c r="CC3483" s="419"/>
      <c r="CD3483" s="419"/>
      <c r="CF3483" s="419"/>
      <c r="CG3483" s="419"/>
      <c r="CH3483" s="419"/>
    </row>
    <row r="3484" spans="3:86" ht="21" thickBot="1">
      <c r="C3484" s="425"/>
      <c r="P3484" s="431"/>
      <c r="R3484" s="419"/>
      <c r="S3484" s="446"/>
      <c r="T3484" s="419"/>
      <c r="V3484" s="196"/>
      <c r="W3484" s="419"/>
      <c r="X3484" s="419"/>
      <c r="Z3484" s="419"/>
      <c r="AA3484" s="419"/>
      <c r="AB3484" s="419"/>
      <c r="AD3484" s="419"/>
      <c r="AE3484" s="419"/>
      <c r="AF3484" s="419"/>
      <c r="AH3484" s="419"/>
      <c r="AI3484" s="419"/>
      <c r="AJ3484" s="419"/>
      <c r="AL3484" s="419"/>
      <c r="AM3484" s="419"/>
      <c r="AN3484" s="403"/>
      <c r="AO3484" s="419"/>
      <c r="AP3484" s="419"/>
      <c r="AQ3484" s="419"/>
      <c r="AR3484" s="419"/>
      <c r="AS3484" s="419"/>
      <c r="AT3484" s="419"/>
      <c r="AU3484" s="419"/>
      <c r="AV3484" s="419"/>
      <c r="AX3484" s="419"/>
      <c r="AY3484" s="419"/>
      <c r="AZ3484" s="419"/>
      <c r="BB3484" s="419"/>
      <c r="BC3484" s="419"/>
      <c r="BD3484" s="419"/>
      <c r="BF3484" s="419"/>
      <c r="BG3484" s="419"/>
      <c r="BH3484" s="419"/>
      <c r="BJ3484" s="419"/>
      <c r="BK3484" s="419"/>
      <c r="BL3484" s="419"/>
      <c r="BN3484" s="419"/>
      <c r="BO3484" s="419"/>
      <c r="BP3484" s="419"/>
      <c r="BR3484" s="419"/>
      <c r="BS3484" s="419"/>
      <c r="BT3484" s="419"/>
      <c r="BV3484" s="419"/>
      <c r="BW3484" s="419"/>
      <c r="BX3484" s="397"/>
      <c r="BZ3484" s="449"/>
      <c r="CB3484" s="419"/>
      <c r="CC3484" s="419"/>
      <c r="CD3484" s="419"/>
      <c r="CF3484" s="419"/>
      <c r="CG3484" s="419"/>
      <c r="CH3484" s="419"/>
    </row>
    <row r="3485" spans="3:86" ht="21" thickBot="1">
      <c r="C3485" s="425"/>
      <c r="P3485" s="431"/>
      <c r="R3485" s="419"/>
      <c r="S3485" s="446"/>
      <c r="T3485" s="419"/>
      <c r="V3485" s="196"/>
      <c r="W3485" s="419"/>
      <c r="X3485" s="419"/>
      <c r="Z3485" s="419"/>
      <c r="AA3485" s="419"/>
      <c r="AB3485" s="419"/>
      <c r="AD3485" s="419"/>
      <c r="AE3485" s="419"/>
      <c r="AF3485" s="419"/>
      <c r="AH3485" s="419"/>
      <c r="AI3485" s="419"/>
      <c r="AJ3485" s="419"/>
      <c r="AL3485" s="419"/>
      <c r="AM3485" s="419"/>
      <c r="AN3485" s="403"/>
      <c r="AO3485" s="419"/>
      <c r="AP3485" s="419"/>
      <c r="AQ3485" s="419"/>
      <c r="AR3485" s="419"/>
      <c r="AS3485" s="419"/>
      <c r="AT3485" s="419"/>
      <c r="AU3485" s="419"/>
      <c r="AV3485" s="419"/>
      <c r="AX3485" s="419"/>
      <c r="AY3485" s="419"/>
      <c r="AZ3485" s="419"/>
      <c r="BB3485" s="419"/>
      <c r="BC3485" s="419"/>
      <c r="BD3485" s="419"/>
      <c r="BF3485" s="419"/>
      <c r="BG3485" s="419"/>
      <c r="BH3485" s="419"/>
      <c r="BJ3485" s="419"/>
      <c r="BK3485" s="419"/>
      <c r="BL3485" s="419"/>
      <c r="BN3485" s="419"/>
      <c r="BO3485" s="419"/>
      <c r="BP3485" s="419"/>
      <c r="BR3485" s="419"/>
      <c r="BS3485" s="419"/>
      <c r="BT3485" s="419"/>
      <c r="BV3485" s="419"/>
      <c r="BW3485" s="419"/>
      <c r="BX3485" s="397"/>
      <c r="BZ3485" s="449"/>
      <c r="CB3485" s="419"/>
      <c r="CC3485" s="419"/>
      <c r="CD3485" s="419"/>
      <c r="CF3485" s="419"/>
      <c r="CG3485" s="419"/>
      <c r="CH3485" s="419"/>
    </row>
    <row r="3486" spans="3:86" ht="21" thickBot="1">
      <c r="C3486" s="425"/>
      <c r="P3486" s="431"/>
      <c r="R3486" s="419"/>
      <c r="S3486" s="446"/>
      <c r="T3486" s="419"/>
      <c r="V3486" s="196"/>
      <c r="W3486" s="419"/>
      <c r="X3486" s="419"/>
      <c r="Z3486" s="419"/>
      <c r="AA3486" s="419"/>
      <c r="AB3486" s="419"/>
      <c r="AD3486" s="419"/>
      <c r="AE3486" s="419"/>
      <c r="AF3486" s="419"/>
      <c r="AH3486" s="419"/>
      <c r="AI3486" s="419"/>
      <c r="AJ3486" s="419"/>
      <c r="AL3486" s="419"/>
      <c r="AM3486" s="419"/>
      <c r="AN3486" s="403"/>
      <c r="AO3486" s="419"/>
      <c r="AP3486" s="419"/>
      <c r="AQ3486" s="419"/>
      <c r="AR3486" s="419"/>
      <c r="AS3486" s="419"/>
      <c r="AT3486" s="419"/>
      <c r="AU3486" s="419"/>
      <c r="AV3486" s="419"/>
      <c r="AX3486" s="419"/>
      <c r="AY3486" s="419"/>
      <c r="AZ3486" s="419"/>
      <c r="BB3486" s="419"/>
      <c r="BC3486" s="419"/>
      <c r="BD3486" s="419"/>
      <c r="BF3486" s="419"/>
      <c r="BG3486" s="419"/>
      <c r="BH3486" s="419"/>
      <c r="BJ3486" s="419"/>
      <c r="BK3486" s="419"/>
      <c r="BL3486" s="419"/>
      <c r="BN3486" s="419"/>
      <c r="BO3486" s="419"/>
      <c r="BP3486" s="419"/>
      <c r="BR3486" s="419"/>
      <c r="BS3486" s="419"/>
      <c r="BT3486" s="419"/>
      <c r="BV3486" s="419"/>
      <c r="BW3486" s="419"/>
      <c r="BX3486" s="397"/>
      <c r="BZ3486" s="449"/>
      <c r="CB3486" s="419"/>
      <c r="CC3486" s="419"/>
      <c r="CD3486" s="419"/>
      <c r="CF3486" s="419"/>
      <c r="CG3486" s="419"/>
      <c r="CH3486" s="419"/>
    </row>
    <row r="3487" spans="3:86" ht="21" thickBot="1">
      <c r="C3487" s="425"/>
      <c r="P3487" s="431"/>
      <c r="R3487" s="419"/>
      <c r="S3487" s="446"/>
      <c r="T3487" s="419"/>
      <c r="V3487" s="196"/>
      <c r="W3487" s="419"/>
      <c r="X3487" s="419"/>
      <c r="Z3487" s="419"/>
      <c r="AA3487" s="419"/>
      <c r="AB3487" s="419"/>
      <c r="AD3487" s="419"/>
      <c r="AE3487" s="419"/>
      <c r="AF3487" s="419"/>
      <c r="AH3487" s="419"/>
      <c r="AI3487" s="419"/>
      <c r="AJ3487" s="419"/>
      <c r="AL3487" s="419"/>
      <c r="AM3487" s="419"/>
      <c r="AN3487" s="403"/>
      <c r="AO3487" s="419"/>
      <c r="AP3487" s="419"/>
      <c r="AQ3487" s="419"/>
      <c r="AR3487" s="419"/>
      <c r="AS3487" s="419"/>
      <c r="AT3487" s="419"/>
      <c r="AU3487" s="419"/>
      <c r="AV3487" s="419"/>
      <c r="AX3487" s="419"/>
      <c r="AY3487" s="419"/>
      <c r="AZ3487" s="419"/>
      <c r="BB3487" s="419"/>
      <c r="BC3487" s="419"/>
      <c r="BD3487" s="419"/>
      <c r="BF3487" s="419"/>
      <c r="BG3487" s="419"/>
      <c r="BH3487" s="419"/>
      <c r="BJ3487" s="419"/>
      <c r="BK3487" s="419"/>
      <c r="BL3487" s="419"/>
      <c r="BN3487" s="419"/>
      <c r="BO3487" s="419"/>
      <c r="BP3487" s="419"/>
      <c r="BR3487" s="419"/>
      <c r="BS3487" s="419"/>
      <c r="BT3487" s="419"/>
      <c r="BV3487" s="419"/>
      <c r="BW3487" s="419"/>
      <c r="BX3487" s="397"/>
      <c r="BZ3487" s="449"/>
      <c r="CB3487" s="419"/>
      <c r="CC3487" s="419"/>
      <c r="CD3487" s="419"/>
      <c r="CF3487" s="419"/>
      <c r="CG3487" s="419"/>
      <c r="CH3487" s="419"/>
    </row>
    <row r="3488" spans="3:86" ht="21" thickBot="1">
      <c r="C3488" s="425"/>
      <c r="P3488" s="431"/>
      <c r="R3488" s="419"/>
      <c r="S3488" s="446"/>
      <c r="T3488" s="419"/>
      <c r="V3488" s="196"/>
      <c r="W3488" s="419"/>
      <c r="X3488" s="419"/>
      <c r="Z3488" s="419"/>
      <c r="AA3488" s="419"/>
      <c r="AB3488" s="419"/>
      <c r="AD3488" s="419"/>
      <c r="AE3488" s="419"/>
      <c r="AF3488" s="419"/>
      <c r="AH3488" s="419"/>
      <c r="AI3488" s="419"/>
      <c r="AJ3488" s="419"/>
      <c r="AL3488" s="419"/>
      <c r="AM3488" s="419"/>
      <c r="AN3488" s="403"/>
      <c r="AO3488" s="419"/>
      <c r="AP3488" s="419"/>
      <c r="AQ3488" s="419"/>
      <c r="AR3488" s="419"/>
      <c r="AS3488" s="419"/>
      <c r="AT3488" s="419"/>
      <c r="AU3488" s="419"/>
      <c r="AV3488" s="419"/>
      <c r="AX3488" s="419"/>
      <c r="AY3488" s="419"/>
      <c r="AZ3488" s="419"/>
      <c r="BB3488" s="419"/>
      <c r="BC3488" s="419"/>
      <c r="BD3488" s="419"/>
      <c r="BF3488" s="419"/>
      <c r="BG3488" s="419"/>
      <c r="BH3488" s="419"/>
      <c r="BJ3488" s="419"/>
      <c r="BK3488" s="419"/>
      <c r="BL3488" s="419"/>
      <c r="BN3488" s="419"/>
      <c r="BO3488" s="419"/>
      <c r="BP3488" s="419"/>
      <c r="BR3488" s="419"/>
      <c r="BS3488" s="419"/>
      <c r="BT3488" s="419"/>
      <c r="BV3488" s="419"/>
      <c r="BW3488" s="419"/>
      <c r="BX3488" s="397"/>
      <c r="BZ3488" s="449"/>
      <c r="CB3488" s="419"/>
      <c r="CC3488" s="419"/>
      <c r="CD3488" s="419"/>
      <c r="CF3488" s="419"/>
      <c r="CG3488" s="419"/>
      <c r="CH3488" s="419"/>
    </row>
    <row r="3489" spans="3:86" ht="21" thickBot="1">
      <c r="C3489" s="425"/>
      <c r="P3489" s="431"/>
      <c r="R3489" s="419"/>
      <c r="S3489" s="446"/>
      <c r="T3489" s="419"/>
      <c r="V3489" s="196"/>
      <c r="W3489" s="419"/>
      <c r="X3489" s="419"/>
      <c r="Z3489" s="419"/>
      <c r="AA3489" s="419"/>
      <c r="AB3489" s="419"/>
      <c r="AD3489" s="419"/>
      <c r="AE3489" s="419"/>
      <c r="AF3489" s="419"/>
      <c r="AH3489" s="419"/>
      <c r="AI3489" s="419"/>
      <c r="AJ3489" s="419"/>
      <c r="AL3489" s="419"/>
      <c r="AM3489" s="419"/>
      <c r="AN3489" s="403"/>
      <c r="AO3489" s="419"/>
      <c r="AP3489" s="419"/>
      <c r="AQ3489" s="419"/>
      <c r="AR3489" s="419"/>
      <c r="AS3489" s="419"/>
      <c r="AT3489" s="419"/>
      <c r="AU3489" s="419"/>
      <c r="AV3489" s="419"/>
      <c r="AX3489" s="419"/>
      <c r="AY3489" s="419"/>
      <c r="AZ3489" s="419"/>
      <c r="BB3489" s="419"/>
      <c r="BC3489" s="419"/>
      <c r="BD3489" s="419"/>
      <c r="BF3489" s="419"/>
      <c r="BG3489" s="419"/>
      <c r="BH3489" s="419"/>
      <c r="BJ3489" s="419"/>
      <c r="BK3489" s="419"/>
      <c r="BL3489" s="419"/>
      <c r="BN3489" s="419"/>
      <c r="BO3489" s="419"/>
      <c r="BP3489" s="419"/>
      <c r="BR3489" s="419"/>
      <c r="BS3489" s="419"/>
      <c r="BT3489" s="419"/>
      <c r="BV3489" s="419"/>
      <c r="BW3489" s="419"/>
      <c r="BX3489" s="397"/>
      <c r="BZ3489" s="449"/>
      <c r="CB3489" s="419"/>
      <c r="CC3489" s="419"/>
      <c r="CD3489" s="419"/>
      <c r="CF3489" s="419"/>
      <c r="CG3489" s="419"/>
      <c r="CH3489" s="419"/>
    </row>
    <row r="3490" spans="3:86" ht="21" thickBot="1">
      <c r="C3490" s="425"/>
      <c r="P3490" s="431"/>
      <c r="R3490" s="419"/>
      <c r="S3490" s="446"/>
      <c r="T3490" s="419"/>
      <c r="V3490" s="196"/>
      <c r="W3490" s="419"/>
      <c r="X3490" s="419"/>
      <c r="Z3490" s="419"/>
      <c r="AA3490" s="419"/>
      <c r="AB3490" s="419"/>
      <c r="AD3490" s="419"/>
      <c r="AE3490" s="419"/>
      <c r="AF3490" s="419"/>
      <c r="AH3490" s="419"/>
      <c r="AI3490" s="419"/>
      <c r="AJ3490" s="419"/>
      <c r="AL3490" s="419"/>
      <c r="AM3490" s="419"/>
      <c r="AN3490" s="403"/>
      <c r="AO3490" s="419"/>
      <c r="AP3490" s="419"/>
      <c r="AQ3490" s="419"/>
      <c r="AR3490" s="419"/>
      <c r="AS3490" s="419"/>
      <c r="AT3490" s="419"/>
      <c r="AU3490" s="419"/>
      <c r="AV3490" s="419"/>
      <c r="AX3490" s="419"/>
      <c r="AY3490" s="419"/>
      <c r="AZ3490" s="419"/>
      <c r="BB3490" s="419"/>
      <c r="BC3490" s="419"/>
      <c r="BD3490" s="419"/>
      <c r="BF3490" s="419"/>
      <c r="BG3490" s="419"/>
      <c r="BH3490" s="419"/>
      <c r="BJ3490" s="419"/>
      <c r="BK3490" s="419"/>
      <c r="BL3490" s="419"/>
      <c r="BN3490" s="419"/>
      <c r="BO3490" s="419"/>
      <c r="BP3490" s="419"/>
      <c r="BR3490" s="419"/>
      <c r="BS3490" s="419"/>
      <c r="BT3490" s="419"/>
      <c r="BV3490" s="419"/>
      <c r="BW3490" s="419"/>
      <c r="BX3490" s="397"/>
      <c r="BZ3490" s="449"/>
      <c r="CB3490" s="419"/>
      <c r="CC3490" s="419"/>
      <c r="CD3490" s="419"/>
      <c r="CF3490" s="419"/>
      <c r="CG3490" s="419"/>
      <c r="CH3490" s="419"/>
    </row>
    <row r="3491" spans="3:86" ht="21" thickBot="1">
      <c r="C3491" s="425"/>
      <c r="P3491" s="431"/>
      <c r="R3491" s="419"/>
      <c r="S3491" s="446"/>
      <c r="T3491" s="419"/>
      <c r="V3491" s="196"/>
      <c r="W3491" s="419"/>
      <c r="X3491" s="419"/>
      <c r="Z3491" s="419"/>
      <c r="AA3491" s="419"/>
      <c r="AB3491" s="419"/>
      <c r="AD3491" s="419"/>
      <c r="AE3491" s="419"/>
      <c r="AF3491" s="419"/>
      <c r="AH3491" s="419"/>
      <c r="AI3491" s="419"/>
      <c r="AJ3491" s="419"/>
      <c r="AL3491" s="419"/>
      <c r="AM3491" s="419"/>
      <c r="AN3491" s="403"/>
      <c r="AO3491" s="419"/>
      <c r="AP3491" s="419"/>
      <c r="AQ3491" s="419"/>
      <c r="AR3491" s="419"/>
      <c r="AS3491" s="419"/>
      <c r="AT3491" s="419"/>
      <c r="AU3491" s="419"/>
      <c r="AV3491" s="419"/>
      <c r="AX3491" s="419"/>
      <c r="AY3491" s="419"/>
      <c r="AZ3491" s="419"/>
      <c r="BB3491" s="419"/>
      <c r="BC3491" s="419"/>
      <c r="BD3491" s="419"/>
      <c r="BF3491" s="419"/>
      <c r="BG3491" s="419"/>
      <c r="BH3491" s="419"/>
      <c r="BJ3491" s="419"/>
      <c r="BK3491" s="419"/>
      <c r="BL3491" s="419"/>
      <c r="BN3491" s="419"/>
      <c r="BO3491" s="419"/>
      <c r="BP3491" s="419"/>
      <c r="BR3491" s="419"/>
      <c r="BS3491" s="419"/>
      <c r="BT3491" s="419"/>
      <c r="BV3491" s="419"/>
      <c r="BW3491" s="419"/>
      <c r="BX3491" s="397"/>
      <c r="BZ3491" s="449"/>
      <c r="CB3491" s="419"/>
      <c r="CC3491" s="419"/>
      <c r="CD3491" s="419"/>
      <c r="CF3491" s="419"/>
      <c r="CG3491" s="419"/>
      <c r="CH3491" s="419"/>
    </row>
    <row r="3492" spans="3:86" ht="21" thickBot="1">
      <c r="C3492" s="425"/>
      <c r="P3492" s="431"/>
      <c r="R3492" s="419"/>
      <c r="S3492" s="446"/>
      <c r="T3492" s="419"/>
      <c r="V3492" s="196"/>
      <c r="W3492" s="419"/>
      <c r="X3492" s="419"/>
      <c r="Z3492" s="419"/>
      <c r="AA3492" s="419"/>
      <c r="AB3492" s="419"/>
      <c r="AD3492" s="419"/>
      <c r="AE3492" s="419"/>
      <c r="AF3492" s="419"/>
      <c r="AH3492" s="419"/>
      <c r="AI3492" s="419"/>
      <c r="AJ3492" s="419"/>
      <c r="AL3492" s="419"/>
      <c r="AM3492" s="419"/>
      <c r="AN3492" s="403"/>
      <c r="AO3492" s="419"/>
      <c r="AP3492" s="419"/>
      <c r="AQ3492" s="419"/>
      <c r="AR3492" s="419"/>
      <c r="AS3492" s="419"/>
      <c r="AT3492" s="419"/>
      <c r="AU3492" s="419"/>
      <c r="AV3492" s="419"/>
      <c r="AX3492" s="419"/>
      <c r="AY3492" s="419"/>
      <c r="AZ3492" s="419"/>
      <c r="BB3492" s="419"/>
      <c r="BC3492" s="419"/>
      <c r="BD3492" s="419"/>
      <c r="BF3492" s="419"/>
      <c r="BG3492" s="419"/>
      <c r="BH3492" s="419"/>
      <c r="BJ3492" s="419"/>
      <c r="BK3492" s="419"/>
      <c r="BL3492" s="419"/>
      <c r="BN3492" s="419"/>
      <c r="BO3492" s="419"/>
      <c r="BP3492" s="419"/>
      <c r="BR3492" s="419"/>
      <c r="BS3492" s="419"/>
      <c r="BT3492" s="419"/>
      <c r="BV3492" s="419"/>
      <c r="BW3492" s="419"/>
      <c r="BX3492" s="397"/>
      <c r="BZ3492" s="449"/>
      <c r="CB3492" s="419"/>
      <c r="CC3492" s="419"/>
      <c r="CD3492" s="419"/>
      <c r="CF3492" s="419"/>
      <c r="CG3492" s="419"/>
      <c r="CH3492" s="419"/>
    </row>
    <row r="3493" spans="3:86" ht="21" thickBot="1">
      <c r="C3493" s="425"/>
      <c r="P3493" s="431"/>
      <c r="R3493" s="419"/>
      <c r="S3493" s="446"/>
      <c r="T3493" s="419"/>
      <c r="V3493" s="196"/>
      <c r="W3493" s="419"/>
      <c r="X3493" s="419"/>
      <c r="Z3493" s="419"/>
      <c r="AA3493" s="419"/>
      <c r="AB3493" s="419"/>
      <c r="AD3493" s="419"/>
      <c r="AE3493" s="419"/>
      <c r="AF3493" s="419"/>
      <c r="AH3493" s="419"/>
      <c r="AI3493" s="419"/>
      <c r="AJ3493" s="419"/>
      <c r="AL3493" s="419"/>
      <c r="AM3493" s="419"/>
      <c r="AN3493" s="403"/>
      <c r="AO3493" s="419"/>
      <c r="AP3493" s="419"/>
      <c r="AQ3493" s="419"/>
      <c r="AR3493" s="419"/>
      <c r="AS3493" s="419"/>
      <c r="AT3493" s="419"/>
      <c r="AU3493" s="419"/>
      <c r="AV3493" s="419"/>
      <c r="AX3493" s="419"/>
      <c r="AY3493" s="419"/>
      <c r="AZ3493" s="419"/>
      <c r="BB3493" s="419"/>
      <c r="BC3493" s="419"/>
      <c r="BD3493" s="419"/>
      <c r="BF3493" s="419"/>
      <c r="BG3493" s="419"/>
      <c r="BH3493" s="419"/>
      <c r="BJ3493" s="419"/>
      <c r="BK3493" s="419"/>
      <c r="BL3493" s="419"/>
      <c r="BN3493" s="419"/>
      <c r="BO3493" s="419"/>
      <c r="BP3493" s="419"/>
      <c r="BR3493" s="419"/>
      <c r="BS3493" s="419"/>
      <c r="BT3493" s="419"/>
      <c r="BV3493" s="419"/>
      <c r="BW3493" s="419"/>
      <c r="BX3493" s="397"/>
      <c r="BZ3493" s="449"/>
      <c r="CB3493" s="419"/>
      <c r="CC3493" s="419"/>
      <c r="CD3493" s="419"/>
      <c r="CF3493" s="419"/>
      <c r="CG3493" s="419"/>
      <c r="CH3493" s="419"/>
    </row>
    <row r="3494" spans="3:86" ht="21" thickBot="1">
      <c r="C3494" s="425"/>
      <c r="P3494" s="431"/>
      <c r="R3494" s="419"/>
      <c r="S3494" s="446"/>
      <c r="T3494" s="419"/>
      <c r="V3494" s="196"/>
      <c r="W3494" s="419"/>
      <c r="X3494" s="419"/>
      <c r="Z3494" s="419"/>
      <c r="AA3494" s="419"/>
      <c r="AB3494" s="419"/>
      <c r="AD3494" s="419"/>
      <c r="AE3494" s="419"/>
      <c r="AF3494" s="419"/>
      <c r="AH3494" s="419"/>
      <c r="AI3494" s="419"/>
      <c r="AJ3494" s="419"/>
      <c r="AL3494" s="419"/>
      <c r="AM3494" s="419"/>
      <c r="AN3494" s="403"/>
      <c r="AO3494" s="419"/>
      <c r="AP3494" s="419"/>
      <c r="AQ3494" s="419"/>
      <c r="AR3494" s="419"/>
      <c r="AS3494" s="419"/>
      <c r="AT3494" s="419"/>
      <c r="AU3494" s="419"/>
      <c r="AV3494" s="419"/>
      <c r="AX3494" s="419"/>
      <c r="AY3494" s="419"/>
      <c r="AZ3494" s="419"/>
      <c r="BB3494" s="419"/>
      <c r="BC3494" s="419"/>
      <c r="BD3494" s="419"/>
      <c r="BF3494" s="419"/>
      <c r="BG3494" s="419"/>
      <c r="BH3494" s="419"/>
      <c r="BJ3494" s="419"/>
      <c r="BK3494" s="419"/>
      <c r="BL3494" s="419"/>
      <c r="BN3494" s="419"/>
      <c r="BO3494" s="419"/>
      <c r="BP3494" s="419"/>
      <c r="BR3494" s="419"/>
      <c r="BS3494" s="419"/>
      <c r="BT3494" s="419"/>
      <c r="BV3494" s="419"/>
      <c r="BW3494" s="419"/>
      <c r="BX3494" s="397"/>
      <c r="BZ3494" s="449"/>
      <c r="CB3494" s="419"/>
      <c r="CC3494" s="419"/>
      <c r="CD3494" s="419"/>
      <c r="CF3494" s="419"/>
      <c r="CG3494" s="419"/>
      <c r="CH3494" s="419"/>
    </row>
    <row r="3495" spans="3:86" ht="21" thickBot="1">
      <c r="C3495" s="425"/>
      <c r="P3495" s="431"/>
      <c r="R3495" s="419"/>
      <c r="S3495" s="446"/>
      <c r="T3495" s="419"/>
      <c r="V3495" s="196"/>
      <c r="W3495" s="419"/>
      <c r="X3495" s="419"/>
      <c r="Z3495" s="419"/>
      <c r="AA3495" s="419"/>
      <c r="AB3495" s="419"/>
      <c r="AD3495" s="419"/>
      <c r="AE3495" s="419"/>
      <c r="AF3495" s="419"/>
      <c r="AH3495" s="419"/>
      <c r="AI3495" s="419"/>
      <c r="AJ3495" s="419"/>
      <c r="AL3495" s="419"/>
      <c r="AM3495" s="419"/>
      <c r="AN3495" s="403"/>
      <c r="AO3495" s="419"/>
      <c r="AP3495" s="419"/>
      <c r="AQ3495" s="419"/>
      <c r="AR3495" s="419"/>
      <c r="AS3495" s="419"/>
      <c r="AT3495" s="419"/>
      <c r="AU3495" s="419"/>
      <c r="AV3495" s="419"/>
      <c r="AX3495" s="419"/>
      <c r="AY3495" s="419"/>
      <c r="AZ3495" s="419"/>
      <c r="BB3495" s="419"/>
      <c r="BC3495" s="419"/>
      <c r="BD3495" s="419"/>
      <c r="BF3495" s="419"/>
      <c r="BG3495" s="419"/>
      <c r="BH3495" s="419"/>
      <c r="BJ3495" s="419"/>
      <c r="BK3495" s="419"/>
      <c r="BL3495" s="419"/>
      <c r="BN3495" s="419"/>
      <c r="BO3495" s="419"/>
      <c r="BP3495" s="419"/>
      <c r="BR3495" s="419"/>
      <c r="BS3495" s="419"/>
      <c r="BT3495" s="419"/>
      <c r="BV3495" s="419"/>
      <c r="BW3495" s="419"/>
      <c r="BX3495" s="397"/>
      <c r="BZ3495" s="449"/>
      <c r="CB3495" s="419"/>
      <c r="CC3495" s="419"/>
      <c r="CD3495" s="419"/>
      <c r="CF3495" s="419"/>
      <c r="CG3495" s="419"/>
      <c r="CH3495" s="419"/>
    </row>
    <row r="3496" spans="3:86" ht="21" thickBot="1">
      <c r="C3496" s="425"/>
      <c r="P3496" s="431"/>
      <c r="R3496" s="419"/>
      <c r="S3496" s="446"/>
      <c r="T3496" s="419"/>
      <c r="V3496" s="196"/>
      <c r="W3496" s="419"/>
      <c r="X3496" s="419"/>
      <c r="Z3496" s="419"/>
      <c r="AA3496" s="419"/>
      <c r="AB3496" s="419"/>
      <c r="AD3496" s="419"/>
      <c r="AE3496" s="419"/>
      <c r="AF3496" s="419"/>
      <c r="AH3496" s="419"/>
      <c r="AI3496" s="419"/>
      <c r="AJ3496" s="419"/>
      <c r="AL3496" s="419"/>
      <c r="AM3496" s="419"/>
      <c r="AN3496" s="403"/>
      <c r="AO3496" s="419"/>
      <c r="AP3496" s="419"/>
      <c r="AQ3496" s="419"/>
      <c r="AR3496" s="419"/>
      <c r="AS3496" s="419"/>
      <c r="AT3496" s="419"/>
      <c r="AU3496" s="419"/>
      <c r="AV3496" s="419"/>
      <c r="AX3496" s="419"/>
      <c r="AY3496" s="419"/>
      <c r="AZ3496" s="419"/>
      <c r="BB3496" s="419"/>
      <c r="BC3496" s="419"/>
      <c r="BD3496" s="419"/>
      <c r="BF3496" s="419"/>
      <c r="BG3496" s="419"/>
      <c r="BH3496" s="419"/>
      <c r="BJ3496" s="419"/>
      <c r="BK3496" s="419"/>
      <c r="BL3496" s="419"/>
      <c r="BN3496" s="419"/>
      <c r="BO3496" s="419"/>
      <c r="BP3496" s="419"/>
      <c r="BR3496" s="419"/>
      <c r="BS3496" s="419"/>
      <c r="BT3496" s="419"/>
      <c r="BV3496" s="419"/>
      <c r="BW3496" s="419"/>
      <c r="BX3496" s="397"/>
      <c r="BZ3496" s="449"/>
      <c r="CB3496" s="419"/>
      <c r="CC3496" s="419"/>
      <c r="CD3496" s="419"/>
      <c r="CF3496" s="419"/>
      <c r="CG3496" s="419"/>
      <c r="CH3496" s="419"/>
    </row>
    <row r="3497" spans="3:86" ht="21" thickBot="1">
      <c r="C3497" s="425"/>
      <c r="P3497" s="431"/>
      <c r="R3497" s="419"/>
      <c r="S3497" s="446"/>
      <c r="T3497" s="419"/>
      <c r="V3497" s="196"/>
      <c r="W3497" s="419"/>
      <c r="X3497" s="419"/>
      <c r="Z3497" s="419"/>
      <c r="AA3497" s="419"/>
      <c r="AB3497" s="419"/>
      <c r="AD3497" s="419"/>
      <c r="AE3497" s="419"/>
      <c r="AF3497" s="419"/>
      <c r="AH3497" s="419"/>
      <c r="AI3497" s="419"/>
      <c r="AJ3497" s="419"/>
      <c r="AL3497" s="419"/>
      <c r="AM3497" s="419"/>
      <c r="AN3497" s="403"/>
      <c r="AO3497" s="419"/>
      <c r="AP3497" s="419"/>
      <c r="AQ3497" s="419"/>
      <c r="AR3497" s="419"/>
      <c r="AS3497" s="419"/>
      <c r="AT3497" s="419"/>
      <c r="AU3497" s="419"/>
      <c r="AV3497" s="419"/>
      <c r="AX3497" s="419"/>
      <c r="AY3497" s="419"/>
      <c r="AZ3497" s="419"/>
      <c r="BB3497" s="419"/>
      <c r="BC3497" s="419"/>
      <c r="BD3497" s="419"/>
      <c r="BF3497" s="419"/>
      <c r="BG3497" s="419"/>
      <c r="BH3497" s="419"/>
      <c r="BJ3497" s="419"/>
      <c r="BK3497" s="419"/>
      <c r="BL3497" s="419"/>
      <c r="BN3497" s="419"/>
      <c r="BO3497" s="419"/>
      <c r="BP3497" s="419"/>
      <c r="BR3497" s="419"/>
      <c r="BS3497" s="419"/>
      <c r="BT3497" s="419"/>
      <c r="BV3497" s="419"/>
      <c r="BW3497" s="419"/>
      <c r="BX3497" s="397"/>
      <c r="BZ3497" s="449"/>
      <c r="CB3497" s="419"/>
      <c r="CC3497" s="419"/>
      <c r="CD3497" s="419"/>
      <c r="CF3497" s="419"/>
      <c r="CG3497" s="419"/>
      <c r="CH3497" s="419"/>
    </row>
    <row r="3498" spans="3:86" ht="21" thickBot="1">
      <c r="C3498" s="425"/>
      <c r="P3498" s="431"/>
      <c r="R3498" s="419"/>
      <c r="S3498" s="446"/>
      <c r="T3498" s="419"/>
      <c r="V3498" s="196"/>
      <c r="W3498" s="419"/>
      <c r="X3498" s="419"/>
      <c r="Z3498" s="419"/>
      <c r="AA3498" s="419"/>
      <c r="AB3498" s="419"/>
      <c r="AD3498" s="419"/>
      <c r="AE3498" s="419"/>
      <c r="AF3498" s="419"/>
      <c r="AH3498" s="419"/>
      <c r="AI3498" s="419"/>
      <c r="AJ3498" s="419"/>
      <c r="AL3498" s="419"/>
      <c r="AM3498" s="419"/>
      <c r="AN3498" s="403"/>
      <c r="AO3498" s="419"/>
      <c r="AP3498" s="419"/>
      <c r="AQ3498" s="419"/>
      <c r="AR3498" s="419"/>
      <c r="AS3498" s="419"/>
      <c r="AT3498" s="419"/>
      <c r="AU3498" s="419"/>
      <c r="AV3498" s="419"/>
      <c r="AX3498" s="419"/>
      <c r="AY3498" s="419"/>
      <c r="AZ3498" s="419"/>
      <c r="BB3498" s="419"/>
      <c r="BC3498" s="419"/>
      <c r="BD3498" s="419"/>
      <c r="BF3498" s="419"/>
      <c r="BG3498" s="419"/>
      <c r="BH3498" s="419"/>
      <c r="BJ3498" s="419"/>
      <c r="BK3498" s="419"/>
      <c r="BL3498" s="419"/>
      <c r="BN3498" s="419"/>
      <c r="BO3498" s="419"/>
      <c r="BP3498" s="419"/>
      <c r="BR3498" s="419"/>
      <c r="BS3498" s="419"/>
      <c r="BT3498" s="419"/>
      <c r="BV3498" s="419"/>
      <c r="BW3498" s="419"/>
      <c r="BX3498" s="397"/>
      <c r="BZ3498" s="449"/>
      <c r="CB3498" s="419"/>
      <c r="CC3498" s="419"/>
      <c r="CD3498" s="419"/>
      <c r="CF3498" s="419"/>
      <c r="CG3498" s="419"/>
      <c r="CH3498" s="419"/>
    </row>
    <row r="3499" spans="3:86" ht="21" thickBot="1">
      <c r="C3499" s="425"/>
      <c r="P3499" s="431"/>
      <c r="R3499" s="419"/>
      <c r="S3499" s="446"/>
      <c r="T3499" s="419"/>
      <c r="V3499" s="196"/>
      <c r="W3499" s="419"/>
      <c r="X3499" s="419"/>
      <c r="Z3499" s="419"/>
      <c r="AA3499" s="419"/>
      <c r="AB3499" s="419"/>
      <c r="AD3499" s="419"/>
      <c r="AE3499" s="419"/>
      <c r="AF3499" s="419"/>
      <c r="AH3499" s="419"/>
      <c r="AI3499" s="419"/>
      <c r="AJ3499" s="419"/>
      <c r="AL3499" s="419"/>
      <c r="AM3499" s="419"/>
      <c r="AN3499" s="403"/>
      <c r="AO3499" s="419"/>
      <c r="AP3499" s="419"/>
      <c r="AQ3499" s="419"/>
      <c r="AR3499" s="419"/>
      <c r="AS3499" s="419"/>
      <c r="AT3499" s="419"/>
      <c r="AU3499" s="419"/>
      <c r="AV3499" s="419"/>
      <c r="AX3499" s="419"/>
      <c r="AY3499" s="419"/>
      <c r="AZ3499" s="419"/>
      <c r="BB3499" s="419"/>
      <c r="BC3499" s="419"/>
      <c r="BD3499" s="419"/>
      <c r="BF3499" s="419"/>
      <c r="BG3499" s="419"/>
      <c r="BH3499" s="419"/>
      <c r="BJ3499" s="419"/>
      <c r="BK3499" s="419"/>
      <c r="BL3499" s="419"/>
      <c r="BN3499" s="419"/>
      <c r="BO3499" s="419"/>
      <c r="BP3499" s="419"/>
      <c r="BR3499" s="419"/>
      <c r="BS3499" s="419"/>
      <c r="BT3499" s="419"/>
      <c r="BV3499" s="419"/>
      <c r="BW3499" s="419"/>
      <c r="BX3499" s="397"/>
      <c r="BZ3499" s="449"/>
      <c r="CB3499" s="419"/>
      <c r="CC3499" s="419"/>
      <c r="CD3499" s="419"/>
      <c r="CF3499" s="419"/>
      <c r="CG3499" s="419"/>
      <c r="CH3499" s="419"/>
    </row>
    <row r="3500" spans="3:86" ht="21" thickBot="1">
      <c r="C3500" s="425"/>
      <c r="P3500" s="431"/>
      <c r="R3500" s="419"/>
      <c r="S3500" s="446"/>
      <c r="T3500" s="419"/>
      <c r="V3500" s="196"/>
      <c r="W3500" s="419"/>
      <c r="X3500" s="419"/>
      <c r="Z3500" s="419"/>
      <c r="AA3500" s="419"/>
      <c r="AB3500" s="419"/>
      <c r="AD3500" s="419"/>
      <c r="AE3500" s="419"/>
      <c r="AF3500" s="419"/>
      <c r="AH3500" s="419"/>
      <c r="AI3500" s="419"/>
      <c r="AJ3500" s="419"/>
      <c r="AL3500" s="419"/>
      <c r="AM3500" s="419"/>
      <c r="AN3500" s="403"/>
      <c r="AO3500" s="419"/>
      <c r="AP3500" s="419"/>
      <c r="AQ3500" s="419"/>
      <c r="AR3500" s="419"/>
      <c r="AS3500" s="419"/>
      <c r="AT3500" s="419"/>
      <c r="AU3500" s="419"/>
      <c r="AV3500" s="419"/>
      <c r="AX3500" s="419"/>
      <c r="AY3500" s="419"/>
      <c r="AZ3500" s="419"/>
      <c r="BB3500" s="419"/>
      <c r="BC3500" s="419"/>
      <c r="BD3500" s="419"/>
      <c r="BF3500" s="419"/>
      <c r="BG3500" s="419"/>
      <c r="BH3500" s="419"/>
      <c r="BJ3500" s="419"/>
      <c r="BK3500" s="419"/>
      <c r="BL3500" s="419"/>
      <c r="BN3500" s="419"/>
      <c r="BO3500" s="419"/>
      <c r="BP3500" s="419"/>
      <c r="BR3500" s="419"/>
      <c r="BS3500" s="419"/>
      <c r="BT3500" s="419"/>
      <c r="BV3500" s="419"/>
      <c r="BW3500" s="419"/>
      <c r="BX3500" s="397"/>
      <c r="BZ3500" s="449"/>
      <c r="CB3500" s="419"/>
      <c r="CC3500" s="419"/>
      <c r="CD3500" s="419"/>
      <c r="CF3500" s="419"/>
      <c r="CG3500" s="419"/>
      <c r="CH3500" s="419"/>
    </row>
    <row r="3501" spans="3:86" ht="21" thickBot="1">
      <c r="C3501" s="425"/>
      <c r="P3501" s="431"/>
      <c r="R3501" s="419"/>
      <c r="S3501" s="446"/>
      <c r="T3501" s="419"/>
      <c r="V3501" s="196"/>
      <c r="W3501" s="419"/>
      <c r="X3501" s="419"/>
      <c r="Z3501" s="419"/>
      <c r="AA3501" s="419"/>
      <c r="AB3501" s="419"/>
      <c r="AD3501" s="419"/>
      <c r="AE3501" s="419"/>
      <c r="AF3501" s="419"/>
      <c r="AH3501" s="419"/>
      <c r="AI3501" s="419"/>
      <c r="AJ3501" s="419"/>
      <c r="AL3501" s="419"/>
      <c r="AM3501" s="419"/>
      <c r="AN3501" s="403"/>
      <c r="AO3501" s="419"/>
      <c r="AP3501" s="419"/>
      <c r="AQ3501" s="419"/>
      <c r="AR3501" s="419"/>
      <c r="AS3501" s="419"/>
      <c r="AT3501" s="419"/>
      <c r="AU3501" s="419"/>
      <c r="AV3501" s="419"/>
      <c r="AX3501" s="419"/>
      <c r="AY3501" s="419"/>
      <c r="AZ3501" s="419"/>
      <c r="BB3501" s="419"/>
      <c r="BC3501" s="419"/>
      <c r="BD3501" s="419"/>
      <c r="BF3501" s="419"/>
      <c r="BG3501" s="419"/>
      <c r="BH3501" s="419"/>
      <c r="BJ3501" s="419"/>
      <c r="BK3501" s="419"/>
      <c r="BL3501" s="419"/>
      <c r="BN3501" s="419"/>
      <c r="BO3501" s="419"/>
      <c r="BP3501" s="419"/>
      <c r="BR3501" s="419"/>
      <c r="BS3501" s="419"/>
      <c r="BT3501" s="419"/>
      <c r="BV3501" s="419"/>
      <c r="BW3501" s="419"/>
      <c r="BX3501" s="397"/>
      <c r="BZ3501" s="449"/>
      <c r="CB3501" s="419"/>
      <c r="CC3501" s="419"/>
      <c r="CD3501" s="419"/>
      <c r="CF3501" s="419"/>
      <c r="CG3501" s="419"/>
      <c r="CH3501" s="419"/>
    </row>
    <row r="3502" spans="3:86" ht="21" thickBot="1">
      <c r="C3502" s="425"/>
      <c r="P3502" s="431"/>
      <c r="R3502" s="419"/>
      <c r="S3502" s="446"/>
      <c r="T3502" s="419"/>
      <c r="V3502" s="196"/>
      <c r="W3502" s="419"/>
      <c r="X3502" s="419"/>
      <c r="Z3502" s="419"/>
      <c r="AA3502" s="419"/>
      <c r="AB3502" s="419"/>
      <c r="AD3502" s="419"/>
      <c r="AE3502" s="419"/>
      <c r="AF3502" s="419"/>
      <c r="AH3502" s="419"/>
      <c r="AI3502" s="419"/>
      <c r="AJ3502" s="419"/>
      <c r="AL3502" s="419"/>
      <c r="AM3502" s="419"/>
      <c r="AN3502" s="403"/>
      <c r="AO3502" s="419"/>
      <c r="AP3502" s="419"/>
      <c r="AQ3502" s="419"/>
      <c r="AR3502" s="419"/>
      <c r="AS3502" s="419"/>
      <c r="AT3502" s="419"/>
      <c r="AU3502" s="419"/>
      <c r="AV3502" s="419"/>
      <c r="AX3502" s="419"/>
      <c r="AY3502" s="419"/>
      <c r="AZ3502" s="419"/>
      <c r="BB3502" s="419"/>
      <c r="BC3502" s="419"/>
      <c r="BD3502" s="419"/>
      <c r="BF3502" s="419"/>
      <c r="BG3502" s="419"/>
      <c r="BH3502" s="419"/>
      <c r="BJ3502" s="419"/>
      <c r="BK3502" s="419"/>
      <c r="BL3502" s="419"/>
      <c r="BN3502" s="419"/>
      <c r="BO3502" s="419"/>
      <c r="BP3502" s="419"/>
      <c r="BR3502" s="419"/>
      <c r="BS3502" s="419"/>
      <c r="BT3502" s="419"/>
      <c r="BV3502" s="419"/>
      <c r="BW3502" s="419"/>
      <c r="BX3502" s="397"/>
      <c r="BZ3502" s="449"/>
      <c r="CB3502" s="419"/>
      <c r="CC3502" s="419"/>
      <c r="CD3502" s="419"/>
      <c r="CF3502" s="419"/>
      <c r="CG3502" s="419"/>
      <c r="CH3502" s="419"/>
    </row>
    <row r="3503" spans="3:86" ht="21" thickBot="1">
      <c r="C3503" s="425"/>
      <c r="P3503" s="431"/>
      <c r="R3503" s="419"/>
      <c r="S3503" s="446"/>
      <c r="T3503" s="419"/>
      <c r="V3503" s="196"/>
      <c r="W3503" s="419"/>
      <c r="X3503" s="419"/>
      <c r="Z3503" s="419"/>
      <c r="AA3503" s="419"/>
      <c r="AB3503" s="419"/>
      <c r="AD3503" s="419"/>
      <c r="AE3503" s="419"/>
      <c r="AF3503" s="419"/>
      <c r="AH3503" s="419"/>
      <c r="AI3503" s="419"/>
      <c r="AJ3503" s="419"/>
      <c r="AL3503" s="419"/>
      <c r="AM3503" s="419"/>
      <c r="AN3503" s="403"/>
      <c r="AO3503" s="419"/>
      <c r="AP3503" s="419"/>
      <c r="AQ3503" s="419"/>
      <c r="AR3503" s="419"/>
      <c r="AS3503" s="419"/>
      <c r="AT3503" s="419"/>
      <c r="AU3503" s="419"/>
      <c r="AV3503" s="419"/>
      <c r="AX3503" s="419"/>
      <c r="AY3503" s="419"/>
      <c r="AZ3503" s="419"/>
      <c r="BB3503" s="419"/>
      <c r="BC3503" s="419"/>
      <c r="BD3503" s="419"/>
      <c r="BF3503" s="419"/>
      <c r="BG3503" s="419"/>
      <c r="BH3503" s="419"/>
      <c r="BJ3503" s="419"/>
      <c r="BK3503" s="419"/>
      <c r="BL3503" s="419"/>
      <c r="BN3503" s="419"/>
      <c r="BO3503" s="419"/>
      <c r="BP3503" s="419"/>
      <c r="BR3503" s="419"/>
      <c r="BS3503" s="419"/>
      <c r="BT3503" s="419"/>
      <c r="BV3503" s="419"/>
      <c r="BW3503" s="419"/>
      <c r="BX3503" s="397"/>
      <c r="BZ3503" s="449"/>
      <c r="CB3503" s="419"/>
      <c r="CC3503" s="419"/>
      <c r="CD3503" s="419"/>
      <c r="CF3503" s="419"/>
      <c r="CG3503" s="419"/>
      <c r="CH3503" s="419"/>
    </row>
    <row r="3504" spans="3:86" ht="21" thickBot="1">
      <c r="C3504" s="425"/>
      <c r="P3504" s="431"/>
      <c r="R3504" s="419"/>
      <c r="S3504" s="446"/>
      <c r="T3504" s="419"/>
      <c r="V3504" s="196"/>
      <c r="W3504" s="419"/>
      <c r="X3504" s="419"/>
      <c r="Z3504" s="419"/>
      <c r="AA3504" s="419"/>
      <c r="AB3504" s="419"/>
      <c r="AD3504" s="419"/>
      <c r="AE3504" s="419"/>
      <c r="AF3504" s="419"/>
      <c r="AH3504" s="419"/>
      <c r="AI3504" s="419"/>
      <c r="AJ3504" s="419"/>
      <c r="AL3504" s="419"/>
      <c r="AM3504" s="419"/>
      <c r="AN3504" s="403"/>
      <c r="AO3504" s="419"/>
      <c r="AP3504" s="419"/>
      <c r="AQ3504" s="419"/>
      <c r="AR3504" s="419"/>
      <c r="AS3504" s="419"/>
      <c r="AT3504" s="419"/>
      <c r="AU3504" s="419"/>
      <c r="AV3504" s="419"/>
      <c r="AX3504" s="419"/>
      <c r="AY3504" s="419"/>
      <c r="AZ3504" s="419"/>
      <c r="BB3504" s="419"/>
      <c r="BC3504" s="419"/>
      <c r="BD3504" s="419"/>
      <c r="BF3504" s="419"/>
      <c r="BG3504" s="419"/>
      <c r="BH3504" s="419"/>
      <c r="BJ3504" s="419"/>
      <c r="BK3504" s="419"/>
      <c r="BL3504" s="419"/>
      <c r="BN3504" s="419"/>
      <c r="BO3504" s="419"/>
      <c r="BP3504" s="419"/>
      <c r="BR3504" s="419"/>
      <c r="BS3504" s="419"/>
      <c r="BT3504" s="419"/>
      <c r="BV3504" s="419"/>
      <c r="BW3504" s="419"/>
      <c r="BX3504" s="397"/>
      <c r="BZ3504" s="449"/>
      <c r="CB3504" s="419"/>
      <c r="CC3504" s="419"/>
      <c r="CD3504" s="419"/>
      <c r="CF3504" s="419"/>
      <c r="CG3504" s="419"/>
      <c r="CH3504" s="419"/>
    </row>
    <row r="3505" spans="3:86" ht="21" thickBot="1">
      <c r="C3505" s="425"/>
      <c r="P3505" s="431"/>
      <c r="R3505" s="419"/>
      <c r="S3505" s="446"/>
      <c r="T3505" s="419"/>
      <c r="V3505" s="196"/>
      <c r="W3505" s="419"/>
      <c r="X3505" s="419"/>
      <c r="Z3505" s="419"/>
      <c r="AA3505" s="419"/>
      <c r="AB3505" s="419"/>
      <c r="AD3505" s="419"/>
      <c r="AE3505" s="419"/>
      <c r="AF3505" s="419"/>
      <c r="AH3505" s="419"/>
      <c r="AI3505" s="419"/>
      <c r="AJ3505" s="419"/>
      <c r="AL3505" s="419"/>
      <c r="AM3505" s="419"/>
      <c r="AN3505" s="403"/>
      <c r="AO3505" s="419"/>
      <c r="AP3505" s="419"/>
      <c r="AQ3505" s="419"/>
      <c r="AR3505" s="419"/>
      <c r="AS3505" s="419"/>
      <c r="AT3505" s="419"/>
      <c r="AU3505" s="419"/>
      <c r="AV3505" s="419"/>
      <c r="AX3505" s="419"/>
      <c r="AY3505" s="419"/>
      <c r="AZ3505" s="419"/>
      <c r="BB3505" s="419"/>
      <c r="BC3505" s="419"/>
      <c r="BD3505" s="419"/>
      <c r="BF3505" s="419"/>
      <c r="BG3505" s="419"/>
      <c r="BH3505" s="419"/>
      <c r="BJ3505" s="419"/>
      <c r="BK3505" s="419"/>
      <c r="BL3505" s="419"/>
      <c r="BN3505" s="419"/>
      <c r="BO3505" s="419"/>
      <c r="BP3505" s="419"/>
      <c r="BR3505" s="419"/>
      <c r="BS3505" s="419"/>
      <c r="BT3505" s="419"/>
      <c r="BV3505" s="419"/>
      <c r="BW3505" s="419"/>
      <c r="BX3505" s="397"/>
      <c r="BZ3505" s="449"/>
      <c r="CB3505" s="419"/>
      <c r="CC3505" s="419"/>
      <c r="CD3505" s="419"/>
      <c r="CF3505" s="419"/>
      <c r="CG3505" s="419"/>
      <c r="CH3505" s="419"/>
    </row>
    <row r="3506" spans="3:86" ht="21" thickBot="1">
      <c r="C3506" s="425"/>
      <c r="P3506" s="431"/>
      <c r="R3506" s="419"/>
      <c r="S3506" s="446"/>
      <c r="T3506" s="419"/>
      <c r="V3506" s="196"/>
      <c r="W3506" s="419"/>
      <c r="X3506" s="419"/>
      <c r="Z3506" s="419"/>
      <c r="AA3506" s="419"/>
      <c r="AB3506" s="419"/>
      <c r="AD3506" s="419"/>
      <c r="AE3506" s="419"/>
      <c r="AF3506" s="419"/>
      <c r="AH3506" s="419"/>
      <c r="AI3506" s="419"/>
      <c r="AJ3506" s="419"/>
      <c r="AL3506" s="419"/>
      <c r="AM3506" s="419"/>
      <c r="AN3506" s="403"/>
      <c r="AO3506" s="419"/>
      <c r="AP3506" s="419"/>
      <c r="AQ3506" s="419"/>
      <c r="AR3506" s="419"/>
      <c r="AS3506" s="419"/>
      <c r="AT3506" s="419"/>
      <c r="AU3506" s="419"/>
      <c r="AV3506" s="419"/>
      <c r="AX3506" s="419"/>
      <c r="AY3506" s="419"/>
      <c r="AZ3506" s="419"/>
      <c r="BB3506" s="419"/>
      <c r="BC3506" s="419"/>
      <c r="BD3506" s="419"/>
      <c r="BF3506" s="419"/>
      <c r="BG3506" s="419"/>
      <c r="BH3506" s="419"/>
      <c r="BJ3506" s="419"/>
      <c r="BK3506" s="419"/>
      <c r="BL3506" s="419"/>
      <c r="BN3506" s="419"/>
      <c r="BO3506" s="419"/>
      <c r="BP3506" s="419"/>
      <c r="BR3506" s="419"/>
      <c r="BS3506" s="419"/>
      <c r="BT3506" s="419"/>
      <c r="BV3506" s="419"/>
      <c r="BW3506" s="419"/>
      <c r="BX3506" s="397"/>
      <c r="BZ3506" s="449"/>
      <c r="CB3506" s="419"/>
      <c r="CC3506" s="419"/>
      <c r="CD3506" s="419"/>
      <c r="CF3506" s="419"/>
      <c r="CG3506" s="419"/>
      <c r="CH3506" s="419"/>
    </row>
    <row r="3507" spans="3:86" ht="21" thickBot="1">
      <c r="C3507" s="425"/>
      <c r="P3507" s="431"/>
      <c r="R3507" s="419"/>
      <c r="S3507" s="446"/>
      <c r="T3507" s="419"/>
      <c r="V3507" s="196"/>
      <c r="W3507" s="419"/>
      <c r="X3507" s="419"/>
      <c r="Z3507" s="419"/>
      <c r="AA3507" s="419"/>
      <c r="AB3507" s="419"/>
      <c r="AD3507" s="419"/>
      <c r="AE3507" s="419"/>
      <c r="AF3507" s="419"/>
      <c r="AH3507" s="419"/>
      <c r="AI3507" s="419"/>
      <c r="AJ3507" s="419"/>
      <c r="AL3507" s="419"/>
      <c r="AM3507" s="419"/>
      <c r="AN3507" s="403"/>
      <c r="AO3507" s="419"/>
      <c r="AP3507" s="419"/>
      <c r="AQ3507" s="419"/>
      <c r="AR3507" s="419"/>
      <c r="AS3507" s="419"/>
      <c r="AT3507" s="419"/>
      <c r="AU3507" s="419"/>
      <c r="AV3507" s="419"/>
      <c r="AX3507" s="419"/>
      <c r="AY3507" s="419"/>
      <c r="AZ3507" s="419"/>
      <c r="BB3507" s="419"/>
      <c r="BC3507" s="419"/>
      <c r="BD3507" s="419"/>
      <c r="BF3507" s="419"/>
      <c r="BG3507" s="419"/>
      <c r="BH3507" s="419"/>
      <c r="BJ3507" s="419"/>
      <c r="BK3507" s="419"/>
      <c r="BL3507" s="419"/>
      <c r="BN3507" s="419"/>
      <c r="BO3507" s="419"/>
      <c r="BP3507" s="419"/>
      <c r="BR3507" s="419"/>
      <c r="BS3507" s="419"/>
      <c r="BT3507" s="419"/>
      <c r="BV3507" s="419"/>
      <c r="BW3507" s="419"/>
      <c r="BX3507" s="397"/>
      <c r="BZ3507" s="449"/>
      <c r="CB3507" s="419"/>
      <c r="CC3507" s="419"/>
      <c r="CD3507" s="419"/>
      <c r="CF3507" s="419"/>
      <c r="CG3507" s="419"/>
      <c r="CH3507" s="419"/>
    </row>
    <row r="3508" spans="3:86" ht="21" thickBot="1">
      <c r="C3508" s="425"/>
      <c r="P3508" s="431"/>
      <c r="R3508" s="419"/>
      <c r="S3508" s="446"/>
      <c r="T3508" s="419"/>
      <c r="V3508" s="196"/>
      <c r="W3508" s="419"/>
      <c r="X3508" s="419"/>
      <c r="Z3508" s="419"/>
      <c r="AA3508" s="419"/>
      <c r="AB3508" s="419"/>
      <c r="AD3508" s="419"/>
      <c r="AE3508" s="419"/>
      <c r="AF3508" s="419"/>
      <c r="AH3508" s="419"/>
      <c r="AI3508" s="419"/>
      <c r="AJ3508" s="419"/>
      <c r="AL3508" s="419"/>
      <c r="AM3508" s="419"/>
      <c r="AN3508" s="403"/>
      <c r="AO3508" s="419"/>
      <c r="AP3508" s="419"/>
      <c r="AQ3508" s="419"/>
      <c r="AR3508" s="419"/>
      <c r="AS3508" s="419"/>
      <c r="AT3508" s="419"/>
      <c r="AU3508" s="419"/>
      <c r="AV3508" s="419"/>
      <c r="AX3508" s="419"/>
      <c r="AY3508" s="419"/>
      <c r="AZ3508" s="419"/>
      <c r="BB3508" s="419"/>
      <c r="BC3508" s="419"/>
      <c r="BD3508" s="419"/>
      <c r="BF3508" s="419"/>
      <c r="BG3508" s="419"/>
      <c r="BH3508" s="419"/>
      <c r="BJ3508" s="419"/>
      <c r="BK3508" s="419"/>
      <c r="BL3508" s="419"/>
      <c r="BN3508" s="419"/>
      <c r="BO3508" s="419"/>
      <c r="BP3508" s="419"/>
      <c r="BR3508" s="419"/>
      <c r="BS3508" s="419"/>
      <c r="BT3508" s="419"/>
      <c r="BV3508" s="419"/>
      <c r="BW3508" s="419"/>
      <c r="BX3508" s="397"/>
      <c r="BZ3508" s="449"/>
      <c r="CB3508" s="419"/>
      <c r="CC3508" s="419"/>
      <c r="CD3508" s="419"/>
      <c r="CF3508" s="419"/>
      <c r="CG3508" s="419"/>
      <c r="CH3508" s="419"/>
    </row>
    <row r="3509" spans="3:86" ht="21" thickBot="1">
      <c r="C3509" s="425"/>
      <c r="P3509" s="431"/>
      <c r="R3509" s="419"/>
      <c r="S3509" s="446"/>
      <c r="T3509" s="419"/>
      <c r="V3509" s="196"/>
      <c r="W3509" s="419"/>
      <c r="X3509" s="419"/>
      <c r="Z3509" s="419"/>
      <c r="AA3509" s="419"/>
      <c r="AB3509" s="419"/>
      <c r="AD3509" s="419"/>
      <c r="AE3509" s="419"/>
      <c r="AF3509" s="419"/>
      <c r="AH3509" s="419"/>
      <c r="AI3509" s="419"/>
      <c r="AJ3509" s="419"/>
      <c r="AL3509" s="419"/>
      <c r="AM3509" s="419"/>
      <c r="AN3509" s="403"/>
      <c r="AO3509" s="419"/>
      <c r="AP3509" s="419"/>
      <c r="AQ3509" s="419"/>
      <c r="AR3509" s="419"/>
      <c r="AS3509" s="419"/>
      <c r="AT3509" s="419"/>
      <c r="AU3509" s="419"/>
      <c r="AV3509" s="419"/>
      <c r="AX3509" s="419"/>
      <c r="AY3509" s="419"/>
      <c r="AZ3509" s="419"/>
      <c r="BB3509" s="419"/>
      <c r="BC3509" s="419"/>
      <c r="BD3509" s="419"/>
      <c r="BF3509" s="419"/>
      <c r="BG3509" s="419"/>
      <c r="BH3509" s="419"/>
      <c r="BJ3509" s="419"/>
      <c r="BK3509" s="419"/>
      <c r="BL3509" s="419"/>
      <c r="BN3509" s="419"/>
      <c r="BO3509" s="419"/>
      <c r="BP3509" s="419"/>
      <c r="BR3509" s="419"/>
      <c r="BS3509" s="419"/>
      <c r="BT3509" s="419"/>
      <c r="BV3509" s="419"/>
      <c r="BW3509" s="419"/>
      <c r="BX3509" s="397"/>
      <c r="BZ3509" s="449"/>
      <c r="CB3509" s="419"/>
      <c r="CC3509" s="419"/>
      <c r="CD3509" s="419"/>
      <c r="CF3509" s="419"/>
      <c r="CG3509" s="419"/>
      <c r="CH3509" s="419"/>
    </row>
    <row r="3510" spans="3:86" ht="21" thickBot="1">
      <c r="C3510" s="425"/>
      <c r="P3510" s="431"/>
      <c r="R3510" s="419"/>
      <c r="S3510" s="446"/>
      <c r="T3510" s="419"/>
      <c r="V3510" s="196"/>
      <c r="W3510" s="419"/>
      <c r="X3510" s="419"/>
      <c r="Z3510" s="419"/>
      <c r="AA3510" s="419"/>
      <c r="AB3510" s="419"/>
      <c r="AD3510" s="419"/>
      <c r="AE3510" s="419"/>
      <c r="AF3510" s="419"/>
      <c r="AH3510" s="419"/>
      <c r="AI3510" s="419"/>
      <c r="AJ3510" s="419"/>
      <c r="AL3510" s="419"/>
      <c r="AM3510" s="419"/>
      <c r="AN3510" s="403"/>
      <c r="AO3510" s="419"/>
      <c r="AP3510" s="419"/>
      <c r="AQ3510" s="419"/>
      <c r="AR3510" s="419"/>
      <c r="AS3510" s="419"/>
      <c r="AT3510" s="419"/>
      <c r="AU3510" s="419"/>
      <c r="AV3510" s="419"/>
      <c r="AX3510" s="419"/>
      <c r="AY3510" s="419"/>
      <c r="AZ3510" s="419"/>
      <c r="BB3510" s="419"/>
      <c r="BC3510" s="419"/>
      <c r="BD3510" s="419"/>
      <c r="BF3510" s="419"/>
      <c r="BG3510" s="419"/>
      <c r="BH3510" s="419"/>
      <c r="BJ3510" s="419"/>
      <c r="BK3510" s="419"/>
      <c r="BL3510" s="419"/>
      <c r="BN3510" s="419"/>
      <c r="BO3510" s="419"/>
      <c r="BP3510" s="419"/>
      <c r="BR3510" s="419"/>
      <c r="BS3510" s="419"/>
      <c r="BT3510" s="419"/>
      <c r="BV3510" s="419"/>
      <c r="BW3510" s="419"/>
      <c r="BX3510" s="397"/>
      <c r="BZ3510" s="449"/>
      <c r="CB3510" s="419"/>
      <c r="CC3510" s="419"/>
      <c r="CD3510" s="419"/>
      <c r="CF3510" s="419"/>
      <c r="CG3510" s="419"/>
      <c r="CH3510" s="419"/>
    </row>
    <row r="3511" spans="3:86" ht="21" thickBot="1">
      <c r="C3511" s="425"/>
      <c r="P3511" s="431"/>
      <c r="R3511" s="419"/>
      <c r="S3511" s="446"/>
      <c r="T3511" s="419"/>
      <c r="V3511" s="196"/>
      <c r="W3511" s="419"/>
      <c r="X3511" s="419"/>
      <c r="Z3511" s="419"/>
      <c r="AA3511" s="419"/>
      <c r="AB3511" s="419"/>
      <c r="AD3511" s="419"/>
      <c r="AE3511" s="419"/>
      <c r="AF3511" s="419"/>
      <c r="AH3511" s="419"/>
      <c r="AI3511" s="419"/>
      <c r="AJ3511" s="419"/>
      <c r="AL3511" s="419"/>
      <c r="AM3511" s="419"/>
      <c r="AN3511" s="403"/>
      <c r="AO3511" s="419"/>
      <c r="AP3511" s="419"/>
      <c r="AQ3511" s="419"/>
      <c r="AR3511" s="419"/>
      <c r="AS3511" s="419"/>
      <c r="AT3511" s="419"/>
      <c r="AU3511" s="419"/>
      <c r="AV3511" s="419"/>
      <c r="AX3511" s="419"/>
      <c r="AY3511" s="419"/>
      <c r="AZ3511" s="419"/>
      <c r="BB3511" s="419"/>
      <c r="BC3511" s="419"/>
      <c r="BD3511" s="419"/>
      <c r="BF3511" s="419"/>
      <c r="BG3511" s="419"/>
      <c r="BH3511" s="419"/>
      <c r="BJ3511" s="419"/>
      <c r="BK3511" s="419"/>
      <c r="BL3511" s="419"/>
      <c r="BN3511" s="419"/>
      <c r="BO3511" s="419"/>
      <c r="BP3511" s="419"/>
      <c r="BR3511" s="419"/>
      <c r="BS3511" s="419"/>
      <c r="BT3511" s="419"/>
      <c r="BV3511" s="419"/>
      <c r="BW3511" s="419"/>
      <c r="BX3511" s="397"/>
      <c r="BZ3511" s="449"/>
      <c r="CB3511" s="419"/>
      <c r="CC3511" s="419"/>
      <c r="CD3511" s="419"/>
      <c r="CF3511" s="419"/>
      <c r="CG3511" s="419"/>
      <c r="CH3511" s="419"/>
    </row>
    <row r="3512" spans="3:86" ht="21" thickBot="1">
      <c r="C3512" s="425"/>
      <c r="P3512" s="431"/>
      <c r="R3512" s="419"/>
      <c r="S3512" s="446"/>
      <c r="T3512" s="419"/>
      <c r="V3512" s="196"/>
      <c r="W3512" s="419"/>
      <c r="X3512" s="419"/>
      <c r="Z3512" s="419"/>
      <c r="AA3512" s="419"/>
      <c r="AB3512" s="419"/>
      <c r="AD3512" s="419"/>
      <c r="AE3512" s="419"/>
      <c r="AF3512" s="419"/>
      <c r="AH3512" s="419"/>
      <c r="AI3512" s="419"/>
      <c r="AJ3512" s="419"/>
      <c r="AL3512" s="419"/>
      <c r="AM3512" s="419"/>
      <c r="AN3512" s="403"/>
      <c r="AO3512" s="419"/>
      <c r="AP3512" s="419"/>
      <c r="AQ3512" s="419"/>
      <c r="AR3512" s="419"/>
      <c r="AS3512" s="419"/>
      <c r="AT3512" s="419"/>
      <c r="AU3512" s="419"/>
      <c r="AV3512" s="419"/>
      <c r="AX3512" s="419"/>
      <c r="AY3512" s="419"/>
      <c r="AZ3512" s="419"/>
      <c r="BB3512" s="419"/>
      <c r="BC3512" s="419"/>
      <c r="BD3512" s="419"/>
      <c r="BF3512" s="419"/>
      <c r="BG3512" s="419"/>
      <c r="BH3512" s="419"/>
      <c r="BJ3512" s="419"/>
      <c r="BK3512" s="419"/>
      <c r="BL3512" s="419"/>
      <c r="BN3512" s="419"/>
      <c r="BO3512" s="419"/>
      <c r="BP3512" s="419"/>
      <c r="BR3512" s="419"/>
      <c r="BS3512" s="419"/>
      <c r="BT3512" s="419"/>
      <c r="BV3512" s="419"/>
      <c r="BW3512" s="419"/>
      <c r="BX3512" s="397"/>
      <c r="BZ3512" s="449"/>
      <c r="CB3512" s="419"/>
      <c r="CC3512" s="419"/>
      <c r="CD3512" s="419"/>
      <c r="CF3512" s="419"/>
      <c r="CG3512" s="419"/>
      <c r="CH3512" s="419"/>
    </row>
    <row r="3513" spans="3:86" ht="21" thickBot="1">
      <c r="C3513" s="425"/>
      <c r="P3513" s="431"/>
      <c r="R3513" s="419"/>
      <c r="S3513" s="446"/>
      <c r="T3513" s="419"/>
      <c r="V3513" s="196"/>
      <c r="W3513" s="419"/>
      <c r="X3513" s="419"/>
      <c r="Z3513" s="419"/>
      <c r="AA3513" s="419"/>
      <c r="AB3513" s="419"/>
      <c r="AD3513" s="419"/>
      <c r="AE3513" s="419"/>
      <c r="AF3513" s="419"/>
      <c r="AH3513" s="419"/>
      <c r="AI3513" s="419"/>
      <c r="AJ3513" s="419"/>
      <c r="AL3513" s="419"/>
      <c r="AM3513" s="419"/>
      <c r="AN3513" s="403"/>
      <c r="AO3513" s="419"/>
      <c r="AP3513" s="419"/>
      <c r="AQ3513" s="419"/>
      <c r="AR3513" s="419"/>
      <c r="AS3513" s="419"/>
      <c r="AT3513" s="419"/>
      <c r="AU3513" s="419"/>
      <c r="AV3513" s="419"/>
      <c r="AX3513" s="419"/>
      <c r="AY3513" s="419"/>
      <c r="AZ3513" s="419"/>
      <c r="BB3513" s="419"/>
      <c r="BC3513" s="419"/>
      <c r="BD3513" s="419"/>
      <c r="BF3513" s="419"/>
      <c r="BG3513" s="419"/>
      <c r="BH3513" s="419"/>
      <c r="BJ3513" s="419"/>
      <c r="BK3513" s="419"/>
      <c r="BL3513" s="419"/>
      <c r="BN3513" s="419"/>
      <c r="BO3513" s="419"/>
      <c r="BP3513" s="419"/>
      <c r="BR3513" s="419"/>
      <c r="BS3513" s="419"/>
      <c r="BT3513" s="419"/>
      <c r="BV3513" s="419"/>
      <c r="BW3513" s="419"/>
      <c r="BX3513" s="397"/>
      <c r="BZ3513" s="449"/>
      <c r="CB3513" s="419"/>
      <c r="CC3513" s="419"/>
      <c r="CD3513" s="419"/>
      <c r="CF3513" s="419"/>
      <c r="CG3513" s="419"/>
      <c r="CH3513" s="419"/>
    </row>
    <row r="3514" spans="3:86" ht="21" thickBot="1">
      <c r="C3514" s="425"/>
      <c r="P3514" s="431"/>
      <c r="R3514" s="419"/>
      <c r="S3514" s="446"/>
      <c r="T3514" s="419"/>
      <c r="V3514" s="196"/>
      <c r="W3514" s="419"/>
      <c r="X3514" s="419"/>
      <c r="Z3514" s="419"/>
      <c r="AA3514" s="419"/>
      <c r="AB3514" s="419"/>
      <c r="AD3514" s="419"/>
      <c r="AE3514" s="419"/>
      <c r="AF3514" s="419"/>
      <c r="AH3514" s="419"/>
      <c r="AI3514" s="419"/>
      <c r="AJ3514" s="419"/>
      <c r="AL3514" s="419"/>
      <c r="AM3514" s="419"/>
      <c r="AN3514" s="403"/>
      <c r="AO3514" s="419"/>
      <c r="AP3514" s="419"/>
      <c r="AQ3514" s="419"/>
      <c r="AR3514" s="419"/>
      <c r="AS3514" s="419"/>
      <c r="AT3514" s="419"/>
      <c r="AU3514" s="419"/>
      <c r="AV3514" s="419"/>
      <c r="AX3514" s="419"/>
      <c r="AY3514" s="419"/>
      <c r="AZ3514" s="419"/>
      <c r="BB3514" s="419"/>
      <c r="BC3514" s="419"/>
      <c r="BD3514" s="419"/>
      <c r="BF3514" s="419"/>
      <c r="BG3514" s="419"/>
      <c r="BH3514" s="419"/>
      <c r="BJ3514" s="419"/>
      <c r="BK3514" s="419"/>
      <c r="BL3514" s="419"/>
      <c r="BN3514" s="419"/>
      <c r="BO3514" s="419"/>
      <c r="BP3514" s="419"/>
      <c r="BR3514" s="419"/>
      <c r="BS3514" s="419"/>
      <c r="BT3514" s="419"/>
      <c r="BV3514" s="419"/>
      <c r="BW3514" s="419"/>
      <c r="BX3514" s="397"/>
      <c r="BZ3514" s="449"/>
      <c r="CB3514" s="419"/>
      <c r="CC3514" s="419"/>
      <c r="CD3514" s="419"/>
      <c r="CF3514" s="419"/>
      <c r="CG3514" s="419"/>
      <c r="CH3514" s="419"/>
    </row>
    <row r="3515" spans="3:86" ht="21" thickBot="1">
      <c r="C3515" s="425"/>
      <c r="P3515" s="431"/>
      <c r="R3515" s="419"/>
      <c r="S3515" s="446"/>
      <c r="T3515" s="419"/>
      <c r="V3515" s="196"/>
      <c r="W3515" s="419"/>
      <c r="X3515" s="419"/>
      <c r="Z3515" s="419"/>
      <c r="AA3515" s="419"/>
      <c r="AB3515" s="419"/>
      <c r="AD3515" s="419"/>
      <c r="AE3515" s="419"/>
      <c r="AF3515" s="419"/>
      <c r="AH3515" s="419"/>
      <c r="AI3515" s="419"/>
      <c r="AJ3515" s="419"/>
      <c r="AL3515" s="419"/>
      <c r="AM3515" s="419"/>
      <c r="AN3515" s="403"/>
      <c r="AO3515" s="419"/>
      <c r="AP3515" s="419"/>
      <c r="AQ3515" s="419"/>
      <c r="AR3515" s="419"/>
      <c r="AS3515" s="419"/>
      <c r="AT3515" s="419"/>
      <c r="AU3515" s="419"/>
      <c r="AV3515" s="419"/>
      <c r="AX3515" s="419"/>
      <c r="AY3515" s="419"/>
      <c r="AZ3515" s="419"/>
      <c r="BB3515" s="419"/>
      <c r="BC3515" s="419"/>
      <c r="BD3515" s="419"/>
      <c r="BF3515" s="419"/>
      <c r="BG3515" s="419"/>
      <c r="BH3515" s="419"/>
      <c r="BJ3515" s="419"/>
      <c r="BK3515" s="419"/>
      <c r="BL3515" s="419"/>
      <c r="BN3515" s="419"/>
      <c r="BO3515" s="419"/>
      <c r="BP3515" s="419"/>
      <c r="BR3515" s="419"/>
      <c r="BS3515" s="419"/>
      <c r="BT3515" s="419"/>
      <c r="BV3515" s="419"/>
      <c r="BW3515" s="419"/>
      <c r="BX3515" s="397"/>
      <c r="BZ3515" s="449"/>
      <c r="CB3515" s="419"/>
      <c r="CC3515" s="419"/>
      <c r="CD3515" s="419"/>
      <c r="CF3515" s="419"/>
      <c r="CG3515" s="419"/>
      <c r="CH3515" s="419"/>
    </row>
    <row r="3516" spans="3:86" ht="21" thickBot="1">
      <c r="C3516" s="425"/>
      <c r="P3516" s="431"/>
      <c r="R3516" s="419"/>
      <c r="S3516" s="446"/>
      <c r="T3516" s="419"/>
      <c r="V3516" s="196"/>
      <c r="W3516" s="419"/>
      <c r="X3516" s="419"/>
      <c r="Z3516" s="419"/>
      <c r="AA3516" s="419"/>
      <c r="AB3516" s="419"/>
      <c r="AD3516" s="419"/>
      <c r="AE3516" s="419"/>
      <c r="AF3516" s="419"/>
      <c r="AH3516" s="419"/>
      <c r="AI3516" s="419"/>
      <c r="AJ3516" s="419"/>
      <c r="AL3516" s="419"/>
      <c r="AM3516" s="419"/>
      <c r="AN3516" s="403"/>
      <c r="AO3516" s="419"/>
      <c r="AP3516" s="419"/>
      <c r="AQ3516" s="419"/>
      <c r="AR3516" s="419"/>
      <c r="AS3516" s="419"/>
      <c r="AT3516" s="419"/>
      <c r="AU3516" s="419"/>
      <c r="AV3516" s="419"/>
      <c r="AX3516" s="419"/>
      <c r="AY3516" s="419"/>
      <c r="AZ3516" s="419"/>
      <c r="BB3516" s="419"/>
      <c r="BC3516" s="419"/>
      <c r="BD3516" s="419"/>
      <c r="BF3516" s="419"/>
      <c r="BG3516" s="419"/>
      <c r="BH3516" s="419"/>
      <c r="BJ3516" s="419"/>
      <c r="BK3516" s="419"/>
      <c r="BL3516" s="419"/>
      <c r="BN3516" s="419"/>
      <c r="BO3516" s="419"/>
      <c r="BP3516" s="419"/>
      <c r="BR3516" s="419"/>
      <c r="BS3516" s="419"/>
      <c r="BT3516" s="419"/>
      <c r="BV3516" s="419"/>
      <c r="BW3516" s="419"/>
      <c r="BX3516" s="397"/>
      <c r="BZ3516" s="449"/>
      <c r="CB3516" s="419"/>
      <c r="CC3516" s="419"/>
      <c r="CD3516" s="419"/>
      <c r="CF3516" s="419"/>
      <c r="CG3516" s="419"/>
      <c r="CH3516" s="419"/>
    </row>
    <row r="3517" spans="3:86" ht="21" thickBot="1">
      <c r="C3517" s="425"/>
      <c r="P3517" s="431"/>
      <c r="R3517" s="419"/>
      <c r="S3517" s="446"/>
      <c r="T3517" s="419"/>
      <c r="V3517" s="196"/>
      <c r="W3517" s="419"/>
      <c r="X3517" s="419"/>
      <c r="Z3517" s="419"/>
      <c r="AA3517" s="419"/>
      <c r="AB3517" s="419"/>
      <c r="AD3517" s="419"/>
      <c r="AE3517" s="419"/>
      <c r="AF3517" s="419"/>
      <c r="AH3517" s="419"/>
      <c r="AI3517" s="419"/>
      <c r="AJ3517" s="419"/>
      <c r="AL3517" s="419"/>
      <c r="AM3517" s="419"/>
      <c r="AN3517" s="403"/>
      <c r="AO3517" s="419"/>
      <c r="AP3517" s="419"/>
      <c r="AQ3517" s="419"/>
      <c r="AR3517" s="419"/>
      <c r="AS3517" s="419"/>
      <c r="AT3517" s="419"/>
      <c r="AU3517" s="419"/>
      <c r="AV3517" s="419"/>
      <c r="AX3517" s="419"/>
      <c r="AY3517" s="419"/>
      <c r="AZ3517" s="419"/>
      <c r="BB3517" s="419"/>
      <c r="BC3517" s="419"/>
      <c r="BD3517" s="419"/>
      <c r="BF3517" s="419"/>
      <c r="BG3517" s="419"/>
      <c r="BH3517" s="419"/>
      <c r="BJ3517" s="419"/>
      <c r="BK3517" s="419"/>
      <c r="BL3517" s="419"/>
      <c r="BN3517" s="419"/>
      <c r="BO3517" s="419"/>
      <c r="BP3517" s="419"/>
      <c r="BR3517" s="419"/>
      <c r="BS3517" s="419"/>
      <c r="BT3517" s="419"/>
      <c r="BV3517" s="419"/>
      <c r="BW3517" s="419"/>
      <c r="BX3517" s="397"/>
      <c r="BZ3517" s="449"/>
      <c r="CB3517" s="419"/>
      <c r="CC3517" s="419"/>
      <c r="CD3517" s="419"/>
      <c r="CF3517" s="419"/>
      <c r="CG3517" s="419"/>
      <c r="CH3517" s="419"/>
    </row>
    <row r="3518" spans="3:86" ht="21" thickBot="1">
      <c r="C3518" s="425"/>
      <c r="P3518" s="431"/>
      <c r="R3518" s="419"/>
      <c r="S3518" s="446"/>
      <c r="T3518" s="419"/>
      <c r="V3518" s="196"/>
      <c r="W3518" s="419"/>
      <c r="X3518" s="419"/>
      <c r="Z3518" s="419"/>
      <c r="AA3518" s="419"/>
      <c r="AB3518" s="419"/>
      <c r="AD3518" s="419"/>
      <c r="AE3518" s="419"/>
      <c r="AF3518" s="419"/>
      <c r="AH3518" s="419"/>
      <c r="AI3518" s="419"/>
      <c r="AJ3518" s="419"/>
      <c r="AL3518" s="419"/>
      <c r="AM3518" s="419"/>
      <c r="AN3518" s="403"/>
      <c r="AO3518" s="419"/>
      <c r="AP3518" s="419"/>
      <c r="AQ3518" s="419"/>
      <c r="AR3518" s="419"/>
      <c r="AS3518" s="419"/>
      <c r="AT3518" s="419"/>
      <c r="AU3518" s="419"/>
      <c r="AV3518" s="419"/>
      <c r="AX3518" s="419"/>
      <c r="AY3518" s="419"/>
      <c r="AZ3518" s="419"/>
      <c r="BB3518" s="419"/>
      <c r="BC3518" s="419"/>
      <c r="BD3518" s="419"/>
      <c r="BF3518" s="419"/>
      <c r="BG3518" s="419"/>
      <c r="BH3518" s="419"/>
      <c r="BJ3518" s="419"/>
      <c r="BK3518" s="419"/>
      <c r="BL3518" s="419"/>
      <c r="BN3518" s="419"/>
      <c r="BO3518" s="419"/>
      <c r="BP3518" s="419"/>
      <c r="BR3518" s="419"/>
      <c r="BS3518" s="419"/>
      <c r="BT3518" s="419"/>
      <c r="BV3518" s="419"/>
      <c r="BW3518" s="419"/>
      <c r="BX3518" s="397"/>
      <c r="BZ3518" s="449"/>
      <c r="CB3518" s="419"/>
      <c r="CC3518" s="419"/>
      <c r="CD3518" s="419"/>
      <c r="CF3518" s="419"/>
      <c r="CG3518" s="419"/>
      <c r="CH3518" s="419"/>
    </row>
    <row r="3519" spans="3:86" ht="21" thickBot="1">
      <c r="C3519" s="425"/>
      <c r="P3519" s="431"/>
      <c r="R3519" s="419"/>
      <c r="S3519" s="446"/>
      <c r="T3519" s="419"/>
      <c r="V3519" s="196"/>
      <c r="W3519" s="419"/>
      <c r="X3519" s="419"/>
      <c r="Z3519" s="419"/>
      <c r="AA3519" s="419"/>
      <c r="AB3519" s="419"/>
      <c r="AD3519" s="419"/>
      <c r="AE3519" s="419"/>
      <c r="AF3519" s="419"/>
      <c r="AH3519" s="419"/>
      <c r="AI3519" s="419"/>
      <c r="AJ3519" s="419"/>
      <c r="AL3519" s="419"/>
      <c r="AM3519" s="419"/>
      <c r="AN3519" s="403"/>
      <c r="AO3519" s="419"/>
      <c r="AP3519" s="419"/>
      <c r="AQ3519" s="419"/>
      <c r="AR3519" s="419"/>
      <c r="AS3519" s="419"/>
      <c r="AT3519" s="419"/>
      <c r="AU3519" s="419"/>
      <c r="AV3519" s="419"/>
      <c r="AX3519" s="419"/>
      <c r="AY3519" s="419"/>
      <c r="AZ3519" s="419"/>
      <c r="BB3519" s="419"/>
      <c r="BC3519" s="419"/>
      <c r="BD3519" s="419"/>
      <c r="BF3519" s="419"/>
      <c r="BG3519" s="419"/>
      <c r="BH3519" s="419"/>
      <c r="BJ3519" s="419"/>
      <c r="BK3519" s="419"/>
      <c r="BL3519" s="419"/>
      <c r="BN3519" s="419"/>
      <c r="BO3519" s="419"/>
      <c r="BP3519" s="419"/>
      <c r="BR3519" s="419"/>
      <c r="BS3519" s="419"/>
      <c r="BT3519" s="419"/>
      <c r="BV3519" s="419"/>
      <c r="BW3519" s="419"/>
      <c r="BX3519" s="397"/>
      <c r="BZ3519" s="449"/>
      <c r="CB3519" s="419"/>
      <c r="CC3519" s="419"/>
      <c r="CD3519" s="419"/>
      <c r="CF3519" s="419"/>
      <c r="CG3519" s="419"/>
      <c r="CH3519" s="419"/>
    </row>
    <row r="3520" spans="3:86" ht="21" thickBot="1">
      <c r="C3520" s="425"/>
      <c r="P3520" s="431"/>
      <c r="R3520" s="419"/>
      <c r="S3520" s="446"/>
      <c r="T3520" s="419"/>
      <c r="V3520" s="196"/>
      <c r="W3520" s="419"/>
      <c r="X3520" s="419"/>
      <c r="Z3520" s="419"/>
      <c r="AA3520" s="419"/>
      <c r="AB3520" s="419"/>
      <c r="AD3520" s="419"/>
      <c r="AE3520" s="419"/>
      <c r="AF3520" s="419"/>
      <c r="AH3520" s="419"/>
      <c r="AI3520" s="419"/>
      <c r="AJ3520" s="419"/>
      <c r="AL3520" s="419"/>
      <c r="AM3520" s="419"/>
      <c r="AN3520" s="403"/>
      <c r="AO3520" s="419"/>
      <c r="AP3520" s="419"/>
      <c r="AQ3520" s="419"/>
      <c r="AR3520" s="419"/>
      <c r="AS3520" s="419"/>
      <c r="AT3520" s="419"/>
      <c r="AU3520" s="419"/>
      <c r="AV3520" s="419"/>
      <c r="AX3520" s="419"/>
      <c r="AY3520" s="419"/>
      <c r="AZ3520" s="419"/>
      <c r="BB3520" s="419"/>
      <c r="BC3520" s="419"/>
      <c r="BD3520" s="419"/>
      <c r="BF3520" s="419"/>
      <c r="BG3520" s="419"/>
      <c r="BH3520" s="419"/>
      <c r="BJ3520" s="419"/>
      <c r="BK3520" s="419"/>
      <c r="BL3520" s="419"/>
      <c r="BN3520" s="419"/>
      <c r="BO3520" s="419"/>
      <c r="BP3520" s="419"/>
      <c r="BR3520" s="419"/>
      <c r="BS3520" s="419"/>
      <c r="BT3520" s="419"/>
      <c r="BV3520" s="419"/>
      <c r="BW3520" s="419"/>
      <c r="BX3520" s="397"/>
      <c r="BZ3520" s="449"/>
      <c r="CB3520" s="419"/>
      <c r="CC3520" s="419"/>
      <c r="CD3520" s="419"/>
      <c r="CF3520" s="419"/>
      <c r="CG3520" s="419"/>
      <c r="CH3520" s="419"/>
    </row>
    <row r="3521" spans="3:86" ht="21" thickBot="1">
      <c r="C3521" s="425"/>
      <c r="P3521" s="431"/>
      <c r="R3521" s="419"/>
      <c r="S3521" s="446"/>
      <c r="T3521" s="419"/>
      <c r="V3521" s="196"/>
      <c r="W3521" s="419"/>
      <c r="X3521" s="419"/>
      <c r="Z3521" s="419"/>
      <c r="AA3521" s="419"/>
      <c r="AB3521" s="419"/>
      <c r="AD3521" s="419"/>
      <c r="AE3521" s="419"/>
      <c r="AF3521" s="419"/>
      <c r="AH3521" s="419"/>
      <c r="AI3521" s="419"/>
      <c r="AJ3521" s="419"/>
      <c r="AL3521" s="419"/>
      <c r="AM3521" s="419"/>
      <c r="AN3521" s="403"/>
      <c r="AO3521" s="419"/>
      <c r="AP3521" s="419"/>
      <c r="AQ3521" s="419"/>
      <c r="AR3521" s="419"/>
      <c r="AS3521" s="419"/>
      <c r="AT3521" s="419"/>
      <c r="AU3521" s="419"/>
      <c r="AV3521" s="419"/>
      <c r="AX3521" s="419"/>
      <c r="AY3521" s="419"/>
      <c r="AZ3521" s="419"/>
      <c r="BB3521" s="419"/>
      <c r="BC3521" s="419"/>
      <c r="BD3521" s="419"/>
      <c r="BF3521" s="419"/>
      <c r="BG3521" s="419"/>
      <c r="BH3521" s="419"/>
      <c r="BJ3521" s="419"/>
      <c r="BK3521" s="419"/>
      <c r="BL3521" s="419"/>
      <c r="BN3521" s="419"/>
      <c r="BO3521" s="419"/>
      <c r="BP3521" s="419"/>
      <c r="BR3521" s="419"/>
      <c r="BS3521" s="419"/>
      <c r="BT3521" s="419"/>
      <c r="BV3521" s="419"/>
      <c r="BW3521" s="419"/>
      <c r="BX3521" s="397"/>
      <c r="BZ3521" s="449"/>
      <c r="CB3521" s="419"/>
      <c r="CC3521" s="419"/>
      <c r="CD3521" s="419"/>
      <c r="CF3521" s="419"/>
      <c r="CG3521" s="419"/>
      <c r="CH3521" s="419"/>
    </row>
    <row r="3522" spans="3:86" ht="21" thickBot="1">
      <c r="C3522" s="425"/>
      <c r="P3522" s="431"/>
      <c r="R3522" s="419"/>
      <c r="S3522" s="446"/>
      <c r="T3522" s="419"/>
      <c r="V3522" s="196"/>
      <c r="W3522" s="419"/>
      <c r="X3522" s="419"/>
      <c r="Z3522" s="419"/>
      <c r="AA3522" s="419"/>
      <c r="AB3522" s="419"/>
      <c r="AD3522" s="419"/>
      <c r="AE3522" s="419"/>
      <c r="AF3522" s="419"/>
      <c r="AH3522" s="419"/>
      <c r="AI3522" s="419"/>
      <c r="AJ3522" s="419"/>
      <c r="AL3522" s="419"/>
      <c r="AM3522" s="419"/>
      <c r="AN3522" s="403"/>
      <c r="AO3522" s="419"/>
      <c r="AP3522" s="419"/>
      <c r="AQ3522" s="419"/>
      <c r="AR3522" s="419"/>
      <c r="AS3522" s="419"/>
      <c r="AT3522" s="419"/>
      <c r="AU3522" s="419"/>
      <c r="AV3522" s="419"/>
      <c r="AX3522" s="419"/>
      <c r="AY3522" s="419"/>
      <c r="AZ3522" s="419"/>
      <c r="BB3522" s="419"/>
      <c r="BC3522" s="419"/>
      <c r="BD3522" s="419"/>
      <c r="BF3522" s="419"/>
      <c r="BG3522" s="419"/>
      <c r="BH3522" s="419"/>
      <c r="BJ3522" s="419"/>
      <c r="BK3522" s="419"/>
      <c r="BL3522" s="419"/>
      <c r="BN3522" s="419"/>
      <c r="BO3522" s="419"/>
      <c r="BP3522" s="419"/>
      <c r="BR3522" s="419"/>
      <c r="BS3522" s="419"/>
      <c r="BT3522" s="419"/>
      <c r="BV3522" s="419"/>
      <c r="BW3522" s="419"/>
      <c r="BX3522" s="397"/>
      <c r="BZ3522" s="449"/>
      <c r="CB3522" s="419"/>
      <c r="CC3522" s="419"/>
      <c r="CD3522" s="419"/>
      <c r="CF3522" s="419"/>
      <c r="CG3522" s="419"/>
      <c r="CH3522" s="419"/>
    </row>
    <row r="3523" spans="3:86" ht="21" thickBot="1">
      <c r="C3523" s="425"/>
      <c r="P3523" s="431"/>
      <c r="R3523" s="419"/>
      <c r="S3523" s="446"/>
      <c r="T3523" s="419"/>
      <c r="V3523" s="196"/>
      <c r="W3523" s="419"/>
      <c r="X3523" s="419"/>
      <c r="Z3523" s="419"/>
      <c r="AA3523" s="419"/>
      <c r="AB3523" s="419"/>
      <c r="AD3523" s="419"/>
      <c r="AE3523" s="419"/>
      <c r="AF3523" s="419"/>
      <c r="AH3523" s="419"/>
      <c r="AI3523" s="419"/>
      <c r="AJ3523" s="419"/>
      <c r="AL3523" s="419"/>
      <c r="AM3523" s="419"/>
      <c r="AN3523" s="403"/>
      <c r="AO3523" s="419"/>
      <c r="AP3523" s="419"/>
      <c r="AQ3523" s="419"/>
      <c r="AR3523" s="419"/>
      <c r="AS3523" s="419"/>
      <c r="AT3523" s="419"/>
      <c r="AU3523" s="419"/>
      <c r="AV3523" s="419"/>
      <c r="AX3523" s="419"/>
      <c r="AY3523" s="419"/>
      <c r="AZ3523" s="419"/>
      <c r="BB3523" s="419"/>
      <c r="BC3523" s="419"/>
      <c r="BD3523" s="419"/>
      <c r="BF3523" s="419"/>
      <c r="BG3523" s="419"/>
      <c r="BH3523" s="419"/>
      <c r="BJ3523" s="419"/>
      <c r="BK3523" s="419"/>
      <c r="BL3523" s="419"/>
      <c r="BN3523" s="419"/>
      <c r="BO3523" s="419"/>
      <c r="BP3523" s="419"/>
      <c r="BR3523" s="419"/>
      <c r="BS3523" s="419"/>
      <c r="BT3523" s="419"/>
      <c r="BV3523" s="419"/>
      <c r="BW3523" s="419"/>
      <c r="BX3523" s="397"/>
      <c r="BZ3523" s="449"/>
      <c r="CB3523" s="419"/>
      <c r="CC3523" s="419"/>
      <c r="CD3523" s="419"/>
      <c r="CF3523" s="419"/>
      <c r="CG3523" s="419"/>
      <c r="CH3523" s="419"/>
    </row>
    <row r="3524" spans="3:86" ht="21" thickBot="1">
      <c r="C3524" s="425"/>
      <c r="P3524" s="431"/>
      <c r="R3524" s="419"/>
      <c r="S3524" s="446"/>
      <c r="T3524" s="419"/>
      <c r="V3524" s="196"/>
      <c r="W3524" s="419"/>
      <c r="X3524" s="419"/>
      <c r="Z3524" s="419"/>
      <c r="AA3524" s="419"/>
      <c r="AB3524" s="419"/>
      <c r="AD3524" s="419"/>
      <c r="AE3524" s="419"/>
      <c r="AF3524" s="419"/>
      <c r="AH3524" s="419"/>
      <c r="AI3524" s="419"/>
      <c r="AJ3524" s="419"/>
      <c r="AL3524" s="419"/>
      <c r="AM3524" s="419"/>
      <c r="AN3524" s="403"/>
      <c r="AO3524" s="419"/>
      <c r="AP3524" s="419"/>
      <c r="AQ3524" s="419"/>
      <c r="AR3524" s="419"/>
      <c r="AS3524" s="419"/>
      <c r="AT3524" s="419"/>
      <c r="AU3524" s="419"/>
      <c r="AV3524" s="419"/>
      <c r="AX3524" s="419"/>
      <c r="AY3524" s="419"/>
      <c r="AZ3524" s="419"/>
      <c r="BB3524" s="419"/>
      <c r="BC3524" s="419"/>
      <c r="BD3524" s="419"/>
      <c r="BF3524" s="419"/>
      <c r="BG3524" s="419"/>
      <c r="BH3524" s="419"/>
      <c r="BJ3524" s="419"/>
      <c r="BK3524" s="419"/>
      <c r="BL3524" s="419"/>
      <c r="BN3524" s="419"/>
      <c r="BO3524" s="419"/>
      <c r="BP3524" s="419"/>
      <c r="BR3524" s="419"/>
      <c r="BS3524" s="419"/>
      <c r="BT3524" s="419"/>
      <c r="BV3524" s="419"/>
      <c r="BW3524" s="419"/>
      <c r="BX3524" s="397"/>
      <c r="BZ3524" s="449"/>
      <c r="CB3524" s="419"/>
      <c r="CC3524" s="419"/>
      <c r="CD3524" s="419"/>
      <c r="CF3524" s="419"/>
      <c r="CG3524" s="419"/>
      <c r="CH3524" s="419"/>
    </row>
    <row r="3525" spans="3:86" ht="21" thickBot="1">
      <c r="C3525" s="425"/>
      <c r="P3525" s="431"/>
      <c r="R3525" s="419"/>
      <c r="S3525" s="446"/>
      <c r="T3525" s="419"/>
      <c r="V3525" s="196"/>
      <c r="W3525" s="419"/>
      <c r="X3525" s="419"/>
      <c r="Z3525" s="419"/>
      <c r="AA3525" s="419"/>
      <c r="AB3525" s="419"/>
      <c r="AD3525" s="419"/>
      <c r="AE3525" s="419"/>
      <c r="AF3525" s="419"/>
      <c r="AH3525" s="419"/>
      <c r="AI3525" s="419"/>
      <c r="AJ3525" s="419"/>
      <c r="AL3525" s="419"/>
      <c r="AM3525" s="419"/>
      <c r="AN3525" s="403"/>
      <c r="AO3525" s="419"/>
      <c r="AP3525" s="419"/>
      <c r="AQ3525" s="419"/>
      <c r="AR3525" s="419"/>
      <c r="AS3525" s="419"/>
      <c r="AT3525" s="419"/>
      <c r="AU3525" s="419"/>
      <c r="AV3525" s="419"/>
      <c r="AX3525" s="419"/>
      <c r="AY3525" s="419"/>
      <c r="AZ3525" s="419"/>
      <c r="BB3525" s="419"/>
      <c r="BC3525" s="419"/>
      <c r="BD3525" s="419"/>
      <c r="BF3525" s="419"/>
      <c r="BG3525" s="419"/>
      <c r="BH3525" s="419"/>
      <c r="BJ3525" s="419"/>
      <c r="BK3525" s="419"/>
      <c r="BL3525" s="419"/>
      <c r="BN3525" s="419"/>
      <c r="BO3525" s="419"/>
      <c r="BP3525" s="419"/>
      <c r="BR3525" s="419"/>
      <c r="BS3525" s="419"/>
      <c r="BT3525" s="419"/>
      <c r="BV3525" s="419"/>
      <c r="BW3525" s="419"/>
      <c r="BX3525" s="397"/>
      <c r="BZ3525" s="449"/>
      <c r="CB3525" s="419"/>
      <c r="CC3525" s="419"/>
      <c r="CD3525" s="419"/>
      <c r="CF3525" s="419"/>
      <c r="CG3525" s="419"/>
      <c r="CH3525" s="419"/>
    </row>
    <row r="3526" spans="3:86" ht="21" thickBot="1">
      <c r="C3526" s="425"/>
      <c r="P3526" s="431"/>
      <c r="R3526" s="419"/>
      <c r="S3526" s="446"/>
      <c r="T3526" s="419"/>
      <c r="V3526" s="196"/>
      <c r="W3526" s="419"/>
      <c r="X3526" s="419"/>
      <c r="Z3526" s="419"/>
      <c r="AA3526" s="419"/>
      <c r="AB3526" s="419"/>
      <c r="AD3526" s="419"/>
      <c r="AE3526" s="419"/>
      <c r="AF3526" s="419"/>
      <c r="AH3526" s="419"/>
      <c r="AI3526" s="419"/>
      <c r="AJ3526" s="419"/>
      <c r="AL3526" s="419"/>
      <c r="AM3526" s="419"/>
      <c r="AN3526" s="403"/>
      <c r="AO3526" s="419"/>
      <c r="AP3526" s="419"/>
      <c r="AQ3526" s="419"/>
      <c r="AR3526" s="419"/>
      <c r="AS3526" s="419"/>
      <c r="AT3526" s="419"/>
      <c r="AU3526" s="419"/>
      <c r="AV3526" s="419"/>
      <c r="AX3526" s="419"/>
      <c r="AY3526" s="419"/>
      <c r="AZ3526" s="419"/>
      <c r="BB3526" s="419"/>
      <c r="BC3526" s="419"/>
      <c r="BD3526" s="419"/>
      <c r="BF3526" s="419"/>
      <c r="BG3526" s="419"/>
      <c r="BH3526" s="419"/>
      <c r="BJ3526" s="419"/>
      <c r="BK3526" s="419"/>
      <c r="BL3526" s="419"/>
      <c r="BN3526" s="419"/>
      <c r="BO3526" s="419"/>
      <c r="BP3526" s="419"/>
      <c r="BR3526" s="419"/>
      <c r="BS3526" s="419"/>
      <c r="BT3526" s="419"/>
      <c r="BV3526" s="419"/>
      <c r="BW3526" s="419"/>
      <c r="BX3526" s="397"/>
      <c r="BZ3526" s="449"/>
      <c r="CB3526" s="419"/>
      <c r="CC3526" s="419"/>
      <c r="CD3526" s="419"/>
      <c r="CF3526" s="419"/>
      <c r="CG3526" s="419"/>
      <c r="CH3526" s="419"/>
    </row>
    <row r="3527" spans="3:86" ht="21" thickBot="1">
      <c r="C3527" s="425"/>
      <c r="P3527" s="431"/>
      <c r="R3527" s="419"/>
      <c r="S3527" s="446"/>
      <c r="T3527" s="419"/>
      <c r="V3527" s="196"/>
      <c r="W3527" s="419"/>
      <c r="X3527" s="419"/>
      <c r="Z3527" s="419"/>
      <c r="AA3527" s="419"/>
      <c r="AB3527" s="419"/>
      <c r="AD3527" s="419"/>
      <c r="AE3527" s="419"/>
      <c r="AF3527" s="419"/>
      <c r="AH3527" s="419"/>
      <c r="AI3527" s="419"/>
      <c r="AJ3527" s="419"/>
      <c r="AL3527" s="419"/>
      <c r="AM3527" s="419"/>
      <c r="AN3527" s="403"/>
      <c r="AO3527" s="419"/>
      <c r="AP3527" s="419"/>
      <c r="AQ3527" s="419"/>
      <c r="AR3527" s="419"/>
      <c r="AS3527" s="419"/>
      <c r="AT3527" s="419"/>
      <c r="AU3527" s="419"/>
      <c r="AV3527" s="419"/>
      <c r="AX3527" s="419"/>
      <c r="AY3527" s="419"/>
      <c r="AZ3527" s="419"/>
      <c r="BB3527" s="419"/>
      <c r="BC3527" s="419"/>
      <c r="BD3527" s="419"/>
      <c r="BF3527" s="419"/>
      <c r="BG3527" s="419"/>
      <c r="BH3527" s="419"/>
      <c r="BJ3527" s="419"/>
      <c r="BK3527" s="419"/>
      <c r="BL3527" s="419"/>
      <c r="BN3527" s="419"/>
      <c r="BO3527" s="419"/>
      <c r="BP3527" s="419"/>
      <c r="BR3527" s="419"/>
      <c r="BS3527" s="419"/>
      <c r="BT3527" s="419"/>
      <c r="BV3527" s="419"/>
      <c r="BW3527" s="419"/>
      <c r="BX3527" s="397"/>
      <c r="BZ3527" s="449"/>
      <c r="CB3527" s="419"/>
      <c r="CC3527" s="419"/>
      <c r="CD3527" s="419"/>
      <c r="CF3527" s="419"/>
      <c r="CG3527" s="419"/>
      <c r="CH3527" s="419"/>
    </row>
    <row r="3528" spans="3:86" ht="21" thickBot="1">
      <c r="C3528" s="425"/>
      <c r="P3528" s="431"/>
      <c r="R3528" s="419"/>
      <c r="S3528" s="446"/>
      <c r="T3528" s="419"/>
      <c r="V3528" s="196"/>
      <c r="W3528" s="419"/>
      <c r="X3528" s="419"/>
      <c r="Z3528" s="419"/>
      <c r="AA3528" s="419"/>
      <c r="AB3528" s="419"/>
      <c r="AD3528" s="419"/>
      <c r="AE3528" s="419"/>
      <c r="AF3528" s="419"/>
      <c r="AH3528" s="419"/>
      <c r="AI3528" s="419"/>
      <c r="AJ3528" s="419"/>
      <c r="AL3528" s="419"/>
      <c r="AM3528" s="419"/>
      <c r="AN3528" s="403"/>
      <c r="AO3528" s="419"/>
      <c r="AP3528" s="419"/>
      <c r="AQ3528" s="419"/>
      <c r="AR3528" s="419"/>
      <c r="AS3528" s="419"/>
      <c r="AT3528" s="419"/>
      <c r="AU3528" s="419"/>
      <c r="AV3528" s="419"/>
      <c r="AX3528" s="419"/>
      <c r="AY3528" s="419"/>
      <c r="AZ3528" s="419"/>
      <c r="BB3528" s="419"/>
      <c r="BC3528" s="419"/>
      <c r="BD3528" s="419"/>
      <c r="BF3528" s="419"/>
      <c r="BG3528" s="419"/>
      <c r="BH3528" s="419"/>
      <c r="BJ3528" s="419"/>
      <c r="BK3528" s="419"/>
      <c r="BL3528" s="419"/>
      <c r="BN3528" s="419"/>
      <c r="BO3528" s="419"/>
      <c r="BP3528" s="419"/>
      <c r="BR3528" s="419"/>
      <c r="BS3528" s="419"/>
      <c r="BT3528" s="419"/>
      <c r="BV3528" s="419"/>
      <c r="BW3528" s="419"/>
      <c r="BX3528" s="397"/>
      <c r="BZ3528" s="449"/>
      <c r="CB3528" s="419"/>
      <c r="CC3528" s="419"/>
      <c r="CD3528" s="419"/>
      <c r="CF3528" s="419"/>
      <c r="CG3528" s="419"/>
      <c r="CH3528" s="419"/>
    </row>
    <row r="3529" spans="3:86" ht="21" thickBot="1">
      <c r="C3529" s="425"/>
      <c r="P3529" s="431"/>
      <c r="R3529" s="419"/>
      <c r="S3529" s="446"/>
      <c r="T3529" s="419"/>
      <c r="V3529" s="196"/>
      <c r="W3529" s="419"/>
      <c r="X3529" s="419"/>
      <c r="Z3529" s="419"/>
      <c r="AA3529" s="419"/>
      <c r="AB3529" s="419"/>
      <c r="AD3529" s="419"/>
      <c r="AE3529" s="419"/>
      <c r="AF3529" s="419"/>
      <c r="AH3529" s="419"/>
      <c r="AI3529" s="419"/>
      <c r="AJ3529" s="419"/>
      <c r="AL3529" s="419"/>
      <c r="AM3529" s="419"/>
      <c r="AN3529" s="403"/>
      <c r="AO3529" s="419"/>
      <c r="AP3529" s="419"/>
      <c r="AQ3529" s="419"/>
      <c r="AR3529" s="419"/>
      <c r="AS3529" s="419"/>
      <c r="AT3529" s="419"/>
      <c r="AU3529" s="419"/>
      <c r="AV3529" s="419"/>
      <c r="AX3529" s="419"/>
      <c r="AY3529" s="419"/>
      <c r="AZ3529" s="419"/>
      <c r="BB3529" s="419"/>
      <c r="BC3529" s="419"/>
      <c r="BD3529" s="419"/>
      <c r="BF3529" s="419"/>
      <c r="BG3529" s="419"/>
      <c r="BH3529" s="419"/>
      <c r="BJ3529" s="419"/>
      <c r="BK3529" s="419"/>
      <c r="BL3529" s="419"/>
      <c r="BN3529" s="419"/>
      <c r="BO3529" s="419"/>
      <c r="BP3529" s="419"/>
      <c r="BR3529" s="419"/>
      <c r="BS3529" s="419"/>
      <c r="BT3529" s="419"/>
      <c r="BV3529" s="419"/>
      <c r="BW3529" s="419"/>
      <c r="BX3529" s="397"/>
      <c r="BZ3529" s="449"/>
      <c r="CB3529" s="419"/>
      <c r="CC3529" s="419"/>
      <c r="CD3529" s="419"/>
      <c r="CF3529" s="419"/>
      <c r="CG3529" s="419"/>
      <c r="CH3529" s="419"/>
    </row>
    <row r="3530" spans="3:86" ht="21" thickBot="1">
      <c r="C3530" s="425"/>
      <c r="P3530" s="431"/>
      <c r="R3530" s="419"/>
      <c r="S3530" s="446"/>
      <c r="T3530" s="419"/>
      <c r="V3530" s="196"/>
      <c r="W3530" s="419"/>
      <c r="X3530" s="419"/>
      <c r="Z3530" s="419"/>
      <c r="AA3530" s="419"/>
      <c r="AB3530" s="419"/>
      <c r="AD3530" s="419"/>
      <c r="AE3530" s="419"/>
      <c r="AF3530" s="419"/>
      <c r="AH3530" s="419"/>
      <c r="AI3530" s="419"/>
      <c r="AJ3530" s="419"/>
      <c r="AL3530" s="419"/>
      <c r="AM3530" s="419"/>
      <c r="AN3530" s="403"/>
      <c r="AO3530" s="419"/>
      <c r="AP3530" s="419"/>
      <c r="AQ3530" s="419"/>
      <c r="AR3530" s="419"/>
      <c r="AS3530" s="419"/>
      <c r="AT3530" s="419"/>
      <c r="AU3530" s="419"/>
      <c r="AV3530" s="419"/>
      <c r="AX3530" s="419"/>
      <c r="AY3530" s="419"/>
      <c r="AZ3530" s="419"/>
      <c r="BB3530" s="419"/>
      <c r="BC3530" s="419"/>
      <c r="BD3530" s="419"/>
      <c r="BF3530" s="419"/>
      <c r="BG3530" s="419"/>
      <c r="BH3530" s="419"/>
      <c r="BJ3530" s="419"/>
      <c r="BK3530" s="419"/>
      <c r="BL3530" s="419"/>
      <c r="BN3530" s="419"/>
      <c r="BO3530" s="419"/>
      <c r="BP3530" s="419"/>
      <c r="BR3530" s="419"/>
      <c r="BS3530" s="419"/>
      <c r="BT3530" s="419"/>
      <c r="BV3530" s="419"/>
      <c r="BW3530" s="419"/>
      <c r="BX3530" s="397"/>
      <c r="BZ3530" s="449"/>
      <c r="CB3530" s="419"/>
      <c r="CC3530" s="419"/>
      <c r="CD3530" s="419"/>
      <c r="CF3530" s="419"/>
      <c r="CG3530" s="419"/>
      <c r="CH3530" s="419"/>
    </row>
    <row r="3531" spans="3:86" ht="21" thickBot="1">
      <c r="C3531" s="425"/>
      <c r="P3531" s="431"/>
      <c r="R3531" s="419"/>
      <c r="S3531" s="446"/>
      <c r="T3531" s="419"/>
      <c r="V3531" s="196"/>
      <c r="W3531" s="419"/>
      <c r="X3531" s="419"/>
      <c r="Z3531" s="419"/>
      <c r="AA3531" s="419"/>
      <c r="AB3531" s="419"/>
      <c r="AD3531" s="419"/>
      <c r="AE3531" s="419"/>
      <c r="AF3531" s="419"/>
      <c r="AH3531" s="419"/>
      <c r="AI3531" s="419"/>
      <c r="AJ3531" s="419"/>
      <c r="AL3531" s="419"/>
      <c r="AM3531" s="419"/>
      <c r="AN3531" s="403"/>
      <c r="AO3531" s="419"/>
      <c r="AP3531" s="419"/>
      <c r="AQ3531" s="419"/>
      <c r="AR3531" s="419"/>
      <c r="AS3531" s="419"/>
      <c r="AT3531" s="419"/>
      <c r="AU3531" s="419"/>
      <c r="AV3531" s="419"/>
      <c r="AX3531" s="419"/>
      <c r="AY3531" s="419"/>
      <c r="AZ3531" s="419"/>
      <c r="BB3531" s="419"/>
      <c r="BC3531" s="419"/>
      <c r="BD3531" s="419"/>
      <c r="BF3531" s="419"/>
      <c r="BG3531" s="419"/>
      <c r="BH3531" s="419"/>
      <c r="BJ3531" s="419"/>
      <c r="BK3531" s="419"/>
      <c r="BL3531" s="419"/>
      <c r="BN3531" s="419"/>
      <c r="BO3531" s="419"/>
      <c r="BP3531" s="419"/>
      <c r="BR3531" s="419"/>
      <c r="BS3531" s="419"/>
      <c r="BT3531" s="419"/>
      <c r="BV3531" s="419"/>
      <c r="BW3531" s="419"/>
      <c r="BX3531" s="397"/>
      <c r="BZ3531" s="449"/>
      <c r="CB3531" s="419"/>
      <c r="CC3531" s="419"/>
      <c r="CD3531" s="419"/>
      <c r="CF3531" s="419"/>
      <c r="CG3531" s="419"/>
      <c r="CH3531" s="419"/>
    </row>
    <row r="3532" spans="3:86" ht="21" thickBot="1">
      <c r="C3532" s="425"/>
      <c r="P3532" s="431"/>
      <c r="R3532" s="419"/>
      <c r="S3532" s="446"/>
      <c r="T3532" s="419"/>
      <c r="V3532" s="196"/>
      <c r="W3532" s="419"/>
      <c r="X3532" s="419"/>
      <c r="Z3532" s="419"/>
      <c r="AA3532" s="419"/>
      <c r="AB3532" s="419"/>
      <c r="AD3532" s="419"/>
      <c r="AE3532" s="419"/>
      <c r="AF3532" s="419"/>
      <c r="AH3532" s="419"/>
      <c r="AI3532" s="419"/>
      <c r="AJ3532" s="419"/>
      <c r="AL3532" s="419"/>
      <c r="AM3532" s="419"/>
      <c r="AN3532" s="403"/>
      <c r="AO3532" s="419"/>
      <c r="AP3532" s="419"/>
      <c r="AQ3532" s="419"/>
      <c r="AR3532" s="419"/>
      <c r="AS3532" s="419"/>
      <c r="AT3532" s="419"/>
      <c r="AU3532" s="419"/>
      <c r="AV3532" s="419"/>
      <c r="AX3532" s="419"/>
      <c r="AY3532" s="419"/>
      <c r="AZ3532" s="419"/>
      <c r="BB3532" s="419"/>
      <c r="BC3532" s="419"/>
      <c r="BD3532" s="419"/>
      <c r="BF3532" s="419"/>
      <c r="BG3532" s="419"/>
      <c r="BH3532" s="419"/>
      <c r="BJ3532" s="419"/>
      <c r="BK3532" s="419"/>
      <c r="BL3532" s="419"/>
      <c r="BN3532" s="419"/>
      <c r="BO3532" s="419"/>
      <c r="BP3532" s="419"/>
      <c r="BR3532" s="419"/>
      <c r="BS3532" s="419"/>
      <c r="BT3532" s="419"/>
      <c r="BV3532" s="419"/>
      <c r="BW3532" s="419"/>
      <c r="BX3532" s="397"/>
      <c r="BZ3532" s="449"/>
      <c r="CB3532" s="419"/>
      <c r="CC3532" s="419"/>
      <c r="CD3532" s="419"/>
      <c r="CF3532" s="419"/>
      <c r="CG3532" s="419"/>
      <c r="CH3532" s="419"/>
    </row>
    <row r="3533" spans="3:86" ht="21" thickBot="1">
      <c r="C3533" s="425"/>
      <c r="P3533" s="431"/>
      <c r="R3533" s="419"/>
      <c r="S3533" s="446"/>
      <c r="T3533" s="419"/>
      <c r="V3533" s="196"/>
      <c r="W3533" s="419"/>
      <c r="X3533" s="419"/>
      <c r="Z3533" s="419"/>
      <c r="AA3533" s="419"/>
      <c r="AB3533" s="419"/>
      <c r="AD3533" s="419"/>
      <c r="AE3533" s="419"/>
      <c r="AF3533" s="419"/>
      <c r="AH3533" s="419"/>
      <c r="AI3533" s="419"/>
      <c r="AJ3533" s="419"/>
      <c r="AL3533" s="419"/>
      <c r="AM3533" s="419"/>
      <c r="AN3533" s="403"/>
      <c r="AO3533" s="419"/>
      <c r="AP3533" s="419"/>
      <c r="AQ3533" s="419"/>
      <c r="AR3533" s="419"/>
      <c r="AS3533" s="419"/>
      <c r="AT3533" s="419"/>
      <c r="AU3533" s="419"/>
      <c r="AV3533" s="419"/>
      <c r="AX3533" s="419"/>
      <c r="AY3533" s="419"/>
      <c r="AZ3533" s="419"/>
      <c r="BB3533" s="419"/>
      <c r="BC3533" s="419"/>
      <c r="BD3533" s="419"/>
      <c r="BF3533" s="419"/>
      <c r="BG3533" s="419"/>
      <c r="BH3533" s="419"/>
      <c r="BJ3533" s="419"/>
      <c r="BK3533" s="419"/>
      <c r="BL3533" s="419"/>
      <c r="BN3533" s="419"/>
      <c r="BO3533" s="419"/>
      <c r="BP3533" s="419"/>
      <c r="BR3533" s="419"/>
      <c r="BS3533" s="419"/>
      <c r="BT3533" s="419"/>
      <c r="BV3533" s="419"/>
      <c r="BW3533" s="419"/>
      <c r="BX3533" s="397"/>
      <c r="BZ3533" s="449"/>
      <c r="CB3533" s="419"/>
      <c r="CC3533" s="419"/>
      <c r="CD3533" s="419"/>
      <c r="CF3533" s="419"/>
      <c r="CG3533" s="419"/>
      <c r="CH3533" s="419"/>
    </row>
    <row r="3534" spans="3:86" ht="21" thickBot="1">
      <c r="C3534" s="425"/>
      <c r="P3534" s="431"/>
      <c r="R3534" s="419"/>
      <c r="S3534" s="446"/>
      <c r="T3534" s="419"/>
      <c r="V3534" s="196"/>
      <c r="W3534" s="419"/>
      <c r="X3534" s="419"/>
      <c r="Z3534" s="419"/>
      <c r="AA3534" s="419"/>
      <c r="AB3534" s="419"/>
      <c r="AD3534" s="419"/>
      <c r="AE3534" s="419"/>
      <c r="AF3534" s="419"/>
      <c r="AH3534" s="419"/>
      <c r="AI3534" s="419"/>
      <c r="AJ3534" s="419"/>
      <c r="AL3534" s="419"/>
      <c r="AM3534" s="419"/>
      <c r="AN3534" s="403"/>
      <c r="AO3534" s="419"/>
      <c r="AP3534" s="419"/>
      <c r="AQ3534" s="419"/>
      <c r="AR3534" s="419"/>
      <c r="AS3534" s="419"/>
      <c r="AT3534" s="419"/>
      <c r="AU3534" s="419"/>
      <c r="AV3534" s="419"/>
      <c r="AX3534" s="419"/>
      <c r="AY3534" s="419"/>
      <c r="AZ3534" s="419"/>
      <c r="BB3534" s="419"/>
      <c r="BC3534" s="419"/>
      <c r="BD3534" s="419"/>
      <c r="BF3534" s="419"/>
      <c r="BG3534" s="419"/>
      <c r="BH3534" s="419"/>
      <c r="BJ3534" s="419"/>
      <c r="BK3534" s="419"/>
      <c r="BL3534" s="419"/>
      <c r="BN3534" s="419"/>
      <c r="BO3534" s="419"/>
      <c r="BP3534" s="419"/>
      <c r="BR3534" s="419"/>
      <c r="BS3534" s="419"/>
      <c r="BT3534" s="419"/>
      <c r="BV3534" s="419"/>
      <c r="BW3534" s="419"/>
      <c r="BX3534" s="397"/>
      <c r="BZ3534" s="449"/>
      <c r="CB3534" s="419"/>
      <c r="CC3534" s="419"/>
      <c r="CD3534" s="419"/>
      <c r="CF3534" s="419"/>
      <c r="CG3534" s="419"/>
      <c r="CH3534" s="419"/>
    </row>
    <row r="3535" spans="3:86" ht="21" thickBot="1">
      <c r="C3535" s="425"/>
      <c r="P3535" s="431"/>
      <c r="R3535" s="419"/>
      <c r="S3535" s="446"/>
      <c r="T3535" s="419"/>
      <c r="V3535" s="196"/>
      <c r="W3535" s="419"/>
      <c r="X3535" s="419"/>
      <c r="Z3535" s="419"/>
      <c r="AA3535" s="419"/>
      <c r="AB3535" s="419"/>
      <c r="AD3535" s="419"/>
      <c r="AE3535" s="419"/>
      <c r="AF3535" s="419"/>
      <c r="AH3535" s="419"/>
      <c r="AI3535" s="419"/>
      <c r="AJ3535" s="419"/>
      <c r="AL3535" s="419"/>
      <c r="AM3535" s="419"/>
      <c r="AN3535" s="403"/>
      <c r="AO3535" s="419"/>
      <c r="AP3535" s="419"/>
      <c r="AQ3535" s="419"/>
      <c r="AR3535" s="419"/>
      <c r="AS3535" s="419"/>
      <c r="AT3535" s="419"/>
      <c r="AU3535" s="419"/>
      <c r="AV3535" s="419"/>
      <c r="AX3535" s="419"/>
      <c r="AY3535" s="419"/>
      <c r="AZ3535" s="419"/>
      <c r="BB3535" s="419"/>
      <c r="BC3535" s="419"/>
      <c r="BD3535" s="419"/>
      <c r="BF3535" s="419"/>
      <c r="BG3535" s="419"/>
      <c r="BH3535" s="419"/>
      <c r="BJ3535" s="419"/>
      <c r="BK3535" s="419"/>
      <c r="BL3535" s="419"/>
      <c r="BN3535" s="419"/>
      <c r="BO3535" s="419"/>
      <c r="BP3535" s="419"/>
      <c r="BR3535" s="419"/>
      <c r="BS3535" s="419"/>
      <c r="BT3535" s="419"/>
      <c r="BV3535" s="419"/>
      <c r="BW3535" s="419"/>
      <c r="BX3535" s="397"/>
      <c r="BZ3535" s="449"/>
      <c r="CB3535" s="419"/>
      <c r="CC3535" s="419"/>
      <c r="CD3535" s="419"/>
      <c r="CF3535" s="419"/>
      <c r="CG3535" s="419"/>
      <c r="CH3535" s="419"/>
    </row>
    <row r="3536" spans="3:86" ht="21" thickBot="1">
      <c r="C3536" s="425"/>
      <c r="P3536" s="431"/>
      <c r="R3536" s="419"/>
      <c r="S3536" s="446"/>
      <c r="T3536" s="419"/>
      <c r="V3536" s="196"/>
      <c r="W3536" s="419"/>
      <c r="X3536" s="419"/>
      <c r="Z3536" s="419"/>
      <c r="AA3536" s="419"/>
      <c r="AB3536" s="419"/>
      <c r="AD3536" s="419"/>
      <c r="AE3536" s="419"/>
      <c r="AF3536" s="419"/>
      <c r="AH3536" s="419"/>
      <c r="AI3536" s="419"/>
      <c r="AJ3536" s="419"/>
      <c r="AL3536" s="419"/>
      <c r="AM3536" s="419"/>
      <c r="AN3536" s="403"/>
      <c r="AO3536" s="419"/>
      <c r="AP3536" s="419"/>
      <c r="AQ3536" s="419"/>
      <c r="AR3536" s="419"/>
      <c r="AS3536" s="419"/>
      <c r="AT3536" s="419"/>
      <c r="AU3536" s="419"/>
      <c r="AV3536" s="419"/>
      <c r="AX3536" s="419"/>
      <c r="AY3536" s="419"/>
      <c r="AZ3536" s="419"/>
      <c r="BB3536" s="419"/>
      <c r="BC3536" s="419"/>
      <c r="BD3536" s="419"/>
      <c r="BF3536" s="419"/>
      <c r="BG3536" s="419"/>
      <c r="BH3536" s="419"/>
      <c r="BJ3536" s="419"/>
      <c r="BK3536" s="419"/>
      <c r="BL3536" s="419"/>
      <c r="BN3536" s="419"/>
      <c r="BO3536" s="419"/>
      <c r="BP3536" s="419"/>
      <c r="BR3536" s="419"/>
      <c r="BS3536" s="419"/>
      <c r="BT3536" s="419"/>
      <c r="BV3536" s="419"/>
      <c r="BW3536" s="419"/>
      <c r="BX3536" s="397"/>
      <c r="BZ3536" s="449"/>
      <c r="CB3536" s="419"/>
      <c r="CC3536" s="419"/>
      <c r="CD3536" s="419"/>
      <c r="CF3536" s="419"/>
      <c r="CG3536" s="419"/>
      <c r="CH3536" s="419"/>
    </row>
    <row r="3537" spans="3:86" ht="21" thickBot="1">
      <c r="C3537" s="425"/>
      <c r="P3537" s="431"/>
      <c r="R3537" s="419"/>
      <c r="S3537" s="446"/>
      <c r="T3537" s="419"/>
      <c r="V3537" s="196"/>
      <c r="W3537" s="419"/>
      <c r="X3537" s="419"/>
      <c r="Z3537" s="419"/>
      <c r="AA3537" s="419"/>
      <c r="AB3537" s="419"/>
      <c r="AD3537" s="419"/>
      <c r="AE3537" s="419"/>
      <c r="AF3537" s="419"/>
      <c r="AH3537" s="419"/>
      <c r="AI3537" s="419"/>
      <c r="AJ3537" s="419"/>
      <c r="AL3537" s="419"/>
      <c r="AM3537" s="419"/>
      <c r="AN3537" s="403"/>
      <c r="AO3537" s="419"/>
      <c r="AP3537" s="419"/>
      <c r="AQ3537" s="419"/>
      <c r="AR3537" s="419"/>
      <c r="AS3537" s="419"/>
      <c r="AT3537" s="419"/>
      <c r="AU3537" s="419"/>
      <c r="AV3537" s="419"/>
      <c r="AX3537" s="419"/>
      <c r="AY3537" s="419"/>
      <c r="AZ3537" s="419"/>
      <c r="BB3537" s="419"/>
      <c r="BC3537" s="419"/>
      <c r="BD3537" s="419"/>
      <c r="BF3537" s="419"/>
      <c r="BG3537" s="419"/>
      <c r="BH3537" s="419"/>
      <c r="BJ3537" s="419"/>
      <c r="BK3537" s="419"/>
      <c r="BL3537" s="419"/>
      <c r="BN3537" s="419"/>
      <c r="BO3537" s="419"/>
      <c r="BP3537" s="419"/>
      <c r="BR3537" s="419"/>
      <c r="BS3537" s="419"/>
      <c r="BT3537" s="419"/>
      <c r="BV3537" s="419"/>
      <c r="BW3537" s="419"/>
      <c r="BX3537" s="397"/>
      <c r="BZ3537" s="449"/>
      <c r="CB3537" s="419"/>
      <c r="CC3537" s="419"/>
      <c r="CD3537" s="419"/>
      <c r="CF3537" s="419"/>
      <c r="CG3537" s="419"/>
      <c r="CH3537" s="419"/>
    </row>
    <row r="3538" spans="3:86" ht="21" thickBot="1">
      <c r="C3538" s="425"/>
      <c r="P3538" s="431"/>
      <c r="R3538" s="419"/>
      <c r="S3538" s="446"/>
      <c r="T3538" s="419"/>
      <c r="V3538" s="196"/>
      <c r="W3538" s="419"/>
      <c r="X3538" s="419"/>
      <c r="Z3538" s="419"/>
      <c r="AA3538" s="419"/>
      <c r="AB3538" s="419"/>
      <c r="AD3538" s="419"/>
      <c r="AE3538" s="419"/>
      <c r="AF3538" s="419"/>
      <c r="AH3538" s="419"/>
      <c r="AI3538" s="419"/>
      <c r="AJ3538" s="419"/>
      <c r="AL3538" s="419"/>
      <c r="AM3538" s="419"/>
      <c r="AN3538" s="403"/>
      <c r="AO3538" s="419"/>
      <c r="AP3538" s="419"/>
      <c r="AQ3538" s="419"/>
      <c r="AR3538" s="419"/>
      <c r="AS3538" s="419"/>
      <c r="AT3538" s="419"/>
      <c r="AU3538" s="419"/>
      <c r="AV3538" s="419"/>
      <c r="AX3538" s="419"/>
      <c r="AY3538" s="419"/>
      <c r="AZ3538" s="419"/>
      <c r="BB3538" s="419"/>
      <c r="BC3538" s="419"/>
      <c r="BD3538" s="419"/>
      <c r="BF3538" s="419"/>
      <c r="BG3538" s="419"/>
      <c r="BH3538" s="419"/>
      <c r="BJ3538" s="419"/>
      <c r="BK3538" s="419"/>
      <c r="BL3538" s="419"/>
      <c r="BN3538" s="419"/>
      <c r="BO3538" s="419"/>
      <c r="BP3538" s="419"/>
      <c r="BR3538" s="419"/>
      <c r="BS3538" s="419"/>
      <c r="BT3538" s="419"/>
      <c r="BV3538" s="419"/>
      <c r="BW3538" s="419"/>
      <c r="BX3538" s="397"/>
      <c r="BZ3538" s="449"/>
      <c r="CB3538" s="419"/>
      <c r="CC3538" s="419"/>
      <c r="CD3538" s="419"/>
      <c r="CF3538" s="419"/>
      <c r="CG3538" s="419"/>
      <c r="CH3538" s="419"/>
    </row>
    <row r="3539" spans="3:86" ht="21" thickBot="1">
      <c r="C3539" s="425"/>
      <c r="P3539" s="431"/>
      <c r="R3539" s="419"/>
      <c r="S3539" s="446"/>
      <c r="T3539" s="419"/>
      <c r="V3539" s="196"/>
      <c r="W3539" s="419"/>
      <c r="X3539" s="419"/>
      <c r="Z3539" s="419"/>
      <c r="AA3539" s="419"/>
      <c r="AB3539" s="419"/>
      <c r="AD3539" s="419"/>
      <c r="AE3539" s="419"/>
      <c r="AF3539" s="419"/>
      <c r="AH3539" s="419"/>
      <c r="AI3539" s="419"/>
      <c r="AJ3539" s="419"/>
      <c r="AL3539" s="419"/>
      <c r="AM3539" s="419"/>
      <c r="AN3539" s="403"/>
      <c r="AO3539" s="419"/>
      <c r="AP3539" s="419"/>
      <c r="AQ3539" s="419"/>
      <c r="AR3539" s="419"/>
      <c r="AS3539" s="419"/>
      <c r="AT3539" s="419"/>
      <c r="AU3539" s="419"/>
      <c r="AV3539" s="419"/>
      <c r="AX3539" s="419"/>
      <c r="AY3539" s="419"/>
      <c r="AZ3539" s="419"/>
      <c r="BB3539" s="419"/>
      <c r="BC3539" s="419"/>
      <c r="BD3539" s="419"/>
      <c r="BF3539" s="419"/>
      <c r="BG3539" s="419"/>
      <c r="BH3539" s="419"/>
      <c r="BJ3539" s="419"/>
      <c r="BK3539" s="419"/>
      <c r="BL3539" s="419"/>
      <c r="BN3539" s="419"/>
      <c r="BO3539" s="419"/>
      <c r="BP3539" s="419"/>
      <c r="BR3539" s="419"/>
      <c r="BS3539" s="419"/>
      <c r="BT3539" s="419"/>
      <c r="BV3539" s="419"/>
      <c r="BW3539" s="419"/>
      <c r="BX3539" s="397"/>
      <c r="BZ3539" s="449"/>
      <c r="CB3539" s="419"/>
      <c r="CC3539" s="419"/>
      <c r="CD3539" s="419"/>
      <c r="CF3539" s="419"/>
      <c r="CG3539" s="419"/>
      <c r="CH3539" s="419"/>
    </row>
    <row r="3540" spans="3:86" ht="21" thickBot="1">
      <c r="C3540" s="425"/>
      <c r="P3540" s="431"/>
      <c r="R3540" s="419"/>
      <c r="S3540" s="446"/>
      <c r="T3540" s="419"/>
      <c r="V3540" s="196"/>
      <c r="W3540" s="419"/>
      <c r="X3540" s="419"/>
      <c r="Z3540" s="419"/>
      <c r="AA3540" s="419"/>
      <c r="AB3540" s="419"/>
      <c r="AD3540" s="419"/>
      <c r="AE3540" s="419"/>
      <c r="AF3540" s="419"/>
      <c r="AH3540" s="419"/>
      <c r="AI3540" s="419"/>
      <c r="AJ3540" s="419"/>
      <c r="AL3540" s="419"/>
      <c r="AM3540" s="419"/>
      <c r="AN3540" s="403"/>
      <c r="AO3540" s="419"/>
      <c r="AP3540" s="419"/>
      <c r="AQ3540" s="419"/>
      <c r="AR3540" s="419"/>
      <c r="AS3540" s="419"/>
      <c r="AT3540" s="419"/>
      <c r="AU3540" s="419"/>
      <c r="AV3540" s="419"/>
      <c r="AX3540" s="419"/>
      <c r="AY3540" s="419"/>
      <c r="AZ3540" s="419"/>
      <c r="BB3540" s="419"/>
      <c r="BC3540" s="419"/>
      <c r="BD3540" s="419"/>
      <c r="BF3540" s="419"/>
      <c r="BG3540" s="419"/>
      <c r="BH3540" s="419"/>
      <c r="BJ3540" s="419"/>
      <c r="BK3540" s="419"/>
      <c r="BL3540" s="419"/>
      <c r="BN3540" s="419"/>
      <c r="BO3540" s="419"/>
      <c r="BP3540" s="419"/>
      <c r="BR3540" s="419"/>
      <c r="BS3540" s="419"/>
      <c r="BT3540" s="419"/>
      <c r="BV3540" s="419"/>
      <c r="BW3540" s="419"/>
      <c r="BX3540" s="397"/>
      <c r="BZ3540" s="449"/>
      <c r="CB3540" s="419"/>
      <c r="CC3540" s="419"/>
      <c r="CD3540" s="419"/>
      <c r="CF3540" s="419"/>
      <c r="CG3540" s="419"/>
      <c r="CH3540" s="419"/>
    </row>
    <row r="3541" spans="3:86" ht="21" thickBot="1">
      <c r="C3541" s="425"/>
      <c r="P3541" s="431"/>
      <c r="R3541" s="419"/>
      <c r="S3541" s="446"/>
      <c r="T3541" s="419"/>
      <c r="V3541" s="196"/>
      <c r="W3541" s="419"/>
      <c r="X3541" s="419"/>
      <c r="Z3541" s="419"/>
      <c r="AA3541" s="419"/>
      <c r="AB3541" s="419"/>
      <c r="AD3541" s="419"/>
      <c r="AE3541" s="419"/>
      <c r="AF3541" s="419"/>
      <c r="AH3541" s="419"/>
      <c r="AI3541" s="419"/>
      <c r="AJ3541" s="419"/>
      <c r="AL3541" s="419"/>
      <c r="AM3541" s="419"/>
      <c r="AN3541" s="403"/>
      <c r="AO3541" s="419"/>
      <c r="AP3541" s="419"/>
      <c r="AQ3541" s="419"/>
      <c r="AR3541" s="419"/>
      <c r="AS3541" s="419"/>
      <c r="AT3541" s="419"/>
      <c r="AU3541" s="419"/>
      <c r="AV3541" s="419"/>
      <c r="AX3541" s="419"/>
      <c r="AY3541" s="419"/>
      <c r="AZ3541" s="419"/>
      <c r="BB3541" s="419"/>
      <c r="BC3541" s="419"/>
      <c r="BD3541" s="419"/>
      <c r="BF3541" s="419"/>
      <c r="BG3541" s="419"/>
      <c r="BH3541" s="419"/>
      <c r="BJ3541" s="419"/>
      <c r="BK3541" s="419"/>
      <c r="BL3541" s="419"/>
      <c r="BN3541" s="419"/>
      <c r="BO3541" s="419"/>
      <c r="BP3541" s="419"/>
      <c r="BR3541" s="419"/>
      <c r="BS3541" s="419"/>
      <c r="BT3541" s="419"/>
      <c r="BV3541" s="419"/>
      <c r="BW3541" s="419"/>
      <c r="BX3541" s="397"/>
      <c r="BZ3541" s="449"/>
      <c r="CB3541" s="419"/>
      <c r="CC3541" s="419"/>
      <c r="CD3541" s="419"/>
      <c r="CF3541" s="419"/>
      <c r="CG3541" s="419"/>
      <c r="CH3541" s="419"/>
    </row>
    <row r="3542" spans="3:86" ht="21" thickBot="1">
      <c r="C3542" s="425"/>
      <c r="P3542" s="431"/>
      <c r="R3542" s="419"/>
      <c r="S3542" s="446"/>
      <c r="T3542" s="419"/>
      <c r="V3542" s="196"/>
      <c r="W3542" s="419"/>
      <c r="X3542" s="419"/>
      <c r="Z3542" s="419"/>
      <c r="AA3542" s="419"/>
      <c r="AB3542" s="419"/>
      <c r="AD3542" s="419"/>
      <c r="AE3542" s="419"/>
      <c r="AF3542" s="419"/>
      <c r="AH3542" s="419"/>
      <c r="AI3542" s="419"/>
      <c r="AJ3542" s="419"/>
      <c r="AL3542" s="419"/>
      <c r="AM3542" s="419"/>
      <c r="AN3542" s="403"/>
      <c r="AO3542" s="419"/>
      <c r="AP3542" s="419"/>
      <c r="AQ3542" s="419"/>
      <c r="AR3542" s="419"/>
      <c r="AS3542" s="419"/>
      <c r="AT3542" s="419"/>
      <c r="AU3542" s="419"/>
      <c r="AV3542" s="419"/>
      <c r="AX3542" s="419"/>
      <c r="AY3542" s="419"/>
      <c r="AZ3542" s="419"/>
      <c r="BB3542" s="419"/>
      <c r="BC3542" s="419"/>
      <c r="BD3542" s="419"/>
      <c r="BF3542" s="419"/>
      <c r="BG3542" s="419"/>
      <c r="BH3542" s="419"/>
      <c r="BJ3542" s="419"/>
      <c r="BK3542" s="419"/>
      <c r="BL3542" s="419"/>
      <c r="BN3542" s="419"/>
      <c r="BO3542" s="419"/>
      <c r="BP3542" s="419"/>
      <c r="BR3542" s="419"/>
      <c r="BS3542" s="419"/>
      <c r="BT3542" s="419"/>
      <c r="BV3542" s="419"/>
      <c r="BW3542" s="419"/>
      <c r="BX3542" s="397"/>
      <c r="BZ3542" s="449"/>
      <c r="CB3542" s="419"/>
      <c r="CC3542" s="419"/>
      <c r="CD3542" s="419"/>
      <c r="CF3542" s="419"/>
      <c r="CG3542" s="419"/>
      <c r="CH3542" s="419"/>
    </row>
    <row r="3543" spans="3:86" ht="21" thickBot="1">
      <c r="C3543" s="425"/>
      <c r="P3543" s="431"/>
      <c r="R3543" s="419"/>
      <c r="S3543" s="446"/>
      <c r="T3543" s="419"/>
      <c r="V3543" s="196"/>
      <c r="W3543" s="419"/>
      <c r="X3543" s="419"/>
      <c r="Z3543" s="419"/>
      <c r="AA3543" s="419"/>
      <c r="AB3543" s="419"/>
      <c r="AD3543" s="419"/>
      <c r="AE3543" s="419"/>
      <c r="AF3543" s="419"/>
      <c r="AH3543" s="419"/>
      <c r="AI3543" s="419"/>
      <c r="AJ3543" s="419"/>
      <c r="AL3543" s="419"/>
      <c r="AM3543" s="419"/>
      <c r="AN3543" s="403"/>
      <c r="AO3543" s="419"/>
      <c r="AP3543" s="419"/>
      <c r="AQ3543" s="419"/>
      <c r="AR3543" s="419"/>
      <c r="AS3543" s="419"/>
      <c r="AT3543" s="419"/>
      <c r="AU3543" s="419"/>
      <c r="AV3543" s="419"/>
      <c r="AX3543" s="419"/>
      <c r="AY3543" s="419"/>
      <c r="AZ3543" s="419"/>
      <c r="BB3543" s="419"/>
      <c r="BC3543" s="419"/>
      <c r="BD3543" s="419"/>
      <c r="BF3543" s="419"/>
      <c r="BG3543" s="419"/>
      <c r="BH3543" s="419"/>
      <c r="BJ3543" s="419"/>
      <c r="BK3543" s="419"/>
      <c r="BL3543" s="419"/>
      <c r="BN3543" s="419"/>
      <c r="BO3543" s="419"/>
      <c r="BP3543" s="419"/>
      <c r="BR3543" s="419"/>
      <c r="BS3543" s="419"/>
      <c r="BT3543" s="419"/>
      <c r="BV3543" s="419"/>
      <c r="BW3543" s="419"/>
      <c r="BX3543" s="397"/>
      <c r="BZ3543" s="449"/>
      <c r="CB3543" s="419"/>
      <c r="CC3543" s="419"/>
      <c r="CD3543" s="419"/>
      <c r="CF3543" s="419"/>
      <c r="CG3543" s="419"/>
      <c r="CH3543" s="419"/>
    </row>
    <row r="3544" spans="3:86" ht="21" thickBot="1">
      <c r="C3544" s="425"/>
      <c r="P3544" s="431"/>
      <c r="R3544" s="419"/>
      <c r="S3544" s="446"/>
      <c r="T3544" s="419"/>
      <c r="V3544" s="196"/>
      <c r="W3544" s="419"/>
      <c r="X3544" s="419"/>
      <c r="Z3544" s="419"/>
      <c r="AA3544" s="419"/>
      <c r="AB3544" s="419"/>
      <c r="AD3544" s="419"/>
      <c r="AE3544" s="419"/>
      <c r="AF3544" s="419"/>
      <c r="AH3544" s="419"/>
      <c r="AI3544" s="419"/>
      <c r="AJ3544" s="419"/>
      <c r="AL3544" s="419"/>
      <c r="AM3544" s="419"/>
      <c r="AN3544" s="403"/>
      <c r="AO3544" s="419"/>
      <c r="AP3544" s="419"/>
      <c r="AQ3544" s="419"/>
      <c r="AR3544" s="419"/>
      <c r="AS3544" s="419"/>
      <c r="AT3544" s="419"/>
      <c r="AU3544" s="419"/>
      <c r="AV3544" s="419"/>
      <c r="AX3544" s="419"/>
      <c r="AY3544" s="419"/>
      <c r="AZ3544" s="419"/>
      <c r="BB3544" s="419"/>
      <c r="BC3544" s="419"/>
      <c r="BD3544" s="419"/>
      <c r="BF3544" s="419"/>
      <c r="BG3544" s="419"/>
      <c r="BH3544" s="419"/>
      <c r="BJ3544" s="419"/>
      <c r="BK3544" s="419"/>
      <c r="BL3544" s="419"/>
      <c r="BN3544" s="419"/>
      <c r="BO3544" s="419"/>
      <c r="BP3544" s="419"/>
      <c r="BR3544" s="419"/>
      <c r="BS3544" s="419"/>
      <c r="BT3544" s="419"/>
      <c r="BV3544" s="419"/>
      <c r="BW3544" s="419"/>
      <c r="BX3544" s="397"/>
      <c r="BZ3544" s="449"/>
      <c r="CB3544" s="419"/>
      <c r="CC3544" s="419"/>
      <c r="CD3544" s="419"/>
      <c r="CF3544" s="419"/>
      <c r="CG3544" s="419"/>
      <c r="CH3544" s="419"/>
    </row>
    <row r="3545" spans="3:86" ht="21" thickBot="1">
      <c r="C3545" s="425"/>
      <c r="P3545" s="431"/>
      <c r="R3545" s="419"/>
      <c r="S3545" s="446"/>
      <c r="T3545" s="419"/>
      <c r="V3545" s="196"/>
      <c r="W3545" s="419"/>
      <c r="X3545" s="419"/>
      <c r="Z3545" s="419"/>
      <c r="AA3545" s="419"/>
      <c r="AB3545" s="419"/>
      <c r="AD3545" s="419"/>
      <c r="AE3545" s="419"/>
      <c r="AF3545" s="419"/>
      <c r="AH3545" s="419"/>
      <c r="AI3545" s="419"/>
      <c r="AJ3545" s="419"/>
      <c r="AL3545" s="419"/>
      <c r="AM3545" s="419"/>
      <c r="AN3545" s="403"/>
      <c r="AO3545" s="419"/>
      <c r="AP3545" s="419"/>
      <c r="AQ3545" s="419"/>
      <c r="AR3545" s="419"/>
      <c r="AS3545" s="419"/>
      <c r="AT3545" s="419"/>
      <c r="AU3545" s="419"/>
      <c r="AV3545" s="419"/>
      <c r="AX3545" s="419"/>
      <c r="AY3545" s="419"/>
      <c r="AZ3545" s="419"/>
      <c r="BB3545" s="419"/>
      <c r="BC3545" s="419"/>
      <c r="BD3545" s="419"/>
      <c r="BF3545" s="419"/>
      <c r="BG3545" s="419"/>
      <c r="BH3545" s="419"/>
      <c r="BJ3545" s="419"/>
      <c r="BK3545" s="419"/>
      <c r="BL3545" s="419"/>
      <c r="BN3545" s="419"/>
      <c r="BO3545" s="419"/>
      <c r="BP3545" s="419"/>
      <c r="BR3545" s="419"/>
      <c r="BS3545" s="419"/>
      <c r="BT3545" s="419"/>
      <c r="BV3545" s="419"/>
      <c r="BW3545" s="419"/>
      <c r="BX3545" s="397"/>
      <c r="BZ3545" s="449"/>
      <c r="CB3545" s="419"/>
      <c r="CC3545" s="419"/>
      <c r="CD3545" s="419"/>
      <c r="CF3545" s="419"/>
      <c r="CG3545" s="419"/>
      <c r="CH3545" s="419"/>
    </row>
    <row r="3546" spans="3:86" ht="21" thickBot="1">
      <c r="C3546" s="425"/>
      <c r="P3546" s="431"/>
      <c r="R3546" s="419"/>
      <c r="S3546" s="446"/>
      <c r="T3546" s="419"/>
      <c r="V3546" s="196"/>
      <c r="W3546" s="419"/>
      <c r="X3546" s="419"/>
      <c r="Z3546" s="419"/>
      <c r="AA3546" s="419"/>
      <c r="AB3546" s="419"/>
      <c r="AD3546" s="419"/>
      <c r="AE3546" s="419"/>
      <c r="AF3546" s="419"/>
      <c r="AH3546" s="419"/>
      <c r="AI3546" s="419"/>
      <c r="AJ3546" s="419"/>
      <c r="AL3546" s="419"/>
      <c r="AM3546" s="419"/>
      <c r="AN3546" s="403"/>
      <c r="AO3546" s="419"/>
      <c r="AP3546" s="419"/>
      <c r="AQ3546" s="419"/>
      <c r="AR3546" s="419"/>
      <c r="AS3546" s="419"/>
      <c r="AT3546" s="419"/>
      <c r="AU3546" s="419"/>
      <c r="AV3546" s="419"/>
      <c r="AX3546" s="419"/>
      <c r="AY3546" s="419"/>
      <c r="AZ3546" s="419"/>
      <c r="BB3546" s="419"/>
      <c r="BC3546" s="419"/>
      <c r="BD3546" s="419"/>
      <c r="BF3546" s="419"/>
      <c r="BG3546" s="419"/>
      <c r="BH3546" s="419"/>
      <c r="BJ3546" s="419"/>
      <c r="BK3546" s="419"/>
      <c r="BL3546" s="419"/>
      <c r="BN3546" s="419"/>
      <c r="BO3546" s="419"/>
      <c r="BP3546" s="419"/>
      <c r="BR3546" s="419"/>
      <c r="BS3546" s="419"/>
      <c r="BT3546" s="419"/>
      <c r="BV3546" s="419"/>
      <c r="BW3546" s="419"/>
      <c r="BX3546" s="397"/>
      <c r="BZ3546" s="449"/>
      <c r="CB3546" s="419"/>
      <c r="CC3546" s="419"/>
      <c r="CD3546" s="419"/>
      <c r="CF3546" s="419"/>
      <c r="CG3546" s="419"/>
      <c r="CH3546" s="419"/>
    </row>
    <row r="3547" spans="3:86" ht="21" thickBot="1">
      <c r="C3547" s="425"/>
      <c r="P3547" s="431"/>
      <c r="R3547" s="419"/>
      <c r="S3547" s="446"/>
      <c r="T3547" s="419"/>
      <c r="V3547" s="196"/>
      <c r="W3547" s="419"/>
      <c r="X3547" s="419"/>
      <c r="Z3547" s="419"/>
      <c r="AA3547" s="419"/>
      <c r="AB3547" s="419"/>
      <c r="AD3547" s="419"/>
      <c r="AE3547" s="419"/>
      <c r="AF3547" s="419"/>
      <c r="AH3547" s="419"/>
      <c r="AI3547" s="419"/>
      <c r="AJ3547" s="419"/>
      <c r="AL3547" s="419"/>
      <c r="AM3547" s="419"/>
      <c r="AN3547" s="403"/>
      <c r="AO3547" s="419"/>
      <c r="AP3547" s="419"/>
      <c r="AQ3547" s="419"/>
      <c r="AR3547" s="419"/>
      <c r="AS3547" s="419"/>
      <c r="AT3547" s="419"/>
      <c r="AU3547" s="419"/>
      <c r="AV3547" s="419"/>
      <c r="AX3547" s="419"/>
      <c r="AY3547" s="419"/>
      <c r="AZ3547" s="419"/>
      <c r="BB3547" s="419"/>
      <c r="BC3547" s="419"/>
      <c r="BD3547" s="419"/>
      <c r="BF3547" s="419"/>
      <c r="BG3547" s="419"/>
      <c r="BH3547" s="419"/>
      <c r="BJ3547" s="419"/>
      <c r="BK3547" s="419"/>
      <c r="BL3547" s="419"/>
      <c r="BN3547" s="419"/>
      <c r="BO3547" s="419"/>
      <c r="BP3547" s="419"/>
      <c r="BR3547" s="419"/>
      <c r="BS3547" s="419"/>
      <c r="BT3547" s="419"/>
      <c r="BV3547" s="419"/>
      <c r="BW3547" s="419"/>
      <c r="BX3547" s="397"/>
      <c r="BZ3547" s="449"/>
      <c r="CB3547" s="419"/>
      <c r="CC3547" s="419"/>
      <c r="CD3547" s="419"/>
      <c r="CF3547" s="419"/>
      <c r="CG3547" s="419"/>
      <c r="CH3547" s="419"/>
    </row>
    <row r="3548" spans="3:86" ht="21" thickBot="1">
      <c r="C3548" s="425"/>
      <c r="P3548" s="431"/>
      <c r="R3548" s="419"/>
      <c r="S3548" s="446"/>
      <c r="T3548" s="419"/>
      <c r="V3548" s="196"/>
      <c r="W3548" s="419"/>
      <c r="X3548" s="419"/>
      <c r="Z3548" s="419"/>
      <c r="AA3548" s="419"/>
      <c r="AB3548" s="419"/>
      <c r="AD3548" s="419"/>
      <c r="AE3548" s="419"/>
      <c r="AF3548" s="419"/>
      <c r="AH3548" s="419"/>
      <c r="AI3548" s="419"/>
      <c r="AJ3548" s="419"/>
      <c r="AL3548" s="419"/>
      <c r="AM3548" s="419"/>
      <c r="AN3548" s="403"/>
      <c r="AO3548" s="419"/>
      <c r="AP3548" s="419"/>
      <c r="AQ3548" s="419"/>
      <c r="AR3548" s="419"/>
      <c r="AS3548" s="419"/>
      <c r="AT3548" s="419"/>
      <c r="AU3548" s="419"/>
      <c r="AV3548" s="419"/>
      <c r="AX3548" s="419"/>
      <c r="AY3548" s="419"/>
      <c r="AZ3548" s="419"/>
      <c r="BB3548" s="419"/>
      <c r="BC3548" s="419"/>
      <c r="BD3548" s="419"/>
      <c r="BF3548" s="419"/>
      <c r="BG3548" s="419"/>
      <c r="BH3548" s="419"/>
      <c r="BJ3548" s="419"/>
      <c r="BK3548" s="419"/>
      <c r="BL3548" s="419"/>
      <c r="BN3548" s="419"/>
      <c r="BO3548" s="419"/>
      <c r="BP3548" s="419"/>
      <c r="BR3548" s="419"/>
      <c r="BS3548" s="419"/>
      <c r="BT3548" s="419"/>
      <c r="BV3548" s="419"/>
      <c r="BW3548" s="419"/>
      <c r="BX3548" s="397"/>
      <c r="BZ3548" s="449"/>
      <c r="CB3548" s="419"/>
      <c r="CC3548" s="419"/>
      <c r="CD3548" s="419"/>
      <c r="CF3548" s="419"/>
      <c r="CG3548" s="419"/>
      <c r="CH3548" s="419"/>
    </row>
    <row r="3549" spans="3:86" ht="21" thickBot="1">
      <c r="C3549" s="425"/>
      <c r="P3549" s="431"/>
      <c r="R3549" s="419"/>
      <c r="S3549" s="446"/>
      <c r="T3549" s="419"/>
      <c r="V3549" s="196"/>
      <c r="W3549" s="419"/>
      <c r="X3549" s="419"/>
      <c r="Z3549" s="419"/>
      <c r="AA3549" s="419"/>
      <c r="AB3549" s="419"/>
      <c r="AD3549" s="419"/>
      <c r="AE3549" s="419"/>
      <c r="AF3549" s="419"/>
      <c r="AH3549" s="419"/>
      <c r="AI3549" s="419"/>
      <c r="AJ3549" s="419"/>
      <c r="AL3549" s="419"/>
      <c r="AM3549" s="419"/>
      <c r="AN3549" s="403"/>
      <c r="AO3549" s="419"/>
      <c r="AP3549" s="419"/>
      <c r="AQ3549" s="419"/>
      <c r="AR3549" s="419"/>
      <c r="AS3549" s="419"/>
      <c r="AT3549" s="419"/>
      <c r="AU3549" s="419"/>
      <c r="AV3549" s="419"/>
      <c r="AX3549" s="419"/>
      <c r="AY3549" s="419"/>
      <c r="AZ3549" s="419"/>
      <c r="BB3549" s="419"/>
      <c r="BC3549" s="419"/>
      <c r="BD3549" s="419"/>
      <c r="BF3549" s="419"/>
      <c r="BG3549" s="419"/>
      <c r="BH3549" s="419"/>
      <c r="BJ3549" s="419"/>
      <c r="BK3549" s="419"/>
      <c r="BL3549" s="419"/>
      <c r="BN3549" s="419"/>
      <c r="BO3549" s="419"/>
      <c r="BP3549" s="419"/>
      <c r="BR3549" s="419"/>
      <c r="BS3549" s="419"/>
      <c r="BT3549" s="419"/>
      <c r="BV3549" s="419"/>
      <c r="BW3549" s="419"/>
      <c r="BX3549" s="397"/>
      <c r="BZ3549" s="449"/>
      <c r="CB3549" s="419"/>
      <c r="CC3549" s="419"/>
      <c r="CD3549" s="419"/>
      <c r="CF3549" s="419"/>
      <c r="CG3549" s="419"/>
      <c r="CH3549" s="419"/>
    </row>
    <row r="3550" spans="3:86" ht="21" thickBot="1">
      <c r="C3550" s="425"/>
      <c r="P3550" s="431"/>
      <c r="R3550" s="419"/>
      <c r="S3550" s="446"/>
      <c r="T3550" s="419"/>
      <c r="V3550" s="196"/>
      <c r="W3550" s="419"/>
      <c r="X3550" s="419"/>
      <c r="Z3550" s="419"/>
      <c r="AA3550" s="419"/>
      <c r="AB3550" s="419"/>
      <c r="AD3550" s="419"/>
      <c r="AE3550" s="419"/>
      <c r="AF3550" s="419"/>
      <c r="AH3550" s="419"/>
      <c r="AI3550" s="419"/>
      <c r="AJ3550" s="419"/>
      <c r="AL3550" s="419"/>
      <c r="AM3550" s="419"/>
      <c r="AN3550" s="403"/>
      <c r="AO3550" s="419"/>
      <c r="AP3550" s="419"/>
      <c r="AQ3550" s="419"/>
      <c r="AR3550" s="419"/>
      <c r="AS3550" s="419"/>
      <c r="AT3550" s="419"/>
      <c r="AU3550" s="419"/>
      <c r="AV3550" s="419"/>
      <c r="AX3550" s="419"/>
      <c r="AY3550" s="419"/>
      <c r="AZ3550" s="419"/>
      <c r="BB3550" s="419"/>
      <c r="BC3550" s="419"/>
      <c r="BD3550" s="419"/>
      <c r="BF3550" s="419"/>
      <c r="BG3550" s="419"/>
      <c r="BH3550" s="419"/>
      <c r="BJ3550" s="419"/>
      <c r="BK3550" s="419"/>
      <c r="BL3550" s="419"/>
      <c r="BN3550" s="419"/>
      <c r="BO3550" s="419"/>
      <c r="BP3550" s="419"/>
      <c r="BR3550" s="419"/>
      <c r="BS3550" s="419"/>
      <c r="BT3550" s="419"/>
      <c r="BV3550" s="419"/>
      <c r="BW3550" s="419"/>
      <c r="BX3550" s="397"/>
      <c r="BZ3550" s="449"/>
      <c r="CB3550" s="419"/>
      <c r="CC3550" s="419"/>
      <c r="CD3550" s="419"/>
      <c r="CF3550" s="419"/>
      <c r="CG3550" s="419"/>
      <c r="CH3550" s="419"/>
    </row>
    <row r="3551" spans="3:86" ht="21" thickBot="1">
      <c r="C3551" s="425"/>
      <c r="P3551" s="431"/>
      <c r="R3551" s="419"/>
      <c r="S3551" s="446"/>
      <c r="T3551" s="419"/>
      <c r="V3551" s="196"/>
      <c r="W3551" s="419"/>
      <c r="X3551" s="419"/>
      <c r="Z3551" s="419"/>
      <c r="AA3551" s="419"/>
      <c r="AB3551" s="419"/>
      <c r="AD3551" s="419"/>
      <c r="AE3551" s="419"/>
      <c r="AF3551" s="419"/>
      <c r="AH3551" s="419"/>
      <c r="AI3551" s="419"/>
      <c r="AJ3551" s="419"/>
      <c r="AL3551" s="419"/>
      <c r="AM3551" s="419"/>
      <c r="AN3551" s="403"/>
      <c r="AO3551" s="419"/>
      <c r="AP3551" s="419"/>
      <c r="AQ3551" s="419"/>
      <c r="AR3551" s="419"/>
      <c r="AS3551" s="419"/>
      <c r="AT3551" s="419"/>
      <c r="AU3551" s="419"/>
      <c r="AV3551" s="419"/>
      <c r="AX3551" s="419"/>
      <c r="AY3551" s="419"/>
      <c r="AZ3551" s="419"/>
      <c r="BB3551" s="419"/>
      <c r="BC3551" s="419"/>
      <c r="BD3551" s="419"/>
      <c r="BF3551" s="419"/>
      <c r="BG3551" s="419"/>
      <c r="BH3551" s="419"/>
      <c r="BJ3551" s="419"/>
      <c r="BK3551" s="419"/>
      <c r="BL3551" s="419"/>
      <c r="BN3551" s="419"/>
      <c r="BO3551" s="419"/>
      <c r="BP3551" s="419"/>
      <c r="BR3551" s="419"/>
      <c r="BS3551" s="419"/>
      <c r="BT3551" s="419"/>
      <c r="BV3551" s="419"/>
      <c r="BW3551" s="419"/>
      <c r="BX3551" s="397"/>
      <c r="BZ3551" s="449"/>
      <c r="CB3551" s="419"/>
      <c r="CC3551" s="419"/>
      <c r="CD3551" s="419"/>
      <c r="CF3551" s="419"/>
      <c r="CG3551" s="419"/>
      <c r="CH3551" s="419"/>
    </row>
    <row r="3552" spans="3:86" ht="21" thickBot="1">
      <c r="C3552" s="425"/>
      <c r="P3552" s="431"/>
      <c r="R3552" s="419"/>
      <c r="S3552" s="446"/>
      <c r="T3552" s="419"/>
      <c r="V3552" s="196"/>
      <c r="W3552" s="419"/>
      <c r="X3552" s="419"/>
      <c r="Z3552" s="419"/>
      <c r="AA3552" s="419"/>
      <c r="AB3552" s="419"/>
      <c r="AD3552" s="419"/>
      <c r="AE3552" s="419"/>
      <c r="AF3552" s="419"/>
      <c r="AH3552" s="419"/>
      <c r="AI3552" s="419"/>
      <c r="AJ3552" s="419"/>
      <c r="AL3552" s="419"/>
      <c r="AM3552" s="419"/>
      <c r="AN3552" s="403"/>
      <c r="AO3552" s="419"/>
      <c r="AP3552" s="419"/>
      <c r="AQ3552" s="419"/>
      <c r="AR3552" s="419"/>
      <c r="AS3552" s="419"/>
      <c r="AT3552" s="419"/>
      <c r="AU3552" s="419"/>
      <c r="AV3552" s="419"/>
      <c r="AX3552" s="419"/>
      <c r="AY3552" s="419"/>
      <c r="AZ3552" s="419"/>
      <c r="BB3552" s="419"/>
      <c r="BC3552" s="419"/>
      <c r="BD3552" s="419"/>
      <c r="BF3552" s="419"/>
      <c r="BG3552" s="419"/>
      <c r="BH3552" s="419"/>
      <c r="BJ3552" s="419"/>
      <c r="BK3552" s="419"/>
      <c r="BL3552" s="419"/>
      <c r="BN3552" s="419"/>
      <c r="BO3552" s="419"/>
      <c r="BP3552" s="419"/>
      <c r="BR3552" s="419"/>
      <c r="BS3552" s="419"/>
      <c r="BT3552" s="419"/>
      <c r="BV3552" s="419"/>
      <c r="BW3552" s="419"/>
      <c r="BX3552" s="397"/>
      <c r="BZ3552" s="449"/>
      <c r="CB3552" s="419"/>
      <c r="CC3552" s="419"/>
      <c r="CD3552" s="419"/>
      <c r="CF3552" s="419"/>
      <c r="CG3552" s="419"/>
      <c r="CH3552" s="419"/>
    </row>
    <row r="3553" spans="3:86" ht="21" thickBot="1">
      <c r="C3553" s="425"/>
      <c r="P3553" s="431"/>
      <c r="R3553" s="419"/>
      <c r="S3553" s="446"/>
      <c r="T3553" s="419"/>
      <c r="V3553" s="196"/>
      <c r="W3553" s="419"/>
      <c r="X3553" s="419"/>
      <c r="Z3553" s="419"/>
      <c r="AA3553" s="419"/>
      <c r="AB3553" s="419"/>
      <c r="AD3553" s="419"/>
      <c r="AE3553" s="419"/>
      <c r="AF3553" s="419"/>
      <c r="AH3553" s="419"/>
      <c r="AI3553" s="419"/>
      <c r="AJ3553" s="419"/>
      <c r="AL3553" s="419"/>
      <c r="AM3553" s="419"/>
      <c r="AN3553" s="403"/>
      <c r="AO3553" s="419"/>
      <c r="AP3553" s="419"/>
      <c r="AQ3553" s="419"/>
      <c r="AR3553" s="419"/>
      <c r="AS3553" s="419"/>
      <c r="AT3553" s="419"/>
      <c r="AU3553" s="419"/>
      <c r="AV3553" s="419"/>
      <c r="AX3553" s="419"/>
      <c r="AY3553" s="419"/>
      <c r="AZ3553" s="419"/>
      <c r="BB3553" s="419"/>
      <c r="BC3553" s="419"/>
      <c r="BD3553" s="419"/>
      <c r="BF3553" s="419"/>
      <c r="BG3553" s="419"/>
      <c r="BH3553" s="419"/>
      <c r="BJ3553" s="419"/>
      <c r="BK3553" s="419"/>
      <c r="BL3553" s="419"/>
      <c r="BN3553" s="419"/>
      <c r="BO3553" s="419"/>
      <c r="BP3553" s="419"/>
      <c r="BR3553" s="419"/>
      <c r="BS3553" s="419"/>
      <c r="BT3553" s="419"/>
      <c r="BV3553" s="419"/>
      <c r="BW3553" s="419"/>
      <c r="BX3553" s="397"/>
      <c r="BZ3553" s="449"/>
      <c r="CB3553" s="419"/>
      <c r="CC3553" s="419"/>
      <c r="CD3553" s="419"/>
      <c r="CF3553" s="419"/>
      <c r="CG3553" s="419"/>
      <c r="CH3553" s="419"/>
    </row>
    <row r="3554" spans="3:86" ht="21" thickBot="1">
      <c r="C3554" s="425"/>
      <c r="P3554" s="431"/>
      <c r="R3554" s="419"/>
      <c r="S3554" s="446"/>
      <c r="T3554" s="419"/>
      <c r="V3554" s="196"/>
      <c r="W3554" s="419"/>
      <c r="X3554" s="419"/>
      <c r="Z3554" s="419"/>
      <c r="AA3554" s="419"/>
      <c r="AB3554" s="419"/>
      <c r="AD3554" s="419"/>
      <c r="AE3554" s="419"/>
      <c r="AF3554" s="419"/>
      <c r="AH3554" s="419"/>
      <c r="AI3554" s="419"/>
      <c r="AJ3554" s="419"/>
      <c r="AL3554" s="419"/>
      <c r="AM3554" s="419"/>
      <c r="AN3554" s="403"/>
      <c r="AO3554" s="419"/>
      <c r="AP3554" s="419"/>
      <c r="AQ3554" s="419"/>
      <c r="AR3554" s="419"/>
      <c r="AS3554" s="419"/>
      <c r="AT3554" s="419"/>
      <c r="AU3554" s="419"/>
      <c r="AV3554" s="419"/>
      <c r="AX3554" s="419"/>
      <c r="AY3554" s="419"/>
      <c r="AZ3554" s="419"/>
      <c r="BB3554" s="419"/>
      <c r="BC3554" s="419"/>
      <c r="BD3554" s="419"/>
      <c r="BF3554" s="419"/>
      <c r="BG3554" s="419"/>
      <c r="BH3554" s="419"/>
      <c r="BJ3554" s="419"/>
      <c r="BK3554" s="419"/>
      <c r="BL3554" s="419"/>
      <c r="BN3554" s="419"/>
      <c r="BO3554" s="419"/>
      <c r="BP3554" s="419"/>
      <c r="BR3554" s="419"/>
      <c r="BS3554" s="419"/>
      <c r="BT3554" s="419"/>
      <c r="BV3554" s="419"/>
      <c r="BW3554" s="419"/>
      <c r="BX3554" s="397"/>
      <c r="BZ3554" s="449"/>
      <c r="CB3554" s="419"/>
      <c r="CC3554" s="419"/>
      <c r="CD3554" s="419"/>
      <c r="CF3554" s="419"/>
      <c r="CG3554" s="419"/>
      <c r="CH3554" s="419"/>
    </row>
    <row r="3555" spans="3:86" ht="21" thickBot="1">
      <c r="C3555" s="425"/>
      <c r="P3555" s="431"/>
      <c r="R3555" s="419"/>
      <c r="S3555" s="446"/>
      <c r="T3555" s="419"/>
      <c r="V3555" s="196"/>
      <c r="W3555" s="419"/>
      <c r="X3555" s="419"/>
      <c r="Z3555" s="419"/>
      <c r="AA3555" s="419"/>
      <c r="AB3555" s="419"/>
      <c r="AD3555" s="419"/>
      <c r="AE3555" s="419"/>
      <c r="AF3555" s="419"/>
      <c r="AH3555" s="419"/>
      <c r="AI3555" s="419"/>
      <c r="AJ3555" s="419"/>
      <c r="AL3555" s="419"/>
      <c r="AM3555" s="419"/>
      <c r="AN3555" s="403"/>
      <c r="AO3555" s="419"/>
      <c r="AP3555" s="419"/>
      <c r="AQ3555" s="419"/>
      <c r="AR3555" s="419"/>
      <c r="AS3555" s="419"/>
      <c r="AT3555" s="419"/>
      <c r="AU3555" s="419"/>
      <c r="AV3555" s="419"/>
      <c r="AX3555" s="419"/>
      <c r="AY3555" s="419"/>
      <c r="AZ3555" s="419"/>
      <c r="BB3555" s="419"/>
      <c r="BC3555" s="419"/>
      <c r="BD3555" s="419"/>
      <c r="BF3555" s="419"/>
      <c r="BG3555" s="419"/>
      <c r="BH3555" s="419"/>
      <c r="BJ3555" s="419"/>
      <c r="BK3555" s="419"/>
      <c r="BL3555" s="419"/>
      <c r="BN3555" s="419"/>
      <c r="BO3555" s="419"/>
      <c r="BP3555" s="419"/>
      <c r="BR3555" s="419"/>
      <c r="BS3555" s="419"/>
      <c r="BT3555" s="419"/>
      <c r="BV3555" s="419"/>
      <c r="BW3555" s="419"/>
      <c r="BX3555" s="397"/>
      <c r="BZ3555" s="449"/>
      <c r="CB3555" s="419"/>
      <c r="CC3555" s="419"/>
      <c r="CD3555" s="419"/>
      <c r="CF3555" s="419"/>
      <c r="CG3555" s="419"/>
      <c r="CH3555" s="419"/>
    </row>
    <row r="3556" spans="3:86" ht="21" thickBot="1">
      <c r="C3556" s="425"/>
      <c r="P3556" s="431"/>
      <c r="R3556" s="419"/>
      <c r="S3556" s="446"/>
      <c r="T3556" s="419"/>
      <c r="V3556" s="196"/>
      <c r="W3556" s="419"/>
      <c r="X3556" s="419"/>
      <c r="Z3556" s="419"/>
      <c r="AA3556" s="419"/>
      <c r="AB3556" s="419"/>
      <c r="AD3556" s="419"/>
      <c r="AE3556" s="419"/>
      <c r="AF3556" s="419"/>
      <c r="AH3556" s="419"/>
      <c r="AI3556" s="419"/>
      <c r="AJ3556" s="419"/>
      <c r="AL3556" s="419"/>
      <c r="AM3556" s="419"/>
      <c r="AN3556" s="403"/>
      <c r="AO3556" s="419"/>
      <c r="AP3556" s="419"/>
      <c r="AQ3556" s="419"/>
      <c r="AR3556" s="419"/>
      <c r="AS3556" s="419"/>
      <c r="AT3556" s="419"/>
      <c r="AU3556" s="419"/>
      <c r="AV3556" s="419"/>
      <c r="AX3556" s="419"/>
      <c r="AY3556" s="419"/>
      <c r="AZ3556" s="419"/>
      <c r="BB3556" s="419"/>
      <c r="BC3556" s="419"/>
      <c r="BD3556" s="419"/>
      <c r="BF3556" s="419"/>
      <c r="BG3556" s="419"/>
      <c r="BH3556" s="419"/>
      <c r="BJ3556" s="419"/>
      <c r="BK3556" s="419"/>
      <c r="BL3556" s="419"/>
      <c r="BN3556" s="419"/>
      <c r="BO3556" s="419"/>
      <c r="BP3556" s="419"/>
      <c r="BR3556" s="419"/>
      <c r="BS3556" s="419"/>
      <c r="BT3556" s="419"/>
      <c r="BV3556" s="419"/>
      <c r="BW3556" s="419"/>
      <c r="BX3556" s="397"/>
      <c r="BZ3556" s="449"/>
      <c r="CB3556" s="419"/>
      <c r="CC3556" s="419"/>
      <c r="CD3556" s="419"/>
      <c r="CF3556" s="419"/>
      <c r="CG3556" s="419"/>
      <c r="CH3556" s="419"/>
    </row>
    <row r="3557" spans="3:86" ht="21" thickBot="1">
      <c r="C3557" s="425"/>
      <c r="P3557" s="431"/>
      <c r="R3557" s="419"/>
      <c r="S3557" s="446"/>
      <c r="T3557" s="419"/>
      <c r="V3557" s="196"/>
      <c r="W3557" s="419"/>
      <c r="X3557" s="419"/>
      <c r="Z3557" s="419"/>
      <c r="AA3557" s="419"/>
      <c r="AB3557" s="419"/>
      <c r="AD3557" s="419"/>
      <c r="AE3557" s="419"/>
      <c r="AF3557" s="419"/>
      <c r="AH3557" s="419"/>
      <c r="AI3557" s="419"/>
      <c r="AJ3557" s="419"/>
      <c r="AL3557" s="419"/>
      <c r="AM3557" s="419"/>
      <c r="AN3557" s="403"/>
      <c r="AO3557" s="419"/>
      <c r="AP3557" s="419"/>
      <c r="AQ3557" s="419"/>
      <c r="AR3557" s="419"/>
      <c r="AS3557" s="419"/>
      <c r="AT3557" s="419"/>
      <c r="AU3557" s="419"/>
      <c r="AV3557" s="419"/>
      <c r="AX3557" s="419"/>
      <c r="AY3557" s="419"/>
      <c r="AZ3557" s="419"/>
      <c r="BB3557" s="419"/>
      <c r="BC3557" s="419"/>
      <c r="BD3557" s="419"/>
      <c r="BF3557" s="419"/>
      <c r="BG3557" s="419"/>
      <c r="BH3557" s="419"/>
      <c r="BJ3557" s="419"/>
      <c r="BK3557" s="419"/>
      <c r="BL3557" s="419"/>
      <c r="BN3557" s="419"/>
      <c r="BO3557" s="419"/>
      <c r="BP3557" s="419"/>
      <c r="BR3557" s="419"/>
      <c r="BS3557" s="419"/>
      <c r="BT3557" s="419"/>
      <c r="BV3557" s="419"/>
      <c r="BW3557" s="419"/>
      <c r="BX3557" s="397"/>
      <c r="BZ3557" s="449"/>
      <c r="CB3557" s="419"/>
      <c r="CC3557" s="419"/>
      <c r="CD3557" s="419"/>
      <c r="CF3557" s="419"/>
      <c r="CG3557" s="419"/>
      <c r="CH3557" s="419"/>
    </row>
    <row r="3558" spans="3:86" ht="21" thickBot="1">
      <c r="C3558" s="425"/>
      <c r="P3558" s="431"/>
      <c r="R3558" s="419"/>
      <c r="S3558" s="446"/>
      <c r="T3558" s="419"/>
      <c r="V3558" s="196"/>
      <c r="W3558" s="419"/>
      <c r="X3558" s="419"/>
      <c r="Z3558" s="419"/>
      <c r="AA3558" s="419"/>
      <c r="AB3558" s="419"/>
      <c r="AD3558" s="419"/>
      <c r="AE3558" s="419"/>
      <c r="AF3558" s="419"/>
      <c r="AH3558" s="419"/>
      <c r="AI3558" s="419"/>
      <c r="AJ3558" s="419"/>
      <c r="AL3558" s="419"/>
      <c r="AM3558" s="419"/>
      <c r="AN3558" s="403"/>
      <c r="AO3558" s="419"/>
      <c r="AP3558" s="419"/>
      <c r="AQ3558" s="419"/>
      <c r="AR3558" s="419"/>
      <c r="AS3558" s="419"/>
      <c r="AT3558" s="419"/>
      <c r="AU3558" s="419"/>
      <c r="AV3558" s="419"/>
      <c r="AX3558" s="419"/>
      <c r="AY3558" s="419"/>
      <c r="AZ3558" s="419"/>
      <c r="BB3558" s="419"/>
      <c r="BC3558" s="419"/>
      <c r="BD3558" s="419"/>
      <c r="BF3558" s="419"/>
      <c r="BG3558" s="419"/>
      <c r="BH3558" s="419"/>
      <c r="BJ3558" s="419"/>
      <c r="BK3558" s="419"/>
      <c r="BL3558" s="419"/>
      <c r="BN3558" s="419"/>
      <c r="BO3558" s="419"/>
      <c r="BP3558" s="419"/>
      <c r="BR3558" s="419"/>
      <c r="BS3558" s="419"/>
      <c r="BT3558" s="419"/>
      <c r="BV3558" s="419"/>
      <c r="BW3558" s="419"/>
      <c r="BX3558" s="397"/>
      <c r="BZ3558" s="449"/>
      <c r="CB3558" s="419"/>
      <c r="CC3558" s="419"/>
      <c r="CD3558" s="419"/>
      <c r="CF3558" s="419"/>
      <c r="CG3558" s="419"/>
      <c r="CH3558" s="419"/>
    </row>
    <row r="3559" spans="3:86" ht="21" thickBot="1">
      <c r="C3559" s="425"/>
      <c r="P3559" s="431"/>
      <c r="R3559" s="419"/>
      <c r="S3559" s="446"/>
      <c r="T3559" s="419"/>
      <c r="V3559" s="196"/>
      <c r="W3559" s="419"/>
      <c r="X3559" s="419"/>
      <c r="Z3559" s="419"/>
      <c r="AA3559" s="419"/>
      <c r="AB3559" s="419"/>
      <c r="AD3559" s="419"/>
      <c r="AE3559" s="419"/>
      <c r="AF3559" s="419"/>
      <c r="AH3559" s="419"/>
      <c r="AI3559" s="419"/>
      <c r="AJ3559" s="419"/>
      <c r="AL3559" s="419"/>
      <c r="AM3559" s="419"/>
      <c r="AN3559" s="403"/>
      <c r="AO3559" s="419"/>
      <c r="AP3559" s="419"/>
      <c r="AQ3559" s="419"/>
      <c r="AR3559" s="419"/>
      <c r="AS3559" s="419"/>
      <c r="AT3559" s="419"/>
      <c r="AU3559" s="419"/>
      <c r="AV3559" s="419"/>
      <c r="AX3559" s="419"/>
      <c r="AY3559" s="419"/>
      <c r="AZ3559" s="419"/>
      <c r="BB3559" s="419"/>
      <c r="BC3559" s="419"/>
      <c r="BD3559" s="419"/>
      <c r="BF3559" s="419"/>
      <c r="BG3559" s="419"/>
      <c r="BH3559" s="419"/>
      <c r="BJ3559" s="419"/>
      <c r="BK3559" s="419"/>
      <c r="BL3559" s="419"/>
      <c r="BN3559" s="419"/>
      <c r="BO3559" s="419"/>
      <c r="BP3559" s="419"/>
      <c r="BR3559" s="419"/>
      <c r="BS3559" s="419"/>
      <c r="BT3559" s="419"/>
      <c r="BV3559" s="419"/>
      <c r="BW3559" s="419"/>
      <c r="BX3559" s="397"/>
      <c r="BZ3559" s="449"/>
      <c r="CB3559" s="419"/>
      <c r="CC3559" s="419"/>
      <c r="CD3559" s="419"/>
      <c r="CF3559" s="419"/>
      <c r="CG3559" s="419"/>
      <c r="CH3559" s="419"/>
    </row>
    <row r="3560" spans="3:86" ht="21" thickBot="1">
      <c r="C3560" s="425"/>
      <c r="P3560" s="431"/>
      <c r="R3560" s="419"/>
      <c r="S3560" s="446"/>
      <c r="T3560" s="419"/>
      <c r="V3560" s="196"/>
      <c r="W3560" s="419"/>
      <c r="X3560" s="419"/>
      <c r="Z3560" s="419"/>
      <c r="AA3560" s="419"/>
      <c r="AB3560" s="419"/>
      <c r="AD3560" s="419"/>
      <c r="AE3560" s="419"/>
      <c r="AF3560" s="419"/>
      <c r="AH3560" s="419"/>
      <c r="AI3560" s="419"/>
      <c r="AJ3560" s="419"/>
      <c r="AL3560" s="419"/>
      <c r="AM3560" s="419"/>
      <c r="AN3560" s="403"/>
      <c r="AO3560" s="419"/>
      <c r="AP3560" s="419"/>
      <c r="AQ3560" s="419"/>
      <c r="AR3560" s="419"/>
      <c r="AS3560" s="419"/>
      <c r="AT3560" s="419"/>
      <c r="AU3560" s="419"/>
      <c r="AV3560" s="419"/>
      <c r="AX3560" s="419"/>
      <c r="AY3560" s="419"/>
      <c r="AZ3560" s="419"/>
      <c r="BB3560" s="419"/>
      <c r="BC3560" s="419"/>
      <c r="BD3560" s="419"/>
      <c r="BF3560" s="419"/>
      <c r="BG3560" s="419"/>
      <c r="BH3560" s="419"/>
      <c r="BJ3560" s="419"/>
      <c r="BK3560" s="419"/>
      <c r="BL3560" s="419"/>
      <c r="BN3560" s="419"/>
      <c r="BO3560" s="419"/>
      <c r="BP3560" s="419"/>
      <c r="BR3560" s="419"/>
      <c r="BS3560" s="419"/>
      <c r="BT3560" s="419"/>
      <c r="BV3560" s="419"/>
      <c r="BW3560" s="419"/>
      <c r="BX3560" s="397"/>
      <c r="BZ3560" s="449"/>
      <c r="CB3560" s="419"/>
      <c r="CC3560" s="419"/>
      <c r="CD3560" s="419"/>
      <c r="CF3560" s="419"/>
      <c r="CG3560" s="419"/>
      <c r="CH3560" s="419"/>
    </row>
    <row r="3561" spans="3:86" ht="21" thickBot="1">
      <c r="C3561" s="425"/>
      <c r="P3561" s="431"/>
      <c r="R3561" s="419"/>
      <c r="S3561" s="446"/>
      <c r="T3561" s="419"/>
      <c r="V3561" s="196"/>
      <c r="W3561" s="419"/>
      <c r="X3561" s="419"/>
      <c r="Z3561" s="419"/>
      <c r="AA3561" s="419"/>
      <c r="AB3561" s="419"/>
      <c r="AD3561" s="419"/>
      <c r="AE3561" s="419"/>
      <c r="AF3561" s="419"/>
      <c r="AH3561" s="419"/>
      <c r="AI3561" s="419"/>
      <c r="AJ3561" s="419"/>
      <c r="AL3561" s="419"/>
      <c r="AM3561" s="419"/>
      <c r="AN3561" s="403"/>
      <c r="AO3561" s="419"/>
      <c r="AP3561" s="419"/>
      <c r="AQ3561" s="419"/>
      <c r="AR3561" s="419"/>
      <c r="AS3561" s="419"/>
      <c r="AT3561" s="419"/>
      <c r="AU3561" s="419"/>
      <c r="AV3561" s="419"/>
      <c r="AX3561" s="419"/>
      <c r="AY3561" s="419"/>
      <c r="AZ3561" s="419"/>
      <c r="BB3561" s="419"/>
      <c r="BC3561" s="419"/>
      <c r="BD3561" s="419"/>
      <c r="BF3561" s="419"/>
      <c r="BG3561" s="419"/>
      <c r="BH3561" s="419"/>
      <c r="BJ3561" s="419"/>
      <c r="BK3561" s="419"/>
      <c r="BL3561" s="419"/>
      <c r="BN3561" s="419"/>
      <c r="BO3561" s="419"/>
      <c r="BP3561" s="419"/>
      <c r="BR3561" s="419"/>
      <c r="BS3561" s="419"/>
      <c r="BT3561" s="419"/>
      <c r="BV3561" s="419"/>
      <c r="BW3561" s="419"/>
      <c r="BX3561" s="397"/>
      <c r="BZ3561" s="449"/>
      <c r="CB3561" s="419"/>
      <c r="CC3561" s="419"/>
      <c r="CD3561" s="419"/>
      <c r="CF3561" s="419"/>
      <c r="CG3561" s="419"/>
      <c r="CH3561" s="419"/>
    </row>
    <row r="3562" spans="3:86" ht="21" thickBot="1">
      <c r="C3562" s="425"/>
      <c r="P3562" s="431"/>
      <c r="R3562" s="419"/>
      <c r="S3562" s="446"/>
      <c r="T3562" s="419"/>
      <c r="V3562" s="196"/>
      <c r="W3562" s="419"/>
      <c r="X3562" s="419"/>
      <c r="Z3562" s="419"/>
      <c r="AA3562" s="419"/>
      <c r="AB3562" s="419"/>
      <c r="AD3562" s="419"/>
      <c r="AE3562" s="419"/>
      <c r="AF3562" s="419"/>
      <c r="AH3562" s="419"/>
      <c r="AI3562" s="419"/>
      <c r="AJ3562" s="419"/>
      <c r="AL3562" s="419"/>
      <c r="AM3562" s="419"/>
      <c r="AN3562" s="403"/>
      <c r="AO3562" s="419"/>
      <c r="AP3562" s="419"/>
      <c r="AQ3562" s="419"/>
      <c r="AR3562" s="419"/>
      <c r="AS3562" s="419"/>
      <c r="AT3562" s="419"/>
      <c r="AU3562" s="419"/>
      <c r="AV3562" s="419"/>
      <c r="AX3562" s="419"/>
      <c r="AY3562" s="419"/>
      <c r="AZ3562" s="419"/>
      <c r="BB3562" s="419"/>
      <c r="BC3562" s="419"/>
      <c r="BD3562" s="419"/>
      <c r="BF3562" s="419"/>
      <c r="BG3562" s="419"/>
      <c r="BH3562" s="419"/>
      <c r="BJ3562" s="419"/>
      <c r="BK3562" s="419"/>
      <c r="BL3562" s="419"/>
      <c r="BN3562" s="419"/>
      <c r="BO3562" s="419"/>
      <c r="BP3562" s="419"/>
      <c r="BR3562" s="419"/>
      <c r="BS3562" s="419"/>
      <c r="BT3562" s="419"/>
      <c r="BV3562" s="419"/>
      <c r="BW3562" s="419"/>
      <c r="BX3562" s="397"/>
      <c r="BZ3562" s="449"/>
      <c r="CB3562" s="419"/>
      <c r="CC3562" s="419"/>
      <c r="CD3562" s="419"/>
      <c r="CF3562" s="419"/>
      <c r="CG3562" s="419"/>
      <c r="CH3562" s="419"/>
    </row>
    <row r="3563" spans="3:86" ht="21" thickBot="1">
      <c r="C3563" s="425"/>
      <c r="P3563" s="431"/>
      <c r="R3563" s="419"/>
      <c r="S3563" s="446"/>
      <c r="T3563" s="419"/>
      <c r="V3563" s="196"/>
      <c r="W3563" s="419"/>
      <c r="X3563" s="419"/>
      <c r="Z3563" s="419"/>
      <c r="AA3563" s="419"/>
      <c r="AB3563" s="419"/>
      <c r="AD3563" s="419"/>
      <c r="AE3563" s="419"/>
      <c r="AF3563" s="419"/>
      <c r="AH3563" s="419"/>
      <c r="AI3563" s="419"/>
      <c r="AJ3563" s="419"/>
      <c r="AL3563" s="419"/>
      <c r="AM3563" s="419"/>
      <c r="AN3563" s="403"/>
      <c r="AO3563" s="419"/>
      <c r="AP3563" s="419"/>
      <c r="AQ3563" s="419"/>
      <c r="AR3563" s="419"/>
      <c r="AS3563" s="419"/>
      <c r="AT3563" s="419"/>
      <c r="AU3563" s="419"/>
      <c r="AV3563" s="419"/>
      <c r="AX3563" s="419"/>
      <c r="AY3563" s="419"/>
      <c r="AZ3563" s="419"/>
      <c r="BB3563" s="419"/>
      <c r="BC3563" s="419"/>
      <c r="BD3563" s="419"/>
      <c r="BF3563" s="419"/>
      <c r="BG3563" s="419"/>
      <c r="BH3563" s="419"/>
      <c r="BJ3563" s="419"/>
      <c r="BK3563" s="419"/>
      <c r="BL3563" s="419"/>
      <c r="BN3563" s="419"/>
      <c r="BO3563" s="419"/>
      <c r="BP3563" s="419"/>
      <c r="BR3563" s="419"/>
      <c r="BS3563" s="419"/>
      <c r="BT3563" s="419"/>
      <c r="BV3563" s="419"/>
      <c r="BW3563" s="419"/>
      <c r="BX3563" s="397"/>
      <c r="BZ3563" s="449"/>
      <c r="CB3563" s="419"/>
      <c r="CC3563" s="419"/>
      <c r="CD3563" s="419"/>
      <c r="CF3563" s="419"/>
      <c r="CG3563" s="419"/>
      <c r="CH3563" s="419"/>
    </row>
    <row r="3564" spans="3:86" ht="21" thickBot="1">
      <c r="C3564" s="425"/>
      <c r="P3564" s="431"/>
      <c r="R3564" s="419"/>
      <c r="S3564" s="446"/>
      <c r="T3564" s="419"/>
      <c r="V3564" s="196"/>
      <c r="W3564" s="419"/>
      <c r="X3564" s="419"/>
      <c r="Z3564" s="419"/>
      <c r="AA3564" s="419"/>
      <c r="AB3564" s="419"/>
      <c r="AD3564" s="419"/>
      <c r="AE3564" s="419"/>
      <c r="AF3564" s="419"/>
      <c r="AH3564" s="419"/>
      <c r="AI3564" s="419"/>
      <c r="AJ3564" s="419"/>
      <c r="AL3564" s="419"/>
      <c r="AM3564" s="419"/>
      <c r="AN3564" s="403"/>
      <c r="AO3564" s="419"/>
      <c r="AP3564" s="419"/>
      <c r="AQ3564" s="419"/>
      <c r="AR3564" s="419"/>
      <c r="AS3564" s="419"/>
      <c r="AT3564" s="419"/>
      <c r="AU3564" s="419"/>
      <c r="AV3564" s="419"/>
      <c r="AX3564" s="419"/>
      <c r="AY3564" s="419"/>
      <c r="AZ3564" s="419"/>
      <c r="BB3564" s="419"/>
      <c r="BC3564" s="419"/>
      <c r="BD3564" s="419"/>
      <c r="BF3564" s="419"/>
      <c r="BG3564" s="419"/>
      <c r="BH3564" s="419"/>
      <c r="BJ3564" s="419"/>
      <c r="BK3564" s="419"/>
      <c r="BL3564" s="419"/>
      <c r="BN3564" s="419"/>
      <c r="BO3564" s="419"/>
      <c r="BP3564" s="419"/>
      <c r="BR3564" s="419"/>
      <c r="BS3564" s="419"/>
      <c r="BT3564" s="419"/>
      <c r="BV3564" s="419"/>
      <c r="BW3564" s="419"/>
      <c r="BX3564" s="397"/>
      <c r="BZ3564" s="449"/>
      <c r="CB3564" s="419"/>
      <c r="CC3564" s="419"/>
      <c r="CD3564" s="419"/>
      <c r="CF3564" s="419"/>
      <c r="CG3564" s="419"/>
      <c r="CH3564" s="419"/>
    </row>
    <row r="3565" spans="3:86" ht="21" thickBot="1">
      <c r="C3565" s="425"/>
      <c r="P3565" s="431"/>
      <c r="R3565" s="419"/>
      <c r="S3565" s="446"/>
      <c r="T3565" s="419"/>
      <c r="V3565" s="196"/>
      <c r="W3565" s="419"/>
      <c r="X3565" s="419"/>
      <c r="Z3565" s="419"/>
      <c r="AA3565" s="419"/>
      <c r="AB3565" s="419"/>
      <c r="AD3565" s="419"/>
      <c r="AE3565" s="419"/>
      <c r="AF3565" s="419"/>
      <c r="AH3565" s="419"/>
      <c r="AI3565" s="419"/>
      <c r="AJ3565" s="419"/>
      <c r="AL3565" s="419"/>
      <c r="AM3565" s="419"/>
      <c r="AN3565" s="403"/>
      <c r="AO3565" s="419"/>
      <c r="AP3565" s="419"/>
      <c r="AQ3565" s="419"/>
      <c r="AR3565" s="419"/>
      <c r="AS3565" s="419"/>
      <c r="AT3565" s="419"/>
      <c r="AU3565" s="419"/>
      <c r="AV3565" s="419"/>
      <c r="AX3565" s="419"/>
      <c r="AY3565" s="419"/>
      <c r="AZ3565" s="419"/>
      <c r="BB3565" s="419"/>
      <c r="BC3565" s="419"/>
      <c r="BD3565" s="419"/>
      <c r="BF3565" s="419"/>
      <c r="BG3565" s="419"/>
      <c r="BH3565" s="419"/>
      <c r="BJ3565" s="419"/>
      <c r="BK3565" s="419"/>
      <c r="BL3565" s="419"/>
      <c r="BN3565" s="419"/>
      <c r="BO3565" s="419"/>
      <c r="BP3565" s="419"/>
      <c r="BR3565" s="419"/>
      <c r="BS3565" s="419"/>
      <c r="BT3565" s="419"/>
      <c r="BV3565" s="419"/>
      <c r="BW3565" s="419"/>
      <c r="BX3565" s="397"/>
      <c r="BZ3565" s="449"/>
      <c r="CB3565" s="419"/>
      <c r="CC3565" s="419"/>
      <c r="CD3565" s="419"/>
      <c r="CF3565" s="419"/>
      <c r="CG3565" s="419"/>
      <c r="CH3565" s="419"/>
    </row>
    <row r="3566" spans="3:86" ht="21" thickBot="1">
      <c r="C3566" s="425"/>
      <c r="P3566" s="431"/>
      <c r="R3566" s="419"/>
      <c r="S3566" s="446"/>
      <c r="T3566" s="419"/>
      <c r="V3566" s="196"/>
      <c r="W3566" s="419"/>
      <c r="X3566" s="419"/>
      <c r="Z3566" s="419"/>
      <c r="AA3566" s="419"/>
      <c r="AB3566" s="419"/>
      <c r="AD3566" s="419"/>
      <c r="AE3566" s="419"/>
      <c r="AF3566" s="419"/>
      <c r="AH3566" s="419"/>
      <c r="AI3566" s="419"/>
      <c r="AJ3566" s="419"/>
      <c r="AL3566" s="419"/>
      <c r="AM3566" s="419"/>
      <c r="AN3566" s="403"/>
      <c r="AO3566" s="419"/>
      <c r="AP3566" s="419"/>
      <c r="AQ3566" s="419"/>
      <c r="AR3566" s="419"/>
      <c r="AS3566" s="419"/>
      <c r="AT3566" s="419"/>
      <c r="AU3566" s="419"/>
      <c r="AV3566" s="419"/>
      <c r="AX3566" s="419"/>
      <c r="AY3566" s="419"/>
      <c r="AZ3566" s="419"/>
      <c r="BB3566" s="419"/>
      <c r="BC3566" s="419"/>
      <c r="BD3566" s="419"/>
      <c r="BF3566" s="419"/>
      <c r="BG3566" s="419"/>
      <c r="BH3566" s="419"/>
      <c r="BJ3566" s="419"/>
      <c r="BK3566" s="419"/>
      <c r="BL3566" s="419"/>
      <c r="BN3566" s="419"/>
      <c r="BO3566" s="419"/>
      <c r="BP3566" s="419"/>
      <c r="BR3566" s="419"/>
      <c r="BS3566" s="419"/>
      <c r="BT3566" s="419"/>
      <c r="BV3566" s="419"/>
      <c r="BW3566" s="419"/>
      <c r="BX3566" s="397"/>
      <c r="BZ3566" s="449"/>
      <c r="CB3566" s="419"/>
      <c r="CC3566" s="419"/>
      <c r="CD3566" s="419"/>
      <c r="CF3566" s="419"/>
      <c r="CG3566" s="419"/>
      <c r="CH3566" s="419"/>
    </row>
    <row r="3567" spans="3:86" ht="21" thickBot="1">
      <c r="C3567" s="425"/>
      <c r="P3567" s="431"/>
      <c r="R3567" s="419"/>
      <c r="S3567" s="446"/>
      <c r="T3567" s="419"/>
      <c r="V3567" s="196"/>
      <c r="W3567" s="419"/>
      <c r="X3567" s="419"/>
      <c r="Z3567" s="419"/>
      <c r="AA3567" s="419"/>
      <c r="AB3567" s="419"/>
      <c r="AD3567" s="419"/>
      <c r="AE3567" s="419"/>
      <c r="AF3567" s="419"/>
      <c r="AH3567" s="419"/>
      <c r="AI3567" s="419"/>
      <c r="AJ3567" s="419"/>
      <c r="AL3567" s="419"/>
      <c r="AM3567" s="419"/>
      <c r="AN3567" s="403"/>
      <c r="AO3567" s="419"/>
      <c r="AP3567" s="419"/>
      <c r="AQ3567" s="419"/>
      <c r="AR3567" s="419"/>
      <c r="AS3567" s="419"/>
      <c r="AT3567" s="419"/>
      <c r="AU3567" s="419"/>
      <c r="AV3567" s="419"/>
      <c r="AX3567" s="419"/>
      <c r="AY3567" s="419"/>
      <c r="AZ3567" s="419"/>
      <c r="BB3567" s="419"/>
      <c r="BC3567" s="419"/>
      <c r="BD3567" s="419"/>
      <c r="BF3567" s="419"/>
      <c r="BG3567" s="419"/>
      <c r="BH3567" s="419"/>
      <c r="BJ3567" s="419"/>
      <c r="BK3567" s="419"/>
      <c r="BL3567" s="419"/>
      <c r="BN3567" s="419"/>
      <c r="BO3567" s="419"/>
      <c r="BP3567" s="419"/>
      <c r="BR3567" s="419"/>
      <c r="BS3567" s="419"/>
      <c r="BT3567" s="419"/>
      <c r="BV3567" s="419"/>
      <c r="BW3567" s="419"/>
      <c r="BX3567" s="397"/>
      <c r="BZ3567" s="449"/>
      <c r="CB3567" s="419"/>
      <c r="CC3567" s="419"/>
      <c r="CD3567" s="419"/>
      <c r="CF3567" s="419"/>
      <c r="CG3567" s="419"/>
      <c r="CH3567" s="419"/>
    </row>
    <row r="3568" spans="3:86" ht="21" thickBot="1">
      <c r="C3568" s="425"/>
      <c r="P3568" s="431"/>
      <c r="R3568" s="419"/>
      <c r="S3568" s="446"/>
      <c r="T3568" s="419"/>
      <c r="V3568" s="196"/>
      <c r="W3568" s="419"/>
      <c r="X3568" s="419"/>
      <c r="Z3568" s="419"/>
      <c r="AA3568" s="419"/>
      <c r="AB3568" s="419"/>
      <c r="AD3568" s="419"/>
      <c r="AE3568" s="419"/>
      <c r="AF3568" s="419"/>
      <c r="AH3568" s="419"/>
      <c r="AI3568" s="419"/>
      <c r="AJ3568" s="419"/>
      <c r="AL3568" s="419"/>
      <c r="AM3568" s="419"/>
      <c r="AN3568" s="403"/>
      <c r="AO3568" s="419"/>
      <c r="AP3568" s="419"/>
      <c r="AQ3568" s="419"/>
      <c r="AR3568" s="419"/>
      <c r="AS3568" s="419"/>
      <c r="AT3568" s="419"/>
      <c r="AU3568" s="419"/>
      <c r="AV3568" s="419"/>
      <c r="AX3568" s="419"/>
      <c r="AY3568" s="419"/>
      <c r="AZ3568" s="419"/>
      <c r="BB3568" s="419"/>
      <c r="BC3568" s="419"/>
      <c r="BD3568" s="419"/>
      <c r="BF3568" s="419"/>
      <c r="BG3568" s="419"/>
      <c r="BH3568" s="419"/>
      <c r="BJ3568" s="419"/>
      <c r="BK3568" s="419"/>
      <c r="BL3568" s="419"/>
      <c r="BN3568" s="419"/>
      <c r="BO3568" s="419"/>
      <c r="BP3568" s="419"/>
      <c r="BR3568" s="419"/>
      <c r="BS3568" s="419"/>
      <c r="BT3568" s="419"/>
      <c r="BV3568" s="419"/>
      <c r="BW3568" s="419"/>
      <c r="BX3568" s="397"/>
      <c r="BZ3568" s="449"/>
      <c r="CB3568" s="419"/>
      <c r="CC3568" s="419"/>
      <c r="CD3568" s="419"/>
      <c r="CF3568" s="419"/>
      <c r="CG3568" s="419"/>
      <c r="CH3568" s="419"/>
    </row>
    <row r="3569" spans="3:86" ht="21" thickBot="1">
      <c r="C3569" s="425"/>
      <c r="P3569" s="431"/>
      <c r="R3569" s="419"/>
      <c r="S3569" s="446"/>
      <c r="T3569" s="419"/>
      <c r="V3569" s="196"/>
      <c r="W3569" s="419"/>
      <c r="X3569" s="419"/>
      <c r="Z3569" s="419"/>
      <c r="AA3569" s="419"/>
      <c r="AB3569" s="419"/>
      <c r="AD3569" s="419"/>
      <c r="AE3569" s="419"/>
      <c r="AF3569" s="419"/>
      <c r="AH3569" s="419"/>
      <c r="AI3569" s="419"/>
      <c r="AJ3569" s="419"/>
      <c r="AL3569" s="419"/>
      <c r="AM3569" s="419"/>
      <c r="AN3569" s="403"/>
      <c r="AO3569" s="419"/>
      <c r="AP3569" s="419"/>
      <c r="AQ3569" s="419"/>
      <c r="AR3569" s="419"/>
      <c r="AS3569" s="419"/>
      <c r="AT3569" s="419"/>
      <c r="AU3569" s="419"/>
      <c r="AV3569" s="419"/>
      <c r="AX3569" s="419"/>
      <c r="AY3569" s="419"/>
      <c r="AZ3569" s="419"/>
      <c r="BB3569" s="419"/>
      <c r="BC3569" s="419"/>
      <c r="BD3569" s="419"/>
      <c r="BF3569" s="419"/>
      <c r="BG3569" s="419"/>
      <c r="BH3569" s="419"/>
      <c r="BJ3569" s="419"/>
      <c r="BK3569" s="419"/>
      <c r="BL3569" s="419"/>
      <c r="BN3569" s="419"/>
      <c r="BO3569" s="419"/>
      <c r="BP3569" s="419"/>
      <c r="BR3569" s="419"/>
      <c r="BS3569" s="419"/>
      <c r="BT3569" s="419"/>
      <c r="BV3569" s="419"/>
      <c r="BW3569" s="419"/>
      <c r="BX3569" s="397"/>
      <c r="BZ3569" s="449"/>
      <c r="CB3569" s="419"/>
      <c r="CC3569" s="419"/>
      <c r="CD3569" s="419"/>
      <c r="CF3569" s="419"/>
      <c r="CG3569" s="419"/>
      <c r="CH3569" s="419"/>
    </row>
    <row r="3570" spans="3:86" ht="21" thickBot="1">
      <c r="C3570" s="425"/>
      <c r="P3570" s="431"/>
      <c r="R3570" s="419"/>
      <c r="S3570" s="446"/>
      <c r="T3570" s="419"/>
      <c r="V3570" s="196"/>
      <c r="W3570" s="419"/>
      <c r="X3570" s="419"/>
      <c r="Z3570" s="419"/>
      <c r="AA3570" s="419"/>
      <c r="AB3570" s="419"/>
      <c r="AD3570" s="419"/>
      <c r="AE3570" s="419"/>
      <c r="AF3570" s="419"/>
      <c r="AH3570" s="419"/>
      <c r="AI3570" s="419"/>
      <c r="AJ3570" s="419"/>
      <c r="AL3570" s="419"/>
      <c r="AM3570" s="419"/>
      <c r="AN3570" s="403"/>
      <c r="AO3570" s="419"/>
      <c r="AP3570" s="419"/>
      <c r="AQ3570" s="419"/>
      <c r="AR3570" s="419"/>
      <c r="AS3570" s="419"/>
      <c r="AT3570" s="419"/>
      <c r="AU3570" s="419"/>
      <c r="AV3570" s="419"/>
      <c r="AX3570" s="419"/>
      <c r="AY3570" s="419"/>
      <c r="AZ3570" s="419"/>
      <c r="BB3570" s="419"/>
      <c r="BC3570" s="419"/>
      <c r="BD3570" s="419"/>
      <c r="BF3570" s="419"/>
      <c r="BG3570" s="419"/>
      <c r="BH3570" s="419"/>
      <c r="BJ3570" s="419"/>
      <c r="BK3570" s="419"/>
      <c r="BL3570" s="419"/>
      <c r="BN3570" s="419"/>
      <c r="BO3570" s="419"/>
      <c r="BP3570" s="419"/>
      <c r="BR3570" s="419"/>
      <c r="BS3570" s="419"/>
      <c r="BT3570" s="419"/>
      <c r="BV3570" s="419"/>
      <c r="BW3570" s="419"/>
      <c r="BX3570" s="397"/>
      <c r="BZ3570" s="449"/>
      <c r="CB3570" s="419"/>
      <c r="CC3570" s="419"/>
      <c r="CD3570" s="419"/>
      <c r="CF3570" s="419"/>
      <c r="CG3570" s="419"/>
      <c r="CH3570" s="419"/>
    </row>
    <row r="3571" spans="3:86" ht="21" thickBot="1">
      <c r="C3571" s="425"/>
      <c r="P3571" s="431"/>
      <c r="R3571" s="419"/>
      <c r="S3571" s="446"/>
      <c r="T3571" s="419"/>
      <c r="V3571" s="196"/>
      <c r="W3571" s="419"/>
      <c r="X3571" s="419"/>
      <c r="Z3571" s="419"/>
      <c r="AA3571" s="419"/>
      <c r="AB3571" s="419"/>
      <c r="AD3571" s="419"/>
      <c r="AE3571" s="419"/>
      <c r="AF3571" s="419"/>
      <c r="AH3571" s="419"/>
      <c r="AI3571" s="419"/>
      <c r="AJ3571" s="419"/>
      <c r="AL3571" s="419"/>
      <c r="AM3571" s="419"/>
      <c r="AN3571" s="403"/>
      <c r="AO3571" s="419"/>
      <c r="AP3571" s="419"/>
      <c r="AQ3571" s="419"/>
      <c r="AR3571" s="419"/>
      <c r="AS3571" s="419"/>
      <c r="AT3571" s="419"/>
      <c r="AU3571" s="419"/>
      <c r="AV3571" s="419"/>
      <c r="AX3571" s="419"/>
      <c r="AY3571" s="419"/>
      <c r="AZ3571" s="419"/>
      <c r="BB3571" s="419"/>
      <c r="BC3571" s="419"/>
      <c r="BD3571" s="419"/>
      <c r="BF3571" s="419"/>
      <c r="BG3571" s="419"/>
      <c r="BH3571" s="419"/>
      <c r="BJ3571" s="419"/>
      <c r="BK3571" s="419"/>
      <c r="BL3571" s="419"/>
      <c r="BN3571" s="419"/>
      <c r="BO3571" s="419"/>
      <c r="BP3571" s="419"/>
      <c r="BR3571" s="419"/>
      <c r="BS3571" s="419"/>
      <c r="BT3571" s="419"/>
      <c r="BV3571" s="419"/>
      <c r="BW3571" s="419"/>
      <c r="BX3571" s="397"/>
      <c r="BZ3571" s="449"/>
      <c r="CB3571" s="419"/>
      <c r="CC3571" s="419"/>
      <c r="CD3571" s="419"/>
      <c r="CF3571" s="419"/>
      <c r="CG3571" s="419"/>
      <c r="CH3571" s="419"/>
    </row>
    <row r="3572" spans="3:86" ht="21" thickBot="1">
      <c r="C3572" s="425"/>
      <c r="P3572" s="431"/>
      <c r="R3572" s="419"/>
      <c r="S3572" s="446"/>
      <c r="T3572" s="419"/>
      <c r="V3572" s="196"/>
      <c r="W3572" s="419"/>
      <c r="X3572" s="419"/>
      <c r="Z3572" s="419"/>
      <c r="AA3572" s="419"/>
      <c r="AB3572" s="419"/>
      <c r="AD3572" s="419"/>
      <c r="AE3572" s="419"/>
      <c r="AF3572" s="419"/>
      <c r="AH3572" s="419"/>
      <c r="AI3572" s="419"/>
      <c r="AJ3572" s="419"/>
      <c r="AL3572" s="419"/>
      <c r="AM3572" s="419"/>
      <c r="AN3572" s="403"/>
      <c r="AO3572" s="419"/>
      <c r="AP3572" s="419"/>
      <c r="AQ3572" s="419"/>
      <c r="AR3572" s="419"/>
      <c r="AS3572" s="419"/>
      <c r="AT3572" s="419"/>
      <c r="AU3572" s="419"/>
      <c r="AV3572" s="419"/>
      <c r="AX3572" s="419"/>
      <c r="AY3572" s="419"/>
      <c r="AZ3572" s="419"/>
      <c r="BB3572" s="419"/>
      <c r="BC3572" s="419"/>
      <c r="BD3572" s="419"/>
      <c r="BF3572" s="419"/>
      <c r="BG3572" s="419"/>
      <c r="BH3572" s="419"/>
      <c r="BJ3572" s="419"/>
      <c r="BK3572" s="419"/>
      <c r="BL3572" s="419"/>
      <c r="BN3572" s="419"/>
      <c r="BO3572" s="419"/>
      <c r="BP3572" s="419"/>
      <c r="BR3572" s="419"/>
      <c r="BS3572" s="419"/>
      <c r="BT3572" s="419"/>
      <c r="BV3572" s="419"/>
      <c r="BW3572" s="419"/>
      <c r="BX3572" s="397"/>
      <c r="BZ3572" s="449"/>
      <c r="CB3572" s="419"/>
      <c r="CC3572" s="419"/>
      <c r="CD3572" s="419"/>
      <c r="CF3572" s="419"/>
      <c r="CG3572" s="419"/>
      <c r="CH3572" s="419"/>
    </row>
    <row r="3573" spans="3:86" ht="21" thickBot="1">
      <c r="C3573" s="425"/>
      <c r="P3573" s="431"/>
      <c r="R3573" s="419"/>
      <c r="S3573" s="446"/>
      <c r="T3573" s="419"/>
      <c r="V3573" s="196"/>
      <c r="W3573" s="419"/>
      <c r="X3573" s="419"/>
      <c r="Z3573" s="419"/>
      <c r="AA3573" s="419"/>
      <c r="AB3573" s="419"/>
      <c r="AD3573" s="419"/>
      <c r="AE3573" s="419"/>
      <c r="AF3573" s="419"/>
      <c r="AH3573" s="419"/>
      <c r="AI3573" s="419"/>
      <c r="AJ3573" s="419"/>
      <c r="AL3573" s="419"/>
      <c r="AM3573" s="419"/>
      <c r="AN3573" s="403"/>
      <c r="AO3573" s="419"/>
      <c r="AP3573" s="419"/>
      <c r="AQ3573" s="419"/>
      <c r="AR3573" s="419"/>
      <c r="AS3573" s="419"/>
      <c r="AT3573" s="419"/>
      <c r="AU3573" s="419"/>
      <c r="AV3573" s="419"/>
      <c r="AX3573" s="419"/>
      <c r="AY3573" s="419"/>
      <c r="AZ3573" s="419"/>
      <c r="BB3573" s="419"/>
      <c r="BC3573" s="419"/>
      <c r="BD3573" s="419"/>
      <c r="BF3573" s="419"/>
      <c r="BG3573" s="419"/>
      <c r="BH3573" s="419"/>
      <c r="BJ3573" s="419"/>
      <c r="BK3573" s="419"/>
      <c r="BL3573" s="419"/>
      <c r="BN3573" s="419"/>
      <c r="BO3573" s="419"/>
      <c r="BP3573" s="419"/>
      <c r="BR3573" s="419"/>
      <c r="BS3573" s="419"/>
      <c r="BT3573" s="419"/>
      <c r="BV3573" s="419"/>
      <c r="BW3573" s="419"/>
      <c r="BX3573" s="397"/>
      <c r="BZ3573" s="449"/>
      <c r="CB3573" s="419"/>
      <c r="CC3573" s="419"/>
      <c r="CD3573" s="419"/>
      <c r="CF3573" s="419"/>
      <c r="CG3573" s="419"/>
      <c r="CH3573" s="419"/>
    </row>
    <row r="3574" spans="3:86" ht="21" thickBot="1">
      <c r="C3574" s="425"/>
      <c r="P3574" s="431"/>
      <c r="R3574" s="419"/>
      <c r="S3574" s="446"/>
      <c r="T3574" s="419"/>
      <c r="V3574" s="196"/>
      <c r="W3574" s="419"/>
      <c r="X3574" s="419"/>
      <c r="Z3574" s="419"/>
      <c r="AA3574" s="419"/>
      <c r="AB3574" s="419"/>
      <c r="AD3574" s="419"/>
      <c r="AE3574" s="419"/>
      <c r="AF3574" s="419"/>
      <c r="AH3574" s="419"/>
      <c r="AI3574" s="419"/>
      <c r="AJ3574" s="419"/>
      <c r="AL3574" s="419"/>
      <c r="AM3574" s="419"/>
      <c r="AN3574" s="403"/>
      <c r="AO3574" s="419"/>
      <c r="AP3574" s="419"/>
      <c r="AQ3574" s="419"/>
      <c r="AR3574" s="419"/>
      <c r="AS3574" s="419"/>
      <c r="AT3574" s="419"/>
      <c r="AU3574" s="419"/>
      <c r="AV3574" s="419"/>
      <c r="AX3574" s="419"/>
      <c r="AY3574" s="419"/>
      <c r="AZ3574" s="419"/>
      <c r="BB3574" s="419"/>
      <c r="BC3574" s="419"/>
      <c r="BD3574" s="419"/>
      <c r="BF3574" s="419"/>
      <c r="BG3574" s="419"/>
      <c r="BH3574" s="419"/>
      <c r="BJ3574" s="419"/>
      <c r="BK3574" s="419"/>
      <c r="BL3574" s="419"/>
      <c r="BN3574" s="419"/>
      <c r="BO3574" s="419"/>
      <c r="BP3574" s="419"/>
      <c r="BR3574" s="419"/>
      <c r="BS3574" s="419"/>
      <c r="BT3574" s="419"/>
      <c r="BV3574" s="419"/>
      <c r="BW3574" s="419"/>
      <c r="BX3574" s="397"/>
      <c r="BZ3574" s="449"/>
      <c r="CB3574" s="419"/>
      <c r="CC3574" s="419"/>
      <c r="CD3574" s="419"/>
      <c r="CF3574" s="419"/>
      <c r="CG3574" s="419"/>
      <c r="CH3574" s="419"/>
    </row>
    <row r="3575" spans="3:86" ht="21" thickBot="1">
      <c r="C3575" s="425"/>
      <c r="P3575" s="431"/>
      <c r="R3575" s="419"/>
      <c r="S3575" s="446"/>
      <c r="T3575" s="419"/>
      <c r="V3575" s="196"/>
      <c r="W3575" s="419"/>
      <c r="X3575" s="419"/>
      <c r="Z3575" s="419"/>
      <c r="AA3575" s="419"/>
      <c r="AB3575" s="419"/>
      <c r="AD3575" s="419"/>
      <c r="AE3575" s="419"/>
      <c r="AF3575" s="419"/>
      <c r="AH3575" s="419"/>
      <c r="AI3575" s="419"/>
      <c r="AJ3575" s="419"/>
      <c r="AL3575" s="419"/>
      <c r="AM3575" s="419"/>
      <c r="AN3575" s="403"/>
      <c r="AO3575" s="419"/>
      <c r="AP3575" s="419"/>
      <c r="AQ3575" s="419"/>
      <c r="AR3575" s="419"/>
      <c r="AS3575" s="419"/>
      <c r="AT3575" s="419"/>
      <c r="AU3575" s="419"/>
      <c r="AV3575" s="419"/>
      <c r="AX3575" s="419"/>
      <c r="AY3575" s="419"/>
      <c r="AZ3575" s="419"/>
      <c r="BB3575" s="419"/>
      <c r="BC3575" s="419"/>
      <c r="BD3575" s="419"/>
      <c r="BF3575" s="419"/>
      <c r="BG3575" s="419"/>
      <c r="BH3575" s="419"/>
      <c r="BJ3575" s="419"/>
      <c r="BK3575" s="419"/>
      <c r="BL3575" s="419"/>
      <c r="BN3575" s="419"/>
      <c r="BO3575" s="419"/>
      <c r="BP3575" s="419"/>
      <c r="BR3575" s="419"/>
      <c r="BS3575" s="419"/>
      <c r="BT3575" s="419"/>
      <c r="BV3575" s="419"/>
      <c r="BW3575" s="419"/>
      <c r="BX3575" s="397"/>
      <c r="BZ3575" s="449"/>
      <c r="CB3575" s="419"/>
      <c r="CC3575" s="419"/>
      <c r="CD3575" s="419"/>
      <c r="CF3575" s="419"/>
      <c r="CG3575" s="419"/>
      <c r="CH3575" s="419"/>
    </row>
    <row r="3576" spans="3:86" ht="21" thickBot="1">
      <c r="C3576" s="425"/>
      <c r="P3576" s="431"/>
      <c r="R3576" s="419"/>
      <c r="S3576" s="446"/>
      <c r="T3576" s="419"/>
      <c r="V3576" s="196"/>
      <c r="W3576" s="419"/>
      <c r="X3576" s="419"/>
      <c r="Z3576" s="419"/>
      <c r="AA3576" s="419"/>
      <c r="AB3576" s="419"/>
      <c r="AD3576" s="419"/>
      <c r="AE3576" s="419"/>
      <c r="AF3576" s="419"/>
      <c r="AH3576" s="419"/>
      <c r="AI3576" s="419"/>
      <c r="AJ3576" s="419"/>
      <c r="AL3576" s="419"/>
      <c r="AM3576" s="419"/>
      <c r="AN3576" s="403"/>
      <c r="AO3576" s="419"/>
      <c r="AP3576" s="419"/>
      <c r="AQ3576" s="419"/>
      <c r="AR3576" s="419"/>
      <c r="AS3576" s="419"/>
      <c r="AT3576" s="419"/>
      <c r="AU3576" s="419"/>
      <c r="AV3576" s="419"/>
      <c r="AX3576" s="419"/>
      <c r="AY3576" s="419"/>
      <c r="AZ3576" s="419"/>
      <c r="BB3576" s="419"/>
      <c r="BC3576" s="419"/>
      <c r="BD3576" s="419"/>
      <c r="BF3576" s="419"/>
      <c r="BG3576" s="419"/>
      <c r="BH3576" s="419"/>
      <c r="BJ3576" s="419"/>
      <c r="BK3576" s="419"/>
      <c r="BL3576" s="419"/>
      <c r="BN3576" s="419"/>
      <c r="BO3576" s="419"/>
      <c r="BP3576" s="419"/>
      <c r="BR3576" s="419"/>
      <c r="BS3576" s="419"/>
      <c r="BT3576" s="419"/>
      <c r="BV3576" s="419"/>
      <c r="BW3576" s="419"/>
      <c r="BX3576" s="397"/>
      <c r="BZ3576" s="449"/>
      <c r="CB3576" s="419"/>
      <c r="CC3576" s="419"/>
      <c r="CD3576" s="419"/>
      <c r="CF3576" s="419"/>
      <c r="CG3576" s="419"/>
      <c r="CH3576" s="419"/>
    </row>
    <row r="3577" spans="3:86" ht="21" thickBot="1">
      <c r="C3577" s="425"/>
      <c r="P3577" s="431"/>
      <c r="R3577" s="419"/>
      <c r="S3577" s="446"/>
      <c r="T3577" s="419"/>
      <c r="V3577" s="196"/>
      <c r="W3577" s="419"/>
      <c r="X3577" s="419"/>
      <c r="Z3577" s="419"/>
      <c r="AA3577" s="419"/>
      <c r="AB3577" s="419"/>
      <c r="AD3577" s="419"/>
      <c r="AE3577" s="419"/>
      <c r="AF3577" s="419"/>
      <c r="AH3577" s="419"/>
      <c r="AI3577" s="419"/>
      <c r="AJ3577" s="419"/>
      <c r="AL3577" s="419"/>
      <c r="AM3577" s="419"/>
      <c r="AN3577" s="403"/>
      <c r="AO3577" s="419"/>
      <c r="AP3577" s="419"/>
      <c r="AQ3577" s="419"/>
      <c r="AR3577" s="419"/>
      <c r="AS3577" s="419"/>
      <c r="AT3577" s="419"/>
      <c r="AU3577" s="419"/>
      <c r="AV3577" s="419"/>
      <c r="AX3577" s="419"/>
      <c r="AY3577" s="419"/>
      <c r="AZ3577" s="419"/>
      <c r="BB3577" s="419"/>
      <c r="BC3577" s="419"/>
      <c r="BD3577" s="419"/>
      <c r="BF3577" s="419"/>
      <c r="BG3577" s="419"/>
      <c r="BH3577" s="419"/>
      <c r="BJ3577" s="419"/>
      <c r="BK3577" s="419"/>
      <c r="BL3577" s="419"/>
      <c r="BN3577" s="419"/>
      <c r="BO3577" s="419"/>
      <c r="BP3577" s="419"/>
      <c r="BR3577" s="419"/>
      <c r="BS3577" s="419"/>
      <c r="BT3577" s="419"/>
      <c r="BV3577" s="419"/>
      <c r="BW3577" s="419"/>
      <c r="BX3577" s="397"/>
      <c r="BZ3577" s="449"/>
      <c r="CB3577" s="419"/>
      <c r="CC3577" s="419"/>
      <c r="CD3577" s="419"/>
      <c r="CF3577" s="419"/>
      <c r="CG3577" s="419"/>
      <c r="CH3577" s="419"/>
    </row>
    <row r="3578" spans="3:86" ht="21" thickBot="1">
      <c r="C3578" s="425"/>
      <c r="P3578" s="431"/>
      <c r="R3578" s="419"/>
      <c r="S3578" s="446"/>
      <c r="T3578" s="419"/>
      <c r="V3578" s="196"/>
      <c r="W3578" s="419"/>
      <c r="X3578" s="419"/>
      <c r="Z3578" s="419"/>
      <c r="AA3578" s="419"/>
      <c r="AB3578" s="419"/>
      <c r="AD3578" s="419"/>
      <c r="AE3578" s="419"/>
      <c r="AF3578" s="419"/>
      <c r="AH3578" s="419"/>
      <c r="AI3578" s="419"/>
      <c r="AJ3578" s="419"/>
      <c r="AL3578" s="419"/>
      <c r="AM3578" s="419"/>
      <c r="AN3578" s="403"/>
      <c r="AO3578" s="419"/>
      <c r="AP3578" s="419"/>
      <c r="AQ3578" s="419"/>
      <c r="AR3578" s="419"/>
      <c r="AS3578" s="419"/>
      <c r="AT3578" s="419"/>
      <c r="AU3578" s="419"/>
      <c r="AV3578" s="419"/>
      <c r="AX3578" s="419"/>
      <c r="AY3578" s="419"/>
      <c r="AZ3578" s="419"/>
      <c r="BB3578" s="419"/>
      <c r="BC3578" s="419"/>
      <c r="BD3578" s="419"/>
      <c r="BF3578" s="419"/>
      <c r="BG3578" s="419"/>
      <c r="BH3578" s="419"/>
      <c r="BJ3578" s="419"/>
      <c r="BK3578" s="419"/>
      <c r="BL3578" s="419"/>
      <c r="BN3578" s="419"/>
      <c r="BO3578" s="419"/>
      <c r="BP3578" s="419"/>
      <c r="BR3578" s="419"/>
      <c r="BS3578" s="419"/>
      <c r="BT3578" s="419"/>
      <c r="BV3578" s="419"/>
      <c r="BW3578" s="419"/>
      <c r="BX3578" s="397"/>
      <c r="BZ3578" s="449"/>
      <c r="CB3578" s="419"/>
      <c r="CC3578" s="419"/>
      <c r="CD3578" s="419"/>
      <c r="CF3578" s="419"/>
      <c r="CG3578" s="419"/>
      <c r="CH3578" s="419"/>
    </row>
    <row r="3579" spans="3:86" ht="21" thickBot="1">
      <c r="C3579" s="425"/>
      <c r="P3579" s="431"/>
      <c r="R3579" s="419"/>
      <c r="S3579" s="446"/>
      <c r="T3579" s="419"/>
      <c r="V3579" s="196"/>
      <c r="W3579" s="419"/>
      <c r="X3579" s="419"/>
      <c r="Z3579" s="419"/>
      <c r="AA3579" s="419"/>
      <c r="AB3579" s="419"/>
      <c r="AD3579" s="419"/>
      <c r="AE3579" s="419"/>
      <c r="AF3579" s="419"/>
      <c r="AH3579" s="419"/>
      <c r="AI3579" s="419"/>
      <c r="AJ3579" s="419"/>
      <c r="AL3579" s="419"/>
      <c r="AM3579" s="419"/>
      <c r="AN3579" s="403"/>
      <c r="AO3579" s="419"/>
      <c r="AP3579" s="419"/>
      <c r="AQ3579" s="419"/>
      <c r="AR3579" s="419"/>
      <c r="AS3579" s="419"/>
      <c r="AT3579" s="419"/>
      <c r="AU3579" s="419"/>
      <c r="AV3579" s="419"/>
      <c r="AX3579" s="419"/>
      <c r="AY3579" s="419"/>
      <c r="AZ3579" s="419"/>
      <c r="BB3579" s="419"/>
      <c r="BC3579" s="419"/>
      <c r="BD3579" s="419"/>
      <c r="BF3579" s="419"/>
      <c r="BG3579" s="419"/>
      <c r="BH3579" s="419"/>
      <c r="BJ3579" s="419"/>
      <c r="BK3579" s="419"/>
      <c r="BL3579" s="419"/>
      <c r="BN3579" s="419"/>
      <c r="BO3579" s="419"/>
      <c r="BP3579" s="419"/>
      <c r="BR3579" s="419"/>
      <c r="BS3579" s="419"/>
      <c r="BT3579" s="419"/>
      <c r="BV3579" s="419"/>
      <c r="BW3579" s="419"/>
      <c r="BX3579" s="397"/>
      <c r="BZ3579" s="449"/>
      <c r="CB3579" s="419"/>
      <c r="CC3579" s="419"/>
      <c r="CD3579" s="419"/>
      <c r="CF3579" s="419"/>
      <c r="CG3579" s="419"/>
      <c r="CH3579" s="419"/>
    </row>
    <row r="3580" spans="3:86" ht="21" thickBot="1">
      <c r="C3580" s="425"/>
      <c r="P3580" s="431"/>
      <c r="R3580" s="419"/>
      <c r="S3580" s="446"/>
      <c r="T3580" s="419"/>
      <c r="V3580" s="196"/>
      <c r="W3580" s="419"/>
      <c r="X3580" s="419"/>
      <c r="Z3580" s="419"/>
      <c r="AA3580" s="419"/>
      <c r="AB3580" s="419"/>
      <c r="AD3580" s="419"/>
      <c r="AE3580" s="419"/>
      <c r="AF3580" s="419"/>
      <c r="AH3580" s="419"/>
      <c r="AI3580" s="419"/>
      <c r="AJ3580" s="419"/>
      <c r="AL3580" s="419"/>
      <c r="AM3580" s="419"/>
      <c r="AN3580" s="403"/>
      <c r="AO3580" s="419"/>
      <c r="AP3580" s="419"/>
      <c r="AQ3580" s="419"/>
      <c r="AR3580" s="419"/>
      <c r="AS3580" s="419"/>
      <c r="AT3580" s="419"/>
      <c r="AU3580" s="419"/>
      <c r="AV3580" s="419"/>
      <c r="AX3580" s="419"/>
      <c r="AY3580" s="419"/>
      <c r="AZ3580" s="419"/>
      <c r="BB3580" s="419"/>
      <c r="BC3580" s="419"/>
      <c r="BD3580" s="419"/>
      <c r="BF3580" s="419"/>
      <c r="BG3580" s="419"/>
      <c r="BH3580" s="419"/>
      <c r="BJ3580" s="419"/>
      <c r="BK3580" s="419"/>
      <c r="BL3580" s="419"/>
      <c r="BN3580" s="419"/>
      <c r="BO3580" s="419"/>
      <c r="BP3580" s="419"/>
      <c r="BR3580" s="419"/>
      <c r="BS3580" s="419"/>
      <c r="BT3580" s="419"/>
      <c r="BV3580" s="419"/>
      <c r="BW3580" s="419"/>
      <c r="BX3580" s="397"/>
      <c r="BZ3580" s="449"/>
      <c r="CB3580" s="419"/>
      <c r="CC3580" s="419"/>
      <c r="CD3580" s="419"/>
      <c r="CF3580" s="419"/>
      <c r="CG3580" s="419"/>
      <c r="CH3580" s="419"/>
    </row>
    <row r="3581" spans="3:86" ht="21" thickBot="1">
      <c r="C3581" s="425"/>
      <c r="P3581" s="431"/>
      <c r="R3581" s="419"/>
      <c r="S3581" s="446"/>
      <c r="T3581" s="419"/>
      <c r="V3581" s="196"/>
      <c r="W3581" s="419"/>
      <c r="X3581" s="419"/>
      <c r="Z3581" s="419"/>
      <c r="AA3581" s="419"/>
      <c r="AB3581" s="419"/>
      <c r="AD3581" s="419"/>
      <c r="AE3581" s="419"/>
      <c r="AF3581" s="419"/>
      <c r="AH3581" s="419"/>
      <c r="AI3581" s="419"/>
      <c r="AJ3581" s="419"/>
      <c r="AL3581" s="419"/>
      <c r="AM3581" s="419"/>
      <c r="AN3581" s="403"/>
      <c r="AO3581" s="419"/>
      <c r="AP3581" s="419"/>
      <c r="AQ3581" s="419"/>
      <c r="AR3581" s="419"/>
      <c r="AS3581" s="419"/>
      <c r="AT3581" s="419"/>
      <c r="AU3581" s="419"/>
      <c r="AV3581" s="419"/>
      <c r="AX3581" s="419"/>
      <c r="AY3581" s="419"/>
      <c r="AZ3581" s="419"/>
      <c r="BB3581" s="419"/>
      <c r="BC3581" s="419"/>
      <c r="BD3581" s="419"/>
      <c r="BF3581" s="419"/>
      <c r="BG3581" s="419"/>
      <c r="BH3581" s="419"/>
      <c r="BJ3581" s="419"/>
      <c r="BK3581" s="419"/>
      <c r="BL3581" s="419"/>
      <c r="BN3581" s="419"/>
      <c r="BO3581" s="419"/>
      <c r="BP3581" s="419"/>
      <c r="BR3581" s="419"/>
      <c r="BS3581" s="419"/>
      <c r="BT3581" s="419"/>
      <c r="BV3581" s="419"/>
      <c r="BW3581" s="419"/>
      <c r="BX3581" s="397"/>
      <c r="BZ3581" s="449"/>
      <c r="CB3581" s="419"/>
      <c r="CC3581" s="419"/>
      <c r="CD3581" s="419"/>
      <c r="CF3581" s="419"/>
      <c r="CG3581" s="419"/>
      <c r="CH3581" s="419"/>
    </row>
    <row r="3582" spans="3:86" ht="21" thickBot="1">
      <c r="C3582" s="425"/>
      <c r="P3582" s="431"/>
      <c r="R3582" s="419"/>
      <c r="S3582" s="446"/>
      <c r="T3582" s="419"/>
      <c r="V3582" s="196"/>
      <c r="W3582" s="419"/>
      <c r="X3582" s="419"/>
      <c r="Z3582" s="419"/>
      <c r="AA3582" s="419"/>
      <c r="AB3582" s="419"/>
      <c r="AD3582" s="419"/>
      <c r="AE3582" s="419"/>
      <c r="AF3582" s="419"/>
      <c r="AH3582" s="419"/>
      <c r="AI3582" s="419"/>
      <c r="AJ3582" s="419"/>
      <c r="AL3582" s="419"/>
      <c r="AM3582" s="419"/>
      <c r="AN3582" s="403"/>
      <c r="AO3582" s="419"/>
      <c r="AP3582" s="419"/>
      <c r="AQ3582" s="419"/>
      <c r="AR3582" s="419"/>
      <c r="AS3582" s="419"/>
      <c r="AT3582" s="419"/>
      <c r="AU3582" s="419"/>
      <c r="AV3582" s="419"/>
      <c r="AX3582" s="419"/>
      <c r="AY3582" s="419"/>
      <c r="AZ3582" s="419"/>
      <c r="BB3582" s="419"/>
      <c r="BC3582" s="419"/>
      <c r="BD3582" s="419"/>
      <c r="BF3582" s="419"/>
      <c r="BG3582" s="419"/>
      <c r="BH3582" s="419"/>
      <c r="BJ3582" s="419"/>
      <c r="BK3582" s="419"/>
      <c r="BL3582" s="419"/>
      <c r="BN3582" s="419"/>
      <c r="BO3582" s="419"/>
      <c r="BP3582" s="419"/>
      <c r="BR3582" s="419"/>
      <c r="BS3582" s="419"/>
      <c r="BT3582" s="419"/>
      <c r="BV3582" s="419"/>
      <c r="BW3582" s="419"/>
      <c r="BX3582" s="397"/>
      <c r="BZ3582" s="449"/>
      <c r="CB3582" s="419"/>
      <c r="CC3582" s="419"/>
      <c r="CD3582" s="419"/>
      <c r="CF3582" s="419"/>
      <c r="CG3582" s="419"/>
      <c r="CH3582" s="419"/>
    </row>
    <row r="3583" spans="3:86" ht="21" thickBot="1">
      <c r="C3583" s="425"/>
      <c r="P3583" s="431"/>
      <c r="R3583" s="419"/>
      <c r="S3583" s="446"/>
      <c r="T3583" s="419"/>
      <c r="V3583" s="196"/>
      <c r="W3583" s="419"/>
      <c r="X3583" s="419"/>
      <c r="Z3583" s="419"/>
      <c r="AA3583" s="419"/>
      <c r="AB3583" s="419"/>
      <c r="AD3583" s="419"/>
      <c r="AE3583" s="419"/>
      <c r="AF3583" s="419"/>
      <c r="AH3583" s="419"/>
      <c r="AI3583" s="419"/>
      <c r="AJ3583" s="419"/>
      <c r="AL3583" s="419"/>
      <c r="AM3583" s="419"/>
      <c r="AN3583" s="403"/>
      <c r="AO3583" s="419"/>
      <c r="AP3583" s="419"/>
      <c r="AQ3583" s="419"/>
      <c r="AR3583" s="419"/>
      <c r="AS3583" s="419"/>
      <c r="AT3583" s="419"/>
      <c r="AU3583" s="419"/>
      <c r="AV3583" s="419"/>
      <c r="AX3583" s="419"/>
      <c r="AY3583" s="419"/>
      <c r="AZ3583" s="419"/>
      <c r="BB3583" s="419"/>
      <c r="BC3583" s="419"/>
      <c r="BD3583" s="419"/>
      <c r="BF3583" s="419"/>
      <c r="BG3583" s="419"/>
      <c r="BH3583" s="419"/>
      <c r="BJ3583" s="419"/>
      <c r="BK3583" s="419"/>
      <c r="BL3583" s="419"/>
      <c r="BN3583" s="419"/>
      <c r="BO3583" s="419"/>
      <c r="BP3583" s="419"/>
      <c r="BR3583" s="419"/>
      <c r="BS3583" s="419"/>
      <c r="BT3583" s="419"/>
      <c r="BV3583" s="419"/>
      <c r="BW3583" s="419"/>
      <c r="BX3583" s="397"/>
      <c r="BZ3583" s="449"/>
      <c r="CB3583" s="419"/>
      <c r="CC3583" s="419"/>
      <c r="CD3583" s="419"/>
      <c r="CF3583" s="419"/>
      <c r="CG3583" s="419"/>
      <c r="CH3583" s="419"/>
    </row>
    <row r="3584" spans="3:86" ht="21" thickBot="1">
      <c r="C3584" s="425"/>
      <c r="P3584" s="431"/>
      <c r="R3584" s="419"/>
      <c r="S3584" s="446"/>
      <c r="T3584" s="419"/>
      <c r="V3584" s="196"/>
      <c r="W3584" s="419"/>
      <c r="X3584" s="419"/>
      <c r="Z3584" s="419"/>
      <c r="AA3584" s="419"/>
      <c r="AB3584" s="419"/>
      <c r="AD3584" s="419"/>
      <c r="AE3584" s="419"/>
      <c r="AF3584" s="419"/>
      <c r="AH3584" s="419"/>
      <c r="AI3584" s="419"/>
      <c r="AJ3584" s="419"/>
      <c r="AL3584" s="419"/>
      <c r="AM3584" s="419"/>
      <c r="AN3584" s="403"/>
      <c r="AO3584" s="419"/>
      <c r="AP3584" s="419"/>
      <c r="AQ3584" s="419"/>
      <c r="AR3584" s="419"/>
      <c r="AS3584" s="419"/>
      <c r="AT3584" s="419"/>
      <c r="AU3584" s="419"/>
      <c r="AV3584" s="419"/>
      <c r="AX3584" s="419"/>
      <c r="AY3584" s="419"/>
      <c r="AZ3584" s="419"/>
      <c r="BB3584" s="419"/>
      <c r="BC3584" s="419"/>
      <c r="BD3584" s="419"/>
      <c r="BF3584" s="419"/>
      <c r="BG3584" s="419"/>
      <c r="BH3584" s="419"/>
      <c r="BJ3584" s="419"/>
      <c r="BK3584" s="419"/>
      <c r="BL3584" s="419"/>
      <c r="BN3584" s="419"/>
      <c r="BO3584" s="419"/>
      <c r="BP3584" s="419"/>
      <c r="BR3584" s="419"/>
      <c r="BS3584" s="419"/>
      <c r="BT3584" s="419"/>
      <c r="BV3584" s="419"/>
      <c r="BW3584" s="419"/>
      <c r="BX3584" s="397"/>
      <c r="BZ3584" s="449"/>
      <c r="CB3584" s="419"/>
      <c r="CC3584" s="419"/>
      <c r="CD3584" s="419"/>
      <c r="CF3584" s="419"/>
      <c r="CG3584" s="419"/>
      <c r="CH3584" s="419"/>
    </row>
    <row r="3585" spans="3:86" ht="21" thickBot="1">
      <c r="C3585" s="425"/>
      <c r="P3585" s="431"/>
      <c r="R3585" s="419"/>
      <c r="S3585" s="446"/>
      <c r="T3585" s="419"/>
      <c r="V3585" s="196"/>
      <c r="W3585" s="419"/>
      <c r="X3585" s="419"/>
      <c r="Z3585" s="419"/>
      <c r="AA3585" s="419"/>
      <c r="AB3585" s="419"/>
      <c r="AD3585" s="419"/>
      <c r="AE3585" s="419"/>
      <c r="AF3585" s="419"/>
      <c r="AH3585" s="419"/>
      <c r="AI3585" s="419"/>
      <c r="AJ3585" s="419"/>
      <c r="AL3585" s="419"/>
      <c r="AM3585" s="419"/>
      <c r="AN3585" s="403"/>
      <c r="AO3585" s="419"/>
      <c r="AP3585" s="419"/>
      <c r="AQ3585" s="419"/>
      <c r="AR3585" s="419"/>
      <c r="AS3585" s="419"/>
      <c r="AT3585" s="419"/>
      <c r="AU3585" s="419"/>
      <c r="AV3585" s="419"/>
      <c r="AX3585" s="419"/>
      <c r="AY3585" s="419"/>
      <c r="AZ3585" s="419"/>
      <c r="BB3585" s="419"/>
      <c r="BC3585" s="419"/>
      <c r="BD3585" s="419"/>
      <c r="BF3585" s="419"/>
      <c r="BG3585" s="419"/>
      <c r="BH3585" s="419"/>
      <c r="BJ3585" s="419"/>
      <c r="BK3585" s="419"/>
      <c r="BL3585" s="419"/>
      <c r="BN3585" s="419"/>
      <c r="BO3585" s="419"/>
      <c r="BP3585" s="419"/>
      <c r="BR3585" s="419"/>
      <c r="BS3585" s="419"/>
      <c r="BT3585" s="419"/>
      <c r="BV3585" s="419"/>
      <c r="BW3585" s="419"/>
      <c r="BX3585" s="397"/>
      <c r="BZ3585" s="449"/>
      <c r="CB3585" s="419"/>
      <c r="CC3585" s="419"/>
      <c r="CD3585" s="419"/>
      <c r="CF3585" s="419"/>
      <c r="CG3585" s="419"/>
      <c r="CH3585" s="419"/>
    </row>
    <row r="3586" spans="3:86" ht="21" thickBot="1">
      <c r="C3586" s="425"/>
      <c r="P3586" s="431"/>
      <c r="R3586" s="419"/>
      <c r="S3586" s="446"/>
      <c r="T3586" s="419"/>
      <c r="V3586" s="196"/>
      <c r="W3586" s="419"/>
      <c r="X3586" s="419"/>
      <c r="Z3586" s="419"/>
      <c r="AA3586" s="419"/>
      <c r="AB3586" s="419"/>
      <c r="AD3586" s="419"/>
      <c r="AE3586" s="419"/>
      <c r="AF3586" s="419"/>
      <c r="AH3586" s="419"/>
      <c r="AI3586" s="419"/>
      <c r="AJ3586" s="419"/>
      <c r="AL3586" s="419"/>
      <c r="AM3586" s="419"/>
      <c r="AN3586" s="403"/>
      <c r="AO3586" s="419"/>
      <c r="AP3586" s="419"/>
      <c r="AQ3586" s="419"/>
      <c r="AR3586" s="419"/>
      <c r="AS3586" s="419"/>
      <c r="AT3586" s="419"/>
      <c r="AU3586" s="419"/>
      <c r="AV3586" s="419"/>
      <c r="AX3586" s="419"/>
      <c r="AY3586" s="419"/>
      <c r="AZ3586" s="419"/>
      <c r="BB3586" s="419"/>
      <c r="BC3586" s="419"/>
      <c r="BD3586" s="419"/>
      <c r="BF3586" s="419"/>
      <c r="BG3586" s="419"/>
      <c r="BH3586" s="419"/>
      <c r="BJ3586" s="419"/>
      <c r="BK3586" s="419"/>
      <c r="BL3586" s="419"/>
      <c r="BN3586" s="419"/>
      <c r="BO3586" s="419"/>
      <c r="BP3586" s="419"/>
      <c r="BR3586" s="419"/>
      <c r="BS3586" s="419"/>
      <c r="BT3586" s="419"/>
      <c r="BV3586" s="419"/>
      <c r="BW3586" s="419"/>
      <c r="BX3586" s="397"/>
      <c r="BZ3586" s="449"/>
      <c r="CB3586" s="419"/>
      <c r="CC3586" s="419"/>
      <c r="CD3586" s="419"/>
      <c r="CF3586" s="419"/>
      <c r="CG3586" s="419"/>
      <c r="CH3586" s="419"/>
    </row>
    <row r="3587" spans="3:86" ht="21" thickBot="1">
      <c r="C3587" s="425"/>
      <c r="P3587" s="431"/>
      <c r="R3587" s="419"/>
      <c r="S3587" s="446"/>
      <c r="T3587" s="419"/>
      <c r="V3587" s="196"/>
      <c r="W3587" s="419"/>
      <c r="X3587" s="419"/>
      <c r="Z3587" s="419"/>
      <c r="AA3587" s="419"/>
      <c r="AB3587" s="419"/>
      <c r="AD3587" s="419"/>
      <c r="AE3587" s="419"/>
      <c r="AF3587" s="419"/>
      <c r="AH3587" s="419"/>
      <c r="AI3587" s="419"/>
      <c r="AJ3587" s="419"/>
      <c r="AL3587" s="419"/>
      <c r="AM3587" s="419"/>
      <c r="AN3587" s="403"/>
      <c r="AO3587" s="419"/>
      <c r="AP3587" s="419"/>
      <c r="AQ3587" s="419"/>
      <c r="AR3587" s="419"/>
      <c r="AS3587" s="419"/>
      <c r="AT3587" s="419"/>
      <c r="AU3587" s="419"/>
      <c r="AV3587" s="419"/>
      <c r="AX3587" s="419"/>
      <c r="AY3587" s="419"/>
      <c r="AZ3587" s="419"/>
      <c r="BB3587" s="419"/>
      <c r="BC3587" s="419"/>
      <c r="BD3587" s="419"/>
      <c r="BF3587" s="419"/>
      <c r="BG3587" s="419"/>
      <c r="BH3587" s="419"/>
      <c r="BJ3587" s="419"/>
      <c r="BK3587" s="419"/>
      <c r="BL3587" s="419"/>
      <c r="BN3587" s="419"/>
      <c r="BO3587" s="419"/>
      <c r="BP3587" s="419"/>
      <c r="BR3587" s="419"/>
      <c r="BS3587" s="419"/>
      <c r="BT3587" s="419"/>
      <c r="BV3587" s="419"/>
      <c r="BW3587" s="419"/>
      <c r="BX3587" s="397"/>
      <c r="BZ3587" s="449"/>
      <c r="CB3587" s="419"/>
      <c r="CC3587" s="419"/>
      <c r="CD3587" s="419"/>
      <c r="CF3587" s="419"/>
      <c r="CG3587" s="419"/>
      <c r="CH3587" s="419"/>
    </row>
    <row r="3588" spans="3:86" ht="21" thickBot="1">
      <c r="C3588" s="425"/>
      <c r="P3588" s="431"/>
      <c r="R3588" s="419"/>
      <c r="S3588" s="446"/>
      <c r="T3588" s="419"/>
      <c r="V3588" s="196"/>
      <c r="W3588" s="419"/>
      <c r="X3588" s="419"/>
      <c r="Z3588" s="419"/>
      <c r="AA3588" s="419"/>
      <c r="AB3588" s="419"/>
      <c r="AD3588" s="419"/>
      <c r="AE3588" s="419"/>
      <c r="AF3588" s="419"/>
      <c r="AH3588" s="419"/>
      <c r="AI3588" s="419"/>
      <c r="AJ3588" s="419"/>
      <c r="AL3588" s="419"/>
      <c r="AM3588" s="419"/>
      <c r="AN3588" s="403"/>
      <c r="AO3588" s="419"/>
      <c r="AP3588" s="419"/>
      <c r="AQ3588" s="419"/>
      <c r="AR3588" s="419"/>
      <c r="AS3588" s="419"/>
      <c r="AT3588" s="419"/>
      <c r="AU3588" s="419"/>
      <c r="AV3588" s="419"/>
      <c r="AX3588" s="419"/>
      <c r="AY3588" s="419"/>
      <c r="AZ3588" s="419"/>
      <c r="BB3588" s="419"/>
      <c r="BC3588" s="419"/>
      <c r="BD3588" s="419"/>
      <c r="BF3588" s="419"/>
      <c r="BG3588" s="419"/>
      <c r="BH3588" s="419"/>
      <c r="BJ3588" s="419"/>
      <c r="BK3588" s="419"/>
      <c r="BL3588" s="419"/>
      <c r="BN3588" s="419"/>
      <c r="BO3588" s="419"/>
      <c r="BP3588" s="419"/>
      <c r="BR3588" s="419"/>
      <c r="BS3588" s="419"/>
      <c r="BT3588" s="419"/>
      <c r="BV3588" s="419"/>
      <c r="BW3588" s="419"/>
      <c r="BX3588" s="397"/>
      <c r="BZ3588" s="449"/>
      <c r="CB3588" s="419"/>
      <c r="CC3588" s="419"/>
      <c r="CD3588" s="419"/>
      <c r="CF3588" s="419"/>
      <c r="CG3588" s="419"/>
      <c r="CH3588" s="419"/>
    </row>
    <row r="3589" spans="3:86" ht="21" thickBot="1">
      <c r="C3589" s="425"/>
      <c r="P3589" s="431"/>
      <c r="R3589" s="419"/>
      <c r="S3589" s="446"/>
      <c r="T3589" s="419"/>
      <c r="V3589" s="196"/>
      <c r="W3589" s="419"/>
      <c r="X3589" s="419"/>
      <c r="Z3589" s="419"/>
      <c r="AA3589" s="419"/>
      <c r="AB3589" s="419"/>
      <c r="AD3589" s="419"/>
      <c r="AE3589" s="419"/>
      <c r="AF3589" s="419"/>
      <c r="AH3589" s="419"/>
      <c r="AI3589" s="419"/>
      <c r="AJ3589" s="419"/>
      <c r="AL3589" s="419"/>
      <c r="AM3589" s="419"/>
      <c r="AN3589" s="403"/>
      <c r="AO3589" s="419"/>
      <c r="AP3589" s="419"/>
      <c r="AQ3589" s="419"/>
      <c r="AR3589" s="419"/>
      <c r="AS3589" s="419"/>
      <c r="AT3589" s="419"/>
      <c r="AU3589" s="419"/>
      <c r="AV3589" s="419"/>
      <c r="AX3589" s="419"/>
      <c r="AY3589" s="419"/>
      <c r="AZ3589" s="419"/>
      <c r="BB3589" s="419"/>
      <c r="BC3589" s="419"/>
      <c r="BD3589" s="419"/>
      <c r="BF3589" s="419"/>
      <c r="BG3589" s="419"/>
      <c r="BH3589" s="419"/>
      <c r="BJ3589" s="419"/>
      <c r="BK3589" s="419"/>
      <c r="BL3589" s="419"/>
      <c r="BN3589" s="419"/>
      <c r="BO3589" s="419"/>
      <c r="BP3589" s="419"/>
      <c r="BR3589" s="419"/>
      <c r="BS3589" s="419"/>
      <c r="BT3589" s="419"/>
      <c r="BV3589" s="419"/>
      <c r="BW3589" s="419"/>
      <c r="BX3589" s="397"/>
      <c r="BZ3589" s="449"/>
      <c r="CB3589" s="419"/>
      <c r="CC3589" s="419"/>
      <c r="CD3589" s="419"/>
      <c r="CF3589" s="419"/>
      <c r="CG3589" s="419"/>
      <c r="CH3589" s="419"/>
    </row>
    <row r="3590" spans="3:86" ht="21" thickBot="1">
      <c r="C3590" s="425"/>
      <c r="P3590" s="431"/>
      <c r="R3590" s="419"/>
      <c r="S3590" s="446"/>
      <c r="T3590" s="419"/>
      <c r="V3590" s="196"/>
      <c r="W3590" s="419"/>
      <c r="X3590" s="419"/>
      <c r="Z3590" s="419"/>
      <c r="AA3590" s="419"/>
      <c r="AB3590" s="419"/>
      <c r="AD3590" s="419"/>
      <c r="AE3590" s="419"/>
      <c r="AF3590" s="419"/>
      <c r="AH3590" s="419"/>
      <c r="AI3590" s="419"/>
      <c r="AJ3590" s="419"/>
      <c r="AL3590" s="419"/>
      <c r="AM3590" s="419"/>
      <c r="AN3590" s="403"/>
      <c r="AO3590" s="419"/>
      <c r="AP3590" s="419"/>
      <c r="AQ3590" s="419"/>
      <c r="AR3590" s="419"/>
      <c r="AS3590" s="419"/>
      <c r="AT3590" s="419"/>
      <c r="AU3590" s="419"/>
      <c r="AV3590" s="419"/>
      <c r="AX3590" s="419"/>
      <c r="AY3590" s="419"/>
      <c r="AZ3590" s="419"/>
      <c r="BB3590" s="419"/>
      <c r="BC3590" s="419"/>
      <c r="BD3590" s="419"/>
      <c r="BF3590" s="419"/>
      <c r="BG3590" s="419"/>
      <c r="BH3590" s="419"/>
      <c r="BJ3590" s="419"/>
      <c r="BK3590" s="419"/>
      <c r="BL3590" s="419"/>
      <c r="BN3590" s="419"/>
      <c r="BO3590" s="419"/>
      <c r="BP3590" s="419"/>
      <c r="BR3590" s="419"/>
      <c r="BS3590" s="419"/>
      <c r="BT3590" s="419"/>
      <c r="BV3590" s="419"/>
      <c r="BW3590" s="419"/>
      <c r="BX3590" s="397"/>
      <c r="BZ3590" s="449"/>
      <c r="CB3590" s="419"/>
      <c r="CC3590" s="419"/>
      <c r="CD3590" s="419"/>
      <c r="CF3590" s="419"/>
      <c r="CG3590" s="419"/>
      <c r="CH3590" s="419"/>
    </row>
    <row r="3591" spans="3:86" ht="21" thickBot="1">
      <c r="C3591" s="425"/>
      <c r="P3591" s="431"/>
      <c r="R3591" s="419"/>
      <c r="S3591" s="446"/>
      <c r="T3591" s="419"/>
      <c r="V3591" s="196"/>
      <c r="W3591" s="419"/>
      <c r="X3591" s="419"/>
      <c r="Z3591" s="419"/>
      <c r="AA3591" s="419"/>
      <c r="AB3591" s="419"/>
      <c r="AD3591" s="419"/>
      <c r="AE3591" s="419"/>
      <c r="AF3591" s="419"/>
      <c r="AH3591" s="419"/>
      <c r="AI3591" s="419"/>
      <c r="AJ3591" s="419"/>
      <c r="AL3591" s="419"/>
      <c r="AM3591" s="419"/>
      <c r="AN3591" s="403"/>
      <c r="AO3591" s="419"/>
      <c r="AP3591" s="419"/>
      <c r="AQ3591" s="419"/>
      <c r="AR3591" s="419"/>
      <c r="AS3591" s="419"/>
      <c r="AT3591" s="419"/>
      <c r="AU3591" s="419"/>
      <c r="AV3591" s="419"/>
      <c r="AX3591" s="419"/>
      <c r="AY3591" s="419"/>
      <c r="AZ3591" s="419"/>
      <c r="BB3591" s="419"/>
      <c r="BC3591" s="419"/>
      <c r="BD3591" s="419"/>
      <c r="BF3591" s="419"/>
      <c r="BG3591" s="419"/>
      <c r="BH3591" s="419"/>
      <c r="BJ3591" s="419"/>
      <c r="BK3591" s="419"/>
      <c r="BL3591" s="419"/>
      <c r="BN3591" s="419"/>
      <c r="BO3591" s="419"/>
      <c r="BP3591" s="419"/>
      <c r="BR3591" s="419"/>
      <c r="BS3591" s="419"/>
      <c r="BT3591" s="419"/>
      <c r="BV3591" s="419"/>
      <c r="BW3591" s="419"/>
      <c r="BX3591" s="397"/>
      <c r="BZ3591" s="449"/>
      <c r="CB3591" s="419"/>
      <c r="CC3591" s="419"/>
      <c r="CD3591" s="419"/>
      <c r="CF3591" s="419"/>
      <c r="CG3591" s="419"/>
      <c r="CH3591" s="419"/>
    </row>
    <row r="3592" spans="3:86" ht="21" thickBot="1">
      <c r="C3592" s="425"/>
      <c r="P3592" s="431"/>
      <c r="R3592" s="419"/>
      <c r="S3592" s="446"/>
      <c r="T3592" s="419"/>
      <c r="V3592" s="196"/>
      <c r="W3592" s="419"/>
      <c r="X3592" s="419"/>
      <c r="Z3592" s="419"/>
      <c r="AA3592" s="419"/>
      <c r="AB3592" s="419"/>
      <c r="AD3592" s="419"/>
      <c r="AE3592" s="419"/>
      <c r="AF3592" s="419"/>
      <c r="AH3592" s="419"/>
      <c r="AI3592" s="419"/>
      <c r="AJ3592" s="419"/>
      <c r="AL3592" s="419"/>
      <c r="AM3592" s="419"/>
      <c r="AN3592" s="403"/>
      <c r="AO3592" s="419"/>
      <c r="AP3592" s="419"/>
      <c r="AQ3592" s="419"/>
      <c r="AR3592" s="419"/>
      <c r="AS3592" s="419"/>
      <c r="AT3592" s="419"/>
      <c r="AU3592" s="419"/>
      <c r="AV3592" s="419"/>
      <c r="AX3592" s="419"/>
      <c r="AY3592" s="419"/>
      <c r="AZ3592" s="419"/>
      <c r="BB3592" s="419"/>
      <c r="BC3592" s="419"/>
      <c r="BD3592" s="419"/>
      <c r="BF3592" s="419"/>
      <c r="BG3592" s="419"/>
      <c r="BH3592" s="419"/>
      <c r="BJ3592" s="419"/>
      <c r="BK3592" s="419"/>
      <c r="BL3592" s="419"/>
      <c r="BN3592" s="419"/>
      <c r="BO3592" s="419"/>
      <c r="BP3592" s="419"/>
      <c r="BR3592" s="419"/>
      <c r="BS3592" s="419"/>
      <c r="BT3592" s="419"/>
      <c r="BV3592" s="419"/>
      <c r="BW3592" s="419"/>
      <c r="BX3592" s="397"/>
      <c r="BZ3592" s="449"/>
      <c r="CB3592" s="419"/>
      <c r="CC3592" s="419"/>
      <c r="CD3592" s="419"/>
      <c r="CF3592" s="419"/>
      <c r="CG3592" s="419"/>
      <c r="CH3592" s="419"/>
    </row>
    <row r="3593" spans="3:86" ht="21" thickBot="1">
      <c r="C3593" s="425"/>
      <c r="P3593" s="431"/>
      <c r="R3593" s="419"/>
      <c r="S3593" s="446"/>
      <c r="T3593" s="419"/>
      <c r="V3593" s="196"/>
      <c r="W3593" s="419"/>
      <c r="X3593" s="419"/>
      <c r="Z3593" s="419"/>
      <c r="AA3593" s="419"/>
      <c r="AB3593" s="419"/>
      <c r="AD3593" s="419"/>
      <c r="AE3593" s="419"/>
      <c r="AF3593" s="419"/>
      <c r="AH3593" s="419"/>
      <c r="AI3593" s="419"/>
      <c r="AJ3593" s="419"/>
      <c r="AL3593" s="419"/>
      <c r="AM3593" s="419"/>
      <c r="AN3593" s="403"/>
      <c r="AO3593" s="419"/>
      <c r="AP3593" s="419"/>
      <c r="AQ3593" s="419"/>
      <c r="AR3593" s="419"/>
      <c r="AS3593" s="419"/>
      <c r="AT3593" s="419"/>
      <c r="AU3593" s="419"/>
      <c r="AV3593" s="419"/>
      <c r="AX3593" s="419"/>
      <c r="AY3593" s="419"/>
      <c r="AZ3593" s="419"/>
      <c r="BB3593" s="419"/>
      <c r="BC3593" s="419"/>
      <c r="BD3593" s="419"/>
      <c r="BF3593" s="419"/>
      <c r="BG3593" s="419"/>
      <c r="BH3593" s="419"/>
      <c r="BJ3593" s="419"/>
      <c r="BK3593" s="419"/>
      <c r="BL3593" s="419"/>
      <c r="BN3593" s="419"/>
      <c r="BO3593" s="419"/>
      <c r="BP3593" s="419"/>
      <c r="BR3593" s="419"/>
      <c r="BS3593" s="419"/>
      <c r="BT3593" s="419"/>
      <c r="BV3593" s="419"/>
      <c r="BW3593" s="419"/>
      <c r="BX3593" s="397"/>
      <c r="BZ3593" s="449"/>
      <c r="CB3593" s="419"/>
      <c r="CC3593" s="419"/>
      <c r="CD3593" s="419"/>
      <c r="CF3593" s="419"/>
      <c r="CG3593" s="419"/>
      <c r="CH3593" s="419"/>
    </row>
    <row r="3594" spans="3:86" ht="21" thickBot="1">
      <c r="C3594" s="425"/>
      <c r="P3594" s="431"/>
      <c r="R3594" s="419"/>
      <c r="S3594" s="446"/>
      <c r="T3594" s="419"/>
      <c r="V3594" s="196"/>
      <c r="W3594" s="419"/>
      <c r="X3594" s="419"/>
      <c r="Z3594" s="419"/>
      <c r="AA3594" s="419"/>
      <c r="AB3594" s="419"/>
      <c r="AD3594" s="419"/>
      <c r="AE3594" s="419"/>
      <c r="AF3594" s="419"/>
      <c r="AH3594" s="419"/>
      <c r="AI3594" s="419"/>
      <c r="AJ3594" s="419"/>
      <c r="AL3594" s="419"/>
      <c r="AM3594" s="419"/>
      <c r="AN3594" s="403"/>
      <c r="AO3594" s="419"/>
      <c r="AP3594" s="419"/>
      <c r="AQ3594" s="419"/>
      <c r="AR3594" s="419"/>
      <c r="AS3594" s="419"/>
      <c r="AT3594" s="419"/>
      <c r="AU3594" s="419"/>
      <c r="AV3594" s="419"/>
      <c r="AX3594" s="419"/>
      <c r="AY3594" s="419"/>
      <c r="AZ3594" s="419"/>
      <c r="BB3594" s="419"/>
      <c r="BC3594" s="419"/>
      <c r="BD3594" s="419"/>
      <c r="BF3594" s="419"/>
      <c r="BG3594" s="419"/>
      <c r="BH3594" s="419"/>
      <c r="BJ3594" s="419"/>
      <c r="BK3594" s="419"/>
      <c r="BL3594" s="419"/>
      <c r="BN3594" s="419"/>
      <c r="BO3594" s="419"/>
      <c r="BP3594" s="419"/>
      <c r="BR3594" s="419"/>
      <c r="BS3594" s="419"/>
      <c r="BT3594" s="419"/>
      <c r="BV3594" s="419"/>
      <c r="BW3594" s="419"/>
      <c r="BX3594" s="397"/>
      <c r="BZ3594" s="449"/>
      <c r="CB3594" s="419"/>
      <c r="CC3594" s="419"/>
      <c r="CD3594" s="419"/>
      <c r="CF3594" s="419"/>
      <c r="CG3594" s="419"/>
      <c r="CH3594" s="419"/>
    </row>
    <row r="3595" spans="3:86" ht="21" thickBot="1">
      <c r="C3595" s="425"/>
      <c r="P3595" s="431"/>
      <c r="R3595" s="419"/>
      <c r="S3595" s="446"/>
      <c r="T3595" s="419"/>
      <c r="V3595" s="196"/>
      <c r="W3595" s="419"/>
      <c r="X3595" s="419"/>
      <c r="Z3595" s="419"/>
      <c r="AA3595" s="419"/>
      <c r="AB3595" s="419"/>
      <c r="AD3595" s="419"/>
      <c r="AE3595" s="419"/>
      <c r="AF3595" s="419"/>
      <c r="AH3595" s="419"/>
      <c r="AI3595" s="419"/>
      <c r="AJ3595" s="419"/>
      <c r="AL3595" s="419"/>
      <c r="AM3595" s="419"/>
      <c r="AN3595" s="403"/>
      <c r="AO3595" s="419"/>
      <c r="AP3595" s="419"/>
      <c r="AQ3595" s="419"/>
      <c r="AR3595" s="419"/>
      <c r="AS3595" s="419"/>
      <c r="AT3595" s="419"/>
      <c r="AU3595" s="419"/>
      <c r="AV3595" s="419"/>
      <c r="AX3595" s="419"/>
      <c r="AY3595" s="419"/>
      <c r="AZ3595" s="419"/>
      <c r="BB3595" s="419"/>
      <c r="BC3595" s="419"/>
      <c r="BD3595" s="419"/>
      <c r="BF3595" s="419"/>
      <c r="BG3595" s="419"/>
      <c r="BH3595" s="419"/>
      <c r="BJ3595" s="419"/>
      <c r="BK3595" s="419"/>
      <c r="BL3595" s="419"/>
      <c r="BN3595" s="419"/>
      <c r="BO3595" s="419"/>
      <c r="BP3595" s="419"/>
      <c r="BR3595" s="419"/>
      <c r="BS3595" s="419"/>
      <c r="BT3595" s="419"/>
      <c r="BV3595" s="419"/>
      <c r="BW3595" s="419"/>
      <c r="BX3595" s="397"/>
      <c r="BZ3595" s="449"/>
      <c r="CB3595" s="419"/>
      <c r="CC3595" s="419"/>
      <c r="CD3595" s="419"/>
      <c r="CF3595" s="419"/>
      <c r="CG3595" s="419"/>
      <c r="CH3595" s="419"/>
    </row>
    <row r="3596" spans="3:86" ht="21" thickBot="1">
      <c r="C3596" s="425"/>
      <c r="P3596" s="431"/>
      <c r="R3596" s="419"/>
      <c r="S3596" s="446"/>
      <c r="T3596" s="419"/>
      <c r="V3596" s="196"/>
      <c r="W3596" s="419"/>
      <c r="X3596" s="419"/>
      <c r="Z3596" s="419"/>
      <c r="AA3596" s="419"/>
      <c r="AB3596" s="419"/>
      <c r="AD3596" s="419"/>
      <c r="AE3596" s="419"/>
      <c r="AF3596" s="419"/>
      <c r="AH3596" s="419"/>
      <c r="AI3596" s="419"/>
      <c r="AJ3596" s="419"/>
      <c r="AL3596" s="419"/>
      <c r="AM3596" s="419"/>
      <c r="AN3596" s="403"/>
      <c r="AO3596" s="419"/>
      <c r="AP3596" s="419"/>
      <c r="AQ3596" s="419"/>
      <c r="AR3596" s="419"/>
      <c r="AS3596" s="419"/>
      <c r="AT3596" s="419"/>
      <c r="AU3596" s="419"/>
      <c r="AV3596" s="419"/>
      <c r="AX3596" s="419"/>
      <c r="AY3596" s="419"/>
      <c r="AZ3596" s="419"/>
      <c r="BB3596" s="419"/>
      <c r="BC3596" s="419"/>
      <c r="BD3596" s="419"/>
      <c r="BF3596" s="419"/>
      <c r="BG3596" s="419"/>
      <c r="BH3596" s="419"/>
      <c r="BJ3596" s="419"/>
      <c r="BK3596" s="419"/>
      <c r="BL3596" s="419"/>
      <c r="BN3596" s="419"/>
      <c r="BO3596" s="419"/>
      <c r="BP3596" s="419"/>
      <c r="BR3596" s="419"/>
      <c r="BS3596" s="419"/>
      <c r="BT3596" s="419"/>
      <c r="BV3596" s="419"/>
      <c r="BW3596" s="419"/>
      <c r="BX3596" s="397"/>
      <c r="BZ3596" s="449"/>
      <c r="CB3596" s="419"/>
      <c r="CC3596" s="419"/>
      <c r="CD3596" s="419"/>
      <c r="CF3596" s="419"/>
      <c r="CG3596" s="419"/>
      <c r="CH3596" s="419"/>
    </row>
    <row r="3597" spans="3:86" ht="21" thickBot="1">
      <c r="C3597" s="425"/>
      <c r="P3597" s="431"/>
      <c r="R3597" s="419"/>
      <c r="S3597" s="446"/>
      <c r="T3597" s="419"/>
      <c r="V3597" s="196"/>
      <c r="W3597" s="419"/>
      <c r="X3597" s="419"/>
      <c r="Z3597" s="419"/>
      <c r="AA3597" s="419"/>
      <c r="AB3597" s="419"/>
      <c r="AD3597" s="419"/>
      <c r="AE3597" s="419"/>
      <c r="AF3597" s="419"/>
      <c r="AH3597" s="419"/>
      <c r="AI3597" s="419"/>
      <c r="AJ3597" s="419"/>
      <c r="AL3597" s="419"/>
      <c r="AM3597" s="419"/>
      <c r="AN3597" s="403"/>
      <c r="AO3597" s="419"/>
      <c r="AP3597" s="419"/>
      <c r="AQ3597" s="419"/>
      <c r="AR3597" s="419"/>
      <c r="AS3597" s="419"/>
      <c r="AT3597" s="419"/>
      <c r="AU3597" s="419"/>
      <c r="AV3597" s="419"/>
      <c r="AX3597" s="419"/>
      <c r="AY3597" s="419"/>
      <c r="AZ3597" s="419"/>
      <c r="BB3597" s="419"/>
      <c r="BC3597" s="419"/>
      <c r="BD3597" s="419"/>
      <c r="BF3597" s="419"/>
      <c r="BG3597" s="419"/>
      <c r="BH3597" s="419"/>
      <c r="BJ3597" s="419"/>
      <c r="BK3597" s="419"/>
      <c r="BL3597" s="419"/>
      <c r="BN3597" s="419"/>
      <c r="BO3597" s="419"/>
      <c r="BP3597" s="419"/>
      <c r="BR3597" s="419"/>
      <c r="BS3597" s="419"/>
      <c r="BT3597" s="419"/>
      <c r="BV3597" s="419"/>
      <c r="BW3597" s="419"/>
      <c r="BX3597" s="397"/>
      <c r="BZ3597" s="449"/>
      <c r="CB3597" s="419"/>
      <c r="CC3597" s="419"/>
      <c r="CD3597" s="419"/>
      <c r="CF3597" s="419"/>
      <c r="CG3597" s="419"/>
      <c r="CH3597" s="419"/>
    </row>
    <row r="3598" spans="3:86" ht="21" thickBot="1">
      <c r="C3598" s="425"/>
      <c r="P3598" s="431"/>
      <c r="R3598" s="419"/>
      <c r="S3598" s="446"/>
      <c r="T3598" s="419"/>
      <c r="V3598" s="196"/>
      <c r="W3598" s="419"/>
      <c r="X3598" s="419"/>
      <c r="Z3598" s="419"/>
      <c r="AA3598" s="419"/>
      <c r="AB3598" s="419"/>
      <c r="AD3598" s="419"/>
      <c r="AE3598" s="419"/>
      <c r="AF3598" s="419"/>
      <c r="AH3598" s="419"/>
      <c r="AI3598" s="419"/>
      <c r="AJ3598" s="419"/>
      <c r="AL3598" s="419"/>
      <c r="AM3598" s="419"/>
      <c r="AN3598" s="403"/>
      <c r="AO3598" s="419"/>
      <c r="AP3598" s="419"/>
      <c r="AQ3598" s="419"/>
      <c r="AR3598" s="419"/>
      <c r="AS3598" s="419"/>
      <c r="AT3598" s="419"/>
      <c r="AU3598" s="419"/>
      <c r="AV3598" s="419"/>
      <c r="AX3598" s="419"/>
      <c r="AY3598" s="419"/>
      <c r="AZ3598" s="419"/>
      <c r="BB3598" s="419"/>
      <c r="BC3598" s="419"/>
      <c r="BD3598" s="419"/>
      <c r="BF3598" s="419"/>
      <c r="BG3598" s="419"/>
      <c r="BH3598" s="419"/>
      <c r="BJ3598" s="419"/>
      <c r="BK3598" s="419"/>
      <c r="BL3598" s="419"/>
      <c r="BN3598" s="419"/>
      <c r="BO3598" s="419"/>
      <c r="BP3598" s="419"/>
      <c r="BR3598" s="419"/>
      <c r="BS3598" s="419"/>
      <c r="BT3598" s="419"/>
      <c r="BV3598" s="419"/>
      <c r="BW3598" s="419"/>
      <c r="BX3598" s="397"/>
      <c r="BZ3598" s="449"/>
      <c r="CB3598" s="419"/>
      <c r="CC3598" s="419"/>
      <c r="CD3598" s="419"/>
      <c r="CF3598" s="419"/>
      <c r="CG3598" s="419"/>
      <c r="CH3598" s="419"/>
    </row>
    <row r="3599" spans="3:86" ht="21" thickBot="1">
      <c r="C3599" s="425"/>
      <c r="P3599" s="431"/>
      <c r="R3599" s="419"/>
      <c r="S3599" s="446"/>
      <c r="T3599" s="419"/>
      <c r="V3599" s="196"/>
      <c r="W3599" s="419"/>
      <c r="X3599" s="419"/>
      <c r="Z3599" s="419"/>
      <c r="AA3599" s="419"/>
      <c r="AB3599" s="419"/>
      <c r="AD3599" s="419"/>
      <c r="AE3599" s="419"/>
      <c r="AF3599" s="419"/>
      <c r="AH3599" s="419"/>
      <c r="AI3599" s="419"/>
      <c r="AJ3599" s="419"/>
      <c r="AL3599" s="419"/>
      <c r="AM3599" s="419"/>
      <c r="AN3599" s="403"/>
      <c r="AO3599" s="419"/>
      <c r="AP3599" s="419"/>
      <c r="AQ3599" s="419"/>
      <c r="AR3599" s="419"/>
      <c r="AS3599" s="419"/>
      <c r="AT3599" s="419"/>
      <c r="AU3599" s="419"/>
      <c r="AV3599" s="419"/>
      <c r="AX3599" s="419"/>
      <c r="AY3599" s="419"/>
      <c r="AZ3599" s="419"/>
      <c r="BB3599" s="419"/>
      <c r="BC3599" s="419"/>
      <c r="BD3599" s="419"/>
      <c r="BF3599" s="419"/>
      <c r="BG3599" s="419"/>
      <c r="BH3599" s="419"/>
      <c r="BJ3599" s="419"/>
      <c r="BK3599" s="419"/>
      <c r="BL3599" s="419"/>
      <c r="BN3599" s="419"/>
      <c r="BO3599" s="419"/>
      <c r="BP3599" s="419"/>
      <c r="BR3599" s="419"/>
      <c r="BS3599" s="419"/>
      <c r="BT3599" s="419"/>
      <c r="BV3599" s="419"/>
      <c r="BW3599" s="419"/>
      <c r="BX3599" s="397"/>
      <c r="BZ3599" s="449"/>
      <c r="CB3599" s="419"/>
      <c r="CC3599" s="419"/>
      <c r="CD3599" s="419"/>
      <c r="CF3599" s="419"/>
      <c r="CG3599" s="419"/>
      <c r="CH3599" s="419"/>
    </row>
    <row r="3600" spans="3:86" ht="21" thickBot="1">
      <c r="C3600" s="425"/>
      <c r="P3600" s="431"/>
      <c r="R3600" s="419"/>
      <c r="S3600" s="446"/>
      <c r="T3600" s="419"/>
      <c r="V3600" s="196"/>
      <c r="W3600" s="419"/>
      <c r="X3600" s="419"/>
      <c r="Z3600" s="419"/>
      <c r="AA3600" s="419"/>
      <c r="AB3600" s="419"/>
      <c r="AD3600" s="419"/>
      <c r="AE3600" s="419"/>
      <c r="AF3600" s="419"/>
      <c r="AH3600" s="419"/>
      <c r="AI3600" s="419"/>
      <c r="AJ3600" s="419"/>
      <c r="AL3600" s="419"/>
      <c r="AM3600" s="419"/>
      <c r="AN3600" s="403"/>
      <c r="AO3600" s="419"/>
      <c r="AP3600" s="419"/>
      <c r="AQ3600" s="419"/>
      <c r="AR3600" s="419"/>
      <c r="AS3600" s="419"/>
      <c r="AT3600" s="419"/>
      <c r="AU3600" s="419"/>
      <c r="AV3600" s="419"/>
      <c r="AX3600" s="419"/>
      <c r="AY3600" s="419"/>
      <c r="AZ3600" s="419"/>
      <c r="BB3600" s="419"/>
      <c r="BC3600" s="419"/>
      <c r="BD3600" s="419"/>
      <c r="BF3600" s="419"/>
      <c r="BG3600" s="419"/>
      <c r="BH3600" s="419"/>
      <c r="BJ3600" s="419"/>
      <c r="BK3600" s="419"/>
      <c r="BL3600" s="419"/>
      <c r="BN3600" s="419"/>
      <c r="BO3600" s="419"/>
      <c r="BP3600" s="419"/>
      <c r="BR3600" s="419"/>
      <c r="BS3600" s="419"/>
      <c r="BT3600" s="419"/>
      <c r="BV3600" s="419"/>
      <c r="BW3600" s="419"/>
      <c r="BX3600" s="397"/>
      <c r="BZ3600" s="449"/>
      <c r="CB3600" s="419"/>
      <c r="CC3600" s="419"/>
      <c r="CD3600" s="419"/>
      <c r="CF3600" s="419"/>
      <c r="CG3600" s="419"/>
      <c r="CH3600" s="419"/>
    </row>
    <row r="3601" spans="3:86" ht="21" thickBot="1">
      <c r="C3601" s="425"/>
      <c r="P3601" s="431"/>
      <c r="R3601" s="419"/>
      <c r="S3601" s="446"/>
      <c r="T3601" s="419"/>
      <c r="V3601" s="196"/>
      <c r="W3601" s="419"/>
      <c r="X3601" s="419"/>
      <c r="Z3601" s="419"/>
      <c r="AA3601" s="419"/>
      <c r="AB3601" s="419"/>
      <c r="AD3601" s="419"/>
      <c r="AE3601" s="419"/>
      <c r="AF3601" s="419"/>
      <c r="AH3601" s="419"/>
      <c r="AI3601" s="419"/>
      <c r="AJ3601" s="419"/>
      <c r="AL3601" s="419"/>
      <c r="AM3601" s="419"/>
      <c r="AN3601" s="403"/>
      <c r="AO3601" s="419"/>
      <c r="AP3601" s="419"/>
      <c r="AQ3601" s="419"/>
      <c r="AR3601" s="419"/>
      <c r="AS3601" s="419"/>
      <c r="AT3601" s="419"/>
      <c r="AU3601" s="419"/>
      <c r="AV3601" s="419"/>
      <c r="AX3601" s="419"/>
      <c r="AY3601" s="419"/>
      <c r="AZ3601" s="419"/>
      <c r="BB3601" s="419"/>
      <c r="BC3601" s="419"/>
      <c r="BD3601" s="419"/>
      <c r="BF3601" s="419"/>
      <c r="BG3601" s="419"/>
      <c r="BH3601" s="419"/>
      <c r="BJ3601" s="419"/>
      <c r="BK3601" s="419"/>
      <c r="BL3601" s="419"/>
      <c r="BN3601" s="419"/>
      <c r="BO3601" s="419"/>
      <c r="BP3601" s="419"/>
      <c r="BR3601" s="419"/>
      <c r="BS3601" s="419"/>
      <c r="BT3601" s="419"/>
      <c r="BV3601" s="419"/>
      <c r="BW3601" s="419"/>
      <c r="BX3601" s="397"/>
      <c r="BZ3601" s="449"/>
      <c r="CB3601" s="419"/>
      <c r="CC3601" s="419"/>
      <c r="CD3601" s="419"/>
      <c r="CF3601" s="419"/>
      <c r="CG3601" s="419"/>
      <c r="CH3601" s="419"/>
    </row>
    <row r="3602" spans="3:86" ht="21" thickBot="1">
      <c r="C3602" s="425"/>
      <c r="P3602" s="431"/>
      <c r="R3602" s="419"/>
      <c r="S3602" s="446"/>
      <c r="T3602" s="419"/>
      <c r="V3602" s="196"/>
      <c r="W3602" s="419"/>
      <c r="X3602" s="419"/>
      <c r="Z3602" s="419"/>
      <c r="AA3602" s="419"/>
      <c r="AB3602" s="419"/>
      <c r="AD3602" s="419"/>
      <c r="AE3602" s="419"/>
      <c r="AF3602" s="419"/>
      <c r="AH3602" s="419"/>
      <c r="AI3602" s="419"/>
      <c r="AJ3602" s="419"/>
      <c r="AL3602" s="419"/>
      <c r="AM3602" s="419"/>
      <c r="AN3602" s="403"/>
      <c r="AO3602" s="419"/>
      <c r="AP3602" s="419"/>
      <c r="AQ3602" s="419"/>
      <c r="AR3602" s="419"/>
      <c r="AS3602" s="419"/>
      <c r="AT3602" s="419"/>
      <c r="AU3602" s="419"/>
      <c r="AV3602" s="419"/>
      <c r="AX3602" s="419"/>
      <c r="AY3602" s="419"/>
      <c r="AZ3602" s="419"/>
      <c r="BB3602" s="419"/>
      <c r="BC3602" s="419"/>
      <c r="BD3602" s="419"/>
      <c r="BF3602" s="419"/>
      <c r="BG3602" s="419"/>
      <c r="BH3602" s="419"/>
      <c r="BJ3602" s="419"/>
      <c r="BK3602" s="419"/>
      <c r="BL3602" s="419"/>
      <c r="BN3602" s="419"/>
      <c r="BO3602" s="419"/>
      <c r="BP3602" s="419"/>
      <c r="BR3602" s="419"/>
      <c r="BS3602" s="419"/>
      <c r="BT3602" s="419"/>
      <c r="BV3602" s="419"/>
      <c r="BW3602" s="419"/>
      <c r="BX3602" s="397"/>
      <c r="BZ3602" s="449"/>
      <c r="CB3602" s="419"/>
      <c r="CC3602" s="419"/>
      <c r="CD3602" s="419"/>
      <c r="CF3602" s="419"/>
      <c r="CG3602" s="419"/>
      <c r="CH3602" s="419"/>
    </row>
    <row r="3603" spans="3:86" ht="21" thickBot="1">
      <c r="C3603" s="425"/>
      <c r="P3603" s="431"/>
      <c r="R3603" s="419"/>
      <c r="S3603" s="446"/>
      <c r="T3603" s="419"/>
      <c r="V3603" s="196"/>
      <c r="W3603" s="419"/>
      <c r="X3603" s="419"/>
      <c r="Z3603" s="419"/>
      <c r="AA3603" s="419"/>
      <c r="AB3603" s="419"/>
      <c r="AD3603" s="419"/>
      <c r="AE3603" s="419"/>
      <c r="AF3603" s="419"/>
      <c r="AH3603" s="419"/>
      <c r="AI3603" s="419"/>
      <c r="AJ3603" s="419"/>
      <c r="AL3603" s="419"/>
      <c r="AM3603" s="419"/>
      <c r="AN3603" s="403"/>
      <c r="AO3603" s="419"/>
      <c r="AP3603" s="419"/>
      <c r="AQ3603" s="419"/>
      <c r="AR3603" s="419"/>
      <c r="AS3603" s="419"/>
      <c r="AT3603" s="419"/>
      <c r="AU3603" s="419"/>
      <c r="AV3603" s="419"/>
      <c r="AX3603" s="419"/>
      <c r="AY3603" s="419"/>
      <c r="AZ3603" s="419"/>
      <c r="BB3603" s="419"/>
      <c r="BC3603" s="419"/>
      <c r="BD3603" s="419"/>
      <c r="BF3603" s="419"/>
      <c r="BG3603" s="419"/>
      <c r="BH3603" s="419"/>
      <c r="BJ3603" s="419"/>
      <c r="BK3603" s="419"/>
      <c r="BL3603" s="419"/>
      <c r="BN3603" s="419"/>
      <c r="BO3603" s="419"/>
      <c r="BP3603" s="419"/>
      <c r="BR3603" s="419"/>
      <c r="BS3603" s="419"/>
      <c r="BT3603" s="419"/>
      <c r="BV3603" s="419"/>
      <c r="BW3603" s="419"/>
      <c r="BX3603" s="397"/>
      <c r="BZ3603" s="449"/>
      <c r="CB3603" s="419"/>
      <c r="CC3603" s="419"/>
      <c r="CD3603" s="419"/>
      <c r="CF3603" s="419"/>
      <c r="CG3603" s="419"/>
      <c r="CH3603" s="419"/>
    </row>
    <row r="3604" spans="3:86" ht="21" thickBot="1">
      <c r="C3604" s="425"/>
      <c r="P3604" s="431"/>
      <c r="R3604" s="419"/>
      <c r="S3604" s="446"/>
      <c r="T3604" s="419"/>
      <c r="V3604" s="196"/>
      <c r="W3604" s="419"/>
      <c r="X3604" s="419"/>
      <c r="Z3604" s="419"/>
      <c r="AA3604" s="419"/>
      <c r="AB3604" s="419"/>
      <c r="AD3604" s="419"/>
      <c r="AE3604" s="419"/>
      <c r="AF3604" s="419"/>
      <c r="AH3604" s="419"/>
      <c r="AI3604" s="419"/>
      <c r="AJ3604" s="419"/>
      <c r="AL3604" s="419"/>
      <c r="AM3604" s="419"/>
      <c r="AN3604" s="403"/>
      <c r="AO3604" s="419"/>
      <c r="AP3604" s="419"/>
      <c r="AQ3604" s="419"/>
      <c r="AR3604" s="419"/>
      <c r="AS3604" s="419"/>
      <c r="AT3604" s="419"/>
      <c r="AU3604" s="419"/>
      <c r="AV3604" s="419"/>
      <c r="AX3604" s="419"/>
      <c r="AY3604" s="419"/>
      <c r="AZ3604" s="419"/>
      <c r="BB3604" s="419"/>
      <c r="BC3604" s="419"/>
      <c r="BD3604" s="419"/>
      <c r="BF3604" s="419"/>
      <c r="BG3604" s="419"/>
      <c r="BH3604" s="419"/>
      <c r="BJ3604" s="419"/>
      <c r="BK3604" s="419"/>
      <c r="BL3604" s="419"/>
      <c r="BN3604" s="419"/>
      <c r="BO3604" s="419"/>
      <c r="BP3604" s="419"/>
      <c r="BR3604" s="419"/>
      <c r="BS3604" s="419"/>
      <c r="BT3604" s="419"/>
      <c r="BV3604" s="419"/>
      <c r="BW3604" s="419"/>
      <c r="BX3604" s="397"/>
      <c r="BZ3604" s="449"/>
      <c r="CB3604" s="419"/>
      <c r="CC3604" s="419"/>
      <c r="CD3604" s="419"/>
      <c r="CF3604" s="419"/>
      <c r="CG3604" s="419"/>
      <c r="CH3604" s="419"/>
    </row>
    <row r="3605" spans="3:86" ht="21" thickBot="1">
      <c r="C3605" s="425"/>
      <c r="P3605" s="431"/>
      <c r="R3605" s="419"/>
      <c r="S3605" s="446"/>
      <c r="T3605" s="419"/>
      <c r="V3605" s="196"/>
      <c r="W3605" s="419"/>
      <c r="X3605" s="419"/>
      <c r="Z3605" s="419"/>
      <c r="AA3605" s="419"/>
      <c r="AB3605" s="419"/>
      <c r="AD3605" s="419"/>
      <c r="AE3605" s="419"/>
      <c r="AF3605" s="419"/>
      <c r="AH3605" s="419"/>
      <c r="AI3605" s="419"/>
      <c r="AJ3605" s="419"/>
      <c r="AL3605" s="419"/>
      <c r="AM3605" s="419"/>
      <c r="AN3605" s="403"/>
      <c r="AO3605" s="419"/>
      <c r="AP3605" s="419"/>
      <c r="AQ3605" s="419"/>
      <c r="AR3605" s="419"/>
      <c r="AS3605" s="419"/>
      <c r="AT3605" s="419"/>
      <c r="AU3605" s="419"/>
      <c r="AV3605" s="419"/>
      <c r="AX3605" s="419"/>
      <c r="AY3605" s="419"/>
      <c r="AZ3605" s="419"/>
      <c r="BB3605" s="419"/>
      <c r="BC3605" s="419"/>
      <c r="BD3605" s="419"/>
      <c r="BF3605" s="419"/>
      <c r="BG3605" s="419"/>
      <c r="BH3605" s="419"/>
      <c r="BJ3605" s="419"/>
      <c r="BK3605" s="419"/>
      <c r="BL3605" s="419"/>
      <c r="BN3605" s="419"/>
      <c r="BO3605" s="419"/>
      <c r="BP3605" s="419"/>
      <c r="BR3605" s="419"/>
      <c r="BS3605" s="419"/>
      <c r="BT3605" s="419"/>
      <c r="BV3605" s="419"/>
      <c r="BW3605" s="419"/>
      <c r="BX3605" s="397"/>
      <c r="BZ3605" s="449"/>
      <c r="CB3605" s="419"/>
      <c r="CC3605" s="419"/>
      <c r="CD3605" s="419"/>
      <c r="CF3605" s="419"/>
      <c r="CG3605" s="419"/>
      <c r="CH3605" s="419"/>
    </row>
    <row r="3606" spans="3:86" ht="21" thickBot="1">
      <c r="C3606" s="425"/>
      <c r="P3606" s="431"/>
      <c r="R3606" s="419"/>
      <c r="S3606" s="446"/>
      <c r="T3606" s="419"/>
      <c r="V3606" s="196"/>
      <c r="W3606" s="419"/>
      <c r="X3606" s="419"/>
      <c r="Z3606" s="419"/>
      <c r="AA3606" s="419"/>
      <c r="AB3606" s="419"/>
      <c r="AD3606" s="419"/>
      <c r="AE3606" s="419"/>
      <c r="AF3606" s="419"/>
      <c r="AH3606" s="419"/>
      <c r="AI3606" s="419"/>
      <c r="AJ3606" s="419"/>
      <c r="AL3606" s="419"/>
      <c r="AM3606" s="419"/>
      <c r="AN3606" s="403"/>
      <c r="AO3606" s="419"/>
      <c r="AP3606" s="419"/>
      <c r="AQ3606" s="419"/>
      <c r="AR3606" s="419"/>
      <c r="AS3606" s="419"/>
      <c r="AT3606" s="419"/>
      <c r="AU3606" s="419"/>
      <c r="AV3606" s="419"/>
      <c r="AX3606" s="419"/>
      <c r="AY3606" s="419"/>
      <c r="AZ3606" s="419"/>
      <c r="BB3606" s="419"/>
      <c r="BC3606" s="419"/>
      <c r="BD3606" s="419"/>
      <c r="BF3606" s="419"/>
      <c r="BG3606" s="419"/>
      <c r="BH3606" s="419"/>
      <c r="BJ3606" s="419"/>
      <c r="BK3606" s="419"/>
      <c r="BL3606" s="419"/>
      <c r="BN3606" s="419"/>
      <c r="BO3606" s="419"/>
      <c r="BP3606" s="419"/>
      <c r="BR3606" s="419"/>
      <c r="BS3606" s="419"/>
      <c r="BT3606" s="419"/>
      <c r="BV3606" s="419"/>
      <c r="BW3606" s="419"/>
      <c r="BX3606" s="397"/>
      <c r="BZ3606" s="449"/>
      <c r="CB3606" s="419"/>
      <c r="CC3606" s="419"/>
      <c r="CD3606" s="419"/>
      <c r="CF3606" s="419"/>
      <c r="CG3606" s="419"/>
      <c r="CH3606" s="419"/>
    </row>
    <row r="3607" spans="3:86" ht="21" thickBot="1">
      <c r="C3607" s="425"/>
      <c r="P3607" s="431"/>
      <c r="R3607" s="419"/>
      <c r="S3607" s="446"/>
      <c r="T3607" s="419"/>
      <c r="V3607" s="196"/>
      <c r="W3607" s="419"/>
      <c r="X3607" s="419"/>
      <c r="Z3607" s="419"/>
      <c r="AA3607" s="419"/>
      <c r="AB3607" s="419"/>
      <c r="AD3607" s="419"/>
      <c r="AE3607" s="419"/>
      <c r="AF3607" s="419"/>
      <c r="AH3607" s="419"/>
      <c r="AI3607" s="419"/>
      <c r="AJ3607" s="419"/>
      <c r="AL3607" s="419"/>
      <c r="AM3607" s="419"/>
      <c r="AN3607" s="403"/>
      <c r="AO3607" s="419"/>
      <c r="AP3607" s="419"/>
      <c r="AQ3607" s="419"/>
      <c r="AR3607" s="419"/>
      <c r="AS3607" s="419"/>
      <c r="AT3607" s="419"/>
      <c r="AU3607" s="419"/>
      <c r="AV3607" s="419"/>
      <c r="AX3607" s="419"/>
      <c r="AY3607" s="419"/>
      <c r="AZ3607" s="419"/>
      <c r="BB3607" s="419"/>
      <c r="BC3607" s="419"/>
      <c r="BD3607" s="419"/>
      <c r="BF3607" s="419"/>
      <c r="BG3607" s="419"/>
      <c r="BH3607" s="419"/>
      <c r="BJ3607" s="419"/>
      <c r="BK3607" s="419"/>
      <c r="BL3607" s="419"/>
      <c r="BN3607" s="419"/>
      <c r="BO3607" s="419"/>
      <c r="BP3607" s="419"/>
      <c r="BR3607" s="419"/>
      <c r="BS3607" s="419"/>
      <c r="BT3607" s="419"/>
      <c r="BV3607" s="419"/>
      <c r="BW3607" s="419"/>
      <c r="BX3607" s="397"/>
      <c r="BZ3607" s="449"/>
      <c r="CB3607" s="419"/>
      <c r="CC3607" s="419"/>
      <c r="CD3607" s="419"/>
      <c r="CF3607" s="419"/>
      <c r="CG3607" s="419"/>
      <c r="CH3607" s="419"/>
    </row>
    <row r="3608" spans="3:86" ht="21" thickBot="1">
      <c r="C3608" s="425"/>
      <c r="P3608" s="431"/>
      <c r="R3608" s="419"/>
      <c r="S3608" s="446"/>
      <c r="T3608" s="419"/>
      <c r="V3608" s="196"/>
      <c r="W3608" s="419"/>
      <c r="X3608" s="419"/>
      <c r="Z3608" s="419"/>
      <c r="AA3608" s="419"/>
      <c r="AB3608" s="419"/>
      <c r="AD3608" s="419"/>
      <c r="AE3608" s="419"/>
      <c r="AF3608" s="419"/>
      <c r="AH3608" s="419"/>
      <c r="AI3608" s="419"/>
      <c r="AJ3608" s="419"/>
      <c r="AL3608" s="419"/>
      <c r="AM3608" s="419"/>
      <c r="AN3608" s="403"/>
      <c r="AO3608" s="419"/>
      <c r="AP3608" s="419"/>
      <c r="AQ3608" s="419"/>
      <c r="AR3608" s="419"/>
      <c r="AS3608" s="419"/>
      <c r="AT3608" s="419"/>
      <c r="AU3608" s="419"/>
      <c r="AV3608" s="419"/>
      <c r="AX3608" s="419"/>
      <c r="AY3608" s="419"/>
      <c r="AZ3608" s="419"/>
      <c r="BB3608" s="419"/>
      <c r="BC3608" s="419"/>
      <c r="BD3608" s="419"/>
      <c r="BF3608" s="419"/>
      <c r="BG3608" s="419"/>
      <c r="BH3608" s="419"/>
      <c r="BJ3608" s="419"/>
      <c r="BK3608" s="419"/>
      <c r="BL3608" s="419"/>
      <c r="BN3608" s="419"/>
      <c r="BO3608" s="419"/>
      <c r="BP3608" s="419"/>
      <c r="BR3608" s="419"/>
      <c r="BS3608" s="419"/>
      <c r="BT3608" s="419"/>
      <c r="BV3608" s="419"/>
      <c r="BW3608" s="419"/>
      <c r="BX3608" s="397"/>
      <c r="BZ3608" s="449"/>
      <c r="CB3608" s="419"/>
      <c r="CC3608" s="419"/>
      <c r="CD3608" s="419"/>
      <c r="CF3608" s="419"/>
      <c r="CG3608" s="419"/>
      <c r="CH3608" s="419"/>
    </row>
    <row r="3609" spans="3:86" ht="21" thickBot="1">
      <c r="C3609" s="425"/>
      <c r="P3609" s="431"/>
      <c r="R3609" s="419"/>
      <c r="S3609" s="446"/>
      <c r="T3609" s="419"/>
      <c r="V3609" s="196"/>
      <c r="W3609" s="419"/>
      <c r="X3609" s="419"/>
      <c r="Z3609" s="419"/>
      <c r="AA3609" s="419"/>
      <c r="AB3609" s="419"/>
      <c r="AD3609" s="419"/>
      <c r="AE3609" s="419"/>
      <c r="AF3609" s="419"/>
      <c r="AH3609" s="419"/>
      <c r="AI3609" s="419"/>
      <c r="AJ3609" s="419"/>
      <c r="AL3609" s="419"/>
      <c r="AM3609" s="419"/>
      <c r="AN3609" s="403"/>
      <c r="AO3609" s="419"/>
      <c r="AP3609" s="419"/>
      <c r="AQ3609" s="419"/>
      <c r="AR3609" s="419"/>
      <c r="AS3609" s="419"/>
      <c r="AT3609" s="419"/>
      <c r="AU3609" s="419"/>
      <c r="AV3609" s="419"/>
      <c r="AX3609" s="419"/>
      <c r="AY3609" s="419"/>
      <c r="AZ3609" s="419"/>
      <c r="BB3609" s="419"/>
      <c r="BC3609" s="419"/>
      <c r="BD3609" s="419"/>
      <c r="BF3609" s="419"/>
      <c r="BG3609" s="419"/>
      <c r="BH3609" s="419"/>
      <c r="BJ3609" s="419"/>
      <c r="BK3609" s="419"/>
      <c r="BL3609" s="419"/>
      <c r="BN3609" s="419"/>
      <c r="BO3609" s="419"/>
      <c r="BP3609" s="419"/>
      <c r="BR3609" s="419"/>
      <c r="BS3609" s="419"/>
      <c r="BT3609" s="419"/>
      <c r="BV3609" s="419"/>
      <c r="BW3609" s="419"/>
      <c r="BX3609" s="397"/>
      <c r="BZ3609" s="449"/>
      <c r="CB3609" s="419"/>
      <c r="CC3609" s="419"/>
      <c r="CD3609" s="419"/>
      <c r="CF3609" s="419"/>
      <c r="CG3609" s="419"/>
      <c r="CH3609" s="419"/>
    </row>
    <row r="3610" spans="3:86" ht="21" thickBot="1">
      <c r="C3610" s="425"/>
      <c r="P3610" s="431"/>
      <c r="R3610" s="419"/>
      <c r="S3610" s="446"/>
      <c r="T3610" s="419"/>
      <c r="V3610" s="196"/>
      <c r="W3610" s="419"/>
      <c r="X3610" s="419"/>
      <c r="Z3610" s="419"/>
      <c r="AA3610" s="419"/>
      <c r="AB3610" s="419"/>
      <c r="AD3610" s="419"/>
      <c r="AE3610" s="419"/>
      <c r="AF3610" s="419"/>
      <c r="AH3610" s="419"/>
      <c r="AI3610" s="419"/>
      <c r="AJ3610" s="419"/>
      <c r="AL3610" s="419"/>
      <c r="AM3610" s="419"/>
      <c r="AN3610" s="403"/>
      <c r="AO3610" s="419"/>
      <c r="AP3610" s="419"/>
      <c r="AQ3610" s="419"/>
      <c r="AR3610" s="419"/>
      <c r="AS3610" s="419"/>
      <c r="AT3610" s="419"/>
      <c r="AU3610" s="419"/>
      <c r="AV3610" s="419"/>
      <c r="AX3610" s="419"/>
      <c r="AY3610" s="419"/>
      <c r="AZ3610" s="419"/>
      <c r="BB3610" s="419"/>
      <c r="BC3610" s="419"/>
      <c r="BD3610" s="419"/>
      <c r="BF3610" s="419"/>
      <c r="BG3610" s="419"/>
      <c r="BH3610" s="419"/>
      <c r="BJ3610" s="419"/>
      <c r="BK3610" s="419"/>
      <c r="BL3610" s="419"/>
      <c r="BN3610" s="419"/>
      <c r="BO3610" s="419"/>
      <c r="BP3610" s="419"/>
      <c r="BR3610" s="419"/>
      <c r="BS3610" s="419"/>
      <c r="BT3610" s="419"/>
      <c r="BV3610" s="419"/>
      <c r="BW3610" s="419"/>
      <c r="BX3610" s="397"/>
      <c r="BZ3610" s="449"/>
      <c r="CB3610" s="419"/>
      <c r="CC3610" s="419"/>
      <c r="CD3610" s="419"/>
      <c r="CF3610" s="419"/>
      <c r="CG3610" s="419"/>
      <c r="CH3610" s="419"/>
    </row>
    <row r="3611" spans="3:86" ht="21" thickBot="1">
      <c r="C3611" s="425"/>
      <c r="P3611" s="431"/>
      <c r="R3611" s="419"/>
      <c r="S3611" s="446"/>
      <c r="T3611" s="419"/>
      <c r="V3611" s="196"/>
      <c r="W3611" s="419"/>
      <c r="X3611" s="419"/>
      <c r="Z3611" s="419"/>
      <c r="AA3611" s="419"/>
      <c r="AB3611" s="419"/>
      <c r="AD3611" s="419"/>
      <c r="AE3611" s="419"/>
      <c r="AF3611" s="419"/>
      <c r="AH3611" s="419"/>
      <c r="AI3611" s="419"/>
      <c r="AJ3611" s="419"/>
      <c r="AL3611" s="419"/>
      <c r="AM3611" s="419"/>
      <c r="AN3611" s="403"/>
      <c r="AO3611" s="419"/>
      <c r="AP3611" s="419"/>
      <c r="AQ3611" s="419"/>
      <c r="AR3611" s="419"/>
      <c r="AS3611" s="419"/>
      <c r="AT3611" s="419"/>
      <c r="AU3611" s="419"/>
      <c r="AV3611" s="419"/>
      <c r="AX3611" s="419"/>
      <c r="AY3611" s="419"/>
      <c r="AZ3611" s="419"/>
      <c r="BB3611" s="419"/>
      <c r="BC3611" s="419"/>
      <c r="BD3611" s="419"/>
      <c r="BF3611" s="419"/>
      <c r="BG3611" s="419"/>
      <c r="BH3611" s="419"/>
      <c r="BJ3611" s="419"/>
      <c r="BK3611" s="419"/>
      <c r="BL3611" s="419"/>
      <c r="BN3611" s="419"/>
      <c r="BO3611" s="419"/>
      <c r="BP3611" s="419"/>
      <c r="BR3611" s="419"/>
      <c r="BS3611" s="419"/>
      <c r="BT3611" s="419"/>
      <c r="BV3611" s="419"/>
      <c r="BW3611" s="419"/>
      <c r="BX3611" s="397"/>
      <c r="BZ3611" s="449"/>
      <c r="CB3611" s="419"/>
      <c r="CC3611" s="419"/>
      <c r="CD3611" s="419"/>
      <c r="CF3611" s="419"/>
      <c r="CG3611" s="419"/>
      <c r="CH3611" s="419"/>
    </row>
    <row r="3612" spans="3:86" ht="21" thickBot="1">
      <c r="C3612" s="425"/>
      <c r="P3612" s="431"/>
      <c r="R3612" s="419"/>
      <c r="S3612" s="446"/>
      <c r="T3612" s="419"/>
      <c r="V3612" s="196"/>
      <c r="W3612" s="419"/>
      <c r="X3612" s="419"/>
      <c r="Z3612" s="419"/>
      <c r="AA3612" s="419"/>
      <c r="AB3612" s="419"/>
      <c r="AD3612" s="419"/>
      <c r="AE3612" s="419"/>
      <c r="AF3612" s="419"/>
      <c r="AH3612" s="419"/>
      <c r="AI3612" s="419"/>
      <c r="AJ3612" s="419"/>
      <c r="AL3612" s="419"/>
      <c r="AM3612" s="419"/>
      <c r="AN3612" s="403"/>
      <c r="AO3612" s="419"/>
      <c r="AP3612" s="419"/>
      <c r="AQ3612" s="419"/>
      <c r="AR3612" s="419"/>
      <c r="AS3612" s="419"/>
      <c r="AT3612" s="419"/>
      <c r="AU3612" s="419"/>
      <c r="AV3612" s="419"/>
      <c r="AX3612" s="419"/>
      <c r="AY3612" s="419"/>
      <c r="AZ3612" s="419"/>
      <c r="BB3612" s="419"/>
      <c r="BC3612" s="419"/>
      <c r="BD3612" s="419"/>
      <c r="BF3612" s="419"/>
      <c r="BG3612" s="419"/>
      <c r="BH3612" s="419"/>
      <c r="BJ3612" s="419"/>
      <c r="BK3612" s="419"/>
      <c r="BL3612" s="419"/>
      <c r="BN3612" s="419"/>
      <c r="BO3612" s="419"/>
      <c r="BP3612" s="419"/>
      <c r="BR3612" s="419"/>
      <c r="BS3612" s="419"/>
      <c r="BT3612" s="419"/>
      <c r="BV3612" s="419"/>
      <c r="BW3612" s="419"/>
      <c r="BX3612" s="397"/>
      <c r="BZ3612" s="449"/>
      <c r="CB3612" s="419"/>
      <c r="CC3612" s="419"/>
      <c r="CD3612" s="419"/>
      <c r="CF3612" s="419"/>
      <c r="CG3612" s="419"/>
      <c r="CH3612" s="419"/>
    </row>
    <row r="3613" spans="3:86" ht="21" thickBot="1">
      <c r="C3613" s="425"/>
      <c r="P3613" s="431"/>
      <c r="R3613" s="419"/>
      <c r="S3613" s="446"/>
      <c r="T3613" s="419"/>
      <c r="V3613" s="196"/>
      <c r="W3613" s="419"/>
      <c r="X3613" s="419"/>
      <c r="Z3613" s="419"/>
      <c r="AA3613" s="419"/>
      <c r="AB3613" s="419"/>
      <c r="AD3613" s="419"/>
      <c r="AE3613" s="419"/>
      <c r="AF3613" s="419"/>
      <c r="AH3613" s="419"/>
      <c r="AI3613" s="419"/>
      <c r="AJ3613" s="419"/>
      <c r="AL3613" s="419"/>
      <c r="AM3613" s="419"/>
      <c r="AN3613" s="403"/>
      <c r="AO3613" s="419"/>
      <c r="AP3613" s="419"/>
      <c r="AQ3613" s="419"/>
      <c r="AR3613" s="419"/>
      <c r="AS3613" s="419"/>
      <c r="AT3613" s="419"/>
      <c r="AU3613" s="419"/>
      <c r="AV3613" s="419"/>
      <c r="AX3613" s="419"/>
      <c r="AY3613" s="419"/>
      <c r="AZ3613" s="419"/>
      <c r="BB3613" s="419"/>
      <c r="BC3613" s="419"/>
      <c r="BD3613" s="419"/>
      <c r="BF3613" s="419"/>
      <c r="BG3613" s="419"/>
      <c r="BH3613" s="419"/>
      <c r="BJ3613" s="419"/>
      <c r="BK3613" s="419"/>
      <c r="BL3613" s="419"/>
      <c r="BN3613" s="419"/>
      <c r="BO3613" s="419"/>
      <c r="BP3613" s="419"/>
      <c r="BR3613" s="419"/>
      <c r="BS3613" s="419"/>
      <c r="BT3613" s="419"/>
      <c r="BV3613" s="419"/>
      <c r="BW3613" s="419"/>
      <c r="BX3613" s="397"/>
      <c r="BZ3613" s="449"/>
      <c r="CB3613" s="419"/>
      <c r="CC3613" s="419"/>
      <c r="CD3613" s="419"/>
      <c r="CF3613" s="419"/>
      <c r="CG3613" s="419"/>
      <c r="CH3613" s="419"/>
    </row>
    <row r="3614" spans="3:86" ht="21" thickBot="1">
      <c r="C3614" s="425"/>
      <c r="P3614" s="431"/>
      <c r="R3614" s="419"/>
      <c r="S3614" s="446"/>
      <c r="T3614" s="419"/>
      <c r="V3614" s="196"/>
      <c r="W3614" s="419"/>
      <c r="X3614" s="419"/>
      <c r="Z3614" s="419"/>
      <c r="AA3614" s="419"/>
      <c r="AB3614" s="419"/>
      <c r="AD3614" s="419"/>
      <c r="AE3614" s="419"/>
      <c r="AF3614" s="419"/>
      <c r="AH3614" s="419"/>
      <c r="AI3614" s="419"/>
      <c r="AJ3614" s="419"/>
      <c r="AL3614" s="419"/>
      <c r="AM3614" s="419"/>
      <c r="AN3614" s="403"/>
      <c r="AO3614" s="419"/>
      <c r="AP3614" s="419"/>
      <c r="AQ3614" s="419"/>
      <c r="AR3614" s="419"/>
      <c r="AS3614" s="419"/>
      <c r="AT3614" s="419"/>
      <c r="AU3614" s="419"/>
      <c r="AV3614" s="419"/>
      <c r="AX3614" s="419"/>
      <c r="AY3614" s="419"/>
      <c r="AZ3614" s="419"/>
      <c r="BB3614" s="419"/>
      <c r="BC3614" s="419"/>
      <c r="BD3614" s="419"/>
      <c r="BF3614" s="419"/>
      <c r="BG3614" s="419"/>
      <c r="BH3614" s="419"/>
      <c r="BJ3614" s="419"/>
      <c r="BK3614" s="419"/>
      <c r="BL3614" s="419"/>
      <c r="BN3614" s="419"/>
      <c r="BO3614" s="419"/>
      <c r="BP3614" s="419"/>
      <c r="BR3614" s="419"/>
      <c r="BS3614" s="419"/>
      <c r="BT3614" s="419"/>
      <c r="BV3614" s="419"/>
      <c r="BW3614" s="419"/>
      <c r="BX3614" s="397"/>
      <c r="BZ3614" s="449"/>
      <c r="CB3614" s="419"/>
      <c r="CC3614" s="419"/>
      <c r="CD3614" s="419"/>
      <c r="CF3614" s="419"/>
      <c r="CG3614" s="419"/>
      <c r="CH3614" s="419"/>
    </row>
    <row r="3615" spans="3:86" ht="21" thickBot="1">
      <c r="C3615" s="425"/>
      <c r="P3615" s="431"/>
      <c r="R3615" s="419"/>
      <c r="S3615" s="446"/>
      <c r="T3615" s="419"/>
      <c r="V3615" s="196"/>
      <c r="W3615" s="419"/>
      <c r="X3615" s="419"/>
      <c r="Z3615" s="419"/>
      <c r="AA3615" s="419"/>
      <c r="AB3615" s="419"/>
      <c r="AD3615" s="419"/>
      <c r="AE3615" s="419"/>
      <c r="AF3615" s="419"/>
      <c r="AH3615" s="419"/>
      <c r="AI3615" s="419"/>
      <c r="AJ3615" s="419"/>
      <c r="AL3615" s="419"/>
      <c r="AM3615" s="419"/>
      <c r="AN3615" s="403"/>
      <c r="AO3615" s="419"/>
      <c r="AP3615" s="419"/>
      <c r="AQ3615" s="419"/>
      <c r="AR3615" s="419"/>
      <c r="AS3615" s="419"/>
      <c r="AT3615" s="419"/>
      <c r="AU3615" s="419"/>
      <c r="AV3615" s="419"/>
      <c r="AX3615" s="419"/>
      <c r="AY3615" s="419"/>
      <c r="AZ3615" s="419"/>
      <c r="BB3615" s="419"/>
      <c r="BC3615" s="419"/>
      <c r="BD3615" s="419"/>
      <c r="BF3615" s="419"/>
      <c r="BG3615" s="419"/>
      <c r="BH3615" s="419"/>
      <c r="BJ3615" s="419"/>
      <c r="BK3615" s="419"/>
      <c r="BL3615" s="419"/>
      <c r="BN3615" s="419"/>
      <c r="BO3615" s="419"/>
      <c r="BP3615" s="419"/>
      <c r="BR3615" s="419"/>
      <c r="BS3615" s="419"/>
      <c r="BT3615" s="419"/>
      <c r="BV3615" s="419"/>
      <c r="BW3615" s="419"/>
      <c r="BX3615" s="397"/>
      <c r="BZ3615" s="449"/>
      <c r="CB3615" s="419"/>
      <c r="CC3615" s="419"/>
      <c r="CD3615" s="419"/>
      <c r="CF3615" s="419"/>
      <c r="CG3615" s="419"/>
      <c r="CH3615" s="419"/>
    </row>
    <row r="3616" spans="3:86" ht="21" thickBot="1">
      <c r="C3616" s="425"/>
      <c r="P3616" s="431"/>
      <c r="R3616" s="419"/>
      <c r="S3616" s="446"/>
      <c r="T3616" s="419"/>
      <c r="V3616" s="196"/>
      <c r="W3616" s="419"/>
      <c r="X3616" s="419"/>
      <c r="Z3616" s="419"/>
      <c r="AA3616" s="419"/>
      <c r="AB3616" s="419"/>
      <c r="AD3616" s="419"/>
      <c r="AE3616" s="419"/>
      <c r="AF3616" s="419"/>
      <c r="AH3616" s="419"/>
      <c r="AI3616" s="419"/>
      <c r="AJ3616" s="419"/>
      <c r="AL3616" s="419"/>
      <c r="AM3616" s="419"/>
      <c r="AN3616" s="403"/>
      <c r="AO3616" s="419"/>
      <c r="AP3616" s="419"/>
      <c r="AQ3616" s="419"/>
      <c r="AR3616" s="419"/>
      <c r="AS3616" s="419"/>
      <c r="AT3616" s="419"/>
      <c r="AU3616" s="419"/>
      <c r="AV3616" s="419"/>
      <c r="AX3616" s="419"/>
      <c r="AY3616" s="419"/>
      <c r="AZ3616" s="419"/>
      <c r="BB3616" s="419"/>
      <c r="BC3616" s="419"/>
      <c r="BD3616" s="419"/>
      <c r="BF3616" s="419"/>
      <c r="BG3616" s="419"/>
      <c r="BH3616" s="419"/>
      <c r="BJ3616" s="419"/>
      <c r="BK3616" s="419"/>
      <c r="BL3616" s="419"/>
      <c r="BN3616" s="419"/>
      <c r="BO3616" s="419"/>
      <c r="BP3616" s="419"/>
      <c r="BR3616" s="419"/>
      <c r="BS3616" s="419"/>
      <c r="BT3616" s="419"/>
      <c r="BV3616" s="419"/>
      <c r="BW3616" s="419"/>
      <c r="BX3616" s="397"/>
      <c r="BZ3616" s="449"/>
      <c r="CB3616" s="419"/>
      <c r="CC3616" s="419"/>
      <c r="CD3616" s="419"/>
      <c r="CF3616" s="419"/>
      <c r="CG3616" s="419"/>
      <c r="CH3616" s="419"/>
    </row>
    <row r="3617" spans="3:86" ht="21" thickBot="1">
      <c r="C3617" s="425"/>
      <c r="P3617" s="431"/>
      <c r="R3617" s="419"/>
      <c r="S3617" s="446"/>
      <c r="T3617" s="419"/>
      <c r="V3617" s="196"/>
      <c r="W3617" s="419"/>
      <c r="X3617" s="419"/>
      <c r="Z3617" s="419"/>
      <c r="AA3617" s="419"/>
      <c r="AB3617" s="419"/>
      <c r="AD3617" s="419"/>
      <c r="AE3617" s="419"/>
      <c r="AF3617" s="419"/>
      <c r="AH3617" s="419"/>
      <c r="AI3617" s="419"/>
      <c r="AJ3617" s="419"/>
      <c r="AL3617" s="419"/>
      <c r="AM3617" s="419"/>
      <c r="AN3617" s="403"/>
      <c r="AO3617" s="419"/>
      <c r="AP3617" s="419"/>
      <c r="AQ3617" s="419"/>
      <c r="AR3617" s="419"/>
      <c r="AS3617" s="419"/>
      <c r="AT3617" s="419"/>
      <c r="AU3617" s="419"/>
      <c r="AV3617" s="419"/>
      <c r="AX3617" s="419"/>
      <c r="AY3617" s="419"/>
      <c r="AZ3617" s="419"/>
      <c r="BB3617" s="419"/>
      <c r="BC3617" s="419"/>
      <c r="BD3617" s="419"/>
      <c r="BF3617" s="419"/>
      <c r="BG3617" s="419"/>
      <c r="BH3617" s="419"/>
      <c r="BJ3617" s="419"/>
      <c r="BK3617" s="419"/>
      <c r="BL3617" s="419"/>
      <c r="BN3617" s="419"/>
      <c r="BO3617" s="419"/>
      <c r="BP3617" s="419"/>
      <c r="BR3617" s="419"/>
      <c r="BS3617" s="419"/>
      <c r="BT3617" s="419"/>
      <c r="BV3617" s="419"/>
      <c r="BW3617" s="419"/>
      <c r="BX3617" s="397"/>
      <c r="BZ3617" s="449"/>
      <c r="CB3617" s="419"/>
      <c r="CC3617" s="419"/>
      <c r="CD3617" s="419"/>
      <c r="CF3617" s="419"/>
      <c r="CG3617" s="419"/>
      <c r="CH3617" s="419"/>
    </row>
    <row r="3618" spans="3:86" ht="21" thickBot="1">
      <c r="C3618" s="425"/>
      <c r="P3618" s="431"/>
      <c r="R3618" s="419"/>
      <c r="S3618" s="446"/>
      <c r="T3618" s="419"/>
      <c r="V3618" s="196"/>
      <c r="W3618" s="419"/>
      <c r="X3618" s="419"/>
      <c r="Z3618" s="419"/>
      <c r="AA3618" s="419"/>
      <c r="AB3618" s="419"/>
      <c r="AD3618" s="419"/>
      <c r="AE3618" s="419"/>
      <c r="AF3618" s="419"/>
      <c r="AH3618" s="419"/>
      <c r="AI3618" s="419"/>
      <c r="AJ3618" s="419"/>
      <c r="AL3618" s="419"/>
      <c r="AM3618" s="419"/>
      <c r="AN3618" s="403"/>
      <c r="AO3618" s="419"/>
      <c r="AP3618" s="419"/>
      <c r="AQ3618" s="419"/>
      <c r="AR3618" s="419"/>
      <c r="AS3618" s="419"/>
      <c r="AT3618" s="419"/>
      <c r="AU3618" s="419"/>
      <c r="AV3618" s="419"/>
      <c r="AX3618" s="419"/>
      <c r="AY3618" s="419"/>
      <c r="AZ3618" s="419"/>
      <c r="BB3618" s="419"/>
      <c r="BC3618" s="419"/>
      <c r="BD3618" s="419"/>
      <c r="BF3618" s="419"/>
      <c r="BG3618" s="419"/>
      <c r="BH3618" s="419"/>
      <c r="BJ3618" s="419"/>
      <c r="BK3618" s="419"/>
      <c r="BL3618" s="419"/>
      <c r="BN3618" s="419"/>
      <c r="BO3618" s="419"/>
      <c r="BP3618" s="419"/>
      <c r="BR3618" s="419"/>
      <c r="BS3618" s="419"/>
      <c r="BT3618" s="419"/>
      <c r="BV3618" s="419"/>
      <c r="BW3618" s="419"/>
      <c r="BX3618" s="397"/>
      <c r="BZ3618" s="449"/>
      <c r="CB3618" s="419"/>
      <c r="CC3618" s="419"/>
      <c r="CD3618" s="419"/>
      <c r="CF3618" s="419"/>
      <c r="CG3618" s="419"/>
      <c r="CH3618" s="419"/>
    </row>
    <row r="3619" spans="3:86" ht="21" thickBot="1">
      <c r="C3619" s="425"/>
      <c r="P3619" s="431"/>
      <c r="R3619" s="419"/>
      <c r="S3619" s="446"/>
      <c r="T3619" s="419"/>
      <c r="V3619" s="196"/>
      <c r="W3619" s="419"/>
      <c r="X3619" s="419"/>
      <c r="Z3619" s="419"/>
      <c r="AA3619" s="419"/>
      <c r="AB3619" s="419"/>
      <c r="AD3619" s="419"/>
      <c r="AE3619" s="419"/>
      <c r="AF3619" s="419"/>
      <c r="AH3619" s="419"/>
      <c r="AI3619" s="419"/>
      <c r="AJ3619" s="419"/>
      <c r="AL3619" s="419"/>
      <c r="AM3619" s="419"/>
      <c r="AN3619" s="403"/>
      <c r="AO3619" s="419"/>
      <c r="AP3619" s="419"/>
      <c r="AQ3619" s="419"/>
      <c r="AR3619" s="419"/>
      <c r="AS3619" s="419"/>
      <c r="AT3619" s="419"/>
      <c r="AU3619" s="419"/>
      <c r="AV3619" s="419"/>
      <c r="AX3619" s="419"/>
      <c r="AY3619" s="419"/>
      <c r="AZ3619" s="419"/>
      <c r="BB3619" s="419"/>
      <c r="BC3619" s="419"/>
      <c r="BD3619" s="419"/>
      <c r="BF3619" s="419"/>
      <c r="BG3619" s="419"/>
      <c r="BH3619" s="419"/>
      <c r="BJ3619" s="419"/>
      <c r="BK3619" s="419"/>
      <c r="BL3619" s="419"/>
      <c r="BN3619" s="419"/>
      <c r="BO3619" s="419"/>
      <c r="BP3619" s="419"/>
      <c r="BR3619" s="419"/>
      <c r="BS3619" s="419"/>
      <c r="BT3619" s="419"/>
      <c r="BV3619" s="419"/>
      <c r="BW3619" s="419"/>
      <c r="BX3619" s="397"/>
      <c r="BZ3619" s="449"/>
      <c r="CB3619" s="419"/>
      <c r="CC3619" s="419"/>
      <c r="CD3619" s="419"/>
      <c r="CF3619" s="419"/>
      <c r="CG3619" s="419"/>
      <c r="CH3619" s="419"/>
    </row>
    <row r="3620" spans="3:86" ht="21" thickBot="1">
      <c r="C3620" s="425"/>
      <c r="P3620" s="431"/>
      <c r="R3620" s="419"/>
      <c r="S3620" s="446"/>
      <c r="T3620" s="419"/>
      <c r="V3620" s="196"/>
      <c r="W3620" s="419"/>
      <c r="X3620" s="419"/>
      <c r="Z3620" s="419"/>
      <c r="AA3620" s="419"/>
      <c r="AB3620" s="419"/>
      <c r="AD3620" s="419"/>
      <c r="AE3620" s="419"/>
      <c r="AF3620" s="419"/>
      <c r="AH3620" s="419"/>
      <c r="AI3620" s="419"/>
      <c r="AJ3620" s="419"/>
      <c r="AL3620" s="419"/>
      <c r="AM3620" s="419"/>
      <c r="AN3620" s="403"/>
      <c r="AO3620" s="419"/>
      <c r="AP3620" s="419"/>
      <c r="AQ3620" s="419"/>
      <c r="AR3620" s="419"/>
      <c r="AS3620" s="419"/>
      <c r="AT3620" s="419"/>
      <c r="AU3620" s="419"/>
      <c r="AV3620" s="419"/>
      <c r="AX3620" s="419"/>
      <c r="AY3620" s="419"/>
      <c r="AZ3620" s="419"/>
      <c r="BB3620" s="419"/>
      <c r="BC3620" s="419"/>
      <c r="BD3620" s="419"/>
      <c r="BF3620" s="419"/>
      <c r="BG3620" s="419"/>
      <c r="BH3620" s="419"/>
      <c r="BJ3620" s="419"/>
      <c r="BK3620" s="419"/>
      <c r="BL3620" s="419"/>
      <c r="BN3620" s="419"/>
      <c r="BO3620" s="419"/>
      <c r="BP3620" s="419"/>
      <c r="BR3620" s="419"/>
      <c r="BS3620" s="419"/>
      <c r="BT3620" s="419"/>
      <c r="BV3620" s="419"/>
      <c r="BW3620" s="419"/>
      <c r="BX3620" s="397"/>
      <c r="BZ3620" s="449"/>
      <c r="CB3620" s="419"/>
      <c r="CC3620" s="419"/>
      <c r="CD3620" s="419"/>
      <c r="CF3620" s="419"/>
      <c r="CG3620" s="419"/>
      <c r="CH3620" s="419"/>
    </row>
    <row r="3621" spans="3:86" ht="21" thickBot="1">
      <c r="C3621" s="425"/>
      <c r="P3621" s="431"/>
      <c r="R3621" s="419"/>
      <c r="S3621" s="446"/>
      <c r="T3621" s="419"/>
      <c r="V3621" s="196"/>
      <c r="W3621" s="419"/>
      <c r="X3621" s="419"/>
      <c r="Z3621" s="419"/>
      <c r="AA3621" s="419"/>
      <c r="AB3621" s="419"/>
      <c r="AD3621" s="419"/>
      <c r="AE3621" s="419"/>
      <c r="AF3621" s="419"/>
      <c r="AH3621" s="419"/>
      <c r="AI3621" s="419"/>
      <c r="AJ3621" s="419"/>
      <c r="AL3621" s="419"/>
      <c r="AM3621" s="419"/>
      <c r="AN3621" s="403"/>
      <c r="AO3621" s="419"/>
      <c r="AP3621" s="419"/>
      <c r="AQ3621" s="419"/>
      <c r="AR3621" s="419"/>
      <c r="AS3621" s="419"/>
      <c r="AT3621" s="419"/>
      <c r="AU3621" s="419"/>
      <c r="AV3621" s="419"/>
      <c r="AX3621" s="419"/>
      <c r="AY3621" s="419"/>
      <c r="AZ3621" s="419"/>
      <c r="BB3621" s="419"/>
      <c r="BC3621" s="419"/>
      <c r="BD3621" s="419"/>
      <c r="BF3621" s="419"/>
      <c r="BG3621" s="419"/>
      <c r="BH3621" s="419"/>
      <c r="BJ3621" s="419"/>
      <c r="BK3621" s="419"/>
      <c r="BL3621" s="419"/>
      <c r="BN3621" s="419"/>
      <c r="BO3621" s="419"/>
      <c r="BP3621" s="419"/>
      <c r="BR3621" s="419"/>
      <c r="BS3621" s="419"/>
      <c r="BT3621" s="419"/>
      <c r="BV3621" s="419"/>
      <c r="BW3621" s="419"/>
      <c r="BX3621" s="397"/>
      <c r="BZ3621" s="449"/>
      <c r="CB3621" s="419"/>
      <c r="CC3621" s="419"/>
      <c r="CD3621" s="419"/>
      <c r="CF3621" s="419"/>
      <c r="CG3621" s="419"/>
      <c r="CH3621" s="419"/>
    </row>
    <row r="3622" spans="3:86" ht="21" thickBot="1">
      <c r="C3622" s="425"/>
      <c r="P3622" s="431"/>
      <c r="R3622" s="419"/>
      <c r="S3622" s="446"/>
      <c r="T3622" s="419"/>
      <c r="V3622" s="196"/>
      <c r="W3622" s="419"/>
      <c r="X3622" s="419"/>
      <c r="Z3622" s="419"/>
      <c r="AA3622" s="419"/>
      <c r="AB3622" s="419"/>
      <c r="AD3622" s="419"/>
      <c r="AE3622" s="419"/>
      <c r="AF3622" s="419"/>
      <c r="AH3622" s="419"/>
      <c r="AI3622" s="419"/>
      <c r="AJ3622" s="419"/>
      <c r="AL3622" s="419"/>
      <c r="AM3622" s="419"/>
      <c r="AN3622" s="403"/>
      <c r="AO3622" s="419"/>
      <c r="AP3622" s="419"/>
      <c r="AQ3622" s="419"/>
      <c r="AR3622" s="419"/>
      <c r="AS3622" s="419"/>
      <c r="AT3622" s="419"/>
      <c r="AU3622" s="419"/>
      <c r="AV3622" s="419"/>
      <c r="AX3622" s="419"/>
      <c r="AY3622" s="419"/>
      <c r="AZ3622" s="419"/>
      <c r="BB3622" s="419"/>
      <c r="BC3622" s="419"/>
      <c r="BD3622" s="419"/>
      <c r="BF3622" s="419"/>
      <c r="BG3622" s="419"/>
      <c r="BH3622" s="419"/>
      <c r="BJ3622" s="419"/>
      <c r="BK3622" s="419"/>
      <c r="BL3622" s="419"/>
      <c r="BN3622" s="419"/>
      <c r="BO3622" s="419"/>
      <c r="BP3622" s="419"/>
      <c r="BR3622" s="419"/>
      <c r="BS3622" s="419"/>
      <c r="BT3622" s="419"/>
      <c r="BV3622" s="419"/>
      <c r="BW3622" s="419"/>
      <c r="BX3622" s="397"/>
      <c r="BZ3622" s="449"/>
      <c r="CB3622" s="419"/>
      <c r="CC3622" s="419"/>
      <c r="CD3622" s="419"/>
      <c r="CF3622" s="419"/>
      <c r="CG3622" s="419"/>
      <c r="CH3622" s="419"/>
    </row>
    <row r="3623" spans="3:86" ht="21" thickBot="1">
      <c r="C3623" s="425"/>
      <c r="P3623" s="431"/>
      <c r="R3623" s="419"/>
      <c r="S3623" s="446"/>
      <c r="T3623" s="419"/>
      <c r="V3623" s="196"/>
      <c r="W3623" s="419"/>
      <c r="X3623" s="419"/>
      <c r="Z3623" s="419"/>
      <c r="AA3623" s="419"/>
      <c r="AB3623" s="419"/>
      <c r="AD3623" s="419"/>
      <c r="AE3623" s="419"/>
      <c r="AF3623" s="419"/>
      <c r="AH3623" s="419"/>
      <c r="AI3623" s="419"/>
      <c r="AJ3623" s="419"/>
      <c r="AL3623" s="419"/>
      <c r="AM3623" s="419"/>
      <c r="AN3623" s="403"/>
      <c r="AO3623" s="419"/>
      <c r="AP3623" s="419"/>
      <c r="AQ3623" s="419"/>
      <c r="AR3623" s="419"/>
      <c r="AS3623" s="419"/>
      <c r="AT3623" s="419"/>
      <c r="AU3623" s="419"/>
      <c r="AV3623" s="419"/>
      <c r="AX3623" s="419"/>
      <c r="AY3623" s="419"/>
      <c r="AZ3623" s="419"/>
      <c r="BB3623" s="419"/>
      <c r="BC3623" s="419"/>
      <c r="BD3623" s="419"/>
      <c r="BF3623" s="419"/>
      <c r="BG3623" s="419"/>
      <c r="BH3623" s="419"/>
      <c r="BJ3623" s="419"/>
      <c r="BK3623" s="419"/>
      <c r="BL3623" s="419"/>
      <c r="BN3623" s="419"/>
      <c r="BO3623" s="419"/>
      <c r="BP3623" s="419"/>
      <c r="BR3623" s="419"/>
      <c r="BS3623" s="419"/>
      <c r="BT3623" s="419"/>
      <c r="BV3623" s="419"/>
      <c r="BW3623" s="419"/>
      <c r="BX3623" s="397"/>
      <c r="BZ3623" s="449"/>
      <c r="CB3623" s="419"/>
      <c r="CC3623" s="419"/>
      <c r="CD3623" s="419"/>
      <c r="CF3623" s="419"/>
      <c r="CG3623" s="419"/>
      <c r="CH3623" s="419"/>
    </row>
    <row r="3624" spans="3:86" ht="21" thickBot="1">
      <c r="C3624" s="425"/>
      <c r="P3624" s="431"/>
      <c r="R3624" s="419"/>
      <c r="S3624" s="446"/>
      <c r="T3624" s="419"/>
      <c r="V3624" s="196"/>
      <c r="W3624" s="419"/>
      <c r="X3624" s="419"/>
      <c r="Z3624" s="419"/>
      <c r="AA3624" s="419"/>
      <c r="AB3624" s="419"/>
      <c r="AD3624" s="419"/>
      <c r="AE3624" s="419"/>
      <c r="AF3624" s="419"/>
      <c r="AH3624" s="419"/>
      <c r="AI3624" s="419"/>
      <c r="AJ3624" s="419"/>
      <c r="AL3624" s="419"/>
      <c r="AM3624" s="419"/>
      <c r="AN3624" s="403"/>
      <c r="AO3624" s="419"/>
      <c r="AP3624" s="419"/>
      <c r="AQ3624" s="419"/>
      <c r="AR3624" s="419"/>
      <c r="AS3624" s="419"/>
      <c r="AT3624" s="419"/>
      <c r="AU3624" s="419"/>
      <c r="AV3624" s="419"/>
      <c r="AX3624" s="419"/>
      <c r="AY3624" s="419"/>
      <c r="AZ3624" s="419"/>
      <c r="BB3624" s="419"/>
      <c r="BC3624" s="419"/>
      <c r="BD3624" s="419"/>
      <c r="BF3624" s="419"/>
      <c r="BG3624" s="419"/>
      <c r="BH3624" s="419"/>
      <c r="BJ3624" s="419"/>
      <c r="BK3624" s="419"/>
      <c r="BL3624" s="419"/>
      <c r="BN3624" s="419"/>
      <c r="BO3624" s="419"/>
      <c r="BP3624" s="419"/>
      <c r="BR3624" s="419"/>
      <c r="BS3624" s="419"/>
      <c r="BT3624" s="419"/>
      <c r="BV3624" s="419"/>
      <c r="BW3624" s="419"/>
      <c r="BX3624" s="397"/>
      <c r="BZ3624" s="449"/>
      <c r="CB3624" s="419"/>
      <c r="CC3624" s="419"/>
      <c r="CD3624" s="419"/>
      <c r="CF3624" s="419"/>
      <c r="CG3624" s="419"/>
      <c r="CH3624" s="419"/>
    </row>
    <row r="3625" spans="3:86" ht="21" thickBot="1">
      <c r="C3625" s="425"/>
      <c r="P3625" s="431"/>
      <c r="R3625" s="419"/>
      <c r="S3625" s="446"/>
      <c r="T3625" s="419"/>
      <c r="V3625" s="196"/>
      <c r="W3625" s="419"/>
      <c r="X3625" s="419"/>
      <c r="Z3625" s="419"/>
      <c r="AA3625" s="419"/>
      <c r="AB3625" s="419"/>
      <c r="AD3625" s="419"/>
      <c r="AE3625" s="419"/>
      <c r="AF3625" s="419"/>
      <c r="AH3625" s="419"/>
      <c r="AI3625" s="419"/>
      <c r="AJ3625" s="419"/>
      <c r="AL3625" s="419"/>
      <c r="AM3625" s="419"/>
      <c r="AN3625" s="403"/>
      <c r="AO3625" s="419"/>
      <c r="AP3625" s="419"/>
      <c r="AQ3625" s="419"/>
      <c r="AR3625" s="419"/>
      <c r="AS3625" s="419"/>
      <c r="AT3625" s="419"/>
      <c r="AU3625" s="419"/>
      <c r="AV3625" s="419"/>
      <c r="AX3625" s="419"/>
      <c r="AY3625" s="419"/>
      <c r="AZ3625" s="419"/>
      <c r="BB3625" s="419"/>
      <c r="BC3625" s="419"/>
      <c r="BD3625" s="419"/>
      <c r="BF3625" s="419"/>
      <c r="BG3625" s="419"/>
      <c r="BH3625" s="419"/>
      <c r="BJ3625" s="419"/>
      <c r="BK3625" s="419"/>
      <c r="BL3625" s="419"/>
      <c r="BN3625" s="419"/>
      <c r="BO3625" s="419"/>
      <c r="BP3625" s="419"/>
      <c r="BR3625" s="419"/>
      <c r="BS3625" s="419"/>
      <c r="BT3625" s="419"/>
      <c r="BV3625" s="419"/>
      <c r="BW3625" s="419"/>
      <c r="BX3625" s="397"/>
      <c r="BZ3625" s="449"/>
      <c r="CB3625" s="419"/>
      <c r="CC3625" s="419"/>
      <c r="CD3625" s="419"/>
      <c r="CF3625" s="419"/>
      <c r="CG3625" s="419"/>
      <c r="CH3625" s="419"/>
    </row>
    <row r="3626" spans="3:86" ht="21" thickBot="1">
      <c r="C3626" s="425"/>
      <c r="P3626" s="431"/>
      <c r="R3626" s="419"/>
      <c r="S3626" s="446"/>
      <c r="T3626" s="419"/>
      <c r="V3626" s="196"/>
      <c r="W3626" s="419"/>
      <c r="X3626" s="419"/>
      <c r="Z3626" s="419"/>
      <c r="AA3626" s="419"/>
      <c r="AB3626" s="419"/>
      <c r="AD3626" s="419"/>
      <c r="AE3626" s="419"/>
      <c r="AF3626" s="419"/>
      <c r="AH3626" s="419"/>
      <c r="AI3626" s="419"/>
      <c r="AJ3626" s="419"/>
      <c r="AL3626" s="419"/>
      <c r="AM3626" s="419"/>
      <c r="AN3626" s="403"/>
      <c r="AO3626" s="419"/>
      <c r="AP3626" s="419"/>
      <c r="AQ3626" s="419"/>
      <c r="AR3626" s="419"/>
      <c r="AS3626" s="419"/>
      <c r="AT3626" s="419"/>
      <c r="AU3626" s="419"/>
      <c r="AV3626" s="419"/>
      <c r="AX3626" s="419"/>
      <c r="AY3626" s="419"/>
      <c r="AZ3626" s="419"/>
      <c r="BB3626" s="419"/>
      <c r="BC3626" s="419"/>
      <c r="BD3626" s="419"/>
      <c r="BF3626" s="419"/>
      <c r="BG3626" s="419"/>
      <c r="BH3626" s="419"/>
      <c r="BJ3626" s="419"/>
      <c r="BK3626" s="419"/>
      <c r="BL3626" s="419"/>
      <c r="BN3626" s="419"/>
      <c r="BO3626" s="419"/>
      <c r="BP3626" s="419"/>
      <c r="BR3626" s="419"/>
      <c r="BS3626" s="419"/>
      <c r="BT3626" s="419"/>
      <c r="BV3626" s="419"/>
      <c r="BW3626" s="419"/>
      <c r="BX3626" s="397"/>
      <c r="BZ3626" s="449"/>
      <c r="CB3626" s="419"/>
      <c r="CC3626" s="419"/>
      <c r="CD3626" s="419"/>
      <c r="CF3626" s="419"/>
      <c r="CG3626" s="419"/>
      <c r="CH3626" s="419"/>
    </row>
    <row r="3627" spans="3:86" ht="21" thickBot="1">
      <c r="C3627" s="425"/>
      <c r="P3627" s="431"/>
      <c r="R3627" s="419"/>
      <c r="S3627" s="446"/>
      <c r="T3627" s="419"/>
      <c r="V3627" s="196"/>
      <c r="W3627" s="419"/>
      <c r="X3627" s="419"/>
      <c r="Z3627" s="419"/>
      <c r="AA3627" s="419"/>
      <c r="AB3627" s="419"/>
      <c r="AD3627" s="419"/>
      <c r="AE3627" s="419"/>
      <c r="AF3627" s="419"/>
      <c r="AH3627" s="419"/>
      <c r="AI3627" s="419"/>
      <c r="AJ3627" s="419"/>
      <c r="AL3627" s="419"/>
      <c r="AM3627" s="419"/>
      <c r="AN3627" s="403"/>
      <c r="AO3627" s="419"/>
      <c r="AP3627" s="419"/>
      <c r="AQ3627" s="419"/>
      <c r="AR3627" s="419"/>
      <c r="AS3627" s="419"/>
      <c r="AT3627" s="419"/>
      <c r="AU3627" s="419"/>
      <c r="AV3627" s="419"/>
      <c r="AX3627" s="419"/>
      <c r="AY3627" s="419"/>
      <c r="AZ3627" s="419"/>
      <c r="BB3627" s="419"/>
      <c r="BC3627" s="419"/>
      <c r="BD3627" s="419"/>
      <c r="BF3627" s="419"/>
      <c r="BG3627" s="419"/>
      <c r="BH3627" s="419"/>
      <c r="BJ3627" s="419"/>
      <c r="BK3627" s="419"/>
      <c r="BL3627" s="419"/>
      <c r="BN3627" s="419"/>
      <c r="BO3627" s="419"/>
      <c r="BP3627" s="419"/>
      <c r="BR3627" s="419"/>
      <c r="BS3627" s="419"/>
      <c r="BT3627" s="419"/>
      <c r="BV3627" s="419"/>
      <c r="BW3627" s="419"/>
      <c r="BX3627" s="397"/>
      <c r="BZ3627" s="449"/>
      <c r="CB3627" s="419"/>
      <c r="CC3627" s="419"/>
      <c r="CD3627" s="419"/>
      <c r="CF3627" s="419"/>
      <c r="CG3627" s="419"/>
      <c r="CH3627" s="419"/>
    </row>
    <row r="3628" spans="3:86" ht="21" thickBot="1">
      <c r="C3628" s="425"/>
      <c r="P3628" s="431"/>
      <c r="R3628" s="419"/>
      <c r="S3628" s="446"/>
      <c r="T3628" s="419"/>
      <c r="V3628" s="196"/>
      <c r="W3628" s="419"/>
      <c r="X3628" s="419"/>
      <c r="Z3628" s="419"/>
      <c r="AA3628" s="419"/>
      <c r="AB3628" s="419"/>
      <c r="AD3628" s="419"/>
      <c r="AE3628" s="419"/>
      <c r="AF3628" s="419"/>
      <c r="AH3628" s="419"/>
      <c r="AI3628" s="419"/>
      <c r="AJ3628" s="419"/>
      <c r="AL3628" s="419"/>
      <c r="AM3628" s="419"/>
      <c r="AN3628" s="403"/>
      <c r="AO3628" s="419"/>
      <c r="AP3628" s="419"/>
      <c r="AQ3628" s="419"/>
      <c r="AR3628" s="419"/>
      <c r="AS3628" s="419"/>
      <c r="AT3628" s="419"/>
      <c r="AU3628" s="419"/>
      <c r="AV3628" s="419"/>
      <c r="AX3628" s="419"/>
      <c r="AY3628" s="419"/>
      <c r="AZ3628" s="419"/>
      <c r="BB3628" s="419"/>
      <c r="BC3628" s="419"/>
      <c r="BD3628" s="419"/>
      <c r="BF3628" s="419"/>
      <c r="BG3628" s="419"/>
      <c r="BH3628" s="419"/>
      <c r="BJ3628" s="419"/>
      <c r="BK3628" s="419"/>
      <c r="BL3628" s="419"/>
      <c r="BN3628" s="419"/>
      <c r="BO3628" s="419"/>
      <c r="BP3628" s="419"/>
      <c r="BR3628" s="419"/>
      <c r="BS3628" s="419"/>
      <c r="BT3628" s="419"/>
      <c r="BV3628" s="419"/>
      <c r="BW3628" s="419"/>
      <c r="BX3628" s="397"/>
      <c r="BZ3628" s="449"/>
      <c r="CB3628" s="419"/>
      <c r="CC3628" s="419"/>
      <c r="CD3628" s="419"/>
      <c r="CF3628" s="419"/>
      <c r="CG3628" s="419"/>
      <c r="CH3628" s="419"/>
    </row>
    <row r="3629" spans="3:86" ht="21" thickBot="1">
      <c r="C3629" s="425"/>
      <c r="P3629" s="431"/>
      <c r="R3629" s="419"/>
      <c r="S3629" s="446"/>
      <c r="T3629" s="419"/>
      <c r="V3629" s="196"/>
      <c r="W3629" s="419"/>
      <c r="X3629" s="419"/>
      <c r="Z3629" s="419"/>
      <c r="AA3629" s="419"/>
      <c r="AB3629" s="419"/>
      <c r="AD3629" s="419"/>
      <c r="AE3629" s="419"/>
      <c r="AF3629" s="419"/>
      <c r="AH3629" s="419"/>
      <c r="AI3629" s="419"/>
      <c r="AJ3629" s="419"/>
      <c r="AL3629" s="419"/>
      <c r="AM3629" s="419"/>
      <c r="AN3629" s="403"/>
      <c r="AO3629" s="419"/>
      <c r="AP3629" s="419"/>
      <c r="AQ3629" s="419"/>
      <c r="AR3629" s="419"/>
      <c r="AS3629" s="419"/>
      <c r="AT3629" s="419"/>
      <c r="AU3629" s="419"/>
      <c r="AV3629" s="419"/>
      <c r="AX3629" s="419"/>
      <c r="AY3629" s="419"/>
      <c r="AZ3629" s="419"/>
      <c r="BB3629" s="419"/>
      <c r="BC3629" s="419"/>
      <c r="BD3629" s="419"/>
      <c r="BF3629" s="419"/>
      <c r="BG3629" s="419"/>
      <c r="BH3629" s="419"/>
      <c r="BJ3629" s="419"/>
      <c r="BK3629" s="419"/>
      <c r="BL3629" s="419"/>
      <c r="BN3629" s="419"/>
      <c r="BO3629" s="419"/>
      <c r="BP3629" s="419"/>
      <c r="BR3629" s="419"/>
      <c r="BS3629" s="419"/>
      <c r="BT3629" s="419"/>
      <c r="BV3629" s="419"/>
      <c r="BW3629" s="419"/>
      <c r="BX3629" s="397"/>
      <c r="BZ3629" s="449"/>
      <c r="CB3629" s="419"/>
      <c r="CC3629" s="419"/>
      <c r="CD3629" s="419"/>
      <c r="CF3629" s="419"/>
      <c r="CG3629" s="419"/>
      <c r="CH3629" s="419"/>
    </row>
    <row r="3630" spans="3:86" ht="21" thickBot="1">
      <c r="C3630" s="425"/>
      <c r="P3630" s="431"/>
      <c r="R3630" s="419"/>
      <c r="S3630" s="446"/>
      <c r="T3630" s="419"/>
      <c r="V3630" s="196"/>
      <c r="W3630" s="419"/>
      <c r="X3630" s="419"/>
      <c r="Z3630" s="419"/>
      <c r="AA3630" s="419"/>
      <c r="AB3630" s="419"/>
      <c r="AD3630" s="419"/>
      <c r="AE3630" s="419"/>
      <c r="AF3630" s="419"/>
      <c r="AH3630" s="419"/>
      <c r="AI3630" s="419"/>
      <c r="AJ3630" s="419"/>
      <c r="AL3630" s="419"/>
      <c r="AM3630" s="419"/>
      <c r="AN3630" s="403"/>
      <c r="AO3630" s="419"/>
      <c r="AP3630" s="419"/>
      <c r="AQ3630" s="419"/>
      <c r="AR3630" s="419"/>
      <c r="AS3630" s="419"/>
      <c r="AT3630" s="419"/>
      <c r="AU3630" s="419"/>
      <c r="AV3630" s="419"/>
      <c r="AX3630" s="419"/>
      <c r="AY3630" s="419"/>
      <c r="AZ3630" s="419"/>
      <c r="BB3630" s="419"/>
      <c r="BC3630" s="419"/>
      <c r="BD3630" s="419"/>
      <c r="BF3630" s="419"/>
      <c r="BG3630" s="419"/>
      <c r="BH3630" s="419"/>
      <c r="BJ3630" s="419"/>
      <c r="BK3630" s="419"/>
      <c r="BL3630" s="419"/>
      <c r="BN3630" s="419"/>
      <c r="BO3630" s="419"/>
      <c r="BP3630" s="419"/>
      <c r="BR3630" s="419"/>
      <c r="BS3630" s="419"/>
      <c r="BT3630" s="419"/>
      <c r="BV3630" s="419"/>
      <c r="BW3630" s="419"/>
      <c r="BX3630" s="397"/>
      <c r="BZ3630" s="449"/>
      <c r="CB3630" s="419"/>
      <c r="CC3630" s="419"/>
      <c r="CD3630" s="419"/>
      <c r="CF3630" s="419"/>
      <c r="CG3630" s="419"/>
      <c r="CH3630" s="419"/>
    </row>
    <row r="3631" spans="3:86" ht="21" thickBot="1">
      <c r="C3631" s="425"/>
      <c r="P3631" s="431"/>
      <c r="R3631" s="419"/>
      <c r="S3631" s="446"/>
      <c r="T3631" s="419"/>
      <c r="V3631" s="196"/>
      <c r="W3631" s="419"/>
      <c r="X3631" s="419"/>
      <c r="Z3631" s="419"/>
      <c r="AA3631" s="419"/>
      <c r="AB3631" s="419"/>
      <c r="AD3631" s="419"/>
      <c r="AE3631" s="419"/>
      <c r="AF3631" s="419"/>
      <c r="AH3631" s="419"/>
      <c r="AI3631" s="419"/>
      <c r="AJ3631" s="419"/>
      <c r="AL3631" s="419"/>
      <c r="AM3631" s="419"/>
      <c r="AN3631" s="403"/>
      <c r="AO3631" s="419"/>
      <c r="AP3631" s="419"/>
      <c r="AQ3631" s="419"/>
      <c r="AR3631" s="419"/>
      <c r="AS3631" s="419"/>
      <c r="AT3631" s="419"/>
      <c r="AU3631" s="419"/>
      <c r="AV3631" s="419"/>
      <c r="AX3631" s="419"/>
      <c r="AY3631" s="419"/>
      <c r="AZ3631" s="419"/>
      <c r="BB3631" s="419"/>
      <c r="BC3631" s="419"/>
      <c r="BD3631" s="419"/>
      <c r="BF3631" s="419"/>
      <c r="BG3631" s="419"/>
      <c r="BH3631" s="419"/>
      <c r="BJ3631" s="419"/>
      <c r="BK3631" s="419"/>
      <c r="BL3631" s="419"/>
      <c r="BN3631" s="419"/>
      <c r="BO3631" s="419"/>
      <c r="BP3631" s="419"/>
      <c r="BR3631" s="419"/>
      <c r="BS3631" s="419"/>
      <c r="BT3631" s="419"/>
      <c r="BV3631" s="419"/>
      <c r="BW3631" s="419"/>
      <c r="BX3631" s="397"/>
      <c r="BZ3631" s="449"/>
      <c r="CB3631" s="419"/>
      <c r="CC3631" s="419"/>
      <c r="CD3631" s="419"/>
      <c r="CF3631" s="419"/>
      <c r="CG3631" s="419"/>
      <c r="CH3631" s="419"/>
    </row>
    <row r="3632" spans="3:86" ht="21" thickBot="1">
      <c r="C3632" s="425"/>
      <c r="P3632" s="431"/>
      <c r="R3632" s="419"/>
      <c r="S3632" s="446"/>
      <c r="T3632" s="419"/>
      <c r="V3632" s="196"/>
      <c r="W3632" s="419"/>
      <c r="X3632" s="419"/>
      <c r="Z3632" s="419"/>
      <c r="AA3632" s="419"/>
      <c r="AB3632" s="419"/>
      <c r="AD3632" s="419"/>
      <c r="AE3632" s="419"/>
      <c r="AF3632" s="419"/>
      <c r="AH3632" s="419"/>
      <c r="AI3632" s="419"/>
      <c r="AJ3632" s="419"/>
      <c r="AL3632" s="419"/>
      <c r="AM3632" s="419"/>
      <c r="AN3632" s="403"/>
      <c r="AO3632" s="419"/>
      <c r="AP3632" s="419"/>
      <c r="AQ3632" s="419"/>
      <c r="AR3632" s="419"/>
      <c r="AS3632" s="419"/>
      <c r="AT3632" s="419"/>
      <c r="AU3632" s="419"/>
      <c r="AV3632" s="419"/>
      <c r="AX3632" s="419"/>
      <c r="AY3632" s="419"/>
      <c r="AZ3632" s="419"/>
      <c r="BB3632" s="419"/>
      <c r="BC3632" s="419"/>
      <c r="BD3632" s="419"/>
      <c r="BF3632" s="419"/>
      <c r="BG3632" s="419"/>
      <c r="BH3632" s="419"/>
      <c r="BJ3632" s="419"/>
      <c r="BK3632" s="419"/>
      <c r="BL3632" s="419"/>
      <c r="BN3632" s="419"/>
      <c r="BO3632" s="419"/>
      <c r="BP3632" s="419"/>
      <c r="BR3632" s="419"/>
      <c r="BS3632" s="419"/>
      <c r="BT3632" s="419"/>
      <c r="BV3632" s="419"/>
      <c r="BW3632" s="419"/>
      <c r="BX3632" s="397"/>
      <c r="BZ3632" s="449"/>
      <c r="CB3632" s="419"/>
      <c r="CC3632" s="419"/>
      <c r="CD3632" s="419"/>
      <c r="CF3632" s="419"/>
      <c r="CG3632" s="419"/>
      <c r="CH3632" s="419"/>
    </row>
    <row r="3633" spans="3:86" ht="21" thickBot="1">
      <c r="C3633" s="425"/>
      <c r="P3633" s="431"/>
      <c r="R3633" s="419"/>
      <c r="S3633" s="446"/>
      <c r="T3633" s="419"/>
      <c r="V3633" s="196"/>
      <c r="W3633" s="419"/>
      <c r="X3633" s="419"/>
      <c r="Z3633" s="419"/>
      <c r="AA3633" s="419"/>
      <c r="AB3633" s="419"/>
      <c r="AD3633" s="419"/>
      <c r="AE3633" s="419"/>
      <c r="AF3633" s="419"/>
      <c r="AH3633" s="419"/>
      <c r="AI3633" s="419"/>
      <c r="AJ3633" s="419"/>
      <c r="AL3633" s="419"/>
      <c r="AM3633" s="419"/>
      <c r="AN3633" s="403"/>
      <c r="AO3633" s="419"/>
      <c r="AP3633" s="419"/>
      <c r="AQ3633" s="419"/>
      <c r="AR3633" s="419"/>
      <c r="AS3633" s="419"/>
      <c r="AT3633" s="419"/>
      <c r="AU3633" s="419"/>
      <c r="AV3633" s="419"/>
      <c r="AX3633" s="419"/>
      <c r="AY3633" s="419"/>
      <c r="AZ3633" s="419"/>
      <c r="BB3633" s="419"/>
      <c r="BC3633" s="419"/>
      <c r="BD3633" s="419"/>
      <c r="BF3633" s="419"/>
      <c r="BG3633" s="419"/>
      <c r="BH3633" s="419"/>
      <c r="BJ3633" s="419"/>
      <c r="BK3633" s="419"/>
      <c r="BL3633" s="419"/>
      <c r="BN3633" s="419"/>
      <c r="BO3633" s="419"/>
      <c r="BP3633" s="419"/>
      <c r="BR3633" s="419"/>
      <c r="BS3633" s="419"/>
      <c r="BT3633" s="419"/>
      <c r="BV3633" s="419"/>
      <c r="BW3633" s="419"/>
      <c r="BX3633" s="397"/>
      <c r="BZ3633" s="449"/>
      <c r="CB3633" s="419"/>
      <c r="CC3633" s="419"/>
      <c r="CD3633" s="419"/>
      <c r="CF3633" s="419"/>
      <c r="CG3633" s="419"/>
      <c r="CH3633" s="419"/>
    </row>
    <row r="3634" spans="3:86" ht="21" thickBot="1">
      <c r="C3634" s="425"/>
      <c r="P3634" s="431"/>
      <c r="R3634" s="419"/>
      <c r="S3634" s="446"/>
      <c r="T3634" s="419"/>
      <c r="V3634" s="196"/>
      <c r="W3634" s="419"/>
      <c r="X3634" s="419"/>
      <c r="Z3634" s="419"/>
      <c r="AA3634" s="419"/>
      <c r="AB3634" s="419"/>
      <c r="AD3634" s="419"/>
      <c r="AE3634" s="419"/>
      <c r="AF3634" s="419"/>
      <c r="AH3634" s="419"/>
      <c r="AI3634" s="419"/>
      <c r="AJ3634" s="419"/>
      <c r="AL3634" s="419"/>
      <c r="AM3634" s="419"/>
      <c r="AN3634" s="403"/>
      <c r="AO3634" s="419"/>
      <c r="AP3634" s="419"/>
      <c r="AQ3634" s="419"/>
      <c r="AR3634" s="419"/>
      <c r="AS3634" s="419"/>
      <c r="AT3634" s="419"/>
      <c r="AU3634" s="419"/>
      <c r="AV3634" s="419"/>
      <c r="AX3634" s="419"/>
      <c r="AY3634" s="419"/>
      <c r="AZ3634" s="419"/>
      <c r="BB3634" s="419"/>
      <c r="BC3634" s="419"/>
      <c r="BD3634" s="419"/>
      <c r="BF3634" s="419"/>
      <c r="BG3634" s="419"/>
      <c r="BH3634" s="419"/>
      <c r="BJ3634" s="419"/>
      <c r="BK3634" s="419"/>
      <c r="BL3634" s="419"/>
      <c r="BN3634" s="419"/>
      <c r="BO3634" s="419"/>
      <c r="BP3634" s="419"/>
      <c r="BR3634" s="419"/>
      <c r="BS3634" s="419"/>
      <c r="BT3634" s="419"/>
      <c r="BV3634" s="419"/>
      <c r="BW3634" s="419"/>
      <c r="BX3634" s="397"/>
      <c r="BZ3634" s="449"/>
      <c r="CB3634" s="419"/>
      <c r="CC3634" s="419"/>
      <c r="CD3634" s="419"/>
      <c r="CF3634" s="419"/>
      <c r="CG3634" s="419"/>
      <c r="CH3634" s="419"/>
    </row>
    <row r="3635" spans="3:86" ht="21" thickBot="1">
      <c r="C3635" s="425"/>
      <c r="P3635" s="431"/>
      <c r="R3635" s="419"/>
      <c r="S3635" s="446"/>
      <c r="T3635" s="419"/>
      <c r="V3635" s="196"/>
      <c r="W3635" s="419"/>
      <c r="X3635" s="419"/>
      <c r="Z3635" s="419"/>
      <c r="AA3635" s="419"/>
      <c r="AB3635" s="419"/>
      <c r="AD3635" s="419"/>
      <c r="AE3635" s="419"/>
      <c r="AF3635" s="419"/>
      <c r="AH3635" s="419"/>
      <c r="AI3635" s="419"/>
      <c r="AJ3635" s="419"/>
      <c r="AL3635" s="419"/>
      <c r="AM3635" s="419"/>
      <c r="AN3635" s="403"/>
      <c r="AO3635" s="419"/>
      <c r="AP3635" s="419"/>
      <c r="AQ3635" s="419"/>
      <c r="AR3635" s="419"/>
      <c r="AS3635" s="419"/>
      <c r="AT3635" s="419"/>
      <c r="AU3635" s="419"/>
      <c r="AV3635" s="419"/>
      <c r="AX3635" s="419"/>
      <c r="AY3635" s="419"/>
      <c r="AZ3635" s="419"/>
      <c r="BB3635" s="419"/>
      <c r="BC3635" s="419"/>
      <c r="BD3635" s="419"/>
      <c r="BF3635" s="419"/>
      <c r="BG3635" s="419"/>
      <c r="BH3635" s="419"/>
      <c r="BJ3635" s="419"/>
      <c r="BK3635" s="419"/>
      <c r="BL3635" s="419"/>
      <c r="BN3635" s="419"/>
      <c r="BO3635" s="419"/>
      <c r="BP3635" s="419"/>
      <c r="BR3635" s="419"/>
      <c r="BS3635" s="419"/>
      <c r="BT3635" s="419"/>
      <c r="BV3635" s="419"/>
      <c r="BW3635" s="419"/>
      <c r="BX3635" s="397"/>
      <c r="BZ3635" s="449"/>
      <c r="CB3635" s="419"/>
      <c r="CC3635" s="419"/>
      <c r="CD3635" s="419"/>
      <c r="CF3635" s="419"/>
      <c r="CG3635" s="419"/>
      <c r="CH3635" s="419"/>
    </row>
    <row r="3636" spans="3:86" ht="21" thickBot="1">
      <c r="C3636" s="425"/>
      <c r="P3636" s="431"/>
      <c r="R3636" s="419"/>
      <c r="S3636" s="446"/>
      <c r="T3636" s="419"/>
      <c r="V3636" s="196"/>
      <c r="W3636" s="419"/>
      <c r="X3636" s="419"/>
      <c r="Z3636" s="419"/>
      <c r="AA3636" s="419"/>
      <c r="AB3636" s="419"/>
      <c r="AD3636" s="419"/>
      <c r="AE3636" s="419"/>
      <c r="AF3636" s="419"/>
      <c r="AH3636" s="419"/>
      <c r="AI3636" s="419"/>
      <c r="AJ3636" s="419"/>
      <c r="AL3636" s="419"/>
      <c r="AM3636" s="419"/>
      <c r="AN3636" s="403"/>
      <c r="AO3636" s="419"/>
      <c r="AP3636" s="419"/>
      <c r="AQ3636" s="419"/>
      <c r="AR3636" s="419"/>
      <c r="AS3636" s="419"/>
      <c r="AT3636" s="419"/>
      <c r="AU3636" s="419"/>
      <c r="AV3636" s="419"/>
      <c r="AX3636" s="419"/>
      <c r="AY3636" s="419"/>
      <c r="AZ3636" s="419"/>
      <c r="BB3636" s="419"/>
      <c r="BC3636" s="419"/>
      <c r="BD3636" s="419"/>
      <c r="BF3636" s="419"/>
      <c r="BG3636" s="419"/>
      <c r="BH3636" s="419"/>
      <c r="BJ3636" s="419"/>
      <c r="BK3636" s="419"/>
      <c r="BL3636" s="419"/>
      <c r="BN3636" s="419"/>
      <c r="BO3636" s="419"/>
      <c r="BP3636" s="419"/>
      <c r="BR3636" s="419"/>
      <c r="BS3636" s="419"/>
      <c r="BT3636" s="419"/>
      <c r="BV3636" s="419"/>
      <c r="BW3636" s="419"/>
      <c r="BX3636" s="397"/>
      <c r="BZ3636" s="449"/>
      <c r="CB3636" s="419"/>
      <c r="CC3636" s="419"/>
      <c r="CD3636" s="419"/>
      <c r="CF3636" s="419"/>
      <c r="CG3636" s="419"/>
      <c r="CH3636" s="419"/>
    </row>
    <row r="3637" spans="3:86" ht="21" thickBot="1">
      <c r="C3637" s="425"/>
      <c r="P3637" s="431"/>
      <c r="R3637" s="419"/>
      <c r="S3637" s="446"/>
      <c r="T3637" s="419"/>
      <c r="V3637" s="196"/>
      <c r="W3637" s="419"/>
      <c r="X3637" s="419"/>
      <c r="Z3637" s="419"/>
      <c r="AA3637" s="419"/>
      <c r="AB3637" s="419"/>
      <c r="AD3637" s="419"/>
      <c r="AE3637" s="419"/>
      <c r="AF3637" s="419"/>
      <c r="AH3637" s="419"/>
      <c r="AI3637" s="419"/>
      <c r="AJ3637" s="419"/>
      <c r="AL3637" s="419"/>
      <c r="AM3637" s="419"/>
      <c r="AN3637" s="403"/>
      <c r="AO3637" s="419"/>
      <c r="AP3637" s="419"/>
      <c r="AQ3637" s="419"/>
      <c r="AR3637" s="419"/>
      <c r="AS3637" s="419"/>
      <c r="AT3637" s="419"/>
      <c r="AU3637" s="419"/>
      <c r="AV3637" s="419"/>
      <c r="AX3637" s="419"/>
      <c r="AY3637" s="419"/>
      <c r="AZ3637" s="419"/>
      <c r="BB3637" s="419"/>
      <c r="BC3637" s="419"/>
      <c r="BD3637" s="419"/>
      <c r="BF3637" s="419"/>
      <c r="BG3637" s="419"/>
      <c r="BH3637" s="419"/>
      <c r="BJ3637" s="419"/>
      <c r="BK3637" s="419"/>
      <c r="BL3637" s="419"/>
      <c r="BN3637" s="419"/>
      <c r="BO3637" s="419"/>
      <c r="BP3637" s="419"/>
      <c r="BR3637" s="419"/>
      <c r="BS3637" s="419"/>
      <c r="BT3637" s="419"/>
      <c r="BV3637" s="419"/>
      <c r="BW3637" s="419"/>
      <c r="BX3637" s="397"/>
      <c r="BZ3637" s="449"/>
      <c r="CB3637" s="419"/>
      <c r="CC3637" s="419"/>
      <c r="CD3637" s="419"/>
      <c r="CF3637" s="419"/>
      <c r="CG3637" s="419"/>
      <c r="CH3637" s="419"/>
    </row>
    <row r="3638" spans="3:86" ht="21" thickBot="1">
      <c r="C3638" s="425"/>
      <c r="P3638" s="431"/>
      <c r="R3638" s="419"/>
      <c r="S3638" s="446"/>
      <c r="T3638" s="419"/>
      <c r="V3638" s="196"/>
      <c r="W3638" s="419"/>
      <c r="X3638" s="419"/>
      <c r="Z3638" s="419"/>
      <c r="AA3638" s="419"/>
      <c r="AB3638" s="419"/>
      <c r="AD3638" s="419"/>
      <c r="AE3638" s="419"/>
      <c r="AF3638" s="419"/>
      <c r="AH3638" s="419"/>
      <c r="AI3638" s="419"/>
      <c r="AJ3638" s="419"/>
      <c r="AL3638" s="419"/>
      <c r="AM3638" s="419"/>
      <c r="AN3638" s="403"/>
      <c r="AO3638" s="419"/>
      <c r="AP3638" s="419"/>
      <c r="AQ3638" s="419"/>
      <c r="AR3638" s="419"/>
      <c r="AS3638" s="419"/>
      <c r="AT3638" s="419"/>
      <c r="AU3638" s="419"/>
      <c r="AV3638" s="419"/>
      <c r="AX3638" s="419"/>
      <c r="AY3638" s="419"/>
      <c r="AZ3638" s="419"/>
      <c r="BB3638" s="419"/>
      <c r="BC3638" s="419"/>
      <c r="BD3638" s="419"/>
      <c r="BF3638" s="419"/>
      <c r="BG3638" s="419"/>
      <c r="BH3638" s="419"/>
      <c r="BJ3638" s="419"/>
      <c r="BK3638" s="419"/>
      <c r="BL3638" s="419"/>
      <c r="BN3638" s="419"/>
      <c r="BO3638" s="419"/>
      <c r="BP3638" s="419"/>
      <c r="BR3638" s="419"/>
      <c r="BS3638" s="419"/>
      <c r="BT3638" s="419"/>
      <c r="BV3638" s="419"/>
      <c r="BW3638" s="419"/>
      <c r="BX3638" s="397"/>
      <c r="BZ3638" s="449"/>
      <c r="CB3638" s="419"/>
      <c r="CC3638" s="419"/>
      <c r="CD3638" s="419"/>
      <c r="CF3638" s="419"/>
      <c r="CG3638" s="419"/>
      <c r="CH3638" s="419"/>
    </row>
    <row r="3639" spans="3:86" ht="21" thickBot="1">
      <c r="C3639" s="425"/>
      <c r="P3639" s="431"/>
      <c r="R3639" s="419"/>
      <c r="S3639" s="446"/>
      <c r="T3639" s="419"/>
      <c r="V3639" s="196"/>
      <c r="W3639" s="419"/>
      <c r="X3639" s="419"/>
      <c r="Z3639" s="419"/>
      <c r="AA3639" s="419"/>
      <c r="AB3639" s="419"/>
      <c r="AD3639" s="419"/>
      <c r="AE3639" s="419"/>
      <c r="AF3639" s="419"/>
      <c r="AH3639" s="419"/>
      <c r="AI3639" s="419"/>
      <c r="AJ3639" s="419"/>
      <c r="AL3639" s="419"/>
      <c r="AM3639" s="419"/>
      <c r="AN3639" s="403"/>
      <c r="AO3639" s="419"/>
      <c r="AP3639" s="419"/>
      <c r="AQ3639" s="419"/>
      <c r="AR3639" s="419"/>
      <c r="AS3639" s="419"/>
      <c r="AT3639" s="419"/>
      <c r="AU3639" s="419"/>
      <c r="AV3639" s="419"/>
      <c r="AX3639" s="419"/>
      <c r="AY3639" s="419"/>
      <c r="AZ3639" s="419"/>
      <c r="BB3639" s="419"/>
      <c r="BC3639" s="419"/>
      <c r="BD3639" s="419"/>
      <c r="BF3639" s="419"/>
      <c r="BG3639" s="419"/>
      <c r="BH3639" s="419"/>
      <c r="BJ3639" s="419"/>
      <c r="BK3639" s="419"/>
      <c r="BL3639" s="419"/>
      <c r="BN3639" s="419"/>
      <c r="BO3639" s="419"/>
      <c r="BP3639" s="419"/>
      <c r="BR3639" s="419"/>
      <c r="BS3639" s="419"/>
      <c r="BT3639" s="419"/>
      <c r="BV3639" s="419"/>
      <c r="BW3639" s="419"/>
      <c r="BX3639" s="397"/>
      <c r="BZ3639" s="449"/>
      <c r="CB3639" s="419"/>
      <c r="CC3639" s="419"/>
      <c r="CD3639" s="419"/>
      <c r="CF3639" s="419"/>
      <c r="CG3639" s="419"/>
      <c r="CH3639" s="419"/>
    </row>
    <row r="3640" spans="3:86" ht="21" thickBot="1">
      <c r="C3640" s="425"/>
      <c r="P3640" s="431"/>
      <c r="R3640" s="419"/>
      <c r="S3640" s="446"/>
      <c r="T3640" s="419"/>
      <c r="V3640" s="196"/>
      <c r="W3640" s="419"/>
      <c r="X3640" s="419"/>
      <c r="Z3640" s="419"/>
      <c r="AA3640" s="419"/>
      <c r="AB3640" s="419"/>
      <c r="AD3640" s="419"/>
      <c r="AE3640" s="419"/>
      <c r="AF3640" s="419"/>
      <c r="AH3640" s="419"/>
      <c r="AI3640" s="419"/>
      <c r="AJ3640" s="419"/>
      <c r="AL3640" s="419"/>
      <c r="AM3640" s="419"/>
      <c r="AN3640" s="403"/>
      <c r="AO3640" s="419"/>
      <c r="AP3640" s="419"/>
      <c r="AQ3640" s="419"/>
      <c r="AR3640" s="419"/>
      <c r="AS3640" s="419"/>
      <c r="AT3640" s="419"/>
      <c r="AU3640" s="419"/>
      <c r="AV3640" s="419"/>
      <c r="AX3640" s="419"/>
      <c r="AY3640" s="419"/>
      <c r="AZ3640" s="419"/>
      <c r="BB3640" s="419"/>
      <c r="BC3640" s="419"/>
      <c r="BD3640" s="419"/>
      <c r="BF3640" s="419"/>
      <c r="BG3640" s="419"/>
      <c r="BH3640" s="419"/>
      <c r="BJ3640" s="419"/>
      <c r="BK3640" s="419"/>
      <c r="BL3640" s="419"/>
      <c r="BN3640" s="419"/>
      <c r="BO3640" s="419"/>
      <c r="BP3640" s="419"/>
      <c r="BR3640" s="419"/>
      <c r="BS3640" s="419"/>
      <c r="BT3640" s="419"/>
      <c r="BV3640" s="419"/>
      <c r="BW3640" s="419"/>
      <c r="BX3640" s="397"/>
      <c r="BZ3640" s="449"/>
      <c r="CB3640" s="419"/>
      <c r="CC3640" s="419"/>
      <c r="CD3640" s="419"/>
      <c r="CF3640" s="419"/>
      <c r="CG3640" s="419"/>
      <c r="CH3640" s="419"/>
    </row>
    <row r="3641" spans="3:86" ht="21" thickBot="1">
      <c r="C3641" s="425"/>
      <c r="P3641" s="431"/>
      <c r="R3641" s="419"/>
      <c r="S3641" s="446"/>
      <c r="T3641" s="419"/>
      <c r="V3641" s="196"/>
      <c r="W3641" s="419"/>
      <c r="X3641" s="419"/>
      <c r="Z3641" s="419"/>
      <c r="AA3641" s="419"/>
      <c r="AB3641" s="419"/>
      <c r="AD3641" s="419"/>
      <c r="AE3641" s="419"/>
      <c r="AF3641" s="419"/>
      <c r="AH3641" s="419"/>
      <c r="AI3641" s="419"/>
      <c r="AJ3641" s="419"/>
      <c r="AL3641" s="419"/>
      <c r="AM3641" s="419"/>
      <c r="AN3641" s="403"/>
      <c r="AO3641" s="419"/>
      <c r="AP3641" s="419"/>
      <c r="AQ3641" s="419"/>
      <c r="AR3641" s="419"/>
      <c r="AS3641" s="419"/>
      <c r="AT3641" s="419"/>
      <c r="AU3641" s="419"/>
      <c r="AV3641" s="419"/>
      <c r="AX3641" s="419"/>
      <c r="AY3641" s="419"/>
      <c r="AZ3641" s="419"/>
      <c r="BB3641" s="419"/>
      <c r="BC3641" s="419"/>
      <c r="BD3641" s="419"/>
      <c r="BF3641" s="419"/>
      <c r="BG3641" s="419"/>
      <c r="BH3641" s="419"/>
      <c r="BJ3641" s="419"/>
      <c r="BK3641" s="419"/>
      <c r="BL3641" s="419"/>
      <c r="BN3641" s="419"/>
      <c r="BO3641" s="419"/>
      <c r="BP3641" s="419"/>
      <c r="BR3641" s="419"/>
      <c r="BS3641" s="419"/>
      <c r="BT3641" s="419"/>
      <c r="BV3641" s="419"/>
      <c r="BW3641" s="419"/>
      <c r="BX3641" s="397"/>
      <c r="BZ3641" s="449"/>
      <c r="CB3641" s="419"/>
      <c r="CC3641" s="419"/>
      <c r="CD3641" s="419"/>
      <c r="CF3641" s="419"/>
      <c r="CG3641" s="419"/>
      <c r="CH3641" s="419"/>
    </row>
    <row r="3642" spans="3:86" ht="21" thickBot="1">
      <c r="C3642" s="425"/>
      <c r="P3642" s="431"/>
      <c r="R3642" s="419"/>
      <c r="S3642" s="446"/>
      <c r="T3642" s="419"/>
      <c r="V3642" s="196"/>
      <c r="W3642" s="419"/>
      <c r="X3642" s="419"/>
      <c r="Z3642" s="419"/>
      <c r="AA3642" s="419"/>
      <c r="AB3642" s="419"/>
      <c r="AD3642" s="419"/>
      <c r="AE3642" s="419"/>
      <c r="AF3642" s="419"/>
      <c r="AH3642" s="419"/>
      <c r="AI3642" s="419"/>
      <c r="AJ3642" s="419"/>
      <c r="AL3642" s="419"/>
      <c r="AM3642" s="419"/>
      <c r="AN3642" s="403"/>
      <c r="AO3642" s="419"/>
      <c r="AP3642" s="419"/>
      <c r="AQ3642" s="419"/>
      <c r="AR3642" s="419"/>
      <c r="AS3642" s="419"/>
      <c r="AT3642" s="419"/>
      <c r="AU3642" s="419"/>
      <c r="AV3642" s="419"/>
      <c r="AX3642" s="419"/>
      <c r="AY3642" s="419"/>
      <c r="AZ3642" s="419"/>
      <c r="BB3642" s="419"/>
      <c r="BC3642" s="419"/>
      <c r="BD3642" s="419"/>
      <c r="BF3642" s="419"/>
      <c r="BG3642" s="419"/>
      <c r="BH3642" s="419"/>
      <c r="BJ3642" s="419"/>
      <c r="BK3642" s="419"/>
      <c r="BL3642" s="419"/>
      <c r="BN3642" s="419"/>
      <c r="BO3642" s="419"/>
      <c r="BP3642" s="419"/>
      <c r="BR3642" s="419"/>
      <c r="BS3642" s="419"/>
      <c r="BT3642" s="419"/>
      <c r="BV3642" s="419"/>
      <c r="BW3642" s="419"/>
      <c r="BX3642" s="397"/>
      <c r="BZ3642" s="449"/>
      <c r="CB3642" s="419"/>
      <c r="CC3642" s="419"/>
      <c r="CD3642" s="419"/>
      <c r="CF3642" s="419"/>
      <c r="CG3642" s="419"/>
      <c r="CH3642" s="419"/>
    </row>
    <row r="3643" spans="3:86" ht="21" thickBot="1">
      <c r="C3643" s="425"/>
      <c r="P3643" s="431"/>
      <c r="R3643" s="419"/>
      <c r="S3643" s="446"/>
      <c r="T3643" s="419"/>
      <c r="V3643" s="196"/>
      <c r="W3643" s="419"/>
      <c r="X3643" s="419"/>
      <c r="Z3643" s="419"/>
      <c r="AA3643" s="419"/>
      <c r="AB3643" s="419"/>
      <c r="AD3643" s="419"/>
      <c r="AE3643" s="419"/>
      <c r="AF3643" s="419"/>
      <c r="AH3643" s="419"/>
      <c r="AI3643" s="419"/>
      <c r="AJ3643" s="419"/>
      <c r="AL3643" s="419"/>
      <c r="AM3643" s="419"/>
      <c r="AN3643" s="403"/>
      <c r="AO3643" s="419"/>
      <c r="AP3643" s="419"/>
      <c r="AQ3643" s="419"/>
      <c r="AR3643" s="419"/>
      <c r="AS3643" s="419"/>
      <c r="AT3643" s="419"/>
      <c r="AU3643" s="419"/>
      <c r="AV3643" s="419"/>
      <c r="AX3643" s="419"/>
      <c r="AY3643" s="419"/>
      <c r="AZ3643" s="419"/>
      <c r="BB3643" s="419"/>
      <c r="BC3643" s="419"/>
      <c r="BD3643" s="419"/>
      <c r="BF3643" s="419"/>
      <c r="BG3643" s="419"/>
      <c r="BH3643" s="419"/>
      <c r="BJ3643" s="419"/>
      <c r="BK3643" s="419"/>
      <c r="BL3643" s="419"/>
      <c r="BN3643" s="419"/>
      <c r="BO3643" s="419"/>
      <c r="BP3643" s="419"/>
      <c r="BR3643" s="419"/>
      <c r="BS3643" s="419"/>
      <c r="BT3643" s="419"/>
      <c r="BV3643" s="419"/>
      <c r="BW3643" s="419"/>
      <c r="BX3643" s="397"/>
      <c r="BZ3643" s="449"/>
      <c r="CB3643" s="419"/>
      <c r="CC3643" s="419"/>
      <c r="CD3643" s="419"/>
      <c r="CF3643" s="419"/>
      <c r="CG3643" s="419"/>
      <c r="CH3643" s="419"/>
    </row>
    <row r="3644" spans="3:86" ht="21" thickBot="1">
      <c r="C3644" s="425"/>
      <c r="P3644" s="431"/>
      <c r="R3644" s="419"/>
      <c r="S3644" s="446"/>
      <c r="T3644" s="419"/>
      <c r="V3644" s="196"/>
      <c r="W3644" s="419"/>
      <c r="X3644" s="419"/>
      <c r="Z3644" s="419"/>
      <c r="AA3644" s="419"/>
      <c r="AB3644" s="419"/>
      <c r="AD3644" s="419"/>
      <c r="AE3644" s="419"/>
      <c r="AF3644" s="419"/>
      <c r="AH3644" s="419"/>
      <c r="AI3644" s="419"/>
      <c r="AJ3644" s="419"/>
      <c r="AL3644" s="419"/>
      <c r="AM3644" s="419"/>
      <c r="AN3644" s="403"/>
      <c r="AO3644" s="419"/>
      <c r="AP3644" s="419"/>
      <c r="AQ3644" s="419"/>
      <c r="AR3644" s="419"/>
      <c r="AS3644" s="419"/>
      <c r="AT3644" s="419"/>
      <c r="AU3644" s="419"/>
      <c r="AV3644" s="419"/>
      <c r="AX3644" s="419"/>
      <c r="AY3644" s="419"/>
      <c r="AZ3644" s="419"/>
      <c r="BB3644" s="419"/>
      <c r="BC3644" s="419"/>
      <c r="BD3644" s="419"/>
      <c r="BF3644" s="419"/>
      <c r="BG3644" s="419"/>
      <c r="BH3644" s="419"/>
      <c r="BJ3644" s="419"/>
      <c r="BK3644" s="419"/>
      <c r="BL3644" s="419"/>
      <c r="BN3644" s="419"/>
      <c r="BO3644" s="419"/>
      <c r="BP3644" s="419"/>
      <c r="BR3644" s="419"/>
      <c r="BS3644" s="419"/>
      <c r="BT3644" s="419"/>
      <c r="BV3644" s="419"/>
      <c r="BW3644" s="419"/>
      <c r="BX3644" s="397"/>
      <c r="BZ3644" s="449"/>
      <c r="CB3644" s="419"/>
      <c r="CC3644" s="419"/>
      <c r="CD3644" s="419"/>
      <c r="CF3644" s="419"/>
      <c r="CG3644" s="419"/>
      <c r="CH3644" s="419"/>
    </row>
    <row r="3645" spans="3:86" ht="21" thickBot="1">
      <c r="C3645" s="425"/>
      <c r="P3645" s="431"/>
      <c r="R3645" s="419"/>
      <c r="S3645" s="446"/>
      <c r="T3645" s="419"/>
      <c r="V3645" s="196"/>
      <c r="W3645" s="419"/>
      <c r="X3645" s="419"/>
      <c r="Z3645" s="419"/>
      <c r="AA3645" s="419"/>
      <c r="AB3645" s="419"/>
      <c r="AD3645" s="419"/>
      <c r="AE3645" s="419"/>
      <c r="AF3645" s="419"/>
      <c r="AH3645" s="419"/>
      <c r="AI3645" s="419"/>
      <c r="AJ3645" s="419"/>
      <c r="AL3645" s="419"/>
      <c r="AM3645" s="419"/>
      <c r="AN3645" s="403"/>
      <c r="AO3645" s="419"/>
      <c r="AP3645" s="419"/>
      <c r="AQ3645" s="419"/>
      <c r="AR3645" s="419"/>
      <c r="AS3645" s="419"/>
      <c r="AT3645" s="419"/>
      <c r="AU3645" s="419"/>
      <c r="AV3645" s="419"/>
      <c r="AX3645" s="419"/>
      <c r="AY3645" s="419"/>
      <c r="AZ3645" s="419"/>
      <c r="BB3645" s="419"/>
      <c r="BC3645" s="419"/>
      <c r="BD3645" s="419"/>
      <c r="BF3645" s="419"/>
      <c r="BG3645" s="419"/>
      <c r="BH3645" s="419"/>
      <c r="BJ3645" s="419"/>
      <c r="BK3645" s="419"/>
      <c r="BL3645" s="419"/>
      <c r="BN3645" s="419"/>
      <c r="BO3645" s="419"/>
      <c r="BP3645" s="419"/>
      <c r="BR3645" s="419"/>
      <c r="BS3645" s="419"/>
      <c r="BT3645" s="419"/>
      <c r="BV3645" s="419"/>
      <c r="BW3645" s="419"/>
      <c r="BX3645" s="397"/>
      <c r="BZ3645" s="449"/>
      <c r="CB3645" s="419"/>
      <c r="CC3645" s="419"/>
      <c r="CD3645" s="419"/>
      <c r="CF3645" s="419"/>
      <c r="CG3645" s="419"/>
      <c r="CH3645" s="419"/>
    </row>
    <row r="3646" spans="3:86" ht="21" thickBot="1">
      <c r="C3646" s="425"/>
      <c r="P3646" s="431"/>
      <c r="R3646" s="419"/>
      <c r="S3646" s="446"/>
      <c r="T3646" s="419"/>
      <c r="V3646" s="196"/>
      <c r="W3646" s="419"/>
      <c r="X3646" s="419"/>
      <c r="Z3646" s="419"/>
      <c r="AA3646" s="419"/>
      <c r="AB3646" s="419"/>
      <c r="AD3646" s="419"/>
      <c r="AE3646" s="419"/>
      <c r="AF3646" s="419"/>
      <c r="AH3646" s="419"/>
      <c r="AI3646" s="419"/>
      <c r="AJ3646" s="419"/>
      <c r="AL3646" s="419"/>
      <c r="AM3646" s="419"/>
      <c r="AN3646" s="403"/>
      <c r="AO3646" s="419"/>
      <c r="AP3646" s="419"/>
      <c r="AQ3646" s="419"/>
      <c r="AR3646" s="419"/>
      <c r="AS3646" s="419"/>
      <c r="AT3646" s="419"/>
      <c r="AU3646" s="419"/>
      <c r="AV3646" s="419"/>
      <c r="AX3646" s="419"/>
      <c r="AY3646" s="419"/>
      <c r="AZ3646" s="419"/>
      <c r="BB3646" s="419"/>
      <c r="BC3646" s="419"/>
      <c r="BD3646" s="419"/>
      <c r="BF3646" s="419"/>
      <c r="BG3646" s="419"/>
      <c r="BH3646" s="419"/>
      <c r="BJ3646" s="419"/>
      <c r="BK3646" s="419"/>
      <c r="BL3646" s="419"/>
      <c r="BN3646" s="419"/>
      <c r="BO3646" s="419"/>
      <c r="BP3646" s="419"/>
      <c r="BR3646" s="419"/>
      <c r="BS3646" s="419"/>
      <c r="BT3646" s="419"/>
      <c r="BV3646" s="419"/>
      <c r="BW3646" s="419"/>
      <c r="BX3646" s="397"/>
      <c r="BZ3646" s="449"/>
      <c r="CB3646" s="419"/>
      <c r="CC3646" s="419"/>
      <c r="CD3646" s="419"/>
      <c r="CF3646" s="419"/>
      <c r="CG3646" s="419"/>
      <c r="CH3646" s="419"/>
    </row>
    <row r="3647" spans="3:86" ht="21" thickBot="1">
      <c r="C3647" s="425"/>
      <c r="P3647" s="431"/>
      <c r="R3647" s="419"/>
      <c r="S3647" s="446"/>
      <c r="T3647" s="419"/>
      <c r="V3647" s="196"/>
      <c r="W3647" s="419"/>
      <c r="X3647" s="419"/>
      <c r="Z3647" s="419"/>
      <c r="AA3647" s="419"/>
      <c r="AB3647" s="419"/>
      <c r="AD3647" s="419"/>
      <c r="AE3647" s="419"/>
      <c r="AF3647" s="419"/>
      <c r="AH3647" s="419"/>
      <c r="AI3647" s="419"/>
      <c r="AJ3647" s="419"/>
      <c r="AL3647" s="419"/>
      <c r="AM3647" s="419"/>
      <c r="AN3647" s="403"/>
      <c r="AO3647" s="419"/>
      <c r="AP3647" s="419"/>
      <c r="AQ3647" s="419"/>
      <c r="AR3647" s="419"/>
      <c r="AS3647" s="419"/>
      <c r="AT3647" s="419"/>
      <c r="AU3647" s="419"/>
      <c r="AV3647" s="419"/>
      <c r="AX3647" s="419"/>
      <c r="AY3647" s="419"/>
      <c r="AZ3647" s="419"/>
      <c r="BB3647" s="419"/>
      <c r="BC3647" s="419"/>
      <c r="BD3647" s="419"/>
      <c r="BF3647" s="419"/>
      <c r="BG3647" s="419"/>
      <c r="BH3647" s="419"/>
      <c r="BJ3647" s="419"/>
      <c r="BK3647" s="419"/>
      <c r="BL3647" s="419"/>
      <c r="BN3647" s="419"/>
      <c r="BO3647" s="419"/>
      <c r="BP3647" s="419"/>
      <c r="BR3647" s="419"/>
      <c r="BS3647" s="419"/>
      <c r="BT3647" s="419"/>
      <c r="BV3647" s="419"/>
      <c r="BW3647" s="419"/>
      <c r="BX3647" s="397"/>
      <c r="BZ3647" s="449"/>
      <c r="CB3647" s="419"/>
      <c r="CC3647" s="419"/>
      <c r="CD3647" s="419"/>
      <c r="CF3647" s="419"/>
      <c r="CG3647" s="419"/>
      <c r="CH3647" s="419"/>
    </row>
    <row r="3648" spans="3:86" ht="21" thickBot="1">
      <c r="C3648" s="425"/>
      <c r="P3648" s="431"/>
      <c r="R3648" s="419"/>
      <c r="S3648" s="446"/>
      <c r="T3648" s="419"/>
      <c r="V3648" s="196"/>
      <c r="W3648" s="419"/>
      <c r="X3648" s="419"/>
      <c r="Z3648" s="419"/>
      <c r="AA3648" s="419"/>
      <c r="AB3648" s="419"/>
      <c r="AD3648" s="419"/>
      <c r="AE3648" s="419"/>
      <c r="AF3648" s="419"/>
      <c r="AH3648" s="419"/>
      <c r="AI3648" s="419"/>
      <c r="AJ3648" s="419"/>
      <c r="AL3648" s="419"/>
      <c r="AM3648" s="419"/>
      <c r="AN3648" s="403"/>
      <c r="AO3648" s="419"/>
      <c r="AP3648" s="419"/>
      <c r="AQ3648" s="419"/>
      <c r="AR3648" s="419"/>
      <c r="AS3648" s="419"/>
      <c r="AT3648" s="419"/>
      <c r="AU3648" s="419"/>
      <c r="AV3648" s="419"/>
      <c r="AX3648" s="419"/>
      <c r="AY3648" s="419"/>
      <c r="AZ3648" s="419"/>
      <c r="BB3648" s="419"/>
      <c r="BC3648" s="419"/>
      <c r="BD3648" s="419"/>
      <c r="BF3648" s="419"/>
      <c r="BG3648" s="419"/>
      <c r="BH3648" s="419"/>
      <c r="BJ3648" s="419"/>
      <c r="BK3648" s="419"/>
      <c r="BL3648" s="419"/>
      <c r="BN3648" s="419"/>
      <c r="BO3648" s="419"/>
      <c r="BP3648" s="419"/>
      <c r="BR3648" s="419"/>
      <c r="BS3648" s="419"/>
      <c r="BT3648" s="419"/>
      <c r="BV3648" s="419"/>
      <c r="BW3648" s="419"/>
      <c r="BX3648" s="397"/>
      <c r="BZ3648" s="449"/>
      <c r="CB3648" s="419"/>
      <c r="CC3648" s="419"/>
      <c r="CD3648" s="419"/>
      <c r="CF3648" s="419"/>
      <c r="CG3648" s="419"/>
      <c r="CH3648" s="419"/>
    </row>
    <row r="3649" spans="3:86" ht="21" thickBot="1">
      <c r="C3649" s="425"/>
      <c r="P3649" s="431"/>
      <c r="R3649" s="419"/>
      <c r="S3649" s="446"/>
      <c r="T3649" s="419"/>
      <c r="V3649" s="196"/>
      <c r="W3649" s="419"/>
      <c r="X3649" s="419"/>
      <c r="Z3649" s="419"/>
      <c r="AA3649" s="419"/>
      <c r="AB3649" s="419"/>
      <c r="AD3649" s="419"/>
      <c r="AE3649" s="419"/>
      <c r="AF3649" s="419"/>
      <c r="AH3649" s="419"/>
      <c r="AI3649" s="419"/>
      <c r="AJ3649" s="419"/>
      <c r="AL3649" s="419"/>
      <c r="AM3649" s="419"/>
      <c r="AN3649" s="403"/>
      <c r="AO3649" s="419"/>
      <c r="AP3649" s="419"/>
      <c r="AQ3649" s="419"/>
      <c r="AR3649" s="419"/>
      <c r="AS3649" s="419"/>
      <c r="AT3649" s="419"/>
      <c r="AU3649" s="419"/>
      <c r="AV3649" s="419"/>
      <c r="AX3649" s="419"/>
      <c r="AY3649" s="419"/>
      <c r="AZ3649" s="419"/>
      <c r="BB3649" s="419"/>
      <c r="BC3649" s="419"/>
      <c r="BD3649" s="419"/>
      <c r="BF3649" s="419"/>
      <c r="BG3649" s="419"/>
      <c r="BH3649" s="419"/>
      <c r="BJ3649" s="419"/>
      <c r="BK3649" s="419"/>
      <c r="BL3649" s="419"/>
      <c r="BN3649" s="419"/>
      <c r="BO3649" s="419"/>
      <c r="BP3649" s="419"/>
      <c r="BR3649" s="419"/>
      <c r="BS3649" s="419"/>
      <c r="BT3649" s="419"/>
      <c r="BV3649" s="419"/>
      <c r="BW3649" s="419"/>
      <c r="BX3649" s="397"/>
      <c r="BZ3649" s="449"/>
      <c r="CB3649" s="419"/>
      <c r="CC3649" s="419"/>
      <c r="CD3649" s="419"/>
      <c r="CF3649" s="419"/>
      <c r="CG3649" s="419"/>
      <c r="CH3649" s="419"/>
    </row>
    <row r="3650" spans="3:86" ht="21" thickBot="1">
      <c r="C3650" s="425"/>
      <c r="P3650" s="431"/>
      <c r="R3650" s="419"/>
      <c r="S3650" s="446"/>
      <c r="T3650" s="419"/>
      <c r="V3650" s="196"/>
      <c r="W3650" s="419"/>
      <c r="X3650" s="419"/>
      <c r="Z3650" s="419"/>
      <c r="AA3650" s="419"/>
      <c r="AB3650" s="419"/>
      <c r="AD3650" s="419"/>
      <c r="AE3650" s="419"/>
      <c r="AF3650" s="419"/>
      <c r="AH3650" s="419"/>
      <c r="AI3650" s="419"/>
      <c r="AJ3650" s="419"/>
      <c r="AL3650" s="419"/>
      <c r="AM3650" s="419"/>
      <c r="AN3650" s="403"/>
      <c r="AO3650" s="419"/>
      <c r="AP3650" s="419"/>
      <c r="AQ3650" s="419"/>
      <c r="AR3650" s="419"/>
      <c r="AS3650" s="419"/>
      <c r="AT3650" s="419"/>
      <c r="AU3650" s="419"/>
      <c r="AV3650" s="419"/>
      <c r="AX3650" s="419"/>
      <c r="AY3650" s="419"/>
      <c r="AZ3650" s="419"/>
      <c r="BB3650" s="419"/>
      <c r="BC3650" s="419"/>
      <c r="BD3650" s="419"/>
      <c r="BF3650" s="419"/>
      <c r="BG3650" s="419"/>
      <c r="BH3650" s="419"/>
      <c r="BJ3650" s="419"/>
      <c r="BK3650" s="419"/>
      <c r="BL3650" s="419"/>
      <c r="BN3650" s="419"/>
      <c r="BO3650" s="419"/>
      <c r="BP3650" s="419"/>
      <c r="BR3650" s="419"/>
      <c r="BS3650" s="419"/>
      <c r="BT3650" s="419"/>
      <c r="BV3650" s="419"/>
      <c r="BW3650" s="419"/>
      <c r="BX3650" s="397"/>
      <c r="BZ3650" s="449"/>
      <c r="CB3650" s="419"/>
      <c r="CC3650" s="419"/>
      <c r="CD3650" s="419"/>
      <c r="CF3650" s="419"/>
      <c r="CG3650" s="419"/>
      <c r="CH3650" s="419"/>
    </row>
    <row r="3651" spans="3:86" ht="21" thickBot="1">
      <c r="C3651" s="425"/>
      <c r="P3651" s="431"/>
      <c r="R3651" s="419"/>
      <c r="S3651" s="446"/>
      <c r="T3651" s="419"/>
      <c r="V3651" s="196"/>
      <c r="W3651" s="419"/>
      <c r="X3651" s="419"/>
      <c r="Z3651" s="419"/>
      <c r="AA3651" s="419"/>
      <c r="AB3651" s="419"/>
      <c r="AD3651" s="419"/>
      <c r="AE3651" s="419"/>
      <c r="AF3651" s="419"/>
      <c r="AH3651" s="419"/>
      <c r="AI3651" s="419"/>
      <c r="AJ3651" s="419"/>
      <c r="AL3651" s="419"/>
      <c r="AM3651" s="419"/>
      <c r="AN3651" s="403"/>
      <c r="AO3651" s="419"/>
      <c r="AP3651" s="419"/>
      <c r="AQ3651" s="419"/>
      <c r="AR3651" s="419"/>
      <c r="AS3651" s="419"/>
      <c r="AT3651" s="419"/>
      <c r="AU3651" s="419"/>
      <c r="AV3651" s="419"/>
      <c r="AX3651" s="419"/>
      <c r="AY3651" s="419"/>
      <c r="AZ3651" s="419"/>
      <c r="BB3651" s="419"/>
      <c r="BC3651" s="419"/>
      <c r="BD3651" s="419"/>
      <c r="BF3651" s="419"/>
      <c r="BG3651" s="419"/>
      <c r="BH3651" s="419"/>
      <c r="BJ3651" s="419"/>
      <c r="BK3651" s="419"/>
      <c r="BL3651" s="419"/>
      <c r="BN3651" s="419"/>
      <c r="BO3651" s="419"/>
      <c r="BP3651" s="419"/>
      <c r="BR3651" s="419"/>
      <c r="BS3651" s="419"/>
      <c r="BT3651" s="419"/>
      <c r="BV3651" s="419"/>
      <c r="BW3651" s="419"/>
      <c r="BX3651" s="397"/>
      <c r="BZ3651" s="449"/>
      <c r="CB3651" s="419"/>
      <c r="CC3651" s="419"/>
      <c r="CD3651" s="419"/>
      <c r="CF3651" s="419"/>
      <c r="CG3651" s="419"/>
      <c r="CH3651" s="419"/>
    </row>
    <row r="3652" spans="3:86" ht="21" thickBot="1">
      <c r="C3652" s="425"/>
      <c r="P3652" s="431"/>
      <c r="R3652" s="419"/>
      <c r="S3652" s="446"/>
      <c r="T3652" s="419"/>
      <c r="V3652" s="196"/>
      <c r="W3652" s="419"/>
      <c r="X3652" s="419"/>
      <c r="Z3652" s="419"/>
      <c r="AA3652" s="419"/>
      <c r="AB3652" s="419"/>
      <c r="AD3652" s="419"/>
      <c r="AE3652" s="419"/>
      <c r="AF3652" s="419"/>
      <c r="AH3652" s="419"/>
      <c r="AI3652" s="419"/>
      <c r="AJ3652" s="419"/>
      <c r="AL3652" s="419"/>
      <c r="AM3652" s="419"/>
      <c r="AN3652" s="403"/>
      <c r="AO3652" s="419"/>
      <c r="AP3652" s="419"/>
      <c r="AQ3652" s="419"/>
      <c r="AR3652" s="419"/>
      <c r="AS3652" s="419"/>
      <c r="AT3652" s="419"/>
      <c r="AU3652" s="419"/>
      <c r="AV3652" s="419"/>
      <c r="AX3652" s="419"/>
      <c r="AY3652" s="419"/>
      <c r="AZ3652" s="419"/>
      <c r="BB3652" s="419"/>
      <c r="BC3652" s="419"/>
      <c r="BD3652" s="419"/>
      <c r="BF3652" s="419"/>
      <c r="BG3652" s="419"/>
      <c r="BH3652" s="419"/>
      <c r="BJ3652" s="419"/>
      <c r="BK3652" s="419"/>
      <c r="BL3652" s="419"/>
      <c r="BN3652" s="419"/>
      <c r="BO3652" s="419"/>
      <c r="BP3652" s="419"/>
      <c r="BR3652" s="419"/>
      <c r="BS3652" s="419"/>
      <c r="BT3652" s="419"/>
      <c r="BV3652" s="419"/>
      <c r="BW3652" s="419"/>
      <c r="BX3652" s="397"/>
      <c r="BZ3652" s="449"/>
      <c r="CB3652" s="419"/>
      <c r="CC3652" s="419"/>
      <c r="CD3652" s="419"/>
      <c r="CF3652" s="419"/>
      <c r="CG3652" s="419"/>
      <c r="CH3652" s="419"/>
    </row>
    <row r="3653" spans="3:86" ht="21" thickBot="1">
      <c r="C3653" s="425"/>
      <c r="P3653" s="431"/>
      <c r="R3653" s="419"/>
      <c r="S3653" s="446"/>
      <c r="T3653" s="419"/>
      <c r="V3653" s="196"/>
      <c r="W3653" s="419"/>
      <c r="X3653" s="419"/>
      <c r="Z3653" s="419"/>
      <c r="AA3653" s="419"/>
      <c r="AB3653" s="419"/>
      <c r="AD3653" s="419"/>
      <c r="AE3653" s="419"/>
      <c r="AF3653" s="419"/>
      <c r="AH3653" s="419"/>
      <c r="AI3653" s="419"/>
      <c r="AJ3653" s="419"/>
      <c r="AL3653" s="419"/>
      <c r="AM3653" s="419"/>
      <c r="AN3653" s="403"/>
      <c r="AO3653" s="419"/>
      <c r="AP3653" s="419"/>
      <c r="AQ3653" s="419"/>
      <c r="AR3653" s="419"/>
      <c r="AS3653" s="419"/>
      <c r="AT3653" s="419"/>
      <c r="AU3653" s="419"/>
      <c r="AV3653" s="419"/>
      <c r="AX3653" s="419"/>
      <c r="AY3653" s="419"/>
      <c r="AZ3653" s="419"/>
      <c r="BB3653" s="419"/>
      <c r="BC3653" s="419"/>
      <c r="BD3653" s="419"/>
      <c r="BF3653" s="419"/>
      <c r="BG3653" s="419"/>
      <c r="BH3653" s="419"/>
      <c r="BJ3653" s="419"/>
      <c r="BK3653" s="419"/>
      <c r="BL3653" s="419"/>
      <c r="BN3653" s="419"/>
      <c r="BO3653" s="419"/>
      <c r="BP3653" s="419"/>
      <c r="BR3653" s="419"/>
      <c r="BS3653" s="419"/>
      <c r="BT3653" s="419"/>
      <c r="BV3653" s="419"/>
      <c r="BW3653" s="419"/>
      <c r="BX3653" s="397"/>
      <c r="BZ3653" s="449"/>
      <c r="CB3653" s="419"/>
      <c r="CC3653" s="419"/>
      <c r="CD3653" s="419"/>
      <c r="CF3653" s="419"/>
      <c r="CG3653" s="419"/>
      <c r="CH3653" s="419"/>
    </row>
    <row r="3654" spans="3:86" ht="21" thickBot="1">
      <c r="C3654" s="425"/>
      <c r="P3654" s="431"/>
      <c r="R3654" s="419"/>
      <c r="S3654" s="446"/>
      <c r="T3654" s="419"/>
      <c r="V3654" s="196"/>
      <c r="W3654" s="419"/>
      <c r="X3654" s="419"/>
      <c r="Z3654" s="419"/>
      <c r="AA3654" s="419"/>
      <c r="AB3654" s="419"/>
      <c r="AD3654" s="419"/>
      <c r="AE3654" s="419"/>
      <c r="AF3654" s="419"/>
      <c r="AH3654" s="419"/>
      <c r="AI3654" s="419"/>
      <c r="AJ3654" s="419"/>
      <c r="AL3654" s="419"/>
      <c r="AM3654" s="419"/>
      <c r="AN3654" s="403"/>
      <c r="AO3654" s="419"/>
      <c r="AP3654" s="419"/>
      <c r="AQ3654" s="419"/>
      <c r="AR3654" s="419"/>
      <c r="AS3654" s="419"/>
      <c r="AT3654" s="419"/>
      <c r="AU3654" s="419"/>
      <c r="AV3654" s="419"/>
      <c r="AX3654" s="419"/>
      <c r="AY3654" s="419"/>
      <c r="AZ3654" s="419"/>
      <c r="BB3654" s="419"/>
      <c r="BC3654" s="419"/>
      <c r="BD3654" s="419"/>
      <c r="BF3654" s="419"/>
      <c r="BG3654" s="419"/>
      <c r="BH3654" s="419"/>
      <c r="BJ3654" s="419"/>
      <c r="BK3654" s="419"/>
      <c r="BL3654" s="419"/>
      <c r="BN3654" s="419"/>
      <c r="BO3654" s="419"/>
      <c r="BP3654" s="419"/>
      <c r="BR3654" s="419"/>
      <c r="BS3654" s="419"/>
      <c r="BT3654" s="419"/>
      <c r="BV3654" s="419"/>
      <c r="BW3654" s="419"/>
      <c r="BX3654" s="397"/>
      <c r="BZ3654" s="449"/>
      <c r="CB3654" s="419"/>
      <c r="CC3654" s="419"/>
      <c r="CD3654" s="419"/>
      <c r="CF3654" s="419"/>
      <c r="CG3654" s="419"/>
      <c r="CH3654" s="419"/>
    </row>
    <row r="3655" spans="3:86" ht="21" thickBot="1">
      <c r="C3655" s="425"/>
      <c r="P3655" s="431"/>
      <c r="R3655" s="419"/>
      <c r="S3655" s="446"/>
      <c r="T3655" s="419"/>
      <c r="V3655" s="196"/>
      <c r="W3655" s="419"/>
      <c r="X3655" s="419"/>
      <c r="Z3655" s="419"/>
      <c r="AA3655" s="419"/>
      <c r="AB3655" s="419"/>
      <c r="AD3655" s="419"/>
      <c r="AE3655" s="419"/>
      <c r="AF3655" s="419"/>
      <c r="AH3655" s="419"/>
      <c r="AI3655" s="419"/>
      <c r="AJ3655" s="419"/>
      <c r="AL3655" s="419"/>
      <c r="AM3655" s="419"/>
      <c r="AN3655" s="403"/>
      <c r="AO3655" s="419"/>
      <c r="AP3655" s="419"/>
      <c r="AQ3655" s="419"/>
      <c r="AR3655" s="419"/>
      <c r="AS3655" s="419"/>
      <c r="AT3655" s="419"/>
      <c r="AU3655" s="419"/>
      <c r="AV3655" s="419"/>
      <c r="AX3655" s="419"/>
      <c r="AY3655" s="419"/>
      <c r="AZ3655" s="419"/>
      <c r="BB3655" s="419"/>
      <c r="BC3655" s="419"/>
      <c r="BD3655" s="419"/>
      <c r="BF3655" s="419"/>
      <c r="BG3655" s="419"/>
      <c r="BH3655" s="419"/>
      <c r="BJ3655" s="419"/>
      <c r="BK3655" s="419"/>
      <c r="BL3655" s="419"/>
      <c r="BN3655" s="419"/>
      <c r="BO3655" s="419"/>
      <c r="BP3655" s="419"/>
      <c r="BR3655" s="419"/>
      <c r="BS3655" s="419"/>
      <c r="BT3655" s="419"/>
      <c r="BV3655" s="419"/>
      <c r="BW3655" s="419"/>
      <c r="BX3655" s="397"/>
      <c r="BZ3655" s="449"/>
      <c r="CB3655" s="419"/>
      <c r="CC3655" s="419"/>
      <c r="CD3655" s="419"/>
      <c r="CF3655" s="419"/>
      <c r="CG3655" s="419"/>
      <c r="CH3655" s="419"/>
    </row>
    <row r="3656" spans="3:86" ht="21" thickBot="1">
      <c r="C3656" s="425"/>
      <c r="P3656" s="431"/>
      <c r="R3656" s="419"/>
      <c r="S3656" s="446"/>
      <c r="T3656" s="419"/>
      <c r="V3656" s="196"/>
      <c r="W3656" s="419"/>
      <c r="X3656" s="419"/>
      <c r="Z3656" s="419"/>
      <c r="AA3656" s="419"/>
      <c r="AB3656" s="419"/>
      <c r="AD3656" s="419"/>
      <c r="AE3656" s="419"/>
      <c r="AF3656" s="419"/>
      <c r="AH3656" s="419"/>
      <c r="AI3656" s="419"/>
      <c r="AJ3656" s="419"/>
      <c r="AL3656" s="419"/>
      <c r="AM3656" s="419"/>
      <c r="AN3656" s="403"/>
      <c r="AO3656" s="419"/>
      <c r="AP3656" s="419"/>
      <c r="AQ3656" s="419"/>
      <c r="AR3656" s="419"/>
      <c r="AS3656" s="419"/>
      <c r="AT3656" s="419"/>
      <c r="AU3656" s="419"/>
      <c r="AV3656" s="419"/>
      <c r="AX3656" s="419"/>
      <c r="AY3656" s="419"/>
      <c r="AZ3656" s="419"/>
      <c r="BB3656" s="419"/>
      <c r="BC3656" s="419"/>
      <c r="BD3656" s="419"/>
      <c r="BF3656" s="419"/>
      <c r="BG3656" s="419"/>
      <c r="BH3656" s="419"/>
      <c r="BJ3656" s="419"/>
      <c r="BK3656" s="419"/>
      <c r="BL3656" s="419"/>
      <c r="BN3656" s="419"/>
      <c r="BO3656" s="419"/>
      <c r="BP3656" s="419"/>
      <c r="BR3656" s="419"/>
      <c r="BS3656" s="419"/>
      <c r="BT3656" s="419"/>
      <c r="BV3656" s="419"/>
      <c r="BW3656" s="419"/>
      <c r="BX3656" s="397"/>
      <c r="BZ3656" s="449"/>
      <c r="CB3656" s="419"/>
      <c r="CC3656" s="419"/>
      <c r="CD3656" s="419"/>
      <c r="CF3656" s="419"/>
      <c r="CG3656" s="419"/>
      <c r="CH3656" s="419"/>
    </row>
    <row r="3657" spans="3:86" ht="21" thickBot="1">
      <c r="C3657" s="425"/>
      <c r="P3657" s="431"/>
      <c r="R3657" s="419"/>
      <c r="S3657" s="446"/>
      <c r="T3657" s="419"/>
      <c r="V3657" s="196"/>
      <c r="W3657" s="419"/>
      <c r="X3657" s="419"/>
      <c r="Z3657" s="419"/>
      <c r="AA3657" s="419"/>
      <c r="AB3657" s="419"/>
      <c r="AD3657" s="419"/>
      <c r="AE3657" s="419"/>
      <c r="AF3657" s="419"/>
      <c r="AH3657" s="419"/>
      <c r="AI3657" s="419"/>
      <c r="AJ3657" s="419"/>
      <c r="AL3657" s="419"/>
      <c r="AM3657" s="419"/>
      <c r="AN3657" s="403"/>
      <c r="AO3657" s="419"/>
      <c r="AP3657" s="419"/>
      <c r="AQ3657" s="419"/>
      <c r="AR3657" s="419"/>
      <c r="AS3657" s="419"/>
      <c r="AT3657" s="419"/>
      <c r="AU3657" s="419"/>
      <c r="AV3657" s="419"/>
      <c r="AX3657" s="419"/>
      <c r="AY3657" s="419"/>
      <c r="AZ3657" s="419"/>
      <c r="BB3657" s="419"/>
      <c r="BC3657" s="419"/>
      <c r="BD3657" s="419"/>
      <c r="BF3657" s="419"/>
      <c r="BG3657" s="419"/>
      <c r="BH3657" s="419"/>
      <c r="BJ3657" s="419"/>
      <c r="BK3657" s="419"/>
      <c r="BL3657" s="419"/>
      <c r="BN3657" s="419"/>
      <c r="BO3657" s="419"/>
      <c r="BP3657" s="419"/>
      <c r="BR3657" s="419"/>
      <c r="BS3657" s="419"/>
      <c r="BT3657" s="419"/>
      <c r="BV3657" s="419"/>
      <c r="BW3657" s="419"/>
      <c r="BX3657" s="397"/>
      <c r="BZ3657" s="449"/>
      <c r="CB3657" s="419"/>
      <c r="CC3657" s="419"/>
      <c r="CD3657" s="419"/>
      <c r="CF3657" s="419"/>
      <c r="CG3657" s="419"/>
      <c r="CH3657" s="419"/>
    </row>
    <row r="3658" spans="3:86" ht="21" thickBot="1">
      <c r="C3658" s="425"/>
      <c r="P3658" s="431"/>
      <c r="R3658" s="419"/>
      <c r="S3658" s="446"/>
      <c r="T3658" s="419"/>
      <c r="V3658" s="196"/>
      <c r="W3658" s="419"/>
      <c r="X3658" s="419"/>
      <c r="Z3658" s="419"/>
      <c r="AA3658" s="419"/>
      <c r="AB3658" s="419"/>
      <c r="AD3658" s="419"/>
      <c r="AE3658" s="419"/>
      <c r="AF3658" s="419"/>
      <c r="AH3658" s="419"/>
      <c r="AI3658" s="419"/>
      <c r="AJ3658" s="419"/>
      <c r="AL3658" s="419"/>
      <c r="AM3658" s="419"/>
      <c r="AN3658" s="403"/>
      <c r="AO3658" s="419"/>
      <c r="AP3658" s="419"/>
      <c r="AQ3658" s="419"/>
      <c r="AR3658" s="419"/>
      <c r="AS3658" s="419"/>
      <c r="AT3658" s="419"/>
      <c r="AU3658" s="419"/>
      <c r="AV3658" s="419"/>
      <c r="AX3658" s="419"/>
      <c r="AY3658" s="419"/>
      <c r="AZ3658" s="419"/>
      <c r="BB3658" s="419"/>
      <c r="BC3658" s="419"/>
      <c r="BD3658" s="419"/>
      <c r="BF3658" s="419"/>
      <c r="BG3658" s="419"/>
      <c r="BH3658" s="419"/>
      <c r="BJ3658" s="419"/>
      <c r="BK3658" s="419"/>
      <c r="BL3658" s="419"/>
      <c r="BN3658" s="419"/>
      <c r="BO3658" s="419"/>
      <c r="BP3658" s="419"/>
      <c r="BR3658" s="419"/>
      <c r="BS3658" s="419"/>
      <c r="BT3658" s="419"/>
      <c r="BV3658" s="419"/>
      <c r="BW3658" s="419"/>
      <c r="BX3658" s="397"/>
      <c r="BZ3658" s="449"/>
      <c r="CB3658" s="419"/>
      <c r="CC3658" s="419"/>
      <c r="CD3658" s="419"/>
      <c r="CF3658" s="419"/>
      <c r="CG3658" s="419"/>
      <c r="CH3658" s="419"/>
    </row>
    <row r="3659" spans="3:86" ht="21" thickBot="1">
      <c r="C3659" s="425"/>
      <c r="P3659" s="431"/>
      <c r="R3659" s="419"/>
      <c r="S3659" s="446"/>
      <c r="T3659" s="419"/>
      <c r="V3659" s="196"/>
      <c r="W3659" s="419"/>
      <c r="X3659" s="419"/>
      <c r="Z3659" s="419"/>
      <c r="AA3659" s="419"/>
      <c r="AB3659" s="419"/>
      <c r="AD3659" s="419"/>
      <c r="AE3659" s="419"/>
      <c r="AF3659" s="419"/>
      <c r="AH3659" s="419"/>
      <c r="AI3659" s="419"/>
      <c r="AJ3659" s="419"/>
      <c r="AL3659" s="419"/>
      <c r="AM3659" s="419"/>
      <c r="AN3659" s="403"/>
      <c r="AO3659" s="419"/>
      <c r="AP3659" s="419"/>
      <c r="AQ3659" s="419"/>
      <c r="AR3659" s="419"/>
      <c r="AS3659" s="419"/>
      <c r="AT3659" s="419"/>
      <c r="AU3659" s="419"/>
      <c r="AV3659" s="419"/>
      <c r="AX3659" s="419"/>
      <c r="AY3659" s="419"/>
      <c r="AZ3659" s="419"/>
      <c r="BB3659" s="419"/>
      <c r="BC3659" s="419"/>
      <c r="BD3659" s="419"/>
      <c r="BF3659" s="419"/>
      <c r="BG3659" s="419"/>
      <c r="BH3659" s="419"/>
      <c r="BJ3659" s="419"/>
      <c r="BK3659" s="419"/>
      <c r="BL3659" s="419"/>
      <c r="BN3659" s="419"/>
      <c r="BO3659" s="419"/>
      <c r="BP3659" s="419"/>
      <c r="BR3659" s="419"/>
      <c r="BS3659" s="419"/>
      <c r="BT3659" s="419"/>
      <c r="BV3659" s="419"/>
      <c r="BW3659" s="419"/>
      <c r="BX3659" s="397"/>
      <c r="BZ3659" s="449"/>
      <c r="CB3659" s="419"/>
      <c r="CC3659" s="419"/>
      <c r="CD3659" s="419"/>
      <c r="CF3659" s="419"/>
      <c r="CG3659" s="419"/>
      <c r="CH3659" s="419"/>
    </row>
    <row r="3660" spans="3:86" ht="21" thickBot="1">
      <c r="C3660" s="425"/>
      <c r="P3660" s="431"/>
      <c r="R3660" s="419"/>
      <c r="S3660" s="446"/>
      <c r="T3660" s="419"/>
      <c r="V3660" s="196"/>
      <c r="W3660" s="419"/>
      <c r="X3660" s="419"/>
      <c r="Z3660" s="419"/>
      <c r="AA3660" s="419"/>
      <c r="AB3660" s="419"/>
      <c r="AD3660" s="419"/>
      <c r="AE3660" s="419"/>
      <c r="AF3660" s="419"/>
      <c r="AH3660" s="419"/>
      <c r="AI3660" s="419"/>
      <c r="AJ3660" s="419"/>
      <c r="AL3660" s="419"/>
      <c r="AM3660" s="419"/>
      <c r="AN3660" s="403"/>
      <c r="AO3660" s="419"/>
      <c r="AP3660" s="419"/>
      <c r="AQ3660" s="419"/>
      <c r="AR3660" s="419"/>
      <c r="AS3660" s="419"/>
      <c r="AT3660" s="419"/>
      <c r="AU3660" s="419"/>
      <c r="AV3660" s="419"/>
      <c r="AX3660" s="419"/>
      <c r="AY3660" s="419"/>
      <c r="AZ3660" s="419"/>
      <c r="BB3660" s="419"/>
      <c r="BC3660" s="419"/>
      <c r="BD3660" s="419"/>
      <c r="BF3660" s="419"/>
      <c r="BG3660" s="419"/>
      <c r="BH3660" s="419"/>
      <c r="BJ3660" s="419"/>
      <c r="BK3660" s="419"/>
      <c r="BL3660" s="419"/>
      <c r="BN3660" s="419"/>
      <c r="BO3660" s="419"/>
      <c r="BP3660" s="419"/>
      <c r="BR3660" s="419"/>
      <c r="BS3660" s="419"/>
      <c r="BT3660" s="419"/>
      <c r="BV3660" s="419"/>
      <c r="BW3660" s="419"/>
      <c r="BX3660" s="397"/>
      <c r="BZ3660" s="449"/>
      <c r="CB3660" s="419"/>
      <c r="CC3660" s="419"/>
      <c r="CD3660" s="419"/>
      <c r="CF3660" s="419"/>
      <c r="CG3660" s="419"/>
      <c r="CH3660" s="419"/>
    </row>
    <row r="3661" spans="3:86" ht="21" thickBot="1">
      <c r="C3661" s="425"/>
      <c r="P3661" s="431"/>
      <c r="R3661" s="419"/>
      <c r="S3661" s="446"/>
      <c r="T3661" s="419"/>
      <c r="V3661" s="196"/>
      <c r="W3661" s="419"/>
      <c r="X3661" s="419"/>
      <c r="Z3661" s="419"/>
      <c r="AA3661" s="419"/>
      <c r="AB3661" s="419"/>
      <c r="AD3661" s="419"/>
      <c r="AE3661" s="419"/>
      <c r="AF3661" s="419"/>
      <c r="AH3661" s="419"/>
      <c r="AI3661" s="419"/>
      <c r="AJ3661" s="419"/>
      <c r="AL3661" s="419"/>
      <c r="AM3661" s="419"/>
      <c r="AN3661" s="403"/>
      <c r="AO3661" s="419"/>
      <c r="AP3661" s="419"/>
      <c r="AQ3661" s="419"/>
      <c r="AR3661" s="419"/>
      <c r="AS3661" s="419"/>
      <c r="AT3661" s="419"/>
      <c r="AU3661" s="419"/>
      <c r="AV3661" s="419"/>
      <c r="AX3661" s="419"/>
      <c r="AY3661" s="419"/>
      <c r="AZ3661" s="419"/>
      <c r="BB3661" s="419"/>
      <c r="BC3661" s="419"/>
      <c r="BD3661" s="419"/>
      <c r="BF3661" s="419"/>
      <c r="BG3661" s="419"/>
      <c r="BH3661" s="419"/>
      <c r="BJ3661" s="419"/>
      <c r="BK3661" s="419"/>
      <c r="BL3661" s="419"/>
      <c r="BN3661" s="419"/>
      <c r="BO3661" s="419"/>
      <c r="BP3661" s="419"/>
      <c r="BR3661" s="419"/>
      <c r="BS3661" s="419"/>
      <c r="BT3661" s="419"/>
      <c r="BV3661" s="419"/>
      <c r="BW3661" s="419"/>
      <c r="BX3661" s="397"/>
      <c r="BZ3661" s="449"/>
      <c r="CB3661" s="419"/>
      <c r="CC3661" s="419"/>
      <c r="CD3661" s="419"/>
      <c r="CF3661" s="419"/>
      <c r="CG3661" s="419"/>
      <c r="CH3661" s="419"/>
    </row>
    <row r="3662" spans="3:86" ht="21" thickBot="1">
      <c r="C3662" s="425"/>
      <c r="P3662" s="431"/>
      <c r="R3662" s="419"/>
      <c r="S3662" s="446"/>
      <c r="T3662" s="419"/>
      <c r="V3662" s="196"/>
      <c r="W3662" s="419"/>
      <c r="X3662" s="419"/>
      <c r="Z3662" s="419"/>
      <c r="AA3662" s="419"/>
      <c r="AB3662" s="419"/>
      <c r="AD3662" s="419"/>
      <c r="AE3662" s="419"/>
      <c r="AF3662" s="419"/>
      <c r="AH3662" s="419"/>
      <c r="AI3662" s="419"/>
      <c r="AJ3662" s="419"/>
      <c r="AL3662" s="419"/>
      <c r="AM3662" s="419"/>
      <c r="AN3662" s="403"/>
      <c r="AO3662" s="419"/>
      <c r="AP3662" s="419"/>
      <c r="AQ3662" s="419"/>
      <c r="AR3662" s="419"/>
      <c r="AS3662" s="419"/>
      <c r="AT3662" s="419"/>
      <c r="AU3662" s="419"/>
      <c r="AV3662" s="419"/>
      <c r="AX3662" s="419"/>
      <c r="AY3662" s="419"/>
      <c r="AZ3662" s="419"/>
      <c r="BB3662" s="419"/>
      <c r="BC3662" s="419"/>
      <c r="BD3662" s="419"/>
      <c r="BF3662" s="419"/>
      <c r="BG3662" s="419"/>
      <c r="BH3662" s="419"/>
      <c r="BJ3662" s="419"/>
      <c r="BK3662" s="419"/>
      <c r="BL3662" s="419"/>
      <c r="BN3662" s="419"/>
      <c r="BO3662" s="419"/>
      <c r="BP3662" s="419"/>
      <c r="BR3662" s="419"/>
      <c r="BS3662" s="419"/>
      <c r="BT3662" s="419"/>
      <c r="BV3662" s="419"/>
      <c r="BW3662" s="419"/>
      <c r="BX3662" s="397"/>
      <c r="BZ3662" s="449"/>
      <c r="CB3662" s="419"/>
      <c r="CC3662" s="419"/>
      <c r="CD3662" s="419"/>
      <c r="CF3662" s="419"/>
      <c r="CG3662" s="419"/>
      <c r="CH3662" s="419"/>
    </row>
    <row r="3663" spans="3:86" ht="21" thickBot="1">
      <c r="C3663" s="425"/>
      <c r="P3663" s="431"/>
      <c r="R3663" s="419"/>
      <c r="S3663" s="446"/>
      <c r="T3663" s="419"/>
      <c r="V3663" s="196"/>
      <c r="W3663" s="419"/>
      <c r="X3663" s="419"/>
      <c r="Z3663" s="419"/>
      <c r="AA3663" s="419"/>
      <c r="AB3663" s="419"/>
      <c r="AD3663" s="419"/>
      <c r="AE3663" s="419"/>
      <c r="AF3663" s="419"/>
      <c r="AH3663" s="419"/>
      <c r="AI3663" s="419"/>
      <c r="AJ3663" s="419"/>
      <c r="AL3663" s="419"/>
      <c r="AM3663" s="419"/>
      <c r="AN3663" s="403"/>
      <c r="AO3663" s="419"/>
      <c r="AP3663" s="419"/>
      <c r="AQ3663" s="419"/>
      <c r="AR3663" s="419"/>
      <c r="AS3663" s="419"/>
      <c r="AT3663" s="419"/>
      <c r="AU3663" s="419"/>
      <c r="AV3663" s="419"/>
      <c r="AX3663" s="419"/>
      <c r="AY3663" s="419"/>
      <c r="AZ3663" s="419"/>
      <c r="BB3663" s="419"/>
      <c r="BC3663" s="419"/>
      <c r="BD3663" s="419"/>
      <c r="BF3663" s="419"/>
      <c r="BG3663" s="419"/>
      <c r="BH3663" s="419"/>
      <c r="BJ3663" s="419"/>
      <c r="BK3663" s="419"/>
      <c r="BL3663" s="419"/>
      <c r="BN3663" s="419"/>
      <c r="BO3663" s="419"/>
      <c r="BP3663" s="419"/>
      <c r="BR3663" s="419"/>
      <c r="BS3663" s="419"/>
      <c r="BT3663" s="419"/>
      <c r="BV3663" s="419"/>
      <c r="BW3663" s="419"/>
      <c r="BX3663" s="397"/>
      <c r="BZ3663" s="449"/>
      <c r="CB3663" s="419"/>
      <c r="CC3663" s="419"/>
      <c r="CD3663" s="419"/>
      <c r="CF3663" s="419"/>
      <c r="CG3663" s="419"/>
      <c r="CH3663" s="419"/>
    </row>
    <row r="3664" spans="3:86" ht="21" thickBot="1">
      <c r="C3664" s="425"/>
      <c r="P3664" s="431"/>
      <c r="R3664" s="419"/>
      <c r="S3664" s="446"/>
      <c r="T3664" s="419"/>
      <c r="V3664" s="196"/>
      <c r="W3664" s="419"/>
      <c r="X3664" s="419"/>
      <c r="Z3664" s="419"/>
      <c r="AA3664" s="419"/>
      <c r="AB3664" s="419"/>
      <c r="AD3664" s="419"/>
      <c r="AE3664" s="419"/>
      <c r="AF3664" s="419"/>
      <c r="AH3664" s="419"/>
      <c r="AI3664" s="419"/>
      <c r="AJ3664" s="419"/>
      <c r="AL3664" s="419"/>
      <c r="AM3664" s="419"/>
      <c r="AN3664" s="403"/>
      <c r="AO3664" s="419"/>
      <c r="AP3664" s="419"/>
      <c r="AQ3664" s="419"/>
      <c r="AR3664" s="419"/>
      <c r="AS3664" s="419"/>
      <c r="AT3664" s="419"/>
      <c r="AU3664" s="419"/>
      <c r="AV3664" s="419"/>
      <c r="AX3664" s="419"/>
      <c r="AY3664" s="419"/>
      <c r="AZ3664" s="419"/>
      <c r="BB3664" s="419"/>
      <c r="BC3664" s="419"/>
      <c r="BD3664" s="419"/>
      <c r="BF3664" s="419"/>
      <c r="BG3664" s="419"/>
      <c r="BH3664" s="419"/>
      <c r="BJ3664" s="419"/>
      <c r="BK3664" s="419"/>
      <c r="BL3664" s="419"/>
      <c r="BN3664" s="419"/>
      <c r="BO3664" s="419"/>
      <c r="BP3664" s="419"/>
      <c r="BR3664" s="419"/>
      <c r="BS3664" s="419"/>
      <c r="BT3664" s="419"/>
      <c r="BV3664" s="419"/>
      <c r="BW3664" s="419"/>
      <c r="BX3664" s="397"/>
      <c r="BZ3664" s="449"/>
      <c r="CB3664" s="419"/>
      <c r="CC3664" s="419"/>
      <c r="CD3664" s="419"/>
      <c r="CF3664" s="419"/>
      <c r="CG3664" s="419"/>
      <c r="CH3664" s="419"/>
    </row>
    <row r="3665" spans="3:86" ht="21" thickBot="1">
      <c r="C3665" s="425"/>
      <c r="P3665" s="431"/>
      <c r="R3665" s="419"/>
      <c r="S3665" s="446"/>
      <c r="T3665" s="419"/>
      <c r="V3665" s="196"/>
      <c r="W3665" s="419"/>
      <c r="X3665" s="419"/>
      <c r="Z3665" s="419"/>
      <c r="AA3665" s="419"/>
      <c r="AB3665" s="419"/>
      <c r="AD3665" s="419"/>
      <c r="AE3665" s="419"/>
      <c r="AF3665" s="419"/>
      <c r="AH3665" s="419"/>
      <c r="AI3665" s="419"/>
      <c r="AJ3665" s="419"/>
      <c r="AL3665" s="419"/>
      <c r="AM3665" s="419"/>
      <c r="AN3665" s="403"/>
      <c r="AO3665" s="419"/>
      <c r="AP3665" s="419"/>
      <c r="AQ3665" s="419"/>
      <c r="AR3665" s="419"/>
      <c r="AS3665" s="419"/>
      <c r="AT3665" s="419"/>
      <c r="AU3665" s="419"/>
      <c r="AV3665" s="419"/>
      <c r="AX3665" s="419"/>
      <c r="AY3665" s="419"/>
      <c r="AZ3665" s="419"/>
      <c r="BB3665" s="419"/>
      <c r="BC3665" s="419"/>
      <c r="BD3665" s="419"/>
      <c r="BF3665" s="419"/>
      <c r="BG3665" s="419"/>
      <c r="BH3665" s="419"/>
      <c r="BJ3665" s="419"/>
      <c r="BK3665" s="419"/>
      <c r="BL3665" s="419"/>
      <c r="BN3665" s="419"/>
      <c r="BO3665" s="419"/>
      <c r="BP3665" s="419"/>
      <c r="BR3665" s="419"/>
      <c r="BS3665" s="419"/>
      <c r="BT3665" s="419"/>
      <c r="BV3665" s="419"/>
      <c r="BW3665" s="419"/>
      <c r="BX3665" s="397"/>
      <c r="BZ3665" s="449"/>
      <c r="CB3665" s="419"/>
      <c r="CC3665" s="419"/>
      <c r="CD3665" s="419"/>
      <c r="CF3665" s="419"/>
      <c r="CG3665" s="419"/>
      <c r="CH3665" s="419"/>
    </row>
    <row r="3666" spans="3:86" ht="21" thickBot="1">
      <c r="C3666" s="425"/>
      <c r="P3666" s="431"/>
      <c r="R3666" s="419"/>
      <c r="S3666" s="446"/>
      <c r="T3666" s="419"/>
      <c r="V3666" s="196"/>
      <c r="W3666" s="419"/>
      <c r="X3666" s="419"/>
      <c r="Z3666" s="419"/>
      <c r="AA3666" s="419"/>
      <c r="AB3666" s="419"/>
      <c r="AD3666" s="419"/>
      <c r="AE3666" s="419"/>
      <c r="AF3666" s="419"/>
      <c r="AH3666" s="419"/>
      <c r="AI3666" s="419"/>
      <c r="AJ3666" s="419"/>
      <c r="AL3666" s="419"/>
      <c r="AM3666" s="419"/>
      <c r="AN3666" s="403"/>
      <c r="AO3666" s="419"/>
      <c r="AP3666" s="419"/>
      <c r="AQ3666" s="419"/>
      <c r="AR3666" s="419"/>
      <c r="AS3666" s="419"/>
      <c r="AT3666" s="419"/>
      <c r="AU3666" s="419"/>
      <c r="AV3666" s="419"/>
      <c r="AX3666" s="419"/>
      <c r="AY3666" s="419"/>
      <c r="AZ3666" s="419"/>
      <c r="BB3666" s="419"/>
      <c r="BC3666" s="419"/>
      <c r="BD3666" s="419"/>
      <c r="BF3666" s="419"/>
      <c r="BG3666" s="419"/>
      <c r="BH3666" s="419"/>
      <c r="BJ3666" s="419"/>
      <c r="BK3666" s="419"/>
      <c r="BL3666" s="419"/>
      <c r="BN3666" s="419"/>
      <c r="BO3666" s="419"/>
      <c r="BP3666" s="419"/>
      <c r="BR3666" s="419"/>
      <c r="BS3666" s="419"/>
      <c r="BT3666" s="419"/>
      <c r="BV3666" s="419"/>
      <c r="BW3666" s="419"/>
      <c r="BX3666" s="397"/>
      <c r="BZ3666" s="449"/>
      <c r="CB3666" s="419"/>
      <c r="CC3666" s="419"/>
      <c r="CD3666" s="419"/>
      <c r="CF3666" s="419"/>
      <c r="CG3666" s="419"/>
      <c r="CH3666" s="419"/>
    </row>
    <row r="3667" spans="3:86" ht="21" thickBot="1">
      <c r="C3667" s="425"/>
      <c r="P3667" s="431"/>
      <c r="R3667" s="419"/>
      <c r="S3667" s="446"/>
      <c r="T3667" s="419"/>
      <c r="V3667" s="196"/>
      <c r="W3667" s="419"/>
      <c r="X3667" s="419"/>
      <c r="Z3667" s="419"/>
      <c r="AA3667" s="419"/>
      <c r="AB3667" s="419"/>
      <c r="AD3667" s="419"/>
      <c r="AE3667" s="419"/>
      <c r="AF3667" s="419"/>
      <c r="AH3667" s="419"/>
      <c r="AI3667" s="419"/>
      <c r="AJ3667" s="419"/>
      <c r="AL3667" s="419"/>
      <c r="AM3667" s="419"/>
      <c r="AN3667" s="403"/>
      <c r="AO3667" s="419"/>
      <c r="AP3667" s="419"/>
      <c r="AQ3667" s="419"/>
      <c r="AR3667" s="419"/>
      <c r="AS3667" s="419"/>
      <c r="AT3667" s="419"/>
      <c r="AU3667" s="419"/>
      <c r="AV3667" s="419"/>
      <c r="AX3667" s="419"/>
      <c r="AY3667" s="419"/>
      <c r="AZ3667" s="419"/>
      <c r="BB3667" s="419"/>
      <c r="BC3667" s="419"/>
      <c r="BD3667" s="419"/>
      <c r="BF3667" s="419"/>
      <c r="BG3667" s="419"/>
      <c r="BH3667" s="419"/>
      <c r="BJ3667" s="419"/>
      <c r="BK3667" s="419"/>
      <c r="BL3667" s="419"/>
      <c r="BN3667" s="419"/>
      <c r="BO3667" s="419"/>
      <c r="BP3667" s="419"/>
      <c r="BR3667" s="419"/>
      <c r="BS3667" s="419"/>
      <c r="BT3667" s="419"/>
      <c r="BV3667" s="419"/>
      <c r="BW3667" s="419"/>
      <c r="BX3667" s="397"/>
      <c r="BZ3667" s="449"/>
      <c r="CB3667" s="419"/>
      <c r="CC3667" s="419"/>
      <c r="CD3667" s="419"/>
      <c r="CF3667" s="419"/>
      <c r="CG3667" s="419"/>
      <c r="CH3667" s="419"/>
    </row>
    <row r="3668" spans="3:86" ht="21" thickBot="1">
      <c r="C3668" s="425"/>
      <c r="P3668" s="431"/>
      <c r="R3668" s="419"/>
      <c r="S3668" s="446"/>
      <c r="T3668" s="419"/>
      <c r="V3668" s="196"/>
      <c r="W3668" s="419"/>
      <c r="X3668" s="419"/>
      <c r="Z3668" s="419"/>
      <c r="AA3668" s="419"/>
      <c r="AB3668" s="419"/>
      <c r="AD3668" s="419"/>
      <c r="AE3668" s="419"/>
      <c r="AF3668" s="419"/>
      <c r="AH3668" s="419"/>
      <c r="AI3668" s="419"/>
      <c r="AJ3668" s="419"/>
      <c r="AL3668" s="419"/>
      <c r="AM3668" s="419"/>
      <c r="AN3668" s="403"/>
      <c r="AO3668" s="419"/>
      <c r="AP3668" s="419"/>
      <c r="AQ3668" s="419"/>
      <c r="AR3668" s="419"/>
      <c r="AS3668" s="419"/>
      <c r="AT3668" s="419"/>
      <c r="AU3668" s="419"/>
      <c r="AV3668" s="419"/>
      <c r="AX3668" s="419"/>
      <c r="AY3668" s="419"/>
      <c r="AZ3668" s="419"/>
      <c r="BB3668" s="419"/>
      <c r="BC3668" s="419"/>
      <c r="BD3668" s="419"/>
      <c r="BF3668" s="419"/>
      <c r="BG3668" s="419"/>
      <c r="BH3668" s="419"/>
      <c r="BJ3668" s="419"/>
      <c r="BK3668" s="419"/>
      <c r="BL3668" s="419"/>
      <c r="BN3668" s="419"/>
      <c r="BO3668" s="419"/>
      <c r="BP3668" s="419"/>
      <c r="BR3668" s="419"/>
      <c r="BS3668" s="419"/>
      <c r="BT3668" s="419"/>
      <c r="BV3668" s="419"/>
      <c r="BW3668" s="419"/>
      <c r="BX3668" s="397"/>
      <c r="BZ3668" s="449"/>
      <c r="CB3668" s="419"/>
      <c r="CC3668" s="419"/>
      <c r="CD3668" s="419"/>
      <c r="CF3668" s="419"/>
      <c r="CG3668" s="419"/>
      <c r="CH3668" s="419"/>
    </row>
    <row r="3669" spans="3:86" ht="21" thickBot="1">
      <c r="C3669" s="425"/>
      <c r="P3669" s="431"/>
      <c r="R3669" s="419"/>
      <c r="S3669" s="446"/>
      <c r="T3669" s="419"/>
      <c r="V3669" s="196"/>
      <c r="W3669" s="419"/>
      <c r="X3669" s="419"/>
      <c r="Z3669" s="419"/>
      <c r="AA3669" s="419"/>
      <c r="AB3669" s="419"/>
      <c r="AD3669" s="419"/>
      <c r="AE3669" s="419"/>
      <c r="AF3669" s="419"/>
      <c r="AH3669" s="419"/>
      <c r="AI3669" s="419"/>
      <c r="AJ3669" s="419"/>
      <c r="AL3669" s="419"/>
      <c r="AM3669" s="419"/>
      <c r="AN3669" s="403"/>
      <c r="AO3669" s="419"/>
      <c r="AP3669" s="419"/>
      <c r="AQ3669" s="419"/>
      <c r="AR3669" s="419"/>
      <c r="AS3669" s="419"/>
      <c r="AT3669" s="419"/>
      <c r="AU3669" s="419"/>
      <c r="AV3669" s="419"/>
      <c r="AX3669" s="419"/>
      <c r="AY3669" s="419"/>
      <c r="AZ3669" s="419"/>
      <c r="BB3669" s="419"/>
      <c r="BC3669" s="419"/>
      <c r="BD3669" s="419"/>
      <c r="BF3669" s="419"/>
      <c r="BG3669" s="419"/>
      <c r="BH3669" s="419"/>
      <c r="BJ3669" s="419"/>
      <c r="BK3669" s="419"/>
      <c r="BL3669" s="419"/>
      <c r="BN3669" s="419"/>
      <c r="BO3669" s="419"/>
      <c r="BP3669" s="419"/>
      <c r="BR3669" s="419"/>
      <c r="BS3669" s="419"/>
      <c r="BT3669" s="419"/>
      <c r="BV3669" s="419"/>
      <c r="BW3669" s="419"/>
      <c r="BX3669" s="397"/>
      <c r="BZ3669" s="449"/>
      <c r="CB3669" s="419"/>
      <c r="CC3669" s="419"/>
      <c r="CD3669" s="419"/>
      <c r="CF3669" s="419"/>
      <c r="CG3669" s="419"/>
      <c r="CH3669" s="419"/>
    </row>
    <row r="3670" spans="3:86" ht="21" thickBot="1">
      <c r="C3670" s="425"/>
      <c r="P3670" s="431"/>
      <c r="R3670" s="419"/>
      <c r="S3670" s="446"/>
      <c r="T3670" s="419"/>
      <c r="V3670" s="196"/>
      <c r="W3670" s="419"/>
      <c r="X3670" s="419"/>
      <c r="Z3670" s="419"/>
      <c r="AA3670" s="419"/>
      <c r="AB3670" s="419"/>
      <c r="AD3670" s="419"/>
      <c r="AE3670" s="419"/>
      <c r="AF3670" s="419"/>
      <c r="AH3670" s="419"/>
      <c r="AI3670" s="419"/>
      <c r="AJ3670" s="419"/>
      <c r="AL3670" s="419"/>
      <c r="AM3670" s="419"/>
      <c r="AN3670" s="403"/>
      <c r="AO3670" s="419"/>
      <c r="AP3670" s="419"/>
      <c r="AQ3670" s="419"/>
      <c r="AR3670" s="419"/>
      <c r="AS3670" s="419"/>
      <c r="AT3670" s="419"/>
      <c r="AU3670" s="419"/>
      <c r="AV3670" s="419"/>
      <c r="AX3670" s="419"/>
      <c r="AY3670" s="419"/>
      <c r="AZ3670" s="419"/>
      <c r="BB3670" s="419"/>
      <c r="BC3670" s="419"/>
      <c r="BD3670" s="419"/>
      <c r="BF3670" s="419"/>
      <c r="BG3670" s="419"/>
      <c r="BH3670" s="419"/>
      <c r="BJ3670" s="419"/>
      <c r="BK3670" s="419"/>
      <c r="BL3670" s="419"/>
      <c r="BN3670" s="419"/>
      <c r="BO3670" s="419"/>
      <c r="BP3670" s="419"/>
      <c r="BR3670" s="419"/>
      <c r="BS3670" s="419"/>
      <c r="BT3670" s="419"/>
      <c r="BV3670" s="419"/>
      <c r="BW3670" s="419"/>
      <c r="BX3670" s="397"/>
      <c r="BZ3670" s="449"/>
      <c r="CB3670" s="419"/>
      <c r="CC3670" s="419"/>
      <c r="CD3670" s="419"/>
      <c r="CF3670" s="419"/>
      <c r="CG3670" s="419"/>
      <c r="CH3670" s="419"/>
    </row>
    <row r="3671" spans="3:86" ht="21" thickBot="1">
      <c r="C3671" s="425"/>
      <c r="P3671" s="431"/>
      <c r="R3671" s="419"/>
      <c r="S3671" s="446"/>
      <c r="T3671" s="419"/>
      <c r="V3671" s="196"/>
      <c r="W3671" s="419"/>
      <c r="X3671" s="419"/>
      <c r="Z3671" s="419"/>
      <c r="AA3671" s="419"/>
      <c r="AB3671" s="419"/>
      <c r="AD3671" s="419"/>
      <c r="AE3671" s="419"/>
      <c r="AF3671" s="419"/>
      <c r="AH3671" s="419"/>
      <c r="AI3671" s="419"/>
      <c r="AJ3671" s="419"/>
      <c r="AL3671" s="419"/>
      <c r="AM3671" s="419"/>
      <c r="AN3671" s="403"/>
      <c r="AO3671" s="419"/>
      <c r="AP3671" s="419"/>
      <c r="AQ3671" s="419"/>
      <c r="AR3671" s="419"/>
      <c r="AS3671" s="419"/>
      <c r="AT3671" s="419"/>
      <c r="AU3671" s="419"/>
      <c r="AV3671" s="419"/>
      <c r="AX3671" s="419"/>
      <c r="AY3671" s="419"/>
      <c r="AZ3671" s="419"/>
      <c r="BB3671" s="419"/>
      <c r="BC3671" s="419"/>
      <c r="BD3671" s="419"/>
      <c r="BF3671" s="419"/>
      <c r="BG3671" s="419"/>
      <c r="BH3671" s="419"/>
      <c r="BJ3671" s="419"/>
      <c r="BK3671" s="419"/>
      <c r="BL3671" s="419"/>
      <c r="BN3671" s="419"/>
      <c r="BO3671" s="419"/>
      <c r="BP3671" s="419"/>
      <c r="BR3671" s="419"/>
      <c r="BS3671" s="419"/>
      <c r="BT3671" s="419"/>
      <c r="BV3671" s="419"/>
      <c r="BW3671" s="419"/>
      <c r="BX3671" s="397"/>
      <c r="BZ3671" s="449"/>
      <c r="CB3671" s="419"/>
      <c r="CC3671" s="419"/>
      <c r="CD3671" s="419"/>
      <c r="CF3671" s="419"/>
      <c r="CG3671" s="419"/>
      <c r="CH3671" s="419"/>
    </row>
    <row r="3672" spans="3:86" ht="21" thickBot="1">
      <c r="C3672" s="425"/>
      <c r="P3672" s="431"/>
      <c r="R3672" s="419"/>
      <c r="S3672" s="446"/>
      <c r="T3672" s="419"/>
      <c r="V3672" s="196"/>
      <c r="W3672" s="419"/>
      <c r="X3672" s="419"/>
      <c r="Z3672" s="419"/>
      <c r="AA3672" s="419"/>
      <c r="AB3672" s="419"/>
      <c r="AD3672" s="419"/>
      <c r="AE3672" s="419"/>
      <c r="AF3672" s="419"/>
      <c r="AH3672" s="419"/>
      <c r="AI3672" s="419"/>
      <c r="AJ3672" s="419"/>
      <c r="AL3672" s="419"/>
      <c r="AM3672" s="419"/>
      <c r="AN3672" s="403"/>
      <c r="AO3672" s="419"/>
      <c r="AP3672" s="419"/>
      <c r="AQ3672" s="419"/>
      <c r="AR3672" s="419"/>
      <c r="AS3672" s="419"/>
      <c r="AT3672" s="419"/>
      <c r="AU3672" s="419"/>
      <c r="AV3672" s="419"/>
      <c r="AX3672" s="419"/>
      <c r="AY3672" s="419"/>
      <c r="AZ3672" s="419"/>
      <c r="BB3672" s="419"/>
      <c r="BC3672" s="419"/>
      <c r="BD3672" s="419"/>
      <c r="BF3672" s="419"/>
      <c r="BG3672" s="419"/>
      <c r="BH3672" s="419"/>
      <c r="BJ3672" s="419"/>
      <c r="BK3672" s="419"/>
      <c r="BL3672" s="419"/>
      <c r="BN3672" s="419"/>
      <c r="BO3672" s="419"/>
      <c r="BP3672" s="419"/>
      <c r="BR3672" s="419"/>
      <c r="BS3672" s="419"/>
      <c r="BT3672" s="419"/>
      <c r="BV3672" s="419"/>
      <c r="BW3672" s="419"/>
      <c r="BX3672" s="397"/>
      <c r="BZ3672" s="449"/>
      <c r="CB3672" s="419"/>
      <c r="CC3672" s="419"/>
      <c r="CD3672" s="419"/>
      <c r="CF3672" s="419"/>
      <c r="CG3672" s="419"/>
      <c r="CH3672" s="419"/>
    </row>
    <row r="3673" spans="3:86" ht="21" thickBot="1">
      <c r="C3673" s="425"/>
      <c r="P3673" s="431"/>
      <c r="R3673" s="419"/>
      <c r="S3673" s="446"/>
      <c r="T3673" s="419"/>
      <c r="V3673" s="196"/>
      <c r="W3673" s="419"/>
      <c r="X3673" s="419"/>
      <c r="Z3673" s="419"/>
      <c r="AA3673" s="419"/>
      <c r="AB3673" s="419"/>
      <c r="AD3673" s="419"/>
      <c r="AE3673" s="419"/>
      <c r="AF3673" s="419"/>
      <c r="AH3673" s="419"/>
      <c r="AI3673" s="419"/>
      <c r="AJ3673" s="419"/>
      <c r="AL3673" s="419"/>
      <c r="AM3673" s="419"/>
      <c r="AN3673" s="403"/>
      <c r="AO3673" s="419"/>
      <c r="AP3673" s="419"/>
      <c r="AQ3673" s="419"/>
      <c r="AR3673" s="419"/>
      <c r="AS3673" s="419"/>
      <c r="AT3673" s="419"/>
      <c r="AU3673" s="419"/>
      <c r="AV3673" s="419"/>
      <c r="AX3673" s="419"/>
      <c r="AY3673" s="419"/>
      <c r="AZ3673" s="419"/>
      <c r="BB3673" s="419"/>
      <c r="BC3673" s="419"/>
      <c r="BD3673" s="419"/>
      <c r="BF3673" s="419"/>
      <c r="BG3673" s="419"/>
      <c r="BH3673" s="419"/>
      <c r="BJ3673" s="419"/>
      <c r="BK3673" s="419"/>
      <c r="BL3673" s="419"/>
      <c r="BN3673" s="419"/>
      <c r="BO3673" s="419"/>
      <c r="BP3673" s="419"/>
      <c r="BR3673" s="419"/>
      <c r="BS3673" s="419"/>
      <c r="BT3673" s="419"/>
      <c r="BV3673" s="419"/>
      <c r="BW3673" s="419"/>
      <c r="BX3673" s="397"/>
      <c r="BZ3673" s="449"/>
      <c r="CB3673" s="419"/>
      <c r="CC3673" s="419"/>
      <c r="CD3673" s="419"/>
      <c r="CF3673" s="419"/>
      <c r="CG3673" s="419"/>
      <c r="CH3673" s="419"/>
    </row>
    <row r="3674" spans="3:86" ht="21" thickBot="1">
      <c r="C3674" s="425"/>
      <c r="P3674" s="431"/>
      <c r="R3674" s="419"/>
      <c r="S3674" s="446"/>
      <c r="T3674" s="419"/>
      <c r="V3674" s="196"/>
      <c r="W3674" s="419"/>
      <c r="X3674" s="419"/>
      <c r="Z3674" s="419"/>
      <c r="AA3674" s="419"/>
      <c r="AB3674" s="419"/>
      <c r="AD3674" s="419"/>
      <c r="AE3674" s="419"/>
      <c r="AF3674" s="419"/>
      <c r="AH3674" s="419"/>
      <c r="AI3674" s="419"/>
      <c r="AJ3674" s="419"/>
      <c r="AL3674" s="419"/>
      <c r="AM3674" s="419"/>
      <c r="AN3674" s="403"/>
      <c r="AO3674" s="419"/>
      <c r="AP3674" s="419"/>
      <c r="AQ3674" s="419"/>
      <c r="AR3674" s="419"/>
      <c r="AS3674" s="419"/>
      <c r="AT3674" s="419"/>
      <c r="AU3674" s="419"/>
      <c r="AV3674" s="419"/>
      <c r="AX3674" s="419"/>
      <c r="AY3674" s="419"/>
      <c r="AZ3674" s="419"/>
      <c r="BB3674" s="419"/>
      <c r="BC3674" s="419"/>
      <c r="BD3674" s="419"/>
      <c r="BF3674" s="419"/>
      <c r="BG3674" s="419"/>
      <c r="BH3674" s="419"/>
      <c r="BJ3674" s="419"/>
      <c r="BK3674" s="419"/>
      <c r="BL3674" s="419"/>
      <c r="BN3674" s="419"/>
      <c r="BO3674" s="419"/>
      <c r="BP3674" s="419"/>
      <c r="BR3674" s="419"/>
      <c r="BS3674" s="419"/>
      <c r="BT3674" s="419"/>
      <c r="BV3674" s="419"/>
      <c r="BW3674" s="419"/>
      <c r="BX3674" s="397"/>
      <c r="BZ3674" s="449"/>
      <c r="CB3674" s="419"/>
      <c r="CC3674" s="419"/>
      <c r="CD3674" s="419"/>
      <c r="CF3674" s="419"/>
      <c r="CG3674" s="419"/>
      <c r="CH3674" s="419"/>
    </row>
    <row r="3675" spans="3:86" ht="21" thickBot="1">
      <c r="C3675" s="425"/>
      <c r="P3675" s="431"/>
      <c r="R3675" s="419"/>
      <c r="S3675" s="446"/>
      <c r="T3675" s="419"/>
      <c r="V3675" s="196"/>
      <c r="W3675" s="419"/>
      <c r="X3675" s="419"/>
      <c r="Z3675" s="419"/>
      <c r="AA3675" s="419"/>
      <c r="AB3675" s="419"/>
      <c r="AD3675" s="419"/>
      <c r="AE3675" s="419"/>
      <c r="AF3675" s="419"/>
      <c r="AH3675" s="419"/>
      <c r="AI3675" s="419"/>
      <c r="AJ3675" s="419"/>
      <c r="AL3675" s="419"/>
      <c r="AM3675" s="419"/>
      <c r="AN3675" s="403"/>
      <c r="AO3675" s="419"/>
      <c r="AP3675" s="419"/>
      <c r="AQ3675" s="419"/>
      <c r="AR3675" s="419"/>
      <c r="AS3675" s="419"/>
      <c r="AT3675" s="419"/>
      <c r="AU3675" s="419"/>
      <c r="AV3675" s="419"/>
      <c r="AX3675" s="419"/>
      <c r="AY3675" s="419"/>
      <c r="AZ3675" s="419"/>
      <c r="BB3675" s="419"/>
      <c r="BC3675" s="419"/>
      <c r="BD3675" s="419"/>
      <c r="BF3675" s="419"/>
      <c r="BG3675" s="419"/>
      <c r="BH3675" s="419"/>
      <c r="BJ3675" s="419"/>
      <c r="BK3675" s="419"/>
      <c r="BL3675" s="419"/>
      <c r="BN3675" s="419"/>
      <c r="BO3675" s="419"/>
      <c r="BP3675" s="419"/>
      <c r="BR3675" s="419"/>
      <c r="BS3675" s="419"/>
      <c r="BT3675" s="419"/>
      <c r="BV3675" s="419"/>
      <c r="BW3675" s="419"/>
      <c r="BX3675" s="397"/>
      <c r="BZ3675" s="449"/>
      <c r="CB3675" s="419"/>
      <c r="CC3675" s="419"/>
      <c r="CD3675" s="419"/>
      <c r="CF3675" s="419"/>
      <c r="CG3675" s="419"/>
      <c r="CH3675" s="419"/>
    </row>
    <row r="3676" spans="3:86" ht="21" thickBot="1">
      <c r="C3676" s="425"/>
      <c r="P3676" s="431"/>
      <c r="R3676" s="419"/>
      <c r="S3676" s="446"/>
      <c r="T3676" s="419"/>
      <c r="V3676" s="196"/>
      <c r="W3676" s="419"/>
      <c r="X3676" s="419"/>
      <c r="Z3676" s="419"/>
      <c r="AA3676" s="419"/>
      <c r="AB3676" s="419"/>
      <c r="AD3676" s="419"/>
      <c r="AE3676" s="419"/>
      <c r="AF3676" s="419"/>
      <c r="AH3676" s="419"/>
      <c r="AI3676" s="419"/>
      <c r="AJ3676" s="419"/>
      <c r="AL3676" s="419"/>
      <c r="AM3676" s="419"/>
      <c r="AN3676" s="403"/>
      <c r="AO3676" s="419"/>
      <c r="AP3676" s="419"/>
      <c r="AQ3676" s="419"/>
      <c r="AR3676" s="419"/>
      <c r="AS3676" s="419"/>
      <c r="AT3676" s="419"/>
      <c r="AU3676" s="419"/>
      <c r="AV3676" s="419"/>
      <c r="AX3676" s="419"/>
      <c r="AY3676" s="419"/>
      <c r="AZ3676" s="419"/>
      <c r="BB3676" s="419"/>
      <c r="BC3676" s="419"/>
      <c r="BD3676" s="419"/>
      <c r="BF3676" s="419"/>
      <c r="BG3676" s="419"/>
      <c r="BH3676" s="419"/>
      <c r="BJ3676" s="419"/>
      <c r="BK3676" s="419"/>
      <c r="BL3676" s="419"/>
      <c r="BN3676" s="419"/>
      <c r="BO3676" s="419"/>
      <c r="BP3676" s="419"/>
      <c r="BR3676" s="419"/>
      <c r="BS3676" s="419"/>
      <c r="BT3676" s="419"/>
      <c r="BV3676" s="419"/>
      <c r="BW3676" s="419"/>
      <c r="BX3676" s="397"/>
      <c r="BZ3676" s="449"/>
      <c r="CB3676" s="419"/>
      <c r="CC3676" s="419"/>
      <c r="CD3676" s="419"/>
      <c r="CF3676" s="419"/>
      <c r="CG3676" s="419"/>
      <c r="CH3676" s="419"/>
    </row>
    <row r="3677" spans="3:86" ht="21" thickBot="1">
      <c r="C3677" s="425"/>
      <c r="P3677" s="431"/>
      <c r="R3677" s="419"/>
      <c r="S3677" s="446"/>
      <c r="T3677" s="419"/>
      <c r="V3677" s="196"/>
      <c r="W3677" s="419"/>
      <c r="X3677" s="419"/>
      <c r="Z3677" s="419"/>
      <c r="AA3677" s="419"/>
      <c r="AB3677" s="419"/>
      <c r="AD3677" s="419"/>
      <c r="AE3677" s="419"/>
      <c r="AF3677" s="419"/>
      <c r="AH3677" s="419"/>
      <c r="AI3677" s="419"/>
      <c r="AJ3677" s="419"/>
      <c r="AL3677" s="419"/>
      <c r="AM3677" s="419"/>
      <c r="AN3677" s="403"/>
      <c r="AO3677" s="419"/>
      <c r="AP3677" s="419"/>
      <c r="AQ3677" s="419"/>
      <c r="AR3677" s="419"/>
      <c r="AS3677" s="419"/>
      <c r="AT3677" s="419"/>
      <c r="AU3677" s="419"/>
      <c r="AV3677" s="419"/>
      <c r="AX3677" s="419"/>
      <c r="AY3677" s="419"/>
      <c r="AZ3677" s="419"/>
      <c r="BB3677" s="419"/>
      <c r="BC3677" s="419"/>
      <c r="BD3677" s="419"/>
      <c r="BF3677" s="419"/>
      <c r="BG3677" s="419"/>
      <c r="BH3677" s="419"/>
      <c r="BJ3677" s="419"/>
      <c r="BK3677" s="419"/>
      <c r="BL3677" s="419"/>
      <c r="BN3677" s="419"/>
      <c r="BO3677" s="419"/>
      <c r="BP3677" s="419"/>
      <c r="BR3677" s="419"/>
      <c r="BS3677" s="419"/>
      <c r="BT3677" s="419"/>
      <c r="BV3677" s="419"/>
      <c r="BW3677" s="419"/>
      <c r="BX3677" s="397"/>
      <c r="BZ3677" s="449"/>
      <c r="CB3677" s="419"/>
      <c r="CC3677" s="419"/>
      <c r="CD3677" s="419"/>
      <c r="CF3677" s="419"/>
      <c r="CG3677" s="419"/>
      <c r="CH3677" s="419"/>
    </row>
    <row r="3678" spans="3:86" ht="21" thickBot="1">
      <c r="C3678" s="425"/>
      <c r="P3678" s="431"/>
      <c r="R3678" s="419"/>
      <c r="S3678" s="446"/>
      <c r="T3678" s="419"/>
      <c r="V3678" s="196"/>
      <c r="W3678" s="419"/>
      <c r="X3678" s="419"/>
      <c r="Z3678" s="419"/>
      <c r="AA3678" s="419"/>
      <c r="AB3678" s="419"/>
      <c r="AD3678" s="419"/>
      <c r="AE3678" s="419"/>
      <c r="AF3678" s="419"/>
      <c r="AH3678" s="419"/>
      <c r="AI3678" s="419"/>
      <c r="AJ3678" s="419"/>
      <c r="AL3678" s="419"/>
      <c r="AM3678" s="419"/>
      <c r="AN3678" s="403"/>
      <c r="AO3678" s="419"/>
      <c r="AP3678" s="419"/>
      <c r="AQ3678" s="419"/>
      <c r="AR3678" s="419"/>
      <c r="AS3678" s="419"/>
      <c r="AT3678" s="419"/>
      <c r="AU3678" s="419"/>
      <c r="AV3678" s="419"/>
      <c r="AX3678" s="419"/>
      <c r="AY3678" s="419"/>
      <c r="AZ3678" s="419"/>
      <c r="BB3678" s="419"/>
      <c r="BC3678" s="419"/>
      <c r="BD3678" s="419"/>
      <c r="BF3678" s="419"/>
      <c r="BG3678" s="419"/>
      <c r="BH3678" s="419"/>
      <c r="BJ3678" s="419"/>
      <c r="BK3678" s="419"/>
      <c r="BL3678" s="419"/>
      <c r="BN3678" s="419"/>
      <c r="BO3678" s="419"/>
      <c r="BP3678" s="419"/>
      <c r="BR3678" s="419"/>
      <c r="BS3678" s="419"/>
      <c r="BT3678" s="419"/>
      <c r="BV3678" s="419"/>
      <c r="BW3678" s="419"/>
      <c r="BX3678" s="397"/>
      <c r="BZ3678" s="449"/>
      <c r="CB3678" s="419"/>
      <c r="CC3678" s="419"/>
      <c r="CD3678" s="419"/>
      <c r="CF3678" s="419"/>
      <c r="CG3678" s="419"/>
      <c r="CH3678" s="419"/>
    </row>
    <row r="3679" spans="3:86" ht="21" thickBot="1">
      <c r="C3679" s="425"/>
      <c r="P3679" s="431"/>
      <c r="R3679" s="419"/>
      <c r="S3679" s="446"/>
      <c r="T3679" s="419"/>
      <c r="V3679" s="196"/>
      <c r="W3679" s="419"/>
      <c r="X3679" s="419"/>
      <c r="Z3679" s="419"/>
      <c r="AA3679" s="419"/>
      <c r="AB3679" s="419"/>
      <c r="AD3679" s="419"/>
      <c r="AE3679" s="419"/>
      <c r="AF3679" s="419"/>
      <c r="AH3679" s="419"/>
      <c r="AI3679" s="419"/>
      <c r="AJ3679" s="419"/>
      <c r="AL3679" s="419"/>
      <c r="AM3679" s="419"/>
      <c r="AN3679" s="403"/>
      <c r="AO3679" s="419"/>
      <c r="AP3679" s="419"/>
      <c r="AQ3679" s="419"/>
      <c r="AR3679" s="419"/>
      <c r="AS3679" s="419"/>
      <c r="AT3679" s="419"/>
      <c r="AU3679" s="419"/>
      <c r="AV3679" s="419"/>
      <c r="AX3679" s="419"/>
      <c r="AY3679" s="419"/>
      <c r="AZ3679" s="419"/>
      <c r="BB3679" s="419"/>
      <c r="BC3679" s="419"/>
      <c r="BD3679" s="419"/>
      <c r="BF3679" s="419"/>
      <c r="BG3679" s="419"/>
      <c r="BH3679" s="419"/>
      <c r="BJ3679" s="419"/>
      <c r="BK3679" s="419"/>
      <c r="BL3679" s="419"/>
      <c r="BN3679" s="419"/>
      <c r="BO3679" s="419"/>
      <c r="BP3679" s="419"/>
      <c r="BR3679" s="419"/>
      <c r="BS3679" s="419"/>
      <c r="BT3679" s="419"/>
      <c r="BV3679" s="419"/>
      <c r="BW3679" s="419"/>
      <c r="BX3679" s="397"/>
      <c r="BZ3679" s="449"/>
      <c r="CB3679" s="419"/>
      <c r="CC3679" s="419"/>
      <c r="CD3679" s="419"/>
      <c r="CF3679" s="419"/>
      <c r="CG3679" s="419"/>
      <c r="CH3679" s="419"/>
    </row>
    <row r="3680" spans="3:86" ht="21" thickBot="1">
      <c r="C3680" s="425"/>
      <c r="P3680" s="431"/>
      <c r="R3680" s="419"/>
      <c r="S3680" s="446"/>
      <c r="T3680" s="419"/>
      <c r="V3680" s="196"/>
      <c r="W3680" s="419"/>
      <c r="X3680" s="419"/>
      <c r="Z3680" s="419"/>
      <c r="AA3680" s="419"/>
      <c r="AB3680" s="419"/>
      <c r="AD3680" s="419"/>
      <c r="AE3680" s="419"/>
      <c r="AF3680" s="419"/>
      <c r="AH3680" s="419"/>
      <c r="AI3680" s="419"/>
      <c r="AJ3680" s="419"/>
      <c r="AL3680" s="419"/>
      <c r="AM3680" s="419"/>
      <c r="AN3680" s="403"/>
      <c r="AO3680" s="419"/>
      <c r="AP3680" s="419"/>
      <c r="AQ3680" s="419"/>
      <c r="AR3680" s="419"/>
      <c r="AS3680" s="419"/>
      <c r="AT3680" s="419"/>
      <c r="AU3680" s="419"/>
      <c r="AV3680" s="419"/>
      <c r="AX3680" s="419"/>
      <c r="AY3680" s="419"/>
      <c r="AZ3680" s="419"/>
      <c r="BB3680" s="419"/>
      <c r="BC3680" s="419"/>
      <c r="BD3680" s="419"/>
      <c r="BF3680" s="419"/>
      <c r="BG3680" s="419"/>
      <c r="BH3680" s="419"/>
      <c r="BJ3680" s="419"/>
      <c r="BK3680" s="419"/>
      <c r="BL3680" s="419"/>
      <c r="BN3680" s="419"/>
      <c r="BO3680" s="419"/>
      <c r="BP3680" s="419"/>
      <c r="BR3680" s="419"/>
      <c r="BS3680" s="419"/>
      <c r="BT3680" s="419"/>
      <c r="BV3680" s="419"/>
      <c r="BW3680" s="419"/>
      <c r="BX3680" s="397"/>
      <c r="BZ3680" s="449"/>
      <c r="CB3680" s="419"/>
      <c r="CC3680" s="419"/>
      <c r="CD3680" s="419"/>
      <c r="CF3680" s="419"/>
      <c r="CG3680" s="419"/>
      <c r="CH3680" s="419"/>
    </row>
    <row r="3681" spans="3:86" ht="21" thickBot="1">
      <c r="C3681" s="425"/>
      <c r="P3681" s="431"/>
      <c r="R3681" s="419"/>
      <c r="S3681" s="446"/>
      <c r="T3681" s="419"/>
      <c r="V3681" s="196"/>
      <c r="W3681" s="419"/>
      <c r="X3681" s="419"/>
      <c r="Z3681" s="419"/>
      <c r="AA3681" s="419"/>
      <c r="AB3681" s="419"/>
      <c r="AD3681" s="419"/>
      <c r="AE3681" s="419"/>
      <c r="AF3681" s="419"/>
      <c r="AH3681" s="419"/>
      <c r="AI3681" s="419"/>
      <c r="AJ3681" s="419"/>
      <c r="AL3681" s="419"/>
      <c r="AM3681" s="419"/>
      <c r="AN3681" s="403"/>
      <c r="AO3681" s="419"/>
      <c r="AP3681" s="419"/>
      <c r="AQ3681" s="419"/>
      <c r="AR3681" s="419"/>
      <c r="AS3681" s="419"/>
      <c r="AT3681" s="419"/>
      <c r="AU3681" s="419"/>
      <c r="AV3681" s="419"/>
      <c r="AX3681" s="419"/>
      <c r="AY3681" s="419"/>
      <c r="AZ3681" s="419"/>
      <c r="BB3681" s="419"/>
      <c r="BC3681" s="419"/>
      <c r="BD3681" s="419"/>
      <c r="BF3681" s="419"/>
      <c r="BG3681" s="419"/>
      <c r="BH3681" s="419"/>
      <c r="BJ3681" s="419"/>
      <c r="BK3681" s="419"/>
      <c r="BL3681" s="419"/>
      <c r="BN3681" s="419"/>
      <c r="BO3681" s="419"/>
      <c r="BP3681" s="419"/>
      <c r="BR3681" s="419"/>
      <c r="BS3681" s="419"/>
      <c r="BT3681" s="419"/>
      <c r="BV3681" s="419"/>
      <c r="BW3681" s="419"/>
      <c r="BX3681" s="397"/>
      <c r="BZ3681" s="449"/>
      <c r="CB3681" s="419"/>
      <c r="CC3681" s="419"/>
      <c r="CD3681" s="419"/>
      <c r="CF3681" s="419"/>
      <c r="CG3681" s="419"/>
      <c r="CH3681" s="419"/>
    </row>
    <row r="3682" spans="3:86" ht="21" thickBot="1">
      <c r="C3682" s="425"/>
      <c r="P3682" s="431"/>
      <c r="R3682" s="419"/>
      <c r="S3682" s="446"/>
      <c r="T3682" s="419"/>
      <c r="V3682" s="196"/>
      <c r="W3682" s="419"/>
      <c r="X3682" s="419"/>
      <c r="Z3682" s="419"/>
      <c r="AA3682" s="419"/>
      <c r="AB3682" s="419"/>
      <c r="AD3682" s="419"/>
      <c r="AE3682" s="419"/>
      <c r="AF3682" s="419"/>
      <c r="AH3682" s="419"/>
      <c r="AI3682" s="419"/>
      <c r="AJ3682" s="419"/>
      <c r="AL3682" s="419"/>
      <c r="AM3682" s="419"/>
      <c r="AN3682" s="403"/>
      <c r="AO3682" s="419"/>
      <c r="AP3682" s="419"/>
      <c r="AQ3682" s="419"/>
      <c r="AR3682" s="419"/>
      <c r="AS3682" s="419"/>
      <c r="AT3682" s="419"/>
      <c r="AU3682" s="419"/>
      <c r="AV3682" s="419"/>
      <c r="AX3682" s="419"/>
      <c r="AY3682" s="419"/>
      <c r="AZ3682" s="419"/>
      <c r="BB3682" s="419"/>
      <c r="BC3682" s="419"/>
      <c r="BD3682" s="419"/>
      <c r="BF3682" s="419"/>
      <c r="BG3682" s="419"/>
      <c r="BH3682" s="419"/>
      <c r="BJ3682" s="419"/>
      <c r="BK3682" s="419"/>
      <c r="BL3682" s="419"/>
      <c r="BN3682" s="419"/>
      <c r="BO3682" s="419"/>
      <c r="BP3682" s="419"/>
      <c r="BR3682" s="419"/>
      <c r="BS3682" s="419"/>
      <c r="BT3682" s="419"/>
      <c r="BV3682" s="419"/>
      <c r="BW3682" s="419"/>
      <c r="BX3682" s="397"/>
      <c r="BZ3682" s="449"/>
      <c r="CB3682" s="419"/>
      <c r="CC3682" s="419"/>
      <c r="CD3682" s="419"/>
      <c r="CF3682" s="419"/>
      <c r="CG3682" s="419"/>
      <c r="CH3682" s="419"/>
    </row>
    <row r="3683" spans="3:86" ht="21" thickBot="1">
      <c r="C3683" s="425"/>
      <c r="P3683" s="431"/>
      <c r="R3683" s="419"/>
      <c r="S3683" s="446"/>
      <c r="T3683" s="419"/>
      <c r="V3683" s="196"/>
      <c r="W3683" s="419"/>
      <c r="X3683" s="419"/>
      <c r="Z3683" s="419"/>
      <c r="AA3683" s="419"/>
      <c r="AB3683" s="419"/>
      <c r="AD3683" s="419"/>
      <c r="AE3683" s="419"/>
      <c r="AF3683" s="419"/>
      <c r="AH3683" s="419"/>
      <c r="AI3683" s="419"/>
      <c r="AJ3683" s="419"/>
      <c r="AL3683" s="419"/>
      <c r="AM3683" s="419"/>
      <c r="AN3683" s="403"/>
      <c r="AO3683" s="419"/>
      <c r="AP3683" s="419"/>
      <c r="AQ3683" s="419"/>
      <c r="AR3683" s="419"/>
      <c r="AS3683" s="419"/>
      <c r="AT3683" s="419"/>
      <c r="AU3683" s="419"/>
      <c r="AV3683" s="419"/>
      <c r="AX3683" s="419"/>
      <c r="AY3683" s="419"/>
      <c r="AZ3683" s="419"/>
      <c r="BB3683" s="419"/>
      <c r="BC3683" s="419"/>
      <c r="BD3683" s="419"/>
      <c r="BF3683" s="419"/>
      <c r="BG3683" s="419"/>
      <c r="BH3683" s="419"/>
      <c r="BJ3683" s="419"/>
      <c r="BK3683" s="419"/>
      <c r="BL3683" s="419"/>
      <c r="BN3683" s="419"/>
      <c r="BO3683" s="419"/>
      <c r="BP3683" s="419"/>
      <c r="BR3683" s="419"/>
      <c r="BS3683" s="419"/>
      <c r="BT3683" s="419"/>
      <c r="BV3683" s="419"/>
      <c r="BW3683" s="419"/>
      <c r="BX3683" s="397"/>
      <c r="BZ3683" s="449"/>
      <c r="CB3683" s="419"/>
      <c r="CC3683" s="419"/>
      <c r="CD3683" s="419"/>
      <c r="CF3683" s="419"/>
      <c r="CG3683" s="419"/>
      <c r="CH3683" s="419"/>
    </row>
    <row r="3684" spans="3:86" ht="21" thickBot="1">
      <c r="C3684" s="425"/>
      <c r="P3684" s="431"/>
      <c r="R3684" s="419"/>
      <c r="S3684" s="446"/>
      <c r="T3684" s="419"/>
      <c r="V3684" s="196"/>
      <c r="W3684" s="419"/>
      <c r="X3684" s="419"/>
      <c r="Z3684" s="419"/>
      <c r="AA3684" s="419"/>
      <c r="AB3684" s="419"/>
      <c r="AD3684" s="419"/>
      <c r="AE3684" s="419"/>
      <c r="AF3684" s="419"/>
      <c r="AH3684" s="419"/>
      <c r="AI3684" s="419"/>
      <c r="AJ3684" s="419"/>
      <c r="AL3684" s="419"/>
      <c r="AM3684" s="419"/>
      <c r="AN3684" s="403"/>
      <c r="AO3684" s="419"/>
      <c r="AP3684" s="419"/>
      <c r="AQ3684" s="419"/>
      <c r="AR3684" s="419"/>
      <c r="AS3684" s="419"/>
      <c r="AT3684" s="419"/>
      <c r="AU3684" s="419"/>
      <c r="AV3684" s="419"/>
      <c r="AX3684" s="419"/>
      <c r="AY3684" s="419"/>
      <c r="AZ3684" s="419"/>
      <c r="BB3684" s="419"/>
      <c r="BC3684" s="419"/>
      <c r="BD3684" s="419"/>
      <c r="BF3684" s="419"/>
      <c r="BG3684" s="419"/>
      <c r="BH3684" s="419"/>
      <c r="BJ3684" s="419"/>
      <c r="BK3684" s="419"/>
      <c r="BL3684" s="419"/>
      <c r="BN3684" s="419"/>
      <c r="BO3684" s="419"/>
      <c r="BP3684" s="419"/>
      <c r="BR3684" s="419"/>
      <c r="BS3684" s="419"/>
      <c r="BT3684" s="419"/>
      <c r="BV3684" s="419"/>
      <c r="BW3684" s="419"/>
      <c r="BX3684" s="397"/>
      <c r="BZ3684" s="449"/>
      <c r="CB3684" s="419"/>
      <c r="CC3684" s="419"/>
      <c r="CD3684" s="419"/>
      <c r="CF3684" s="419"/>
      <c r="CG3684" s="419"/>
      <c r="CH3684" s="419"/>
    </row>
    <row r="3685" spans="3:86" ht="21" thickBot="1">
      <c r="C3685" s="425"/>
      <c r="P3685" s="431"/>
      <c r="R3685" s="419"/>
      <c r="S3685" s="446"/>
      <c r="T3685" s="419"/>
      <c r="V3685" s="196"/>
      <c r="W3685" s="419"/>
      <c r="X3685" s="419"/>
      <c r="Z3685" s="419"/>
      <c r="AA3685" s="419"/>
      <c r="AB3685" s="419"/>
      <c r="AD3685" s="419"/>
      <c r="AE3685" s="419"/>
      <c r="AF3685" s="419"/>
      <c r="AH3685" s="419"/>
      <c r="AI3685" s="419"/>
      <c r="AJ3685" s="419"/>
      <c r="AL3685" s="419"/>
      <c r="AM3685" s="419"/>
      <c r="AN3685" s="403"/>
      <c r="AO3685" s="419"/>
      <c r="AP3685" s="419"/>
      <c r="AQ3685" s="419"/>
      <c r="AR3685" s="419"/>
      <c r="AS3685" s="419"/>
      <c r="AT3685" s="419"/>
      <c r="AU3685" s="419"/>
      <c r="AV3685" s="419"/>
      <c r="AX3685" s="419"/>
      <c r="AY3685" s="419"/>
      <c r="AZ3685" s="419"/>
      <c r="BB3685" s="419"/>
      <c r="BC3685" s="419"/>
      <c r="BD3685" s="419"/>
      <c r="BF3685" s="419"/>
      <c r="BG3685" s="419"/>
      <c r="BH3685" s="419"/>
      <c r="BJ3685" s="419"/>
      <c r="BK3685" s="419"/>
      <c r="BL3685" s="419"/>
      <c r="BN3685" s="419"/>
      <c r="BO3685" s="419"/>
      <c r="BP3685" s="419"/>
      <c r="BR3685" s="419"/>
      <c r="BS3685" s="419"/>
      <c r="BT3685" s="419"/>
      <c r="BV3685" s="419"/>
      <c r="BW3685" s="419"/>
      <c r="BX3685" s="397"/>
      <c r="BZ3685" s="449"/>
      <c r="CB3685" s="419"/>
      <c r="CC3685" s="419"/>
      <c r="CD3685" s="419"/>
      <c r="CF3685" s="419"/>
      <c r="CG3685" s="419"/>
      <c r="CH3685" s="419"/>
    </row>
    <row r="3686" spans="3:86" ht="21" thickBot="1">
      <c r="C3686" s="425"/>
      <c r="P3686" s="431"/>
      <c r="R3686" s="419"/>
      <c r="S3686" s="446"/>
      <c r="T3686" s="419"/>
      <c r="V3686" s="196"/>
      <c r="W3686" s="419"/>
      <c r="X3686" s="419"/>
      <c r="Z3686" s="419"/>
      <c r="AA3686" s="419"/>
      <c r="AB3686" s="419"/>
      <c r="AD3686" s="419"/>
      <c r="AE3686" s="419"/>
      <c r="AF3686" s="419"/>
      <c r="AH3686" s="419"/>
      <c r="AI3686" s="419"/>
      <c r="AJ3686" s="419"/>
      <c r="AL3686" s="419"/>
      <c r="AM3686" s="419"/>
      <c r="AN3686" s="403"/>
      <c r="AO3686" s="419"/>
      <c r="AP3686" s="419"/>
      <c r="AQ3686" s="419"/>
      <c r="AR3686" s="419"/>
      <c r="AS3686" s="419"/>
      <c r="AT3686" s="419"/>
      <c r="AU3686" s="419"/>
      <c r="AV3686" s="419"/>
      <c r="AX3686" s="419"/>
      <c r="AY3686" s="419"/>
      <c r="AZ3686" s="419"/>
      <c r="BB3686" s="419"/>
      <c r="BC3686" s="419"/>
      <c r="BD3686" s="419"/>
      <c r="BF3686" s="419"/>
      <c r="BG3686" s="419"/>
      <c r="BH3686" s="419"/>
      <c r="BJ3686" s="419"/>
      <c r="BK3686" s="419"/>
      <c r="BL3686" s="419"/>
      <c r="BN3686" s="419"/>
      <c r="BO3686" s="419"/>
      <c r="BP3686" s="419"/>
      <c r="BR3686" s="419"/>
      <c r="BS3686" s="419"/>
      <c r="BT3686" s="419"/>
      <c r="BV3686" s="419"/>
      <c r="BW3686" s="419"/>
      <c r="BX3686" s="397"/>
      <c r="BZ3686" s="449"/>
      <c r="CB3686" s="419"/>
      <c r="CC3686" s="419"/>
      <c r="CD3686" s="419"/>
      <c r="CF3686" s="419"/>
      <c r="CG3686" s="419"/>
      <c r="CH3686" s="419"/>
    </row>
    <row r="3687" spans="3:86" ht="21" thickBot="1">
      <c r="C3687" s="425"/>
      <c r="P3687" s="431"/>
      <c r="R3687" s="419"/>
      <c r="S3687" s="446"/>
      <c r="T3687" s="419"/>
      <c r="V3687" s="196"/>
      <c r="W3687" s="419"/>
      <c r="X3687" s="419"/>
      <c r="Z3687" s="419"/>
      <c r="AA3687" s="419"/>
      <c r="AB3687" s="419"/>
      <c r="AD3687" s="419"/>
      <c r="AE3687" s="419"/>
      <c r="AF3687" s="419"/>
      <c r="AH3687" s="419"/>
      <c r="AI3687" s="419"/>
      <c r="AJ3687" s="419"/>
      <c r="AL3687" s="419"/>
      <c r="AM3687" s="419"/>
      <c r="AN3687" s="403"/>
      <c r="AO3687" s="419"/>
      <c r="AP3687" s="419"/>
      <c r="AQ3687" s="419"/>
      <c r="AR3687" s="419"/>
      <c r="AS3687" s="419"/>
      <c r="AT3687" s="419"/>
      <c r="AU3687" s="419"/>
      <c r="AV3687" s="419"/>
      <c r="AX3687" s="419"/>
      <c r="AY3687" s="419"/>
      <c r="AZ3687" s="419"/>
      <c r="BB3687" s="419"/>
      <c r="BC3687" s="419"/>
      <c r="BD3687" s="419"/>
      <c r="BF3687" s="419"/>
      <c r="BG3687" s="419"/>
      <c r="BH3687" s="419"/>
      <c r="BJ3687" s="419"/>
      <c r="BK3687" s="419"/>
      <c r="BL3687" s="419"/>
      <c r="BN3687" s="419"/>
      <c r="BO3687" s="419"/>
      <c r="BP3687" s="419"/>
      <c r="BR3687" s="419"/>
      <c r="BS3687" s="419"/>
      <c r="BT3687" s="419"/>
      <c r="BV3687" s="419"/>
      <c r="BW3687" s="419"/>
      <c r="BX3687" s="397"/>
      <c r="BZ3687" s="449"/>
      <c r="CB3687" s="419"/>
      <c r="CC3687" s="419"/>
      <c r="CD3687" s="419"/>
      <c r="CF3687" s="419"/>
      <c r="CG3687" s="419"/>
      <c r="CH3687" s="419"/>
    </row>
    <row r="3688" spans="3:86" ht="21" thickBot="1">
      <c r="C3688" s="425"/>
      <c r="P3688" s="431"/>
      <c r="R3688" s="419"/>
      <c r="S3688" s="446"/>
      <c r="T3688" s="419"/>
      <c r="V3688" s="196"/>
      <c r="W3688" s="419"/>
      <c r="X3688" s="419"/>
      <c r="Z3688" s="419"/>
      <c r="AA3688" s="419"/>
      <c r="AB3688" s="419"/>
      <c r="AD3688" s="419"/>
      <c r="AE3688" s="419"/>
      <c r="AF3688" s="419"/>
      <c r="AH3688" s="419"/>
      <c r="AI3688" s="419"/>
      <c r="AJ3688" s="419"/>
      <c r="AL3688" s="419"/>
      <c r="AM3688" s="419"/>
      <c r="AN3688" s="403"/>
      <c r="AO3688" s="419"/>
      <c r="AP3688" s="419"/>
      <c r="AQ3688" s="419"/>
      <c r="AR3688" s="419"/>
      <c r="AS3688" s="419"/>
      <c r="AT3688" s="419"/>
      <c r="AU3688" s="419"/>
      <c r="AV3688" s="419"/>
      <c r="AX3688" s="419"/>
      <c r="AY3688" s="419"/>
      <c r="AZ3688" s="419"/>
      <c r="BB3688" s="419"/>
      <c r="BC3688" s="419"/>
      <c r="BD3688" s="419"/>
      <c r="BF3688" s="419"/>
      <c r="BG3688" s="419"/>
      <c r="BH3688" s="419"/>
      <c r="BJ3688" s="419"/>
      <c r="BK3688" s="419"/>
      <c r="BL3688" s="419"/>
      <c r="BN3688" s="419"/>
      <c r="BO3688" s="419"/>
      <c r="BP3688" s="419"/>
      <c r="BR3688" s="419"/>
      <c r="BS3688" s="419"/>
      <c r="BT3688" s="419"/>
      <c r="BV3688" s="419"/>
      <c r="BW3688" s="419"/>
      <c r="BX3688" s="397"/>
      <c r="BZ3688" s="449"/>
      <c r="CB3688" s="419"/>
      <c r="CC3688" s="419"/>
      <c r="CD3688" s="419"/>
      <c r="CF3688" s="419"/>
      <c r="CG3688" s="419"/>
      <c r="CH3688" s="419"/>
    </row>
    <row r="3689" spans="3:86" ht="21" thickBot="1">
      <c r="C3689" s="425"/>
      <c r="P3689" s="431"/>
      <c r="R3689" s="419"/>
      <c r="S3689" s="446"/>
      <c r="T3689" s="419"/>
      <c r="V3689" s="196"/>
      <c r="W3689" s="419"/>
      <c r="X3689" s="419"/>
      <c r="Z3689" s="419"/>
      <c r="AA3689" s="419"/>
      <c r="AB3689" s="419"/>
      <c r="AD3689" s="419"/>
      <c r="AE3689" s="419"/>
      <c r="AF3689" s="419"/>
      <c r="AH3689" s="419"/>
      <c r="AI3689" s="419"/>
      <c r="AJ3689" s="419"/>
      <c r="AL3689" s="419"/>
      <c r="AM3689" s="419"/>
      <c r="AN3689" s="403"/>
      <c r="AO3689" s="419"/>
      <c r="AP3689" s="419"/>
      <c r="AQ3689" s="419"/>
      <c r="AR3689" s="419"/>
      <c r="AS3689" s="419"/>
      <c r="AT3689" s="419"/>
      <c r="AU3689" s="419"/>
      <c r="AV3689" s="419"/>
      <c r="AX3689" s="419"/>
      <c r="AY3689" s="419"/>
      <c r="AZ3689" s="419"/>
      <c r="BB3689" s="419"/>
      <c r="BC3689" s="419"/>
      <c r="BD3689" s="419"/>
      <c r="BF3689" s="419"/>
      <c r="BG3689" s="419"/>
      <c r="BH3689" s="419"/>
      <c r="BJ3689" s="419"/>
      <c r="BK3689" s="419"/>
      <c r="BL3689" s="419"/>
      <c r="BN3689" s="419"/>
      <c r="BO3689" s="419"/>
      <c r="BP3689" s="419"/>
      <c r="BR3689" s="419"/>
      <c r="BS3689" s="419"/>
      <c r="BT3689" s="419"/>
      <c r="BV3689" s="419"/>
      <c r="BW3689" s="419"/>
      <c r="BX3689" s="397"/>
      <c r="BZ3689" s="449"/>
      <c r="CB3689" s="419"/>
      <c r="CC3689" s="419"/>
      <c r="CD3689" s="419"/>
      <c r="CF3689" s="419"/>
      <c r="CG3689" s="419"/>
      <c r="CH3689" s="419"/>
    </row>
    <row r="3690" spans="3:86" ht="21" thickBot="1">
      <c r="C3690" s="425"/>
      <c r="P3690" s="431"/>
      <c r="R3690" s="419"/>
      <c r="S3690" s="446"/>
      <c r="T3690" s="419"/>
      <c r="V3690" s="196"/>
      <c r="W3690" s="419"/>
      <c r="X3690" s="419"/>
      <c r="Z3690" s="419"/>
      <c r="AA3690" s="419"/>
      <c r="AB3690" s="419"/>
      <c r="AD3690" s="419"/>
      <c r="AE3690" s="419"/>
      <c r="AF3690" s="419"/>
      <c r="AH3690" s="419"/>
      <c r="AI3690" s="419"/>
      <c r="AJ3690" s="419"/>
      <c r="AL3690" s="419"/>
      <c r="AM3690" s="419"/>
      <c r="AN3690" s="403"/>
      <c r="AO3690" s="419"/>
      <c r="AP3690" s="419"/>
      <c r="AQ3690" s="419"/>
      <c r="AR3690" s="419"/>
      <c r="AS3690" s="419"/>
      <c r="AT3690" s="419"/>
      <c r="AU3690" s="419"/>
      <c r="AV3690" s="419"/>
      <c r="AX3690" s="419"/>
      <c r="AY3690" s="419"/>
      <c r="AZ3690" s="419"/>
      <c r="BB3690" s="419"/>
      <c r="BC3690" s="419"/>
      <c r="BD3690" s="419"/>
      <c r="BF3690" s="419"/>
      <c r="BG3690" s="419"/>
      <c r="BH3690" s="419"/>
      <c r="BJ3690" s="419"/>
      <c r="BK3690" s="419"/>
      <c r="BL3690" s="419"/>
      <c r="BN3690" s="419"/>
      <c r="BO3690" s="419"/>
      <c r="BP3690" s="419"/>
      <c r="BR3690" s="419"/>
      <c r="BS3690" s="419"/>
      <c r="BT3690" s="419"/>
      <c r="BV3690" s="419"/>
      <c r="BW3690" s="419"/>
      <c r="BX3690" s="397"/>
      <c r="BZ3690" s="449"/>
      <c r="CB3690" s="419"/>
      <c r="CC3690" s="419"/>
      <c r="CD3690" s="419"/>
      <c r="CF3690" s="419"/>
      <c r="CG3690" s="419"/>
      <c r="CH3690" s="419"/>
    </row>
    <row r="3691" spans="3:86" ht="21" thickBot="1">
      <c r="C3691" s="425"/>
      <c r="P3691" s="431"/>
      <c r="R3691" s="419"/>
      <c r="S3691" s="446"/>
      <c r="T3691" s="419"/>
      <c r="V3691" s="196"/>
      <c r="W3691" s="419"/>
      <c r="X3691" s="419"/>
      <c r="Z3691" s="419"/>
      <c r="AA3691" s="419"/>
      <c r="AB3691" s="419"/>
      <c r="AD3691" s="419"/>
      <c r="AE3691" s="419"/>
      <c r="AF3691" s="419"/>
      <c r="AH3691" s="419"/>
      <c r="AI3691" s="419"/>
      <c r="AJ3691" s="419"/>
      <c r="AL3691" s="419"/>
      <c r="AM3691" s="419"/>
      <c r="AN3691" s="403"/>
      <c r="AO3691" s="419"/>
      <c r="AP3691" s="419"/>
      <c r="AQ3691" s="419"/>
      <c r="AR3691" s="419"/>
      <c r="AS3691" s="419"/>
      <c r="AT3691" s="419"/>
      <c r="AU3691" s="419"/>
      <c r="AV3691" s="419"/>
      <c r="AX3691" s="419"/>
      <c r="AY3691" s="419"/>
      <c r="AZ3691" s="419"/>
      <c r="BB3691" s="419"/>
      <c r="BC3691" s="419"/>
      <c r="BD3691" s="419"/>
      <c r="BF3691" s="419"/>
      <c r="BG3691" s="419"/>
      <c r="BH3691" s="419"/>
      <c r="BJ3691" s="419"/>
      <c r="BK3691" s="419"/>
      <c r="BL3691" s="419"/>
      <c r="BN3691" s="419"/>
      <c r="BO3691" s="419"/>
      <c r="BP3691" s="419"/>
      <c r="BR3691" s="419"/>
      <c r="BS3691" s="419"/>
      <c r="BT3691" s="419"/>
      <c r="BV3691" s="419"/>
      <c r="BW3691" s="419"/>
      <c r="BX3691" s="397"/>
      <c r="BZ3691" s="449"/>
      <c r="CB3691" s="419"/>
      <c r="CC3691" s="419"/>
      <c r="CD3691" s="419"/>
      <c r="CF3691" s="419"/>
      <c r="CG3691" s="419"/>
      <c r="CH3691" s="419"/>
    </row>
    <row r="3692" spans="3:86" ht="21" thickBot="1">
      <c r="C3692" s="425"/>
      <c r="P3692" s="431"/>
      <c r="R3692" s="419"/>
      <c r="S3692" s="446"/>
      <c r="T3692" s="419"/>
      <c r="V3692" s="196"/>
      <c r="W3692" s="419"/>
      <c r="X3692" s="419"/>
      <c r="Z3692" s="419"/>
      <c r="AA3692" s="419"/>
      <c r="AB3692" s="419"/>
      <c r="AD3692" s="419"/>
      <c r="AE3692" s="419"/>
      <c r="AF3692" s="419"/>
      <c r="AH3692" s="419"/>
      <c r="AI3692" s="419"/>
      <c r="AJ3692" s="419"/>
      <c r="AL3692" s="419"/>
      <c r="AM3692" s="419"/>
      <c r="AN3692" s="403"/>
      <c r="AO3692" s="419"/>
      <c r="AP3692" s="419"/>
      <c r="AQ3692" s="419"/>
      <c r="AR3692" s="419"/>
      <c r="AS3692" s="419"/>
      <c r="AT3692" s="419"/>
      <c r="AU3692" s="419"/>
      <c r="AV3692" s="419"/>
      <c r="AX3692" s="419"/>
      <c r="AY3692" s="419"/>
      <c r="AZ3692" s="419"/>
      <c r="BB3692" s="419"/>
      <c r="BC3692" s="419"/>
      <c r="BD3692" s="419"/>
      <c r="BF3692" s="419"/>
      <c r="BG3692" s="419"/>
      <c r="BH3692" s="419"/>
      <c r="BJ3692" s="419"/>
      <c r="BK3692" s="419"/>
      <c r="BL3692" s="419"/>
      <c r="BN3692" s="419"/>
      <c r="BO3692" s="419"/>
      <c r="BP3692" s="419"/>
      <c r="BR3692" s="419"/>
      <c r="BS3692" s="419"/>
      <c r="BT3692" s="419"/>
      <c r="BV3692" s="419"/>
      <c r="BW3692" s="419"/>
      <c r="BX3692" s="397"/>
      <c r="BZ3692" s="449"/>
      <c r="CB3692" s="419"/>
      <c r="CC3692" s="419"/>
      <c r="CD3692" s="419"/>
      <c r="CF3692" s="419"/>
      <c r="CG3692" s="419"/>
      <c r="CH3692" s="419"/>
    </row>
    <row r="3693" spans="3:86" ht="21" thickBot="1">
      <c r="C3693" s="425"/>
      <c r="P3693" s="431"/>
      <c r="R3693" s="419"/>
      <c r="S3693" s="446"/>
      <c r="T3693" s="419"/>
      <c r="V3693" s="196"/>
      <c r="W3693" s="419"/>
      <c r="X3693" s="419"/>
      <c r="Z3693" s="419"/>
      <c r="AA3693" s="419"/>
      <c r="AB3693" s="419"/>
      <c r="AD3693" s="419"/>
      <c r="AE3693" s="419"/>
      <c r="AF3693" s="419"/>
      <c r="AH3693" s="419"/>
      <c r="AI3693" s="419"/>
      <c r="AJ3693" s="419"/>
      <c r="AL3693" s="419"/>
      <c r="AM3693" s="419"/>
      <c r="AN3693" s="403"/>
      <c r="AO3693" s="419"/>
      <c r="AP3693" s="419"/>
      <c r="AQ3693" s="419"/>
      <c r="AR3693" s="419"/>
      <c r="AS3693" s="419"/>
      <c r="AT3693" s="419"/>
      <c r="AU3693" s="419"/>
      <c r="AV3693" s="419"/>
      <c r="AX3693" s="419"/>
      <c r="AY3693" s="419"/>
      <c r="AZ3693" s="419"/>
      <c r="BB3693" s="419"/>
      <c r="BC3693" s="419"/>
      <c r="BD3693" s="419"/>
      <c r="BF3693" s="419"/>
      <c r="BG3693" s="419"/>
      <c r="BH3693" s="419"/>
      <c r="BJ3693" s="419"/>
      <c r="BK3693" s="419"/>
      <c r="BL3693" s="419"/>
      <c r="BN3693" s="419"/>
      <c r="BO3693" s="419"/>
      <c r="BP3693" s="419"/>
      <c r="BR3693" s="419"/>
      <c r="BS3693" s="419"/>
      <c r="BT3693" s="419"/>
      <c r="BV3693" s="419"/>
      <c r="BW3693" s="419"/>
      <c r="BX3693" s="397"/>
      <c r="BZ3693" s="449"/>
      <c r="CB3693" s="419"/>
      <c r="CC3693" s="419"/>
      <c r="CD3693" s="419"/>
      <c r="CF3693" s="419"/>
      <c r="CG3693" s="419"/>
      <c r="CH3693" s="419"/>
    </row>
    <row r="3694" spans="3:86" ht="21" thickBot="1">
      <c r="C3694" s="425"/>
      <c r="P3694" s="431"/>
      <c r="R3694" s="419"/>
      <c r="S3694" s="446"/>
      <c r="T3694" s="419"/>
      <c r="V3694" s="196"/>
      <c r="W3694" s="419"/>
      <c r="X3694" s="419"/>
      <c r="Z3694" s="419"/>
      <c r="AA3694" s="419"/>
      <c r="AB3694" s="419"/>
      <c r="AD3694" s="419"/>
      <c r="AE3694" s="419"/>
      <c r="AF3694" s="419"/>
      <c r="AH3694" s="419"/>
      <c r="AI3694" s="419"/>
      <c r="AJ3694" s="419"/>
      <c r="AL3694" s="419"/>
      <c r="AM3694" s="419"/>
      <c r="AN3694" s="403"/>
      <c r="AO3694" s="419"/>
      <c r="AP3694" s="419"/>
      <c r="AQ3694" s="419"/>
      <c r="AR3694" s="419"/>
      <c r="AS3694" s="419"/>
      <c r="AT3694" s="419"/>
      <c r="AU3694" s="419"/>
      <c r="AV3694" s="419"/>
      <c r="AX3694" s="419"/>
      <c r="AY3694" s="419"/>
      <c r="AZ3694" s="419"/>
      <c r="BB3694" s="419"/>
      <c r="BC3694" s="419"/>
      <c r="BD3694" s="419"/>
      <c r="BF3694" s="419"/>
      <c r="BG3694" s="419"/>
      <c r="BH3694" s="419"/>
      <c r="BJ3694" s="419"/>
      <c r="BK3694" s="419"/>
      <c r="BL3694" s="419"/>
      <c r="BN3694" s="419"/>
      <c r="BO3694" s="419"/>
      <c r="BP3694" s="419"/>
      <c r="BR3694" s="419"/>
      <c r="BS3694" s="419"/>
      <c r="BT3694" s="419"/>
      <c r="BV3694" s="419"/>
      <c r="BW3694" s="419"/>
      <c r="BX3694" s="397"/>
      <c r="BZ3694" s="449"/>
      <c r="CB3694" s="419"/>
      <c r="CC3694" s="419"/>
      <c r="CD3694" s="419"/>
      <c r="CF3694" s="419"/>
      <c r="CG3694" s="419"/>
      <c r="CH3694" s="419"/>
    </row>
    <row r="3695" spans="3:86" ht="21" thickBot="1">
      <c r="C3695" s="425"/>
      <c r="P3695" s="431"/>
      <c r="R3695" s="419"/>
      <c r="S3695" s="446"/>
      <c r="T3695" s="419"/>
      <c r="V3695" s="196"/>
      <c r="W3695" s="419"/>
      <c r="X3695" s="419"/>
      <c r="Z3695" s="419"/>
      <c r="AA3695" s="419"/>
      <c r="AB3695" s="419"/>
      <c r="AD3695" s="419"/>
      <c r="AE3695" s="419"/>
      <c r="AF3695" s="419"/>
      <c r="AH3695" s="419"/>
      <c r="AI3695" s="419"/>
      <c r="AJ3695" s="419"/>
      <c r="AL3695" s="419"/>
      <c r="AM3695" s="419"/>
      <c r="AN3695" s="403"/>
      <c r="AO3695" s="419"/>
      <c r="AP3695" s="419"/>
      <c r="AQ3695" s="419"/>
      <c r="AR3695" s="419"/>
      <c r="AS3695" s="419"/>
      <c r="AT3695" s="419"/>
      <c r="AU3695" s="419"/>
      <c r="AV3695" s="419"/>
      <c r="AX3695" s="419"/>
      <c r="AY3695" s="419"/>
      <c r="AZ3695" s="419"/>
      <c r="BB3695" s="419"/>
      <c r="BC3695" s="419"/>
      <c r="BD3695" s="419"/>
      <c r="BF3695" s="419"/>
      <c r="BG3695" s="419"/>
      <c r="BH3695" s="419"/>
      <c r="BJ3695" s="419"/>
      <c r="BK3695" s="419"/>
      <c r="BL3695" s="419"/>
      <c r="BN3695" s="419"/>
      <c r="BO3695" s="419"/>
      <c r="BP3695" s="419"/>
      <c r="BR3695" s="419"/>
      <c r="BS3695" s="419"/>
      <c r="BT3695" s="419"/>
      <c r="BV3695" s="419"/>
      <c r="BW3695" s="419"/>
      <c r="BX3695" s="397"/>
      <c r="BZ3695" s="449"/>
      <c r="CB3695" s="419"/>
      <c r="CC3695" s="419"/>
      <c r="CD3695" s="419"/>
      <c r="CF3695" s="419"/>
      <c r="CG3695" s="419"/>
      <c r="CH3695" s="419"/>
    </row>
    <row r="3696" spans="3:86" ht="21" thickBot="1">
      <c r="C3696" s="425"/>
      <c r="P3696" s="431"/>
      <c r="R3696" s="419"/>
      <c r="S3696" s="446"/>
      <c r="T3696" s="419"/>
      <c r="V3696" s="196"/>
      <c r="W3696" s="419"/>
      <c r="X3696" s="419"/>
      <c r="Z3696" s="419"/>
      <c r="AA3696" s="419"/>
      <c r="AB3696" s="419"/>
      <c r="AD3696" s="419"/>
      <c r="AE3696" s="419"/>
      <c r="AF3696" s="419"/>
      <c r="AH3696" s="419"/>
      <c r="AI3696" s="419"/>
      <c r="AJ3696" s="419"/>
      <c r="AL3696" s="419"/>
      <c r="AM3696" s="419"/>
      <c r="AN3696" s="403"/>
      <c r="AO3696" s="419"/>
      <c r="AP3696" s="419"/>
      <c r="AQ3696" s="419"/>
      <c r="AR3696" s="419"/>
      <c r="AS3696" s="419"/>
      <c r="AT3696" s="419"/>
      <c r="AU3696" s="419"/>
      <c r="AV3696" s="419"/>
      <c r="AX3696" s="419"/>
      <c r="AY3696" s="419"/>
      <c r="AZ3696" s="419"/>
      <c r="BB3696" s="419"/>
      <c r="BC3696" s="419"/>
      <c r="BD3696" s="419"/>
      <c r="BF3696" s="419"/>
      <c r="BG3696" s="419"/>
      <c r="BH3696" s="419"/>
      <c r="BJ3696" s="419"/>
      <c r="BK3696" s="419"/>
      <c r="BL3696" s="419"/>
      <c r="BN3696" s="419"/>
      <c r="BO3696" s="419"/>
      <c r="BP3696" s="419"/>
      <c r="BR3696" s="419"/>
      <c r="BS3696" s="419"/>
      <c r="BT3696" s="419"/>
      <c r="BV3696" s="419"/>
      <c r="BW3696" s="419"/>
      <c r="BX3696" s="397"/>
      <c r="BZ3696" s="449"/>
      <c r="CB3696" s="419"/>
      <c r="CC3696" s="419"/>
      <c r="CD3696" s="419"/>
      <c r="CF3696" s="419"/>
      <c r="CG3696" s="419"/>
      <c r="CH3696" s="419"/>
    </row>
    <row r="3697" spans="3:86" ht="21" thickBot="1">
      <c r="C3697" s="425"/>
      <c r="P3697" s="431"/>
      <c r="R3697" s="419"/>
      <c r="S3697" s="446"/>
      <c r="T3697" s="419"/>
      <c r="V3697" s="196"/>
      <c r="W3697" s="419"/>
      <c r="X3697" s="419"/>
      <c r="Z3697" s="419"/>
      <c r="AA3697" s="419"/>
      <c r="AB3697" s="419"/>
      <c r="AD3697" s="419"/>
      <c r="AE3697" s="419"/>
      <c r="AF3697" s="419"/>
      <c r="AH3697" s="419"/>
      <c r="AI3697" s="419"/>
      <c r="AJ3697" s="419"/>
      <c r="AL3697" s="419"/>
      <c r="AM3697" s="419"/>
      <c r="AN3697" s="403"/>
      <c r="AO3697" s="419"/>
      <c r="AP3697" s="419"/>
      <c r="AQ3697" s="419"/>
      <c r="AR3697" s="419"/>
      <c r="AS3697" s="419"/>
      <c r="AT3697" s="419"/>
      <c r="AU3697" s="419"/>
      <c r="AV3697" s="419"/>
      <c r="AX3697" s="419"/>
      <c r="AY3697" s="419"/>
      <c r="AZ3697" s="419"/>
      <c r="BB3697" s="419"/>
      <c r="BC3697" s="419"/>
      <c r="BD3697" s="419"/>
      <c r="BF3697" s="419"/>
      <c r="BG3697" s="419"/>
      <c r="BH3697" s="419"/>
      <c r="BJ3697" s="419"/>
      <c r="BK3697" s="419"/>
      <c r="BL3697" s="419"/>
      <c r="BN3697" s="419"/>
      <c r="BO3697" s="419"/>
      <c r="BP3697" s="419"/>
      <c r="BR3697" s="419"/>
      <c r="BS3697" s="419"/>
      <c r="BT3697" s="419"/>
      <c r="BV3697" s="419"/>
      <c r="BW3697" s="419"/>
      <c r="BX3697" s="397"/>
      <c r="BZ3697" s="449"/>
      <c r="CB3697" s="419"/>
      <c r="CC3697" s="419"/>
      <c r="CD3697" s="419"/>
      <c r="CF3697" s="419"/>
      <c r="CG3697" s="419"/>
      <c r="CH3697" s="419"/>
    </row>
    <row r="3698" spans="3:86" ht="21" thickBot="1">
      <c r="C3698" s="425"/>
      <c r="P3698" s="431"/>
      <c r="R3698" s="419"/>
      <c r="S3698" s="446"/>
      <c r="T3698" s="419"/>
      <c r="V3698" s="196"/>
      <c r="W3698" s="419"/>
      <c r="X3698" s="419"/>
      <c r="Z3698" s="419"/>
      <c r="AA3698" s="419"/>
      <c r="AB3698" s="419"/>
      <c r="AD3698" s="419"/>
      <c r="AE3698" s="419"/>
      <c r="AF3698" s="419"/>
      <c r="AH3698" s="419"/>
      <c r="AI3698" s="419"/>
      <c r="AJ3698" s="419"/>
      <c r="AL3698" s="419"/>
      <c r="AM3698" s="419"/>
      <c r="AN3698" s="403"/>
      <c r="AO3698" s="419"/>
      <c r="AP3698" s="419"/>
      <c r="AQ3698" s="419"/>
      <c r="AR3698" s="419"/>
      <c r="AS3698" s="419"/>
      <c r="AT3698" s="419"/>
      <c r="AU3698" s="419"/>
      <c r="AV3698" s="419"/>
      <c r="AX3698" s="419"/>
      <c r="AY3698" s="419"/>
      <c r="AZ3698" s="419"/>
      <c r="BB3698" s="419"/>
      <c r="BC3698" s="419"/>
      <c r="BD3698" s="419"/>
      <c r="BF3698" s="419"/>
      <c r="BG3698" s="419"/>
      <c r="BH3698" s="419"/>
      <c r="BJ3698" s="419"/>
      <c r="BK3698" s="419"/>
      <c r="BL3698" s="419"/>
      <c r="BN3698" s="419"/>
      <c r="BO3698" s="419"/>
      <c r="BP3698" s="419"/>
      <c r="BR3698" s="419"/>
      <c r="BS3698" s="419"/>
      <c r="BT3698" s="419"/>
      <c r="BV3698" s="419"/>
      <c r="BW3698" s="419"/>
      <c r="BX3698" s="397"/>
      <c r="BZ3698" s="449"/>
      <c r="CB3698" s="419"/>
      <c r="CC3698" s="419"/>
      <c r="CD3698" s="419"/>
      <c r="CF3698" s="419"/>
      <c r="CG3698" s="419"/>
      <c r="CH3698" s="419"/>
    </row>
    <row r="3699" spans="3:86" ht="21" thickBot="1">
      <c r="C3699" s="425"/>
      <c r="P3699" s="431"/>
      <c r="R3699" s="419"/>
      <c r="S3699" s="446"/>
      <c r="T3699" s="419"/>
      <c r="V3699" s="196"/>
      <c r="W3699" s="419"/>
      <c r="X3699" s="419"/>
      <c r="Z3699" s="419"/>
      <c r="AA3699" s="419"/>
      <c r="AB3699" s="419"/>
      <c r="AD3699" s="419"/>
      <c r="AE3699" s="419"/>
      <c r="AF3699" s="419"/>
      <c r="AH3699" s="419"/>
      <c r="AI3699" s="419"/>
      <c r="AJ3699" s="419"/>
      <c r="AL3699" s="419"/>
      <c r="AM3699" s="419"/>
      <c r="AN3699" s="403"/>
      <c r="AO3699" s="419"/>
      <c r="AP3699" s="419"/>
      <c r="AQ3699" s="419"/>
      <c r="AR3699" s="419"/>
      <c r="AS3699" s="419"/>
      <c r="AT3699" s="419"/>
      <c r="AU3699" s="419"/>
      <c r="AV3699" s="419"/>
      <c r="AX3699" s="419"/>
      <c r="AY3699" s="419"/>
      <c r="AZ3699" s="419"/>
      <c r="BB3699" s="419"/>
      <c r="BC3699" s="419"/>
      <c r="BD3699" s="419"/>
      <c r="BF3699" s="419"/>
      <c r="BG3699" s="419"/>
      <c r="BH3699" s="419"/>
      <c r="BJ3699" s="419"/>
      <c r="BK3699" s="419"/>
      <c r="BL3699" s="419"/>
      <c r="BN3699" s="419"/>
      <c r="BO3699" s="419"/>
      <c r="BP3699" s="419"/>
      <c r="BR3699" s="419"/>
      <c r="BS3699" s="419"/>
      <c r="BT3699" s="419"/>
      <c r="BV3699" s="419"/>
      <c r="BW3699" s="419"/>
      <c r="BX3699" s="397"/>
      <c r="BZ3699" s="449"/>
      <c r="CB3699" s="419"/>
      <c r="CC3699" s="419"/>
      <c r="CD3699" s="419"/>
      <c r="CF3699" s="419"/>
      <c r="CG3699" s="419"/>
      <c r="CH3699" s="419"/>
    </row>
    <row r="3700" spans="3:86" ht="21" thickBot="1">
      <c r="C3700" s="425"/>
      <c r="P3700" s="431"/>
      <c r="R3700" s="419"/>
      <c r="S3700" s="446"/>
      <c r="T3700" s="419"/>
      <c r="V3700" s="196"/>
      <c r="W3700" s="419"/>
      <c r="X3700" s="419"/>
      <c r="Z3700" s="419"/>
      <c r="AA3700" s="419"/>
      <c r="AB3700" s="419"/>
      <c r="AD3700" s="419"/>
      <c r="AE3700" s="419"/>
      <c r="AF3700" s="419"/>
      <c r="AH3700" s="419"/>
      <c r="AI3700" s="419"/>
      <c r="AJ3700" s="419"/>
      <c r="AL3700" s="419"/>
      <c r="AM3700" s="419"/>
      <c r="AN3700" s="403"/>
      <c r="AO3700" s="419"/>
      <c r="AP3700" s="419"/>
      <c r="AQ3700" s="419"/>
      <c r="AR3700" s="419"/>
      <c r="AS3700" s="419"/>
      <c r="AT3700" s="419"/>
      <c r="AU3700" s="419"/>
      <c r="AV3700" s="419"/>
      <c r="AX3700" s="419"/>
      <c r="AY3700" s="419"/>
      <c r="AZ3700" s="419"/>
      <c r="BB3700" s="419"/>
      <c r="BC3700" s="419"/>
      <c r="BD3700" s="419"/>
      <c r="BF3700" s="419"/>
      <c r="BG3700" s="419"/>
      <c r="BH3700" s="419"/>
      <c r="BJ3700" s="419"/>
      <c r="BK3700" s="419"/>
      <c r="BL3700" s="419"/>
      <c r="BN3700" s="419"/>
      <c r="BO3700" s="419"/>
      <c r="BP3700" s="419"/>
      <c r="BR3700" s="419"/>
      <c r="BS3700" s="419"/>
      <c r="BT3700" s="419"/>
      <c r="BV3700" s="419"/>
      <c r="BW3700" s="419"/>
      <c r="BX3700" s="397"/>
      <c r="BZ3700" s="449"/>
      <c r="CB3700" s="419"/>
      <c r="CC3700" s="419"/>
      <c r="CD3700" s="419"/>
      <c r="CF3700" s="419"/>
      <c r="CG3700" s="419"/>
      <c r="CH3700" s="419"/>
    </row>
    <row r="3701" spans="3:86" ht="21" thickBot="1">
      <c r="C3701" s="425"/>
      <c r="P3701" s="431"/>
      <c r="R3701" s="419"/>
      <c r="S3701" s="446"/>
      <c r="T3701" s="419"/>
      <c r="V3701" s="196"/>
      <c r="W3701" s="419"/>
      <c r="X3701" s="419"/>
      <c r="Z3701" s="419"/>
      <c r="AA3701" s="419"/>
      <c r="AB3701" s="419"/>
      <c r="AD3701" s="419"/>
      <c r="AE3701" s="419"/>
      <c r="AF3701" s="419"/>
      <c r="AH3701" s="419"/>
      <c r="AI3701" s="419"/>
      <c r="AJ3701" s="419"/>
      <c r="AL3701" s="419"/>
      <c r="AM3701" s="419"/>
      <c r="AN3701" s="403"/>
      <c r="AO3701" s="419"/>
      <c r="AP3701" s="419"/>
      <c r="AQ3701" s="419"/>
      <c r="AR3701" s="419"/>
      <c r="AS3701" s="419"/>
      <c r="AT3701" s="419"/>
      <c r="AU3701" s="419"/>
      <c r="AV3701" s="419"/>
      <c r="AX3701" s="419"/>
      <c r="AY3701" s="419"/>
      <c r="AZ3701" s="419"/>
      <c r="BB3701" s="419"/>
      <c r="BC3701" s="419"/>
      <c r="BD3701" s="419"/>
      <c r="BF3701" s="419"/>
      <c r="BG3701" s="419"/>
      <c r="BH3701" s="419"/>
      <c r="BJ3701" s="419"/>
      <c r="BK3701" s="419"/>
      <c r="BL3701" s="419"/>
      <c r="BN3701" s="419"/>
      <c r="BO3701" s="419"/>
      <c r="BP3701" s="419"/>
      <c r="BR3701" s="419"/>
      <c r="BS3701" s="419"/>
      <c r="BT3701" s="419"/>
      <c r="BV3701" s="419"/>
      <c r="BW3701" s="419"/>
      <c r="BX3701" s="397"/>
      <c r="BZ3701" s="449"/>
      <c r="CB3701" s="419"/>
      <c r="CC3701" s="419"/>
      <c r="CD3701" s="419"/>
      <c r="CF3701" s="419"/>
      <c r="CG3701" s="419"/>
      <c r="CH3701" s="419"/>
    </row>
    <row r="3702" spans="3:86" ht="21" thickBot="1">
      <c r="C3702" s="425"/>
      <c r="P3702" s="431"/>
      <c r="R3702" s="419"/>
      <c r="S3702" s="446"/>
      <c r="T3702" s="419"/>
      <c r="V3702" s="196"/>
      <c r="W3702" s="419"/>
      <c r="X3702" s="419"/>
      <c r="Z3702" s="419"/>
      <c r="AA3702" s="419"/>
      <c r="AB3702" s="419"/>
      <c r="AD3702" s="419"/>
      <c r="AE3702" s="419"/>
      <c r="AF3702" s="419"/>
      <c r="AH3702" s="419"/>
      <c r="AI3702" s="419"/>
      <c r="AJ3702" s="419"/>
      <c r="AL3702" s="419"/>
      <c r="AM3702" s="419"/>
      <c r="AN3702" s="403"/>
      <c r="AO3702" s="419"/>
      <c r="AP3702" s="419"/>
      <c r="AQ3702" s="419"/>
      <c r="AR3702" s="419"/>
      <c r="AS3702" s="419"/>
      <c r="AT3702" s="419"/>
      <c r="AU3702" s="419"/>
      <c r="AV3702" s="419"/>
      <c r="AX3702" s="419"/>
      <c r="AY3702" s="419"/>
      <c r="AZ3702" s="419"/>
      <c r="BB3702" s="419"/>
      <c r="BC3702" s="419"/>
      <c r="BD3702" s="419"/>
      <c r="BF3702" s="419"/>
      <c r="BG3702" s="419"/>
      <c r="BH3702" s="419"/>
      <c r="BJ3702" s="419"/>
      <c r="BK3702" s="419"/>
      <c r="BL3702" s="419"/>
      <c r="BN3702" s="419"/>
      <c r="BO3702" s="419"/>
      <c r="BP3702" s="419"/>
      <c r="BR3702" s="419"/>
      <c r="BS3702" s="419"/>
      <c r="BT3702" s="419"/>
      <c r="BV3702" s="419"/>
      <c r="BW3702" s="419"/>
      <c r="BX3702" s="397"/>
      <c r="BZ3702" s="449"/>
      <c r="CB3702" s="419"/>
      <c r="CC3702" s="419"/>
      <c r="CD3702" s="419"/>
      <c r="CF3702" s="419"/>
      <c r="CG3702" s="419"/>
      <c r="CH3702" s="419"/>
    </row>
    <row r="3703" spans="3:86" ht="21" thickBot="1">
      <c r="C3703" s="425"/>
      <c r="P3703" s="431"/>
      <c r="R3703" s="419"/>
      <c r="S3703" s="446"/>
      <c r="T3703" s="419"/>
      <c r="V3703" s="196"/>
      <c r="W3703" s="419"/>
      <c r="X3703" s="419"/>
      <c r="Z3703" s="419"/>
      <c r="AA3703" s="419"/>
      <c r="AB3703" s="419"/>
      <c r="AD3703" s="419"/>
      <c r="AE3703" s="419"/>
      <c r="AF3703" s="419"/>
      <c r="AH3703" s="419"/>
      <c r="AI3703" s="419"/>
      <c r="AJ3703" s="419"/>
      <c r="AL3703" s="419"/>
      <c r="AM3703" s="419"/>
      <c r="AN3703" s="403"/>
      <c r="AO3703" s="419"/>
      <c r="AP3703" s="419"/>
      <c r="AQ3703" s="419"/>
      <c r="AR3703" s="419"/>
      <c r="AS3703" s="419"/>
      <c r="AT3703" s="419"/>
      <c r="AU3703" s="419"/>
      <c r="AV3703" s="419"/>
      <c r="AX3703" s="419"/>
      <c r="AY3703" s="419"/>
      <c r="AZ3703" s="419"/>
      <c r="BB3703" s="419"/>
      <c r="BC3703" s="419"/>
      <c r="BD3703" s="419"/>
      <c r="BF3703" s="419"/>
      <c r="BG3703" s="419"/>
      <c r="BH3703" s="419"/>
      <c r="BJ3703" s="419"/>
      <c r="BK3703" s="419"/>
      <c r="BL3703" s="419"/>
      <c r="BN3703" s="419"/>
      <c r="BO3703" s="419"/>
      <c r="BP3703" s="419"/>
      <c r="BR3703" s="419"/>
      <c r="BS3703" s="419"/>
      <c r="BT3703" s="419"/>
      <c r="BV3703" s="419"/>
      <c r="BW3703" s="419"/>
      <c r="BX3703" s="397"/>
      <c r="BZ3703" s="449"/>
      <c r="CB3703" s="419"/>
      <c r="CC3703" s="419"/>
      <c r="CD3703" s="419"/>
      <c r="CF3703" s="419"/>
      <c r="CG3703" s="419"/>
      <c r="CH3703" s="419"/>
    </row>
    <row r="3704" spans="3:86" ht="21" thickBot="1">
      <c r="C3704" s="425"/>
      <c r="P3704" s="431"/>
      <c r="R3704" s="419"/>
      <c r="S3704" s="446"/>
      <c r="T3704" s="419"/>
      <c r="V3704" s="196"/>
      <c r="W3704" s="419"/>
      <c r="X3704" s="419"/>
      <c r="Z3704" s="419"/>
      <c r="AA3704" s="419"/>
      <c r="AB3704" s="419"/>
      <c r="AD3704" s="419"/>
      <c r="AE3704" s="419"/>
      <c r="AF3704" s="419"/>
      <c r="AH3704" s="419"/>
      <c r="AI3704" s="419"/>
      <c r="AJ3704" s="419"/>
      <c r="AL3704" s="419"/>
      <c r="AM3704" s="419"/>
      <c r="AN3704" s="403"/>
      <c r="AO3704" s="419"/>
      <c r="AP3704" s="419"/>
      <c r="AQ3704" s="419"/>
      <c r="AR3704" s="419"/>
      <c r="AS3704" s="419"/>
      <c r="AT3704" s="419"/>
      <c r="AU3704" s="419"/>
      <c r="AV3704" s="419"/>
      <c r="AX3704" s="419"/>
      <c r="AY3704" s="419"/>
      <c r="AZ3704" s="419"/>
      <c r="BB3704" s="419"/>
      <c r="BC3704" s="419"/>
      <c r="BD3704" s="419"/>
      <c r="BF3704" s="419"/>
      <c r="BG3704" s="419"/>
      <c r="BH3704" s="419"/>
      <c r="BJ3704" s="419"/>
      <c r="BK3704" s="419"/>
      <c r="BL3704" s="419"/>
      <c r="BN3704" s="419"/>
      <c r="BO3704" s="419"/>
      <c r="BP3704" s="419"/>
      <c r="BR3704" s="419"/>
      <c r="BS3704" s="419"/>
      <c r="BT3704" s="419"/>
      <c r="BV3704" s="419"/>
      <c r="BW3704" s="419"/>
      <c r="BX3704" s="397"/>
      <c r="BZ3704" s="449"/>
      <c r="CB3704" s="419"/>
      <c r="CC3704" s="419"/>
      <c r="CD3704" s="419"/>
      <c r="CF3704" s="419"/>
      <c r="CG3704" s="419"/>
      <c r="CH3704" s="419"/>
    </row>
    <row r="3705" spans="3:86" ht="21" thickBot="1">
      <c r="C3705" s="425"/>
      <c r="P3705" s="431"/>
      <c r="R3705" s="419"/>
      <c r="S3705" s="446"/>
      <c r="T3705" s="419"/>
      <c r="V3705" s="196"/>
      <c r="W3705" s="419"/>
      <c r="X3705" s="419"/>
      <c r="Z3705" s="419"/>
      <c r="AA3705" s="419"/>
      <c r="AB3705" s="419"/>
      <c r="AD3705" s="419"/>
      <c r="AE3705" s="419"/>
      <c r="AF3705" s="419"/>
      <c r="AH3705" s="419"/>
      <c r="AI3705" s="419"/>
      <c r="AJ3705" s="419"/>
      <c r="AL3705" s="419"/>
      <c r="AM3705" s="419"/>
      <c r="AN3705" s="403"/>
      <c r="AO3705" s="419"/>
      <c r="AP3705" s="419"/>
      <c r="AQ3705" s="419"/>
      <c r="AR3705" s="419"/>
      <c r="AS3705" s="419"/>
      <c r="AT3705" s="419"/>
      <c r="AU3705" s="419"/>
      <c r="AV3705" s="419"/>
      <c r="AX3705" s="419"/>
      <c r="AY3705" s="419"/>
      <c r="AZ3705" s="419"/>
      <c r="BB3705" s="419"/>
      <c r="BC3705" s="419"/>
      <c r="BD3705" s="419"/>
      <c r="BF3705" s="419"/>
      <c r="BG3705" s="419"/>
      <c r="BH3705" s="419"/>
      <c r="BJ3705" s="419"/>
      <c r="BK3705" s="419"/>
      <c r="BL3705" s="419"/>
      <c r="BN3705" s="419"/>
      <c r="BO3705" s="419"/>
      <c r="BP3705" s="419"/>
      <c r="BR3705" s="419"/>
      <c r="BS3705" s="419"/>
      <c r="BT3705" s="419"/>
      <c r="BV3705" s="419"/>
      <c r="BW3705" s="419"/>
      <c r="BX3705" s="397"/>
      <c r="BZ3705" s="449"/>
      <c r="CB3705" s="419"/>
      <c r="CC3705" s="419"/>
      <c r="CD3705" s="419"/>
      <c r="CF3705" s="419"/>
      <c r="CG3705" s="419"/>
      <c r="CH3705" s="419"/>
    </row>
    <row r="3706" spans="3:86" ht="21" thickBot="1">
      <c r="C3706" s="425"/>
      <c r="P3706" s="431"/>
      <c r="R3706" s="419"/>
      <c r="S3706" s="446"/>
      <c r="T3706" s="419"/>
      <c r="V3706" s="196"/>
      <c r="W3706" s="419"/>
      <c r="X3706" s="419"/>
      <c r="Z3706" s="419"/>
      <c r="AA3706" s="419"/>
      <c r="AB3706" s="419"/>
      <c r="AD3706" s="419"/>
      <c r="AE3706" s="419"/>
      <c r="AF3706" s="419"/>
      <c r="AH3706" s="419"/>
      <c r="AI3706" s="419"/>
      <c r="AJ3706" s="419"/>
      <c r="AL3706" s="419"/>
      <c r="AM3706" s="419"/>
      <c r="AN3706" s="403"/>
      <c r="AO3706" s="419"/>
      <c r="AP3706" s="419"/>
      <c r="AQ3706" s="419"/>
      <c r="AR3706" s="419"/>
      <c r="AS3706" s="419"/>
      <c r="AT3706" s="419"/>
      <c r="AU3706" s="419"/>
      <c r="AV3706" s="419"/>
      <c r="AX3706" s="419"/>
      <c r="AY3706" s="419"/>
      <c r="AZ3706" s="419"/>
      <c r="BB3706" s="419"/>
      <c r="BC3706" s="419"/>
      <c r="BD3706" s="419"/>
      <c r="BF3706" s="419"/>
      <c r="BG3706" s="419"/>
      <c r="BH3706" s="419"/>
      <c r="BJ3706" s="419"/>
      <c r="BK3706" s="419"/>
      <c r="BL3706" s="419"/>
      <c r="BN3706" s="419"/>
      <c r="BO3706" s="419"/>
      <c r="BP3706" s="419"/>
      <c r="BR3706" s="419"/>
      <c r="BS3706" s="419"/>
      <c r="BT3706" s="419"/>
      <c r="BV3706" s="419"/>
      <c r="BW3706" s="419"/>
      <c r="BX3706" s="397"/>
      <c r="BZ3706" s="449"/>
      <c r="CB3706" s="419"/>
      <c r="CC3706" s="419"/>
      <c r="CD3706" s="419"/>
      <c r="CF3706" s="419"/>
      <c r="CG3706" s="419"/>
      <c r="CH3706" s="419"/>
    </row>
    <row r="3707" spans="3:86" ht="21" thickBot="1">
      <c r="C3707" s="425"/>
      <c r="P3707" s="431"/>
      <c r="R3707" s="419"/>
      <c r="S3707" s="446"/>
      <c r="T3707" s="419"/>
      <c r="V3707" s="196"/>
      <c r="W3707" s="419"/>
      <c r="X3707" s="419"/>
      <c r="Z3707" s="419"/>
      <c r="AA3707" s="419"/>
      <c r="AB3707" s="419"/>
      <c r="AD3707" s="419"/>
      <c r="AE3707" s="419"/>
      <c r="AF3707" s="419"/>
      <c r="AH3707" s="419"/>
      <c r="AI3707" s="419"/>
      <c r="AJ3707" s="419"/>
      <c r="AL3707" s="419"/>
      <c r="AM3707" s="419"/>
      <c r="AN3707" s="403"/>
      <c r="AO3707" s="419"/>
      <c r="AP3707" s="419"/>
      <c r="AQ3707" s="419"/>
      <c r="AR3707" s="419"/>
      <c r="AS3707" s="419"/>
      <c r="AT3707" s="419"/>
      <c r="AU3707" s="419"/>
      <c r="AV3707" s="419"/>
      <c r="AX3707" s="419"/>
      <c r="AY3707" s="419"/>
      <c r="AZ3707" s="419"/>
      <c r="BB3707" s="419"/>
      <c r="BC3707" s="419"/>
      <c r="BD3707" s="419"/>
      <c r="BF3707" s="419"/>
      <c r="BG3707" s="419"/>
      <c r="BH3707" s="419"/>
      <c r="BJ3707" s="419"/>
      <c r="BK3707" s="419"/>
      <c r="BL3707" s="419"/>
      <c r="BN3707" s="419"/>
      <c r="BO3707" s="419"/>
      <c r="BP3707" s="419"/>
      <c r="BR3707" s="419"/>
      <c r="BS3707" s="419"/>
      <c r="BT3707" s="419"/>
      <c r="BV3707" s="419"/>
      <c r="BW3707" s="419"/>
      <c r="BX3707" s="397"/>
      <c r="BZ3707" s="449"/>
      <c r="CB3707" s="419"/>
      <c r="CC3707" s="419"/>
      <c r="CD3707" s="419"/>
      <c r="CF3707" s="419"/>
      <c r="CG3707" s="419"/>
      <c r="CH3707" s="419"/>
    </row>
    <row r="3708" spans="3:86" ht="21" thickBot="1">
      <c r="C3708" s="425"/>
      <c r="P3708" s="431"/>
      <c r="R3708" s="419"/>
      <c r="S3708" s="446"/>
      <c r="T3708" s="419"/>
      <c r="V3708" s="196"/>
      <c r="W3708" s="419"/>
      <c r="X3708" s="419"/>
      <c r="Z3708" s="419"/>
      <c r="AA3708" s="419"/>
      <c r="AB3708" s="419"/>
      <c r="AD3708" s="419"/>
      <c r="AE3708" s="419"/>
      <c r="AF3708" s="419"/>
      <c r="AH3708" s="419"/>
      <c r="AI3708" s="419"/>
      <c r="AJ3708" s="419"/>
      <c r="AL3708" s="419"/>
      <c r="AM3708" s="419"/>
      <c r="AN3708" s="403"/>
      <c r="AO3708" s="419"/>
      <c r="AP3708" s="419"/>
      <c r="AQ3708" s="419"/>
      <c r="AR3708" s="419"/>
      <c r="AS3708" s="419"/>
      <c r="AT3708" s="419"/>
      <c r="AU3708" s="419"/>
      <c r="AV3708" s="419"/>
      <c r="AX3708" s="419"/>
      <c r="AY3708" s="419"/>
      <c r="AZ3708" s="419"/>
      <c r="BB3708" s="419"/>
      <c r="BC3708" s="419"/>
      <c r="BD3708" s="419"/>
      <c r="BF3708" s="419"/>
      <c r="BG3708" s="419"/>
      <c r="BH3708" s="419"/>
      <c r="BJ3708" s="419"/>
      <c r="BK3708" s="419"/>
      <c r="BL3708" s="419"/>
      <c r="BN3708" s="419"/>
      <c r="BO3708" s="419"/>
      <c r="BP3708" s="419"/>
      <c r="BR3708" s="419"/>
      <c r="BS3708" s="419"/>
      <c r="BT3708" s="419"/>
      <c r="BV3708" s="419"/>
      <c r="BW3708" s="419"/>
      <c r="BX3708" s="397"/>
      <c r="BZ3708" s="449"/>
      <c r="CB3708" s="419"/>
      <c r="CC3708" s="419"/>
      <c r="CD3708" s="419"/>
      <c r="CF3708" s="419"/>
      <c r="CG3708" s="419"/>
      <c r="CH3708" s="419"/>
    </row>
    <row r="3709" spans="3:86" ht="21" thickBot="1">
      <c r="C3709" s="425"/>
      <c r="P3709" s="431"/>
      <c r="R3709" s="419"/>
      <c r="S3709" s="446"/>
      <c r="T3709" s="419"/>
      <c r="V3709" s="196"/>
      <c r="W3709" s="419"/>
      <c r="X3709" s="419"/>
      <c r="Z3709" s="419"/>
      <c r="AA3709" s="419"/>
      <c r="AB3709" s="419"/>
      <c r="AD3709" s="419"/>
      <c r="AE3709" s="419"/>
      <c r="AF3709" s="419"/>
      <c r="AH3709" s="419"/>
      <c r="AI3709" s="419"/>
      <c r="AJ3709" s="419"/>
      <c r="AL3709" s="419"/>
      <c r="AM3709" s="419"/>
      <c r="AN3709" s="403"/>
      <c r="AO3709" s="419"/>
      <c r="AP3709" s="419"/>
      <c r="AQ3709" s="419"/>
      <c r="AR3709" s="419"/>
      <c r="AS3709" s="419"/>
      <c r="AT3709" s="419"/>
      <c r="AU3709" s="419"/>
      <c r="AV3709" s="419"/>
      <c r="AX3709" s="419"/>
      <c r="AY3709" s="419"/>
      <c r="AZ3709" s="419"/>
      <c r="BB3709" s="419"/>
      <c r="BC3709" s="419"/>
      <c r="BD3709" s="419"/>
      <c r="BF3709" s="419"/>
      <c r="BG3709" s="419"/>
      <c r="BH3709" s="419"/>
      <c r="BJ3709" s="419"/>
      <c r="BK3709" s="419"/>
      <c r="BL3709" s="419"/>
      <c r="BN3709" s="419"/>
      <c r="BO3709" s="419"/>
      <c r="BP3709" s="419"/>
      <c r="BR3709" s="419"/>
      <c r="BS3709" s="419"/>
      <c r="BT3709" s="419"/>
      <c r="BV3709" s="419"/>
      <c r="BW3709" s="419"/>
      <c r="BX3709" s="397"/>
      <c r="BZ3709" s="449"/>
      <c r="CB3709" s="419"/>
      <c r="CC3709" s="419"/>
      <c r="CD3709" s="419"/>
      <c r="CF3709" s="419"/>
      <c r="CG3709" s="419"/>
      <c r="CH3709" s="419"/>
    </row>
    <row r="3710" spans="3:86" ht="21" thickBot="1">
      <c r="C3710" s="425"/>
      <c r="P3710" s="431"/>
      <c r="R3710" s="419"/>
      <c r="S3710" s="446"/>
      <c r="T3710" s="419"/>
      <c r="V3710" s="196"/>
      <c r="W3710" s="419"/>
      <c r="X3710" s="419"/>
      <c r="Z3710" s="419"/>
      <c r="AA3710" s="419"/>
      <c r="AB3710" s="419"/>
      <c r="AD3710" s="419"/>
      <c r="AE3710" s="419"/>
      <c r="AF3710" s="419"/>
      <c r="AH3710" s="419"/>
      <c r="AI3710" s="419"/>
      <c r="AJ3710" s="419"/>
      <c r="AL3710" s="419"/>
      <c r="AM3710" s="419"/>
      <c r="AN3710" s="403"/>
      <c r="AO3710" s="419"/>
      <c r="AP3710" s="419"/>
      <c r="AQ3710" s="419"/>
      <c r="AR3710" s="419"/>
      <c r="AS3710" s="419"/>
      <c r="AT3710" s="419"/>
      <c r="AU3710" s="419"/>
      <c r="AV3710" s="419"/>
      <c r="AX3710" s="419"/>
      <c r="AY3710" s="419"/>
      <c r="AZ3710" s="419"/>
      <c r="BB3710" s="419"/>
      <c r="BC3710" s="419"/>
      <c r="BD3710" s="419"/>
      <c r="BF3710" s="419"/>
      <c r="BG3710" s="419"/>
      <c r="BH3710" s="419"/>
      <c r="BJ3710" s="419"/>
      <c r="BK3710" s="419"/>
      <c r="BL3710" s="419"/>
      <c r="BN3710" s="419"/>
      <c r="BO3710" s="419"/>
      <c r="BP3710" s="419"/>
      <c r="BR3710" s="419"/>
      <c r="BS3710" s="419"/>
      <c r="BT3710" s="419"/>
      <c r="BV3710" s="419"/>
      <c r="BW3710" s="419"/>
      <c r="BX3710" s="397"/>
      <c r="BZ3710" s="449"/>
      <c r="CB3710" s="419"/>
      <c r="CC3710" s="419"/>
      <c r="CD3710" s="419"/>
      <c r="CF3710" s="419"/>
      <c r="CG3710" s="419"/>
      <c r="CH3710" s="419"/>
    </row>
    <row r="3711" spans="3:86" ht="21" thickBot="1">
      <c r="C3711" s="425"/>
      <c r="P3711" s="431"/>
      <c r="R3711" s="419"/>
      <c r="S3711" s="446"/>
      <c r="T3711" s="419"/>
      <c r="V3711" s="196"/>
      <c r="W3711" s="419"/>
      <c r="X3711" s="419"/>
      <c r="Z3711" s="419"/>
      <c r="AA3711" s="419"/>
      <c r="AB3711" s="419"/>
      <c r="AD3711" s="419"/>
      <c r="AE3711" s="419"/>
      <c r="AF3711" s="419"/>
      <c r="AH3711" s="419"/>
      <c r="AI3711" s="419"/>
      <c r="AJ3711" s="419"/>
      <c r="AL3711" s="419"/>
      <c r="AM3711" s="419"/>
      <c r="AN3711" s="403"/>
      <c r="AO3711" s="419"/>
      <c r="AP3711" s="419"/>
      <c r="AQ3711" s="419"/>
      <c r="AR3711" s="419"/>
      <c r="AS3711" s="419"/>
      <c r="AT3711" s="419"/>
      <c r="AU3711" s="419"/>
      <c r="AV3711" s="419"/>
      <c r="AX3711" s="419"/>
      <c r="AY3711" s="419"/>
      <c r="AZ3711" s="419"/>
      <c r="BB3711" s="419"/>
      <c r="BC3711" s="419"/>
      <c r="BD3711" s="419"/>
      <c r="BF3711" s="419"/>
      <c r="BG3711" s="419"/>
      <c r="BH3711" s="419"/>
      <c r="BJ3711" s="419"/>
      <c r="BK3711" s="419"/>
      <c r="BL3711" s="419"/>
      <c r="BN3711" s="419"/>
      <c r="BO3711" s="419"/>
      <c r="BP3711" s="419"/>
      <c r="BR3711" s="419"/>
      <c r="BS3711" s="419"/>
      <c r="BT3711" s="419"/>
      <c r="BV3711" s="419"/>
      <c r="BW3711" s="419"/>
      <c r="BX3711" s="397"/>
      <c r="BZ3711" s="449"/>
      <c r="CB3711" s="419"/>
      <c r="CC3711" s="419"/>
      <c r="CD3711" s="419"/>
      <c r="CF3711" s="419"/>
      <c r="CG3711" s="419"/>
      <c r="CH3711" s="419"/>
    </row>
    <row r="3712" spans="3:86" ht="21" thickBot="1">
      <c r="C3712" s="425"/>
      <c r="P3712" s="431"/>
      <c r="R3712" s="419"/>
      <c r="S3712" s="446"/>
      <c r="T3712" s="419"/>
      <c r="V3712" s="196"/>
      <c r="W3712" s="419"/>
      <c r="X3712" s="419"/>
      <c r="Z3712" s="419"/>
      <c r="AA3712" s="419"/>
      <c r="AB3712" s="419"/>
      <c r="AD3712" s="419"/>
      <c r="AE3712" s="419"/>
      <c r="AF3712" s="419"/>
      <c r="AH3712" s="419"/>
      <c r="AI3712" s="419"/>
      <c r="AJ3712" s="419"/>
      <c r="AL3712" s="419"/>
      <c r="AM3712" s="419"/>
      <c r="AN3712" s="403"/>
      <c r="AO3712" s="419"/>
      <c r="AP3712" s="419"/>
      <c r="AQ3712" s="419"/>
      <c r="AR3712" s="419"/>
      <c r="AS3712" s="419"/>
      <c r="AT3712" s="419"/>
      <c r="AU3712" s="419"/>
      <c r="AV3712" s="419"/>
      <c r="AX3712" s="419"/>
      <c r="AY3712" s="419"/>
      <c r="AZ3712" s="419"/>
      <c r="BB3712" s="419"/>
      <c r="BC3712" s="419"/>
      <c r="BD3712" s="419"/>
      <c r="BF3712" s="419"/>
      <c r="BG3712" s="419"/>
      <c r="BH3712" s="419"/>
      <c r="BJ3712" s="419"/>
      <c r="BK3712" s="419"/>
      <c r="BL3712" s="419"/>
      <c r="BN3712" s="419"/>
      <c r="BO3712" s="419"/>
      <c r="BP3712" s="419"/>
      <c r="BR3712" s="419"/>
      <c r="BS3712" s="419"/>
      <c r="BT3712" s="419"/>
      <c r="BV3712" s="419"/>
      <c r="BW3712" s="419"/>
      <c r="BX3712" s="397"/>
      <c r="BZ3712" s="449"/>
      <c r="CB3712" s="419"/>
      <c r="CC3712" s="419"/>
      <c r="CD3712" s="419"/>
      <c r="CF3712" s="419"/>
      <c r="CG3712" s="419"/>
      <c r="CH3712" s="419"/>
    </row>
    <row r="3713" spans="3:86" ht="21" thickBot="1">
      <c r="C3713" s="425"/>
      <c r="P3713" s="431"/>
      <c r="R3713" s="419"/>
      <c r="S3713" s="446"/>
      <c r="T3713" s="419"/>
      <c r="V3713" s="196"/>
      <c r="W3713" s="419"/>
      <c r="X3713" s="419"/>
      <c r="Z3713" s="419"/>
      <c r="AA3713" s="419"/>
      <c r="AB3713" s="419"/>
      <c r="AD3713" s="419"/>
      <c r="AE3713" s="419"/>
      <c r="AF3713" s="419"/>
      <c r="AH3713" s="419"/>
      <c r="AI3713" s="419"/>
      <c r="AJ3713" s="419"/>
      <c r="AL3713" s="419"/>
      <c r="AM3713" s="419"/>
      <c r="AN3713" s="403"/>
      <c r="AO3713" s="419"/>
      <c r="AP3713" s="419"/>
      <c r="AQ3713" s="419"/>
      <c r="AR3713" s="419"/>
      <c r="AS3713" s="419"/>
      <c r="AT3713" s="419"/>
      <c r="AU3713" s="419"/>
      <c r="AV3713" s="419"/>
      <c r="AX3713" s="419"/>
      <c r="AY3713" s="419"/>
      <c r="AZ3713" s="419"/>
      <c r="BB3713" s="419"/>
      <c r="BC3713" s="419"/>
      <c r="BD3713" s="419"/>
      <c r="BF3713" s="419"/>
      <c r="BG3713" s="419"/>
      <c r="BH3713" s="419"/>
      <c r="BJ3713" s="419"/>
      <c r="BK3713" s="419"/>
      <c r="BL3713" s="419"/>
      <c r="BN3713" s="419"/>
      <c r="BO3713" s="419"/>
      <c r="BP3713" s="419"/>
      <c r="BR3713" s="419"/>
      <c r="BS3713" s="419"/>
      <c r="BT3713" s="419"/>
      <c r="BV3713" s="419"/>
      <c r="BW3713" s="419"/>
      <c r="BX3713" s="397"/>
      <c r="BZ3713" s="449"/>
      <c r="CB3713" s="419"/>
      <c r="CC3713" s="419"/>
      <c r="CD3713" s="419"/>
      <c r="CF3713" s="419"/>
      <c r="CG3713" s="419"/>
      <c r="CH3713" s="419"/>
    </row>
    <row r="3714" spans="3:86" ht="21" thickBot="1">
      <c r="C3714" s="425"/>
      <c r="P3714" s="431"/>
      <c r="R3714" s="419"/>
      <c r="S3714" s="446"/>
      <c r="T3714" s="419"/>
      <c r="V3714" s="196"/>
      <c r="W3714" s="419"/>
      <c r="X3714" s="419"/>
      <c r="Z3714" s="419"/>
      <c r="AA3714" s="419"/>
      <c r="AB3714" s="419"/>
      <c r="AD3714" s="419"/>
      <c r="AE3714" s="419"/>
      <c r="AF3714" s="419"/>
      <c r="AH3714" s="419"/>
      <c r="AI3714" s="419"/>
      <c r="AJ3714" s="419"/>
      <c r="AL3714" s="419"/>
      <c r="AM3714" s="419"/>
      <c r="AN3714" s="403"/>
      <c r="AO3714" s="419"/>
      <c r="AP3714" s="419"/>
      <c r="AQ3714" s="419"/>
      <c r="AR3714" s="419"/>
      <c r="AS3714" s="419"/>
      <c r="AT3714" s="419"/>
      <c r="AU3714" s="419"/>
      <c r="AV3714" s="419"/>
      <c r="AX3714" s="419"/>
      <c r="AY3714" s="419"/>
      <c r="AZ3714" s="419"/>
      <c r="BB3714" s="419"/>
      <c r="BC3714" s="419"/>
      <c r="BD3714" s="419"/>
      <c r="BF3714" s="419"/>
      <c r="BG3714" s="419"/>
      <c r="BH3714" s="419"/>
      <c r="BJ3714" s="419"/>
      <c r="BK3714" s="419"/>
      <c r="BL3714" s="419"/>
      <c r="BN3714" s="419"/>
      <c r="BO3714" s="419"/>
      <c r="BP3714" s="419"/>
      <c r="BR3714" s="419"/>
      <c r="BS3714" s="419"/>
      <c r="BT3714" s="419"/>
      <c r="BV3714" s="419"/>
      <c r="BW3714" s="419"/>
      <c r="BX3714" s="397"/>
      <c r="BZ3714" s="449"/>
      <c r="CB3714" s="419"/>
      <c r="CC3714" s="419"/>
      <c r="CD3714" s="419"/>
      <c r="CF3714" s="419"/>
      <c r="CG3714" s="419"/>
      <c r="CH3714" s="419"/>
    </row>
    <row r="3715" spans="3:86" ht="21" thickBot="1">
      <c r="C3715" s="425"/>
      <c r="P3715" s="431"/>
      <c r="R3715" s="419"/>
      <c r="S3715" s="446"/>
      <c r="T3715" s="419"/>
      <c r="V3715" s="196"/>
      <c r="W3715" s="419"/>
      <c r="X3715" s="419"/>
      <c r="Z3715" s="419"/>
      <c r="AA3715" s="419"/>
      <c r="AB3715" s="419"/>
      <c r="AD3715" s="419"/>
      <c r="AE3715" s="419"/>
      <c r="AF3715" s="419"/>
      <c r="AH3715" s="419"/>
      <c r="AI3715" s="419"/>
      <c r="AJ3715" s="419"/>
      <c r="AL3715" s="419"/>
      <c r="AM3715" s="419"/>
      <c r="AN3715" s="403"/>
      <c r="AO3715" s="419"/>
      <c r="AP3715" s="419"/>
      <c r="AQ3715" s="419"/>
      <c r="AR3715" s="419"/>
      <c r="AS3715" s="419"/>
      <c r="AT3715" s="419"/>
      <c r="AU3715" s="419"/>
      <c r="AV3715" s="419"/>
      <c r="AX3715" s="419"/>
      <c r="AY3715" s="419"/>
      <c r="AZ3715" s="419"/>
      <c r="BB3715" s="419"/>
      <c r="BC3715" s="419"/>
      <c r="BD3715" s="419"/>
      <c r="BF3715" s="419"/>
      <c r="BG3715" s="419"/>
      <c r="BH3715" s="419"/>
      <c r="BJ3715" s="419"/>
      <c r="BK3715" s="419"/>
      <c r="BL3715" s="419"/>
      <c r="BN3715" s="419"/>
      <c r="BO3715" s="419"/>
      <c r="BP3715" s="419"/>
      <c r="BR3715" s="419"/>
      <c r="BS3715" s="419"/>
      <c r="BT3715" s="419"/>
      <c r="BV3715" s="419"/>
      <c r="BW3715" s="419"/>
      <c r="BX3715" s="397"/>
      <c r="BZ3715" s="449"/>
      <c r="CB3715" s="419"/>
      <c r="CC3715" s="419"/>
      <c r="CD3715" s="419"/>
      <c r="CF3715" s="419"/>
      <c r="CG3715" s="419"/>
      <c r="CH3715" s="419"/>
    </row>
    <row r="3716" spans="3:86" ht="21" thickBot="1">
      <c r="C3716" s="425"/>
      <c r="P3716" s="431"/>
      <c r="R3716" s="419"/>
      <c r="S3716" s="446"/>
      <c r="T3716" s="419"/>
      <c r="V3716" s="196"/>
      <c r="W3716" s="419"/>
      <c r="X3716" s="419"/>
      <c r="Z3716" s="419"/>
      <c r="AA3716" s="419"/>
      <c r="AB3716" s="419"/>
      <c r="AD3716" s="419"/>
      <c r="AE3716" s="419"/>
      <c r="AF3716" s="419"/>
      <c r="AH3716" s="419"/>
      <c r="AI3716" s="419"/>
      <c r="AJ3716" s="419"/>
      <c r="AL3716" s="419"/>
      <c r="AM3716" s="419"/>
      <c r="AN3716" s="403"/>
      <c r="AO3716" s="419"/>
      <c r="AP3716" s="419"/>
      <c r="AQ3716" s="419"/>
      <c r="AR3716" s="419"/>
      <c r="AS3716" s="419"/>
      <c r="AT3716" s="419"/>
      <c r="AU3716" s="419"/>
      <c r="AV3716" s="419"/>
      <c r="AX3716" s="419"/>
      <c r="AY3716" s="419"/>
      <c r="AZ3716" s="419"/>
      <c r="BB3716" s="419"/>
      <c r="BC3716" s="419"/>
      <c r="BD3716" s="419"/>
      <c r="BF3716" s="419"/>
      <c r="BG3716" s="419"/>
      <c r="BH3716" s="419"/>
      <c r="BJ3716" s="419"/>
      <c r="BK3716" s="419"/>
      <c r="BL3716" s="419"/>
      <c r="BN3716" s="419"/>
      <c r="BO3716" s="419"/>
      <c r="BP3716" s="419"/>
      <c r="BR3716" s="419"/>
      <c r="BS3716" s="419"/>
      <c r="BT3716" s="419"/>
      <c r="BV3716" s="419"/>
      <c r="BW3716" s="419"/>
      <c r="BX3716" s="397"/>
      <c r="BZ3716" s="449"/>
      <c r="CB3716" s="419"/>
      <c r="CC3716" s="419"/>
      <c r="CD3716" s="419"/>
      <c r="CF3716" s="419"/>
      <c r="CG3716" s="419"/>
      <c r="CH3716" s="419"/>
    </row>
    <row r="3717" spans="3:86" ht="21" thickBot="1">
      <c r="C3717" s="425"/>
      <c r="P3717" s="431"/>
      <c r="R3717" s="419"/>
      <c r="S3717" s="446"/>
      <c r="T3717" s="419"/>
      <c r="V3717" s="196"/>
      <c r="W3717" s="419"/>
      <c r="X3717" s="419"/>
      <c r="Z3717" s="419"/>
      <c r="AA3717" s="419"/>
      <c r="AB3717" s="419"/>
      <c r="AD3717" s="419"/>
      <c r="AE3717" s="419"/>
      <c r="AF3717" s="419"/>
      <c r="AH3717" s="419"/>
      <c r="AI3717" s="419"/>
      <c r="AJ3717" s="419"/>
      <c r="AL3717" s="419"/>
      <c r="AM3717" s="419"/>
      <c r="AN3717" s="403"/>
      <c r="AO3717" s="419"/>
      <c r="AP3717" s="419"/>
      <c r="AQ3717" s="419"/>
      <c r="AR3717" s="419"/>
      <c r="AS3717" s="419"/>
      <c r="AT3717" s="419"/>
      <c r="AU3717" s="419"/>
      <c r="AV3717" s="419"/>
      <c r="AX3717" s="419"/>
      <c r="AY3717" s="419"/>
      <c r="AZ3717" s="419"/>
      <c r="BB3717" s="419"/>
      <c r="BC3717" s="419"/>
      <c r="BD3717" s="419"/>
      <c r="BF3717" s="419"/>
      <c r="BG3717" s="419"/>
      <c r="BH3717" s="419"/>
      <c r="BJ3717" s="419"/>
      <c r="BK3717" s="419"/>
      <c r="BL3717" s="419"/>
      <c r="BN3717" s="419"/>
      <c r="BO3717" s="419"/>
      <c r="BP3717" s="419"/>
      <c r="BR3717" s="419"/>
      <c r="BS3717" s="419"/>
      <c r="BT3717" s="419"/>
      <c r="BV3717" s="419"/>
      <c r="BW3717" s="419"/>
      <c r="BX3717" s="397"/>
      <c r="BZ3717" s="449"/>
      <c r="CB3717" s="419"/>
      <c r="CC3717" s="419"/>
      <c r="CD3717" s="419"/>
      <c r="CF3717" s="419"/>
      <c r="CG3717" s="419"/>
      <c r="CH3717" s="419"/>
    </row>
    <row r="3718" spans="3:86" ht="21" thickBot="1">
      <c r="C3718" s="425"/>
      <c r="P3718" s="431"/>
      <c r="R3718" s="419"/>
      <c r="S3718" s="446"/>
      <c r="T3718" s="419"/>
      <c r="V3718" s="196"/>
      <c r="W3718" s="419"/>
      <c r="X3718" s="419"/>
      <c r="Z3718" s="419"/>
      <c r="AA3718" s="419"/>
      <c r="AB3718" s="419"/>
      <c r="AD3718" s="419"/>
      <c r="AE3718" s="419"/>
      <c r="AF3718" s="419"/>
      <c r="AH3718" s="419"/>
      <c r="AI3718" s="419"/>
      <c r="AJ3718" s="419"/>
      <c r="AL3718" s="419"/>
      <c r="AM3718" s="419"/>
      <c r="AN3718" s="403"/>
      <c r="AO3718" s="419"/>
      <c r="AP3718" s="419"/>
      <c r="AQ3718" s="419"/>
      <c r="AR3718" s="419"/>
      <c r="AS3718" s="419"/>
      <c r="AT3718" s="419"/>
      <c r="AU3718" s="419"/>
      <c r="AV3718" s="419"/>
      <c r="AX3718" s="419"/>
      <c r="AY3718" s="419"/>
      <c r="AZ3718" s="419"/>
      <c r="BB3718" s="419"/>
      <c r="BC3718" s="419"/>
      <c r="BD3718" s="419"/>
      <c r="BF3718" s="419"/>
      <c r="BG3718" s="419"/>
      <c r="BH3718" s="419"/>
      <c r="BJ3718" s="419"/>
      <c r="BK3718" s="419"/>
      <c r="BL3718" s="419"/>
      <c r="BN3718" s="419"/>
      <c r="BO3718" s="419"/>
      <c r="BP3718" s="419"/>
      <c r="BR3718" s="419"/>
      <c r="BS3718" s="419"/>
      <c r="BT3718" s="419"/>
      <c r="BV3718" s="419"/>
      <c r="BW3718" s="419"/>
      <c r="BX3718" s="397"/>
      <c r="BZ3718" s="449"/>
      <c r="CB3718" s="419"/>
      <c r="CC3718" s="419"/>
      <c r="CD3718" s="419"/>
      <c r="CF3718" s="419"/>
      <c r="CG3718" s="419"/>
      <c r="CH3718" s="419"/>
    </row>
    <row r="3719" spans="3:86" ht="21" thickBot="1">
      <c r="C3719" s="425"/>
      <c r="P3719" s="431"/>
      <c r="R3719" s="419"/>
      <c r="S3719" s="446"/>
      <c r="T3719" s="419"/>
      <c r="V3719" s="196"/>
      <c r="W3719" s="419"/>
      <c r="X3719" s="419"/>
      <c r="Z3719" s="419"/>
      <c r="AA3719" s="419"/>
      <c r="AB3719" s="419"/>
      <c r="AD3719" s="419"/>
      <c r="AE3719" s="419"/>
      <c r="AF3719" s="419"/>
      <c r="AH3719" s="419"/>
      <c r="AI3719" s="419"/>
      <c r="AJ3719" s="419"/>
      <c r="AL3719" s="419"/>
      <c r="AM3719" s="419"/>
      <c r="AN3719" s="403"/>
      <c r="AO3719" s="419"/>
      <c r="AP3719" s="419"/>
      <c r="AQ3719" s="419"/>
      <c r="AR3719" s="419"/>
      <c r="AS3719" s="419"/>
      <c r="AT3719" s="419"/>
      <c r="AU3719" s="419"/>
      <c r="AV3719" s="419"/>
      <c r="AX3719" s="419"/>
      <c r="AY3719" s="419"/>
      <c r="AZ3719" s="419"/>
      <c r="BB3719" s="419"/>
      <c r="BC3719" s="419"/>
      <c r="BD3719" s="419"/>
      <c r="BF3719" s="419"/>
      <c r="BG3719" s="419"/>
      <c r="BH3719" s="419"/>
      <c r="BJ3719" s="419"/>
      <c r="BK3719" s="419"/>
      <c r="BL3719" s="419"/>
      <c r="BN3719" s="419"/>
      <c r="BO3719" s="419"/>
      <c r="BP3719" s="419"/>
      <c r="BR3719" s="419"/>
      <c r="BS3719" s="419"/>
      <c r="BT3719" s="419"/>
      <c r="BV3719" s="419"/>
      <c r="BW3719" s="419"/>
      <c r="BX3719" s="397"/>
      <c r="BZ3719" s="449"/>
      <c r="CB3719" s="419"/>
      <c r="CC3719" s="419"/>
      <c r="CD3719" s="419"/>
      <c r="CF3719" s="419"/>
      <c r="CG3719" s="419"/>
      <c r="CH3719" s="419"/>
    </row>
    <row r="3720" spans="3:86" ht="21" thickBot="1">
      <c r="C3720" s="425"/>
      <c r="P3720" s="431"/>
      <c r="R3720" s="419"/>
      <c r="S3720" s="446"/>
      <c r="T3720" s="419"/>
      <c r="V3720" s="196"/>
      <c r="W3720" s="419"/>
      <c r="X3720" s="419"/>
      <c r="Z3720" s="419"/>
      <c r="AA3720" s="419"/>
      <c r="AB3720" s="419"/>
      <c r="AD3720" s="419"/>
      <c r="AE3720" s="419"/>
      <c r="AF3720" s="419"/>
      <c r="AH3720" s="419"/>
      <c r="AI3720" s="419"/>
      <c r="AJ3720" s="419"/>
      <c r="AL3720" s="419"/>
      <c r="AM3720" s="419"/>
      <c r="AN3720" s="403"/>
      <c r="AO3720" s="419"/>
      <c r="AP3720" s="419"/>
      <c r="AQ3720" s="419"/>
      <c r="AR3720" s="419"/>
      <c r="AS3720" s="419"/>
      <c r="AT3720" s="419"/>
      <c r="AU3720" s="419"/>
      <c r="AV3720" s="419"/>
      <c r="AX3720" s="419"/>
      <c r="AY3720" s="419"/>
      <c r="AZ3720" s="419"/>
      <c r="BB3720" s="419"/>
      <c r="BC3720" s="419"/>
      <c r="BD3720" s="419"/>
      <c r="BF3720" s="419"/>
      <c r="BG3720" s="419"/>
      <c r="BH3720" s="419"/>
      <c r="BJ3720" s="419"/>
      <c r="BK3720" s="419"/>
      <c r="BL3720" s="419"/>
      <c r="BN3720" s="419"/>
      <c r="BO3720" s="419"/>
      <c r="BP3720" s="419"/>
      <c r="BR3720" s="419"/>
      <c r="BS3720" s="419"/>
      <c r="BT3720" s="419"/>
      <c r="BV3720" s="419"/>
      <c r="BW3720" s="419"/>
      <c r="BX3720" s="397"/>
      <c r="BZ3720" s="449"/>
      <c r="CB3720" s="419"/>
      <c r="CC3720" s="419"/>
      <c r="CD3720" s="419"/>
      <c r="CF3720" s="419"/>
      <c r="CG3720" s="419"/>
      <c r="CH3720" s="419"/>
    </row>
    <row r="3721" spans="3:86" ht="21" thickBot="1">
      <c r="C3721" s="425"/>
      <c r="P3721" s="431"/>
      <c r="R3721" s="419"/>
      <c r="S3721" s="446"/>
      <c r="T3721" s="419"/>
      <c r="V3721" s="196"/>
      <c r="W3721" s="419"/>
      <c r="X3721" s="419"/>
      <c r="Z3721" s="419"/>
      <c r="AA3721" s="419"/>
      <c r="AB3721" s="419"/>
      <c r="AD3721" s="419"/>
      <c r="AE3721" s="419"/>
      <c r="AF3721" s="419"/>
      <c r="AH3721" s="419"/>
      <c r="AI3721" s="419"/>
      <c r="AJ3721" s="419"/>
      <c r="AL3721" s="419"/>
      <c r="AM3721" s="419"/>
      <c r="AN3721" s="403"/>
      <c r="AO3721" s="419"/>
      <c r="AP3721" s="419"/>
      <c r="AQ3721" s="419"/>
      <c r="AR3721" s="419"/>
      <c r="AS3721" s="419"/>
      <c r="AT3721" s="419"/>
      <c r="AU3721" s="419"/>
      <c r="AV3721" s="419"/>
      <c r="AX3721" s="419"/>
      <c r="AY3721" s="419"/>
      <c r="AZ3721" s="419"/>
      <c r="BB3721" s="419"/>
      <c r="BC3721" s="419"/>
      <c r="BD3721" s="419"/>
      <c r="BF3721" s="419"/>
      <c r="BG3721" s="419"/>
      <c r="BH3721" s="419"/>
      <c r="BJ3721" s="419"/>
      <c r="BK3721" s="419"/>
      <c r="BL3721" s="419"/>
      <c r="BN3721" s="419"/>
      <c r="BO3721" s="419"/>
      <c r="BP3721" s="419"/>
      <c r="BR3721" s="419"/>
      <c r="BS3721" s="419"/>
      <c r="BT3721" s="419"/>
      <c r="BV3721" s="419"/>
      <c r="BW3721" s="419"/>
      <c r="BX3721" s="397"/>
      <c r="BZ3721" s="449"/>
      <c r="CB3721" s="419"/>
      <c r="CC3721" s="419"/>
      <c r="CD3721" s="419"/>
      <c r="CF3721" s="419"/>
      <c r="CG3721" s="419"/>
      <c r="CH3721" s="419"/>
    </row>
    <row r="3722" spans="3:86" ht="21" thickBot="1">
      <c r="C3722" s="425"/>
      <c r="P3722" s="431"/>
      <c r="R3722" s="419"/>
      <c r="S3722" s="446"/>
      <c r="T3722" s="419"/>
      <c r="V3722" s="196"/>
      <c r="W3722" s="419"/>
      <c r="X3722" s="419"/>
      <c r="Z3722" s="419"/>
      <c r="AA3722" s="419"/>
      <c r="AB3722" s="419"/>
      <c r="AD3722" s="419"/>
      <c r="AE3722" s="419"/>
      <c r="AF3722" s="419"/>
      <c r="AH3722" s="419"/>
      <c r="AI3722" s="419"/>
      <c r="AJ3722" s="419"/>
      <c r="AL3722" s="419"/>
      <c r="AM3722" s="419"/>
      <c r="AN3722" s="403"/>
      <c r="AO3722" s="419"/>
      <c r="AP3722" s="419"/>
      <c r="AQ3722" s="419"/>
      <c r="AR3722" s="419"/>
      <c r="AS3722" s="419"/>
      <c r="AT3722" s="419"/>
      <c r="AU3722" s="419"/>
      <c r="AV3722" s="419"/>
      <c r="AX3722" s="419"/>
      <c r="AY3722" s="419"/>
      <c r="AZ3722" s="419"/>
      <c r="BB3722" s="419"/>
      <c r="BC3722" s="419"/>
      <c r="BD3722" s="419"/>
      <c r="BF3722" s="419"/>
      <c r="BG3722" s="419"/>
      <c r="BH3722" s="419"/>
      <c r="BJ3722" s="419"/>
      <c r="BK3722" s="419"/>
      <c r="BL3722" s="419"/>
      <c r="BN3722" s="419"/>
      <c r="BO3722" s="419"/>
      <c r="BP3722" s="419"/>
      <c r="BR3722" s="419"/>
      <c r="BS3722" s="419"/>
      <c r="BT3722" s="419"/>
      <c r="BV3722" s="419"/>
      <c r="BW3722" s="419"/>
      <c r="BX3722" s="397"/>
      <c r="BZ3722" s="449"/>
      <c r="CB3722" s="419"/>
      <c r="CC3722" s="419"/>
      <c r="CD3722" s="419"/>
      <c r="CF3722" s="419"/>
      <c r="CG3722" s="419"/>
      <c r="CH3722" s="419"/>
    </row>
    <row r="3723" spans="3:86" ht="21" thickBot="1">
      <c r="C3723" s="425"/>
      <c r="P3723" s="431"/>
      <c r="R3723" s="419"/>
      <c r="S3723" s="446"/>
      <c r="T3723" s="419"/>
      <c r="V3723" s="196"/>
      <c r="W3723" s="419"/>
      <c r="X3723" s="419"/>
      <c r="Z3723" s="419"/>
      <c r="AA3723" s="419"/>
      <c r="AB3723" s="419"/>
      <c r="AD3723" s="419"/>
      <c r="AE3723" s="419"/>
      <c r="AF3723" s="419"/>
      <c r="AH3723" s="419"/>
      <c r="AI3723" s="419"/>
      <c r="AJ3723" s="419"/>
      <c r="AL3723" s="419"/>
      <c r="AM3723" s="419"/>
      <c r="AN3723" s="403"/>
      <c r="AO3723" s="419"/>
      <c r="AP3723" s="419"/>
      <c r="AQ3723" s="419"/>
      <c r="AR3723" s="419"/>
      <c r="AS3723" s="419"/>
      <c r="AT3723" s="419"/>
      <c r="AU3723" s="419"/>
      <c r="AV3723" s="419"/>
      <c r="AX3723" s="419"/>
      <c r="AY3723" s="419"/>
      <c r="AZ3723" s="419"/>
      <c r="BB3723" s="419"/>
      <c r="BC3723" s="419"/>
      <c r="BD3723" s="419"/>
      <c r="BF3723" s="419"/>
      <c r="BG3723" s="419"/>
      <c r="BH3723" s="419"/>
      <c r="BJ3723" s="419"/>
      <c r="BK3723" s="419"/>
      <c r="BL3723" s="419"/>
      <c r="BN3723" s="419"/>
      <c r="BO3723" s="419"/>
      <c r="BP3723" s="419"/>
      <c r="BR3723" s="419"/>
      <c r="BS3723" s="419"/>
      <c r="BT3723" s="419"/>
      <c r="BV3723" s="419"/>
      <c r="BW3723" s="419"/>
      <c r="BX3723" s="397"/>
      <c r="BZ3723" s="449"/>
      <c r="CB3723" s="419"/>
      <c r="CC3723" s="419"/>
      <c r="CD3723" s="419"/>
      <c r="CF3723" s="419"/>
      <c r="CG3723" s="419"/>
      <c r="CH3723" s="419"/>
    </row>
    <row r="3724" spans="3:86" ht="21" thickBot="1">
      <c r="C3724" s="425"/>
      <c r="P3724" s="431"/>
      <c r="R3724" s="419"/>
      <c r="S3724" s="446"/>
      <c r="T3724" s="419"/>
      <c r="V3724" s="196"/>
      <c r="W3724" s="419"/>
      <c r="X3724" s="419"/>
      <c r="Z3724" s="419"/>
      <c r="AA3724" s="419"/>
      <c r="AB3724" s="419"/>
      <c r="AD3724" s="419"/>
      <c r="AE3724" s="419"/>
      <c r="AF3724" s="419"/>
      <c r="AH3724" s="419"/>
      <c r="AI3724" s="419"/>
      <c r="AJ3724" s="419"/>
      <c r="AL3724" s="419"/>
      <c r="AM3724" s="419"/>
      <c r="AN3724" s="403"/>
      <c r="AO3724" s="419"/>
      <c r="AP3724" s="419"/>
      <c r="AQ3724" s="419"/>
      <c r="AR3724" s="419"/>
      <c r="AS3724" s="419"/>
      <c r="AT3724" s="419"/>
      <c r="AU3724" s="419"/>
      <c r="AV3724" s="419"/>
      <c r="AX3724" s="419"/>
      <c r="AY3724" s="419"/>
      <c r="AZ3724" s="419"/>
      <c r="BB3724" s="419"/>
      <c r="BC3724" s="419"/>
      <c r="BD3724" s="419"/>
      <c r="BF3724" s="419"/>
      <c r="BG3724" s="419"/>
      <c r="BH3724" s="419"/>
      <c r="BJ3724" s="419"/>
      <c r="BK3724" s="419"/>
      <c r="BL3724" s="419"/>
      <c r="BN3724" s="419"/>
      <c r="BO3724" s="419"/>
      <c r="BP3724" s="419"/>
      <c r="BR3724" s="419"/>
      <c r="BS3724" s="419"/>
      <c r="BT3724" s="419"/>
      <c r="BV3724" s="419"/>
      <c r="BW3724" s="419"/>
      <c r="BX3724" s="397"/>
      <c r="BZ3724" s="449"/>
      <c r="CB3724" s="419"/>
      <c r="CC3724" s="419"/>
      <c r="CD3724" s="419"/>
      <c r="CF3724" s="419"/>
      <c r="CG3724" s="419"/>
      <c r="CH3724" s="419"/>
    </row>
    <row r="3725" spans="3:86" ht="21" thickBot="1">
      <c r="C3725" s="425"/>
      <c r="P3725" s="431"/>
      <c r="R3725" s="419"/>
      <c r="S3725" s="446"/>
      <c r="T3725" s="419"/>
      <c r="V3725" s="196"/>
      <c r="W3725" s="419"/>
      <c r="X3725" s="419"/>
      <c r="Z3725" s="419"/>
      <c r="AA3725" s="419"/>
      <c r="AB3725" s="419"/>
      <c r="AD3725" s="419"/>
      <c r="AE3725" s="419"/>
      <c r="AF3725" s="419"/>
      <c r="AH3725" s="419"/>
      <c r="AI3725" s="419"/>
      <c r="AJ3725" s="419"/>
      <c r="AL3725" s="419"/>
      <c r="AM3725" s="419"/>
      <c r="AN3725" s="403"/>
      <c r="AO3725" s="419"/>
      <c r="AP3725" s="419"/>
      <c r="AQ3725" s="419"/>
      <c r="AR3725" s="419"/>
      <c r="AS3725" s="419"/>
      <c r="AT3725" s="419"/>
      <c r="AU3725" s="419"/>
      <c r="AV3725" s="419"/>
      <c r="AX3725" s="419"/>
      <c r="AY3725" s="419"/>
      <c r="AZ3725" s="419"/>
      <c r="BB3725" s="419"/>
      <c r="BC3725" s="419"/>
      <c r="BD3725" s="419"/>
      <c r="BF3725" s="419"/>
      <c r="BG3725" s="419"/>
      <c r="BH3725" s="419"/>
      <c r="BJ3725" s="419"/>
      <c r="BK3725" s="419"/>
      <c r="BL3725" s="419"/>
      <c r="BN3725" s="419"/>
      <c r="BO3725" s="419"/>
      <c r="BP3725" s="419"/>
      <c r="BR3725" s="419"/>
      <c r="BS3725" s="419"/>
      <c r="BT3725" s="419"/>
      <c r="BV3725" s="419"/>
      <c r="BW3725" s="419"/>
      <c r="BX3725" s="397"/>
      <c r="BZ3725" s="449"/>
      <c r="CB3725" s="419"/>
      <c r="CC3725" s="419"/>
      <c r="CD3725" s="419"/>
      <c r="CF3725" s="419"/>
      <c r="CG3725" s="419"/>
      <c r="CH3725" s="419"/>
    </row>
    <row r="3726" spans="3:86" ht="21" thickBot="1">
      <c r="C3726" s="425"/>
      <c r="P3726" s="431"/>
      <c r="R3726" s="419"/>
      <c r="S3726" s="446"/>
      <c r="T3726" s="419"/>
      <c r="V3726" s="196"/>
      <c r="W3726" s="419"/>
      <c r="X3726" s="419"/>
      <c r="Z3726" s="419"/>
      <c r="AA3726" s="419"/>
      <c r="AB3726" s="419"/>
      <c r="AD3726" s="419"/>
      <c r="AE3726" s="419"/>
      <c r="AF3726" s="419"/>
      <c r="AH3726" s="419"/>
      <c r="AI3726" s="419"/>
      <c r="AJ3726" s="419"/>
      <c r="AL3726" s="419"/>
      <c r="AM3726" s="419"/>
      <c r="AN3726" s="403"/>
      <c r="AO3726" s="419"/>
      <c r="AP3726" s="419"/>
      <c r="AQ3726" s="419"/>
      <c r="AR3726" s="419"/>
      <c r="AS3726" s="419"/>
      <c r="AT3726" s="419"/>
      <c r="AU3726" s="419"/>
      <c r="AV3726" s="419"/>
      <c r="AX3726" s="419"/>
      <c r="AY3726" s="419"/>
      <c r="AZ3726" s="419"/>
      <c r="BB3726" s="419"/>
      <c r="BC3726" s="419"/>
      <c r="BD3726" s="419"/>
      <c r="BF3726" s="419"/>
      <c r="BG3726" s="419"/>
      <c r="BH3726" s="419"/>
      <c r="BJ3726" s="419"/>
      <c r="BK3726" s="419"/>
      <c r="BL3726" s="419"/>
      <c r="BN3726" s="419"/>
      <c r="BO3726" s="419"/>
      <c r="BP3726" s="419"/>
      <c r="BR3726" s="419"/>
      <c r="BS3726" s="419"/>
      <c r="BT3726" s="419"/>
      <c r="BV3726" s="419"/>
      <c r="BW3726" s="419"/>
      <c r="BX3726" s="397"/>
      <c r="BZ3726" s="449"/>
      <c r="CB3726" s="419"/>
      <c r="CC3726" s="419"/>
      <c r="CD3726" s="419"/>
      <c r="CF3726" s="419"/>
      <c r="CG3726" s="419"/>
      <c r="CH3726" s="419"/>
    </row>
    <row r="3727" spans="3:86" ht="21" thickBot="1">
      <c r="C3727" s="425"/>
      <c r="P3727" s="431"/>
      <c r="R3727" s="419"/>
      <c r="S3727" s="446"/>
      <c r="T3727" s="419"/>
      <c r="V3727" s="196"/>
      <c r="W3727" s="419"/>
      <c r="X3727" s="419"/>
      <c r="Z3727" s="419"/>
      <c r="AA3727" s="419"/>
      <c r="AB3727" s="419"/>
      <c r="AD3727" s="419"/>
      <c r="AE3727" s="419"/>
      <c r="AF3727" s="419"/>
      <c r="AH3727" s="419"/>
      <c r="AI3727" s="419"/>
      <c r="AJ3727" s="419"/>
      <c r="AL3727" s="419"/>
      <c r="AM3727" s="419"/>
      <c r="AN3727" s="403"/>
      <c r="AO3727" s="419"/>
      <c r="AP3727" s="419"/>
      <c r="AQ3727" s="419"/>
      <c r="AR3727" s="419"/>
      <c r="AS3727" s="419"/>
      <c r="AT3727" s="419"/>
      <c r="AU3727" s="419"/>
      <c r="AV3727" s="419"/>
      <c r="AX3727" s="419"/>
      <c r="AY3727" s="419"/>
      <c r="AZ3727" s="419"/>
      <c r="BB3727" s="419"/>
      <c r="BC3727" s="419"/>
      <c r="BD3727" s="419"/>
      <c r="BF3727" s="419"/>
      <c r="BG3727" s="419"/>
      <c r="BH3727" s="419"/>
      <c r="BJ3727" s="419"/>
      <c r="BK3727" s="419"/>
      <c r="BL3727" s="419"/>
      <c r="BN3727" s="419"/>
      <c r="BO3727" s="419"/>
      <c r="BP3727" s="419"/>
      <c r="BR3727" s="419"/>
      <c r="BS3727" s="419"/>
      <c r="BT3727" s="419"/>
      <c r="BV3727" s="419"/>
      <c r="BW3727" s="419"/>
      <c r="BX3727" s="397"/>
      <c r="BZ3727" s="449"/>
      <c r="CB3727" s="419"/>
      <c r="CC3727" s="419"/>
      <c r="CD3727" s="419"/>
      <c r="CF3727" s="419"/>
      <c r="CG3727" s="419"/>
      <c r="CH3727" s="419"/>
    </row>
    <row r="3728" spans="3:86" ht="21" thickBot="1">
      <c r="C3728" s="425"/>
      <c r="P3728" s="431"/>
      <c r="R3728" s="419"/>
      <c r="S3728" s="446"/>
      <c r="T3728" s="419"/>
      <c r="V3728" s="196"/>
      <c r="W3728" s="419"/>
      <c r="X3728" s="419"/>
      <c r="Z3728" s="419"/>
      <c r="AA3728" s="419"/>
      <c r="AB3728" s="419"/>
      <c r="AD3728" s="419"/>
      <c r="AE3728" s="419"/>
      <c r="AF3728" s="419"/>
      <c r="AH3728" s="419"/>
      <c r="AI3728" s="419"/>
      <c r="AJ3728" s="419"/>
      <c r="AL3728" s="419"/>
      <c r="AM3728" s="419"/>
      <c r="AN3728" s="403"/>
      <c r="AO3728" s="419"/>
      <c r="AP3728" s="419"/>
      <c r="AQ3728" s="419"/>
      <c r="AR3728" s="419"/>
      <c r="AS3728" s="419"/>
      <c r="AT3728" s="419"/>
      <c r="AU3728" s="419"/>
      <c r="AV3728" s="419"/>
      <c r="AX3728" s="419"/>
      <c r="AY3728" s="419"/>
      <c r="AZ3728" s="419"/>
      <c r="BB3728" s="419"/>
      <c r="BC3728" s="419"/>
      <c r="BD3728" s="419"/>
      <c r="BF3728" s="419"/>
      <c r="BG3728" s="419"/>
      <c r="BH3728" s="419"/>
      <c r="BJ3728" s="419"/>
      <c r="BK3728" s="419"/>
      <c r="BL3728" s="419"/>
      <c r="BN3728" s="419"/>
      <c r="BO3728" s="419"/>
      <c r="BP3728" s="419"/>
      <c r="BR3728" s="419"/>
      <c r="BS3728" s="419"/>
      <c r="BT3728" s="419"/>
      <c r="BV3728" s="419"/>
      <c r="BW3728" s="419"/>
      <c r="BX3728" s="397"/>
      <c r="BZ3728" s="449"/>
      <c r="CB3728" s="419"/>
      <c r="CC3728" s="419"/>
      <c r="CD3728" s="419"/>
      <c r="CF3728" s="419"/>
      <c r="CG3728" s="419"/>
      <c r="CH3728" s="419"/>
    </row>
    <row r="3729" spans="3:86" ht="21" thickBot="1">
      <c r="C3729" s="425"/>
      <c r="P3729" s="431"/>
      <c r="R3729" s="419"/>
      <c r="S3729" s="446"/>
      <c r="T3729" s="419"/>
      <c r="V3729" s="196"/>
      <c r="W3729" s="419"/>
      <c r="X3729" s="419"/>
      <c r="Z3729" s="419"/>
      <c r="AA3729" s="419"/>
      <c r="AB3729" s="419"/>
      <c r="AD3729" s="419"/>
      <c r="AE3729" s="419"/>
      <c r="AF3729" s="419"/>
      <c r="AH3729" s="419"/>
      <c r="AI3729" s="419"/>
      <c r="AJ3729" s="419"/>
      <c r="AL3729" s="419"/>
      <c r="AM3729" s="419"/>
      <c r="AN3729" s="403"/>
      <c r="AO3729" s="419"/>
      <c r="AP3729" s="419"/>
      <c r="AQ3729" s="419"/>
      <c r="AR3729" s="419"/>
      <c r="AS3729" s="419"/>
      <c r="AT3729" s="419"/>
      <c r="AU3729" s="419"/>
      <c r="AV3729" s="419"/>
      <c r="AX3729" s="419"/>
      <c r="AY3729" s="419"/>
      <c r="AZ3729" s="419"/>
      <c r="BB3729" s="419"/>
      <c r="BC3729" s="419"/>
      <c r="BD3729" s="419"/>
      <c r="BF3729" s="419"/>
      <c r="BG3729" s="419"/>
      <c r="BH3729" s="419"/>
      <c r="BJ3729" s="419"/>
      <c r="BK3729" s="419"/>
      <c r="BL3729" s="419"/>
      <c r="BN3729" s="419"/>
      <c r="BO3729" s="419"/>
      <c r="BP3729" s="419"/>
      <c r="BR3729" s="419"/>
      <c r="BS3729" s="419"/>
      <c r="BT3729" s="419"/>
      <c r="BV3729" s="419"/>
      <c r="BW3729" s="419"/>
      <c r="BX3729" s="397"/>
      <c r="BZ3729" s="449"/>
      <c r="CB3729" s="419"/>
      <c r="CC3729" s="419"/>
      <c r="CD3729" s="419"/>
      <c r="CF3729" s="419"/>
      <c r="CG3729" s="419"/>
      <c r="CH3729" s="419"/>
    </row>
    <row r="3730" spans="3:86" ht="21" thickBot="1">
      <c r="C3730" s="425"/>
      <c r="P3730" s="431"/>
      <c r="R3730" s="419"/>
      <c r="S3730" s="446"/>
      <c r="T3730" s="419"/>
      <c r="V3730" s="196"/>
      <c r="W3730" s="419"/>
      <c r="X3730" s="419"/>
      <c r="Z3730" s="419"/>
      <c r="AA3730" s="419"/>
      <c r="AB3730" s="419"/>
      <c r="AD3730" s="419"/>
      <c r="AE3730" s="419"/>
      <c r="AF3730" s="419"/>
      <c r="AH3730" s="419"/>
      <c r="AI3730" s="419"/>
      <c r="AJ3730" s="419"/>
      <c r="AL3730" s="419"/>
      <c r="AM3730" s="419"/>
      <c r="AN3730" s="403"/>
      <c r="AO3730" s="419"/>
      <c r="AP3730" s="419"/>
      <c r="AQ3730" s="419"/>
      <c r="AR3730" s="419"/>
      <c r="AS3730" s="419"/>
      <c r="AT3730" s="419"/>
      <c r="AU3730" s="419"/>
      <c r="AV3730" s="419"/>
      <c r="AX3730" s="419"/>
      <c r="AY3730" s="419"/>
      <c r="AZ3730" s="419"/>
      <c r="BB3730" s="419"/>
      <c r="BC3730" s="419"/>
      <c r="BD3730" s="419"/>
      <c r="BF3730" s="419"/>
      <c r="BG3730" s="419"/>
      <c r="BH3730" s="419"/>
      <c r="BJ3730" s="419"/>
      <c r="BK3730" s="419"/>
      <c r="BL3730" s="419"/>
      <c r="BN3730" s="419"/>
      <c r="BO3730" s="419"/>
      <c r="BP3730" s="419"/>
      <c r="BR3730" s="419"/>
      <c r="BS3730" s="419"/>
      <c r="BT3730" s="419"/>
      <c r="BV3730" s="419"/>
      <c r="BW3730" s="419"/>
      <c r="BX3730" s="397"/>
      <c r="BZ3730" s="449"/>
      <c r="CB3730" s="419"/>
      <c r="CC3730" s="419"/>
      <c r="CD3730" s="419"/>
      <c r="CF3730" s="419"/>
      <c r="CG3730" s="419"/>
      <c r="CH3730" s="419"/>
    </row>
    <row r="3731" spans="3:86" ht="21" thickBot="1">
      <c r="C3731" s="425"/>
      <c r="P3731" s="431"/>
      <c r="R3731" s="419"/>
      <c r="S3731" s="446"/>
      <c r="T3731" s="419"/>
      <c r="V3731" s="196"/>
      <c r="W3731" s="419"/>
      <c r="X3731" s="419"/>
      <c r="Z3731" s="419"/>
      <c r="AA3731" s="419"/>
      <c r="AB3731" s="419"/>
      <c r="AD3731" s="419"/>
      <c r="AE3731" s="419"/>
      <c r="AF3731" s="419"/>
      <c r="AH3731" s="419"/>
      <c r="AI3731" s="419"/>
      <c r="AJ3731" s="419"/>
      <c r="AL3731" s="419"/>
      <c r="AM3731" s="419"/>
      <c r="AN3731" s="403"/>
      <c r="AO3731" s="419"/>
      <c r="AP3731" s="419"/>
      <c r="AQ3731" s="419"/>
      <c r="AR3731" s="419"/>
      <c r="AS3731" s="419"/>
      <c r="AT3731" s="419"/>
      <c r="AU3731" s="419"/>
      <c r="AV3731" s="419"/>
      <c r="AX3731" s="419"/>
      <c r="AY3731" s="419"/>
      <c r="AZ3731" s="419"/>
      <c r="BB3731" s="419"/>
      <c r="BC3731" s="419"/>
      <c r="BD3731" s="419"/>
      <c r="BF3731" s="419"/>
      <c r="BG3731" s="419"/>
      <c r="BH3731" s="419"/>
      <c r="BJ3731" s="419"/>
      <c r="BK3731" s="419"/>
      <c r="BL3731" s="419"/>
      <c r="BN3731" s="419"/>
      <c r="BO3731" s="419"/>
      <c r="BP3731" s="419"/>
      <c r="BR3731" s="419"/>
      <c r="BS3731" s="419"/>
      <c r="BT3731" s="419"/>
      <c r="BV3731" s="419"/>
      <c r="BW3731" s="419"/>
      <c r="BX3731" s="397"/>
      <c r="BZ3731" s="449"/>
      <c r="CB3731" s="419"/>
      <c r="CC3731" s="419"/>
      <c r="CD3731" s="419"/>
      <c r="CF3731" s="419"/>
      <c r="CG3731" s="419"/>
      <c r="CH3731" s="419"/>
    </row>
    <row r="3732" spans="3:86" ht="21" thickBot="1">
      <c r="C3732" s="425"/>
      <c r="P3732" s="431"/>
      <c r="R3732" s="419"/>
      <c r="S3732" s="446"/>
      <c r="T3732" s="419"/>
      <c r="V3732" s="196"/>
      <c r="W3732" s="419"/>
      <c r="X3732" s="419"/>
      <c r="Z3732" s="419"/>
      <c r="AA3732" s="419"/>
      <c r="AB3732" s="419"/>
      <c r="AD3732" s="419"/>
      <c r="AE3732" s="419"/>
      <c r="AF3732" s="419"/>
      <c r="AH3732" s="419"/>
      <c r="AI3732" s="419"/>
      <c r="AJ3732" s="419"/>
      <c r="AL3732" s="419"/>
      <c r="AM3732" s="419"/>
      <c r="AN3732" s="403"/>
      <c r="AO3732" s="419"/>
      <c r="AP3732" s="419"/>
      <c r="AQ3732" s="419"/>
      <c r="AR3732" s="419"/>
      <c r="AS3732" s="419"/>
      <c r="AT3732" s="419"/>
      <c r="AU3732" s="419"/>
      <c r="AV3732" s="419"/>
      <c r="AX3732" s="419"/>
      <c r="AY3732" s="419"/>
      <c r="AZ3732" s="419"/>
      <c r="BB3732" s="419"/>
      <c r="BC3732" s="419"/>
      <c r="BD3732" s="419"/>
      <c r="BF3732" s="419"/>
      <c r="BG3732" s="419"/>
      <c r="BH3732" s="419"/>
      <c r="BJ3732" s="419"/>
      <c r="BK3732" s="419"/>
      <c r="BL3732" s="419"/>
      <c r="BN3732" s="419"/>
      <c r="BO3732" s="419"/>
      <c r="BP3732" s="419"/>
      <c r="BR3732" s="419"/>
      <c r="BS3732" s="419"/>
      <c r="BT3732" s="419"/>
      <c r="BV3732" s="419"/>
      <c r="BW3732" s="419"/>
      <c r="BX3732" s="397"/>
      <c r="BZ3732" s="449"/>
      <c r="CB3732" s="419"/>
      <c r="CC3732" s="419"/>
      <c r="CD3732" s="419"/>
      <c r="CF3732" s="419"/>
      <c r="CG3732" s="419"/>
      <c r="CH3732" s="419"/>
    </row>
    <row r="3733" spans="3:86" ht="21" thickBot="1">
      <c r="C3733" s="425"/>
      <c r="P3733" s="431"/>
      <c r="R3733" s="419"/>
      <c r="S3733" s="446"/>
      <c r="T3733" s="419"/>
      <c r="V3733" s="196"/>
      <c r="W3733" s="419"/>
      <c r="X3733" s="419"/>
      <c r="Z3733" s="419"/>
      <c r="AA3733" s="419"/>
      <c r="AB3733" s="419"/>
      <c r="AD3733" s="419"/>
      <c r="AE3733" s="419"/>
      <c r="AF3733" s="419"/>
      <c r="AH3733" s="419"/>
      <c r="AI3733" s="419"/>
      <c r="AJ3733" s="419"/>
      <c r="AL3733" s="419"/>
      <c r="AM3733" s="419"/>
      <c r="AN3733" s="403"/>
      <c r="AO3733" s="419"/>
      <c r="AP3733" s="419"/>
      <c r="AQ3733" s="419"/>
      <c r="AR3733" s="419"/>
      <c r="AS3733" s="419"/>
      <c r="AT3733" s="419"/>
      <c r="AU3733" s="419"/>
      <c r="AV3733" s="419"/>
      <c r="AX3733" s="419"/>
      <c r="AY3733" s="419"/>
      <c r="AZ3733" s="419"/>
      <c r="BB3733" s="419"/>
      <c r="BC3733" s="419"/>
      <c r="BD3733" s="419"/>
      <c r="BF3733" s="419"/>
      <c r="BG3733" s="419"/>
      <c r="BH3733" s="419"/>
      <c r="BJ3733" s="419"/>
      <c r="BK3733" s="419"/>
      <c r="BL3733" s="419"/>
      <c r="BN3733" s="419"/>
      <c r="BO3733" s="419"/>
      <c r="BP3733" s="419"/>
      <c r="BR3733" s="419"/>
      <c r="BS3733" s="419"/>
      <c r="BT3733" s="419"/>
      <c r="BV3733" s="419"/>
      <c r="BW3733" s="419"/>
      <c r="BX3733" s="397"/>
      <c r="BZ3733" s="449"/>
      <c r="CB3733" s="419"/>
      <c r="CC3733" s="419"/>
      <c r="CD3733" s="419"/>
      <c r="CF3733" s="419"/>
      <c r="CG3733" s="419"/>
      <c r="CH3733" s="419"/>
    </row>
    <row r="3734" spans="3:86" ht="21" thickBot="1">
      <c r="C3734" s="425"/>
      <c r="P3734" s="431"/>
      <c r="R3734" s="419"/>
      <c r="S3734" s="446"/>
      <c r="T3734" s="419"/>
      <c r="V3734" s="196"/>
      <c r="W3734" s="419"/>
      <c r="X3734" s="419"/>
      <c r="Z3734" s="419"/>
      <c r="AA3734" s="419"/>
      <c r="AB3734" s="419"/>
      <c r="AD3734" s="419"/>
      <c r="AE3734" s="419"/>
      <c r="AF3734" s="419"/>
      <c r="AH3734" s="419"/>
      <c r="AI3734" s="419"/>
      <c r="AJ3734" s="419"/>
      <c r="AL3734" s="419"/>
      <c r="AM3734" s="419"/>
      <c r="AN3734" s="403"/>
      <c r="AO3734" s="419"/>
      <c r="AP3734" s="419"/>
      <c r="AQ3734" s="419"/>
      <c r="AR3734" s="419"/>
      <c r="AS3734" s="419"/>
      <c r="AT3734" s="419"/>
      <c r="AU3734" s="419"/>
      <c r="AV3734" s="419"/>
      <c r="AX3734" s="419"/>
      <c r="AY3734" s="419"/>
      <c r="AZ3734" s="419"/>
      <c r="BB3734" s="419"/>
      <c r="BC3734" s="419"/>
      <c r="BD3734" s="419"/>
      <c r="BF3734" s="419"/>
      <c r="BG3734" s="419"/>
      <c r="BH3734" s="419"/>
      <c r="BJ3734" s="419"/>
      <c r="BK3734" s="419"/>
      <c r="BL3734" s="419"/>
      <c r="BN3734" s="419"/>
      <c r="BO3734" s="419"/>
      <c r="BP3734" s="419"/>
      <c r="BR3734" s="419"/>
      <c r="BS3734" s="419"/>
      <c r="BT3734" s="419"/>
      <c r="BV3734" s="419"/>
      <c r="BW3734" s="419"/>
      <c r="BX3734" s="397"/>
      <c r="BZ3734" s="449"/>
      <c r="CB3734" s="419"/>
      <c r="CC3734" s="419"/>
      <c r="CD3734" s="419"/>
      <c r="CF3734" s="419"/>
      <c r="CG3734" s="419"/>
      <c r="CH3734" s="419"/>
    </row>
    <row r="3735" spans="3:86" ht="21" thickBot="1">
      <c r="C3735" s="425"/>
      <c r="P3735" s="431"/>
      <c r="R3735" s="419"/>
      <c r="S3735" s="446"/>
      <c r="T3735" s="419"/>
      <c r="V3735" s="196"/>
      <c r="W3735" s="419"/>
      <c r="X3735" s="419"/>
      <c r="Z3735" s="419"/>
      <c r="AA3735" s="419"/>
      <c r="AB3735" s="419"/>
      <c r="AD3735" s="419"/>
      <c r="AE3735" s="419"/>
      <c r="AF3735" s="419"/>
      <c r="AH3735" s="419"/>
      <c r="AI3735" s="419"/>
      <c r="AJ3735" s="419"/>
      <c r="AL3735" s="419"/>
      <c r="AM3735" s="419"/>
      <c r="AN3735" s="403"/>
      <c r="AO3735" s="419"/>
      <c r="AP3735" s="419"/>
      <c r="AQ3735" s="419"/>
      <c r="AR3735" s="419"/>
      <c r="AS3735" s="419"/>
      <c r="AT3735" s="419"/>
      <c r="AU3735" s="419"/>
      <c r="AV3735" s="419"/>
      <c r="AX3735" s="419"/>
      <c r="AY3735" s="419"/>
      <c r="AZ3735" s="419"/>
      <c r="BB3735" s="419"/>
      <c r="BC3735" s="419"/>
      <c r="BD3735" s="419"/>
      <c r="BF3735" s="419"/>
      <c r="BG3735" s="419"/>
      <c r="BH3735" s="419"/>
      <c r="BJ3735" s="419"/>
      <c r="BK3735" s="419"/>
      <c r="BL3735" s="419"/>
      <c r="BN3735" s="419"/>
      <c r="BO3735" s="419"/>
      <c r="BP3735" s="419"/>
      <c r="BR3735" s="419"/>
      <c r="BS3735" s="419"/>
      <c r="BT3735" s="419"/>
      <c r="BV3735" s="419"/>
      <c r="BW3735" s="419"/>
      <c r="BX3735" s="397"/>
      <c r="BZ3735" s="449"/>
      <c r="CB3735" s="419"/>
      <c r="CC3735" s="419"/>
      <c r="CD3735" s="419"/>
      <c r="CF3735" s="419"/>
      <c r="CG3735" s="419"/>
      <c r="CH3735" s="419"/>
    </row>
    <row r="3736" spans="3:86" ht="21" thickBot="1">
      <c r="C3736" s="425"/>
      <c r="P3736" s="431"/>
      <c r="R3736" s="419"/>
      <c r="S3736" s="446"/>
      <c r="T3736" s="419"/>
      <c r="V3736" s="196"/>
      <c r="W3736" s="419"/>
      <c r="X3736" s="419"/>
      <c r="Z3736" s="419"/>
      <c r="AA3736" s="419"/>
      <c r="AB3736" s="419"/>
      <c r="AD3736" s="419"/>
      <c r="AE3736" s="419"/>
      <c r="AF3736" s="419"/>
      <c r="AH3736" s="419"/>
      <c r="AI3736" s="419"/>
      <c r="AJ3736" s="419"/>
      <c r="AL3736" s="419"/>
      <c r="AM3736" s="419"/>
      <c r="AN3736" s="403"/>
      <c r="AO3736" s="419"/>
      <c r="AP3736" s="419"/>
      <c r="AQ3736" s="419"/>
      <c r="AR3736" s="419"/>
      <c r="AS3736" s="419"/>
      <c r="AT3736" s="419"/>
      <c r="AU3736" s="419"/>
      <c r="AV3736" s="419"/>
      <c r="AX3736" s="419"/>
      <c r="AY3736" s="419"/>
      <c r="AZ3736" s="419"/>
      <c r="BB3736" s="419"/>
      <c r="BC3736" s="419"/>
      <c r="BD3736" s="419"/>
      <c r="BF3736" s="419"/>
      <c r="BG3736" s="419"/>
      <c r="BH3736" s="419"/>
      <c r="BJ3736" s="419"/>
      <c r="BK3736" s="419"/>
      <c r="BL3736" s="419"/>
      <c r="BN3736" s="419"/>
      <c r="BO3736" s="419"/>
      <c r="BP3736" s="419"/>
      <c r="BR3736" s="419"/>
      <c r="BS3736" s="419"/>
      <c r="BT3736" s="419"/>
      <c r="BV3736" s="419"/>
      <c r="BW3736" s="419"/>
      <c r="BX3736" s="397"/>
      <c r="BZ3736" s="449"/>
      <c r="CB3736" s="419"/>
      <c r="CC3736" s="419"/>
      <c r="CD3736" s="419"/>
      <c r="CF3736" s="419"/>
      <c r="CG3736" s="419"/>
      <c r="CH3736" s="419"/>
    </row>
    <row r="3737" spans="3:86" ht="21" thickBot="1">
      <c r="C3737" s="425"/>
      <c r="P3737" s="431"/>
      <c r="R3737" s="419"/>
      <c r="S3737" s="446"/>
      <c r="T3737" s="419"/>
      <c r="V3737" s="196"/>
      <c r="W3737" s="419"/>
      <c r="X3737" s="419"/>
      <c r="Z3737" s="419"/>
      <c r="AA3737" s="419"/>
      <c r="AB3737" s="419"/>
      <c r="AD3737" s="419"/>
      <c r="AE3737" s="419"/>
      <c r="AF3737" s="419"/>
      <c r="AH3737" s="419"/>
      <c r="AI3737" s="419"/>
      <c r="AJ3737" s="419"/>
      <c r="AL3737" s="419"/>
      <c r="AM3737" s="419"/>
      <c r="AN3737" s="403"/>
      <c r="AO3737" s="419"/>
      <c r="AP3737" s="419"/>
      <c r="AQ3737" s="419"/>
      <c r="AR3737" s="419"/>
      <c r="AS3737" s="419"/>
      <c r="AT3737" s="419"/>
      <c r="AU3737" s="419"/>
      <c r="AV3737" s="419"/>
      <c r="AX3737" s="419"/>
      <c r="AY3737" s="419"/>
      <c r="AZ3737" s="419"/>
      <c r="BB3737" s="419"/>
      <c r="BC3737" s="419"/>
      <c r="BD3737" s="419"/>
      <c r="BF3737" s="419"/>
      <c r="BG3737" s="419"/>
      <c r="BH3737" s="419"/>
      <c r="BJ3737" s="419"/>
      <c r="BK3737" s="419"/>
      <c r="BL3737" s="419"/>
      <c r="BN3737" s="419"/>
      <c r="BO3737" s="419"/>
      <c r="BP3737" s="419"/>
      <c r="BR3737" s="419"/>
      <c r="BS3737" s="419"/>
      <c r="BT3737" s="419"/>
      <c r="BV3737" s="419"/>
      <c r="BW3737" s="419"/>
      <c r="BX3737" s="397"/>
      <c r="BZ3737" s="449"/>
      <c r="CB3737" s="419"/>
      <c r="CC3737" s="419"/>
      <c r="CD3737" s="419"/>
      <c r="CF3737" s="419"/>
      <c r="CG3737" s="419"/>
      <c r="CH3737" s="419"/>
    </row>
    <row r="3738" spans="3:86" ht="21" thickBot="1">
      <c r="C3738" s="425"/>
      <c r="P3738" s="431"/>
      <c r="R3738" s="419"/>
      <c r="S3738" s="446"/>
      <c r="T3738" s="419"/>
      <c r="V3738" s="196"/>
      <c r="W3738" s="419"/>
      <c r="X3738" s="419"/>
      <c r="Z3738" s="419"/>
      <c r="AA3738" s="419"/>
      <c r="AB3738" s="419"/>
      <c r="AD3738" s="419"/>
      <c r="AE3738" s="419"/>
      <c r="AF3738" s="419"/>
      <c r="AH3738" s="419"/>
      <c r="AI3738" s="419"/>
      <c r="AJ3738" s="419"/>
      <c r="AL3738" s="419"/>
      <c r="AM3738" s="419"/>
      <c r="AN3738" s="403"/>
      <c r="AO3738" s="419"/>
      <c r="AP3738" s="419"/>
      <c r="AQ3738" s="419"/>
      <c r="AR3738" s="419"/>
      <c r="AS3738" s="419"/>
      <c r="AT3738" s="419"/>
      <c r="AU3738" s="419"/>
      <c r="AV3738" s="419"/>
      <c r="AX3738" s="419"/>
      <c r="AY3738" s="419"/>
      <c r="AZ3738" s="419"/>
      <c r="BB3738" s="419"/>
      <c r="BC3738" s="419"/>
      <c r="BD3738" s="419"/>
      <c r="BF3738" s="419"/>
      <c r="BG3738" s="419"/>
      <c r="BH3738" s="419"/>
      <c r="BJ3738" s="419"/>
      <c r="BK3738" s="419"/>
      <c r="BL3738" s="419"/>
      <c r="BN3738" s="419"/>
      <c r="BO3738" s="419"/>
      <c r="BP3738" s="419"/>
      <c r="BR3738" s="419"/>
      <c r="BS3738" s="419"/>
      <c r="BT3738" s="419"/>
      <c r="BV3738" s="419"/>
      <c r="BW3738" s="419"/>
      <c r="BX3738" s="397"/>
      <c r="BZ3738" s="449"/>
      <c r="CB3738" s="419"/>
      <c r="CC3738" s="419"/>
      <c r="CD3738" s="419"/>
      <c r="CF3738" s="419"/>
      <c r="CG3738" s="419"/>
      <c r="CH3738" s="419"/>
    </row>
    <row r="3739" spans="3:86" ht="21" thickBot="1">
      <c r="C3739" s="425"/>
      <c r="P3739" s="431"/>
      <c r="R3739" s="419"/>
      <c r="S3739" s="446"/>
      <c r="T3739" s="419"/>
      <c r="V3739" s="196"/>
      <c r="W3739" s="419"/>
      <c r="X3739" s="419"/>
      <c r="Z3739" s="419"/>
      <c r="AA3739" s="419"/>
      <c r="AB3739" s="419"/>
      <c r="AD3739" s="419"/>
      <c r="AE3739" s="419"/>
      <c r="AF3739" s="419"/>
      <c r="AH3739" s="419"/>
      <c r="AI3739" s="419"/>
      <c r="AJ3739" s="419"/>
      <c r="AL3739" s="419"/>
      <c r="AM3739" s="419"/>
      <c r="AN3739" s="403"/>
      <c r="AO3739" s="419"/>
      <c r="AP3739" s="419"/>
      <c r="AQ3739" s="419"/>
      <c r="AR3739" s="419"/>
      <c r="AS3739" s="419"/>
      <c r="AT3739" s="419"/>
      <c r="AU3739" s="419"/>
      <c r="AV3739" s="419"/>
      <c r="AX3739" s="419"/>
      <c r="AY3739" s="419"/>
      <c r="AZ3739" s="419"/>
      <c r="BB3739" s="419"/>
      <c r="BC3739" s="419"/>
      <c r="BD3739" s="419"/>
      <c r="BF3739" s="419"/>
      <c r="BG3739" s="419"/>
      <c r="BH3739" s="419"/>
      <c r="BJ3739" s="419"/>
      <c r="BK3739" s="419"/>
      <c r="BL3739" s="419"/>
      <c r="BN3739" s="419"/>
      <c r="BO3739" s="419"/>
      <c r="BP3739" s="419"/>
      <c r="BR3739" s="419"/>
      <c r="BS3739" s="419"/>
      <c r="BT3739" s="419"/>
      <c r="BV3739" s="419"/>
      <c r="BW3739" s="419"/>
      <c r="BX3739" s="397"/>
      <c r="BZ3739" s="449"/>
      <c r="CB3739" s="419"/>
      <c r="CC3739" s="419"/>
      <c r="CD3739" s="419"/>
      <c r="CF3739" s="419"/>
      <c r="CG3739" s="419"/>
      <c r="CH3739" s="419"/>
    </row>
    <row r="3740" spans="3:86" ht="21" thickBot="1">
      <c r="C3740" s="425"/>
      <c r="P3740" s="431"/>
      <c r="R3740" s="419"/>
      <c r="S3740" s="446"/>
      <c r="T3740" s="419"/>
      <c r="V3740" s="196"/>
      <c r="W3740" s="419"/>
      <c r="X3740" s="419"/>
      <c r="Z3740" s="419"/>
      <c r="AA3740" s="419"/>
      <c r="AB3740" s="419"/>
      <c r="AD3740" s="419"/>
      <c r="AE3740" s="419"/>
      <c r="AF3740" s="419"/>
      <c r="AH3740" s="419"/>
      <c r="AI3740" s="419"/>
      <c r="AJ3740" s="419"/>
      <c r="AL3740" s="419"/>
      <c r="AM3740" s="419"/>
      <c r="AN3740" s="403"/>
      <c r="AO3740" s="419"/>
      <c r="AP3740" s="419"/>
      <c r="AQ3740" s="419"/>
      <c r="AR3740" s="419"/>
      <c r="AS3740" s="419"/>
      <c r="AT3740" s="419"/>
      <c r="AU3740" s="419"/>
      <c r="AV3740" s="419"/>
      <c r="AX3740" s="419"/>
      <c r="AY3740" s="419"/>
      <c r="AZ3740" s="419"/>
      <c r="BB3740" s="419"/>
      <c r="BC3740" s="419"/>
      <c r="BD3740" s="419"/>
      <c r="BF3740" s="419"/>
      <c r="BG3740" s="419"/>
      <c r="BH3740" s="419"/>
      <c r="BJ3740" s="419"/>
      <c r="BK3740" s="419"/>
      <c r="BL3740" s="419"/>
      <c r="BN3740" s="419"/>
      <c r="BO3740" s="419"/>
      <c r="BP3740" s="419"/>
      <c r="BR3740" s="419"/>
      <c r="BS3740" s="419"/>
      <c r="BT3740" s="419"/>
      <c r="BV3740" s="419"/>
      <c r="BW3740" s="419"/>
      <c r="BX3740" s="397"/>
      <c r="BZ3740" s="449"/>
      <c r="CB3740" s="419"/>
      <c r="CC3740" s="419"/>
      <c r="CD3740" s="419"/>
      <c r="CF3740" s="419"/>
      <c r="CG3740" s="419"/>
      <c r="CH3740" s="419"/>
    </row>
    <row r="3741" spans="3:86" ht="21" thickBot="1">
      <c r="C3741" s="425"/>
      <c r="P3741" s="431"/>
      <c r="R3741" s="419"/>
      <c r="S3741" s="446"/>
      <c r="T3741" s="419"/>
      <c r="V3741" s="196"/>
      <c r="W3741" s="419"/>
      <c r="X3741" s="419"/>
      <c r="Z3741" s="419"/>
      <c r="AA3741" s="419"/>
      <c r="AB3741" s="419"/>
      <c r="AD3741" s="419"/>
      <c r="AE3741" s="419"/>
      <c r="AF3741" s="419"/>
      <c r="AH3741" s="419"/>
      <c r="AI3741" s="419"/>
      <c r="AJ3741" s="419"/>
      <c r="AL3741" s="419"/>
      <c r="AM3741" s="419"/>
      <c r="AN3741" s="403"/>
      <c r="AO3741" s="419"/>
      <c r="AP3741" s="419"/>
      <c r="AQ3741" s="419"/>
      <c r="AR3741" s="419"/>
      <c r="AS3741" s="419"/>
      <c r="AT3741" s="419"/>
      <c r="AU3741" s="419"/>
      <c r="AV3741" s="419"/>
      <c r="AX3741" s="419"/>
      <c r="AY3741" s="419"/>
      <c r="AZ3741" s="419"/>
      <c r="BB3741" s="419"/>
      <c r="BC3741" s="419"/>
      <c r="BD3741" s="419"/>
      <c r="BF3741" s="419"/>
      <c r="BG3741" s="419"/>
      <c r="BH3741" s="419"/>
      <c r="BJ3741" s="419"/>
      <c r="BK3741" s="419"/>
      <c r="BL3741" s="419"/>
      <c r="BN3741" s="419"/>
      <c r="BO3741" s="419"/>
      <c r="BP3741" s="419"/>
      <c r="BR3741" s="419"/>
      <c r="BS3741" s="419"/>
      <c r="BT3741" s="419"/>
      <c r="BV3741" s="419"/>
      <c r="BW3741" s="419"/>
      <c r="BX3741" s="397"/>
      <c r="BZ3741" s="449"/>
      <c r="CB3741" s="419"/>
      <c r="CC3741" s="419"/>
      <c r="CD3741" s="419"/>
      <c r="CF3741" s="419"/>
      <c r="CG3741" s="419"/>
      <c r="CH3741" s="419"/>
    </row>
    <row r="3742" spans="3:86" ht="21" thickBot="1">
      <c r="C3742" s="425"/>
      <c r="P3742" s="431"/>
      <c r="R3742" s="419"/>
      <c r="S3742" s="446"/>
      <c r="T3742" s="419"/>
      <c r="V3742" s="196"/>
      <c r="W3742" s="419"/>
      <c r="X3742" s="419"/>
      <c r="Z3742" s="419"/>
      <c r="AA3742" s="419"/>
      <c r="AB3742" s="419"/>
      <c r="AD3742" s="419"/>
      <c r="AE3742" s="419"/>
      <c r="AF3742" s="419"/>
      <c r="AH3742" s="419"/>
      <c r="AI3742" s="419"/>
      <c r="AJ3742" s="419"/>
      <c r="AL3742" s="419"/>
      <c r="AM3742" s="419"/>
      <c r="AN3742" s="403"/>
      <c r="AO3742" s="419"/>
      <c r="AP3742" s="419"/>
      <c r="AQ3742" s="419"/>
      <c r="AR3742" s="419"/>
      <c r="AS3742" s="419"/>
      <c r="AT3742" s="419"/>
      <c r="AU3742" s="419"/>
      <c r="AV3742" s="419"/>
      <c r="AX3742" s="419"/>
      <c r="AY3742" s="419"/>
      <c r="AZ3742" s="419"/>
      <c r="BB3742" s="419"/>
      <c r="BC3742" s="419"/>
      <c r="BD3742" s="419"/>
      <c r="BF3742" s="419"/>
      <c r="BG3742" s="419"/>
      <c r="BH3742" s="419"/>
      <c r="BJ3742" s="419"/>
      <c r="BK3742" s="419"/>
      <c r="BL3742" s="419"/>
      <c r="BN3742" s="419"/>
      <c r="BO3742" s="419"/>
      <c r="BP3742" s="419"/>
      <c r="BR3742" s="419"/>
      <c r="BS3742" s="419"/>
      <c r="BT3742" s="419"/>
      <c r="BV3742" s="419"/>
      <c r="BW3742" s="419"/>
      <c r="BX3742" s="397"/>
      <c r="BZ3742" s="449"/>
      <c r="CB3742" s="419"/>
      <c r="CC3742" s="419"/>
      <c r="CD3742" s="419"/>
      <c r="CF3742" s="419"/>
      <c r="CG3742" s="419"/>
      <c r="CH3742" s="419"/>
    </row>
    <row r="3743" spans="3:86" ht="21" thickBot="1">
      <c r="C3743" s="425"/>
      <c r="P3743" s="431"/>
      <c r="R3743" s="419"/>
      <c r="S3743" s="446"/>
      <c r="T3743" s="419"/>
      <c r="V3743" s="196"/>
      <c r="W3743" s="419"/>
      <c r="X3743" s="419"/>
      <c r="Z3743" s="419"/>
      <c r="AA3743" s="419"/>
      <c r="AB3743" s="419"/>
      <c r="AD3743" s="419"/>
      <c r="AE3743" s="419"/>
      <c r="AF3743" s="419"/>
      <c r="AH3743" s="419"/>
      <c r="AI3743" s="419"/>
      <c r="AJ3743" s="419"/>
      <c r="AL3743" s="419"/>
      <c r="AM3743" s="419"/>
      <c r="AN3743" s="403"/>
      <c r="AO3743" s="419"/>
      <c r="AP3743" s="419"/>
      <c r="AQ3743" s="419"/>
      <c r="AR3743" s="419"/>
      <c r="AS3743" s="419"/>
      <c r="AT3743" s="419"/>
      <c r="AU3743" s="419"/>
      <c r="AV3743" s="419"/>
      <c r="AX3743" s="419"/>
      <c r="AY3743" s="419"/>
      <c r="AZ3743" s="419"/>
      <c r="BB3743" s="419"/>
      <c r="BC3743" s="419"/>
      <c r="BD3743" s="419"/>
      <c r="BF3743" s="419"/>
      <c r="BG3743" s="419"/>
      <c r="BH3743" s="419"/>
      <c r="BJ3743" s="419"/>
      <c r="BK3743" s="419"/>
      <c r="BL3743" s="419"/>
      <c r="BN3743" s="419"/>
      <c r="BO3743" s="419"/>
      <c r="BP3743" s="419"/>
      <c r="BR3743" s="419"/>
      <c r="BS3743" s="419"/>
      <c r="BT3743" s="419"/>
      <c r="BV3743" s="419"/>
      <c r="BW3743" s="419"/>
      <c r="BX3743" s="397"/>
      <c r="BZ3743" s="449"/>
      <c r="CB3743" s="419"/>
      <c r="CC3743" s="419"/>
      <c r="CD3743" s="419"/>
      <c r="CF3743" s="419"/>
      <c r="CG3743" s="419"/>
      <c r="CH3743" s="419"/>
    </row>
    <row r="3744" spans="3:86" ht="21" thickBot="1">
      <c r="C3744" s="425"/>
      <c r="P3744" s="431"/>
      <c r="R3744" s="419"/>
      <c r="S3744" s="446"/>
      <c r="T3744" s="419"/>
      <c r="V3744" s="196"/>
      <c r="W3744" s="419"/>
      <c r="X3744" s="419"/>
      <c r="Z3744" s="419"/>
      <c r="AA3744" s="419"/>
      <c r="AB3744" s="419"/>
      <c r="AD3744" s="419"/>
      <c r="AE3744" s="419"/>
      <c r="AF3744" s="419"/>
      <c r="AH3744" s="419"/>
      <c r="AI3744" s="419"/>
      <c r="AJ3744" s="419"/>
      <c r="AL3744" s="419"/>
      <c r="AM3744" s="419"/>
      <c r="AN3744" s="403"/>
      <c r="AO3744" s="419"/>
      <c r="AP3744" s="419"/>
      <c r="AQ3744" s="419"/>
      <c r="AR3744" s="419"/>
      <c r="AS3744" s="419"/>
      <c r="AT3744" s="419"/>
      <c r="AU3744" s="419"/>
      <c r="AV3744" s="419"/>
      <c r="AX3744" s="419"/>
      <c r="AY3744" s="419"/>
      <c r="AZ3744" s="419"/>
      <c r="BB3744" s="419"/>
      <c r="BC3744" s="419"/>
      <c r="BD3744" s="419"/>
      <c r="BF3744" s="419"/>
      <c r="BG3744" s="419"/>
      <c r="BH3744" s="419"/>
      <c r="BJ3744" s="419"/>
      <c r="BK3744" s="419"/>
      <c r="BL3744" s="419"/>
      <c r="BN3744" s="419"/>
      <c r="BO3744" s="419"/>
      <c r="BP3744" s="419"/>
      <c r="BR3744" s="419"/>
      <c r="BS3744" s="419"/>
      <c r="BT3744" s="419"/>
      <c r="BV3744" s="419"/>
      <c r="BW3744" s="419"/>
      <c r="BX3744" s="397"/>
      <c r="BZ3744" s="449"/>
      <c r="CB3744" s="419"/>
      <c r="CC3744" s="419"/>
      <c r="CD3744" s="419"/>
      <c r="CF3744" s="419"/>
      <c r="CG3744" s="419"/>
      <c r="CH3744" s="419"/>
    </row>
    <row r="3745" spans="3:86" ht="21" thickBot="1">
      <c r="C3745" s="425"/>
      <c r="P3745" s="431"/>
      <c r="R3745" s="419"/>
      <c r="S3745" s="446"/>
      <c r="T3745" s="419"/>
      <c r="V3745" s="196"/>
      <c r="W3745" s="419"/>
      <c r="X3745" s="419"/>
      <c r="Z3745" s="419"/>
      <c r="AA3745" s="419"/>
      <c r="AB3745" s="419"/>
      <c r="AD3745" s="419"/>
      <c r="AE3745" s="419"/>
      <c r="AF3745" s="419"/>
      <c r="AH3745" s="419"/>
      <c r="AI3745" s="419"/>
      <c r="AJ3745" s="419"/>
      <c r="AL3745" s="419"/>
      <c r="AM3745" s="419"/>
      <c r="AN3745" s="403"/>
      <c r="AO3745" s="419"/>
      <c r="AP3745" s="419"/>
      <c r="AQ3745" s="419"/>
      <c r="AR3745" s="419"/>
      <c r="AS3745" s="419"/>
      <c r="AT3745" s="419"/>
      <c r="AU3745" s="419"/>
      <c r="AV3745" s="419"/>
      <c r="AX3745" s="419"/>
      <c r="AY3745" s="419"/>
      <c r="AZ3745" s="419"/>
      <c r="BB3745" s="419"/>
      <c r="BC3745" s="419"/>
      <c r="BD3745" s="419"/>
      <c r="BF3745" s="419"/>
      <c r="BG3745" s="419"/>
      <c r="BH3745" s="419"/>
      <c r="BJ3745" s="419"/>
      <c r="BK3745" s="419"/>
      <c r="BL3745" s="419"/>
      <c r="BN3745" s="419"/>
      <c r="BO3745" s="419"/>
      <c r="BP3745" s="419"/>
      <c r="BR3745" s="419"/>
      <c r="BS3745" s="419"/>
      <c r="BT3745" s="419"/>
      <c r="BV3745" s="419"/>
      <c r="BW3745" s="419"/>
      <c r="BX3745" s="397"/>
      <c r="BZ3745" s="449"/>
      <c r="CB3745" s="419"/>
      <c r="CC3745" s="419"/>
      <c r="CD3745" s="419"/>
      <c r="CF3745" s="419"/>
      <c r="CG3745" s="419"/>
      <c r="CH3745" s="419"/>
    </row>
    <row r="3746" spans="3:86" ht="21" thickBot="1">
      <c r="C3746" s="425"/>
      <c r="P3746" s="431"/>
      <c r="R3746" s="419"/>
      <c r="S3746" s="446"/>
      <c r="T3746" s="419"/>
      <c r="V3746" s="196"/>
      <c r="W3746" s="419"/>
      <c r="X3746" s="419"/>
      <c r="Z3746" s="419"/>
      <c r="AA3746" s="419"/>
      <c r="AB3746" s="419"/>
      <c r="AD3746" s="419"/>
      <c r="AE3746" s="419"/>
      <c r="AF3746" s="419"/>
      <c r="AH3746" s="419"/>
      <c r="AI3746" s="419"/>
      <c r="AJ3746" s="419"/>
      <c r="AL3746" s="419"/>
      <c r="AM3746" s="419"/>
      <c r="AN3746" s="403"/>
      <c r="AO3746" s="419"/>
      <c r="AP3746" s="419"/>
      <c r="AQ3746" s="419"/>
      <c r="AR3746" s="419"/>
      <c r="AS3746" s="419"/>
      <c r="AT3746" s="419"/>
      <c r="AU3746" s="419"/>
      <c r="AV3746" s="419"/>
      <c r="AX3746" s="419"/>
      <c r="AY3746" s="419"/>
      <c r="AZ3746" s="419"/>
      <c r="BB3746" s="419"/>
      <c r="BC3746" s="419"/>
      <c r="BD3746" s="419"/>
      <c r="BF3746" s="419"/>
      <c r="BG3746" s="419"/>
      <c r="BH3746" s="419"/>
      <c r="BJ3746" s="419"/>
      <c r="BK3746" s="419"/>
      <c r="BL3746" s="419"/>
      <c r="BN3746" s="419"/>
      <c r="BO3746" s="419"/>
      <c r="BP3746" s="419"/>
      <c r="BR3746" s="419"/>
      <c r="BS3746" s="419"/>
      <c r="BT3746" s="419"/>
      <c r="BV3746" s="419"/>
      <c r="BW3746" s="419"/>
      <c r="BX3746" s="397"/>
      <c r="BZ3746" s="449"/>
      <c r="CB3746" s="419"/>
      <c r="CC3746" s="419"/>
      <c r="CD3746" s="419"/>
      <c r="CF3746" s="419"/>
      <c r="CG3746" s="419"/>
      <c r="CH3746" s="419"/>
    </row>
    <row r="3747" spans="3:86" ht="21" thickBot="1">
      <c r="C3747" s="425"/>
      <c r="P3747" s="431"/>
      <c r="R3747" s="419"/>
      <c r="S3747" s="446"/>
      <c r="T3747" s="419"/>
      <c r="V3747" s="196"/>
      <c r="W3747" s="419"/>
      <c r="X3747" s="419"/>
      <c r="Z3747" s="419"/>
      <c r="AA3747" s="419"/>
      <c r="AB3747" s="419"/>
      <c r="AD3747" s="419"/>
      <c r="AE3747" s="419"/>
      <c r="AF3747" s="419"/>
      <c r="AH3747" s="419"/>
      <c r="AI3747" s="419"/>
      <c r="AJ3747" s="419"/>
      <c r="AL3747" s="419"/>
      <c r="AM3747" s="419"/>
      <c r="AN3747" s="403"/>
      <c r="AO3747" s="419"/>
      <c r="AP3747" s="419"/>
      <c r="AQ3747" s="419"/>
      <c r="AR3747" s="419"/>
      <c r="AS3747" s="419"/>
      <c r="AT3747" s="419"/>
      <c r="AU3747" s="419"/>
      <c r="AV3747" s="419"/>
      <c r="AX3747" s="419"/>
      <c r="AY3747" s="419"/>
      <c r="AZ3747" s="419"/>
      <c r="BB3747" s="419"/>
      <c r="BC3747" s="419"/>
      <c r="BD3747" s="419"/>
      <c r="BF3747" s="419"/>
      <c r="BG3747" s="419"/>
      <c r="BH3747" s="419"/>
      <c r="BJ3747" s="419"/>
      <c r="BK3747" s="419"/>
      <c r="BL3747" s="419"/>
      <c r="BN3747" s="419"/>
      <c r="BO3747" s="419"/>
      <c r="BP3747" s="419"/>
      <c r="BR3747" s="419"/>
      <c r="BS3747" s="419"/>
      <c r="BT3747" s="419"/>
      <c r="BV3747" s="419"/>
      <c r="BW3747" s="419"/>
      <c r="BX3747" s="397"/>
      <c r="BZ3747" s="449"/>
      <c r="CB3747" s="419"/>
      <c r="CC3747" s="419"/>
      <c r="CD3747" s="419"/>
      <c r="CF3747" s="419"/>
      <c r="CG3747" s="419"/>
      <c r="CH3747" s="419"/>
    </row>
    <row r="3748" spans="3:86" ht="21" thickBot="1">
      <c r="C3748" s="425"/>
      <c r="P3748" s="431"/>
      <c r="R3748" s="419"/>
      <c r="S3748" s="446"/>
      <c r="T3748" s="419"/>
      <c r="V3748" s="196"/>
      <c r="W3748" s="419"/>
      <c r="X3748" s="419"/>
      <c r="Z3748" s="419"/>
      <c r="AA3748" s="419"/>
      <c r="AB3748" s="419"/>
      <c r="AD3748" s="419"/>
      <c r="AE3748" s="419"/>
      <c r="AF3748" s="419"/>
      <c r="AH3748" s="419"/>
      <c r="AI3748" s="419"/>
      <c r="AJ3748" s="419"/>
      <c r="AL3748" s="419"/>
      <c r="AM3748" s="419"/>
      <c r="AN3748" s="403"/>
      <c r="AO3748" s="419"/>
      <c r="AP3748" s="419"/>
      <c r="AQ3748" s="419"/>
      <c r="AR3748" s="419"/>
      <c r="AS3748" s="419"/>
      <c r="AT3748" s="419"/>
      <c r="AU3748" s="419"/>
      <c r="AV3748" s="419"/>
      <c r="AX3748" s="419"/>
      <c r="AY3748" s="419"/>
      <c r="AZ3748" s="419"/>
      <c r="BB3748" s="419"/>
      <c r="BC3748" s="419"/>
      <c r="BD3748" s="419"/>
      <c r="BF3748" s="419"/>
      <c r="BG3748" s="419"/>
      <c r="BH3748" s="419"/>
      <c r="BJ3748" s="419"/>
      <c r="BK3748" s="419"/>
      <c r="BL3748" s="419"/>
      <c r="BN3748" s="419"/>
      <c r="BO3748" s="419"/>
      <c r="BP3748" s="419"/>
      <c r="BR3748" s="419"/>
      <c r="BS3748" s="419"/>
      <c r="BT3748" s="419"/>
      <c r="BV3748" s="419"/>
      <c r="BW3748" s="419"/>
      <c r="BX3748" s="397"/>
      <c r="BZ3748" s="449"/>
      <c r="CB3748" s="419"/>
      <c r="CC3748" s="419"/>
      <c r="CD3748" s="419"/>
      <c r="CF3748" s="419"/>
      <c r="CG3748" s="419"/>
      <c r="CH3748" s="419"/>
    </row>
    <row r="3749" spans="3:86" ht="21" thickBot="1">
      <c r="C3749" s="425"/>
      <c r="P3749" s="431"/>
      <c r="R3749" s="419"/>
      <c r="S3749" s="446"/>
      <c r="T3749" s="419"/>
      <c r="V3749" s="196"/>
      <c r="W3749" s="419"/>
      <c r="X3749" s="419"/>
      <c r="Z3749" s="419"/>
      <c r="AA3749" s="419"/>
      <c r="AB3749" s="419"/>
      <c r="AD3749" s="419"/>
      <c r="AE3749" s="419"/>
      <c r="AF3749" s="419"/>
      <c r="AH3749" s="419"/>
      <c r="AI3749" s="419"/>
      <c r="AJ3749" s="419"/>
      <c r="AL3749" s="419"/>
      <c r="AM3749" s="419"/>
      <c r="AN3749" s="403"/>
      <c r="AO3749" s="419"/>
      <c r="AP3749" s="419"/>
      <c r="AQ3749" s="419"/>
      <c r="AR3749" s="419"/>
      <c r="AS3749" s="419"/>
      <c r="AT3749" s="419"/>
      <c r="AU3749" s="419"/>
      <c r="AV3749" s="419"/>
      <c r="AX3749" s="419"/>
      <c r="AY3749" s="419"/>
      <c r="AZ3749" s="419"/>
      <c r="BB3749" s="419"/>
      <c r="BC3749" s="419"/>
      <c r="BD3749" s="419"/>
      <c r="BF3749" s="419"/>
      <c r="BG3749" s="419"/>
      <c r="BH3749" s="419"/>
      <c r="BJ3749" s="419"/>
      <c r="BK3749" s="419"/>
      <c r="BL3749" s="419"/>
      <c r="BN3749" s="419"/>
      <c r="BO3749" s="419"/>
      <c r="BP3749" s="419"/>
      <c r="BR3749" s="419"/>
      <c r="BS3749" s="419"/>
      <c r="BT3749" s="419"/>
      <c r="BV3749" s="419"/>
      <c r="BW3749" s="419"/>
      <c r="BX3749" s="397"/>
      <c r="BZ3749" s="449"/>
      <c r="CB3749" s="419"/>
      <c r="CC3749" s="419"/>
      <c r="CD3749" s="419"/>
      <c r="CF3749" s="419"/>
      <c r="CG3749" s="419"/>
      <c r="CH3749" s="419"/>
    </row>
    <row r="3750" spans="3:86" ht="21" thickBot="1">
      <c r="C3750" s="425"/>
      <c r="P3750" s="431"/>
      <c r="R3750" s="419"/>
      <c r="S3750" s="446"/>
      <c r="T3750" s="419"/>
      <c r="V3750" s="196"/>
      <c r="W3750" s="419"/>
      <c r="X3750" s="419"/>
      <c r="Z3750" s="419"/>
      <c r="AA3750" s="419"/>
      <c r="AB3750" s="419"/>
      <c r="AD3750" s="419"/>
      <c r="AE3750" s="419"/>
      <c r="AF3750" s="419"/>
      <c r="AH3750" s="419"/>
      <c r="AI3750" s="419"/>
      <c r="AJ3750" s="419"/>
      <c r="AL3750" s="419"/>
      <c r="AM3750" s="419"/>
      <c r="AN3750" s="403"/>
      <c r="AO3750" s="419"/>
      <c r="AP3750" s="419"/>
      <c r="AQ3750" s="419"/>
      <c r="AR3750" s="419"/>
      <c r="AS3750" s="419"/>
      <c r="AT3750" s="419"/>
      <c r="AU3750" s="419"/>
      <c r="AV3750" s="419"/>
      <c r="AX3750" s="419"/>
      <c r="AY3750" s="419"/>
      <c r="AZ3750" s="419"/>
      <c r="BB3750" s="419"/>
      <c r="BC3750" s="419"/>
      <c r="BD3750" s="419"/>
      <c r="BF3750" s="419"/>
      <c r="BG3750" s="419"/>
      <c r="BH3750" s="419"/>
      <c r="BJ3750" s="419"/>
      <c r="BK3750" s="419"/>
      <c r="BL3750" s="419"/>
      <c r="BN3750" s="419"/>
      <c r="BO3750" s="419"/>
      <c r="BP3750" s="419"/>
      <c r="BR3750" s="419"/>
      <c r="BS3750" s="419"/>
      <c r="BT3750" s="419"/>
      <c r="BV3750" s="419"/>
      <c r="BW3750" s="419"/>
      <c r="BX3750" s="397"/>
      <c r="BZ3750" s="449"/>
      <c r="CB3750" s="419"/>
      <c r="CC3750" s="419"/>
      <c r="CD3750" s="419"/>
      <c r="CF3750" s="419"/>
      <c r="CG3750" s="419"/>
      <c r="CH3750" s="419"/>
    </row>
    <row r="3751" spans="3:86" ht="21" thickBot="1">
      <c r="C3751" s="425"/>
      <c r="P3751" s="431"/>
      <c r="R3751" s="419"/>
      <c r="S3751" s="446"/>
      <c r="T3751" s="419"/>
      <c r="V3751" s="196"/>
      <c r="W3751" s="419"/>
      <c r="X3751" s="419"/>
      <c r="Z3751" s="419"/>
      <c r="AA3751" s="419"/>
      <c r="AB3751" s="419"/>
      <c r="AD3751" s="419"/>
      <c r="AE3751" s="419"/>
      <c r="AF3751" s="419"/>
      <c r="AH3751" s="419"/>
      <c r="AI3751" s="419"/>
      <c r="AJ3751" s="419"/>
      <c r="AL3751" s="419"/>
      <c r="AM3751" s="419"/>
      <c r="AN3751" s="403"/>
      <c r="AO3751" s="419"/>
      <c r="AP3751" s="419"/>
      <c r="AQ3751" s="419"/>
      <c r="AR3751" s="419"/>
      <c r="AS3751" s="419"/>
      <c r="AT3751" s="419"/>
      <c r="AU3751" s="419"/>
      <c r="AV3751" s="419"/>
      <c r="AX3751" s="419"/>
      <c r="AY3751" s="419"/>
      <c r="AZ3751" s="419"/>
      <c r="BB3751" s="419"/>
      <c r="BC3751" s="419"/>
      <c r="BD3751" s="419"/>
      <c r="BF3751" s="419"/>
      <c r="BG3751" s="419"/>
      <c r="BH3751" s="419"/>
      <c r="BJ3751" s="419"/>
      <c r="BK3751" s="419"/>
      <c r="BL3751" s="419"/>
      <c r="BN3751" s="419"/>
      <c r="BO3751" s="419"/>
      <c r="BP3751" s="419"/>
      <c r="BR3751" s="419"/>
      <c r="BS3751" s="419"/>
      <c r="BT3751" s="419"/>
      <c r="BV3751" s="419"/>
      <c r="BW3751" s="419"/>
      <c r="BX3751" s="397"/>
      <c r="BZ3751" s="449"/>
      <c r="CB3751" s="419"/>
      <c r="CC3751" s="419"/>
      <c r="CD3751" s="419"/>
      <c r="CF3751" s="419"/>
      <c r="CG3751" s="419"/>
      <c r="CH3751" s="419"/>
    </row>
    <row r="3752" spans="3:86" ht="21" thickBot="1">
      <c r="C3752" s="425"/>
      <c r="P3752" s="431"/>
      <c r="R3752" s="419"/>
      <c r="S3752" s="446"/>
      <c r="T3752" s="419"/>
      <c r="V3752" s="196"/>
      <c r="W3752" s="419"/>
      <c r="X3752" s="419"/>
      <c r="Z3752" s="419"/>
      <c r="AA3752" s="419"/>
      <c r="AB3752" s="419"/>
      <c r="AD3752" s="419"/>
      <c r="AE3752" s="419"/>
      <c r="AF3752" s="419"/>
      <c r="AH3752" s="419"/>
      <c r="AI3752" s="419"/>
      <c r="AJ3752" s="419"/>
      <c r="AL3752" s="419"/>
      <c r="AM3752" s="419"/>
      <c r="AN3752" s="403"/>
      <c r="AO3752" s="419"/>
      <c r="AP3752" s="419"/>
      <c r="AQ3752" s="419"/>
      <c r="AR3752" s="419"/>
      <c r="AS3752" s="419"/>
      <c r="AT3752" s="419"/>
      <c r="AU3752" s="419"/>
      <c r="AV3752" s="419"/>
      <c r="AX3752" s="419"/>
      <c r="AY3752" s="419"/>
      <c r="AZ3752" s="419"/>
      <c r="BB3752" s="419"/>
      <c r="BC3752" s="419"/>
      <c r="BD3752" s="419"/>
      <c r="BF3752" s="419"/>
      <c r="BG3752" s="419"/>
      <c r="BH3752" s="419"/>
      <c r="BJ3752" s="419"/>
      <c r="BK3752" s="419"/>
      <c r="BL3752" s="419"/>
      <c r="BN3752" s="419"/>
      <c r="BO3752" s="419"/>
      <c r="BP3752" s="419"/>
      <c r="BR3752" s="419"/>
      <c r="BS3752" s="419"/>
      <c r="BT3752" s="419"/>
      <c r="BV3752" s="419"/>
      <c r="BW3752" s="419"/>
      <c r="BX3752" s="397"/>
      <c r="BZ3752" s="449"/>
      <c r="CB3752" s="419"/>
      <c r="CC3752" s="419"/>
      <c r="CD3752" s="419"/>
      <c r="CF3752" s="419"/>
      <c r="CG3752" s="419"/>
      <c r="CH3752" s="419"/>
    </row>
    <row r="3753" spans="3:86" ht="21" thickBot="1">
      <c r="C3753" s="425"/>
      <c r="P3753" s="431"/>
      <c r="R3753" s="419"/>
      <c r="S3753" s="446"/>
      <c r="T3753" s="419"/>
      <c r="V3753" s="196"/>
      <c r="W3753" s="419"/>
      <c r="X3753" s="419"/>
      <c r="Z3753" s="419"/>
      <c r="AA3753" s="419"/>
      <c r="AB3753" s="419"/>
      <c r="AD3753" s="419"/>
      <c r="AE3753" s="419"/>
      <c r="AF3753" s="419"/>
      <c r="AH3753" s="419"/>
      <c r="AI3753" s="419"/>
      <c r="AJ3753" s="419"/>
      <c r="AL3753" s="419"/>
      <c r="AM3753" s="419"/>
      <c r="AN3753" s="403"/>
      <c r="AO3753" s="419"/>
      <c r="AP3753" s="419"/>
      <c r="AQ3753" s="419"/>
      <c r="AR3753" s="419"/>
      <c r="AS3753" s="419"/>
      <c r="AT3753" s="419"/>
      <c r="AU3753" s="419"/>
      <c r="AV3753" s="419"/>
      <c r="AX3753" s="419"/>
      <c r="AY3753" s="419"/>
      <c r="AZ3753" s="419"/>
      <c r="BB3753" s="419"/>
      <c r="BC3753" s="419"/>
      <c r="BD3753" s="419"/>
      <c r="BF3753" s="419"/>
      <c r="BG3753" s="419"/>
      <c r="BH3753" s="419"/>
      <c r="BJ3753" s="419"/>
      <c r="BK3753" s="419"/>
      <c r="BL3753" s="419"/>
      <c r="BN3753" s="419"/>
      <c r="BO3753" s="419"/>
      <c r="BP3753" s="419"/>
      <c r="BR3753" s="419"/>
      <c r="BS3753" s="419"/>
      <c r="BT3753" s="419"/>
      <c r="BV3753" s="419"/>
      <c r="BW3753" s="419"/>
      <c r="BX3753" s="397"/>
      <c r="BZ3753" s="449"/>
      <c r="CB3753" s="419"/>
      <c r="CC3753" s="419"/>
      <c r="CD3753" s="419"/>
      <c r="CF3753" s="419"/>
      <c r="CG3753" s="419"/>
      <c r="CH3753" s="419"/>
    </row>
    <row r="3754" spans="3:86" ht="21" thickBot="1">
      <c r="C3754" s="425"/>
      <c r="P3754" s="431"/>
      <c r="R3754" s="419"/>
      <c r="S3754" s="446"/>
      <c r="T3754" s="419"/>
      <c r="V3754" s="196"/>
      <c r="W3754" s="419"/>
      <c r="X3754" s="419"/>
      <c r="Z3754" s="419"/>
      <c r="AA3754" s="419"/>
      <c r="AB3754" s="419"/>
      <c r="AD3754" s="419"/>
      <c r="AE3754" s="419"/>
      <c r="AF3754" s="419"/>
      <c r="AH3754" s="419"/>
      <c r="AI3754" s="419"/>
      <c r="AJ3754" s="419"/>
      <c r="AL3754" s="419"/>
      <c r="AM3754" s="419"/>
      <c r="AN3754" s="403"/>
      <c r="AO3754" s="419"/>
      <c r="AP3754" s="419"/>
      <c r="AQ3754" s="419"/>
      <c r="AR3754" s="419"/>
      <c r="AS3754" s="419"/>
      <c r="AT3754" s="419"/>
      <c r="AU3754" s="419"/>
      <c r="AV3754" s="419"/>
      <c r="AX3754" s="419"/>
      <c r="AY3754" s="419"/>
      <c r="AZ3754" s="419"/>
      <c r="BB3754" s="419"/>
      <c r="BC3754" s="419"/>
      <c r="BD3754" s="419"/>
      <c r="BF3754" s="419"/>
      <c r="BG3754" s="419"/>
      <c r="BH3754" s="419"/>
      <c r="BJ3754" s="419"/>
      <c r="BK3754" s="419"/>
      <c r="BL3754" s="419"/>
      <c r="BN3754" s="419"/>
      <c r="BO3754" s="419"/>
      <c r="BP3754" s="419"/>
      <c r="BR3754" s="419"/>
      <c r="BS3754" s="419"/>
      <c r="BT3754" s="419"/>
      <c r="BV3754" s="419"/>
      <c r="BW3754" s="419"/>
      <c r="BX3754" s="397"/>
      <c r="BZ3754" s="449"/>
      <c r="CB3754" s="419"/>
      <c r="CC3754" s="419"/>
      <c r="CD3754" s="419"/>
      <c r="CF3754" s="419"/>
      <c r="CG3754" s="419"/>
      <c r="CH3754" s="419"/>
    </row>
    <row r="3755" spans="3:86" ht="21" thickBot="1">
      <c r="C3755" s="425"/>
      <c r="P3755" s="431"/>
      <c r="R3755" s="419"/>
      <c r="S3755" s="446"/>
      <c r="T3755" s="419"/>
      <c r="V3755" s="196"/>
      <c r="W3755" s="419"/>
      <c r="X3755" s="419"/>
      <c r="Z3755" s="419"/>
      <c r="AA3755" s="419"/>
      <c r="AB3755" s="419"/>
      <c r="AD3755" s="419"/>
      <c r="AE3755" s="419"/>
      <c r="AF3755" s="419"/>
      <c r="AH3755" s="419"/>
      <c r="AI3755" s="419"/>
      <c r="AJ3755" s="419"/>
      <c r="AL3755" s="419"/>
      <c r="AM3755" s="419"/>
      <c r="AN3755" s="403"/>
      <c r="AO3755" s="419"/>
      <c r="AP3755" s="419"/>
      <c r="AQ3755" s="419"/>
      <c r="AR3755" s="419"/>
      <c r="AS3755" s="419"/>
      <c r="AT3755" s="419"/>
      <c r="AU3755" s="419"/>
      <c r="AV3755" s="419"/>
      <c r="AX3755" s="419"/>
      <c r="AY3755" s="419"/>
      <c r="AZ3755" s="419"/>
      <c r="BB3755" s="419"/>
      <c r="BC3755" s="419"/>
      <c r="BD3755" s="419"/>
      <c r="BF3755" s="419"/>
      <c r="BG3755" s="419"/>
      <c r="BH3755" s="419"/>
      <c r="BJ3755" s="419"/>
      <c r="BK3755" s="419"/>
      <c r="BL3755" s="419"/>
      <c r="BN3755" s="419"/>
      <c r="BO3755" s="419"/>
      <c r="BP3755" s="419"/>
      <c r="BR3755" s="419"/>
      <c r="BS3755" s="419"/>
      <c r="BT3755" s="419"/>
      <c r="BV3755" s="419"/>
      <c r="BW3755" s="419"/>
      <c r="BX3755" s="397"/>
      <c r="BZ3755" s="449"/>
      <c r="CB3755" s="419"/>
      <c r="CC3755" s="419"/>
      <c r="CD3755" s="419"/>
      <c r="CF3755" s="419"/>
      <c r="CG3755" s="419"/>
      <c r="CH3755" s="419"/>
    </row>
    <row r="3756" spans="3:86" ht="21" thickBot="1">
      <c r="C3756" s="425"/>
      <c r="P3756" s="431"/>
      <c r="R3756" s="419"/>
      <c r="S3756" s="446"/>
      <c r="T3756" s="419"/>
      <c r="V3756" s="196"/>
      <c r="W3756" s="419"/>
      <c r="X3756" s="419"/>
      <c r="Z3756" s="419"/>
      <c r="AA3756" s="419"/>
      <c r="AB3756" s="419"/>
      <c r="AD3756" s="419"/>
      <c r="AE3756" s="419"/>
      <c r="AF3756" s="419"/>
      <c r="AH3756" s="419"/>
      <c r="AI3756" s="419"/>
      <c r="AJ3756" s="419"/>
      <c r="AL3756" s="419"/>
      <c r="AM3756" s="419"/>
      <c r="AN3756" s="403"/>
      <c r="AO3756" s="419"/>
      <c r="AP3756" s="419"/>
      <c r="AQ3756" s="419"/>
      <c r="AR3756" s="419"/>
      <c r="AS3756" s="419"/>
      <c r="AT3756" s="419"/>
      <c r="AU3756" s="419"/>
      <c r="AV3756" s="419"/>
      <c r="AX3756" s="419"/>
      <c r="AY3756" s="419"/>
      <c r="AZ3756" s="419"/>
      <c r="BB3756" s="419"/>
      <c r="BC3756" s="419"/>
      <c r="BD3756" s="419"/>
      <c r="BF3756" s="419"/>
      <c r="BG3756" s="419"/>
      <c r="BH3756" s="419"/>
      <c r="BJ3756" s="419"/>
      <c r="BK3756" s="419"/>
      <c r="BL3756" s="419"/>
      <c r="BN3756" s="419"/>
      <c r="BO3756" s="419"/>
      <c r="BP3756" s="419"/>
      <c r="BR3756" s="419"/>
      <c r="BS3756" s="419"/>
      <c r="BT3756" s="419"/>
      <c r="BV3756" s="419"/>
      <c r="BW3756" s="419"/>
      <c r="BX3756" s="397"/>
      <c r="BZ3756" s="449"/>
      <c r="CB3756" s="419"/>
      <c r="CC3756" s="419"/>
      <c r="CD3756" s="419"/>
      <c r="CF3756" s="419"/>
      <c r="CG3756" s="419"/>
      <c r="CH3756" s="419"/>
    </row>
    <row r="3757" spans="3:86" ht="21" thickBot="1">
      <c r="C3757" s="425"/>
      <c r="P3757" s="431"/>
      <c r="R3757" s="419"/>
      <c r="S3757" s="446"/>
      <c r="T3757" s="419"/>
      <c r="V3757" s="196"/>
      <c r="W3757" s="419"/>
      <c r="X3757" s="419"/>
      <c r="Z3757" s="419"/>
      <c r="AA3757" s="419"/>
      <c r="AB3757" s="419"/>
      <c r="AD3757" s="419"/>
      <c r="AE3757" s="419"/>
      <c r="AF3757" s="419"/>
      <c r="AH3757" s="419"/>
      <c r="AI3757" s="419"/>
      <c r="AJ3757" s="419"/>
      <c r="AL3757" s="419"/>
      <c r="AM3757" s="419"/>
      <c r="AN3757" s="403"/>
      <c r="AO3757" s="419"/>
      <c r="AP3757" s="419"/>
      <c r="AQ3757" s="419"/>
      <c r="AR3757" s="419"/>
      <c r="AS3757" s="419"/>
      <c r="AT3757" s="419"/>
      <c r="AU3757" s="419"/>
      <c r="AV3757" s="419"/>
      <c r="AX3757" s="419"/>
      <c r="AY3757" s="419"/>
      <c r="AZ3757" s="419"/>
      <c r="BB3757" s="419"/>
      <c r="BC3757" s="419"/>
      <c r="BD3757" s="419"/>
      <c r="BF3757" s="419"/>
      <c r="BG3757" s="419"/>
      <c r="BH3757" s="419"/>
      <c r="BJ3757" s="419"/>
      <c r="BK3757" s="419"/>
      <c r="BL3757" s="419"/>
      <c r="BN3757" s="419"/>
      <c r="BO3757" s="419"/>
      <c r="BP3757" s="419"/>
      <c r="BR3757" s="419"/>
      <c r="BS3757" s="419"/>
      <c r="BT3757" s="419"/>
      <c r="BV3757" s="419"/>
      <c r="BW3757" s="419"/>
      <c r="BX3757" s="397"/>
      <c r="BZ3757" s="449"/>
      <c r="CB3757" s="419"/>
      <c r="CC3757" s="419"/>
      <c r="CD3757" s="419"/>
      <c r="CF3757" s="419"/>
      <c r="CG3757" s="419"/>
      <c r="CH3757" s="419"/>
    </row>
    <row r="3758" spans="3:86" ht="21" thickBot="1">
      <c r="C3758" s="425"/>
      <c r="P3758" s="431"/>
      <c r="R3758" s="419"/>
      <c r="S3758" s="446"/>
      <c r="T3758" s="419"/>
      <c r="V3758" s="196"/>
      <c r="W3758" s="419"/>
      <c r="X3758" s="419"/>
      <c r="Z3758" s="419"/>
      <c r="AA3758" s="419"/>
      <c r="AB3758" s="419"/>
      <c r="AD3758" s="419"/>
      <c r="AE3758" s="419"/>
      <c r="AF3758" s="419"/>
      <c r="AH3758" s="419"/>
      <c r="AI3758" s="419"/>
      <c r="AJ3758" s="419"/>
      <c r="AL3758" s="419"/>
      <c r="AM3758" s="419"/>
      <c r="AN3758" s="403"/>
      <c r="AO3758" s="419"/>
      <c r="AP3758" s="419"/>
      <c r="AQ3758" s="419"/>
      <c r="AR3758" s="419"/>
      <c r="AS3758" s="419"/>
      <c r="AT3758" s="419"/>
      <c r="AU3758" s="419"/>
      <c r="AV3758" s="419"/>
      <c r="AX3758" s="419"/>
      <c r="AY3758" s="419"/>
      <c r="AZ3758" s="419"/>
      <c r="BB3758" s="419"/>
      <c r="BC3758" s="419"/>
      <c r="BD3758" s="419"/>
      <c r="BF3758" s="419"/>
      <c r="BG3758" s="419"/>
      <c r="BH3758" s="419"/>
      <c r="BJ3758" s="419"/>
      <c r="BK3758" s="419"/>
      <c r="BL3758" s="419"/>
      <c r="BN3758" s="419"/>
      <c r="BO3758" s="419"/>
      <c r="BP3758" s="419"/>
      <c r="BR3758" s="419"/>
      <c r="BS3758" s="419"/>
      <c r="BT3758" s="419"/>
      <c r="BV3758" s="419"/>
      <c r="BW3758" s="419"/>
      <c r="BX3758" s="397"/>
      <c r="BZ3758" s="449"/>
      <c r="CB3758" s="419"/>
      <c r="CC3758" s="419"/>
      <c r="CD3758" s="419"/>
      <c r="CF3758" s="419"/>
      <c r="CG3758" s="419"/>
      <c r="CH3758" s="419"/>
    </row>
    <row r="3759" spans="3:86" ht="21" thickBot="1">
      <c r="C3759" s="425"/>
      <c r="P3759" s="431"/>
      <c r="R3759" s="419"/>
      <c r="S3759" s="446"/>
      <c r="T3759" s="419"/>
      <c r="V3759" s="196"/>
      <c r="W3759" s="419"/>
      <c r="X3759" s="419"/>
      <c r="Z3759" s="419"/>
      <c r="AA3759" s="419"/>
      <c r="AB3759" s="419"/>
      <c r="AD3759" s="419"/>
      <c r="AE3759" s="419"/>
      <c r="AF3759" s="419"/>
      <c r="AH3759" s="419"/>
      <c r="AI3759" s="419"/>
      <c r="AJ3759" s="419"/>
      <c r="AL3759" s="419"/>
      <c r="AM3759" s="419"/>
      <c r="AN3759" s="403"/>
      <c r="AO3759" s="419"/>
      <c r="AP3759" s="419"/>
      <c r="AQ3759" s="419"/>
      <c r="AR3759" s="419"/>
      <c r="AS3759" s="419"/>
      <c r="AT3759" s="419"/>
      <c r="AU3759" s="419"/>
      <c r="AV3759" s="419"/>
      <c r="AX3759" s="419"/>
      <c r="AY3759" s="419"/>
      <c r="AZ3759" s="419"/>
      <c r="BB3759" s="419"/>
      <c r="BC3759" s="419"/>
      <c r="BD3759" s="419"/>
      <c r="BF3759" s="419"/>
      <c r="BG3759" s="419"/>
      <c r="BH3759" s="419"/>
      <c r="BJ3759" s="419"/>
      <c r="BK3759" s="419"/>
      <c r="BL3759" s="419"/>
      <c r="BN3759" s="419"/>
      <c r="BO3759" s="419"/>
      <c r="BP3759" s="419"/>
      <c r="BR3759" s="419"/>
      <c r="BS3759" s="419"/>
      <c r="BT3759" s="419"/>
      <c r="BV3759" s="419"/>
      <c r="BW3759" s="419"/>
      <c r="BX3759" s="397"/>
      <c r="BZ3759" s="449"/>
      <c r="CB3759" s="419"/>
      <c r="CC3759" s="419"/>
      <c r="CD3759" s="419"/>
      <c r="CF3759" s="419"/>
      <c r="CG3759" s="419"/>
      <c r="CH3759" s="419"/>
    </row>
    <row r="3760" spans="3:86" ht="21" thickBot="1">
      <c r="C3760" s="425"/>
      <c r="P3760" s="431"/>
      <c r="R3760" s="419"/>
      <c r="S3760" s="446"/>
      <c r="T3760" s="419"/>
      <c r="V3760" s="196"/>
      <c r="W3760" s="419"/>
      <c r="X3760" s="419"/>
      <c r="Z3760" s="419"/>
      <c r="AA3760" s="419"/>
      <c r="AB3760" s="419"/>
      <c r="AD3760" s="419"/>
      <c r="AE3760" s="419"/>
      <c r="AF3760" s="419"/>
      <c r="AH3760" s="419"/>
      <c r="AI3760" s="419"/>
      <c r="AJ3760" s="419"/>
      <c r="AL3760" s="419"/>
      <c r="AM3760" s="419"/>
      <c r="AN3760" s="403"/>
      <c r="AO3760" s="419"/>
      <c r="AP3760" s="419"/>
      <c r="AQ3760" s="419"/>
      <c r="AR3760" s="419"/>
      <c r="AS3760" s="419"/>
      <c r="AT3760" s="419"/>
      <c r="AU3760" s="419"/>
      <c r="AV3760" s="419"/>
      <c r="AX3760" s="419"/>
      <c r="AY3760" s="419"/>
      <c r="AZ3760" s="419"/>
      <c r="BB3760" s="419"/>
      <c r="BC3760" s="419"/>
      <c r="BD3760" s="419"/>
      <c r="BF3760" s="419"/>
      <c r="BG3760" s="419"/>
      <c r="BH3760" s="419"/>
      <c r="BJ3760" s="419"/>
      <c r="BK3760" s="419"/>
      <c r="BL3760" s="419"/>
      <c r="BN3760" s="419"/>
      <c r="BO3760" s="419"/>
      <c r="BP3760" s="419"/>
      <c r="BR3760" s="419"/>
      <c r="BS3760" s="419"/>
      <c r="BT3760" s="419"/>
      <c r="BV3760" s="419"/>
      <c r="BW3760" s="419"/>
      <c r="BX3760" s="397"/>
      <c r="BZ3760" s="449"/>
      <c r="CB3760" s="419"/>
      <c r="CC3760" s="419"/>
      <c r="CD3760" s="419"/>
      <c r="CF3760" s="419"/>
      <c r="CG3760" s="419"/>
      <c r="CH3760" s="419"/>
    </row>
    <row r="3761" spans="3:86" ht="21" thickBot="1">
      <c r="C3761" s="425"/>
      <c r="P3761" s="431"/>
      <c r="R3761" s="419"/>
      <c r="S3761" s="446"/>
      <c r="T3761" s="419"/>
      <c r="V3761" s="196"/>
      <c r="W3761" s="419"/>
      <c r="X3761" s="419"/>
      <c r="Z3761" s="419"/>
      <c r="AA3761" s="419"/>
      <c r="AB3761" s="419"/>
      <c r="AD3761" s="419"/>
      <c r="AE3761" s="419"/>
      <c r="AF3761" s="419"/>
      <c r="AH3761" s="419"/>
      <c r="AI3761" s="419"/>
      <c r="AJ3761" s="419"/>
      <c r="AL3761" s="419"/>
      <c r="AM3761" s="419"/>
      <c r="AN3761" s="403"/>
      <c r="AO3761" s="419"/>
      <c r="AP3761" s="419"/>
      <c r="AQ3761" s="419"/>
      <c r="AR3761" s="419"/>
      <c r="AS3761" s="419"/>
      <c r="AT3761" s="419"/>
      <c r="AU3761" s="419"/>
      <c r="AV3761" s="419"/>
      <c r="AX3761" s="419"/>
      <c r="AY3761" s="419"/>
      <c r="AZ3761" s="419"/>
      <c r="BB3761" s="419"/>
      <c r="BC3761" s="419"/>
      <c r="BD3761" s="419"/>
      <c r="BF3761" s="419"/>
      <c r="BG3761" s="419"/>
      <c r="BH3761" s="419"/>
      <c r="BJ3761" s="419"/>
      <c r="BK3761" s="419"/>
      <c r="BL3761" s="419"/>
      <c r="BN3761" s="419"/>
      <c r="BO3761" s="419"/>
      <c r="BP3761" s="419"/>
      <c r="BR3761" s="419"/>
      <c r="BS3761" s="419"/>
      <c r="BT3761" s="419"/>
      <c r="BV3761" s="419"/>
      <c r="BW3761" s="419"/>
      <c r="BX3761" s="397"/>
      <c r="BZ3761" s="449"/>
      <c r="CB3761" s="419"/>
      <c r="CC3761" s="419"/>
      <c r="CD3761" s="419"/>
      <c r="CF3761" s="419"/>
      <c r="CG3761" s="419"/>
      <c r="CH3761" s="419"/>
    </row>
    <row r="3762" spans="3:86" ht="21" thickBot="1">
      <c r="C3762" s="425"/>
      <c r="P3762" s="431"/>
      <c r="R3762" s="419"/>
      <c r="S3762" s="446"/>
      <c r="T3762" s="419"/>
      <c r="V3762" s="196"/>
      <c r="W3762" s="419"/>
      <c r="X3762" s="419"/>
      <c r="Z3762" s="419"/>
      <c r="AA3762" s="419"/>
      <c r="AB3762" s="419"/>
      <c r="AD3762" s="419"/>
      <c r="AE3762" s="419"/>
      <c r="AF3762" s="419"/>
      <c r="AH3762" s="419"/>
      <c r="AI3762" s="419"/>
      <c r="AJ3762" s="419"/>
      <c r="AL3762" s="419"/>
      <c r="AM3762" s="419"/>
      <c r="AN3762" s="403"/>
      <c r="AO3762" s="419"/>
      <c r="AP3762" s="419"/>
      <c r="AQ3762" s="419"/>
      <c r="AR3762" s="419"/>
      <c r="AS3762" s="419"/>
      <c r="AT3762" s="419"/>
      <c r="AU3762" s="419"/>
      <c r="AV3762" s="419"/>
      <c r="AX3762" s="419"/>
      <c r="AY3762" s="419"/>
      <c r="AZ3762" s="419"/>
      <c r="BB3762" s="419"/>
      <c r="BC3762" s="419"/>
      <c r="BD3762" s="419"/>
      <c r="BF3762" s="419"/>
      <c r="BG3762" s="419"/>
      <c r="BH3762" s="419"/>
      <c r="BJ3762" s="419"/>
      <c r="BK3762" s="419"/>
      <c r="BL3762" s="419"/>
      <c r="BN3762" s="419"/>
      <c r="BO3762" s="419"/>
      <c r="BP3762" s="419"/>
      <c r="BR3762" s="419"/>
      <c r="BS3762" s="419"/>
      <c r="BT3762" s="419"/>
      <c r="BV3762" s="419"/>
      <c r="BW3762" s="419"/>
      <c r="BX3762" s="397"/>
      <c r="BZ3762" s="449"/>
      <c r="CB3762" s="419"/>
      <c r="CC3762" s="419"/>
      <c r="CD3762" s="419"/>
      <c r="CF3762" s="419"/>
      <c r="CG3762" s="419"/>
      <c r="CH3762" s="419"/>
    </row>
    <row r="3763" spans="3:86" ht="21" thickBot="1">
      <c r="C3763" s="425"/>
      <c r="P3763" s="431"/>
      <c r="R3763" s="419"/>
      <c r="S3763" s="446"/>
      <c r="T3763" s="419"/>
      <c r="V3763" s="196"/>
      <c r="W3763" s="419"/>
      <c r="X3763" s="419"/>
      <c r="Z3763" s="419"/>
      <c r="AA3763" s="419"/>
      <c r="AB3763" s="419"/>
      <c r="AD3763" s="419"/>
      <c r="AE3763" s="419"/>
      <c r="AF3763" s="419"/>
      <c r="AH3763" s="419"/>
      <c r="AI3763" s="419"/>
      <c r="AJ3763" s="419"/>
      <c r="AL3763" s="419"/>
      <c r="AM3763" s="419"/>
      <c r="AN3763" s="403"/>
      <c r="AO3763" s="419"/>
      <c r="AP3763" s="419"/>
      <c r="AQ3763" s="419"/>
      <c r="AR3763" s="419"/>
      <c r="AS3763" s="419"/>
      <c r="AT3763" s="419"/>
      <c r="AU3763" s="419"/>
      <c r="AV3763" s="419"/>
      <c r="AX3763" s="419"/>
      <c r="AY3763" s="419"/>
      <c r="AZ3763" s="419"/>
      <c r="BB3763" s="419"/>
      <c r="BC3763" s="419"/>
      <c r="BD3763" s="419"/>
      <c r="BF3763" s="419"/>
      <c r="BG3763" s="419"/>
      <c r="BH3763" s="419"/>
      <c r="BJ3763" s="419"/>
      <c r="BK3763" s="419"/>
      <c r="BL3763" s="419"/>
      <c r="BN3763" s="419"/>
      <c r="BO3763" s="419"/>
      <c r="BP3763" s="419"/>
      <c r="BR3763" s="419"/>
      <c r="BS3763" s="419"/>
      <c r="BT3763" s="419"/>
      <c r="BV3763" s="419"/>
      <c r="BW3763" s="419"/>
      <c r="BX3763" s="397"/>
      <c r="BZ3763" s="449"/>
      <c r="CB3763" s="419"/>
      <c r="CC3763" s="419"/>
      <c r="CD3763" s="419"/>
      <c r="CF3763" s="419"/>
      <c r="CG3763" s="419"/>
      <c r="CH3763" s="419"/>
    </row>
    <row r="3764" spans="3:86" ht="21" thickBot="1">
      <c r="C3764" s="425"/>
      <c r="P3764" s="431"/>
      <c r="R3764" s="419"/>
      <c r="S3764" s="446"/>
      <c r="T3764" s="419"/>
      <c r="V3764" s="196"/>
      <c r="W3764" s="419"/>
      <c r="X3764" s="419"/>
      <c r="Z3764" s="419"/>
      <c r="AA3764" s="419"/>
      <c r="AB3764" s="419"/>
      <c r="AD3764" s="419"/>
      <c r="AE3764" s="419"/>
      <c r="AF3764" s="419"/>
      <c r="AH3764" s="419"/>
      <c r="AI3764" s="419"/>
      <c r="AJ3764" s="419"/>
      <c r="AL3764" s="419"/>
      <c r="AM3764" s="419"/>
      <c r="AN3764" s="403"/>
      <c r="AO3764" s="419"/>
      <c r="AP3764" s="419"/>
      <c r="AQ3764" s="419"/>
      <c r="AR3764" s="419"/>
      <c r="AS3764" s="419"/>
      <c r="AT3764" s="419"/>
      <c r="AU3764" s="419"/>
      <c r="AV3764" s="419"/>
      <c r="AX3764" s="419"/>
      <c r="AY3764" s="419"/>
      <c r="AZ3764" s="419"/>
      <c r="BB3764" s="419"/>
      <c r="BC3764" s="419"/>
      <c r="BD3764" s="419"/>
      <c r="BF3764" s="419"/>
      <c r="BG3764" s="419"/>
      <c r="BH3764" s="419"/>
      <c r="BJ3764" s="419"/>
      <c r="BK3764" s="419"/>
      <c r="BL3764" s="419"/>
      <c r="BN3764" s="419"/>
      <c r="BO3764" s="419"/>
      <c r="BP3764" s="419"/>
      <c r="BR3764" s="419"/>
      <c r="BS3764" s="419"/>
      <c r="BT3764" s="419"/>
      <c r="BV3764" s="419"/>
      <c r="BW3764" s="419"/>
      <c r="BX3764" s="397"/>
      <c r="BZ3764" s="449"/>
      <c r="CB3764" s="419"/>
      <c r="CC3764" s="419"/>
      <c r="CD3764" s="419"/>
      <c r="CF3764" s="419"/>
      <c r="CG3764" s="419"/>
      <c r="CH3764" s="419"/>
    </row>
    <row r="3765" spans="3:86" ht="21" thickBot="1">
      <c r="C3765" s="425"/>
      <c r="P3765" s="431"/>
      <c r="R3765" s="419"/>
      <c r="S3765" s="446"/>
      <c r="T3765" s="419"/>
      <c r="V3765" s="196"/>
      <c r="W3765" s="419"/>
      <c r="X3765" s="419"/>
      <c r="Z3765" s="419"/>
      <c r="AA3765" s="419"/>
      <c r="AB3765" s="419"/>
      <c r="AD3765" s="419"/>
      <c r="AE3765" s="419"/>
      <c r="AF3765" s="419"/>
      <c r="AH3765" s="419"/>
      <c r="AI3765" s="419"/>
      <c r="AJ3765" s="419"/>
      <c r="AL3765" s="419"/>
      <c r="AM3765" s="419"/>
      <c r="AN3765" s="403"/>
      <c r="AO3765" s="419"/>
      <c r="AP3765" s="419"/>
      <c r="AQ3765" s="419"/>
      <c r="AR3765" s="419"/>
      <c r="AS3765" s="419"/>
      <c r="AT3765" s="419"/>
      <c r="AU3765" s="419"/>
      <c r="AV3765" s="419"/>
      <c r="AX3765" s="419"/>
      <c r="AY3765" s="419"/>
      <c r="AZ3765" s="419"/>
      <c r="BB3765" s="419"/>
      <c r="BC3765" s="419"/>
      <c r="BD3765" s="419"/>
      <c r="BF3765" s="419"/>
      <c r="BG3765" s="419"/>
      <c r="BH3765" s="419"/>
      <c r="BJ3765" s="419"/>
      <c r="BK3765" s="419"/>
      <c r="BL3765" s="419"/>
      <c r="BN3765" s="419"/>
      <c r="BO3765" s="419"/>
      <c r="BP3765" s="419"/>
      <c r="BR3765" s="419"/>
      <c r="BS3765" s="419"/>
      <c r="BT3765" s="419"/>
      <c r="BV3765" s="419"/>
      <c r="BW3765" s="419"/>
      <c r="BX3765" s="397"/>
      <c r="BZ3765" s="449"/>
      <c r="CB3765" s="419"/>
      <c r="CC3765" s="419"/>
      <c r="CD3765" s="419"/>
      <c r="CF3765" s="419"/>
      <c r="CG3765" s="419"/>
      <c r="CH3765" s="419"/>
    </row>
    <row r="3766" spans="3:86" ht="21" thickBot="1">
      <c r="C3766" s="425"/>
      <c r="P3766" s="431"/>
      <c r="R3766" s="419"/>
      <c r="S3766" s="446"/>
      <c r="T3766" s="419"/>
      <c r="V3766" s="196"/>
      <c r="W3766" s="419"/>
      <c r="X3766" s="419"/>
      <c r="Z3766" s="419"/>
      <c r="AA3766" s="419"/>
      <c r="AB3766" s="419"/>
      <c r="AD3766" s="419"/>
      <c r="AE3766" s="419"/>
      <c r="AF3766" s="419"/>
      <c r="AH3766" s="419"/>
      <c r="AI3766" s="419"/>
      <c r="AJ3766" s="419"/>
      <c r="AL3766" s="419"/>
      <c r="AM3766" s="419"/>
      <c r="AN3766" s="403"/>
      <c r="AO3766" s="419"/>
      <c r="AP3766" s="419"/>
      <c r="AQ3766" s="419"/>
      <c r="AR3766" s="419"/>
      <c r="AS3766" s="419"/>
      <c r="AT3766" s="419"/>
      <c r="AU3766" s="419"/>
      <c r="AV3766" s="419"/>
      <c r="AX3766" s="419"/>
      <c r="AY3766" s="419"/>
      <c r="AZ3766" s="419"/>
      <c r="BB3766" s="419"/>
      <c r="BC3766" s="419"/>
      <c r="BD3766" s="419"/>
      <c r="BF3766" s="419"/>
      <c r="BG3766" s="419"/>
      <c r="BH3766" s="419"/>
      <c r="BJ3766" s="419"/>
      <c r="BK3766" s="419"/>
      <c r="BL3766" s="419"/>
      <c r="BN3766" s="419"/>
      <c r="BO3766" s="419"/>
      <c r="BP3766" s="419"/>
      <c r="BR3766" s="419"/>
      <c r="BS3766" s="419"/>
      <c r="BT3766" s="419"/>
      <c r="BV3766" s="419"/>
      <c r="BW3766" s="419"/>
      <c r="BX3766" s="397"/>
      <c r="BZ3766" s="449"/>
      <c r="CB3766" s="419"/>
      <c r="CC3766" s="419"/>
      <c r="CD3766" s="419"/>
      <c r="CF3766" s="419"/>
      <c r="CG3766" s="419"/>
      <c r="CH3766" s="419"/>
    </row>
    <row r="3767" spans="3:86" ht="21" thickBot="1">
      <c r="C3767" s="425"/>
      <c r="P3767" s="431"/>
      <c r="R3767" s="419"/>
      <c r="S3767" s="446"/>
      <c r="T3767" s="419"/>
      <c r="V3767" s="196"/>
      <c r="W3767" s="419"/>
      <c r="X3767" s="419"/>
      <c r="Z3767" s="419"/>
      <c r="AA3767" s="419"/>
      <c r="AB3767" s="419"/>
      <c r="AD3767" s="419"/>
      <c r="AE3767" s="419"/>
      <c r="AF3767" s="419"/>
      <c r="AH3767" s="419"/>
      <c r="AI3767" s="419"/>
      <c r="AJ3767" s="419"/>
      <c r="AL3767" s="419"/>
      <c r="AM3767" s="419"/>
      <c r="AN3767" s="403"/>
      <c r="AO3767" s="419"/>
      <c r="AP3767" s="419"/>
      <c r="AQ3767" s="419"/>
      <c r="AR3767" s="419"/>
      <c r="AS3767" s="419"/>
      <c r="AT3767" s="419"/>
      <c r="AU3767" s="419"/>
      <c r="AV3767" s="419"/>
      <c r="AX3767" s="419"/>
      <c r="AY3767" s="419"/>
      <c r="AZ3767" s="419"/>
      <c r="BB3767" s="419"/>
      <c r="BC3767" s="419"/>
      <c r="BD3767" s="419"/>
      <c r="BF3767" s="419"/>
      <c r="BG3767" s="419"/>
      <c r="BH3767" s="419"/>
      <c r="BJ3767" s="419"/>
      <c r="BK3767" s="419"/>
      <c r="BL3767" s="419"/>
      <c r="BN3767" s="419"/>
      <c r="BO3767" s="419"/>
      <c r="BP3767" s="419"/>
      <c r="BR3767" s="419"/>
      <c r="BS3767" s="419"/>
      <c r="BT3767" s="419"/>
      <c r="BV3767" s="419"/>
      <c r="BW3767" s="419"/>
      <c r="BX3767" s="397"/>
      <c r="BZ3767" s="449"/>
      <c r="CB3767" s="419"/>
      <c r="CC3767" s="419"/>
      <c r="CD3767" s="419"/>
      <c r="CF3767" s="419"/>
      <c r="CG3767" s="419"/>
      <c r="CH3767" s="419"/>
    </row>
    <row r="3768" spans="3:86" ht="21" thickBot="1">
      <c r="C3768" s="425"/>
      <c r="P3768" s="431"/>
      <c r="R3768" s="419"/>
      <c r="S3768" s="446"/>
      <c r="T3768" s="419"/>
      <c r="V3768" s="196"/>
      <c r="W3768" s="419"/>
      <c r="X3768" s="419"/>
      <c r="Z3768" s="419"/>
      <c r="AA3768" s="419"/>
      <c r="AB3768" s="419"/>
      <c r="AD3768" s="419"/>
      <c r="AE3768" s="419"/>
      <c r="AF3768" s="419"/>
      <c r="AH3768" s="419"/>
      <c r="AI3768" s="419"/>
      <c r="AJ3768" s="419"/>
      <c r="AL3768" s="419"/>
      <c r="AM3768" s="419"/>
      <c r="AN3768" s="403"/>
      <c r="AO3768" s="419"/>
      <c r="AP3768" s="419"/>
      <c r="AQ3768" s="419"/>
      <c r="AR3768" s="419"/>
      <c r="AS3768" s="419"/>
      <c r="AT3768" s="419"/>
      <c r="AU3768" s="419"/>
      <c r="AV3768" s="419"/>
      <c r="AX3768" s="419"/>
      <c r="AY3768" s="419"/>
      <c r="AZ3768" s="419"/>
      <c r="BB3768" s="419"/>
      <c r="BC3768" s="419"/>
      <c r="BD3768" s="419"/>
      <c r="BF3768" s="419"/>
      <c r="BG3768" s="419"/>
      <c r="BH3768" s="419"/>
      <c r="BJ3768" s="419"/>
      <c r="BK3768" s="419"/>
      <c r="BL3768" s="419"/>
      <c r="BN3768" s="419"/>
      <c r="BO3768" s="419"/>
      <c r="BP3768" s="419"/>
      <c r="BR3768" s="419"/>
      <c r="BS3768" s="419"/>
      <c r="BT3768" s="419"/>
      <c r="BV3768" s="419"/>
      <c r="BW3768" s="419"/>
      <c r="BX3768" s="397"/>
      <c r="BZ3768" s="449"/>
      <c r="CB3768" s="419"/>
      <c r="CC3768" s="419"/>
      <c r="CD3768" s="419"/>
      <c r="CF3768" s="419"/>
      <c r="CG3768" s="419"/>
      <c r="CH3768" s="419"/>
    </row>
    <row r="3769" spans="3:86" ht="21" thickBot="1">
      <c r="C3769" s="425"/>
      <c r="P3769" s="431"/>
      <c r="R3769" s="419"/>
      <c r="S3769" s="446"/>
      <c r="T3769" s="419"/>
      <c r="V3769" s="196"/>
      <c r="W3769" s="419"/>
      <c r="X3769" s="419"/>
      <c r="Z3769" s="419"/>
      <c r="AA3769" s="419"/>
      <c r="AB3769" s="419"/>
      <c r="AD3769" s="419"/>
      <c r="AE3769" s="419"/>
      <c r="AF3769" s="419"/>
      <c r="AH3769" s="419"/>
      <c r="AI3769" s="419"/>
      <c r="AJ3769" s="419"/>
      <c r="AL3769" s="419"/>
      <c r="AM3769" s="419"/>
      <c r="AN3769" s="403"/>
      <c r="AO3769" s="419"/>
      <c r="AP3769" s="419"/>
      <c r="AQ3769" s="419"/>
      <c r="AR3769" s="419"/>
      <c r="AS3769" s="419"/>
      <c r="AT3769" s="419"/>
      <c r="AU3769" s="419"/>
      <c r="AV3769" s="419"/>
      <c r="AX3769" s="419"/>
      <c r="AY3769" s="419"/>
      <c r="AZ3769" s="419"/>
      <c r="BB3769" s="419"/>
      <c r="BC3769" s="419"/>
      <c r="BD3769" s="419"/>
      <c r="BF3769" s="419"/>
      <c r="BG3769" s="419"/>
      <c r="BH3769" s="419"/>
      <c r="BJ3769" s="419"/>
      <c r="BK3769" s="419"/>
      <c r="BL3769" s="419"/>
      <c r="BN3769" s="419"/>
      <c r="BO3769" s="419"/>
      <c r="BP3769" s="419"/>
      <c r="BR3769" s="419"/>
      <c r="BS3769" s="419"/>
      <c r="BT3769" s="419"/>
      <c r="BV3769" s="419"/>
      <c r="BW3769" s="419"/>
      <c r="BX3769" s="397"/>
      <c r="BZ3769" s="449"/>
      <c r="CB3769" s="419"/>
      <c r="CC3769" s="419"/>
      <c r="CD3769" s="419"/>
      <c r="CF3769" s="419"/>
      <c r="CG3769" s="419"/>
      <c r="CH3769" s="419"/>
    </row>
    <row r="3770" spans="3:86" ht="21" thickBot="1">
      <c r="C3770" s="425"/>
      <c r="P3770" s="431"/>
      <c r="R3770" s="419"/>
      <c r="S3770" s="446"/>
      <c r="T3770" s="419"/>
      <c r="V3770" s="196"/>
      <c r="W3770" s="419"/>
      <c r="X3770" s="419"/>
      <c r="Z3770" s="419"/>
      <c r="AA3770" s="419"/>
      <c r="AB3770" s="419"/>
      <c r="AD3770" s="419"/>
      <c r="AE3770" s="419"/>
      <c r="AF3770" s="419"/>
      <c r="AH3770" s="419"/>
      <c r="AI3770" s="419"/>
      <c r="AJ3770" s="419"/>
      <c r="AL3770" s="419"/>
      <c r="AM3770" s="419"/>
      <c r="AN3770" s="403"/>
      <c r="AO3770" s="419"/>
      <c r="AP3770" s="419"/>
      <c r="AQ3770" s="419"/>
      <c r="AR3770" s="419"/>
      <c r="AS3770" s="419"/>
      <c r="AT3770" s="419"/>
      <c r="AU3770" s="419"/>
      <c r="AV3770" s="419"/>
      <c r="AX3770" s="419"/>
      <c r="AY3770" s="419"/>
      <c r="AZ3770" s="419"/>
      <c r="BB3770" s="419"/>
      <c r="BC3770" s="419"/>
      <c r="BD3770" s="419"/>
      <c r="BF3770" s="419"/>
      <c r="BG3770" s="419"/>
      <c r="BH3770" s="419"/>
      <c r="BJ3770" s="419"/>
      <c r="BK3770" s="419"/>
      <c r="BL3770" s="419"/>
      <c r="BN3770" s="419"/>
      <c r="BO3770" s="419"/>
      <c r="BP3770" s="419"/>
      <c r="BR3770" s="419"/>
      <c r="BS3770" s="419"/>
      <c r="BT3770" s="419"/>
      <c r="BV3770" s="419"/>
      <c r="BW3770" s="419"/>
      <c r="BX3770" s="397"/>
      <c r="BZ3770" s="449"/>
      <c r="CB3770" s="419"/>
      <c r="CC3770" s="419"/>
      <c r="CD3770" s="419"/>
      <c r="CF3770" s="419"/>
      <c r="CG3770" s="419"/>
      <c r="CH3770" s="419"/>
    </row>
    <row r="3771" spans="3:86" ht="21" thickBot="1">
      <c r="C3771" s="425"/>
      <c r="P3771" s="431"/>
      <c r="R3771" s="419"/>
      <c r="S3771" s="446"/>
      <c r="T3771" s="419"/>
      <c r="V3771" s="196"/>
      <c r="W3771" s="419"/>
      <c r="X3771" s="419"/>
      <c r="Z3771" s="419"/>
      <c r="AA3771" s="419"/>
      <c r="AB3771" s="419"/>
      <c r="AD3771" s="419"/>
      <c r="AE3771" s="419"/>
      <c r="AF3771" s="419"/>
      <c r="AH3771" s="419"/>
      <c r="AI3771" s="419"/>
      <c r="AJ3771" s="419"/>
      <c r="AL3771" s="419"/>
      <c r="AM3771" s="419"/>
      <c r="AN3771" s="403"/>
      <c r="AO3771" s="419"/>
      <c r="AP3771" s="419"/>
      <c r="AQ3771" s="419"/>
      <c r="AR3771" s="419"/>
      <c r="AS3771" s="419"/>
      <c r="AT3771" s="419"/>
      <c r="AU3771" s="419"/>
      <c r="AV3771" s="419"/>
      <c r="AX3771" s="419"/>
      <c r="AY3771" s="419"/>
      <c r="AZ3771" s="419"/>
      <c r="BB3771" s="419"/>
      <c r="BC3771" s="419"/>
      <c r="BD3771" s="419"/>
      <c r="BF3771" s="419"/>
      <c r="BG3771" s="419"/>
      <c r="BH3771" s="419"/>
      <c r="BJ3771" s="419"/>
      <c r="BK3771" s="419"/>
      <c r="BL3771" s="419"/>
      <c r="BN3771" s="419"/>
      <c r="BO3771" s="419"/>
      <c r="BP3771" s="419"/>
      <c r="BR3771" s="419"/>
      <c r="BS3771" s="419"/>
      <c r="BT3771" s="419"/>
      <c r="BV3771" s="419"/>
      <c r="BW3771" s="419"/>
      <c r="BX3771" s="397"/>
      <c r="BZ3771" s="449"/>
      <c r="CB3771" s="419"/>
      <c r="CC3771" s="419"/>
      <c r="CD3771" s="419"/>
      <c r="CF3771" s="419"/>
      <c r="CG3771" s="419"/>
      <c r="CH3771" s="419"/>
    </row>
    <row r="3772" spans="3:86" ht="21" thickBot="1">
      <c r="C3772" s="425"/>
      <c r="P3772" s="431"/>
      <c r="R3772" s="419"/>
      <c r="S3772" s="446"/>
      <c r="T3772" s="419"/>
      <c r="V3772" s="196"/>
      <c r="W3772" s="419"/>
      <c r="X3772" s="419"/>
      <c r="Z3772" s="419"/>
      <c r="AA3772" s="419"/>
      <c r="AB3772" s="419"/>
      <c r="AD3772" s="419"/>
      <c r="AE3772" s="419"/>
      <c r="AF3772" s="419"/>
      <c r="AH3772" s="419"/>
      <c r="AI3772" s="419"/>
      <c r="AJ3772" s="419"/>
      <c r="AL3772" s="419"/>
      <c r="AM3772" s="419"/>
      <c r="AN3772" s="403"/>
      <c r="AO3772" s="419"/>
      <c r="AP3772" s="419"/>
      <c r="AQ3772" s="419"/>
      <c r="AR3772" s="419"/>
      <c r="AS3772" s="419"/>
      <c r="AT3772" s="419"/>
      <c r="AU3772" s="419"/>
      <c r="AV3772" s="419"/>
      <c r="AX3772" s="419"/>
      <c r="AY3772" s="419"/>
      <c r="AZ3772" s="419"/>
      <c r="BB3772" s="419"/>
      <c r="BC3772" s="419"/>
      <c r="BD3772" s="419"/>
      <c r="BF3772" s="419"/>
      <c r="BG3772" s="419"/>
      <c r="BH3772" s="419"/>
      <c r="BJ3772" s="419"/>
      <c r="BK3772" s="419"/>
      <c r="BL3772" s="419"/>
      <c r="BN3772" s="419"/>
      <c r="BO3772" s="419"/>
      <c r="BP3772" s="419"/>
      <c r="BR3772" s="419"/>
      <c r="BS3772" s="419"/>
      <c r="BT3772" s="419"/>
      <c r="BV3772" s="419"/>
      <c r="BW3772" s="419"/>
      <c r="BX3772" s="397"/>
      <c r="BZ3772" s="449"/>
      <c r="CB3772" s="419"/>
      <c r="CC3772" s="419"/>
      <c r="CD3772" s="419"/>
      <c r="CF3772" s="419"/>
      <c r="CG3772" s="419"/>
      <c r="CH3772" s="419"/>
    </row>
    <row r="3773" spans="3:86" ht="21" thickBot="1">
      <c r="C3773" s="425"/>
      <c r="P3773" s="431"/>
      <c r="R3773" s="419"/>
      <c r="S3773" s="446"/>
      <c r="T3773" s="419"/>
      <c r="V3773" s="196"/>
      <c r="W3773" s="419"/>
      <c r="X3773" s="419"/>
      <c r="Z3773" s="419"/>
      <c r="AA3773" s="419"/>
      <c r="AB3773" s="419"/>
      <c r="AD3773" s="419"/>
      <c r="AE3773" s="419"/>
      <c r="AF3773" s="419"/>
      <c r="AH3773" s="419"/>
      <c r="AI3773" s="419"/>
      <c r="AJ3773" s="419"/>
      <c r="AL3773" s="419"/>
      <c r="AM3773" s="419"/>
      <c r="AN3773" s="403"/>
      <c r="AO3773" s="419"/>
      <c r="AP3773" s="419"/>
      <c r="AQ3773" s="419"/>
      <c r="AR3773" s="419"/>
      <c r="AS3773" s="419"/>
      <c r="AT3773" s="419"/>
      <c r="AU3773" s="419"/>
      <c r="AV3773" s="419"/>
      <c r="AX3773" s="419"/>
      <c r="AY3773" s="419"/>
      <c r="AZ3773" s="419"/>
      <c r="BB3773" s="419"/>
      <c r="BC3773" s="419"/>
      <c r="BD3773" s="419"/>
      <c r="BF3773" s="419"/>
      <c r="BG3773" s="419"/>
      <c r="BH3773" s="419"/>
      <c r="BJ3773" s="419"/>
      <c r="BK3773" s="419"/>
      <c r="BL3773" s="419"/>
      <c r="BN3773" s="419"/>
      <c r="BO3773" s="419"/>
      <c r="BP3773" s="419"/>
      <c r="BR3773" s="419"/>
      <c r="BS3773" s="419"/>
      <c r="BT3773" s="419"/>
      <c r="BV3773" s="419"/>
      <c r="BW3773" s="419"/>
      <c r="BX3773" s="397"/>
      <c r="BZ3773" s="449"/>
      <c r="CB3773" s="419"/>
      <c r="CC3773" s="419"/>
      <c r="CD3773" s="419"/>
      <c r="CF3773" s="419"/>
      <c r="CG3773" s="419"/>
      <c r="CH3773" s="419"/>
    </row>
    <row r="3774" spans="3:86" ht="21" thickBot="1">
      <c r="C3774" s="425"/>
      <c r="P3774" s="431"/>
      <c r="R3774" s="419"/>
      <c r="S3774" s="446"/>
      <c r="T3774" s="419"/>
      <c r="V3774" s="196"/>
      <c r="W3774" s="419"/>
      <c r="X3774" s="419"/>
      <c r="Z3774" s="419"/>
      <c r="AA3774" s="419"/>
      <c r="AB3774" s="419"/>
      <c r="AD3774" s="419"/>
      <c r="AE3774" s="419"/>
      <c r="AF3774" s="419"/>
      <c r="AH3774" s="419"/>
      <c r="AI3774" s="419"/>
      <c r="AJ3774" s="419"/>
      <c r="AL3774" s="419"/>
      <c r="AM3774" s="419"/>
      <c r="AN3774" s="403"/>
      <c r="AO3774" s="419"/>
      <c r="AP3774" s="419"/>
      <c r="AQ3774" s="419"/>
      <c r="AR3774" s="419"/>
      <c r="AS3774" s="419"/>
      <c r="AT3774" s="419"/>
      <c r="AU3774" s="419"/>
      <c r="AV3774" s="419"/>
      <c r="AX3774" s="419"/>
      <c r="AY3774" s="419"/>
      <c r="AZ3774" s="419"/>
      <c r="BB3774" s="419"/>
      <c r="BC3774" s="419"/>
      <c r="BD3774" s="419"/>
      <c r="BF3774" s="419"/>
      <c r="BG3774" s="419"/>
      <c r="BH3774" s="419"/>
      <c r="BJ3774" s="419"/>
      <c r="BK3774" s="419"/>
      <c r="BL3774" s="419"/>
      <c r="BN3774" s="419"/>
      <c r="BO3774" s="419"/>
      <c r="BP3774" s="419"/>
      <c r="BR3774" s="419"/>
      <c r="BS3774" s="419"/>
      <c r="BT3774" s="419"/>
      <c r="BV3774" s="419"/>
      <c r="BW3774" s="419"/>
      <c r="BX3774" s="397"/>
      <c r="BZ3774" s="449"/>
      <c r="CB3774" s="419"/>
      <c r="CC3774" s="419"/>
      <c r="CD3774" s="419"/>
      <c r="CF3774" s="419"/>
      <c r="CG3774" s="419"/>
      <c r="CH3774" s="419"/>
    </row>
    <row r="3775" spans="3:86" ht="21" thickBot="1">
      <c r="C3775" s="425"/>
      <c r="P3775" s="431"/>
      <c r="R3775" s="419"/>
      <c r="S3775" s="446"/>
      <c r="T3775" s="419"/>
      <c r="V3775" s="196"/>
      <c r="W3775" s="419"/>
      <c r="X3775" s="419"/>
      <c r="Z3775" s="419"/>
      <c r="AA3775" s="419"/>
      <c r="AB3775" s="419"/>
      <c r="AD3775" s="419"/>
      <c r="AE3775" s="419"/>
      <c r="AF3775" s="419"/>
      <c r="AH3775" s="419"/>
      <c r="AI3775" s="419"/>
      <c r="AJ3775" s="419"/>
      <c r="AL3775" s="419"/>
      <c r="AM3775" s="419"/>
      <c r="AN3775" s="403"/>
      <c r="AO3775" s="419"/>
      <c r="AP3775" s="419"/>
      <c r="AQ3775" s="419"/>
      <c r="AR3775" s="419"/>
      <c r="AS3775" s="419"/>
      <c r="AT3775" s="419"/>
      <c r="AU3775" s="419"/>
      <c r="AV3775" s="419"/>
      <c r="AX3775" s="419"/>
      <c r="AY3775" s="419"/>
      <c r="AZ3775" s="419"/>
      <c r="BB3775" s="419"/>
      <c r="BC3775" s="419"/>
      <c r="BD3775" s="419"/>
      <c r="BF3775" s="419"/>
      <c r="BG3775" s="419"/>
      <c r="BH3775" s="419"/>
      <c r="BJ3775" s="419"/>
      <c r="BK3775" s="419"/>
      <c r="BL3775" s="419"/>
      <c r="BN3775" s="419"/>
      <c r="BO3775" s="419"/>
      <c r="BP3775" s="419"/>
      <c r="BR3775" s="419"/>
      <c r="BS3775" s="419"/>
      <c r="BT3775" s="419"/>
      <c r="BV3775" s="419"/>
      <c r="BW3775" s="419"/>
      <c r="BX3775" s="397"/>
      <c r="BZ3775" s="449"/>
      <c r="CB3775" s="419"/>
      <c r="CC3775" s="419"/>
      <c r="CD3775" s="419"/>
      <c r="CF3775" s="419"/>
      <c r="CG3775" s="419"/>
      <c r="CH3775" s="419"/>
    </row>
    <row r="3776" spans="3:86" ht="21" thickBot="1">
      <c r="C3776" s="425"/>
      <c r="P3776" s="431"/>
      <c r="R3776" s="419"/>
      <c r="S3776" s="446"/>
      <c r="T3776" s="419"/>
      <c r="V3776" s="196"/>
      <c r="W3776" s="419"/>
      <c r="X3776" s="419"/>
      <c r="Z3776" s="419"/>
      <c r="AA3776" s="419"/>
      <c r="AB3776" s="419"/>
      <c r="AD3776" s="419"/>
      <c r="AE3776" s="419"/>
      <c r="AF3776" s="419"/>
      <c r="AH3776" s="419"/>
      <c r="AI3776" s="419"/>
      <c r="AJ3776" s="419"/>
      <c r="AL3776" s="419"/>
      <c r="AM3776" s="419"/>
      <c r="AN3776" s="403"/>
      <c r="AO3776" s="419"/>
      <c r="AP3776" s="419"/>
      <c r="AQ3776" s="419"/>
      <c r="AR3776" s="419"/>
      <c r="AS3776" s="419"/>
      <c r="AT3776" s="419"/>
      <c r="AU3776" s="419"/>
      <c r="AV3776" s="419"/>
      <c r="AX3776" s="419"/>
      <c r="AY3776" s="419"/>
      <c r="AZ3776" s="419"/>
      <c r="BB3776" s="419"/>
      <c r="BC3776" s="419"/>
      <c r="BD3776" s="419"/>
      <c r="BF3776" s="419"/>
      <c r="BG3776" s="419"/>
      <c r="BH3776" s="419"/>
      <c r="BJ3776" s="419"/>
      <c r="BK3776" s="419"/>
      <c r="BL3776" s="419"/>
      <c r="BN3776" s="419"/>
      <c r="BO3776" s="419"/>
      <c r="BP3776" s="419"/>
      <c r="BR3776" s="419"/>
      <c r="BS3776" s="419"/>
      <c r="BT3776" s="419"/>
      <c r="BV3776" s="419"/>
      <c r="BW3776" s="419"/>
      <c r="BX3776" s="397"/>
      <c r="BZ3776" s="449"/>
      <c r="CB3776" s="419"/>
      <c r="CC3776" s="419"/>
      <c r="CD3776" s="419"/>
      <c r="CF3776" s="419"/>
      <c r="CG3776" s="419"/>
      <c r="CH3776" s="419"/>
    </row>
    <row r="3777" spans="3:86" ht="21" thickBot="1">
      <c r="C3777" s="425"/>
      <c r="P3777" s="431"/>
      <c r="R3777" s="419"/>
      <c r="S3777" s="446"/>
      <c r="T3777" s="419"/>
      <c r="V3777" s="196"/>
      <c r="W3777" s="419"/>
      <c r="X3777" s="419"/>
      <c r="Z3777" s="419"/>
      <c r="AA3777" s="419"/>
      <c r="AB3777" s="419"/>
      <c r="AD3777" s="419"/>
      <c r="AE3777" s="419"/>
      <c r="AF3777" s="419"/>
      <c r="AH3777" s="419"/>
      <c r="AI3777" s="419"/>
      <c r="AJ3777" s="419"/>
      <c r="AL3777" s="419"/>
      <c r="AM3777" s="419"/>
      <c r="AN3777" s="403"/>
      <c r="AO3777" s="419"/>
      <c r="AP3777" s="419"/>
      <c r="AQ3777" s="419"/>
      <c r="AR3777" s="419"/>
      <c r="AS3777" s="419"/>
      <c r="AT3777" s="419"/>
      <c r="AU3777" s="419"/>
      <c r="AV3777" s="419"/>
      <c r="AX3777" s="419"/>
      <c r="AY3777" s="419"/>
      <c r="AZ3777" s="419"/>
      <c r="BB3777" s="419"/>
      <c r="BC3777" s="419"/>
      <c r="BD3777" s="419"/>
      <c r="BF3777" s="419"/>
      <c r="BG3777" s="419"/>
      <c r="BH3777" s="419"/>
      <c r="BJ3777" s="419"/>
      <c r="BK3777" s="419"/>
      <c r="BL3777" s="419"/>
      <c r="BN3777" s="419"/>
      <c r="BO3777" s="419"/>
      <c r="BP3777" s="419"/>
      <c r="BR3777" s="419"/>
      <c r="BS3777" s="419"/>
      <c r="BT3777" s="419"/>
      <c r="BV3777" s="419"/>
      <c r="BW3777" s="419"/>
      <c r="BX3777" s="397"/>
      <c r="BZ3777" s="449"/>
      <c r="CB3777" s="419"/>
      <c r="CC3777" s="419"/>
      <c r="CD3777" s="419"/>
      <c r="CF3777" s="419"/>
      <c r="CG3777" s="419"/>
      <c r="CH3777" s="419"/>
    </row>
    <row r="3778" spans="3:86" ht="21" thickBot="1">
      <c r="C3778" s="425"/>
      <c r="P3778" s="431"/>
      <c r="R3778" s="419"/>
      <c r="S3778" s="446"/>
      <c r="T3778" s="419"/>
      <c r="V3778" s="196"/>
      <c r="W3778" s="419"/>
      <c r="X3778" s="419"/>
      <c r="Z3778" s="419"/>
      <c r="AA3778" s="419"/>
      <c r="AB3778" s="419"/>
      <c r="AD3778" s="419"/>
      <c r="AE3778" s="419"/>
      <c r="AF3778" s="419"/>
      <c r="AH3778" s="419"/>
      <c r="AI3778" s="419"/>
      <c r="AJ3778" s="419"/>
      <c r="AL3778" s="419"/>
      <c r="AM3778" s="419"/>
      <c r="AN3778" s="403"/>
      <c r="AO3778" s="419"/>
      <c r="AP3778" s="419"/>
      <c r="AQ3778" s="419"/>
      <c r="AR3778" s="419"/>
      <c r="AS3778" s="419"/>
      <c r="AT3778" s="419"/>
      <c r="AU3778" s="419"/>
      <c r="AV3778" s="419"/>
      <c r="AX3778" s="419"/>
      <c r="AY3778" s="419"/>
      <c r="AZ3778" s="419"/>
      <c r="BB3778" s="419"/>
      <c r="BC3778" s="419"/>
      <c r="BD3778" s="419"/>
      <c r="BF3778" s="419"/>
      <c r="BG3778" s="419"/>
      <c r="BH3778" s="419"/>
      <c r="BJ3778" s="419"/>
      <c r="BK3778" s="419"/>
      <c r="BL3778" s="419"/>
      <c r="BN3778" s="419"/>
      <c r="BO3778" s="419"/>
      <c r="BP3778" s="419"/>
      <c r="BR3778" s="419"/>
      <c r="BS3778" s="419"/>
      <c r="BT3778" s="419"/>
      <c r="BV3778" s="419"/>
      <c r="BW3778" s="419"/>
      <c r="BX3778" s="397"/>
      <c r="BZ3778" s="449"/>
      <c r="CB3778" s="419"/>
      <c r="CC3778" s="419"/>
      <c r="CD3778" s="419"/>
      <c r="CF3778" s="419"/>
      <c r="CG3778" s="419"/>
      <c r="CH3778" s="419"/>
    </row>
    <row r="3779" spans="3:86" ht="21" thickBot="1">
      <c r="C3779" s="425"/>
      <c r="P3779" s="431"/>
      <c r="R3779" s="419"/>
      <c r="S3779" s="446"/>
      <c r="T3779" s="419"/>
      <c r="V3779" s="196"/>
      <c r="W3779" s="419"/>
      <c r="X3779" s="419"/>
      <c r="Z3779" s="419"/>
      <c r="AA3779" s="419"/>
      <c r="AB3779" s="419"/>
      <c r="AD3779" s="419"/>
      <c r="AE3779" s="419"/>
      <c r="AF3779" s="419"/>
      <c r="AH3779" s="419"/>
      <c r="AI3779" s="419"/>
      <c r="AJ3779" s="419"/>
      <c r="AL3779" s="419"/>
      <c r="AM3779" s="419"/>
      <c r="AN3779" s="403"/>
      <c r="AO3779" s="419"/>
      <c r="AP3779" s="419"/>
      <c r="AQ3779" s="419"/>
      <c r="AR3779" s="419"/>
      <c r="AS3779" s="419"/>
      <c r="AT3779" s="419"/>
      <c r="AU3779" s="419"/>
      <c r="AV3779" s="419"/>
      <c r="AX3779" s="419"/>
      <c r="AY3779" s="419"/>
      <c r="AZ3779" s="419"/>
      <c r="BB3779" s="419"/>
      <c r="BC3779" s="419"/>
      <c r="BD3779" s="419"/>
      <c r="BF3779" s="419"/>
      <c r="BG3779" s="419"/>
      <c r="BH3779" s="419"/>
      <c r="BJ3779" s="419"/>
      <c r="BK3779" s="419"/>
      <c r="BL3779" s="419"/>
      <c r="BN3779" s="419"/>
      <c r="BO3779" s="419"/>
      <c r="BP3779" s="419"/>
      <c r="BR3779" s="419"/>
      <c r="BS3779" s="419"/>
      <c r="BT3779" s="419"/>
      <c r="BV3779" s="419"/>
      <c r="BW3779" s="419"/>
      <c r="BX3779" s="397"/>
      <c r="BZ3779" s="449"/>
      <c r="CB3779" s="419"/>
      <c r="CC3779" s="419"/>
      <c r="CD3779" s="419"/>
      <c r="CF3779" s="419"/>
      <c r="CG3779" s="419"/>
      <c r="CH3779" s="419"/>
    </row>
    <row r="3780" spans="3:86" ht="21" thickBot="1">
      <c r="C3780" s="425"/>
      <c r="P3780" s="431"/>
      <c r="R3780" s="419"/>
      <c r="S3780" s="446"/>
      <c r="T3780" s="419"/>
      <c r="V3780" s="196"/>
      <c r="W3780" s="419"/>
      <c r="X3780" s="419"/>
      <c r="Z3780" s="419"/>
      <c r="AA3780" s="419"/>
      <c r="AB3780" s="419"/>
      <c r="AD3780" s="419"/>
      <c r="AE3780" s="419"/>
      <c r="AF3780" s="419"/>
      <c r="AH3780" s="419"/>
      <c r="AI3780" s="419"/>
      <c r="AJ3780" s="419"/>
      <c r="AL3780" s="419"/>
      <c r="AM3780" s="419"/>
      <c r="AN3780" s="403"/>
      <c r="AO3780" s="419"/>
      <c r="AP3780" s="419"/>
      <c r="AQ3780" s="419"/>
      <c r="AR3780" s="419"/>
      <c r="AS3780" s="419"/>
      <c r="AT3780" s="419"/>
      <c r="AU3780" s="419"/>
      <c r="AV3780" s="419"/>
      <c r="AX3780" s="419"/>
      <c r="AY3780" s="419"/>
      <c r="AZ3780" s="419"/>
      <c r="BB3780" s="419"/>
      <c r="BC3780" s="419"/>
      <c r="BD3780" s="419"/>
      <c r="BF3780" s="419"/>
      <c r="BG3780" s="419"/>
      <c r="BH3780" s="419"/>
      <c r="BJ3780" s="419"/>
      <c r="BK3780" s="419"/>
      <c r="BL3780" s="419"/>
      <c r="BN3780" s="419"/>
      <c r="BO3780" s="419"/>
      <c r="BP3780" s="419"/>
      <c r="BR3780" s="419"/>
      <c r="BS3780" s="419"/>
      <c r="BT3780" s="419"/>
      <c r="BV3780" s="419"/>
      <c r="BW3780" s="419"/>
      <c r="BX3780" s="397"/>
      <c r="BZ3780" s="449"/>
      <c r="CB3780" s="419"/>
      <c r="CC3780" s="419"/>
      <c r="CD3780" s="419"/>
      <c r="CF3780" s="419"/>
      <c r="CG3780" s="419"/>
      <c r="CH3780" s="419"/>
    </row>
    <row r="3781" spans="3:86" ht="21" thickBot="1">
      <c r="C3781" s="425"/>
      <c r="P3781" s="431"/>
      <c r="R3781" s="419"/>
      <c r="S3781" s="446"/>
      <c r="T3781" s="419"/>
      <c r="V3781" s="196"/>
      <c r="W3781" s="419"/>
      <c r="X3781" s="419"/>
      <c r="Z3781" s="419"/>
      <c r="AA3781" s="419"/>
      <c r="AB3781" s="419"/>
      <c r="AD3781" s="419"/>
      <c r="AE3781" s="419"/>
      <c r="AF3781" s="419"/>
      <c r="AH3781" s="419"/>
      <c r="AI3781" s="419"/>
      <c r="AJ3781" s="419"/>
      <c r="AL3781" s="419"/>
      <c r="AM3781" s="419"/>
      <c r="AN3781" s="403"/>
      <c r="AO3781" s="419"/>
      <c r="AP3781" s="419"/>
      <c r="AQ3781" s="419"/>
      <c r="AR3781" s="419"/>
      <c r="AS3781" s="419"/>
      <c r="AT3781" s="419"/>
      <c r="AU3781" s="419"/>
      <c r="AV3781" s="419"/>
      <c r="AX3781" s="419"/>
      <c r="AY3781" s="419"/>
      <c r="AZ3781" s="419"/>
      <c r="BB3781" s="419"/>
      <c r="BC3781" s="419"/>
      <c r="BD3781" s="419"/>
      <c r="BF3781" s="419"/>
      <c r="BG3781" s="419"/>
      <c r="BH3781" s="419"/>
      <c r="BJ3781" s="419"/>
      <c r="BK3781" s="419"/>
      <c r="BL3781" s="419"/>
      <c r="BN3781" s="419"/>
      <c r="BO3781" s="419"/>
      <c r="BP3781" s="419"/>
      <c r="BR3781" s="419"/>
      <c r="BS3781" s="419"/>
      <c r="BT3781" s="419"/>
      <c r="BV3781" s="419"/>
      <c r="BW3781" s="419"/>
      <c r="BX3781" s="397"/>
      <c r="BZ3781" s="449"/>
      <c r="CB3781" s="419"/>
      <c r="CC3781" s="419"/>
      <c r="CD3781" s="419"/>
      <c r="CF3781" s="419"/>
      <c r="CG3781" s="419"/>
      <c r="CH3781" s="419"/>
    </row>
    <row r="3782" spans="3:86" ht="21" thickBot="1">
      <c r="C3782" s="425"/>
      <c r="P3782" s="431"/>
      <c r="R3782" s="419"/>
      <c r="S3782" s="446"/>
      <c r="T3782" s="419"/>
      <c r="V3782" s="196"/>
      <c r="W3782" s="419"/>
      <c r="X3782" s="419"/>
      <c r="Z3782" s="419"/>
      <c r="AA3782" s="419"/>
      <c r="AB3782" s="419"/>
      <c r="AD3782" s="419"/>
      <c r="AE3782" s="419"/>
      <c r="AF3782" s="419"/>
      <c r="AH3782" s="419"/>
      <c r="AI3782" s="419"/>
      <c r="AJ3782" s="419"/>
      <c r="AL3782" s="419"/>
      <c r="AM3782" s="419"/>
      <c r="AN3782" s="403"/>
      <c r="AO3782" s="419"/>
      <c r="AP3782" s="419"/>
      <c r="AQ3782" s="419"/>
      <c r="AR3782" s="419"/>
      <c r="AS3782" s="419"/>
      <c r="AT3782" s="419"/>
      <c r="AU3782" s="419"/>
      <c r="AV3782" s="419"/>
      <c r="AX3782" s="419"/>
      <c r="AY3782" s="419"/>
      <c r="AZ3782" s="419"/>
      <c r="BB3782" s="419"/>
      <c r="BC3782" s="419"/>
      <c r="BD3782" s="419"/>
      <c r="BF3782" s="419"/>
      <c r="BG3782" s="419"/>
      <c r="BH3782" s="419"/>
      <c r="BJ3782" s="419"/>
      <c r="BK3782" s="419"/>
      <c r="BL3782" s="419"/>
      <c r="BN3782" s="419"/>
      <c r="BO3782" s="419"/>
      <c r="BP3782" s="419"/>
      <c r="BR3782" s="419"/>
      <c r="BS3782" s="419"/>
      <c r="BT3782" s="419"/>
      <c r="BV3782" s="419"/>
      <c r="BW3782" s="419"/>
      <c r="BX3782" s="397"/>
      <c r="BZ3782" s="449"/>
      <c r="CB3782" s="419"/>
      <c r="CC3782" s="419"/>
      <c r="CD3782" s="419"/>
      <c r="CF3782" s="419"/>
      <c r="CG3782" s="419"/>
      <c r="CH3782" s="419"/>
    </row>
    <row r="3783" spans="3:86" ht="21" thickBot="1">
      <c r="C3783" s="425"/>
      <c r="P3783" s="431"/>
      <c r="R3783" s="419"/>
      <c r="S3783" s="446"/>
      <c r="T3783" s="419"/>
      <c r="V3783" s="196"/>
      <c r="W3783" s="419"/>
      <c r="X3783" s="419"/>
      <c r="Z3783" s="419"/>
      <c r="AA3783" s="419"/>
      <c r="AB3783" s="419"/>
      <c r="AD3783" s="419"/>
      <c r="AE3783" s="419"/>
      <c r="AF3783" s="419"/>
      <c r="AH3783" s="419"/>
      <c r="AI3783" s="419"/>
      <c r="AJ3783" s="419"/>
      <c r="AL3783" s="419"/>
      <c r="AM3783" s="419"/>
      <c r="AN3783" s="403"/>
      <c r="AO3783" s="419"/>
      <c r="AP3783" s="419"/>
      <c r="AQ3783" s="419"/>
      <c r="AR3783" s="419"/>
      <c r="AS3783" s="419"/>
      <c r="AT3783" s="419"/>
      <c r="AU3783" s="419"/>
      <c r="AV3783" s="419"/>
      <c r="AX3783" s="419"/>
      <c r="AY3783" s="419"/>
      <c r="AZ3783" s="419"/>
      <c r="BB3783" s="419"/>
      <c r="BC3783" s="419"/>
      <c r="BD3783" s="419"/>
      <c r="BF3783" s="419"/>
      <c r="BG3783" s="419"/>
      <c r="BH3783" s="419"/>
      <c r="BJ3783" s="419"/>
      <c r="BK3783" s="419"/>
      <c r="BL3783" s="419"/>
      <c r="BN3783" s="419"/>
      <c r="BO3783" s="419"/>
      <c r="BP3783" s="419"/>
      <c r="BR3783" s="419"/>
      <c r="BS3783" s="419"/>
      <c r="BT3783" s="419"/>
      <c r="BV3783" s="419"/>
      <c r="BW3783" s="419"/>
      <c r="BX3783" s="397"/>
      <c r="BZ3783" s="449"/>
      <c r="CB3783" s="419"/>
      <c r="CC3783" s="419"/>
      <c r="CD3783" s="419"/>
      <c r="CF3783" s="419"/>
      <c r="CG3783" s="419"/>
      <c r="CH3783" s="419"/>
    </row>
    <row r="3784" spans="3:86" ht="21" thickBot="1">
      <c r="C3784" s="425"/>
      <c r="P3784" s="431"/>
      <c r="R3784" s="419"/>
      <c r="S3784" s="446"/>
      <c r="T3784" s="419"/>
      <c r="V3784" s="196"/>
      <c r="W3784" s="419"/>
      <c r="X3784" s="419"/>
      <c r="Z3784" s="419"/>
      <c r="AA3784" s="419"/>
      <c r="AB3784" s="419"/>
      <c r="AD3784" s="419"/>
      <c r="AE3784" s="419"/>
      <c r="AF3784" s="419"/>
      <c r="AH3784" s="419"/>
      <c r="AI3784" s="419"/>
      <c r="AJ3784" s="419"/>
      <c r="AL3784" s="419"/>
      <c r="AM3784" s="419"/>
      <c r="AN3784" s="403"/>
      <c r="AO3784" s="419"/>
      <c r="AP3784" s="419"/>
      <c r="AQ3784" s="419"/>
      <c r="AR3784" s="419"/>
      <c r="AS3784" s="419"/>
      <c r="AT3784" s="419"/>
      <c r="AU3784" s="419"/>
      <c r="AV3784" s="419"/>
      <c r="AX3784" s="419"/>
      <c r="AY3784" s="419"/>
      <c r="AZ3784" s="419"/>
      <c r="BB3784" s="419"/>
      <c r="BC3784" s="419"/>
      <c r="BD3784" s="419"/>
      <c r="BF3784" s="419"/>
      <c r="BG3784" s="419"/>
      <c r="BH3784" s="419"/>
      <c r="BJ3784" s="419"/>
      <c r="BK3784" s="419"/>
      <c r="BL3784" s="419"/>
      <c r="BN3784" s="419"/>
      <c r="BO3784" s="419"/>
      <c r="BP3784" s="419"/>
      <c r="BR3784" s="419"/>
      <c r="BS3784" s="419"/>
      <c r="BT3784" s="419"/>
      <c r="BV3784" s="419"/>
      <c r="BW3784" s="419"/>
      <c r="BX3784" s="397"/>
      <c r="BZ3784" s="449"/>
      <c r="CB3784" s="419"/>
      <c r="CC3784" s="419"/>
      <c r="CD3784" s="419"/>
      <c r="CF3784" s="419"/>
      <c r="CG3784" s="419"/>
      <c r="CH3784" s="419"/>
    </row>
    <row r="3785" spans="3:86" ht="21" thickBot="1">
      <c r="C3785" s="425"/>
      <c r="P3785" s="431"/>
      <c r="R3785" s="419"/>
      <c r="S3785" s="446"/>
      <c r="T3785" s="419"/>
      <c r="V3785" s="196"/>
      <c r="W3785" s="419"/>
      <c r="X3785" s="419"/>
      <c r="Z3785" s="419"/>
      <c r="AA3785" s="419"/>
      <c r="AB3785" s="419"/>
      <c r="AD3785" s="419"/>
      <c r="AE3785" s="419"/>
      <c r="AF3785" s="419"/>
      <c r="AH3785" s="419"/>
      <c r="AI3785" s="419"/>
      <c r="AJ3785" s="419"/>
      <c r="AL3785" s="419"/>
      <c r="AM3785" s="419"/>
      <c r="AN3785" s="403"/>
      <c r="AO3785" s="419"/>
      <c r="AP3785" s="419"/>
      <c r="AQ3785" s="419"/>
      <c r="AR3785" s="419"/>
      <c r="AS3785" s="419"/>
      <c r="AT3785" s="419"/>
      <c r="AU3785" s="419"/>
      <c r="AV3785" s="419"/>
      <c r="AX3785" s="419"/>
      <c r="AY3785" s="419"/>
      <c r="AZ3785" s="419"/>
      <c r="BB3785" s="419"/>
      <c r="BC3785" s="419"/>
      <c r="BD3785" s="419"/>
      <c r="BF3785" s="419"/>
      <c r="BG3785" s="419"/>
      <c r="BH3785" s="419"/>
      <c r="BJ3785" s="419"/>
      <c r="BK3785" s="419"/>
      <c r="BL3785" s="419"/>
      <c r="BN3785" s="419"/>
      <c r="BO3785" s="419"/>
      <c r="BP3785" s="419"/>
      <c r="BR3785" s="419"/>
      <c r="BS3785" s="419"/>
      <c r="BT3785" s="419"/>
      <c r="BV3785" s="419"/>
      <c r="BW3785" s="419"/>
      <c r="BX3785" s="397"/>
      <c r="BZ3785" s="449"/>
      <c r="CB3785" s="419"/>
      <c r="CC3785" s="419"/>
      <c r="CD3785" s="419"/>
      <c r="CF3785" s="419"/>
      <c r="CG3785" s="419"/>
      <c r="CH3785" s="419"/>
    </row>
    <row r="3786" spans="3:86" ht="21" thickBot="1">
      <c r="C3786" s="425"/>
      <c r="P3786" s="431"/>
      <c r="R3786" s="419"/>
      <c r="S3786" s="446"/>
      <c r="T3786" s="419"/>
      <c r="V3786" s="196"/>
      <c r="W3786" s="419"/>
      <c r="X3786" s="419"/>
      <c r="Z3786" s="419"/>
      <c r="AA3786" s="419"/>
      <c r="AB3786" s="419"/>
      <c r="AD3786" s="419"/>
      <c r="AE3786" s="419"/>
      <c r="AF3786" s="419"/>
      <c r="AH3786" s="419"/>
      <c r="AI3786" s="419"/>
      <c r="AJ3786" s="419"/>
      <c r="AL3786" s="419"/>
      <c r="AM3786" s="419"/>
      <c r="AN3786" s="403"/>
      <c r="AO3786" s="419"/>
      <c r="AP3786" s="419"/>
      <c r="AQ3786" s="419"/>
      <c r="AR3786" s="419"/>
      <c r="AS3786" s="419"/>
      <c r="AT3786" s="419"/>
      <c r="AU3786" s="419"/>
      <c r="AV3786" s="419"/>
      <c r="AX3786" s="419"/>
      <c r="AY3786" s="419"/>
      <c r="AZ3786" s="419"/>
      <c r="BB3786" s="419"/>
      <c r="BC3786" s="419"/>
      <c r="BD3786" s="419"/>
      <c r="BF3786" s="419"/>
      <c r="BG3786" s="419"/>
      <c r="BH3786" s="419"/>
      <c r="BJ3786" s="419"/>
      <c r="BK3786" s="419"/>
      <c r="BL3786" s="419"/>
      <c r="BN3786" s="419"/>
      <c r="BO3786" s="419"/>
      <c r="BP3786" s="419"/>
      <c r="BR3786" s="419"/>
      <c r="BS3786" s="419"/>
      <c r="BT3786" s="419"/>
      <c r="BV3786" s="419"/>
      <c r="BW3786" s="419"/>
      <c r="BX3786" s="397"/>
      <c r="BZ3786" s="449"/>
      <c r="CB3786" s="419"/>
      <c r="CC3786" s="419"/>
      <c r="CD3786" s="419"/>
      <c r="CF3786" s="419"/>
      <c r="CG3786" s="419"/>
      <c r="CH3786" s="419"/>
    </row>
    <row r="3787" spans="3:86" ht="21" thickBot="1">
      <c r="C3787" s="425"/>
      <c r="P3787" s="431"/>
      <c r="R3787" s="419"/>
      <c r="S3787" s="446"/>
      <c r="T3787" s="419"/>
      <c r="V3787" s="196"/>
      <c r="W3787" s="419"/>
      <c r="X3787" s="419"/>
      <c r="Z3787" s="419"/>
      <c r="AA3787" s="419"/>
      <c r="AB3787" s="419"/>
      <c r="AD3787" s="419"/>
      <c r="AE3787" s="419"/>
      <c r="AF3787" s="419"/>
      <c r="AH3787" s="419"/>
      <c r="AI3787" s="419"/>
      <c r="AJ3787" s="419"/>
      <c r="AL3787" s="419"/>
      <c r="AM3787" s="419"/>
      <c r="AN3787" s="403"/>
      <c r="AO3787" s="419"/>
      <c r="AP3787" s="419"/>
      <c r="AQ3787" s="419"/>
      <c r="AR3787" s="419"/>
      <c r="AS3787" s="419"/>
      <c r="AT3787" s="419"/>
      <c r="AU3787" s="419"/>
      <c r="AV3787" s="419"/>
      <c r="AX3787" s="419"/>
      <c r="AY3787" s="419"/>
      <c r="AZ3787" s="419"/>
      <c r="BB3787" s="419"/>
      <c r="BC3787" s="419"/>
      <c r="BD3787" s="419"/>
      <c r="BF3787" s="419"/>
      <c r="BG3787" s="419"/>
      <c r="BH3787" s="419"/>
      <c r="BJ3787" s="419"/>
      <c r="BK3787" s="419"/>
      <c r="BL3787" s="419"/>
      <c r="BN3787" s="419"/>
      <c r="BO3787" s="419"/>
      <c r="BP3787" s="419"/>
      <c r="BR3787" s="419"/>
      <c r="BS3787" s="419"/>
      <c r="BT3787" s="419"/>
      <c r="BV3787" s="419"/>
      <c r="BW3787" s="419"/>
      <c r="BX3787" s="397"/>
      <c r="BZ3787" s="449"/>
      <c r="CB3787" s="419"/>
      <c r="CC3787" s="419"/>
      <c r="CD3787" s="419"/>
      <c r="CF3787" s="419"/>
      <c r="CG3787" s="419"/>
      <c r="CH3787" s="419"/>
    </row>
    <row r="3788" spans="3:86" ht="21" thickBot="1">
      <c r="C3788" s="425"/>
      <c r="P3788" s="431"/>
      <c r="R3788" s="419"/>
      <c r="S3788" s="446"/>
      <c r="T3788" s="419"/>
      <c r="V3788" s="196"/>
      <c r="W3788" s="419"/>
      <c r="X3788" s="419"/>
      <c r="Z3788" s="419"/>
      <c r="AA3788" s="419"/>
      <c r="AB3788" s="419"/>
      <c r="AD3788" s="419"/>
      <c r="AE3788" s="419"/>
      <c r="AF3788" s="419"/>
      <c r="AH3788" s="419"/>
      <c r="AI3788" s="419"/>
      <c r="AJ3788" s="419"/>
      <c r="AL3788" s="419"/>
      <c r="AM3788" s="419"/>
      <c r="AN3788" s="403"/>
      <c r="AO3788" s="419"/>
      <c r="AP3788" s="419"/>
      <c r="AQ3788" s="419"/>
      <c r="AR3788" s="419"/>
      <c r="AS3788" s="419"/>
      <c r="AT3788" s="419"/>
      <c r="AU3788" s="419"/>
      <c r="AV3788" s="419"/>
      <c r="AX3788" s="419"/>
      <c r="AY3788" s="419"/>
      <c r="AZ3788" s="419"/>
      <c r="BB3788" s="419"/>
      <c r="BC3788" s="419"/>
      <c r="BD3788" s="419"/>
      <c r="BF3788" s="419"/>
      <c r="BG3788" s="419"/>
      <c r="BH3788" s="419"/>
      <c r="BJ3788" s="419"/>
      <c r="BK3788" s="419"/>
      <c r="BL3788" s="419"/>
      <c r="BN3788" s="419"/>
      <c r="BO3788" s="419"/>
      <c r="BP3788" s="419"/>
      <c r="BR3788" s="419"/>
      <c r="BS3788" s="419"/>
      <c r="BT3788" s="419"/>
      <c r="BV3788" s="419"/>
      <c r="BW3788" s="419"/>
      <c r="BX3788" s="397"/>
      <c r="BZ3788" s="449"/>
      <c r="CB3788" s="419"/>
      <c r="CC3788" s="419"/>
      <c r="CD3788" s="419"/>
      <c r="CF3788" s="419"/>
      <c r="CG3788" s="419"/>
      <c r="CH3788" s="419"/>
    </row>
    <row r="3789" spans="3:86" ht="21" thickBot="1">
      <c r="C3789" s="425"/>
      <c r="P3789" s="431"/>
      <c r="R3789" s="419"/>
      <c r="S3789" s="446"/>
      <c r="T3789" s="419"/>
      <c r="V3789" s="196"/>
      <c r="W3789" s="419"/>
      <c r="X3789" s="419"/>
      <c r="Z3789" s="419"/>
      <c r="AA3789" s="419"/>
      <c r="AB3789" s="419"/>
      <c r="AD3789" s="419"/>
      <c r="AE3789" s="419"/>
      <c r="AF3789" s="419"/>
      <c r="AH3789" s="419"/>
      <c r="AI3789" s="419"/>
      <c r="AJ3789" s="419"/>
      <c r="AL3789" s="419"/>
      <c r="AM3789" s="419"/>
      <c r="AN3789" s="403"/>
      <c r="AO3789" s="419"/>
      <c r="AP3789" s="419"/>
      <c r="AQ3789" s="419"/>
      <c r="AR3789" s="419"/>
      <c r="AS3789" s="419"/>
      <c r="AT3789" s="419"/>
      <c r="AU3789" s="419"/>
      <c r="AV3789" s="419"/>
      <c r="AX3789" s="419"/>
      <c r="AY3789" s="419"/>
      <c r="AZ3789" s="419"/>
      <c r="BB3789" s="419"/>
      <c r="BC3789" s="419"/>
      <c r="BD3789" s="419"/>
      <c r="BF3789" s="419"/>
      <c r="BG3789" s="419"/>
      <c r="BH3789" s="419"/>
      <c r="BJ3789" s="419"/>
      <c r="BK3789" s="419"/>
      <c r="BL3789" s="419"/>
      <c r="BN3789" s="419"/>
      <c r="BO3789" s="419"/>
      <c r="BP3789" s="419"/>
      <c r="BR3789" s="419"/>
      <c r="BS3789" s="419"/>
      <c r="BT3789" s="419"/>
      <c r="BV3789" s="419"/>
      <c r="BW3789" s="419"/>
      <c r="BX3789" s="397"/>
      <c r="BZ3789" s="449"/>
      <c r="CB3789" s="419"/>
      <c r="CC3789" s="419"/>
      <c r="CD3789" s="419"/>
      <c r="CF3789" s="419"/>
      <c r="CG3789" s="419"/>
      <c r="CH3789" s="419"/>
    </row>
    <row r="3790" spans="3:86" ht="21" thickBot="1">
      <c r="C3790" s="425"/>
      <c r="P3790" s="431"/>
      <c r="R3790" s="419"/>
      <c r="S3790" s="446"/>
      <c r="T3790" s="419"/>
      <c r="V3790" s="196"/>
      <c r="W3790" s="419"/>
      <c r="X3790" s="419"/>
      <c r="Z3790" s="419"/>
      <c r="AA3790" s="419"/>
      <c r="AB3790" s="419"/>
      <c r="AD3790" s="419"/>
      <c r="AE3790" s="419"/>
      <c r="AF3790" s="419"/>
      <c r="AH3790" s="419"/>
      <c r="AI3790" s="419"/>
      <c r="AJ3790" s="419"/>
      <c r="AL3790" s="419"/>
      <c r="AM3790" s="419"/>
      <c r="AN3790" s="403"/>
      <c r="AO3790" s="419"/>
      <c r="AP3790" s="419"/>
      <c r="AQ3790" s="419"/>
      <c r="AR3790" s="419"/>
      <c r="AS3790" s="419"/>
      <c r="AT3790" s="419"/>
      <c r="AU3790" s="419"/>
      <c r="AV3790" s="419"/>
      <c r="AX3790" s="419"/>
      <c r="AY3790" s="419"/>
      <c r="AZ3790" s="419"/>
      <c r="BB3790" s="419"/>
      <c r="BC3790" s="419"/>
      <c r="BD3790" s="419"/>
      <c r="BF3790" s="419"/>
      <c r="BG3790" s="419"/>
      <c r="BH3790" s="419"/>
      <c r="BJ3790" s="419"/>
      <c r="BK3790" s="419"/>
      <c r="BL3790" s="419"/>
      <c r="BN3790" s="419"/>
      <c r="BO3790" s="419"/>
      <c r="BP3790" s="419"/>
      <c r="BR3790" s="419"/>
      <c r="BS3790" s="419"/>
      <c r="BT3790" s="419"/>
      <c r="BV3790" s="419"/>
      <c r="BW3790" s="419"/>
      <c r="BX3790" s="397"/>
      <c r="BZ3790" s="449"/>
      <c r="CB3790" s="419"/>
      <c r="CC3790" s="419"/>
      <c r="CD3790" s="419"/>
      <c r="CF3790" s="419"/>
      <c r="CG3790" s="419"/>
      <c r="CH3790" s="419"/>
    </row>
    <row r="3791" spans="3:86" ht="21" thickBot="1">
      <c r="C3791" s="425"/>
      <c r="P3791" s="431"/>
      <c r="R3791" s="419"/>
      <c r="S3791" s="446"/>
      <c r="T3791" s="419"/>
      <c r="V3791" s="196"/>
      <c r="W3791" s="419"/>
      <c r="X3791" s="419"/>
      <c r="Z3791" s="419"/>
      <c r="AA3791" s="419"/>
      <c r="AB3791" s="419"/>
      <c r="AD3791" s="419"/>
      <c r="AE3791" s="419"/>
      <c r="AF3791" s="419"/>
      <c r="AH3791" s="419"/>
      <c r="AI3791" s="419"/>
      <c r="AJ3791" s="419"/>
      <c r="AL3791" s="419"/>
      <c r="AM3791" s="419"/>
      <c r="AN3791" s="403"/>
      <c r="AO3791" s="419"/>
      <c r="AP3791" s="419"/>
      <c r="AQ3791" s="419"/>
      <c r="AR3791" s="419"/>
      <c r="AS3791" s="419"/>
      <c r="AT3791" s="419"/>
      <c r="AU3791" s="419"/>
      <c r="AV3791" s="419"/>
      <c r="AX3791" s="419"/>
      <c r="AY3791" s="419"/>
      <c r="AZ3791" s="419"/>
      <c r="BB3791" s="419"/>
      <c r="BC3791" s="419"/>
      <c r="BD3791" s="419"/>
      <c r="BF3791" s="419"/>
      <c r="BG3791" s="419"/>
      <c r="BH3791" s="419"/>
      <c r="BJ3791" s="419"/>
      <c r="BK3791" s="419"/>
      <c r="BL3791" s="419"/>
      <c r="BN3791" s="419"/>
      <c r="BO3791" s="419"/>
      <c r="BP3791" s="419"/>
      <c r="BR3791" s="419"/>
      <c r="BS3791" s="419"/>
      <c r="BT3791" s="419"/>
      <c r="BV3791" s="419"/>
      <c r="BW3791" s="419"/>
      <c r="BX3791" s="397"/>
      <c r="BZ3791" s="449"/>
      <c r="CB3791" s="419"/>
      <c r="CC3791" s="419"/>
      <c r="CD3791" s="419"/>
      <c r="CF3791" s="419"/>
      <c r="CG3791" s="419"/>
      <c r="CH3791" s="419"/>
    </row>
    <row r="3792" spans="3:86" ht="21" thickBot="1">
      <c r="C3792" s="425"/>
      <c r="P3792" s="431"/>
      <c r="R3792" s="419"/>
      <c r="S3792" s="446"/>
      <c r="T3792" s="419"/>
      <c r="V3792" s="196"/>
      <c r="W3792" s="419"/>
      <c r="X3792" s="419"/>
      <c r="Z3792" s="419"/>
      <c r="AA3792" s="419"/>
      <c r="AB3792" s="419"/>
      <c r="AD3792" s="419"/>
      <c r="AE3792" s="419"/>
      <c r="AF3792" s="419"/>
      <c r="AH3792" s="419"/>
      <c r="AI3792" s="419"/>
      <c r="AJ3792" s="419"/>
      <c r="AL3792" s="419"/>
      <c r="AM3792" s="419"/>
      <c r="AN3792" s="403"/>
      <c r="AO3792" s="419"/>
      <c r="AP3792" s="419"/>
      <c r="AQ3792" s="419"/>
      <c r="AR3792" s="419"/>
      <c r="AS3792" s="419"/>
      <c r="AT3792" s="419"/>
      <c r="AU3792" s="419"/>
      <c r="AV3792" s="419"/>
      <c r="AX3792" s="419"/>
      <c r="AY3792" s="419"/>
      <c r="AZ3792" s="419"/>
      <c r="BB3792" s="419"/>
      <c r="BC3792" s="419"/>
      <c r="BD3792" s="419"/>
      <c r="BF3792" s="419"/>
      <c r="BG3792" s="419"/>
      <c r="BH3792" s="419"/>
      <c r="BJ3792" s="419"/>
      <c r="BK3792" s="419"/>
      <c r="BL3792" s="419"/>
      <c r="BN3792" s="419"/>
      <c r="BO3792" s="419"/>
      <c r="BP3792" s="419"/>
      <c r="BR3792" s="419"/>
      <c r="BS3792" s="419"/>
      <c r="BT3792" s="419"/>
      <c r="BV3792" s="419"/>
      <c r="BW3792" s="419"/>
      <c r="BX3792" s="397"/>
      <c r="BZ3792" s="449"/>
      <c r="CB3792" s="419"/>
      <c r="CC3792" s="419"/>
      <c r="CD3792" s="419"/>
      <c r="CF3792" s="419"/>
      <c r="CG3792" s="419"/>
      <c r="CH3792" s="419"/>
    </row>
    <row r="3793" spans="3:86" ht="21" thickBot="1">
      <c r="C3793" s="425"/>
      <c r="P3793" s="431"/>
      <c r="R3793" s="419"/>
      <c r="S3793" s="446"/>
      <c r="T3793" s="419"/>
      <c r="V3793" s="196"/>
      <c r="W3793" s="419"/>
      <c r="X3793" s="419"/>
      <c r="Z3793" s="419"/>
      <c r="AA3793" s="419"/>
      <c r="AB3793" s="419"/>
      <c r="AD3793" s="419"/>
      <c r="AE3793" s="419"/>
      <c r="AF3793" s="419"/>
      <c r="AH3793" s="419"/>
      <c r="AI3793" s="419"/>
      <c r="AJ3793" s="419"/>
      <c r="AL3793" s="419"/>
      <c r="AM3793" s="419"/>
      <c r="AN3793" s="403"/>
      <c r="AO3793" s="419"/>
      <c r="AP3793" s="419"/>
      <c r="AQ3793" s="419"/>
      <c r="AR3793" s="419"/>
      <c r="AS3793" s="419"/>
      <c r="AT3793" s="419"/>
      <c r="AU3793" s="419"/>
      <c r="AV3793" s="419"/>
      <c r="AX3793" s="419"/>
      <c r="AY3793" s="419"/>
      <c r="AZ3793" s="419"/>
      <c r="BB3793" s="419"/>
      <c r="BC3793" s="419"/>
      <c r="BD3793" s="419"/>
      <c r="BF3793" s="419"/>
      <c r="BG3793" s="419"/>
      <c r="BH3793" s="419"/>
      <c r="BJ3793" s="419"/>
      <c r="BK3793" s="419"/>
      <c r="BL3793" s="419"/>
      <c r="BN3793" s="419"/>
      <c r="BO3793" s="419"/>
      <c r="BP3793" s="419"/>
      <c r="BR3793" s="419"/>
      <c r="BS3793" s="419"/>
      <c r="BT3793" s="419"/>
      <c r="BV3793" s="419"/>
      <c r="BW3793" s="419"/>
      <c r="BX3793" s="397"/>
      <c r="BZ3793" s="449"/>
      <c r="CB3793" s="419"/>
      <c r="CC3793" s="419"/>
      <c r="CD3793" s="419"/>
      <c r="CF3793" s="419"/>
      <c r="CG3793" s="419"/>
      <c r="CH3793" s="419"/>
    </row>
    <row r="3794" spans="3:86" ht="21" thickBot="1">
      <c r="C3794" s="425"/>
      <c r="P3794" s="431"/>
      <c r="R3794" s="419"/>
      <c r="S3794" s="446"/>
      <c r="T3794" s="419"/>
      <c r="V3794" s="196"/>
      <c r="W3794" s="419"/>
      <c r="X3794" s="419"/>
      <c r="Z3794" s="419"/>
      <c r="AA3794" s="419"/>
      <c r="AB3794" s="419"/>
      <c r="AD3794" s="419"/>
      <c r="AE3794" s="419"/>
      <c r="AF3794" s="419"/>
      <c r="AH3794" s="419"/>
      <c r="AI3794" s="419"/>
      <c r="AJ3794" s="419"/>
      <c r="AL3794" s="419"/>
      <c r="AM3794" s="419"/>
      <c r="AN3794" s="403"/>
      <c r="AO3794" s="419"/>
      <c r="AP3794" s="419"/>
      <c r="AQ3794" s="419"/>
      <c r="AR3794" s="419"/>
      <c r="AS3794" s="419"/>
      <c r="AT3794" s="419"/>
      <c r="AU3794" s="419"/>
      <c r="AV3794" s="419"/>
      <c r="AX3794" s="419"/>
      <c r="AY3794" s="419"/>
      <c r="AZ3794" s="419"/>
      <c r="BB3794" s="419"/>
      <c r="BC3794" s="419"/>
      <c r="BD3794" s="419"/>
      <c r="BF3794" s="419"/>
      <c r="BG3794" s="419"/>
      <c r="BH3794" s="419"/>
      <c r="BJ3794" s="419"/>
      <c r="BK3794" s="419"/>
      <c r="BL3794" s="419"/>
      <c r="BN3794" s="419"/>
      <c r="BO3794" s="419"/>
      <c r="BP3794" s="419"/>
      <c r="BR3794" s="419"/>
      <c r="BS3794" s="419"/>
      <c r="BT3794" s="419"/>
      <c r="BV3794" s="419"/>
      <c r="BW3794" s="419"/>
      <c r="BX3794" s="397"/>
      <c r="BZ3794" s="449"/>
      <c r="CB3794" s="419"/>
      <c r="CC3794" s="419"/>
      <c r="CD3794" s="419"/>
      <c r="CF3794" s="419"/>
      <c r="CG3794" s="419"/>
      <c r="CH3794" s="419"/>
    </row>
    <row r="3795" spans="3:86" ht="21" thickBot="1">
      <c r="C3795" s="425"/>
      <c r="P3795" s="431"/>
      <c r="R3795" s="419"/>
      <c r="S3795" s="446"/>
      <c r="T3795" s="419"/>
      <c r="V3795" s="196"/>
      <c r="W3795" s="419"/>
      <c r="X3795" s="419"/>
      <c r="Z3795" s="419"/>
      <c r="AA3795" s="419"/>
      <c r="AB3795" s="419"/>
      <c r="AD3795" s="419"/>
      <c r="AE3795" s="419"/>
      <c r="AF3795" s="419"/>
      <c r="AH3795" s="419"/>
      <c r="AI3795" s="419"/>
      <c r="AJ3795" s="419"/>
      <c r="AL3795" s="419"/>
      <c r="AM3795" s="419"/>
      <c r="AN3795" s="403"/>
      <c r="AO3795" s="419"/>
      <c r="AP3795" s="419"/>
      <c r="AQ3795" s="419"/>
      <c r="AR3795" s="419"/>
      <c r="AS3795" s="419"/>
      <c r="AT3795" s="419"/>
      <c r="AU3795" s="419"/>
      <c r="AV3795" s="419"/>
      <c r="AX3795" s="419"/>
      <c r="AY3795" s="419"/>
      <c r="AZ3795" s="419"/>
      <c r="BB3795" s="419"/>
      <c r="BC3795" s="419"/>
      <c r="BD3795" s="419"/>
      <c r="BF3795" s="419"/>
      <c r="BG3795" s="419"/>
      <c r="BH3795" s="419"/>
      <c r="BJ3795" s="419"/>
      <c r="BK3795" s="419"/>
      <c r="BL3795" s="419"/>
      <c r="BN3795" s="419"/>
      <c r="BO3795" s="419"/>
      <c r="BP3795" s="419"/>
      <c r="BR3795" s="419"/>
      <c r="BS3795" s="419"/>
      <c r="BT3795" s="419"/>
      <c r="BV3795" s="419"/>
      <c r="BW3795" s="419"/>
      <c r="BX3795" s="397"/>
      <c r="BZ3795" s="449"/>
      <c r="CB3795" s="419"/>
      <c r="CC3795" s="419"/>
      <c r="CD3795" s="419"/>
      <c r="CF3795" s="419"/>
      <c r="CG3795" s="419"/>
      <c r="CH3795" s="419"/>
    </row>
    <row r="3796" spans="3:86" ht="21" thickBot="1">
      <c r="C3796" s="425"/>
      <c r="P3796" s="431"/>
      <c r="R3796" s="419"/>
      <c r="S3796" s="446"/>
      <c r="T3796" s="419"/>
      <c r="V3796" s="196"/>
      <c r="W3796" s="419"/>
      <c r="X3796" s="419"/>
      <c r="Z3796" s="419"/>
      <c r="AA3796" s="419"/>
      <c r="AB3796" s="419"/>
      <c r="AD3796" s="419"/>
      <c r="AE3796" s="419"/>
      <c r="AF3796" s="419"/>
      <c r="AH3796" s="419"/>
      <c r="AI3796" s="419"/>
      <c r="AJ3796" s="419"/>
      <c r="AL3796" s="419"/>
      <c r="AM3796" s="419"/>
      <c r="AN3796" s="403"/>
      <c r="AO3796" s="419"/>
      <c r="AP3796" s="419"/>
      <c r="AQ3796" s="419"/>
      <c r="AR3796" s="419"/>
      <c r="AS3796" s="419"/>
      <c r="AT3796" s="419"/>
      <c r="AU3796" s="419"/>
      <c r="AV3796" s="419"/>
      <c r="AX3796" s="419"/>
      <c r="AY3796" s="419"/>
      <c r="AZ3796" s="419"/>
      <c r="BB3796" s="419"/>
      <c r="BC3796" s="419"/>
      <c r="BD3796" s="419"/>
      <c r="BF3796" s="419"/>
      <c r="BG3796" s="419"/>
      <c r="BH3796" s="419"/>
      <c r="BJ3796" s="419"/>
      <c r="BK3796" s="419"/>
      <c r="BL3796" s="419"/>
      <c r="BN3796" s="419"/>
      <c r="BO3796" s="419"/>
      <c r="BP3796" s="419"/>
      <c r="BR3796" s="419"/>
      <c r="BS3796" s="419"/>
      <c r="BT3796" s="419"/>
      <c r="BV3796" s="419"/>
      <c r="BW3796" s="419"/>
      <c r="BX3796" s="397"/>
      <c r="BZ3796" s="449"/>
      <c r="CB3796" s="419"/>
      <c r="CC3796" s="419"/>
      <c r="CD3796" s="419"/>
      <c r="CF3796" s="419"/>
      <c r="CG3796" s="419"/>
      <c r="CH3796" s="419"/>
    </row>
    <row r="3797" spans="3:86" ht="21" thickBot="1">
      <c r="C3797" s="425"/>
      <c r="P3797" s="431"/>
      <c r="R3797" s="419"/>
      <c r="S3797" s="446"/>
      <c r="T3797" s="419"/>
      <c r="V3797" s="196"/>
      <c r="W3797" s="419"/>
      <c r="X3797" s="419"/>
      <c r="Z3797" s="419"/>
      <c r="AA3797" s="419"/>
      <c r="AB3797" s="419"/>
      <c r="AD3797" s="419"/>
      <c r="AE3797" s="419"/>
      <c r="AF3797" s="419"/>
      <c r="AH3797" s="419"/>
      <c r="AI3797" s="419"/>
      <c r="AJ3797" s="419"/>
      <c r="AL3797" s="419"/>
      <c r="AM3797" s="419"/>
      <c r="AN3797" s="403"/>
      <c r="AO3797" s="419"/>
      <c r="AP3797" s="419"/>
      <c r="AQ3797" s="419"/>
      <c r="AR3797" s="419"/>
      <c r="AS3797" s="419"/>
      <c r="AT3797" s="419"/>
      <c r="AU3797" s="419"/>
      <c r="AV3797" s="419"/>
      <c r="AX3797" s="419"/>
      <c r="AY3797" s="419"/>
      <c r="AZ3797" s="419"/>
      <c r="BB3797" s="419"/>
      <c r="BC3797" s="419"/>
      <c r="BD3797" s="419"/>
      <c r="BF3797" s="419"/>
      <c r="BG3797" s="419"/>
      <c r="BH3797" s="419"/>
      <c r="BJ3797" s="419"/>
      <c r="BK3797" s="419"/>
      <c r="BL3797" s="419"/>
      <c r="BN3797" s="419"/>
      <c r="BO3797" s="419"/>
      <c r="BP3797" s="419"/>
      <c r="BR3797" s="419"/>
      <c r="BS3797" s="419"/>
      <c r="BT3797" s="419"/>
      <c r="BV3797" s="419"/>
      <c r="BW3797" s="419"/>
      <c r="BX3797" s="397"/>
      <c r="BZ3797" s="449"/>
      <c r="CB3797" s="419"/>
      <c r="CC3797" s="419"/>
      <c r="CD3797" s="419"/>
      <c r="CF3797" s="419"/>
      <c r="CG3797" s="419"/>
      <c r="CH3797" s="419"/>
    </row>
    <row r="3798" spans="3:86" ht="21" thickBot="1">
      <c r="C3798" s="425"/>
      <c r="P3798" s="431"/>
      <c r="R3798" s="419"/>
      <c r="S3798" s="446"/>
      <c r="T3798" s="419"/>
      <c r="V3798" s="196"/>
      <c r="W3798" s="419"/>
      <c r="X3798" s="419"/>
      <c r="Z3798" s="419"/>
      <c r="AA3798" s="419"/>
      <c r="AB3798" s="419"/>
      <c r="AD3798" s="419"/>
      <c r="AE3798" s="419"/>
      <c r="AF3798" s="419"/>
      <c r="AH3798" s="419"/>
      <c r="AI3798" s="419"/>
      <c r="AJ3798" s="419"/>
      <c r="AL3798" s="419"/>
      <c r="AM3798" s="419"/>
      <c r="AN3798" s="403"/>
      <c r="AO3798" s="419"/>
      <c r="AP3798" s="419"/>
      <c r="AQ3798" s="419"/>
      <c r="AR3798" s="419"/>
      <c r="AS3798" s="419"/>
      <c r="AT3798" s="419"/>
      <c r="AU3798" s="419"/>
      <c r="AV3798" s="419"/>
      <c r="AX3798" s="419"/>
      <c r="AY3798" s="419"/>
      <c r="AZ3798" s="419"/>
      <c r="BB3798" s="419"/>
      <c r="BC3798" s="419"/>
      <c r="BD3798" s="419"/>
      <c r="BF3798" s="419"/>
      <c r="BG3798" s="419"/>
      <c r="BH3798" s="419"/>
      <c r="BJ3798" s="419"/>
      <c r="BK3798" s="419"/>
      <c r="BL3798" s="419"/>
      <c r="BN3798" s="419"/>
      <c r="BO3798" s="419"/>
      <c r="BP3798" s="419"/>
      <c r="BR3798" s="419"/>
      <c r="BS3798" s="419"/>
      <c r="BT3798" s="419"/>
      <c r="BV3798" s="419"/>
      <c r="BW3798" s="419"/>
      <c r="BX3798" s="397"/>
      <c r="BZ3798" s="449"/>
      <c r="CB3798" s="419"/>
      <c r="CC3798" s="419"/>
      <c r="CD3798" s="419"/>
      <c r="CF3798" s="419"/>
      <c r="CG3798" s="419"/>
      <c r="CH3798" s="419"/>
    </row>
    <row r="3799" spans="3:86" ht="21" thickBot="1">
      <c r="C3799" s="425"/>
      <c r="P3799" s="431"/>
      <c r="R3799" s="419"/>
      <c r="S3799" s="446"/>
      <c r="T3799" s="419"/>
      <c r="V3799" s="196"/>
      <c r="W3799" s="419"/>
      <c r="X3799" s="419"/>
      <c r="Z3799" s="419"/>
      <c r="AA3799" s="419"/>
      <c r="AB3799" s="419"/>
      <c r="AD3799" s="419"/>
      <c r="AE3799" s="419"/>
      <c r="AF3799" s="419"/>
      <c r="AH3799" s="419"/>
      <c r="AI3799" s="419"/>
      <c r="AJ3799" s="419"/>
      <c r="AL3799" s="419"/>
      <c r="AM3799" s="419"/>
      <c r="AN3799" s="403"/>
      <c r="AO3799" s="419"/>
      <c r="AP3799" s="419"/>
      <c r="AQ3799" s="419"/>
      <c r="AR3799" s="419"/>
      <c r="AS3799" s="419"/>
      <c r="AT3799" s="419"/>
      <c r="AU3799" s="419"/>
      <c r="AV3799" s="419"/>
      <c r="AX3799" s="419"/>
      <c r="AY3799" s="419"/>
      <c r="AZ3799" s="419"/>
      <c r="BB3799" s="419"/>
      <c r="BC3799" s="419"/>
      <c r="BD3799" s="419"/>
      <c r="BF3799" s="419"/>
      <c r="BG3799" s="419"/>
      <c r="BH3799" s="419"/>
      <c r="BJ3799" s="419"/>
      <c r="BK3799" s="419"/>
      <c r="BL3799" s="419"/>
      <c r="BN3799" s="419"/>
      <c r="BO3799" s="419"/>
      <c r="BP3799" s="419"/>
      <c r="BR3799" s="419"/>
      <c r="BS3799" s="419"/>
      <c r="BT3799" s="419"/>
      <c r="BV3799" s="419"/>
      <c r="BW3799" s="419"/>
      <c r="BX3799" s="397"/>
      <c r="BZ3799" s="449"/>
      <c r="CB3799" s="419"/>
      <c r="CC3799" s="419"/>
      <c r="CD3799" s="419"/>
      <c r="CF3799" s="419"/>
      <c r="CG3799" s="419"/>
      <c r="CH3799" s="419"/>
    </row>
    <row r="3800" spans="3:86" ht="21" thickBot="1">
      <c r="C3800" s="425"/>
      <c r="P3800" s="431"/>
      <c r="R3800" s="419"/>
      <c r="S3800" s="446"/>
      <c r="T3800" s="419"/>
      <c r="V3800" s="196"/>
      <c r="W3800" s="419"/>
      <c r="X3800" s="419"/>
      <c r="Z3800" s="419"/>
      <c r="AA3800" s="419"/>
      <c r="AB3800" s="419"/>
      <c r="AD3800" s="419"/>
      <c r="AE3800" s="419"/>
      <c r="AF3800" s="419"/>
      <c r="AH3800" s="419"/>
      <c r="AI3800" s="419"/>
      <c r="AJ3800" s="419"/>
      <c r="AL3800" s="419"/>
      <c r="AM3800" s="419"/>
      <c r="AN3800" s="403"/>
      <c r="AO3800" s="419"/>
      <c r="AP3800" s="419"/>
      <c r="AQ3800" s="419"/>
      <c r="AR3800" s="419"/>
      <c r="AS3800" s="419"/>
      <c r="AT3800" s="419"/>
      <c r="AU3800" s="419"/>
      <c r="AV3800" s="419"/>
      <c r="AX3800" s="419"/>
      <c r="AY3800" s="419"/>
      <c r="AZ3800" s="419"/>
      <c r="BB3800" s="419"/>
      <c r="BC3800" s="419"/>
      <c r="BD3800" s="419"/>
      <c r="BF3800" s="419"/>
      <c r="BG3800" s="419"/>
      <c r="BH3800" s="419"/>
      <c r="BJ3800" s="419"/>
      <c r="BK3800" s="419"/>
      <c r="BL3800" s="419"/>
      <c r="BN3800" s="419"/>
      <c r="BO3800" s="419"/>
      <c r="BP3800" s="419"/>
      <c r="BR3800" s="419"/>
      <c r="BS3800" s="419"/>
      <c r="BT3800" s="419"/>
      <c r="BV3800" s="419"/>
      <c r="BW3800" s="419"/>
      <c r="BX3800" s="397"/>
      <c r="BZ3800" s="449"/>
      <c r="CB3800" s="419"/>
      <c r="CC3800" s="419"/>
      <c r="CD3800" s="419"/>
      <c r="CF3800" s="419"/>
      <c r="CG3800" s="419"/>
      <c r="CH3800" s="419"/>
    </row>
    <row r="3801" spans="3:86" ht="21" thickBot="1">
      <c r="C3801" s="425"/>
      <c r="P3801" s="431"/>
      <c r="R3801" s="419"/>
      <c r="S3801" s="446"/>
      <c r="T3801" s="419"/>
      <c r="V3801" s="196"/>
      <c r="W3801" s="419"/>
      <c r="X3801" s="419"/>
      <c r="Z3801" s="419"/>
      <c r="AA3801" s="419"/>
      <c r="AB3801" s="419"/>
      <c r="AD3801" s="419"/>
      <c r="AE3801" s="419"/>
      <c r="AF3801" s="419"/>
      <c r="AH3801" s="419"/>
      <c r="AI3801" s="419"/>
      <c r="AJ3801" s="419"/>
      <c r="AL3801" s="419"/>
      <c r="AM3801" s="419"/>
      <c r="AN3801" s="403"/>
      <c r="AO3801" s="419"/>
      <c r="AP3801" s="419"/>
      <c r="AQ3801" s="419"/>
      <c r="AR3801" s="419"/>
      <c r="AS3801" s="419"/>
      <c r="AT3801" s="419"/>
      <c r="AU3801" s="419"/>
      <c r="AV3801" s="419"/>
      <c r="AX3801" s="419"/>
      <c r="AY3801" s="419"/>
      <c r="AZ3801" s="419"/>
      <c r="BB3801" s="419"/>
      <c r="BC3801" s="419"/>
      <c r="BD3801" s="419"/>
      <c r="BF3801" s="419"/>
      <c r="BG3801" s="419"/>
      <c r="BH3801" s="419"/>
      <c r="BJ3801" s="419"/>
      <c r="BK3801" s="419"/>
      <c r="BL3801" s="419"/>
      <c r="BN3801" s="419"/>
      <c r="BO3801" s="419"/>
      <c r="BP3801" s="419"/>
      <c r="BR3801" s="419"/>
      <c r="BS3801" s="419"/>
      <c r="BT3801" s="419"/>
      <c r="BV3801" s="419"/>
      <c r="BW3801" s="419"/>
      <c r="BX3801" s="397"/>
      <c r="BZ3801" s="449"/>
      <c r="CB3801" s="419"/>
      <c r="CC3801" s="419"/>
      <c r="CD3801" s="419"/>
      <c r="CF3801" s="419"/>
      <c r="CG3801" s="419"/>
      <c r="CH3801" s="419"/>
    </row>
    <row r="3802" spans="3:86" ht="21" thickBot="1">
      <c r="C3802" s="425"/>
      <c r="P3802" s="431"/>
      <c r="R3802" s="419"/>
      <c r="S3802" s="446"/>
      <c r="T3802" s="419"/>
      <c r="V3802" s="196"/>
      <c r="W3802" s="419"/>
      <c r="X3802" s="419"/>
      <c r="Z3802" s="419"/>
      <c r="AA3802" s="419"/>
      <c r="AB3802" s="419"/>
      <c r="AD3802" s="419"/>
      <c r="AE3802" s="419"/>
      <c r="AF3802" s="419"/>
      <c r="AH3802" s="419"/>
      <c r="AI3802" s="419"/>
      <c r="AJ3802" s="419"/>
      <c r="AL3802" s="419"/>
      <c r="AM3802" s="419"/>
      <c r="AN3802" s="403"/>
      <c r="AO3802" s="419"/>
      <c r="AP3802" s="419"/>
      <c r="AQ3802" s="419"/>
      <c r="AR3802" s="419"/>
      <c r="AS3802" s="419"/>
      <c r="AT3802" s="419"/>
      <c r="AU3802" s="419"/>
      <c r="AV3802" s="419"/>
      <c r="AX3802" s="419"/>
      <c r="AY3802" s="419"/>
      <c r="AZ3802" s="419"/>
      <c r="BB3802" s="419"/>
      <c r="BC3802" s="419"/>
      <c r="BD3802" s="419"/>
      <c r="BF3802" s="419"/>
      <c r="BG3802" s="419"/>
      <c r="BH3802" s="419"/>
      <c r="BJ3802" s="419"/>
      <c r="BK3802" s="419"/>
      <c r="BL3802" s="419"/>
      <c r="BN3802" s="419"/>
      <c r="BO3802" s="419"/>
      <c r="BP3802" s="419"/>
      <c r="BR3802" s="419"/>
      <c r="BS3802" s="419"/>
      <c r="BT3802" s="419"/>
      <c r="BV3802" s="419"/>
      <c r="BW3802" s="419"/>
      <c r="BX3802" s="397"/>
      <c r="BZ3802" s="449"/>
      <c r="CB3802" s="419"/>
      <c r="CC3802" s="419"/>
      <c r="CD3802" s="419"/>
      <c r="CF3802" s="419"/>
      <c r="CG3802" s="419"/>
      <c r="CH3802" s="419"/>
    </row>
    <row r="3803" spans="3:86" ht="21" thickBot="1">
      <c r="C3803" s="425"/>
      <c r="P3803" s="431"/>
      <c r="R3803" s="419"/>
      <c r="S3803" s="446"/>
      <c r="T3803" s="419"/>
      <c r="V3803" s="196"/>
      <c r="W3803" s="419"/>
      <c r="X3803" s="419"/>
      <c r="Z3803" s="419"/>
      <c r="AA3803" s="419"/>
      <c r="AB3803" s="419"/>
      <c r="AD3803" s="419"/>
      <c r="AE3803" s="419"/>
      <c r="AF3803" s="419"/>
      <c r="AH3803" s="419"/>
      <c r="AI3803" s="419"/>
      <c r="AJ3803" s="419"/>
      <c r="AL3803" s="419"/>
      <c r="AM3803" s="419"/>
      <c r="AN3803" s="403"/>
      <c r="AO3803" s="419"/>
      <c r="AP3803" s="419"/>
      <c r="AQ3803" s="419"/>
      <c r="AR3803" s="419"/>
      <c r="AS3803" s="419"/>
      <c r="AT3803" s="419"/>
      <c r="AU3803" s="419"/>
      <c r="AV3803" s="419"/>
      <c r="AX3803" s="419"/>
      <c r="AY3803" s="419"/>
      <c r="AZ3803" s="419"/>
      <c r="BB3803" s="419"/>
      <c r="BC3803" s="419"/>
      <c r="BD3803" s="419"/>
      <c r="BF3803" s="419"/>
      <c r="BG3803" s="419"/>
      <c r="BH3803" s="419"/>
      <c r="BJ3803" s="419"/>
      <c r="BK3803" s="419"/>
      <c r="BL3803" s="419"/>
      <c r="BN3803" s="419"/>
      <c r="BO3803" s="419"/>
      <c r="BP3803" s="419"/>
      <c r="BR3803" s="419"/>
      <c r="BS3803" s="419"/>
      <c r="BT3803" s="419"/>
      <c r="BV3803" s="419"/>
      <c r="BW3803" s="419"/>
      <c r="BX3803" s="397"/>
      <c r="BZ3803" s="449"/>
      <c r="CB3803" s="419"/>
      <c r="CC3803" s="419"/>
      <c r="CD3803" s="419"/>
      <c r="CF3803" s="419"/>
      <c r="CG3803" s="419"/>
      <c r="CH3803" s="419"/>
    </row>
    <row r="3804" spans="3:86" ht="21" thickBot="1">
      <c r="C3804" s="425"/>
      <c r="P3804" s="431"/>
      <c r="R3804" s="419"/>
      <c r="S3804" s="446"/>
      <c r="T3804" s="419"/>
      <c r="V3804" s="196"/>
      <c r="W3804" s="419"/>
      <c r="X3804" s="419"/>
      <c r="Z3804" s="419"/>
      <c r="AA3804" s="419"/>
      <c r="AB3804" s="419"/>
      <c r="AD3804" s="419"/>
      <c r="AE3804" s="419"/>
      <c r="AF3804" s="419"/>
      <c r="AH3804" s="419"/>
      <c r="AI3804" s="419"/>
      <c r="AJ3804" s="419"/>
      <c r="AL3804" s="419"/>
      <c r="AM3804" s="419"/>
      <c r="AN3804" s="403"/>
      <c r="AO3804" s="419"/>
      <c r="AP3804" s="419"/>
      <c r="AQ3804" s="419"/>
      <c r="AR3804" s="419"/>
      <c r="AS3804" s="419"/>
      <c r="AT3804" s="419"/>
      <c r="AU3804" s="419"/>
      <c r="AV3804" s="419"/>
      <c r="AX3804" s="419"/>
      <c r="AY3804" s="419"/>
      <c r="AZ3804" s="419"/>
      <c r="BB3804" s="419"/>
      <c r="BC3804" s="419"/>
      <c r="BD3804" s="419"/>
      <c r="BF3804" s="419"/>
      <c r="BG3804" s="419"/>
      <c r="BH3804" s="419"/>
      <c r="BJ3804" s="419"/>
      <c r="BK3804" s="419"/>
      <c r="BL3804" s="419"/>
      <c r="BN3804" s="419"/>
      <c r="BO3804" s="419"/>
      <c r="BP3804" s="419"/>
      <c r="BR3804" s="419"/>
      <c r="BS3804" s="419"/>
      <c r="BT3804" s="419"/>
      <c r="BV3804" s="419"/>
      <c r="BW3804" s="419"/>
      <c r="BX3804" s="397"/>
      <c r="BZ3804" s="449"/>
      <c r="CB3804" s="419"/>
      <c r="CC3804" s="419"/>
      <c r="CD3804" s="419"/>
      <c r="CF3804" s="419"/>
      <c r="CG3804" s="419"/>
      <c r="CH3804" s="419"/>
    </row>
    <row r="3805" spans="3:86" ht="21" thickBot="1">
      <c r="C3805" s="425"/>
      <c r="P3805" s="431"/>
      <c r="R3805" s="419"/>
      <c r="S3805" s="446"/>
      <c r="T3805" s="419"/>
      <c r="V3805" s="196"/>
      <c r="W3805" s="419"/>
      <c r="X3805" s="419"/>
      <c r="Z3805" s="419"/>
      <c r="AA3805" s="419"/>
      <c r="AB3805" s="419"/>
      <c r="AD3805" s="419"/>
      <c r="AE3805" s="419"/>
      <c r="AF3805" s="419"/>
      <c r="AH3805" s="419"/>
      <c r="AI3805" s="419"/>
      <c r="AJ3805" s="419"/>
      <c r="AL3805" s="419"/>
      <c r="AM3805" s="419"/>
      <c r="AN3805" s="403"/>
      <c r="AO3805" s="419"/>
      <c r="AP3805" s="419"/>
      <c r="AQ3805" s="419"/>
      <c r="AR3805" s="419"/>
      <c r="AS3805" s="419"/>
      <c r="AT3805" s="419"/>
      <c r="AU3805" s="419"/>
      <c r="AV3805" s="419"/>
      <c r="AX3805" s="419"/>
      <c r="AY3805" s="419"/>
      <c r="AZ3805" s="419"/>
      <c r="BB3805" s="419"/>
      <c r="BC3805" s="419"/>
      <c r="BD3805" s="419"/>
      <c r="BF3805" s="419"/>
      <c r="BG3805" s="419"/>
      <c r="BH3805" s="419"/>
      <c r="BJ3805" s="419"/>
      <c r="BK3805" s="419"/>
      <c r="BL3805" s="419"/>
      <c r="BN3805" s="419"/>
      <c r="BO3805" s="419"/>
      <c r="BP3805" s="419"/>
      <c r="BR3805" s="419"/>
      <c r="BS3805" s="419"/>
      <c r="BT3805" s="419"/>
      <c r="BV3805" s="419"/>
      <c r="BW3805" s="419"/>
      <c r="BX3805" s="397"/>
      <c r="BZ3805" s="449"/>
      <c r="CB3805" s="419"/>
      <c r="CC3805" s="419"/>
      <c r="CD3805" s="419"/>
      <c r="CF3805" s="419"/>
      <c r="CG3805" s="419"/>
      <c r="CH3805" s="419"/>
    </row>
    <row r="3806" spans="3:86" ht="21" thickBot="1">
      <c r="C3806" s="425"/>
      <c r="P3806" s="431"/>
      <c r="R3806" s="419"/>
      <c r="S3806" s="446"/>
      <c r="T3806" s="419"/>
      <c r="V3806" s="196"/>
      <c r="W3806" s="419"/>
      <c r="X3806" s="419"/>
      <c r="Z3806" s="419"/>
      <c r="AA3806" s="419"/>
      <c r="AB3806" s="419"/>
      <c r="AD3806" s="419"/>
      <c r="AE3806" s="419"/>
      <c r="AF3806" s="419"/>
      <c r="AH3806" s="419"/>
      <c r="AI3806" s="419"/>
      <c r="AJ3806" s="419"/>
      <c r="AL3806" s="419"/>
      <c r="AM3806" s="419"/>
      <c r="AN3806" s="403"/>
      <c r="AO3806" s="419"/>
      <c r="AP3806" s="419"/>
      <c r="AQ3806" s="419"/>
      <c r="AR3806" s="419"/>
      <c r="AS3806" s="419"/>
      <c r="AT3806" s="419"/>
      <c r="AU3806" s="419"/>
      <c r="AV3806" s="419"/>
      <c r="AX3806" s="419"/>
      <c r="AY3806" s="419"/>
      <c r="AZ3806" s="419"/>
      <c r="BB3806" s="419"/>
      <c r="BC3806" s="419"/>
      <c r="BD3806" s="419"/>
      <c r="BF3806" s="419"/>
      <c r="BG3806" s="419"/>
      <c r="BH3806" s="419"/>
      <c r="BJ3806" s="419"/>
      <c r="BK3806" s="419"/>
      <c r="BL3806" s="419"/>
      <c r="BN3806" s="419"/>
      <c r="BO3806" s="419"/>
      <c r="BP3806" s="419"/>
      <c r="BR3806" s="419"/>
      <c r="BS3806" s="419"/>
      <c r="BT3806" s="419"/>
      <c r="BV3806" s="419"/>
      <c r="BW3806" s="419"/>
      <c r="BX3806" s="397"/>
      <c r="BZ3806" s="449"/>
      <c r="CB3806" s="419"/>
      <c r="CC3806" s="419"/>
      <c r="CD3806" s="419"/>
      <c r="CF3806" s="419"/>
      <c r="CG3806" s="419"/>
      <c r="CH3806" s="419"/>
    </row>
    <row r="3807" spans="3:86" ht="21" thickBot="1">
      <c r="C3807" s="425"/>
      <c r="P3807" s="431"/>
      <c r="R3807" s="419"/>
      <c r="S3807" s="446"/>
      <c r="T3807" s="419"/>
      <c r="V3807" s="196"/>
      <c r="W3807" s="419"/>
      <c r="X3807" s="419"/>
      <c r="Z3807" s="419"/>
      <c r="AA3807" s="419"/>
      <c r="AB3807" s="419"/>
      <c r="AD3807" s="419"/>
      <c r="AE3807" s="419"/>
      <c r="AF3807" s="419"/>
      <c r="AH3807" s="419"/>
      <c r="AI3807" s="419"/>
      <c r="AJ3807" s="419"/>
      <c r="AL3807" s="419"/>
      <c r="AM3807" s="419"/>
      <c r="AN3807" s="403"/>
      <c r="AO3807" s="419"/>
      <c r="AP3807" s="419"/>
      <c r="AQ3807" s="419"/>
      <c r="AR3807" s="419"/>
      <c r="AS3807" s="419"/>
      <c r="AT3807" s="419"/>
      <c r="AU3807" s="419"/>
      <c r="AV3807" s="419"/>
      <c r="AX3807" s="419"/>
      <c r="AY3807" s="419"/>
      <c r="AZ3807" s="419"/>
      <c r="BB3807" s="419"/>
      <c r="BC3807" s="419"/>
      <c r="BD3807" s="419"/>
      <c r="BF3807" s="419"/>
      <c r="BG3807" s="419"/>
      <c r="BH3807" s="419"/>
      <c r="BJ3807" s="419"/>
      <c r="BK3807" s="419"/>
      <c r="BL3807" s="419"/>
      <c r="BN3807" s="419"/>
      <c r="BO3807" s="419"/>
      <c r="BP3807" s="419"/>
      <c r="BR3807" s="419"/>
      <c r="BS3807" s="419"/>
      <c r="BT3807" s="419"/>
      <c r="BV3807" s="419"/>
      <c r="BW3807" s="419"/>
      <c r="BX3807" s="397"/>
      <c r="BZ3807" s="449"/>
      <c r="CB3807" s="419"/>
      <c r="CC3807" s="419"/>
      <c r="CD3807" s="419"/>
      <c r="CF3807" s="419"/>
      <c r="CG3807" s="419"/>
      <c r="CH3807" s="419"/>
    </row>
    <row r="3808" spans="3:86" ht="21" thickBot="1">
      <c r="C3808" s="425"/>
      <c r="P3808" s="431"/>
      <c r="R3808" s="419"/>
      <c r="S3808" s="446"/>
      <c r="T3808" s="419"/>
      <c r="V3808" s="196"/>
      <c r="W3808" s="419"/>
      <c r="X3808" s="419"/>
      <c r="Z3808" s="419"/>
      <c r="AA3808" s="419"/>
      <c r="AB3808" s="419"/>
      <c r="AD3808" s="419"/>
      <c r="AE3808" s="419"/>
      <c r="AF3808" s="419"/>
      <c r="AH3808" s="419"/>
      <c r="AI3808" s="419"/>
      <c r="AJ3808" s="419"/>
      <c r="AL3808" s="419"/>
      <c r="AM3808" s="419"/>
      <c r="AN3808" s="403"/>
      <c r="AO3808" s="419"/>
      <c r="AP3808" s="419"/>
      <c r="AQ3808" s="419"/>
      <c r="AR3808" s="419"/>
      <c r="AS3808" s="419"/>
      <c r="AT3808" s="419"/>
      <c r="AU3808" s="419"/>
      <c r="AV3808" s="419"/>
      <c r="AX3808" s="419"/>
      <c r="AY3808" s="419"/>
      <c r="AZ3808" s="419"/>
      <c r="BB3808" s="419"/>
      <c r="BC3808" s="419"/>
      <c r="BD3808" s="419"/>
      <c r="BF3808" s="419"/>
      <c r="BG3808" s="419"/>
      <c r="BH3808" s="419"/>
      <c r="BJ3808" s="419"/>
      <c r="BK3808" s="419"/>
      <c r="BL3808" s="419"/>
      <c r="BN3808" s="419"/>
      <c r="BO3808" s="419"/>
      <c r="BP3808" s="419"/>
      <c r="BR3808" s="419"/>
      <c r="BS3808" s="419"/>
      <c r="BT3808" s="419"/>
      <c r="BV3808" s="419"/>
      <c r="BW3808" s="419"/>
      <c r="BX3808" s="397"/>
      <c r="BZ3808" s="449"/>
      <c r="CB3808" s="419"/>
      <c r="CC3808" s="419"/>
      <c r="CD3808" s="419"/>
      <c r="CF3808" s="419"/>
      <c r="CG3808" s="419"/>
      <c r="CH3808" s="419"/>
    </row>
    <row r="3809" spans="3:86" ht="21" thickBot="1">
      <c r="C3809" s="425"/>
      <c r="P3809" s="431"/>
      <c r="R3809" s="419"/>
      <c r="S3809" s="446"/>
      <c r="T3809" s="419"/>
      <c r="V3809" s="196"/>
      <c r="W3809" s="419"/>
      <c r="X3809" s="419"/>
      <c r="Z3809" s="419"/>
      <c r="AA3809" s="419"/>
      <c r="AB3809" s="419"/>
      <c r="AD3809" s="419"/>
      <c r="AE3809" s="419"/>
      <c r="AF3809" s="419"/>
      <c r="AH3809" s="419"/>
      <c r="AI3809" s="419"/>
      <c r="AJ3809" s="419"/>
      <c r="AL3809" s="419"/>
      <c r="AM3809" s="419"/>
      <c r="AN3809" s="403"/>
      <c r="AO3809" s="419"/>
      <c r="AP3809" s="419"/>
      <c r="AQ3809" s="419"/>
      <c r="AR3809" s="419"/>
      <c r="AS3809" s="419"/>
      <c r="AT3809" s="419"/>
      <c r="AU3809" s="419"/>
      <c r="AV3809" s="419"/>
      <c r="AX3809" s="419"/>
      <c r="AY3809" s="419"/>
      <c r="AZ3809" s="419"/>
      <c r="BB3809" s="419"/>
      <c r="BC3809" s="419"/>
      <c r="BD3809" s="419"/>
      <c r="BF3809" s="419"/>
      <c r="BG3809" s="419"/>
      <c r="BH3809" s="419"/>
      <c r="BJ3809" s="419"/>
      <c r="BK3809" s="419"/>
      <c r="BL3809" s="419"/>
      <c r="BN3809" s="419"/>
      <c r="BO3809" s="419"/>
      <c r="BP3809" s="419"/>
      <c r="BR3809" s="419"/>
      <c r="BS3809" s="419"/>
      <c r="BT3809" s="419"/>
      <c r="BV3809" s="419"/>
      <c r="BW3809" s="419"/>
      <c r="BX3809" s="397"/>
      <c r="BZ3809" s="449"/>
      <c r="CB3809" s="419"/>
      <c r="CC3809" s="419"/>
      <c r="CD3809" s="419"/>
      <c r="CF3809" s="419"/>
      <c r="CG3809" s="419"/>
      <c r="CH3809" s="419"/>
    </row>
    <row r="3810" spans="3:86" ht="21" thickBot="1">
      <c r="C3810" s="425"/>
      <c r="P3810" s="431"/>
      <c r="R3810" s="419"/>
      <c r="S3810" s="446"/>
      <c r="T3810" s="419"/>
      <c r="V3810" s="196"/>
      <c r="W3810" s="419"/>
      <c r="X3810" s="419"/>
      <c r="Z3810" s="419"/>
      <c r="AA3810" s="419"/>
      <c r="AB3810" s="419"/>
      <c r="AD3810" s="419"/>
      <c r="AE3810" s="419"/>
      <c r="AF3810" s="419"/>
      <c r="AH3810" s="419"/>
      <c r="AI3810" s="419"/>
      <c r="AJ3810" s="419"/>
      <c r="AL3810" s="419"/>
      <c r="AM3810" s="419"/>
      <c r="AN3810" s="403"/>
      <c r="AO3810" s="419"/>
      <c r="AP3810" s="419"/>
      <c r="AQ3810" s="419"/>
      <c r="AR3810" s="419"/>
      <c r="AS3810" s="419"/>
      <c r="AT3810" s="419"/>
      <c r="AU3810" s="419"/>
      <c r="AV3810" s="419"/>
      <c r="AX3810" s="419"/>
      <c r="AY3810" s="419"/>
      <c r="AZ3810" s="419"/>
      <c r="BB3810" s="419"/>
      <c r="BC3810" s="419"/>
      <c r="BD3810" s="419"/>
      <c r="BF3810" s="419"/>
      <c r="BG3810" s="419"/>
      <c r="BH3810" s="419"/>
      <c r="BJ3810" s="419"/>
      <c r="BK3810" s="419"/>
      <c r="BL3810" s="419"/>
      <c r="BN3810" s="419"/>
      <c r="BO3810" s="419"/>
      <c r="BP3810" s="419"/>
      <c r="BR3810" s="419"/>
      <c r="BS3810" s="419"/>
      <c r="BT3810" s="419"/>
      <c r="BV3810" s="419"/>
      <c r="BW3810" s="419"/>
      <c r="BX3810" s="397"/>
      <c r="BZ3810" s="449"/>
      <c r="CB3810" s="419"/>
      <c r="CC3810" s="419"/>
      <c r="CD3810" s="419"/>
      <c r="CF3810" s="419"/>
      <c r="CG3810" s="419"/>
      <c r="CH3810" s="419"/>
    </row>
    <row r="3811" spans="3:86" ht="21" thickBot="1">
      <c r="C3811" s="425"/>
      <c r="P3811" s="431"/>
      <c r="R3811" s="419"/>
      <c r="S3811" s="446"/>
      <c r="T3811" s="419"/>
      <c r="V3811" s="196"/>
      <c r="W3811" s="419"/>
      <c r="X3811" s="419"/>
      <c r="Z3811" s="419"/>
      <c r="AA3811" s="419"/>
      <c r="AB3811" s="419"/>
      <c r="AD3811" s="419"/>
      <c r="AE3811" s="419"/>
      <c r="AF3811" s="419"/>
      <c r="AH3811" s="419"/>
      <c r="AI3811" s="419"/>
      <c r="AJ3811" s="419"/>
      <c r="AL3811" s="419"/>
      <c r="AM3811" s="419"/>
      <c r="AN3811" s="403"/>
      <c r="AO3811" s="419"/>
      <c r="AP3811" s="419"/>
      <c r="AQ3811" s="419"/>
      <c r="AR3811" s="419"/>
      <c r="AS3811" s="419"/>
      <c r="AT3811" s="419"/>
      <c r="AU3811" s="419"/>
      <c r="AV3811" s="419"/>
      <c r="AX3811" s="419"/>
      <c r="AY3811" s="419"/>
      <c r="AZ3811" s="419"/>
      <c r="BB3811" s="419"/>
      <c r="BC3811" s="419"/>
      <c r="BD3811" s="419"/>
      <c r="BF3811" s="419"/>
      <c r="BG3811" s="419"/>
      <c r="BH3811" s="419"/>
      <c r="BJ3811" s="419"/>
      <c r="BK3811" s="419"/>
      <c r="BL3811" s="419"/>
      <c r="BN3811" s="419"/>
      <c r="BO3811" s="419"/>
      <c r="BP3811" s="419"/>
      <c r="BR3811" s="419"/>
      <c r="BS3811" s="419"/>
      <c r="BT3811" s="419"/>
      <c r="BV3811" s="419"/>
      <c r="BW3811" s="419"/>
      <c r="BX3811" s="397"/>
      <c r="BZ3811" s="449"/>
      <c r="CB3811" s="419"/>
      <c r="CC3811" s="419"/>
      <c r="CD3811" s="419"/>
      <c r="CF3811" s="419"/>
      <c r="CG3811" s="419"/>
      <c r="CH3811" s="419"/>
    </row>
    <row r="3812" spans="3:86" ht="21" thickBot="1">
      <c r="C3812" s="425"/>
      <c r="P3812" s="431"/>
      <c r="R3812" s="419"/>
      <c r="S3812" s="446"/>
      <c r="T3812" s="419"/>
      <c r="V3812" s="196"/>
      <c r="W3812" s="419"/>
      <c r="X3812" s="419"/>
      <c r="Z3812" s="419"/>
      <c r="AA3812" s="419"/>
      <c r="AB3812" s="419"/>
      <c r="AD3812" s="419"/>
      <c r="AE3812" s="419"/>
      <c r="AF3812" s="419"/>
      <c r="AH3812" s="419"/>
      <c r="AI3812" s="419"/>
      <c r="AJ3812" s="419"/>
      <c r="AL3812" s="419"/>
      <c r="AM3812" s="419"/>
      <c r="AN3812" s="403"/>
      <c r="AO3812" s="419"/>
      <c r="AP3812" s="419"/>
      <c r="AQ3812" s="419"/>
      <c r="AR3812" s="419"/>
      <c r="AS3812" s="419"/>
      <c r="AT3812" s="419"/>
      <c r="AU3812" s="419"/>
      <c r="AV3812" s="419"/>
      <c r="AX3812" s="419"/>
      <c r="AY3812" s="419"/>
      <c r="AZ3812" s="419"/>
      <c r="BB3812" s="419"/>
      <c r="BC3812" s="419"/>
      <c r="BD3812" s="419"/>
      <c r="BF3812" s="419"/>
      <c r="BG3812" s="419"/>
      <c r="BH3812" s="419"/>
      <c r="BJ3812" s="419"/>
      <c r="BK3812" s="419"/>
      <c r="BL3812" s="419"/>
      <c r="BN3812" s="419"/>
      <c r="BO3812" s="419"/>
      <c r="BP3812" s="419"/>
      <c r="BR3812" s="419"/>
      <c r="BS3812" s="419"/>
      <c r="BT3812" s="419"/>
      <c r="BV3812" s="419"/>
      <c r="BW3812" s="419"/>
      <c r="BX3812" s="397"/>
      <c r="BZ3812" s="449"/>
      <c r="CB3812" s="419"/>
      <c r="CC3812" s="419"/>
      <c r="CD3812" s="419"/>
      <c r="CF3812" s="419"/>
      <c r="CG3812" s="419"/>
      <c r="CH3812" s="419"/>
    </row>
    <row r="3813" spans="3:86" ht="21" thickBot="1">
      <c r="C3813" s="425"/>
      <c r="P3813" s="431"/>
      <c r="R3813" s="419"/>
      <c r="S3813" s="446"/>
      <c r="T3813" s="419"/>
      <c r="V3813" s="196"/>
      <c r="W3813" s="419"/>
      <c r="X3813" s="419"/>
      <c r="Z3813" s="419"/>
      <c r="AA3813" s="419"/>
      <c r="AB3813" s="419"/>
      <c r="AD3813" s="419"/>
      <c r="AE3813" s="419"/>
      <c r="AF3813" s="419"/>
      <c r="AH3813" s="419"/>
      <c r="AI3813" s="419"/>
      <c r="AJ3813" s="419"/>
      <c r="AL3813" s="419"/>
      <c r="AM3813" s="419"/>
      <c r="AN3813" s="403"/>
      <c r="AO3813" s="419"/>
      <c r="AP3813" s="419"/>
      <c r="AQ3813" s="419"/>
      <c r="AR3813" s="419"/>
      <c r="AS3813" s="419"/>
      <c r="AT3813" s="419"/>
      <c r="AU3813" s="419"/>
      <c r="AV3813" s="419"/>
      <c r="AX3813" s="419"/>
      <c r="AY3813" s="419"/>
      <c r="AZ3813" s="419"/>
      <c r="BB3813" s="419"/>
      <c r="BC3813" s="419"/>
      <c r="BD3813" s="419"/>
      <c r="BF3813" s="419"/>
      <c r="BG3813" s="419"/>
      <c r="BH3813" s="419"/>
      <c r="BJ3813" s="419"/>
      <c r="BK3813" s="419"/>
      <c r="BL3813" s="419"/>
      <c r="BN3813" s="419"/>
      <c r="BO3813" s="419"/>
      <c r="BP3813" s="419"/>
      <c r="BR3813" s="419"/>
      <c r="BS3813" s="419"/>
      <c r="BT3813" s="419"/>
      <c r="BV3813" s="419"/>
      <c r="BW3813" s="419"/>
      <c r="BX3813" s="397"/>
      <c r="BZ3813" s="449"/>
      <c r="CB3813" s="419"/>
      <c r="CC3813" s="419"/>
      <c r="CD3813" s="419"/>
      <c r="CF3813" s="419"/>
      <c r="CG3813" s="419"/>
      <c r="CH3813" s="419"/>
    </row>
    <row r="3814" spans="3:86" ht="21" thickBot="1">
      <c r="C3814" s="425"/>
      <c r="P3814" s="431"/>
      <c r="R3814" s="419"/>
      <c r="S3814" s="446"/>
      <c r="T3814" s="419"/>
      <c r="V3814" s="196"/>
      <c r="W3814" s="419"/>
      <c r="X3814" s="419"/>
      <c r="Z3814" s="419"/>
      <c r="AA3814" s="419"/>
      <c r="AB3814" s="419"/>
      <c r="AD3814" s="419"/>
      <c r="AE3814" s="419"/>
      <c r="AF3814" s="419"/>
      <c r="AH3814" s="419"/>
      <c r="AI3814" s="419"/>
      <c r="AJ3814" s="419"/>
      <c r="AL3814" s="419"/>
      <c r="AM3814" s="419"/>
      <c r="AN3814" s="403"/>
      <c r="AO3814" s="419"/>
      <c r="AP3814" s="419"/>
      <c r="AQ3814" s="419"/>
      <c r="AR3814" s="419"/>
      <c r="AS3814" s="419"/>
      <c r="AT3814" s="419"/>
      <c r="AU3814" s="419"/>
      <c r="AV3814" s="419"/>
      <c r="AX3814" s="419"/>
      <c r="AY3814" s="419"/>
      <c r="AZ3814" s="419"/>
      <c r="BB3814" s="419"/>
      <c r="BC3814" s="419"/>
      <c r="BD3814" s="419"/>
      <c r="BF3814" s="419"/>
      <c r="BG3814" s="419"/>
      <c r="BH3814" s="419"/>
      <c r="BJ3814" s="419"/>
      <c r="BK3814" s="419"/>
      <c r="BL3814" s="419"/>
      <c r="BN3814" s="419"/>
      <c r="BO3814" s="419"/>
      <c r="BP3814" s="419"/>
      <c r="BR3814" s="419"/>
      <c r="BS3814" s="419"/>
      <c r="BT3814" s="419"/>
      <c r="BV3814" s="419"/>
      <c r="BW3814" s="419"/>
      <c r="BX3814" s="397"/>
      <c r="BZ3814" s="449"/>
      <c r="CB3814" s="419"/>
      <c r="CC3814" s="419"/>
      <c r="CD3814" s="419"/>
      <c r="CF3814" s="419"/>
      <c r="CG3814" s="419"/>
      <c r="CH3814" s="419"/>
    </row>
    <row r="3815" spans="3:86" ht="21" thickBot="1">
      <c r="C3815" s="425"/>
      <c r="P3815" s="431"/>
      <c r="R3815" s="419"/>
      <c r="S3815" s="446"/>
      <c r="T3815" s="419"/>
      <c r="V3815" s="196"/>
      <c r="W3815" s="419"/>
      <c r="X3815" s="419"/>
      <c r="Z3815" s="419"/>
      <c r="AA3815" s="419"/>
      <c r="AB3815" s="419"/>
      <c r="AD3815" s="419"/>
      <c r="AE3815" s="419"/>
      <c r="AF3815" s="419"/>
      <c r="AH3815" s="419"/>
      <c r="AI3815" s="419"/>
      <c r="AJ3815" s="419"/>
      <c r="AL3815" s="419"/>
      <c r="AM3815" s="419"/>
      <c r="AN3815" s="403"/>
      <c r="AO3815" s="419"/>
      <c r="AP3815" s="419"/>
      <c r="AQ3815" s="419"/>
      <c r="AR3815" s="419"/>
      <c r="AS3815" s="419"/>
      <c r="AT3815" s="419"/>
      <c r="AU3815" s="419"/>
      <c r="AV3815" s="419"/>
      <c r="AX3815" s="419"/>
      <c r="AY3815" s="419"/>
      <c r="AZ3815" s="419"/>
      <c r="BB3815" s="419"/>
      <c r="BC3815" s="419"/>
      <c r="BD3815" s="419"/>
      <c r="BF3815" s="419"/>
      <c r="BG3815" s="419"/>
      <c r="BH3815" s="419"/>
      <c r="BJ3815" s="419"/>
      <c r="BK3815" s="419"/>
      <c r="BL3815" s="419"/>
      <c r="BN3815" s="419"/>
      <c r="BO3815" s="419"/>
      <c r="BP3815" s="419"/>
      <c r="BR3815" s="419"/>
      <c r="BS3815" s="419"/>
      <c r="BT3815" s="419"/>
      <c r="BV3815" s="419"/>
      <c r="BW3815" s="419"/>
      <c r="BX3815" s="397"/>
      <c r="BZ3815" s="449"/>
      <c r="CB3815" s="419"/>
      <c r="CC3815" s="419"/>
      <c r="CD3815" s="419"/>
      <c r="CF3815" s="419"/>
      <c r="CG3815" s="419"/>
      <c r="CH3815" s="419"/>
    </row>
    <row r="3816" spans="3:86" ht="21" thickBot="1">
      <c r="C3816" s="425"/>
      <c r="P3816" s="431"/>
      <c r="R3816" s="419"/>
      <c r="S3816" s="446"/>
      <c r="T3816" s="419"/>
      <c r="V3816" s="196"/>
      <c r="W3816" s="419"/>
      <c r="X3816" s="419"/>
      <c r="Z3816" s="419"/>
      <c r="AA3816" s="419"/>
      <c r="AB3816" s="419"/>
      <c r="AD3816" s="419"/>
      <c r="AE3816" s="419"/>
      <c r="AF3816" s="419"/>
      <c r="AH3816" s="419"/>
      <c r="AI3816" s="419"/>
      <c r="AJ3816" s="419"/>
      <c r="AL3816" s="419"/>
      <c r="AM3816" s="419"/>
      <c r="AN3816" s="403"/>
      <c r="AO3816" s="419"/>
      <c r="AP3816" s="419"/>
      <c r="AQ3816" s="419"/>
      <c r="AR3816" s="419"/>
      <c r="AS3816" s="419"/>
      <c r="AT3816" s="419"/>
      <c r="AU3816" s="419"/>
      <c r="AV3816" s="419"/>
      <c r="AX3816" s="419"/>
      <c r="AY3816" s="419"/>
      <c r="AZ3816" s="419"/>
      <c r="BB3816" s="419"/>
      <c r="BC3816" s="419"/>
      <c r="BD3816" s="419"/>
      <c r="BF3816" s="419"/>
      <c r="BG3816" s="419"/>
      <c r="BH3816" s="419"/>
      <c r="BJ3816" s="419"/>
      <c r="BK3816" s="419"/>
      <c r="BL3816" s="419"/>
      <c r="BN3816" s="419"/>
      <c r="BO3816" s="419"/>
      <c r="BP3816" s="419"/>
      <c r="BR3816" s="419"/>
      <c r="BS3816" s="419"/>
      <c r="BT3816" s="419"/>
      <c r="BV3816" s="419"/>
      <c r="BW3816" s="419"/>
      <c r="BX3816" s="397"/>
      <c r="BZ3816" s="449"/>
      <c r="CB3816" s="419"/>
      <c r="CC3816" s="419"/>
      <c r="CD3816" s="419"/>
      <c r="CF3816" s="419"/>
      <c r="CG3816" s="419"/>
      <c r="CH3816" s="419"/>
    </row>
    <row r="3817" spans="3:86" ht="21" thickBot="1">
      <c r="C3817" s="425"/>
      <c r="P3817" s="431"/>
      <c r="R3817" s="419"/>
      <c r="S3817" s="446"/>
      <c r="T3817" s="419"/>
      <c r="V3817" s="196"/>
      <c r="W3817" s="419"/>
      <c r="X3817" s="419"/>
      <c r="Z3817" s="419"/>
      <c r="AA3817" s="419"/>
      <c r="AB3817" s="419"/>
      <c r="AD3817" s="419"/>
      <c r="AE3817" s="419"/>
      <c r="AF3817" s="419"/>
      <c r="AH3817" s="419"/>
      <c r="AI3817" s="419"/>
      <c r="AJ3817" s="419"/>
      <c r="AL3817" s="419"/>
      <c r="AM3817" s="419"/>
      <c r="AN3817" s="403"/>
      <c r="AO3817" s="419"/>
      <c r="AP3817" s="419"/>
      <c r="AQ3817" s="419"/>
      <c r="AR3817" s="419"/>
      <c r="AS3817" s="419"/>
      <c r="AT3817" s="419"/>
      <c r="AU3817" s="419"/>
      <c r="AV3817" s="419"/>
      <c r="AX3817" s="419"/>
      <c r="AY3817" s="419"/>
      <c r="AZ3817" s="419"/>
      <c r="BB3817" s="419"/>
      <c r="BC3817" s="419"/>
      <c r="BD3817" s="419"/>
      <c r="BF3817" s="419"/>
      <c r="BG3817" s="419"/>
      <c r="BH3817" s="419"/>
      <c r="BJ3817" s="419"/>
      <c r="BK3817" s="419"/>
      <c r="BL3817" s="419"/>
      <c r="BN3817" s="419"/>
      <c r="BO3817" s="419"/>
      <c r="BP3817" s="419"/>
      <c r="BR3817" s="419"/>
      <c r="BS3817" s="419"/>
      <c r="BT3817" s="419"/>
      <c r="BV3817" s="419"/>
      <c r="BW3817" s="419"/>
      <c r="BX3817" s="397"/>
      <c r="BZ3817" s="449"/>
      <c r="CB3817" s="419"/>
      <c r="CC3817" s="419"/>
      <c r="CD3817" s="419"/>
      <c r="CF3817" s="419"/>
      <c r="CG3817" s="419"/>
      <c r="CH3817" s="419"/>
    </row>
    <row r="3818" spans="3:86" ht="21" thickBot="1">
      <c r="C3818" s="425"/>
      <c r="P3818" s="431"/>
      <c r="R3818" s="419"/>
      <c r="S3818" s="446"/>
      <c r="T3818" s="419"/>
      <c r="V3818" s="196"/>
      <c r="W3818" s="419"/>
      <c r="X3818" s="419"/>
      <c r="Z3818" s="419"/>
      <c r="AA3818" s="419"/>
      <c r="AB3818" s="419"/>
      <c r="AD3818" s="419"/>
      <c r="AE3818" s="419"/>
      <c r="AF3818" s="419"/>
      <c r="AH3818" s="419"/>
      <c r="AI3818" s="419"/>
      <c r="AJ3818" s="419"/>
      <c r="AL3818" s="419"/>
      <c r="AM3818" s="419"/>
      <c r="AN3818" s="403"/>
      <c r="AO3818" s="419"/>
      <c r="AP3818" s="419"/>
      <c r="AQ3818" s="419"/>
      <c r="AR3818" s="419"/>
      <c r="AS3818" s="419"/>
      <c r="AT3818" s="419"/>
      <c r="AU3818" s="419"/>
      <c r="AV3818" s="419"/>
      <c r="AX3818" s="419"/>
      <c r="AY3818" s="419"/>
      <c r="AZ3818" s="419"/>
      <c r="BB3818" s="419"/>
      <c r="BC3818" s="419"/>
      <c r="BD3818" s="419"/>
      <c r="BF3818" s="419"/>
      <c r="BG3818" s="419"/>
      <c r="BH3818" s="419"/>
      <c r="BJ3818" s="419"/>
      <c r="BK3818" s="419"/>
      <c r="BL3818" s="419"/>
      <c r="BN3818" s="419"/>
      <c r="BO3818" s="419"/>
      <c r="BP3818" s="419"/>
      <c r="BR3818" s="419"/>
      <c r="BS3818" s="419"/>
      <c r="BT3818" s="419"/>
      <c r="BV3818" s="419"/>
      <c r="BW3818" s="419"/>
      <c r="BX3818" s="397"/>
      <c r="BZ3818" s="449"/>
      <c r="CB3818" s="419"/>
      <c r="CC3818" s="419"/>
      <c r="CD3818" s="419"/>
      <c r="CF3818" s="419"/>
      <c r="CG3818" s="419"/>
      <c r="CH3818" s="419"/>
    </row>
    <row r="3819" spans="3:86" ht="21" thickBot="1">
      <c r="C3819" s="425"/>
      <c r="P3819" s="431"/>
      <c r="R3819" s="419"/>
      <c r="S3819" s="446"/>
      <c r="T3819" s="419"/>
      <c r="V3819" s="196"/>
      <c r="W3819" s="419"/>
      <c r="X3819" s="419"/>
      <c r="Z3819" s="419"/>
      <c r="AA3819" s="419"/>
      <c r="AB3819" s="419"/>
      <c r="AD3819" s="419"/>
      <c r="AE3819" s="419"/>
      <c r="AF3819" s="419"/>
      <c r="AH3819" s="419"/>
      <c r="AI3819" s="419"/>
      <c r="AJ3819" s="419"/>
      <c r="AL3819" s="419"/>
      <c r="AM3819" s="419"/>
      <c r="AN3819" s="403"/>
      <c r="AO3819" s="419"/>
      <c r="AP3819" s="419"/>
      <c r="AQ3819" s="419"/>
      <c r="AR3819" s="419"/>
      <c r="AS3819" s="419"/>
      <c r="AT3819" s="419"/>
      <c r="AU3819" s="419"/>
      <c r="AV3819" s="419"/>
      <c r="AX3819" s="419"/>
      <c r="AY3819" s="419"/>
      <c r="AZ3819" s="419"/>
      <c r="BB3819" s="419"/>
      <c r="BC3819" s="419"/>
      <c r="BD3819" s="419"/>
      <c r="BF3819" s="419"/>
      <c r="BG3819" s="419"/>
      <c r="BH3819" s="419"/>
      <c r="BJ3819" s="419"/>
      <c r="BK3819" s="419"/>
      <c r="BL3819" s="419"/>
      <c r="BN3819" s="419"/>
      <c r="BO3819" s="419"/>
      <c r="BP3819" s="419"/>
      <c r="BR3819" s="419"/>
      <c r="BS3819" s="419"/>
      <c r="BT3819" s="419"/>
      <c r="BV3819" s="419"/>
      <c r="BW3819" s="419"/>
      <c r="BX3819" s="397"/>
      <c r="BZ3819" s="449"/>
      <c r="CB3819" s="419"/>
      <c r="CC3819" s="419"/>
      <c r="CD3819" s="419"/>
      <c r="CF3819" s="419"/>
      <c r="CG3819" s="419"/>
      <c r="CH3819" s="419"/>
    </row>
    <row r="3820" spans="3:86" ht="21" thickBot="1">
      <c r="C3820" s="425"/>
      <c r="P3820" s="431"/>
      <c r="R3820" s="419"/>
      <c r="S3820" s="446"/>
      <c r="T3820" s="419"/>
      <c r="V3820" s="196"/>
      <c r="W3820" s="419"/>
      <c r="X3820" s="419"/>
      <c r="Z3820" s="419"/>
      <c r="AA3820" s="419"/>
      <c r="AB3820" s="419"/>
      <c r="AD3820" s="419"/>
      <c r="AE3820" s="419"/>
      <c r="AF3820" s="419"/>
      <c r="AH3820" s="419"/>
      <c r="AI3820" s="419"/>
      <c r="AJ3820" s="419"/>
      <c r="AL3820" s="419"/>
      <c r="AM3820" s="419"/>
      <c r="AN3820" s="403"/>
      <c r="AO3820" s="419"/>
      <c r="AP3820" s="419"/>
      <c r="AQ3820" s="419"/>
      <c r="AR3820" s="419"/>
      <c r="AS3820" s="419"/>
      <c r="AT3820" s="419"/>
      <c r="AU3820" s="419"/>
      <c r="AV3820" s="419"/>
      <c r="AX3820" s="419"/>
      <c r="AY3820" s="419"/>
      <c r="AZ3820" s="419"/>
      <c r="BB3820" s="419"/>
      <c r="BC3820" s="419"/>
      <c r="BD3820" s="419"/>
      <c r="BF3820" s="419"/>
      <c r="BG3820" s="419"/>
      <c r="BH3820" s="419"/>
      <c r="BJ3820" s="419"/>
      <c r="BK3820" s="419"/>
      <c r="BL3820" s="419"/>
      <c r="BN3820" s="419"/>
      <c r="BO3820" s="419"/>
      <c r="BP3820" s="419"/>
      <c r="BR3820" s="419"/>
      <c r="BS3820" s="419"/>
      <c r="BT3820" s="419"/>
      <c r="BV3820" s="419"/>
      <c r="BW3820" s="419"/>
      <c r="BX3820" s="397"/>
      <c r="BZ3820" s="449"/>
      <c r="CB3820" s="419"/>
      <c r="CC3820" s="419"/>
      <c r="CD3820" s="419"/>
      <c r="CF3820" s="419"/>
      <c r="CG3820" s="419"/>
      <c r="CH3820" s="419"/>
    </row>
    <row r="3821" spans="3:86" ht="21" thickBot="1">
      <c r="C3821" s="425"/>
      <c r="P3821" s="431"/>
      <c r="R3821" s="419"/>
      <c r="S3821" s="446"/>
      <c r="T3821" s="419"/>
      <c r="V3821" s="196"/>
      <c r="W3821" s="419"/>
      <c r="X3821" s="419"/>
      <c r="Z3821" s="419"/>
      <c r="AA3821" s="419"/>
      <c r="AB3821" s="419"/>
      <c r="AD3821" s="419"/>
      <c r="AE3821" s="419"/>
      <c r="AF3821" s="419"/>
      <c r="AH3821" s="419"/>
      <c r="AI3821" s="419"/>
      <c r="AJ3821" s="419"/>
      <c r="AL3821" s="419"/>
      <c r="AM3821" s="419"/>
      <c r="AN3821" s="403"/>
      <c r="AO3821" s="419"/>
      <c r="AP3821" s="419"/>
      <c r="AQ3821" s="419"/>
      <c r="AR3821" s="419"/>
      <c r="AS3821" s="419"/>
      <c r="AT3821" s="419"/>
      <c r="AU3821" s="419"/>
      <c r="AV3821" s="419"/>
      <c r="AX3821" s="419"/>
      <c r="AY3821" s="419"/>
      <c r="AZ3821" s="419"/>
      <c r="BB3821" s="419"/>
      <c r="BC3821" s="419"/>
      <c r="BD3821" s="419"/>
      <c r="BF3821" s="419"/>
      <c r="BG3821" s="419"/>
      <c r="BH3821" s="419"/>
      <c r="BJ3821" s="419"/>
      <c r="BK3821" s="419"/>
      <c r="BL3821" s="419"/>
      <c r="BN3821" s="419"/>
      <c r="BO3821" s="419"/>
      <c r="BP3821" s="419"/>
      <c r="BR3821" s="419"/>
      <c r="BS3821" s="419"/>
      <c r="BT3821" s="419"/>
      <c r="BV3821" s="419"/>
      <c r="BW3821" s="419"/>
      <c r="BX3821" s="397"/>
      <c r="BZ3821" s="449"/>
      <c r="CB3821" s="419"/>
      <c r="CC3821" s="419"/>
      <c r="CD3821" s="419"/>
      <c r="CF3821" s="419"/>
      <c r="CG3821" s="419"/>
      <c r="CH3821" s="419"/>
    </row>
    <row r="3822" spans="3:86" ht="21" thickBot="1">
      <c r="C3822" s="425"/>
      <c r="P3822" s="431"/>
      <c r="R3822" s="419"/>
      <c r="S3822" s="446"/>
      <c r="T3822" s="419"/>
      <c r="V3822" s="196"/>
      <c r="W3822" s="419"/>
      <c r="X3822" s="419"/>
      <c r="Z3822" s="419"/>
      <c r="AA3822" s="419"/>
      <c r="AB3822" s="419"/>
      <c r="AD3822" s="419"/>
      <c r="AE3822" s="419"/>
      <c r="AF3822" s="419"/>
      <c r="AH3822" s="419"/>
      <c r="AI3822" s="419"/>
      <c r="AJ3822" s="419"/>
      <c r="AL3822" s="419"/>
      <c r="AM3822" s="419"/>
      <c r="AN3822" s="403"/>
      <c r="AO3822" s="419"/>
      <c r="AP3822" s="419"/>
      <c r="AQ3822" s="419"/>
      <c r="AR3822" s="419"/>
      <c r="AS3822" s="419"/>
      <c r="AT3822" s="419"/>
      <c r="AU3822" s="419"/>
      <c r="AV3822" s="419"/>
      <c r="AX3822" s="419"/>
      <c r="AY3822" s="419"/>
      <c r="AZ3822" s="419"/>
      <c r="BB3822" s="419"/>
      <c r="BC3822" s="419"/>
      <c r="BD3822" s="419"/>
      <c r="BF3822" s="419"/>
      <c r="BG3822" s="419"/>
      <c r="BH3822" s="419"/>
      <c r="BJ3822" s="419"/>
      <c r="BK3822" s="419"/>
      <c r="BL3822" s="419"/>
      <c r="BN3822" s="419"/>
      <c r="BO3822" s="419"/>
      <c r="BP3822" s="419"/>
      <c r="BR3822" s="419"/>
      <c r="BS3822" s="419"/>
      <c r="BT3822" s="419"/>
      <c r="BV3822" s="419"/>
      <c r="BW3822" s="419"/>
      <c r="BX3822" s="397"/>
      <c r="BZ3822" s="449"/>
      <c r="CB3822" s="419"/>
      <c r="CC3822" s="419"/>
      <c r="CD3822" s="419"/>
      <c r="CF3822" s="419"/>
      <c r="CG3822" s="419"/>
      <c r="CH3822" s="419"/>
    </row>
    <row r="3823" spans="3:86" ht="21" thickBot="1">
      <c r="C3823" s="425"/>
      <c r="P3823" s="431"/>
      <c r="R3823" s="419"/>
      <c r="S3823" s="446"/>
      <c r="T3823" s="419"/>
      <c r="V3823" s="196"/>
      <c r="W3823" s="419"/>
      <c r="X3823" s="419"/>
      <c r="Z3823" s="419"/>
      <c r="AA3823" s="419"/>
      <c r="AB3823" s="419"/>
      <c r="AD3823" s="419"/>
      <c r="AE3823" s="419"/>
      <c r="AF3823" s="419"/>
      <c r="AH3823" s="419"/>
      <c r="AI3823" s="419"/>
      <c r="AJ3823" s="419"/>
      <c r="AL3823" s="419"/>
      <c r="AM3823" s="419"/>
      <c r="AN3823" s="403"/>
      <c r="AO3823" s="419"/>
      <c r="AP3823" s="419"/>
      <c r="AQ3823" s="419"/>
      <c r="AR3823" s="419"/>
      <c r="AS3823" s="419"/>
      <c r="AT3823" s="419"/>
      <c r="AU3823" s="419"/>
      <c r="AV3823" s="419"/>
      <c r="AX3823" s="419"/>
      <c r="AY3823" s="419"/>
      <c r="AZ3823" s="419"/>
      <c r="BB3823" s="419"/>
      <c r="BC3823" s="419"/>
      <c r="BD3823" s="419"/>
      <c r="BF3823" s="419"/>
      <c r="BG3823" s="419"/>
      <c r="BH3823" s="419"/>
      <c r="BJ3823" s="419"/>
      <c r="BK3823" s="419"/>
      <c r="BL3823" s="419"/>
      <c r="BN3823" s="419"/>
      <c r="BO3823" s="419"/>
      <c r="BP3823" s="419"/>
      <c r="BR3823" s="419"/>
      <c r="BS3823" s="419"/>
      <c r="BT3823" s="419"/>
      <c r="BV3823" s="419"/>
      <c r="BW3823" s="419"/>
      <c r="BX3823" s="397"/>
      <c r="BZ3823" s="449"/>
      <c r="CB3823" s="419"/>
      <c r="CC3823" s="419"/>
      <c r="CD3823" s="419"/>
      <c r="CF3823" s="419"/>
      <c r="CG3823" s="419"/>
      <c r="CH3823" s="419"/>
    </row>
    <row r="3824" spans="3:86" ht="21" thickBot="1">
      <c r="C3824" s="425"/>
      <c r="P3824" s="431"/>
      <c r="R3824" s="419"/>
      <c r="S3824" s="446"/>
      <c r="T3824" s="419"/>
      <c r="V3824" s="196"/>
      <c r="W3824" s="419"/>
      <c r="X3824" s="419"/>
      <c r="Z3824" s="419"/>
      <c r="AA3824" s="419"/>
      <c r="AB3824" s="419"/>
      <c r="AD3824" s="419"/>
      <c r="AE3824" s="419"/>
      <c r="AF3824" s="419"/>
      <c r="AH3824" s="419"/>
      <c r="AI3824" s="419"/>
      <c r="AJ3824" s="419"/>
      <c r="AL3824" s="419"/>
      <c r="AM3824" s="419"/>
      <c r="AN3824" s="403"/>
      <c r="AO3824" s="419"/>
      <c r="AP3824" s="419"/>
      <c r="AQ3824" s="419"/>
      <c r="AR3824" s="419"/>
      <c r="AS3824" s="419"/>
      <c r="AT3824" s="419"/>
      <c r="AU3824" s="419"/>
      <c r="AV3824" s="419"/>
      <c r="AX3824" s="419"/>
      <c r="AY3824" s="419"/>
      <c r="AZ3824" s="419"/>
      <c r="BB3824" s="419"/>
      <c r="BC3824" s="419"/>
      <c r="BD3824" s="419"/>
      <c r="BF3824" s="419"/>
      <c r="BG3824" s="419"/>
      <c r="BH3824" s="419"/>
      <c r="BJ3824" s="419"/>
      <c r="BK3824" s="419"/>
      <c r="BL3824" s="419"/>
      <c r="BN3824" s="419"/>
      <c r="BO3824" s="419"/>
      <c r="BP3824" s="419"/>
      <c r="BR3824" s="419"/>
      <c r="BS3824" s="419"/>
      <c r="BT3824" s="419"/>
      <c r="BV3824" s="419"/>
      <c r="BW3824" s="419"/>
      <c r="BX3824" s="397"/>
      <c r="BZ3824" s="449"/>
      <c r="CB3824" s="419"/>
      <c r="CC3824" s="419"/>
      <c r="CD3824" s="419"/>
      <c r="CF3824" s="419"/>
      <c r="CG3824" s="419"/>
      <c r="CH3824" s="419"/>
    </row>
    <row r="3825" spans="3:86" ht="21" thickBot="1">
      <c r="C3825" s="425"/>
      <c r="P3825" s="431"/>
      <c r="R3825" s="419"/>
      <c r="S3825" s="446"/>
      <c r="T3825" s="419"/>
      <c r="V3825" s="196"/>
      <c r="W3825" s="419"/>
      <c r="X3825" s="419"/>
      <c r="Z3825" s="419"/>
      <c r="AA3825" s="419"/>
      <c r="AB3825" s="419"/>
      <c r="AD3825" s="419"/>
      <c r="AE3825" s="419"/>
      <c r="AF3825" s="419"/>
      <c r="AH3825" s="419"/>
      <c r="AI3825" s="419"/>
      <c r="AJ3825" s="419"/>
      <c r="AL3825" s="419"/>
      <c r="AM3825" s="419"/>
      <c r="AN3825" s="403"/>
      <c r="AO3825" s="419"/>
      <c r="AP3825" s="419"/>
      <c r="AQ3825" s="419"/>
      <c r="AR3825" s="419"/>
      <c r="AS3825" s="419"/>
      <c r="AT3825" s="419"/>
      <c r="AU3825" s="419"/>
      <c r="AV3825" s="419"/>
      <c r="AX3825" s="419"/>
      <c r="AY3825" s="419"/>
      <c r="AZ3825" s="419"/>
      <c r="BB3825" s="419"/>
      <c r="BC3825" s="419"/>
      <c r="BD3825" s="419"/>
      <c r="BF3825" s="419"/>
      <c r="BG3825" s="419"/>
      <c r="BH3825" s="419"/>
      <c r="BJ3825" s="419"/>
      <c r="BK3825" s="419"/>
      <c r="BL3825" s="419"/>
      <c r="BN3825" s="419"/>
      <c r="BO3825" s="419"/>
      <c r="BP3825" s="419"/>
      <c r="BR3825" s="419"/>
      <c r="BS3825" s="419"/>
      <c r="BT3825" s="419"/>
      <c r="BV3825" s="419"/>
      <c r="BW3825" s="419"/>
      <c r="BX3825" s="397"/>
      <c r="BZ3825" s="449"/>
      <c r="CB3825" s="419"/>
      <c r="CC3825" s="419"/>
      <c r="CD3825" s="419"/>
      <c r="CF3825" s="419"/>
      <c r="CG3825" s="419"/>
      <c r="CH3825" s="419"/>
    </row>
    <row r="3826" spans="3:86" ht="21" thickBot="1">
      <c r="C3826" s="425"/>
      <c r="P3826" s="431"/>
      <c r="R3826" s="419"/>
      <c r="S3826" s="446"/>
      <c r="T3826" s="419"/>
      <c r="V3826" s="196"/>
      <c r="W3826" s="419"/>
      <c r="X3826" s="419"/>
      <c r="Z3826" s="419"/>
      <c r="AA3826" s="419"/>
      <c r="AB3826" s="419"/>
      <c r="AD3826" s="419"/>
      <c r="AE3826" s="419"/>
      <c r="AF3826" s="419"/>
      <c r="AH3826" s="419"/>
      <c r="AI3826" s="419"/>
      <c r="AJ3826" s="419"/>
      <c r="AL3826" s="419"/>
      <c r="AM3826" s="419"/>
      <c r="AN3826" s="403"/>
      <c r="AO3826" s="419"/>
      <c r="AP3826" s="419"/>
      <c r="AQ3826" s="419"/>
      <c r="AR3826" s="419"/>
      <c r="AS3826" s="419"/>
      <c r="AT3826" s="419"/>
      <c r="AU3826" s="419"/>
      <c r="AV3826" s="419"/>
      <c r="AX3826" s="419"/>
      <c r="AY3826" s="419"/>
      <c r="AZ3826" s="419"/>
      <c r="BB3826" s="419"/>
      <c r="BC3826" s="419"/>
      <c r="BD3826" s="419"/>
      <c r="BF3826" s="419"/>
      <c r="BG3826" s="419"/>
      <c r="BH3826" s="419"/>
      <c r="BJ3826" s="419"/>
      <c r="BK3826" s="419"/>
      <c r="BL3826" s="419"/>
      <c r="BN3826" s="419"/>
      <c r="BO3826" s="419"/>
      <c r="BP3826" s="419"/>
      <c r="BR3826" s="419"/>
      <c r="BS3826" s="419"/>
      <c r="BT3826" s="419"/>
      <c r="BV3826" s="419"/>
      <c r="BW3826" s="419"/>
      <c r="BX3826" s="397"/>
      <c r="BZ3826" s="449"/>
      <c r="CB3826" s="419"/>
      <c r="CC3826" s="419"/>
      <c r="CD3826" s="419"/>
      <c r="CF3826" s="419"/>
      <c r="CG3826" s="419"/>
      <c r="CH3826" s="419"/>
    </row>
    <row r="3827" spans="3:86" ht="21" thickBot="1">
      <c r="C3827" s="425"/>
      <c r="P3827" s="431"/>
      <c r="R3827" s="419"/>
      <c r="S3827" s="446"/>
      <c r="T3827" s="419"/>
      <c r="V3827" s="196"/>
      <c r="W3827" s="419"/>
      <c r="X3827" s="419"/>
      <c r="Z3827" s="419"/>
      <c r="AA3827" s="419"/>
      <c r="AB3827" s="419"/>
      <c r="AD3827" s="419"/>
      <c r="AE3827" s="419"/>
      <c r="AF3827" s="419"/>
      <c r="AH3827" s="419"/>
      <c r="AI3827" s="419"/>
      <c r="AJ3827" s="419"/>
      <c r="AL3827" s="419"/>
      <c r="AM3827" s="419"/>
      <c r="AN3827" s="403"/>
      <c r="AO3827" s="419"/>
      <c r="AP3827" s="419"/>
      <c r="AQ3827" s="419"/>
      <c r="AR3827" s="419"/>
      <c r="AS3827" s="419"/>
      <c r="AT3827" s="419"/>
      <c r="AU3827" s="419"/>
      <c r="AV3827" s="419"/>
      <c r="AX3827" s="419"/>
      <c r="AY3827" s="419"/>
      <c r="AZ3827" s="419"/>
      <c r="BB3827" s="419"/>
      <c r="BC3827" s="419"/>
      <c r="BD3827" s="419"/>
      <c r="BF3827" s="419"/>
      <c r="BG3827" s="419"/>
      <c r="BH3827" s="419"/>
      <c r="BJ3827" s="419"/>
      <c r="BK3827" s="419"/>
      <c r="BL3827" s="419"/>
      <c r="BN3827" s="419"/>
      <c r="BO3827" s="419"/>
      <c r="BP3827" s="419"/>
      <c r="BR3827" s="419"/>
      <c r="BS3827" s="419"/>
      <c r="BT3827" s="419"/>
      <c r="BV3827" s="419"/>
      <c r="BW3827" s="419"/>
      <c r="BX3827" s="397"/>
      <c r="BZ3827" s="449"/>
      <c r="CB3827" s="419"/>
      <c r="CC3827" s="419"/>
      <c r="CD3827" s="419"/>
      <c r="CF3827" s="419"/>
      <c r="CG3827" s="419"/>
      <c r="CH3827" s="419"/>
    </row>
    <row r="3828" spans="3:86" ht="21" thickBot="1">
      <c r="C3828" s="425"/>
      <c r="P3828" s="431"/>
      <c r="R3828" s="419"/>
      <c r="S3828" s="446"/>
      <c r="T3828" s="419"/>
      <c r="V3828" s="196"/>
      <c r="W3828" s="419"/>
      <c r="X3828" s="419"/>
      <c r="Z3828" s="419"/>
      <c r="AA3828" s="419"/>
      <c r="AB3828" s="419"/>
      <c r="AD3828" s="419"/>
      <c r="AE3828" s="419"/>
      <c r="AF3828" s="419"/>
      <c r="AH3828" s="419"/>
      <c r="AI3828" s="419"/>
      <c r="AJ3828" s="419"/>
      <c r="AL3828" s="419"/>
      <c r="AM3828" s="419"/>
      <c r="AN3828" s="403"/>
      <c r="AO3828" s="419"/>
      <c r="AP3828" s="419"/>
      <c r="AQ3828" s="419"/>
      <c r="AR3828" s="419"/>
      <c r="AS3828" s="419"/>
      <c r="AT3828" s="419"/>
      <c r="AU3828" s="419"/>
      <c r="AV3828" s="419"/>
      <c r="AX3828" s="419"/>
      <c r="AY3828" s="419"/>
      <c r="AZ3828" s="419"/>
      <c r="BB3828" s="419"/>
      <c r="BC3828" s="419"/>
      <c r="BD3828" s="419"/>
      <c r="BF3828" s="419"/>
      <c r="BG3828" s="419"/>
      <c r="BH3828" s="419"/>
      <c r="BJ3828" s="419"/>
      <c r="BK3828" s="419"/>
      <c r="BL3828" s="419"/>
      <c r="BN3828" s="419"/>
      <c r="BO3828" s="419"/>
      <c r="BP3828" s="419"/>
      <c r="BR3828" s="419"/>
      <c r="BS3828" s="419"/>
      <c r="BT3828" s="419"/>
      <c r="BV3828" s="419"/>
      <c r="BW3828" s="419"/>
      <c r="BX3828" s="397"/>
      <c r="BZ3828" s="449"/>
      <c r="CB3828" s="419"/>
      <c r="CC3828" s="419"/>
      <c r="CD3828" s="419"/>
      <c r="CF3828" s="419"/>
      <c r="CG3828" s="419"/>
      <c r="CH3828" s="419"/>
    </row>
    <row r="3829" spans="3:86" ht="21" thickBot="1">
      <c r="C3829" s="425"/>
      <c r="P3829" s="431"/>
      <c r="R3829" s="419"/>
      <c r="S3829" s="446"/>
      <c r="T3829" s="419"/>
      <c r="V3829" s="196"/>
      <c r="W3829" s="419"/>
      <c r="X3829" s="419"/>
      <c r="Z3829" s="419"/>
      <c r="AA3829" s="419"/>
      <c r="AB3829" s="419"/>
      <c r="AD3829" s="419"/>
      <c r="AE3829" s="419"/>
      <c r="AF3829" s="419"/>
      <c r="AH3829" s="419"/>
      <c r="AI3829" s="419"/>
      <c r="AJ3829" s="419"/>
      <c r="AL3829" s="419"/>
      <c r="AM3829" s="419"/>
      <c r="AN3829" s="403"/>
      <c r="AO3829" s="419"/>
      <c r="AP3829" s="419"/>
      <c r="AQ3829" s="419"/>
      <c r="AR3829" s="419"/>
      <c r="AS3829" s="419"/>
      <c r="AT3829" s="419"/>
      <c r="AU3829" s="419"/>
      <c r="AV3829" s="419"/>
      <c r="AX3829" s="419"/>
      <c r="AY3829" s="419"/>
      <c r="AZ3829" s="419"/>
      <c r="BB3829" s="419"/>
      <c r="BC3829" s="419"/>
      <c r="BD3829" s="419"/>
      <c r="BF3829" s="419"/>
      <c r="BG3829" s="419"/>
      <c r="BH3829" s="419"/>
      <c r="BJ3829" s="419"/>
      <c r="BK3829" s="419"/>
      <c r="BL3829" s="419"/>
      <c r="BN3829" s="419"/>
      <c r="BO3829" s="419"/>
      <c r="BP3829" s="419"/>
      <c r="BR3829" s="419"/>
      <c r="BS3829" s="419"/>
      <c r="BT3829" s="419"/>
      <c r="BV3829" s="419"/>
      <c r="BW3829" s="419"/>
      <c r="BX3829" s="397"/>
      <c r="BZ3829" s="449"/>
      <c r="CB3829" s="419"/>
      <c r="CC3829" s="419"/>
      <c r="CD3829" s="419"/>
      <c r="CF3829" s="419"/>
      <c r="CG3829" s="419"/>
      <c r="CH3829" s="419"/>
    </row>
    <row r="3830" spans="3:86" ht="21" thickBot="1">
      <c r="C3830" s="425"/>
      <c r="P3830" s="431"/>
      <c r="R3830" s="419"/>
      <c r="S3830" s="446"/>
      <c r="T3830" s="419"/>
      <c r="V3830" s="196"/>
      <c r="W3830" s="419"/>
      <c r="X3830" s="419"/>
      <c r="Z3830" s="419"/>
      <c r="AA3830" s="419"/>
      <c r="AB3830" s="419"/>
      <c r="AD3830" s="419"/>
      <c r="AE3830" s="419"/>
      <c r="AF3830" s="419"/>
      <c r="AH3830" s="419"/>
      <c r="AI3830" s="419"/>
      <c r="AJ3830" s="419"/>
      <c r="AL3830" s="419"/>
      <c r="AM3830" s="419"/>
      <c r="AN3830" s="403"/>
      <c r="AO3830" s="419"/>
      <c r="AP3830" s="419"/>
      <c r="AQ3830" s="419"/>
      <c r="AR3830" s="419"/>
      <c r="AS3830" s="419"/>
      <c r="AT3830" s="419"/>
      <c r="AU3830" s="419"/>
      <c r="AV3830" s="419"/>
      <c r="AX3830" s="419"/>
      <c r="AY3830" s="419"/>
      <c r="AZ3830" s="419"/>
      <c r="BB3830" s="419"/>
      <c r="BC3830" s="419"/>
      <c r="BD3830" s="419"/>
      <c r="BF3830" s="419"/>
      <c r="BG3830" s="419"/>
      <c r="BH3830" s="419"/>
      <c r="BJ3830" s="419"/>
      <c r="BK3830" s="419"/>
      <c r="BL3830" s="419"/>
      <c r="BN3830" s="419"/>
      <c r="BO3830" s="419"/>
      <c r="BP3830" s="419"/>
      <c r="BR3830" s="419"/>
      <c r="BS3830" s="419"/>
      <c r="BT3830" s="419"/>
      <c r="BV3830" s="419"/>
      <c r="BW3830" s="419"/>
      <c r="BX3830" s="397"/>
      <c r="BZ3830" s="449"/>
      <c r="CB3830" s="419"/>
      <c r="CC3830" s="419"/>
      <c r="CD3830" s="419"/>
      <c r="CF3830" s="419"/>
      <c r="CG3830" s="419"/>
      <c r="CH3830" s="419"/>
    </row>
    <row r="3831" spans="3:86" ht="21" thickBot="1">
      <c r="C3831" s="425"/>
      <c r="P3831" s="431"/>
      <c r="R3831" s="419"/>
      <c r="S3831" s="446"/>
      <c r="T3831" s="419"/>
      <c r="V3831" s="196"/>
      <c r="W3831" s="419"/>
      <c r="X3831" s="419"/>
      <c r="Z3831" s="419"/>
      <c r="AA3831" s="419"/>
      <c r="AB3831" s="419"/>
      <c r="AD3831" s="419"/>
      <c r="AE3831" s="419"/>
      <c r="AF3831" s="419"/>
      <c r="AH3831" s="419"/>
      <c r="AI3831" s="419"/>
      <c r="AJ3831" s="419"/>
      <c r="AL3831" s="419"/>
      <c r="AM3831" s="419"/>
      <c r="AN3831" s="403"/>
      <c r="AO3831" s="419"/>
      <c r="AP3831" s="419"/>
      <c r="AQ3831" s="419"/>
      <c r="AR3831" s="419"/>
      <c r="AS3831" s="419"/>
      <c r="AT3831" s="419"/>
      <c r="AU3831" s="419"/>
      <c r="AV3831" s="419"/>
      <c r="AX3831" s="419"/>
      <c r="AY3831" s="419"/>
      <c r="AZ3831" s="419"/>
      <c r="BB3831" s="419"/>
      <c r="BC3831" s="419"/>
      <c r="BD3831" s="419"/>
      <c r="BF3831" s="419"/>
      <c r="BG3831" s="419"/>
      <c r="BH3831" s="419"/>
      <c r="BJ3831" s="419"/>
      <c r="BK3831" s="419"/>
      <c r="BL3831" s="419"/>
      <c r="BN3831" s="419"/>
      <c r="BO3831" s="419"/>
      <c r="BP3831" s="419"/>
      <c r="BR3831" s="419"/>
      <c r="BS3831" s="419"/>
      <c r="BT3831" s="419"/>
      <c r="BV3831" s="419"/>
      <c r="BW3831" s="419"/>
      <c r="BX3831" s="397"/>
      <c r="BZ3831" s="449"/>
      <c r="CB3831" s="419"/>
      <c r="CC3831" s="419"/>
      <c r="CD3831" s="419"/>
      <c r="CF3831" s="419"/>
      <c r="CG3831" s="419"/>
      <c r="CH3831" s="419"/>
    </row>
    <row r="3832" spans="3:86" ht="21" thickBot="1">
      <c r="C3832" s="425"/>
      <c r="P3832" s="431"/>
      <c r="R3832" s="419"/>
      <c r="S3832" s="446"/>
      <c r="T3832" s="419"/>
      <c r="V3832" s="196"/>
      <c r="W3832" s="419"/>
      <c r="X3832" s="419"/>
      <c r="Z3832" s="419"/>
      <c r="AA3832" s="419"/>
      <c r="AB3832" s="419"/>
      <c r="AD3832" s="419"/>
      <c r="AE3832" s="419"/>
      <c r="AF3832" s="419"/>
      <c r="AH3832" s="419"/>
      <c r="AI3832" s="419"/>
      <c r="AJ3832" s="419"/>
      <c r="AL3832" s="419"/>
      <c r="AM3832" s="419"/>
      <c r="AN3832" s="403"/>
      <c r="AO3832" s="419"/>
      <c r="AP3832" s="419"/>
      <c r="AQ3832" s="419"/>
      <c r="AR3832" s="419"/>
      <c r="AS3832" s="419"/>
      <c r="AT3832" s="419"/>
      <c r="AU3832" s="419"/>
      <c r="AV3832" s="419"/>
      <c r="AX3832" s="419"/>
      <c r="AY3832" s="419"/>
      <c r="AZ3832" s="419"/>
      <c r="BB3832" s="419"/>
      <c r="BC3832" s="419"/>
      <c r="BD3832" s="419"/>
      <c r="BF3832" s="419"/>
      <c r="BG3832" s="419"/>
      <c r="BH3832" s="419"/>
      <c r="BJ3832" s="419"/>
      <c r="BK3832" s="419"/>
      <c r="BL3832" s="419"/>
      <c r="BN3832" s="419"/>
      <c r="BO3832" s="419"/>
      <c r="BP3832" s="419"/>
      <c r="BR3832" s="419"/>
      <c r="BS3832" s="419"/>
      <c r="BT3832" s="419"/>
      <c r="BV3832" s="419"/>
      <c r="BW3832" s="419"/>
      <c r="BX3832" s="397"/>
      <c r="BZ3832" s="449"/>
      <c r="CB3832" s="419"/>
      <c r="CC3832" s="419"/>
      <c r="CD3832" s="419"/>
      <c r="CF3832" s="419"/>
      <c r="CG3832" s="419"/>
      <c r="CH3832" s="419"/>
    </row>
    <row r="3833" spans="3:86" ht="21" thickBot="1">
      <c r="C3833" s="425"/>
      <c r="P3833" s="431"/>
      <c r="R3833" s="419"/>
      <c r="S3833" s="446"/>
      <c r="T3833" s="419"/>
      <c r="V3833" s="196"/>
      <c r="W3833" s="419"/>
      <c r="X3833" s="419"/>
      <c r="Z3833" s="419"/>
      <c r="AA3833" s="419"/>
      <c r="AB3833" s="419"/>
      <c r="AD3833" s="419"/>
      <c r="AE3833" s="419"/>
      <c r="AF3833" s="419"/>
      <c r="AH3833" s="419"/>
      <c r="AI3833" s="419"/>
      <c r="AJ3833" s="419"/>
      <c r="AL3833" s="419"/>
      <c r="AM3833" s="419"/>
      <c r="AN3833" s="403"/>
      <c r="AO3833" s="419"/>
      <c r="AP3833" s="419"/>
      <c r="AQ3833" s="419"/>
      <c r="AR3833" s="419"/>
      <c r="AS3833" s="419"/>
      <c r="AT3833" s="419"/>
      <c r="AU3833" s="419"/>
      <c r="AV3833" s="419"/>
      <c r="AX3833" s="419"/>
      <c r="AY3833" s="419"/>
      <c r="AZ3833" s="419"/>
      <c r="BB3833" s="419"/>
      <c r="BC3833" s="419"/>
      <c r="BD3833" s="419"/>
      <c r="BF3833" s="419"/>
      <c r="BG3833" s="419"/>
      <c r="BH3833" s="419"/>
      <c r="BJ3833" s="419"/>
      <c r="BK3833" s="419"/>
      <c r="BL3833" s="419"/>
      <c r="BN3833" s="419"/>
      <c r="BO3833" s="419"/>
      <c r="BP3833" s="419"/>
      <c r="BR3833" s="419"/>
      <c r="BS3833" s="419"/>
      <c r="BT3833" s="419"/>
      <c r="BV3833" s="419"/>
      <c r="BW3833" s="419"/>
      <c r="BX3833" s="397"/>
      <c r="BZ3833" s="449"/>
      <c r="CB3833" s="419"/>
      <c r="CC3833" s="419"/>
      <c r="CD3833" s="419"/>
      <c r="CF3833" s="419"/>
      <c r="CG3833" s="419"/>
      <c r="CH3833" s="419"/>
    </row>
    <row r="3834" spans="3:86" ht="21" thickBot="1">
      <c r="C3834" s="425"/>
      <c r="P3834" s="431"/>
      <c r="R3834" s="419"/>
      <c r="S3834" s="446"/>
      <c r="T3834" s="419"/>
      <c r="V3834" s="196"/>
      <c r="W3834" s="419"/>
      <c r="X3834" s="419"/>
      <c r="Z3834" s="419"/>
      <c r="AA3834" s="419"/>
      <c r="AB3834" s="419"/>
      <c r="AD3834" s="419"/>
      <c r="AE3834" s="419"/>
      <c r="AF3834" s="419"/>
      <c r="AH3834" s="419"/>
      <c r="AI3834" s="419"/>
      <c r="AJ3834" s="419"/>
      <c r="AL3834" s="419"/>
      <c r="AM3834" s="419"/>
      <c r="AN3834" s="403"/>
      <c r="AO3834" s="419"/>
      <c r="AP3834" s="419"/>
      <c r="AQ3834" s="419"/>
      <c r="AR3834" s="419"/>
      <c r="AS3834" s="419"/>
      <c r="AT3834" s="419"/>
      <c r="AU3834" s="419"/>
      <c r="AV3834" s="419"/>
      <c r="AX3834" s="419"/>
      <c r="AY3834" s="419"/>
      <c r="AZ3834" s="419"/>
      <c r="BB3834" s="419"/>
      <c r="BC3834" s="419"/>
      <c r="BD3834" s="419"/>
      <c r="BF3834" s="419"/>
      <c r="BG3834" s="419"/>
      <c r="BH3834" s="419"/>
      <c r="BJ3834" s="419"/>
      <c r="BK3834" s="419"/>
      <c r="BL3834" s="419"/>
      <c r="BN3834" s="419"/>
      <c r="BO3834" s="419"/>
      <c r="BP3834" s="419"/>
      <c r="BR3834" s="419"/>
      <c r="BS3834" s="419"/>
      <c r="BT3834" s="419"/>
      <c r="BV3834" s="419"/>
      <c r="BW3834" s="419"/>
      <c r="BX3834" s="397"/>
      <c r="BZ3834" s="449"/>
      <c r="CB3834" s="419"/>
      <c r="CC3834" s="419"/>
      <c r="CD3834" s="419"/>
      <c r="CF3834" s="419"/>
      <c r="CG3834" s="419"/>
      <c r="CH3834" s="419"/>
    </row>
    <row r="3835" spans="3:86" ht="21" thickBot="1">
      <c r="C3835" s="425"/>
      <c r="P3835" s="431"/>
      <c r="R3835" s="419"/>
      <c r="S3835" s="446"/>
      <c r="T3835" s="419"/>
      <c r="V3835" s="196"/>
      <c r="W3835" s="419"/>
      <c r="X3835" s="419"/>
      <c r="Z3835" s="419"/>
      <c r="AA3835" s="419"/>
      <c r="AB3835" s="419"/>
      <c r="AD3835" s="419"/>
      <c r="AE3835" s="419"/>
      <c r="AF3835" s="419"/>
      <c r="AH3835" s="419"/>
      <c r="AI3835" s="419"/>
      <c r="AJ3835" s="419"/>
      <c r="AL3835" s="419"/>
      <c r="AM3835" s="419"/>
      <c r="AN3835" s="403"/>
      <c r="AO3835" s="419"/>
      <c r="AP3835" s="419"/>
      <c r="AQ3835" s="419"/>
      <c r="AR3835" s="419"/>
      <c r="AS3835" s="419"/>
      <c r="AT3835" s="419"/>
      <c r="AU3835" s="419"/>
      <c r="AV3835" s="419"/>
      <c r="AX3835" s="419"/>
      <c r="AY3835" s="419"/>
      <c r="AZ3835" s="419"/>
      <c r="BB3835" s="419"/>
      <c r="BC3835" s="419"/>
      <c r="BD3835" s="419"/>
      <c r="BF3835" s="419"/>
      <c r="BG3835" s="419"/>
      <c r="BH3835" s="419"/>
      <c r="BJ3835" s="419"/>
      <c r="BK3835" s="419"/>
      <c r="BL3835" s="419"/>
      <c r="BN3835" s="419"/>
      <c r="BO3835" s="419"/>
      <c r="BP3835" s="419"/>
      <c r="BR3835" s="419"/>
      <c r="BS3835" s="419"/>
      <c r="BT3835" s="419"/>
      <c r="BV3835" s="419"/>
      <c r="BW3835" s="419"/>
      <c r="BX3835" s="397"/>
      <c r="BZ3835" s="449"/>
      <c r="CB3835" s="419"/>
      <c r="CC3835" s="419"/>
      <c r="CD3835" s="419"/>
      <c r="CF3835" s="419"/>
      <c r="CG3835" s="419"/>
      <c r="CH3835" s="419"/>
    </row>
    <row r="3836" spans="3:86" ht="21" thickBot="1">
      <c r="C3836" s="425"/>
      <c r="P3836" s="431"/>
      <c r="R3836" s="419"/>
      <c r="S3836" s="446"/>
      <c r="T3836" s="419"/>
      <c r="V3836" s="196"/>
      <c r="W3836" s="419"/>
      <c r="X3836" s="419"/>
      <c r="Z3836" s="419"/>
      <c r="AA3836" s="419"/>
      <c r="AB3836" s="419"/>
      <c r="AD3836" s="419"/>
      <c r="AE3836" s="419"/>
      <c r="AF3836" s="419"/>
      <c r="AH3836" s="419"/>
      <c r="AI3836" s="419"/>
      <c r="AJ3836" s="419"/>
      <c r="AL3836" s="419"/>
      <c r="AM3836" s="419"/>
      <c r="AN3836" s="403"/>
      <c r="AO3836" s="419"/>
      <c r="AP3836" s="419"/>
      <c r="AQ3836" s="419"/>
      <c r="AR3836" s="419"/>
      <c r="AS3836" s="419"/>
      <c r="AT3836" s="419"/>
      <c r="AU3836" s="419"/>
      <c r="AV3836" s="419"/>
      <c r="AX3836" s="419"/>
      <c r="AY3836" s="419"/>
      <c r="AZ3836" s="419"/>
      <c r="BB3836" s="419"/>
      <c r="BC3836" s="419"/>
      <c r="BD3836" s="419"/>
      <c r="BF3836" s="419"/>
      <c r="BG3836" s="419"/>
      <c r="BH3836" s="419"/>
      <c r="BJ3836" s="419"/>
      <c r="BK3836" s="419"/>
      <c r="BL3836" s="419"/>
      <c r="BN3836" s="419"/>
      <c r="BO3836" s="419"/>
      <c r="BP3836" s="419"/>
      <c r="BR3836" s="419"/>
      <c r="BS3836" s="419"/>
      <c r="BT3836" s="419"/>
      <c r="BV3836" s="419"/>
      <c r="BW3836" s="419"/>
      <c r="BX3836" s="397"/>
      <c r="BZ3836" s="449"/>
      <c r="CB3836" s="419"/>
      <c r="CC3836" s="419"/>
      <c r="CD3836" s="419"/>
      <c r="CF3836" s="419"/>
      <c r="CG3836" s="419"/>
      <c r="CH3836" s="419"/>
    </row>
    <row r="3837" spans="3:86" ht="21" thickBot="1">
      <c r="C3837" s="425"/>
      <c r="P3837" s="431"/>
      <c r="R3837" s="419"/>
      <c r="S3837" s="446"/>
      <c r="T3837" s="419"/>
      <c r="V3837" s="196"/>
      <c r="W3837" s="419"/>
      <c r="X3837" s="419"/>
      <c r="Z3837" s="419"/>
      <c r="AA3837" s="419"/>
      <c r="AB3837" s="419"/>
      <c r="AD3837" s="419"/>
      <c r="AE3837" s="419"/>
      <c r="AF3837" s="419"/>
      <c r="AH3837" s="419"/>
      <c r="AI3837" s="419"/>
      <c r="AJ3837" s="419"/>
      <c r="AL3837" s="419"/>
      <c r="AM3837" s="419"/>
      <c r="AN3837" s="403"/>
      <c r="AO3837" s="419"/>
      <c r="AP3837" s="419"/>
      <c r="AQ3837" s="419"/>
      <c r="AR3837" s="419"/>
      <c r="AS3837" s="419"/>
      <c r="AT3837" s="419"/>
      <c r="AU3837" s="419"/>
      <c r="AV3837" s="419"/>
      <c r="AX3837" s="419"/>
      <c r="AY3837" s="419"/>
      <c r="AZ3837" s="419"/>
      <c r="BB3837" s="419"/>
      <c r="BC3837" s="419"/>
      <c r="BD3837" s="419"/>
      <c r="BF3837" s="419"/>
      <c r="BG3837" s="419"/>
      <c r="BH3837" s="419"/>
      <c r="BJ3837" s="419"/>
      <c r="BK3837" s="419"/>
      <c r="BL3837" s="419"/>
      <c r="BN3837" s="419"/>
      <c r="BO3837" s="419"/>
      <c r="BP3837" s="419"/>
      <c r="BR3837" s="419"/>
      <c r="BS3837" s="419"/>
      <c r="BT3837" s="419"/>
      <c r="BV3837" s="419"/>
      <c r="BW3837" s="419"/>
      <c r="BX3837" s="397"/>
      <c r="BZ3837" s="449"/>
      <c r="CB3837" s="419"/>
      <c r="CC3837" s="419"/>
      <c r="CD3837" s="419"/>
      <c r="CF3837" s="419"/>
      <c r="CG3837" s="419"/>
      <c r="CH3837" s="419"/>
    </row>
    <row r="3838" spans="3:86" ht="21" thickBot="1">
      <c r="C3838" s="425"/>
      <c r="P3838" s="431"/>
      <c r="R3838" s="419"/>
      <c r="S3838" s="446"/>
      <c r="T3838" s="419"/>
      <c r="V3838" s="196"/>
      <c r="W3838" s="419"/>
      <c r="X3838" s="419"/>
      <c r="Z3838" s="419"/>
      <c r="AA3838" s="419"/>
      <c r="AB3838" s="419"/>
      <c r="AD3838" s="419"/>
      <c r="AE3838" s="419"/>
      <c r="AF3838" s="419"/>
      <c r="AH3838" s="419"/>
      <c r="AI3838" s="419"/>
      <c r="AJ3838" s="419"/>
      <c r="AL3838" s="419"/>
      <c r="AM3838" s="419"/>
      <c r="AN3838" s="403"/>
      <c r="AO3838" s="419"/>
      <c r="AP3838" s="419"/>
      <c r="AQ3838" s="419"/>
      <c r="AR3838" s="419"/>
      <c r="AS3838" s="419"/>
      <c r="AT3838" s="419"/>
      <c r="AU3838" s="419"/>
      <c r="AV3838" s="419"/>
      <c r="AX3838" s="419"/>
      <c r="AY3838" s="419"/>
      <c r="AZ3838" s="419"/>
      <c r="BB3838" s="419"/>
      <c r="BC3838" s="419"/>
      <c r="BD3838" s="419"/>
      <c r="BF3838" s="419"/>
      <c r="BG3838" s="419"/>
      <c r="BH3838" s="419"/>
      <c r="BJ3838" s="419"/>
      <c r="BK3838" s="419"/>
      <c r="BL3838" s="419"/>
      <c r="BN3838" s="419"/>
      <c r="BO3838" s="419"/>
      <c r="BP3838" s="419"/>
      <c r="BR3838" s="419"/>
      <c r="BS3838" s="419"/>
      <c r="BT3838" s="419"/>
      <c r="BV3838" s="419"/>
      <c r="BW3838" s="419"/>
      <c r="BX3838" s="397"/>
      <c r="BZ3838" s="449"/>
      <c r="CB3838" s="419"/>
      <c r="CC3838" s="419"/>
      <c r="CD3838" s="419"/>
      <c r="CF3838" s="419"/>
      <c r="CG3838" s="419"/>
      <c r="CH3838" s="419"/>
    </row>
    <row r="3839" spans="3:86" ht="21" thickBot="1">
      <c r="C3839" s="425"/>
      <c r="P3839" s="431"/>
      <c r="R3839" s="419"/>
      <c r="S3839" s="446"/>
      <c r="T3839" s="419"/>
      <c r="V3839" s="196"/>
      <c r="W3839" s="419"/>
      <c r="X3839" s="419"/>
      <c r="Z3839" s="419"/>
      <c r="AA3839" s="419"/>
      <c r="AB3839" s="419"/>
      <c r="AD3839" s="419"/>
      <c r="AE3839" s="419"/>
      <c r="AF3839" s="419"/>
      <c r="AH3839" s="419"/>
      <c r="AI3839" s="419"/>
      <c r="AJ3839" s="419"/>
      <c r="AL3839" s="419"/>
      <c r="AM3839" s="419"/>
      <c r="AN3839" s="403"/>
      <c r="AO3839" s="419"/>
      <c r="AP3839" s="419"/>
      <c r="AQ3839" s="419"/>
      <c r="AR3839" s="419"/>
      <c r="AS3839" s="419"/>
      <c r="AT3839" s="419"/>
      <c r="AU3839" s="419"/>
      <c r="AV3839" s="419"/>
      <c r="AX3839" s="419"/>
      <c r="AY3839" s="419"/>
      <c r="AZ3839" s="419"/>
      <c r="BB3839" s="419"/>
      <c r="BC3839" s="419"/>
      <c r="BD3839" s="419"/>
      <c r="BF3839" s="419"/>
      <c r="BG3839" s="419"/>
      <c r="BH3839" s="419"/>
      <c r="BJ3839" s="419"/>
      <c r="BK3839" s="419"/>
      <c r="BL3839" s="419"/>
      <c r="BN3839" s="419"/>
      <c r="BO3839" s="419"/>
      <c r="BP3839" s="419"/>
      <c r="BR3839" s="419"/>
      <c r="BS3839" s="419"/>
      <c r="BT3839" s="419"/>
      <c r="BV3839" s="419"/>
      <c r="BW3839" s="419"/>
      <c r="BX3839" s="397"/>
      <c r="BZ3839" s="449"/>
      <c r="CB3839" s="419"/>
      <c r="CC3839" s="419"/>
      <c r="CD3839" s="419"/>
      <c r="CF3839" s="419"/>
      <c r="CG3839" s="419"/>
      <c r="CH3839" s="419"/>
    </row>
    <row r="3840" spans="3:86" ht="21" thickBot="1">
      <c r="C3840" s="425"/>
      <c r="P3840" s="431"/>
      <c r="R3840" s="419"/>
      <c r="S3840" s="446"/>
      <c r="T3840" s="419"/>
      <c r="V3840" s="196"/>
      <c r="W3840" s="419"/>
      <c r="X3840" s="419"/>
      <c r="Z3840" s="419"/>
      <c r="AA3840" s="419"/>
      <c r="AB3840" s="419"/>
      <c r="AD3840" s="419"/>
      <c r="AE3840" s="419"/>
      <c r="AF3840" s="419"/>
      <c r="AH3840" s="419"/>
      <c r="AI3840" s="419"/>
      <c r="AJ3840" s="419"/>
      <c r="AL3840" s="419"/>
      <c r="AM3840" s="419"/>
      <c r="AN3840" s="403"/>
      <c r="AO3840" s="419"/>
      <c r="AP3840" s="419"/>
      <c r="AQ3840" s="419"/>
      <c r="AR3840" s="419"/>
      <c r="AS3840" s="419"/>
      <c r="AT3840" s="419"/>
      <c r="AU3840" s="419"/>
      <c r="AV3840" s="419"/>
      <c r="AX3840" s="419"/>
      <c r="AY3840" s="419"/>
      <c r="AZ3840" s="419"/>
      <c r="BB3840" s="419"/>
      <c r="BC3840" s="419"/>
      <c r="BD3840" s="419"/>
      <c r="BF3840" s="419"/>
      <c r="BG3840" s="419"/>
      <c r="BH3840" s="419"/>
      <c r="BJ3840" s="419"/>
      <c r="BK3840" s="419"/>
      <c r="BL3840" s="419"/>
      <c r="BN3840" s="419"/>
      <c r="BO3840" s="419"/>
      <c r="BP3840" s="419"/>
      <c r="BR3840" s="419"/>
      <c r="BS3840" s="419"/>
      <c r="BT3840" s="419"/>
      <c r="BV3840" s="419"/>
      <c r="BW3840" s="419"/>
      <c r="BX3840" s="397"/>
      <c r="BZ3840" s="449"/>
      <c r="CB3840" s="419"/>
      <c r="CC3840" s="419"/>
      <c r="CD3840" s="419"/>
      <c r="CF3840" s="419"/>
      <c r="CG3840" s="419"/>
      <c r="CH3840" s="419"/>
    </row>
    <row r="3841" spans="3:86" ht="21" thickBot="1">
      <c r="C3841" s="425"/>
      <c r="P3841" s="431"/>
      <c r="R3841" s="419"/>
      <c r="S3841" s="446"/>
      <c r="T3841" s="419"/>
      <c r="V3841" s="196"/>
      <c r="W3841" s="419"/>
      <c r="X3841" s="419"/>
      <c r="Z3841" s="419"/>
      <c r="AA3841" s="419"/>
      <c r="AB3841" s="419"/>
      <c r="AD3841" s="419"/>
      <c r="AE3841" s="419"/>
      <c r="AF3841" s="419"/>
      <c r="AH3841" s="419"/>
      <c r="AI3841" s="419"/>
      <c r="AJ3841" s="419"/>
      <c r="AL3841" s="419"/>
      <c r="AM3841" s="419"/>
      <c r="AN3841" s="403"/>
      <c r="AO3841" s="419"/>
      <c r="AP3841" s="419"/>
      <c r="AQ3841" s="419"/>
      <c r="AR3841" s="419"/>
      <c r="AS3841" s="419"/>
      <c r="AT3841" s="419"/>
      <c r="AU3841" s="419"/>
      <c r="AV3841" s="419"/>
      <c r="AX3841" s="419"/>
      <c r="AY3841" s="419"/>
      <c r="AZ3841" s="419"/>
      <c r="BB3841" s="419"/>
      <c r="BC3841" s="419"/>
      <c r="BD3841" s="419"/>
      <c r="BF3841" s="419"/>
      <c r="BG3841" s="419"/>
      <c r="BH3841" s="419"/>
      <c r="BJ3841" s="419"/>
      <c r="BK3841" s="419"/>
      <c r="BL3841" s="419"/>
      <c r="BN3841" s="419"/>
      <c r="BO3841" s="419"/>
      <c r="BP3841" s="419"/>
      <c r="BR3841" s="419"/>
      <c r="BS3841" s="419"/>
      <c r="BT3841" s="419"/>
      <c r="BV3841" s="419"/>
      <c r="BW3841" s="419"/>
      <c r="BX3841" s="397"/>
      <c r="BZ3841" s="449"/>
      <c r="CB3841" s="419"/>
      <c r="CC3841" s="419"/>
      <c r="CD3841" s="419"/>
      <c r="CF3841" s="419"/>
      <c r="CG3841" s="419"/>
      <c r="CH3841" s="419"/>
    </row>
    <row r="3842" spans="3:86" ht="21" thickBot="1">
      <c r="C3842" s="425"/>
      <c r="P3842" s="431"/>
      <c r="R3842" s="419"/>
      <c r="S3842" s="446"/>
      <c r="T3842" s="419"/>
      <c r="V3842" s="196"/>
      <c r="W3842" s="419"/>
      <c r="X3842" s="419"/>
      <c r="Z3842" s="419"/>
      <c r="AA3842" s="419"/>
      <c r="AB3842" s="419"/>
      <c r="AD3842" s="419"/>
      <c r="AE3842" s="419"/>
      <c r="AF3842" s="419"/>
      <c r="AH3842" s="419"/>
      <c r="AI3842" s="419"/>
      <c r="AJ3842" s="419"/>
      <c r="AL3842" s="419"/>
      <c r="AM3842" s="419"/>
      <c r="AN3842" s="403"/>
      <c r="AO3842" s="419"/>
      <c r="AP3842" s="419"/>
      <c r="AQ3842" s="419"/>
      <c r="AR3842" s="419"/>
      <c r="AS3842" s="419"/>
      <c r="AT3842" s="419"/>
      <c r="AU3842" s="419"/>
      <c r="AV3842" s="419"/>
      <c r="AX3842" s="419"/>
      <c r="AY3842" s="419"/>
      <c r="AZ3842" s="419"/>
      <c r="BB3842" s="419"/>
      <c r="BC3842" s="419"/>
      <c r="BD3842" s="419"/>
      <c r="BF3842" s="419"/>
      <c r="BG3842" s="419"/>
      <c r="BH3842" s="419"/>
      <c r="BJ3842" s="419"/>
      <c r="BK3842" s="419"/>
      <c r="BL3842" s="419"/>
      <c r="BN3842" s="419"/>
      <c r="BO3842" s="419"/>
      <c r="BP3842" s="419"/>
      <c r="BR3842" s="419"/>
      <c r="BS3842" s="419"/>
      <c r="BT3842" s="419"/>
      <c r="BV3842" s="419"/>
      <c r="BW3842" s="419"/>
      <c r="BX3842" s="397"/>
      <c r="BZ3842" s="449"/>
      <c r="CB3842" s="419"/>
      <c r="CC3842" s="419"/>
      <c r="CD3842" s="419"/>
      <c r="CF3842" s="419"/>
      <c r="CG3842" s="419"/>
      <c r="CH3842" s="419"/>
    </row>
    <row r="3843" spans="3:86" ht="21" thickBot="1">
      <c r="C3843" s="425"/>
      <c r="P3843" s="431"/>
      <c r="R3843" s="419"/>
      <c r="S3843" s="446"/>
      <c r="T3843" s="419"/>
      <c r="V3843" s="196"/>
      <c r="W3843" s="419"/>
      <c r="X3843" s="419"/>
      <c r="Z3843" s="419"/>
      <c r="AA3843" s="419"/>
      <c r="AB3843" s="419"/>
      <c r="AD3843" s="419"/>
      <c r="AE3843" s="419"/>
      <c r="AF3843" s="419"/>
      <c r="AH3843" s="419"/>
      <c r="AI3843" s="419"/>
      <c r="AJ3843" s="419"/>
      <c r="AL3843" s="419"/>
      <c r="AM3843" s="419"/>
      <c r="AN3843" s="403"/>
      <c r="AO3843" s="419"/>
      <c r="AP3843" s="419"/>
      <c r="AQ3843" s="419"/>
      <c r="AR3843" s="419"/>
      <c r="AS3843" s="419"/>
      <c r="AT3843" s="419"/>
      <c r="AU3843" s="419"/>
      <c r="AV3843" s="419"/>
      <c r="AX3843" s="419"/>
      <c r="AY3843" s="419"/>
      <c r="AZ3843" s="419"/>
      <c r="BB3843" s="419"/>
      <c r="BC3843" s="419"/>
      <c r="BD3843" s="419"/>
      <c r="BF3843" s="419"/>
      <c r="BG3843" s="419"/>
      <c r="BH3843" s="419"/>
      <c r="BJ3843" s="419"/>
      <c r="BK3843" s="419"/>
      <c r="BL3843" s="419"/>
      <c r="BN3843" s="419"/>
      <c r="BO3843" s="419"/>
      <c r="BP3843" s="419"/>
      <c r="BR3843" s="419"/>
      <c r="BS3843" s="419"/>
      <c r="BT3843" s="419"/>
      <c r="BV3843" s="419"/>
      <c r="BW3843" s="419"/>
      <c r="BX3843" s="397"/>
      <c r="BZ3843" s="449"/>
      <c r="CB3843" s="419"/>
      <c r="CC3843" s="419"/>
      <c r="CD3843" s="419"/>
      <c r="CF3843" s="419"/>
      <c r="CG3843" s="419"/>
      <c r="CH3843" s="419"/>
    </row>
    <row r="3844" spans="3:86" ht="21" thickBot="1">
      <c r="C3844" s="425"/>
      <c r="P3844" s="431"/>
      <c r="R3844" s="419"/>
      <c r="S3844" s="446"/>
      <c r="T3844" s="419"/>
      <c r="V3844" s="196"/>
      <c r="W3844" s="419"/>
      <c r="X3844" s="419"/>
      <c r="Z3844" s="419"/>
      <c r="AA3844" s="419"/>
      <c r="AB3844" s="419"/>
      <c r="AD3844" s="419"/>
      <c r="AE3844" s="419"/>
      <c r="AF3844" s="419"/>
      <c r="AH3844" s="419"/>
      <c r="AI3844" s="419"/>
      <c r="AJ3844" s="419"/>
      <c r="AL3844" s="419"/>
      <c r="AM3844" s="419"/>
      <c r="AN3844" s="403"/>
      <c r="AO3844" s="419"/>
      <c r="AP3844" s="419"/>
      <c r="AQ3844" s="419"/>
      <c r="AR3844" s="419"/>
      <c r="AS3844" s="419"/>
      <c r="AT3844" s="419"/>
      <c r="AU3844" s="419"/>
      <c r="AV3844" s="419"/>
      <c r="AX3844" s="419"/>
      <c r="AY3844" s="419"/>
      <c r="AZ3844" s="419"/>
      <c r="BB3844" s="419"/>
      <c r="BC3844" s="419"/>
      <c r="BD3844" s="419"/>
      <c r="BF3844" s="419"/>
      <c r="BG3844" s="419"/>
      <c r="BH3844" s="419"/>
      <c r="BJ3844" s="419"/>
      <c r="BK3844" s="419"/>
      <c r="BL3844" s="419"/>
      <c r="BN3844" s="419"/>
      <c r="BO3844" s="419"/>
      <c r="BP3844" s="419"/>
      <c r="BR3844" s="419"/>
      <c r="BS3844" s="419"/>
      <c r="BT3844" s="419"/>
      <c r="BV3844" s="419"/>
      <c r="BW3844" s="419"/>
      <c r="BX3844" s="397"/>
      <c r="BZ3844" s="449"/>
      <c r="CB3844" s="419"/>
      <c r="CC3844" s="419"/>
      <c r="CD3844" s="419"/>
      <c r="CF3844" s="419"/>
      <c r="CG3844" s="419"/>
      <c r="CH3844" s="419"/>
    </row>
    <row r="3845" spans="3:86" ht="21" thickBot="1">
      <c r="C3845" s="425"/>
      <c r="P3845" s="431"/>
      <c r="R3845" s="419"/>
      <c r="S3845" s="446"/>
      <c r="T3845" s="419"/>
      <c r="V3845" s="196"/>
      <c r="W3845" s="419"/>
      <c r="X3845" s="419"/>
      <c r="Z3845" s="419"/>
      <c r="AA3845" s="419"/>
      <c r="AB3845" s="419"/>
      <c r="AD3845" s="419"/>
      <c r="AE3845" s="419"/>
      <c r="AF3845" s="419"/>
      <c r="AH3845" s="419"/>
      <c r="AI3845" s="419"/>
      <c r="AJ3845" s="419"/>
      <c r="AL3845" s="419"/>
      <c r="AM3845" s="419"/>
      <c r="AN3845" s="403"/>
      <c r="AO3845" s="419"/>
      <c r="AP3845" s="419"/>
      <c r="AQ3845" s="419"/>
      <c r="AR3845" s="419"/>
      <c r="AS3845" s="419"/>
      <c r="AT3845" s="419"/>
      <c r="AU3845" s="419"/>
      <c r="AV3845" s="419"/>
      <c r="AX3845" s="419"/>
      <c r="AY3845" s="419"/>
      <c r="AZ3845" s="419"/>
      <c r="BB3845" s="419"/>
      <c r="BC3845" s="419"/>
      <c r="BD3845" s="419"/>
      <c r="BF3845" s="419"/>
      <c r="BG3845" s="419"/>
      <c r="BH3845" s="419"/>
      <c r="BJ3845" s="419"/>
      <c r="BK3845" s="419"/>
      <c r="BL3845" s="419"/>
      <c r="BN3845" s="419"/>
      <c r="BO3845" s="419"/>
      <c r="BP3845" s="419"/>
      <c r="BR3845" s="419"/>
      <c r="BS3845" s="419"/>
      <c r="BT3845" s="419"/>
      <c r="BV3845" s="419"/>
      <c r="BW3845" s="419"/>
      <c r="BX3845" s="397"/>
      <c r="BZ3845" s="449"/>
      <c r="CB3845" s="419"/>
      <c r="CC3845" s="419"/>
      <c r="CD3845" s="419"/>
      <c r="CF3845" s="419"/>
      <c r="CG3845" s="419"/>
      <c r="CH3845" s="419"/>
    </row>
    <row r="3846" spans="3:86" ht="21" thickBot="1">
      <c r="C3846" s="425"/>
      <c r="P3846" s="431"/>
      <c r="R3846" s="419"/>
      <c r="S3846" s="446"/>
      <c r="T3846" s="419"/>
      <c r="V3846" s="196"/>
      <c r="W3846" s="419"/>
      <c r="X3846" s="419"/>
      <c r="Z3846" s="419"/>
      <c r="AA3846" s="419"/>
      <c r="AB3846" s="419"/>
      <c r="AD3846" s="419"/>
      <c r="AE3846" s="419"/>
      <c r="AF3846" s="419"/>
      <c r="AH3846" s="419"/>
      <c r="AI3846" s="419"/>
      <c r="AJ3846" s="419"/>
      <c r="AL3846" s="419"/>
      <c r="AM3846" s="419"/>
      <c r="AN3846" s="403"/>
      <c r="AO3846" s="419"/>
      <c r="AP3846" s="419"/>
      <c r="AQ3846" s="419"/>
      <c r="AR3846" s="419"/>
      <c r="AS3846" s="419"/>
      <c r="AT3846" s="419"/>
      <c r="AU3846" s="419"/>
      <c r="AV3846" s="419"/>
      <c r="AX3846" s="419"/>
      <c r="AY3846" s="419"/>
      <c r="AZ3846" s="419"/>
      <c r="BB3846" s="419"/>
      <c r="BC3846" s="419"/>
      <c r="BD3846" s="419"/>
      <c r="BF3846" s="419"/>
      <c r="BG3846" s="419"/>
      <c r="BH3846" s="419"/>
      <c r="BJ3846" s="419"/>
      <c r="BK3846" s="419"/>
      <c r="BL3846" s="419"/>
      <c r="BN3846" s="419"/>
      <c r="BO3846" s="419"/>
      <c r="BP3846" s="419"/>
      <c r="BR3846" s="419"/>
      <c r="BS3846" s="419"/>
      <c r="BT3846" s="419"/>
      <c r="BV3846" s="419"/>
      <c r="BW3846" s="419"/>
      <c r="BX3846" s="397"/>
      <c r="BZ3846" s="449"/>
      <c r="CB3846" s="419"/>
      <c r="CC3846" s="419"/>
      <c r="CD3846" s="419"/>
      <c r="CF3846" s="419"/>
      <c r="CG3846" s="419"/>
      <c r="CH3846" s="419"/>
    </row>
    <row r="3847" spans="3:86" ht="21" thickBot="1">
      <c r="C3847" s="425"/>
      <c r="P3847" s="431"/>
      <c r="R3847" s="419"/>
      <c r="S3847" s="446"/>
      <c r="T3847" s="419"/>
      <c r="V3847" s="196"/>
      <c r="W3847" s="419"/>
      <c r="X3847" s="419"/>
      <c r="Z3847" s="419"/>
      <c r="AA3847" s="419"/>
      <c r="AB3847" s="419"/>
      <c r="AD3847" s="419"/>
      <c r="AE3847" s="419"/>
      <c r="AF3847" s="419"/>
      <c r="AH3847" s="419"/>
      <c r="AI3847" s="419"/>
      <c r="AJ3847" s="419"/>
      <c r="AL3847" s="419"/>
      <c r="AM3847" s="419"/>
      <c r="AN3847" s="403"/>
      <c r="AO3847" s="419"/>
      <c r="AP3847" s="419"/>
      <c r="AQ3847" s="419"/>
      <c r="AR3847" s="419"/>
      <c r="AS3847" s="419"/>
      <c r="AT3847" s="419"/>
      <c r="AU3847" s="419"/>
      <c r="AV3847" s="419"/>
      <c r="AX3847" s="419"/>
      <c r="AY3847" s="419"/>
      <c r="AZ3847" s="419"/>
      <c r="BB3847" s="419"/>
      <c r="BC3847" s="419"/>
      <c r="BD3847" s="419"/>
      <c r="BF3847" s="419"/>
      <c r="BG3847" s="419"/>
      <c r="BH3847" s="419"/>
      <c r="BJ3847" s="419"/>
      <c r="BK3847" s="419"/>
      <c r="BL3847" s="419"/>
      <c r="BN3847" s="419"/>
      <c r="BO3847" s="419"/>
      <c r="BP3847" s="419"/>
      <c r="BR3847" s="419"/>
      <c r="BS3847" s="419"/>
      <c r="BT3847" s="419"/>
      <c r="BV3847" s="419"/>
      <c r="BW3847" s="419"/>
      <c r="BX3847" s="397"/>
      <c r="BZ3847" s="449"/>
      <c r="CB3847" s="419"/>
      <c r="CC3847" s="419"/>
      <c r="CD3847" s="419"/>
      <c r="CF3847" s="419"/>
      <c r="CG3847" s="419"/>
      <c r="CH3847" s="419"/>
    </row>
    <row r="3848" spans="3:86" ht="21" thickBot="1">
      <c r="C3848" s="425"/>
      <c r="P3848" s="431"/>
      <c r="R3848" s="419"/>
      <c r="S3848" s="446"/>
      <c r="T3848" s="419"/>
      <c r="V3848" s="196"/>
      <c r="W3848" s="419"/>
      <c r="X3848" s="419"/>
      <c r="Z3848" s="419"/>
      <c r="AA3848" s="419"/>
      <c r="AB3848" s="419"/>
      <c r="AD3848" s="419"/>
      <c r="AE3848" s="419"/>
      <c r="AF3848" s="419"/>
      <c r="AH3848" s="419"/>
      <c r="AI3848" s="419"/>
      <c r="AJ3848" s="419"/>
      <c r="AL3848" s="419"/>
      <c r="AM3848" s="419"/>
      <c r="AN3848" s="403"/>
      <c r="AO3848" s="419"/>
      <c r="AP3848" s="419"/>
      <c r="AQ3848" s="419"/>
      <c r="AR3848" s="419"/>
      <c r="AS3848" s="419"/>
      <c r="AT3848" s="419"/>
      <c r="AU3848" s="419"/>
      <c r="AV3848" s="419"/>
      <c r="AX3848" s="419"/>
      <c r="AY3848" s="419"/>
      <c r="AZ3848" s="419"/>
      <c r="BB3848" s="419"/>
      <c r="BC3848" s="419"/>
      <c r="BD3848" s="419"/>
      <c r="BF3848" s="419"/>
      <c r="BG3848" s="419"/>
      <c r="BH3848" s="419"/>
      <c r="BJ3848" s="419"/>
      <c r="BK3848" s="419"/>
      <c r="BL3848" s="419"/>
      <c r="BN3848" s="419"/>
      <c r="BO3848" s="419"/>
      <c r="BP3848" s="419"/>
      <c r="BR3848" s="419"/>
      <c r="BS3848" s="419"/>
      <c r="BT3848" s="419"/>
      <c r="BV3848" s="419"/>
      <c r="BW3848" s="419"/>
      <c r="BX3848" s="397"/>
      <c r="BZ3848" s="449"/>
      <c r="CB3848" s="419"/>
      <c r="CC3848" s="419"/>
      <c r="CD3848" s="419"/>
      <c r="CF3848" s="419"/>
      <c r="CG3848" s="419"/>
      <c r="CH3848" s="419"/>
    </row>
    <row r="3849" spans="3:86" ht="21" thickBot="1">
      <c r="C3849" s="425"/>
      <c r="P3849" s="431"/>
      <c r="R3849" s="419"/>
      <c r="S3849" s="446"/>
      <c r="T3849" s="419"/>
      <c r="V3849" s="196"/>
      <c r="W3849" s="419"/>
      <c r="X3849" s="419"/>
      <c r="Z3849" s="419"/>
      <c r="AA3849" s="419"/>
      <c r="AB3849" s="419"/>
      <c r="AD3849" s="419"/>
      <c r="AE3849" s="419"/>
      <c r="AF3849" s="419"/>
      <c r="AH3849" s="419"/>
      <c r="AI3849" s="419"/>
      <c r="AJ3849" s="419"/>
      <c r="AL3849" s="419"/>
      <c r="AM3849" s="419"/>
      <c r="AN3849" s="403"/>
      <c r="AO3849" s="419"/>
      <c r="AP3849" s="419"/>
      <c r="AQ3849" s="419"/>
      <c r="AR3849" s="419"/>
      <c r="AS3849" s="419"/>
      <c r="AT3849" s="419"/>
      <c r="AU3849" s="419"/>
      <c r="AV3849" s="419"/>
      <c r="AX3849" s="419"/>
      <c r="AY3849" s="419"/>
      <c r="AZ3849" s="419"/>
      <c r="BB3849" s="419"/>
      <c r="BC3849" s="419"/>
      <c r="BD3849" s="419"/>
      <c r="BF3849" s="419"/>
      <c r="BG3849" s="419"/>
      <c r="BH3849" s="419"/>
      <c r="BJ3849" s="419"/>
      <c r="BK3849" s="419"/>
      <c r="BL3849" s="419"/>
      <c r="BN3849" s="419"/>
      <c r="BO3849" s="419"/>
      <c r="BP3849" s="419"/>
      <c r="BR3849" s="419"/>
      <c r="BS3849" s="419"/>
      <c r="BT3849" s="419"/>
      <c r="BV3849" s="419"/>
      <c r="BW3849" s="419"/>
      <c r="BX3849" s="397"/>
      <c r="BZ3849" s="449"/>
      <c r="CB3849" s="419"/>
      <c r="CC3849" s="419"/>
      <c r="CD3849" s="419"/>
      <c r="CF3849" s="419"/>
      <c r="CG3849" s="419"/>
      <c r="CH3849" s="419"/>
    </row>
    <row r="3850" spans="3:86" ht="21" thickBot="1">
      <c r="C3850" s="425"/>
      <c r="P3850" s="431"/>
      <c r="R3850" s="419"/>
      <c r="S3850" s="446"/>
      <c r="T3850" s="419"/>
      <c r="V3850" s="196"/>
      <c r="W3850" s="419"/>
      <c r="X3850" s="419"/>
      <c r="Z3850" s="419"/>
      <c r="AA3850" s="419"/>
      <c r="AB3850" s="419"/>
      <c r="AD3850" s="419"/>
      <c r="AE3850" s="419"/>
      <c r="AF3850" s="419"/>
      <c r="AH3850" s="419"/>
      <c r="AI3850" s="419"/>
      <c r="AJ3850" s="419"/>
      <c r="AL3850" s="419"/>
      <c r="AM3850" s="419"/>
      <c r="AN3850" s="403"/>
      <c r="AO3850" s="419"/>
      <c r="AP3850" s="419"/>
      <c r="AQ3850" s="419"/>
      <c r="AR3850" s="419"/>
      <c r="AS3850" s="419"/>
      <c r="AT3850" s="419"/>
      <c r="AU3850" s="419"/>
      <c r="AV3850" s="419"/>
      <c r="AX3850" s="419"/>
      <c r="AY3850" s="419"/>
      <c r="AZ3850" s="419"/>
      <c r="BB3850" s="419"/>
      <c r="BC3850" s="419"/>
      <c r="BD3850" s="419"/>
      <c r="BF3850" s="419"/>
      <c r="BG3850" s="419"/>
      <c r="BH3850" s="419"/>
      <c r="BJ3850" s="419"/>
      <c r="BK3850" s="419"/>
      <c r="BL3850" s="419"/>
      <c r="BN3850" s="419"/>
      <c r="BO3850" s="419"/>
      <c r="BP3850" s="419"/>
      <c r="BR3850" s="419"/>
      <c r="BS3850" s="419"/>
      <c r="BT3850" s="419"/>
      <c r="BV3850" s="419"/>
      <c r="BW3850" s="419"/>
      <c r="BX3850" s="397"/>
      <c r="BZ3850" s="449"/>
      <c r="CB3850" s="419"/>
      <c r="CC3850" s="419"/>
      <c r="CD3850" s="419"/>
      <c r="CF3850" s="419"/>
      <c r="CG3850" s="419"/>
      <c r="CH3850" s="419"/>
    </row>
    <row r="3851" spans="3:86" ht="21" thickBot="1">
      <c r="C3851" s="425"/>
      <c r="P3851" s="431"/>
      <c r="R3851" s="419"/>
      <c r="S3851" s="446"/>
      <c r="T3851" s="419"/>
      <c r="V3851" s="196"/>
      <c r="W3851" s="419"/>
      <c r="X3851" s="419"/>
      <c r="Z3851" s="419"/>
      <c r="AA3851" s="419"/>
      <c r="AB3851" s="419"/>
      <c r="AD3851" s="419"/>
      <c r="AE3851" s="419"/>
      <c r="AF3851" s="419"/>
      <c r="AH3851" s="419"/>
      <c r="AI3851" s="419"/>
      <c r="AJ3851" s="419"/>
      <c r="AL3851" s="419"/>
      <c r="AM3851" s="419"/>
      <c r="AN3851" s="403"/>
      <c r="AO3851" s="419"/>
      <c r="AP3851" s="419"/>
      <c r="AQ3851" s="419"/>
      <c r="AR3851" s="419"/>
      <c r="AS3851" s="419"/>
      <c r="AT3851" s="419"/>
      <c r="AU3851" s="419"/>
      <c r="AV3851" s="419"/>
      <c r="AX3851" s="419"/>
      <c r="AY3851" s="419"/>
      <c r="AZ3851" s="419"/>
      <c r="BB3851" s="419"/>
      <c r="BC3851" s="419"/>
      <c r="BD3851" s="419"/>
      <c r="BF3851" s="419"/>
      <c r="BG3851" s="419"/>
      <c r="BH3851" s="419"/>
      <c r="BJ3851" s="419"/>
      <c r="BK3851" s="419"/>
      <c r="BL3851" s="419"/>
      <c r="BN3851" s="419"/>
      <c r="BO3851" s="419"/>
      <c r="BP3851" s="419"/>
      <c r="BR3851" s="419"/>
      <c r="BS3851" s="419"/>
      <c r="BT3851" s="419"/>
      <c r="BV3851" s="419"/>
      <c r="BW3851" s="419"/>
      <c r="BX3851" s="397"/>
      <c r="BZ3851" s="449"/>
      <c r="CB3851" s="419"/>
      <c r="CC3851" s="419"/>
      <c r="CD3851" s="419"/>
      <c r="CF3851" s="419"/>
      <c r="CG3851" s="419"/>
      <c r="CH3851" s="419"/>
    </row>
    <row r="3852" spans="3:86" ht="21" thickBot="1">
      <c r="C3852" s="425"/>
      <c r="P3852" s="431"/>
      <c r="R3852" s="419"/>
      <c r="S3852" s="446"/>
      <c r="T3852" s="419"/>
      <c r="V3852" s="196"/>
      <c r="W3852" s="419"/>
      <c r="X3852" s="419"/>
      <c r="Z3852" s="419"/>
      <c r="AA3852" s="419"/>
      <c r="AB3852" s="419"/>
      <c r="AD3852" s="419"/>
      <c r="AE3852" s="419"/>
      <c r="AF3852" s="419"/>
      <c r="AH3852" s="419"/>
      <c r="AI3852" s="419"/>
      <c r="AJ3852" s="419"/>
      <c r="AL3852" s="419"/>
      <c r="AM3852" s="419"/>
      <c r="AN3852" s="403"/>
      <c r="AO3852" s="419"/>
      <c r="AP3852" s="419"/>
      <c r="AQ3852" s="419"/>
      <c r="AR3852" s="419"/>
      <c r="AS3852" s="419"/>
      <c r="AT3852" s="419"/>
      <c r="AU3852" s="419"/>
      <c r="AV3852" s="419"/>
      <c r="AX3852" s="419"/>
      <c r="AY3852" s="419"/>
      <c r="AZ3852" s="419"/>
      <c r="BB3852" s="419"/>
      <c r="BC3852" s="419"/>
      <c r="BD3852" s="419"/>
      <c r="BF3852" s="419"/>
      <c r="BG3852" s="419"/>
      <c r="BH3852" s="419"/>
      <c r="BJ3852" s="419"/>
      <c r="BK3852" s="419"/>
      <c r="BL3852" s="419"/>
      <c r="BN3852" s="419"/>
      <c r="BO3852" s="419"/>
      <c r="BP3852" s="419"/>
      <c r="BR3852" s="419"/>
      <c r="BS3852" s="419"/>
      <c r="BT3852" s="419"/>
      <c r="BV3852" s="419"/>
      <c r="BW3852" s="419"/>
      <c r="BX3852" s="397"/>
      <c r="BZ3852" s="449"/>
      <c r="CB3852" s="419"/>
      <c r="CC3852" s="419"/>
      <c r="CD3852" s="419"/>
      <c r="CF3852" s="419"/>
      <c r="CG3852" s="419"/>
      <c r="CH3852" s="419"/>
    </row>
    <row r="3853" spans="3:86" ht="21" thickBot="1">
      <c r="C3853" s="425"/>
      <c r="P3853" s="431"/>
      <c r="R3853" s="419"/>
      <c r="S3853" s="446"/>
      <c r="T3853" s="419"/>
      <c r="V3853" s="196"/>
      <c r="W3853" s="419"/>
      <c r="X3853" s="419"/>
      <c r="Z3853" s="419"/>
      <c r="AA3853" s="419"/>
      <c r="AB3853" s="419"/>
      <c r="AD3853" s="419"/>
      <c r="AE3853" s="419"/>
      <c r="AF3853" s="419"/>
      <c r="AH3853" s="419"/>
      <c r="AI3853" s="419"/>
      <c r="AJ3853" s="419"/>
      <c r="AL3853" s="419"/>
      <c r="AM3853" s="419"/>
      <c r="AN3853" s="403"/>
      <c r="AO3853" s="419"/>
      <c r="AP3853" s="419"/>
      <c r="AQ3853" s="419"/>
      <c r="AR3853" s="419"/>
      <c r="AS3853" s="419"/>
      <c r="AT3853" s="419"/>
      <c r="AU3853" s="419"/>
      <c r="AV3853" s="419"/>
      <c r="AX3853" s="419"/>
      <c r="AY3853" s="419"/>
      <c r="AZ3853" s="419"/>
      <c r="BB3853" s="419"/>
      <c r="BC3853" s="419"/>
      <c r="BD3853" s="419"/>
      <c r="BF3853" s="419"/>
      <c r="BG3853" s="419"/>
      <c r="BH3853" s="419"/>
      <c r="BJ3853" s="419"/>
      <c r="BK3853" s="419"/>
      <c r="BL3853" s="419"/>
      <c r="BN3853" s="419"/>
      <c r="BO3853" s="419"/>
      <c r="BP3853" s="419"/>
      <c r="BR3853" s="419"/>
      <c r="BS3853" s="419"/>
      <c r="BT3853" s="419"/>
      <c r="BV3853" s="419"/>
      <c r="BW3853" s="419"/>
      <c r="BX3853" s="397"/>
      <c r="BZ3853" s="449"/>
      <c r="CB3853" s="419"/>
      <c r="CC3853" s="419"/>
      <c r="CD3853" s="419"/>
      <c r="CF3853" s="419"/>
      <c r="CG3853" s="419"/>
      <c r="CH3853" s="419"/>
    </row>
    <row r="3854" spans="3:86" ht="21" thickBot="1">
      <c r="C3854" s="425"/>
      <c r="P3854" s="431"/>
      <c r="R3854" s="419"/>
      <c r="S3854" s="446"/>
      <c r="T3854" s="419"/>
      <c r="V3854" s="196"/>
      <c r="W3854" s="419"/>
      <c r="X3854" s="419"/>
      <c r="Z3854" s="419"/>
      <c r="AA3854" s="419"/>
      <c r="AB3854" s="419"/>
      <c r="AD3854" s="419"/>
      <c r="AE3854" s="419"/>
      <c r="AF3854" s="419"/>
      <c r="AH3854" s="419"/>
      <c r="AI3854" s="419"/>
      <c r="AJ3854" s="419"/>
      <c r="AL3854" s="419"/>
      <c r="AM3854" s="419"/>
      <c r="AN3854" s="403"/>
      <c r="AO3854" s="419"/>
      <c r="AP3854" s="419"/>
      <c r="AQ3854" s="419"/>
      <c r="AR3854" s="419"/>
      <c r="AS3854" s="419"/>
      <c r="AT3854" s="419"/>
      <c r="AU3854" s="419"/>
      <c r="AV3854" s="419"/>
      <c r="AX3854" s="419"/>
      <c r="AY3854" s="419"/>
      <c r="AZ3854" s="419"/>
      <c r="BB3854" s="419"/>
      <c r="BC3854" s="419"/>
      <c r="BD3854" s="419"/>
      <c r="BF3854" s="419"/>
      <c r="BG3854" s="419"/>
      <c r="BH3854" s="419"/>
      <c r="BJ3854" s="419"/>
      <c r="BK3854" s="419"/>
      <c r="BL3854" s="419"/>
      <c r="BN3854" s="419"/>
      <c r="BO3854" s="419"/>
      <c r="BP3854" s="419"/>
      <c r="BR3854" s="419"/>
      <c r="BS3854" s="419"/>
      <c r="BT3854" s="419"/>
      <c r="BV3854" s="419"/>
      <c r="BW3854" s="419"/>
      <c r="BX3854" s="397"/>
      <c r="BZ3854" s="449"/>
      <c r="CB3854" s="419"/>
      <c r="CC3854" s="419"/>
      <c r="CD3854" s="419"/>
      <c r="CF3854" s="419"/>
      <c r="CG3854" s="419"/>
      <c r="CH3854" s="419"/>
    </row>
    <row r="3855" spans="3:86" ht="21" thickBot="1">
      <c r="C3855" s="425"/>
      <c r="P3855" s="431"/>
      <c r="R3855" s="419"/>
      <c r="S3855" s="446"/>
      <c r="T3855" s="419"/>
      <c r="V3855" s="196"/>
      <c r="W3855" s="419"/>
      <c r="X3855" s="419"/>
      <c r="Z3855" s="419"/>
      <c r="AA3855" s="419"/>
      <c r="AB3855" s="419"/>
      <c r="AD3855" s="419"/>
      <c r="AE3855" s="419"/>
      <c r="AF3855" s="419"/>
      <c r="AH3855" s="419"/>
      <c r="AI3855" s="419"/>
      <c r="AJ3855" s="419"/>
      <c r="AL3855" s="419"/>
      <c r="AM3855" s="419"/>
      <c r="AN3855" s="403"/>
      <c r="AO3855" s="419"/>
      <c r="AP3855" s="419"/>
      <c r="AQ3855" s="419"/>
      <c r="AR3855" s="419"/>
      <c r="AS3855" s="419"/>
      <c r="AT3855" s="419"/>
      <c r="AU3855" s="419"/>
      <c r="AV3855" s="419"/>
      <c r="AX3855" s="419"/>
      <c r="AY3855" s="419"/>
      <c r="AZ3855" s="419"/>
      <c r="BB3855" s="419"/>
      <c r="BC3855" s="419"/>
      <c r="BD3855" s="419"/>
      <c r="BF3855" s="419"/>
      <c r="BG3855" s="419"/>
      <c r="BH3855" s="419"/>
      <c r="BJ3855" s="419"/>
      <c r="BK3855" s="419"/>
      <c r="BL3855" s="419"/>
      <c r="BN3855" s="419"/>
      <c r="BO3855" s="419"/>
      <c r="BP3855" s="419"/>
      <c r="BR3855" s="419"/>
      <c r="BS3855" s="419"/>
      <c r="BT3855" s="419"/>
      <c r="BV3855" s="419"/>
      <c r="BW3855" s="419"/>
      <c r="BX3855" s="397"/>
      <c r="BZ3855" s="449"/>
      <c r="CB3855" s="419"/>
      <c r="CC3855" s="419"/>
      <c r="CD3855" s="419"/>
      <c r="CF3855" s="419"/>
      <c r="CG3855" s="419"/>
      <c r="CH3855" s="419"/>
    </row>
    <row r="3856" spans="3:86" ht="21" thickBot="1">
      <c r="C3856" s="425"/>
      <c r="P3856" s="431"/>
      <c r="R3856" s="419"/>
      <c r="S3856" s="446"/>
      <c r="T3856" s="419"/>
      <c r="V3856" s="196"/>
      <c r="W3856" s="419"/>
      <c r="X3856" s="419"/>
      <c r="Z3856" s="419"/>
      <c r="AA3856" s="419"/>
      <c r="AB3856" s="419"/>
      <c r="AD3856" s="419"/>
      <c r="AE3856" s="419"/>
      <c r="AF3856" s="419"/>
      <c r="AH3856" s="419"/>
      <c r="AI3856" s="419"/>
      <c r="AJ3856" s="419"/>
      <c r="AL3856" s="419"/>
      <c r="AM3856" s="419"/>
      <c r="AN3856" s="403"/>
      <c r="AO3856" s="419"/>
      <c r="AP3856" s="419"/>
      <c r="AQ3856" s="419"/>
      <c r="AR3856" s="419"/>
      <c r="AS3856" s="419"/>
      <c r="AT3856" s="419"/>
      <c r="AU3856" s="419"/>
      <c r="AV3856" s="419"/>
      <c r="AX3856" s="419"/>
      <c r="AY3856" s="419"/>
      <c r="AZ3856" s="419"/>
      <c r="BB3856" s="419"/>
      <c r="BC3856" s="419"/>
      <c r="BD3856" s="419"/>
      <c r="BF3856" s="419"/>
      <c r="BG3856" s="419"/>
      <c r="BH3856" s="419"/>
      <c r="BJ3856" s="419"/>
      <c r="BK3856" s="419"/>
      <c r="BL3856" s="419"/>
      <c r="BN3856" s="419"/>
      <c r="BO3856" s="419"/>
      <c r="BP3856" s="419"/>
      <c r="BR3856" s="419"/>
      <c r="BS3856" s="419"/>
      <c r="BT3856" s="419"/>
      <c r="BV3856" s="419"/>
      <c r="BW3856" s="419"/>
      <c r="BX3856" s="397"/>
      <c r="BZ3856" s="449"/>
      <c r="CB3856" s="419"/>
      <c r="CC3856" s="419"/>
      <c r="CD3856" s="419"/>
      <c r="CF3856" s="419"/>
      <c r="CG3856" s="419"/>
      <c r="CH3856" s="419"/>
    </row>
    <row r="3857" spans="3:86" ht="21" thickBot="1">
      <c r="C3857" s="425"/>
      <c r="P3857" s="431"/>
      <c r="R3857" s="419"/>
      <c r="S3857" s="446"/>
      <c r="T3857" s="419"/>
      <c r="V3857" s="196"/>
      <c r="W3857" s="419"/>
      <c r="X3857" s="419"/>
      <c r="Z3857" s="419"/>
      <c r="AA3857" s="419"/>
      <c r="AB3857" s="419"/>
      <c r="AD3857" s="419"/>
      <c r="AE3857" s="419"/>
      <c r="AF3857" s="419"/>
      <c r="AH3857" s="419"/>
      <c r="AI3857" s="419"/>
      <c r="AJ3857" s="419"/>
      <c r="AL3857" s="419"/>
      <c r="AM3857" s="419"/>
      <c r="AN3857" s="403"/>
      <c r="AO3857" s="419"/>
      <c r="AP3857" s="419"/>
      <c r="AQ3857" s="419"/>
      <c r="AR3857" s="419"/>
      <c r="AS3857" s="419"/>
      <c r="AT3857" s="419"/>
      <c r="AU3857" s="419"/>
      <c r="AV3857" s="419"/>
      <c r="AX3857" s="419"/>
      <c r="AY3857" s="419"/>
      <c r="AZ3857" s="419"/>
      <c r="BB3857" s="419"/>
      <c r="BC3857" s="419"/>
      <c r="BD3857" s="419"/>
      <c r="BF3857" s="419"/>
      <c r="BG3857" s="419"/>
      <c r="BH3857" s="419"/>
      <c r="BJ3857" s="419"/>
      <c r="BK3857" s="419"/>
      <c r="BL3857" s="419"/>
      <c r="BN3857" s="419"/>
      <c r="BO3857" s="419"/>
      <c r="BP3857" s="419"/>
      <c r="BR3857" s="419"/>
      <c r="BS3857" s="419"/>
      <c r="BT3857" s="419"/>
      <c r="BV3857" s="419"/>
      <c r="BW3857" s="419"/>
      <c r="BX3857" s="397"/>
      <c r="BZ3857" s="449"/>
      <c r="CB3857" s="419"/>
      <c r="CC3857" s="419"/>
      <c r="CD3857" s="419"/>
      <c r="CF3857" s="419"/>
      <c r="CG3857" s="419"/>
      <c r="CH3857" s="419"/>
    </row>
    <row r="3858" spans="3:86" ht="21" thickBot="1">
      <c r="C3858" s="425"/>
      <c r="P3858" s="431"/>
      <c r="R3858" s="419"/>
      <c r="S3858" s="446"/>
      <c r="T3858" s="419"/>
      <c r="V3858" s="196"/>
      <c r="W3858" s="419"/>
      <c r="X3858" s="419"/>
      <c r="Z3858" s="419"/>
      <c r="AA3858" s="419"/>
      <c r="AB3858" s="419"/>
      <c r="AD3858" s="419"/>
      <c r="AE3858" s="419"/>
      <c r="AF3858" s="419"/>
      <c r="AH3858" s="419"/>
      <c r="AI3858" s="419"/>
      <c r="AJ3858" s="419"/>
      <c r="AL3858" s="419"/>
      <c r="AM3858" s="419"/>
      <c r="AN3858" s="403"/>
      <c r="AO3858" s="419"/>
      <c r="AP3858" s="419"/>
      <c r="AQ3858" s="419"/>
      <c r="AR3858" s="419"/>
      <c r="AS3858" s="419"/>
      <c r="AT3858" s="419"/>
      <c r="AU3858" s="419"/>
      <c r="AV3858" s="419"/>
      <c r="AX3858" s="419"/>
      <c r="AY3858" s="419"/>
      <c r="AZ3858" s="419"/>
      <c r="BB3858" s="419"/>
      <c r="BC3858" s="419"/>
      <c r="BD3858" s="419"/>
      <c r="BF3858" s="419"/>
      <c r="BG3858" s="419"/>
      <c r="BH3858" s="419"/>
      <c r="BJ3858" s="419"/>
      <c r="BK3858" s="419"/>
      <c r="BL3858" s="419"/>
      <c r="BN3858" s="419"/>
      <c r="BO3858" s="419"/>
      <c r="BP3858" s="419"/>
      <c r="BR3858" s="419"/>
      <c r="BS3858" s="419"/>
      <c r="BT3858" s="419"/>
      <c r="BV3858" s="419"/>
      <c r="BW3858" s="419"/>
      <c r="BX3858" s="397"/>
      <c r="BZ3858" s="449"/>
      <c r="CB3858" s="419"/>
      <c r="CC3858" s="419"/>
      <c r="CD3858" s="419"/>
      <c r="CF3858" s="419"/>
      <c r="CG3858" s="419"/>
      <c r="CH3858" s="419"/>
    </row>
    <row r="3859" spans="3:86" ht="21" thickBot="1">
      <c r="C3859" s="425"/>
      <c r="P3859" s="431"/>
      <c r="R3859" s="419"/>
      <c r="S3859" s="446"/>
      <c r="T3859" s="419"/>
      <c r="V3859" s="196"/>
      <c r="W3859" s="419"/>
      <c r="X3859" s="419"/>
      <c r="Z3859" s="419"/>
      <c r="AA3859" s="419"/>
      <c r="AB3859" s="419"/>
      <c r="AD3859" s="419"/>
      <c r="AE3859" s="419"/>
      <c r="AF3859" s="419"/>
      <c r="AH3859" s="419"/>
      <c r="AI3859" s="419"/>
      <c r="AJ3859" s="419"/>
      <c r="AL3859" s="419"/>
      <c r="AM3859" s="419"/>
      <c r="AN3859" s="403"/>
      <c r="AO3859" s="419"/>
      <c r="AP3859" s="419"/>
      <c r="AQ3859" s="419"/>
      <c r="AR3859" s="419"/>
      <c r="AS3859" s="419"/>
      <c r="AT3859" s="419"/>
      <c r="AU3859" s="419"/>
      <c r="AV3859" s="419"/>
      <c r="AX3859" s="419"/>
      <c r="AY3859" s="419"/>
      <c r="AZ3859" s="419"/>
      <c r="BB3859" s="419"/>
      <c r="BC3859" s="419"/>
      <c r="BD3859" s="419"/>
      <c r="BF3859" s="419"/>
      <c r="BG3859" s="419"/>
      <c r="BH3859" s="419"/>
      <c r="BJ3859" s="419"/>
      <c r="BK3859" s="419"/>
      <c r="BL3859" s="419"/>
      <c r="BN3859" s="419"/>
      <c r="BO3859" s="419"/>
      <c r="BP3859" s="419"/>
      <c r="BR3859" s="419"/>
      <c r="BS3859" s="419"/>
      <c r="BT3859" s="419"/>
      <c r="BV3859" s="419"/>
      <c r="BW3859" s="419"/>
      <c r="BX3859" s="397"/>
      <c r="BZ3859" s="449"/>
      <c r="CB3859" s="419"/>
      <c r="CC3859" s="419"/>
      <c r="CD3859" s="419"/>
      <c r="CF3859" s="419"/>
      <c r="CG3859" s="419"/>
      <c r="CH3859" s="419"/>
    </row>
    <row r="3860" spans="3:86" ht="21" thickBot="1">
      <c r="C3860" s="425"/>
      <c r="P3860" s="431"/>
      <c r="R3860" s="419"/>
      <c r="S3860" s="446"/>
      <c r="T3860" s="419"/>
      <c r="V3860" s="196"/>
      <c r="W3860" s="419"/>
      <c r="X3860" s="419"/>
      <c r="Z3860" s="419"/>
      <c r="AA3860" s="419"/>
      <c r="AB3860" s="419"/>
      <c r="AD3860" s="419"/>
      <c r="AE3860" s="419"/>
      <c r="AF3860" s="419"/>
      <c r="AH3860" s="419"/>
      <c r="AI3860" s="419"/>
      <c r="AJ3860" s="419"/>
      <c r="AL3860" s="419"/>
      <c r="AM3860" s="419"/>
      <c r="AN3860" s="403"/>
      <c r="AO3860" s="419"/>
      <c r="AP3860" s="419"/>
      <c r="AQ3860" s="419"/>
      <c r="AR3860" s="419"/>
      <c r="AS3860" s="419"/>
      <c r="AT3860" s="419"/>
      <c r="AU3860" s="419"/>
      <c r="AV3860" s="419"/>
      <c r="AX3860" s="419"/>
      <c r="AY3860" s="419"/>
      <c r="AZ3860" s="419"/>
      <c r="BB3860" s="419"/>
      <c r="BC3860" s="419"/>
      <c r="BD3860" s="419"/>
      <c r="BF3860" s="419"/>
      <c r="BG3860" s="419"/>
      <c r="BH3860" s="419"/>
      <c r="BJ3860" s="419"/>
      <c r="BK3860" s="419"/>
      <c r="BL3860" s="419"/>
      <c r="BN3860" s="419"/>
      <c r="BO3860" s="419"/>
      <c r="BP3860" s="419"/>
      <c r="BR3860" s="419"/>
      <c r="BS3860" s="419"/>
      <c r="BT3860" s="419"/>
      <c r="BV3860" s="419"/>
      <c r="BW3860" s="419"/>
      <c r="BX3860" s="397"/>
      <c r="BZ3860" s="449"/>
      <c r="CB3860" s="419"/>
      <c r="CC3860" s="419"/>
      <c r="CD3860" s="419"/>
      <c r="CF3860" s="419"/>
      <c r="CG3860" s="419"/>
      <c r="CH3860" s="419"/>
    </row>
    <row r="3861" spans="3:86" ht="21" thickBot="1">
      <c r="C3861" s="425"/>
      <c r="P3861" s="431"/>
      <c r="R3861" s="419"/>
      <c r="S3861" s="446"/>
      <c r="T3861" s="419"/>
      <c r="V3861" s="196"/>
      <c r="W3861" s="419"/>
      <c r="X3861" s="419"/>
      <c r="Z3861" s="419"/>
      <c r="AA3861" s="419"/>
      <c r="AB3861" s="419"/>
      <c r="AD3861" s="419"/>
      <c r="AE3861" s="419"/>
      <c r="AF3861" s="419"/>
      <c r="AH3861" s="419"/>
      <c r="AI3861" s="419"/>
      <c r="AJ3861" s="419"/>
      <c r="AL3861" s="419"/>
      <c r="AM3861" s="419"/>
      <c r="AN3861" s="403"/>
      <c r="AO3861" s="419"/>
      <c r="AP3861" s="419"/>
      <c r="AQ3861" s="419"/>
      <c r="AR3861" s="419"/>
      <c r="AS3861" s="419"/>
      <c r="AT3861" s="419"/>
      <c r="AU3861" s="419"/>
      <c r="AV3861" s="419"/>
      <c r="AX3861" s="419"/>
      <c r="AY3861" s="419"/>
      <c r="AZ3861" s="419"/>
      <c r="BB3861" s="419"/>
      <c r="BC3861" s="419"/>
      <c r="BD3861" s="419"/>
      <c r="BF3861" s="419"/>
      <c r="BG3861" s="419"/>
      <c r="BH3861" s="419"/>
      <c r="BJ3861" s="419"/>
      <c r="BK3861" s="419"/>
      <c r="BL3861" s="419"/>
      <c r="BN3861" s="419"/>
      <c r="BO3861" s="419"/>
      <c r="BP3861" s="419"/>
      <c r="BR3861" s="419"/>
      <c r="BS3861" s="419"/>
      <c r="BT3861" s="419"/>
      <c r="BV3861" s="419"/>
      <c r="BW3861" s="419"/>
      <c r="BX3861" s="397"/>
      <c r="BZ3861" s="449"/>
      <c r="CB3861" s="419"/>
      <c r="CC3861" s="419"/>
      <c r="CD3861" s="419"/>
      <c r="CF3861" s="419"/>
      <c r="CG3861" s="419"/>
      <c r="CH3861" s="419"/>
    </row>
    <row r="3862" spans="3:86" ht="21" thickBot="1">
      <c r="C3862" s="425"/>
      <c r="P3862" s="431"/>
      <c r="R3862" s="419"/>
      <c r="S3862" s="446"/>
      <c r="T3862" s="419"/>
      <c r="V3862" s="196"/>
      <c r="W3862" s="419"/>
      <c r="X3862" s="419"/>
      <c r="Z3862" s="419"/>
      <c r="AA3862" s="419"/>
      <c r="AB3862" s="419"/>
      <c r="AD3862" s="419"/>
      <c r="AE3862" s="419"/>
      <c r="AF3862" s="419"/>
      <c r="AH3862" s="419"/>
      <c r="AI3862" s="419"/>
      <c r="AJ3862" s="419"/>
      <c r="AL3862" s="419"/>
      <c r="AM3862" s="419"/>
      <c r="AN3862" s="403"/>
      <c r="AO3862" s="419"/>
      <c r="AP3862" s="419"/>
      <c r="AQ3862" s="419"/>
      <c r="AR3862" s="419"/>
      <c r="AS3862" s="419"/>
      <c r="AT3862" s="419"/>
      <c r="AU3862" s="419"/>
      <c r="AV3862" s="419"/>
      <c r="AX3862" s="419"/>
      <c r="AY3862" s="419"/>
      <c r="AZ3862" s="419"/>
      <c r="BB3862" s="419"/>
      <c r="BC3862" s="419"/>
      <c r="BD3862" s="419"/>
      <c r="BF3862" s="419"/>
      <c r="BG3862" s="419"/>
      <c r="BH3862" s="419"/>
      <c r="BJ3862" s="419"/>
      <c r="BK3862" s="419"/>
      <c r="BL3862" s="419"/>
      <c r="BN3862" s="419"/>
      <c r="BO3862" s="419"/>
      <c r="BP3862" s="419"/>
      <c r="BR3862" s="419"/>
      <c r="BS3862" s="419"/>
      <c r="BT3862" s="419"/>
      <c r="BV3862" s="419"/>
      <c r="BW3862" s="419"/>
      <c r="BX3862" s="397"/>
      <c r="BZ3862" s="449"/>
      <c r="CB3862" s="419"/>
      <c r="CC3862" s="419"/>
      <c r="CD3862" s="419"/>
      <c r="CF3862" s="419"/>
      <c r="CG3862" s="419"/>
      <c r="CH3862" s="419"/>
    </row>
    <row r="3863" spans="3:86" ht="21" thickBot="1">
      <c r="C3863" s="425"/>
      <c r="P3863" s="431"/>
      <c r="R3863" s="419"/>
      <c r="S3863" s="446"/>
      <c r="T3863" s="419"/>
      <c r="V3863" s="196"/>
      <c r="W3863" s="419"/>
      <c r="X3863" s="419"/>
      <c r="Z3863" s="419"/>
      <c r="AA3863" s="419"/>
      <c r="AB3863" s="419"/>
      <c r="AD3863" s="419"/>
      <c r="AE3863" s="419"/>
      <c r="AF3863" s="419"/>
      <c r="AH3863" s="419"/>
      <c r="AI3863" s="419"/>
      <c r="AJ3863" s="419"/>
      <c r="AL3863" s="419"/>
      <c r="AM3863" s="419"/>
      <c r="AN3863" s="403"/>
      <c r="AO3863" s="419"/>
      <c r="AP3863" s="419"/>
      <c r="AQ3863" s="419"/>
      <c r="AR3863" s="419"/>
      <c r="AS3863" s="419"/>
      <c r="AT3863" s="419"/>
      <c r="AU3863" s="419"/>
      <c r="AV3863" s="419"/>
      <c r="AX3863" s="419"/>
      <c r="AY3863" s="419"/>
      <c r="AZ3863" s="419"/>
      <c r="BB3863" s="419"/>
      <c r="BC3863" s="419"/>
      <c r="BD3863" s="419"/>
      <c r="BF3863" s="419"/>
      <c r="BG3863" s="419"/>
      <c r="BH3863" s="419"/>
      <c r="BJ3863" s="419"/>
      <c r="BK3863" s="419"/>
      <c r="BL3863" s="419"/>
      <c r="BN3863" s="419"/>
      <c r="BO3863" s="419"/>
      <c r="BP3863" s="419"/>
      <c r="BR3863" s="419"/>
      <c r="BS3863" s="419"/>
      <c r="BT3863" s="419"/>
      <c r="BV3863" s="419"/>
      <c r="BW3863" s="419"/>
      <c r="BX3863" s="397"/>
      <c r="BZ3863" s="449"/>
      <c r="CB3863" s="419"/>
      <c r="CC3863" s="419"/>
      <c r="CD3863" s="419"/>
      <c r="CF3863" s="419"/>
      <c r="CG3863" s="419"/>
      <c r="CH3863" s="419"/>
    </row>
    <row r="3864" spans="3:86" ht="21" thickBot="1">
      <c r="C3864" s="425"/>
      <c r="P3864" s="431"/>
      <c r="R3864" s="419"/>
      <c r="S3864" s="446"/>
      <c r="T3864" s="419"/>
      <c r="V3864" s="196"/>
      <c r="W3864" s="419"/>
      <c r="X3864" s="419"/>
      <c r="Z3864" s="419"/>
      <c r="AA3864" s="419"/>
      <c r="AB3864" s="419"/>
      <c r="AD3864" s="419"/>
      <c r="AE3864" s="419"/>
      <c r="AF3864" s="419"/>
      <c r="AH3864" s="419"/>
      <c r="AI3864" s="419"/>
      <c r="AJ3864" s="419"/>
      <c r="AL3864" s="419"/>
      <c r="AM3864" s="419"/>
      <c r="AN3864" s="403"/>
      <c r="AO3864" s="419"/>
      <c r="AP3864" s="419"/>
      <c r="AQ3864" s="419"/>
      <c r="AR3864" s="419"/>
      <c r="AS3864" s="419"/>
      <c r="AT3864" s="419"/>
      <c r="AU3864" s="419"/>
      <c r="AV3864" s="419"/>
      <c r="AX3864" s="419"/>
      <c r="AY3864" s="419"/>
      <c r="AZ3864" s="419"/>
      <c r="BB3864" s="419"/>
      <c r="BC3864" s="419"/>
      <c r="BD3864" s="419"/>
      <c r="BF3864" s="419"/>
      <c r="BG3864" s="419"/>
      <c r="BH3864" s="419"/>
      <c r="BJ3864" s="419"/>
      <c r="BK3864" s="419"/>
      <c r="BL3864" s="419"/>
      <c r="BN3864" s="419"/>
      <c r="BO3864" s="419"/>
      <c r="BP3864" s="419"/>
      <c r="BR3864" s="419"/>
      <c r="BS3864" s="419"/>
      <c r="BT3864" s="419"/>
      <c r="BV3864" s="419"/>
      <c r="BW3864" s="419"/>
      <c r="BX3864" s="397"/>
      <c r="BZ3864" s="449"/>
      <c r="CB3864" s="419"/>
      <c r="CC3864" s="419"/>
      <c r="CD3864" s="419"/>
      <c r="CF3864" s="419"/>
      <c r="CG3864" s="419"/>
      <c r="CH3864" s="419"/>
    </row>
    <row r="3865" spans="3:86" ht="21" thickBot="1">
      <c r="C3865" s="425"/>
      <c r="P3865" s="431"/>
      <c r="R3865" s="419"/>
      <c r="S3865" s="446"/>
      <c r="T3865" s="419"/>
      <c r="V3865" s="196"/>
      <c r="W3865" s="419"/>
      <c r="X3865" s="419"/>
      <c r="Z3865" s="419"/>
      <c r="AA3865" s="419"/>
      <c r="AB3865" s="419"/>
      <c r="AD3865" s="419"/>
      <c r="AE3865" s="419"/>
      <c r="AF3865" s="419"/>
      <c r="AH3865" s="419"/>
      <c r="AI3865" s="419"/>
      <c r="AJ3865" s="419"/>
      <c r="AL3865" s="419"/>
      <c r="AM3865" s="419"/>
      <c r="AN3865" s="403"/>
      <c r="AO3865" s="419"/>
      <c r="AP3865" s="419"/>
      <c r="AQ3865" s="419"/>
      <c r="AR3865" s="419"/>
      <c r="AS3865" s="419"/>
      <c r="AT3865" s="419"/>
      <c r="AU3865" s="419"/>
      <c r="AV3865" s="419"/>
      <c r="AX3865" s="419"/>
      <c r="AY3865" s="419"/>
      <c r="AZ3865" s="419"/>
      <c r="BB3865" s="419"/>
      <c r="BC3865" s="419"/>
      <c r="BD3865" s="419"/>
      <c r="BF3865" s="419"/>
      <c r="BG3865" s="419"/>
      <c r="BH3865" s="419"/>
      <c r="BJ3865" s="419"/>
      <c r="BK3865" s="419"/>
      <c r="BL3865" s="419"/>
      <c r="BN3865" s="419"/>
      <c r="BO3865" s="419"/>
      <c r="BP3865" s="419"/>
      <c r="BR3865" s="419"/>
      <c r="BS3865" s="419"/>
      <c r="BT3865" s="419"/>
      <c r="BV3865" s="419"/>
      <c r="BW3865" s="419"/>
      <c r="BX3865" s="397"/>
      <c r="BZ3865" s="449"/>
      <c r="CB3865" s="419"/>
      <c r="CC3865" s="419"/>
      <c r="CD3865" s="419"/>
      <c r="CF3865" s="419"/>
      <c r="CG3865" s="419"/>
      <c r="CH3865" s="419"/>
    </row>
    <row r="3866" spans="3:86" ht="21" thickBot="1">
      <c r="C3866" s="425"/>
      <c r="P3866" s="431"/>
      <c r="R3866" s="419"/>
      <c r="S3866" s="446"/>
      <c r="T3866" s="419"/>
      <c r="V3866" s="196"/>
      <c r="W3866" s="419"/>
      <c r="X3866" s="419"/>
      <c r="Z3866" s="419"/>
      <c r="AA3866" s="419"/>
      <c r="AB3866" s="419"/>
      <c r="AD3866" s="419"/>
      <c r="AE3866" s="419"/>
      <c r="AF3866" s="419"/>
      <c r="AH3866" s="419"/>
      <c r="AI3866" s="419"/>
      <c r="AJ3866" s="419"/>
      <c r="AL3866" s="419"/>
      <c r="AM3866" s="419"/>
      <c r="AN3866" s="403"/>
      <c r="AO3866" s="419"/>
      <c r="AP3866" s="419"/>
      <c r="AQ3866" s="419"/>
      <c r="AR3866" s="419"/>
      <c r="AS3866" s="419"/>
      <c r="AT3866" s="419"/>
      <c r="AU3866" s="419"/>
      <c r="AV3866" s="419"/>
      <c r="AX3866" s="419"/>
      <c r="AY3866" s="419"/>
      <c r="AZ3866" s="419"/>
      <c r="BB3866" s="419"/>
      <c r="BC3866" s="419"/>
      <c r="BD3866" s="419"/>
      <c r="BF3866" s="419"/>
      <c r="BG3866" s="419"/>
      <c r="BH3866" s="419"/>
      <c r="BJ3866" s="419"/>
      <c r="BK3866" s="419"/>
      <c r="BL3866" s="419"/>
      <c r="BN3866" s="419"/>
      <c r="BO3866" s="419"/>
      <c r="BP3866" s="419"/>
      <c r="BR3866" s="419"/>
      <c r="BS3866" s="419"/>
      <c r="BT3866" s="419"/>
      <c r="BV3866" s="419"/>
      <c r="BW3866" s="419"/>
      <c r="BX3866" s="397"/>
      <c r="BZ3866" s="449"/>
      <c r="CB3866" s="419"/>
      <c r="CC3866" s="419"/>
      <c r="CD3866" s="419"/>
      <c r="CF3866" s="419"/>
      <c r="CG3866" s="419"/>
      <c r="CH3866" s="419"/>
    </row>
    <row r="3867" spans="3:86" ht="21" thickBot="1">
      <c r="C3867" s="425"/>
      <c r="P3867" s="431"/>
      <c r="R3867" s="419"/>
      <c r="S3867" s="446"/>
      <c r="T3867" s="419"/>
      <c r="V3867" s="196"/>
      <c r="W3867" s="419"/>
      <c r="X3867" s="419"/>
      <c r="Z3867" s="419"/>
      <c r="AA3867" s="419"/>
      <c r="AB3867" s="419"/>
      <c r="AD3867" s="419"/>
      <c r="AE3867" s="419"/>
      <c r="AF3867" s="419"/>
      <c r="AH3867" s="419"/>
      <c r="AI3867" s="419"/>
      <c r="AJ3867" s="419"/>
      <c r="AL3867" s="419"/>
      <c r="AM3867" s="419"/>
      <c r="AN3867" s="403"/>
      <c r="AO3867" s="419"/>
      <c r="AP3867" s="419"/>
      <c r="AQ3867" s="419"/>
      <c r="AR3867" s="419"/>
      <c r="AS3867" s="419"/>
      <c r="AT3867" s="419"/>
      <c r="AU3867" s="419"/>
      <c r="AV3867" s="419"/>
      <c r="AX3867" s="419"/>
      <c r="AY3867" s="419"/>
      <c r="AZ3867" s="419"/>
      <c r="BB3867" s="419"/>
      <c r="BC3867" s="419"/>
      <c r="BD3867" s="419"/>
      <c r="BF3867" s="419"/>
      <c r="BG3867" s="419"/>
      <c r="BH3867" s="419"/>
      <c r="BJ3867" s="419"/>
      <c r="BK3867" s="419"/>
      <c r="BL3867" s="419"/>
      <c r="BN3867" s="419"/>
      <c r="BO3867" s="419"/>
      <c r="BP3867" s="419"/>
      <c r="BR3867" s="419"/>
      <c r="BS3867" s="419"/>
      <c r="BT3867" s="419"/>
      <c r="BV3867" s="419"/>
      <c r="BW3867" s="419"/>
      <c r="BX3867" s="397"/>
      <c r="BZ3867" s="449"/>
      <c r="CB3867" s="419"/>
      <c r="CC3867" s="419"/>
      <c r="CD3867" s="419"/>
      <c r="CF3867" s="419"/>
      <c r="CG3867" s="419"/>
      <c r="CH3867" s="419"/>
    </row>
    <row r="3868" spans="3:86" ht="21" thickBot="1">
      <c r="C3868" s="425"/>
      <c r="P3868" s="431"/>
      <c r="R3868" s="419"/>
      <c r="S3868" s="446"/>
      <c r="T3868" s="419"/>
      <c r="V3868" s="196"/>
      <c r="W3868" s="419"/>
      <c r="X3868" s="419"/>
      <c r="Z3868" s="419"/>
      <c r="AA3868" s="419"/>
      <c r="AB3868" s="419"/>
      <c r="AD3868" s="419"/>
      <c r="AE3868" s="419"/>
      <c r="AF3868" s="419"/>
      <c r="AH3868" s="419"/>
      <c r="AI3868" s="419"/>
      <c r="AJ3868" s="419"/>
      <c r="AL3868" s="419"/>
      <c r="AM3868" s="419"/>
      <c r="AN3868" s="403"/>
      <c r="AO3868" s="419"/>
      <c r="AP3868" s="419"/>
      <c r="AQ3868" s="419"/>
      <c r="AR3868" s="419"/>
      <c r="AS3868" s="419"/>
      <c r="AT3868" s="419"/>
      <c r="AU3868" s="419"/>
      <c r="AV3868" s="419"/>
      <c r="AX3868" s="419"/>
      <c r="AY3868" s="419"/>
      <c r="AZ3868" s="419"/>
      <c r="BB3868" s="419"/>
      <c r="BC3868" s="419"/>
      <c r="BD3868" s="419"/>
      <c r="BF3868" s="419"/>
      <c r="BG3868" s="419"/>
      <c r="BH3868" s="419"/>
      <c r="BJ3868" s="419"/>
      <c r="BK3868" s="419"/>
      <c r="BL3868" s="419"/>
      <c r="BN3868" s="419"/>
      <c r="BO3868" s="419"/>
      <c r="BP3868" s="419"/>
      <c r="BR3868" s="419"/>
      <c r="BS3868" s="419"/>
      <c r="BT3868" s="419"/>
      <c r="BV3868" s="419"/>
      <c r="BW3868" s="419"/>
      <c r="BX3868" s="397"/>
      <c r="BZ3868" s="449"/>
      <c r="CB3868" s="419"/>
      <c r="CC3868" s="419"/>
      <c r="CD3868" s="419"/>
      <c r="CF3868" s="419"/>
      <c r="CG3868" s="419"/>
      <c r="CH3868" s="419"/>
    </row>
    <row r="3869" spans="3:86" ht="21" thickBot="1">
      <c r="C3869" s="425"/>
      <c r="P3869" s="431"/>
      <c r="R3869" s="419"/>
      <c r="S3869" s="446"/>
      <c r="T3869" s="419"/>
      <c r="V3869" s="196"/>
      <c r="W3869" s="419"/>
      <c r="X3869" s="419"/>
      <c r="Z3869" s="419"/>
      <c r="AA3869" s="419"/>
      <c r="AB3869" s="419"/>
      <c r="AD3869" s="419"/>
      <c r="AE3869" s="419"/>
      <c r="AF3869" s="419"/>
      <c r="AH3869" s="419"/>
      <c r="AI3869" s="419"/>
      <c r="AJ3869" s="419"/>
      <c r="AL3869" s="419"/>
      <c r="AM3869" s="419"/>
      <c r="AN3869" s="403"/>
      <c r="AO3869" s="419"/>
      <c r="AP3869" s="419"/>
      <c r="AQ3869" s="419"/>
      <c r="AR3869" s="419"/>
      <c r="AS3869" s="419"/>
      <c r="AT3869" s="419"/>
      <c r="AU3869" s="419"/>
      <c r="AV3869" s="419"/>
      <c r="AX3869" s="419"/>
      <c r="AY3869" s="419"/>
      <c r="AZ3869" s="419"/>
      <c r="BB3869" s="419"/>
      <c r="BC3869" s="419"/>
      <c r="BD3869" s="419"/>
      <c r="BF3869" s="419"/>
      <c r="BG3869" s="419"/>
      <c r="BH3869" s="419"/>
      <c r="BJ3869" s="419"/>
      <c r="BK3869" s="419"/>
      <c r="BL3869" s="419"/>
      <c r="BN3869" s="419"/>
      <c r="BO3869" s="419"/>
      <c r="BP3869" s="419"/>
      <c r="BR3869" s="419"/>
      <c r="BS3869" s="419"/>
      <c r="BT3869" s="419"/>
      <c r="BV3869" s="419"/>
      <c r="BW3869" s="419"/>
      <c r="BX3869" s="397"/>
      <c r="BZ3869" s="449"/>
      <c r="CB3869" s="419"/>
      <c r="CC3869" s="419"/>
      <c r="CD3869" s="419"/>
      <c r="CF3869" s="419"/>
      <c r="CG3869" s="419"/>
      <c r="CH3869" s="419"/>
    </row>
    <row r="3870" spans="3:86" ht="21" thickBot="1">
      <c r="C3870" s="425"/>
      <c r="P3870" s="431"/>
      <c r="R3870" s="419"/>
      <c r="S3870" s="446"/>
      <c r="T3870" s="419"/>
      <c r="V3870" s="196"/>
      <c r="W3870" s="419"/>
      <c r="X3870" s="419"/>
      <c r="Z3870" s="419"/>
      <c r="AA3870" s="419"/>
      <c r="AB3870" s="419"/>
      <c r="AD3870" s="419"/>
      <c r="AE3870" s="419"/>
      <c r="AF3870" s="419"/>
      <c r="AH3870" s="419"/>
      <c r="AI3870" s="419"/>
      <c r="AJ3870" s="419"/>
      <c r="AL3870" s="419"/>
      <c r="AM3870" s="419"/>
      <c r="AN3870" s="403"/>
      <c r="AO3870" s="419"/>
      <c r="AP3870" s="419"/>
      <c r="AQ3870" s="419"/>
      <c r="AR3870" s="419"/>
      <c r="AS3870" s="419"/>
      <c r="AT3870" s="419"/>
      <c r="AU3870" s="419"/>
      <c r="AV3870" s="419"/>
      <c r="AX3870" s="419"/>
      <c r="AY3870" s="419"/>
      <c r="AZ3870" s="419"/>
      <c r="BB3870" s="419"/>
      <c r="BC3870" s="419"/>
      <c r="BD3870" s="419"/>
      <c r="BF3870" s="419"/>
      <c r="BG3870" s="419"/>
      <c r="BH3870" s="419"/>
      <c r="BJ3870" s="419"/>
      <c r="BK3870" s="419"/>
      <c r="BL3870" s="419"/>
      <c r="BN3870" s="419"/>
      <c r="BO3870" s="419"/>
      <c r="BP3870" s="419"/>
      <c r="BR3870" s="419"/>
      <c r="BS3870" s="419"/>
      <c r="BT3870" s="419"/>
      <c r="BV3870" s="419"/>
      <c r="BW3870" s="419"/>
      <c r="BX3870" s="397"/>
      <c r="BZ3870" s="449"/>
      <c r="CB3870" s="419"/>
      <c r="CC3870" s="419"/>
      <c r="CD3870" s="419"/>
      <c r="CF3870" s="419"/>
      <c r="CG3870" s="419"/>
      <c r="CH3870" s="419"/>
    </row>
    <row r="3871" spans="3:86" ht="21" thickBot="1">
      <c r="C3871" s="425"/>
      <c r="P3871" s="431"/>
      <c r="R3871" s="419"/>
      <c r="S3871" s="446"/>
      <c r="T3871" s="419"/>
      <c r="V3871" s="196"/>
      <c r="W3871" s="419"/>
      <c r="X3871" s="419"/>
      <c r="Z3871" s="419"/>
      <c r="AA3871" s="419"/>
      <c r="AB3871" s="419"/>
      <c r="AD3871" s="419"/>
      <c r="AE3871" s="419"/>
      <c r="AF3871" s="419"/>
      <c r="AH3871" s="419"/>
      <c r="AI3871" s="419"/>
      <c r="AJ3871" s="419"/>
      <c r="AL3871" s="419"/>
      <c r="AM3871" s="419"/>
      <c r="AN3871" s="403"/>
      <c r="AO3871" s="419"/>
      <c r="AP3871" s="419"/>
      <c r="AQ3871" s="419"/>
      <c r="AR3871" s="419"/>
      <c r="AS3871" s="419"/>
      <c r="AT3871" s="419"/>
      <c r="AU3871" s="419"/>
      <c r="AV3871" s="419"/>
      <c r="AX3871" s="419"/>
      <c r="AY3871" s="419"/>
      <c r="AZ3871" s="419"/>
      <c r="BB3871" s="419"/>
      <c r="BC3871" s="419"/>
      <c r="BD3871" s="419"/>
      <c r="BF3871" s="419"/>
      <c r="BG3871" s="419"/>
      <c r="BH3871" s="419"/>
      <c r="BJ3871" s="419"/>
      <c r="BK3871" s="419"/>
      <c r="BL3871" s="419"/>
      <c r="BN3871" s="419"/>
      <c r="BO3871" s="419"/>
      <c r="BP3871" s="419"/>
      <c r="BR3871" s="419"/>
      <c r="BS3871" s="419"/>
      <c r="BT3871" s="419"/>
      <c r="BV3871" s="419"/>
      <c r="BW3871" s="419"/>
      <c r="BX3871" s="397"/>
      <c r="BZ3871" s="449"/>
      <c r="CB3871" s="419"/>
      <c r="CC3871" s="419"/>
      <c r="CD3871" s="419"/>
      <c r="CF3871" s="419"/>
      <c r="CG3871" s="419"/>
      <c r="CH3871" s="419"/>
    </row>
    <row r="3872" spans="3:86" ht="21" thickBot="1">
      <c r="C3872" s="425"/>
      <c r="P3872" s="431"/>
      <c r="R3872" s="419"/>
      <c r="S3872" s="446"/>
      <c r="T3872" s="419"/>
      <c r="V3872" s="196"/>
      <c r="W3872" s="419"/>
      <c r="X3872" s="419"/>
      <c r="Z3872" s="419"/>
      <c r="AA3872" s="419"/>
      <c r="AB3872" s="419"/>
      <c r="AD3872" s="419"/>
      <c r="AE3872" s="419"/>
      <c r="AF3872" s="419"/>
      <c r="AH3872" s="419"/>
      <c r="AI3872" s="419"/>
      <c r="AJ3872" s="419"/>
      <c r="AL3872" s="419"/>
      <c r="AM3872" s="419"/>
      <c r="AN3872" s="403"/>
      <c r="AO3872" s="419"/>
      <c r="AP3872" s="419"/>
      <c r="AQ3872" s="419"/>
      <c r="AR3872" s="419"/>
      <c r="AS3872" s="419"/>
      <c r="AT3872" s="419"/>
      <c r="AU3872" s="419"/>
      <c r="AV3872" s="419"/>
      <c r="AX3872" s="419"/>
      <c r="AY3872" s="419"/>
      <c r="AZ3872" s="419"/>
      <c r="BB3872" s="419"/>
      <c r="BC3872" s="419"/>
      <c r="BD3872" s="419"/>
      <c r="BF3872" s="419"/>
      <c r="BG3872" s="419"/>
      <c r="BH3872" s="419"/>
      <c r="BJ3872" s="419"/>
      <c r="BK3872" s="419"/>
      <c r="BL3872" s="419"/>
      <c r="BN3872" s="419"/>
      <c r="BO3872" s="419"/>
      <c r="BP3872" s="419"/>
      <c r="BR3872" s="419"/>
      <c r="BS3872" s="419"/>
      <c r="BT3872" s="419"/>
      <c r="BV3872" s="419"/>
      <c r="BW3872" s="419"/>
      <c r="BX3872" s="397"/>
      <c r="BZ3872" s="449"/>
      <c r="CB3872" s="419"/>
      <c r="CC3872" s="419"/>
      <c r="CD3872" s="419"/>
      <c r="CF3872" s="419"/>
      <c r="CG3872" s="419"/>
      <c r="CH3872" s="419"/>
    </row>
    <row r="3873" spans="3:86" ht="21" thickBot="1">
      <c r="C3873" s="425"/>
      <c r="P3873" s="431"/>
      <c r="R3873" s="419"/>
      <c r="S3873" s="446"/>
      <c r="T3873" s="419"/>
      <c r="V3873" s="196"/>
      <c r="W3873" s="419"/>
      <c r="X3873" s="419"/>
      <c r="Z3873" s="419"/>
      <c r="AA3873" s="419"/>
      <c r="AB3873" s="419"/>
      <c r="AD3873" s="419"/>
      <c r="AE3873" s="419"/>
      <c r="AF3873" s="419"/>
      <c r="AH3873" s="419"/>
      <c r="AI3873" s="419"/>
      <c r="AJ3873" s="419"/>
      <c r="AL3873" s="419"/>
      <c r="AM3873" s="419"/>
      <c r="AN3873" s="403"/>
      <c r="AO3873" s="419"/>
      <c r="AP3873" s="419"/>
      <c r="AQ3873" s="419"/>
      <c r="AR3873" s="419"/>
      <c r="AS3873" s="419"/>
      <c r="AT3873" s="419"/>
      <c r="AU3873" s="419"/>
      <c r="AV3873" s="419"/>
      <c r="AX3873" s="419"/>
      <c r="AY3873" s="419"/>
      <c r="AZ3873" s="419"/>
      <c r="BB3873" s="419"/>
      <c r="BC3873" s="419"/>
      <c r="BD3873" s="419"/>
      <c r="BF3873" s="419"/>
      <c r="BG3873" s="419"/>
      <c r="BH3873" s="419"/>
      <c r="BJ3873" s="419"/>
      <c r="BK3873" s="419"/>
      <c r="BL3873" s="419"/>
      <c r="BN3873" s="419"/>
      <c r="BO3873" s="419"/>
      <c r="BP3873" s="419"/>
      <c r="BR3873" s="419"/>
      <c r="BS3873" s="419"/>
      <c r="BT3873" s="419"/>
      <c r="BV3873" s="419"/>
      <c r="BW3873" s="419"/>
      <c r="BX3873" s="397"/>
      <c r="BZ3873" s="449"/>
      <c r="CB3873" s="419"/>
      <c r="CC3873" s="419"/>
      <c r="CD3873" s="419"/>
      <c r="CF3873" s="419"/>
      <c r="CG3873" s="419"/>
      <c r="CH3873" s="419"/>
    </row>
    <row r="3874" spans="3:86" ht="21" thickBot="1">
      <c r="C3874" s="425"/>
      <c r="P3874" s="431"/>
      <c r="R3874" s="419"/>
      <c r="S3874" s="446"/>
      <c r="T3874" s="419"/>
      <c r="V3874" s="196"/>
      <c r="W3874" s="419"/>
      <c r="X3874" s="419"/>
      <c r="Z3874" s="419"/>
      <c r="AA3874" s="419"/>
      <c r="AB3874" s="419"/>
      <c r="AD3874" s="419"/>
      <c r="AE3874" s="419"/>
      <c r="AF3874" s="419"/>
      <c r="AH3874" s="419"/>
      <c r="AI3874" s="419"/>
      <c r="AJ3874" s="419"/>
      <c r="AL3874" s="419"/>
      <c r="AM3874" s="419"/>
      <c r="AN3874" s="403"/>
      <c r="AO3874" s="419"/>
      <c r="AP3874" s="419"/>
      <c r="AQ3874" s="419"/>
      <c r="AR3874" s="419"/>
      <c r="AS3874" s="419"/>
      <c r="AT3874" s="419"/>
      <c r="AU3874" s="419"/>
      <c r="AV3874" s="419"/>
      <c r="AX3874" s="419"/>
      <c r="AY3874" s="419"/>
      <c r="AZ3874" s="419"/>
      <c r="BB3874" s="419"/>
      <c r="BC3874" s="419"/>
      <c r="BD3874" s="419"/>
      <c r="BF3874" s="419"/>
      <c r="BG3874" s="419"/>
      <c r="BH3874" s="419"/>
      <c r="BJ3874" s="419"/>
      <c r="BK3874" s="419"/>
      <c r="BL3874" s="419"/>
      <c r="BN3874" s="419"/>
      <c r="BO3874" s="419"/>
      <c r="BP3874" s="419"/>
      <c r="BR3874" s="419"/>
      <c r="BS3874" s="419"/>
      <c r="BT3874" s="419"/>
      <c r="BV3874" s="419"/>
      <c r="BW3874" s="419"/>
      <c r="BX3874" s="397"/>
      <c r="BZ3874" s="449"/>
      <c r="CB3874" s="419"/>
      <c r="CC3874" s="419"/>
      <c r="CD3874" s="419"/>
      <c r="CF3874" s="419"/>
      <c r="CG3874" s="419"/>
      <c r="CH3874" s="419"/>
    </row>
    <row r="3875" spans="3:86" ht="21" thickBot="1">
      <c r="C3875" s="425"/>
      <c r="P3875" s="431"/>
      <c r="R3875" s="419"/>
      <c r="S3875" s="446"/>
      <c r="T3875" s="419"/>
      <c r="V3875" s="196"/>
      <c r="W3875" s="419"/>
      <c r="X3875" s="419"/>
      <c r="Z3875" s="419"/>
      <c r="AA3875" s="419"/>
      <c r="AB3875" s="419"/>
      <c r="AD3875" s="419"/>
      <c r="AE3875" s="419"/>
      <c r="AF3875" s="419"/>
      <c r="AH3875" s="419"/>
      <c r="AI3875" s="419"/>
      <c r="AJ3875" s="419"/>
      <c r="AL3875" s="419"/>
      <c r="AM3875" s="419"/>
      <c r="AN3875" s="403"/>
      <c r="AO3875" s="419"/>
      <c r="AP3875" s="419"/>
      <c r="AQ3875" s="419"/>
      <c r="AR3875" s="419"/>
      <c r="AS3875" s="419"/>
      <c r="AT3875" s="419"/>
      <c r="AU3875" s="419"/>
      <c r="AV3875" s="419"/>
      <c r="AX3875" s="419"/>
      <c r="AY3875" s="419"/>
      <c r="AZ3875" s="419"/>
      <c r="BB3875" s="419"/>
      <c r="BC3875" s="419"/>
      <c r="BD3875" s="419"/>
      <c r="BF3875" s="419"/>
      <c r="BG3875" s="419"/>
      <c r="BH3875" s="419"/>
      <c r="BJ3875" s="419"/>
      <c r="BK3875" s="419"/>
      <c r="BL3875" s="419"/>
      <c r="BN3875" s="419"/>
      <c r="BO3875" s="419"/>
      <c r="BP3875" s="419"/>
      <c r="BR3875" s="419"/>
      <c r="BS3875" s="419"/>
      <c r="BT3875" s="419"/>
      <c r="BV3875" s="419"/>
      <c r="BW3875" s="419"/>
      <c r="BX3875" s="397"/>
      <c r="BZ3875" s="449"/>
      <c r="CB3875" s="419"/>
      <c r="CC3875" s="419"/>
      <c r="CD3875" s="419"/>
      <c r="CF3875" s="419"/>
      <c r="CG3875" s="419"/>
      <c r="CH3875" s="419"/>
    </row>
    <row r="3876" spans="3:86" ht="21" thickBot="1">
      <c r="C3876" s="425"/>
      <c r="P3876" s="431"/>
      <c r="R3876" s="419"/>
      <c r="S3876" s="446"/>
      <c r="T3876" s="419"/>
      <c r="V3876" s="196"/>
      <c r="W3876" s="419"/>
      <c r="X3876" s="419"/>
      <c r="Z3876" s="419"/>
      <c r="AA3876" s="419"/>
      <c r="AB3876" s="419"/>
      <c r="AD3876" s="419"/>
      <c r="AE3876" s="419"/>
      <c r="AF3876" s="419"/>
      <c r="AH3876" s="419"/>
      <c r="AI3876" s="419"/>
      <c r="AJ3876" s="419"/>
      <c r="AL3876" s="419"/>
      <c r="AM3876" s="419"/>
      <c r="AN3876" s="403"/>
      <c r="AO3876" s="419"/>
      <c r="AP3876" s="419"/>
      <c r="AQ3876" s="419"/>
      <c r="AR3876" s="419"/>
      <c r="AS3876" s="419"/>
      <c r="AT3876" s="419"/>
      <c r="AU3876" s="419"/>
      <c r="AV3876" s="419"/>
      <c r="AX3876" s="419"/>
      <c r="AY3876" s="419"/>
      <c r="AZ3876" s="419"/>
      <c r="BB3876" s="419"/>
      <c r="BC3876" s="419"/>
      <c r="BD3876" s="419"/>
      <c r="BF3876" s="419"/>
      <c r="BG3876" s="419"/>
      <c r="BH3876" s="419"/>
      <c r="BJ3876" s="419"/>
      <c r="BK3876" s="419"/>
      <c r="BL3876" s="419"/>
      <c r="BN3876" s="419"/>
      <c r="BO3876" s="419"/>
      <c r="BP3876" s="419"/>
      <c r="BR3876" s="419"/>
      <c r="BS3876" s="419"/>
      <c r="BT3876" s="419"/>
      <c r="BV3876" s="419"/>
      <c r="BW3876" s="419"/>
      <c r="BX3876" s="397"/>
      <c r="BZ3876" s="449"/>
      <c r="CB3876" s="419"/>
      <c r="CC3876" s="419"/>
      <c r="CD3876" s="419"/>
      <c r="CF3876" s="419"/>
      <c r="CG3876" s="419"/>
      <c r="CH3876" s="419"/>
    </row>
    <row r="3877" spans="3:86" ht="21" thickBot="1">
      <c r="C3877" s="425"/>
      <c r="P3877" s="431"/>
      <c r="R3877" s="419"/>
      <c r="S3877" s="446"/>
      <c r="T3877" s="419"/>
      <c r="V3877" s="196"/>
      <c r="W3877" s="419"/>
      <c r="X3877" s="419"/>
      <c r="Z3877" s="419"/>
      <c r="AA3877" s="419"/>
      <c r="AB3877" s="419"/>
      <c r="AD3877" s="419"/>
      <c r="AE3877" s="419"/>
      <c r="AF3877" s="419"/>
      <c r="AH3877" s="419"/>
      <c r="AI3877" s="419"/>
      <c r="AJ3877" s="419"/>
      <c r="AL3877" s="419"/>
      <c r="AM3877" s="419"/>
      <c r="AN3877" s="403"/>
      <c r="AO3877" s="419"/>
      <c r="AP3877" s="419"/>
      <c r="AQ3877" s="419"/>
      <c r="AR3877" s="419"/>
      <c r="AS3877" s="419"/>
      <c r="AT3877" s="419"/>
      <c r="AU3877" s="419"/>
      <c r="AV3877" s="419"/>
      <c r="AX3877" s="419"/>
      <c r="AY3877" s="419"/>
      <c r="AZ3877" s="419"/>
      <c r="BB3877" s="419"/>
      <c r="BC3877" s="419"/>
      <c r="BD3877" s="419"/>
      <c r="BF3877" s="419"/>
      <c r="BG3877" s="419"/>
      <c r="BH3877" s="419"/>
      <c r="BJ3877" s="419"/>
      <c r="BK3877" s="419"/>
      <c r="BL3877" s="419"/>
      <c r="BN3877" s="419"/>
      <c r="BO3877" s="419"/>
      <c r="BP3877" s="419"/>
      <c r="BR3877" s="419"/>
      <c r="BS3877" s="419"/>
      <c r="BT3877" s="419"/>
      <c r="BV3877" s="419"/>
      <c r="BW3877" s="419"/>
      <c r="BX3877" s="397"/>
      <c r="BZ3877" s="449"/>
      <c r="CB3877" s="419"/>
      <c r="CC3877" s="419"/>
      <c r="CD3877" s="419"/>
      <c r="CF3877" s="419"/>
      <c r="CG3877" s="419"/>
      <c r="CH3877" s="419"/>
    </row>
    <row r="3878" spans="3:86" ht="21" thickBot="1">
      <c r="C3878" s="425"/>
      <c r="P3878" s="431"/>
      <c r="R3878" s="419"/>
      <c r="S3878" s="446"/>
      <c r="T3878" s="419"/>
      <c r="V3878" s="196"/>
      <c r="W3878" s="419"/>
      <c r="X3878" s="419"/>
      <c r="Z3878" s="419"/>
      <c r="AA3878" s="419"/>
      <c r="AB3878" s="419"/>
      <c r="AD3878" s="419"/>
      <c r="AE3878" s="419"/>
      <c r="AF3878" s="419"/>
      <c r="AH3878" s="419"/>
      <c r="AI3878" s="419"/>
      <c r="AJ3878" s="419"/>
      <c r="AL3878" s="419"/>
      <c r="AM3878" s="419"/>
      <c r="AN3878" s="403"/>
      <c r="AO3878" s="419"/>
      <c r="AP3878" s="419"/>
      <c r="AQ3878" s="419"/>
      <c r="AR3878" s="419"/>
      <c r="AS3878" s="419"/>
      <c r="AT3878" s="419"/>
      <c r="AU3878" s="419"/>
      <c r="AV3878" s="419"/>
      <c r="AX3878" s="419"/>
      <c r="AY3878" s="419"/>
      <c r="AZ3878" s="419"/>
      <c r="BB3878" s="419"/>
      <c r="BC3878" s="419"/>
      <c r="BD3878" s="419"/>
      <c r="BF3878" s="419"/>
      <c r="BG3878" s="419"/>
      <c r="BH3878" s="419"/>
      <c r="BJ3878" s="419"/>
      <c r="BK3878" s="419"/>
      <c r="BL3878" s="419"/>
      <c r="BN3878" s="419"/>
      <c r="BO3878" s="419"/>
      <c r="BP3878" s="419"/>
      <c r="BR3878" s="419"/>
      <c r="BS3878" s="419"/>
      <c r="BT3878" s="419"/>
      <c r="BV3878" s="419"/>
      <c r="BW3878" s="419"/>
      <c r="BX3878" s="397"/>
      <c r="BZ3878" s="449"/>
      <c r="CB3878" s="419"/>
      <c r="CC3878" s="419"/>
      <c r="CD3878" s="419"/>
      <c r="CF3878" s="419"/>
      <c r="CG3878" s="419"/>
      <c r="CH3878" s="419"/>
    </row>
    <row r="3879" spans="3:86" ht="21" thickBot="1">
      <c r="C3879" s="425"/>
      <c r="P3879" s="431"/>
      <c r="R3879" s="419"/>
      <c r="S3879" s="446"/>
      <c r="T3879" s="419"/>
      <c r="V3879" s="196"/>
      <c r="W3879" s="419"/>
      <c r="X3879" s="419"/>
      <c r="Z3879" s="419"/>
      <c r="AA3879" s="419"/>
      <c r="AB3879" s="419"/>
      <c r="AD3879" s="419"/>
      <c r="AE3879" s="419"/>
      <c r="AF3879" s="419"/>
      <c r="AH3879" s="419"/>
      <c r="AI3879" s="419"/>
      <c r="AJ3879" s="419"/>
      <c r="AL3879" s="419"/>
      <c r="AM3879" s="419"/>
      <c r="AN3879" s="403"/>
      <c r="AO3879" s="419"/>
      <c r="AP3879" s="419"/>
      <c r="AQ3879" s="419"/>
      <c r="AR3879" s="419"/>
      <c r="AS3879" s="419"/>
      <c r="AT3879" s="419"/>
      <c r="AU3879" s="419"/>
      <c r="AV3879" s="419"/>
      <c r="AX3879" s="419"/>
      <c r="AY3879" s="419"/>
      <c r="AZ3879" s="419"/>
      <c r="BB3879" s="419"/>
      <c r="BC3879" s="419"/>
      <c r="BD3879" s="419"/>
      <c r="BF3879" s="419"/>
      <c r="BG3879" s="419"/>
      <c r="BH3879" s="419"/>
      <c r="BJ3879" s="419"/>
      <c r="BK3879" s="419"/>
      <c r="BL3879" s="419"/>
      <c r="BN3879" s="419"/>
      <c r="BO3879" s="419"/>
      <c r="BP3879" s="419"/>
      <c r="BR3879" s="419"/>
      <c r="BS3879" s="419"/>
      <c r="BT3879" s="419"/>
      <c r="BV3879" s="419"/>
      <c r="BW3879" s="419"/>
      <c r="BX3879" s="397"/>
      <c r="BZ3879" s="449"/>
      <c r="CB3879" s="419"/>
      <c r="CC3879" s="419"/>
      <c r="CD3879" s="419"/>
      <c r="CF3879" s="419"/>
      <c r="CG3879" s="419"/>
      <c r="CH3879" s="419"/>
    </row>
    <row r="3880" spans="3:86" ht="21" thickBot="1">
      <c r="C3880" s="425"/>
      <c r="P3880" s="431"/>
      <c r="R3880" s="419"/>
      <c r="S3880" s="446"/>
      <c r="T3880" s="419"/>
      <c r="V3880" s="196"/>
      <c r="W3880" s="419"/>
      <c r="X3880" s="419"/>
      <c r="Z3880" s="419"/>
      <c r="AA3880" s="419"/>
      <c r="AB3880" s="419"/>
      <c r="AD3880" s="419"/>
      <c r="AE3880" s="419"/>
      <c r="AF3880" s="419"/>
      <c r="AH3880" s="419"/>
      <c r="AI3880" s="419"/>
      <c r="AJ3880" s="419"/>
      <c r="AL3880" s="419"/>
      <c r="AM3880" s="419"/>
      <c r="AN3880" s="403"/>
      <c r="AO3880" s="419"/>
      <c r="AP3880" s="419"/>
      <c r="AQ3880" s="419"/>
      <c r="AR3880" s="419"/>
      <c r="AS3880" s="419"/>
      <c r="AT3880" s="419"/>
      <c r="AU3880" s="419"/>
      <c r="AV3880" s="419"/>
      <c r="AX3880" s="419"/>
      <c r="AY3880" s="419"/>
      <c r="AZ3880" s="419"/>
      <c r="BB3880" s="419"/>
      <c r="BC3880" s="419"/>
      <c r="BD3880" s="419"/>
      <c r="BF3880" s="419"/>
      <c r="BG3880" s="419"/>
      <c r="BH3880" s="419"/>
      <c r="BJ3880" s="419"/>
      <c r="BK3880" s="419"/>
      <c r="BL3880" s="419"/>
      <c r="BN3880" s="419"/>
      <c r="BO3880" s="419"/>
      <c r="BP3880" s="419"/>
      <c r="BR3880" s="419"/>
      <c r="BS3880" s="419"/>
      <c r="BT3880" s="419"/>
      <c r="BV3880" s="419"/>
      <c r="BW3880" s="419"/>
      <c r="BX3880" s="397"/>
      <c r="BZ3880" s="449"/>
      <c r="CB3880" s="419"/>
      <c r="CC3880" s="419"/>
      <c r="CD3880" s="419"/>
      <c r="CF3880" s="419"/>
      <c r="CG3880" s="419"/>
      <c r="CH3880" s="419"/>
    </row>
    <row r="3881" spans="3:86" ht="21" thickBot="1">
      <c r="C3881" s="425"/>
      <c r="P3881" s="431"/>
      <c r="R3881" s="419"/>
      <c r="S3881" s="446"/>
      <c r="T3881" s="419"/>
      <c r="V3881" s="196"/>
      <c r="W3881" s="419"/>
      <c r="X3881" s="419"/>
      <c r="Z3881" s="419"/>
      <c r="AA3881" s="419"/>
      <c r="AB3881" s="419"/>
      <c r="AD3881" s="419"/>
      <c r="AE3881" s="419"/>
      <c r="AF3881" s="419"/>
      <c r="AH3881" s="419"/>
      <c r="AI3881" s="419"/>
      <c r="AJ3881" s="419"/>
      <c r="AL3881" s="419"/>
      <c r="AM3881" s="419"/>
      <c r="AN3881" s="403"/>
      <c r="AO3881" s="419"/>
      <c r="AP3881" s="419"/>
      <c r="AQ3881" s="419"/>
      <c r="AR3881" s="419"/>
      <c r="AS3881" s="419"/>
      <c r="AT3881" s="419"/>
      <c r="AU3881" s="419"/>
      <c r="AV3881" s="419"/>
      <c r="AX3881" s="419"/>
      <c r="AY3881" s="419"/>
      <c r="AZ3881" s="419"/>
      <c r="BB3881" s="419"/>
      <c r="BC3881" s="419"/>
      <c r="BD3881" s="419"/>
      <c r="BF3881" s="419"/>
      <c r="BG3881" s="419"/>
      <c r="BH3881" s="419"/>
      <c r="BJ3881" s="419"/>
      <c r="BK3881" s="419"/>
      <c r="BL3881" s="419"/>
      <c r="BN3881" s="419"/>
      <c r="BO3881" s="419"/>
      <c r="BP3881" s="419"/>
      <c r="BR3881" s="419"/>
      <c r="BS3881" s="419"/>
      <c r="BT3881" s="419"/>
      <c r="BV3881" s="419"/>
      <c r="BW3881" s="419"/>
      <c r="BX3881" s="397"/>
      <c r="BZ3881" s="449"/>
      <c r="CB3881" s="419"/>
      <c r="CC3881" s="419"/>
      <c r="CD3881" s="419"/>
      <c r="CF3881" s="419"/>
      <c r="CG3881" s="419"/>
      <c r="CH3881" s="419"/>
    </row>
    <row r="3882" spans="3:86" ht="21" thickBot="1">
      <c r="C3882" s="425"/>
      <c r="P3882" s="431"/>
      <c r="R3882" s="419"/>
      <c r="S3882" s="446"/>
      <c r="T3882" s="419"/>
      <c r="V3882" s="196"/>
      <c r="W3882" s="419"/>
      <c r="X3882" s="419"/>
      <c r="Z3882" s="419"/>
      <c r="AA3882" s="419"/>
      <c r="AB3882" s="419"/>
      <c r="AD3882" s="419"/>
      <c r="AE3882" s="419"/>
      <c r="AF3882" s="419"/>
      <c r="AH3882" s="419"/>
      <c r="AI3882" s="419"/>
      <c r="AJ3882" s="419"/>
      <c r="AL3882" s="419"/>
      <c r="AM3882" s="419"/>
      <c r="AN3882" s="403"/>
      <c r="AO3882" s="419"/>
      <c r="AP3882" s="419"/>
      <c r="AQ3882" s="419"/>
      <c r="AR3882" s="419"/>
      <c r="AS3882" s="419"/>
      <c r="AT3882" s="419"/>
      <c r="AU3882" s="419"/>
      <c r="AV3882" s="419"/>
      <c r="AX3882" s="419"/>
      <c r="AY3882" s="419"/>
      <c r="AZ3882" s="419"/>
      <c r="BB3882" s="419"/>
      <c r="BC3882" s="419"/>
      <c r="BD3882" s="419"/>
      <c r="BF3882" s="419"/>
      <c r="BG3882" s="419"/>
      <c r="BH3882" s="419"/>
      <c r="BJ3882" s="419"/>
      <c r="BK3882" s="419"/>
      <c r="BL3882" s="419"/>
      <c r="BN3882" s="419"/>
      <c r="BO3882" s="419"/>
      <c r="BP3882" s="419"/>
      <c r="BR3882" s="419"/>
      <c r="BS3882" s="419"/>
      <c r="BT3882" s="419"/>
      <c r="BV3882" s="419"/>
      <c r="BW3882" s="419"/>
      <c r="BX3882" s="397"/>
      <c r="BZ3882" s="449"/>
      <c r="CB3882" s="419"/>
      <c r="CC3882" s="419"/>
      <c r="CD3882" s="419"/>
      <c r="CF3882" s="419"/>
      <c r="CG3882" s="419"/>
      <c r="CH3882" s="419"/>
    </row>
    <row r="3883" spans="3:86" ht="21" thickBot="1">
      <c r="C3883" s="425"/>
      <c r="P3883" s="431"/>
      <c r="R3883" s="419"/>
      <c r="S3883" s="446"/>
      <c r="T3883" s="419"/>
      <c r="V3883" s="196"/>
      <c r="W3883" s="419"/>
      <c r="X3883" s="419"/>
      <c r="Z3883" s="419"/>
      <c r="AA3883" s="419"/>
      <c r="AB3883" s="419"/>
      <c r="AD3883" s="419"/>
      <c r="AE3883" s="419"/>
      <c r="AF3883" s="419"/>
      <c r="AH3883" s="419"/>
      <c r="AI3883" s="419"/>
      <c r="AJ3883" s="419"/>
      <c r="AL3883" s="419"/>
      <c r="AM3883" s="419"/>
      <c r="AN3883" s="403"/>
      <c r="AO3883" s="419"/>
      <c r="AP3883" s="419"/>
      <c r="AQ3883" s="419"/>
      <c r="AR3883" s="419"/>
      <c r="AS3883" s="419"/>
      <c r="AT3883" s="419"/>
      <c r="AU3883" s="419"/>
      <c r="AV3883" s="419"/>
      <c r="AX3883" s="419"/>
      <c r="AY3883" s="419"/>
      <c r="AZ3883" s="419"/>
      <c r="BB3883" s="419"/>
      <c r="BC3883" s="419"/>
      <c r="BD3883" s="419"/>
      <c r="BF3883" s="419"/>
      <c r="BG3883" s="419"/>
      <c r="BH3883" s="419"/>
      <c r="BJ3883" s="419"/>
      <c r="BK3883" s="419"/>
      <c r="BL3883" s="419"/>
      <c r="BN3883" s="419"/>
      <c r="BO3883" s="419"/>
      <c r="BP3883" s="419"/>
      <c r="BR3883" s="419"/>
      <c r="BS3883" s="419"/>
      <c r="BT3883" s="419"/>
      <c r="BV3883" s="419"/>
      <c r="BW3883" s="419"/>
      <c r="BX3883" s="397"/>
      <c r="BZ3883" s="449"/>
      <c r="CB3883" s="419"/>
      <c r="CC3883" s="419"/>
      <c r="CD3883" s="419"/>
      <c r="CF3883" s="419"/>
      <c r="CG3883" s="419"/>
      <c r="CH3883" s="419"/>
    </row>
    <row r="3884" spans="3:86" ht="21" thickBot="1">
      <c r="C3884" s="425"/>
      <c r="P3884" s="431"/>
      <c r="R3884" s="419"/>
      <c r="S3884" s="446"/>
      <c r="T3884" s="419"/>
      <c r="V3884" s="196"/>
      <c r="W3884" s="419"/>
      <c r="X3884" s="419"/>
      <c r="Z3884" s="419"/>
      <c r="AA3884" s="419"/>
      <c r="AB3884" s="419"/>
      <c r="AD3884" s="419"/>
      <c r="AE3884" s="419"/>
      <c r="AF3884" s="419"/>
      <c r="AH3884" s="419"/>
      <c r="AI3884" s="419"/>
      <c r="AJ3884" s="419"/>
      <c r="AL3884" s="419"/>
      <c r="AM3884" s="419"/>
      <c r="AN3884" s="403"/>
      <c r="AO3884" s="419"/>
      <c r="AP3884" s="419"/>
      <c r="AQ3884" s="419"/>
      <c r="AR3884" s="419"/>
      <c r="AS3884" s="419"/>
      <c r="AT3884" s="419"/>
      <c r="AU3884" s="419"/>
      <c r="AV3884" s="419"/>
      <c r="AX3884" s="419"/>
      <c r="AY3884" s="419"/>
      <c r="AZ3884" s="419"/>
      <c r="BB3884" s="419"/>
      <c r="BC3884" s="419"/>
      <c r="BD3884" s="419"/>
      <c r="BF3884" s="419"/>
      <c r="BG3884" s="419"/>
      <c r="BH3884" s="419"/>
      <c r="BJ3884" s="419"/>
      <c r="BK3884" s="419"/>
      <c r="BL3884" s="419"/>
      <c r="BN3884" s="419"/>
      <c r="BO3884" s="419"/>
      <c r="BP3884" s="419"/>
      <c r="BR3884" s="419"/>
      <c r="BS3884" s="419"/>
      <c r="BT3884" s="419"/>
      <c r="BV3884" s="419"/>
      <c r="BW3884" s="419"/>
      <c r="BX3884" s="397"/>
      <c r="BZ3884" s="449"/>
      <c r="CB3884" s="419"/>
      <c r="CC3884" s="419"/>
      <c r="CD3884" s="419"/>
      <c r="CF3884" s="419"/>
      <c r="CG3884" s="419"/>
      <c r="CH3884" s="419"/>
    </row>
    <row r="3885" spans="3:86" ht="21" thickBot="1">
      <c r="C3885" s="425"/>
      <c r="P3885" s="431"/>
      <c r="R3885" s="419"/>
      <c r="S3885" s="446"/>
      <c r="T3885" s="419"/>
      <c r="V3885" s="196"/>
      <c r="W3885" s="419"/>
      <c r="X3885" s="419"/>
      <c r="Z3885" s="419"/>
      <c r="AA3885" s="419"/>
      <c r="AB3885" s="419"/>
      <c r="AD3885" s="419"/>
      <c r="AE3885" s="419"/>
      <c r="AF3885" s="419"/>
      <c r="AH3885" s="419"/>
      <c r="AI3885" s="419"/>
      <c r="AJ3885" s="419"/>
      <c r="AL3885" s="419"/>
      <c r="AM3885" s="419"/>
      <c r="AN3885" s="403"/>
      <c r="AO3885" s="419"/>
      <c r="AP3885" s="419"/>
      <c r="AQ3885" s="419"/>
      <c r="AR3885" s="419"/>
      <c r="AS3885" s="419"/>
      <c r="AT3885" s="419"/>
      <c r="AU3885" s="419"/>
      <c r="AV3885" s="419"/>
      <c r="AX3885" s="419"/>
      <c r="AY3885" s="419"/>
      <c r="AZ3885" s="419"/>
      <c r="BB3885" s="419"/>
      <c r="BC3885" s="419"/>
      <c r="BD3885" s="419"/>
      <c r="BF3885" s="419"/>
      <c r="BG3885" s="419"/>
      <c r="BH3885" s="419"/>
      <c r="BJ3885" s="419"/>
      <c r="BK3885" s="419"/>
      <c r="BL3885" s="419"/>
      <c r="BN3885" s="419"/>
      <c r="BO3885" s="419"/>
      <c r="BP3885" s="419"/>
      <c r="BR3885" s="419"/>
      <c r="BS3885" s="419"/>
      <c r="BT3885" s="419"/>
      <c r="BV3885" s="419"/>
      <c r="BW3885" s="419"/>
      <c r="BX3885" s="397"/>
      <c r="BZ3885" s="449"/>
      <c r="CB3885" s="419"/>
      <c r="CC3885" s="419"/>
      <c r="CD3885" s="419"/>
      <c r="CF3885" s="419"/>
      <c r="CG3885" s="419"/>
      <c r="CH3885" s="419"/>
    </row>
    <row r="3886" spans="3:86" ht="21" thickBot="1">
      <c r="C3886" s="425"/>
      <c r="P3886" s="431"/>
      <c r="R3886" s="419"/>
      <c r="S3886" s="446"/>
      <c r="T3886" s="419"/>
      <c r="V3886" s="196"/>
      <c r="W3886" s="419"/>
      <c r="X3886" s="419"/>
      <c r="Z3886" s="419"/>
      <c r="AA3886" s="419"/>
      <c r="AB3886" s="419"/>
      <c r="AD3886" s="419"/>
      <c r="AE3886" s="419"/>
      <c r="AF3886" s="419"/>
      <c r="AH3886" s="419"/>
      <c r="AI3886" s="419"/>
      <c r="AJ3886" s="419"/>
      <c r="AL3886" s="419"/>
      <c r="AM3886" s="419"/>
      <c r="AN3886" s="403"/>
      <c r="AO3886" s="419"/>
      <c r="AP3886" s="419"/>
      <c r="AQ3886" s="419"/>
      <c r="AR3886" s="419"/>
      <c r="AS3886" s="419"/>
      <c r="AT3886" s="419"/>
      <c r="AU3886" s="419"/>
      <c r="AV3886" s="419"/>
      <c r="AX3886" s="419"/>
      <c r="AY3886" s="419"/>
      <c r="AZ3886" s="419"/>
      <c r="BB3886" s="419"/>
      <c r="BC3886" s="419"/>
      <c r="BD3886" s="419"/>
      <c r="BF3886" s="419"/>
      <c r="BG3886" s="419"/>
      <c r="BH3886" s="419"/>
      <c r="BJ3886" s="419"/>
      <c r="BK3886" s="419"/>
      <c r="BL3886" s="419"/>
      <c r="BN3886" s="419"/>
      <c r="BO3886" s="419"/>
      <c r="BP3886" s="419"/>
      <c r="BR3886" s="419"/>
      <c r="BS3886" s="419"/>
      <c r="BT3886" s="419"/>
      <c r="BV3886" s="419"/>
      <c r="BW3886" s="419"/>
      <c r="BX3886" s="397"/>
      <c r="BZ3886" s="449"/>
      <c r="CB3886" s="419"/>
      <c r="CC3886" s="419"/>
      <c r="CD3886" s="419"/>
      <c r="CF3886" s="419"/>
      <c r="CG3886" s="419"/>
      <c r="CH3886" s="419"/>
    </row>
    <row r="3887" spans="3:86" ht="21" thickBot="1">
      <c r="C3887" s="425"/>
      <c r="P3887" s="431"/>
      <c r="R3887" s="419"/>
      <c r="S3887" s="446"/>
      <c r="T3887" s="419"/>
      <c r="V3887" s="196"/>
      <c r="W3887" s="419"/>
      <c r="X3887" s="419"/>
      <c r="Z3887" s="419"/>
      <c r="AA3887" s="419"/>
      <c r="AB3887" s="419"/>
      <c r="AD3887" s="419"/>
      <c r="AE3887" s="419"/>
      <c r="AF3887" s="419"/>
      <c r="AH3887" s="419"/>
      <c r="AI3887" s="419"/>
      <c r="AJ3887" s="419"/>
      <c r="AL3887" s="419"/>
      <c r="AM3887" s="419"/>
      <c r="AN3887" s="403"/>
      <c r="AO3887" s="419"/>
      <c r="AP3887" s="419"/>
      <c r="AQ3887" s="419"/>
      <c r="AR3887" s="419"/>
      <c r="AS3887" s="419"/>
      <c r="AT3887" s="419"/>
      <c r="AU3887" s="419"/>
      <c r="AV3887" s="419"/>
      <c r="AX3887" s="419"/>
      <c r="AY3887" s="419"/>
      <c r="AZ3887" s="419"/>
      <c r="BB3887" s="419"/>
      <c r="BC3887" s="419"/>
      <c r="BD3887" s="419"/>
      <c r="BF3887" s="419"/>
      <c r="BG3887" s="419"/>
      <c r="BH3887" s="419"/>
      <c r="BJ3887" s="419"/>
      <c r="BK3887" s="419"/>
      <c r="BL3887" s="419"/>
      <c r="BN3887" s="419"/>
      <c r="BO3887" s="419"/>
      <c r="BP3887" s="419"/>
      <c r="BR3887" s="419"/>
      <c r="BS3887" s="419"/>
      <c r="BT3887" s="419"/>
      <c r="BV3887" s="419"/>
      <c r="BW3887" s="419"/>
      <c r="BX3887" s="397"/>
      <c r="BZ3887" s="449"/>
      <c r="CB3887" s="419"/>
      <c r="CC3887" s="419"/>
      <c r="CD3887" s="419"/>
      <c r="CF3887" s="419"/>
      <c r="CG3887" s="419"/>
      <c r="CH3887" s="419"/>
    </row>
    <row r="3888" spans="3:86" ht="21" thickBot="1">
      <c r="C3888" s="425"/>
      <c r="P3888" s="431"/>
      <c r="R3888" s="419"/>
      <c r="S3888" s="446"/>
      <c r="T3888" s="419"/>
      <c r="V3888" s="196"/>
      <c r="W3888" s="419"/>
      <c r="X3888" s="419"/>
      <c r="Z3888" s="419"/>
      <c r="AA3888" s="419"/>
      <c r="AB3888" s="419"/>
      <c r="AD3888" s="419"/>
      <c r="AE3888" s="419"/>
      <c r="AF3888" s="419"/>
      <c r="AH3888" s="419"/>
      <c r="AI3888" s="419"/>
      <c r="AJ3888" s="419"/>
      <c r="AL3888" s="419"/>
      <c r="AM3888" s="419"/>
      <c r="AN3888" s="403"/>
      <c r="AO3888" s="419"/>
      <c r="AP3888" s="419"/>
      <c r="AQ3888" s="419"/>
      <c r="AR3888" s="419"/>
      <c r="AS3888" s="419"/>
      <c r="AT3888" s="419"/>
      <c r="AU3888" s="419"/>
      <c r="AV3888" s="419"/>
      <c r="AX3888" s="419"/>
      <c r="AY3888" s="419"/>
      <c r="AZ3888" s="419"/>
      <c r="BB3888" s="419"/>
      <c r="BC3888" s="419"/>
      <c r="BD3888" s="419"/>
      <c r="BF3888" s="419"/>
      <c r="BG3888" s="419"/>
      <c r="BH3888" s="419"/>
      <c r="BJ3888" s="419"/>
      <c r="BK3888" s="419"/>
      <c r="BL3888" s="419"/>
      <c r="BN3888" s="419"/>
      <c r="BO3888" s="419"/>
      <c r="BP3888" s="419"/>
      <c r="BR3888" s="419"/>
      <c r="BS3888" s="419"/>
      <c r="BT3888" s="419"/>
      <c r="BV3888" s="419"/>
      <c r="BW3888" s="419"/>
      <c r="BX3888" s="397"/>
      <c r="BZ3888" s="449"/>
      <c r="CB3888" s="419"/>
      <c r="CC3888" s="419"/>
      <c r="CD3888" s="419"/>
      <c r="CF3888" s="419"/>
      <c r="CG3888" s="419"/>
      <c r="CH3888" s="419"/>
    </row>
    <row r="3889" spans="3:86" ht="21" thickBot="1">
      <c r="C3889" s="425"/>
      <c r="P3889" s="431"/>
      <c r="R3889" s="419"/>
      <c r="S3889" s="446"/>
      <c r="T3889" s="419"/>
      <c r="V3889" s="196"/>
      <c r="W3889" s="419"/>
      <c r="X3889" s="419"/>
      <c r="Z3889" s="419"/>
      <c r="AA3889" s="419"/>
      <c r="AB3889" s="419"/>
      <c r="AD3889" s="419"/>
      <c r="AE3889" s="419"/>
      <c r="AF3889" s="419"/>
      <c r="AH3889" s="419"/>
      <c r="AI3889" s="419"/>
      <c r="AJ3889" s="419"/>
      <c r="AL3889" s="419"/>
      <c r="AM3889" s="419"/>
      <c r="AN3889" s="403"/>
      <c r="AO3889" s="419"/>
      <c r="AP3889" s="419"/>
      <c r="AQ3889" s="419"/>
      <c r="AR3889" s="419"/>
      <c r="AS3889" s="419"/>
      <c r="AT3889" s="419"/>
      <c r="AU3889" s="419"/>
      <c r="AV3889" s="419"/>
      <c r="AX3889" s="419"/>
      <c r="AY3889" s="419"/>
      <c r="AZ3889" s="419"/>
      <c r="BB3889" s="419"/>
      <c r="BC3889" s="419"/>
      <c r="BD3889" s="419"/>
      <c r="BF3889" s="419"/>
      <c r="BG3889" s="419"/>
      <c r="BH3889" s="419"/>
      <c r="BJ3889" s="419"/>
      <c r="BK3889" s="419"/>
      <c r="BL3889" s="419"/>
      <c r="BN3889" s="419"/>
      <c r="BO3889" s="419"/>
      <c r="BP3889" s="419"/>
      <c r="BR3889" s="419"/>
      <c r="BS3889" s="419"/>
      <c r="BT3889" s="419"/>
      <c r="BV3889" s="419"/>
      <c r="BW3889" s="419"/>
      <c r="BX3889" s="397"/>
      <c r="BZ3889" s="449"/>
      <c r="CB3889" s="419"/>
      <c r="CC3889" s="419"/>
      <c r="CD3889" s="419"/>
      <c r="CF3889" s="419"/>
      <c r="CG3889" s="419"/>
      <c r="CH3889" s="419"/>
    </row>
    <row r="3890" spans="3:86" ht="21" thickBot="1">
      <c r="C3890" s="425"/>
      <c r="P3890" s="431"/>
      <c r="R3890" s="419"/>
      <c r="S3890" s="446"/>
      <c r="T3890" s="419"/>
      <c r="V3890" s="196"/>
      <c r="W3890" s="419"/>
      <c r="X3890" s="419"/>
      <c r="Z3890" s="419"/>
      <c r="AA3890" s="419"/>
      <c r="AB3890" s="419"/>
      <c r="AD3890" s="419"/>
      <c r="AE3890" s="419"/>
      <c r="AF3890" s="419"/>
      <c r="AH3890" s="419"/>
      <c r="AI3890" s="419"/>
      <c r="AJ3890" s="419"/>
      <c r="AL3890" s="419"/>
      <c r="AM3890" s="419"/>
      <c r="AN3890" s="403"/>
      <c r="AO3890" s="419"/>
      <c r="AP3890" s="419"/>
      <c r="AQ3890" s="419"/>
      <c r="AR3890" s="419"/>
      <c r="AS3890" s="419"/>
      <c r="AT3890" s="419"/>
      <c r="AU3890" s="419"/>
      <c r="AV3890" s="419"/>
      <c r="AX3890" s="419"/>
      <c r="AY3890" s="419"/>
      <c r="AZ3890" s="419"/>
      <c r="BB3890" s="419"/>
      <c r="BC3890" s="419"/>
      <c r="BD3890" s="419"/>
      <c r="BF3890" s="419"/>
      <c r="BG3890" s="419"/>
      <c r="BH3890" s="419"/>
      <c r="BJ3890" s="419"/>
      <c r="BK3890" s="419"/>
      <c r="BL3890" s="419"/>
      <c r="BN3890" s="419"/>
      <c r="BO3890" s="419"/>
      <c r="BP3890" s="419"/>
      <c r="BR3890" s="419"/>
      <c r="BS3890" s="419"/>
      <c r="BT3890" s="419"/>
      <c r="BV3890" s="419"/>
      <c r="BW3890" s="419"/>
      <c r="BX3890" s="397"/>
      <c r="BZ3890" s="449"/>
      <c r="CB3890" s="419"/>
      <c r="CC3890" s="419"/>
      <c r="CD3890" s="419"/>
      <c r="CF3890" s="419"/>
      <c r="CG3890" s="419"/>
      <c r="CH3890" s="419"/>
    </row>
    <row r="3891" spans="3:86" ht="21" thickBot="1">
      <c r="C3891" s="425"/>
      <c r="P3891" s="431"/>
      <c r="R3891" s="419"/>
      <c r="S3891" s="446"/>
      <c r="T3891" s="419"/>
      <c r="V3891" s="196"/>
      <c r="W3891" s="419"/>
      <c r="X3891" s="419"/>
      <c r="Z3891" s="419"/>
      <c r="AA3891" s="419"/>
      <c r="AB3891" s="419"/>
      <c r="AD3891" s="419"/>
      <c r="AE3891" s="419"/>
      <c r="AF3891" s="419"/>
      <c r="AH3891" s="419"/>
      <c r="AI3891" s="419"/>
      <c r="AJ3891" s="419"/>
      <c r="AL3891" s="419"/>
      <c r="AM3891" s="419"/>
      <c r="AN3891" s="403"/>
      <c r="AO3891" s="419"/>
      <c r="AP3891" s="419"/>
      <c r="AQ3891" s="419"/>
      <c r="AR3891" s="419"/>
      <c r="AS3891" s="419"/>
      <c r="AT3891" s="419"/>
      <c r="AU3891" s="419"/>
      <c r="AV3891" s="419"/>
      <c r="AX3891" s="419"/>
      <c r="AY3891" s="419"/>
      <c r="AZ3891" s="419"/>
      <c r="BB3891" s="419"/>
      <c r="BC3891" s="419"/>
      <c r="BD3891" s="419"/>
      <c r="BF3891" s="419"/>
      <c r="BG3891" s="419"/>
      <c r="BH3891" s="419"/>
      <c r="BJ3891" s="419"/>
      <c r="BK3891" s="419"/>
      <c r="BL3891" s="419"/>
      <c r="BN3891" s="419"/>
      <c r="BO3891" s="419"/>
      <c r="BP3891" s="419"/>
      <c r="BR3891" s="419"/>
      <c r="BS3891" s="419"/>
      <c r="BT3891" s="419"/>
      <c r="BV3891" s="419"/>
      <c r="BW3891" s="419"/>
      <c r="BX3891" s="397"/>
      <c r="BZ3891" s="449"/>
      <c r="CB3891" s="419"/>
      <c r="CC3891" s="419"/>
      <c r="CD3891" s="419"/>
      <c r="CF3891" s="419"/>
      <c r="CG3891" s="419"/>
      <c r="CH3891" s="419"/>
    </row>
    <row r="3892" spans="3:86" ht="21" thickBot="1">
      <c r="C3892" s="425"/>
      <c r="P3892" s="431"/>
      <c r="R3892" s="419"/>
      <c r="S3892" s="446"/>
      <c r="T3892" s="419"/>
      <c r="V3892" s="196"/>
      <c r="W3892" s="419"/>
      <c r="X3892" s="419"/>
      <c r="Z3892" s="419"/>
      <c r="AA3892" s="419"/>
      <c r="AB3892" s="419"/>
      <c r="AD3892" s="419"/>
      <c r="AE3892" s="419"/>
      <c r="AF3892" s="419"/>
      <c r="AH3892" s="419"/>
      <c r="AI3892" s="419"/>
      <c r="AJ3892" s="419"/>
      <c r="AL3892" s="419"/>
      <c r="AM3892" s="419"/>
      <c r="AN3892" s="403"/>
      <c r="AO3892" s="419"/>
      <c r="AP3892" s="419"/>
      <c r="AQ3892" s="419"/>
      <c r="AR3892" s="419"/>
      <c r="AS3892" s="419"/>
      <c r="AT3892" s="419"/>
      <c r="AU3892" s="419"/>
      <c r="AV3892" s="419"/>
      <c r="AX3892" s="419"/>
      <c r="AY3892" s="419"/>
      <c r="AZ3892" s="419"/>
      <c r="BB3892" s="419"/>
      <c r="BC3892" s="419"/>
      <c r="BD3892" s="419"/>
      <c r="BF3892" s="419"/>
      <c r="BG3892" s="419"/>
      <c r="BH3892" s="419"/>
      <c r="BJ3892" s="419"/>
      <c r="BK3892" s="419"/>
      <c r="BL3892" s="419"/>
      <c r="BN3892" s="419"/>
      <c r="BO3892" s="419"/>
      <c r="BP3892" s="419"/>
      <c r="BR3892" s="419"/>
      <c r="BS3892" s="419"/>
      <c r="BT3892" s="419"/>
      <c r="BV3892" s="419"/>
      <c r="BW3892" s="419"/>
      <c r="BX3892" s="397"/>
      <c r="BZ3892" s="449"/>
      <c r="CB3892" s="419"/>
      <c r="CC3892" s="419"/>
      <c r="CD3892" s="419"/>
      <c r="CF3892" s="419"/>
      <c r="CG3892" s="419"/>
      <c r="CH3892" s="419"/>
    </row>
    <row r="3893" spans="3:86" ht="21" thickBot="1">
      <c r="C3893" s="425"/>
      <c r="P3893" s="431"/>
      <c r="R3893" s="419"/>
      <c r="S3893" s="446"/>
      <c r="T3893" s="419"/>
      <c r="V3893" s="196"/>
      <c r="W3893" s="419"/>
      <c r="X3893" s="419"/>
      <c r="Z3893" s="419"/>
      <c r="AA3893" s="419"/>
      <c r="AB3893" s="419"/>
      <c r="AD3893" s="419"/>
      <c r="AE3893" s="419"/>
      <c r="AF3893" s="419"/>
      <c r="AH3893" s="419"/>
      <c r="AI3893" s="419"/>
      <c r="AJ3893" s="419"/>
      <c r="AL3893" s="419"/>
      <c r="AM3893" s="419"/>
      <c r="AN3893" s="403"/>
      <c r="AO3893" s="419"/>
      <c r="AP3893" s="419"/>
      <c r="AQ3893" s="419"/>
      <c r="AR3893" s="419"/>
      <c r="AS3893" s="419"/>
      <c r="AT3893" s="419"/>
      <c r="AU3893" s="419"/>
      <c r="AV3893" s="419"/>
      <c r="AX3893" s="419"/>
      <c r="AY3893" s="419"/>
      <c r="AZ3893" s="419"/>
      <c r="BB3893" s="419"/>
      <c r="BC3893" s="419"/>
      <c r="BD3893" s="419"/>
      <c r="BF3893" s="419"/>
      <c r="BG3893" s="419"/>
      <c r="BH3893" s="419"/>
      <c r="BJ3893" s="419"/>
      <c r="BK3893" s="419"/>
      <c r="BL3893" s="419"/>
      <c r="BN3893" s="419"/>
      <c r="BO3893" s="419"/>
      <c r="BP3893" s="419"/>
      <c r="BR3893" s="419"/>
      <c r="BS3893" s="419"/>
      <c r="BT3893" s="419"/>
      <c r="BV3893" s="419"/>
      <c r="BW3893" s="419"/>
      <c r="BX3893" s="397"/>
      <c r="BZ3893" s="449"/>
      <c r="CB3893" s="419"/>
      <c r="CC3893" s="419"/>
      <c r="CD3893" s="419"/>
      <c r="CF3893" s="419"/>
      <c r="CG3893" s="419"/>
      <c r="CH3893" s="419"/>
    </row>
    <row r="3894" spans="3:86" ht="21" thickBot="1">
      <c r="C3894" s="425"/>
      <c r="P3894" s="431"/>
      <c r="R3894" s="419"/>
      <c r="S3894" s="446"/>
      <c r="T3894" s="419"/>
      <c r="V3894" s="196"/>
      <c r="W3894" s="419"/>
      <c r="X3894" s="419"/>
      <c r="Z3894" s="419"/>
      <c r="AA3894" s="419"/>
      <c r="AB3894" s="419"/>
      <c r="AD3894" s="419"/>
      <c r="AE3894" s="419"/>
      <c r="AF3894" s="419"/>
      <c r="AH3894" s="419"/>
      <c r="AI3894" s="419"/>
      <c r="AJ3894" s="419"/>
      <c r="AL3894" s="419"/>
      <c r="AM3894" s="419"/>
      <c r="AN3894" s="403"/>
      <c r="AO3894" s="419"/>
      <c r="AP3894" s="419"/>
      <c r="AQ3894" s="419"/>
      <c r="AR3894" s="419"/>
      <c r="AS3894" s="419"/>
      <c r="AT3894" s="419"/>
      <c r="AU3894" s="419"/>
      <c r="AV3894" s="419"/>
      <c r="AX3894" s="419"/>
      <c r="AY3894" s="419"/>
      <c r="AZ3894" s="419"/>
      <c r="BB3894" s="419"/>
      <c r="BC3894" s="419"/>
      <c r="BD3894" s="419"/>
      <c r="BF3894" s="419"/>
      <c r="BG3894" s="419"/>
      <c r="BH3894" s="419"/>
      <c r="BJ3894" s="419"/>
      <c r="BK3894" s="419"/>
      <c r="BL3894" s="419"/>
      <c r="BN3894" s="419"/>
      <c r="BO3894" s="419"/>
      <c r="BP3894" s="419"/>
      <c r="BR3894" s="419"/>
      <c r="BS3894" s="419"/>
      <c r="BT3894" s="419"/>
      <c r="BV3894" s="419"/>
      <c r="BW3894" s="419"/>
      <c r="BX3894" s="397"/>
      <c r="BZ3894" s="449"/>
      <c r="CB3894" s="419"/>
      <c r="CC3894" s="419"/>
      <c r="CD3894" s="419"/>
      <c r="CF3894" s="419"/>
      <c r="CG3894" s="419"/>
      <c r="CH3894" s="419"/>
    </row>
    <row r="3895" spans="3:86" ht="21" thickBot="1">
      <c r="C3895" s="425"/>
      <c r="P3895" s="431"/>
      <c r="R3895" s="419"/>
      <c r="S3895" s="446"/>
      <c r="T3895" s="419"/>
      <c r="V3895" s="196"/>
      <c r="W3895" s="419"/>
      <c r="X3895" s="419"/>
      <c r="Z3895" s="419"/>
      <c r="AA3895" s="419"/>
      <c r="AB3895" s="419"/>
      <c r="AD3895" s="419"/>
      <c r="AE3895" s="419"/>
      <c r="AF3895" s="419"/>
      <c r="AH3895" s="419"/>
      <c r="AI3895" s="419"/>
      <c r="AJ3895" s="419"/>
      <c r="AL3895" s="419"/>
      <c r="AM3895" s="419"/>
      <c r="AN3895" s="403"/>
      <c r="AO3895" s="419"/>
      <c r="AP3895" s="419"/>
      <c r="AQ3895" s="419"/>
      <c r="AR3895" s="419"/>
      <c r="AS3895" s="419"/>
      <c r="AT3895" s="419"/>
      <c r="AU3895" s="419"/>
      <c r="AV3895" s="419"/>
      <c r="AX3895" s="419"/>
      <c r="AY3895" s="419"/>
      <c r="AZ3895" s="419"/>
      <c r="BB3895" s="419"/>
      <c r="BC3895" s="419"/>
      <c r="BD3895" s="419"/>
      <c r="BF3895" s="419"/>
      <c r="BG3895" s="419"/>
      <c r="BH3895" s="419"/>
      <c r="BJ3895" s="419"/>
      <c r="BK3895" s="419"/>
      <c r="BL3895" s="419"/>
      <c r="BN3895" s="419"/>
      <c r="BO3895" s="419"/>
      <c r="BP3895" s="419"/>
      <c r="BR3895" s="419"/>
      <c r="BS3895" s="419"/>
      <c r="BT3895" s="419"/>
      <c r="BV3895" s="419"/>
      <c r="BW3895" s="419"/>
      <c r="BX3895" s="397"/>
      <c r="BZ3895" s="449"/>
      <c r="CB3895" s="419"/>
      <c r="CC3895" s="419"/>
      <c r="CD3895" s="419"/>
      <c r="CF3895" s="419"/>
      <c r="CG3895" s="419"/>
      <c r="CH3895" s="419"/>
    </row>
    <row r="3896" spans="3:86" ht="21" thickBot="1">
      <c r="C3896" s="425"/>
      <c r="P3896" s="431"/>
      <c r="R3896" s="419"/>
      <c r="S3896" s="446"/>
      <c r="T3896" s="419"/>
      <c r="V3896" s="196"/>
      <c r="W3896" s="419"/>
      <c r="X3896" s="419"/>
      <c r="Z3896" s="419"/>
      <c r="AA3896" s="419"/>
      <c r="AB3896" s="419"/>
      <c r="AD3896" s="419"/>
      <c r="AE3896" s="419"/>
      <c r="AF3896" s="419"/>
      <c r="AH3896" s="419"/>
      <c r="AI3896" s="419"/>
      <c r="AJ3896" s="419"/>
      <c r="AL3896" s="419"/>
      <c r="AM3896" s="419"/>
      <c r="AN3896" s="403"/>
      <c r="AO3896" s="419"/>
      <c r="AP3896" s="419"/>
      <c r="AQ3896" s="419"/>
      <c r="AR3896" s="419"/>
      <c r="AS3896" s="419"/>
      <c r="AT3896" s="419"/>
      <c r="AU3896" s="419"/>
      <c r="AV3896" s="419"/>
      <c r="AX3896" s="419"/>
      <c r="AY3896" s="419"/>
      <c r="AZ3896" s="419"/>
      <c r="BB3896" s="419"/>
      <c r="BC3896" s="419"/>
      <c r="BD3896" s="419"/>
      <c r="BF3896" s="419"/>
      <c r="BG3896" s="419"/>
      <c r="BH3896" s="419"/>
      <c r="BJ3896" s="419"/>
      <c r="BK3896" s="419"/>
      <c r="BL3896" s="419"/>
      <c r="BN3896" s="419"/>
      <c r="BO3896" s="419"/>
      <c r="BP3896" s="419"/>
      <c r="BR3896" s="419"/>
      <c r="BS3896" s="419"/>
      <c r="BT3896" s="419"/>
      <c r="BV3896" s="419"/>
      <c r="BW3896" s="419"/>
      <c r="BX3896" s="397"/>
      <c r="BZ3896" s="449"/>
      <c r="CB3896" s="419"/>
      <c r="CC3896" s="419"/>
      <c r="CD3896" s="419"/>
      <c r="CF3896" s="419"/>
      <c r="CG3896" s="419"/>
      <c r="CH3896" s="419"/>
    </row>
    <row r="3897" spans="3:86" ht="21" thickBot="1">
      <c r="C3897" s="425"/>
      <c r="P3897" s="431"/>
      <c r="R3897" s="419"/>
      <c r="S3897" s="446"/>
      <c r="T3897" s="419"/>
      <c r="V3897" s="196"/>
      <c r="W3897" s="419"/>
      <c r="X3897" s="419"/>
      <c r="Z3897" s="419"/>
      <c r="AA3897" s="419"/>
      <c r="AB3897" s="419"/>
      <c r="AD3897" s="419"/>
      <c r="AE3897" s="419"/>
      <c r="AF3897" s="419"/>
      <c r="AH3897" s="419"/>
      <c r="AI3897" s="419"/>
      <c r="AJ3897" s="419"/>
      <c r="AL3897" s="419"/>
      <c r="AM3897" s="419"/>
      <c r="AN3897" s="403"/>
      <c r="AO3897" s="419"/>
      <c r="AP3897" s="419"/>
      <c r="AQ3897" s="419"/>
      <c r="AR3897" s="419"/>
      <c r="AS3897" s="419"/>
      <c r="AT3897" s="419"/>
      <c r="AU3897" s="419"/>
      <c r="AV3897" s="419"/>
      <c r="AX3897" s="419"/>
      <c r="AY3897" s="419"/>
      <c r="AZ3897" s="419"/>
      <c r="BB3897" s="419"/>
      <c r="BC3897" s="419"/>
      <c r="BD3897" s="419"/>
      <c r="BF3897" s="419"/>
      <c r="BG3897" s="419"/>
      <c r="BH3897" s="419"/>
      <c r="BJ3897" s="419"/>
      <c r="BK3897" s="419"/>
      <c r="BL3897" s="419"/>
      <c r="BN3897" s="419"/>
      <c r="BO3897" s="419"/>
      <c r="BP3897" s="419"/>
      <c r="BR3897" s="419"/>
      <c r="BS3897" s="419"/>
      <c r="BT3897" s="419"/>
      <c r="BV3897" s="419"/>
      <c r="BW3897" s="419"/>
      <c r="BX3897" s="397"/>
      <c r="BZ3897" s="449"/>
      <c r="CB3897" s="419"/>
      <c r="CC3897" s="419"/>
      <c r="CD3897" s="419"/>
      <c r="CF3897" s="419"/>
      <c r="CG3897" s="419"/>
      <c r="CH3897" s="419"/>
    </row>
    <row r="3898" spans="3:86" ht="21" thickBot="1">
      <c r="C3898" s="425"/>
      <c r="P3898" s="431"/>
      <c r="R3898" s="419"/>
      <c r="S3898" s="446"/>
      <c r="T3898" s="419"/>
      <c r="V3898" s="196"/>
      <c r="W3898" s="419"/>
      <c r="X3898" s="419"/>
      <c r="Z3898" s="419"/>
      <c r="AA3898" s="419"/>
      <c r="AB3898" s="419"/>
      <c r="AD3898" s="419"/>
      <c r="AE3898" s="419"/>
      <c r="AF3898" s="419"/>
      <c r="AH3898" s="419"/>
      <c r="AI3898" s="419"/>
      <c r="AJ3898" s="419"/>
      <c r="AL3898" s="419"/>
      <c r="AM3898" s="419"/>
      <c r="AN3898" s="403"/>
      <c r="AO3898" s="419"/>
      <c r="AP3898" s="419"/>
      <c r="AQ3898" s="419"/>
      <c r="AR3898" s="419"/>
      <c r="AS3898" s="419"/>
      <c r="AT3898" s="419"/>
      <c r="AU3898" s="419"/>
      <c r="AV3898" s="419"/>
      <c r="AX3898" s="419"/>
      <c r="AY3898" s="419"/>
      <c r="AZ3898" s="419"/>
      <c r="BB3898" s="419"/>
      <c r="BC3898" s="419"/>
      <c r="BD3898" s="419"/>
      <c r="BF3898" s="419"/>
      <c r="BG3898" s="419"/>
      <c r="BH3898" s="419"/>
      <c r="BJ3898" s="419"/>
      <c r="BK3898" s="419"/>
      <c r="BL3898" s="419"/>
      <c r="BN3898" s="419"/>
      <c r="BO3898" s="419"/>
      <c r="BP3898" s="419"/>
      <c r="BR3898" s="419"/>
      <c r="BS3898" s="419"/>
      <c r="BT3898" s="419"/>
      <c r="BV3898" s="419"/>
      <c r="BW3898" s="419"/>
      <c r="BX3898" s="397"/>
      <c r="BZ3898" s="449"/>
      <c r="CB3898" s="419"/>
      <c r="CC3898" s="419"/>
      <c r="CD3898" s="419"/>
      <c r="CF3898" s="419"/>
      <c r="CG3898" s="419"/>
      <c r="CH3898" s="419"/>
    </row>
    <row r="3899" spans="3:86" ht="21" thickBot="1">
      <c r="C3899" s="425"/>
      <c r="P3899" s="431"/>
      <c r="R3899" s="419"/>
      <c r="S3899" s="446"/>
      <c r="T3899" s="419"/>
      <c r="V3899" s="196"/>
      <c r="W3899" s="419"/>
      <c r="X3899" s="419"/>
      <c r="Z3899" s="419"/>
      <c r="AA3899" s="419"/>
      <c r="AB3899" s="419"/>
      <c r="AD3899" s="419"/>
      <c r="AE3899" s="419"/>
      <c r="AF3899" s="419"/>
      <c r="AH3899" s="419"/>
      <c r="AI3899" s="419"/>
      <c r="AJ3899" s="419"/>
      <c r="AL3899" s="419"/>
      <c r="AM3899" s="419"/>
      <c r="AN3899" s="403"/>
      <c r="AO3899" s="419"/>
      <c r="AP3899" s="419"/>
      <c r="AQ3899" s="419"/>
      <c r="AR3899" s="419"/>
      <c r="AS3899" s="419"/>
      <c r="AT3899" s="419"/>
      <c r="AU3899" s="419"/>
      <c r="AV3899" s="419"/>
      <c r="AX3899" s="419"/>
      <c r="AY3899" s="419"/>
      <c r="AZ3899" s="419"/>
      <c r="BB3899" s="419"/>
      <c r="BC3899" s="419"/>
      <c r="BD3899" s="419"/>
      <c r="BF3899" s="419"/>
      <c r="BG3899" s="419"/>
      <c r="BH3899" s="419"/>
      <c r="BJ3899" s="419"/>
      <c r="BK3899" s="419"/>
      <c r="BL3899" s="419"/>
      <c r="BN3899" s="419"/>
      <c r="BO3899" s="419"/>
      <c r="BP3899" s="419"/>
      <c r="BR3899" s="419"/>
      <c r="BS3899" s="419"/>
      <c r="BT3899" s="419"/>
      <c r="BV3899" s="419"/>
      <c r="BW3899" s="419"/>
      <c r="BX3899" s="397"/>
      <c r="BZ3899" s="449"/>
      <c r="CB3899" s="419"/>
      <c r="CC3899" s="419"/>
      <c r="CD3899" s="419"/>
      <c r="CF3899" s="419"/>
      <c r="CG3899" s="419"/>
      <c r="CH3899" s="419"/>
    </row>
    <row r="3900" spans="3:86" ht="21" thickBot="1">
      <c r="C3900" s="425"/>
      <c r="P3900" s="431"/>
      <c r="R3900" s="419"/>
      <c r="S3900" s="446"/>
      <c r="T3900" s="419"/>
      <c r="V3900" s="196"/>
      <c r="W3900" s="419"/>
      <c r="X3900" s="419"/>
      <c r="Z3900" s="419"/>
      <c r="AA3900" s="419"/>
      <c r="AB3900" s="419"/>
      <c r="AD3900" s="419"/>
      <c r="AE3900" s="419"/>
      <c r="AF3900" s="419"/>
      <c r="AH3900" s="419"/>
      <c r="AI3900" s="419"/>
      <c r="AJ3900" s="419"/>
      <c r="AL3900" s="419"/>
      <c r="AM3900" s="419"/>
      <c r="AN3900" s="403"/>
      <c r="AO3900" s="419"/>
      <c r="AP3900" s="419"/>
      <c r="AQ3900" s="419"/>
      <c r="AR3900" s="419"/>
      <c r="AS3900" s="419"/>
      <c r="AT3900" s="419"/>
      <c r="AU3900" s="419"/>
      <c r="AV3900" s="419"/>
      <c r="AX3900" s="419"/>
      <c r="AY3900" s="419"/>
      <c r="AZ3900" s="419"/>
      <c r="BB3900" s="419"/>
      <c r="BC3900" s="419"/>
      <c r="BD3900" s="419"/>
      <c r="BF3900" s="419"/>
      <c r="BG3900" s="419"/>
      <c r="BH3900" s="419"/>
      <c r="BJ3900" s="419"/>
      <c r="BK3900" s="419"/>
      <c r="BL3900" s="419"/>
      <c r="BN3900" s="419"/>
      <c r="BO3900" s="419"/>
      <c r="BP3900" s="419"/>
      <c r="BR3900" s="419"/>
      <c r="BS3900" s="419"/>
      <c r="BT3900" s="419"/>
      <c r="BV3900" s="419"/>
      <c r="BW3900" s="419"/>
      <c r="BX3900" s="397"/>
      <c r="BZ3900" s="449"/>
      <c r="CB3900" s="419"/>
      <c r="CC3900" s="419"/>
      <c r="CD3900" s="419"/>
      <c r="CF3900" s="419"/>
      <c r="CG3900" s="419"/>
      <c r="CH3900" s="419"/>
    </row>
    <row r="3901" spans="3:86" ht="21" thickBot="1">
      <c r="C3901" s="425"/>
      <c r="P3901" s="431"/>
      <c r="R3901" s="419"/>
      <c r="S3901" s="446"/>
      <c r="T3901" s="419"/>
      <c r="V3901" s="196"/>
      <c r="W3901" s="419"/>
      <c r="X3901" s="419"/>
      <c r="Z3901" s="419"/>
      <c r="AA3901" s="419"/>
      <c r="AB3901" s="419"/>
      <c r="AD3901" s="419"/>
      <c r="AE3901" s="419"/>
      <c r="AF3901" s="419"/>
      <c r="AH3901" s="419"/>
      <c r="AI3901" s="419"/>
      <c r="AJ3901" s="419"/>
      <c r="AL3901" s="419"/>
      <c r="AM3901" s="419"/>
      <c r="AN3901" s="403"/>
      <c r="AO3901" s="419"/>
      <c r="AP3901" s="419"/>
      <c r="AQ3901" s="419"/>
      <c r="AR3901" s="419"/>
      <c r="AS3901" s="419"/>
      <c r="AT3901" s="419"/>
      <c r="AU3901" s="419"/>
      <c r="AV3901" s="419"/>
      <c r="AX3901" s="419"/>
      <c r="AY3901" s="419"/>
      <c r="AZ3901" s="419"/>
      <c r="BB3901" s="419"/>
      <c r="BC3901" s="419"/>
      <c r="BD3901" s="419"/>
      <c r="BF3901" s="419"/>
      <c r="BG3901" s="419"/>
      <c r="BH3901" s="419"/>
      <c r="BJ3901" s="419"/>
      <c r="BK3901" s="419"/>
      <c r="BL3901" s="419"/>
      <c r="BN3901" s="419"/>
      <c r="BO3901" s="419"/>
      <c r="BP3901" s="419"/>
      <c r="BR3901" s="419"/>
      <c r="BS3901" s="419"/>
      <c r="BT3901" s="419"/>
      <c r="BV3901" s="419"/>
      <c r="BW3901" s="419"/>
      <c r="BX3901" s="397"/>
      <c r="BZ3901" s="449"/>
      <c r="CB3901" s="419"/>
      <c r="CC3901" s="419"/>
      <c r="CD3901" s="419"/>
      <c r="CF3901" s="419"/>
      <c r="CG3901" s="419"/>
      <c r="CH3901" s="419"/>
    </row>
    <row r="3902" spans="3:86" ht="21" thickBot="1">
      <c r="C3902" s="425"/>
      <c r="P3902" s="431"/>
      <c r="R3902" s="419"/>
      <c r="S3902" s="446"/>
      <c r="T3902" s="419"/>
      <c r="V3902" s="196"/>
      <c r="W3902" s="419"/>
      <c r="X3902" s="419"/>
      <c r="Z3902" s="419"/>
      <c r="AA3902" s="419"/>
      <c r="AB3902" s="419"/>
      <c r="AD3902" s="419"/>
      <c r="AE3902" s="419"/>
      <c r="AF3902" s="419"/>
      <c r="AH3902" s="419"/>
      <c r="AI3902" s="419"/>
      <c r="AJ3902" s="419"/>
      <c r="AL3902" s="419"/>
      <c r="AM3902" s="419"/>
      <c r="AN3902" s="403"/>
      <c r="AO3902" s="419"/>
      <c r="AP3902" s="419"/>
      <c r="AQ3902" s="419"/>
      <c r="AR3902" s="419"/>
      <c r="AS3902" s="419"/>
      <c r="AT3902" s="419"/>
      <c r="AU3902" s="419"/>
      <c r="AV3902" s="419"/>
      <c r="AX3902" s="419"/>
      <c r="AY3902" s="419"/>
      <c r="AZ3902" s="419"/>
      <c r="BB3902" s="419"/>
      <c r="BC3902" s="419"/>
      <c r="BD3902" s="419"/>
      <c r="BF3902" s="419"/>
      <c r="BG3902" s="419"/>
      <c r="BH3902" s="419"/>
      <c r="BJ3902" s="419"/>
      <c r="BK3902" s="419"/>
      <c r="BL3902" s="419"/>
      <c r="BN3902" s="419"/>
      <c r="BO3902" s="419"/>
      <c r="BP3902" s="419"/>
      <c r="BR3902" s="419"/>
      <c r="BS3902" s="419"/>
      <c r="BT3902" s="419"/>
      <c r="BV3902" s="419"/>
      <c r="BW3902" s="419"/>
      <c r="BX3902" s="397"/>
      <c r="BZ3902" s="449"/>
      <c r="CB3902" s="419"/>
      <c r="CC3902" s="419"/>
      <c r="CD3902" s="419"/>
      <c r="CF3902" s="419"/>
      <c r="CG3902" s="419"/>
      <c r="CH3902" s="419"/>
    </row>
    <row r="3903" spans="3:86" ht="21" thickBot="1">
      <c r="C3903" s="425"/>
      <c r="P3903" s="431"/>
      <c r="R3903" s="419"/>
      <c r="S3903" s="446"/>
      <c r="T3903" s="419"/>
      <c r="V3903" s="196"/>
      <c r="W3903" s="419"/>
      <c r="X3903" s="419"/>
      <c r="Z3903" s="419"/>
      <c r="AA3903" s="419"/>
      <c r="AB3903" s="419"/>
      <c r="AD3903" s="419"/>
      <c r="AE3903" s="419"/>
      <c r="AF3903" s="419"/>
      <c r="AH3903" s="419"/>
      <c r="AI3903" s="419"/>
      <c r="AJ3903" s="419"/>
      <c r="AL3903" s="419"/>
      <c r="AM3903" s="419"/>
      <c r="AN3903" s="403"/>
      <c r="AO3903" s="419"/>
      <c r="AP3903" s="419"/>
      <c r="AQ3903" s="419"/>
      <c r="AR3903" s="419"/>
      <c r="AS3903" s="419"/>
      <c r="AT3903" s="419"/>
      <c r="AU3903" s="419"/>
      <c r="AV3903" s="419"/>
      <c r="AX3903" s="419"/>
      <c r="AY3903" s="419"/>
      <c r="AZ3903" s="419"/>
      <c r="BB3903" s="419"/>
      <c r="BC3903" s="419"/>
      <c r="BD3903" s="419"/>
      <c r="BF3903" s="419"/>
      <c r="BG3903" s="419"/>
      <c r="BH3903" s="419"/>
      <c r="BJ3903" s="419"/>
      <c r="BK3903" s="419"/>
      <c r="BL3903" s="419"/>
      <c r="BN3903" s="419"/>
      <c r="BO3903" s="419"/>
      <c r="BP3903" s="419"/>
      <c r="BR3903" s="419"/>
      <c r="BS3903" s="419"/>
      <c r="BT3903" s="419"/>
      <c r="BV3903" s="419"/>
      <c r="BW3903" s="419"/>
      <c r="BX3903" s="397"/>
      <c r="BZ3903" s="449"/>
      <c r="CB3903" s="419"/>
      <c r="CC3903" s="419"/>
      <c r="CD3903" s="419"/>
      <c r="CF3903" s="419"/>
      <c r="CG3903" s="419"/>
      <c r="CH3903" s="419"/>
    </row>
    <row r="3904" spans="3:86" ht="21" thickBot="1">
      <c r="C3904" s="425"/>
      <c r="P3904" s="431"/>
      <c r="R3904" s="419"/>
      <c r="S3904" s="446"/>
      <c r="T3904" s="419"/>
      <c r="V3904" s="196"/>
      <c r="W3904" s="419"/>
      <c r="X3904" s="419"/>
      <c r="Z3904" s="419"/>
      <c r="AA3904" s="419"/>
      <c r="AB3904" s="419"/>
      <c r="AD3904" s="419"/>
      <c r="AE3904" s="419"/>
      <c r="AF3904" s="419"/>
      <c r="AH3904" s="419"/>
      <c r="AI3904" s="419"/>
      <c r="AJ3904" s="419"/>
      <c r="AL3904" s="419"/>
      <c r="AM3904" s="419"/>
      <c r="AN3904" s="403"/>
      <c r="AO3904" s="419"/>
      <c r="AP3904" s="419"/>
      <c r="AQ3904" s="419"/>
      <c r="AR3904" s="419"/>
      <c r="AS3904" s="419"/>
      <c r="AT3904" s="419"/>
      <c r="AU3904" s="419"/>
      <c r="AV3904" s="419"/>
      <c r="AX3904" s="419"/>
      <c r="AY3904" s="419"/>
      <c r="AZ3904" s="419"/>
      <c r="BB3904" s="419"/>
      <c r="BC3904" s="419"/>
      <c r="BD3904" s="419"/>
      <c r="BF3904" s="419"/>
      <c r="BG3904" s="419"/>
      <c r="BH3904" s="419"/>
      <c r="BJ3904" s="419"/>
      <c r="BK3904" s="419"/>
      <c r="BL3904" s="419"/>
      <c r="BN3904" s="419"/>
      <c r="BO3904" s="419"/>
      <c r="BP3904" s="419"/>
      <c r="BR3904" s="419"/>
      <c r="BS3904" s="419"/>
      <c r="BT3904" s="419"/>
      <c r="BV3904" s="419"/>
      <c r="BW3904" s="419"/>
      <c r="BX3904" s="397"/>
      <c r="BZ3904" s="449"/>
      <c r="CB3904" s="419"/>
      <c r="CC3904" s="419"/>
      <c r="CD3904" s="419"/>
      <c r="CF3904" s="419"/>
      <c r="CG3904" s="419"/>
      <c r="CH3904" s="419"/>
    </row>
    <row r="3905" spans="3:86" ht="21" thickBot="1">
      <c r="C3905" s="425"/>
      <c r="P3905" s="431"/>
      <c r="R3905" s="419"/>
      <c r="S3905" s="446"/>
      <c r="T3905" s="419"/>
      <c r="V3905" s="196"/>
      <c r="W3905" s="419"/>
      <c r="X3905" s="419"/>
      <c r="Z3905" s="419"/>
      <c r="AA3905" s="419"/>
      <c r="AB3905" s="419"/>
      <c r="AD3905" s="419"/>
      <c r="AE3905" s="419"/>
      <c r="AF3905" s="419"/>
      <c r="AH3905" s="419"/>
      <c r="AI3905" s="419"/>
      <c r="AJ3905" s="419"/>
      <c r="AL3905" s="419"/>
      <c r="AM3905" s="419"/>
      <c r="AN3905" s="403"/>
      <c r="AO3905" s="419"/>
      <c r="AP3905" s="419"/>
      <c r="AQ3905" s="419"/>
      <c r="AR3905" s="419"/>
      <c r="AS3905" s="419"/>
      <c r="AT3905" s="419"/>
      <c r="AU3905" s="419"/>
      <c r="AV3905" s="419"/>
      <c r="AX3905" s="419"/>
      <c r="AY3905" s="419"/>
      <c r="AZ3905" s="419"/>
      <c r="BB3905" s="419"/>
      <c r="BC3905" s="419"/>
      <c r="BD3905" s="419"/>
      <c r="BF3905" s="419"/>
      <c r="BG3905" s="419"/>
      <c r="BH3905" s="419"/>
      <c r="BJ3905" s="419"/>
      <c r="BK3905" s="419"/>
      <c r="BL3905" s="419"/>
      <c r="BN3905" s="419"/>
      <c r="BO3905" s="419"/>
      <c r="BP3905" s="419"/>
      <c r="BR3905" s="419"/>
      <c r="BS3905" s="419"/>
      <c r="BT3905" s="419"/>
      <c r="BV3905" s="419"/>
      <c r="BW3905" s="419"/>
      <c r="BX3905" s="397"/>
      <c r="BZ3905" s="449"/>
      <c r="CB3905" s="419"/>
      <c r="CC3905" s="419"/>
      <c r="CD3905" s="419"/>
      <c r="CF3905" s="419"/>
      <c r="CG3905" s="419"/>
      <c r="CH3905" s="419"/>
    </row>
    <row r="3906" spans="3:86" ht="21" thickBot="1">
      <c r="C3906" s="425"/>
      <c r="P3906" s="431"/>
      <c r="R3906" s="419"/>
      <c r="S3906" s="446"/>
      <c r="T3906" s="419"/>
      <c r="V3906" s="196"/>
      <c r="W3906" s="419"/>
      <c r="X3906" s="419"/>
      <c r="Z3906" s="419"/>
      <c r="AA3906" s="419"/>
      <c r="AB3906" s="419"/>
      <c r="AD3906" s="419"/>
      <c r="AE3906" s="419"/>
      <c r="AF3906" s="419"/>
      <c r="AH3906" s="419"/>
      <c r="AI3906" s="419"/>
      <c r="AJ3906" s="419"/>
      <c r="AL3906" s="419"/>
      <c r="AM3906" s="419"/>
      <c r="AN3906" s="403"/>
      <c r="AO3906" s="419"/>
      <c r="AP3906" s="419"/>
      <c r="AQ3906" s="419"/>
      <c r="AR3906" s="419"/>
      <c r="AS3906" s="419"/>
      <c r="AT3906" s="419"/>
      <c r="AU3906" s="419"/>
      <c r="AV3906" s="419"/>
      <c r="AX3906" s="419"/>
      <c r="AY3906" s="419"/>
      <c r="AZ3906" s="419"/>
      <c r="BB3906" s="419"/>
      <c r="BC3906" s="419"/>
      <c r="BD3906" s="419"/>
      <c r="BF3906" s="419"/>
      <c r="BG3906" s="419"/>
      <c r="BH3906" s="419"/>
      <c r="BJ3906" s="419"/>
      <c r="BK3906" s="419"/>
      <c r="BL3906" s="419"/>
      <c r="BN3906" s="419"/>
      <c r="BO3906" s="419"/>
      <c r="BP3906" s="419"/>
      <c r="BR3906" s="419"/>
      <c r="BS3906" s="419"/>
      <c r="BT3906" s="419"/>
      <c r="BV3906" s="419"/>
      <c r="BW3906" s="419"/>
      <c r="BX3906" s="397"/>
      <c r="BZ3906" s="449"/>
      <c r="CB3906" s="419"/>
      <c r="CC3906" s="419"/>
      <c r="CD3906" s="419"/>
      <c r="CF3906" s="419"/>
      <c r="CG3906" s="419"/>
      <c r="CH3906" s="419"/>
    </row>
    <row r="3907" spans="3:86" ht="21" thickBot="1">
      <c r="C3907" s="425"/>
      <c r="P3907" s="431"/>
      <c r="R3907" s="419"/>
      <c r="S3907" s="446"/>
      <c r="T3907" s="419"/>
      <c r="V3907" s="196"/>
      <c r="W3907" s="419"/>
      <c r="X3907" s="419"/>
      <c r="Z3907" s="419"/>
      <c r="AA3907" s="419"/>
      <c r="AB3907" s="419"/>
      <c r="AD3907" s="419"/>
      <c r="AE3907" s="419"/>
      <c r="AF3907" s="419"/>
      <c r="AH3907" s="419"/>
      <c r="AI3907" s="419"/>
      <c r="AJ3907" s="419"/>
      <c r="AL3907" s="419"/>
      <c r="AM3907" s="419"/>
      <c r="AN3907" s="403"/>
      <c r="AO3907" s="419"/>
      <c r="AP3907" s="419"/>
      <c r="AQ3907" s="419"/>
      <c r="AR3907" s="419"/>
      <c r="AS3907" s="419"/>
      <c r="AT3907" s="419"/>
      <c r="AU3907" s="419"/>
      <c r="AV3907" s="419"/>
      <c r="AX3907" s="419"/>
      <c r="AY3907" s="419"/>
      <c r="AZ3907" s="419"/>
      <c r="BB3907" s="419"/>
      <c r="BC3907" s="419"/>
      <c r="BD3907" s="419"/>
      <c r="BF3907" s="419"/>
      <c r="BG3907" s="419"/>
      <c r="BH3907" s="419"/>
      <c r="BJ3907" s="419"/>
      <c r="BK3907" s="419"/>
      <c r="BL3907" s="419"/>
      <c r="BN3907" s="419"/>
      <c r="BO3907" s="419"/>
      <c r="BP3907" s="419"/>
      <c r="BR3907" s="419"/>
      <c r="BS3907" s="419"/>
      <c r="BT3907" s="419"/>
      <c r="BV3907" s="419"/>
      <c r="BW3907" s="419"/>
      <c r="BX3907" s="397"/>
      <c r="BZ3907" s="449"/>
      <c r="CB3907" s="419"/>
      <c r="CC3907" s="419"/>
      <c r="CD3907" s="419"/>
      <c r="CF3907" s="419"/>
      <c r="CG3907" s="419"/>
      <c r="CH3907" s="419"/>
    </row>
    <row r="3908" spans="3:86" ht="21" thickBot="1">
      <c r="C3908" s="425"/>
      <c r="P3908" s="431"/>
      <c r="R3908" s="419"/>
      <c r="S3908" s="446"/>
      <c r="T3908" s="419"/>
      <c r="V3908" s="196"/>
      <c r="W3908" s="419"/>
      <c r="X3908" s="419"/>
      <c r="Z3908" s="419"/>
      <c r="AA3908" s="419"/>
      <c r="AB3908" s="419"/>
      <c r="AD3908" s="419"/>
      <c r="AE3908" s="419"/>
      <c r="AF3908" s="419"/>
      <c r="AH3908" s="419"/>
      <c r="AI3908" s="419"/>
      <c r="AJ3908" s="419"/>
      <c r="AL3908" s="419"/>
      <c r="AM3908" s="419"/>
      <c r="AN3908" s="403"/>
      <c r="AO3908" s="419"/>
      <c r="AP3908" s="419"/>
      <c r="AQ3908" s="419"/>
      <c r="AR3908" s="419"/>
      <c r="AS3908" s="419"/>
      <c r="AT3908" s="419"/>
      <c r="AU3908" s="419"/>
      <c r="AV3908" s="419"/>
      <c r="AX3908" s="419"/>
      <c r="AY3908" s="419"/>
      <c r="AZ3908" s="419"/>
      <c r="BB3908" s="419"/>
      <c r="BC3908" s="419"/>
      <c r="BD3908" s="419"/>
      <c r="BF3908" s="419"/>
      <c r="BG3908" s="419"/>
      <c r="BH3908" s="419"/>
      <c r="BJ3908" s="419"/>
      <c r="BK3908" s="419"/>
      <c r="BL3908" s="419"/>
      <c r="BN3908" s="419"/>
      <c r="BO3908" s="419"/>
      <c r="BP3908" s="419"/>
      <c r="BR3908" s="419"/>
      <c r="BS3908" s="419"/>
      <c r="BT3908" s="419"/>
      <c r="BV3908" s="419"/>
      <c r="BW3908" s="419"/>
      <c r="BX3908" s="397"/>
      <c r="BZ3908" s="449"/>
      <c r="CB3908" s="419"/>
      <c r="CC3908" s="419"/>
      <c r="CD3908" s="419"/>
      <c r="CF3908" s="419"/>
      <c r="CG3908" s="419"/>
      <c r="CH3908" s="419"/>
    </row>
    <row r="3909" spans="3:86" ht="21" thickBot="1">
      <c r="C3909" s="425"/>
      <c r="P3909" s="431"/>
      <c r="R3909" s="419"/>
      <c r="S3909" s="446"/>
      <c r="T3909" s="419"/>
      <c r="V3909" s="196"/>
      <c r="W3909" s="419"/>
      <c r="X3909" s="419"/>
      <c r="Z3909" s="419"/>
      <c r="AA3909" s="419"/>
      <c r="AB3909" s="419"/>
      <c r="AD3909" s="419"/>
      <c r="AE3909" s="419"/>
      <c r="AF3909" s="419"/>
      <c r="AH3909" s="419"/>
      <c r="AI3909" s="419"/>
      <c r="AJ3909" s="419"/>
      <c r="AL3909" s="419"/>
      <c r="AM3909" s="419"/>
      <c r="AN3909" s="403"/>
      <c r="AO3909" s="419"/>
      <c r="AP3909" s="419"/>
      <c r="AQ3909" s="419"/>
      <c r="AR3909" s="419"/>
      <c r="AS3909" s="419"/>
      <c r="AT3909" s="419"/>
      <c r="AU3909" s="419"/>
      <c r="AV3909" s="419"/>
      <c r="AX3909" s="419"/>
      <c r="AY3909" s="419"/>
      <c r="AZ3909" s="419"/>
      <c r="BB3909" s="419"/>
      <c r="BC3909" s="419"/>
      <c r="BD3909" s="419"/>
      <c r="BF3909" s="419"/>
      <c r="BG3909" s="419"/>
      <c r="BH3909" s="419"/>
      <c r="BJ3909" s="419"/>
      <c r="BK3909" s="419"/>
      <c r="BL3909" s="419"/>
      <c r="BN3909" s="419"/>
      <c r="BO3909" s="419"/>
      <c r="BP3909" s="419"/>
      <c r="BR3909" s="419"/>
      <c r="BS3909" s="419"/>
      <c r="BT3909" s="419"/>
      <c r="BV3909" s="419"/>
      <c r="BW3909" s="419"/>
      <c r="BX3909" s="397"/>
      <c r="BZ3909" s="449"/>
      <c r="CB3909" s="419"/>
      <c r="CC3909" s="419"/>
      <c r="CD3909" s="419"/>
      <c r="CF3909" s="419"/>
      <c r="CG3909" s="419"/>
      <c r="CH3909" s="419"/>
    </row>
    <row r="3910" spans="3:86" ht="21" thickBot="1">
      <c r="C3910" s="425"/>
      <c r="P3910" s="431"/>
      <c r="R3910" s="419"/>
      <c r="S3910" s="446"/>
      <c r="T3910" s="419"/>
      <c r="V3910" s="196"/>
      <c r="W3910" s="419"/>
      <c r="X3910" s="419"/>
      <c r="Z3910" s="419"/>
      <c r="AA3910" s="419"/>
      <c r="AB3910" s="419"/>
      <c r="AD3910" s="419"/>
      <c r="AE3910" s="419"/>
      <c r="AF3910" s="419"/>
      <c r="AH3910" s="419"/>
      <c r="AI3910" s="419"/>
      <c r="AJ3910" s="419"/>
      <c r="AL3910" s="419"/>
      <c r="AM3910" s="419"/>
      <c r="AN3910" s="403"/>
      <c r="AO3910" s="419"/>
      <c r="AP3910" s="419"/>
      <c r="AQ3910" s="419"/>
      <c r="AR3910" s="419"/>
      <c r="AS3910" s="419"/>
      <c r="AT3910" s="419"/>
      <c r="AU3910" s="419"/>
      <c r="AV3910" s="419"/>
      <c r="AX3910" s="419"/>
      <c r="AY3910" s="419"/>
      <c r="AZ3910" s="419"/>
      <c r="BB3910" s="419"/>
      <c r="BC3910" s="419"/>
      <c r="BD3910" s="419"/>
      <c r="BF3910" s="419"/>
      <c r="BG3910" s="419"/>
      <c r="BH3910" s="419"/>
      <c r="BJ3910" s="419"/>
      <c r="BK3910" s="419"/>
      <c r="BL3910" s="419"/>
      <c r="BN3910" s="419"/>
      <c r="BO3910" s="419"/>
      <c r="BP3910" s="419"/>
      <c r="BR3910" s="419"/>
      <c r="BS3910" s="419"/>
      <c r="BT3910" s="419"/>
      <c r="BV3910" s="419"/>
      <c r="BW3910" s="419"/>
      <c r="BX3910" s="397"/>
      <c r="BZ3910" s="449"/>
      <c r="CB3910" s="419"/>
      <c r="CC3910" s="419"/>
      <c r="CD3910" s="419"/>
      <c r="CF3910" s="419"/>
      <c r="CG3910" s="419"/>
      <c r="CH3910" s="419"/>
    </row>
    <row r="3911" spans="3:86" ht="21" thickBot="1">
      <c r="C3911" s="425"/>
      <c r="P3911" s="431"/>
      <c r="R3911" s="419"/>
      <c r="S3911" s="446"/>
      <c r="T3911" s="419"/>
      <c r="V3911" s="196"/>
      <c r="W3911" s="419"/>
      <c r="X3911" s="419"/>
      <c r="Z3911" s="419"/>
      <c r="AA3911" s="419"/>
      <c r="AB3911" s="419"/>
      <c r="AD3911" s="419"/>
      <c r="AE3911" s="419"/>
      <c r="AF3911" s="419"/>
      <c r="AH3911" s="419"/>
      <c r="AI3911" s="419"/>
      <c r="AJ3911" s="419"/>
      <c r="AL3911" s="419"/>
      <c r="AM3911" s="419"/>
      <c r="AN3911" s="403"/>
      <c r="AO3911" s="419"/>
      <c r="AP3911" s="419"/>
      <c r="AQ3911" s="419"/>
      <c r="AR3911" s="419"/>
      <c r="AS3911" s="419"/>
      <c r="AT3911" s="419"/>
      <c r="AU3911" s="419"/>
      <c r="AV3911" s="419"/>
      <c r="AX3911" s="419"/>
      <c r="AY3911" s="419"/>
      <c r="AZ3911" s="419"/>
      <c r="BB3911" s="419"/>
      <c r="BC3911" s="419"/>
      <c r="BD3911" s="419"/>
      <c r="BF3911" s="419"/>
      <c r="BG3911" s="419"/>
      <c r="BH3911" s="419"/>
      <c r="BJ3911" s="419"/>
      <c r="BK3911" s="419"/>
      <c r="BL3911" s="419"/>
      <c r="BN3911" s="419"/>
      <c r="BO3911" s="419"/>
      <c r="BP3911" s="419"/>
      <c r="BR3911" s="419"/>
      <c r="BS3911" s="419"/>
      <c r="BT3911" s="419"/>
      <c r="BV3911" s="419"/>
      <c r="BW3911" s="419"/>
      <c r="BX3911" s="397"/>
      <c r="BZ3911" s="449"/>
      <c r="CB3911" s="419"/>
      <c r="CC3911" s="419"/>
      <c r="CD3911" s="419"/>
      <c r="CF3911" s="419"/>
      <c r="CG3911" s="419"/>
      <c r="CH3911" s="419"/>
    </row>
    <row r="3912" spans="3:86" ht="21" thickBot="1">
      <c r="C3912" s="425"/>
      <c r="P3912" s="431"/>
      <c r="R3912" s="419"/>
      <c r="S3912" s="446"/>
      <c r="T3912" s="419"/>
      <c r="V3912" s="196"/>
      <c r="W3912" s="419"/>
      <c r="X3912" s="419"/>
      <c r="Z3912" s="419"/>
      <c r="AA3912" s="419"/>
      <c r="AB3912" s="419"/>
      <c r="AD3912" s="419"/>
      <c r="AE3912" s="419"/>
      <c r="AF3912" s="419"/>
      <c r="AH3912" s="419"/>
      <c r="AI3912" s="419"/>
      <c r="AJ3912" s="419"/>
      <c r="AL3912" s="419"/>
      <c r="AM3912" s="419"/>
      <c r="AN3912" s="403"/>
      <c r="AO3912" s="419"/>
      <c r="AP3912" s="419"/>
      <c r="AQ3912" s="419"/>
      <c r="AR3912" s="419"/>
      <c r="AS3912" s="419"/>
      <c r="AT3912" s="419"/>
      <c r="AU3912" s="419"/>
      <c r="AV3912" s="419"/>
      <c r="AX3912" s="419"/>
      <c r="AY3912" s="419"/>
      <c r="AZ3912" s="419"/>
      <c r="BB3912" s="419"/>
      <c r="BC3912" s="419"/>
      <c r="BD3912" s="419"/>
      <c r="BF3912" s="419"/>
      <c r="BG3912" s="419"/>
      <c r="BH3912" s="419"/>
      <c r="BJ3912" s="419"/>
      <c r="BK3912" s="419"/>
      <c r="BL3912" s="419"/>
      <c r="BN3912" s="419"/>
      <c r="BO3912" s="419"/>
      <c r="BP3912" s="419"/>
      <c r="BR3912" s="419"/>
      <c r="BS3912" s="419"/>
      <c r="BT3912" s="419"/>
      <c r="BV3912" s="419"/>
      <c r="BW3912" s="419"/>
      <c r="BX3912" s="397"/>
      <c r="BZ3912" s="449"/>
      <c r="CB3912" s="419"/>
      <c r="CC3912" s="419"/>
      <c r="CD3912" s="419"/>
      <c r="CF3912" s="419"/>
      <c r="CG3912" s="419"/>
      <c r="CH3912" s="419"/>
    </row>
    <row r="3913" spans="3:86" ht="21" thickBot="1">
      <c r="C3913" s="425"/>
      <c r="P3913" s="431"/>
      <c r="R3913" s="419"/>
      <c r="S3913" s="446"/>
      <c r="T3913" s="419"/>
      <c r="V3913" s="196"/>
      <c r="W3913" s="419"/>
      <c r="X3913" s="419"/>
      <c r="Z3913" s="419"/>
      <c r="AA3913" s="419"/>
      <c r="AB3913" s="419"/>
      <c r="AD3913" s="419"/>
      <c r="AE3913" s="419"/>
      <c r="AF3913" s="419"/>
      <c r="AH3913" s="419"/>
      <c r="AI3913" s="419"/>
      <c r="AJ3913" s="419"/>
      <c r="AL3913" s="419"/>
      <c r="AM3913" s="419"/>
      <c r="AN3913" s="403"/>
      <c r="AO3913" s="419"/>
      <c r="AP3913" s="419"/>
      <c r="AQ3913" s="419"/>
      <c r="AR3913" s="419"/>
      <c r="AS3913" s="419"/>
      <c r="AT3913" s="419"/>
      <c r="AU3913" s="419"/>
      <c r="AV3913" s="419"/>
      <c r="AX3913" s="419"/>
      <c r="AY3913" s="419"/>
      <c r="AZ3913" s="419"/>
      <c r="BB3913" s="419"/>
      <c r="BC3913" s="419"/>
      <c r="BD3913" s="419"/>
      <c r="BF3913" s="419"/>
      <c r="BG3913" s="419"/>
      <c r="BH3913" s="419"/>
      <c r="BJ3913" s="419"/>
      <c r="BK3913" s="419"/>
      <c r="BL3913" s="419"/>
      <c r="BN3913" s="419"/>
      <c r="BO3913" s="419"/>
      <c r="BP3913" s="419"/>
      <c r="BR3913" s="419"/>
      <c r="BS3913" s="419"/>
      <c r="BT3913" s="419"/>
      <c r="BV3913" s="419"/>
      <c r="BW3913" s="419"/>
      <c r="BX3913" s="397"/>
      <c r="BZ3913" s="449"/>
      <c r="CB3913" s="419"/>
      <c r="CC3913" s="419"/>
      <c r="CD3913" s="419"/>
      <c r="CF3913" s="419"/>
      <c r="CG3913" s="419"/>
      <c r="CH3913" s="419"/>
    </row>
    <row r="3914" spans="3:86" ht="21" thickBot="1">
      <c r="C3914" s="425"/>
      <c r="P3914" s="431"/>
      <c r="R3914" s="419"/>
      <c r="S3914" s="446"/>
      <c r="T3914" s="419"/>
      <c r="V3914" s="196"/>
      <c r="W3914" s="419"/>
      <c r="X3914" s="419"/>
      <c r="Z3914" s="419"/>
      <c r="AA3914" s="419"/>
      <c r="AB3914" s="419"/>
      <c r="AD3914" s="419"/>
      <c r="AE3914" s="419"/>
      <c r="AF3914" s="419"/>
      <c r="AH3914" s="419"/>
      <c r="AI3914" s="419"/>
      <c r="AJ3914" s="419"/>
      <c r="AL3914" s="419"/>
      <c r="AM3914" s="419"/>
      <c r="AN3914" s="403"/>
      <c r="AO3914" s="419"/>
      <c r="AP3914" s="419"/>
      <c r="AQ3914" s="419"/>
      <c r="AR3914" s="419"/>
      <c r="AS3914" s="419"/>
      <c r="AT3914" s="419"/>
      <c r="AU3914" s="419"/>
      <c r="AV3914" s="419"/>
      <c r="AX3914" s="419"/>
      <c r="AY3914" s="419"/>
      <c r="AZ3914" s="419"/>
      <c r="BB3914" s="419"/>
      <c r="BC3914" s="419"/>
      <c r="BD3914" s="419"/>
      <c r="BF3914" s="419"/>
      <c r="BG3914" s="419"/>
      <c r="BH3914" s="419"/>
      <c r="BJ3914" s="419"/>
      <c r="BK3914" s="419"/>
      <c r="BL3914" s="419"/>
      <c r="BN3914" s="419"/>
      <c r="BO3914" s="419"/>
      <c r="BP3914" s="419"/>
      <c r="BR3914" s="419"/>
      <c r="BS3914" s="419"/>
      <c r="BT3914" s="419"/>
      <c r="BV3914" s="419"/>
      <c r="BW3914" s="419"/>
      <c r="BX3914" s="397"/>
      <c r="BZ3914" s="449"/>
      <c r="CB3914" s="419"/>
      <c r="CC3914" s="419"/>
      <c r="CD3914" s="419"/>
      <c r="CF3914" s="419"/>
      <c r="CG3914" s="419"/>
      <c r="CH3914" s="419"/>
    </row>
    <row r="3915" spans="3:86" ht="21" thickBot="1">
      <c r="C3915" s="425"/>
      <c r="P3915" s="431"/>
      <c r="R3915" s="419"/>
      <c r="S3915" s="446"/>
      <c r="T3915" s="419"/>
      <c r="V3915" s="196"/>
      <c r="W3915" s="419"/>
      <c r="X3915" s="419"/>
      <c r="Z3915" s="419"/>
      <c r="AA3915" s="419"/>
      <c r="AB3915" s="419"/>
      <c r="AD3915" s="419"/>
      <c r="AE3915" s="419"/>
      <c r="AF3915" s="419"/>
      <c r="AH3915" s="419"/>
      <c r="AI3915" s="419"/>
      <c r="AJ3915" s="419"/>
      <c r="AL3915" s="419"/>
      <c r="AM3915" s="419"/>
      <c r="AN3915" s="403"/>
      <c r="AO3915" s="419"/>
      <c r="AP3915" s="419"/>
      <c r="AQ3915" s="419"/>
      <c r="AR3915" s="419"/>
      <c r="AS3915" s="419"/>
      <c r="AT3915" s="419"/>
      <c r="AU3915" s="419"/>
      <c r="AV3915" s="419"/>
      <c r="AX3915" s="419"/>
      <c r="AY3915" s="419"/>
      <c r="AZ3915" s="419"/>
      <c r="BB3915" s="419"/>
      <c r="BC3915" s="419"/>
      <c r="BD3915" s="419"/>
      <c r="BF3915" s="419"/>
      <c r="BG3915" s="419"/>
      <c r="BH3915" s="419"/>
      <c r="BJ3915" s="419"/>
      <c r="BK3915" s="419"/>
      <c r="BL3915" s="419"/>
      <c r="BN3915" s="419"/>
      <c r="BO3915" s="419"/>
      <c r="BP3915" s="419"/>
      <c r="BR3915" s="419"/>
      <c r="BS3915" s="419"/>
      <c r="BT3915" s="419"/>
      <c r="BV3915" s="419"/>
      <c r="BW3915" s="419"/>
      <c r="BX3915" s="397"/>
      <c r="BZ3915" s="449"/>
      <c r="CB3915" s="419"/>
      <c r="CC3915" s="419"/>
      <c r="CD3915" s="419"/>
      <c r="CF3915" s="419"/>
      <c r="CG3915" s="419"/>
      <c r="CH3915" s="419"/>
    </row>
    <row r="3916" spans="3:86" ht="21" thickBot="1">
      <c r="C3916" s="425"/>
      <c r="P3916" s="431"/>
      <c r="R3916" s="419"/>
      <c r="S3916" s="446"/>
      <c r="T3916" s="419"/>
      <c r="V3916" s="196"/>
      <c r="W3916" s="419"/>
      <c r="X3916" s="419"/>
      <c r="Z3916" s="419"/>
      <c r="AA3916" s="419"/>
      <c r="AB3916" s="419"/>
      <c r="AD3916" s="419"/>
      <c r="AE3916" s="419"/>
      <c r="AF3916" s="419"/>
      <c r="AH3916" s="419"/>
      <c r="AI3916" s="419"/>
      <c r="AJ3916" s="419"/>
      <c r="AL3916" s="419"/>
      <c r="AM3916" s="419"/>
      <c r="AN3916" s="403"/>
      <c r="AO3916" s="419"/>
      <c r="AP3916" s="419"/>
      <c r="AQ3916" s="419"/>
      <c r="AR3916" s="419"/>
      <c r="AS3916" s="419"/>
      <c r="AT3916" s="419"/>
      <c r="AU3916" s="419"/>
      <c r="AV3916" s="419"/>
      <c r="AX3916" s="419"/>
      <c r="AY3916" s="419"/>
      <c r="AZ3916" s="419"/>
      <c r="BB3916" s="419"/>
      <c r="BC3916" s="419"/>
      <c r="BD3916" s="419"/>
      <c r="BF3916" s="419"/>
      <c r="BG3916" s="419"/>
      <c r="BH3916" s="419"/>
      <c r="BJ3916" s="419"/>
      <c r="BK3916" s="419"/>
      <c r="BL3916" s="419"/>
      <c r="BN3916" s="419"/>
      <c r="BO3916" s="419"/>
      <c r="BP3916" s="419"/>
      <c r="BR3916" s="419"/>
      <c r="BS3916" s="419"/>
      <c r="BT3916" s="419"/>
      <c r="BV3916" s="419"/>
      <c r="BW3916" s="419"/>
      <c r="BX3916" s="397"/>
      <c r="BZ3916" s="449"/>
      <c r="CB3916" s="419"/>
      <c r="CC3916" s="419"/>
      <c r="CD3916" s="419"/>
      <c r="CF3916" s="419"/>
      <c r="CG3916" s="419"/>
      <c r="CH3916" s="419"/>
    </row>
    <row r="3917" spans="3:86" ht="21" thickBot="1">
      <c r="C3917" s="425"/>
      <c r="P3917" s="431"/>
      <c r="R3917" s="419"/>
      <c r="S3917" s="446"/>
      <c r="T3917" s="419"/>
      <c r="V3917" s="196"/>
      <c r="W3917" s="419"/>
      <c r="X3917" s="419"/>
      <c r="Z3917" s="419"/>
      <c r="AA3917" s="419"/>
      <c r="AB3917" s="419"/>
      <c r="AD3917" s="419"/>
      <c r="AE3917" s="419"/>
      <c r="AF3917" s="419"/>
      <c r="AH3917" s="419"/>
      <c r="AI3917" s="419"/>
      <c r="AJ3917" s="419"/>
      <c r="AL3917" s="419"/>
      <c r="AM3917" s="419"/>
      <c r="AN3917" s="403"/>
      <c r="AO3917" s="419"/>
      <c r="AP3917" s="419"/>
      <c r="AQ3917" s="419"/>
      <c r="AR3917" s="419"/>
      <c r="AS3917" s="419"/>
      <c r="AT3917" s="419"/>
      <c r="AU3917" s="419"/>
      <c r="AV3917" s="419"/>
      <c r="AX3917" s="419"/>
      <c r="AY3917" s="419"/>
      <c r="AZ3917" s="419"/>
      <c r="BB3917" s="419"/>
      <c r="BC3917" s="419"/>
      <c r="BD3917" s="419"/>
      <c r="BF3917" s="419"/>
      <c r="BG3917" s="419"/>
      <c r="BH3917" s="419"/>
      <c r="BJ3917" s="419"/>
      <c r="BK3917" s="419"/>
      <c r="BL3917" s="419"/>
      <c r="BN3917" s="419"/>
      <c r="BO3917" s="419"/>
      <c r="BP3917" s="419"/>
      <c r="BR3917" s="419"/>
      <c r="BS3917" s="419"/>
      <c r="BT3917" s="419"/>
      <c r="BV3917" s="419"/>
      <c r="BW3917" s="419"/>
      <c r="BX3917" s="397"/>
      <c r="BZ3917" s="449"/>
      <c r="CB3917" s="419"/>
      <c r="CC3917" s="419"/>
      <c r="CD3917" s="419"/>
      <c r="CF3917" s="419"/>
      <c r="CG3917" s="419"/>
      <c r="CH3917" s="419"/>
    </row>
    <row r="3918" spans="3:86" ht="21" thickBot="1">
      <c r="C3918" s="425"/>
      <c r="P3918" s="431"/>
      <c r="R3918" s="419"/>
      <c r="S3918" s="446"/>
      <c r="T3918" s="419"/>
      <c r="V3918" s="196"/>
      <c r="W3918" s="419"/>
      <c r="X3918" s="419"/>
      <c r="Z3918" s="419"/>
      <c r="AA3918" s="419"/>
      <c r="AB3918" s="419"/>
      <c r="AD3918" s="419"/>
      <c r="AE3918" s="419"/>
      <c r="AF3918" s="419"/>
      <c r="AH3918" s="419"/>
      <c r="AI3918" s="419"/>
      <c r="AJ3918" s="419"/>
      <c r="AL3918" s="419"/>
      <c r="AM3918" s="419"/>
      <c r="AN3918" s="403"/>
      <c r="AO3918" s="419"/>
      <c r="AP3918" s="419"/>
      <c r="AQ3918" s="419"/>
      <c r="AR3918" s="419"/>
      <c r="AS3918" s="419"/>
      <c r="AT3918" s="419"/>
      <c r="AU3918" s="419"/>
      <c r="AV3918" s="419"/>
      <c r="AX3918" s="419"/>
      <c r="AY3918" s="419"/>
      <c r="AZ3918" s="419"/>
      <c r="BB3918" s="419"/>
      <c r="BC3918" s="419"/>
      <c r="BD3918" s="419"/>
      <c r="BF3918" s="419"/>
      <c r="BG3918" s="419"/>
      <c r="BH3918" s="419"/>
      <c r="BJ3918" s="419"/>
      <c r="BK3918" s="419"/>
      <c r="BL3918" s="419"/>
      <c r="BN3918" s="419"/>
      <c r="BO3918" s="419"/>
      <c r="BP3918" s="419"/>
      <c r="BR3918" s="419"/>
      <c r="BS3918" s="419"/>
      <c r="BT3918" s="419"/>
      <c r="BV3918" s="419"/>
      <c r="BW3918" s="419"/>
      <c r="BX3918" s="397"/>
      <c r="BZ3918" s="449"/>
      <c r="CB3918" s="419"/>
      <c r="CC3918" s="419"/>
      <c r="CD3918" s="419"/>
      <c r="CF3918" s="419"/>
      <c r="CG3918" s="419"/>
      <c r="CH3918" s="419"/>
    </row>
    <row r="3919" spans="3:86" ht="21" thickBot="1">
      <c r="C3919" s="425"/>
      <c r="P3919" s="431"/>
      <c r="R3919" s="419"/>
      <c r="S3919" s="446"/>
      <c r="T3919" s="419"/>
      <c r="V3919" s="196"/>
      <c r="W3919" s="419"/>
      <c r="X3919" s="419"/>
      <c r="Z3919" s="419"/>
      <c r="AA3919" s="419"/>
      <c r="AB3919" s="419"/>
      <c r="AD3919" s="419"/>
      <c r="AE3919" s="419"/>
      <c r="AF3919" s="419"/>
      <c r="AH3919" s="419"/>
      <c r="AI3919" s="419"/>
      <c r="AJ3919" s="419"/>
      <c r="AL3919" s="419"/>
      <c r="AM3919" s="419"/>
      <c r="AN3919" s="403"/>
      <c r="AO3919" s="419"/>
      <c r="AP3919" s="419"/>
      <c r="AQ3919" s="419"/>
      <c r="AR3919" s="419"/>
      <c r="AS3919" s="419"/>
      <c r="AT3919" s="419"/>
      <c r="AU3919" s="419"/>
      <c r="AV3919" s="419"/>
      <c r="AX3919" s="419"/>
      <c r="AY3919" s="419"/>
      <c r="AZ3919" s="419"/>
      <c r="BB3919" s="419"/>
      <c r="BC3919" s="419"/>
      <c r="BD3919" s="419"/>
      <c r="BF3919" s="419"/>
      <c r="BG3919" s="419"/>
      <c r="BH3919" s="419"/>
      <c r="BJ3919" s="419"/>
      <c r="BK3919" s="419"/>
      <c r="BL3919" s="419"/>
      <c r="BN3919" s="419"/>
      <c r="BO3919" s="419"/>
      <c r="BP3919" s="419"/>
      <c r="BR3919" s="419"/>
      <c r="BS3919" s="419"/>
      <c r="BT3919" s="419"/>
      <c r="BV3919" s="419"/>
      <c r="BW3919" s="419"/>
      <c r="BX3919" s="397"/>
      <c r="BZ3919" s="449"/>
      <c r="CB3919" s="419"/>
      <c r="CC3919" s="419"/>
      <c r="CD3919" s="419"/>
      <c r="CF3919" s="419"/>
      <c r="CG3919" s="419"/>
      <c r="CH3919" s="419"/>
    </row>
    <row r="3920" spans="3:86" ht="21" thickBot="1">
      <c r="C3920" s="425"/>
      <c r="P3920" s="431"/>
      <c r="R3920" s="419"/>
      <c r="S3920" s="446"/>
      <c r="T3920" s="419"/>
      <c r="V3920" s="196"/>
      <c r="W3920" s="419"/>
      <c r="X3920" s="419"/>
      <c r="Z3920" s="419"/>
      <c r="AA3920" s="419"/>
      <c r="AB3920" s="419"/>
      <c r="AD3920" s="419"/>
      <c r="AE3920" s="419"/>
      <c r="AF3920" s="419"/>
      <c r="AH3920" s="419"/>
      <c r="AI3920" s="419"/>
      <c r="AJ3920" s="419"/>
      <c r="AL3920" s="419"/>
      <c r="AM3920" s="419"/>
      <c r="AN3920" s="403"/>
      <c r="AO3920" s="419"/>
      <c r="AP3920" s="419"/>
      <c r="AQ3920" s="419"/>
      <c r="AR3920" s="419"/>
      <c r="AS3920" s="419"/>
      <c r="AT3920" s="419"/>
      <c r="AU3920" s="419"/>
      <c r="AV3920" s="419"/>
      <c r="AX3920" s="419"/>
      <c r="AY3920" s="419"/>
      <c r="AZ3920" s="419"/>
      <c r="BB3920" s="419"/>
      <c r="BC3920" s="419"/>
      <c r="BD3920" s="419"/>
      <c r="BF3920" s="419"/>
      <c r="BG3920" s="419"/>
      <c r="BH3920" s="419"/>
      <c r="BJ3920" s="419"/>
      <c r="BK3920" s="419"/>
      <c r="BL3920" s="419"/>
      <c r="BN3920" s="419"/>
      <c r="BO3920" s="419"/>
      <c r="BP3920" s="419"/>
      <c r="BR3920" s="419"/>
      <c r="BS3920" s="419"/>
      <c r="BT3920" s="419"/>
      <c r="BV3920" s="419"/>
      <c r="BW3920" s="419"/>
      <c r="BX3920" s="397"/>
      <c r="BZ3920" s="449"/>
      <c r="CB3920" s="419"/>
      <c r="CC3920" s="419"/>
      <c r="CD3920" s="419"/>
      <c r="CF3920" s="419"/>
      <c r="CG3920" s="419"/>
      <c r="CH3920" s="419"/>
    </row>
    <row r="3921" spans="3:86" ht="21" thickBot="1">
      <c r="C3921" s="425"/>
      <c r="P3921" s="431"/>
      <c r="R3921" s="419"/>
      <c r="S3921" s="446"/>
      <c r="T3921" s="419"/>
      <c r="V3921" s="196"/>
      <c r="W3921" s="419"/>
      <c r="X3921" s="419"/>
      <c r="Z3921" s="419"/>
      <c r="AA3921" s="419"/>
      <c r="AB3921" s="419"/>
      <c r="AD3921" s="419"/>
      <c r="AE3921" s="419"/>
      <c r="AF3921" s="419"/>
      <c r="AH3921" s="419"/>
      <c r="AI3921" s="419"/>
      <c r="AJ3921" s="419"/>
      <c r="AL3921" s="419"/>
      <c r="AM3921" s="419"/>
      <c r="AN3921" s="403"/>
      <c r="AO3921" s="419"/>
      <c r="AP3921" s="419"/>
      <c r="AQ3921" s="419"/>
      <c r="AR3921" s="419"/>
      <c r="AS3921" s="419"/>
      <c r="AT3921" s="419"/>
      <c r="AU3921" s="419"/>
      <c r="AV3921" s="419"/>
      <c r="AX3921" s="419"/>
      <c r="AY3921" s="419"/>
      <c r="AZ3921" s="419"/>
      <c r="BB3921" s="419"/>
      <c r="BC3921" s="419"/>
      <c r="BD3921" s="419"/>
      <c r="BF3921" s="419"/>
      <c r="BG3921" s="419"/>
      <c r="BH3921" s="419"/>
      <c r="BJ3921" s="419"/>
      <c r="BK3921" s="419"/>
      <c r="BL3921" s="419"/>
      <c r="BN3921" s="419"/>
      <c r="BO3921" s="419"/>
      <c r="BP3921" s="419"/>
      <c r="BR3921" s="419"/>
      <c r="BS3921" s="419"/>
      <c r="BT3921" s="419"/>
      <c r="BV3921" s="419"/>
      <c r="BW3921" s="419"/>
      <c r="BX3921" s="397"/>
      <c r="BZ3921" s="449"/>
      <c r="CB3921" s="419"/>
      <c r="CC3921" s="419"/>
      <c r="CD3921" s="419"/>
      <c r="CF3921" s="419"/>
      <c r="CG3921" s="419"/>
      <c r="CH3921" s="419"/>
    </row>
    <row r="3922" spans="3:86" ht="21" thickBot="1">
      <c r="C3922" s="425"/>
      <c r="P3922" s="431"/>
      <c r="R3922" s="419"/>
      <c r="S3922" s="446"/>
      <c r="T3922" s="419"/>
      <c r="V3922" s="196"/>
      <c r="W3922" s="419"/>
      <c r="X3922" s="419"/>
      <c r="Z3922" s="419"/>
      <c r="AA3922" s="419"/>
      <c r="AB3922" s="419"/>
      <c r="AD3922" s="419"/>
      <c r="AE3922" s="419"/>
      <c r="AF3922" s="419"/>
      <c r="AH3922" s="419"/>
      <c r="AI3922" s="419"/>
      <c r="AJ3922" s="419"/>
      <c r="AL3922" s="419"/>
      <c r="AM3922" s="419"/>
      <c r="AN3922" s="403"/>
      <c r="AO3922" s="419"/>
      <c r="AP3922" s="419"/>
      <c r="AQ3922" s="419"/>
      <c r="AR3922" s="419"/>
      <c r="AS3922" s="419"/>
      <c r="AT3922" s="419"/>
      <c r="AU3922" s="419"/>
      <c r="AV3922" s="419"/>
      <c r="AX3922" s="419"/>
      <c r="AY3922" s="419"/>
      <c r="AZ3922" s="419"/>
      <c r="BB3922" s="419"/>
      <c r="BC3922" s="419"/>
      <c r="BD3922" s="419"/>
      <c r="BF3922" s="419"/>
      <c r="BG3922" s="419"/>
      <c r="BH3922" s="419"/>
      <c r="BJ3922" s="419"/>
      <c r="BK3922" s="419"/>
      <c r="BL3922" s="419"/>
      <c r="BN3922" s="419"/>
      <c r="BO3922" s="419"/>
      <c r="BP3922" s="419"/>
      <c r="BR3922" s="419"/>
      <c r="BS3922" s="419"/>
      <c r="BT3922" s="419"/>
      <c r="BV3922" s="419"/>
      <c r="BW3922" s="419"/>
      <c r="BX3922" s="397"/>
      <c r="BZ3922" s="449"/>
      <c r="CB3922" s="419"/>
      <c r="CC3922" s="419"/>
      <c r="CD3922" s="419"/>
      <c r="CF3922" s="419"/>
      <c r="CG3922" s="419"/>
      <c r="CH3922" s="419"/>
    </row>
    <row r="3923" spans="3:86" ht="21" thickBot="1">
      <c r="C3923" s="425"/>
      <c r="P3923" s="431"/>
      <c r="R3923" s="419"/>
      <c r="S3923" s="446"/>
      <c r="T3923" s="419"/>
      <c r="V3923" s="196"/>
      <c r="W3923" s="419"/>
      <c r="X3923" s="419"/>
      <c r="Z3923" s="419"/>
      <c r="AA3923" s="419"/>
      <c r="AB3923" s="419"/>
      <c r="AD3923" s="419"/>
      <c r="AE3923" s="419"/>
      <c r="AF3923" s="419"/>
      <c r="AH3923" s="419"/>
      <c r="AI3923" s="419"/>
      <c r="AJ3923" s="419"/>
      <c r="AL3923" s="419"/>
      <c r="AM3923" s="419"/>
      <c r="AN3923" s="403"/>
      <c r="AO3923" s="419"/>
      <c r="AP3923" s="419"/>
      <c r="AQ3923" s="419"/>
      <c r="AR3923" s="419"/>
      <c r="AS3923" s="419"/>
      <c r="AT3923" s="419"/>
      <c r="AU3923" s="419"/>
      <c r="AV3923" s="419"/>
      <c r="AX3923" s="419"/>
      <c r="AY3923" s="419"/>
      <c r="AZ3923" s="419"/>
      <c r="BB3923" s="419"/>
      <c r="BC3923" s="419"/>
      <c r="BD3923" s="419"/>
      <c r="BF3923" s="419"/>
      <c r="BG3923" s="419"/>
      <c r="BH3923" s="419"/>
      <c r="BJ3923" s="419"/>
      <c r="BK3923" s="419"/>
      <c r="BL3923" s="419"/>
      <c r="BN3923" s="419"/>
      <c r="BO3923" s="419"/>
      <c r="BP3923" s="419"/>
      <c r="BR3923" s="419"/>
      <c r="BS3923" s="419"/>
      <c r="BT3923" s="419"/>
      <c r="BV3923" s="419"/>
      <c r="BW3923" s="419"/>
      <c r="BX3923" s="397"/>
      <c r="BZ3923" s="449"/>
      <c r="CB3923" s="419"/>
      <c r="CC3923" s="419"/>
      <c r="CD3923" s="419"/>
      <c r="CF3923" s="419"/>
      <c r="CG3923" s="419"/>
      <c r="CH3923" s="419"/>
    </row>
    <row r="3924" spans="3:86" ht="21" thickBot="1">
      <c r="C3924" s="425"/>
      <c r="P3924" s="431"/>
      <c r="R3924" s="419"/>
      <c r="S3924" s="446"/>
      <c r="T3924" s="419"/>
      <c r="V3924" s="196"/>
      <c r="W3924" s="419"/>
      <c r="X3924" s="419"/>
      <c r="Z3924" s="419"/>
      <c r="AA3924" s="419"/>
      <c r="AB3924" s="419"/>
      <c r="AD3924" s="419"/>
      <c r="AE3924" s="419"/>
      <c r="AF3924" s="419"/>
      <c r="AH3924" s="419"/>
      <c r="AI3924" s="419"/>
      <c r="AJ3924" s="419"/>
      <c r="AL3924" s="419"/>
      <c r="AM3924" s="419"/>
      <c r="AN3924" s="403"/>
      <c r="AO3924" s="419"/>
      <c r="AP3924" s="419"/>
      <c r="AQ3924" s="419"/>
      <c r="AR3924" s="419"/>
      <c r="AS3924" s="419"/>
      <c r="AT3924" s="419"/>
      <c r="AU3924" s="419"/>
      <c r="AV3924" s="419"/>
      <c r="AX3924" s="419"/>
      <c r="AY3924" s="419"/>
      <c r="AZ3924" s="419"/>
      <c r="BB3924" s="419"/>
      <c r="BC3924" s="419"/>
      <c r="BD3924" s="419"/>
      <c r="BF3924" s="419"/>
      <c r="BG3924" s="419"/>
      <c r="BH3924" s="419"/>
      <c r="BJ3924" s="419"/>
      <c r="BK3924" s="419"/>
      <c r="BL3924" s="419"/>
      <c r="BN3924" s="419"/>
      <c r="BO3924" s="419"/>
      <c r="BP3924" s="419"/>
      <c r="BR3924" s="419"/>
      <c r="BS3924" s="419"/>
      <c r="BT3924" s="419"/>
      <c r="BV3924" s="419"/>
      <c r="BW3924" s="419"/>
      <c r="BX3924" s="397"/>
      <c r="BZ3924" s="449"/>
      <c r="CB3924" s="419"/>
      <c r="CC3924" s="419"/>
      <c r="CD3924" s="419"/>
      <c r="CF3924" s="419"/>
      <c r="CG3924" s="419"/>
      <c r="CH3924" s="419"/>
    </row>
    <row r="3925" spans="3:86" ht="21" thickBot="1">
      <c r="C3925" s="425"/>
      <c r="P3925" s="431"/>
      <c r="R3925" s="419"/>
      <c r="S3925" s="446"/>
      <c r="T3925" s="419"/>
      <c r="V3925" s="196"/>
      <c r="W3925" s="419"/>
      <c r="X3925" s="419"/>
      <c r="Z3925" s="419"/>
      <c r="AA3925" s="419"/>
      <c r="AB3925" s="419"/>
      <c r="AD3925" s="419"/>
      <c r="AE3925" s="419"/>
      <c r="AF3925" s="419"/>
      <c r="AH3925" s="419"/>
      <c r="AI3925" s="419"/>
      <c r="AJ3925" s="419"/>
      <c r="AL3925" s="419"/>
      <c r="AM3925" s="419"/>
      <c r="AN3925" s="403"/>
      <c r="AO3925" s="419"/>
      <c r="AP3925" s="419"/>
      <c r="AQ3925" s="419"/>
      <c r="AR3925" s="419"/>
      <c r="AS3925" s="419"/>
      <c r="AT3925" s="419"/>
      <c r="AU3925" s="419"/>
      <c r="AV3925" s="419"/>
      <c r="AX3925" s="419"/>
      <c r="AY3925" s="419"/>
      <c r="AZ3925" s="419"/>
      <c r="BB3925" s="419"/>
      <c r="BC3925" s="419"/>
      <c r="BD3925" s="419"/>
      <c r="BF3925" s="419"/>
      <c r="BG3925" s="419"/>
      <c r="BH3925" s="419"/>
      <c r="BJ3925" s="419"/>
      <c r="BK3925" s="419"/>
      <c r="BL3925" s="419"/>
      <c r="BN3925" s="419"/>
      <c r="BO3925" s="419"/>
      <c r="BP3925" s="419"/>
      <c r="BR3925" s="419"/>
      <c r="BS3925" s="419"/>
      <c r="BT3925" s="419"/>
      <c r="BV3925" s="419"/>
      <c r="BW3925" s="419"/>
      <c r="BX3925" s="397"/>
      <c r="BZ3925" s="449"/>
      <c r="CB3925" s="419"/>
      <c r="CC3925" s="419"/>
      <c r="CD3925" s="419"/>
      <c r="CF3925" s="419"/>
      <c r="CG3925" s="419"/>
      <c r="CH3925" s="419"/>
    </row>
    <row r="3926" spans="3:86" ht="21" thickBot="1">
      <c r="C3926" s="425"/>
      <c r="P3926" s="431"/>
      <c r="R3926" s="419"/>
      <c r="S3926" s="446"/>
      <c r="T3926" s="419"/>
      <c r="V3926" s="196"/>
      <c r="W3926" s="419"/>
      <c r="X3926" s="419"/>
      <c r="Z3926" s="419"/>
      <c r="AA3926" s="419"/>
      <c r="AB3926" s="419"/>
      <c r="AD3926" s="419"/>
      <c r="AE3926" s="419"/>
      <c r="AF3926" s="419"/>
      <c r="AH3926" s="419"/>
      <c r="AI3926" s="419"/>
      <c r="AJ3926" s="419"/>
      <c r="AL3926" s="419"/>
      <c r="AM3926" s="419"/>
      <c r="AN3926" s="403"/>
      <c r="AO3926" s="419"/>
      <c r="AP3926" s="419"/>
      <c r="AQ3926" s="419"/>
      <c r="AR3926" s="419"/>
      <c r="AS3926" s="419"/>
      <c r="AT3926" s="419"/>
      <c r="AU3926" s="419"/>
      <c r="AV3926" s="419"/>
      <c r="AX3926" s="419"/>
      <c r="AY3926" s="419"/>
      <c r="AZ3926" s="419"/>
      <c r="BB3926" s="419"/>
      <c r="BC3926" s="419"/>
      <c r="BD3926" s="419"/>
      <c r="BF3926" s="419"/>
      <c r="BG3926" s="419"/>
      <c r="BH3926" s="419"/>
      <c r="BJ3926" s="419"/>
      <c r="BK3926" s="419"/>
      <c r="BL3926" s="419"/>
      <c r="BN3926" s="419"/>
      <c r="BO3926" s="419"/>
      <c r="BP3926" s="419"/>
      <c r="BR3926" s="419"/>
      <c r="BS3926" s="419"/>
      <c r="BT3926" s="419"/>
      <c r="BV3926" s="419"/>
      <c r="BW3926" s="419"/>
      <c r="BX3926" s="397"/>
      <c r="BZ3926" s="449"/>
      <c r="CB3926" s="419"/>
      <c r="CC3926" s="419"/>
      <c r="CD3926" s="419"/>
      <c r="CF3926" s="419"/>
      <c r="CG3926" s="419"/>
      <c r="CH3926" s="419"/>
    </row>
    <row r="3927" spans="3:86" ht="21" thickBot="1">
      <c r="C3927" s="425"/>
      <c r="P3927" s="431"/>
      <c r="R3927" s="419"/>
      <c r="S3927" s="446"/>
      <c r="T3927" s="419"/>
      <c r="V3927" s="196"/>
      <c r="W3927" s="419"/>
      <c r="X3927" s="419"/>
      <c r="Z3927" s="419"/>
      <c r="AA3927" s="419"/>
      <c r="AB3927" s="419"/>
      <c r="AD3927" s="419"/>
      <c r="AE3927" s="419"/>
      <c r="AF3927" s="419"/>
      <c r="AH3927" s="419"/>
      <c r="AI3927" s="419"/>
      <c r="AJ3927" s="419"/>
      <c r="AL3927" s="419"/>
      <c r="AM3927" s="419"/>
      <c r="AN3927" s="403"/>
      <c r="AO3927" s="419"/>
      <c r="AP3927" s="419"/>
      <c r="AQ3927" s="419"/>
      <c r="AR3927" s="419"/>
      <c r="AS3927" s="419"/>
      <c r="AT3927" s="419"/>
      <c r="AU3927" s="419"/>
      <c r="AV3927" s="419"/>
      <c r="AX3927" s="419"/>
      <c r="AY3927" s="419"/>
      <c r="AZ3927" s="419"/>
      <c r="BB3927" s="419"/>
      <c r="BC3927" s="419"/>
      <c r="BD3927" s="419"/>
      <c r="BF3927" s="419"/>
      <c r="BG3927" s="419"/>
      <c r="BH3927" s="419"/>
      <c r="BJ3927" s="419"/>
      <c r="BK3927" s="419"/>
      <c r="BL3927" s="419"/>
      <c r="BN3927" s="419"/>
      <c r="BO3927" s="419"/>
      <c r="BP3927" s="419"/>
      <c r="BR3927" s="419"/>
      <c r="BS3927" s="419"/>
      <c r="BT3927" s="419"/>
      <c r="BV3927" s="419"/>
      <c r="BW3927" s="419"/>
      <c r="BX3927" s="397"/>
      <c r="BZ3927" s="449"/>
      <c r="CB3927" s="419"/>
      <c r="CC3927" s="419"/>
      <c r="CD3927" s="419"/>
      <c r="CF3927" s="419"/>
      <c r="CG3927" s="419"/>
      <c r="CH3927" s="419"/>
    </row>
    <row r="3928" spans="3:86" ht="21" thickBot="1">
      <c r="C3928" s="425"/>
      <c r="P3928" s="431"/>
      <c r="R3928" s="419"/>
      <c r="S3928" s="446"/>
      <c r="T3928" s="419"/>
      <c r="V3928" s="196"/>
      <c r="W3928" s="419"/>
      <c r="X3928" s="419"/>
      <c r="Z3928" s="419"/>
      <c r="AA3928" s="419"/>
      <c r="AB3928" s="419"/>
      <c r="AD3928" s="419"/>
      <c r="AE3928" s="419"/>
      <c r="AF3928" s="419"/>
      <c r="AH3928" s="419"/>
      <c r="AI3928" s="419"/>
      <c r="AJ3928" s="419"/>
      <c r="AL3928" s="419"/>
      <c r="AM3928" s="419"/>
      <c r="AN3928" s="403"/>
      <c r="AO3928" s="419"/>
      <c r="AP3928" s="419"/>
      <c r="AQ3928" s="419"/>
      <c r="AR3928" s="419"/>
      <c r="AS3928" s="419"/>
      <c r="AT3928" s="419"/>
      <c r="AU3928" s="419"/>
      <c r="AV3928" s="419"/>
      <c r="AX3928" s="419"/>
      <c r="AY3928" s="419"/>
      <c r="AZ3928" s="419"/>
      <c r="BB3928" s="419"/>
      <c r="BC3928" s="419"/>
      <c r="BD3928" s="419"/>
      <c r="BF3928" s="419"/>
      <c r="BG3928" s="419"/>
      <c r="BH3928" s="419"/>
      <c r="BJ3928" s="419"/>
      <c r="BK3928" s="419"/>
      <c r="BL3928" s="419"/>
      <c r="BN3928" s="419"/>
      <c r="BO3928" s="419"/>
      <c r="BP3928" s="419"/>
      <c r="BR3928" s="419"/>
      <c r="BS3928" s="419"/>
      <c r="BT3928" s="419"/>
      <c r="BV3928" s="419"/>
      <c r="BW3928" s="419"/>
      <c r="BX3928" s="397"/>
      <c r="BZ3928" s="449"/>
      <c r="CB3928" s="419"/>
      <c r="CC3928" s="419"/>
      <c r="CD3928" s="419"/>
      <c r="CF3928" s="419"/>
      <c r="CG3928" s="419"/>
      <c r="CH3928" s="419"/>
    </row>
    <row r="3929" spans="3:86" ht="21" thickBot="1">
      <c r="C3929" s="425"/>
      <c r="P3929" s="431"/>
      <c r="R3929" s="419"/>
      <c r="S3929" s="446"/>
      <c r="T3929" s="419"/>
      <c r="V3929" s="196"/>
      <c r="W3929" s="419"/>
      <c r="X3929" s="419"/>
      <c r="Z3929" s="419"/>
      <c r="AA3929" s="419"/>
      <c r="AB3929" s="419"/>
      <c r="AD3929" s="419"/>
      <c r="AE3929" s="419"/>
      <c r="AF3929" s="419"/>
      <c r="AH3929" s="419"/>
      <c r="AI3929" s="419"/>
      <c r="AJ3929" s="419"/>
      <c r="AL3929" s="419"/>
      <c r="AM3929" s="419"/>
      <c r="AN3929" s="403"/>
      <c r="AO3929" s="419"/>
      <c r="AP3929" s="419"/>
      <c r="AQ3929" s="419"/>
      <c r="AR3929" s="419"/>
      <c r="AS3929" s="419"/>
      <c r="AT3929" s="419"/>
      <c r="AU3929" s="419"/>
      <c r="AV3929" s="419"/>
      <c r="AX3929" s="419"/>
      <c r="AY3929" s="419"/>
      <c r="AZ3929" s="419"/>
      <c r="BB3929" s="419"/>
      <c r="BC3929" s="419"/>
      <c r="BD3929" s="419"/>
      <c r="BF3929" s="419"/>
      <c r="BG3929" s="419"/>
      <c r="BH3929" s="419"/>
      <c r="BJ3929" s="419"/>
      <c r="BK3929" s="419"/>
      <c r="BL3929" s="419"/>
      <c r="BN3929" s="419"/>
      <c r="BO3929" s="419"/>
      <c r="BP3929" s="419"/>
      <c r="BR3929" s="419"/>
      <c r="BS3929" s="419"/>
      <c r="BT3929" s="419"/>
      <c r="BV3929" s="419"/>
      <c r="BW3929" s="419"/>
      <c r="BX3929" s="397"/>
      <c r="BZ3929" s="449"/>
      <c r="CB3929" s="419"/>
      <c r="CC3929" s="419"/>
      <c r="CD3929" s="419"/>
      <c r="CF3929" s="419"/>
      <c r="CG3929" s="419"/>
      <c r="CH3929" s="419"/>
    </row>
    <row r="3930" spans="3:86" ht="21" thickBot="1">
      <c r="C3930" s="425"/>
      <c r="P3930" s="431"/>
      <c r="R3930" s="419"/>
      <c r="S3930" s="446"/>
      <c r="T3930" s="419"/>
      <c r="V3930" s="196"/>
      <c r="W3930" s="419"/>
      <c r="X3930" s="419"/>
      <c r="Z3930" s="419"/>
      <c r="AA3930" s="419"/>
      <c r="AB3930" s="419"/>
      <c r="AD3930" s="419"/>
      <c r="AE3930" s="419"/>
      <c r="AF3930" s="419"/>
      <c r="AH3930" s="419"/>
      <c r="AI3930" s="419"/>
      <c r="AJ3930" s="419"/>
      <c r="AL3930" s="419"/>
      <c r="AM3930" s="419"/>
      <c r="AN3930" s="403"/>
      <c r="AO3930" s="419"/>
      <c r="AP3930" s="419"/>
      <c r="AQ3930" s="419"/>
      <c r="AR3930" s="419"/>
      <c r="AS3930" s="419"/>
      <c r="AT3930" s="419"/>
      <c r="AU3930" s="419"/>
      <c r="AV3930" s="419"/>
      <c r="AX3930" s="419"/>
      <c r="AY3930" s="419"/>
      <c r="AZ3930" s="419"/>
      <c r="BB3930" s="419"/>
      <c r="BC3930" s="419"/>
      <c r="BD3930" s="419"/>
      <c r="BF3930" s="419"/>
      <c r="BG3930" s="419"/>
      <c r="BH3930" s="419"/>
      <c r="BJ3930" s="419"/>
      <c r="BK3930" s="419"/>
      <c r="BL3930" s="419"/>
      <c r="BN3930" s="419"/>
      <c r="BO3930" s="419"/>
      <c r="BP3930" s="419"/>
      <c r="BR3930" s="419"/>
      <c r="BS3930" s="419"/>
      <c r="BT3930" s="419"/>
      <c r="BV3930" s="419"/>
      <c r="BW3930" s="419"/>
      <c r="BX3930" s="397"/>
      <c r="BZ3930" s="449"/>
      <c r="CB3930" s="419"/>
      <c r="CC3930" s="419"/>
      <c r="CD3930" s="419"/>
      <c r="CF3930" s="419"/>
      <c r="CG3930" s="419"/>
      <c r="CH3930" s="419"/>
    </row>
    <row r="3931" spans="3:86" ht="21" thickBot="1">
      <c r="C3931" s="425"/>
      <c r="P3931" s="431"/>
      <c r="R3931" s="419"/>
      <c r="S3931" s="446"/>
      <c r="T3931" s="419"/>
      <c r="V3931" s="196"/>
      <c r="W3931" s="419"/>
      <c r="X3931" s="419"/>
      <c r="Z3931" s="419"/>
      <c r="AA3931" s="419"/>
      <c r="AB3931" s="419"/>
      <c r="AD3931" s="419"/>
      <c r="AE3931" s="419"/>
      <c r="AF3931" s="419"/>
      <c r="AH3931" s="419"/>
      <c r="AI3931" s="419"/>
      <c r="AJ3931" s="419"/>
      <c r="AL3931" s="419"/>
      <c r="AM3931" s="419"/>
      <c r="AN3931" s="403"/>
      <c r="AO3931" s="419"/>
      <c r="AP3931" s="419"/>
      <c r="AQ3931" s="419"/>
      <c r="AR3931" s="419"/>
      <c r="AS3931" s="419"/>
      <c r="AT3931" s="419"/>
      <c r="AU3931" s="419"/>
      <c r="AV3931" s="419"/>
      <c r="AX3931" s="419"/>
      <c r="AY3931" s="419"/>
      <c r="AZ3931" s="419"/>
      <c r="BB3931" s="419"/>
      <c r="BC3931" s="419"/>
      <c r="BD3931" s="419"/>
      <c r="BF3931" s="419"/>
      <c r="BG3931" s="419"/>
      <c r="BH3931" s="419"/>
      <c r="BJ3931" s="419"/>
      <c r="BK3931" s="419"/>
      <c r="BL3931" s="419"/>
      <c r="BN3931" s="419"/>
      <c r="BO3931" s="419"/>
      <c r="BP3931" s="419"/>
      <c r="BR3931" s="419"/>
      <c r="BS3931" s="419"/>
      <c r="BT3931" s="419"/>
      <c r="BV3931" s="419"/>
      <c r="BW3931" s="419"/>
      <c r="BX3931" s="397"/>
      <c r="BZ3931" s="449"/>
      <c r="CB3931" s="419"/>
      <c r="CC3931" s="419"/>
      <c r="CD3931" s="419"/>
      <c r="CF3931" s="419"/>
      <c r="CG3931" s="419"/>
      <c r="CH3931" s="419"/>
    </row>
    <row r="3932" spans="3:86" ht="21" thickBot="1">
      <c r="C3932" s="425"/>
      <c r="P3932" s="431"/>
      <c r="R3932" s="419"/>
      <c r="S3932" s="446"/>
      <c r="T3932" s="419"/>
      <c r="V3932" s="196"/>
      <c r="W3932" s="419"/>
      <c r="X3932" s="419"/>
      <c r="Z3932" s="419"/>
      <c r="AA3932" s="419"/>
      <c r="AB3932" s="419"/>
      <c r="AD3932" s="419"/>
      <c r="AE3932" s="419"/>
      <c r="AF3932" s="419"/>
      <c r="AH3932" s="419"/>
      <c r="AI3932" s="419"/>
      <c r="AJ3932" s="419"/>
      <c r="AL3932" s="419"/>
      <c r="AM3932" s="419"/>
      <c r="AN3932" s="403"/>
      <c r="AO3932" s="419"/>
      <c r="AP3932" s="419"/>
      <c r="AQ3932" s="419"/>
      <c r="AR3932" s="419"/>
      <c r="AS3932" s="419"/>
      <c r="AT3932" s="419"/>
      <c r="AU3932" s="419"/>
      <c r="AV3932" s="419"/>
      <c r="AX3932" s="419"/>
      <c r="AY3932" s="419"/>
      <c r="AZ3932" s="419"/>
      <c r="BB3932" s="419"/>
      <c r="BC3932" s="419"/>
      <c r="BD3932" s="419"/>
      <c r="BF3932" s="419"/>
      <c r="BG3932" s="419"/>
      <c r="BH3932" s="419"/>
      <c r="BJ3932" s="419"/>
      <c r="BK3932" s="419"/>
      <c r="BL3932" s="419"/>
      <c r="BN3932" s="419"/>
      <c r="BO3932" s="419"/>
      <c r="BP3932" s="419"/>
      <c r="BR3932" s="419"/>
      <c r="BS3932" s="419"/>
      <c r="BT3932" s="419"/>
      <c r="BV3932" s="419"/>
      <c r="BW3932" s="419"/>
      <c r="BX3932" s="397"/>
      <c r="BZ3932" s="449"/>
      <c r="CB3932" s="419"/>
      <c r="CC3932" s="419"/>
      <c r="CD3932" s="419"/>
      <c r="CF3932" s="419"/>
      <c r="CG3932" s="419"/>
      <c r="CH3932" s="419"/>
    </row>
    <row r="3933" spans="3:86" ht="21" thickBot="1">
      <c r="C3933" s="425"/>
      <c r="P3933" s="431"/>
      <c r="R3933" s="419"/>
      <c r="S3933" s="446"/>
      <c r="T3933" s="419"/>
      <c r="V3933" s="196"/>
      <c r="W3933" s="419"/>
      <c r="X3933" s="419"/>
      <c r="Z3933" s="419"/>
      <c r="AA3933" s="419"/>
      <c r="AB3933" s="419"/>
      <c r="AD3933" s="419"/>
      <c r="AE3933" s="419"/>
      <c r="AF3933" s="419"/>
      <c r="AH3933" s="419"/>
      <c r="AI3933" s="419"/>
      <c r="AJ3933" s="419"/>
      <c r="AL3933" s="419"/>
      <c r="AM3933" s="419"/>
      <c r="AN3933" s="403"/>
      <c r="AO3933" s="419"/>
      <c r="AP3933" s="419"/>
      <c r="AQ3933" s="419"/>
      <c r="AR3933" s="419"/>
      <c r="AS3933" s="419"/>
      <c r="AT3933" s="419"/>
      <c r="AU3933" s="419"/>
      <c r="AV3933" s="419"/>
      <c r="AX3933" s="419"/>
      <c r="AY3933" s="419"/>
      <c r="AZ3933" s="419"/>
      <c r="BB3933" s="419"/>
      <c r="BC3933" s="419"/>
      <c r="BD3933" s="419"/>
      <c r="BF3933" s="419"/>
      <c r="BG3933" s="419"/>
      <c r="BH3933" s="419"/>
      <c r="BJ3933" s="419"/>
      <c r="BK3933" s="419"/>
      <c r="BL3933" s="419"/>
      <c r="BN3933" s="419"/>
      <c r="BO3933" s="419"/>
      <c r="BP3933" s="419"/>
      <c r="BR3933" s="419"/>
      <c r="BS3933" s="419"/>
      <c r="BT3933" s="419"/>
      <c r="BV3933" s="419"/>
      <c r="BW3933" s="419"/>
      <c r="BX3933" s="397"/>
      <c r="BZ3933" s="449"/>
      <c r="CB3933" s="419"/>
      <c r="CC3933" s="419"/>
      <c r="CD3933" s="419"/>
      <c r="CF3933" s="419"/>
      <c r="CG3933" s="419"/>
      <c r="CH3933" s="419"/>
    </row>
    <row r="3934" spans="3:86" ht="21" thickBot="1">
      <c r="C3934" s="425"/>
      <c r="P3934" s="431"/>
      <c r="R3934" s="419"/>
      <c r="S3934" s="446"/>
      <c r="T3934" s="419"/>
      <c r="V3934" s="196"/>
      <c r="W3934" s="419"/>
      <c r="X3934" s="419"/>
      <c r="Z3934" s="419"/>
      <c r="AA3934" s="419"/>
      <c r="AB3934" s="419"/>
      <c r="AD3934" s="419"/>
      <c r="AE3934" s="419"/>
      <c r="AF3934" s="419"/>
      <c r="AH3934" s="419"/>
      <c r="AI3934" s="419"/>
      <c r="AJ3934" s="419"/>
      <c r="AL3934" s="419"/>
      <c r="AM3934" s="419"/>
      <c r="AN3934" s="403"/>
      <c r="AO3934" s="419"/>
      <c r="AP3934" s="419"/>
      <c r="AQ3934" s="419"/>
      <c r="AR3934" s="419"/>
      <c r="AS3934" s="419"/>
      <c r="AT3934" s="419"/>
      <c r="AU3934" s="419"/>
      <c r="AV3934" s="419"/>
      <c r="AX3934" s="419"/>
      <c r="AY3934" s="419"/>
      <c r="AZ3934" s="419"/>
      <c r="BB3934" s="419"/>
      <c r="BC3934" s="419"/>
      <c r="BD3934" s="419"/>
      <c r="BF3934" s="419"/>
      <c r="BG3934" s="419"/>
      <c r="BH3934" s="419"/>
      <c r="BJ3934" s="419"/>
      <c r="BK3934" s="419"/>
      <c r="BL3934" s="419"/>
      <c r="BN3934" s="419"/>
      <c r="BO3934" s="419"/>
      <c r="BP3934" s="419"/>
      <c r="BR3934" s="419"/>
      <c r="BS3934" s="419"/>
      <c r="BT3934" s="419"/>
      <c r="BV3934" s="419"/>
      <c r="BW3934" s="419"/>
      <c r="BX3934" s="397"/>
      <c r="BZ3934" s="449"/>
      <c r="CB3934" s="419"/>
      <c r="CC3934" s="419"/>
      <c r="CD3934" s="419"/>
      <c r="CF3934" s="419"/>
      <c r="CG3934" s="419"/>
      <c r="CH3934" s="419"/>
    </row>
    <row r="3935" spans="3:86" ht="21" thickBot="1">
      <c r="C3935" s="425"/>
      <c r="P3935" s="431"/>
      <c r="R3935" s="419"/>
      <c r="S3935" s="446"/>
      <c r="T3935" s="419"/>
      <c r="V3935" s="196"/>
      <c r="W3935" s="419"/>
      <c r="X3935" s="419"/>
      <c r="Z3935" s="419"/>
      <c r="AA3935" s="419"/>
      <c r="AB3935" s="419"/>
      <c r="AD3935" s="419"/>
      <c r="AE3935" s="419"/>
      <c r="AF3935" s="419"/>
      <c r="AH3935" s="419"/>
      <c r="AI3935" s="419"/>
      <c r="AJ3935" s="419"/>
      <c r="AL3935" s="419"/>
      <c r="AM3935" s="419"/>
      <c r="AN3935" s="403"/>
      <c r="AO3935" s="419"/>
      <c r="AP3935" s="419"/>
      <c r="AQ3935" s="419"/>
      <c r="AR3935" s="419"/>
      <c r="AS3935" s="419"/>
      <c r="AT3935" s="419"/>
      <c r="AU3935" s="419"/>
      <c r="AV3935" s="419"/>
      <c r="AX3935" s="419"/>
      <c r="AY3935" s="419"/>
      <c r="AZ3935" s="419"/>
      <c r="BB3935" s="419"/>
      <c r="BC3935" s="419"/>
      <c r="BD3935" s="419"/>
      <c r="BF3935" s="419"/>
      <c r="BG3935" s="419"/>
      <c r="BH3935" s="419"/>
      <c r="BJ3935" s="419"/>
      <c r="BK3935" s="419"/>
      <c r="BL3935" s="419"/>
      <c r="BN3935" s="419"/>
      <c r="BO3935" s="419"/>
      <c r="BP3935" s="419"/>
      <c r="BR3935" s="419"/>
      <c r="BS3935" s="419"/>
      <c r="BT3935" s="419"/>
      <c r="BV3935" s="419"/>
      <c r="BW3935" s="419"/>
      <c r="BX3935" s="397"/>
      <c r="BZ3935" s="449"/>
      <c r="CB3935" s="419"/>
      <c r="CC3935" s="419"/>
      <c r="CD3935" s="419"/>
      <c r="CF3935" s="419"/>
      <c r="CG3935" s="419"/>
      <c r="CH3935" s="419"/>
    </row>
    <row r="3936" spans="3:86" ht="21" thickBot="1">
      <c r="C3936" s="425"/>
      <c r="P3936" s="431"/>
      <c r="R3936" s="419"/>
      <c r="S3936" s="446"/>
      <c r="T3936" s="419"/>
      <c r="V3936" s="196"/>
      <c r="W3936" s="419"/>
      <c r="X3936" s="419"/>
      <c r="Z3936" s="419"/>
      <c r="AA3936" s="419"/>
      <c r="AB3936" s="419"/>
      <c r="AD3936" s="419"/>
      <c r="AE3936" s="419"/>
      <c r="AF3936" s="419"/>
      <c r="AH3936" s="419"/>
      <c r="AI3936" s="419"/>
      <c r="AJ3936" s="419"/>
      <c r="AL3936" s="419"/>
      <c r="AM3936" s="419"/>
      <c r="AN3936" s="403"/>
      <c r="AO3936" s="419"/>
      <c r="AP3936" s="419"/>
      <c r="AQ3936" s="419"/>
      <c r="AR3936" s="419"/>
      <c r="AS3936" s="419"/>
      <c r="AT3936" s="419"/>
      <c r="AU3936" s="419"/>
      <c r="AV3936" s="419"/>
      <c r="AX3936" s="419"/>
      <c r="AY3936" s="419"/>
      <c r="AZ3936" s="419"/>
      <c r="BB3936" s="419"/>
      <c r="BC3936" s="419"/>
      <c r="BD3936" s="419"/>
      <c r="BF3936" s="419"/>
      <c r="BG3936" s="419"/>
      <c r="BH3936" s="419"/>
      <c r="BJ3936" s="419"/>
      <c r="BK3936" s="419"/>
      <c r="BL3936" s="419"/>
      <c r="BN3936" s="419"/>
      <c r="BO3936" s="419"/>
      <c r="BP3936" s="419"/>
      <c r="BR3936" s="419"/>
      <c r="BS3936" s="419"/>
      <c r="BT3936" s="419"/>
      <c r="BV3936" s="419"/>
      <c r="BW3936" s="419"/>
      <c r="BX3936" s="397"/>
      <c r="BZ3936" s="449"/>
      <c r="CB3936" s="419"/>
      <c r="CC3936" s="419"/>
      <c r="CD3936" s="419"/>
      <c r="CF3936" s="419"/>
      <c r="CG3936" s="419"/>
      <c r="CH3936" s="419"/>
    </row>
    <row r="3937" spans="3:86" ht="21" thickBot="1">
      <c r="C3937" s="425"/>
      <c r="P3937" s="431"/>
      <c r="R3937" s="419"/>
      <c r="S3937" s="446"/>
      <c r="T3937" s="419"/>
      <c r="V3937" s="196"/>
      <c r="W3937" s="419"/>
      <c r="X3937" s="419"/>
      <c r="Z3937" s="419"/>
      <c r="AA3937" s="419"/>
      <c r="AB3937" s="419"/>
      <c r="AD3937" s="419"/>
      <c r="AE3937" s="419"/>
      <c r="AF3937" s="419"/>
      <c r="AH3937" s="419"/>
      <c r="AI3937" s="419"/>
      <c r="AJ3937" s="419"/>
      <c r="AL3937" s="419"/>
      <c r="AM3937" s="419"/>
      <c r="AN3937" s="403"/>
      <c r="AO3937" s="419"/>
      <c r="AP3937" s="419"/>
      <c r="AQ3937" s="419"/>
      <c r="AR3937" s="419"/>
      <c r="AS3937" s="419"/>
      <c r="AT3937" s="419"/>
      <c r="AU3937" s="419"/>
      <c r="AV3937" s="419"/>
      <c r="AX3937" s="419"/>
      <c r="AY3937" s="419"/>
      <c r="AZ3937" s="419"/>
      <c r="BB3937" s="419"/>
      <c r="BC3937" s="419"/>
      <c r="BD3937" s="419"/>
      <c r="BF3937" s="419"/>
      <c r="BG3937" s="419"/>
      <c r="BH3937" s="419"/>
      <c r="BJ3937" s="419"/>
      <c r="BK3937" s="419"/>
      <c r="BL3937" s="419"/>
      <c r="BN3937" s="419"/>
      <c r="BO3937" s="419"/>
      <c r="BP3937" s="419"/>
      <c r="BR3937" s="419"/>
      <c r="BS3937" s="419"/>
      <c r="BT3937" s="419"/>
      <c r="BV3937" s="419"/>
      <c r="BW3937" s="419"/>
      <c r="BX3937" s="397"/>
      <c r="BZ3937" s="449"/>
      <c r="CB3937" s="419"/>
      <c r="CC3937" s="419"/>
      <c r="CD3937" s="419"/>
      <c r="CF3937" s="419"/>
      <c r="CG3937" s="419"/>
      <c r="CH3937" s="419"/>
    </row>
    <row r="3938" spans="3:86" ht="21" thickBot="1">
      <c r="C3938" s="425"/>
      <c r="P3938" s="431"/>
      <c r="R3938" s="419"/>
      <c r="S3938" s="446"/>
      <c r="T3938" s="419"/>
      <c r="V3938" s="196"/>
      <c r="W3938" s="419"/>
      <c r="X3938" s="419"/>
      <c r="Z3938" s="419"/>
      <c r="AA3938" s="419"/>
      <c r="AB3938" s="419"/>
      <c r="AD3938" s="419"/>
      <c r="AE3938" s="419"/>
      <c r="AF3938" s="419"/>
      <c r="AH3938" s="419"/>
      <c r="AI3938" s="419"/>
      <c r="AJ3938" s="419"/>
      <c r="AL3938" s="419"/>
      <c r="AM3938" s="419"/>
      <c r="AN3938" s="403"/>
      <c r="AO3938" s="419"/>
      <c r="AP3938" s="419"/>
      <c r="AQ3938" s="419"/>
      <c r="AR3938" s="419"/>
      <c r="AS3938" s="419"/>
      <c r="AT3938" s="419"/>
      <c r="AU3938" s="419"/>
      <c r="AV3938" s="419"/>
      <c r="AX3938" s="419"/>
      <c r="AY3938" s="419"/>
      <c r="AZ3938" s="419"/>
      <c r="BB3938" s="419"/>
      <c r="BC3938" s="419"/>
      <c r="BD3938" s="419"/>
      <c r="BF3938" s="419"/>
      <c r="BG3938" s="419"/>
      <c r="BH3938" s="419"/>
      <c r="BJ3938" s="419"/>
      <c r="BK3938" s="419"/>
      <c r="BL3938" s="419"/>
      <c r="BN3938" s="419"/>
      <c r="BO3938" s="419"/>
      <c r="BP3938" s="419"/>
      <c r="BR3938" s="419"/>
      <c r="BS3938" s="419"/>
      <c r="BT3938" s="419"/>
      <c r="BV3938" s="419"/>
      <c r="BW3938" s="419"/>
      <c r="BX3938" s="397"/>
      <c r="BZ3938" s="449"/>
      <c r="CB3938" s="419"/>
      <c r="CC3938" s="419"/>
      <c r="CD3938" s="419"/>
      <c r="CF3938" s="419"/>
      <c r="CG3938" s="419"/>
      <c r="CH3938" s="419"/>
    </row>
    <row r="3939" spans="3:86" ht="21" thickBot="1">
      <c r="C3939" s="425"/>
      <c r="P3939" s="431"/>
      <c r="R3939" s="419"/>
      <c r="S3939" s="446"/>
      <c r="T3939" s="419"/>
      <c r="V3939" s="196"/>
      <c r="W3939" s="419"/>
      <c r="X3939" s="419"/>
      <c r="Z3939" s="419"/>
      <c r="AA3939" s="419"/>
      <c r="AB3939" s="419"/>
      <c r="AD3939" s="419"/>
      <c r="AE3939" s="419"/>
      <c r="AF3939" s="419"/>
      <c r="AH3939" s="419"/>
      <c r="AI3939" s="419"/>
      <c r="AJ3939" s="419"/>
      <c r="AL3939" s="419"/>
      <c r="AM3939" s="419"/>
      <c r="AN3939" s="403"/>
      <c r="AO3939" s="419"/>
      <c r="AP3939" s="419"/>
      <c r="AQ3939" s="419"/>
      <c r="AR3939" s="419"/>
      <c r="AS3939" s="419"/>
      <c r="AT3939" s="419"/>
      <c r="AU3939" s="419"/>
      <c r="AV3939" s="419"/>
      <c r="AX3939" s="419"/>
      <c r="AY3939" s="419"/>
      <c r="AZ3939" s="419"/>
      <c r="BB3939" s="419"/>
      <c r="BC3939" s="419"/>
      <c r="BD3939" s="419"/>
      <c r="BF3939" s="419"/>
      <c r="BG3939" s="419"/>
      <c r="BH3939" s="419"/>
      <c r="BJ3939" s="419"/>
      <c r="BK3939" s="419"/>
      <c r="BL3939" s="419"/>
      <c r="BN3939" s="419"/>
      <c r="BO3939" s="419"/>
      <c r="BP3939" s="419"/>
      <c r="BR3939" s="419"/>
      <c r="BS3939" s="419"/>
      <c r="BT3939" s="419"/>
      <c r="BV3939" s="419"/>
      <c r="BW3939" s="419"/>
      <c r="BX3939" s="397"/>
      <c r="BZ3939" s="449"/>
      <c r="CB3939" s="419"/>
      <c r="CC3939" s="419"/>
      <c r="CD3939" s="419"/>
      <c r="CF3939" s="419"/>
      <c r="CG3939" s="419"/>
      <c r="CH3939" s="419"/>
    </row>
    <row r="3940" spans="3:86" ht="21" thickBot="1">
      <c r="C3940" s="425"/>
      <c r="P3940" s="431"/>
      <c r="R3940" s="419"/>
      <c r="S3940" s="446"/>
      <c r="T3940" s="419"/>
      <c r="V3940" s="196"/>
      <c r="W3940" s="419"/>
      <c r="X3940" s="419"/>
      <c r="Z3940" s="419"/>
      <c r="AA3940" s="419"/>
      <c r="AB3940" s="419"/>
      <c r="AD3940" s="419"/>
      <c r="AE3940" s="419"/>
      <c r="AF3940" s="419"/>
      <c r="AH3940" s="419"/>
      <c r="AI3940" s="419"/>
      <c r="AJ3940" s="419"/>
      <c r="AL3940" s="419"/>
      <c r="AM3940" s="419"/>
      <c r="AN3940" s="403"/>
      <c r="AO3940" s="419"/>
      <c r="AP3940" s="419"/>
      <c r="AQ3940" s="419"/>
      <c r="AR3940" s="419"/>
      <c r="AS3940" s="419"/>
      <c r="AT3940" s="419"/>
      <c r="AU3940" s="419"/>
      <c r="AV3940" s="419"/>
      <c r="AX3940" s="419"/>
      <c r="AY3940" s="419"/>
      <c r="AZ3940" s="419"/>
      <c r="BB3940" s="419"/>
      <c r="BC3940" s="419"/>
      <c r="BD3940" s="419"/>
      <c r="BF3940" s="419"/>
      <c r="BG3940" s="419"/>
      <c r="BH3940" s="419"/>
      <c r="BJ3940" s="419"/>
      <c r="BK3940" s="419"/>
      <c r="BL3940" s="419"/>
      <c r="BN3940" s="419"/>
      <c r="BO3940" s="419"/>
      <c r="BP3940" s="419"/>
      <c r="BR3940" s="419"/>
      <c r="BS3940" s="419"/>
      <c r="BT3940" s="419"/>
      <c r="BV3940" s="419"/>
      <c r="BW3940" s="419"/>
      <c r="BX3940" s="397"/>
      <c r="BZ3940" s="449"/>
      <c r="CB3940" s="419"/>
      <c r="CC3940" s="419"/>
      <c r="CD3940" s="419"/>
      <c r="CF3940" s="419"/>
      <c r="CG3940" s="419"/>
      <c r="CH3940" s="419"/>
    </row>
    <row r="3941" spans="3:86" ht="21" thickBot="1">
      <c r="C3941" s="425"/>
      <c r="P3941" s="431"/>
      <c r="R3941" s="419"/>
      <c r="S3941" s="446"/>
      <c r="T3941" s="419"/>
      <c r="V3941" s="196"/>
      <c r="W3941" s="419"/>
      <c r="X3941" s="419"/>
      <c r="Z3941" s="419"/>
      <c r="AA3941" s="419"/>
      <c r="AB3941" s="419"/>
      <c r="AD3941" s="419"/>
      <c r="AE3941" s="419"/>
      <c r="AF3941" s="419"/>
      <c r="AH3941" s="419"/>
      <c r="AI3941" s="419"/>
      <c r="AJ3941" s="419"/>
      <c r="AL3941" s="419"/>
      <c r="AM3941" s="419"/>
      <c r="AN3941" s="403"/>
      <c r="AO3941" s="419"/>
      <c r="AP3941" s="419"/>
      <c r="AQ3941" s="419"/>
      <c r="AR3941" s="419"/>
      <c r="AS3941" s="419"/>
      <c r="AT3941" s="419"/>
      <c r="AU3941" s="419"/>
      <c r="AV3941" s="419"/>
      <c r="AX3941" s="419"/>
      <c r="AY3941" s="419"/>
      <c r="AZ3941" s="419"/>
      <c r="BB3941" s="419"/>
      <c r="BC3941" s="419"/>
      <c r="BD3941" s="419"/>
      <c r="BF3941" s="419"/>
      <c r="BG3941" s="419"/>
      <c r="BH3941" s="419"/>
      <c r="BJ3941" s="419"/>
      <c r="BK3941" s="419"/>
      <c r="BL3941" s="419"/>
      <c r="BN3941" s="419"/>
      <c r="BO3941" s="419"/>
      <c r="BP3941" s="419"/>
      <c r="BR3941" s="419"/>
      <c r="BS3941" s="419"/>
      <c r="BT3941" s="419"/>
      <c r="BV3941" s="419"/>
      <c r="BW3941" s="419"/>
      <c r="BX3941" s="397"/>
      <c r="BZ3941" s="449"/>
      <c r="CB3941" s="419"/>
      <c r="CC3941" s="419"/>
      <c r="CD3941" s="419"/>
      <c r="CF3941" s="419"/>
      <c r="CG3941" s="419"/>
      <c r="CH3941" s="419"/>
    </row>
    <row r="3942" spans="3:86" ht="21" thickBot="1">
      <c r="C3942" s="425"/>
      <c r="P3942" s="431"/>
      <c r="R3942" s="419"/>
      <c r="S3942" s="446"/>
      <c r="T3942" s="419"/>
      <c r="V3942" s="196"/>
      <c r="W3942" s="419"/>
      <c r="X3942" s="419"/>
      <c r="Z3942" s="419"/>
      <c r="AA3942" s="419"/>
      <c r="AB3942" s="419"/>
      <c r="AD3942" s="419"/>
      <c r="AE3942" s="419"/>
      <c r="AF3942" s="419"/>
      <c r="AH3942" s="419"/>
      <c r="AI3942" s="419"/>
      <c r="AJ3942" s="419"/>
      <c r="AL3942" s="419"/>
      <c r="AM3942" s="419"/>
      <c r="AN3942" s="403"/>
      <c r="AO3942" s="419"/>
      <c r="AP3942" s="419"/>
      <c r="AQ3942" s="419"/>
      <c r="AR3942" s="419"/>
      <c r="AS3942" s="419"/>
      <c r="AT3942" s="419"/>
      <c r="AU3942" s="419"/>
      <c r="AV3942" s="419"/>
      <c r="AX3942" s="419"/>
      <c r="AY3942" s="419"/>
      <c r="AZ3942" s="419"/>
      <c r="BB3942" s="419"/>
      <c r="BC3942" s="419"/>
      <c r="BD3942" s="419"/>
      <c r="BF3942" s="419"/>
      <c r="BG3942" s="419"/>
      <c r="BH3942" s="419"/>
      <c r="BJ3942" s="419"/>
      <c r="BK3942" s="419"/>
      <c r="BL3942" s="419"/>
      <c r="BN3942" s="419"/>
      <c r="BO3942" s="419"/>
      <c r="BP3942" s="419"/>
      <c r="BR3942" s="419"/>
      <c r="BS3942" s="419"/>
      <c r="BT3942" s="419"/>
      <c r="BV3942" s="419"/>
      <c r="BW3942" s="419"/>
      <c r="BX3942" s="397"/>
      <c r="BZ3942" s="449"/>
      <c r="CB3942" s="419"/>
      <c r="CC3942" s="419"/>
      <c r="CD3942" s="419"/>
      <c r="CF3942" s="419"/>
      <c r="CG3942" s="419"/>
      <c r="CH3942" s="419"/>
    </row>
    <row r="3943" spans="3:86" ht="21" thickBot="1">
      <c r="C3943" s="425"/>
      <c r="P3943" s="431"/>
      <c r="R3943" s="419"/>
      <c r="S3943" s="446"/>
      <c r="T3943" s="419"/>
      <c r="V3943" s="196"/>
      <c r="W3943" s="419"/>
      <c r="X3943" s="419"/>
      <c r="Z3943" s="419"/>
      <c r="AA3943" s="419"/>
      <c r="AB3943" s="419"/>
      <c r="AD3943" s="419"/>
      <c r="AE3943" s="419"/>
      <c r="AF3943" s="419"/>
      <c r="AH3943" s="419"/>
      <c r="AI3943" s="419"/>
      <c r="AJ3943" s="419"/>
      <c r="AL3943" s="419"/>
      <c r="AM3943" s="419"/>
      <c r="AN3943" s="403"/>
      <c r="AO3943" s="419"/>
      <c r="AP3943" s="419"/>
      <c r="AQ3943" s="419"/>
      <c r="AR3943" s="419"/>
      <c r="AS3943" s="419"/>
      <c r="AT3943" s="419"/>
      <c r="AU3943" s="419"/>
      <c r="AV3943" s="419"/>
      <c r="AX3943" s="419"/>
      <c r="AY3943" s="419"/>
      <c r="AZ3943" s="419"/>
      <c r="BB3943" s="419"/>
      <c r="BC3943" s="419"/>
      <c r="BD3943" s="419"/>
      <c r="BF3943" s="419"/>
      <c r="BG3943" s="419"/>
      <c r="BH3943" s="419"/>
      <c r="BJ3943" s="419"/>
      <c r="BK3943" s="419"/>
      <c r="BL3943" s="419"/>
      <c r="BN3943" s="419"/>
      <c r="BO3943" s="419"/>
      <c r="BP3943" s="419"/>
      <c r="BR3943" s="419"/>
      <c r="BS3943" s="419"/>
      <c r="BT3943" s="419"/>
      <c r="BV3943" s="419"/>
      <c r="BW3943" s="419"/>
      <c r="BX3943" s="397"/>
      <c r="BZ3943" s="449"/>
      <c r="CB3943" s="419"/>
      <c r="CC3943" s="419"/>
      <c r="CD3943" s="419"/>
      <c r="CF3943" s="419"/>
      <c r="CG3943" s="419"/>
      <c r="CH3943" s="419"/>
    </row>
    <row r="3944" spans="3:86" ht="21" thickBot="1">
      <c r="C3944" s="425"/>
      <c r="P3944" s="431"/>
      <c r="R3944" s="419"/>
      <c r="S3944" s="446"/>
      <c r="T3944" s="419"/>
      <c r="V3944" s="196"/>
      <c r="W3944" s="419"/>
      <c r="X3944" s="419"/>
      <c r="Z3944" s="419"/>
      <c r="AA3944" s="419"/>
      <c r="AB3944" s="419"/>
      <c r="AD3944" s="419"/>
      <c r="AE3944" s="419"/>
      <c r="AF3944" s="419"/>
      <c r="AH3944" s="419"/>
      <c r="AI3944" s="419"/>
      <c r="AJ3944" s="419"/>
      <c r="AL3944" s="419"/>
      <c r="AM3944" s="419"/>
      <c r="AN3944" s="403"/>
      <c r="AO3944" s="419"/>
      <c r="AP3944" s="419"/>
      <c r="AQ3944" s="419"/>
      <c r="AR3944" s="419"/>
      <c r="AS3944" s="419"/>
      <c r="AT3944" s="419"/>
      <c r="AU3944" s="419"/>
      <c r="AV3944" s="419"/>
      <c r="AX3944" s="419"/>
      <c r="AY3944" s="419"/>
      <c r="AZ3944" s="419"/>
      <c r="BB3944" s="419"/>
      <c r="BC3944" s="419"/>
      <c r="BD3944" s="419"/>
      <c r="BF3944" s="419"/>
      <c r="BG3944" s="419"/>
      <c r="BH3944" s="419"/>
      <c r="BJ3944" s="419"/>
      <c r="BK3944" s="419"/>
      <c r="BL3944" s="419"/>
      <c r="BN3944" s="419"/>
      <c r="BO3944" s="419"/>
      <c r="BP3944" s="419"/>
      <c r="BR3944" s="419"/>
      <c r="BS3944" s="419"/>
      <c r="BT3944" s="419"/>
      <c r="BV3944" s="419"/>
      <c r="BW3944" s="419"/>
      <c r="BX3944" s="397"/>
      <c r="BZ3944" s="449"/>
      <c r="CB3944" s="419"/>
      <c r="CC3944" s="419"/>
      <c r="CD3944" s="419"/>
      <c r="CF3944" s="419"/>
      <c r="CG3944" s="419"/>
      <c r="CH3944" s="419"/>
    </row>
    <row r="3945" spans="3:86" ht="21" thickBot="1">
      <c r="C3945" s="425"/>
      <c r="P3945" s="431"/>
      <c r="R3945" s="419"/>
      <c r="S3945" s="446"/>
      <c r="T3945" s="419"/>
      <c r="V3945" s="196"/>
      <c r="W3945" s="419"/>
      <c r="X3945" s="419"/>
      <c r="Z3945" s="419"/>
      <c r="AA3945" s="419"/>
      <c r="AB3945" s="419"/>
      <c r="AD3945" s="419"/>
      <c r="AE3945" s="419"/>
      <c r="AF3945" s="419"/>
      <c r="AH3945" s="419"/>
      <c r="AI3945" s="419"/>
      <c r="AJ3945" s="419"/>
      <c r="AL3945" s="419"/>
      <c r="AM3945" s="419"/>
      <c r="AN3945" s="403"/>
      <c r="AO3945" s="419"/>
      <c r="AP3945" s="419"/>
      <c r="AQ3945" s="419"/>
      <c r="AR3945" s="419"/>
      <c r="AS3945" s="419"/>
      <c r="AT3945" s="419"/>
      <c r="AU3945" s="419"/>
      <c r="AV3945" s="419"/>
      <c r="AX3945" s="419"/>
      <c r="AY3945" s="419"/>
      <c r="AZ3945" s="419"/>
      <c r="BB3945" s="419"/>
      <c r="BC3945" s="419"/>
      <c r="BD3945" s="419"/>
      <c r="BF3945" s="419"/>
      <c r="BG3945" s="419"/>
      <c r="BH3945" s="419"/>
      <c r="BJ3945" s="419"/>
      <c r="BK3945" s="419"/>
      <c r="BL3945" s="419"/>
      <c r="BN3945" s="419"/>
      <c r="BO3945" s="419"/>
      <c r="BP3945" s="419"/>
      <c r="BR3945" s="419"/>
      <c r="BS3945" s="419"/>
      <c r="BT3945" s="419"/>
      <c r="BV3945" s="419"/>
      <c r="BW3945" s="419"/>
      <c r="BX3945" s="397"/>
      <c r="BZ3945" s="449"/>
      <c r="CB3945" s="419"/>
      <c r="CC3945" s="419"/>
      <c r="CD3945" s="419"/>
      <c r="CF3945" s="419"/>
      <c r="CG3945" s="419"/>
      <c r="CH3945" s="419"/>
    </row>
    <row r="3946" spans="3:86" ht="21" thickBot="1">
      <c r="C3946" s="425"/>
      <c r="P3946" s="431"/>
      <c r="R3946" s="419"/>
      <c r="S3946" s="446"/>
      <c r="T3946" s="419"/>
      <c r="V3946" s="196"/>
      <c r="W3946" s="419"/>
      <c r="X3946" s="419"/>
      <c r="Z3946" s="419"/>
      <c r="AA3946" s="419"/>
      <c r="AB3946" s="419"/>
      <c r="AD3946" s="419"/>
      <c r="AE3946" s="419"/>
      <c r="AF3946" s="419"/>
      <c r="AH3946" s="419"/>
      <c r="AI3946" s="419"/>
      <c r="AJ3946" s="419"/>
      <c r="AL3946" s="419"/>
      <c r="AM3946" s="419"/>
      <c r="AN3946" s="403"/>
      <c r="AO3946" s="419"/>
      <c r="AP3946" s="419"/>
      <c r="AQ3946" s="419"/>
      <c r="AR3946" s="419"/>
      <c r="AS3946" s="419"/>
      <c r="AT3946" s="419"/>
      <c r="AU3946" s="419"/>
      <c r="AV3946" s="419"/>
      <c r="AX3946" s="419"/>
      <c r="AY3946" s="419"/>
      <c r="AZ3946" s="419"/>
      <c r="BB3946" s="419"/>
      <c r="BC3946" s="419"/>
      <c r="BD3946" s="419"/>
      <c r="BF3946" s="419"/>
      <c r="BG3946" s="419"/>
      <c r="BH3946" s="419"/>
      <c r="BJ3946" s="419"/>
      <c r="BK3946" s="419"/>
      <c r="BL3946" s="419"/>
      <c r="BN3946" s="419"/>
      <c r="BO3946" s="419"/>
      <c r="BP3946" s="419"/>
      <c r="BR3946" s="419"/>
      <c r="BS3946" s="419"/>
      <c r="BT3946" s="419"/>
      <c r="BV3946" s="419"/>
      <c r="BW3946" s="419"/>
      <c r="BX3946" s="397"/>
      <c r="BZ3946" s="449"/>
      <c r="CB3946" s="419"/>
      <c r="CC3946" s="419"/>
      <c r="CD3946" s="419"/>
      <c r="CF3946" s="419"/>
      <c r="CG3946" s="419"/>
      <c r="CH3946" s="419"/>
    </row>
    <row r="3947" spans="3:86" ht="21" thickBot="1">
      <c r="C3947" s="425"/>
      <c r="P3947" s="431"/>
      <c r="R3947" s="419"/>
      <c r="S3947" s="446"/>
      <c r="T3947" s="419"/>
      <c r="V3947" s="196"/>
      <c r="W3947" s="419"/>
      <c r="X3947" s="419"/>
      <c r="Z3947" s="419"/>
      <c r="AA3947" s="419"/>
      <c r="AB3947" s="419"/>
      <c r="AD3947" s="419"/>
      <c r="AE3947" s="419"/>
      <c r="AF3947" s="419"/>
      <c r="AH3947" s="419"/>
      <c r="AI3947" s="419"/>
      <c r="AJ3947" s="419"/>
      <c r="AL3947" s="419"/>
      <c r="AM3947" s="419"/>
      <c r="AN3947" s="403"/>
      <c r="AO3947" s="419"/>
      <c r="AP3947" s="419"/>
      <c r="AQ3947" s="419"/>
      <c r="AR3947" s="419"/>
      <c r="AS3947" s="419"/>
      <c r="AT3947" s="419"/>
      <c r="AU3947" s="419"/>
      <c r="AV3947" s="419"/>
      <c r="AX3947" s="419"/>
      <c r="AY3947" s="419"/>
      <c r="AZ3947" s="419"/>
      <c r="BB3947" s="419"/>
      <c r="BC3947" s="419"/>
      <c r="BD3947" s="419"/>
      <c r="BF3947" s="419"/>
      <c r="BG3947" s="419"/>
      <c r="BH3947" s="419"/>
      <c r="BJ3947" s="419"/>
      <c r="BK3947" s="419"/>
      <c r="BL3947" s="419"/>
      <c r="BN3947" s="419"/>
      <c r="BO3947" s="419"/>
      <c r="BP3947" s="419"/>
      <c r="BR3947" s="419"/>
      <c r="BS3947" s="419"/>
      <c r="BT3947" s="419"/>
      <c r="BV3947" s="419"/>
      <c r="BW3947" s="419"/>
      <c r="BX3947" s="397"/>
      <c r="BZ3947" s="449"/>
      <c r="CB3947" s="419"/>
      <c r="CC3947" s="419"/>
      <c r="CD3947" s="419"/>
      <c r="CF3947" s="419"/>
      <c r="CG3947" s="419"/>
      <c r="CH3947" s="419"/>
    </row>
    <row r="3948" spans="3:86" ht="21" thickBot="1">
      <c r="C3948" s="425"/>
      <c r="P3948" s="431"/>
      <c r="R3948" s="419"/>
      <c r="S3948" s="446"/>
      <c r="T3948" s="419"/>
      <c r="V3948" s="196"/>
      <c r="W3948" s="419"/>
      <c r="X3948" s="419"/>
      <c r="Z3948" s="419"/>
      <c r="AA3948" s="419"/>
      <c r="AB3948" s="419"/>
      <c r="AD3948" s="419"/>
      <c r="AE3948" s="419"/>
      <c r="AF3948" s="419"/>
      <c r="AH3948" s="419"/>
      <c r="AI3948" s="419"/>
      <c r="AJ3948" s="419"/>
      <c r="AL3948" s="419"/>
      <c r="AM3948" s="419"/>
      <c r="AN3948" s="403"/>
      <c r="AO3948" s="419"/>
      <c r="AP3948" s="419"/>
      <c r="AQ3948" s="419"/>
      <c r="AR3948" s="419"/>
      <c r="AS3948" s="419"/>
      <c r="AT3948" s="419"/>
      <c r="AU3948" s="419"/>
      <c r="AV3948" s="419"/>
      <c r="AX3948" s="419"/>
      <c r="AY3948" s="419"/>
      <c r="AZ3948" s="419"/>
      <c r="BB3948" s="419"/>
      <c r="BC3948" s="419"/>
      <c r="BD3948" s="419"/>
      <c r="BF3948" s="419"/>
      <c r="BG3948" s="419"/>
      <c r="BH3948" s="419"/>
      <c r="BJ3948" s="419"/>
      <c r="BK3948" s="419"/>
      <c r="BL3948" s="419"/>
      <c r="BN3948" s="419"/>
      <c r="BO3948" s="419"/>
      <c r="BP3948" s="419"/>
      <c r="BR3948" s="419"/>
      <c r="BS3948" s="419"/>
      <c r="BT3948" s="419"/>
      <c r="BV3948" s="419"/>
      <c r="BW3948" s="419"/>
      <c r="BX3948" s="397"/>
      <c r="BZ3948" s="449"/>
      <c r="CB3948" s="419"/>
      <c r="CC3948" s="419"/>
      <c r="CD3948" s="419"/>
      <c r="CF3948" s="419"/>
      <c r="CG3948" s="419"/>
      <c r="CH3948" s="419"/>
    </row>
    <row r="3949" spans="3:86" ht="21" thickBot="1">
      <c r="C3949" s="425"/>
      <c r="P3949" s="431"/>
      <c r="R3949" s="419"/>
      <c r="S3949" s="446"/>
      <c r="T3949" s="419"/>
      <c r="V3949" s="196"/>
      <c r="W3949" s="419"/>
      <c r="X3949" s="419"/>
      <c r="Z3949" s="419"/>
      <c r="AA3949" s="419"/>
      <c r="AB3949" s="419"/>
      <c r="AD3949" s="419"/>
      <c r="AE3949" s="419"/>
      <c r="AF3949" s="419"/>
      <c r="AH3949" s="419"/>
      <c r="AI3949" s="419"/>
      <c r="AJ3949" s="419"/>
      <c r="AL3949" s="419"/>
      <c r="AM3949" s="419"/>
      <c r="AN3949" s="403"/>
      <c r="AO3949" s="419"/>
      <c r="AP3949" s="419"/>
      <c r="AQ3949" s="419"/>
      <c r="AR3949" s="419"/>
      <c r="AS3949" s="419"/>
      <c r="AT3949" s="419"/>
      <c r="AU3949" s="419"/>
      <c r="AV3949" s="419"/>
      <c r="AX3949" s="419"/>
      <c r="AY3949" s="419"/>
      <c r="AZ3949" s="419"/>
      <c r="BB3949" s="419"/>
      <c r="BC3949" s="419"/>
      <c r="BD3949" s="419"/>
      <c r="BF3949" s="419"/>
      <c r="BG3949" s="419"/>
      <c r="BH3949" s="419"/>
      <c r="BJ3949" s="419"/>
      <c r="BK3949" s="419"/>
      <c r="BL3949" s="419"/>
      <c r="BN3949" s="419"/>
      <c r="BO3949" s="419"/>
      <c r="BP3949" s="419"/>
      <c r="BR3949" s="419"/>
      <c r="BS3949" s="419"/>
      <c r="BT3949" s="419"/>
      <c r="BV3949" s="419"/>
      <c r="BW3949" s="419"/>
      <c r="BX3949" s="397"/>
      <c r="BZ3949" s="449"/>
      <c r="CB3949" s="419"/>
      <c r="CC3949" s="419"/>
      <c r="CD3949" s="419"/>
      <c r="CF3949" s="419"/>
      <c r="CG3949" s="419"/>
      <c r="CH3949" s="419"/>
    </row>
    <row r="3950" spans="3:86" ht="21" thickBot="1">
      <c r="C3950" s="425"/>
      <c r="P3950" s="431"/>
      <c r="R3950" s="419"/>
      <c r="S3950" s="446"/>
      <c r="T3950" s="419"/>
      <c r="V3950" s="196"/>
      <c r="W3950" s="419"/>
      <c r="X3950" s="419"/>
      <c r="Z3950" s="419"/>
      <c r="AA3950" s="419"/>
      <c r="AB3950" s="419"/>
      <c r="AD3950" s="419"/>
      <c r="AE3950" s="419"/>
      <c r="AF3950" s="419"/>
      <c r="AH3950" s="419"/>
      <c r="AI3950" s="419"/>
      <c r="AJ3950" s="419"/>
      <c r="AL3950" s="419"/>
      <c r="AM3950" s="419"/>
      <c r="AN3950" s="403"/>
      <c r="AO3950" s="419"/>
      <c r="AP3950" s="419"/>
      <c r="AQ3950" s="419"/>
      <c r="AR3950" s="419"/>
      <c r="AS3950" s="419"/>
      <c r="AT3950" s="419"/>
      <c r="AU3950" s="419"/>
      <c r="AV3950" s="419"/>
      <c r="AX3950" s="419"/>
      <c r="AY3950" s="419"/>
      <c r="AZ3950" s="419"/>
      <c r="BB3950" s="419"/>
      <c r="BC3950" s="419"/>
      <c r="BD3950" s="419"/>
      <c r="BF3950" s="419"/>
      <c r="BG3950" s="419"/>
      <c r="BH3950" s="419"/>
      <c r="BJ3950" s="419"/>
      <c r="BK3950" s="419"/>
      <c r="BL3950" s="419"/>
      <c r="BN3950" s="419"/>
      <c r="BO3950" s="419"/>
      <c r="BP3950" s="419"/>
      <c r="BR3950" s="419"/>
      <c r="BS3950" s="419"/>
      <c r="BT3950" s="419"/>
      <c r="BV3950" s="419"/>
      <c r="BW3950" s="419"/>
      <c r="BX3950" s="397"/>
      <c r="BZ3950" s="449"/>
      <c r="CB3950" s="419"/>
      <c r="CC3950" s="419"/>
      <c r="CD3950" s="419"/>
      <c r="CF3950" s="419"/>
      <c r="CG3950" s="419"/>
      <c r="CH3950" s="419"/>
    </row>
    <row r="3951" spans="3:86" ht="21" thickBot="1">
      <c r="C3951" s="425"/>
      <c r="P3951" s="431"/>
      <c r="R3951" s="419"/>
      <c r="S3951" s="446"/>
      <c r="T3951" s="419"/>
      <c r="V3951" s="196"/>
      <c r="W3951" s="419"/>
      <c r="X3951" s="419"/>
      <c r="Z3951" s="419"/>
      <c r="AA3951" s="419"/>
      <c r="AB3951" s="419"/>
      <c r="AD3951" s="419"/>
      <c r="AE3951" s="419"/>
      <c r="AF3951" s="419"/>
      <c r="AH3951" s="419"/>
      <c r="AI3951" s="419"/>
      <c r="AJ3951" s="419"/>
      <c r="AL3951" s="419"/>
      <c r="AM3951" s="419"/>
      <c r="AN3951" s="403"/>
      <c r="AO3951" s="419"/>
      <c r="AP3951" s="419"/>
      <c r="AQ3951" s="419"/>
      <c r="AR3951" s="419"/>
      <c r="AS3951" s="419"/>
      <c r="AT3951" s="419"/>
      <c r="AU3951" s="419"/>
      <c r="AV3951" s="419"/>
      <c r="AX3951" s="419"/>
      <c r="AY3951" s="419"/>
      <c r="AZ3951" s="419"/>
      <c r="BB3951" s="419"/>
      <c r="BC3951" s="419"/>
      <c r="BD3951" s="419"/>
      <c r="BF3951" s="419"/>
      <c r="BG3951" s="419"/>
      <c r="BH3951" s="419"/>
      <c r="BJ3951" s="419"/>
      <c r="BK3951" s="419"/>
      <c r="BL3951" s="419"/>
      <c r="BN3951" s="419"/>
      <c r="BO3951" s="419"/>
      <c r="BP3951" s="419"/>
      <c r="BR3951" s="419"/>
      <c r="BS3951" s="419"/>
      <c r="BT3951" s="419"/>
      <c r="BV3951" s="419"/>
      <c r="BW3951" s="419"/>
      <c r="BX3951" s="397"/>
      <c r="BZ3951" s="449"/>
      <c r="CB3951" s="419"/>
      <c r="CC3951" s="419"/>
      <c r="CD3951" s="419"/>
      <c r="CF3951" s="419"/>
      <c r="CG3951" s="419"/>
      <c r="CH3951" s="419"/>
    </row>
    <row r="3952" spans="3:86" ht="21" thickBot="1">
      <c r="C3952" s="425"/>
      <c r="P3952" s="431"/>
      <c r="R3952" s="419"/>
      <c r="S3952" s="446"/>
      <c r="T3952" s="419"/>
      <c r="V3952" s="196"/>
      <c r="W3952" s="419"/>
      <c r="X3952" s="419"/>
      <c r="Z3952" s="419"/>
      <c r="AA3952" s="419"/>
      <c r="AB3952" s="419"/>
      <c r="AD3952" s="419"/>
      <c r="AE3952" s="419"/>
      <c r="AF3952" s="419"/>
      <c r="AH3952" s="419"/>
      <c r="AI3952" s="419"/>
      <c r="AJ3952" s="419"/>
      <c r="AL3952" s="419"/>
      <c r="AM3952" s="419"/>
      <c r="AN3952" s="403"/>
      <c r="AO3952" s="419"/>
      <c r="AP3952" s="419"/>
      <c r="AQ3952" s="419"/>
      <c r="AR3952" s="419"/>
      <c r="AS3952" s="419"/>
      <c r="AT3952" s="419"/>
      <c r="AU3952" s="419"/>
      <c r="AV3952" s="419"/>
      <c r="AX3952" s="419"/>
      <c r="AY3952" s="419"/>
      <c r="AZ3952" s="419"/>
      <c r="BB3952" s="419"/>
      <c r="BC3952" s="419"/>
      <c r="BD3952" s="419"/>
      <c r="BF3952" s="419"/>
      <c r="BG3952" s="419"/>
      <c r="BH3952" s="419"/>
      <c r="BJ3952" s="419"/>
      <c r="BK3952" s="419"/>
      <c r="BL3952" s="419"/>
      <c r="BN3952" s="419"/>
      <c r="BO3952" s="419"/>
      <c r="BP3952" s="419"/>
      <c r="BR3952" s="419"/>
      <c r="BS3952" s="419"/>
      <c r="BT3952" s="419"/>
      <c r="BV3952" s="419"/>
      <c r="BW3952" s="419"/>
      <c r="BX3952" s="397"/>
      <c r="BZ3952" s="449"/>
      <c r="CB3952" s="419"/>
      <c r="CC3952" s="419"/>
      <c r="CD3952" s="419"/>
      <c r="CF3952" s="419"/>
      <c r="CG3952" s="419"/>
      <c r="CH3952" s="419"/>
    </row>
    <row r="3953" spans="3:86" ht="21" thickBot="1">
      <c r="C3953" s="425"/>
      <c r="P3953" s="431"/>
      <c r="R3953" s="419"/>
      <c r="S3953" s="446"/>
      <c r="T3953" s="419"/>
      <c r="V3953" s="196"/>
      <c r="W3953" s="419"/>
      <c r="X3953" s="419"/>
      <c r="Z3953" s="419"/>
      <c r="AA3953" s="419"/>
      <c r="AB3953" s="419"/>
      <c r="AD3953" s="419"/>
      <c r="AE3953" s="419"/>
      <c r="AF3953" s="419"/>
      <c r="AH3953" s="419"/>
      <c r="AI3953" s="419"/>
      <c r="AJ3953" s="419"/>
      <c r="AL3953" s="419"/>
      <c r="AM3953" s="419"/>
      <c r="AN3953" s="403"/>
      <c r="AO3953" s="419"/>
      <c r="AP3953" s="419"/>
      <c r="AQ3953" s="419"/>
      <c r="AR3953" s="419"/>
      <c r="AS3953" s="419"/>
      <c r="AT3953" s="419"/>
      <c r="AU3953" s="419"/>
      <c r="AV3953" s="419"/>
      <c r="AX3953" s="419"/>
      <c r="AY3953" s="419"/>
      <c r="AZ3953" s="419"/>
      <c r="BB3953" s="419"/>
      <c r="BC3953" s="419"/>
      <c r="BD3953" s="419"/>
      <c r="BF3953" s="419"/>
      <c r="BG3953" s="419"/>
      <c r="BH3953" s="419"/>
      <c r="BJ3953" s="419"/>
      <c r="BK3953" s="419"/>
      <c r="BL3953" s="419"/>
      <c r="BN3953" s="419"/>
      <c r="BO3953" s="419"/>
      <c r="BP3953" s="419"/>
      <c r="BR3953" s="419"/>
      <c r="BS3953" s="419"/>
      <c r="BT3953" s="419"/>
      <c r="BV3953" s="419"/>
      <c r="BW3953" s="419"/>
      <c r="BX3953" s="397"/>
      <c r="BZ3953" s="449"/>
      <c r="CB3953" s="419"/>
      <c r="CC3953" s="419"/>
      <c r="CD3953" s="419"/>
      <c r="CF3953" s="419"/>
      <c r="CG3953" s="419"/>
      <c r="CH3953" s="419"/>
    </row>
    <row r="3954" spans="3:86" ht="21" thickBot="1">
      <c r="C3954" s="425"/>
      <c r="P3954" s="431"/>
      <c r="R3954" s="419"/>
      <c r="S3954" s="446"/>
      <c r="T3954" s="419"/>
      <c r="V3954" s="196"/>
      <c r="W3954" s="419"/>
      <c r="X3954" s="419"/>
      <c r="Z3954" s="419"/>
      <c r="AA3954" s="419"/>
      <c r="AB3954" s="419"/>
      <c r="AD3954" s="419"/>
      <c r="AE3954" s="419"/>
      <c r="AF3954" s="419"/>
      <c r="AH3954" s="419"/>
      <c r="AI3954" s="419"/>
      <c r="AJ3954" s="419"/>
      <c r="AL3954" s="419"/>
      <c r="AM3954" s="419"/>
      <c r="AN3954" s="403"/>
      <c r="AO3954" s="419"/>
      <c r="AP3954" s="419"/>
      <c r="AQ3954" s="419"/>
      <c r="AR3954" s="419"/>
      <c r="AS3954" s="419"/>
      <c r="AT3954" s="419"/>
      <c r="AU3954" s="419"/>
      <c r="AV3954" s="419"/>
      <c r="AX3954" s="419"/>
      <c r="AY3954" s="419"/>
      <c r="AZ3954" s="419"/>
      <c r="BB3954" s="419"/>
      <c r="BC3954" s="419"/>
      <c r="BD3954" s="419"/>
      <c r="BF3954" s="419"/>
      <c r="BG3954" s="419"/>
      <c r="BH3954" s="419"/>
      <c r="BJ3954" s="419"/>
      <c r="BK3954" s="419"/>
      <c r="BL3954" s="419"/>
      <c r="BN3954" s="419"/>
      <c r="BO3954" s="419"/>
      <c r="BP3954" s="419"/>
      <c r="BR3954" s="419"/>
      <c r="BS3954" s="419"/>
      <c r="BT3954" s="419"/>
      <c r="BV3954" s="419"/>
      <c r="BW3954" s="419"/>
      <c r="BX3954" s="397"/>
      <c r="BZ3954" s="449"/>
      <c r="CB3954" s="419"/>
      <c r="CC3954" s="419"/>
      <c r="CD3954" s="419"/>
      <c r="CF3954" s="419"/>
      <c r="CG3954" s="419"/>
      <c r="CH3954" s="419"/>
    </row>
    <row r="3955" spans="3:86" ht="21" thickBot="1">
      <c r="C3955" s="425"/>
      <c r="P3955" s="431"/>
      <c r="R3955" s="419"/>
      <c r="S3955" s="446"/>
      <c r="T3955" s="419"/>
      <c r="V3955" s="196"/>
      <c r="W3955" s="419"/>
      <c r="X3955" s="419"/>
      <c r="Z3955" s="419"/>
      <c r="AA3955" s="419"/>
      <c r="AB3955" s="419"/>
      <c r="AD3955" s="419"/>
      <c r="AE3955" s="419"/>
      <c r="AF3955" s="419"/>
      <c r="AH3955" s="419"/>
      <c r="AI3955" s="419"/>
      <c r="AJ3955" s="419"/>
      <c r="AL3955" s="419"/>
      <c r="AM3955" s="419"/>
      <c r="AN3955" s="403"/>
      <c r="AO3955" s="419"/>
      <c r="AP3955" s="419"/>
      <c r="AQ3955" s="419"/>
      <c r="AR3955" s="419"/>
      <c r="AS3955" s="419"/>
      <c r="AT3955" s="419"/>
      <c r="AU3955" s="419"/>
      <c r="AV3955" s="419"/>
      <c r="AX3955" s="419"/>
      <c r="AY3955" s="419"/>
      <c r="AZ3955" s="419"/>
      <c r="BB3955" s="419"/>
      <c r="BC3955" s="419"/>
      <c r="BD3955" s="419"/>
      <c r="BF3955" s="419"/>
      <c r="BG3955" s="419"/>
      <c r="BH3955" s="419"/>
      <c r="BJ3955" s="419"/>
      <c r="BK3955" s="419"/>
      <c r="BL3955" s="419"/>
      <c r="BN3955" s="419"/>
      <c r="BO3955" s="419"/>
      <c r="BP3955" s="419"/>
      <c r="BR3955" s="419"/>
      <c r="BS3955" s="419"/>
      <c r="BT3955" s="419"/>
      <c r="BV3955" s="419"/>
      <c r="BW3955" s="419"/>
      <c r="BX3955" s="397"/>
      <c r="BZ3955" s="449"/>
      <c r="CB3955" s="419"/>
      <c r="CC3955" s="419"/>
      <c r="CD3955" s="419"/>
      <c r="CF3955" s="419"/>
      <c r="CG3955" s="419"/>
      <c r="CH3955" s="419"/>
    </row>
    <row r="3956" spans="3:86" ht="21" thickBot="1">
      <c r="C3956" s="425"/>
      <c r="P3956" s="431"/>
      <c r="R3956" s="419"/>
      <c r="S3956" s="446"/>
      <c r="T3956" s="419"/>
      <c r="V3956" s="196"/>
      <c r="W3956" s="419"/>
      <c r="X3956" s="419"/>
      <c r="Z3956" s="419"/>
      <c r="AA3956" s="419"/>
      <c r="AB3956" s="419"/>
      <c r="AD3956" s="419"/>
      <c r="AE3956" s="419"/>
      <c r="AF3956" s="419"/>
      <c r="AH3956" s="419"/>
      <c r="AI3956" s="419"/>
      <c r="AJ3956" s="419"/>
      <c r="AL3956" s="419"/>
      <c r="AM3956" s="419"/>
      <c r="AN3956" s="403"/>
      <c r="AO3956" s="419"/>
      <c r="AP3956" s="419"/>
      <c r="AQ3956" s="419"/>
      <c r="AR3956" s="419"/>
      <c r="AS3956" s="419"/>
      <c r="AT3956" s="419"/>
      <c r="AU3956" s="419"/>
      <c r="AV3956" s="419"/>
      <c r="AX3956" s="419"/>
      <c r="AY3956" s="419"/>
      <c r="AZ3956" s="419"/>
      <c r="BB3956" s="419"/>
      <c r="BC3956" s="419"/>
      <c r="BD3956" s="419"/>
      <c r="BF3956" s="419"/>
      <c r="BG3956" s="419"/>
      <c r="BH3956" s="419"/>
      <c r="BJ3956" s="419"/>
      <c r="BK3956" s="419"/>
      <c r="BL3956" s="419"/>
      <c r="BN3956" s="419"/>
      <c r="BO3956" s="419"/>
      <c r="BP3956" s="419"/>
      <c r="BR3956" s="419"/>
      <c r="BS3956" s="419"/>
      <c r="BT3956" s="419"/>
      <c r="BV3956" s="419"/>
      <c r="BW3956" s="419"/>
      <c r="BX3956" s="397"/>
      <c r="BZ3956" s="449"/>
      <c r="CB3956" s="419"/>
      <c r="CC3956" s="419"/>
      <c r="CD3956" s="419"/>
      <c r="CF3956" s="419"/>
      <c r="CG3956" s="419"/>
      <c r="CH3956" s="419"/>
    </row>
    <row r="3957" spans="3:86" ht="21" thickBot="1">
      <c r="C3957" s="425"/>
      <c r="P3957" s="431"/>
      <c r="R3957" s="419"/>
      <c r="S3957" s="446"/>
      <c r="T3957" s="419"/>
      <c r="V3957" s="196"/>
      <c r="W3957" s="419"/>
      <c r="X3957" s="419"/>
      <c r="Z3957" s="419"/>
      <c r="AA3957" s="419"/>
      <c r="AB3957" s="419"/>
      <c r="AD3957" s="419"/>
      <c r="AE3957" s="419"/>
      <c r="AF3957" s="419"/>
      <c r="AH3957" s="419"/>
      <c r="AI3957" s="419"/>
      <c r="AJ3957" s="419"/>
      <c r="AL3957" s="419"/>
      <c r="AM3957" s="419"/>
      <c r="AN3957" s="403"/>
      <c r="AO3957" s="419"/>
      <c r="AP3957" s="419"/>
      <c r="AQ3957" s="419"/>
      <c r="AR3957" s="419"/>
      <c r="AS3957" s="419"/>
      <c r="AT3957" s="419"/>
      <c r="AU3957" s="419"/>
      <c r="AV3957" s="419"/>
      <c r="AX3957" s="419"/>
      <c r="AY3957" s="419"/>
      <c r="AZ3957" s="419"/>
      <c r="BB3957" s="419"/>
      <c r="BC3957" s="419"/>
      <c r="BD3957" s="419"/>
      <c r="BF3957" s="419"/>
      <c r="BG3957" s="419"/>
      <c r="BH3957" s="419"/>
      <c r="BJ3957" s="419"/>
      <c r="BK3957" s="419"/>
      <c r="BL3957" s="419"/>
      <c r="BN3957" s="419"/>
      <c r="BO3957" s="419"/>
      <c r="BP3957" s="419"/>
      <c r="BR3957" s="419"/>
      <c r="BS3957" s="419"/>
      <c r="BT3957" s="419"/>
      <c r="BV3957" s="419"/>
      <c r="BW3957" s="419"/>
      <c r="BX3957" s="397"/>
      <c r="BZ3957" s="449"/>
      <c r="CB3957" s="419"/>
      <c r="CC3957" s="419"/>
      <c r="CD3957" s="419"/>
      <c r="CF3957" s="419"/>
      <c r="CG3957" s="419"/>
      <c r="CH3957" s="419"/>
    </row>
    <row r="3958" spans="3:86" ht="21" thickBot="1">
      <c r="C3958" s="425"/>
      <c r="P3958" s="431"/>
      <c r="R3958" s="419"/>
      <c r="S3958" s="446"/>
      <c r="T3958" s="419"/>
      <c r="V3958" s="196"/>
      <c r="W3958" s="419"/>
      <c r="X3958" s="419"/>
      <c r="Z3958" s="419"/>
      <c r="AA3958" s="419"/>
      <c r="AB3958" s="419"/>
      <c r="AD3958" s="419"/>
      <c r="AE3958" s="419"/>
      <c r="AF3958" s="419"/>
      <c r="AH3958" s="419"/>
      <c r="AI3958" s="419"/>
      <c r="AJ3958" s="419"/>
      <c r="AL3958" s="419"/>
      <c r="AM3958" s="419"/>
      <c r="AN3958" s="403"/>
      <c r="AO3958" s="419"/>
      <c r="AP3958" s="419"/>
      <c r="AQ3958" s="419"/>
      <c r="AR3958" s="419"/>
      <c r="AS3958" s="419"/>
      <c r="AT3958" s="419"/>
      <c r="AU3958" s="419"/>
      <c r="AV3958" s="419"/>
      <c r="AX3958" s="419"/>
      <c r="AY3958" s="419"/>
      <c r="AZ3958" s="419"/>
      <c r="BB3958" s="419"/>
      <c r="BC3958" s="419"/>
      <c r="BD3958" s="419"/>
      <c r="BF3958" s="419"/>
      <c r="BG3958" s="419"/>
      <c r="BH3958" s="419"/>
      <c r="BJ3958" s="419"/>
      <c r="BK3958" s="419"/>
      <c r="BL3958" s="419"/>
      <c r="BN3958" s="419"/>
      <c r="BO3958" s="419"/>
      <c r="BP3958" s="419"/>
      <c r="BR3958" s="419"/>
      <c r="BS3958" s="419"/>
      <c r="BT3958" s="419"/>
      <c r="BV3958" s="419"/>
      <c r="BW3958" s="419"/>
      <c r="BX3958" s="397"/>
      <c r="BZ3958" s="449"/>
      <c r="CB3958" s="419"/>
      <c r="CC3958" s="419"/>
      <c r="CD3958" s="419"/>
      <c r="CF3958" s="419"/>
      <c r="CG3958" s="419"/>
      <c r="CH3958" s="419"/>
    </row>
    <row r="3959" spans="3:86" ht="21" thickBot="1">
      <c r="C3959" s="425"/>
      <c r="P3959" s="431"/>
      <c r="R3959" s="419"/>
      <c r="S3959" s="446"/>
      <c r="T3959" s="419"/>
      <c r="V3959" s="196"/>
      <c r="W3959" s="419"/>
      <c r="X3959" s="419"/>
      <c r="Z3959" s="419"/>
      <c r="AA3959" s="419"/>
      <c r="AB3959" s="419"/>
      <c r="AD3959" s="419"/>
      <c r="AE3959" s="419"/>
      <c r="AF3959" s="419"/>
      <c r="AH3959" s="419"/>
      <c r="AI3959" s="419"/>
      <c r="AJ3959" s="419"/>
      <c r="AL3959" s="419"/>
      <c r="AM3959" s="419"/>
      <c r="AN3959" s="403"/>
      <c r="AO3959" s="419"/>
      <c r="AP3959" s="419"/>
      <c r="AQ3959" s="419"/>
      <c r="AR3959" s="419"/>
      <c r="AS3959" s="419"/>
      <c r="AT3959" s="419"/>
      <c r="AU3959" s="419"/>
      <c r="AV3959" s="419"/>
      <c r="AX3959" s="419"/>
      <c r="AY3959" s="419"/>
      <c r="AZ3959" s="419"/>
      <c r="BB3959" s="419"/>
      <c r="BC3959" s="419"/>
      <c r="BD3959" s="419"/>
      <c r="BF3959" s="419"/>
      <c r="BG3959" s="419"/>
      <c r="BH3959" s="419"/>
      <c r="BJ3959" s="419"/>
      <c r="BK3959" s="419"/>
      <c r="BL3959" s="419"/>
      <c r="BN3959" s="419"/>
      <c r="BO3959" s="419"/>
      <c r="BP3959" s="419"/>
      <c r="BR3959" s="419"/>
      <c r="BS3959" s="419"/>
      <c r="BT3959" s="419"/>
      <c r="BV3959" s="419"/>
      <c r="BW3959" s="419"/>
      <c r="BX3959" s="397"/>
      <c r="BZ3959" s="449"/>
      <c r="CB3959" s="419"/>
      <c r="CC3959" s="419"/>
      <c r="CD3959" s="419"/>
      <c r="CF3959" s="419"/>
      <c r="CG3959" s="419"/>
      <c r="CH3959" s="419"/>
    </row>
    <row r="3960" spans="3:86" ht="21" thickBot="1">
      <c r="C3960" s="425"/>
      <c r="P3960" s="431"/>
      <c r="R3960" s="419"/>
      <c r="S3960" s="446"/>
      <c r="T3960" s="419"/>
      <c r="V3960" s="196"/>
      <c r="W3960" s="419"/>
      <c r="X3960" s="419"/>
      <c r="Z3960" s="419"/>
      <c r="AA3960" s="419"/>
      <c r="AB3960" s="419"/>
      <c r="AD3960" s="419"/>
      <c r="AE3960" s="419"/>
      <c r="AF3960" s="419"/>
      <c r="AH3960" s="419"/>
      <c r="AI3960" s="419"/>
      <c r="AJ3960" s="419"/>
      <c r="AL3960" s="419"/>
      <c r="AM3960" s="419"/>
      <c r="AN3960" s="403"/>
      <c r="AO3960" s="419"/>
      <c r="AP3960" s="419"/>
      <c r="AQ3960" s="419"/>
      <c r="AR3960" s="419"/>
      <c r="AS3960" s="419"/>
      <c r="AT3960" s="419"/>
      <c r="AU3960" s="419"/>
      <c r="AV3960" s="419"/>
      <c r="AX3960" s="419"/>
      <c r="AY3960" s="419"/>
      <c r="AZ3960" s="419"/>
      <c r="BB3960" s="419"/>
      <c r="BC3960" s="419"/>
      <c r="BD3960" s="419"/>
      <c r="BF3960" s="419"/>
      <c r="BG3960" s="419"/>
      <c r="BH3960" s="419"/>
      <c r="BJ3960" s="419"/>
      <c r="BK3960" s="419"/>
      <c r="BL3960" s="419"/>
      <c r="BN3960" s="419"/>
      <c r="BO3960" s="419"/>
      <c r="BP3960" s="419"/>
      <c r="BR3960" s="419"/>
      <c r="BS3960" s="419"/>
      <c r="BT3960" s="419"/>
      <c r="BV3960" s="419"/>
      <c r="BW3960" s="419"/>
      <c r="BX3960" s="397"/>
      <c r="BZ3960" s="449"/>
      <c r="CB3960" s="419"/>
      <c r="CC3960" s="419"/>
      <c r="CD3960" s="419"/>
      <c r="CF3960" s="419"/>
      <c r="CG3960" s="419"/>
      <c r="CH3960" s="419"/>
    </row>
    <row r="3961" spans="3:86" ht="21" thickBot="1">
      <c r="C3961" s="425"/>
      <c r="P3961" s="431"/>
      <c r="R3961" s="419"/>
      <c r="S3961" s="446"/>
      <c r="T3961" s="419"/>
      <c r="V3961" s="196"/>
      <c r="W3961" s="419"/>
      <c r="X3961" s="419"/>
      <c r="Z3961" s="419"/>
      <c r="AA3961" s="419"/>
      <c r="AB3961" s="419"/>
      <c r="AD3961" s="419"/>
      <c r="AE3961" s="419"/>
      <c r="AF3961" s="419"/>
      <c r="AH3961" s="419"/>
      <c r="AI3961" s="419"/>
      <c r="AJ3961" s="419"/>
      <c r="AL3961" s="419"/>
      <c r="AM3961" s="419"/>
      <c r="AN3961" s="403"/>
      <c r="AO3961" s="419"/>
      <c r="AP3961" s="419"/>
      <c r="AQ3961" s="419"/>
      <c r="AR3961" s="419"/>
      <c r="AS3961" s="419"/>
      <c r="AT3961" s="419"/>
      <c r="AU3961" s="419"/>
      <c r="AV3961" s="419"/>
      <c r="AX3961" s="419"/>
      <c r="AY3961" s="419"/>
      <c r="AZ3961" s="419"/>
      <c r="BB3961" s="419"/>
      <c r="BC3961" s="419"/>
      <c r="BD3961" s="419"/>
      <c r="BF3961" s="419"/>
      <c r="BG3961" s="419"/>
      <c r="BH3961" s="419"/>
      <c r="BJ3961" s="419"/>
      <c r="BK3961" s="419"/>
      <c r="BL3961" s="419"/>
      <c r="BN3961" s="419"/>
      <c r="BO3961" s="419"/>
      <c r="BP3961" s="419"/>
      <c r="BR3961" s="419"/>
      <c r="BS3961" s="419"/>
      <c r="BT3961" s="419"/>
      <c r="BV3961" s="419"/>
      <c r="BW3961" s="419"/>
      <c r="BX3961" s="397"/>
      <c r="BZ3961" s="449"/>
      <c r="CB3961" s="419"/>
      <c r="CC3961" s="419"/>
      <c r="CD3961" s="419"/>
      <c r="CF3961" s="419"/>
      <c r="CG3961" s="419"/>
      <c r="CH3961" s="419"/>
    </row>
    <row r="3962" spans="3:86" ht="21" thickBot="1">
      <c r="C3962" s="425"/>
      <c r="P3962" s="431"/>
      <c r="R3962" s="419"/>
      <c r="S3962" s="446"/>
      <c r="T3962" s="419"/>
      <c r="V3962" s="196"/>
      <c r="W3962" s="419"/>
      <c r="X3962" s="419"/>
      <c r="Z3962" s="419"/>
      <c r="AA3962" s="419"/>
      <c r="AB3962" s="419"/>
      <c r="AD3962" s="419"/>
      <c r="AE3962" s="419"/>
      <c r="AF3962" s="419"/>
      <c r="AH3962" s="419"/>
      <c r="AI3962" s="419"/>
      <c r="AJ3962" s="419"/>
      <c r="AL3962" s="419"/>
      <c r="AM3962" s="419"/>
      <c r="AN3962" s="403"/>
      <c r="AO3962" s="419"/>
      <c r="AP3962" s="419"/>
      <c r="AQ3962" s="419"/>
      <c r="AR3962" s="419"/>
      <c r="AS3962" s="419"/>
      <c r="AT3962" s="419"/>
      <c r="AU3962" s="419"/>
      <c r="AV3962" s="419"/>
      <c r="AX3962" s="419"/>
      <c r="AY3962" s="419"/>
      <c r="AZ3962" s="419"/>
      <c r="BB3962" s="419"/>
      <c r="BC3962" s="419"/>
      <c r="BD3962" s="419"/>
      <c r="BF3962" s="419"/>
      <c r="BG3962" s="419"/>
      <c r="BH3962" s="419"/>
      <c r="BJ3962" s="419"/>
      <c r="BK3962" s="419"/>
      <c r="BL3962" s="419"/>
      <c r="BN3962" s="419"/>
      <c r="BO3962" s="419"/>
      <c r="BP3962" s="419"/>
      <c r="BR3962" s="419"/>
      <c r="BS3962" s="419"/>
      <c r="BT3962" s="419"/>
      <c r="BV3962" s="419"/>
      <c r="BW3962" s="419"/>
      <c r="BX3962" s="397"/>
      <c r="BZ3962" s="449"/>
      <c r="CB3962" s="419"/>
      <c r="CC3962" s="419"/>
      <c r="CD3962" s="419"/>
      <c r="CF3962" s="419"/>
      <c r="CG3962" s="419"/>
      <c r="CH3962" s="419"/>
    </row>
    <row r="3963" spans="3:86" ht="21" thickBot="1">
      <c r="C3963" s="425"/>
      <c r="P3963" s="431"/>
      <c r="R3963" s="419"/>
      <c r="S3963" s="446"/>
      <c r="T3963" s="419"/>
      <c r="V3963" s="196"/>
      <c r="W3963" s="419"/>
      <c r="X3963" s="419"/>
      <c r="Z3963" s="419"/>
      <c r="AA3963" s="419"/>
      <c r="AB3963" s="419"/>
      <c r="AD3963" s="419"/>
      <c r="AE3963" s="419"/>
      <c r="AF3963" s="419"/>
      <c r="AH3963" s="419"/>
      <c r="AI3963" s="419"/>
      <c r="AJ3963" s="419"/>
      <c r="AL3963" s="419"/>
      <c r="AM3963" s="419"/>
      <c r="AN3963" s="403"/>
      <c r="AO3963" s="419"/>
      <c r="AP3963" s="419"/>
      <c r="AQ3963" s="419"/>
      <c r="AR3963" s="419"/>
      <c r="AS3963" s="419"/>
      <c r="AT3963" s="419"/>
      <c r="AU3963" s="419"/>
      <c r="AV3963" s="419"/>
      <c r="AX3963" s="419"/>
      <c r="AY3963" s="419"/>
      <c r="AZ3963" s="419"/>
      <c r="BB3963" s="419"/>
      <c r="BC3963" s="419"/>
      <c r="BD3963" s="419"/>
      <c r="BF3963" s="419"/>
      <c r="BG3963" s="419"/>
      <c r="BH3963" s="419"/>
      <c r="BJ3963" s="419"/>
      <c r="BK3963" s="419"/>
      <c r="BL3963" s="419"/>
      <c r="BN3963" s="419"/>
      <c r="BO3963" s="419"/>
      <c r="BP3963" s="419"/>
      <c r="BR3963" s="419"/>
      <c r="BS3963" s="419"/>
      <c r="BT3963" s="419"/>
      <c r="BV3963" s="419"/>
      <c r="BW3963" s="419"/>
      <c r="BX3963" s="397"/>
      <c r="BZ3963" s="449"/>
      <c r="CB3963" s="419"/>
      <c r="CC3963" s="419"/>
      <c r="CD3963" s="419"/>
      <c r="CF3963" s="419"/>
      <c r="CG3963" s="419"/>
      <c r="CH3963" s="419"/>
    </row>
    <row r="3964" spans="3:86" ht="21" thickBot="1">
      <c r="C3964" s="425"/>
      <c r="P3964" s="431"/>
      <c r="R3964" s="419"/>
      <c r="S3964" s="446"/>
      <c r="T3964" s="419"/>
      <c r="V3964" s="196"/>
      <c r="W3964" s="419"/>
      <c r="X3964" s="419"/>
      <c r="Z3964" s="419"/>
      <c r="AA3964" s="419"/>
      <c r="AB3964" s="419"/>
      <c r="AD3964" s="419"/>
      <c r="AE3964" s="419"/>
      <c r="AF3964" s="419"/>
      <c r="AH3964" s="419"/>
      <c r="AI3964" s="419"/>
      <c r="AJ3964" s="419"/>
      <c r="AL3964" s="419"/>
      <c r="AM3964" s="419"/>
      <c r="AN3964" s="403"/>
      <c r="AO3964" s="419"/>
      <c r="AP3964" s="419"/>
      <c r="AQ3964" s="419"/>
      <c r="AR3964" s="419"/>
      <c r="AS3964" s="419"/>
      <c r="AT3964" s="419"/>
      <c r="AU3964" s="419"/>
      <c r="AV3964" s="419"/>
      <c r="AX3964" s="419"/>
      <c r="AY3964" s="419"/>
      <c r="AZ3964" s="419"/>
      <c r="BB3964" s="419"/>
      <c r="BC3964" s="419"/>
      <c r="BD3964" s="419"/>
      <c r="BF3964" s="419"/>
      <c r="BG3964" s="419"/>
      <c r="BH3964" s="419"/>
      <c r="BJ3964" s="419"/>
      <c r="BK3964" s="419"/>
      <c r="BL3964" s="419"/>
      <c r="BN3964" s="419"/>
      <c r="BO3964" s="419"/>
      <c r="BP3964" s="419"/>
      <c r="BR3964" s="419"/>
      <c r="BS3964" s="419"/>
      <c r="BT3964" s="419"/>
      <c r="BV3964" s="419"/>
      <c r="BW3964" s="419"/>
      <c r="BX3964" s="397"/>
      <c r="BZ3964" s="449"/>
      <c r="CB3964" s="419"/>
      <c r="CC3964" s="419"/>
      <c r="CD3964" s="419"/>
      <c r="CF3964" s="419"/>
      <c r="CG3964" s="419"/>
      <c r="CH3964" s="419"/>
    </row>
    <row r="3965" spans="3:86" ht="21" thickBot="1">
      <c r="C3965" s="425"/>
      <c r="P3965" s="431"/>
      <c r="R3965" s="419"/>
      <c r="S3965" s="446"/>
      <c r="T3965" s="419"/>
      <c r="V3965" s="196"/>
      <c r="W3965" s="419"/>
      <c r="X3965" s="419"/>
      <c r="Z3965" s="419"/>
      <c r="AA3965" s="419"/>
      <c r="AB3965" s="419"/>
      <c r="AD3965" s="419"/>
      <c r="AE3965" s="419"/>
      <c r="AF3965" s="419"/>
      <c r="AH3965" s="419"/>
      <c r="AI3965" s="419"/>
      <c r="AJ3965" s="419"/>
      <c r="AL3965" s="419"/>
      <c r="AM3965" s="419"/>
      <c r="AN3965" s="403"/>
      <c r="AO3965" s="419"/>
      <c r="AP3965" s="419"/>
      <c r="AQ3965" s="419"/>
      <c r="AR3965" s="419"/>
      <c r="AS3965" s="419"/>
      <c r="AT3965" s="419"/>
      <c r="AU3965" s="419"/>
      <c r="AV3965" s="419"/>
      <c r="AX3965" s="419"/>
      <c r="AY3965" s="419"/>
      <c r="AZ3965" s="419"/>
      <c r="BB3965" s="419"/>
      <c r="BC3965" s="419"/>
      <c r="BD3965" s="419"/>
      <c r="BF3965" s="419"/>
      <c r="BG3965" s="419"/>
      <c r="BH3965" s="419"/>
      <c r="BJ3965" s="419"/>
      <c r="BK3965" s="419"/>
      <c r="BL3965" s="419"/>
      <c r="BN3965" s="419"/>
      <c r="BO3965" s="419"/>
      <c r="BP3965" s="419"/>
      <c r="BR3965" s="419"/>
      <c r="BS3965" s="419"/>
      <c r="BT3965" s="419"/>
      <c r="BV3965" s="419"/>
      <c r="BW3965" s="419"/>
      <c r="BX3965" s="397"/>
      <c r="BZ3965" s="449"/>
      <c r="CB3965" s="419"/>
      <c r="CC3965" s="419"/>
      <c r="CD3965" s="419"/>
      <c r="CF3965" s="419"/>
      <c r="CG3965" s="419"/>
      <c r="CH3965" s="419"/>
    </row>
    <row r="3966" spans="3:86" ht="21" thickBot="1">
      <c r="C3966" s="425"/>
      <c r="P3966" s="431"/>
      <c r="R3966" s="419"/>
      <c r="S3966" s="446"/>
      <c r="T3966" s="419"/>
      <c r="V3966" s="196"/>
      <c r="W3966" s="419"/>
      <c r="X3966" s="419"/>
      <c r="Z3966" s="419"/>
      <c r="AA3966" s="419"/>
      <c r="AB3966" s="419"/>
      <c r="AD3966" s="419"/>
      <c r="AE3966" s="419"/>
      <c r="AF3966" s="419"/>
      <c r="AH3966" s="419"/>
      <c r="AI3966" s="419"/>
      <c r="AJ3966" s="419"/>
      <c r="AL3966" s="419"/>
      <c r="AM3966" s="419"/>
      <c r="AN3966" s="403"/>
      <c r="AO3966" s="419"/>
      <c r="AP3966" s="419"/>
      <c r="AQ3966" s="419"/>
      <c r="AR3966" s="419"/>
      <c r="AS3966" s="419"/>
      <c r="AT3966" s="419"/>
      <c r="AU3966" s="419"/>
      <c r="AV3966" s="419"/>
      <c r="AX3966" s="419"/>
      <c r="AY3966" s="419"/>
      <c r="AZ3966" s="419"/>
      <c r="BB3966" s="419"/>
      <c r="BC3966" s="419"/>
      <c r="BD3966" s="419"/>
      <c r="BF3966" s="419"/>
      <c r="BG3966" s="419"/>
      <c r="BH3966" s="419"/>
      <c r="BJ3966" s="419"/>
      <c r="BK3966" s="419"/>
      <c r="BL3966" s="419"/>
      <c r="BN3966" s="419"/>
      <c r="BO3966" s="419"/>
      <c r="BP3966" s="419"/>
      <c r="BR3966" s="419"/>
      <c r="BS3966" s="419"/>
      <c r="BT3966" s="419"/>
      <c r="BV3966" s="419"/>
      <c r="BW3966" s="419"/>
      <c r="BX3966" s="397"/>
      <c r="BZ3966" s="449"/>
      <c r="CB3966" s="419"/>
      <c r="CC3966" s="419"/>
      <c r="CD3966" s="419"/>
      <c r="CF3966" s="419"/>
      <c r="CG3966" s="419"/>
      <c r="CH3966" s="419"/>
    </row>
    <row r="3967" spans="3:86" ht="21" thickBot="1">
      <c r="C3967" s="425"/>
      <c r="P3967" s="431"/>
      <c r="R3967" s="419"/>
      <c r="S3967" s="446"/>
      <c r="T3967" s="419"/>
      <c r="V3967" s="196"/>
      <c r="W3967" s="419"/>
      <c r="X3967" s="419"/>
      <c r="Z3967" s="419"/>
      <c r="AA3967" s="419"/>
      <c r="AB3967" s="419"/>
      <c r="AD3967" s="419"/>
      <c r="AE3967" s="419"/>
      <c r="AF3967" s="419"/>
      <c r="AH3967" s="419"/>
      <c r="AI3967" s="419"/>
      <c r="AJ3967" s="419"/>
      <c r="AL3967" s="419"/>
      <c r="AM3967" s="419"/>
      <c r="AN3967" s="403"/>
      <c r="AO3967" s="419"/>
      <c r="AP3967" s="419"/>
      <c r="AQ3967" s="419"/>
      <c r="AR3967" s="419"/>
      <c r="AS3967" s="419"/>
      <c r="AT3967" s="419"/>
      <c r="AU3967" s="419"/>
      <c r="AV3967" s="419"/>
      <c r="AX3967" s="419"/>
      <c r="AY3967" s="419"/>
      <c r="AZ3967" s="419"/>
      <c r="BB3967" s="419"/>
      <c r="BC3967" s="419"/>
      <c r="BD3967" s="419"/>
      <c r="BF3967" s="419"/>
      <c r="BG3967" s="419"/>
      <c r="BH3967" s="419"/>
      <c r="BJ3967" s="419"/>
      <c r="BK3967" s="419"/>
      <c r="BL3967" s="419"/>
      <c r="BN3967" s="419"/>
      <c r="BO3967" s="419"/>
      <c r="BP3967" s="419"/>
      <c r="BR3967" s="419"/>
      <c r="BS3967" s="419"/>
      <c r="BT3967" s="419"/>
      <c r="BV3967" s="419"/>
      <c r="BW3967" s="419"/>
      <c r="BX3967" s="397"/>
      <c r="BZ3967" s="449"/>
      <c r="CB3967" s="419"/>
      <c r="CC3967" s="419"/>
      <c r="CD3967" s="419"/>
      <c r="CF3967" s="419"/>
      <c r="CG3967" s="419"/>
      <c r="CH3967" s="419"/>
    </row>
    <row r="3968" spans="3:86" ht="21" thickBot="1">
      <c r="C3968" s="425"/>
      <c r="P3968" s="431"/>
      <c r="R3968" s="419"/>
      <c r="S3968" s="446"/>
      <c r="T3968" s="419"/>
      <c r="V3968" s="196"/>
      <c r="W3968" s="419"/>
      <c r="X3968" s="419"/>
      <c r="Z3968" s="419"/>
      <c r="AA3968" s="419"/>
      <c r="AB3968" s="419"/>
      <c r="AD3968" s="419"/>
      <c r="AE3968" s="419"/>
      <c r="AF3968" s="419"/>
      <c r="AH3968" s="419"/>
      <c r="AI3968" s="419"/>
      <c r="AJ3968" s="419"/>
      <c r="AL3968" s="419"/>
      <c r="AM3968" s="419"/>
      <c r="AN3968" s="403"/>
      <c r="AO3968" s="419"/>
      <c r="AP3968" s="419"/>
      <c r="AQ3968" s="419"/>
      <c r="AR3968" s="419"/>
      <c r="AS3968" s="419"/>
      <c r="AT3968" s="419"/>
      <c r="AU3968" s="419"/>
      <c r="AV3968" s="419"/>
      <c r="AX3968" s="419"/>
      <c r="AY3968" s="419"/>
      <c r="AZ3968" s="419"/>
      <c r="BB3968" s="419"/>
      <c r="BC3968" s="419"/>
      <c r="BD3968" s="419"/>
      <c r="BF3968" s="419"/>
      <c r="BG3968" s="419"/>
      <c r="BH3968" s="419"/>
      <c r="BJ3968" s="419"/>
      <c r="BK3968" s="419"/>
      <c r="BL3968" s="419"/>
      <c r="BN3968" s="419"/>
      <c r="BO3968" s="419"/>
      <c r="BP3968" s="419"/>
      <c r="BR3968" s="419"/>
      <c r="BS3968" s="419"/>
      <c r="BT3968" s="419"/>
      <c r="BV3968" s="419"/>
      <c r="BW3968" s="419"/>
      <c r="BX3968" s="397"/>
      <c r="BZ3968" s="449"/>
      <c r="CB3968" s="419"/>
      <c r="CC3968" s="419"/>
      <c r="CD3968" s="419"/>
      <c r="CF3968" s="419"/>
      <c r="CG3968" s="419"/>
      <c r="CH3968" s="419"/>
    </row>
    <row r="3969" spans="3:86" ht="21" thickBot="1">
      <c r="C3969" s="425"/>
      <c r="P3969" s="431"/>
      <c r="R3969" s="419"/>
      <c r="S3969" s="446"/>
      <c r="T3969" s="419"/>
      <c r="V3969" s="196"/>
      <c r="W3969" s="419"/>
      <c r="X3969" s="419"/>
      <c r="Z3969" s="419"/>
      <c r="AA3969" s="419"/>
      <c r="AB3969" s="419"/>
      <c r="AD3969" s="419"/>
      <c r="AE3969" s="419"/>
      <c r="AF3969" s="419"/>
      <c r="AH3969" s="419"/>
      <c r="AI3969" s="419"/>
      <c r="AJ3969" s="419"/>
      <c r="AL3969" s="419"/>
      <c r="AM3969" s="419"/>
      <c r="AN3969" s="403"/>
      <c r="AO3969" s="419"/>
      <c r="AP3969" s="419"/>
      <c r="AQ3969" s="419"/>
      <c r="AR3969" s="419"/>
      <c r="AS3969" s="419"/>
      <c r="AT3969" s="419"/>
      <c r="AU3969" s="419"/>
      <c r="AV3969" s="419"/>
      <c r="AX3969" s="419"/>
      <c r="AY3969" s="419"/>
      <c r="AZ3969" s="419"/>
      <c r="BB3969" s="419"/>
      <c r="BC3969" s="419"/>
      <c r="BD3969" s="419"/>
      <c r="BF3969" s="419"/>
      <c r="BG3969" s="419"/>
      <c r="BH3969" s="419"/>
      <c r="BJ3969" s="419"/>
      <c r="BK3969" s="419"/>
      <c r="BL3969" s="419"/>
      <c r="BN3969" s="419"/>
      <c r="BO3969" s="419"/>
      <c r="BP3969" s="419"/>
      <c r="BR3969" s="419"/>
      <c r="BS3969" s="419"/>
      <c r="BT3969" s="419"/>
      <c r="BV3969" s="419"/>
      <c r="BW3969" s="419"/>
      <c r="BX3969" s="397"/>
      <c r="BZ3969" s="449"/>
      <c r="CB3969" s="419"/>
      <c r="CC3969" s="419"/>
      <c r="CD3969" s="419"/>
      <c r="CF3969" s="419"/>
      <c r="CG3969" s="419"/>
      <c r="CH3969" s="419"/>
    </row>
    <row r="3970" spans="3:86" ht="21" thickBot="1">
      <c r="C3970" s="425"/>
      <c r="P3970" s="431"/>
      <c r="R3970" s="419"/>
      <c r="S3970" s="446"/>
      <c r="T3970" s="419"/>
      <c r="V3970" s="196"/>
      <c r="W3970" s="419"/>
      <c r="X3970" s="419"/>
      <c r="Z3970" s="419"/>
      <c r="AA3970" s="419"/>
      <c r="AB3970" s="419"/>
      <c r="AD3970" s="419"/>
      <c r="AE3970" s="419"/>
      <c r="AF3970" s="419"/>
      <c r="AH3970" s="419"/>
      <c r="AI3970" s="419"/>
      <c r="AJ3970" s="419"/>
      <c r="AL3970" s="419"/>
      <c r="AM3970" s="419"/>
      <c r="AN3970" s="403"/>
      <c r="AO3970" s="419"/>
      <c r="AP3970" s="419"/>
      <c r="AQ3970" s="419"/>
      <c r="AR3970" s="419"/>
      <c r="AS3970" s="419"/>
      <c r="AT3970" s="419"/>
      <c r="AU3970" s="419"/>
      <c r="AV3970" s="419"/>
      <c r="AX3970" s="419"/>
      <c r="AY3970" s="419"/>
      <c r="AZ3970" s="419"/>
      <c r="BB3970" s="419"/>
      <c r="BC3970" s="419"/>
      <c r="BD3970" s="419"/>
      <c r="BF3970" s="419"/>
      <c r="BG3970" s="419"/>
      <c r="BH3970" s="419"/>
      <c r="BJ3970" s="419"/>
      <c r="BK3970" s="419"/>
      <c r="BL3970" s="419"/>
      <c r="BN3970" s="419"/>
      <c r="BO3970" s="419"/>
      <c r="BP3970" s="419"/>
      <c r="BR3970" s="419"/>
      <c r="BS3970" s="419"/>
      <c r="BT3970" s="419"/>
      <c r="BV3970" s="419"/>
      <c r="BW3970" s="419"/>
      <c r="BX3970" s="397"/>
      <c r="BZ3970" s="449"/>
      <c r="CB3970" s="419"/>
      <c r="CC3970" s="419"/>
      <c r="CD3970" s="419"/>
      <c r="CF3970" s="419"/>
      <c r="CG3970" s="419"/>
      <c r="CH3970" s="419"/>
    </row>
    <row r="3971" spans="3:86" ht="21" thickBot="1">
      <c r="C3971" s="425"/>
      <c r="P3971" s="431"/>
      <c r="R3971" s="419"/>
      <c r="S3971" s="446"/>
      <c r="T3971" s="419"/>
      <c r="V3971" s="196"/>
      <c r="W3971" s="419"/>
      <c r="X3971" s="419"/>
      <c r="Z3971" s="419"/>
      <c r="AA3971" s="419"/>
      <c r="AB3971" s="419"/>
      <c r="AD3971" s="419"/>
      <c r="AE3971" s="419"/>
      <c r="AF3971" s="419"/>
      <c r="AH3971" s="419"/>
      <c r="AI3971" s="419"/>
      <c r="AJ3971" s="419"/>
      <c r="AL3971" s="419"/>
      <c r="AM3971" s="419"/>
      <c r="AN3971" s="403"/>
      <c r="AO3971" s="419"/>
      <c r="AP3971" s="419"/>
      <c r="AQ3971" s="419"/>
      <c r="AR3971" s="419"/>
      <c r="AS3971" s="419"/>
      <c r="AT3971" s="419"/>
      <c r="AU3971" s="419"/>
      <c r="AV3971" s="419"/>
      <c r="AX3971" s="419"/>
      <c r="AY3971" s="419"/>
      <c r="AZ3971" s="419"/>
      <c r="BB3971" s="419"/>
      <c r="BC3971" s="419"/>
      <c r="BD3971" s="419"/>
      <c r="BF3971" s="419"/>
      <c r="BG3971" s="419"/>
      <c r="BH3971" s="419"/>
      <c r="BJ3971" s="419"/>
      <c r="BK3971" s="419"/>
      <c r="BL3971" s="419"/>
      <c r="BN3971" s="419"/>
      <c r="BO3971" s="419"/>
      <c r="BP3971" s="419"/>
      <c r="BR3971" s="419"/>
      <c r="BS3971" s="419"/>
      <c r="BT3971" s="419"/>
      <c r="BV3971" s="419"/>
      <c r="BW3971" s="419"/>
      <c r="BX3971" s="397"/>
      <c r="BZ3971" s="449"/>
      <c r="CB3971" s="419"/>
      <c r="CC3971" s="419"/>
      <c r="CD3971" s="419"/>
      <c r="CF3971" s="419"/>
      <c r="CG3971" s="419"/>
      <c r="CH3971" s="419"/>
    </row>
    <row r="3972" spans="3:86" ht="21" thickBot="1">
      <c r="C3972" s="425"/>
      <c r="P3972" s="431"/>
      <c r="R3972" s="419"/>
      <c r="S3972" s="446"/>
      <c r="T3972" s="419"/>
      <c r="V3972" s="196"/>
      <c r="W3972" s="419"/>
      <c r="X3972" s="419"/>
      <c r="Z3972" s="419"/>
      <c r="AA3972" s="419"/>
      <c r="AB3972" s="419"/>
      <c r="AD3972" s="419"/>
      <c r="AE3972" s="419"/>
      <c r="AF3972" s="419"/>
      <c r="AH3972" s="419"/>
      <c r="AI3972" s="419"/>
      <c r="AJ3972" s="419"/>
      <c r="AL3972" s="419"/>
      <c r="AM3972" s="419"/>
      <c r="AN3972" s="403"/>
      <c r="AO3972" s="419"/>
      <c r="AP3972" s="419"/>
      <c r="AQ3972" s="419"/>
      <c r="AR3972" s="419"/>
      <c r="AS3972" s="419"/>
      <c r="AT3972" s="419"/>
      <c r="AU3972" s="419"/>
      <c r="AV3972" s="419"/>
      <c r="AX3972" s="419"/>
      <c r="AY3972" s="419"/>
      <c r="AZ3972" s="419"/>
      <c r="BB3972" s="419"/>
      <c r="BC3972" s="419"/>
      <c r="BD3972" s="419"/>
      <c r="BF3972" s="419"/>
      <c r="BG3972" s="419"/>
      <c r="BH3972" s="419"/>
      <c r="BJ3972" s="419"/>
      <c r="BK3972" s="419"/>
      <c r="BL3972" s="419"/>
      <c r="BN3972" s="419"/>
      <c r="BO3972" s="419"/>
      <c r="BP3972" s="419"/>
      <c r="BR3972" s="419"/>
      <c r="BS3972" s="419"/>
      <c r="BT3972" s="419"/>
      <c r="BV3972" s="419"/>
      <c r="BW3972" s="419"/>
      <c r="BX3972" s="397"/>
      <c r="BZ3972" s="449"/>
      <c r="CB3972" s="419"/>
      <c r="CC3972" s="419"/>
      <c r="CD3972" s="419"/>
      <c r="CF3972" s="419"/>
      <c r="CG3972" s="419"/>
      <c r="CH3972" s="419"/>
    </row>
    <row r="3973" spans="3:86" ht="21" thickBot="1">
      <c r="C3973" s="425"/>
      <c r="P3973" s="431"/>
      <c r="R3973" s="419"/>
      <c r="S3973" s="446"/>
      <c r="T3973" s="419"/>
      <c r="V3973" s="196"/>
      <c r="W3973" s="419"/>
      <c r="X3973" s="419"/>
      <c r="Z3973" s="419"/>
      <c r="AA3973" s="419"/>
      <c r="AB3973" s="419"/>
      <c r="AD3973" s="419"/>
      <c r="AE3973" s="419"/>
      <c r="AF3973" s="419"/>
      <c r="AH3973" s="419"/>
      <c r="AI3973" s="419"/>
      <c r="AJ3973" s="419"/>
      <c r="AL3973" s="419"/>
      <c r="AM3973" s="419"/>
      <c r="AN3973" s="403"/>
      <c r="AO3973" s="419"/>
      <c r="AP3973" s="419"/>
      <c r="AQ3973" s="419"/>
      <c r="AR3973" s="419"/>
      <c r="AS3973" s="419"/>
      <c r="AT3973" s="419"/>
      <c r="AU3973" s="419"/>
      <c r="AV3973" s="419"/>
      <c r="AX3973" s="419"/>
      <c r="AY3973" s="419"/>
      <c r="AZ3973" s="419"/>
      <c r="BB3973" s="419"/>
      <c r="BC3973" s="419"/>
      <c r="BD3973" s="419"/>
      <c r="BF3973" s="419"/>
      <c r="BG3973" s="419"/>
      <c r="BH3973" s="419"/>
      <c r="BJ3973" s="419"/>
      <c r="BK3973" s="419"/>
      <c r="BL3973" s="419"/>
      <c r="BN3973" s="419"/>
      <c r="BO3973" s="419"/>
      <c r="BP3973" s="419"/>
      <c r="BR3973" s="419"/>
      <c r="BS3973" s="419"/>
      <c r="BT3973" s="419"/>
      <c r="BV3973" s="419"/>
      <c r="BW3973" s="419"/>
      <c r="BX3973" s="397"/>
      <c r="BZ3973" s="449"/>
      <c r="CB3973" s="419"/>
      <c r="CC3973" s="419"/>
      <c r="CD3973" s="419"/>
      <c r="CF3973" s="419"/>
      <c r="CG3973" s="419"/>
      <c r="CH3973" s="419"/>
    </row>
    <row r="3974" spans="3:86" ht="21" thickBot="1">
      <c r="C3974" s="425"/>
      <c r="P3974" s="431"/>
      <c r="R3974" s="419"/>
      <c r="S3974" s="446"/>
      <c r="T3974" s="419"/>
      <c r="V3974" s="196"/>
      <c r="W3974" s="419"/>
      <c r="X3974" s="419"/>
      <c r="Z3974" s="419"/>
      <c r="AA3974" s="419"/>
      <c r="AB3974" s="419"/>
      <c r="AD3974" s="419"/>
      <c r="AE3974" s="419"/>
      <c r="AF3974" s="419"/>
      <c r="AH3974" s="419"/>
      <c r="AI3974" s="419"/>
      <c r="AJ3974" s="419"/>
      <c r="AL3974" s="419"/>
      <c r="AM3974" s="419"/>
      <c r="AN3974" s="403"/>
      <c r="AO3974" s="419"/>
      <c r="AP3974" s="419"/>
      <c r="AQ3974" s="419"/>
      <c r="AR3974" s="419"/>
      <c r="AS3974" s="419"/>
      <c r="AT3974" s="419"/>
      <c r="AU3974" s="419"/>
      <c r="AV3974" s="419"/>
      <c r="AX3974" s="419"/>
      <c r="AY3974" s="419"/>
      <c r="AZ3974" s="419"/>
      <c r="BB3974" s="419"/>
      <c r="BC3974" s="419"/>
      <c r="BD3974" s="419"/>
      <c r="BF3974" s="419"/>
      <c r="BG3974" s="419"/>
      <c r="BH3974" s="419"/>
      <c r="BJ3974" s="419"/>
      <c r="BK3974" s="419"/>
      <c r="BL3974" s="419"/>
      <c r="BN3974" s="419"/>
      <c r="BO3974" s="419"/>
      <c r="BP3974" s="419"/>
      <c r="BR3974" s="419"/>
      <c r="BS3974" s="419"/>
      <c r="BT3974" s="419"/>
      <c r="BV3974" s="419"/>
      <c r="BW3974" s="419"/>
      <c r="BX3974" s="397"/>
      <c r="BZ3974" s="449"/>
      <c r="CB3974" s="419"/>
      <c r="CC3974" s="419"/>
      <c r="CD3974" s="419"/>
      <c r="CF3974" s="419"/>
      <c r="CG3974" s="419"/>
      <c r="CH3974" s="419"/>
    </row>
    <row r="3975" spans="3:86" ht="21" thickBot="1">
      <c r="C3975" s="425"/>
      <c r="P3975" s="431"/>
      <c r="R3975" s="419"/>
      <c r="S3975" s="446"/>
      <c r="T3975" s="419"/>
      <c r="V3975" s="196"/>
      <c r="W3975" s="419"/>
      <c r="X3975" s="419"/>
      <c r="Z3975" s="419"/>
      <c r="AA3975" s="419"/>
      <c r="AB3975" s="419"/>
      <c r="AD3975" s="419"/>
      <c r="AE3975" s="419"/>
      <c r="AF3975" s="419"/>
      <c r="AH3975" s="419"/>
      <c r="AI3975" s="419"/>
      <c r="AJ3975" s="419"/>
      <c r="AL3975" s="419"/>
      <c r="AM3975" s="419"/>
      <c r="AN3975" s="403"/>
      <c r="AO3975" s="419"/>
      <c r="AP3975" s="419"/>
      <c r="AQ3975" s="419"/>
      <c r="AR3975" s="419"/>
      <c r="AS3975" s="419"/>
      <c r="AT3975" s="419"/>
      <c r="AU3975" s="419"/>
      <c r="AV3975" s="419"/>
      <c r="AX3975" s="419"/>
      <c r="AY3975" s="419"/>
      <c r="AZ3975" s="419"/>
      <c r="BB3975" s="419"/>
      <c r="BC3975" s="419"/>
      <c r="BD3975" s="419"/>
      <c r="BF3975" s="419"/>
      <c r="BG3975" s="419"/>
      <c r="BH3975" s="419"/>
      <c r="BJ3975" s="419"/>
      <c r="BK3975" s="419"/>
      <c r="BL3975" s="419"/>
      <c r="BN3975" s="419"/>
      <c r="BO3975" s="419"/>
      <c r="BP3975" s="419"/>
      <c r="BR3975" s="419"/>
      <c r="BS3975" s="419"/>
      <c r="BT3975" s="419"/>
      <c r="BV3975" s="419"/>
      <c r="BW3975" s="419"/>
      <c r="BX3975" s="397"/>
      <c r="BZ3975" s="449"/>
      <c r="CB3975" s="419"/>
      <c r="CC3975" s="419"/>
      <c r="CD3975" s="419"/>
      <c r="CF3975" s="419"/>
      <c r="CG3975" s="419"/>
      <c r="CH3975" s="419"/>
    </row>
    <row r="3976" spans="3:86" ht="21" thickBot="1">
      <c r="C3976" s="425"/>
      <c r="P3976" s="431"/>
      <c r="R3976" s="419"/>
      <c r="S3976" s="446"/>
      <c r="T3976" s="419"/>
      <c r="V3976" s="196"/>
      <c r="W3976" s="419"/>
      <c r="X3976" s="419"/>
      <c r="Z3976" s="419"/>
      <c r="AA3976" s="419"/>
      <c r="AB3976" s="419"/>
      <c r="AD3976" s="419"/>
      <c r="AE3976" s="419"/>
      <c r="AF3976" s="419"/>
      <c r="AH3976" s="419"/>
      <c r="AI3976" s="419"/>
      <c r="AJ3976" s="419"/>
      <c r="AL3976" s="419"/>
      <c r="AM3976" s="419"/>
      <c r="AN3976" s="403"/>
      <c r="AO3976" s="419"/>
      <c r="AP3976" s="419"/>
      <c r="AQ3976" s="419"/>
      <c r="AR3976" s="419"/>
      <c r="AS3976" s="419"/>
      <c r="AT3976" s="419"/>
      <c r="AU3976" s="419"/>
      <c r="AV3976" s="419"/>
      <c r="AX3976" s="419"/>
      <c r="AY3976" s="419"/>
      <c r="AZ3976" s="419"/>
      <c r="BB3976" s="419"/>
      <c r="BC3976" s="419"/>
      <c r="BD3976" s="419"/>
      <c r="BF3976" s="419"/>
      <c r="BG3976" s="419"/>
      <c r="BH3976" s="419"/>
      <c r="BJ3976" s="419"/>
      <c r="BK3976" s="419"/>
      <c r="BL3976" s="419"/>
      <c r="BN3976" s="419"/>
      <c r="BO3976" s="419"/>
      <c r="BP3976" s="419"/>
      <c r="BR3976" s="419"/>
      <c r="BS3976" s="419"/>
      <c r="BT3976" s="419"/>
      <c r="BV3976" s="419"/>
      <c r="BW3976" s="419"/>
      <c r="BX3976" s="397"/>
      <c r="BZ3976" s="449"/>
      <c r="CB3976" s="419"/>
      <c r="CC3976" s="419"/>
      <c r="CD3976" s="419"/>
      <c r="CF3976" s="419"/>
      <c r="CG3976" s="419"/>
      <c r="CH3976" s="419"/>
    </row>
    <row r="3977" spans="3:86" ht="21" thickBot="1">
      <c r="C3977" s="425"/>
      <c r="P3977" s="431"/>
      <c r="R3977" s="419"/>
      <c r="S3977" s="446"/>
      <c r="T3977" s="419"/>
      <c r="V3977" s="196"/>
      <c r="W3977" s="419"/>
      <c r="X3977" s="419"/>
      <c r="Z3977" s="419"/>
      <c r="AA3977" s="419"/>
      <c r="AB3977" s="419"/>
      <c r="AD3977" s="419"/>
      <c r="AE3977" s="419"/>
      <c r="AF3977" s="419"/>
      <c r="AH3977" s="419"/>
      <c r="AI3977" s="419"/>
      <c r="AJ3977" s="419"/>
      <c r="AL3977" s="419"/>
      <c r="AM3977" s="419"/>
      <c r="AN3977" s="403"/>
      <c r="AO3977" s="419"/>
      <c r="AP3977" s="419"/>
      <c r="AQ3977" s="419"/>
      <c r="AR3977" s="419"/>
      <c r="AS3977" s="419"/>
      <c r="AT3977" s="419"/>
      <c r="AU3977" s="419"/>
      <c r="AV3977" s="419"/>
      <c r="AX3977" s="419"/>
      <c r="AY3977" s="419"/>
      <c r="AZ3977" s="419"/>
      <c r="BB3977" s="419"/>
      <c r="BC3977" s="419"/>
      <c r="BD3977" s="419"/>
      <c r="BF3977" s="419"/>
      <c r="BG3977" s="419"/>
      <c r="BH3977" s="419"/>
      <c r="BJ3977" s="419"/>
      <c r="BK3977" s="419"/>
      <c r="BL3977" s="419"/>
      <c r="BN3977" s="419"/>
      <c r="BO3977" s="419"/>
      <c r="BP3977" s="419"/>
      <c r="BR3977" s="419"/>
      <c r="BS3977" s="419"/>
      <c r="BT3977" s="419"/>
      <c r="BV3977" s="419"/>
      <c r="BW3977" s="419"/>
      <c r="BX3977" s="397"/>
      <c r="BZ3977" s="449"/>
      <c r="CB3977" s="419"/>
      <c r="CC3977" s="419"/>
      <c r="CD3977" s="419"/>
      <c r="CF3977" s="419"/>
      <c r="CG3977" s="419"/>
      <c r="CH3977" s="419"/>
    </row>
    <row r="3978" spans="3:86" ht="21" thickBot="1">
      <c r="C3978" s="425"/>
      <c r="P3978" s="431"/>
      <c r="R3978" s="419"/>
      <c r="S3978" s="446"/>
      <c r="T3978" s="419"/>
      <c r="V3978" s="196"/>
      <c r="W3978" s="419"/>
      <c r="X3978" s="419"/>
      <c r="Z3978" s="419"/>
      <c r="AA3978" s="419"/>
      <c r="AB3978" s="419"/>
      <c r="AD3978" s="419"/>
      <c r="AE3978" s="419"/>
      <c r="AF3978" s="419"/>
      <c r="AH3978" s="419"/>
      <c r="AI3978" s="419"/>
      <c r="AJ3978" s="419"/>
      <c r="AL3978" s="419"/>
      <c r="AM3978" s="419"/>
      <c r="AN3978" s="403"/>
      <c r="AO3978" s="419"/>
      <c r="AP3978" s="419"/>
      <c r="AQ3978" s="419"/>
      <c r="AR3978" s="419"/>
      <c r="AS3978" s="419"/>
      <c r="AT3978" s="419"/>
      <c r="AU3978" s="419"/>
      <c r="AV3978" s="419"/>
      <c r="AX3978" s="419"/>
      <c r="AY3978" s="419"/>
      <c r="AZ3978" s="419"/>
      <c r="BB3978" s="419"/>
      <c r="BC3978" s="419"/>
      <c r="BD3978" s="419"/>
      <c r="BF3978" s="419"/>
      <c r="BG3978" s="419"/>
      <c r="BH3978" s="419"/>
      <c r="BJ3978" s="419"/>
      <c r="BK3978" s="419"/>
      <c r="BL3978" s="419"/>
      <c r="BN3978" s="419"/>
      <c r="BO3978" s="419"/>
      <c r="BP3978" s="419"/>
      <c r="BR3978" s="419"/>
      <c r="BS3978" s="419"/>
      <c r="BT3978" s="419"/>
      <c r="BV3978" s="419"/>
      <c r="BW3978" s="419"/>
      <c r="BX3978" s="397"/>
      <c r="BZ3978" s="449"/>
      <c r="CB3978" s="419"/>
      <c r="CC3978" s="419"/>
      <c r="CD3978" s="419"/>
      <c r="CF3978" s="419"/>
      <c r="CG3978" s="419"/>
      <c r="CH3978" s="419"/>
    </row>
    <row r="3979" spans="3:86" ht="21" thickBot="1">
      <c r="C3979" s="425"/>
      <c r="P3979" s="431"/>
      <c r="R3979" s="419"/>
      <c r="S3979" s="446"/>
      <c r="T3979" s="419"/>
      <c r="V3979" s="196"/>
      <c r="W3979" s="419"/>
      <c r="X3979" s="419"/>
      <c r="Z3979" s="419"/>
      <c r="AA3979" s="419"/>
      <c r="AB3979" s="419"/>
      <c r="AD3979" s="419"/>
      <c r="AE3979" s="419"/>
      <c r="AF3979" s="419"/>
      <c r="AH3979" s="419"/>
      <c r="AI3979" s="419"/>
      <c r="AJ3979" s="419"/>
      <c r="AL3979" s="419"/>
      <c r="AM3979" s="419"/>
      <c r="AN3979" s="403"/>
      <c r="AO3979" s="419"/>
      <c r="AP3979" s="419"/>
      <c r="AQ3979" s="419"/>
      <c r="AR3979" s="419"/>
      <c r="AS3979" s="419"/>
      <c r="AT3979" s="419"/>
      <c r="AU3979" s="419"/>
      <c r="AV3979" s="419"/>
      <c r="AX3979" s="419"/>
      <c r="AY3979" s="419"/>
      <c r="AZ3979" s="419"/>
      <c r="BB3979" s="419"/>
      <c r="BC3979" s="419"/>
      <c r="BD3979" s="419"/>
      <c r="BF3979" s="419"/>
      <c r="BG3979" s="419"/>
      <c r="BH3979" s="419"/>
      <c r="BJ3979" s="419"/>
      <c r="BK3979" s="419"/>
      <c r="BL3979" s="419"/>
      <c r="BN3979" s="419"/>
      <c r="BO3979" s="419"/>
      <c r="BP3979" s="419"/>
      <c r="BR3979" s="419"/>
      <c r="BS3979" s="419"/>
      <c r="BT3979" s="419"/>
      <c r="BV3979" s="419"/>
      <c r="BW3979" s="419"/>
      <c r="BX3979" s="397"/>
      <c r="BZ3979" s="449"/>
      <c r="CB3979" s="419"/>
      <c r="CC3979" s="419"/>
      <c r="CD3979" s="419"/>
      <c r="CF3979" s="419"/>
      <c r="CG3979" s="419"/>
      <c r="CH3979" s="419"/>
    </row>
    <row r="3980" spans="3:86" ht="21" thickBot="1">
      <c r="C3980" s="425"/>
      <c r="P3980" s="431"/>
      <c r="R3980" s="419"/>
      <c r="S3980" s="446"/>
      <c r="T3980" s="419"/>
      <c r="V3980" s="196"/>
      <c r="W3980" s="419"/>
      <c r="X3980" s="419"/>
      <c r="Z3980" s="419"/>
      <c r="AA3980" s="419"/>
      <c r="AB3980" s="419"/>
      <c r="AD3980" s="419"/>
      <c r="AE3980" s="419"/>
      <c r="AF3980" s="419"/>
      <c r="AH3980" s="419"/>
      <c r="AI3980" s="419"/>
      <c r="AJ3980" s="419"/>
      <c r="AL3980" s="419"/>
      <c r="AM3980" s="419"/>
      <c r="AN3980" s="403"/>
      <c r="AO3980" s="419"/>
      <c r="AP3980" s="419"/>
      <c r="AQ3980" s="419"/>
      <c r="AR3980" s="419"/>
      <c r="AS3980" s="419"/>
      <c r="AT3980" s="419"/>
      <c r="AU3980" s="419"/>
      <c r="AV3980" s="419"/>
      <c r="AX3980" s="419"/>
      <c r="AY3980" s="419"/>
      <c r="AZ3980" s="419"/>
      <c r="BB3980" s="419"/>
      <c r="BC3980" s="419"/>
      <c r="BD3980" s="419"/>
      <c r="BF3980" s="419"/>
      <c r="BG3980" s="419"/>
      <c r="BH3980" s="419"/>
      <c r="BJ3980" s="419"/>
      <c r="BK3980" s="419"/>
      <c r="BL3980" s="419"/>
      <c r="BN3980" s="419"/>
      <c r="BO3980" s="419"/>
      <c r="BP3980" s="419"/>
      <c r="BR3980" s="419"/>
      <c r="BS3980" s="419"/>
      <c r="BT3980" s="419"/>
      <c r="BV3980" s="419"/>
      <c r="BW3980" s="419"/>
      <c r="BX3980" s="397"/>
      <c r="BZ3980" s="449"/>
      <c r="CB3980" s="419"/>
      <c r="CC3980" s="419"/>
      <c r="CD3980" s="419"/>
      <c r="CF3980" s="419"/>
      <c r="CG3980" s="419"/>
      <c r="CH3980" s="419"/>
    </row>
    <row r="3981" spans="3:86" ht="21" thickBot="1">
      <c r="C3981" s="425"/>
      <c r="P3981" s="431"/>
      <c r="R3981" s="419"/>
      <c r="S3981" s="446"/>
      <c r="T3981" s="419"/>
      <c r="V3981" s="196"/>
      <c r="W3981" s="419"/>
      <c r="X3981" s="419"/>
      <c r="Z3981" s="419"/>
      <c r="AA3981" s="419"/>
      <c r="AB3981" s="419"/>
      <c r="AD3981" s="419"/>
      <c r="AE3981" s="419"/>
      <c r="AF3981" s="419"/>
      <c r="AH3981" s="419"/>
      <c r="AI3981" s="419"/>
      <c r="AJ3981" s="419"/>
      <c r="AL3981" s="419"/>
      <c r="AM3981" s="419"/>
      <c r="AN3981" s="403"/>
      <c r="AO3981" s="419"/>
      <c r="AP3981" s="419"/>
      <c r="AQ3981" s="419"/>
      <c r="AR3981" s="419"/>
      <c r="AS3981" s="419"/>
      <c r="AT3981" s="419"/>
      <c r="AU3981" s="419"/>
      <c r="AV3981" s="419"/>
      <c r="AX3981" s="419"/>
      <c r="AY3981" s="419"/>
      <c r="AZ3981" s="419"/>
      <c r="BB3981" s="419"/>
      <c r="BC3981" s="419"/>
      <c r="BD3981" s="419"/>
      <c r="BF3981" s="419"/>
      <c r="BG3981" s="419"/>
      <c r="BH3981" s="419"/>
      <c r="BJ3981" s="419"/>
      <c r="BK3981" s="419"/>
      <c r="BL3981" s="419"/>
      <c r="BN3981" s="419"/>
      <c r="BO3981" s="419"/>
      <c r="BP3981" s="419"/>
      <c r="BR3981" s="419"/>
      <c r="BS3981" s="419"/>
      <c r="BT3981" s="419"/>
      <c r="BV3981" s="419"/>
      <c r="BW3981" s="419"/>
      <c r="BX3981" s="397"/>
      <c r="BZ3981" s="449"/>
      <c r="CB3981" s="419"/>
      <c r="CC3981" s="419"/>
      <c r="CD3981" s="419"/>
      <c r="CF3981" s="419"/>
      <c r="CG3981" s="419"/>
      <c r="CH3981" s="419"/>
    </row>
    <row r="3982" spans="3:86" ht="21" thickBot="1">
      <c r="C3982" s="425"/>
      <c r="P3982" s="431"/>
      <c r="R3982" s="419"/>
      <c r="S3982" s="446"/>
      <c r="T3982" s="419"/>
      <c r="V3982" s="196"/>
      <c r="W3982" s="419"/>
      <c r="X3982" s="419"/>
      <c r="Z3982" s="419"/>
      <c r="AA3982" s="419"/>
      <c r="AB3982" s="419"/>
      <c r="AD3982" s="419"/>
      <c r="AE3982" s="419"/>
      <c r="AF3982" s="419"/>
      <c r="AH3982" s="419"/>
      <c r="AI3982" s="419"/>
      <c r="AJ3982" s="419"/>
      <c r="AL3982" s="419"/>
      <c r="AM3982" s="419"/>
      <c r="AN3982" s="403"/>
      <c r="AO3982" s="419"/>
      <c r="AP3982" s="419"/>
      <c r="AQ3982" s="419"/>
      <c r="AR3982" s="419"/>
      <c r="AS3982" s="419"/>
      <c r="AT3982" s="419"/>
      <c r="AU3982" s="419"/>
      <c r="AV3982" s="419"/>
      <c r="AX3982" s="419"/>
      <c r="AY3982" s="419"/>
      <c r="AZ3982" s="419"/>
      <c r="BB3982" s="419"/>
      <c r="BC3982" s="419"/>
      <c r="BD3982" s="419"/>
      <c r="BF3982" s="419"/>
      <c r="BG3982" s="419"/>
      <c r="BH3982" s="419"/>
      <c r="BJ3982" s="419"/>
      <c r="BK3982" s="419"/>
      <c r="BL3982" s="419"/>
      <c r="BN3982" s="419"/>
      <c r="BO3982" s="419"/>
      <c r="BP3982" s="419"/>
      <c r="BR3982" s="419"/>
      <c r="BS3982" s="419"/>
      <c r="BT3982" s="419"/>
      <c r="BV3982" s="419"/>
      <c r="BW3982" s="419"/>
      <c r="BX3982" s="397"/>
      <c r="BZ3982" s="449"/>
      <c r="CB3982" s="419"/>
      <c r="CC3982" s="419"/>
      <c r="CD3982" s="419"/>
      <c r="CF3982" s="419"/>
      <c r="CG3982" s="419"/>
      <c r="CH3982" s="419"/>
    </row>
    <row r="3983" spans="3:86" ht="21" thickBot="1">
      <c r="C3983" s="425"/>
      <c r="P3983" s="431"/>
      <c r="R3983" s="419"/>
      <c r="S3983" s="446"/>
      <c r="T3983" s="419"/>
      <c r="V3983" s="196"/>
      <c r="W3983" s="419"/>
      <c r="X3983" s="419"/>
      <c r="Z3983" s="419"/>
      <c r="AA3983" s="419"/>
      <c r="AB3983" s="419"/>
      <c r="AD3983" s="419"/>
      <c r="AE3983" s="419"/>
      <c r="AF3983" s="419"/>
      <c r="AH3983" s="419"/>
      <c r="AI3983" s="419"/>
      <c r="AJ3983" s="419"/>
      <c r="AL3983" s="419"/>
      <c r="AM3983" s="419"/>
      <c r="AN3983" s="403"/>
      <c r="AO3983" s="419"/>
      <c r="AP3983" s="419"/>
      <c r="AQ3983" s="419"/>
      <c r="AR3983" s="419"/>
      <c r="AS3983" s="419"/>
      <c r="AT3983" s="419"/>
      <c r="AU3983" s="419"/>
      <c r="AV3983" s="419"/>
      <c r="AX3983" s="419"/>
      <c r="AY3983" s="419"/>
      <c r="AZ3983" s="419"/>
      <c r="BB3983" s="419"/>
      <c r="BC3983" s="419"/>
      <c r="BD3983" s="419"/>
      <c r="BF3983" s="419"/>
      <c r="BG3983" s="419"/>
      <c r="BH3983" s="419"/>
      <c r="BJ3983" s="419"/>
      <c r="BK3983" s="419"/>
      <c r="BL3983" s="419"/>
      <c r="BN3983" s="419"/>
      <c r="BO3983" s="419"/>
      <c r="BP3983" s="419"/>
      <c r="BR3983" s="419"/>
      <c r="BS3983" s="419"/>
      <c r="BT3983" s="419"/>
      <c r="BV3983" s="419"/>
      <c r="BW3983" s="419"/>
      <c r="BX3983" s="397"/>
      <c r="BZ3983" s="449"/>
      <c r="CB3983" s="419"/>
      <c r="CC3983" s="419"/>
      <c r="CD3983" s="419"/>
      <c r="CF3983" s="419"/>
      <c r="CG3983" s="419"/>
      <c r="CH3983" s="419"/>
    </row>
    <row r="3984" spans="3:86" ht="21" thickBot="1">
      <c r="C3984" s="425"/>
      <c r="P3984" s="431"/>
      <c r="R3984" s="419"/>
      <c r="S3984" s="446"/>
      <c r="T3984" s="419"/>
      <c r="V3984" s="196"/>
      <c r="W3984" s="419"/>
      <c r="X3984" s="419"/>
      <c r="Z3984" s="419"/>
      <c r="AA3984" s="419"/>
      <c r="AB3984" s="419"/>
      <c r="AD3984" s="419"/>
      <c r="AE3984" s="419"/>
      <c r="AF3984" s="419"/>
      <c r="AH3984" s="419"/>
      <c r="AI3984" s="419"/>
      <c r="AJ3984" s="419"/>
      <c r="AL3984" s="419"/>
      <c r="AM3984" s="419"/>
      <c r="AN3984" s="403"/>
      <c r="AO3984" s="419"/>
      <c r="AP3984" s="419"/>
      <c r="AQ3984" s="419"/>
      <c r="AR3984" s="419"/>
      <c r="AS3984" s="419"/>
      <c r="AT3984" s="419"/>
      <c r="AU3984" s="419"/>
      <c r="AV3984" s="419"/>
      <c r="AX3984" s="419"/>
      <c r="AY3984" s="419"/>
      <c r="AZ3984" s="419"/>
      <c r="BB3984" s="419"/>
      <c r="BC3984" s="419"/>
      <c r="BD3984" s="419"/>
      <c r="BF3984" s="419"/>
      <c r="BG3984" s="419"/>
      <c r="BH3984" s="419"/>
      <c r="BJ3984" s="419"/>
      <c r="BK3984" s="419"/>
      <c r="BL3984" s="419"/>
      <c r="BN3984" s="419"/>
      <c r="BO3984" s="419"/>
      <c r="BP3984" s="419"/>
      <c r="BR3984" s="419"/>
      <c r="BS3984" s="419"/>
      <c r="BT3984" s="419"/>
      <c r="BV3984" s="419"/>
      <c r="BW3984" s="419"/>
      <c r="BX3984" s="397"/>
      <c r="BZ3984" s="449"/>
      <c r="CB3984" s="419"/>
      <c r="CC3984" s="419"/>
      <c r="CD3984" s="419"/>
      <c r="CF3984" s="419"/>
      <c r="CG3984" s="419"/>
      <c r="CH3984" s="419"/>
    </row>
    <row r="3985" spans="3:86" ht="21" thickBot="1">
      <c r="C3985" s="425"/>
      <c r="P3985" s="431"/>
      <c r="R3985" s="419"/>
      <c r="S3985" s="446"/>
      <c r="T3985" s="419"/>
      <c r="V3985" s="196"/>
      <c r="W3985" s="419"/>
      <c r="X3985" s="419"/>
      <c r="Z3985" s="419"/>
      <c r="AA3985" s="419"/>
      <c r="AB3985" s="419"/>
      <c r="AD3985" s="419"/>
      <c r="AE3985" s="419"/>
      <c r="AF3985" s="419"/>
      <c r="AH3985" s="419"/>
      <c r="AI3985" s="419"/>
      <c r="AJ3985" s="419"/>
      <c r="AL3985" s="419"/>
      <c r="AM3985" s="419"/>
      <c r="AN3985" s="403"/>
      <c r="AO3985" s="419"/>
      <c r="AP3985" s="419"/>
      <c r="AQ3985" s="419"/>
      <c r="AR3985" s="419"/>
      <c r="AS3985" s="419"/>
      <c r="AT3985" s="419"/>
      <c r="AU3985" s="419"/>
      <c r="AV3985" s="419"/>
      <c r="AX3985" s="419"/>
      <c r="AY3985" s="419"/>
      <c r="AZ3985" s="419"/>
      <c r="BB3985" s="419"/>
      <c r="BC3985" s="419"/>
      <c r="BD3985" s="419"/>
      <c r="BF3985" s="419"/>
      <c r="BG3985" s="419"/>
      <c r="BH3985" s="419"/>
      <c r="BJ3985" s="419"/>
      <c r="BK3985" s="419"/>
      <c r="BL3985" s="419"/>
      <c r="BN3985" s="419"/>
      <c r="BO3985" s="419"/>
      <c r="BP3985" s="419"/>
      <c r="BR3985" s="419"/>
      <c r="BS3985" s="419"/>
      <c r="BT3985" s="419"/>
      <c r="BV3985" s="419"/>
      <c r="BW3985" s="419"/>
      <c r="BX3985" s="397"/>
      <c r="BZ3985" s="449"/>
      <c r="CB3985" s="419"/>
      <c r="CC3985" s="419"/>
      <c r="CD3985" s="419"/>
      <c r="CF3985" s="419"/>
      <c r="CG3985" s="419"/>
      <c r="CH3985" s="419"/>
    </row>
    <row r="3986" spans="3:86" ht="21" thickBot="1">
      <c r="C3986" s="425"/>
      <c r="P3986" s="431"/>
      <c r="R3986" s="419"/>
      <c r="S3986" s="446"/>
      <c r="T3986" s="419"/>
      <c r="V3986" s="196"/>
      <c r="W3986" s="419"/>
      <c r="X3986" s="419"/>
      <c r="Z3986" s="419"/>
      <c r="AA3986" s="419"/>
      <c r="AB3986" s="419"/>
      <c r="AD3986" s="419"/>
      <c r="AE3986" s="419"/>
      <c r="AF3986" s="419"/>
      <c r="AH3986" s="419"/>
      <c r="AI3986" s="419"/>
      <c r="AJ3986" s="419"/>
      <c r="AL3986" s="419"/>
      <c r="AM3986" s="419"/>
      <c r="AN3986" s="403"/>
      <c r="AO3986" s="419"/>
      <c r="AP3986" s="419"/>
      <c r="AQ3986" s="419"/>
      <c r="AR3986" s="419"/>
      <c r="AS3986" s="419"/>
      <c r="AT3986" s="419"/>
      <c r="AU3986" s="419"/>
      <c r="AV3986" s="419"/>
      <c r="AX3986" s="419"/>
      <c r="AY3986" s="419"/>
      <c r="AZ3986" s="419"/>
      <c r="BB3986" s="419"/>
      <c r="BC3986" s="419"/>
      <c r="BD3986" s="419"/>
      <c r="BF3986" s="419"/>
      <c r="BG3986" s="419"/>
      <c r="BH3986" s="419"/>
      <c r="BJ3986" s="419"/>
      <c r="BK3986" s="419"/>
      <c r="BL3986" s="419"/>
      <c r="BN3986" s="419"/>
      <c r="BO3986" s="419"/>
      <c r="BP3986" s="419"/>
      <c r="BR3986" s="419"/>
      <c r="BS3986" s="419"/>
      <c r="BT3986" s="419"/>
      <c r="BV3986" s="419"/>
      <c r="BW3986" s="419"/>
      <c r="BX3986" s="397"/>
      <c r="BZ3986" s="449"/>
      <c r="CB3986" s="419"/>
      <c r="CC3986" s="419"/>
      <c r="CD3986" s="419"/>
      <c r="CF3986" s="419"/>
      <c r="CG3986" s="419"/>
      <c r="CH3986" s="419"/>
    </row>
    <row r="3987" spans="3:86" ht="21" thickBot="1">
      <c r="C3987" s="425"/>
      <c r="P3987" s="431"/>
      <c r="R3987" s="419"/>
      <c r="S3987" s="446"/>
      <c r="T3987" s="419"/>
      <c r="V3987" s="196"/>
      <c r="W3987" s="419"/>
      <c r="X3987" s="419"/>
      <c r="Z3987" s="419"/>
      <c r="AA3987" s="419"/>
      <c r="AB3987" s="419"/>
      <c r="AD3987" s="419"/>
      <c r="AE3987" s="419"/>
      <c r="AF3987" s="419"/>
      <c r="AH3987" s="419"/>
      <c r="AI3987" s="419"/>
      <c r="AJ3987" s="419"/>
      <c r="AL3987" s="419"/>
      <c r="AM3987" s="419"/>
      <c r="AN3987" s="403"/>
      <c r="AO3987" s="419"/>
      <c r="AP3987" s="419"/>
      <c r="AQ3987" s="419"/>
      <c r="AR3987" s="419"/>
      <c r="AS3987" s="419"/>
      <c r="AT3987" s="419"/>
      <c r="AU3987" s="419"/>
      <c r="AV3987" s="419"/>
      <c r="AX3987" s="419"/>
      <c r="AY3987" s="419"/>
      <c r="AZ3987" s="419"/>
      <c r="BB3987" s="419"/>
      <c r="BC3987" s="419"/>
      <c r="BD3987" s="419"/>
      <c r="BF3987" s="419"/>
      <c r="BG3987" s="419"/>
      <c r="BH3987" s="419"/>
      <c r="BJ3987" s="419"/>
      <c r="BK3987" s="419"/>
      <c r="BL3987" s="419"/>
      <c r="BN3987" s="419"/>
      <c r="BO3987" s="419"/>
      <c r="BP3987" s="419"/>
      <c r="BR3987" s="419"/>
      <c r="BS3987" s="419"/>
      <c r="BT3987" s="419"/>
      <c r="BV3987" s="419"/>
      <c r="BW3987" s="419"/>
      <c r="BX3987" s="397"/>
      <c r="BZ3987" s="449"/>
      <c r="CB3987" s="419"/>
      <c r="CC3987" s="419"/>
      <c r="CD3987" s="419"/>
      <c r="CF3987" s="419"/>
      <c r="CG3987" s="419"/>
      <c r="CH3987" s="419"/>
    </row>
    <row r="3988" spans="3:86" ht="21" thickBot="1">
      <c r="C3988" s="425"/>
      <c r="P3988" s="431"/>
      <c r="R3988" s="419"/>
      <c r="S3988" s="446"/>
      <c r="T3988" s="419"/>
      <c r="V3988" s="196"/>
      <c r="W3988" s="419"/>
      <c r="X3988" s="419"/>
      <c r="Z3988" s="419"/>
      <c r="AA3988" s="419"/>
      <c r="AB3988" s="419"/>
      <c r="AD3988" s="419"/>
      <c r="AE3988" s="419"/>
      <c r="AF3988" s="419"/>
      <c r="AH3988" s="419"/>
      <c r="AI3988" s="419"/>
      <c r="AJ3988" s="419"/>
      <c r="AL3988" s="419"/>
      <c r="AM3988" s="419"/>
      <c r="AN3988" s="403"/>
      <c r="AO3988" s="419"/>
      <c r="AP3988" s="419"/>
      <c r="AQ3988" s="419"/>
      <c r="AR3988" s="419"/>
      <c r="AS3988" s="419"/>
      <c r="AT3988" s="419"/>
      <c r="AU3988" s="419"/>
      <c r="AV3988" s="419"/>
      <c r="AX3988" s="419"/>
      <c r="AY3988" s="419"/>
      <c r="AZ3988" s="419"/>
      <c r="BB3988" s="419"/>
      <c r="BC3988" s="419"/>
      <c r="BD3988" s="419"/>
      <c r="BF3988" s="419"/>
      <c r="BG3988" s="419"/>
      <c r="BH3988" s="419"/>
      <c r="BJ3988" s="419"/>
      <c r="BK3988" s="419"/>
      <c r="BL3988" s="419"/>
      <c r="BN3988" s="419"/>
      <c r="BO3988" s="419"/>
      <c r="BP3988" s="419"/>
      <c r="BR3988" s="419"/>
      <c r="BS3988" s="419"/>
      <c r="BT3988" s="419"/>
      <c r="BV3988" s="419"/>
      <c r="BW3988" s="419"/>
      <c r="BX3988" s="397"/>
      <c r="BZ3988" s="449"/>
      <c r="CB3988" s="419"/>
      <c r="CC3988" s="419"/>
      <c r="CD3988" s="419"/>
      <c r="CF3988" s="419"/>
      <c r="CG3988" s="419"/>
      <c r="CH3988" s="419"/>
    </row>
    <row r="3989" spans="3:86" ht="21" thickBot="1">
      <c r="C3989" s="425"/>
      <c r="P3989" s="431"/>
      <c r="R3989" s="419"/>
      <c r="S3989" s="446"/>
      <c r="T3989" s="419"/>
      <c r="V3989" s="196"/>
      <c r="W3989" s="419"/>
      <c r="X3989" s="419"/>
      <c r="Z3989" s="419"/>
      <c r="AA3989" s="419"/>
      <c r="AB3989" s="419"/>
      <c r="AD3989" s="419"/>
      <c r="AE3989" s="419"/>
      <c r="AF3989" s="419"/>
      <c r="AH3989" s="419"/>
      <c r="AI3989" s="419"/>
      <c r="AJ3989" s="419"/>
      <c r="AL3989" s="419"/>
      <c r="AM3989" s="419"/>
      <c r="AN3989" s="403"/>
      <c r="AO3989" s="419"/>
      <c r="AP3989" s="419"/>
      <c r="AQ3989" s="419"/>
      <c r="AR3989" s="419"/>
      <c r="AS3989" s="419"/>
      <c r="AT3989" s="419"/>
      <c r="AU3989" s="419"/>
      <c r="AV3989" s="419"/>
      <c r="AX3989" s="419"/>
      <c r="AY3989" s="419"/>
      <c r="AZ3989" s="419"/>
      <c r="BB3989" s="419"/>
      <c r="BC3989" s="419"/>
      <c r="BD3989" s="419"/>
      <c r="BF3989" s="419"/>
      <c r="BG3989" s="419"/>
      <c r="BH3989" s="419"/>
      <c r="BJ3989" s="419"/>
      <c r="BK3989" s="419"/>
      <c r="BL3989" s="419"/>
      <c r="BN3989" s="419"/>
      <c r="BO3989" s="419"/>
      <c r="BP3989" s="419"/>
      <c r="BR3989" s="419"/>
      <c r="BS3989" s="419"/>
      <c r="BT3989" s="419"/>
      <c r="BV3989" s="419"/>
      <c r="BW3989" s="419"/>
      <c r="BX3989" s="397"/>
      <c r="BZ3989" s="449"/>
      <c r="CB3989" s="419"/>
      <c r="CC3989" s="419"/>
      <c r="CD3989" s="419"/>
      <c r="CF3989" s="419"/>
      <c r="CG3989" s="419"/>
      <c r="CH3989" s="419"/>
    </row>
    <row r="3990" spans="3:86" ht="21" thickBot="1">
      <c r="C3990" s="425"/>
      <c r="P3990" s="431"/>
      <c r="R3990" s="419"/>
      <c r="S3990" s="446"/>
      <c r="T3990" s="419"/>
      <c r="V3990" s="196"/>
      <c r="W3990" s="419"/>
      <c r="X3990" s="419"/>
      <c r="Z3990" s="419"/>
      <c r="AA3990" s="419"/>
      <c r="AB3990" s="419"/>
      <c r="AD3990" s="419"/>
      <c r="AE3990" s="419"/>
      <c r="AF3990" s="419"/>
      <c r="AH3990" s="419"/>
      <c r="AI3990" s="419"/>
      <c r="AJ3990" s="419"/>
      <c r="AL3990" s="419"/>
      <c r="AM3990" s="419"/>
      <c r="AN3990" s="403"/>
      <c r="AO3990" s="419"/>
      <c r="AP3990" s="419"/>
      <c r="AQ3990" s="419"/>
      <c r="AR3990" s="419"/>
      <c r="AS3990" s="419"/>
      <c r="AT3990" s="419"/>
      <c r="AU3990" s="419"/>
      <c r="AV3990" s="419"/>
      <c r="AX3990" s="419"/>
      <c r="AY3990" s="419"/>
      <c r="AZ3990" s="419"/>
      <c r="BB3990" s="419"/>
      <c r="BC3990" s="419"/>
      <c r="BD3990" s="419"/>
      <c r="BF3990" s="419"/>
      <c r="BG3990" s="419"/>
      <c r="BH3990" s="419"/>
      <c r="BJ3990" s="419"/>
      <c r="BK3990" s="419"/>
      <c r="BL3990" s="419"/>
      <c r="BN3990" s="419"/>
      <c r="BO3990" s="419"/>
      <c r="BP3990" s="419"/>
      <c r="BR3990" s="419"/>
      <c r="BS3990" s="419"/>
      <c r="BT3990" s="419"/>
      <c r="BV3990" s="419"/>
      <c r="BW3990" s="419"/>
      <c r="BX3990" s="397"/>
      <c r="BZ3990" s="449"/>
      <c r="CB3990" s="419"/>
      <c r="CC3990" s="419"/>
      <c r="CD3990" s="419"/>
      <c r="CF3990" s="419"/>
      <c r="CG3990" s="419"/>
      <c r="CH3990" s="419"/>
    </row>
    <row r="3991" spans="3:86" ht="21" thickBot="1">
      <c r="C3991" s="425"/>
      <c r="P3991" s="431"/>
      <c r="R3991" s="419"/>
      <c r="S3991" s="446"/>
      <c r="T3991" s="419"/>
      <c r="V3991" s="196"/>
      <c r="W3991" s="419"/>
      <c r="X3991" s="419"/>
      <c r="Z3991" s="419"/>
      <c r="AA3991" s="419"/>
      <c r="AB3991" s="419"/>
      <c r="AD3991" s="419"/>
      <c r="AE3991" s="419"/>
      <c r="AF3991" s="419"/>
      <c r="AH3991" s="419"/>
      <c r="AI3991" s="419"/>
      <c r="AJ3991" s="419"/>
      <c r="AL3991" s="419"/>
      <c r="AM3991" s="419"/>
      <c r="AN3991" s="403"/>
      <c r="AO3991" s="419"/>
      <c r="AP3991" s="419"/>
      <c r="AQ3991" s="419"/>
      <c r="AR3991" s="419"/>
      <c r="AS3991" s="419"/>
      <c r="AT3991" s="419"/>
      <c r="AU3991" s="419"/>
      <c r="AV3991" s="419"/>
      <c r="AX3991" s="419"/>
      <c r="AY3991" s="419"/>
      <c r="AZ3991" s="419"/>
      <c r="BB3991" s="419"/>
      <c r="BC3991" s="419"/>
      <c r="BD3991" s="419"/>
      <c r="BF3991" s="419"/>
      <c r="BG3991" s="419"/>
      <c r="BH3991" s="419"/>
      <c r="BJ3991" s="419"/>
      <c r="BK3991" s="419"/>
      <c r="BL3991" s="419"/>
      <c r="BN3991" s="419"/>
      <c r="BO3991" s="419"/>
      <c r="BP3991" s="419"/>
      <c r="BR3991" s="419"/>
      <c r="BS3991" s="419"/>
      <c r="BT3991" s="419"/>
      <c r="BV3991" s="419"/>
      <c r="BW3991" s="419"/>
      <c r="BX3991" s="397"/>
      <c r="BZ3991" s="449"/>
      <c r="CB3991" s="419"/>
      <c r="CC3991" s="419"/>
      <c r="CD3991" s="419"/>
      <c r="CF3991" s="419"/>
      <c r="CG3991" s="419"/>
      <c r="CH3991" s="419"/>
    </row>
    <row r="3992" spans="3:86" ht="21" thickBot="1">
      <c r="C3992" s="425"/>
      <c r="P3992" s="431"/>
      <c r="R3992" s="419"/>
      <c r="S3992" s="446"/>
      <c r="T3992" s="419"/>
      <c r="V3992" s="196"/>
      <c r="W3992" s="419"/>
      <c r="X3992" s="419"/>
      <c r="Z3992" s="419"/>
      <c r="AA3992" s="419"/>
      <c r="AB3992" s="419"/>
      <c r="AD3992" s="419"/>
      <c r="AE3992" s="419"/>
      <c r="AF3992" s="419"/>
      <c r="AH3992" s="419"/>
      <c r="AI3992" s="419"/>
      <c r="AJ3992" s="419"/>
      <c r="AL3992" s="419"/>
      <c r="AM3992" s="419"/>
      <c r="AN3992" s="403"/>
      <c r="AO3992" s="419"/>
      <c r="AP3992" s="419"/>
      <c r="AQ3992" s="419"/>
      <c r="AR3992" s="419"/>
      <c r="AS3992" s="419"/>
      <c r="AT3992" s="419"/>
      <c r="AU3992" s="419"/>
      <c r="AV3992" s="419"/>
      <c r="AX3992" s="419"/>
      <c r="AY3992" s="419"/>
      <c r="AZ3992" s="419"/>
      <c r="BB3992" s="419"/>
      <c r="BC3992" s="419"/>
      <c r="BD3992" s="419"/>
      <c r="BF3992" s="419"/>
      <c r="BG3992" s="419"/>
      <c r="BH3992" s="419"/>
      <c r="BJ3992" s="419"/>
      <c r="BK3992" s="419"/>
      <c r="BL3992" s="419"/>
      <c r="BN3992" s="419"/>
      <c r="BO3992" s="419"/>
      <c r="BP3992" s="419"/>
      <c r="BR3992" s="419"/>
      <c r="BS3992" s="419"/>
      <c r="BT3992" s="419"/>
      <c r="BV3992" s="419"/>
      <c r="BW3992" s="419"/>
      <c r="BX3992" s="397"/>
      <c r="BZ3992" s="449"/>
      <c r="CB3992" s="419"/>
      <c r="CC3992" s="419"/>
      <c r="CD3992" s="419"/>
      <c r="CF3992" s="419"/>
      <c r="CG3992" s="419"/>
      <c r="CH3992" s="419"/>
    </row>
    <row r="3993" spans="3:86" ht="21" thickBot="1">
      <c r="C3993" s="425"/>
      <c r="P3993" s="431"/>
      <c r="R3993" s="419"/>
      <c r="S3993" s="446"/>
      <c r="T3993" s="419"/>
      <c r="V3993" s="196"/>
      <c r="W3993" s="419"/>
      <c r="X3993" s="419"/>
      <c r="Z3993" s="419"/>
      <c r="AA3993" s="419"/>
      <c r="AB3993" s="419"/>
      <c r="AD3993" s="419"/>
      <c r="AE3993" s="419"/>
      <c r="AF3993" s="419"/>
      <c r="AH3993" s="419"/>
      <c r="AI3993" s="419"/>
      <c r="AJ3993" s="419"/>
      <c r="AL3993" s="419"/>
      <c r="AM3993" s="419"/>
      <c r="AN3993" s="403"/>
      <c r="AO3993" s="419"/>
      <c r="AP3993" s="419"/>
      <c r="AQ3993" s="419"/>
      <c r="AR3993" s="419"/>
      <c r="AS3993" s="419"/>
      <c r="AT3993" s="419"/>
      <c r="AU3993" s="419"/>
      <c r="AV3993" s="419"/>
      <c r="AX3993" s="419"/>
      <c r="AY3993" s="419"/>
      <c r="AZ3993" s="419"/>
      <c r="BB3993" s="419"/>
      <c r="BC3993" s="419"/>
      <c r="BD3993" s="419"/>
      <c r="BF3993" s="419"/>
      <c r="BG3993" s="419"/>
      <c r="BH3993" s="419"/>
      <c r="BJ3993" s="419"/>
      <c r="BK3993" s="419"/>
      <c r="BL3993" s="419"/>
      <c r="BN3993" s="419"/>
      <c r="BO3993" s="419"/>
      <c r="BP3993" s="419"/>
      <c r="BR3993" s="419"/>
      <c r="BS3993" s="419"/>
      <c r="BT3993" s="419"/>
      <c r="BV3993" s="419"/>
      <c r="BW3993" s="419"/>
      <c r="BX3993" s="397"/>
      <c r="BZ3993" s="449"/>
      <c r="CB3993" s="419"/>
      <c r="CC3993" s="419"/>
      <c r="CD3993" s="419"/>
      <c r="CF3993" s="419"/>
      <c r="CG3993" s="419"/>
      <c r="CH3993" s="419"/>
    </row>
    <row r="3994" spans="3:86" ht="21" thickBot="1">
      <c r="C3994" s="425"/>
      <c r="P3994" s="431"/>
      <c r="R3994" s="419"/>
      <c r="S3994" s="446"/>
      <c r="T3994" s="419"/>
      <c r="V3994" s="196"/>
      <c r="W3994" s="419"/>
      <c r="X3994" s="419"/>
      <c r="Z3994" s="419"/>
      <c r="AA3994" s="419"/>
      <c r="AB3994" s="419"/>
      <c r="AD3994" s="419"/>
      <c r="AE3994" s="419"/>
      <c r="AF3994" s="419"/>
      <c r="AH3994" s="419"/>
      <c r="AI3994" s="419"/>
      <c r="AJ3994" s="419"/>
      <c r="AL3994" s="419"/>
      <c r="AM3994" s="419"/>
      <c r="AN3994" s="403"/>
      <c r="AO3994" s="419"/>
      <c r="AP3994" s="419"/>
      <c r="AQ3994" s="419"/>
      <c r="AR3994" s="419"/>
      <c r="AS3994" s="419"/>
      <c r="AT3994" s="419"/>
      <c r="AU3994" s="419"/>
      <c r="AV3994" s="419"/>
      <c r="AX3994" s="419"/>
      <c r="AY3994" s="419"/>
      <c r="AZ3994" s="419"/>
      <c r="BB3994" s="419"/>
      <c r="BC3994" s="419"/>
      <c r="BD3994" s="419"/>
      <c r="BF3994" s="419"/>
      <c r="BG3994" s="419"/>
      <c r="BH3994" s="419"/>
      <c r="BJ3994" s="419"/>
      <c r="BK3994" s="419"/>
      <c r="BL3994" s="419"/>
      <c r="BN3994" s="419"/>
      <c r="BO3994" s="419"/>
      <c r="BP3994" s="419"/>
      <c r="BR3994" s="419"/>
      <c r="BS3994" s="419"/>
      <c r="BT3994" s="419"/>
      <c r="BV3994" s="419"/>
      <c r="BW3994" s="419"/>
      <c r="BX3994" s="397"/>
      <c r="BZ3994" s="449"/>
      <c r="CB3994" s="419"/>
      <c r="CC3994" s="419"/>
      <c r="CD3994" s="419"/>
      <c r="CF3994" s="419"/>
      <c r="CG3994" s="419"/>
      <c r="CH3994" s="419"/>
    </row>
    <row r="3995" spans="3:86" ht="21" thickBot="1">
      <c r="C3995" s="425"/>
      <c r="P3995" s="431"/>
      <c r="R3995" s="419"/>
      <c r="S3995" s="446"/>
      <c r="T3995" s="419"/>
      <c r="V3995" s="196"/>
      <c r="W3995" s="419"/>
      <c r="X3995" s="419"/>
      <c r="Z3995" s="419"/>
      <c r="AA3995" s="419"/>
      <c r="AB3995" s="419"/>
      <c r="AD3995" s="419"/>
      <c r="AE3995" s="419"/>
      <c r="AF3995" s="419"/>
      <c r="AH3995" s="419"/>
      <c r="AI3995" s="419"/>
      <c r="AJ3995" s="419"/>
      <c r="AL3995" s="419"/>
      <c r="AM3995" s="419"/>
      <c r="AN3995" s="403"/>
      <c r="AO3995" s="419"/>
      <c r="AP3995" s="419"/>
      <c r="AQ3995" s="419"/>
      <c r="AR3995" s="419"/>
      <c r="AS3995" s="419"/>
      <c r="AT3995" s="419"/>
      <c r="AU3995" s="419"/>
      <c r="AV3995" s="419"/>
      <c r="AX3995" s="419"/>
      <c r="AY3995" s="419"/>
      <c r="AZ3995" s="419"/>
      <c r="BB3995" s="419"/>
      <c r="BC3995" s="419"/>
      <c r="BD3995" s="419"/>
      <c r="BF3995" s="419"/>
      <c r="BG3995" s="419"/>
      <c r="BH3995" s="419"/>
      <c r="BJ3995" s="419"/>
      <c r="BK3995" s="419"/>
      <c r="BL3995" s="419"/>
      <c r="BN3995" s="419"/>
      <c r="BO3995" s="419"/>
      <c r="BP3995" s="419"/>
      <c r="BR3995" s="419"/>
      <c r="BS3995" s="419"/>
      <c r="BT3995" s="419"/>
      <c r="BV3995" s="419"/>
      <c r="BW3995" s="419"/>
      <c r="BX3995" s="397"/>
      <c r="BZ3995" s="449"/>
      <c r="CB3995" s="419"/>
      <c r="CC3995" s="419"/>
      <c r="CD3995" s="419"/>
      <c r="CF3995" s="419"/>
      <c r="CG3995" s="419"/>
      <c r="CH3995" s="419"/>
    </row>
    <row r="3996" spans="3:86" ht="21" thickBot="1">
      <c r="C3996" s="425"/>
      <c r="P3996" s="431"/>
      <c r="R3996" s="419"/>
      <c r="S3996" s="446"/>
      <c r="T3996" s="419"/>
      <c r="V3996" s="196"/>
      <c r="W3996" s="419"/>
      <c r="X3996" s="419"/>
      <c r="Z3996" s="419"/>
      <c r="AA3996" s="419"/>
      <c r="AB3996" s="419"/>
      <c r="AD3996" s="419"/>
      <c r="AE3996" s="419"/>
      <c r="AF3996" s="419"/>
      <c r="AH3996" s="419"/>
      <c r="AI3996" s="419"/>
      <c r="AJ3996" s="419"/>
      <c r="AL3996" s="419"/>
      <c r="AM3996" s="419"/>
      <c r="AN3996" s="403"/>
      <c r="AO3996" s="419"/>
      <c r="AP3996" s="419"/>
      <c r="AQ3996" s="419"/>
      <c r="AR3996" s="419"/>
      <c r="AS3996" s="419"/>
      <c r="AT3996" s="419"/>
      <c r="AU3996" s="419"/>
      <c r="AV3996" s="419"/>
      <c r="AX3996" s="419"/>
      <c r="AY3996" s="419"/>
      <c r="AZ3996" s="419"/>
      <c r="BB3996" s="419"/>
      <c r="BC3996" s="419"/>
      <c r="BD3996" s="419"/>
      <c r="BF3996" s="419"/>
      <c r="BG3996" s="419"/>
      <c r="BH3996" s="419"/>
      <c r="BJ3996" s="419"/>
      <c r="BK3996" s="419"/>
      <c r="BL3996" s="419"/>
      <c r="BN3996" s="419"/>
      <c r="BO3996" s="419"/>
      <c r="BP3996" s="419"/>
      <c r="BR3996" s="419"/>
      <c r="BS3996" s="419"/>
      <c r="BT3996" s="419"/>
      <c r="BV3996" s="419"/>
      <c r="BW3996" s="419"/>
      <c r="BX3996" s="397"/>
      <c r="BZ3996" s="449"/>
      <c r="CB3996" s="419"/>
      <c r="CC3996" s="419"/>
      <c r="CD3996" s="419"/>
      <c r="CF3996" s="419"/>
      <c r="CG3996" s="419"/>
      <c r="CH3996" s="419"/>
    </row>
    <row r="3997" spans="3:86" ht="21" thickBot="1">
      <c r="C3997" s="425"/>
      <c r="P3997" s="431"/>
      <c r="R3997" s="419"/>
      <c r="S3997" s="446"/>
      <c r="T3997" s="419"/>
      <c r="V3997" s="196"/>
      <c r="W3997" s="419"/>
      <c r="X3997" s="419"/>
      <c r="Z3997" s="419"/>
      <c r="AA3997" s="419"/>
      <c r="AB3997" s="419"/>
      <c r="AD3997" s="419"/>
      <c r="AE3997" s="419"/>
      <c r="AF3997" s="419"/>
      <c r="AH3997" s="419"/>
      <c r="AI3997" s="419"/>
      <c r="AJ3997" s="419"/>
      <c r="AL3997" s="419"/>
      <c r="AM3997" s="419"/>
      <c r="AN3997" s="403"/>
      <c r="AO3997" s="419"/>
      <c r="AP3997" s="419"/>
      <c r="AQ3997" s="419"/>
      <c r="AR3997" s="419"/>
      <c r="AS3997" s="419"/>
      <c r="AT3997" s="419"/>
      <c r="AU3997" s="419"/>
      <c r="AV3997" s="419"/>
      <c r="AX3997" s="419"/>
      <c r="AY3997" s="419"/>
      <c r="AZ3997" s="419"/>
      <c r="BB3997" s="419"/>
      <c r="BC3997" s="419"/>
      <c r="BD3997" s="419"/>
      <c r="BF3997" s="419"/>
      <c r="BG3997" s="419"/>
      <c r="BH3997" s="419"/>
      <c r="BJ3997" s="419"/>
      <c r="BK3997" s="419"/>
      <c r="BL3997" s="419"/>
      <c r="BN3997" s="419"/>
      <c r="BO3997" s="419"/>
      <c r="BP3997" s="419"/>
      <c r="BR3997" s="419"/>
      <c r="BS3997" s="419"/>
      <c r="BT3997" s="419"/>
      <c r="BV3997" s="419"/>
      <c r="BW3997" s="419"/>
      <c r="BX3997" s="397"/>
      <c r="BZ3997" s="449"/>
      <c r="CB3997" s="419"/>
      <c r="CC3997" s="419"/>
      <c r="CD3997" s="419"/>
      <c r="CF3997" s="419"/>
      <c r="CG3997" s="419"/>
      <c r="CH3997" s="419"/>
    </row>
    <row r="3998" spans="3:86" ht="21" thickBot="1">
      <c r="C3998" s="425"/>
      <c r="P3998" s="431"/>
      <c r="R3998" s="419"/>
      <c r="S3998" s="446"/>
      <c r="T3998" s="419"/>
      <c r="V3998" s="196"/>
      <c r="W3998" s="419"/>
      <c r="X3998" s="419"/>
      <c r="Z3998" s="419"/>
      <c r="AA3998" s="419"/>
      <c r="AB3998" s="419"/>
      <c r="AD3998" s="419"/>
      <c r="AE3998" s="419"/>
      <c r="AF3998" s="419"/>
      <c r="AH3998" s="419"/>
      <c r="AI3998" s="419"/>
      <c r="AJ3998" s="419"/>
      <c r="AL3998" s="419"/>
      <c r="AM3998" s="419"/>
      <c r="AN3998" s="403"/>
      <c r="AO3998" s="419"/>
      <c r="AP3998" s="419"/>
      <c r="AQ3998" s="419"/>
      <c r="AR3998" s="419"/>
      <c r="AS3998" s="419"/>
      <c r="AT3998" s="419"/>
      <c r="AU3998" s="419"/>
      <c r="AV3998" s="419"/>
      <c r="AX3998" s="419"/>
      <c r="AY3998" s="419"/>
      <c r="AZ3998" s="419"/>
      <c r="BB3998" s="419"/>
      <c r="BC3998" s="419"/>
      <c r="BD3998" s="419"/>
      <c r="BF3998" s="419"/>
      <c r="BG3998" s="419"/>
      <c r="BH3998" s="419"/>
      <c r="BJ3998" s="419"/>
      <c r="BK3998" s="419"/>
      <c r="BL3998" s="419"/>
      <c r="BN3998" s="419"/>
      <c r="BO3998" s="419"/>
      <c r="BP3998" s="419"/>
      <c r="BR3998" s="419"/>
      <c r="BS3998" s="419"/>
      <c r="BT3998" s="419"/>
      <c r="BV3998" s="419"/>
      <c r="BW3998" s="419"/>
      <c r="BX3998" s="397"/>
      <c r="BZ3998" s="449"/>
      <c r="CB3998" s="419"/>
      <c r="CC3998" s="419"/>
      <c r="CD3998" s="419"/>
      <c r="CF3998" s="419"/>
      <c r="CG3998" s="419"/>
      <c r="CH3998" s="419"/>
    </row>
    <row r="3999" spans="3:86" ht="21" thickBot="1">
      <c r="C3999" s="425"/>
      <c r="P3999" s="431"/>
      <c r="R3999" s="419"/>
      <c r="S3999" s="446"/>
      <c r="T3999" s="419"/>
      <c r="V3999" s="196"/>
      <c r="W3999" s="419"/>
      <c r="X3999" s="419"/>
      <c r="Z3999" s="419"/>
      <c r="AA3999" s="419"/>
      <c r="AB3999" s="419"/>
      <c r="AD3999" s="419"/>
      <c r="AE3999" s="419"/>
      <c r="AF3999" s="419"/>
      <c r="AH3999" s="419"/>
      <c r="AI3999" s="419"/>
      <c r="AJ3999" s="419"/>
      <c r="AL3999" s="419"/>
      <c r="AM3999" s="419"/>
      <c r="AN3999" s="403"/>
      <c r="AO3999" s="419"/>
      <c r="AP3999" s="419"/>
      <c r="AQ3999" s="419"/>
      <c r="AR3999" s="419"/>
      <c r="AS3999" s="419"/>
      <c r="AT3999" s="419"/>
      <c r="AU3999" s="419"/>
      <c r="AV3999" s="419"/>
      <c r="AX3999" s="419"/>
      <c r="AY3999" s="419"/>
      <c r="AZ3999" s="419"/>
      <c r="BB3999" s="419"/>
      <c r="BC3999" s="419"/>
      <c r="BD3999" s="419"/>
      <c r="BF3999" s="419"/>
      <c r="BG3999" s="419"/>
      <c r="BH3999" s="419"/>
      <c r="BJ3999" s="419"/>
      <c r="BK3999" s="419"/>
      <c r="BL3999" s="419"/>
      <c r="BN3999" s="419"/>
      <c r="BO3999" s="419"/>
      <c r="BP3999" s="419"/>
      <c r="BR3999" s="419"/>
      <c r="BS3999" s="419"/>
      <c r="BT3999" s="419"/>
      <c r="BV3999" s="419"/>
      <c r="BW3999" s="419"/>
      <c r="BX3999" s="397"/>
      <c r="BZ3999" s="449"/>
      <c r="CB3999" s="419"/>
      <c r="CC3999" s="419"/>
      <c r="CD3999" s="419"/>
      <c r="CF3999" s="419"/>
      <c r="CG3999" s="419"/>
      <c r="CH3999" s="419"/>
    </row>
    <row r="4000" spans="3:86" ht="21" thickBot="1">
      <c r="C4000" s="425"/>
      <c r="P4000" s="431"/>
      <c r="R4000" s="419"/>
      <c r="S4000" s="446"/>
      <c r="T4000" s="419"/>
      <c r="V4000" s="196"/>
      <c r="W4000" s="419"/>
      <c r="X4000" s="419"/>
      <c r="Z4000" s="419"/>
      <c r="AA4000" s="419"/>
      <c r="AB4000" s="419"/>
      <c r="AD4000" s="419"/>
      <c r="AE4000" s="419"/>
      <c r="AF4000" s="419"/>
      <c r="AH4000" s="419"/>
      <c r="AI4000" s="419"/>
      <c r="AJ4000" s="419"/>
      <c r="AL4000" s="419"/>
      <c r="AM4000" s="419"/>
      <c r="AN4000" s="403"/>
      <c r="AO4000" s="419"/>
      <c r="AP4000" s="419"/>
      <c r="AQ4000" s="419"/>
      <c r="AR4000" s="419"/>
      <c r="AS4000" s="419"/>
      <c r="AT4000" s="419"/>
      <c r="AU4000" s="419"/>
      <c r="AV4000" s="419"/>
      <c r="AX4000" s="419"/>
      <c r="AY4000" s="419"/>
      <c r="AZ4000" s="419"/>
      <c r="BB4000" s="419"/>
      <c r="BC4000" s="419"/>
      <c r="BD4000" s="419"/>
      <c r="BF4000" s="419"/>
      <c r="BG4000" s="419"/>
      <c r="BH4000" s="419"/>
      <c r="BJ4000" s="419"/>
      <c r="BK4000" s="419"/>
      <c r="BL4000" s="419"/>
      <c r="BN4000" s="419"/>
      <c r="BO4000" s="419"/>
      <c r="BP4000" s="419"/>
      <c r="BR4000" s="419"/>
      <c r="BS4000" s="419"/>
      <c r="BT4000" s="419"/>
      <c r="BV4000" s="419"/>
      <c r="BW4000" s="419"/>
      <c r="BX4000" s="397"/>
      <c r="BZ4000" s="449"/>
      <c r="CB4000" s="419"/>
      <c r="CC4000" s="419"/>
      <c r="CD4000" s="419"/>
      <c r="CF4000" s="419"/>
      <c r="CG4000" s="419"/>
      <c r="CH4000" s="419"/>
    </row>
    <row r="4001" spans="3:86" ht="21" thickBot="1">
      <c r="C4001" s="425"/>
      <c r="P4001" s="431"/>
      <c r="R4001" s="419"/>
      <c r="S4001" s="446"/>
      <c r="T4001" s="419"/>
      <c r="V4001" s="196"/>
      <c r="W4001" s="419"/>
      <c r="X4001" s="419"/>
      <c r="Z4001" s="419"/>
      <c r="AA4001" s="419"/>
      <c r="AB4001" s="419"/>
      <c r="AD4001" s="419"/>
      <c r="AE4001" s="419"/>
      <c r="AF4001" s="419"/>
      <c r="AH4001" s="419"/>
      <c r="AI4001" s="419"/>
      <c r="AJ4001" s="419"/>
      <c r="AL4001" s="419"/>
      <c r="AM4001" s="419"/>
      <c r="AN4001" s="403"/>
      <c r="AO4001" s="419"/>
      <c r="AP4001" s="419"/>
      <c r="AQ4001" s="419"/>
      <c r="AR4001" s="419"/>
      <c r="AS4001" s="419"/>
      <c r="AT4001" s="419"/>
      <c r="AU4001" s="419"/>
      <c r="AV4001" s="419"/>
      <c r="AX4001" s="419"/>
      <c r="AY4001" s="419"/>
      <c r="AZ4001" s="419"/>
      <c r="BB4001" s="419"/>
      <c r="BC4001" s="419"/>
      <c r="BD4001" s="419"/>
      <c r="BF4001" s="419"/>
      <c r="BG4001" s="419"/>
      <c r="BH4001" s="419"/>
      <c r="BJ4001" s="419"/>
      <c r="BK4001" s="419"/>
      <c r="BL4001" s="419"/>
      <c r="BN4001" s="419"/>
      <c r="BO4001" s="419"/>
      <c r="BP4001" s="419"/>
      <c r="BR4001" s="419"/>
      <c r="BS4001" s="419"/>
      <c r="BT4001" s="419"/>
      <c r="BV4001" s="419"/>
      <c r="BW4001" s="419"/>
      <c r="BX4001" s="397"/>
      <c r="BZ4001" s="449"/>
      <c r="CB4001" s="419"/>
      <c r="CC4001" s="419"/>
      <c r="CD4001" s="419"/>
      <c r="CF4001" s="419"/>
      <c r="CG4001" s="419"/>
      <c r="CH4001" s="419"/>
    </row>
    <row r="4002" spans="3:86" ht="21" thickBot="1">
      <c r="C4002" s="425"/>
      <c r="P4002" s="431"/>
      <c r="R4002" s="419"/>
      <c r="S4002" s="446"/>
      <c r="T4002" s="419"/>
      <c r="V4002" s="196"/>
      <c r="W4002" s="419"/>
      <c r="X4002" s="419"/>
      <c r="Z4002" s="419"/>
      <c r="AA4002" s="419"/>
      <c r="AB4002" s="419"/>
      <c r="AD4002" s="419"/>
      <c r="AE4002" s="419"/>
      <c r="AF4002" s="419"/>
      <c r="AH4002" s="419"/>
      <c r="AI4002" s="419"/>
      <c r="AJ4002" s="419"/>
      <c r="AL4002" s="419"/>
      <c r="AM4002" s="419"/>
      <c r="AN4002" s="403"/>
      <c r="AO4002" s="419"/>
      <c r="AP4002" s="419"/>
      <c r="AQ4002" s="419"/>
      <c r="AR4002" s="419"/>
      <c r="AS4002" s="419"/>
      <c r="AT4002" s="419"/>
      <c r="AU4002" s="419"/>
      <c r="AV4002" s="419"/>
      <c r="AX4002" s="419"/>
      <c r="AY4002" s="419"/>
      <c r="AZ4002" s="419"/>
      <c r="BB4002" s="419"/>
      <c r="BC4002" s="419"/>
      <c r="BD4002" s="419"/>
      <c r="BF4002" s="419"/>
      <c r="BG4002" s="419"/>
      <c r="BH4002" s="419"/>
      <c r="BJ4002" s="419"/>
      <c r="BK4002" s="419"/>
      <c r="BL4002" s="419"/>
      <c r="BN4002" s="419"/>
      <c r="BO4002" s="419"/>
      <c r="BP4002" s="419"/>
      <c r="BR4002" s="419"/>
      <c r="BS4002" s="419"/>
      <c r="BT4002" s="419"/>
      <c r="BV4002" s="419"/>
      <c r="BW4002" s="419"/>
      <c r="BX4002" s="397"/>
      <c r="BZ4002" s="449"/>
      <c r="CB4002" s="419"/>
      <c r="CC4002" s="419"/>
      <c r="CD4002" s="419"/>
      <c r="CF4002" s="419"/>
      <c r="CG4002" s="419"/>
      <c r="CH4002" s="419"/>
    </row>
    <row r="4003" spans="3:86" ht="21" thickBot="1">
      <c r="C4003" s="425"/>
      <c r="P4003" s="431"/>
      <c r="R4003" s="419"/>
      <c r="S4003" s="446"/>
      <c r="T4003" s="419"/>
      <c r="V4003" s="196"/>
      <c r="W4003" s="419"/>
      <c r="X4003" s="419"/>
      <c r="Z4003" s="419"/>
      <c r="AA4003" s="419"/>
      <c r="AB4003" s="419"/>
      <c r="AD4003" s="419"/>
      <c r="AE4003" s="419"/>
      <c r="AF4003" s="419"/>
      <c r="AH4003" s="419"/>
      <c r="AI4003" s="419"/>
      <c r="AJ4003" s="419"/>
      <c r="AL4003" s="419"/>
      <c r="AM4003" s="419"/>
      <c r="AN4003" s="403"/>
      <c r="AO4003" s="419"/>
      <c r="AP4003" s="419"/>
      <c r="AQ4003" s="419"/>
      <c r="AR4003" s="419"/>
      <c r="AS4003" s="419"/>
      <c r="AT4003" s="419"/>
      <c r="AU4003" s="419"/>
      <c r="AV4003" s="419"/>
      <c r="AX4003" s="419"/>
      <c r="AY4003" s="419"/>
      <c r="AZ4003" s="419"/>
      <c r="BB4003" s="419"/>
      <c r="BC4003" s="419"/>
      <c r="BD4003" s="419"/>
      <c r="BF4003" s="419"/>
      <c r="BG4003" s="419"/>
      <c r="BH4003" s="419"/>
      <c r="BJ4003" s="419"/>
      <c r="BK4003" s="419"/>
      <c r="BL4003" s="419"/>
      <c r="BN4003" s="419"/>
      <c r="BO4003" s="419"/>
      <c r="BP4003" s="419"/>
      <c r="BR4003" s="419"/>
      <c r="BS4003" s="419"/>
      <c r="BT4003" s="419"/>
      <c r="BV4003" s="419"/>
      <c r="BW4003" s="419"/>
      <c r="BX4003" s="397"/>
      <c r="BZ4003" s="449"/>
      <c r="CB4003" s="419"/>
      <c r="CC4003" s="419"/>
      <c r="CD4003" s="419"/>
      <c r="CF4003" s="419"/>
      <c r="CG4003" s="419"/>
      <c r="CH4003" s="419"/>
    </row>
    <row r="4004" spans="3:86" ht="21" thickBot="1">
      <c r="C4004" s="425"/>
      <c r="P4004" s="431"/>
      <c r="R4004" s="419"/>
      <c r="S4004" s="446"/>
      <c r="T4004" s="419"/>
      <c r="V4004" s="196"/>
      <c r="W4004" s="419"/>
      <c r="X4004" s="419"/>
      <c r="Z4004" s="419"/>
      <c r="AA4004" s="419"/>
      <c r="AB4004" s="419"/>
      <c r="AD4004" s="419"/>
      <c r="AE4004" s="419"/>
      <c r="AF4004" s="419"/>
      <c r="AH4004" s="419"/>
      <c r="AI4004" s="419"/>
      <c r="AJ4004" s="419"/>
      <c r="AL4004" s="419"/>
      <c r="AM4004" s="419"/>
      <c r="AN4004" s="403"/>
      <c r="AO4004" s="419"/>
      <c r="AP4004" s="419"/>
      <c r="AQ4004" s="419"/>
      <c r="AR4004" s="419"/>
      <c r="AS4004" s="419"/>
      <c r="AT4004" s="419"/>
      <c r="AU4004" s="419"/>
      <c r="AV4004" s="419"/>
      <c r="AX4004" s="419"/>
      <c r="AY4004" s="419"/>
      <c r="AZ4004" s="419"/>
      <c r="BB4004" s="419"/>
      <c r="BC4004" s="419"/>
      <c r="BD4004" s="419"/>
      <c r="BF4004" s="419"/>
      <c r="BG4004" s="419"/>
      <c r="BH4004" s="419"/>
      <c r="BJ4004" s="419"/>
      <c r="BK4004" s="419"/>
      <c r="BL4004" s="419"/>
      <c r="BN4004" s="419"/>
      <c r="BO4004" s="419"/>
      <c r="BP4004" s="419"/>
      <c r="BR4004" s="419"/>
      <c r="BS4004" s="419"/>
      <c r="BT4004" s="419"/>
      <c r="BV4004" s="419"/>
      <c r="BW4004" s="419"/>
      <c r="BX4004" s="397"/>
      <c r="BZ4004" s="449"/>
      <c r="CB4004" s="419"/>
      <c r="CC4004" s="419"/>
      <c r="CD4004" s="419"/>
      <c r="CF4004" s="419"/>
      <c r="CG4004" s="419"/>
      <c r="CH4004" s="419"/>
    </row>
    <row r="4005" spans="3:86" ht="21" thickBot="1">
      <c r="C4005" s="425"/>
      <c r="P4005" s="431"/>
      <c r="R4005" s="419"/>
      <c r="S4005" s="446"/>
      <c r="T4005" s="419"/>
      <c r="V4005" s="196"/>
      <c r="W4005" s="419"/>
      <c r="X4005" s="419"/>
      <c r="Z4005" s="419"/>
      <c r="AA4005" s="419"/>
      <c r="AB4005" s="419"/>
      <c r="AD4005" s="419"/>
      <c r="AE4005" s="419"/>
      <c r="AF4005" s="419"/>
      <c r="AH4005" s="419"/>
      <c r="AI4005" s="419"/>
      <c r="AJ4005" s="419"/>
      <c r="AL4005" s="419"/>
      <c r="AM4005" s="419"/>
      <c r="AN4005" s="403"/>
      <c r="AO4005" s="419"/>
      <c r="AP4005" s="419"/>
      <c r="AQ4005" s="419"/>
      <c r="AR4005" s="419"/>
      <c r="AS4005" s="419"/>
      <c r="AT4005" s="419"/>
      <c r="AU4005" s="419"/>
      <c r="AV4005" s="419"/>
      <c r="AX4005" s="419"/>
      <c r="AY4005" s="419"/>
      <c r="AZ4005" s="419"/>
      <c r="BB4005" s="419"/>
      <c r="BC4005" s="419"/>
      <c r="BD4005" s="419"/>
      <c r="BF4005" s="419"/>
      <c r="BG4005" s="419"/>
      <c r="BH4005" s="419"/>
      <c r="BJ4005" s="419"/>
      <c r="BK4005" s="419"/>
      <c r="BL4005" s="419"/>
      <c r="BN4005" s="419"/>
      <c r="BO4005" s="419"/>
      <c r="BP4005" s="419"/>
      <c r="BR4005" s="419"/>
      <c r="BS4005" s="419"/>
      <c r="BT4005" s="419"/>
      <c r="BV4005" s="419"/>
      <c r="BW4005" s="419"/>
      <c r="BX4005" s="397"/>
      <c r="BZ4005" s="449"/>
      <c r="CB4005" s="419"/>
      <c r="CC4005" s="419"/>
      <c r="CD4005" s="419"/>
      <c r="CF4005" s="419"/>
      <c r="CG4005" s="419"/>
      <c r="CH4005" s="419"/>
    </row>
    <row r="4006" spans="3:86" ht="21" thickBot="1">
      <c r="C4006" s="425"/>
      <c r="P4006" s="431"/>
      <c r="R4006" s="419"/>
      <c r="S4006" s="446"/>
      <c r="T4006" s="419"/>
      <c r="V4006" s="196"/>
      <c r="W4006" s="419"/>
      <c r="X4006" s="419"/>
      <c r="Z4006" s="419"/>
      <c r="AA4006" s="419"/>
      <c r="AB4006" s="419"/>
      <c r="AD4006" s="419"/>
      <c r="AE4006" s="419"/>
      <c r="AF4006" s="419"/>
      <c r="AH4006" s="419"/>
      <c r="AI4006" s="419"/>
      <c r="AJ4006" s="419"/>
      <c r="AL4006" s="419"/>
      <c r="AM4006" s="419"/>
      <c r="AN4006" s="403"/>
      <c r="AO4006" s="419"/>
      <c r="AP4006" s="419"/>
      <c r="AQ4006" s="419"/>
      <c r="AR4006" s="419"/>
      <c r="AS4006" s="419"/>
      <c r="AT4006" s="419"/>
      <c r="AU4006" s="419"/>
      <c r="AV4006" s="419"/>
      <c r="AX4006" s="419"/>
      <c r="AY4006" s="419"/>
      <c r="AZ4006" s="419"/>
      <c r="BB4006" s="419"/>
      <c r="BC4006" s="419"/>
      <c r="BD4006" s="419"/>
      <c r="BF4006" s="419"/>
      <c r="BG4006" s="419"/>
      <c r="BH4006" s="419"/>
      <c r="BJ4006" s="419"/>
      <c r="BK4006" s="419"/>
      <c r="BL4006" s="419"/>
      <c r="BN4006" s="419"/>
      <c r="BO4006" s="419"/>
      <c r="BP4006" s="419"/>
      <c r="BR4006" s="419"/>
      <c r="BS4006" s="419"/>
      <c r="BT4006" s="419"/>
      <c r="BV4006" s="419"/>
      <c r="BW4006" s="419"/>
      <c r="BX4006" s="397"/>
      <c r="BZ4006" s="449"/>
      <c r="CB4006" s="419"/>
      <c r="CC4006" s="419"/>
      <c r="CD4006" s="419"/>
      <c r="CF4006" s="419"/>
      <c r="CG4006" s="419"/>
      <c r="CH4006" s="419"/>
    </row>
    <row r="4007" spans="3:86" ht="21" thickBot="1">
      <c r="C4007" s="425"/>
      <c r="P4007" s="431"/>
      <c r="R4007" s="419"/>
      <c r="S4007" s="446"/>
      <c r="T4007" s="419"/>
      <c r="V4007" s="196"/>
      <c r="W4007" s="419"/>
      <c r="X4007" s="419"/>
      <c r="Z4007" s="419"/>
      <c r="AA4007" s="419"/>
      <c r="AB4007" s="419"/>
      <c r="AD4007" s="419"/>
      <c r="AE4007" s="419"/>
      <c r="AF4007" s="419"/>
      <c r="AH4007" s="419"/>
      <c r="AI4007" s="419"/>
      <c r="AJ4007" s="419"/>
      <c r="AL4007" s="419"/>
      <c r="AM4007" s="419"/>
      <c r="AN4007" s="403"/>
      <c r="AO4007" s="419"/>
      <c r="AP4007" s="419"/>
      <c r="AQ4007" s="419"/>
      <c r="AR4007" s="419"/>
      <c r="AS4007" s="419"/>
      <c r="AT4007" s="419"/>
      <c r="AU4007" s="419"/>
      <c r="AV4007" s="419"/>
      <c r="AX4007" s="419"/>
      <c r="AY4007" s="419"/>
      <c r="AZ4007" s="419"/>
      <c r="BB4007" s="419"/>
      <c r="BC4007" s="419"/>
      <c r="BD4007" s="419"/>
      <c r="BF4007" s="419"/>
      <c r="BG4007" s="419"/>
      <c r="BH4007" s="419"/>
      <c r="BJ4007" s="419"/>
      <c r="BK4007" s="419"/>
      <c r="BL4007" s="419"/>
      <c r="BN4007" s="419"/>
      <c r="BO4007" s="419"/>
      <c r="BP4007" s="419"/>
      <c r="BR4007" s="419"/>
      <c r="BS4007" s="419"/>
      <c r="BT4007" s="419"/>
      <c r="BV4007" s="419"/>
      <c r="BW4007" s="419"/>
      <c r="BX4007" s="397"/>
      <c r="BZ4007" s="449"/>
      <c r="CB4007" s="419"/>
      <c r="CC4007" s="419"/>
      <c r="CD4007" s="419"/>
      <c r="CF4007" s="419"/>
      <c r="CG4007" s="419"/>
      <c r="CH4007" s="419"/>
    </row>
    <row r="4008" spans="3:86" ht="21" thickBot="1">
      <c r="C4008" s="425"/>
      <c r="P4008" s="431"/>
      <c r="R4008" s="419"/>
      <c r="S4008" s="446"/>
      <c r="T4008" s="419"/>
      <c r="V4008" s="196"/>
      <c r="W4008" s="419"/>
      <c r="X4008" s="419"/>
      <c r="Z4008" s="419"/>
      <c r="AA4008" s="419"/>
      <c r="AB4008" s="419"/>
      <c r="AD4008" s="419"/>
      <c r="AE4008" s="419"/>
      <c r="AF4008" s="419"/>
      <c r="AH4008" s="419"/>
      <c r="AI4008" s="419"/>
      <c r="AJ4008" s="419"/>
      <c r="AL4008" s="419"/>
      <c r="AM4008" s="419"/>
      <c r="AN4008" s="403"/>
      <c r="AO4008" s="419"/>
      <c r="AP4008" s="419"/>
      <c r="AQ4008" s="419"/>
      <c r="AR4008" s="419"/>
      <c r="AS4008" s="419"/>
      <c r="AT4008" s="419"/>
      <c r="AU4008" s="419"/>
      <c r="AV4008" s="419"/>
      <c r="AX4008" s="419"/>
      <c r="AY4008" s="419"/>
      <c r="AZ4008" s="419"/>
      <c r="BB4008" s="419"/>
      <c r="BC4008" s="419"/>
      <c r="BD4008" s="419"/>
      <c r="BF4008" s="419"/>
      <c r="BG4008" s="419"/>
      <c r="BH4008" s="419"/>
      <c r="BJ4008" s="419"/>
      <c r="BK4008" s="419"/>
      <c r="BL4008" s="419"/>
      <c r="BN4008" s="419"/>
      <c r="BO4008" s="419"/>
      <c r="BP4008" s="419"/>
      <c r="BR4008" s="419"/>
      <c r="BS4008" s="419"/>
      <c r="BT4008" s="419"/>
      <c r="BV4008" s="419"/>
      <c r="BW4008" s="419"/>
      <c r="BX4008" s="397"/>
      <c r="BZ4008" s="449"/>
      <c r="CB4008" s="419"/>
      <c r="CC4008" s="419"/>
      <c r="CD4008" s="419"/>
      <c r="CF4008" s="419"/>
      <c r="CG4008" s="419"/>
      <c r="CH4008" s="419"/>
    </row>
    <row r="4009" spans="3:86" ht="21" thickBot="1">
      <c r="C4009" s="425"/>
      <c r="P4009" s="431"/>
      <c r="R4009" s="419"/>
      <c r="S4009" s="446"/>
      <c r="T4009" s="419"/>
      <c r="V4009" s="196"/>
      <c r="W4009" s="419"/>
      <c r="X4009" s="419"/>
      <c r="Z4009" s="419"/>
      <c r="AA4009" s="419"/>
      <c r="AB4009" s="419"/>
      <c r="AD4009" s="419"/>
      <c r="AE4009" s="419"/>
      <c r="AF4009" s="419"/>
      <c r="AH4009" s="419"/>
      <c r="AI4009" s="419"/>
      <c r="AJ4009" s="419"/>
      <c r="AL4009" s="419"/>
      <c r="AM4009" s="419"/>
      <c r="AN4009" s="403"/>
      <c r="AO4009" s="419"/>
      <c r="AP4009" s="419"/>
      <c r="AQ4009" s="419"/>
      <c r="AR4009" s="419"/>
      <c r="AS4009" s="419"/>
      <c r="AT4009" s="419"/>
      <c r="AU4009" s="419"/>
      <c r="AV4009" s="419"/>
      <c r="AX4009" s="419"/>
      <c r="AY4009" s="419"/>
      <c r="AZ4009" s="419"/>
      <c r="BB4009" s="419"/>
      <c r="BC4009" s="419"/>
      <c r="BD4009" s="419"/>
      <c r="BF4009" s="419"/>
      <c r="BG4009" s="419"/>
      <c r="BH4009" s="419"/>
      <c r="BJ4009" s="419"/>
      <c r="BK4009" s="419"/>
      <c r="BL4009" s="419"/>
      <c r="BN4009" s="419"/>
      <c r="BO4009" s="419"/>
      <c r="BP4009" s="419"/>
      <c r="BR4009" s="419"/>
      <c r="BS4009" s="419"/>
      <c r="BT4009" s="419"/>
      <c r="BV4009" s="419"/>
      <c r="BW4009" s="419"/>
      <c r="BX4009" s="397"/>
      <c r="BZ4009" s="449"/>
      <c r="CB4009" s="419"/>
      <c r="CC4009" s="419"/>
      <c r="CD4009" s="419"/>
      <c r="CF4009" s="419"/>
      <c r="CG4009" s="419"/>
      <c r="CH4009" s="419"/>
    </row>
    <row r="4010" spans="3:86" ht="21" thickBot="1">
      <c r="C4010" s="425"/>
      <c r="P4010" s="431"/>
      <c r="R4010" s="419"/>
      <c r="S4010" s="446"/>
      <c r="T4010" s="419"/>
      <c r="V4010" s="196"/>
      <c r="W4010" s="419"/>
      <c r="X4010" s="419"/>
      <c r="Z4010" s="419"/>
      <c r="AA4010" s="419"/>
      <c r="AB4010" s="419"/>
      <c r="AD4010" s="419"/>
      <c r="AE4010" s="419"/>
      <c r="AF4010" s="419"/>
      <c r="AH4010" s="419"/>
      <c r="AI4010" s="419"/>
      <c r="AJ4010" s="419"/>
      <c r="AL4010" s="419"/>
      <c r="AM4010" s="419"/>
      <c r="AN4010" s="403"/>
      <c r="AO4010" s="419"/>
      <c r="AP4010" s="419"/>
      <c r="AQ4010" s="419"/>
      <c r="AR4010" s="419"/>
      <c r="AS4010" s="419"/>
      <c r="AT4010" s="419"/>
      <c r="AU4010" s="419"/>
      <c r="AV4010" s="419"/>
      <c r="AX4010" s="419"/>
      <c r="AY4010" s="419"/>
      <c r="AZ4010" s="419"/>
      <c r="BB4010" s="419"/>
      <c r="BC4010" s="419"/>
      <c r="BD4010" s="419"/>
      <c r="BF4010" s="419"/>
      <c r="BG4010" s="419"/>
      <c r="BH4010" s="419"/>
      <c r="BJ4010" s="419"/>
      <c r="BK4010" s="419"/>
      <c r="BL4010" s="419"/>
      <c r="BN4010" s="419"/>
      <c r="BO4010" s="419"/>
      <c r="BP4010" s="419"/>
      <c r="BR4010" s="419"/>
      <c r="BS4010" s="419"/>
      <c r="BT4010" s="419"/>
      <c r="BV4010" s="419"/>
      <c r="BW4010" s="419"/>
      <c r="BX4010" s="397"/>
      <c r="BZ4010" s="449"/>
      <c r="CB4010" s="419"/>
      <c r="CC4010" s="419"/>
      <c r="CD4010" s="419"/>
      <c r="CF4010" s="419"/>
      <c r="CG4010" s="419"/>
      <c r="CH4010" s="419"/>
    </row>
    <row r="4011" spans="3:86" ht="21" thickBot="1">
      <c r="C4011" s="425"/>
      <c r="P4011" s="431"/>
      <c r="R4011" s="419"/>
      <c r="S4011" s="446"/>
      <c r="T4011" s="419"/>
      <c r="V4011" s="196"/>
      <c r="W4011" s="419"/>
      <c r="X4011" s="419"/>
      <c r="Z4011" s="419"/>
      <c r="AA4011" s="419"/>
      <c r="AB4011" s="419"/>
      <c r="AD4011" s="419"/>
      <c r="AE4011" s="419"/>
      <c r="AF4011" s="419"/>
      <c r="AH4011" s="419"/>
      <c r="AI4011" s="419"/>
      <c r="AJ4011" s="419"/>
      <c r="AL4011" s="419"/>
      <c r="AM4011" s="419"/>
      <c r="AN4011" s="403"/>
      <c r="AO4011" s="419"/>
      <c r="AP4011" s="419"/>
      <c r="AQ4011" s="419"/>
      <c r="AR4011" s="419"/>
      <c r="AS4011" s="419"/>
      <c r="AT4011" s="419"/>
      <c r="AU4011" s="419"/>
      <c r="AV4011" s="419"/>
      <c r="AX4011" s="419"/>
      <c r="AY4011" s="419"/>
      <c r="AZ4011" s="419"/>
      <c r="BB4011" s="419"/>
      <c r="BC4011" s="419"/>
      <c r="BD4011" s="419"/>
      <c r="BF4011" s="419"/>
      <c r="BG4011" s="419"/>
      <c r="BH4011" s="419"/>
      <c r="BJ4011" s="419"/>
      <c r="BK4011" s="419"/>
      <c r="BL4011" s="419"/>
      <c r="BN4011" s="419"/>
      <c r="BO4011" s="419"/>
      <c r="BP4011" s="419"/>
      <c r="BR4011" s="419"/>
      <c r="BS4011" s="419"/>
      <c r="BT4011" s="419"/>
      <c r="BV4011" s="419"/>
      <c r="BW4011" s="419"/>
      <c r="BX4011" s="397"/>
      <c r="BZ4011" s="449"/>
      <c r="CB4011" s="419"/>
      <c r="CC4011" s="419"/>
      <c r="CD4011" s="419"/>
      <c r="CF4011" s="419"/>
      <c r="CG4011" s="419"/>
      <c r="CH4011" s="419"/>
    </row>
    <row r="4012" spans="3:86" ht="21" thickBot="1">
      <c r="C4012" s="425"/>
      <c r="P4012" s="431"/>
      <c r="R4012" s="419"/>
      <c r="S4012" s="446"/>
      <c r="T4012" s="419"/>
      <c r="V4012" s="196"/>
      <c r="W4012" s="419"/>
      <c r="X4012" s="419"/>
      <c r="Z4012" s="419"/>
      <c r="AA4012" s="419"/>
      <c r="AB4012" s="419"/>
      <c r="AD4012" s="419"/>
      <c r="AE4012" s="419"/>
      <c r="AF4012" s="419"/>
      <c r="AH4012" s="419"/>
      <c r="AI4012" s="419"/>
      <c r="AJ4012" s="419"/>
      <c r="AL4012" s="419"/>
      <c r="AM4012" s="419"/>
      <c r="AN4012" s="403"/>
      <c r="AO4012" s="419"/>
      <c r="AP4012" s="419"/>
      <c r="AQ4012" s="419"/>
      <c r="AR4012" s="419"/>
      <c r="AS4012" s="419"/>
      <c r="AT4012" s="419"/>
      <c r="AU4012" s="419"/>
      <c r="AV4012" s="419"/>
      <c r="AX4012" s="419"/>
      <c r="AY4012" s="419"/>
      <c r="AZ4012" s="419"/>
      <c r="BB4012" s="419"/>
      <c r="BC4012" s="419"/>
      <c r="BD4012" s="419"/>
      <c r="BF4012" s="419"/>
      <c r="BG4012" s="419"/>
      <c r="BH4012" s="419"/>
      <c r="BJ4012" s="419"/>
      <c r="BK4012" s="419"/>
      <c r="BL4012" s="419"/>
      <c r="BN4012" s="419"/>
      <c r="BO4012" s="419"/>
      <c r="BP4012" s="419"/>
      <c r="BR4012" s="419"/>
      <c r="BS4012" s="419"/>
      <c r="BT4012" s="419"/>
      <c r="BV4012" s="419"/>
      <c r="BW4012" s="419"/>
      <c r="BX4012" s="397"/>
      <c r="BZ4012" s="449"/>
      <c r="CB4012" s="419"/>
      <c r="CC4012" s="419"/>
      <c r="CD4012" s="419"/>
      <c r="CF4012" s="419"/>
      <c r="CG4012" s="419"/>
      <c r="CH4012" s="419"/>
    </row>
    <row r="4013" spans="3:86" ht="21" thickBot="1">
      <c r="C4013" s="425"/>
      <c r="P4013" s="431"/>
      <c r="R4013" s="419"/>
      <c r="S4013" s="446"/>
      <c r="T4013" s="419"/>
      <c r="V4013" s="196"/>
      <c r="W4013" s="419"/>
      <c r="X4013" s="419"/>
      <c r="Z4013" s="419"/>
      <c r="AA4013" s="419"/>
      <c r="AB4013" s="419"/>
      <c r="AD4013" s="419"/>
      <c r="AE4013" s="419"/>
      <c r="AF4013" s="419"/>
      <c r="AH4013" s="419"/>
      <c r="AI4013" s="419"/>
      <c r="AJ4013" s="419"/>
      <c r="AL4013" s="419"/>
      <c r="AM4013" s="419"/>
      <c r="AN4013" s="403"/>
      <c r="AO4013" s="419"/>
      <c r="AP4013" s="419"/>
      <c r="AQ4013" s="419"/>
      <c r="AR4013" s="419"/>
      <c r="AS4013" s="419"/>
      <c r="AT4013" s="419"/>
      <c r="AU4013" s="419"/>
      <c r="AV4013" s="419"/>
      <c r="AX4013" s="419"/>
      <c r="AY4013" s="419"/>
      <c r="AZ4013" s="419"/>
      <c r="BB4013" s="419"/>
      <c r="BC4013" s="419"/>
      <c r="BD4013" s="419"/>
      <c r="BF4013" s="419"/>
      <c r="BG4013" s="419"/>
      <c r="BH4013" s="419"/>
      <c r="BJ4013" s="419"/>
      <c r="BK4013" s="419"/>
      <c r="BL4013" s="419"/>
      <c r="BN4013" s="419"/>
      <c r="BO4013" s="419"/>
      <c r="BP4013" s="419"/>
      <c r="BR4013" s="419"/>
      <c r="BS4013" s="419"/>
      <c r="BT4013" s="419"/>
      <c r="BV4013" s="419"/>
      <c r="BW4013" s="419"/>
      <c r="BX4013" s="397"/>
      <c r="BZ4013" s="449"/>
      <c r="CB4013" s="419"/>
      <c r="CC4013" s="419"/>
      <c r="CD4013" s="419"/>
      <c r="CF4013" s="419"/>
      <c r="CG4013" s="419"/>
      <c r="CH4013" s="419"/>
    </row>
    <row r="4014" spans="3:86" ht="21" thickBot="1">
      <c r="C4014" s="425"/>
      <c r="P4014" s="431"/>
      <c r="R4014" s="419"/>
      <c r="S4014" s="446"/>
      <c r="T4014" s="419"/>
      <c r="V4014" s="196"/>
      <c r="W4014" s="419"/>
      <c r="X4014" s="419"/>
      <c r="Z4014" s="419"/>
      <c r="AA4014" s="419"/>
      <c r="AB4014" s="419"/>
      <c r="AD4014" s="419"/>
      <c r="AE4014" s="419"/>
      <c r="AF4014" s="419"/>
      <c r="AH4014" s="419"/>
      <c r="AI4014" s="419"/>
      <c r="AJ4014" s="419"/>
      <c r="AL4014" s="419"/>
      <c r="AM4014" s="419"/>
      <c r="AN4014" s="403"/>
      <c r="AO4014" s="419"/>
      <c r="AP4014" s="419"/>
      <c r="AQ4014" s="419"/>
      <c r="AR4014" s="419"/>
      <c r="AS4014" s="419"/>
      <c r="AT4014" s="419"/>
      <c r="AU4014" s="419"/>
      <c r="AV4014" s="419"/>
      <c r="AX4014" s="419"/>
      <c r="AY4014" s="419"/>
      <c r="AZ4014" s="419"/>
      <c r="BB4014" s="419"/>
      <c r="BC4014" s="419"/>
      <c r="BD4014" s="419"/>
      <c r="BF4014" s="419"/>
      <c r="BG4014" s="419"/>
      <c r="BH4014" s="419"/>
      <c r="BJ4014" s="419"/>
      <c r="BK4014" s="419"/>
      <c r="BL4014" s="419"/>
      <c r="BN4014" s="419"/>
      <c r="BO4014" s="419"/>
      <c r="BP4014" s="419"/>
      <c r="BR4014" s="419"/>
      <c r="BS4014" s="419"/>
      <c r="BT4014" s="419"/>
      <c r="BV4014" s="419"/>
      <c r="BW4014" s="419"/>
      <c r="BX4014" s="397"/>
      <c r="BZ4014" s="449"/>
      <c r="CB4014" s="419"/>
      <c r="CC4014" s="419"/>
      <c r="CD4014" s="419"/>
      <c r="CF4014" s="419"/>
      <c r="CG4014" s="419"/>
      <c r="CH4014" s="419"/>
    </row>
    <row r="4015" spans="3:86" ht="21" thickBot="1">
      <c r="C4015" s="425"/>
      <c r="P4015" s="431"/>
      <c r="R4015" s="419"/>
      <c r="S4015" s="446"/>
      <c r="T4015" s="419"/>
      <c r="V4015" s="196"/>
      <c r="W4015" s="419"/>
      <c r="X4015" s="419"/>
      <c r="Z4015" s="419"/>
      <c r="AA4015" s="419"/>
      <c r="AB4015" s="419"/>
      <c r="AD4015" s="419"/>
      <c r="AE4015" s="419"/>
      <c r="AF4015" s="419"/>
      <c r="AH4015" s="419"/>
      <c r="AI4015" s="419"/>
      <c r="AJ4015" s="419"/>
      <c r="AL4015" s="419"/>
      <c r="AM4015" s="419"/>
      <c r="AN4015" s="403"/>
      <c r="AO4015" s="419"/>
      <c r="AP4015" s="419"/>
      <c r="AQ4015" s="419"/>
      <c r="AR4015" s="419"/>
      <c r="AS4015" s="419"/>
      <c r="AT4015" s="419"/>
      <c r="AU4015" s="419"/>
      <c r="AV4015" s="419"/>
      <c r="AX4015" s="419"/>
      <c r="AY4015" s="419"/>
      <c r="AZ4015" s="419"/>
      <c r="BB4015" s="419"/>
      <c r="BC4015" s="419"/>
      <c r="BD4015" s="419"/>
      <c r="BF4015" s="419"/>
      <c r="BG4015" s="419"/>
      <c r="BH4015" s="419"/>
      <c r="BJ4015" s="419"/>
      <c r="BK4015" s="419"/>
      <c r="BL4015" s="419"/>
      <c r="BN4015" s="419"/>
      <c r="BO4015" s="419"/>
      <c r="BP4015" s="419"/>
      <c r="BR4015" s="419"/>
      <c r="BS4015" s="419"/>
      <c r="BT4015" s="419"/>
      <c r="BV4015" s="419"/>
      <c r="BW4015" s="419"/>
      <c r="BX4015" s="397"/>
      <c r="BZ4015" s="449"/>
      <c r="CB4015" s="419"/>
      <c r="CC4015" s="419"/>
      <c r="CD4015" s="419"/>
      <c r="CF4015" s="419"/>
      <c r="CG4015" s="419"/>
      <c r="CH4015" s="419"/>
    </row>
    <row r="4016" spans="3:86" ht="21" thickBot="1">
      <c r="C4016" s="425"/>
      <c r="P4016" s="431"/>
      <c r="R4016" s="419"/>
      <c r="S4016" s="446"/>
      <c r="T4016" s="419"/>
      <c r="V4016" s="196"/>
      <c r="W4016" s="419"/>
      <c r="X4016" s="419"/>
      <c r="Z4016" s="419"/>
      <c r="AA4016" s="419"/>
      <c r="AB4016" s="419"/>
      <c r="AD4016" s="419"/>
      <c r="AE4016" s="419"/>
      <c r="AF4016" s="419"/>
      <c r="AH4016" s="419"/>
      <c r="AI4016" s="419"/>
      <c r="AJ4016" s="419"/>
      <c r="AL4016" s="419"/>
      <c r="AM4016" s="419"/>
      <c r="AN4016" s="403"/>
      <c r="AO4016" s="419"/>
      <c r="AP4016" s="419"/>
      <c r="AQ4016" s="419"/>
      <c r="AR4016" s="419"/>
      <c r="AS4016" s="419"/>
      <c r="AT4016" s="419"/>
      <c r="AU4016" s="419"/>
      <c r="AV4016" s="419"/>
      <c r="AX4016" s="419"/>
      <c r="AY4016" s="419"/>
      <c r="AZ4016" s="419"/>
      <c r="BB4016" s="419"/>
      <c r="BC4016" s="419"/>
      <c r="BD4016" s="419"/>
      <c r="BF4016" s="419"/>
      <c r="BG4016" s="419"/>
      <c r="BH4016" s="419"/>
      <c r="BJ4016" s="419"/>
      <c r="BK4016" s="419"/>
      <c r="BL4016" s="419"/>
      <c r="BN4016" s="419"/>
      <c r="BO4016" s="419"/>
      <c r="BP4016" s="419"/>
      <c r="BR4016" s="419"/>
      <c r="BS4016" s="419"/>
      <c r="BT4016" s="419"/>
      <c r="BV4016" s="419"/>
      <c r="BW4016" s="419"/>
      <c r="BX4016" s="397"/>
      <c r="BZ4016" s="449"/>
      <c r="CB4016" s="419"/>
      <c r="CC4016" s="419"/>
      <c r="CD4016" s="419"/>
      <c r="CF4016" s="419"/>
      <c r="CG4016" s="419"/>
      <c r="CH4016" s="419"/>
    </row>
    <row r="4017" spans="3:86" ht="21" thickBot="1">
      <c r="C4017" s="425"/>
      <c r="P4017" s="431"/>
      <c r="R4017" s="419"/>
      <c r="S4017" s="446"/>
      <c r="T4017" s="419"/>
      <c r="V4017" s="196"/>
      <c r="W4017" s="419"/>
      <c r="X4017" s="419"/>
      <c r="Z4017" s="419"/>
      <c r="AA4017" s="419"/>
      <c r="AB4017" s="419"/>
      <c r="AD4017" s="419"/>
      <c r="AE4017" s="419"/>
      <c r="AF4017" s="419"/>
      <c r="AH4017" s="419"/>
      <c r="AI4017" s="419"/>
      <c r="AJ4017" s="419"/>
      <c r="AL4017" s="419"/>
      <c r="AM4017" s="419"/>
      <c r="AN4017" s="403"/>
      <c r="AO4017" s="419"/>
      <c r="AP4017" s="419"/>
      <c r="AQ4017" s="419"/>
      <c r="AR4017" s="419"/>
      <c r="AS4017" s="419"/>
      <c r="AT4017" s="419"/>
      <c r="AU4017" s="419"/>
      <c r="AV4017" s="419"/>
      <c r="AX4017" s="419"/>
      <c r="AY4017" s="419"/>
      <c r="AZ4017" s="419"/>
      <c r="BB4017" s="419"/>
      <c r="BC4017" s="419"/>
      <c r="BD4017" s="419"/>
      <c r="BF4017" s="419"/>
      <c r="BG4017" s="419"/>
      <c r="BH4017" s="419"/>
      <c r="BJ4017" s="419"/>
      <c r="BK4017" s="419"/>
      <c r="BL4017" s="419"/>
      <c r="BN4017" s="419"/>
      <c r="BO4017" s="419"/>
      <c r="BP4017" s="419"/>
      <c r="BR4017" s="419"/>
      <c r="BS4017" s="419"/>
      <c r="BT4017" s="419"/>
      <c r="BV4017" s="419"/>
      <c r="BW4017" s="419"/>
      <c r="BX4017" s="397"/>
      <c r="BZ4017" s="449"/>
      <c r="CB4017" s="419"/>
      <c r="CC4017" s="419"/>
      <c r="CD4017" s="419"/>
      <c r="CF4017" s="419"/>
      <c r="CG4017" s="419"/>
      <c r="CH4017" s="419"/>
    </row>
    <row r="4018" spans="3:86" ht="21" thickBot="1">
      <c r="C4018" s="425"/>
      <c r="P4018" s="431"/>
      <c r="R4018" s="419"/>
      <c r="S4018" s="446"/>
      <c r="T4018" s="419"/>
      <c r="V4018" s="196"/>
      <c r="W4018" s="419"/>
      <c r="X4018" s="419"/>
      <c r="Z4018" s="419"/>
      <c r="AA4018" s="419"/>
      <c r="AB4018" s="419"/>
      <c r="AD4018" s="419"/>
      <c r="AE4018" s="419"/>
      <c r="AF4018" s="419"/>
      <c r="AH4018" s="419"/>
      <c r="AI4018" s="419"/>
      <c r="AJ4018" s="419"/>
      <c r="AL4018" s="419"/>
      <c r="AM4018" s="419"/>
      <c r="AN4018" s="403"/>
      <c r="AO4018" s="419"/>
      <c r="AP4018" s="419"/>
      <c r="AQ4018" s="419"/>
      <c r="AR4018" s="419"/>
      <c r="AS4018" s="419"/>
      <c r="AT4018" s="419"/>
      <c r="AU4018" s="419"/>
      <c r="AV4018" s="419"/>
      <c r="AX4018" s="419"/>
      <c r="AY4018" s="419"/>
      <c r="AZ4018" s="419"/>
      <c r="BB4018" s="419"/>
      <c r="BC4018" s="419"/>
      <c r="BD4018" s="419"/>
      <c r="BF4018" s="419"/>
      <c r="BG4018" s="419"/>
      <c r="BH4018" s="419"/>
      <c r="BJ4018" s="419"/>
      <c r="BK4018" s="419"/>
      <c r="BL4018" s="419"/>
      <c r="BN4018" s="419"/>
      <c r="BO4018" s="419"/>
      <c r="BP4018" s="419"/>
      <c r="BR4018" s="419"/>
      <c r="BS4018" s="419"/>
      <c r="BT4018" s="419"/>
      <c r="BV4018" s="419"/>
      <c r="BW4018" s="419"/>
      <c r="BX4018" s="397"/>
      <c r="BZ4018" s="449"/>
      <c r="CB4018" s="419"/>
      <c r="CC4018" s="419"/>
      <c r="CD4018" s="419"/>
      <c r="CF4018" s="419"/>
      <c r="CG4018" s="419"/>
      <c r="CH4018" s="419"/>
    </row>
    <row r="4019" spans="3:86" ht="21" thickBot="1">
      <c r="C4019" s="425"/>
      <c r="P4019" s="431"/>
      <c r="R4019" s="419"/>
      <c r="S4019" s="446"/>
      <c r="T4019" s="419"/>
      <c r="V4019" s="196"/>
      <c r="W4019" s="419"/>
      <c r="X4019" s="419"/>
      <c r="Z4019" s="419"/>
      <c r="AA4019" s="419"/>
      <c r="AB4019" s="419"/>
      <c r="AD4019" s="419"/>
      <c r="AE4019" s="419"/>
      <c r="AF4019" s="419"/>
      <c r="AH4019" s="419"/>
      <c r="AI4019" s="419"/>
      <c r="AJ4019" s="419"/>
      <c r="AL4019" s="419"/>
      <c r="AM4019" s="419"/>
      <c r="AN4019" s="403"/>
      <c r="AO4019" s="419"/>
      <c r="AP4019" s="419"/>
      <c r="AQ4019" s="419"/>
      <c r="AR4019" s="419"/>
      <c r="AS4019" s="419"/>
      <c r="AT4019" s="419"/>
      <c r="AU4019" s="419"/>
      <c r="AV4019" s="419"/>
      <c r="AX4019" s="419"/>
      <c r="AY4019" s="419"/>
      <c r="AZ4019" s="419"/>
      <c r="BB4019" s="419"/>
      <c r="BC4019" s="419"/>
      <c r="BD4019" s="419"/>
      <c r="BF4019" s="419"/>
      <c r="BG4019" s="419"/>
      <c r="BH4019" s="419"/>
      <c r="BJ4019" s="419"/>
      <c r="BK4019" s="419"/>
      <c r="BL4019" s="419"/>
      <c r="BN4019" s="419"/>
      <c r="BO4019" s="419"/>
      <c r="BP4019" s="419"/>
      <c r="BR4019" s="419"/>
      <c r="BS4019" s="419"/>
      <c r="BT4019" s="419"/>
      <c r="BV4019" s="419"/>
      <c r="BW4019" s="419"/>
      <c r="BX4019" s="397"/>
      <c r="BZ4019" s="449"/>
      <c r="CB4019" s="419"/>
      <c r="CC4019" s="419"/>
      <c r="CD4019" s="419"/>
      <c r="CF4019" s="419"/>
      <c r="CG4019" s="419"/>
      <c r="CH4019" s="419"/>
    </row>
    <row r="4020" spans="3:86" ht="21" thickBot="1">
      <c r="C4020" s="425"/>
      <c r="P4020" s="431"/>
      <c r="R4020" s="419"/>
      <c r="S4020" s="446"/>
      <c r="T4020" s="419"/>
      <c r="V4020" s="196"/>
      <c r="W4020" s="419"/>
      <c r="X4020" s="419"/>
      <c r="Z4020" s="419"/>
      <c r="AA4020" s="419"/>
      <c r="AB4020" s="419"/>
      <c r="AD4020" s="419"/>
      <c r="AE4020" s="419"/>
      <c r="AF4020" s="419"/>
      <c r="AH4020" s="419"/>
      <c r="AI4020" s="419"/>
      <c r="AJ4020" s="419"/>
      <c r="AL4020" s="419"/>
      <c r="AM4020" s="419"/>
      <c r="AN4020" s="403"/>
      <c r="AO4020" s="419"/>
      <c r="AP4020" s="419"/>
      <c r="AQ4020" s="419"/>
      <c r="AR4020" s="419"/>
      <c r="AS4020" s="419"/>
      <c r="AT4020" s="419"/>
      <c r="AU4020" s="419"/>
      <c r="AV4020" s="419"/>
      <c r="AX4020" s="419"/>
      <c r="AY4020" s="419"/>
      <c r="AZ4020" s="419"/>
      <c r="BB4020" s="419"/>
      <c r="BC4020" s="419"/>
      <c r="BD4020" s="419"/>
      <c r="BF4020" s="419"/>
      <c r="BG4020" s="419"/>
      <c r="BH4020" s="419"/>
      <c r="BJ4020" s="419"/>
      <c r="BK4020" s="419"/>
      <c r="BL4020" s="419"/>
      <c r="BN4020" s="419"/>
      <c r="BO4020" s="419"/>
      <c r="BP4020" s="419"/>
      <c r="BR4020" s="419"/>
      <c r="BS4020" s="419"/>
      <c r="BT4020" s="419"/>
      <c r="BV4020" s="419"/>
      <c r="BW4020" s="419"/>
      <c r="BX4020" s="397"/>
      <c r="BZ4020" s="449"/>
      <c r="CB4020" s="419"/>
      <c r="CC4020" s="419"/>
      <c r="CD4020" s="419"/>
      <c r="CF4020" s="419"/>
      <c r="CG4020" s="419"/>
      <c r="CH4020" s="419"/>
    </row>
    <row r="4021" spans="3:86" ht="21" thickBot="1">
      <c r="C4021" s="425"/>
      <c r="P4021" s="431"/>
      <c r="R4021" s="419"/>
      <c r="S4021" s="446"/>
      <c r="T4021" s="419"/>
      <c r="V4021" s="196"/>
      <c r="W4021" s="419"/>
      <c r="X4021" s="419"/>
      <c r="Z4021" s="419"/>
      <c r="AA4021" s="419"/>
      <c r="AB4021" s="419"/>
      <c r="AD4021" s="419"/>
      <c r="AE4021" s="419"/>
      <c r="AF4021" s="419"/>
      <c r="AH4021" s="419"/>
      <c r="AI4021" s="419"/>
      <c r="AJ4021" s="419"/>
      <c r="AL4021" s="419"/>
      <c r="AM4021" s="419"/>
      <c r="AN4021" s="403"/>
      <c r="AO4021" s="419"/>
      <c r="AP4021" s="419"/>
      <c r="AQ4021" s="419"/>
      <c r="AR4021" s="419"/>
      <c r="AS4021" s="419"/>
      <c r="AT4021" s="419"/>
      <c r="AU4021" s="419"/>
      <c r="AV4021" s="419"/>
      <c r="AX4021" s="419"/>
      <c r="AY4021" s="419"/>
      <c r="AZ4021" s="419"/>
      <c r="BB4021" s="419"/>
      <c r="BC4021" s="419"/>
      <c r="BD4021" s="419"/>
      <c r="BF4021" s="419"/>
      <c r="BG4021" s="419"/>
      <c r="BH4021" s="419"/>
      <c r="BJ4021" s="419"/>
      <c r="BK4021" s="419"/>
      <c r="BL4021" s="419"/>
      <c r="BN4021" s="419"/>
      <c r="BO4021" s="419"/>
      <c r="BP4021" s="419"/>
      <c r="BR4021" s="419"/>
      <c r="BS4021" s="419"/>
      <c r="BT4021" s="419"/>
      <c r="BV4021" s="419"/>
      <c r="BW4021" s="419"/>
      <c r="BX4021" s="397"/>
      <c r="BZ4021" s="449"/>
      <c r="CB4021" s="419"/>
      <c r="CC4021" s="419"/>
      <c r="CD4021" s="419"/>
      <c r="CF4021" s="419"/>
      <c r="CG4021" s="419"/>
      <c r="CH4021" s="419"/>
    </row>
    <row r="4022" spans="3:86" ht="21" thickBot="1">
      <c r="C4022" s="425"/>
      <c r="P4022" s="431"/>
      <c r="R4022" s="419"/>
      <c r="S4022" s="446"/>
      <c r="T4022" s="419"/>
      <c r="V4022" s="196"/>
      <c r="W4022" s="419"/>
      <c r="X4022" s="419"/>
      <c r="Z4022" s="419"/>
      <c r="AA4022" s="419"/>
      <c r="AB4022" s="419"/>
      <c r="AD4022" s="419"/>
      <c r="AE4022" s="419"/>
      <c r="AF4022" s="419"/>
      <c r="AH4022" s="419"/>
      <c r="AI4022" s="419"/>
      <c r="AJ4022" s="419"/>
      <c r="AL4022" s="419"/>
      <c r="AM4022" s="419"/>
      <c r="AN4022" s="403"/>
      <c r="AO4022" s="419"/>
      <c r="AP4022" s="419"/>
      <c r="AQ4022" s="419"/>
      <c r="AR4022" s="419"/>
      <c r="AS4022" s="419"/>
      <c r="AT4022" s="419"/>
      <c r="AU4022" s="419"/>
      <c r="AV4022" s="419"/>
      <c r="AX4022" s="419"/>
      <c r="AY4022" s="419"/>
      <c r="AZ4022" s="419"/>
      <c r="BB4022" s="419"/>
      <c r="BC4022" s="419"/>
      <c r="BD4022" s="419"/>
      <c r="BF4022" s="419"/>
      <c r="BG4022" s="419"/>
      <c r="BH4022" s="419"/>
      <c r="BJ4022" s="419"/>
      <c r="BK4022" s="419"/>
      <c r="BL4022" s="419"/>
      <c r="BN4022" s="419"/>
      <c r="BO4022" s="419"/>
      <c r="BP4022" s="419"/>
      <c r="BR4022" s="419"/>
      <c r="BS4022" s="419"/>
      <c r="BT4022" s="419"/>
      <c r="BV4022" s="419"/>
      <c r="BW4022" s="419"/>
      <c r="BX4022" s="397"/>
      <c r="BZ4022" s="449"/>
      <c r="CB4022" s="419"/>
      <c r="CC4022" s="419"/>
      <c r="CD4022" s="419"/>
      <c r="CF4022" s="419"/>
      <c r="CG4022" s="419"/>
      <c r="CH4022" s="419"/>
    </row>
    <row r="4023" spans="3:86" ht="21" thickBot="1">
      <c r="C4023" s="425"/>
      <c r="P4023" s="431"/>
      <c r="R4023" s="419"/>
      <c r="S4023" s="446"/>
      <c r="T4023" s="419"/>
      <c r="V4023" s="196"/>
      <c r="W4023" s="419"/>
      <c r="X4023" s="419"/>
      <c r="Z4023" s="419"/>
      <c r="AA4023" s="419"/>
      <c r="AB4023" s="419"/>
      <c r="AD4023" s="419"/>
      <c r="AE4023" s="419"/>
      <c r="AF4023" s="419"/>
      <c r="AH4023" s="419"/>
      <c r="AI4023" s="419"/>
      <c r="AJ4023" s="419"/>
      <c r="AL4023" s="419"/>
      <c r="AM4023" s="419"/>
      <c r="AN4023" s="403"/>
      <c r="AO4023" s="419"/>
      <c r="AP4023" s="419"/>
      <c r="AQ4023" s="419"/>
      <c r="AR4023" s="419"/>
      <c r="AS4023" s="419"/>
      <c r="AT4023" s="419"/>
      <c r="AU4023" s="419"/>
      <c r="AV4023" s="419"/>
      <c r="AX4023" s="419"/>
      <c r="AY4023" s="419"/>
      <c r="AZ4023" s="419"/>
      <c r="BB4023" s="419"/>
      <c r="BC4023" s="419"/>
      <c r="BD4023" s="419"/>
      <c r="BF4023" s="419"/>
      <c r="BG4023" s="419"/>
      <c r="BH4023" s="419"/>
      <c r="BJ4023" s="419"/>
      <c r="BK4023" s="419"/>
      <c r="BL4023" s="419"/>
      <c r="BN4023" s="419"/>
      <c r="BO4023" s="419"/>
      <c r="BP4023" s="419"/>
      <c r="BR4023" s="419"/>
      <c r="BS4023" s="419"/>
      <c r="BT4023" s="419"/>
      <c r="BV4023" s="419"/>
      <c r="BW4023" s="419"/>
      <c r="BX4023" s="397"/>
      <c r="BZ4023" s="449"/>
      <c r="CB4023" s="419"/>
      <c r="CC4023" s="419"/>
      <c r="CD4023" s="419"/>
      <c r="CF4023" s="419"/>
      <c r="CG4023" s="419"/>
      <c r="CH4023" s="419"/>
    </row>
    <row r="4024" spans="3:86" ht="21" thickBot="1">
      <c r="C4024" s="425"/>
      <c r="P4024" s="431"/>
      <c r="R4024" s="419"/>
      <c r="S4024" s="446"/>
      <c r="T4024" s="419"/>
      <c r="V4024" s="196"/>
      <c r="W4024" s="419"/>
      <c r="X4024" s="419"/>
      <c r="Z4024" s="419"/>
      <c r="AA4024" s="419"/>
      <c r="AB4024" s="419"/>
      <c r="AD4024" s="419"/>
      <c r="AE4024" s="419"/>
      <c r="AF4024" s="419"/>
      <c r="AH4024" s="419"/>
      <c r="AI4024" s="419"/>
      <c r="AJ4024" s="419"/>
      <c r="AL4024" s="419"/>
      <c r="AM4024" s="419"/>
      <c r="AN4024" s="403"/>
      <c r="AO4024" s="419"/>
      <c r="AP4024" s="419"/>
      <c r="AQ4024" s="419"/>
      <c r="AR4024" s="419"/>
      <c r="AS4024" s="419"/>
      <c r="AT4024" s="419"/>
      <c r="AU4024" s="419"/>
      <c r="AV4024" s="419"/>
      <c r="AX4024" s="419"/>
      <c r="AY4024" s="419"/>
      <c r="AZ4024" s="419"/>
      <c r="BB4024" s="419"/>
      <c r="BC4024" s="419"/>
      <c r="BD4024" s="419"/>
      <c r="BF4024" s="419"/>
      <c r="BG4024" s="419"/>
      <c r="BH4024" s="419"/>
      <c r="BJ4024" s="419"/>
      <c r="BK4024" s="419"/>
      <c r="BL4024" s="419"/>
      <c r="BN4024" s="419"/>
      <c r="BO4024" s="419"/>
      <c r="BP4024" s="419"/>
      <c r="BR4024" s="419"/>
      <c r="BS4024" s="419"/>
      <c r="BT4024" s="419"/>
      <c r="BV4024" s="419"/>
      <c r="BW4024" s="419"/>
      <c r="BX4024" s="397"/>
      <c r="BZ4024" s="449"/>
      <c r="CB4024" s="419"/>
      <c r="CC4024" s="419"/>
      <c r="CD4024" s="419"/>
      <c r="CF4024" s="419"/>
      <c r="CG4024" s="419"/>
      <c r="CH4024" s="419"/>
    </row>
    <row r="4025" spans="3:86" ht="21" thickBot="1">
      <c r="C4025" s="425"/>
      <c r="P4025" s="431"/>
      <c r="R4025" s="419"/>
      <c r="S4025" s="446"/>
      <c r="T4025" s="419"/>
      <c r="V4025" s="196"/>
      <c r="W4025" s="419"/>
      <c r="X4025" s="419"/>
      <c r="Z4025" s="419"/>
      <c r="AA4025" s="419"/>
      <c r="AB4025" s="419"/>
      <c r="AD4025" s="419"/>
      <c r="AE4025" s="419"/>
      <c r="AF4025" s="419"/>
      <c r="AH4025" s="419"/>
      <c r="AI4025" s="419"/>
      <c r="AJ4025" s="419"/>
      <c r="AL4025" s="419"/>
      <c r="AM4025" s="419"/>
      <c r="AN4025" s="403"/>
      <c r="AO4025" s="419"/>
      <c r="AP4025" s="419"/>
      <c r="AQ4025" s="419"/>
      <c r="AR4025" s="419"/>
      <c r="AS4025" s="419"/>
      <c r="AT4025" s="419"/>
      <c r="AU4025" s="419"/>
      <c r="AV4025" s="419"/>
      <c r="AX4025" s="419"/>
      <c r="AY4025" s="419"/>
      <c r="AZ4025" s="419"/>
      <c r="BB4025" s="419"/>
      <c r="BC4025" s="419"/>
      <c r="BD4025" s="419"/>
      <c r="BF4025" s="419"/>
      <c r="BG4025" s="419"/>
      <c r="BH4025" s="419"/>
      <c r="BJ4025" s="419"/>
      <c r="BK4025" s="419"/>
      <c r="BL4025" s="419"/>
      <c r="BN4025" s="419"/>
      <c r="BO4025" s="419"/>
      <c r="BP4025" s="419"/>
      <c r="BR4025" s="419"/>
      <c r="BS4025" s="419"/>
      <c r="BT4025" s="419"/>
      <c r="BV4025" s="419"/>
      <c r="BW4025" s="419"/>
      <c r="BX4025" s="397"/>
      <c r="BZ4025" s="449"/>
      <c r="CB4025" s="419"/>
      <c r="CC4025" s="419"/>
      <c r="CD4025" s="419"/>
      <c r="CF4025" s="419"/>
      <c r="CG4025" s="419"/>
      <c r="CH4025" s="419"/>
    </row>
    <row r="4026" spans="3:86" ht="21" thickBot="1">
      <c r="C4026" s="425"/>
      <c r="P4026" s="431"/>
      <c r="R4026" s="419"/>
      <c r="S4026" s="446"/>
      <c r="T4026" s="419"/>
      <c r="V4026" s="196"/>
      <c r="W4026" s="419"/>
      <c r="X4026" s="419"/>
      <c r="Z4026" s="419"/>
      <c r="AA4026" s="419"/>
      <c r="AB4026" s="419"/>
      <c r="AD4026" s="419"/>
      <c r="AE4026" s="419"/>
      <c r="AF4026" s="419"/>
      <c r="AH4026" s="419"/>
      <c r="AI4026" s="419"/>
      <c r="AJ4026" s="419"/>
      <c r="AL4026" s="419"/>
      <c r="AM4026" s="419"/>
      <c r="AN4026" s="403"/>
      <c r="AO4026" s="419"/>
      <c r="AP4026" s="419"/>
      <c r="AQ4026" s="419"/>
      <c r="AR4026" s="419"/>
      <c r="AS4026" s="419"/>
      <c r="AT4026" s="419"/>
      <c r="AU4026" s="419"/>
      <c r="AV4026" s="419"/>
      <c r="AX4026" s="419"/>
      <c r="AY4026" s="419"/>
      <c r="AZ4026" s="419"/>
      <c r="BB4026" s="419"/>
      <c r="BC4026" s="419"/>
      <c r="BD4026" s="419"/>
      <c r="BF4026" s="419"/>
      <c r="BG4026" s="419"/>
      <c r="BH4026" s="419"/>
      <c r="BJ4026" s="419"/>
      <c r="BK4026" s="419"/>
      <c r="BL4026" s="419"/>
      <c r="BN4026" s="419"/>
      <c r="BO4026" s="419"/>
      <c r="BP4026" s="419"/>
      <c r="BR4026" s="419"/>
      <c r="BS4026" s="419"/>
      <c r="BT4026" s="419"/>
      <c r="BV4026" s="419"/>
      <c r="BW4026" s="419"/>
      <c r="BX4026" s="397"/>
      <c r="BZ4026" s="449"/>
      <c r="CB4026" s="419"/>
      <c r="CC4026" s="419"/>
      <c r="CD4026" s="419"/>
      <c r="CF4026" s="419"/>
      <c r="CG4026" s="419"/>
      <c r="CH4026" s="419"/>
    </row>
    <row r="4027" spans="3:86" ht="21" thickBot="1">
      <c r="C4027" s="425"/>
      <c r="P4027" s="431"/>
      <c r="R4027" s="419"/>
      <c r="S4027" s="446"/>
      <c r="T4027" s="419"/>
      <c r="V4027" s="196"/>
      <c r="W4027" s="419"/>
      <c r="X4027" s="419"/>
      <c r="Z4027" s="419"/>
      <c r="AA4027" s="419"/>
      <c r="AB4027" s="419"/>
      <c r="AD4027" s="419"/>
      <c r="AE4027" s="419"/>
      <c r="AF4027" s="419"/>
      <c r="AH4027" s="419"/>
      <c r="AI4027" s="419"/>
      <c r="AJ4027" s="419"/>
      <c r="AL4027" s="419"/>
      <c r="AM4027" s="419"/>
      <c r="AN4027" s="403"/>
      <c r="AO4027" s="419"/>
      <c r="AP4027" s="419"/>
      <c r="AQ4027" s="419"/>
      <c r="AR4027" s="419"/>
      <c r="AS4027" s="419"/>
      <c r="AT4027" s="419"/>
      <c r="AU4027" s="419"/>
      <c r="AV4027" s="419"/>
      <c r="AX4027" s="419"/>
      <c r="AY4027" s="419"/>
      <c r="AZ4027" s="419"/>
      <c r="BB4027" s="419"/>
      <c r="BC4027" s="419"/>
      <c r="BD4027" s="419"/>
      <c r="BF4027" s="419"/>
      <c r="BG4027" s="419"/>
      <c r="BH4027" s="419"/>
      <c r="BJ4027" s="419"/>
      <c r="BK4027" s="419"/>
      <c r="BL4027" s="419"/>
      <c r="BN4027" s="419"/>
      <c r="BO4027" s="419"/>
      <c r="BP4027" s="419"/>
      <c r="BR4027" s="419"/>
      <c r="BS4027" s="419"/>
      <c r="BT4027" s="419"/>
      <c r="BV4027" s="419"/>
      <c r="BW4027" s="419"/>
      <c r="BX4027" s="397"/>
      <c r="BZ4027" s="449"/>
      <c r="CB4027" s="419"/>
      <c r="CC4027" s="419"/>
      <c r="CD4027" s="419"/>
      <c r="CF4027" s="419"/>
      <c r="CG4027" s="419"/>
      <c r="CH4027" s="419"/>
    </row>
    <row r="4028" spans="3:86" ht="21" thickBot="1">
      <c r="C4028" s="425"/>
      <c r="P4028" s="431"/>
      <c r="R4028" s="419"/>
      <c r="S4028" s="446"/>
      <c r="T4028" s="419"/>
      <c r="V4028" s="196"/>
      <c r="W4028" s="419"/>
      <c r="X4028" s="419"/>
      <c r="Z4028" s="419"/>
      <c r="AA4028" s="419"/>
      <c r="AB4028" s="419"/>
      <c r="AD4028" s="419"/>
      <c r="AE4028" s="419"/>
      <c r="AF4028" s="419"/>
      <c r="AH4028" s="419"/>
      <c r="AI4028" s="419"/>
      <c r="AJ4028" s="419"/>
      <c r="AL4028" s="419"/>
      <c r="AM4028" s="419"/>
      <c r="AN4028" s="403"/>
      <c r="AO4028" s="419"/>
      <c r="AP4028" s="419"/>
      <c r="AQ4028" s="419"/>
      <c r="AR4028" s="419"/>
      <c r="AS4028" s="419"/>
      <c r="AT4028" s="419"/>
      <c r="AU4028" s="419"/>
      <c r="AV4028" s="419"/>
      <c r="AX4028" s="419"/>
      <c r="AY4028" s="419"/>
      <c r="AZ4028" s="419"/>
      <c r="BB4028" s="419"/>
      <c r="BC4028" s="419"/>
      <c r="BD4028" s="419"/>
      <c r="BF4028" s="419"/>
      <c r="BG4028" s="419"/>
      <c r="BH4028" s="419"/>
      <c r="BJ4028" s="419"/>
      <c r="BK4028" s="419"/>
      <c r="BL4028" s="419"/>
      <c r="BN4028" s="419"/>
      <c r="BO4028" s="419"/>
      <c r="BP4028" s="419"/>
      <c r="BR4028" s="419"/>
      <c r="BS4028" s="419"/>
      <c r="BT4028" s="419"/>
      <c r="BV4028" s="419"/>
      <c r="BW4028" s="419"/>
      <c r="BX4028" s="397"/>
      <c r="BZ4028" s="449"/>
      <c r="CB4028" s="419"/>
      <c r="CC4028" s="419"/>
      <c r="CD4028" s="419"/>
      <c r="CF4028" s="419"/>
      <c r="CG4028" s="419"/>
      <c r="CH4028" s="419"/>
    </row>
    <row r="4029" spans="3:86" ht="21" thickBot="1">
      <c r="C4029" s="425"/>
      <c r="P4029" s="431"/>
      <c r="R4029" s="419"/>
      <c r="S4029" s="446"/>
      <c r="T4029" s="419"/>
      <c r="V4029" s="196"/>
      <c r="W4029" s="419"/>
      <c r="X4029" s="419"/>
      <c r="Z4029" s="419"/>
      <c r="AA4029" s="419"/>
      <c r="AB4029" s="419"/>
      <c r="AD4029" s="419"/>
      <c r="AE4029" s="419"/>
      <c r="AF4029" s="419"/>
      <c r="AH4029" s="419"/>
      <c r="AI4029" s="419"/>
      <c r="AJ4029" s="419"/>
      <c r="AL4029" s="419"/>
      <c r="AM4029" s="419"/>
      <c r="AN4029" s="403"/>
      <c r="AO4029" s="419"/>
      <c r="AP4029" s="419"/>
      <c r="AQ4029" s="419"/>
      <c r="AR4029" s="419"/>
      <c r="AS4029" s="419"/>
      <c r="AT4029" s="419"/>
      <c r="AU4029" s="419"/>
      <c r="AV4029" s="419"/>
      <c r="AX4029" s="419"/>
      <c r="AY4029" s="419"/>
      <c r="AZ4029" s="419"/>
      <c r="BB4029" s="419"/>
      <c r="BC4029" s="419"/>
      <c r="BD4029" s="419"/>
      <c r="BF4029" s="419"/>
      <c r="BG4029" s="419"/>
      <c r="BH4029" s="419"/>
      <c r="BJ4029" s="419"/>
      <c r="BK4029" s="419"/>
      <c r="BL4029" s="419"/>
      <c r="BN4029" s="419"/>
      <c r="BO4029" s="419"/>
      <c r="BP4029" s="419"/>
      <c r="BR4029" s="419"/>
      <c r="BS4029" s="419"/>
      <c r="BT4029" s="419"/>
      <c r="BV4029" s="419"/>
      <c r="BW4029" s="419"/>
      <c r="BX4029" s="397"/>
      <c r="BZ4029" s="449"/>
      <c r="CB4029" s="419"/>
      <c r="CC4029" s="419"/>
      <c r="CD4029" s="419"/>
      <c r="CF4029" s="419"/>
      <c r="CG4029" s="419"/>
      <c r="CH4029" s="419"/>
    </row>
    <row r="4030" spans="3:86" ht="21" thickBot="1">
      <c r="C4030" s="425"/>
      <c r="P4030" s="431"/>
      <c r="R4030" s="419"/>
      <c r="S4030" s="446"/>
      <c r="T4030" s="419"/>
      <c r="V4030" s="196"/>
      <c r="W4030" s="419"/>
      <c r="X4030" s="419"/>
      <c r="Z4030" s="419"/>
      <c r="AA4030" s="419"/>
      <c r="AB4030" s="419"/>
      <c r="AD4030" s="419"/>
      <c r="AE4030" s="419"/>
      <c r="AF4030" s="419"/>
      <c r="AH4030" s="419"/>
      <c r="AI4030" s="419"/>
      <c r="AJ4030" s="419"/>
      <c r="AL4030" s="419"/>
      <c r="AM4030" s="419"/>
      <c r="AN4030" s="403"/>
      <c r="AO4030" s="419"/>
      <c r="AP4030" s="419"/>
      <c r="AQ4030" s="419"/>
      <c r="AR4030" s="419"/>
      <c r="AS4030" s="419"/>
      <c r="AT4030" s="419"/>
      <c r="AU4030" s="419"/>
      <c r="AV4030" s="419"/>
      <c r="AX4030" s="419"/>
      <c r="AY4030" s="419"/>
      <c r="AZ4030" s="419"/>
      <c r="BB4030" s="419"/>
      <c r="BC4030" s="419"/>
      <c r="BD4030" s="419"/>
      <c r="BF4030" s="419"/>
      <c r="BG4030" s="419"/>
      <c r="BH4030" s="419"/>
      <c r="BJ4030" s="419"/>
      <c r="BK4030" s="419"/>
      <c r="BL4030" s="419"/>
      <c r="BN4030" s="419"/>
      <c r="BO4030" s="419"/>
      <c r="BP4030" s="419"/>
      <c r="BR4030" s="419"/>
      <c r="BS4030" s="419"/>
      <c r="BT4030" s="419"/>
      <c r="BV4030" s="419"/>
      <c r="BW4030" s="419"/>
      <c r="BX4030" s="397"/>
      <c r="BZ4030" s="449"/>
      <c r="CB4030" s="419"/>
      <c r="CC4030" s="419"/>
      <c r="CD4030" s="419"/>
      <c r="CF4030" s="419"/>
      <c r="CG4030" s="419"/>
      <c r="CH4030" s="419"/>
    </row>
    <row r="4031" spans="3:86" ht="21" thickBot="1">
      <c r="C4031" s="425"/>
      <c r="P4031" s="431"/>
      <c r="R4031" s="419"/>
      <c r="S4031" s="446"/>
      <c r="T4031" s="419"/>
      <c r="V4031" s="196"/>
      <c r="W4031" s="419"/>
      <c r="X4031" s="419"/>
      <c r="Z4031" s="419"/>
      <c r="AA4031" s="419"/>
      <c r="AB4031" s="419"/>
      <c r="AD4031" s="419"/>
      <c r="AE4031" s="419"/>
      <c r="AF4031" s="419"/>
      <c r="AH4031" s="419"/>
      <c r="AI4031" s="419"/>
      <c r="AJ4031" s="419"/>
      <c r="AL4031" s="419"/>
      <c r="AM4031" s="419"/>
      <c r="AN4031" s="403"/>
      <c r="AO4031" s="419"/>
      <c r="AP4031" s="419"/>
      <c r="AQ4031" s="419"/>
      <c r="AR4031" s="419"/>
      <c r="AS4031" s="419"/>
      <c r="AT4031" s="419"/>
      <c r="AU4031" s="419"/>
      <c r="AV4031" s="419"/>
      <c r="AX4031" s="419"/>
      <c r="AY4031" s="419"/>
      <c r="AZ4031" s="419"/>
      <c r="BB4031" s="419"/>
      <c r="BC4031" s="419"/>
      <c r="BD4031" s="419"/>
      <c r="BF4031" s="419"/>
      <c r="BG4031" s="419"/>
      <c r="BH4031" s="419"/>
      <c r="BJ4031" s="419"/>
      <c r="BK4031" s="419"/>
      <c r="BL4031" s="419"/>
      <c r="BN4031" s="419"/>
      <c r="BO4031" s="419"/>
      <c r="BP4031" s="419"/>
      <c r="BR4031" s="419"/>
      <c r="BS4031" s="419"/>
      <c r="BT4031" s="419"/>
      <c r="BV4031" s="419"/>
      <c r="BW4031" s="419"/>
      <c r="BX4031" s="397"/>
      <c r="BZ4031" s="449"/>
      <c r="CB4031" s="419"/>
      <c r="CC4031" s="419"/>
      <c r="CD4031" s="419"/>
      <c r="CF4031" s="419"/>
      <c r="CG4031" s="419"/>
      <c r="CH4031" s="419"/>
    </row>
    <row r="4032" spans="3:86" ht="21" thickBot="1">
      <c r="C4032" s="425"/>
      <c r="P4032" s="431"/>
      <c r="R4032" s="419"/>
      <c r="S4032" s="446"/>
      <c r="T4032" s="419"/>
      <c r="V4032" s="196"/>
      <c r="W4032" s="419"/>
      <c r="X4032" s="419"/>
      <c r="Z4032" s="419"/>
      <c r="AA4032" s="419"/>
      <c r="AB4032" s="419"/>
      <c r="AD4032" s="419"/>
      <c r="AE4032" s="419"/>
      <c r="AF4032" s="419"/>
      <c r="AH4032" s="419"/>
      <c r="AI4032" s="419"/>
      <c r="AJ4032" s="419"/>
      <c r="AL4032" s="419"/>
      <c r="AM4032" s="419"/>
      <c r="AN4032" s="403"/>
      <c r="AO4032" s="419"/>
      <c r="AP4032" s="419"/>
      <c r="AQ4032" s="419"/>
      <c r="AR4032" s="419"/>
      <c r="AS4032" s="419"/>
      <c r="AT4032" s="419"/>
      <c r="AU4032" s="419"/>
      <c r="AV4032" s="419"/>
      <c r="AX4032" s="419"/>
      <c r="AY4032" s="419"/>
      <c r="AZ4032" s="419"/>
      <c r="BB4032" s="419"/>
      <c r="BC4032" s="419"/>
      <c r="BD4032" s="419"/>
      <c r="BF4032" s="419"/>
      <c r="BG4032" s="419"/>
      <c r="BH4032" s="419"/>
      <c r="BJ4032" s="419"/>
      <c r="BK4032" s="419"/>
      <c r="BL4032" s="419"/>
      <c r="BN4032" s="419"/>
      <c r="BO4032" s="419"/>
      <c r="BP4032" s="419"/>
      <c r="BR4032" s="419"/>
      <c r="BS4032" s="419"/>
      <c r="BT4032" s="419"/>
      <c r="BV4032" s="419"/>
      <c r="BW4032" s="419"/>
      <c r="BX4032" s="397"/>
      <c r="BZ4032" s="449"/>
      <c r="CB4032" s="419"/>
      <c r="CC4032" s="419"/>
      <c r="CD4032" s="419"/>
      <c r="CF4032" s="419"/>
      <c r="CG4032" s="419"/>
      <c r="CH4032" s="419"/>
    </row>
    <row r="4033" spans="3:86" ht="21" thickBot="1">
      <c r="C4033" s="425"/>
      <c r="P4033" s="431"/>
      <c r="R4033" s="419"/>
      <c r="S4033" s="446"/>
      <c r="T4033" s="419"/>
      <c r="V4033" s="196"/>
      <c r="W4033" s="419"/>
      <c r="X4033" s="419"/>
      <c r="Z4033" s="419"/>
      <c r="AA4033" s="419"/>
      <c r="AB4033" s="419"/>
      <c r="AD4033" s="419"/>
      <c r="AE4033" s="419"/>
      <c r="AF4033" s="419"/>
      <c r="AH4033" s="419"/>
      <c r="AI4033" s="419"/>
      <c r="AJ4033" s="419"/>
      <c r="AL4033" s="419"/>
      <c r="AM4033" s="419"/>
      <c r="AN4033" s="403"/>
      <c r="AO4033" s="419"/>
      <c r="AP4033" s="419"/>
      <c r="AQ4033" s="419"/>
      <c r="AR4033" s="419"/>
      <c r="AS4033" s="419"/>
      <c r="AT4033" s="419"/>
      <c r="AU4033" s="419"/>
      <c r="AV4033" s="419"/>
      <c r="AX4033" s="419"/>
      <c r="AY4033" s="419"/>
      <c r="AZ4033" s="419"/>
      <c r="BB4033" s="419"/>
      <c r="BC4033" s="419"/>
      <c r="BD4033" s="419"/>
      <c r="BF4033" s="419"/>
      <c r="BG4033" s="419"/>
      <c r="BH4033" s="419"/>
      <c r="BJ4033" s="419"/>
      <c r="BK4033" s="419"/>
      <c r="BL4033" s="419"/>
      <c r="BN4033" s="419"/>
      <c r="BO4033" s="419"/>
      <c r="BP4033" s="419"/>
      <c r="BR4033" s="419"/>
      <c r="BS4033" s="419"/>
      <c r="BT4033" s="419"/>
      <c r="BV4033" s="419"/>
      <c r="BW4033" s="419"/>
      <c r="BX4033" s="397"/>
      <c r="BZ4033" s="449"/>
      <c r="CB4033" s="419"/>
      <c r="CC4033" s="419"/>
      <c r="CD4033" s="419"/>
      <c r="CF4033" s="419"/>
      <c r="CG4033" s="419"/>
      <c r="CH4033" s="419"/>
    </row>
    <row r="4034" spans="3:86" ht="21" thickBot="1">
      <c r="C4034" s="425"/>
      <c r="P4034" s="431"/>
      <c r="R4034" s="419"/>
      <c r="S4034" s="446"/>
      <c r="T4034" s="419"/>
      <c r="V4034" s="196"/>
      <c r="W4034" s="419"/>
      <c r="X4034" s="419"/>
      <c r="Z4034" s="419"/>
      <c r="AA4034" s="419"/>
      <c r="AB4034" s="419"/>
      <c r="AD4034" s="419"/>
      <c r="AE4034" s="419"/>
      <c r="AF4034" s="419"/>
      <c r="AH4034" s="419"/>
      <c r="AI4034" s="419"/>
      <c r="AJ4034" s="419"/>
      <c r="AL4034" s="419"/>
      <c r="AM4034" s="419"/>
      <c r="AN4034" s="403"/>
      <c r="AO4034" s="419"/>
      <c r="AP4034" s="419"/>
      <c r="AQ4034" s="419"/>
      <c r="AR4034" s="419"/>
      <c r="AS4034" s="419"/>
      <c r="AT4034" s="419"/>
      <c r="AU4034" s="419"/>
      <c r="AV4034" s="419"/>
      <c r="AX4034" s="419"/>
      <c r="AY4034" s="419"/>
      <c r="AZ4034" s="419"/>
      <c r="BB4034" s="419"/>
      <c r="BC4034" s="419"/>
      <c r="BD4034" s="419"/>
      <c r="BF4034" s="419"/>
      <c r="BG4034" s="419"/>
      <c r="BH4034" s="419"/>
      <c r="BJ4034" s="419"/>
      <c r="BK4034" s="419"/>
      <c r="BL4034" s="419"/>
      <c r="BN4034" s="419"/>
      <c r="BO4034" s="419"/>
      <c r="BP4034" s="419"/>
      <c r="BR4034" s="419"/>
      <c r="BS4034" s="419"/>
      <c r="BT4034" s="419"/>
      <c r="BV4034" s="419"/>
      <c r="BW4034" s="419"/>
      <c r="BX4034" s="397"/>
      <c r="BZ4034" s="449"/>
      <c r="CB4034" s="419"/>
      <c r="CC4034" s="419"/>
      <c r="CD4034" s="419"/>
      <c r="CF4034" s="419"/>
      <c r="CG4034" s="419"/>
      <c r="CH4034" s="419"/>
    </row>
    <row r="4035" spans="3:86" ht="21" thickBot="1">
      <c r="C4035" s="425"/>
      <c r="P4035" s="431"/>
      <c r="R4035" s="419"/>
      <c r="S4035" s="446"/>
      <c r="T4035" s="419"/>
      <c r="V4035" s="196"/>
      <c r="W4035" s="419"/>
      <c r="X4035" s="419"/>
      <c r="Z4035" s="419"/>
      <c r="AA4035" s="419"/>
      <c r="AB4035" s="419"/>
      <c r="AD4035" s="419"/>
      <c r="AE4035" s="419"/>
      <c r="AF4035" s="419"/>
      <c r="AH4035" s="419"/>
      <c r="AI4035" s="419"/>
      <c r="AJ4035" s="419"/>
      <c r="AL4035" s="419"/>
      <c r="AM4035" s="419"/>
      <c r="AN4035" s="403"/>
      <c r="AO4035" s="419"/>
      <c r="AP4035" s="419"/>
      <c r="AQ4035" s="419"/>
      <c r="AR4035" s="419"/>
      <c r="AS4035" s="419"/>
      <c r="AT4035" s="419"/>
      <c r="AU4035" s="419"/>
      <c r="AV4035" s="419"/>
      <c r="AX4035" s="419"/>
      <c r="AY4035" s="419"/>
      <c r="AZ4035" s="419"/>
      <c r="BB4035" s="419"/>
      <c r="BC4035" s="419"/>
      <c r="BD4035" s="419"/>
      <c r="BF4035" s="419"/>
      <c r="BG4035" s="419"/>
      <c r="BH4035" s="419"/>
      <c r="BJ4035" s="419"/>
      <c r="BK4035" s="419"/>
      <c r="BL4035" s="419"/>
      <c r="BN4035" s="419"/>
      <c r="BO4035" s="419"/>
      <c r="BP4035" s="419"/>
      <c r="BR4035" s="419"/>
      <c r="BS4035" s="419"/>
      <c r="BT4035" s="419"/>
      <c r="BV4035" s="419"/>
      <c r="BW4035" s="419"/>
      <c r="BX4035" s="397"/>
      <c r="BZ4035" s="449"/>
      <c r="CB4035" s="419"/>
      <c r="CC4035" s="419"/>
      <c r="CD4035" s="419"/>
      <c r="CF4035" s="419"/>
      <c r="CG4035" s="419"/>
      <c r="CH4035" s="419"/>
    </row>
    <row r="4036" spans="3:86" ht="21" thickBot="1">
      <c r="C4036" s="425"/>
      <c r="P4036" s="431"/>
      <c r="R4036" s="419"/>
      <c r="S4036" s="446"/>
      <c r="T4036" s="419"/>
      <c r="V4036" s="196"/>
      <c r="W4036" s="419"/>
      <c r="X4036" s="419"/>
      <c r="Z4036" s="419"/>
      <c r="AA4036" s="419"/>
      <c r="AB4036" s="419"/>
      <c r="AD4036" s="419"/>
      <c r="AE4036" s="419"/>
      <c r="AF4036" s="419"/>
      <c r="AH4036" s="419"/>
      <c r="AI4036" s="419"/>
      <c r="AJ4036" s="419"/>
      <c r="AL4036" s="419"/>
      <c r="AM4036" s="419"/>
      <c r="AN4036" s="403"/>
      <c r="AO4036" s="419"/>
      <c r="AP4036" s="419"/>
      <c r="AQ4036" s="419"/>
      <c r="AR4036" s="419"/>
      <c r="AS4036" s="419"/>
      <c r="AT4036" s="419"/>
      <c r="AU4036" s="419"/>
      <c r="AV4036" s="419"/>
      <c r="AX4036" s="419"/>
      <c r="AY4036" s="419"/>
      <c r="AZ4036" s="419"/>
      <c r="BB4036" s="419"/>
      <c r="BC4036" s="419"/>
      <c r="BD4036" s="419"/>
      <c r="BF4036" s="419"/>
      <c r="BG4036" s="419"/>
      <c r="BH4036" s="419"/>
      <c r="BJ4036" s="419"/>
      <c r="BK4036" s="419"/>
      <c r="BL4036" s="419"/>
      <c r="BN4036" s="419"/>
      <c r="BO4036" s="419"/>
      <c r="BP4036" s="419"/>
      <c r="BR4036" s="419"/>
      <c r="BS4036" s="419"/>
      <c r="BT4036" s="419"/>
      <c r="BV4036" s="419"/>
      <c r="BW4036" s="419"/>
      <c r="BX4036" s="397"/>
      <c r="BZ4036" s="449"/>
      <c r="CB4036" s="419"/>
      <c r="CC4036" s="419"/>
      <c r="CD4036" s="419"/>
      <c r="CF4036" s="419"/>
      <c r="CG4036" s="419"/>
      <c r="CH4036" s="419"/>
    </row>
    <row r="4037" spans="3:86" ht="21" thickBot="1">
      <c r="C4037" s="425"/>
      <c r="P4037" s="431"/>
      <c r="R4037" s="419"/>
      <c r="S4037" s="446"/>
      <c r="T4037" s="419"/>
      <c r="V4037" s="196"/>
      <c r="W4037" s="419"/>
      <c r="X4037" s="419"/>
      <c r="Z4037" s="419"/>
      <c r="AA4037" s="419"/>
      <c r="AB4037" s="419"/>
      <c r="AD4037" s="419"/>
      <c r="AE4037" s="419"/>
      <c r="AF4037" s="419"/>
      <c r="AH4037" s="419"/>
      <c r="AI4037" s="419"/>
      <c r="AJ4037" s="419"/>
      <c r="AL4037" s="419"/>
      <c r="AM4037" s="419"/>
      <c r="AN4037" s="403"/>
      <c r="AO4037" s="419"/>
      <c r="AP4037" s="419"/>
      <c r="AQ4037" s="419"/>
      <c r="AR4037" s="419"/>
      <c r="AS4037" s="419"/>
      <c r="AT4037" s="419"/>
      <c r="AU4037" s="419"/>
      <c r="AV4037" s="419"/>
      <c r="AX4037" s="419"/>
      <c r="AY4037" s="419"/>
      <c r="AZ4037" s="419"/>
      <c r="BB4037" s="419"/>
      <c r="BC4037" s="419"/>
      <c r="BD4037" s="419"/>
      <c r="BF4037" s="419"/>
      <c r="BG4037" s="419"/>
      <c r="BH4037" s="419"/>
      <c r="BJ4037" s="419"/>
      <c r="BK4037" s="419"/>
      <c r="BL4037" s="419"/>
      <c r="BN4037" s="419"/>
      <c r="BO4037" s="419"/>
      <c r="BP4037" s="419"/>
      <c r="BR4037" s="419"/>
      <c r="BS4037" s="419"/>
      <c r="BT4037" s="419"/>
      <c r="BV4037" s="419"/>
      <c r="BW4037" s="419"/>
      <c r="BX4037" s="397"/>
      <c r="BZ4037" s="449"/>
      <c r="CB4037" s="419"/>
      <c r="CC4037" s="419"/>
      <c r="CD4037" s="419"/>
      <c r="CF4037" s="419"/>
      <c r="CG4037" s="419"/>
      <c r="CH4037" s="419"/>
    </row>
    <row r="4038" spans="3:86" ht="21" thickBot="1">
      <c r="C4038" s="425"/>
      <c r="P4038" s="431"/>
      <c r="R4038" s="419"/>
      <c r="S4038" s="446"/>
      <c r="T4038" s="419"/>
      <c r="V4038" s="196"/>
      <c r="W4038" s="419"/>
      <c r="X4038" s="419"/>
      <c r="Z4038" s="419"/>
      <c r="AA4038" s="419"/>
      <c r="AB4038" s="419"/>
      <c r="AD4038" s="419"/>
      <c r="AE4038" s="419"/>
      <c r="AF4038" s="419"/>
      <c r="AH4038" s="419"/>
      <c r="AI4038" s="419"/>
      <c r="AJ4038" s="419"/>
      <c r="AL4038" s="419"/>
      <c r="AM4038" s="419"/>
      <c r="AN4038" s="403"/>
      <c r="AO4038" s="419"/>
      <c r="AP4038" s="419"/>
      <c r="AQ4038" s="419"/>
      <c r="AR4038" s="419"/>
      <c r="AS4038" s="419"/>
      <c r="AT4038" s="419"/>
      <c r="AU4038" s="419"/>
      <c r="AV4038" s="419"/>
      <c r="AX4038" s="419"/>
      <c r="AY4038" s="419"/>
      <c r="AZ4038" s="419"/>
      <c r="BB4038" s="419"/>
      <c r="BC4038" s="419"/>
      <c r="BD4038" s="419"/>
      <c r="BF4038" s="419"/>
      <c r="BG4038" s="419"/>
      <c r="BH4038" s="419"/>
      <c r="BJ4038" s="419"/>
      <c r="BK4038" s="419"/>
      <c r="BL4038" s="419"/>
      <c r="BN4038" s="419"/>
      <c r="BO4038" s="419"/>
      <c r="BP4038" s="419"/>
      <c r="BR4038" s="419"/>
      <c r="BS4038" s="419"/>
      <c r="BT4038" s="419"/>
      <c r="BV4038" s="419"/>
      <c r="BW4038" s="419"/>
      <c r="BX4038" s="397"/>
      <c r="BZ4038" s="449"/>
      <c r="CB4038" s="419"/>
      <c r="CC4038" s="419"/>
      <c r="CD4038" s="419"/>
      <c r="CF4038" s="419"/>
      <c r="CG4038" s="419"/>
      <c r="CH4038" s="419"/>
    </row>
    <row r="4039" spans="3:86" ht="21" thickBot="1">
      <c r="C4039" s="425"/>
      <c r="P4039" s="431"/>
      <c r="R4039" s="419"/>
      <c r="S4039" s="446"/>
      <c r="T4039" s="419"/>
      <c r="V4039" s="196"/>
      <c r="W4039" s="419"/>
      <c r="X4039" s="419"/>
      <c r="Z4039" s="419"/>
      <c r="AA4039" s="419"/>
      <c r="AB4039" s="419"/>
      <c r="AD4039" s="419"/>
      <c r="AE4039" s="419"/>
      <c r="AF4039" s="419"/>
      <c r="AH4039" s="419"/>
      <c r="AI4039" s="419"/>
      <c r="AJ4039" s="419"/>
      <c r="AL4039" s="419"/>
      <c r="AM4039" s="419"/>
      <c r="AN4039" s="403"/>
      <c r="AO4039" s="419"/>
      <c r="AP4039" s="419"/>
      <c r="AQ4039" s="419"/>
      <c r="AR4039" s="419"/>
      <c r="AS4039" s="419"/>
      <c r="AT4039" s="419"/>
      <c r="AU4039" s="419"/>
      <c r="AV4039" s="419"/>
      <c r="AX4039" s="419"/>
      <c r="AY4039" s="419"/>
      <c r="AZ4039" s="419"/>
      <c r="BB4039" s="419"/>
      <c r="BC4039" s="419"/>
      <c r="BD4039" s="419"/>
      <c r="BF4039" s="419"/>
      <c r="BG4039" s="419"/>
      <c r="BH4039" s="419"/>
      <c r="BJ4039" s="419"/>
      <c r="BK4039" s="419"/>
      <c r="BL4039" s="419"/>
      <c r="BN4039" s="419"/>
      <c r="BO4039" s="419"/>
      <c r="BP4039" s="419"/>
      <c r="BR4039" s="419"/>
      <c r="BS4039" s="419"/>
      <c r="BT4039" s="419"/>
      <c r="BV4039" s="419"/>
      <c r="BW4039" s="419"/>
      <c r="BX4039" s="397"/>
      <c r="BZ4039" s="449"/>
      <c r="CB4039" s="419"/>
      <c r="CC4039" s="419"/>
      <c r="CD4039" s="419"/>
      <c r="CF4039" s="419"/>
      <c r="CG4039" s="419"/>
      <c r="CH4039" s="419"/>
    </row>
    <row r="4040" spans="3:86" ht="21" thickBot="1">
      <c r="C4040" s="425"/>
      <c r="P4040" s="431"/>
      <c r="R4040" s="419"/>
      <c r="S4040" s="446"/>
      <c r="T4040" s="419"/>
      <c r="V4040" s="196"/>
      <c r="W4040" s="419"/>
      <c r="X4040" s="419"/>
      <c r="Z4040" s="419"/>
      <c r="AA4040" s="419"/>
      <c r="AB4040" s="419"/>
      <c r="AD4040" s="419"/>
      <c r="AE4040" s="419"/>
      <c r="AF4040" s="419"/>
      <c r="AH4040" s="419"/>
      <c r="AI4040" s="419"/>
      <c r="AJ4040" s="419"/>
      <c r="AL4040" s="419"/>
      <c r="AM4040" s="419"/>
      <c r="AN4040" s="403"/>
      <c r="AO4040" s="419"/>
      <c r="AP4040" s="419"/>
      <c r="AQ4040" s="419"/>
      <c r="AR4040" s="419"/>
      <c r="AS4040" s="419"/>
      <c r="AT4040" s="419"/>
      <c r="AU4040" s="419"/>
      <c r="AV4040" s="419"/>
      <c r="AX4040" s="419"/>
      <c r="AY4040" s="419"/>
      <c r="AZ4040" s="419"/>
      <c r="BB4040" s="419"/>
      <c r="BC4040" s="419"/>
      <c r="BD4040" s="419"/>
      <c r="BF4040" s="419"/>
      <c r="BG4040" s="419"/>
      <c r="BH4040" s="419"/>
      <c r="BJ4040" s="419"/>
      <c r="BK4040" s="419"/>
      <c r="BL4040" s="419"/>
      <c r="BN4040" s="419"/>
      <c r="BO4040" s="419"/>
      <c r="BP4040" s="419"/>
      <c r="BR4040" s="419"/>
      <c r="BS4040" s="419"/>
      <c r="BT4040" s="419"/>
      <c r="BV4040" s="419"/>
      <c r="BW4040" s="419"/>
      <c r="BX4040" s="397"/>
      <c r="BZ4040" s="449"/>
      <c r="CB4040" s="419"/>
      <c r="CC4040" s="419"/>
      <c r="CD4040" s="419"/>
      <c r="CF4040" s="419"/>
      <c r="CG4040" s="419"/>
      <c r="CH4040" s="419"/>
    </row>
    <row r="4041" spans="3:86" ht="21" thickBot="1">
      <c r="C4041" s="425"/>
      <c r="P4041" s="431"/>
      <c r="R4041" s="419"/>
      <c r="S4041" s="446"/>
      <c r="T4041" s="419"/>
      <c r="V4041" s="196"/>
      <c r="W4041" s="419"/>
      <c r="X4041" s="419"/>
      <c r="Z4041" s="419"/>
      <c r="AA4041" s="419"/>
      <c r="AB4041" s="419"/>
      <c r="AD4041" s="419"/>
      <c r="AE4041" s="419"/>
      <c r="AF4041" s="419"/>
      <c r="AH4041" s="419"/>
      <c r="AI4041" s="419"/>
      <c r="AJ4041" s="419"/>
      <c r="AL4041" s="419"/>
      <c r="AM4041" s="419"/>
      <c r="AN4041" s="403"/>
      <c r="AO4041" s="419"/>
      <c r="AP4041" s="419"/>
      <c r="AQ4041" s="419"/>
      <c r="AR4041" s="419"/>
      <c r="AS4041" s="419"/>
      <c r="AT4041" s="419"/>
      <c r="AU4041" s="419"/>
      <c r="AV4041" s="419"/>
      <c r="AX4041" s="419"/>
      <c r="AY4041" s="419"/>
      <c r="AZ4041" s="419"/>
      <c r="BB4041" s="419"/>
      <c r="BC4041" s="419"/>
      <c r="BD4041" s="419"/>
      <c r="BF4041" s="419"/>
      <c r="BG4041" s="419"/>
      <c r="BH4041" s="419"/>
      <c r="BJ4041" s="419"/>
      <c r="BK4041" s="419"/>
      <c r="BL4041" s="419"/>
      <c r="BN4041" s="419"/>
      <c r="BO4041" s="419"/>
      <c r="BP4041" s="419"/>
      <c r="BR4041" s="419"/>
      <c r="BS4041" s="419"/>
      <c r="BT4041" s="419"/>
      <c r="BV4041" s="419"/>
      <c r="BW4041" s="419"/>
      <c r="BX4041" s="397"/>
      <c r="BZ4041" s="449"/>
      <c r="CB4041" s="419"/>
      <c r="CC4041" s="419"/>
      <c r="CD4041" s="419"/>
      <c r="CF4041" s="419"/>
      <c r="CG4041" s="419"/>
      <c r="CH4041" s="419"/>
    </row>
    <row r="4042" spans="3:86" ht="21" thickBot="1">
      <c r="C4042" s="425"/>
      <c r="P4042" s="431"/>
      <c r="R4042" s="419"/>
      <c r="S4042" s="446"/>
      <c r="T4042" s="419"/>
      <c r="V4042" s="196"/>
      <c r="W4042" s="419"/>
      <c r="X4042" s="419"/>
      <c r="Z4042" s="419"/>
      <c r="AA4042" s="419"/>
      <c r="AB4042" s="419"/>
      <c r="AD4042" s="419"/>
      <c r="AE4042" s="419"/>
      <c r="AF4042" s="419"/>
      <c r="AH4042" s="419"/>
      <c r="AI4042" s="419"/>
      <c r="AJ4042" s="419"/>
      <c r="AL4042" s="419"/>
      <c r="AM4042" s="419"/>
      <c r="AN4042" s="403"/>
      <c r="AO4042" s="419"/>
      <c r="AP4042" s="419"/>
      <c r="AQ4042" s="419"/>
      <c r="AR4042" s="419"/>
      <c r="AS4042" s="419"/>
      <c r="AT4042" s="419"/>
      <c r="AU4042" s="419"/>
      <c r="AV4042" s="419"/>
      <c r="AX4042" s="419"/>
      <c r="AY4042" s="419"/>
      <c r="AZ4042" s="419"/>
      <c r="BB4042" s="419"/>
      <c r="BC4042" s="419"/>
      <c r="BD4042" s="419"/>
      <c r="BF4042" s="419"/>
      <c r="BG4042" s="419"/>
      <c r="BH4042" s="419"/>
      <c r="BJ4042" s="419"/>
      <c r="BK4042" s="419"/>
      <c r="BL4042" s="419"/>
      <c r="BN4042" s="419"/>
      <c r="BO4042" s="419"/>
      <c r="BP4042" s="419"/>
      <c r="BR4042" s="419"/>
      <c r="BS4042" s="419"/>
      <c r="BT4042" s="419"/>
      <c r="BV4042" s="419"/>
      <c r="BW4042" s="419"/>
      <c r="BX4042" s="397"/>
      <c r="BZ4042" s="449"/>
      <c r="CB4042" s="419"/>
      <c r="CC4042" s="419"/>
      <c r="CD4042" s="419"/>
      <c r="CF4042" s="419"/>
      <c r="CG4042" s="419"/>
      <c r="CH4042" s="419"/>
    </row>
    <row r="4043" spans="3:86" ht="21" thickBot="1">
      <c r="C4043" s="425"/>
      <c r="P4043" s="431"/>
      <c r="R4043" s="419"/>
      <c r="S4043" s="446"/>
      <c r="T4043" s="419"/>
      <c r="V4043" s="196"/>
      <c r="W4043" s="419"/>
      <c r="X4043" s="419"/>
      <c r="Z4043" s="419"/>
      <c r="AA4043" s="419"/>
      <c r="AB4043" s="419"/>
      <c r="AD4043" s="419"/>
      <c r="AE4043" s="419"/>
      <c r="AF4043" s="419"/>
      <c r="AH4043" s="419"/>
      <c r="AI4043" s="419"/>
      <c r="AJ4043" s="419"/>
      <c r="AL4043" s="419"/>
      <c r="AM4043" s="419"/>
      <c r="AN4043" s="403"/>
      <c r="AO4043" s="419"/>
      <c r="AP4043" s="419"/>
      <c r="AQ4043" s="419"/>
      <c r="AR4043" s="419"/>
      <c r="AS4043" s="419"/>
      <c r="AT4043" s="419"/>
      <c r="AU4043" s="419"/>
      <c r="AV4043" s="419"/>
      <c r="AX4043" s="419"/>
      <c r="AY4043" s="419"/>
      <c r="AZ4043" s="419"/>
      <c r="BB4043" s="419"/>
      <c r="BC4043" s="419"/>
      <c r="BD4043" s="419"/>
      <c r="BF4043" s="419"/>
      <c r="BG4043" s="419"/>
      <c r="BH4043" s="419"/>
      <c r="BJ4043" s="419"/>
      <c r="BK4043" s="419"/>
      <c r="BL4043" s="419"/>
      <c r="BN4043" s="419"/>
      <c r="BO4043" s="419"/>
      <c r="BP4043" s="419"/>
      <c r="BR4043" s="419"/>
      <c r="BS4043" s="419"/>
      <c r="BT4043" s="419"/>
      <c r="BV4043" s="419"/>
      <c r="BW4043" s="419"/>
      <c r="BX4043" s="397"/>
      <c r="BZ4043" s="449"/>
      <c r="CB4043" s="419"/>
      <c r="CC4043" s="419"/>
      <c r="CD4043" s="419"/>
      <c r="CF4043" s="419"/>
      <c r="CG4043" s="419"/>
      <c r="CH4043" s="419"/>
    </row>
    <row r="4044" spans="3:86" ht="21" thickBot="1">
      <c r="C4044" s="425"/>
      <c r="P4044" s="431"/>
      <c r="R4044" s="419"/>
      <c r="S4044" s="446"/>
      <c r="T4044" s="419"/>
      <c r="V4044" s="196"/>
      <c r="W4044" s="419"/>
      <c r="X4044" s="419"/>
      <c r="Z4044" s="419"/>
      <c r="AA4044" s="419"/>
      <c r="AB4044" s="419"/>
      <c r="AD4044" s="419"/>
      <c r="AE4044" s="419"/>
      <c r="AF4044" s="419"/>
      <c r="AH4044" s="419"/>
      <c r="AI4044" s="419"/>
      <c r="AJ4044" s="419"/>
      <c r="AL4044" s="419"/>
      <c r="AM4044" s="419"/>
      <c r="AN4044" s="403"/>
      <c r="AO4044" s="419"/>
      <c r="AP4044" s="419"/>
      <c r="AQ4044" s="419"/>
      <c r="AR4044" s="419"/>
      <c r="AS4044" s="419"/>
      <c r="AT4044" s="419"/>
      <c r="AU4044" s="419"/>
      <c r="AV4044" s="419"/>
      <c r="AX4044" s="419"/>
      <c r="AY4044" s="419"/>
      <c r="AZ4044" s="419"/>
      <c r="BB4044" s="419"/>
      <c r="BC4044" s="419"/>
      <c r="BD4044" s="419"/>
      <c r="BF4044" s="419"/>
      <c r="BG4044" s="419"/>
      <c r="BH4044" s="419"/>
      <c r="BJ4044" s="419"/>
      <c r="BK4044" s="419"/>
      <c r="BL4044" s="419"/>
      <c r="BN4044" s="419"/>
      <c r="BO4044" s="419"/>
      <c r="BP4044" s="419"/>
      <c r="BR4044" s="419"/>
      <c r="BS4044" s="419"/>
      <c r="BT4044" s="419"/>
      <c r="BV4044" s="419"/>
      <c r="BW4044" s="419"/>
      <c r="BX4044" s="397"/>
      <c r="BZ4044" s="449"/>
      <c r="CB4044" s="419"/>
      <c r="CC4044" s="419"/>
      <c r="CD4044" s="419"/>
      <c r="CF4044" s="419"/>
      <c r="CG4044" s="419"/>
      <c r="CH4044" s="419"/>
    </row>
    <row r="4045" spans="3:86" ht="21" thickBot="1">
      <c r="C4045" s="425"/>
      <c r="P4045" s="431"/>
      <c r="R4045" s="419"/>
      <c r="S4045" s="446"/>
      <c r="T4045" s="419"/>
      <c r="V4045" s="196"/>
      <c r="W4045" s="419"/>
      <c r="X4045" s="419"/>
      <c r="Z4045" s="419"/>
      <c r="AA4045" s="419"/>
      <c r="AB4045" s="419"/>
      <c r="AD4045" s="419"/>
      <c r="AE4045" s="419"/>
      <c r="AF4045" s="419"/>
      <c r="AH4045" s="419"/>
      <c r="AI4045" s="419"/>
      <c r="AJ4045" s="419"/>
      <c r="AL4045" s="419"/>
      <c r="AM4045" s="419"/>
      <c r="AN4045" s="403"/>
      <c r="AO4045" s="419"/>
      <c r="AP4045" s="419"/>
      <c r="AQ4045" s="419"/>
      <c r="AR4045" s="419"/>
      <c r="AS4045" s="419"/>
      <c r="AT4045" s="419"/>
      <c r="AU4045" s="419"/>
      <c r="AV4045" s="419"/>
      <c r="AX4045" s="419"/>
      <c r="AY4045" s="419"/>
      <c r="AZ4045" s="419"/>
      <c r="BB4045" s="419"/>
      <c r="BC4045" s="419"/>
      <c r="BD4045" s="419"/>
      <c r="BF4045" s="419"/>
      <c r="BG4045" s="419"/>
      <c r="BH4045" s="419"/>
      <c r="BJ4045" s="419"/>
      <c r="BK4045" s="419"/>
      <c r="BL4045" s="419"/>
      <c r="BN4045" s="419"/>
      <c r="BO4045" s="419"/>
      <c r="BP4045" s="419"/>
      <c r="BR4045" s="419"/>
      <c r="BS4045" s="419"/>
      <c r="BT4045" s="419"/>
      <c r="BV4045" s="419"/>
      <c r="BW4045" s="419"/>
      <c r="BX4045" s="397"/>
      <c r="BZ4045" s="449"/>
      <c r="CB4045" s="419"/>
      <c r="CC4045" s="419"/>
      <c r="CD4045" s="419"/>
      <c r="CF4045" s="419"/>
      <c r="CG4045" s="419"/>
      <c r="CH4045" s="419"/>
    </row>
    <row r="4046" spans="3:86" ht="21" thickBot="1">
      <c r="C4046" s="425"/>
      <c r="P4046" s="431"/>
      <c r="R4046" s="419"/>
      <c r="S4046" s="446"/>
      <c r="T4046" s="419"/>
      <c r="V4046" s="196"/>
      <c r="W4046" s="419"/>
      <c r="X4046" s="419"/>
      <c r="Z4046" s="419"/>
      <c r="AA4046" s="419"/>
      <c r="AB4046" s="419"/>
      <c r="AD4046" s="419"/>
      <c r="AE4046" s="419"/>
      <c r="AF4046" s="419"/>
      <c r="AH4046" s="419"/>
      <c r="AI4046" s="419"/>
      <c r="AJ4046" s="419"/>
      <c r="AL4046" s="419"/>
      <c r="AM4046" s="419"/>
      <c r="AN4046" s="403"/>
      <c r="AO4046" s="419"/>
      <c r="AP4046" s="419"/>
      <c r="AQ4046" s="419"/>
      <c r="AR4046" s="419"/>
      <c r="AS4046" s="419"/>
      <c r="AT4046" s="419"/>
      <c r="AU4046" s="419"/>
      <c r="AV4046" s="419"/>
      <c r="AX4046" s="419"/>
      <c r="AY4046" s="419"/>
      <c r="AZ4046" s="419"/>
      <c r="BB4046" s="419"/>
      <c r="BC4046" s="419"/>
      <c r="BD4046" s="419"/>
      <c r="BF4046" s="419"/>
      <c r="BG4046" s="419"/>
      <c r="BH4046" s="419"/>
      <c r="BJ4046" s="419"/>
      <c r="BK4046" s="419"/>
      <c r="BL4046" s="419"/>
      <c r="BN4046" s="419"/>
      <c r="BO4046" s="419"/>
      <c r="BP4046" s="419"/>
      <c r="BR4046" s="419"/>
      <c r="BS4046" s="419"/>
      <c r="BT4046" s="419"/>
      <c r="BV4046" s="419"/>
      <c r="BW4046" s="419"/>
      <c r="BX4046" s="397"/>
      <c r="BZ4046" s="449"/>
      <c r="CB4046" s="419"/>
      <c r="CC4046" s="419"/>
      <c r="CD4046" s="419"/>
      <c r="CF4046" s="419"/>
      <c r="CG4046" s="419"/>
      <c r="CH4046" s="419"/>
    </row>
    <row r="4047" spans="3:86" ht="21" thickBot="1">
      <c r="C4047" s="425"/>
      <c r="P4047" s="431"/>
      <c r="R4047" s="419"/>
      <c r="S4047" s="446"/>
      <c r="T4047" s="419"/>
      <c r="V4047" s="196"/>
      <c r="W4047" s="419"/>
      <c r="X4047" s="419"/>
      <c r="Z4047" s="419"/>
      <c r="AA4047" s="419"/>
      <c r="AB4047" s="419"/>
      <c r="AD4047" s="419"/>
      <c r="AE4047" s="419"/>
      <c r="AF4047" s="419"/>
      <c r="AH4047" s="419"/>
      <c r="AI4047" s="419"/>
      <c r="AJ4047" s="419"/>
      <c r="AL4047" s="419"/>
      <c r="AM4047" s="419"/>
      <c r="AN4047" s="403"/>
      <c r="AO4047" s="419"/>
      <c r="AP4047" s="419"/>
      <c r="AQ4047" s="419"/>
      <c r="AR4047" s="419"/>
      <c r="AS4047" s="419"/>
      <c r="AT4047" s="419"/>
      <c r="AU4047" s="419"/>
      <c r="AV4047" s="419"/>
      <c r="AX4047" s="419"/>
      <c r="AY4047" s="419"/>
      <c r="AZ4047" s="419"/>
      <c r="BB4047" s="419"/>
      <c r="BC4047" s="419"/>
      <c r="BD4047" s="419"/>
      <c r="BF4047" s="419"/>
      <c r="BG4047" s="419"/>
      <c r="BH4047" s="419"/>
      <c r="BJ4047" s="419"/>
      <c r="BK4047" s="419"/>
      <c r="BL4047" s="419"/>
      <c r="BN4047" s="419"/>
      <c r="BO4047" s="419"/>
      <c r="BP4047" s="419"/>
      <c r="BR4047" s="419"/>
      <c r="BS4047" s="419"/>
      <c r="BT4047" s="419"/>
      <c r="BV4047" s="419"/>
      <c r="BW4047" s="419"/>
      <c r="BX4047" s="397"/>
      <c r="BZ4047" s="449"/>
      <c r="CB4047" s="419"/>
      <c r="CC4047" s="419"/>
      <c r="CD4047" s="419"/>
      <c r="CF4047" s="419"/>
      <c r="CG4047" s="419"/>
      <c r="CH4047" s="419"/>
    </row>
    <row r="4048" spans="3:86" ht="21" thickBot="1">
      <c r="C4048" s="425"/>
      <c r="P4048" s="431"/>
      <c r="R4048" s="419"/>
      <c r="S4048" s="446"/>
      <c r="T4048" s="419"/>
      <c r="V4048" s="196"/>
      <c r="W4048" s="419"/>
      <c r="X4048" s="419"/>
      <c r="Z4048" s="419"/>
      <c r="AA4048" s="419"/>
      <c r="AB4048" s="419"/>
      <c r="AD4048" s="419"/>
      <c r="AE4048" s="419"/>
      <c r="AF4048" s="419"/>
      <c r="AH4048" s="419"/>
      <c r="AI4048" s="419"/>
      <c r="AJ4048" s="419"/>
      <c r="AL4048" s="419"/>
      <c r="AM4048" s="419"/>
      <c r="AN4048" s="403"/>
      <c r="AO4048" s="419"/>
      <c r="AP4048" s="419"/>
      <c r="AQ4048" s="419"/>
      <c r="AR4048" s="419"/>
      <c r="AS4048" s="419"/>
      <c r="AT4048" s="419"/>
      <c r="AU4048" s="419"/>
      <c r="AV4048" s="419"/>
      <c r="AX4048" s="419"/>
      <c r="AY4048" s="419"/>
      <c r="AZ4048" s="419"/>
      <c r="BB4048" s="419"/>
      <c r="BC4048" s="419"/>
      <c r="BD4048" s="419"/>
      <c r="BF4048" s="419"/>
      <c r="BG4048" s="419"/>
      <c r="BH4048" s="419"/>
      <c r="BJ4048" s="419"/>
      <c r="BK4048" s="419"/>
      <c r="BL4048" s="419"/>
      <c r="BN4048" s="419"/>
      <c r="BO4048" s="419"/>
      <c r="BP4048" s="419"/>
      <c r="BR4048" s="419"/>
      <c r="BS4048" s="419"/>
      <c r="BT4048" s="419"/>
      <c r="BV4048" s="419"/>
      <c r="BW4048" s="419"/>
      <c r="BX4048" s="397"/>
      <c r="BZ4048" s="449"/>
      <c r="CB4048" s="419"/>
      <c r="CC4048" s="419"/>
      <c r="CD4048" s="419"/>
      <c r="CF4048" s="419"/>
      <c r="CG4048" s="419"/>
      <c r="CH4048" s="419"/>
    </row>
    <row r="4049" spans="3:86" ht="21" thickBot="1">
      <c r="C4049" s="425"/>
      <c r="P4049" s="431"/>
      <c r="R4049" s="419"/>
      <c r="S4049" s="446"/>
      <c r="T4049" s="419"/>
      <c r="V4049" s="196"/>
      <c r="W4049" s="419"/>
      <c r="X4049" s="419"/>
      <c r="Z4049" s="419"/>
      <c r="AA4049" s="419"/>
      <c r="AB4049" s="419"/>
      <c r="AD4049" s="419"/>
      <c r="AE4049" s="419"/>
      <c r="AF4049" s="419"/>
      <c r="AH4049" s="419"/>
      <c r="AI4049" s="419"/>
      <c r="AJ4049" s="419"/>
      <c r="AL4049" s="419"/>
      <c r="AM4049" s="419"/>
      <c r="AN4049" s="403"/>
      <c r="AO4049" s="419"/>
      <c r="AP4049" s="419"/>
      <c r="AQ4049" s="419"/>
      <c r="AR4049" s="419"/>
      <c r="AS4049" s="419"/>
      <c r="AT4049" s="419"/>
      <c r="AU4049" s="419"/>
      <c r="AV4049" s="419"/>
      <c r="AX4049" s="419"/>
      <c r="AY4049" s="419"/>
      <c r="AZ4049" s="419"/>
      <c r="BB4049" s="419"/>
      <c r="BC4049" s="419"/>
      <c r="BD4049" s="419"/>
      <c r="BF4049" s="419"/>
      <c r="BG4049" s="419"/>
      <c r="BH4049" s="419"/>
      <c r="BJ4049" s="419"/>
      <c r="BK4049" s="419"/>
      <c r="BL4049" s="419"/>
      <c r="BN4049" s="419"/>
      <c r="BO4049" s="419"/>
      <c r="BP4049" s="419"/>
      <c r="BR4049" s="419"/>
      <c r="BS4049" s="419"/>
      <c r="BT4049" s="419"/>
      <c r="BV4049" s="419"/>
      <c r="BW4049" s="419"/>
      <c r="BX4049" s="397"/>
      <c r="BZ4049" s="449"/>
      <c r="CB4049" s="419"/>
      <c r="CC4049" s="419"/>
      <c r="CD4049" s="419"/>
      <c r="CF4049" s="419"/>
      <c r="CG4049" s="419"/>
      <c r="CH4049" s="419"/>
    </row>
    <row r="4050" spans="3:86" ht="21" thickBot="1">
      <c r="C4050" s="425"/>
      <c r="P4050" s="431"/>
      <c r="R4050" s="419"/>
      <c r="S4050" s="446"/>
      <c r="T4050" s="419"/>
      <c r="V4050" s="196"/>
      <c r="W4050" s="419"/>
      <c r="X4050" s="419"/>
      <c r="Z4050" s="419"/>
      <c r="AA4050" s="419"/>
      <c r="AB4050" s="419"/>
      <c r="AD4050" s="419"/>
      <c r="AE4050" s="419"/>
      <c r="AF4050" s="419"/>
      <c r="AH4050" s="419"/>
      <c r="AI4050" s="419"/>
      <c r="AJ4050" s="419"/>
      <c r="AL4050" s="419"/>
      <c r="AM4050" s="419"/>
      <c r="AN4050" s="403"/>
      <c r="AO4050" s="419"/>
      <c r="AP4050" s="419"/>
      <c r="AQ4050" s="419"/>
      <c r="AR4050" s="419"/>
      <c r="AS4050" s="419"/>
      <c r="AT4050" s="419"/>
      <c r="AU4050" s="419"/>
      <c r="AV4050" s="419"/>
      <c r="AX4050" s="419"/>
      <c r="AY4050" s="419"/>
      <c r="AZ4050" s="419"/>
      <c r="BB4050" s="419"/>
      <c r="BC4050" s="419"/>
      <c r="BD4050" s="419"/>
      <c r="BF4050" s="419"/>
      <c r="BG4050" s="419"/>
      <c r="BH4050" s="419"/>
      <c r="BJ4050" s="419"/>
      <c r="BK4050" s="419"/>
      <c r="BL4050" s="419"/>
      <c r="BN4050" s="419"/>
      <c r="BO4050" s="419"/>
      <c r="BP4050" s="419"/>
      <c r="BR4050" s="419"/>
      <c r="BS4050" s="419"/>
      <c r="BT4050" s="419"/>
      <c r="BV4050" s="419"/>
      <c r="BW4050" s="419"/>
      <c r="BX4050" s="397"/>
      <c r="BZ4050" s="449"/>
      <c r="CB4050" s="419"/>
      <c r="CC4050" s="419"/>
      <c r="CD4050" s="419"/>
      <c r="CF4050" s="419"/>
      <c r="CG4050" s="419"/>
      <c r="CH4050" s="419"/>
    </row>
    <row r="4051" spans="3:86" ht="21" thickBot="1">
      <c r="C4051" s="425"/>
      <c r="P4051" s="431"/>
      <c r="R4051" s="419"/>
      <c r="S4051" s="446"/>
      <c r="T4051" s="419"/>
      <c r="V4051" s="196"/>
      <c r="W4051" s="419"/>
      <c r="X4051" s="419"/>
      <c r="Z4051" s="419"/>
      <c r="AA4051" s="419"/>
      <c r="AB4051" s="419"/>
      <c r="AD4051" s="419"/>
      <c r="AE4051" s="419"/>
      <c r="AF4051" s="419"/>
      <c r="AH4051" s="419"/>
      <c r="AI4051" s="419"/>
      <c r="AJ4051" s="419"/>
      <c r="AL4051" s="419"/>
      <c r="AM4051" s="419"/>
      <c r="AN4051" s="403"/>
      <c r="AO4051" s="419"/>
      <c r="AP4051" s="419"/>
      <c r="AQ4051" s="419"/>
      <c r="AR4051" s="419"/>
      <c r="AS4051" s="419"/>
      <c r="AT4051" s="419"/>
      <c r="AU4051" s="419"/>
      <c r="AV4051" s="419"/>
      <c r="AX4051" s="419"/>
      <c r="AY4051" s="419"/>
      <c r="AZ4051" s="419"/>
      <c r="BB4051" s="419"/>
      <c r="BC4051" s="419"/>
      <c r="BD4051" s="419"/>
      <c r="BF4051" s="419"/>
      <c r="BG4051" s="419"/>
      <c r="BH4051" s="419"/>
      <c r="BJ4051" s="419"/>
      <c r="BK4051" s="419"/>
      <c r="BL4051" s="419"/>
      <c r="BN4051" s="419"/>
      <c r="BO4051" s="419"/>
      <c r="BP4051" s="419"/>
      <c r="BR4051" s="419"/>
      <c r="BS4051" s="419"/>
      <c r="BT4051" s="419"/>
      <c r="BV4051" s="419"/>
      <c r="BW4051" s="419"/>
      <c r="BX4051" s="397"/>
      <c r="BZ4051" s="449"/>
      <c r="CB4051" s="419"/>
      <c r="CC4051" s="419"/>
      <c r="CD4051" s="419"/>
      <c r="CF4051" s="419"/>
      <c r="CG4051" s="419"/>
      <c r="CH4051" s="419"/>
    </row>
    <row r="4052" spans="3:86" ht="21" thickBot="1">
      <c r="C4052" s="425"/>
      <c r="P4052" s="431"/>
      <c r="R4052" s="419"/>
      <c r="S4052" s="446"/>
      <c r="T4052" s="419"/>
      <c r="V4052" s="196"/>
      <c r="W4052" s="419"/>
      <c r="X4052" s="419"/>
      <c r="Z4052" s="419"/>
      <c r="AA4052" s="419"/>
      <c r="AB4052" s="419"/>
      <c r="AD4052" s="419"/>
      <c r="AE4052" s="419"/>
      <c r="AF4052" s="419"/>
      <c r="AH4052" s="419"/>
      <c r="AI4052" s="419"/>
      <c r="AJ4052" s="419"/>
      <c r="AL4052" s="419"/>
      <c r="AM4052" s="419"/>
      <c r="AN4052" s="403"/>
      <c r="AO4052" s="419"/>
      <c r="AP4052" s="419"/>
      <c r="AQ4052" s="419"/>
      <c r="AR4052" s="419"/>
      <c r="AS4052" s="419"/>
      <c r="AT4052" s="419"/>
      <c r="AU4052" s="419"/>
      <c r="AV4052" s="419"/>
      <c r="AX4052" s="419"/>
      <c r="AY4052" s="419"/>
      <c r="AZ4052" s="419"/>
      <c r="BB4052" s="419"/>
      <c r="BC4052" s="419"/>
      <c r="BD4052" s="419"/>
      <c r="BF4052" s="419"/>
      <c r="BG4052" s="419"/>
      <c r="BH4052" s="419"/>
      <c r="BJ4052" s="419"/>
      <c r="BK4052" s="419"/>
      <c r="BL4052" s="419"/>
      <c r="BN4052" s="419"/>
      <c r="BO4052" s="419"/>
      <c r="BP4052" s="419"/>
      <c r="BR4052" s="419"/>
      <c r="BS4052" s="419"/>
      <c r="BT4052" s="419"/>
      <c r="BV4052" s="419"/>
      <c r="BW4052" s="419"/>
      <c r="BX4052" s="397"/>
      <c r="BZ4052" s="449"/>
      <c r="CB4052" s="419"/>
      <c r="CC4052" s="419"/>
      <c r="CD4052" s="419"/>
      <c r="CF4052" s="419"/>
      <c r="CG4052" s="419"/>
      <c r="CH4052" s="419"/>
    </row>
    <row r="4053" spans="3:86" ht="21" thickBot="1">
      <c r="C4053" s="425"/>
      <c r="P4053" s="431"/>
      <c r="R4053" s="419"/>
      <c r="S4053" s="446"/>
      <c r="T4053" s="419"/>
      <c r="V4053" s="196"/>
      <c r="W4053" s="419"/>
      <c r="X4053" s="419"/>
      <c r="Z4053" s="419"/>
      <c r="AA4053" s="419"/>
      <c r="AB4053" s="419"/>
      <c r="AD4053" s="419"/>
      <c r="AE4053" s="419"/>
      <c r="AF4053" s="419"/>
      <c r="AH4053" s="419"/>
      <c r="AI4053" s="419"/>
      <c r="AJ4053" s="419"/>
      <c r="AL4053" s="419"/>
      <c r="AM4053" s="419"/>
      <c r="AN4053" s="403"/>
      <c r="AO4053" s="419"/>
      <c r="AP4053" s="419"/>
      <c r="AQ4053" s="419"/>
      <c r="AR4053" s="419"/>
      <c r="AS4053" s="419"/>
      <c r="AT4053" s="419"/>
      <c r="AU4053" s="419"/>
      <c r="AV4053" s="419"/>
      <c r="AX4053" s="419"/>
      <c r="AY4053" s="419"/>
      <c r="AZ4053" s="419"/>
      <c r="BB4053" s="419"/>
      <c r="BC4053" s="419"/>
      <c r="BD4053" s="419"/>
      <c r="BF4053" s="419"/>
      <c r="BG4053" s="419"/>
      <c r="BH4053" s="419"/>
      <c r="BJ4053" s="419"/>
      <c r="BK4053" s="419"/>
      <c r="BL4053" s="419"/>
      <c r="BN4053" s="419"/>
      <c r="BO4053" s="419"/>
      <c r="BP4053" s="419"/>
      <c r="BR4053" s="419"/>
      <c r="BS4053" s="419"/>
      <c r="BT4053" s="419"/>
      <c r="BV4053" s="419"/>
      <c r="BW4053" s="419"/>
      <c r="BX4053" s="397"/>
      <c r="BZ4053" s="449"/>
      <c r="CB4053" s="419"/>
      <c r="CC4053" s="419"/>
      <c r="CD4053" s="419"/>
      <c r="CF4053" s="419"/>
      <c r="CG4053" s="419"/>
      <c r="CH4053" s="419"/>
    </row>
    <row r="4054" spans="3:86" ht="21" thickBot="1">
      <c r="C4054" s="425"/>
      <c r="P4054" s="431"/>
      <c r="R4054" s="419"/>
      <c r="S4054" s="446"/>
      <c r="T4054" s="419"/>
      <c r="V4054" s="196"/>
      <c r="W4054" s="419"/>
      <c r="X4054" s="419"/>
      <c r="Z4054" s="419"/>
      <c r="AA4054" s="419"/>
      <c r="AB4054" s="419"/>
      <c r="AD4054" s="419"/>
      <c r="AE4054" s="419"/>
      <c r="AF4054" s="419"/>
      <c r="AH4054" s="419"/>
      <c r="AI4054" s="419"/>
      <c r="AJ4054" s="419"/>
      <c r="AL4054" s="419"/>
      <c r="AM4054" s="419"/>
      <c r="AN4054" s="403"/>
      <c r="AO4054" s="419"/>
      <c r="AP4054" s="419"/>
      <c r="AQ4054" s="419"/>
      <c r="AR4054" s="419"/>
      <c r="AS4054" s="419"/>
      <c r="AT4054" s="419"/>
      <c r="AU4054" s="419"/>
      <c r="AV4054" s="419"/>
      <c r="AX4054" s="419"/>
      <c r="AY4054" s="419"/>
      <c r="AZ4054" s="419"/>
      <c r="BB4054" s="419"/>
      <c r="BC4054" s="419"/>
      <c r="BD4054" s="419"/>
      <c r="BF4054" s="419"/>
      <c r="BG4054" s="419"/>
      <c r="BH4054" s="419"/>
      <c r="BJ4054" s="419"/>
      <c r="BK4054" s="419"/>
      <c r="BL4054" s="419"/>
      <c r="BN4054" s="419"/>
      <c r="BO4054" s="419"/>
      <c r="BP4054" s="419"/>
      <c r="BR4054" s="419"/>
      <c r="BS4054" s="419"/>
      <c r="BT4054" s="419"/>
      <c r="BV4054" s="419"/>
      <c r="BW4054" s="419"/>
      <c r="BX4054" s="397"/>
      <c r="BZ4054" s="449"/>
      <c r="CB4054" s="419"/>
      <c r="CC4054" s="419"/>
      <c r="CD4054" s="419"/>
      <c r="CF4054" s="419"/>
      <c r="CG4054" s="419"/>
      <c r="CH4054" s="419"/>
    </row>
    <row r="4055" spans="3:86" ht="21" thickBot="1">
      <c r="C4055" s="425"/>
      <c r="P4055" s="431"/>
      <c r="R4055" s="419"/>
      <c r="S4055" s="446"/>
      <c r="T4055" s="419"/>
      <c r="V4055" s="196"/>
      <c r="W4055" s="419"/>
      <c r="X4055" s="419"/>
      <c r="Z4055" s="419"/>
      <c r="AA4055" s="419"/>
      <c r="AB4055" s="419"/>
      <c r="AD4055" s="419"/>
      <c r="AE4055" s="419"/>
      <c r="AF4055" s="419"/>
      <c r="AH4055" s="419"/>
      <c r="AI4055" s="419"/>
      <c r="AJ4055" s="419"/>
      <c r="AL4055" s="419"/>
      <c r="AM4055" s="419"/>
      <c r="AN4055" s="403"/>
      <c r="AO4055" s="419"/>
      <c r="AP4055" s="419"/>
      <c r="AQ4055" s="419"/>
      <c r="AR4055" s="419"/>
      <c r="AS4055" s="419"/>
      <c r="AT4055" s="419"/>
      <c r="AU4055" s="419"/>
      <c r="AV4055" s="419"/>
      <c r="AX4055" s="419"/>
      <c r="AY4055" s="419"/>
      <c r="AZ4055" s="419"/>
      <c r="BB4055" s="419"/>
      <c r="BC4055" s="419"/>
      <c r="BD4055" s="419"/>
      <c r="BF4055" s="419"/>
      <c r="BG4055" s="419"/>
      <c r="BH4055" s="419"/>
      <c r="BJ4055" s="419"/>
      <c r="BK4055" s="419"/>
      <c r="BL4055" s="419"/>
      <c r="BN4055" s="419"/>
      <c r="BO4055" s="419"/>
      <c r="BP4055" s="419"/>
      <c r="BR4055" s="419"/>
      <c r="BS4055" s="419"/>
      <c r="BT4055" s="419"/>
      <c r="BV4055" s="419"/>
      <c r="BW4055" s="419"/>
      <c r="BX4055" s="397"/>
      <c r="BZ4055" s="449"/>
      <c r="CB4055" s="419"/>
      <c r="CC4055" s="419"/>
      <c r="CD4055" s="419"/>
      <c r="CF4055" s="419"/>
      <c r="CG4055" s="419"/>
      <c r="CH4055" s="419"/>
    </row>
    <row r="4056" spans="3:86" ht="21" thickBot="1">
      <c r="C4056" s="425"/>
      <c r="P4056" s="431"/>
      <c r="R4056" s="419"/>
      <c r="S4056" s="446"/>
      <c r="T4056" s="419"/>
      <c r="V4056" s="196"/>
      <c r="W4056" s="419"/>
      <c r="X4056" s="419"/>
      <c r="Z4056" s="419"/>
      <c r="AA4056" s="419"/>
      <c r="AB4056" s="419"/>
      <c r="AD4056" s="419"/>
      <c r="AE4056" s="419"/>
      <c r="AF4056" s="419"/>
      <c r="AH4056" s="419"/>
      <c r="AI4056" s="419"/>
      <c r="AJ4056" s="419"/>
      <c r="AL4056" s="419"/>
      <c r="AM4056" s="419"/>
      <c r="AN4056" s="403"/>
      <c r="AO4056" s="419"/>
      <c r="AP4056" s="419"/>
      <c r="AQ4056" s="419"/>
      <c r="AR4056" s="419"/>
      <c r="AS4056" s="419"/>
      <c r="AT4056" s="419"/>
      <c r="AU4056" s="419"/>
      <c r="AV4056" s="419"/>
      <c r="AX4056" s="419"/>
      <c r="AY4056" s="419"/>
      <c r="AZ4056" s="419"/>
      <c r="BB4056" s="419"/>
      <c r="BC4056" s="419"/>
      <c r="BD4056" s="419"/>
      <c r="BF4056" s="419"/>
      <c r="BG4056" s="419"/>
      <c r="BH4056" s="419"/>
      <c r="BJ4056" s="419"/>
      <c r="BK4056" s="419"/>
      <c r="BL4056" s="419"/>
      <c r="BN4056" s="419"/>
      <c r="BO4056" s="419"/>
      <c r="BP4056" s="419"/>
      <c r="BR4056" s="419"/>
      <c r="BS4056" s="419"/>
      <c r="BT4056" s="419"/>
      <c r="BV4056" s="419"/>
      <c r="BW4056" s="419"/>
      <c r="BX4056" s="397"/>
      <c r="BZ4056" s="449"/>
      <c r="CB4056" s="419"/>
      <c r="CC4056" s="419"/>
      <c r="CD4056" s="419"/>
      <c r="CF4056" s="419"/>
      <c r="CG4056" s="419"/>
      <c r="CH4056" s="419"/>
    </row>
    <row r="4057" spans="3:86" ht="21" thickBot="1">
      <c r="C4057" s="425"/>
      <c r="P4057" s="431"/>
      <c r="R4057" s="419"/>
      <c r="S4057" s="446"/>
      <c r="T4057" s="419"/>
      <c r="V4057" s="196"/>
      <c r="W4057" s="419"/>
      <c r="X4057" s="419"/>
      <c r="Z4057" s="419"/>
      <c r="AA4057" s="419"/>
      <c r="AB4057" s="419"/>
      <c r="AD4057" s="419"/>
      <c r="AE4057" s="419"/>
      <c r="AF4057" s="419"/>
      <c r="AH4057" s="419"/>
      <c r="AI4057" s="419"/>
      <c r="AJ4057" s="419"/>
      <c r="AL4057" s="419"/>
      <c r="AM4057" s="419"/>
      <c r="AN4057" s="403"/>
      <c r="AO4057" s="419"/>
      <c r="AP4057" s="419"/>
      <c r="AQ4057" s="419"/>
      <c r="AR4057" s="419"/>
      <c r="AS4057" s="419"/>
      <c r="AT4057" s="419"/>
      <c r="AU4057" s="419"/>
      <c r="AV4057" s="419"/>
      <c r="AX4057" s="419"/>
      <c r="AY4057" s="419"/>
      <c r="AZ4057" s="419"/>
      <c r="BB4057" s="419"/>
      <c r="BC4057" s="419"/>
      <c r="BD4057" s="419"/>
      <c r="BF4057" s="419"/>
      <c r="BG4057" s="419"/>
      <c r="BH4057" s="419"/>
      <c r="BJ4057" s="419"/>
      <c r="BK4057" s="419"/>
      <c r="BL4057" s="419"/>
      <c r="BN4057" s="419"/>
      <c r="BO4057" s="419"/>
      <c r="BP4057" s="419"/>
      <c r="BR4057" s="419"/>
      <c r="BS4057" s="419"/>
      <c r="BT4057" s="419"/>
      <c r="BV4057" s="419"/>
      <c r="BW4057" s="419"/>
      <c r="BX4057" s="397"/>
      <c r="BZ4057" s="449"/>
      <c r="CB4057" s="419"/>
      <c r="CC4057" s="419"/>
      <c r="CD4057" s="419"/>
      <c r="CF4057" s="419"/>
      <c r="CG4057" s="419"/>
      <c r="CH4057" s="419"/>
    </row>
    <row r="4058" spans="3:86" ht="21" thickBot="1">
      <c r="C4058" s="425"/>
      <c r="P4058" s="431"/>
      <c r="R4058" s="419"/>
      <c r="S4058" s="446"/>
      <c r="T4058" s="419"/>
      <c r="V4058" s="196"/>
      <c r="W4058" s="419"/>
      <c r="X4058" s="419"/>
      <c r="Z4058" s="419"/>
      <c r="AA4058" s="419"/>
      <c r="AB4058" s="419"/>
      <c r="AD4058" s="419"/>
      <c r="AE4058" s="419"/>
      <c r="AF4058" s="419"/>
      <c r="AH4058" s="419"/>
      <c r="AI4058" s="419"/>
      <c r="AJ4058" s="419"/>
      <c r="AL4058" s="419"/>
      <c r="AM4058" s="419"/>
      <c r="AN4058" s="403"/>
      <c r="AO4058" s="419"/>
      <c r="AP4058" s="419"/>
      <c r="AQ4058" s="419"/>
      <c r="AR4058" s="419"/>
      <c r="AS4058" s="419"/>
      <c r="AT4058" s="419"/>
      <c r="AU4058" s="419"/>
      <c r="AV4058" s="419"/>
      <c r="AX4058" s="419"/>
      <c r="AY4058" s="419"/>
      <c r="AZ4058" s="419"/>
      <c r="BB4058" s="419"/>
      <c r="BC4058" s="419"/>
      <c r="BD4058" s="419"/>
      <c r="BF4058" s="419"/>
      <c r="BG4058" s="419"/>
      <c r="BH4058" s="419"/>
      <c r="BJ4058" s="419"/>
      <c r="BK4058" s="419"/>
      <c r="BL4058" s="419"/>
      <c r="BN4058" s="419"/>
      <c r="BO4058" s="419"/>
      <c r="BP4058" s="419"/>
      <c r="BR4058" s="419"/>
      <c r="BS4058" s="419"/>
      <c r="BT4058" s="419"/>
      <c r="BV4058" s="419"/>
      <c r="BW4058" s="419"/>
      <c r="BX4058" s="397"/>
      <c r="BZ4058" s="449"/>
      <c r="CB4058" s="419"/>
      <c r="CC4058" s="419"/>
      <c r="CD4058" s="419"/>
      <c r="CF4058" s="419"/>
      <c r="CG4058" s="419"/>
      <c r="CH4058" s="419"/>
    </row>
    <row r="4059" spans="3:86" ht="21" thickBot="1">
      <c r="C4059" s="425"/>
      <c r="P4059" s="431"/>
      <c r="R4059" s="419"/>
      <c r="S4059" s="446"/>
      <c r="T4059" s="419"/>
      <c r="V4059" s="196"/>
      <c r="W4059" s="419"/>
      <c r="X4059" s="419"/>
      <c r="Z4059" s="419"/>
      <c r="AA4059" s="419"/>
      <c r="AB4059" s="419"/>
      <c r="AD4059" s="419"/>
      <c r="AE4059" s="419"/>
      <c r="AF4059" s="419"/>
      <c r="AH4059" s="419"/>
      <c r="AI4059" s="419"/>
      <c r="AJ4059" s="419"/>
      <c r="AL4059" s="419"/>
      <c r="AM4059" s="419"/>
      <c r="AN4059" s="403"/>
      <c r="AO4059" s="419"/>
      <c r="AP4059" s="419"/>
      <c r="AQ4059" s="419"/>
      <c r="AR4059" s="419"/>
      <c r="AS4059" s="419"/>
      <c r="AT4059" s="419"/>
      <c r="AU4059" s="419"/>
      <c r="AV4059" s="419"/>
      <c r="AX4059" s="419"/>
      <c r="AY4059" s="419"/>
      <c r="AZ4059" s="419"/>
      <c r="BB4059" s="419"/>
      <c r="BC4059" s="419"/>
      <c r="BD4059" s="419"/>
      <c r="BF4059" s="419"/>
      <c r="BG4059" s="419"/>
      <c r="BH4059" s="419"/>
      <c r="BJ4059" s="419"/>
      <c r="BK4059" s="419"/>
      <c r="BL4059" s="419"/>
      <c r="BN4059" s="419"/>
      <c r="BO4059" s="419"/>
      <c r="BP4059" s="419"/>
      <c r="BR4059" s="419"/>
      <c r="BS4059" s="419"/>
      <c r="BT4059" s="419"/>
      <c r="BV4059" s="419"/>
      <c r="BW4059" s="419"/>
      <c r="BX4059" s="397"/>
      <c r="BZ4059" s="449"/>
      <c r="CB4059" s="419"/>
      <c r="CC4059" s="419"/>
      <c r="CD4059" s="419"/>
      <c r="CF4059" s="419"/>
      <c r="CG4059" s="419"/>
      <c r="CH4059" s="419"/>
    </row>
    <row r="4060" spans="3:86" ht="21" thickBot="1">
      <c r="C4060" s="425"/>
      <c r="P4060" s="431"/>
      <c r="R4060" s="419"/>
      <c r="S4060" s="446"/>
      <c r="T4060" s="419"/>
      <c r="V4060" s="196"/>
      <c r="W4060" s="419"/>
      <c r="X4060" s="419"/>
      <c r="Z4060" s="419"/>
      <c r="AA4060" s="419"/>
      <c r="AB4060" s="419"/>
      <c r="AD4060" s="419"/>
      <c r="AE4060" s="419"/>
      <c r="AF4060" s="419"/>
      <c r="AH4060" s="419"/>
      <c r="AI4060" s="419"/>
      <c r="AJ4060" s="419"/>
      <c r="AL4060" s="419"/>
      <c r="AM4060" s="419"/>
      <c r="AN4060" s="403"/>
      <c r="AO4060" s="419"/>
      <c r="AP4060" s="419"/>
      <c r="AQ4060" s="419"/>
      <c r="AR4060" s="419"/>
      <c r="AS4060" s="419"/>
      <c r="AT4060" s="419"/>
      <c r="AU4060" s="419"/>
      <c r="AV4060" s="419"/>
      <c r="AX4060" s="419"/>
      <c r="AY4060" s="419"/>
      <c r="AZ4060" s="419"/>
      <c r="BB4060" s="419"/>
      <c r="BC4060" s="419"/>
      <c r="BD4060" s="419"/>
      <c r="BF4060" s="419"/>
      <c r="BG4060" s="419"/>
      <c r="BH4060" s="419"/>
      <c r="BJ4060" s="419"/>
      <c r="BK4060" s="419"/>
      <c r="BL4060" s="419"/>
      <c r="BN4060" s="419"/>
      <c r="BO4060" s="419"/>
      <c r="BP4060" s="419"/>
      <c r="BR4060" s="419"/>
      <c r="BS4060" s="419"/>
      <c r="BT4060" s="419"/>
      <c r="BV4060" s="419"/>
      <c r="BW4060" s="419"/>
      <c r="BX4060" s="397"/>
      <c r="BZ4060" s="449"/>
      <c r="CB4060" s="419"/>
      <c r="CC4060" s="419"/>
      <c r="CD4060" s="419"/>
      <c r="CF4060" s="419"/>
      <c r="CG4060" s="419"/>
      <c r="CH4060" s="419"/>
    </row>
    <row r="4061" spans="3:86" ht="21" thickBot="1">
      <c r="C4061" s="425"/>
      <c r="P4061" s="431"/>
      <c r="R4061" s="419"/>
      <c r="S4061" s="446"/>
      <c r="T4061" s="419"/>
      <c r="V4061" s="196"/>
      <c r="W4061" s="419"/>
      <c r="X4061" s="419"/>
      <c r="Z4061" s="419"/>
      <c r="AA4061" s="419"/>
      <c r="AB4061" s="419"/>
      <c r="AD4061" s="419"/>
      <c r="AE4061" s="419"/>
      <c r="AF4061" s="419"/>
      <c r="AH4061" s="419"/>
      <c r="AI4061" s="419"/>
      <c r="AJ4061" s="419"/>
      <c r="AL4061" s="419"/>
      <c r="AM4061" s="419"/>
      <c r="AN4061" s="403"/>
      <c r="AO4061" s="419"/>
      <c r="AP4061" s="419"/>
      <c r="AQ4061" s="419"/>
      <c r="AR4061" s="419"/>
      <c r="AS4061" s="419"/>
      <c r="AT4061" s="419"/>
      <c r="AU4061" s="419"/>
      <c r="AV4061" s="419"/>
      <c r="AX4061" s="419"/>
      <c r="AY4061" s="419"/>
      <c r="AZ4061" s="419"/>
      <c r="BB4061" s="419"/>
      <c r="BC4061" s="419"/>
      <c r="BD4061" s="419"/>
      <c r="BF4061" s="419"/>
      <c r="BG4061" s="419"/>
      <c r="BH4061" s="419"/>
      <c r="BJ4061" s="419"/>
      <c r="BK4061" s="419"/>
      <c r="BL4061" s="419"/>
      <c r="BN4061" s="419"/>
      <c r="BO4061" s="419"/>
      <c r="BP4061" s="419"/>
      <c r="BR4061" s="419"/>
      <c r="BS4061" s="419"/>
      <c r="BT4061" s="419"/>
      <c r="BV4061" s="419"/>
      <c r="BW4061" s="419"/>
      <c r="BX4061" s="397"/>
      <c r="BZ4061" s="449"/>
      <c r="CB4061" s="419"/>
      <c r="CC4061" s="419"/>
      <c r="CD4061" s="419"/>
      <c r="CF4061" s="419"/>
      <c r="CG4061" s="419"/>
      <c r="CH4061" s="419"/>
    </row>
    <row r="4062" spans="3:86" ht="21" thickBot="1">
      <c r="C4062" s="425"/>
      <c r="P4062" s="431"/>
      <c r="R4062" s="419"/>
      <c r="S4062" s="446"/>
      <c r="T4062" s="419"/>
      <c r="V4062" s="196"/>
      <c r="W4062" s="419"/>
      <c r="X4062" s="419"/>
      <c r="Z4062" s="419"/>
      <c r="AA4062" s="419"/>
      <c r="AB4062" s="419"/>
      <c r="AD4062" s="419"/>
      <c r="AE4062" s="419"/>
      <c r="AF4062" s="419"/>
      <c r="AH4062" s="419"/>
      <c r="AI4062" s="419"/>
      <c r="AJ4062" s="419"/>
      <c r="AL4062" s="419"/>
      <c r="AM4062" s="419"/>
      <c r="AN4062" s="403"/>
      <c r="AO4062" s="419"/>
      <c r="AP4062" s="419"/>
      <c r="AQ4062" s="419"/>
      <c r="AR4062" s="419"/>
      <c r="AS4062" s="419"/>
      <c r="AT4062" s="419"/>
      <c r="AU4062" s="419"/>
      <c r="AV4062" s="419"/>
      <c r="AX4062" s="419"/>
      <c r="AY4062" s="419"/>
      <c r="AZ4062" s="419"/>
      <c r="BB4062" s="419"/>
      <c r="BC4062" s="419"/>
      <c r="BD4062" s="419"/>
      <c r="BF4062" s="419"/>
      <c r="BG4062" s="419"/>
      <c r="BH4062" s="419"/>
      <c r="BJ4062" s="419"/>
      <c r="BK4062" s="419"/>
      <c r="BL4062" s="419"/>
      <c r="BN4062" s="419"/>
      <c r="BO4062" s="419"/>
      <c r="BP4062" s="419"/>
      <c r="BR4062" s="419"/>
      <c r="BS4062" s="419"/>
      <c r="BT4062" s="419"/>
      <c r="BV4062" s="419"/>
      <c r="BW4062" s="419"/>
      <c r="BX4062" s="397"/>
      <c r="BZ4062" s="449"/>
      <c r="CB4062" s="419"/>
      <c r="CC4062" s="419"/>
      <c r="CD4062" s="419"/>
      <c r="CF4062" s="419"/>
      <c r="CG4062" s="419"/>
      <c r="CH4062" s="419"/>
    </row>
    <row r="4063" spans="3:86" ht="21" thickBot="1">
      <c r="C4063" s="425"/>
      <c r="P4063" s="431"/>
      <c r="R4063" s="419"/>
      <c r="S4063" s="446"/>
      <c r="T4063" s="419"/>
      <c r="V4063" s="196"/>
      <c r="W4063" s="419"/>
      <c r="X4063" s="419"/>
      <c r="Z4063" s="419"/>
      <c r="AA4063" s="419"/>
      <c r="AB4063" s="419"/>
      <c r="AD4063" s="419"/>
      <c r="AE4063" s="419"/>
      <c r="AF4063" s="419"/>
      <c r="AH4063" s="419"/>
      <c r="AI4063" s="419"/>
      <c r="AJ4063" s="419"/>
      <c r="AL4063" s="419"/>
      <c r="AM4063" s="419"/>
      <c r="AN4063" s="403"/>
      <c r="AO4063" s="419"/>
      <c r="AP4063" s="419"/>
      <c r="AQ4063" s="419"/>
      <c r="AR4063" s="419"/>
      <c r="AS4063" s="419"/>
      <c r="AT4063" s="419"/>
      <c r="AU4063" s="419"/>
      <c r="AV4063" s="419"/>
      <c r="AX4063" s="419"/>
      <c r="AY4063" s="419"/>
      <c r="AZ4063" s="419"/>
      <c r="BB4063" s="419"/>
      <c r="BC4063" s="419"/>
      <c r="BD4063" s="419"/>
      <c r="BF4063" s="419"/>
      <c r="BG4063" s="419"/>
      <c r="BH4063" s="419"/>
      <c r="BJ4063" s="419"/>
      <c r="BK4063" s="419"/>
      <c r="BL4063" s="419"/>
      <c r="BN4063" s="419"/>
      <c r="BO4063" s="419"/>
      <c r="BP4063" s="419"/>
      <c r="BR4063" s="419"/>
      <c r="BS4063" s="419"/>
      <c r="BT4063" s="419"/>
      <c r="BV4063" s="419"/>
      <c r="BW4063" s="419"/>
      <c r="BX4063" s="397"/>
      <c r="BZ4063" s="449"/>
      <c r="CB4063" s="419"/>
      <c r="CC4063" s="419"/>
      <c r="CD4063" s="419"/>
      <c r="CF4063" s="419"/>
      <c r="CG4063" s="419"/>
      <c r="CH4063" s="419"/>
    </row>
    <row r="4064" spans="3:86" ht="21" thickBot="1">
      <c r="C4064" s="425"/>
      <c r="P4064" s="431"/>
      <c r="R4064" s="419"/>
      <c r="S4064" s="446"/>
      <c r="T4064" s="419"/>
      <c r="V4064" s="196"/>
      <c r="W4064" s="419"/>
      <c r="X4064" s="419"/>
      <c r="Z4064" s="419"/>
      <c r="AA4064" s="419"/>
      <c r="AB4064" s="419"/>
      <c r="AD4064" s="419"/>
      <c r="AE4064" s="419"/>
      <c r="AF4064" s="419"/>
      <c r="AH4064" s="419"/>
      <c r="AI4064" s="419"/>
      <c r="AJ4064" s="419"/>
      <c r="AL4064" s="419"/>
      <c r="AM4064" s="419"/>
      <c r="AN4064" s="403"/>
      <c r="AO4064" s="419"/>
      <c r="AP4064" s="419"/>
      <c r="AQ4064" s="419"/>
      <c r="AR4064" s="419"/>
      <c r="AS4064" s="419"/>
      <c r="AT4064" s="419"/>
      <c r="AU4064" s="419"/>
      <c r="AV4064" s="419"/>
      <c r="AX4064" s="419"/>
      <c r="AY4064" s="419"/>
      <c r="AZ4064" s="419"/>
      <c r="BB4064" s="419"/>
      <c r="BC4064" s="419"/>
      <c r="BD4064" s="419"/>
      <c r="BF4064" s="419"/>
      <c r="BG4064" s="419"/>
      <c r="BH4064" s="419"/>
      <c r="BJ4064" s="419"/>
      <c r="BK4064" s="419"/>
      <c r="BL4064" s="419"/>
      <c r="BN4064" s="419"/>
      <c r="BO4064" s="419"/>
      <c r="BP4064" s="419"/>
      <c r="BR4064" s="419"/>
      <c r="BS4064" s="419"/>
      <c r="BT4064" s="419"/>
      <c r="BV4064" s="419"/>
      <c r="BW4064" s="419"/>
      <c r="BX4064" s="397"/>
      <c r="BZ4064" s="449"/>
      <c r="CB4064" s="419"/>
      <c r="CC4064" s="419"/>
      <c r="CD4064" s="419"/>
      <c r="CF4064" s="419"/>
      <c r="CG4064" s="419"/>
      <c r="CH4064" s="419"/>
    </row>
    <row r="4065" spans="3:86" ht="21" thickBot="1">
      <c r="C4065" s="425"/>
      <c r="P4065" s="431"/>
      <c r="R4065" s="419"/>
      <c r="S4065" s="446"/>
      <c r="T4065" s="419"/>
      <c r="V4065" s="196"/>
      <c r="W4065" s="419"/>
      <c r="X4065" s="419"/>
      <c r="Z4065" s="419"/>
      <c r="AA4065" s="419"/>
      <c r="AB4065" s="419"/>
      <c r="AD4065" s="419"/>
      <c r="AE4065" s="419"/>
      <c r="AF4065" s="419"/>
      <c r="AH4065" s="419"/>
      <c r="AI4065" s="419"/>
      <c r="AJ4065" s="419"/>
      <c r="AL4065" s="419"/>
      <c r="AM4065" s="419"/>
      <c r="AN4065" s="403"/>
      <c r="AO4065" s="419"/>
      <c r="AP4065" s="419"/>
      <c r="AQ4065" s="419"/>
      <c r="AR4065" s="419"/>
      <c r="AS4065" s="419"/>
      <c r="AT4065" s="419"/>
      <c r="AU4065" s="419"/>
      <c r="AV4065" s="419"/>
      <c r="AX4065" s="419"/>
      <c r="AY4065" s="419"/>
      <c r="AZ4065" s="419"/>
      <c r="BB4065" s="419"/>
      <c r="BC4065" s="419"/>
      <c r="BD4065" s="419"/>
      <c r="BF4065" s="419"/>
      <c r="BG4065" s="419"/>
      <c r="BH4065" s="419"/>
      <c r="BJ4065" s="419"/>
      <c r="BK4065" s="419"/>
      <c r="BL4065" s="419"/>
      <c r="BN4065" s="419"/>
      <c r="BO4065" s="419"/>
      <c r="BP4065" s="419"/>
      <c r="BR4065" s="419"/>
      <c r="BS4065" s="419"/>
      <c r="BT4065" s="419"/>
      <c r="BV4065" s="419"/>
      <c r="BW4065" s="419"/>
      <c r="BX4065" s="397"/>
      <c r="BZ4065" s="449"/>
      <c r="CB4065" s="419"/>
      <c r="CC4065" s="419"/>
      <c r="CD4065" s="419"/>
      <c r="CF4065" s="419"/>
      <c r="CG4065" s="419"/>
      <c r="CH4065" s="419"/>
    </row>
    <row r="4066" spans="3:86" ht="21" thickBot="1">
      <c r="C4066" s="425"/>
      <c r="P4066" s="431"/>
      <c r="R4066" s="419"/>
      <c r="S4066" s="446"/>
      <c r="T4066" s="419"/>
      <c r="V4066" s="196"/>
      <c r="W4066" s="419"/>
      <c r="X4066" s="419"/>
      <c r="Z4066" s="419"/>
      <c r="AA4066" s="419"/>
      <c r="AB4066" s="419"/>
      <c r="AD4066" s="419"/>
      <c r="AE4066" s="419"/>
      <c r="AF4066" s="419"/>
      <c r="AH4066" s="419"/>
      <c r="AI4066" s="419"/>
      <c r="AJ4066" s="419"/>
      <c r="AL4066" s="419"/>
      <c r="AM4066" s="419"/>
      <c r="AN4066" s="403"/>
      <c r="AO4066" s="419"/>
      <c r="AP4066" s="419"/>
      <c r="AQ4066" s="419"/>
      <c r="AR4066" s="419"/>
      <c r="AS4066" s="419"/>
      <c r="AT4066" s="419"/>
      <c r="AU4066" s="419"/>
      <c r="AV4066" s="419"/>
      <c r="AX4066" s="419"/>
      <c r="AY4066" s="419"/>
      <c r="AZ4066" s="419"/>
      <c r="BB4066" s="419"/>
      <c r="BC4066" s="419"/>
      <c r="BD4066" s="419"/>
      <c r="BF4066" s="419"/>
      <c r="BG4066" s="419"/>
      <c r="BH4066" s="419"/>
      <c r="BJ4066" s="419"/>
      <c r="BK4066" s="419"/>
      <c r="BL4066" s="419"/>
      <c r="BN4066" s="419"/>
      <c r="BO4066" s="419"/>
      <c r="BP4066" s="419"/>
      <c r="BR4066" s="419"/>
      <c r="BS4066" s="419"/>
      <c r="BT4066" s="419"/>
      <c r="BV4066" s="419"/>
      <c r="BW4066" s="419"/>
      <c r="BX4066" s="397"/>
      <c r="BZ4066" s="449"/>
      <c r="CB4066" s="419"/>
      <c r="CC4066" s="419"/>
      <c r="CD4066" s="419"/>
      <c r="CF4066" s="419"/>
      <c r="CG4066" s="419"/>
      <c r="CH4066" s="419"/>
    </row>
    <row r="4067" spans="3:86" ht="21" thickBot="1">
      <c r="C4067" s="425"/>
      <c r="P4067" s="431"/>
      <c r="R4067" s="419"/>
      <c r="S4067" s="446"/>
      <c r="T4067" s="419"/>
      <c r="V4067" s="196"/>
      <c r="W4067" s="419"/>
      <c r="X4067" s="419"/>
      <c r="Z4067" s="419"/>
      <c r="AA4067" s="419"/>
      <c r="AB4067" s="419"/>
      <c r="AD4067" s="419"/>
      <c r="AE4067" s="419"/>
      <c r="AF4067" s="419"/>
      <c r="AH4067" s="419"/>
      <c r="AI4067" s="419"/>
      <c r="AJ4067" s="419"/>
      <c r="AL4067" s="419"/>
      <c r="AM4067" s="419"/>
      <c r="AN4067" s="403"/>
      <c r="AO4067" s="419"/>
      <c r="AP4067" s="419"/>
      <c r="AQ4067" s="419"/>
      <c r="AR4067" s="419"/>
      <c r="AS4067" s="419"/>
      <c r="AT4067" s="419"/>
      <c r="AU4067" s="419"/>
      <c r="AV4067" s="419"/>
      <c r="AX4067" s="419"/>
      <c r="AY4067" s="419"/>
      <c r="AZ4067" s="419"/>
      <c r="BB4067" s="419"/>
      <c r="BC4067" s="419"/>
      <c r="BD4067" s="419"/>
      <c r="BF4067" s="419"/>
      <c r="BG4067" s="419"/>
      <c r="BH4067" s="419"/>
      <c r="BJ4067" s="419"/>
      <c r="BK4067" s="419"/>
      <c r="BL4067" s="419"/>
      <c r="BN4067" s="419"/>
      <c r="BO4067" s="419"/>
      <c r="BP4067" s="419"/>
      <c r="BR4067" s="419"/>
      <c r="BS4067" s="419"/>
      <c r="BT4067" s="419"/>
      <c r="BV4067" s="419"/>
      <c r="BW4067" s="419"/>
      <c r="BX4067" s="397"/>
      <c r="BZ4067" s="449"/>
      <c r="CB4067" s="419"/>
      <c r="CC4067" s="419"/>
      <c r="CD4067" s="419"/>
      <c r="CF4067" s="419"/>
      <c r="CG4067" s="419"/>
      <c r="CH4067" s="419"/>
    </row>
    <row r="4068" spans="3:86" ht="21" thickBot="1">
      <c r="C4068" s="425"/>
      <c r="P4068" s="431"/>
      <c r="R4068" s="419"/>
      <c r="S4068" s="446"/>
      <c r="T4068" s="419"/>
      <c r="V4068" s="196"/>
      <c r="W4068" s="419"/>
      <c r="X4068" s="419"/>
      <c r="Z4068" s="419"/>
      <c r="AA4068" s="419"/>
      <c r="AB4068" s="419"/>
      <c r="AD4068" s="419"/>
      <c r="AE4068" s="419"/>
      <c r="AF4068" s="419"/>
      <c r="AH4068" s="419"/>
      <c r="AI4068" s="419"/>
      <c r="AJ4068" s="419"/>
      <c r="AL4068" s="419"/>
      <c r="AM4068" s="419"/>
      <c r="AN4068" s="403"/>
      <c r="AO4068" s="419"/>
      <c r="AP4068" s="419"/>
      <c r="AQ4068" s="419"/>
      <c r="AR4068" s="419"/>
      <c r="AS4068" s="419"/>
      <c r="AT4068" s="419"/>
      <c r="AU4068" s="419"/>
      <c r="AV4068" s="419"/>
      <c r="AX4068" s="419"/>
      <c r="AY4068" s="419"/>
      <c r="AZ4068" s="419"/>
      <c r="BB4068" s="419"/>
      <c r="BC4068" s="419"/>
      <c r="BD4068" s="419"/>
      <c r="BF4068" s="419"/>
      <c r="BG4068" s="419"/>
      <c r="BH4068" s="419"/>
      <c r="BJ4068" s="419"/>
      <c r="BK4068" s="419"/>
      <c r="BL4068" s="419"/>
      <c r="BN4068" s="419"/>
      <c r="BO4068" s="419"/>
      <c r="BP4068" s="419"/>
      <c r="BR4068" s="419"/>
      <c r="BS4068" s="419"/>
      <c r="BT4068" s="419"/>
      <c r="BV4068" s="419"/>
      <c r="BW4068" s="419"/>
      <c r="BX4068" s="397"/>
      <c r="BZ4068" s="449"/>
      <c r="CB4068" s="419"/>
      <c r="CC4068" s="419"/>
      <c r="CD4068" s="419"/>
      <c r="CF4068" s="419"/>
      <c r="CG4068" s="419"/>
      <c r="CH4068" s="419"/>
    </row>
    <row r="4069" spans="3:86" ht="21" thickBot="1">
      <c r="C4069" s="425"/>
      <c r="P4069" s="431"/>
      <c r="R4069" s="419"/>
      <c r="S4069" s="446"/>
      <c r="T4069" s="419"/>
      <c r="V4069" s="196"/>
      <c r="W4069" s="419"/>
      <c r="X4069" s="419"/>
      <c r="Z4069" s="419"/>
      <c r="AA4069" s="419"/>
      <c r="AB4069" s="419"/>
      <c r="AD4069" s="419"/>
      <c r="AE4069" s="419"/>
      <c r="AF4069" s="419"/>
      <c r="AH4069" s="419"/>
      <c r="AI4069" s="419"/>
      <c r="AJ4069" s="419"/>
      <c r="AL4069" s="419"/>
      <c r="AM4069" s="419"/>
      <c r="AN4069" s="403"/>
      <c r="AO4069" s="419"/>
      <c r="AP4069" s="419"/>
      <c r="AQ4069" s="419"/>
      <c r="AR4069" s="419"/>
      <c r="AS4069" s="419"/>
      <c r="AT4069" s="419"/>
      <c r="AU4069" s="419"/>
      <c r="AV4069" s="419"/>
      <c r="AX4069" s="419"/>
      <c r="AY4069" s="419"/>
      <c r="AZ4069" s="419"/>
      <c r="BB4069" s="419"/>
      <c r="BC4069" s="419"/>
      <c r="BD4069" s="419"/>
      <c r="BF4069" s="419"/>
      <c r="BG4069" s="419"/>
      <c r="BH4069" s="419"/>
      <c r="BJ4069" s="419"/>
      <c r="BK4069" s="419"/>
      <c r="BL4069" s="419"/>
      <c r="BN4069" s="419"/>
      <c r="BO4069" s="419"/>
      <c r="BP4069" s="419"/>
      <c r="BR4069" s="419"/>
      <c r="BS4069" s="419"/>
      <c r="BT4069" s="419"/>
      <c r="BV4069" s="419"/>
      <c r="BW4069" s="419"/>
      <c r="BX4069" s="397"/>
      <c r="BZ4069" s="449"/>
      <c r="CB4069" s="419"/>
      <c r="CC4069" s="419"/>
      <c r="CD4069" s="419"/>
      <c r="CF4069" s="419"/>
      <c r="CG4069" s="419"/>
      <c r="CH4069" s="419"/>
    </row>
    <row r="4070" spans="3:86" ht="21" thickBot="1">
      <c r="C4070" s="425"/>
      <c r="P4070" s="431"/>
      <c r="R4070" s="419"/>
      <c r="S4070" s="446"/>
      <c r="T4070" s="419"/>
      <c r="V4070" s="196"/>
      <c r="W4070" s="419"/>
      <c r="X4070" s="419"/>
      <c r="Z4070" s="419"/>
      <c r="AA4070" s="419"/>
      <c r="AB4070" s="419"/>
      <c r="AD4070" s="419"/>
      <c r="AE4070" s="419"/>
      <c r="AF4070" s="419"/>
      <c r="AH4070" s="419"/>
      <c r="AI4070" s="419"/>
      <c r="AJ4070" s="419"/>
      <c r="AL4070" s="419"/>
      <c r="AM4070" s="419"/>
      <c r="AN4070" s="403"/>
      <c r="AO4070" s="419"/>
      <c r="AP4070" s="419"/>
      <c r="AQ4070" s="419"/>
      <c r="AR4070" s="419"/>
      <c r="AS4070" s="419"/>
      <c r="AT4070" s="419"/>
      <c r="AU4070" s="419"/>
      <c r="AV4070" s="419"/>
      <c r="AX4070" s="419"/>
      <c r="AY4070" s="419"/>
      <c r="AZ4070" s="419"/>
      <c r="BB4070" s="419"/>
      <c r="BC4070" s="419"/>
      <c r="BD4070" s="419"/>
      <c r="BF4070" s="419"/>
      <c r="BG4070" s="419"/>
      <c r="BH4070" s="419"/>
      <c r="BJ4070" s="419"/>
      <c r="BK4070" s="419"/>
      <c r="BL4070" s="419"/>
      <c r="BN4070" s="419"/>
      <c r="BO4070" s="419"/>
      <c r="BP4070" s="419"/>
      <c r="BR4070" s="419"/>
      <c r="BS4070" s="419"/>
      <c r="BT4070" s="419"/>
      <c r="BV4070" s="419"/>
      <c r="BW4070" s="419"/>
      <c r="BX4070" s="397"/>
      <c r="BZ4070" s="449"/>
      <c r="CB4070" s="419"/>
      <c r="CC4070" s="419"/>
      <c r="CD4070" s="419"/>
      <c r="CF4070" s="419"/>
      <c r="CG4070" s="419"/>
      <c r="CH4070" s="419"/>
    </row>
    <row r="4071" spans="3:86" ht="21" thickBot="1">
      <c r="C4071" s="425"/>
      <c r="P4071" s="431"/>
      <c r="R4071" s="419"/>
      <c r="S4071" s="446"/>
      <c r="T4071" s="419"/>
      <c r="V4071" s="196"/>
      <c r="W4071" s="419"/>
      <c r="X4071" s="419"/>
      <c r="Z4071" s="419"/>
      <c r="AA4071" s="419"/>
      <c r="AB4071" s="419"/>
      <c r="AD4071" s="419"/>
      <c r="AE4071" s="419"/>
      <c r="AF4071" s="419"/>
      <c r="AH4071" s="419"/>
      <c r="AI4071" s="419"/>
      <c r="AJ4071" s="419"/>
      <c r="AL4071" s="419"/>
      <c r="AM4071" s="419"/>
      <c r="AN4071" s="403"/>
      <c r="AO4071" s="419"/>
      <c r="AP4071" s="419"/>
      <c r="AQ4071" s="419"/>
      <c r="AR4071" s="419"/>
      <c r="AS4071" s="419"/>
      <c r="AT4071" s="419"/>
      <c r="AU4071" s="419"/>
      <c r="AV4071" s="419"/>
      <c r="AX4071" s="419"/>
      <c r="AY4071" s="419"/>
      <c r="AZ4071" s="419"/>
      <c r="BB4071" s="419"/>
      <c r="BC4071" s="419"/>
      <c r="BD4071" s="419"/>
      <c r="BF4071" s="419"/>
      <c r="BG4071" s="419"/>
      <c r="BH4071" s="419"/>
      <c r="BJ4071" s="419"/>
      <c r="BK4071" s="419"/>
      <c r="BL4071" s="419"/>
      <c r="BN4071" s="419"/>
      <c r="BO4071" s="419"/>
      <c r="BP4071" s="419"/>
      <c r="BR4071" s="419"/>
      <c r="BS4071" s="419"/>
      <c r="BT4071" s="419"/>
      <c r="BV4071" s="419"/>
      <c r="BW4071" s="419"/>
      <c r="BX4071" s="397"/>
      <c r="BZ4071" s="449"/>
      <c r="CB4071" s="419"/>
      <c r="CC4071" s="419"/>
      <c r="CD4071" s="419"/>
      <c r="CF4071" s="419"/>
      <c r="CG4071" s="419"/>
      <c r="CH4071" s="419"/>
    </row>
    <row r="4072" spans="3:86" ht="21" thickBot="1">
      <c r="C4072" s="425"/>
      <c r="P4072" s="431"/>
      <c r="R4072" s="419"/>
      <c r="S4072" s="446"/>
      <c r="T4072" s="419"/>
      <c r="V4072" s="196"/>
      <c r="W4072" s="419"/>
      <c r="X4072" s="419"/>
      <c r="Z4072" s="419"/>
      <c r="AA4072" s="419"/>
      <c r="AB4072" s="419"/>
      <c r="AD4072" s="419"/>
      <c r="AE4072" s="419"/>
      <c r="AF4072" s="419"/>
      <c r="AH4072" s="419"/>
      <c r="AI4072" s="419"/>
      <c r="AJ4072" s="419"/>
      <c r="AL4072" s="419"/>
      <c r="AM4072" s="419"/>
      <c r="AN4072" s="403"/>
      <c r="AO4072" s="419"/>
      <c r="AP4072" s="419"/>
      <c r="AQ4072" s="419"/>
      <c r="AR4072" s="419"/>
      <c r="AS4072" s="419"/>
      <c r="AT4072" s="419"/>
      <c r="AU4072" s="419"/>
      <c r="AV4072" s="419"/>
      <c r="AX4072" s="419"/>
      <c r="AY4072" s="419"/>
      <c r="AZ4072" s="419"/>
      <c r="BB4072" s="419"/>
      <c r="BC4072" s="419"/>
      <c r="BD4072" s="419"/>
      <c r="BF4072" s="419"/>
      <c r="BG4072" s="419"/>
      <c r="BH4072" s="419"/>
      <c r="BJ4072" s="419"/>
      <c r="BK4072" s="419"/>
      <c r="BL4072" s="419"/>
      <c r="BN4072" s="419"/>
      <c r="BO4072" s="419"/>
      <c r="BP4072" s="419"/>
      <c r="BR4072" s="419"/>
      <c r="BS4072" s="419"/>
      <c r="BT4072" s="419"/>
      <c r="BV4072" s="419"/>
      <c r="BW4072" s="419"/>
      <c r="BX4072" s="397"/>
      <c r="BZ4072" s="449"/>
      <c r="CB4072" s="419"/>
      <c r="CC4072" s="419"/>
      <c r="CD4072" s="419"/>
      <c r="CF4072" s="419"/>
      <c r="CG4072" s="419"/>
      <c r="CH4072" s="419"/>
    </row>
    <row r="4073" spans="3:86" ht="21" thickBot="1">
      <c r="C4073" s="425"/>
      <c r="P4073" s="431"/>
      <c r="R4073" s="419"/>
      <c r="S4073" s="446"/>
      <c r="T4073" s="419"/>
      <c r="V4073" s="196"/>
      <c r="W4073" s="419"/>
      <c r="X4073" s="419"/>
      <c r="Z4073" s="419"/>
      <c r="AA4073" s="419"/>
      <c r="AB4073" s="419"/>
      <c r="AD4073" s="419"/>
      <c r="AE4073" s="419"/>
      <c r="AF4073" s="419"/>
      <c r="AH4073" s="419"/>
      <c r="AI4073" s="419"/>
      <c r="AJ4073" s="419"/>
      <c r="AL4073" s="419"/>
      <c r="AM4073" s="419"/>
      <c r="AN4073" s="403"/>
      <c r="AO4073" s="419"/>
      <c r="AP4073" s="419"/>
      <c r="AQ4073" s="419"/>
      <c r="AR4073" s="419"/>
      <c r="AS4073" s="419"/>
      <c r="AT4073" s="419"/>
      <c r="AU4073" s="419"/>
      <c r="AV4073" s="419"/>
      <c r="AX4073" s="419"/>
      <c r="AY4073" s="419"/>
      <c r="AZ4073" s="419"/>
      <c r="BB4073" s="419"/>
      <c r="BC4073" s="419"/>
      <c r="BD4073" s="419"/>
      <c r="BF4073" s="419"/>
      <c r="BG4073" s="419"/>
      <c r="BH4073" s="419"/>
      <c r="BJ4073" s="419"/>
      <c r="BK4073" s="419"/>
      <c r="BL4073" s="419"/>
      <c r="BN4073" s="419"/>
      <c r="BO4073" s="419"/>
      <c r="BP4073" s="419"/>
      <c r="BR4073" s="419"/>
      <c r="BS4073" s="419"/>
      <c r="BT4073" s="419"/>
      <c r="BV4073" s="419"/>
      <c r="BW4073" s="419"/>
      <c r="BX4073" s="397"/>
      <c r="BZ4073" s="449"/>
      <c r="CB4073" s="419"/>
      <c r="CC4073" s="419"/>
      <c r="CD4073" s="419"/>
      <c r="CF4073" s="419"/>
      <c r="CG4073" s="419"/>
      <c r="CH4073" s="419"/>
    </row>
    <row r="4074" spans="3:86" ht="21" thickBot="1">
      <c r="C4074" s="425"/>
      <c r="P4074" s="431"/>
      <c r="R4074" s="419"/>
      <c r="S4074" s="446"/>
      <c r="T4074" s="419"/>
      <c r="V4074" s="196"/>
      <c r="W4074" s="419"/>
      <c r="X4074" s="419"/>
      <c r="Z4074" s="419"/>
      <c r="AA4074" s="419"/>
      <c r="AB4074" s="419"/>
      <c r="AD4074" s="419"/>
      <c r="AE4074" s="419"/>
      <c r="AF4074" s="419"/>
      <c r="AH4074" s="419"/>
      <c r="AI4074" s="419"/>
      <c r="AJ4074" s="419"/>
      <c r="AL4074" s="419"/>
      <c r="AM4074" s="419"/>
      <c r="AN4074" s="403"/>
      <c r="AO4074" s="419"/>
      <c r="AP4074" s="419"/>
      <c r="AQ4074" s="419"/>
      <c r="AR4074" s="419"/>
      <c r="AS4074" s="419"/>
      <c r="AT4074" s="419"/>
      <c r="AU4074" s="419"/>
      <c r="AV4074" s="419"/>
      <c r="AX4074" s="419"/>
      <c r="AY4074" s="419"/>
      <c r="AZ4074" s="419"/>
      <c r="BB4074" s="419"/>
      <c r="BC4074" s="419"/>
      <c r="BD4074" s="419"/>
      <c r="BF4074" s="419"/>
      <c r="BG4074" s="419"/>
      <c r="BH4074" s="419"/>
      <c r="BJ4074" s="419"/>
      <c r="BK4074" s="419"/>
      <c r="BL4074" s="419"/>
      <c r="BN4074" s="419"/>
      <c r="BO4074" s="419"/>
      <c r="BP4074" s="419"/>
      <c r="BR4074" s="419"/>
      <c r="BS4074" s="419"/>
      <c r="BT4074" s="419"/>
      <c r="BV4074" s="419"/>
      <c r="BW4074" s="419"/>
      <c r="BX4074" s="397"/>
      <c r="BZ4074" s="449"/>
      <c r="CB4074" s="419"/>
      <c r="CC4074" s="419"/>
      <c r="CD4074" s="419"/>
      <c r="CF4074" s="419"/>
      <c r="CG4074" s="419"/>
      <c r="CH4074" s="419"/>
    </row>
    <row r="4075" spans="3:86" ht="21" thickBot="1">
      <c r="C4075" s="425"/>
      <c r="P4075" s="431"/>
      <c r="R4075" s="419"/>
      <c r="S4075" s="446"/>
      <c r="T4075" s="419"/>
      <c r="V4075" s="196"/>
      <c r="W4075" s="419"/>
      <c r="X4075" s="419"/>
      <c r="Z4075" s="419"/>
      <c r="AA4075" s="419"/>
      <c r="AB4075" s="419"/>
      <c r="AD4075" s="419"/>
      <c r="AE4075" s="419"/>
      <c r="AF4075" s="419"/>
      <c r="AH4075" s="419"/>
      <c r="AI4075" s="419"/>
      <c r="AJ4075" s="419"/>
      <c r="AL4075" s="419"/>
      <c r="AM4075" s="419"/>
      <c r="AN4075" s="403"/>
      <c r="AO4075" s="419"/>
      <c r="AP4075" s="419"/>
      <c r="AQ4075" s="419"/>
      <c r="AR4075" s="419"/>
      <c r="AS4075" s="419"/>
      <c r="AT4075" s="419"/>
      <c r="AU4075" s="419"/>
      <c r="AV4075" s="419"/>
      <c r="AX4075" s="419"/>
      <c r="AY4075" s="419"/>
      <c r="AZ4075" s="419"/>
      <c r="BB4075" s="419"/>
      <c r="BC4075" s="419"/>
      <c r="BD4075" s="419"/>
      <c r="BF4075" s="419"/>
      <c r="BG4075" s="419"/>
      <c r="BH4075" s="419"/>
      <c r="BJ4075" s="419"/>
      <c r="BK4075" s="419"/>
      <c r="BL4075" s="419"/>
      <c r="BN4075" s="419"/>
      <c r="BO4075" s="419"/>
      <c r="BP4075" s="419"/>
      <c r="BR4075" s="419"/>
      <c r="BS4075" s="419"/>
      <c r="BT4075" s="419"/>
      <c r="BV4075" s="419"/>
      <c r="BW4075" s="419"/>
      <c r="BX4075" s="397"/>
      <c r="BZ4075" s="449"/>
      <c r="CB4075" s="419"/>
      <c r="CC4075" s="419"/>
      <c r="CD4075" s="419"/>
      <c r="CF4075" s="419"/>
      <c r="CG4075" s="419"/>
      <c r="CH4075" s="419"/>
    </row>
    <row r="4076" spans="3:86" ht="21" thickBot="1">
      <c r="C4076" s="425"/>
      <c r="P4076" s="431"/>
      <c r="R4076" s="419"/>
      <c r="S4076" s="446"/>
      <c r="T4076" s="419"/>
      <c r="V4076" s="196"/>
      <c r="W4076" s="419"/>
      <c r="X4076" s="419"/>
      <c r="Z4076" s="419"/>
      <c r="AA4076" s="419"/>
      <c r="AB4076" s="419"/>
      <c r="AD4076" s="419"/>
      <c r="AE4076" s="419"/>
      <c r="AF4076" s="419"/>
      <c r="AH4076" s="419"/>
      <c r="AI4076" s="419"/>
      <c r="AJ4076" s="419"/>
      <c r="AL4076" s="419"/>
      <c r="AM4076" s="419"/>
      <c r="AN4076" s="403"/>
      <c r="AO4076" s="419"/>
      <c r="AP4076" s="419"/>
      <c r="AQ4076" s="419"/>
      <c r="AR4076" s="419"/>
      <c r="AS4076" s="419"/>
      <c r="AT4076" s="419"/>
      <c r="AU4076" s="419"/>
      <c r="AV4076" s="419"/>
      <c r="AX4076" s="419"/>
      <c r="AY4076" s="419"/>
      <c r="AZ4076" s="419"/>
      <c r="BB4076" s="419"/>
      <c r="BC4076" s="419"/>
      <c r="BD4076" s="419"/>
      <c r="BF4076" s="419"/>
      <c r="BG4076" s="419"/>
      <c r="BH4076" s="419"/>
      <c r="BJ4076" s="419"/>
      <c r="BK4076" s="419"/>
      <c r="BL4076" s="419"/>
      <c r="BN4076" s="419"/>
      <c r="BO4076" s="419"/>
      <c r="BP4076" s="419"/>
      <c r="BR4076" s="419"/>
      <c r="BS4076" s="419"/>
      <c r="BT4076" s="419"/>
      <c r="BV4076" s="419"/>
      <c r="BW4076" s="419"/>
      <c r="BX4076" s="397"/>
      <c r="BZ4076" s="449"/>
      <c r="CB4076" s="419"/>
      <c r="CC4076" s="419"/>
      <c r="CD4076" s="419"/>
      <c r="CF4076" s="419"/>
      <c r="CG4076" s="419"/>
      <c r="CH4076" s="419"/>
    </row>
    <row r="4077" spans="3:86" ht="21" thickBot="1">
      <c r="C4077" s="425"/>
      <c r="P4077" s="431"/>
      <c r="R4077" s="419"/>
      <c r="S4077" s="446"/>
      <c r="T4077" s="419"/>
      <c r="V4077" s="196"/>
      <c r="W4077" s="419"/>
      <c r="X4077" s="419"/>
      <c r="Z4077" s="419"/>
      <c r="AA4077" s="419"/>
      <c r="AB4077" s="419"/>
      <c r="AD4077" s="419"/>
      <c r="AE4077" s="419"/>
      <c r="AF4077" s="419"/>
      <c r="AH4077" s="419"/>
      <c r="AI4077" s="419"/>
      <c r="AJ4077" s="419"/>
      <c r="AL4077" s="419"/>
      <c r="AM4077" s="419"/>
      <c r="AN4077" s="403"/>
      <c r="AO4077" s="419"/>
      <c r="AP4077" s="419"/>
      <c r="AQ4077" s="419"/>
      <c r="AR4077" s="419"/>
      <c r="AS4077" s="419"/>
      <c r="AT4077" s="419"/>
      <c r="AU4077" s="419"/>
      <c r="AV4077" s="419"/>
      <c r="AX4077" s="419"/>
      <c r="AY4077" s="419"/>
      <c r="AZ4077" s="419"/>
      <c r="BB4077" s="419"/>
      <c r="BC4077" s="419"/>
      <c r="BD4077" s="419"/>
      <c r="BF4077" s="419"/>
      <c r="BG4077" s="419"/>
      <c r="BH4077" s="419"/>
      <c r="BJ4077" s="419"/>
      <c r="BK4077" s="419"/>
      <c r="BL4077" s="419"/>
      <c r="BN4077" s="419"/>
      <c r="BO4077" s="419"/>
      <c r="BP4077" s="419"/>
      <c r="BR4077" s="419"/>
      <c r="BS4077" s="419"/>
      <c r="BT4077" s="419"/>
      <c r="BV4077" s="419"/>
      <c r="BW4077" s="419"/>
      <c r="BX4077" s="397"/>
      <c r="BZ4077" s="449"/>
      <c r="CB4077" s="419"/>
      <c r="CC4077" s="419"/>
      <c r="CD4077" s="419"/>
      <c r="CF4077" s="419"/>
      <c r="CG4077" s="419"/>
      <c r="CH4077" s="419"/>
    </row>
    <row r="4078" spans="3:86" ht="21" thickBot="1">
      <c r="C4078" s="425"/>
      <c r="P4078" s="431"/>
      <c r="R4078" s="419"/>
      <c r="S4078" s="446"/>
      <c r="T4078" s="419"/>
      <c r="V4078" s="196"/>
      <c r="W4078" s="419"/>
      <c r="X4078" s="419"/>
      <c r="Z4078" s="419"/>
      <c r="AA4078" s="419"/>
      <c r="AB4078" s="419"/>
      <c r="AD4078" s="419"/>
      <c r="AE4078" s="419"/>
      <c r="AF4078" s="419"/>
      <c r="AH4078" s="419"/>
      <c r="AI4078" s="419"/>
      <c r="AJ4078" s="419"/>
      <c r="AL4078" s="419"/>
      <c r="AM4078" s="419"/>
      <c r="AN4078" s="403"/>
      <c r="AO4078" s="419"/>
      <c r="AP4078" s="419"/>
      <c r="AQ4078" s="419"/>
      <c r="AR4078" s="419"/>
      <c r="AS4078" s="419"/>
      <c r="AT4078" s="419"/>
      <c r="AU4078" s="419"/>
      <c r="AV4078" s="419"/>
      <c r="AX4078" s="419"/>
      <c r="AY4078" s="419"/>
      <c r="AZ4078" s="419"/>
      <c r="BB4078" s="419"/>
      <c r="BC4078" s="419"/>
      <c r="BD4078" s="419"/>
      <c r="BF4078" s="419"/>
      <c r="BG4078" s="419"/>
      <c r="BH4078" s="419"/>
      <c r="BJ4078" s="419"/>
      <c r="BK4078" s="419"/>
      <c r="BL4078" s="419"/>
      <c r="BN4078" s="419"/>
      <c r="BO4078" s="419"/>
      <c r="BP4078" s="419"/>
      <c r="BR4078" s="419"/>
      <c r="BS4078" s="419"/>
      <c r="BT4078" s="419"/>
      <c r="BV4078" s="419"/>
      <c r="BW4078" s="419"/>
      <c r="BX4078" s="397"/>
      <c r="BZ4078" s="449"/>
      <c r="CB4078" s="419"/>
      <c r="CC4078" s="419"/>
      <c r="CD4078" s="419"/>
      <c r="CF4078" s="419"/>
      <c r="CG4078" s="419"/>
      <c r="CH4078" s="419"/>
    </row>
    <row r="4079" spans="3:86" ht="21" thickBot="1">
      <c r="C4079" s="425"/>
      <c r="P4079" s="431"/>
      <c r="R4079" s="419"/>
      <c r="S4079" s="446"/>
      <c r="T4079" s="419"/>
      <c r="V4079" s="196"/>
      <c r="W4079" s="419"/>
      <c r="X4079" s="419"/>
      <c r="Z4079" s="419"/>
      <c r="AA4079" s="419"/>
      <c r="AB4079" s="419"/>
      <c r="AD4079" s="419"/>
      <c r="AE4079" s="419"/>
      <c r="AF4079" s="419"/>
      <c r="AH4079" s="419"/>
      <c r="AI4079" s="419"/>
      <c r="AJ4079" s="419"/>
      <c r="AL4079" s="419"/>
      <c r="AM4079" s="419"/>
      <c r="AN4079" s="403"/>
      <c r="AO4079" s="419"/>
      <c r="AP4079" s="419"/>
      <c r="AQ4079" s="419"/>
      <c r="AR4079" s="419"/>
      <c r="AS4079" s="419"/>
      <c r="AT4079" s="419"/>
      <c r="AU4079" s="419"/>
      <c r="AV4079" s="419"/>
      <c r="AX4079" s="419"/>
      <c r="AY4079" s="419"/>
      <c r="AZ4079" s="419"/>
      <c r="BB4079" s="419"/>
      <c r="BC4079" s="419"/>
      <c r="BD4079" s="419"/>
      <c r="BF4079" s="419"/>
      <c r="BG4079" s="419"/>
      <c r="BH4079" s="419"/>
      <c r="BJ4079" s="419"/>
      <c r="BK4079" s="419"/>
      <c r="BL4079" s="419"/>
      <c r="BN4079" s="419"/>
      <c r="BO4079" s="419"/>
      <c r="BP4079" s="419"/>
      <c r="BR4079" s="419"/>
      <c r="BS4079" s="419"/>
      <c r="BT4079" s="419"/>
      <c r="BV4079" s="419"/>
      <c r="BW4079" s="419"/>
      <c r="BX4079" s="397"/>
      <c r="BZ4079" s="449"/>
      <c r="CB4079" s="419"/>
      <c r="CC4079" s="419"/>
      <c r="CD4079" s="419"/>
      <c r="CF4079" s="419"/>
      <c r="CG4079" s="419"/>
      <c r="CH4079" s="419"/>
    </row>
    <row r="4080" spans="3:86" ht="21" thickBot="1">
      <c r="C4080" s="425"/>
      <c r="P4080" s="431"/>
      <c r="R4080" s="419"/>
      <c r="S4080" s="446"/>
      <c r="T4080" s="419"/>
      <c r="V4080" s="196"/>
      <c r="W4080" s="419"/>
      <c r="X4080" s="419"/>
      <c r="Z4080" s="419"/>
      <c r="AA4080" s="419"/>
      <c r="AB4080" s="419"/>
      <c r="AD4080" s="419"/>
      <c r="AE4080" s="419"/>
      <c r="AF4080" s="419"/>
      <c r="AH4080" s="419"/>
      <c r="AI4080" s="419"/>
      <c r="AJ4080" s="419"/>
      <c r="AL4080" s="419"/>
      <c r="AM4080" s="419"/>
      <c r="AN4080" s="403"/>
      <c r="AO4080" s="419"/>
      <c r="AP4080" s="419"/>
      <c r="AQ4080" s="419"/>
      <c r="AR4080" s="419"/>
      <c r="AS4080" s="419"/>
      <c r="AT4080" s="419"/>
      <c r="AU4080" s="419"/>
      <c r="AV4080" s="419"/>
      <c r="AX4080" s="419"/>
      <c r="AY4080" s="419"/>
      <c r="AZ4080" s="419"/>
      <c r="BB4080" s="419"/>
      <c r="BC4080" s="419"/>
      <c r="BD4080" s="419"/>
      <c r="BF4080" s="419"/>
      <c r="BG4080" s="419"/>
      <c r="BH4080" s="419"/>
      <c r="BJ4080" s="419"/>
      <c r="BK4080" s="419"/>
      <c r="BL4080" s="419"/>
      <c r="BN4080" s="419"/>
      <c r="BO4080" s="419"/>
      <c r="BP4080" s="419"/>
      <c r="BR4080" s="419"/>
      <c r="BS4080" s="419"/>
      <c r="BT4080" s="419"/>
      <c r="BV4080" s="419"/>
      <c r="BW4080" s="419"/>
      <c r="BX4080" s="397"/>
      <c r="BZ4080" s="449"/>
      <c r="CB4080" s="419"/>
      <c r="CC4080" s="419"/>
      <c r="CD4080" s="419"/>
      <c r="CF4080" s="419"/>
      <c r="CG4080" s="419"/>
      <c r="CH4080" s="419"/>
    </row>
    <row r="4081" spans="3:86" ht="21" thickBot="1">
      <c r="C4081" s="425"/>
      <c r="P4081" s="431"/>
      <c r="R4081" s="419"/>
      <c r="S4081" s="446"/>
      <c r="T4081" s="419"/>
      <c r="V4081" s="196"/>
      <c r="W4081" s="419"/>
      <c r="X4081" s="419"/>
      <c r="Z4081" s="419"/>
      <c r="AA4081" s="419"/>
      <c r="AB4081" s="419"/>
      <c r="AD4081" s="419"/>
      <c r="AE4081" s="419"/>
      <c r="AF4081" s="419"/>
      <c r="AH4081" s="419"/>
      <c r="AI4081" s="419"/>
      <c r="AJ4081" s="419"/>
      <c r="AL4081" s="419"/>
      <c r="AM4081" s="419"/>
      <c r="AN4081" s="403"/>
      <c r="AO4081" s="419"/>
      <c r="AP4081" s="419"/>
      <c r="AQ4081" s="419"/>
      <c r="AR4081" s="419"/>
      <c r="AS4081" s="419"/>
      <c r="AT4081" s="419"/>
      <c r="AU4081" s="419"/>
      <c r="AV4081" s="419"/>
      <c r="AX4081" s="419"/>
      <c r="AY4081" s="419"/>
      <c r="AZ4081" s="419"/>
      <c r="BB4081" s="419"/>
      <c r="BC4081" s="419"/>
      <c r="BD4081" s="419"/>
      <c r="BF4081" s="419"/>
      <c r="BG4081" s="419"/>
      <c r="BH4081" s="419"/>
      <c r="BJ4081" s="419"/>
      <c r="BK4081" s="419"/>
      <c r="BL4081" s="419"/>
      <c r="BN4081" s="419"/>
      <c r="BO4081" s="419"/>
      <c r="BP4081" s="419"/>
      <c r="BR4081" s="419"/>
      <c r="BS4081" s="419"/>
      <c r="BT4081" s="419"/>
      <c r="BV4081" s="419"/>
      <c r="BW4081" s="419"/>
      <c r="BX4081" s="397"/>
      <c r="BZ4081" s="449"/>
      <c r="CB4081" s="419"/>
      <c r="CC4081" s="419"/>
      <c r="CD4081" s="419"/>
      <c r="CF4081" s="419"/>
      <c r="CG4081" s="419"/>
      <c r="CH4081" s="419"/>
    </row>
    <row r="4082" spans="3:86" ht="21" thickBot="1">
      <c r="C4082" s="425"/>
      <c r="P4082" s="431"/>
      <c r="R4082" s="419"/>
      <c r="S4082" s="446"/>
      <c r="T4082" s="419"/>
      <c r="V4082" s="196"/>
      <c r="W4082" s="419"/>
      <c r="X4082" s="419"/>
      <c r="Z4082" s="419"/>
      <c r="AA4082" s="419"/>
      <c r="AB4082" s="419"/>
      <c r="AD4082" s="419"/>
      <c r="AE4082" s="419"/>
      <c r="AF4082" s="419"/>
      <c r="AH4082" s="419"/>
      <c r="AI4082" s="419"/>
      <c r="AJ4082" s="419"/>
      <c r="AL4082" s="419"/>
      <c r="AM4082" s="419"/>
      <c r="AN4082" s="403"/>
      <c r="AO4082" s="419"/>
      <c r="AP4082" s="419"/>
      <c r="AQ4082" s="419"/>
      <c r="AR4082" s="419"/>
      <c r="AS4082" s="419"/>
      <c r="AT4082" s="419"/>
      <c r="AU4082" s="419"/>
      <c r="AV4082" s="419"/>
      <c r="AX4082" s="419"/>
      <c r="AY4082" s="419"/>
      <c r="AZ4082" s="419"/>
      <c r="BB4082" s="419"/>
      <c r="BC4082" s="419"/>
      <c r="BD4082" s="419"/>
      <c r="BF4082" s="419"/>
      <c r="BG4082" s="419"/>
      <c r="BH4082" s="419"/>
      <c r="BJ4082" s="419"/>
      <c r="BK4082" s="419"/>
      <c r="BL4082" s="419"/>
      <c r="BN4082" s="419"/>
      <c r="BO4082" s="419"/>
      <c r="BP4082" s="419"/>
      <c r="BR4082" s="419"/>
      <c r="BS4082" s="419"/>
      <c r="BT4082" s="419"/>
      <c r="BV4082" s="419"/>
      <c r="BW4082" s="419"/>
      <c r="BX4082" s="397"/>
      <c r="BZ4082" s="449"/>
      <c r="CB4082" s="419"/>
      <c r="CC4082" s="419"/>
      <c r="CD4082" s="419"/>
      <c r="CF4082" s="419"/>
      <c r="CG4082" s="419"/>
      <c r="CH4082" s="419"/>
    </row>
    <row r="4083" spans="3:86" ht="21" thickBot="1">
      <c r="C4083" s="425"/>
      <c r="P4083" s="431"/>
      <c r="R4083" s="419"/>
      <c r="S4083" s="446"/>
      <c r="T4083" s="419"/>
      <c r="V4083" s="196"/>
      <c r="W4083" s="419"/>
      <c r="X4083" s="419"/>
      <c r="Z4083" s="419"/>
      <c r="AA4083" s="419"/>
      <c r="AB4083" s="419"/>
      <c r="AD4083" s="419"/>
      <c r="AE4083" s="419"/>
      <c r="AF4083" s="419"/>
      <c r="AH4083" s="419"/>
      <c r="AI4083" s="419"/>
      <c r="AJ4083" s="419"/>
      <c r="AL4083" s="419"/>
      <c r="AM4083" s="419"/>
      <c r="AN4083" s="403"/>
      <c r="AO4083" s="419"/>
      <c r="AP4083" s="419"/>
      <c r="AQ4083" s="419"/>
      <c r="AR4083" s="419"/>
      <c r="AS4083" s="419"/>
      <c r="AT4083" s="419"/>
      <c r="AU4083" s="419"/>
      <c r="AV4083" s="419"/>
      <c r="AX4083" s="419"/>
      <c r="AY4083" s="419"/>
      <c r="AZ4083" s="419"/>
      <c r="BB4083" s="419"/>
      <c r="BC4083" s="419"/>
      <c r="BD4083" s="419"/>
      <c r="BF4083" s="419"/>
      <c r="BG4083" s="419"/>
      <c r="BH4083" s="419"/>
      <c r="BJ4083" s="419"/>
      <c r="BK4083" s="419"/>
      <c r="BL4083" s="419"/>
      <c r="BN4083" s="419"/>
      <c r="BO4083" s="419"/>
      <c r="BP4083" s="419"/>
      <c r="BR4083" s="419"/>
      <c r="BS4083" s="419"/>
      <c r="BT4083" s="419"/>
      <c r="BV4083" s="419"/>
      <c r="BW4083" s="419"/>
      <c r="BX4083" s="397"/>
      <c r="BZ4083" s="449"/>
      <c r="CB4083" s="419"/>
      <c r="CC4083" s="419"/>
      <c r="CD4083" s="419"/>
      <c r="CF4083" s="419"/>
      <c r="CG4083" s="419"/>
      <c r="CH4083" s="419"/>
    </row>
    <row r="4084" spans="3:86" ht="21" thickBot="1">
      <c r="C4084" s="425"/>
      <c r="P4084" s="431"/>
      <c r="R4084" s="419"/>
      <c r="S4084" s="446"/>
      <c r="T4084" s="419"/>
      <c r="V4084" s="196"/>
      <c r="W4084" s="419"/>
      <c r="X4084" s="419"/>
      <c r="Z4084" s="419"/>
      <c r="AA4084" s="419"/>
      <c r="AB4084" s="419"/>
      <c r="AD4084" s="419"/>
      <c r="AE4084" s="419"/>
      <c r="AF4084" s="419"/>
      <c r="AH4084" s="419"/>
      <c r="AI4084" s="419"/>
      <c r="AJ4084" s="419"/>
      <c r="AL4084" s="419"/>
      <c r="AM4084" s="419"/>
      <c r="AN4084" s="403"/>
      <c r="AO4084" s="419"/>
      <c r="AP4084" s="419"/>
      <c r="AQ4084" s="419"/>
      <c r="AR4084" s="419"/>
      <c r="AS4084" s="419"/>
      <c r="AT4084" s="419"/>
      <c r="AU4084" s="419"/>
      <c r="AV4084" s="419"/>
      <c r="AX4084" s="419"/>
      <c r="AY4084" s="419"/>
      <c r="AZ4084" s="419"/>
      <c r="BB4084" s="419"/>
      <c r="BC4084" s="419"/>
      <c r="BD4084" s="419"/>
      <c r="BF4084" s="419"/>
      <c r="BG4084" s="419"/>
      <c r="BH4084" s="419"/>
      <c r="BJ4084" s="419"/>
      <c r="BK4084" s="419"/>
      <c r="BL4084" s="419"/>
      <c r="BN4084" s="419"/>
      <c r="BO4084" s="419"/>
      <c r="BP4084" s="419"/>
      <c r="BR4084" s="419"/>
      <c r="BS4084" s="419"/>
      <c r="BT4084" s="419"/>
      <c r="BV4084" s="419"/>
      <c r="BW4084" s="419"/>
      <c r="BX4084" s="397"/>
      <c r="BZ4084" s="449"/>
      <c r="CB4084" s="419"/>
      <c r="CC4084" s="419"/>
      <c r="CD4084" s="419"/>
      <c r="CF4084" s="419"/>
      <c r="CG4084" s="419"/>
      <c r="CH4084" s="419"/>
    </row>
    <row r="4085" spans="3:86" ht="21" thickBot="1">
      <c r="C4085" s="425"/>
      <c r="P4085" s="431"/>
      <c r="R4085" s="419"/>
      <c r="S4085" s="446"/>
      <c r="T4085" s="419"/>
      <c r="V4085" s="196"/>
      <c r="W4085" s="419"/>
      <c r="X4085" s="419"/>
      <c r="Z4085" s="419"/>
      <c r="AA4085" s="419"/>
      <c r="AB4085" s="419"/>
      <c r="AD4085" s="419"/>
      <c r="AE4085" s="419"/>
      <c r="AF4085" s="419"/>
      <c r="AH4085" s="419"/>
      <c r="AI4085" s="419"/>
      <c r="AJ4085" s="419"/>
      <c r="AL4085" s="419"/>
      <c r="AM4085" s="419"/>
      <c r="AN4085" s="403"/>
      <c r="AO4085" s="419"/>
      <c r="AP4085" s="419"/>
      <c r="AQ4085" s="419"/>
      <c r="AR4085" s="419"/>
      <c r="AS4085" s="419"/>
      <c r="AT4085" s="419"/>
      <c r="AU4085" s="419"/>
      <c r="AV4085" s="419"/>
      <c r="AX4085" s="419"/>
      <c r="AY4085" s="419"/>
      <c r="AZ4085" s="419"/>
      <c r="BB4085" s="419"/>
      <c r="BC4085" s="419"/>
      <c r="BD4085" s="419"/>
      <c r="BF4085" s="419"/>
      <c r="BG4085" s="419"/>
      <c r="BH4085" s="419"/>
      <c r="BJ4085" s="419"/>
      <c r="BK4085" s="419"/>
      <c r="BL4085" s="419"/>
      <c r="BN4085" s="419"/>
      <c r="BO4085" s="419"/>
      <c r="BP4085" s="419"/>
      <c r="BR4085" s="419"/>
      <c r="BS4085" s="419"/>
      <c r="BT4085" s="419"/>
      <c r="BV4085" s="419"/>
      <c r="BW4085" s="419"/>
      <c r="BX4085" s="397"/>
      <c r="BZ4085" s="449"/>
      <c r="CB4085" s="419"/>
      <c r="CC4085" s="419"/>
      <c r="CD4085" s="419"/>
      <c r="CF4085" s="419"/>
      <c r="CG4085" s="419"/>
      <c r="CH4085" s="419"/>
    </row>
    <row r="4086" spans="3:86" ht="21" thickBot="1">
      <c r="C4086" s="425"/>
      <c r="P4086" s="431"/>
      <c r="R4086" s="419"/>
      <c r="S4086" s="446"/>
      <c r="T4086" s="419"/>
      <c r="V4086" s="196"/>
      <c r="W4086" s="419"/>
      <c r="X4086" s="419"/>
      <c r="Z4086" s="419"/>
      <c r="AA4086" s="419"/>
      <c r="AB4086" s="419"/>
      <c r="AD4086" s="419"/>
      <c r="AE4086" s="419"/>
      <c r="AF4086" s="419"/>
      <c r="AH4086" s="419"/>
      <c r="AI4086" s="419"/>
      <c r="AJ4086" s="419"/>
      <c r="AL4086" s="419"/>
      <c r="AM4086" s="419"/>
      <c r="AN4086" s="403"/>
      <c r="AO4086" s="419"/>
      <c r="AP4086" s="419"/>
      <c r="AQ4086" s="419"/>
      <c r="AR4086" s="419"/>
      <c r="AS4086" s="419"/>
      <c r="AT4086" s="419"/>
      <c r="AU4086" s="419"/>
      <c r="AV4086" s="419"/>
      <c r="AX4086" s="419"/>
      <c r="AY4086" s="419"/>
      <c r="AZ4086" s="419"/>
      <c r="BB4086" s="419"/>
      <c r="BC4086" s="419"/>
      <c r="BD4086" s="419"/>
      <c r="BF4086" s="419"/>
      <c r="BG4086" s="419"/>
      <c r="BH4086" s="419"/>
      <c r="BJ4086" s="419"/>
      <c r="BK4086" s="419"/>
      <c r="BL4086" s="419"/>
      <c r="BN4086" s="419"/>
      <c r="BO4086" s="419"/>
      <c r="BP4086" s="419"/>
      <c r="BR4086" s="419"/>
      <c r="BS4086" s="419"/>
      <c r="BT4086" s="419"/>
      <c r="BV4086" s="419"/>
      <c r="BW4086" s="419"/>
      <c r="BX4086" s="397"/>
      <c r="BZ4086" s="449"/>
      <c r="CB4086" s="419"/>
      <c r="CC4086" s="419"/>
      <c r="CD4086" s="419"/>
      <c r="CF4086" s="419"/>
      <c r="CG4086" s="419"/>
      <c r="CH4086" s="419"/>
    </row>
    <row r="4087" spans="3:86" ht="21" thickBot="1">
      <c r="C4087" s="425"/>
      <c r="P4087" s="431"/>
      <c r="R4087" s="419"/>
      <c r="S4087" s="446"/>
      <c r="T4087" s="419"/>
      <c r="V4087" s="196"/>
      <c r="W4087" s="419"/>
      <c r="X4087" s="419"/>
      <c r="Z4087" s="419"/>
      <c r="AA4087" s="419"/>
      <c r="AB4087" s="419"/>
      <c r="AD4087" s="419"/>
      <c r="AE4087" s="419"/>
      <c r="AF4087" s="419"/>
      <c r="AH4087" s="419"/>
      <c r="AI4087" s="419"/>
      <c r="AJ4087" s="419"/>
      <c r="AL4087" s="419"/>
      <c r="AM4087" s="419"/>
      <c r="AN4087" s="403"/>
      <c r="AO4087" s="419"/>
      <c r="AP4087" s="419"/>
      <c r="AQ4087" s="419"/>
      <c r="AR4087" s="419"/>
      <c r="AS4087" s="419"/>
      <c r="AT4087" s="419"/>
      <c r="AU4087" s="419"/>
      <c r="AV4087" s="419"/>
      <c r="AX4087" s="419"/>
      <c r="AY4087" s="419"/>
      <c r="AZ4087" s="419"/>
      <c r="BB4087" s="419"/>
      <c r="BC4087" s="419"/>
      <c r="BD4087" s="419"/>
      <c r="BF4087" s="419"/>
      <c r="BG4087" s="419"/>
      <c r="BH4087" s="419"/>
      <c r="BJ4087" s="419"/>
      <c r="BK4087" s="419"/>
      <c r="BL4087" s="419"/>
      <c r="BN4087" s="419"/>
      <c r="BO4087" s="419"/>
      <c r="BP4087" s="419"/>
      <c r="BR4087" s="419"/>
      <c r="BS4087" s="419"/>
      <c r="BT4087" s="419"/>
      <c r="BV4087" s="419"/>
      <c r="BW4087" s="419"/>
      <c r="BX4087" s="397"/>
      <c r="BZ4087" s="449"/>
      <c r="CB4087" s="419"/>
      <c r="CC4087" s="419"/>
      <c r="CD4087" s="419"/>
      <c r="CF4087" s="419"/>
      <c r="CG4087" s="419"/>
      <c r="CH4087" s="419"/>
    </row>
    <row r="4088" spans="3:86" ht="21" thickBot="1">
      <c r="C4088" s="425"/>
      <c r="P4088" s="431"/>
      <c r="R4088" s="419"/>
      <c r="S4088" s="446"/>
      <c r="T4088" s="419"/>
      <c r="V4088" s="196"/>
      <c r="W4088" s="419"/>
      <c r="X4088" s="419"/>
      <c r="Z4088" s="419"/>
      <c r="AA4088" s="419"/>
      <c r="AB4088" s="419"/>
      <c r="AD4088" s="419"/>
      <c r="AE4088" s="419"/>
      <c r="AF4088" s="419"/>
      <c r="AH4088" s="419"/>
      <c r="AI4088" s="419"/>
      <c r="AJ4088" s="419"/>
      <c r="AL4088" s="419"/>
      <c r="AM4088" s="419"/>
      <c r="AN4088" s="403"/>
      <c r="AO4088" s="419"/>
      <c r="AP4088" s="419"/>
      <c r="AQ4088" s="419"/>
      <c r="AR4088" s="419"/>
      <c r="AS4088" s="419"/>
      <c r="AT4088" s="419"/>
      <c r="AU4088" s="419"/>
      <c r="AV4088" s="419"/>
      <c r="AX4088" s="419"/>
      <c r="AY4088" s="419"/>
      <c r="AZ4088" s="419"/>
      <c r="BB4088" s="419"/>
      <c r="BC4088" s="419"/>
      <c r="BD4088" s="419"/>
      <c r="BF4088" s="419"/>
      <c r="BG4088" s="419"/>
      <c r="BH4088" s="419"/>
      <c r="BJ4088" s="419"/>
      <c r="BK4088" s="419"/>
      <c r="BL4088" s="419"/>
      <c r="BN4088" s="419"/>
      <c r="BO4088" s="419"/>
      <c r="BP4088" s="419"/>
      <c r="BR4088" s="419"/>
      <c r="BS4088" s="419"/>
      <c r="BT4088" s="419"/>
      <c r="BV4088" s="419"/>
      <c r="BW4088" s="419"/>
      <c r="BX4088" s="397"/>
      <c r="BZ4088" s="449"/>
      <c r="CB4088" s="419"/>
      <c r="CC4088" s="419"/>
      <c r="CD4088" s="419"/>
      <c r="CF4088" s="419"/>
      <c r="CG4088" s="419"/>
      <c r="CH4088" s="419"/>
    </row>
    <row r="4089" spans="3:86" ht="21" thickBot="1">
      <c r="C4089" s="425"/>
      <c r="P4089" s="431"/>
      <c r="R4089" s="419"/>
      <c r="S4089" s="446"/>
      <c r="T4089" s="419"/>
      <c r="V4089" s="196"/>
      <c r="W4089" s="419"/>
      <c r="X4089" s="419"/>
      <c r="Z4089" s="419"/>
      <c r="AA4089" s="419"/>
      <c r="AB4089" s="419"/>
      <c r="AD4089" s="419"/>
      <c r="AE4089" s="419"/>
      <c r="AF4089" s="419"/>
      <c r="AH4089" s="419"/>
      <c r="AI4089" s="419"/>
      <c r="AJ4089" s="419"/>
      <c r="AL4089" s="419"/>
      <c r="AM4089" s="419"/>
      <c r="AN4089" s="403"/>
      <c r="AO4089" s="419"/>
      <c r="AP4089" s="419"/>
      <c r="AQ4089" s="419"/>
      <c r="AR4089" s="419"/>
      <c r="AS4089" s="419"/>
      <c r="AT4089" s="419"/>
      <c r="AU4089" s="419"/>
      <c r="AV4089" s="419"/>
      <c r="AX4089" s="419"/>
      <c r="AY4089" s="419"/>
      <c r="AZ4089" s="419"/>
      <c r="BB4089" s="419"/>
      <c r="BC4089" s="419"/>
      <c r="BD4089" s="419"/>
      <c r="BF4089" s="419"/>
      <c r="BG4089" s="419"/>
      <c r="BH4089" s="419"/>
      <c r="BJ4089" s="419"/>
      <c r="BK4089" s="419"/>
      <c r="BL4089" s="419"/>
      <c r="BN4089" s="419"/>
      <c r="BO4089" s="419"/>
      <c r="BP4089" s="419"/>
      <c r="BR4089" s="419"/>
      <c r="BS4089" s="419"/>
      <c r="BT4089" s="419"/>
      <c r="BV4089" s="419"/>
      <c r="BW4089" s="419"/>
      <c r="BX4089" s="397"/>
      <c r="BZ4089" s="449"/>
      <c r="CB4089" s="419"/>
      <c r="CC4089" s="419"/>
      <c r="CD4089" s="419"/>
      <c r="CF4089" s="419"/>
      <c r="CG4089" s="419"/>
      <c r="CH4089" s="419"/>
    </row>
    <row r="4090" spans="3:86" ht="21" thickBot="1">
      <c r="C4090" s="425"/>
      <c r="P4090" s="431"/>
      <c r="R4090" s="419"/>
      <c r="S4090" s="446"/>
      <c r="T4090" s="419"/>
      <c r="V4090" s="196"/>
      <c r="W4090" s="419"/>
      <c r="X4090" s="419"/>
      <c r="Z4090" s="419"/>
      <c r="AA4090" s="419"/>
      <c r="AB4090" s="419"/>
      <c r="AD4090" s="419"/>
      <c r="AE4090" s="419"/>
      <c r="AF4090" s="419"/>
      <c r="AH4090" s="419"/>
      <c r="AI4090" s="419"/>
      <c r="AJ4090" s="419"/>
      <c r="AL4090" s="419"/>
      <c r="AM4090" s="419"/>
      <c r="AN4090" s="403"/>
      <c r="AO4090" s="419"/>
      <c r="AP4090" s="419"/>
      <c r="AQ4090" s="419"/>
      <c r="AR4090" s="419"/>
      <c r="AS4090" s="419"/>
      <c r="AT4090" s="419"/>
      <c r="AU4090" s="419"/>
      <c r="AV4090" s="419"/>
      <c r="AX4090" s="419"/>
      <c r="AY4090" s="419"/>
      <c r="AZ4090" s="419"/>
      <c r="BB4090" s="419"/>
      <c r="BC4090" s="419"/>
      <c r="BD4090" s="419"/>
      <c r="BF4090" s="419"/>
      <c r="BG4090" s="419"/>
      <c r="BH4090" s="419"/>
      <c r="BJ4090" s="419"/>
      <c r="BK4090" s="419"/>
      <c r="BL4090" s="419"/>
      <c r="BN4090" s="419"/>
      <c r="BO4090" s="419"/>
      <c r="BP4090" s="419"/>
      <c r="BR4090" s="419"/>
      <c r="BS4090" s="419"/>
      <c r="BT4090" s="419"/>
      <c r="BV4090" s="419"/>
      <c r="BW4090" s="419"/>
      <c r="BX4090" s="397"/>
      <c r="BZ4090" s="449"/>
      <c r="CB4090" s="419"/>
      <c r="CC4090" s="419"/>
      <c r="CD4090" s="419"/>
      <c r="CF4090" s="419"/>
      <c r="CG4090" s="419"/>
      <c r="CH4090" s="419"/>
    </row>
    <row r="4091" spans="3:86" ht="21" thickBot="1">
      <c r="C4091" s="425"/>
      <c r="P4091" s="431"/>
      <c r="R4091" s="419"/>
      <c r="S4091" s="446"/>
      <c r="T4091" s="419"/>
      <c r="V4091" s="196"/>
      <c r="W4091" s="419"/>
      <c r="X4091" s="419"/>
      <c r="Z4091" s="419"/>
      <c r="AA4091" s="419"/>
      <c r="AB4091" s="419"/>
      <c r="AD4091" s="419"/>
      <c r="AE4091" s="419"/>
      <c r="AF4091" s="419"/>
      <c r="AH4091" s="419"/>
      <c r="AI4091" s="419"/>
      <c r="AJ4091" s="419"/>
      <c r="AL4091" s="419"/>
      <c r="AM4091" s="419"/>
      <c r="AN4091" s="403"/>
      <c r="AO4091" s="419"/>
      <c r="AP4091" s="419"/>
      <c r="AQ4091" s="419"/>
      <c r="AR4091" s="419"/>
      <c r="AS4091" s="419"/>
      <c r="AT4091" s="419"/>
      <c r="AU4091" s="419"/>
      <c r="AV4091" s="419"/>
      <c r="AX4091" s="419"/>
      <c r="AY4091" s="419"/>
      <c r="AZ4091" s="419"/>
      <c r="BB4091" s="419"/>
      <c r="BC4091" s="419"/>
      <c r="BD4091" s="419"/>
      <c r="BF4091" s="419"/>
      <c r="BG4091" s="419"/>
      <c r="BH4091" s="419"/>
      <c r="BJ4091" s="419"/>
      <c r="BK4091" s="419"/>
      <c r="BL4091" s="419"/>
      <c r="BN4091" s="419"/>
      <c r="BO4091" s="419"/>
      <c r="BP4091" s="419"/>
      <c r="BR4091" s="419"/>
      <c r="BS4091" s="419"/>
      <c r="BT4091" s="419"/>
      <c r="BV4091" s="419"/>
      <c r="BW4091" s="419"/>
      <c r="BX4091" s="397"/>
      <c r="BZ4091" s="449"/>
      <c r="CB4091" s="419"/>
      <c r="CC4091" s="419"/>
      <c r="CD4091" s="419"/>
      <c r="CF4091" s="419"/>
      <c r="CG4091" s="419"/>
      <c r="CH4091" s="419"/>
    </row>
    <row r="4092" spans="3:86" ht="21" thickBot="1">
      <c r="C4092" s="425"/>
      <c r="P4092" s="431"/>
      <c r="R4092" s="419"/>
      <c r="S4092" s="446"/>
      <c r="T4092" s="419"/>
      <c r="V4092" s="196"/>
      <c r="W4092" s="419"/>
      <c r="X4092" s="419"/>
      <c r="Z4092" s="419"/>
      <c r="AA4092" s="419"/>
      <c r="AB4092" s="419"/>
      <c r="AD4092" s="419"/>
      <c r="AE4092" s="419"/>
      <c r="AF4092" s="419"/>
      <c r="AH4092" s="419"/>
      <c r="AI4092" s="419"/>
      <c r="AJ4092" s="419"/>
      <c r="AL4092" s="419"/>
      <c r="AM4092" s="419"/>
      <c r="AN4092" s="403"/>
      <c r="AO4092" s="419"/>
      <c r="AP4092" s="419"/>
      <c r="AQ4092" s="419"/>
      <c r="AR4092" s="419"/>
      <c r="AS4092" s="419"/>
      <c r="AT4092" s="419"/>
      <c r="AU4092" s="419"/>
      <c r="AV4092" s="419"/>
      <c r="AX4092" s="419"/>
      <c r="AY4092" s="419"/>
      <c r="AZ4092" s="419"/>
      <c r="BB4092" s="419"/>
      <c r="BC4092" s="419"/>
      <c r="BD4092" s="419"/>
      <c r="BF4092" s="419"/>
      <c r="BG4092" s="419"/>
      <c r="BH4092" s="419"/>
      <c r="BJ4092" s="419"/>
      <c r="BK4092" s="419"/>
      <c r="BL4092" s="419"/>
      <c r="BN4092" s="419"/>
      <c r="BO4092" s="419"/>
      <c r="BP4092" s="419"/>
      <c r="BR4092" s="419"/>
      <c r="BS4092" s="419"/>
      <c r="BT4092" s="419"/>
      <c r="BV4092" s="419"/>
      <c r="BW4092" s="419"/>
      <c r="BX4092" s="397"/>
      <c r="BZ4092" s="449"/>
      <c r="CB4092" s="419"/>
      <c r="CC4092" s="419"/>
      <c r="CD4092" s="419"/>
      <c r="CF4092" s="419"/>
      <c r="CG4092" s="419"/>
      <c r="CH4092" s="419"/>
    </row>
    <row r="4093" spans="3:86" ht="21" thickBot="1">
      <c r="C4093" s="425"/>
      <c r="P4093" s="431"/>
      <c r="R4093" s="419"/>
      <c r="S4093" s="446"/>
      <c r="T4093" s="419"/>
      <c r="V4093" s="196"/>
      <c r="W4093" s="419"/>
      <c r="X4093" s="419"/>
      <c r="Z4093" s="419"/>
      <c r="AA4093" s="419"/>
      <c r="AB4093" s="419"/>
      <c r="AD4093" s="419"/>
      <c r="AE4093" s="419"/>
      <c r="AF4093" s="419"/>
      <c r="AH4093" s="419"/>
      <c r="AI4093" s="419"/>
      <c r="AJ4093" s="419"/>
      <c r="AL4093" s="419"/>
      <c r="AM4093" s="419"/>
      <c r="AN4093" s="403"/>
      <c r="AO4093" s="419"/>
      <c r="AP4093" s="419"/>
      <c r="AQ4093" s="419"/>
      <c r="AR4093" s="419"/>
      <c r="AS4093" s="419"/>
      <c r="AT4093" s="419"/>
      <c r="AU4093" s="419"/>
      <c r="AV4093" s="419"/>
      <c r="AX4093" s="419"/>
      <c r="AY4093" s="419"/>
      <c r="AZ4093" s="419"/>
      <c r="BB4093" s="419"/>
      <c r="BC4093" s="419"/>
      <c r="BD4093" s="419"/>
      <c r="BF4093" s="419"/>
      <c r="BG4093" s="419"/>
      <c r="BH4093" s="419"/>
      <c r="BJ4093" s="419"/>
      <c r="BK4093" s="419"/>
      <c r="BL4093" s="419"/>
      <c r="BN4093" s="419"/>
      <c r="BO4093" s="419"/>
      <c r="BP4093" s="419"/>
      <c r="BR4093" s="419"/>
      <c r="BS4093" s="419"/>
      <c r="BT4093" s="419"/>
      <c r="BV4093" s="419"/>
      <c r="BW4093" s="419"/>
      <c r="BX4093" s="397"/>
      <c r="BZ4093" s="449"/>
      <c r="CB4093" s="419"/>
      <c r="CC4093" s="419"/>
      <c r="CD4093" s="419"/>
      <c r="CF4093" s="419"/>
      <c r="CG4093" s="419"/>
      <c r="CH4093" s="419"/>
    </row>
    <row r="4094" spans="3:86" ht="21" thickBot="1">
      <c r="C4094" s="425"/>
      <c r="P4094" s="431"/>
      <c r="R4094" s="419"/>
      <c r="S4094" s="446"/>
      <c r="T4094" s="419"/>
      <c r="V4094" s="196"/>
      <c r="W4094" s="419"/>
      <c r="X4094" s="419"/>
      <c r="Z4094" s="419"/>
      <c r="AA4094" s="419"/>
      <c r="AB4094" s="419"/>
      <c r="AD4094" s="419"/>
      <c r="AE4094" s="419"/>
      <c r="AF4094" s="419"/>
      <c r="AH4094" s="419"/>
      <c r="AI4094" s="419"/>
      <c r="AJ4094" s="419"/>
      <c r="AL4094" s="419"/>
      <c r="AM4094" s="419"/>
      <c r="AN4094" s="403"/>
      <c r="AO4094" s="419"/>
      <c r="AP4094" s="419"/>
      <c r="AQ4094" s="419"/>
      <c r="AR4094" s="419"/>
      <c r="AS4094" s="419"/>
      <c r="AT4094" s="419"/>
      <c r="AU4094" s="419"/>
      <c r="AV4094" s="419"/>
      <c r="AX4094" s="419"/>
      <c r="AY4094" s="419"/>
      <c r="AZ4094" s="419"/>
      <c r="BB4094" s="419"/>
      <c r="BC4094" s="419"/>
      <c r="BD4094" s="419"/>
      <c r="BF4094" s="419"/>
      <c r="BG4094" s="419"/>
      <c r="BH4094" s="419"/>
      <c r="BJ4094" s="419"/>
      <c r="BK4094" s="419"/>
      <c r="BL4094" s="419"/>
      <c r="BN4094" s="419"/>
      <c r="BO4094" s="419"/>
      <c r="BP4094" s="419"/>
      <c r="BR4094" s="419"/>
      <c r="BS4094" s="419"/>
      <c r="BT4094" s="419"/>
      <c r="BV4094" s="419"/>
      <c r="BW4094" s="419"/>
      <c r="BX4094" s="397"/>
      <c r="BZ4094" s="449"/>
      <c r="CB4094" s="419"/>
      <c r="CC4094" s="419"/>
      <c r="CD4094" s="419"/>
      <c r="CF4094" s="419"/>
      <c r="CG4094" s="419"/>
      <c r="CH4094" s="419"/>
    </row>
    <row r="4095" spans="3:86" ht="21" thickBot="1">
      <c r="C4095" s="425"/>
      <c r="P4095" s="431"/>
      <c r="R4095" s="419"/>
      <c r="S4095" s="446"/>
      <c r="T4095" s="419"/>
      <c r="V4095" s="196"/>
      <c r="W4095" s="419"/>
      <c r="X4095" s="419"/>
      <c r="Z4095" s="419"/>
      <c r="AA4095" s="419"/>
      <c r="AB4095" s="419"/>
      <c r="AD4095" s="419"/>
      <c r="AE4095" s="419"/>
      <c r="AF4095" s="419"/>
      <c r="AH4095" s="419"/>
      <c r="AI4095" s="419"/>
      <c r="AJ4095" s="419"/>
      <c r="AL4095" s="419"/>
      <c r="AM4095" s="419"/>
      <c r="AN4095" s="403"/>
      <c r="AO4095" s="419"/>
      <c r="AP4095" s="419"/>
      <c r="AQ4095" s="419"/>
      <c r="AR4095" s="419"/>
      <c r="AS4095" s="419"/>
      <c r="AT4095" s="419"/>
      <c r="AU4095" s="419"/>
      <c r="AV4095" s="419"/>
      <c r="AX4095" s="419"/>
      <c r="AY4095" s="419"/>
      <c r="AZ4095" s="419"/>
      <c r="BB4095" s="419"/>
      <c r="BC4095" s="419"/>
      <c r="BD4095" s="419"/>
      <c r="BF4095" s="419"/>
      <c r="BG4095" s="419"/>
      <c r="BH4095" s="419"/>
      <c r="BJ4095" s="419"/>
      <c r="BK4095" s="419"/>
      <c r="BL4095" s="419"/>
      <c r="BN4095" s="419"/>
      <c r="BO4095" s="419"/>
      <c r="BP4095" s="419"/>
      <c r="BR4095" s="419"/>
      <c r="BS4095" s="419"/>
      <c r="BT4095" s="419"/>
      <c r="BV4095" s="419"/>
      <c r="BW4095" s="419"/>
      <c r="BX4095" s="397"/>
      <c r="BZ4095" s="449"/>
      <c r="CB4095" s="419"/>
      <c r="CC4095" s="419"/>
      <c r="CD4095" s="419"/>
      <c r="CF4095" s="419"/>
      <c r="CG4095" s="419"/>
      <c r="CH4095" s="419"/>
    </row>
    <row r="4096" spans="3:86" ht="21" thickBot="1">
      <c r="C4096" s="425"/>
      <c r="P4096" s="431"/>
      <c r="R4096" s="419"/>
      <c r="S4096" s="446"/>
      <c r="T4096" s="419"/>
      <c r="V4096" s="196"/>
      <c r="W4096" s="419"/>
      <c r="X4096" s="419"/>
      <c r="Z4096" s="419"/>
      <c r="AA4096" s="419"/>
      <c r="AB4096" s="419"/>
      <c r="AD4096" s="419"/>
      <c r="AE4096" s="419"/>
      <c r="AF4096" s="419"/>
      <c r="AH4096" s="419"/>
      <c r="AI4096" s="419"/>
      <c r="AJ4096" s="419"/>
      <c r="AL4096" s="419"/>
      <c r="AM4096" s="419"/>
      <c r="AN4096" s="403"/>
      <c r="AO4096" s="419"/>
      <c r="AP4096" s="419"/>
      <c r="AQ4096" s="419"/>
      <c r="AR4096" s="419"/>
      <c r="AS4096" s="419"/>
      <c r="AT4096" s="419"/>
      <c r="AU4096" s="419"/>
      <c r="AV4096" s="419"/>
      <c r="AX4096" s="419"/>
      <c r="AY4096" s="419"/>
      <c r="AZ4096" s="419"/>
      <c r="BB4096" s="419"/>
      <c r="BC4096" s="419"/>
      <c r="BD4096" s="419"/>
      <c r="BF4096" s="419"/>
      <c r="BG4096" s="419"/>
      <c r="BH4096" s="419"/>
      <c r="BJ4096" s="419"/>
      <c r="BK4096" s="419"/>
      <c r="BL4096" s="419"/>
      <c r="BN4096" s="419"/>
      <c r="BO4096" s="419"/>
      <c r="BP4096" s="419"/>
      <c r="BR4096" s="419"/>
      <c r="BS4096" s="419"/>
      <c r="BT4096" s="419"/>
      <c r="BV4096" s="419"/>
      <c r="BW4096" s="419"/>
      <c r="BX4096" s="397"/>
      <c r="BZ4096" s="449"/>
      <c r="CB4096" s="419"/>
      <c r="CC4096" s="419"/>
      <c r="CD4096" s="419"/>
      <c r="CF4096" s="419"/>
      <c r="CG4096" s="419"/>
      <c r="CH4096" s="419"/>
    </row>
    <row r="4097" spans="3:86" ht="21" thickBot="1">
      <c r="C4097" s="425"/>
      <c r="P4097" s="431"/>
      <c r="R4097" s="419"/>
      <c r="S4097" s="446"/>
      <c r="T4097" s="419"/>
      <c r="V4097" s="196"/>
      <c r="W4097" s="419"/>
      <c r="X4097" s="419"/>
      <c r="Z4097" s="419"/>
      <c r="AA4097" s="419"/>
      <c r="AB4097" s="419"/>
      <c r="AD4097" s="419"/>
      <c r="AE4097" s="419"/>
      <c r="AF4097" s="419"/>
      <c r="AH4097" s="419"/>
      <c r="AI4097" s="419"/>
      <c r="AJ4097" s="419"/>
      <c r="AL4097" s="419"/>
      <c r="AM4097" s="419"/>
      <c r="AN4097" s="403"/>
      <c r="AO4097" s="419"/>
      <c r="AP4097" s="419"/>
      <c r="AQ4097" s="419"/>
      <c r="AR4097" s="419"/>
      <c r="AS4097" s="419"/>
      <c r="AT4097" s="419"/>
      <c r="AU4097" s="419"/>
      <c r="AV4097" s="419"/>
      <c r="AX4097" s="419"/>
      <c r="AY4097" s="419"/>
      <c r="AZ4097" s="419"/>
      <c r="BB4097" s="419"/>
      <c r="BC4097" s="419"/>
      <c r="BD4097" s="419"/>
      <c r="BF4097" s="419"/>
      <c r="BG4097" s="419"/>
      <c r="BH4097" s="419"/>
      <c r="BJ4097" s="419"/>
      <c r="BK4097" s="419"/>
      <c r="BL4097" s="419"/>
      <c r="BN4097" s="419"/>
      <c r="BO4097" s="419"/>
      <c r="BP4097" s="419"/>
      <c r="BR4097" s="419"/>
      <c r="BS4097" s="419"/>
      <c r="BT4097" s="419"/>
      <c r="BV4097" s="419"/>
      <c r="BW4097" s="419"/>
      <c r="BX4097" s="397"/>
      <c r="BZ4097" s="449"/>
      <c r="CB4097" s="419"/>
      <c r="CC4097" s="419"/>
      <c r="CD4097" s="419"/>
      <c r="CF4097" s="419"/>
      <c r="CG4097" s="419"/>
      <c r="CH4097" s="419"/>
    </row>
    <row r="4098" spans="3:86" ht="21" thickBot="1">
      <c r="C4098" s="425"/>
      <c r="P4098" s="431"/>
      <c r="R4098" s="419"/>
      <c r="S4098" s="446"/>
      <c r="T4098" s="419"/>
      <c r="V4098" s="196"/>
      <c r="W4098" s="419"/>
      <c r="X4098" s="419"/>
      <c r="Z4098" s="419"/>
      <c r="AA4098" s="419"/>
      <c r="AB4098" s="419"/>
      <c r="AD4098" s="419"/>
      <c r="AE4098" s="419"/>
      <c r="AF4098" s="419"/>
      <c r="AH4098" s="419"/>
      <c r="AI4098" s="419"/>
      <c r="AJ4098" s="419"/>
      <c r="AL4098" s="419"/>
      <c r="AM4098" s="419"/>
      <c r="AN4098" s="403"/>
      <c r="AO4098" s="419"/>
      <c r="AP4098" s="419"/>
      <c r="AQ4098" s="419"/>
      <c r="AR4098" s="419"/>
      <c r="AS4098" s="419"/>
      <c r="AT4098" s="419"/>
      <c r="AU4098" s="419"/>
      <c r="AV4098" s="419"/>
      <c r="AX4098" s="419"/>
      <c r="AY4098" s="419"/>
      <c r="AZ4098" s="419"/>
      <c r="BB4098" s="419"/>
      <c r="BC4098" s="419"/>
      <c r="BD4098" s="419"/>
      <c r="BF4098" s="419"/>
      <c r="BG4098" s="419"/>
      <c r="BH4098" s="419"/>
      <c r="BJ4098" s="419"/>
      <c r="BK4098" s="419"/>
      <c r="BL4098" s="419"/>
      <c r="BN4098" s="419"/>
      <c r="BO4098" s="419"/>
      <c r="BP4098" s="419"/>
      <c r="BR4098" s="419"/>
      <c r="BS4098" s="419"/>
      <c r="BT4098" s="419"/>
      <c r="BV4098" s="419"/>
      <c r="BW4098" s="419"/>
      <c r="BX4098" s="397"/>
      <c r="BZ4098" s="449"/>
      <c r="CB4098" s="419"/>
      <c r="CC4098" s="419"/>
      <c r="CD4098" s="419"/>
      <c r="CF4098" s="419"/>
      <c r="CG4098" s="419"/>
      <c r="CH4098" s="419"/>
    </row>
    <row r="4099" spans="3:86" ht="21" thickBot="1">
      <c r="C4099" s="425"/>
      <c r="P4099" s="431"/>
      <c r="R4099" s="419"/>
      <c r="S4099" s="446"/>
      <c r="T4099" s="419"/>
      <c r="V4099" s="196"/>
      <c r="W4099" s="419"/>
      <c r="X4099" s="419"/>
      <c r="Z4099" s="419"/>
      <c r="AA4099" s="419"/>
      <c r="AB4099" s="419"/>
      <c r="AD4099" s="419"/>
      <c r="AE4099" s="419"/>
      <c r="AF4099" s="419"/>
      <c r="AH4099" s="419"/>
      <c r="AI4099" s="419"/>
      <c r="AJ4099" s="419"/>
      <c r="AL4099" s="419"/>
      <c r="AM4099" s="419"/>
      <c r="AN4099" s="403"/>
      <c r="AO4099" s="419"/>
      <c r="AP4099" s="419"/>
      <c r="AQ4099" s="419"/>
      <c r="AR4099" s="419"/>
      <c r="AS4099" s="419"/>
      <c r="AT4099" s="419"/>
      <c r="AU4099" s="419"/>
      <c r="AV4099" s="419"/>
      <c r="AX4099" s="419"/>
      <c r="AY4099" s="419"/>
      <c r="AZ4099" s="419"/>
      <c r="BB4099" s="419"/>
      <c r="BC4099" s="419"/>
      <c r="BD4099" s="419"/>
      <c r="BF4099" s="419"/>
      <c r="BG4099" s="419"/>
      <c r="BH4099" s="419"/>
      <c r="BJ4099" s="419"/>
      <c r="BK4099" s="419"/>
      <c r="BL4099" s="419"/>
      <c r="BN4099" s="419"/>
      <c r="BO4099" s="419"/>
      <c r="BP4099" s="419"/>
      <c r="BR4099" s="419"/>
      <c r="BS4099" s="419"/>
      <c r="BT4099" s="419"/>
      <c r="BV4099" s="419"/>
      <c r="BW4099" s="419"/>
      <c r="BX4099" s="397"/>
      <c r="BZ4099" s="449"/>
      <c r="CB4099" s="419"/>
      <c r="CC4099" s="419"/>
      <c r="CD4099" s="419"/>
      <c r="CF4099" s="419"/>
      <c r="CG4099" s="419"/>
      <c r="CH4099" s="419"/>
    </row>
    <row r="4100" spans="3:86" ht="21" thickBot="1">
      <c r="C4100" s="425"/>
      <c r="P4100" s="431"/>
      <c r="R4100" s="419"/>
      <c r="S4100" s="446"/>
      <c r="T4100" s="419"/>
      <c r="V4100" s="196"/>
      <c r="W4100" s="419"/>
      <c r="X4100" s="419"/>
      <c r="Z4100" s="419"/>
      <c r="AA4100" s="419"/>
      <c r="AB4100" s="419"/>
      <c r="AD4100" s="419"/>
      <c r="AE4100" s="419"/>
      <c r="AF4100" s="419"/>
      <c r="AH4100" s="419"/>
      <c r="AI4100" s="419"/>
      <c r="AJ4100" s="419"/>
      <c r="AL4100" s="419"/>
      <c r="AM4100" s="419"/>
      <c r="AN4100" s="403"/>
      <c r="AO4100" s="419"/>
      <c r="AP4100" s="419"/>
      <c r="AQ4100" s="419"/>
      <c r="AR4100" s="419"/>
      <c r="AS4100" s="419"/>
      <c r="AT4100" s="419"/>
      <c r="AU4100" s="419"/>
      <c r="AV4100" s="419"/>
      <c r="AX4100" s="419"/>
      <c r="AY4100" s="419"/>
      <c r="AZ4100" s="419"/>
      <c r="BB4100" s="419"/>
      <c r="BC4100" s="419"/>
      <c r="BD4100" s="419"/>
      <c r="BF4100" s="419"/>
      <c r="BG4100" s="419"/>
      <c r="BH4100" s="419"/>
      <c r="BJ4100" s="419"/>
      <c r="BK4100" s="419"/>
      <c r="BL4100" s="419"/>
      <c r="BN4100" s="419"/>
      <c r="BO4100" s="419"/>
      <c r="BP4100" s="419"/>
      <c r="BR4100" s="419"/>
      <c r="BS4100" s="419"/>
      <c r="BT4100" s="419"/>
      <c r="BV4100" s="419"/>
      <c r="BW4100" s="419"/>
      <c r="BX4100" s="397"/>
      <c r="BZ4100" s="449"/>
      <c r="CB4100" s="419"/>
      <c r="CC4100" s="419"/>
      <c r="CD4100" s="419"/>
      <c r="CF4100" s="419"/>
      <c r="CG4100" s="419"/>
      <c r="CH4100" s="419"/>
    </row>
    <row r="4101" spans="3:86" ht="21" thickBot="1">
      <c r="C4101" s="425"/>
      <c r="P4101" s="431"/>
      <c r="R4101" s="419"/>
      <c r="S4101" s="446"/>
      <c r="T4101" s="419"/>
      <c r="V4101" s="196"/>
      <c r="W4101" s="419"/>
      <c r="X4101" s="419"/>
      <c r="Z4101" s="419"/>
      <c r="AA4101" s="419"/>
      <c r="AB4101" s="419"/>
      <c r="AD4101" s="419"/>
      <c r="AE4101" s="419"/>
      <c r="AF4101" s="419"/>
      <c r="AH4101" s="419"/>
      <c r="AI4101" s="419"/>
      <c r="AJ4101" s="419"/>
      <c r="AL4101" s="419"/>
      <c r="AM4101" s="419"/>
      <c r="AN4101" s="403"/>
      <c r="AO4101" s="419"/>
      <c r="AP4101" s="419"/>
      <c r="AQ4101" s="419"/>
      <c r="AR4101" s="419"/>
      <c r="AS4101" s="419"/>
      <c r="AT4101" s="419"/>
      <c r="AU4101" s="419"/>
      <c r="AV4101" s="419"/>
      <c r="AX4101" s="419"/>
      <c r="AY4101" s="419"/>
      <c r="AZ4101" s="419"/>
      <c r="BB4101" s="419"/>
      <c r="BC4101" s="419"/>
      <c r="BD4101" s="419"/>
      <c r="BF4101" s="419"/>
      <c r="BG4101" s="419"/>
      <c r="BH4101" s="419"/>
      <c r="BJ4101" s="419"/>
      <c r="BK4101" s="419"/>
      <c r="BL4101" s="419"/>
      <c r="BN4101" s="419"/>
      <c r="BO4101" s="419"/>
      <c r="BP4101" s="419"/>
      <c r="BR4101" s="419"/>
      <c r="BS4101" s="419"/>
      <c r="BT4101" s="419"/>
      <c r="BV4101" s="419"/>
      <c r="BW4101" s="419"/>
      <c r="BX4101" s="397"/>
      <c r="BZ4101" s="449"/>
      <c r="CB4101" s="419"/>
      <c r="CC4101" s="419"/>
      <c r="CD4101" s="419"/>
      <c r="CF4101" s="419"/>
      <c r="CG4101" s="419"/>
      <c r="CH4101" s="419"/>
    </row>
    <row r="4102" spans="3:86" ht="21" thickBot="1">
      <c r="C4102" s="425"/>
      <c r="P4102" s="431"/>
      <c r="R4102" s="419"/>
      <c r="S4102" s="446"/>
      <c r="T4102" s="419"/>
      <c r="V4102" s="196"/>
      <c r="W4102" s="419"/>
      <c r="X4102" s="419"/>
      <c r="Z4102" s="419"/>
      <c r="AA4102" s="419"/>
      <c r="AB4102" s="419"/>
      <c r="AD4102" s="419"/>
      <c r="AE4102" s="419"/>
      <c r="AF4102" s="419"/>
      <c r="AH4102" s="419"/>
      <c r="AI4102" s="419"/>
      <c r="AJ4102" s="419"/>
      <c r="AL4102" s="419"/>
      <c r="AM4102" s="419"/>
      <c r="AN4102" s="403"/>
      <c r="AO4102" s="419"/>
      <c r="AP4102" s="419"/>
      <c r="AQ4102" s="419"/>
      <c r="AR4102" s="419"/>
      <c r="AS4102" s="419"/>
      <c r="AT4102" s="419"/>
      <c r="AU4102" s="419"/>
      <c r="AV4102" s="419"/>
      <c r="AX4102" s="419"/>
      <c r="AY4102" s="419"/>
      <c r="AZ4102" s="419"/>
      <c r="BB4102" s="419"/>
      <c r="BC4102" s="419"/>
      <c r="BD4102" s="419"/>
      <c r="BF4102" s="419"/>
      <c r="BG4102" s="419"/>
      <c r="BH4102" s="419"/>
      <c r="BJ4102" s="419"/>
      <c r="BK4102" s="419"/>
      <c r="BL4102" s="419"/>
      <c r="BN4102" s="419"/>
      <c r="BO4102" s="419"/>
      <c r="BP4102" s="419"/>
      <c r="BR4102" s="419"/>
      <c r="BS4102" s="419"/>
      <c r="BT4102" s="419"/>
      <c r="BV4102" s="419"/>
      <c r="BW4102" s="419"/>
      <c r="BX4102" s="397"/>
      <c r="BZ4102" s="449"/>
      <c r="CB4102" s="419"/>
      <c r="CC4102" s="419"/>
      <c r="CD4102" s="419"/>
      <c r="CF4102" s="419"/>
      <c r="CG4102" s="419"/>
      <c r="CH4102" s="419"/>
    </row>
    <row r="4103" spans="3:86" ht="21" thickBot="1">
      <c r="C4103" s="425"/>
      <c r="P4103" s="431"/>
      <c r="R4103" s="419"/>
      <c r="S4103" s="446"/>
      <c r="T4103" s="419"/>
      <c r="V4103" s="196"/>
      <c r="W4103" s="419"/>
      <c r="X4103" s="419"/>
      <c r="Z4103" s="419"/>
      <c r="AA4103" s="419"/>
      <c r="AB4103" s="419"/>
      <c r="AD4103" s="419"/>
      <c r="AE4103" s="419"/>
      <c r="AF4103" s="419"/>
      <c r="AH4103" s="419"/>
      <c r="AI4103" s="419"/>
      <c r="AJ4103" s="419"/>
      <c r="AL4103" s="419"/>
      <c r="AM4103" s="419"/>
      <c r="AN4103" s="403"/>
      <c r="AO4103" s="419"/>
      <c r="AP4103" s="419"/>
      <c r="AQ4103" s="419"/>
      <c r="AR4103" s="419"/>
      <c r="AS4103" s="419"/>
      <c r="AT4103" s="419"/>
      <c r="AU4103" s="419"/>
      <c r="AV4103" s="419"/>
      <c r="AX4103" s="419"/>
      <c r="AY4103" s="419"/>
      <c r="AZ4103" s="419"/>
      <c r="BB4103" s="419"/>
      <c r="BC4103" s="419"/>
      <c r="BD4103" s="419"/>
      <c r="BF4103" s="419"/>
      <c r="BG4103" s="419"/>
      <c r="BH4103" s="419"/>
      <c r="BJ4103" s="419"/>
      <c r="BK4103" s="419"/>
      <c r="BL4103" s="419"/>
      <c r="BN4103" s="419"/>
      <c r="BO4103" s="419"/>
      <c r="BP4103" s="419"/>
      <c r="BR4103" s="419"/>
      <c r="BS4103" s="419"/>
      <c r="BT4103" s="419"/>
      <c r="BV4103" s="419"/>
      <c r="BW4103" s="419"/>
      <c r="BX4103" s="397"/>
      <c r="BZ4103" s="449"/>
      <c r="CB4103" s="419"/>
      <c r="CC4103" s="419"/>
      <c r="CD4103" s="419"/>
      <c r="CF4103" s="419"/>
      <c r="CG4103" s="419"/>
      <c r="CH4103" s="419"/>
    </row>
    <row r="4104" spans="3:86" ht="21" thickBot="1">
      <c r="C4104" s="425"/>
      <c r="P4104" s="431"/>
      <c r="R4104" s="419"/>
      <c r="S4104" s="446"/>
      <c r="T4104" s="419"/>
      <c r="V4104" s="196"/>
      <c r="W4104" s="419"/>
      <c r="X4104" s="419"/>
      <c r="Z4104" s="419"/>
      <c r="AA4104" s="419"/>
      <c r="AB4104" s="419"/>
      <c r="AD4104" s="419"/>
      <c r="AE4104" s="419"/>
      <c r="AF4104" s="419"/>
      <c r="AH4104" s="419"/>
      <c r="AI4104" s="419"/>
      <c r="AJ4104" s="419"/>
      <c r="AL4104" s="419"/>
      <c r="AM4104" s="419"/>
      <c r="AN4104" s="403"/>
      <c r="AO4104" s="419"/>
      <c r="AP4104" s="419"/>
      <c r="AQ4104" s="419"/>
      <c r="AR4104" s="419"/>
      <c r="AS4104" s="419"/>
      <c r="AT4104" s="419"/>
      <c r="AU4104" s="419"/>
      <c r="AV4104" s="419"/>
      <c r="AX4104" s="419"/>
      <c r="AY4104" s="419"/>
      <c r="AZ4104" s="419"/>
      <c r="BB4104" s="419"/>
      <c r="BC4104" s="419"/>
      <c r="BD4104" s="419"/>
      <c r="BF4104" s="419"/>
      <c r="BG4104" s="419"/>
      <c r="BH4104" s="419"/>
      <c r="BJ4104" s="419"/>
      <c r="BK4104" s="419"/>
      <c r="BL4104" s="419"/>
      <c r="BN4104" s="419"/>
      <c r="BO4104" s="419"/>
      <c r="BP4104" s="419"/>
      <c r="BR4104" s="419"/>
      <c r="BS4104" s="419"/>
      <c r="BT4104" s="419"/>
      <c r="BV4104" s="419"/>
      <c r="BW4104" s="419"/>
      <c r="BX4104" s="397"/>
      <c r="BZ4104" s="449"/>
      <c r="CB4104" s="419"/>
      <c r="CC4104" s="419"/>
      <c r="CD4104" s="419"/>
      <c r="CF4104" s="419"/>
      <c r="CG4104" s="419"/>
      <c r="CH4104" s="419"/>
    </row>
    <row r="4105" spans="3:86" ht="21" thickBot="1">
      <c r="C4105" s="425"/>
      <c r="P4105" s="431"/>
      <c r="R4105" s="419"/>
      <c r="S4105" s="446"/>
      <c r="T4105" s="419"/>
      <c r="V4105" s="196"/>
      <c r="W4105" s="419"/>
      <c r="X4105" s="419"/>
      <c r="Z4105" s="419"/>
      <c r="AA4105" s="419"/>
      <c r="AB4105" s="419"/>
      <c r="AD4105" s="419"/>
      <c r="AE4105" s="419"/>
      <c r="AF4105" s="419"/>
      <c r="AH4105" s="419"/>
      <c r="AI4105" s="419"/>
      <c r="AJ4105" s="419"/>
      <c r="AL4105" s="419"/>
      <c r="AM4105" s="419"/>
      <c r="AN4105" s="403"/>
      <c r="AO4105" s="419"/>
      <c r="AP4105" s="419"/>
      <c r="AQ4105" s="419"/>
      <c r="AR4105" s="419"/>
      <c r="AS4105" s="419"/>
      <c r="AT4105" s="419"/>
      <c r="AU4105" s="419"/>
      <c r="AV4105" s="419"/>
      <c r="AX4105" s="419"/>
      <c r="AY4105" s="419"/>
      <c r="AZ4105" s="419"/>
      <c r="BB4105" s="419"/>
      <c r="BC4105" s="419"/>
      <c r="BD4105" s="419"/>
      <c r="BF4105" s="419"/>
      <c r="BG4105" s="419"/>
      <c r="BH4105" s="419"/>
      <c r="BJ4105" s="419"/>
      <c r="BK4105" s="419"/>
      <c r="BL4105" s="419"/>
      <c r="BN4105" s="419"/>
      <c r="BO4105" s="419"/>
      <c r="BP4105" s="419"/>
      <c r="BR4105" s="419"/>
      <c r="BS4105" s="419"/>
      <c r="BT4105" s="419"/>
      <c r="BV4105" s="419"/>
      <c r="BW4105" s="419"/>
      <c r="BX4105" s="397"/>
      <c r="BZ4105" s="449"/>
      <c r="CB4105" s="419"/>
      <c r="CC4105" s="419"/>
      <c r="CD4105" s="419"/>
      <c r="CF4105" s="419"/>
      <c r="CG4105" s="419"/>
      <c r="CH4105" s="419"/>
    </row>
    <row r="4106" spans="3:86" ht="21" thickBot="1">
      <c r="C4106" s="425"/>
      <c r="P4106" s="431"/>
      <c r="R4106" s="419"/>
      <c r="S4106" s="446"/>
      <c r="T4106" s="419"/>
      <c r="V4106" s="196"/>
      <c r="W4106" s="419"/>
      <c r="X4106" s="419"/>
      <c r="Z4106" s="419"/>
      <c r="AA4106" s="419"/>
      <c r="AB4106" s="419"/>
      <c r="AD4106" s="419"/>
      <c r="AE4106" s="419"/>
      <c r="AF4106" s="419"/>
      <c r="AH4106" s="419"/>
      <c r="AI4106" s="419"/>
      <c r="AJ4106" s="419"/>
      <c r="AL4106" s="419"/>
      <c r="AM4106" s="419"/>
      <c r="AN4106" s="403"/>
      <c r="AO4106" s="419"/>
      <c r="AP4106" s="419"/>
      <c r="AQ4106" s="419"/>
      <c r="AR4106" s="419"/>
      <c r="AS4106" s="419"/>
      <c r="AT4106" s="419"/>
      <c r="AU4106" s="419"/>
      <c r="AV4106" s="419"/>
      <c r="AX4106" s="419"/>
      <c r="AY4106" s="419"/>
      <c r="AZ4106" s="419"/>
      <c r="BB4106" s="419"/>
      <c r="BC4106" s="419"/>
      <c r="BD4106" s="419"/>
      <c r="BF4106" s="419"/>
      <c r="BG4106" s="419"/>
      <c r="BH4106" s="419"/>
      <c r="BJ4106" s="419"/>
      <c r="BK4106" s="419"/>
      <c r="BL4106" s="419"/>
      <c r="BN4106" s="419"/>
      <c r="BO4106" s="419"/>
      <c r="BP4106" s="419"/>
      <c r="BR4106" s="419"/>
      <c r="BS4106" s="419"/>
      <c r="BT4106" s="419"/>
      <c r="BV4106" s="419"/>
      <c r="BW4106" s="419"/>
      <c r="BX4106" s="397"/>
      <c r="BZ4106" s="449"/>
      <c r="CB4106" s="419"/>
      <c r="CC4106" s="419"/>
      <c r="CD4106" s="419"/>
      <c r="CF4106" s="419"/>
      <c r="CG4106" s="419"/>
      <c r="CH4106" s="419"/>
    </row>
    <row r="4107" spans="3:86" ht="21" thickBot="1">
      <c r="C4107" s="425"/>
      <c r="P4107" s="431"/>
      <c r="R4107" s="419"/>
      <c r="S4107" s="446"/>
      <c r="T4107" s="419"/>
      <c r="V4107" s="196"/>
      <c r="W4107" s="419"/>
      <c r="X4107" s="419"/>
      <c r="Z4107" s="419"/>
      <c r="AA4107" s="419"/>
      <c r="AB4107" s="419"/>
      <c r="AD4107" s="419"/>
      <c r="AE4107" s="419"/>
      <c r="AF4107" s="419"/>
      <c r="AH4107" s="419"/>
      <c r="AI4107" s="419"/>
      <c r="AJ4107" s="419"/>
      <c r="AL4107" s="419"/>
      <c r="AM4107" s="419"/>
      <c r="AN4107" s="403"/>
      <c r="AO4107" s="419"/>
      <c r="AP4107" s="419"/>
      <c r="AQ4107" s="419"/>
      <c r="AR4107" s="419"/>
      <c r="AS4107" s="419"/>
      <c r="AT4107" s="419"/>
      <c r="AU4107" s="419"/>
      <c r="AV4107" s="419"/>
      <c r="AX4107" s="419"/>
      <c r="AY4107" s="419"/>
      <c r="AZ4107" s="419"/>
      <c r="BB4107" s="419"/>
      <c r="BC4107" s="419"/>
      <c r="BD4107" s="419"/>
      <c r="BF4107" s="419"/>
      <c r="BG4107" s="419"/>
      <c r="BH4107" s="419"/>
      <c r="BJ4107" s="419"/>
      <c r="BK4107" s="419"/>
      <c r="BL4107" s="419"/>
      <c r="BN4107" s="419"/>
      <c r="BO4107" s="419"/>
      <c r="BP4107" s="419"/>
      <c r="BR4107" s="419"/>
      <c r="BS4107" s="419"/>
      <c r="BT4107" s="419"/>
      <c r="BV4107" s="419"/>
      <c r="BW4107" s="419"/>
      <c r="BX4107" s="397"/>
      <c r="BZ4107" s="449"/>
      <c r="CB4107" s="419"/>
      <c r="CC4107" s="419"/>
      <c r="CD4107" s="419"/>
      <c r="CF4107" s="419"/>
      <c r="CG4107" s="419"/>
      <c r="CH4107" s="419"/>
    </row>
    <row r="4108" spans="3:86" ht="21" thickBot="1">
      <c r="C4108" s="425"/>
      <c r="P4108" s="431"/>
      <c r="R4108" s="419"/>
      <c r="S4108" s="446"/>
      <c r="T4108" s="419"/>
      <c r="V4108" s="196"/>
      <c r="W4108" s="419"/>
      <c r="X4108" s="419"/>
      <c r="Z4108" s="419"/>
      <c r="AA4108" s="419"/>
      <c r="AB4108" s="419"/>
      <c r="AD4108" s="419"/>
      <c r="AE4108" s="419"/>
      <c r="AF4108" s="419"/>
      <c r="AH4108" s="419"/>
      <c r="AI4108" s="419"/>
      <c r="AJ4108" s="419"/>
      <c r="AL4108" s="419"/>
      <c r="AM4108" s="419"/>
      <c r="AN4108" s="403"/>
      <c r="AO4108" s="419"/>
      <c r="AP4108" s="419"/>
      <c r="AQ4108" s="419"/>
      <c r="AR4108" s="419"/>
      <c r="AS4108" s="419"/>
      <c r="AT4108" s="419"/>
      <c r="AU4108" s="419"/>
      <c r="AV4108" s="419"/>
      <c r="AX4108" s="419"/>
      <c r="AY4108" s="419"/>
      <c r="AZ4108" s="419"/>
      <c r="BB4108" s="419"/>
      <c r="BC4108" s="419"/>
      <c r="BD4108" s="419"/>
      <c r="BF4108" s="419"/>
      <c r="BG4108" s="419"/>
      <c r="BH4108" s="419"/>
      <c r="BJ4108" s="419"/>
      <c r="BK4108" s="419"/>
      <c r="BL4108" s="419"/>
      <c r="BN4108" s="419"/>
      <c r="BO4108" s="419"/>
      <c r="BP4108" s="419"/>
      <c r="BR4108" s="419"/>
      <c r="BS4108" s="419"/>
      <c r="BT4108" s="419"/>
      <c r="BV4108" s="419"/>
      <c r="BW4108" s="419"/>
      <c r="BX4108" s="397"/>
      <c r="BZ4108" s="449"/>
      <c r="CB4108" s="419"/>
      <c r="CC4108" s="419"/>
      <c r="CD4108" s="419"/>
      <c r="CF4108" s="419"/>
      <c r="CG4108" s="419"/>
      <c r="CH4108" s="419"/>
    </row>
    <row r="4109" spans="3:86" ht="21" thickBot="1">
      <c r="C4109" s="425"/>
      <c r="P4109" s="431"/>
      <c r="R4109" s="419"/>
      <c r="S4109" s="446"/>
      <c r="T4109" s="419"/>
      <c r="V4109" s="196"/>
      <c r="W4109" s="419"/>
      <c r="X4109" s="419"/>
      <c r="Z4109" s="419"/>
      <c r="AA4109" s="419"/>
      <c r="AB4109" s="419"/>
      <c r="AD4109" s="419"/>
      <c r="AE4109" s="419"/>
      <c r="AF4109" s="419"/>
      <c r="AH4109" s="419"/>
      <c r="AI4109" s="419"/>
      <c r="AJ4109" s="419"/>
      <c r="AL4109" s="419"/>
      <c r="AM4109" s="419"/>
      <c r="AN4109" s="403"/>
      <c r="AO4109" s="419"/>
      <c r="AP4109" s="419"/>
      <c r="AQ4109" s="419"/>
      <c r="AR4109" s="419"/>
      <c r="AS4109" s="419"/>
      <c r="AT4109" s="419"/>
      <c r="AU4109" s="419"/>
      <c r="AV4109" s="419"/>
      <c r="AX4109" s="419"/>
      <c r="AY4109" s="419"/>
      <c r="AZ4109" s="419"/>
      <c r="BB4109" s="419"/>
      <c r="BC4109" s="419"/>
      <c r="BD4109" s="419"/>
      <c r="BF4109" s="419"/>
      <c r="BG4109" s="419"/>
      <c r="BH4109" s="419"/>
      <c r="BJ4109" s="419"/>
      <c r="BK4109" s="419"/>
      <c r="BL4109" s="419"/>
      <c r="BN4109" s="419"/>
      <c r="BO4109" s="419"/>
      <c r="BP4109" s="419"/>
      <c r="BR4109" s="419"/>
      <c r="BS4109" s="419"/>
      <c r="BT4109" s="419"/>
      <c r="BV4109" s="419"/>
      <c r="BW4109" s="419"/>
      <c r="BX4109" s="397"/>
      <c r="BZ4109" s="449"/>
      <c r="CB4109" s="419"/>
      <c r="CC4109" s="419"/>
      <c r="CD4109" s="419"/>
      <c r="CF4109" s="419"/>
      <c r="CG4109" s="419"/>
      <c r="CH4109" s="419"/>
    </row>
    <row r="4110" spans="3:86" ht="21" thickBot="1">
      <c r="C4110" s="425"/>
      <c r="P4110" s="431"/>
      <c r="R4110" s="419"/>
      <c r="S4110" s="446"/>
      <c r="T4110" s="419"/>
      <c r="V4110" s="196"/>
      <c r="W4110" s="419"/>
      <c r="X4110" s="419"/>
      <c r="Z4110" s="419"/>
      <c r="AA4110" s="419"/>
      <c r="AB4110" s="419"/>
      <c r="AD4110" s="419"/>
      <c r="AE4110" s="419"/>
      <c r="AF4110" s="419"/>
      <c r="AH4110" s="419"/>
      <c r="AI4110" s="419"/>
      <c r="AJ4110" s="419"/>
      <c r="AL4110" s="419"/>
      <c r="AM4110" s="419"/>
      <c r="AN4110" s="403"/>
      <c r="AO4110" s="419"/>
      <c r="AP4110" s="419"/>
      <c r="AQ4110" s="419"/>
      <c r="AR4110" s="419"/>
      <c r="AS4110" s="419"/>
      <c r="AT4110" s="419"/>
      <c r="AU4110" s="419"/>
      <c r="AV4110" s="419"/>
      <c r="AX4110" s="419"/>
      <c r="AY4110" s="419"/>
      <c r="AZ4110" s="419"/>
      <c r="BB4110" s="419"/>
      <c r="BC4110" s="419"/>
      <c r="BD4110" s="419"/>
      <c r="BF4110" s="419"/>
      <c r="BG4110" s="419"/>
      <c r="BH4110" s="419"/>
      <c r="BJ4110" s="419"/>
      <c r="BK4110" s="419"/>
      <c r="BL4110" s="419"/>
      <c r="BN4110" s="419"/>
      <c r="BO4110" s="419"/>
      <c r="BP4110" s="419"/>
      <c r="BR4110" s="419"/>
      <c r="BS4110" s="419"/>
      <c r="BT4110" s="419"/>
      <c r="BV4110" s="419"/>
      <c r="BW4110" s="419"/>
      <c r="BX4110" s="397"/>
      <c r="BZ4110" s="449"/>
      <c r="CB4110" s="419"/>
      <c r="CC4110" s="419"/>
      <c r="CD4110" s="419"/>
      <c r="CF4110" s="419"/>
      <c r="CG4110" s="419"/>
      <c r="CH4110" s="419"/>
    </row>
    <row r="4111" spans="3:86" ht="21" thickBot="1">
      <c r="C4111" s="425"/>
      <c r="P4111" s="431"/>
      <c r="R4111" s="419"/>
      <c r="S4111" s="446"/>
      <c r="T4111" s="419"/>
      <c r="V4111" s="196"/>
      <c r="W4111" s="419"/>
      <c r="X4111" s="419"/>
      <c r="Z4111" s="419"/>
      <c r="AA4111" s="419"/>
      <c r="AB4111" s="419"/>
      <c r="AD4111" s="419"/>
      <c r="AE4111" s="419"/>
      <c r="AF4111" s="419"/>
      <c r="AH4111" s="419"/>
      <c r="AI4111" s="419"/>
      <c r="AJ4111" s="419"/>
      <c r="AL4111" s="419"/>
      <c r="AM4111" s="419"/>
      <c r="AN4111" s="403"/>
      <c r="AO4111" s="419"/>
      <c r="AP4111" s="419"/>
      <c r="AQ4111" s="419"/>
      <c r="AR4111" s="419"/>
      <c r="AS4111" s="419"/>
      <c r="AT4111" s="419"/>
      <c r="AU4111" s="419"/>
      <c r="AV4111" s="419"/>
      <c r="AX4111" s="419"/>
      <c r="AY4111" s="419"/>
      <c r="AZ4111" s="419"/>
      <c r="BB4111" s="419"/>
      <c r="BC4111" s="419"/>
      <c r="BD4111" s="419"/>
      <c r="BF4111" s="419"/>
      <c r="BG4111" s="419"/>
      <c r="BH4111" s="419"/>
      <c r="BJ4111" s="419"/>
      <c r="BK4111" s="419"/>
      <c r="BL4111" s="419"/>
      <c r="BN4111" s="419"/>
      <c r="BO4111" s="419"/>
      <c r="BP4111" s="419"/>
      <c r="BR4111" s="419"/>
      <c r="BS4111" s="419"/>
      <c r="BT4111" s="419"/>
      <c r="BV4111" s="419"/>
      <c r="BW4111" s="419"/>
      <c r="BX4111" s="397"/>
      <c r="BZ4111" s="449"/>
      <c r="CB4111" s="419"/>
      <c r="CC4111" s="419"/>
      <c r="CD4111" s="419"/>
      <c r="CF4111" s="419"/>
      <c r="CG4111" s="419"/>
      <c r="CH4111" s="419"/>
    </row>
    <row r="4112" spans="3:86" ht="21" thickBot="1">
      <c r="C4112" s="425"/>
      <c r="P4112" s="431"/>
      <c r="R4112" s="419"/>
      <c r="S4112" s="446"/>
      <c r="T4112" s="419"/>
      <c r="V4112" s="196"/>
      <c r="W4112" s="419"/>
      <c r="X4112" s="419"/>
      <c r="Z4112" s="419"/>
      <c r="AA4112" s="419"/>
      <c r="AB4112" s="419"/>
      <c r="AD4112" s="419"/>
      <c r="AE4112" s="419"/>
      <c r="AF4112" s="419"/>
      <c r="AH4112" s="419"/>
      <c r="AI4112" s="419"/>
      <c r="AJ4112" s="419"/>
      <c r="AL4112" s="419"/>
      <c r="AM4112" s="419"/>
      <c r="AN4112" s="403"/>
      <c r="AO4112" s="419"/>
      <c r="AP4112" s="419"/>
      <c r="AQ4112" s="419"/>
      <c r="AR4112" s="419"/>
      <c r="AS4112" s="419"/>
      <c r="AT4112" s="419"/>
      <c r="AU4112" s="419"/>
      <c r="AV4112" s="419"/>
      <c r="AX4112" s="419"/>
      <c r="AY4112" s="419"/>
      <c r="AZ4112" s="419"/>
      <c r="BB4112" s="419"/>
      <c r="BC4112" s="419"/>
      <c r="BD4112" s="419"/>
      <c r="BF4112" s="419"/>
      <c r="BG4112" s="419"/>
      <c r="BH4112" s="419"/>
      <c r="BJ4112" s="419"/>
      <c r="BK4112" s="419"/>
      <c r="BL4112" s="419"/>
      <c r="BN4112" s="419"/>
      <c r="BO4112" s="419"/>
      <c r="BP4112" s="419"/>
      <c r="BR4112" s="419"/>
      <c r="BS4112" s="419"/>
      <c r="BT4112" s="419"/>
      <c r="BV4112" s="419"/>
      <c r="BW4112" s="419"/>
      <c r="BX4112" s="397"/>
      <c r="BZ4112" s="449"/>
      <c r="CB4112" s="419"/>
      <c r="CC4112" s="419"/>
      <c r="CD4112" s="419"/>
      <c r="CF4112" s="419"/>
      <c r="CG4112" s="419"/>
      <c r="CH4112" s="419"/>
    </row>
    <row r="4113" spans="3:86" ht="21" thickBot="1">
      <c r="C4113" s="425"/>
      <c r="P4113" s="431"/>
      <c r="R4113" s="419"/>
      <c r="S4113" s="446"/>
      <c r="T4113" s="419"/>
      <c r="V4113" s="196"/>
      <c r="W4113" s="419"/>
      <c r="X4113" s="419"/>
      <c r="Z4113" s="419"/>
      <c r="AA4113" s="419"/>
      <c r="AB4113" s="419"/>
      <c r="AD4113" s="419"/>
      <c r="AE4113" s="419"/>
      <c r="AF4113" s="419"/>
      <c r="AH4113" s="419"/>
      <c r="AI4113" s="419"/>
      <c r="AJ4113" s="419"/>
      <c r="AL4113" s="419"/>
      <c r="AM4113" s="419"/>
      <c r="AN4113" s="403"/>
      <c r="AO4113" s="419"/>
      <c r="AP4113" s="419"/>
      <c r="AQ4113" s="419"/>
      <c r="AR4113" s="419"/>
      <c r="AS4113" s="419"/>
      <c r="AT4113" s="419"/>
      <c r="AU4113" s="419"/>
      <c r="AV4113" s="419"/>
      <c r="AX4113" s="419"/>
      <c r="AY4113" s="419"/>
      <c r="AZ4113" s="419"/>
      <c r="BB4113" s="419"/>
      <c r="BC4113" s="419"/>
      <c r="BD4113" s="419"/>
      <c r="BF4113" s="419"/>
      <c r="BG4113" s="419"/>
      <c r="BH4113" s="419"/>
      <c r="BJ4113" s="419"/>
      <c r="BK4113" s="419"/>
      <c r="BL4113" s="419"/>
      <c r="BN4113" s="419"/>
      <c r="BO4113" s="419"/>
      <c r="BP4113" s="419"/>
      <c r="BR4113" s="419"/>
      <c r="BS4113" s="419"/>
      <c r="BT4113" s="419"/>
      <c r="BV4113" s="419"/>
      <c r="BW4113" s="419"/>
      <c r="BX4113" s="397"/>
      <c r="BZ4113" s="449"/>
      <c r="CB4113" s="419"/>
      <c r="CC4113" s="419"/>
      <c r="CD4113" s="419"/>
      <c r="CF4113" s="419"/>
      <c r="CG4113" s="419"/>
      <c r="CH4113" s="419"/>
    </row>
    <row r="4114" spans="3:86" ht="21" thickBot="1">
      <c r="C4114" s="425"/>
      <c r="P4114" s="431"/>
      <c r="R4114" s="419"/>
      <c r="S4114" s="446"/>
      <c r="T4114" s="419"/>
      <c r="V4114" s="196"/>
      <c r="W4114" s="419"/>
      <c r="X4114" s="419"/>
      <c r="Z4114" s="419"/>
      <c r="AA4114" s="419"/>
      <c r="AB4114" s="419"/>
      <c r="AD4114" s="419"/>
      <c r="AE4114" s="419"/>
      <c r="AF4114" s="419"/>
      <c r="AH4114" s="419"/>
      <c r="AI4114" s="419"/>
      <c r="AJ4114" s="419"/>
      <c r="AL4114" s="419"/>
      <c r="AM4114" s="419"/>
      <c r="AN4114" s="403"/>
      <c r="AO4114" s="419"/>
      <c r="AP4114" s="419"/>
      <c r="AQ4114" s="419"/>
      <c r="AR4114" s="419"/>
      <c r="AS4114" s="419"/>
      <c r="AT4114" s="419"/>
      <c r="AU4114" s="419"/>
      <c r="AV4114" s="419"/>
      <c r="AX4114" s="419"/>
      <c r="AY4114" s="419"/>
      <c r="AZ4114" s="419"/>
      <c r="BB4114" s="419"/>
      <c r="BC4114" s="419"/>
      <c r="BD4114" s="419"/>
      <c r="BF4114" s="419"/>
      <c r="BG4114" s="419"/>
      <c r="BH4114" s="419"/>
      <c r="BJ4114" s="419"/>
      <c r="BK4114" s="419"/>
      <c r="BL4114" s="419"/>
      <c r="BN4114" s="419"/>
      <c r="BO4114" s="419"/>
      <c r="BP4114" s="419"/>
      <c r="BR4114" s="419"/>
      <c r="BS4114" s="419"/>
      <c r="BT4114" s="419"/>
      <c r="BV4114" s="419"/>
      <c r="BW4114" s="419"/>
      <c r="BX4114" s="397"/>
      <c r="BZ4114" s="449"/>
      <c r="CB4114" s="419"/>
      <c r="CC4114" s="419"/>
      <c r="CD4114" s="419"/>
      <c r="CF4114" s="419"/>
      <c r="CG4114" s="419"/>
      <c r="CH4114" s="419"/>
    </row>
    <row r="4115" spans="3:86" ht="21" thickBot="1">
      <c r="C4115" s="425"/>
      <c r="P4115" s="431"/>
      <c r="R4115" s="419"/>
      <c r="S4115" s="446"/>
      <c r="T4115" s="419"/>
      <c r="V4115" s="196"/>
      <c r="W4115" s="419"/>
      <c r="X4115" s="419"/>
      <c r="Z4115" s="419"/>
      <c r="AA4115" s="419"/>
      <c r="AB4115" s="419"/>
      <c r="AD4115" s="419"/>
      <c r="AE4115" s="419"/>
      <c r="AF4115" s="419"/>
      <c r="AH4115" s="419"/>
      <c r="AI4115" s="419"/>
      <c r="AJ4115" s="419"/>
      <c r="AL4115" s="419"/>
      <c r="AM4115" s="419"/>
      <c r="AN4115" s="403"/>
      <c r="AO4115" s="419"/>
      <c r="AP4115" s="419"/>
      <c r="AQ4115" s="419"/>
      <c r="AR4115" s="419"/>
      <c r="AS4115" s="419"/>
      <c r="AT4115" s="419"/>
      <c r="AU4115" s="419"/>
      <c r="AV4115" s="419"/>
      <c r="AX4115" s="419"/>
      <c r="AY4115" s="419"/>
      <c r="AZ4115" s="419"/>
      <c r="BB4115" s="419"/>
      <c r="BC4115" s="419"/>
      <c r="BD4115" s="419"/>
      <c r="BF4115" s="419"/>
      <c r="BG4115" s="419"/>
      <c r="BH4115" s="419"/>
      <c r="BJ4115" s="419"/>
      <c r="BK4115" s="419"/>
      <c r="BL4115" s="419"/>
      <c r="BN4115" s="419"/>
      <c r="BO4115" s="419"/>
      <c r="BP4115" s="419"/>
      <c r="BR4115" s="419"/>
      <c r="BS4115" s="419"/>
      <c r="BT4115" s="419"/>
      <c r="BV4115" s="419"/>
      <c r="BW4115" s="419"/>
      <c r="BX4115" s="397"/>
      <c r="BZ4115" s="449"/>
      <c r="CB4115" s="419"/>
      <c r="CC4115" s="419"/>
      <c r="CD4115" s="419"/>
      <c r="CF4115" s="419"/>
      <c r="CG4115" s="419"/>
      <c r="CH4115" s="419"/>
    </row>
    <row r="4116" spans="3:86" ht="21" thickBot="1">
      <c r="C4116" s="425"/>
      <c r="P4116" s="431"/>
      <c r="R4116" s="419"/>
      <c r="S4116" s="446"/>
      <c r="T4116" s="419"/>
      <c r="V4116" s="196"/>
      <c r="W4116" s="419"/>
      <c r="X4116" s="419"/>
      <c r="Z4116" s="419"/>
      <c r="AA4116" s="419"/>
      <c r="AB4116" s="419"/>
      <c r="AD4116" s="419"/>
      <c r="AE4116" s="419"/>
      <c r="AF4116" s="419"/>
      <c r="AH4116" s="419"/>
      <c r="AI4116" s="419"/>
      <c r="AJ4116" s="419"/>
      <c r="AL4116" s="419"/>
      <c r="AM4116" s="419"/>
      <c r="AN4116" s="403"/>
      <c r="AO4116" s="419"/>
      <c r="AP4116" s="419"/>
      <c r="AQ4116" s="419"/>
      <c r="AR4116" s="419"/>
      <c r="AS4116" s="419"/>
      <c r="AT4116" s="419"/>
      <c r="AU4116" s="419"/>
      <c r="AV4116" s="419"/>
      <c r="AX4116" s="419"/>
      <c r="AY4116" s="419"/>
      <c r="AZ4116" s="419"/>
      <c r="BB4116" s="419"/>
      <c r="BC4116" s="419"/>
      <c r="BD4116" s="419"/>
      <c r="BF4116" s="419"/>
      <c r="BG4116" s="419"/>
      <c r="BH4116" s="419"/>
      <c r="BJ4116" s="419"/>
      <c r="BK4116" s="419"/>
      <c r="BL4116" s="419"/>
      <c r="BN4116" s="419"/>
      <c r="BO4116" s="419"/>
      <c r="BP4116" s="419"/>
      <c r="BR4116" s="419"/>
      <c r="BS4116" s="419"/>
      <c r="BT4116" s="419"/>
      <c r="BV4116" s="419"/>
      <c r="BW4116" s="419"/>
      <c r="BX4116" s="397"/>
      <c r="BZ4116" s="449"/>
      <c r="CB4116" s="419"/>
      <c r="CC4116" s="419"/>
      <c r="CD4116" s="419"/>
      <c r="CF4116" s="419"/>
      <c r="CG4116" s="419"/>
      <c r="CH4116" s="419"/>
    </row>
    <row r="4117" spans="3:86" ht="21" thickBot="1">
      <c r="C4117" s="425"/>
      <c r="P4117" s="431"/>
      <c r="R4117" s="419"/>
      <c r="S4117" s="446"/>
      <c r="T4117" s="419"/>
      <c r="V4117" s="196"/>
      <c r="W4117" s="419"/>
      <c r="X4117" s="419"/>
      <c r="Z4117" s="419"/>
      <c r="AA4117" s="419"/>
      <c r="AB4117" s="419"/>
      <c r="AD4117" s="419"/>
      <c r="AE4117" s="419"/>
      <c r="AF4117" s="419"/>
      <c r="AH4117" s="419"/>
      <c r="AI4117" s="419"/>
      <c r="AJ4117" s="419"/>
      <c r="AL4117" s="419"/>
      <c r="AM4117" s="419"/>
      <c r="AN4117" s="403"/>
      <c r="AO4117" s="419"/>
      <c r="AP4117" s="419"/>
      <c r="AQ4117" s="419"/>
      <c r="AR4117" s="419"/>
      <c r="AS4117" s="419"/>
      <c r="AT4117" s="419"/>
      <c r="AU4117" s="419"/>
      <c r="AV4117" s="419"/>
      <c r="AX4117" s="419"/>
      <c r="AY4117" s="419"/>
      <c r="AZ4117" s="419"/>
      <c r="BB4117" s="419"/>
      <c r="BC4117" s="419"/>
      <c r="BD4117" s="419"/>
      <c r="BF4117" s="419"/>
      <c r="BG4117" s="419"/>
      <c r="BH4117" s="419"/>
      <c r="BJ4117" s="419"/>
      <c r="BK4117" s="419"/>
      <c r="BL4117" s="419"/>
      <c r="BN4117" s="419"/>
      <c r="BO4117" s="419"/>
      <c r="BP4117" s="419"/>
      <c r="BR4117" s="419"/>
      <c r="BS4117" s="419"/>
      <c r="BT4117" s="419"/>
      <c r="BV4117" s="419"/>
      <c r="BW4117" s="419"/>
      <c r="BX4117" s="397"/>
      <c r="BZ4117" s="449"/>
      <c r="CB4117" s="419"/>
      <c r="CC4117" s="419"/>
      <c r="CD4117" s="419"/>
      <c r="CF4117" s="419"/>
      <c r="CG4117" s="419"/>
      <c r="CH4117" s="419"/>
    </row>
    <row r="4118" spans="3:86" ht="21" thickBot="1">
      <c r="C4118" s="425"/>
      <c r="P4118" s="431"/>
      <c r="R4118" s="419"/>
      <c r="S4118" s="446"/>
      <c r="T4118" s="419"/>
      <c r="V4118" s="196"/>
      <c r="W4118" s="419"/>
      <c r="X4118" s="419"/>
      <c r="Z4118" s="419"/>
      <c r="AA4118" s="419"/>
      <c r="AB4118" s="419"/>
      <c r="AD4118" s="419"/>
      <c r="AE4118" s="419"/>
      <c r="AF4118" s="419"/>
      <c r="AH4118" s="419"/>
      <c r="AI4118" s="419"/>
      <c r="AJ4118" s="419"/>
      <c r="AL4118" s="419"/>
      <c r="AM4118" s="419"/>
      <c r="AN4118" s="403"/>
      <c r="AO4118" s="419"/>
      <c r="AP4118" s="419"/>
      <c r="AQ4118" s="419"/>
      <c r="AR4118" s="419"/>
      <c r="AS4118" s="419"/>
      <c r="AT4118" s="419"/>
      <c r="AU4118" s="419"/>
      <c r="AV4118" s="419"/>
      <c r="AX4118" s="419"/>
      <c r="AY4118" s="419"/>
      <c r="AZ4118" s="419"/>
      <c r="BB4118" s="419"/>
      <c r="BC4118" s="419"/>
      <c r="BD4118" s="419"/>
      <c r="BF4118" s="419"/>
      <c r="BG4118" s="419"/>
      <c r="BH4118" s="419"/>
      <c r="BJ4118" s="419"/>
      <c r="BK4118" s="419"/>
      <c r="BL4118" s="419"/>
      <c r="BN4118" s="419"/>
      <c r="BO4118" s="419"/>
      <c r="BP4118" s="419"/>
      <c r="BR4118" s="419"/>
      <c r="BS4118" s="419"/>
      <c r="BT4118" s="419"/>
      <c r="BV4118" s="419"/>
      <c r="BW4118" s="419"/>
      <c r="BX4118" s="397"/>
      <c r="BZ4118" s="449"/>
      <c r="CB4118" s="419"/>
      <c r="CC4118" s="419"/>
      <c r="CD4118" s="419"/>
      <c r="CF4118" s="419"/>
      <c r="CG4118" s="419"/>
      <c r="CH4118" s="419"/>
    </row>
    <row r="4119" spans="3:86" ht="21" thickBot="1">
      <c r="C4119" s="425"/>
      <c r="P4119" s="431"/>
      <c r="R4119" s="419"/>
      <c r="S4119" s="446"/>
      <c r="T4119" s="419"/>
      <c r="V4119" s="196"/>
      <c r="W4119" s="419"/>
      <c r="X4119" s="419"/>
      <c r="Z4119" s="419"/>
      <c r="AA4119" s="419"/>
      <c r="AB4119" s="419"/>
      <c r="AD4119" s="419"/>
      <c r="AE4119" s="419"/>
      <c r="AF4119" s="419"/>
      <c r="AH4119" s="419"/>
      <c r="AI4119" s="419"/>
      <c r="AJ4119" s="419"/>
      <c r="AL4119" s="419"/>
      <c r="AM4119" s="419"/>
      <c r="AN4119" s="403"/>
      <c r="AO4119" s="419"/>
      <c r="AP4119" s="419"/>
      <c r="AQ4119" s="419"/>
      <c r="AR4119" s="419"/>
      <c r="AS4119" s="419"/>
      <c r="AT4119" s="419"/>
      <c r="AU4119" s="419"/>
      <c r="AV4119" s="419"/>
      <c r="AX4119" s="419"/>
      <c r="AY4119" s="419"/>
      <c r="AZ4119" s="419"/>
      <c r="BB4119" s="419"/>
      <c r="BC4119" s="419"/>
      <c r="BD4119" s="419"/>
      <c r="BF4119" s="419"/>
      <c r="BG4119" s="419"/>
      <c r="BH4119" s="419"/>
      <c r="BJ4119" s="419"/>
      <c r="BK4119" s="419"/>
      <c r="BL4119" s="419"/>
      <c r="BN4119" s="419"/>
      <c r="BO4119" s="419"/>
      <c r="BP4119" s="419"/>
      <c r="BR4119" s="419"/>
      <c r="BS4119" s="419"/>
      <c r="BT4119" s="419"/>
      <c r="BV4119" s="419"/>
      <c r="BW4119" s="419"/>
      <c r="BX4119" s="397"/>
      <c r="BZ4119" s="449"/>
      <c r="CB4119" s="419"/>
      <c r="CC4119" s="419"/>
      <c r="CD4119" s="419"/>
      <c r="CF4119" s="419"/>
      <c r="CG4119" s="419"/>
      <c r="CH4119" s="419"/>
    </row>
    <row r="4120" spans="3:86" ht="21" thickBot="1">
      <c r="C4120" s="425"/>
      <c r="P4120" s="431"/>
      <c r="R4120" s="419"/>
      <c r="S4120" s="446"/>
      <c r="T4120" s="419"/>
      <c r="V4120" s="196"/>
      <c r="W4120" s="419"/>
      <c r="X4120" s="419"/>
      <c r="Z4120" s="419"/>
      <c r="AA4120" s="419"/>
      <c r="AB4120" s="419"/>
      <c r="AD4120" s="419"/>
      <c r="AE4120" s="419"/>
      <c r="AF4120" s="419"/>
      <c r="AH4120" s="419"/>
      <c r="AI4120" s="419"/>
      <c r="AJ4120" s="419"/>
      <c r="AL4120" s="419"/>
      <c r="AM4120" s="419"/>
      <c r="AN4120" s="403"/>
      <c r="AO4120" s="419"/>
      <c r="AP4120" s="419"/>
      <c r="AQ4120" s="419"/>
      <c r="AR4120" s="419"/>
      <c r="AS4120" s="419"/>
      <c r="AT4120" s="419"/>
      <c r="AU4120" s="419"/>
      <c r="AV4120" s="419"/>
      <c r="AX4120" s="419"/>
      <c r="AY4120" s="419"/>
      <c r="AZ4120" s="419"/>
      <c r="BB4120" s="419"/>
      <c r="BC4120" s="419"/>
      <c r="BD4120" s="419"/>
      <c r="BF4120" s="419"/>
      <c r="BG4120" s="419"/>
      <c r="BH4120" s="419"/>
      <c r="BJ4120" s="419"/>
      <c r="BK4120" s="419"/>
      <c r="BL4120" s="419"/>
      <c r="BN4120" s="419"/>
      <c r="BO4120" s="419"/>
      <c r="BP4120" s="419"/>
      <c r="BR4120" s="419"/>
      <c r="BS4120" s="419"/>
      <c r="BT4120" s="419"/>
      <c r="BV4120" s="419"/>
      <c r="BW4120" s="419"/>
      <c r="BX4120" s="397"/>
      <c r="BZ4120" s="449"/>
      <c r="CB4120" s="419"/>
      <c r="CC4120" s="419"/>
      <c r="CD4120" s="419"/>
      <c r="CF4120" s="419"/>
      <c r="CG4120" s="419"/>
      <c r="CH4120" s="419"/>
    </row>
    <row r="4121" spans="3:86" ht="21" thickBot="1">
      <c r="C4121" s="425"/>
      <c r="P4121" s="431"/>
      <c r="R4121" s="419"/>
      <c r="S4121" s="446"/>
      <c r="T4121" s="419"/>
      <c r="V4121" s="196"/>
      <c r="W4121" s="419"/>
      <c r="X4121" s="419"/>
      <c r="Z4121" s="419"/>
      <c r="AA4121" s="419"/>
      <c r="AB4121" s="419"/>
      <c r="AD4121" s="419"/>
      <c r="AE4121" s="419"/>
      <c r="AF4121" s="419"/>
      <c r="AH4121" s="419"/>
      <c r="AI4121" s="419"/>
      <c r="AJ4121" s="419"/>
      <c r="AL4121" s="419"/>
      <c r="AM4121" s="419"/>
      <c r="AN4121" s="403"/>
      <c r="AO4121" s="419"/>
      <c r="AP4121" s="419"/>
      <c r="AQ4121" s="419"/>
      <c r="AR4121" s="419"/>
      <c r="AS4121" s="419"/>
      <c r="AT4121" s="419"/>
      <c r="AU4121" s="419"/>
      <c r="AV4121" s="419"/>
      <c r="AX4121" s="419"/>
      <c r="AY4121" s="419"/>
      <c r="AZ4121" s="419"/>
      <c r="BB4121" s="419"/>
      <c r="BC4121" s="419"/>
      <c r="BD4121" s="419"/>
      <c r="BF4121" s="419"/>
      <c r="BG4121" s="419"/>
      <c r="BH4121" s="419"/>
      <c r="BJ4121" s="419"/>
      <c r="BK4121" s="419"/>
      <c r="BL4121" s="419"/>
      <c r="BN4121" s="419"/>
      <c r="BO4121" s="419"/>
      <c r="BP4121" s="419"/>
      <c r="BR4121" s="419"/>
      <c r="BS4121" s="419"/>
      <c r="BT4121" s="419"/>
      <c r="BV4121" s="419"/>
      <c r="BW4121" s="419"/>
      <c r="BX4121" s="397"/>
      <c r="BZ4121" s="449"/>
      <c r="CB4121" s="419"/>
      <c r="CC4121" s="419"/>
      <c r="CD4121" s="419"/>
      <c r="CF4121" s="419"/>
      <c r="CG4121" s="419"/>
      <c r="CH4121" s="419"/>
    </row>
    <row r="4122" spans="3:86" ht="21" thickBot="1">
      <c r="C4122" s="425"/>
      <c r="P4122" s="431"/>
      <c r="R4122" s="419"/>
      <c r="S4122" s="446"/>
      <c r="T4122" s="419"/>
      <c r="V4122" s="196"/>
      <c r="W4122" s="419"/>
      <c r="X4122" s="419"/>
      <c r="Z4122" s="419"/>
      <c r="AA4122" s="419"/>
      <c r="AB4122" s="419"/>
      <c r="AD4122" s="419"/>
      <c r="AE4122" s="419"/>
      <c r="AF4122" s="419"/>
      <c r="AH4122" s="419"/>
      <c r="AI4122" s="419"/>
      <c r="AJ4122" s="419"/>
      <c r="AL4122" s="419"/>
      <c r="AM4122" s="419"/>
      <c r="AN4122" s="403"/>
      <c r="AO4122" s="419"/>
      <c r="AP4122" s="419"/>
      <c r="AQ4122" s="419"/>
      <c r="AR4122" s="419"/>
      <c r="AS4122" s="419"/>
      <c r="AT4122" s="419"/>
      <c r="AU4122" s="419"/>
      <c r="AV4122" s="419"/>
      <c r="AX4122" s="419"/>
      <c r="AY4122" s="419"/>
      <c r="AZ4122" s="419"/>
      <c r="BB4122" s="419"/>
      <c r="BC4122" s="419"/>
      <c r="BD4122" s="419"/>
      <c r="BF4122" s="419"/>
      <c r="BG4122" s="419"/>
      <c r="BH4122" s="419"/>
      <c r="BJ4122" s="419"/>
      <c r="BK4122" s="419"/>
      <c r="BL4122" s="419"/>
      <c r="BN4122" s="419"/>
      <c r="BO4122" s="419"/>
      <c r="BP4122" s="419"/>
      <c r="BR4122" s="419"/>
      <c r="BS4122" s="419"/>
      <c r="BT4122" s="419"/>
      <c r="BV4122" s="419"/>
      <c r="BW4122" s="419"/>
      <c r="BX4122" s="397"/>
      <c r="BZ4122" s="449"/>
      <c r="CB4122" s="419"/>
      <c r="CC4122" s="419"/>
      <c r="CD4122" s="419"/>
      <c r="CF4122" s="419"/>
      <c r="CG4122" s="419"/>
      <c r="CH4122" s="419"/>
    </row>
    <row r="4123" spans="3:86" ht="21" thickBot="1">
      <c r="C4123" s="425"/>
      <c r="P4123" s="431"/>
      <c r="R4123" s="419"/>
      <c r="S4123" s="446"/>
      <c r="T4123" s="419"/>
      <c r="V4123" s="196"/>
      <c r="W4123" s="419"/>
      <c r="X4123" s="419"/>
      <c r="Z4123" s="419"/>
      <c r="AA4123" s="419"/>
      <c r="AB4123" s="419"/>
      <c r="AD4123" s="419"/>
      <c r="AE4123" s="419"/>
      <c r="AF4123" s="419"/>
      <c r="AH4123" s="419"/>
      <c r="AI4123" s="419"/>
      <c r="AJ4123" s="419"/>
      <c r="AL4123" s="419"/>
      <c r="AM4123" s="419"/>
      <c r="AN4123" s="403"/>
      <c r="AO4123" s="419"/>
      <c r="AP4123" s="419"/>
      <c r="AQ4123" s="419"/>
      <c r="AR4123" s="419"/>
      <c r="AS4123" s="419"/>
      <c r="AT4123" s="419"/>
      <c r="AU4123" s="419"/>
      <c r="AV4123" s="419"/>
      <c r="AX4123" s="419"/>
      <c r="AY4123" s="419"/>
      <c r="AZ4123" s="419"/>
      <c r="BB4123" s="419"/>
      <c r="BC4123" s="419"/>
      <c r="BD4123" s="419"/>
      <c r="BF4123" s="419"/>
      <c r="BG4123" s="419"/>
      <c r="BH4123" s="419"/>
      <c r="BJ4123" s="419"/>
      <c r="BK4123" s="419"/>
      <c r="BL4123" s="419"/>
      <c r="BN4123" s="419"/>
      <c r="BO4123" s="419"/>
      <c r="BP4123" s="419"/>
      <c r="BR4123" s="419"/>
      <c r="BS4123" s="419"/>
      <c r="BT4123" s="419"/>
      <c r="BV4123" s="419"/>
      <c r="BW4123" s="419"/>
      <c r="BX4123" s="397"/>
      <c r="BZ4123" s="449"/>
      <c r="CB4123" s="419"/>
      <c r="CC4123" s="419"/>
      <c r="CD4123" s="419"/>
      <c r="CF4123" s="419"/>
      <c r="CG4123" s="419"/>
      <c r="CH4123" s="419"/>
    </row>
    <row r="4124" spans="3:86" ht="21" thickBot="1">
      <c r="C4124" s="425"/>
      <c r="P4124" s="431"/>
      <c r="R4124" s="419"/>
      <c r="S4124" s="446"/>
      <c r="T4124" s="419"/>
      <c r="V4124" s="196"/>
      <c r="W4124" s="419"/>
      <c r="X4124" s="419"/>
      <c r="Z4124" s="419"/>
      <c r="AA4124" s="419"/>
      <c r="AB4124" s="419"/>
      <c r="AD4124" s="419"/>
      <c r="AE4124" s="419"/>
      <c r="AF4124" s="419"/>
      <c r="AH4124" s="419"/>
      <c r="AI4124" s="419"/>
      <c r="AJ4124" s="419"/>
      <c r="AL4124" s="419"/>
      <c r="AM4124" s="419"/>
      <c r="AN4124" s="403"/>
      <c r="AO4124" s="419"/>
      <c r="AP4124" s="419"/>
      <c r="AQ4124" s="419"/>
      <c r="AR4124" s="419"/>
      <c r="AS4124" s="419"/>
      <c r="AT4124" s="419"/>
      <c r="AU4124" s="419"/>
      <c r="AV4124" s="419"/>
      <c r="AX4124" s="419"/>
      <c r="AY4124" s="419"/>
      <c r="AZ4124" s="419"/>
      <c r="BB4124" s="419"/>
      <c r="BC4124" s="419"/>
      <c r="BD4124" s="419"/>
      <c r="BF4124" s="419"/>
      <c r="BG4124" s="419"/>
      <c r="BH4124" s="419"/>
      <c r="BJ4124" s="419"/>
      <c r="BK4124" s="419"/>
      <c r="BL4124" s="419"/>
      <c r="BN4124" s="419"/>
      <c r="BO4124" s="419"/>
      <c r="BP4124" s="419"/>
      <c r="BR4124" s="419"/>
      <c r="BS4124" s="419"/>
      <c r="BT4124" s="419"/>
      <c r="BV4124" s="419"/>
      <c r="BW4124" s="419"/>
      <c r="BX4124" s="397"/>
      <c r="BZ4124" s="449"/>
      <c r="CB4124" s="419"/>
      <c r="CC4124" s="419"/>
      <c r="CD4124" s="419"/>
      <c r="CF4124" s="419"/>
      <c r="CG4124" s="419"/>
      <c r="CH4124" s="419"/>
    </row>
    <row r="4125" spans="3:86" ht="21" thickBot="1">
      <c r="C4125" s="425"/>
      <c r="P4125" s="431"/>
      <c r="R4125" s="419"/>
      <c r="S4125" s="446"/>
      <c r="T4125" s="419"/>
      <c r="V4125" s="196"/>
      <c r="W4125" s="419"/>
      <c r="X4125" s="419"/>
      <c r="Z4125" s="419"/>
      <c r="AA4125" s="419"/>
      <c r="AB4125" s="419"/>
      <c r="AD4125" s="419"/>
      <c r="AE4125" s="419"/>
      <c r="AF4125" s="419"/>
      <c r="AH4125" s="419"/>
      <c r="AI4125" s="419"/>
      <c r="AJ4125" s="419"/>
      <c r="AL4125" s="419"/>
      <c r="AM4125" s="419"/>
      <c r="AN4125" s="403"/>
      <c r="AO4125" s="419"/>
      <c r="AP4125" s="419"/>
      <c r="AQ4125" s="419"/>
      <c r="AR4125" s="419"/>
      <c r="AS4125" s="419"/>
      <c r="AT4125" s="419"/>
      <c r="AU4125" s="419"/>
      <c r="AV4125" s="419"/>
      <c r="AX4125" s="419"/>
      <c r="AY4125" s="419"/>
      <c r="AZ4125" s="419"/>
      <c r="BB4125" s="419"/>
      <c r="BC4125" s="419"/>
      <c r="BD4125" s="419"/>
      <c r="BF4125" s="419"/>
      <c r="BG4125" s="419"/>
      <c r="BH4125" s="419"/>
      <c r="BJ4125" s="419"/>
      <c r="BK4125" s="419"/>
      <c r="BL4125" s="419"/>
      <c r="BN4125" s="419"/>
      <c r="BO4125" s="419"/>
      <c r="BP4125" s="419"/>
      <c r="BR4125" s="419"/>
      <c r="BS4125" s="419"/>
      <c r="BT4125" s="419"/>
      <c r="BV4125" s="419"/>
      <c r="BW4125" s="419"/>
      <c r="BX4125" s="397"/>
      <c r="BZ4125" s="449"/>
      <c r="CB4125" s="419"/>
      <c r="CC4125" s="419"/>
      <c r="CD4125" s="419"/>
      <c r="CF4125" s="419"/>
      <c r="CG4125" s="419"/>
      <c r="CH4125" s="419"/>
    </row>
    <row r="4126" spans="3:86" ht="21" thickBot="1">
      <c r="C4126" s="425"/>
      <c r="P4126" s="431"/>
      <c r="R4126" s="419"/>
      <c r="S4126" s="446"/>
      <c r="T4126" s="419"/>
      <c r="V4126" s="196"/>
      <c r="W4126" s="419"/>
      <c r="X4126" s="419"/>
      <c r="Z4126" s="419"/>
      <c r="AA4126" s="419"/>
      <c r="AB4126" s="419"/>
      <c r="AD4126" s="419"/>
      <c r="AE4126" s="419"/>
      <c r="AF4126" s="419"/>
      <c r="AH4126" s="419"/>
      <c r="AI4126" s="419"/>
      <c r="AJ4126" s="419"/>
      <c r="AL4126" s="419"/>
      <c r="AM4126" s="419"/>
      <c r="AN4126" s="403"/>
      <c r="AO4126" s="419"/>
      <c r="AP4126" s="419"/>
      <c r="AQ4126" s="419"/>
      <c r="AR4126" s="419"/>
      <c r="AS4126" s="419"/>
      <c r="AT4126" s="419"/>
      <c r="AU4126" s="419"/>
      <c r="AV4126" s="419"/>
      <c r="AX4126" s="419"/>
      <c r="AY4126" s="419"/>
      <c r="AZ4126" s="419"/>
      <c r="BB4126" s="419"/>
      <c r="BC4126" s="419"/>
      <c r="BD4126" s="419"/>
      <c r="BF4126" s="419"/>
      <c r="BG4126" s="419"/>
      <c r="BH4126" s="419"/>
      <c r="BJ4126" s="419"/>
      <c r="BK4126" s="419"/>
      <c r="BL4126" s="419"/>
      <c r="BN4126" s="419"/>
      <c r="BO4126" s="419"/>
      <c r="BP4126" s="419"/>
      <c r="BR4126" s="419"/>
      <c r="BS4126" s="419"/>
      <c r="BT4126" s="419"/>
      <c r="BV4126" s="419"/>
      <c r="BW4126" s="419"/>
      <c r="BX4126" s="397"/>
      <c r="BZ4126" s="449"/>
      <c r="CB4126" s="419"/>
      <c r="CC4126" s="419"/>
      <c r="CD4126" s="419"/>
      <c r="CF4126" s="419"/>
      <c r="CG4126" s="419"/>
      <c r="CH4126" s="419"/>
    </row>
    <row r="4127" spans="3:86" ht="21" thickBot="1">
      <c r="C4127" s="425"/>
      <c r="P4127" s="431"/>
      <c r="R4127" s="419"/>
      <c r="S4127" s="446"/>
      <c r="T4127" s="419"/>
      <c r="V4127" s="196"/>
      <c r="W4127" s="419"/>
      <c r="X4127" s="419"/>
      <c r="Z4127" s="419"/>
      <c r="AA4127" s="419"/>
      <c r="AB4127" s="419"/>
      <c r="AD4127" s="419"/>
      <c r="AE4127" s="419"/>
      <c r="AF4127" s="419"/>
      <c r="AH4127" s="419"/>
      <c r="AI4127" s="419"/>
      <c r="AJ4127" s="419"/>
      <c r="AL4127" s="419"/>
      <c r="AM4127" s="419"/>
      <c r="AN4127" s="403"/>
      <c r="AO4127" s="419"/>
      <c r="AP4127" s="419"/>
      <c r="AQ4127" s="419"/>
      <c r="AR4127" s="419"/>
      <c r="AS4127" s="419"/>
      <c r="AT4127" s="419"/>
      <c r="AU4127" s="419"/>
      <c r="AV4127" s="419"/>
      <c r="AX4127" s="419"/>
      <c r="AY4127" s="419"/>
      <c r="AZ4127" s="419"/>
      <c r="BB4127" s="419"/>
      <c r="BC4127" s="419"/>
      <c r="BD4127" s="419"/>
      <c r="BF4127" s="419"/>
      <c r="BG4127" s="419"/>
      <c r="BH4127" s="419"/>
      <c r="BJ4127" s="419"/>
      <c r="BK4127" s="419"/>
      <c r="BL4127" s="419"/>
      <c r="BN4127" s="419"/>
      <c r="BO4127" s="419"/>
      <c r="BP4127" s="419"/>
      <c r="BR4127" s="419"/>
      <c r="BS4127" s="419"/>
      <c r="BT4127" s="419"/>
      <c r="BV4127" s="419"/>
      <c r="BW4127" s="419"/>
      <c r="BX4127" s="397"/>
      <c r="BZ4127" s="449"/>
      <c r="CB4127" s="419"/>
      <c r="CC4127" s="419"/>
      <c r="CD4127" s="419"/>
      <c r="CF4127" s="419"/>
      <c r="CG4127" s="419"/>
      <c r="CH4127" s="419"/>
    </row>
    <row r="4128" spans="3:86" ht="21" thickBot="1">
      <c r="C4128" s="425"/>
      <c r="P4128" s="431"/>
      <c r="R4128" s="419"/>
      <c r="S4128" s="446"/>
      <c r="T4128" s="419"/>
      <c r="V4128" s="196"/>
      <c r="W4128" s="419"/>
      <c r="X4128" s="419"/>
      <c r="Z4128" s="419"/>
      <c r="AA4128" s="419"/>
      <c r="AB4128" s="419"/>
      <c r="AD4128" s="419"/>
      <c r="AE4128" s="419"/>
      <c r="AF4128" s="419"/>
      <c r="AH4128" s="419"/>
      <c r="AI4128" s="419"/>
      <c r="AJ4128" s="419"/>
      <c r="AL4128" s="419"/>
      <c r="AM4128" s="419"/>
      <c r="AN4128" s="403"/>
      <c r="AO4128" s="419"/>
      <c r="AP4128" s="419"/>
      <c r="AQ4128" s="419"/>
      <c r="AR4128" s="419"/>
      <c r="AS4128" s="419"/>
      <c r="AT4128" s="419"/>
      <c r="AU4128" s="419"/>
      <c r="AV4128" s="419"/>
      <c r="AX4128" s="419"/>
      <c r="AY4128" s="419"/>
      <c r="AZ4128" s="419"/>
      <c r="BB4128" s="419"/>
      <c r="BC4128" s="419"/>
      <c r="BD4128" s="419"/>
      <c r="BF4128" s="419"/>
      <c r="BG4128" s="419"/>
      <c r="BH4128" s="419"/>
      <c r="BJ4128" s="419"/>
      <c r="BK4128" s="419"/>
      <c r="BL4128" s="419"/>
      <c r="BN4128" s="419"/>
      <c r="BO4128" s="419"/>
      <c r="BP4128" s="419"/>
      <c r="BR4128" s="419"/>
      <c r="BS4128" s="419"/>
      <c r="BT4128" s="419"/>
      <c r="BV4128" s="419"/>
      <c r="BW4128" s="419"/>
      <c r="BX4128" s="397"/>
      <c r="BZ4128" s="449"/>
      <c r="CB4128" s="419"/>
      <c r="CC4128" s="419"/>
      <c r="CD4128" s="419"/>
      <c r="CF4128" s="419"/>
      <c r="CG4128" s="419"/>
      <c r="CH4128" s="419"/>
    </row>
    <row r="4129" spans="3:86" ht="21" thickBot="1">
      <c r="C4129" s="425"/>
      <c r="P4129" s="431"/>
      <c r="R4129" s="419"/>
      <c r="S4129" s="446"/>
      <c r="T4129" s="419"/>
      <c r="V4129" s="196"/>
      <c r="W4129" s="419"/>
      <c r="X4129" s="419"/>
      <c r="Z4129" s="419"/>
      <c r="AA4129" s="419"/>
      <c r="AB4129" s="419"/>
      <c r="AD4129" s="419"/>
      <c r="AE4129" s="419"/>
      <c r="AF4129" s="419"/>
      <c r="AH4129" s="419"/>
      <c r="AI4129" s="419"/>
      <c r="AJ4129" s="419"/>
      <c r="AL4129" s="419"/>
      <c r="AM4129" s="419"/>
      <c r="AN4129" s="403"/>
      <c r="AO4129" s="419"/>
      <c r="AP4129" s="419"/>
      <c r="AQ4129" s="419"/>
      <c r="AR4129" s="419"/>
      <c r="AS4129" s="419"/>
      <c r="AT4129" s="419"/>
      <c r="AU4129" s="419"/>
      <c r="AV4129" s="419"/>
      <c r="AX4129" s="419"/>
      <c r="AY4129" s="419"/>
      <c r="AZ4129" s="419"/>
      <c r="BB4129" s="419"/>
      <c r="BC4129" s="419"/>
      <c r="BD4129" s="419"/>
      <c r="BF4129" s="419"/>
      <c r="BG4129" s="419"/>
      <c r="BH4129" s="419"/>
      <c r="BJ4129" s="419"/>
      <c r="BK4129" s="419"/>
      <c r="BL4129" s="419"/>
      <c r="BN4129" s="419"/>
      <c r="BO4129" s="419"/>
      <c r="BP4129" s="419"/>
      <c r="BR4129" s="419"/>
      <c r="BS4129" s="419"/>
      <c r="BT4129" s="419"/>
      <c r="BV4129" s="419"/>
      <c r="BW4129" s="419"/>
      <c r="BX4129" s="397"/>
      <c r="BZ4129" s="449"/>
      <c r="CB4129" s="419"/>
      <c r="CC4129" s="419"/>
      <c r="CD4129" s="419"/>
      <c r="CF4129" s="419"/>
      <c r="CG4129" s="419"/>
      <c r="CH4129" s="419"/>
    </row>
    <row r="4130" spans="3:86" ht="21" thickBot="1">
      <c r="C4130" s="425"/>
      <c r="P4130" s="431"/>
      <c r="R4130" s="419"/>
      <c r="S4130" s="446"/>
      <c r="T4130" s="419"/>
      <c r="V4130" s="196"/>
      <c r="W4130" s="419"/>
      <c r="X4130" s="419"/>
      <c r="Z4130" s="419"/>
      <c r="AA4130" s="419"/>
      <c r="AB4130" s="419"/>
      <c r="AD4130" s="419"/>
      <c r="AE4130" s="419"/>
      <c r="AF4130" s="419"/>
      <c r="AH4130" s="419"/>
      <c r="AI4130" s="419"/>
      <c r="AJ4130" s="419"/>
      <c r="AL4130" s="419"/>
      <c r="AM4130" s="419"/>
      <c r="AN4130" s="403"/>
      <c r="AO4130" s="419"/>
      <c r="AP4130" s="419"/>
      <c r="AQ4130" s="419"/>
      <c r="AR4130" s="419"/>
      <c r="AS4130" s="419"/>
      <c r="AT4130" s="419"/>
      <c r="AU4130" s="419"/>
      <c r="AV4130" s="419"/>
      <c r="AX4130" s="419"/>
      <c r="AY4130" s="419"/>
      <c r="AZ4130" s="419"/>
      <c r="BB4130" s="419"/>
      <c r="BC4130" s="419"/>
      <c r="BD4130" s="419"/>
      <c r="BF4130" s="419"/>
      <c r="BG4130" s="419"/>
      <c r="BH4130" s="419"/>
      <c r="BJ4130" s="419"/>
      <c r="BK4130" s="419"/>
      <c r="BL4130" s="419"/>
      <c r="BN4130" s="419"/>
      <c r="BO4130" s="419"/>
      <c r="BP4130" s="419"/>
      <c r="BR4130" s="419"/>
      <c r="BS4130" s="419"/>
      <c r="BT4130" s="419"/>
      <c r="BV4130" s="419"/>
      <c r="BW4130" s="419"/>
      <c r="BX4130" s="397"/>
      <c r="BZ4130" s="449"/>
      <c r="CB4130" s="419"/>
      <c r="CC4130" s="419"/>
      <c r="CD4130" s="419"/>
      <c r="CF4130" s="419"/>
      <c r="CG4130" s="419"/>
      <c r="CH4130" s="419"/>
    </row>
    <row r="4131" spans="3:86" ht="21" thickBot="1">
      <c r="C4131" s="425"/>
      <c r="P4131" s="431"/>
      <c r="R4131" s="419"/>
      <c r="S4131" s="446"/>
      <c r="T4131" s="419"/>
      <c r="V4131" s="196"/>
      <c r="W4131" s="419"/>
      <c r="X4131" s="419"/>
      <c r="Z4131" s="419"/>
      <c r="AA4131" s="419"/>
      <c r="AB4131" s="419"/>
      <c r="AD4131" s="419"/>
      <c r="AE4131" s="419"/>
      <c r="AF4131" s="419"/>
      <c r="AH4131" s="419"/>
      <c r="AI4131" s="419"/>
      <c r="AJ4131" s="419"/>
      <c r="AL4131" s="419"/>
      <c r="AM4131" s="419"/>
      <c r="AN4131" s="403"/>
      <c r="AO4131" s="419"/>
      <c r="AP4131" s="419"/>
      <c r="AQ4131" s="419"/>
      <c r="AR4131" s="419"/>
      <c r="AS4131" s="419"/>
      <c r="AT4131" s="419"/>
      <c r="AU4131" s="419"/>
      <c r="AV4131" s="419"/>
      <c r="AX4131" s="419"/>
      <c r="AY4131" s="419"/>
      <c r="AZ4131" s="419"/>
      <c r="BB4131" s="419"/>
      <c r="BC4131" s="419"/>
      <c r="BD4131" s="419"/>
      <c r="BF4131" s="419"/>
      <c r="BG4131" s="419"/>
      <c r="BH4131" s="419"/>
      <c r="BJ4131" s="419"/>
      <c r="BK4131" s="419"/>
      <c r="BL4131" s="419"/>
      <c r="BN4131" s="419"/>
      <c r="BO4131" s="419"/>
      <c r="BP4131" s="419"/>
      <c r="BR4131" s="419"/>
      <c r="BS4131" s="419"/>
      <c r="BT4131" s="419"/>
      <c r="BV4131" s="419"/>
      <c r="BW4131" s="419"/>
      <c r="BX4131" s="397"/>
      <c r="BZ4131" s="449"/>
      <c r="CB4131" s="419"/>
      <c r="CC4131" s="419"/>
      <c r="CD4131" s="419"/>
      <c r="CF4131" s="419"/>
      <c r="CG4131" s="419"/>
      <c r="CH4131" s="419"/>
    </row>
    <row r="4132" spans="3:86" ht="21" thickBot="1">
      <c r="C4132" s="425"/>
      <c r="P4132" s="431"/>
      <c r="R4132" s="419"/>
      <c r="S4132" s="446"/>
      <c r="T4132" s="419"/>
      <c r="V4132" s="196"/>
      <c r="W4132" s="419"/>
      <c r="X4132" s="419"/>
      <c r="Z4132" s="419"/>
      <c r="AA4132" s="419"/>
      <c r="AB4132" s="419"/>
      <c r="AD4132" s="419"/>
      <c r="AE4132" s="419"/>
      <c r="AF4132" s="419"/>
      <c r="AH4132" s="419"/>
      <c r="AI4132" s="419"/>
      <c r="AJ4132" s="419"/>
      <c r="AL4132" s="419"/>
      <c r="AM4132" s="419"/>
      <c r="AN4132" s="403"/>
      <c r="AO4132" s="419"/>
      <c r="AP4132" s="419"/>
      <c r="AQ4132" s="419"/>
      <c r="AR4132" s="419"/>
      <c r="AS4132" s="419"/>
      <c r="AT4132" s="419"/>
      <c r="AU4132" s="419"/>
      <c r="AV4132" s="419"/>
      <c r="AX4132" s="419"/>
      <c r="AY4132" s="419"/>
      <c r="AZ4132" s="419"/>
      <c r="BB4132" s="419"/>
      <c r="BC4132" s="419"/>
      <c r="BD4132" s="419"/>
      <c r="BF4132" s="419"/>
      <c r="BG4132" s="419"/>
      <c r="BH4132" s="419"/>
      <c r="BJ4132" s="419"/>
      <c r="BK4132" s="419"/>
      <c r="BL4132" s="419"/>
      <c r="BN4132" s="419"/>
      <c r="BO4132" s="419"/>
      <c r="BP4132" s="419"/>
      <c r="BR4132" s="419"/>
      <c r="BS4132" s="419"/>
      <c r="BT4132" s="419"/>
      <c r="BV4132" s="419"/>
      <c r="BW4132" s="419"/>
      <c r="BX4132" s="397"/>
      <c r="BZ4132" s="449"/>
      <c r="CB4132" s="419"/>
      <c r="CC4132" s="419"/>
      <c r="CD4132" s="419"/>
      <c r="CF4132" s="419"/>
      <c r="CG4132" s="419"/>
      <c r="CH4132" s="419"/>
    </row>
    <row r="4133" spans="3:86" ht="21" thickBot="1">
      <c r="C4133" s="425"/>
      <c r="P4133" s="431"/>
      <c r="R4133" s="419"/>
      <c r="S4133" s="446"/>
      <c r="T4133" s="419"/>
      <c r="V4133" s="196"/>
      <c r="W4133" s="419"/>
      <c r="X4133" s="419"/>
      <c r="Z4133" s="419"/>
      <c r="AA4133" s="419"/>
      <c r="AB4133" s="419"/>
      <c r="AD4133" s="419"/>
      <c r="AE4133" s="419"/>
      <c r="AF4133" s="419"/>
      <c r="AH4133" s="419"/>
      <c r="AI4133" s="419"/>
      <c r="AJ4133" s="419"/>
      <c r="AL4133" s="419"/>
      <c r="AM4133" s="419"/>
      <c r="AN4133" s="403"/>
      <c r="AO4133" s="419"/>
      <c r="AP4133" s="419"/>
      <c r="AQ4133" s="419"/>
      <c r="AR4133" s="419"/>
      <c r="AS4133" s="419"/>
      <c r="AT4133" s="419"/>
      <c r="AU4133" s="419"/>
      <c r="AV4133" s="419"/>
      <c r="AX4133" s="419"/>
      <c r="AY4133" s="419"/>
      <c r="AZ4133" s="419"/>
      <c r="BB4133" s="419"/>
      <c r="BC4133" s="419"/>
      <c r="BD4133" s="419"/>
      <c r="BF4133" s="419"/>
      <c r="BG4133" s="419"/>
      <c r="BH4133" s="419"/>
      <c r="BJ4133" s="419"/>
      <c r="BK4133" s="419"/>
      <c r="BL4133" s="419"/>
      <c r="BN4133" s="419"/>
      <c r="BO4133" s="419"/>
      <c r="BP4133" s="419"/>
      <c r="BR4133" s="419"/>
      <c r="BS4133" s="419"/>
      <c r="BT4133" s="419"/>
      <c r="BV4133" s="419"/>
      <c r="BW4133" s="419"/>
      <c r="BX4133" s="397"/>
      <c r="BZ4133" s="449"/>
      <c r="CB4133" s="419"/>
      <c r="CC4133" s="419"/>
      <c r="CD4133" s="419"/>
      <c r="CF4133" s="419"/>
      <c r="CG4133" s="419"/>
      <c r="CH4133" s="419"/>
    </row>
    <row r="4134" spans="3:86" ht="21" thickBot="1">
      <c r="C4134" s="425"/>
      <c r="P4134" s="431"/>
      <c r="R4134" s="419"/>
      <c r="S4134" s="446"/>
      <c r="T4134" s="419"/>
      <c r="V4134" s="196"/>
      <c r="W4134" s="419"/>
      <c r="X4134" s="419"/>
      <c r="Z4134" s="419"/>
      <c r="AA4134" s="419"/>
      <c r="AB4134" s="419"/>
      <c r="AD4134" s="419"/>
      <c r="AE4134" s="419"/>
      <c r="AF4134" s="419"/>
      <c r="AH4134" s="419"/>
      <c r="AI4134" s="419"/>
      <c r="AJ4134" s="419"/>
      <c r="AL4134" s="419"/>
      <c r="AM4134" s="419"/>
      <c r="AN4134" s="403"/>
      <c r="AO4134" s="419"/>
      <c r="AP4134" s="419"/>
      <c r="AQ4134" s="419"/>
      <c r="AR4134" s="419"/>
      <c r="AS4134" s="419"/>
      <c r="AT4134" s="419"/>
      <c r="AU4134" s="419"/>
      <c r="AV4134" s="419"/>
      <c r="AX4134" s="419"/>
      <c r="AY4134" s="419"/>
      <c r="AZ4134" s="419"/>
      <c r="BB4134" s="419"/>
      <c r="BC4134" s="419"/>
      <c r="BD4134" s="419"/>
      <c r="BF4134" s="419"/>
      <c r="BG4134" s="419"/>
      <c r="BH4134" s="419"/>
      <c r="BJ4134" s="419"/>
      <c r="BK4134" s="419"/>
      <c r="BL4134" s="419"/>
      <c r="BN4134" s="419"/>
      <c r="BO4134" s="419"/>
      <c r="BP4134" s="419"/>
      <c r="BR4134" s="419"/>
      <c r="BS4134" s="419"/>
      <c r="BT4134" s="419"/>
      <c r="BV4134" s="419"/>
      <c r="BW4134" s="419"/>
      <c r="BX4134" s="397"/>
      <c r="BZ4134" s="449"/>
      <c r="CB4134" s="419"/>
      <c r="CC4134" s="419"/>
      <c r="CD4134" s="419"/>
      <c r="CF4134" s="419"/>
      <c r="CG4134" s="419"/>
      <c r="CH4134" s="419"/>
    </row>
    <row r="4135" spans="3:86" ht="21" thickBot="1">
      <c r="C4135" s="425"/>
      <c r="P4135" s="431"/>
      <c r="R4135" s="419"/>
      <c r="S4135" s="446"/>
      <c r="T4135" s="419"/>
      <c r="V4135" s="196"/>
      <c r="W4135" s="419"/>
      <c r="X4135" s="419"/>
      <c r="Z4135" s="419"/>
      <c r="AA4135" s="419"/>
      <c r="AB4135" s="419"/>
      <c r="AD4135" s="419"/>
      <c r="AE4135" s="419"/>
      <c r="AF4135" s="419"/>
      <c r="AH4135" s="419"/>
      <c r="AI4135" s="419"/>
      <c r="AJ4135" s="419"/>
      <c r="AL4135" s="419"/>
      <c r="AM4135" s="419"/>
      <c r="AN4135" s="403"/>
      <c r="AO4135" s="419"/>
      <c r="AP4135" s="419"/>
      <c r="AQ4135" s="419"/>
      <c r="AR4135" s="419"/>
      <c r="AS4135" s="419"/>
      <c r="AT4135" s="419"/>
      <c r="AU4135" s="419"/>
      <c r="AV4135" s="419"/>
      <c r="AX4135" s="419"/>
      <c r="AY4135" s="419"/>
      <c r="AZ4135" s="419"/>
      <c r="BB4135" s="419"/>
      <c r="BC4135" s="419"/>
      <c r="BD4135" s="419"/>
      <c r="BF4135" s="419"/>
      <c r="BG4135" s="419"/>
      <c r="BH4135" s="419"/>
      <c r="BJ4135" s="419"/>
      <c r="BK4135" s="419"/>
      <c r="BL4135" s="419"/>
      <c r="BN4135" s="419"/>
      <c r="BO4135" s="419"/>
      <c r="BP4135" s="419"/>
      <c r="BR4135" s="419"/>
      <c r="BS4135" s="419"/>
      <c r="BT4135" s="419"/>
      <c r="BV4135" s="419"/>
      <c r="BW4135" s="419"/>
      <c r="BX4135" s="397"/>
      <c r="BZ4135" s="449"/>
      <c r="CB4135" s="419"/>
      <c r="CC4135" s="419"/>
      <c r="CD4135" s="419"/>
      <c r="CF4135" s="419"/>
      <c r="CG4135" s="419"/>
      <c r="CH4135" s="419"/>
    </row>
    <row r="4136" spans="3:86" ht="21" thickBot="1">
      <c r="C4136" s="425"/>
      <c r="P4136" s="431"/>
      <c r="R4136" s="419"/>
      <c r="S4136" s="446"/>
      <c r="T4136" s="419"/>
      <c r="V4136" s="196"/>
      <c r="W4136" s="419"/>
      <c r="X4136" s="419"/>
      <c r="Z4136" s="419"/>
      <c r="AA4136" s="419"/>
      <c r="AB4136" s="419"/>
      <c r="AD4136" s="419"/>
      <c r="AE4136" s="419"/>
      <c r="AF4136" s="419"/>
      <c r="AH4136" s="419"/>
      <c r="AI4136" s="419"/>
      <c r="AJ4136" s="419"/>
      <c r="AL4136" s="419"/>
      <c r="AM4136" s="419"/>
      <c r="AN4136" s="403"/>
      <c r="AO4136" s="419"/>
      <c r="AP4136" s="419"/>
      <c r="AQ4136" s="419"/>
      <c r="AR4136" s="419"/>
      <c r="AS4136" s="419"/>
      <c r="AT4136" s="419"/>
      <c r="AU4136" s="419"/>
      <c r="AV4136" s="419"/>
      <c r="AX4136" s="419"/>
      <c r="AY4136" s="419"/>
      <c r="AZ4136" s="419"/>
      <c r="BB4136" s="419"/>
      <c r="BC4136" s="419"/>
      <c r="BD4136" s="419"/>
      <c r="BF4136" s="419"/>
      <c r="BG4136" s="419"/>
      <c r="BH4136" s="419"/>
      <c r="BJ4136" s="419"/>
      <c r="BK4136" s="419"/>
      <c r="BL4136" s="419"/>
      <c r="BN4136" s="419"/>
      <c r="BO4136" s="419"/>
      <c r="BP4136" s="419"/>
      <c r="BR4136" s="419"/>
      <c r="BS4136" s="419"/>
      <c r="BT4136" s="419"/>
      <c r="BV4136" s="419"/>
      <c r="BW4136" s="419"/>
      <c r="BX4136" s="397"/>
      <c r="BZ4136" s="449"/>
      <c r="CB4136" s="419"/>
      <c r="CC4136" s="419"/>
      <c r="CD4136" s="419"/>
      <c r="CF4136" s="419"/>
      <c r="CG4136" s="419"/>
      <c r="CH4136" s="419"/>
    </row>
    <row r="4137" spans="3:86" ht="21" thickBot="1">
      <c r="C4137" s="425"/>
      <c r="P4137" s="431"/>
      <c r="R4137" s="419"/>
      <c r="S4137" s="446"/>
      <c r="T4137" s="419"/>
      <c r="V4137" s="196"/>
      <c r="W4137" s="419"/>
      <c r="X4137" s="419"/>
      <c r="Z4137" s="419"/>
      <c r="AA4137" s="419"/>
      <c r="AB4137" s="419"/>
      <c r="AD4137" s="419"/>
      <c r="AE4137" s="419"/>
      <c r="AF4137" s="419"/>
      <c r="AH4137" s="419"/>
      <c r="AI4137" s="419"/>
      <c r="AJ4137" s="419"/>
      <c r="AL4137" s="419"/>
      <c r="AM4137" s="419"/>
      <c r="AN4137" s="403"/>
      <c r="AO4137" s="419"/>
      <c r="AP4137" s="419"/>
      <c r="AQ4137" s="419"/>
      <c r="AR4137" s="419"/>
      <c r="AS4137" s="419"/>
      <c r="AT4137" s="419"/>
      <c r="AU4137" s="419"/>
      <c r="AV4137" s="419"/>
      <c r="AX4137" s="419"/>
      <c r="AY4137" s="419"/>
      <c r="AZ4137" s="419"/>
      <c r="BB4137" s="419"/>
      <c r="BC4137" s="419"/>
      <c r="BD4137" s="419"/>
      <c r="BF4137" s="419"/>
      <c r="BG4137" s="419"/>
      <c r="BH4137" s="419"/>
      <c r="BJ4137" s="419"/>
      <c r="BK4137" s="419"/>
      <c r="BL4137" s="419"/>
      <c r="BN4137" s="419"/>
      <c r="BO4137" s="419"/>
      <c r="BP4137" s="419"/>
      <c r="BR4137" s="419"/>
      <c r="BS4137" s="419"/>
      <c r="BT4137" s="419"/>
      <c r="BV4137" s="419"/>
      <c r="BW4137" s="419"/>
      <c r="BX4137" s="397"/>
      <c r="BZ4137" s="449"/>
      <c r="CB4137" s="419"/>
      <c r="CC4137" s="419"/>
      <c r="CD4137" s="419"/>
      <c r="CF4137" s="419"/>
      <c r="CG4137" s="419"/>
      <c r="CH4137" s="419"/>
    </row>
    <row r="4138" spans="3:86" ht="21" thickBot="1">
      <c r="C4138" s="425"/>
      <c r="P4138" s="431"/>
      <c r="R4138" s="419"/>
      <c r="S4138" s="446"/>
      <c r="T4138" s="419"/>
      <c r="V4138" s="196"/>
      <c r="W4138" s="419"/>
      <c r="X4138" s="419"/>
      <c r="Z4138" s="419"/>
      <c r="AA4138" s="419"/>
      <c r="AB4138" s="419"/>
      <c r="AD4138" s="419"/>
      <c r="AE4138" s="419"/>
      <c r="AF4138" s="419"/>
      <c r="AH4138" s="419"/>
      <c r="AI4138" s="419"/>
      <c r="AJ4138" s="419"/>
      <c r="AL4138" s="419"/>
      <c r="AM4138" s="419"/>
      <c r="AN4138" s="403"/>
      <c r="AO4138" s="419"/>
      <c r="AP4138" s="419"/>
      <c r="AQ4138" s="419"/>
      <c r="AR4138" s="419"/>
      <c r="AS4138" s="419"/>
      <c r="AT4138" s="419"/>
      <c r="AU4138" s="419"/>
      <c r="AV4138" s="419"/>
      <c r="AX4138" s="419"/>
      <c r="AY4138" s="419"/>
      <c r="AZ4138" s="419"/>
      <c r="BB4138" s="419"/>
      <c r="BC4138" s="419"/>
      <c r="BD4138" s="419"/>
      <c r="BF4138" s="419"/>
      <c r="BG4138" s="419"/>
      <c r="BH4138" s="419"/>
      <c r="BJ4138" s="419"/>
      <c r="BK4138" s="419"/>
      <c r="BL4138" s="419"/>
      <c r="BN4138" s="419"/>
      <c r="BO4138" s="419"/>
      <c r="BP4138" s="419"/>
      <c r="BR4138" s="419"/>
      <c r="BS4138" s="419"/>
      <c r="BT4138" s="419"/>
      <c r="BV4138" s="419"/>
      <c r="BW4138" s="419"/>
      <c r="BX4138" s="397"/>
      <c r="BZ4138" s="449"/>
      <c r="CB4138" s="419"/>
      <c r="CC4138" s="419"/>
      <c r="CD4138" s="419"/>
      <c r="CF4138" s="419"/>
      <c r="CG4138" s="419"/>
      <c r="CH4138" s="419"/>
    </row>
    <row r="4139" spans="3:86" ht="21" thickBot="1">
      <c r="C4139" s="425"/>
      <c r="P4139" s="431"/>
      <c r="R4139" s="419"/>
      <c r="S4139" s="446"/>
      <c r="T4139" s="419"/>
      <c r="V4139" s="196"/>
      <c r="W4139" s="419"/>
      <c r="X4139" s="419"/>
      <c r="Z4139" s="419"/>
      <c r="AA4139" s="419"/>
      <c r="AB4139" s="419"/>
      <c r="AD4139" s="419"/>
      <c r="AE4139" s="419"/>
      <c r="AF4139" s="419"/>
      <c r="AH4139" s="419"/>
      <c r="AI4139" s="419"/>
      <c r="AJ4139" s="419"/>
      <c r="AL4139" s="419"/>
      <c r="AM4139" s="419"/>
      <c r="AN4139" s="403"/>
      <c r="AO4139" s="419"/>
      <c r="AP4139" s="419"/>
      <c r="AQ4139" s="419"/>
      <c r="AR4139" s="419"/>
      <c r="AS4139" s="419"/>
      <c r="AT4139" s="419"/>
      <c r="AU4139" s="419"/>
      <c r="AV4139" s="419"/>
      <c r="AX4139" s="419"/>
      <c r="AY4139" s="419"/>
      <c r="AZ4139" s="419"/>
      <c r="BB4139" s="419"/>
      <c r="BC4139" s="419"/>
      <c r="BD4139" s="419"/>
      <c r="BF4139" s="419"/>
      <c r="BG4139" s="419"/>
      <c r="BH4139" s="419"/>
      <c r="BJ4139" s="419"/>
      <c r="BK4139" s="419"/>
      <c r="BL4139" s="419"/>
      <c r="BN4139" s="419"/>
      <c r="BO4139" s="419"/>
      <c r="BP4139" s="419"/>
      <c r="BR4139" s="419"/>
      <c r="BS4139" s="419"/>
      <c r="BT4139" s="419"/>
      <c r="BV4139" s="419"/>
      <c r="BW4139" s="419"/>
      <c r="BX4139" s="397"/>
      <c r="BZ4139" s="449"/>
      <c r="CB4139" s="419"/>
      <c r="CC4139" s="419"/>
      <c r="CD4139" s="419"/>
      <c r="CF4139" s="419"/>
      <c r="CG4139" s="419"/>
      <c r="CH4139" s="419"/>
    </row>
    <row r="4140" spans="3:86" ht="21" thickBot="1">
      <c r="C4140" s="425"/>
      <c r="P4140" s="431"/>
      <c r="R4140" s="419"/>
      <c r="S4140" s="446"/>
      <c r="T4140" s="419"/>
      <c r="V4140" s="196"/>
      <c r="W4140" s="419"/>
      <c r="X4140" s="419"/>
      <c r="Z4140" s="419"/>
      <c r="AA4140" s="419"/>
      <c r="AB4140" s="419"/>
      <c r="AD4140" s="419"/>
      <c r="AE4140" s="419"/>
      <c r="AF4140" s="419"/>
      <c r="AH4140" s="419"/>
      <c r="AI4140" s="419"/>
      <c r="AJ4140" s="419"/>
      <c r="AL4140" s="419"/>
      <c r="AM4140" s="419"/>
      <c r="AN4140" s="403"/>
      <c r="AO4140" s="419"/>
      <c r="AP4140" s="419"/>
      <c r="AQ4140" s="419"/>
      <c r="AR4140" s="419"/>
      <c r="AS4140" s="419"/>
      <c r="AT4140" s="419"/>
      <c r="AU4140" s="419"/>
      <c r="AV4140" s="419"/>
      <c r="AX4140" s="419"/>
      <c r="AY4140" s="419"/>
      <c r="AZ4140" s="419"/>
      <c r="BB4140" s="419"/>
      <c r="BC4140" s="419"/>
      <c r="BD4140" s="419"/>
      <c r="BF4140" s="419"/>
      <c r="BG4140" s="419"/>
      <c r="BH4140" s="419"/>
      <c r="BJ4140" s="419"/>
      <c r="BK4140" s="419"/>
      <c r="BL4140" s="419"/>
      <c r="BN4140" s="419"/>
      <c r="BO4140" s="419"/>
      <c r="BP4140" s="419"/>
      <c r="BR4140" s="419"/>
      <c r="BS4140" s="419"/>
      <c r="BT4140" s="419"/>
      <c r="BV4140" s="419"/>
      <c r="BW4140" s="419"/>
      <c r="BX4140" s="397"/>
      <c r="BZ4140" s="449"/>
      <c r="CB4140" s="419"/>
      <c r="CC4140" s="419"/>
      <c r="CD4140" s="419"/>
      <c r="CF4140" s="419"/>
      <c r="CG4140" s="419"/>
      <c r="CH4140" s="419"/>
    </row>
    <row r="4141" spans="3:86" ht="21" thickBot="1">
      <c r="C4141" s="425"/>
      <c r="P4141" s="431"/>
      <c r="R4141" s="419"/>
      <c r="S4141" s="446"/>
      <c r="T4141" s="419"/>
      <c r="V4141" s="196"/>
      <c r="W4141" s="419"/>
      <c r="X4141" s="419"/>
      <c r="Z4141" s="419"/>
      <c r="AA4141" s="419"/>
      <c r="AB4141" s="419"/>
      <c r="AD4141" s="419"/>
      <c r="AE4141" s="419"/>
      <c r="AF4141" s="419"/>
      <c r="AH4141" s="419"/>
      <c r="AI4141" s="419"/>
      <c r="AJ4141" s="419"/>
      <c r="AL4141" s="419"/>
      <c r="AM4141" s="419"/>
      <c r="AN4141" s="403"/>
      <c r="AO4141" s="419"/>
      <c r="AP4141" s="419"/>
      <c r="AQ4141" s="419"/>
      <c r="AR4141" s="419"/>
      <c r="AS4141" s="419"/>
      <c r="AT4141" s="419"/>
      <c r="AU4141" s="419"/>
      <c r="AV4141" s="419"/>
      <c r="AX4141" s="419"/>
      <c r="AY4141" s="419"/>
      <c r="AZ4141" s="419"/>
      <c r="BB4141" s="419"/>
      <c r="BC4141" s="419"/>
      <c r="BD4141" s="419"/>
      <c r="BF4141" s="419"/>
      <c r="BG4141" s="419"/>
      <c r="BH4141" s="419"/>
      <c r="BJ4141" s="419"/>
      <c r="BK4141" s="419"/>
      <c r="BL4141" s="419"/>
      <c r="BN4141" s="419"/>
      <c r="BO4141" s="419"/>
      <c r="BP4141" s="419"/>
      <c r="BR4141" s="419"/>
      <c r="BS4141" s="419"/>
      <c r="BT4141" s="419"/>
      <c r="BV4141" s="419"/>
      <c r="BW4141" s="419"/>
      <c r="BX4141" s="397"/>
      <c r="BZ4141" s="449"/>
      <c r="CB4141" s="419"/>
      <c r="CC4141" s="419"/>
      <c r="CD4141" s="419"/>
      <c r="CF4141" s="419"/>
      <c r="CG4141" s="419"/>
      <c r="CH4141" s="419"/>
    </row>
    <row r="4142" spans="3:86" ht="21" thickBot="1">
      <c r="C4142" s="425"/>
      <c r="P4142" s="431"/>
      <c r="R4142" s="419"/>
      <c r="S4142" s="446"/>
      <c r="T4142" s="419"/>
      <c r="V4142" s="196"/>
      <c r="W4142" s="419"/>
      <c r="X4142" s="419"/>
      <c r="Z4142" s="419"/>
      <c r="AA4142" s="419"/>
      <c r="AB4142" s="419"/>
      <c r="AD4142" s="419"/>
      <c r="AE4142" s="419"/>
      <c r="AF4142" s="419"/>
      <c r="AH4142" s="419"/>
      <c r="AI4142" s="419"/>
      <c r="AJ4142" s="419"/>
      <c r="AL4142" s="419"/>
      <c r="AM4142" s="419"/>
      <c r="AN4142" s="403"/>
      <c r="AO4142" s="419"/>
      <c r="AP4142" s="419"/>
      <c r="AQ4142" s="419"/>
      <c r="AR4142" s="419"/>
      <c r="AS4142" s="419"/>
      <c r="AT4142" s="419"/>
      <c r="AU4142" s="419"/>
      <c r="AV4142" s="419"/>
      <c r="AX4142" s="419"/>
      <c r="AY4142" s="419"/>
      <c r="AZ4142" s="419"/>
      <c r="BB4142" s="419"/>
      <c r="BC4142" s="419"/>
      <c r="BD4142" s="419"/>
      <c r="BF4142" s="419"/>
      <c r="BG4142" s="419"/>
      <c r="BH4142" s="419"/>
      <c r="BJ4142" s="419"/>
      <c r="BK4142" s="419"/>
      <c r="BL4142" s="419"/>
      <c r="BN4142" s="419"/>
      <c r="BO4142" s="419"/>
      <c r="BP4142" s="419"/>
      <c r="BR4142" s="419"/>
      <c r="BS4142" s="419"/>
      <c r="BT4142" s="419"/>
      <c r="BV4142" s="419"/>
      <c r="BW4142" s="419"/>
      <c r="BX4142" s="397"/>
      <c r="BZ4142" s="449"/>
      <c r="CB4142" s="419"/>
      <c r="CC4142" s="419"/>
      <c r="CD4142" s="419"/>
      <c r="CF4142" s="419"/>
      <c r="CG4142" s="419"/>
      <c r="CH4142" s="419"/>
    </row>
    <row r="4143" spans="3:86" ht="21" thickBot="1">
      <c r="C4143" s="425"/>
      <c r="P4143" s="431"/>
      <c r="R4143" s="419"/>
      <c r="S4143" s="446"/>
      <c r="T4143" s="419"/>
      <c r="V4143" s="196"/>
      <c r="W4143" s="419"/>
      <c r="X4143" s="419"/>
      <c r="Z4143" s="419"/>
      <c r="AA4143" s="419"/>
      <c r="AB4143" s="419"/>
      <c r="AD4143" s="419"/>
      <c r="AE4143" s="419"/>
      <c r="AF4143" s="419"/>
      <c r="AH4143" s="419"/>
      <c r="AI4143" s="419"/>
      <c r="AJ4143" s="419"/>
      <c r="AL4143" s="419"/>
      <c r="AM4143" s="419"/>
      <c r="AN4143" s="403"/>
      <c r="AO4143" s="419"/>
      <c r="AP4143" s="419"/>
      <c r="AQ4143" s="419"/>
      <c r="AR4143" s="419"/>
      <c r="AS4143" s="419"/>
      <c r="AT4143" s="419"/>
      <c r="AU4143" s="419"/>
      <c r="AV4143" s="419"/>
      <c r="AX4143" s="419"/>
      <c r="AY4143" s="419"/>
      <c r="AZ4143" s="419"/>
      <c r="BB4143" s="419"/>
      <c r="BC4143" s="419"/>
      <c r="BD4143" s="419"/>
      <c r="BF4143" s="419"/>
      <c r="BG4143" s="419"/>
      <c r="BH4143" s="419"/>
      <c r="BJ4143" s="419"/>
      <c r="BK4143" s="419"/>
      <c r="BL4143" s="419"/>
      <c r="BN4143" s="419"/>
      <c r="BO4143" s="419"/>
      <c r="BP4143" s="419"/>
      <c r="BR4143" s="419"/>
      <c r="BS4143" s="419"/>
      <c r="BT4143" s="419"/>
      <c r="BV4143" s="419"/>
      <c r="BW4143" s="419"/>
      <c r="BX4143" s="397"/>
      <c r="BZ4143" s="449"/>
      <c r="CB4143" s="419"/>
      <c r="CC4143" s="419"/>
      <c r="CD4143" s="419"/>
      <c r="CF4143" s="419"/>
      <c r="CG4143" s="419"/>
      <c r="CH4143" s="419"/>
    </row>
    <row r="4144" spans="3:86" ht="21" thickBot="1">
      <c r="C4144" s="425"/>
      <c r="P4144" s="431"/>
      <c r="R4144" s="419"/>
      <c r="S4144" s="446"/>
      <c r="T4144" s="419"/>
      <c r="V4144" s="196"/>
      <c r="W4144" s="419"/>
      <c r="X4144" s="419"/>
      <c r="Z4144" s="419"/>
      <c r="AA4144" s="419"/>
      <c r="AB4144" s="419"/>
      <c r="AD4144" s="419"/>
      <c r="AE4144" s="419"/>
      <c r="AF4144" s="419"/>
      <c r="AH4144" s="419"/>
      <c r="AI4144" s="419"/>
      <c r="AJ4144" s="419"/>
      <c r="AL4144" s="419"/>
      <c r="AM4144" s="419"/>
      <c r="AN4144" s="403"/>
      <c r="AO4144" s="419"/>
      <c r="AP4144" s="419"/>
      <c r="AQ4144" s="419"/>
      <c r="AR4144" s="419"/>
      <c r="AS4144" s="419"/>
      <c r="AT4144" s="419"/>
      <c r="AU4144" s="419"/>
      <c r="AV4144" s="419"/>
      <c r="AX4144" s="419"/>
      <c r="AY4144" s="419"/>
      <c r="AZ4144" s="419"/>
      <c r="BB4144" s="419"/>
      <c r="BC4144" s="419"/>
      <c r="BD4144" s="419"/>
      <c r="BF4144" s="419"/>
      <c r="BG4144" s="419"/>
      <c r="BH4144" s="419"/>
      <c r="BJ4144" s="419"/>
      <c r="BK4144" s="419"/>
      <c r="BL4144" s="419"/>
      <c r="BN4144" s="419"/>
      <c r="BO4144" s="419"/>
      <c r="BP4144" s="419"/>
      <c r="BR4144" s="419"/>
      <c r="BS4144" s="419"/>
      <c r="BT4144" s="419"/>
      <c r="BV4144" s="419"/>
      <c r="BW4144" s="419"/>
      <c r="BX4144" s="397"/>
      <c r="BZ4144" s="449"/>
      <c r="CB4144" s="419"/>
      <c r="CC4144" s="419"/>
      <c r="CD4144" s="419"/>
      <c r="CF4144" s="419"/>
      <c r="CG4144" s="419"/>
      <c r="CH4144" s="419"/>
    </row>
    <row r="4145" spans="3:86" ht="21" thickBot="1">
      <c r="C4145" s="425"/>
      <c r="P4145" s="431"/>
      <c r="R4145" s="419"/>
      <c r="S4145" s="446"/>
      <c r="T4145" s="419"/>
      <c r="V4145" s="196"/>
      <c r="W4145" s="419"/>
      <c r="X4145" s="419"/>
      <c r="Z4145" s="419"/>
      <c r="AA4145" s="419"/>
      <c r="AB4145" s="419"/>
      <c r="AD4145" s="419"/>
      <c r="AE4145" s="419"/>
      <c r="AF4145" s="419"/>
      <c r="AH4145" s="419"/>
      <c r="AI4145" s="419"/>
      <c r="AJ4145" s="419"/>
      <c r="AL4145" s="419"/>
      <c r="AM4145" s="419"/>
      <c r="AN4145" s="403"/>
      <c r="AO4145" s="419"/>
      <c r="AP4145" s="419"/>
      <c r="AQ4145" s="419"/>
      <c r="AR4145" s="419"/>
      <c r="AS4145" s="419"/>
      <c r="AT4145" s="419"/>
      <c r="AU4145" s="419"/>
      <c r="AV4145" s="419"/>
      <c r="AX4145" s="419"/>
      <c r="AY4145" s="419"/>
      <c r="AZ4145" s="419"/>
      <c r="BB4145" s="419"/>
      <c r="BC4145" s="419"/>
      <c r="BD4145" s="419"/>
      <c r="BF4145" s="419"/>
      <c r="BG4145" s="419"/>
      <c r="BH4145" s="419"/>
      <c r="BJ4145" s="419"/>
      <c r="BK4145" s="419"/>
      <c r="BL4145" s="419"/>
      <c r="BN4145" s="419"/>
      <c r="BO4145" s="419"/>
      <c r="BP4145" s="419"/>
      <c r="BR4145" s="419"/>
      <c r="BS4145" s="419"/>
      <c r="BT4145" s="419"/>
      <c r="BV4145" s="419"/>
      <c r="BW4145" s="419"/>
      <c r="BX4145" s="397"/>
      <c r="BZ4145" s="449"/>
      <c r="CB4145" s="419"/>
      <c r="CC4145" s="419"/>
      <c r="CD4145" s="419"/>
      <c r="CF4145" s="419"/>
      <c r="CG4145" s="419"/>
      <c r="CH4145" s="419"/>
    </row>
    <row r="4146" spans="3:86" ht="21" thickBot="1">
      <c r="C4146" s="425"/>
      <c r="P4146" s="431"/>
      <c r="R4146" s="419"/>
      <c r="S4146" s="446"/>
      <c r="T4146" s="419"/>
      <c r="V4146" s="196"/>
      <c r="W4146" s="419"/>
      <c r="X4146" s="419"/>
      <c r="Z4146" s="419"/>
      <c r="AA4146" s="419"/>
      <c r="AB4146" s="419"/>
      <c r="AD4146" s="419"/>
      <c r="AE4146" s="419"/>
      <c r="AF4146" s="419"/>
      <c r="AH4146" s="419"/>
      <c r="AI4146" s="419"/>
      <c r="AJ4146" s="419"/>
      <c r="AL4146" s="419"/>
      <c r="AM4146" s="419"/>
      <c r="AN4146" s="403"/>
      <c r="AO4146" s="419"/>
      <c r="AP4146" s="419"/>
      <c r="AQ4146" s="419"/>
      <c r="AR4146" s="419"/>
      <c r="AS4146" s="419"/>
      <c r="AT4146" s="419"/>
      <c r="AU4146" s="419"/>
      <c r="AV4146" s="419"/>
      <c r="AX4146" s="419"/>
      <c r="AY4146" s="419"/>
      <c r="AZ4146" s="419"/>
      <c r="BB4146" s="419"/>
      <c r="BC4146" s="419"/>
      <c r="BD4146" s="419"/>
      <c r="BF4146" s="419"/>
      <c r="BG4146" s="419"/>
      <c r="BH4146" s="419"/>
      <c r="BJ4146" s="419"/>
      <c r="BK4146" s="419"/>
      <c r="BL4146" s="419"/>
      <c r="BN4146" s="419"/>
      <c r="BO4146" s="419"/>
      <c r="BP4146" s="419"/>
      <c r="BR4146" s="419"/>
      <c r="BS4146" s="419"/>
      <c r="BT4146" s="419"/>
      <c r="BV4146" s="419"/>
      <c r="BW4146" s="419"/>
      <c r="BX4146" s="397"/>
      <c r="BZ4146" s="449"/>
      <c r="CB4146" s="419"/>
      <c r="CC4146" s="419"/>
      <c r="CD4146" s="419"/>
      <c r="CF4146" s="419"/>
      <c r="CG4146" s="419"/>
      <c r="CH4146" s="419"/>
    </row>
    <row r="4147" spans="3:86" ht="21" thickBot="1">
      <c r="C4147" s="425"/>
      <c r="P4147" s="431"/>
      <c r="R4147" s="419"/>
      <c r="S4147" s="446"/>
      <c r="T4147" s="419"/>
      <c r="V4147" s="196"/>
      <c r="W4147" s="419"/>
      <c r="X4147" s="419"/>
      <c r="Z4147" s="419"/>
      <c r="AA4147" s="419"/>
      <c r="AB4147" s="419"/>
      <c r="AD4147" s="419"/>
      <c r="AE4147" s="419"/>
      <c r="AF4147" s="419"/>
      <c r="AH4147" s="419"/>
      <c r="AI4147" s="419"/>
      <c r="AJ4147" s="419"/>
      <c r="AL4147" s="419"/>
      <c r="AM4147" s="419"/>
      <c r="AN4147" s="403"/>
      <c r="AO4147" s="419"/>
      <c r="AP4147" s="419"/>
      <c r="AQ4147" s="419"/>
      <c r="AR4147" s="419"/>
      <c r="AS4147" s="419"/>
      <c r="AT4147" s="419"/>
      <c r="AU4147" s="419"/>
      <c r="AV4147" s="419"/>
      <c r="AX4147" s="419"/>
      <c r="AY4147" s="419"/>
      <c r="AZ4147" s="419"/>
      <c r="BB4147" s="419"/>
      <c r="BC4147" s="419"/>
      <c r="BD4147" s="419"/>
      <c r="BF4147" s="419"/>
      <c r="BG4147" s="419"/>
      <c r="BH4147" s="419"/>
      <c r="BJ4147" s="419"/>
      <c r="BK4147" s="419"/>
      <c r="BL4147" s="419"/>
      <c r="BN4147" s="419"/>
      <c r="BO4147" s="419"/>
      <c r="BP4147" s="419"/>
      <c r="BR4147" s="419"/>
      <c r="BS4147" s="419"/>
      <c r="BT4147" s="419"/>
      <c r="BV4147" s="419"/>
      <c r="BW4147" s="419"/>
      <c r="BX4147" s="397"/>
      <c r="BZ4147" s="449"/>
      <c r="CB4147" s="419"/>
      <c r="CC4147" s="419"/>
      <c r="CD4147" s="419"/>
      <c r="CF4147" s="419"/>
      <c r="CG4147" s="419"/>
      <c r="CH4147" s="419"/>
    </row>
    <row r="4148" spans="3:86" ht="21" thickBot="1">
      <c r="C4148" s="425"/>
      <c r="P4148" s="431"/>
      <c r="R4148" s="419"/>
      <c r="S4148" s="446"/>
      <c r="T4148" s="419"/>
      <c r="V4148" s="196"/>
      <c r="W4148" s="419"/>
      <c r="X4148" s="419"/>
      <c r="Z4148" s="419"/>
      <c r="AA4148" s="419"/>
      <c r="AB4148" s="419"/>
      <c r="AD4148" s="419"/>
      <c r="AE4148" s="419"/>
      <c r="AF4148" s="419"/>
      <c r="AH4148" s="419"/>
      <c r="AI4148" s="419"/>
      <c r="AJ4148" s="419"/>
      <c r="AL4148" s="419"/>
      <c r="AM4148" s="419"/>
      <c r="AN4148" s="403"/>
      <c r="AO4148" s="419"/>
      <c r="AP4148" s="419"/>
      <c r="AQ4148" s="419"/>
      <c r="AR4148" s="419"/>
      <c r="AS4148" s="419"/>
      <c r="AT4148" s="419"/>
      <c r="AU4148" s="419"/>
      <c r="AV4148" s="419"/>
      <c r="AX4148" s="419"/>
      <c r="AY4148" s="419"/>
      <c r="AZ4148" s="419"/>
      <c r="BB4148" s="419"/>
      <c r="BC4148" s="419"/>
      <c r="BD4148" s="419"/>
      <c r="BF4148" s="419"/>
      <c r="BG4148" s="419"/>
      <c r="BH4148" s="419"/>
      <c r="BJ4148" s="419"/>
      <c r="BK4148" s="419"/>
      <c r="BL4148" s="419"/>
      <c r="BN4148" s="419"/>
      <c r="BO4148" s="419"/>
      <c r="BP4148" s="419"/>
      <c r="BR4148" s="419"/>
      <c r="BS4148" s="419"/>
      <c r="BT4148" s="419"/>
      <c r="BV4148" s="419"/>
      <c r="BW4148" s="419"/>
      <c r="BX4148" s="397"/>
      <c r="BZ4148" s="449"/>
      <c r="CB4148" s="419"/>
      <c r="CC4148" s="419"/>
      <c r="CD4148" s="419"/>
      <c r="CF4148" s="419"/>
      <c r="CG4148" s="419"/>
      <c r="CH4148" s="419"/>
    </row>
    <row r="4149" spans="3:86" ht="21" thickBot="1">
      <c r="C4149" s="425"/>
      <c r="P4149" s="431"/>
      <c r="R4149" s="419"/>
      <c r="S4149" s="446"/>
      <c r="T4149" s="419"/>
      <c r="V4149" s="196"/>
      <c r="W4149" s="419"/>
      <c r="X4149" s="419"/>
      <c r="Z4149" s="419"/>
      <c r="AA4149" s="419"/>
      <c r="AB4149" s="419"/>
      <c r="AD4149" s="419"/>
      <c r="AE4149" s="419"/>
      <c r="AF4149" s="419"/>
      <c r="AH4149" s="419"/>
      <c r="AI4149" s="419"/>
      <c r="AJ4149" s="419"/>
      <c r="AL4149" s="419"/>
      <c r="AM4149" s="419"/>
      <c r="AN4149" s="403"/>
      <c r="AO4149" s="419"/>
      <c r="AP4149" s="419"/>
      <c r="AQ4149" s="419"/>
      <c r="AR4149" s="419"/>
      <c r="AS4149" s="419"/>
      <c r="AT4149" s="419"/>
      <c r="AU4149" s="419"/>
      <c r="AV4149" s="419"/>
      <c r="AX4149" s="419"/>
      <c r="AY4149" s="419"/>
      <c r="AZ4149" s="419"/>
      <c r="BB4149" s="419"/>
      <c r="BC4149" s="419"/>
      <c r="BD4149" s="419"/>
      <c r="BF4149" s="419"/>
      <c r="BG4149" s="419"/>
      <c r="BH4149" s="419"/>
      <c r="BJ4149" s="419"/>
      <c r="BK4149" s="419"/>
      <c r="BL4149" s="419"/>
      <c r="BN4149" s="419"/>
      <c r="BO4149" s="419"/>
      <c r="BP4149" s="419"/>
      <c r="BR4149" s="419"/>
      <c r="BS4149" s="419"/>
      <c r="BT4149" s="419"/>
      <c r="BV4149" s="419"/>
      <c r="BW4149" s="419"/>
      <c r="BX4149" s="397"/>
      <c r="BZ4149" s="449"/>
      <c r="CB4149" s="419"/>
      <c r="CC4149" s="419"/>
      <c r="CD4149" s="419"/>
      <c r="CF4149" s="419"/>
      <c r="CG4149" s="419"/>
      <c r="CH4149" s="419"/>
    </row>
    <row r="4150" spans="3:86" ht="21" thickBot="1">
      <c r="C4150" s="425"/>
      <c r="P4150" s="431"/>
      <c r="R4150" s="419"/>
      <c r="S4150" s="446"/>
      <c r="T4150" s="419"/>
      <c r="V4150" s="196"/>
      <c r="W4150" s="419"/>
      <c r="X4150" s="419"/>
      <c r="Z4150" s="419"/>
      <c r="AA4150" s="419"/>
      <c r="AB4150" s="419"/>
      <c r="AD4150" s="419"/>
      <c r="AE4150" s="419"/>
      <c r="AF4150" s="419"/>
      <c r="AH4150" s="419"/>
      <c r="AI4150" s="419"/>
      <c r="AJ4150" s="419"/>
      <c r="AL4150" s="419"/>
      <c r="AM4150" s="419"/>
      <c r="AN4150" s="403"/>
      <c r="AO4150" s="419"/>
      <c r="AP4150" s="419"/>
      <c r="AQ4150" s="419"/>
      <c r="AR4150" s="419"/>
      <c r="AS4150" s="419"/>
      <c r="AT4150" s="419"/>
      <c r="AU4150" s="419"/>
      <c r="AV4150" s="419"/>
      <c r="AX4150" s="419"/>
      <c r="AY4150" s="419"/>
      <c r="AZ4150" s="419"/>
      <c r="BB4150" s="419"/>
      <c r="BC4150" s="419"/>
      <c r="BD4150" s="419"/>
      <c r="BF4150" s="419"/>
      <c r="BG4150" s="419"/>
      <c r="BH4150" s="419"/>
      <c r="BJ4150" s="419"/>
      <c r="BK4150" s="419"/>
      <c r="BL4150" s="419"/>
      <c r="BN4150" s="419"/>
      <c r="BO4150" s="419"/>
      <c r="BP4150" s="419"/>
      <c r="BR4150" s="419"/>
      <c r="BS4150" s="419"/>
      <c r="BT4150" s="419"/>
      <c r="BV4150" s="419"/>
      <c r="BW4150" s="419"/>
      <c r="BX4150" s="397"/>
      <c r="BZ4150" s="449"/>
      <c r="CB4150" s="419"/>
      <c r="CC4150" s="419"/>
      <c r="CD4150" s="419"/>
      <c r="CF4150" s="419"/>
      <c r="CG4150" s="419"/>
      <c r="CH4150" s="419"/>
    </row>
    <row r="4151" spans="3:86" ht="21" thickBot="1">
      <c r="C4151" s="425"/>
      <c r="P4151" s="431"/>
      <c r="R4151" s="419"/>
      <c r="S4151" s="446"/>
      <c r="T4151" s="419"/>
      <c r="V4151" s="196"/>
      <c r="W4151" s="419"/>
      <c r="X4151" s="419"/>
      <c r="Z4151" s="419"/>
      <c r="AA4151" s="419"/>
      <c r="AB4151" s="419"/>
      <c r="AD4151" s="419"/>
      <c r="AE4151" s="419"/>
      <c r="AF4151" s="419"/>
      <c r="AH4151" s="419"/>
      <c r="AI4151" s="419"/>
      <c r="AJ4151" s="419"/>
      <c r="AL4151" s="419"/>
      <c r="AM4151" s="419"/>
      <c r="AN4151" s="403"/>
      <c r="AO4151" s="419"/>
      <c r="AP4151" s="419"/>
      <c r="AQ4151" s="419"/>
      <c r="AR4151" s="419"/>
      <c r="AS4151" s="419"/>
      <c r="AT4151" s="419"/>
      <c r="AU4151" s="419"/>
      <c r="AV4151" s="419"/>
      <c r="AX4151" s="419"/>
      <c r="AY4151" s="419"/>
      <c r="AZ4151" s="419"/>
      <c r="BB4151" s="419"/>
      <c r="BC4151" s="419"/>
      <c r="BD4151" s="419"/>
      <c r="BF4151" s="419"/>
      <c r="BG4151" s="419"/>
      <c r="BH4151" s="419"/>
      <c r="BJ4151" s="419"/>
      <c r="BK4151" s="419"/>
      <c r="BL4151" s="419"/>
      <c r="BN4151" s="419"/>
      <c r="BO4151" s="419"/>
      <c r="BP4151" s="419"/>
      <c r="BR4151" s="419"/>
      <c r="BS4151" s="419"/>
      <c r="BT4151" s="419"/>
      <c r="BV4151" s="419"/>
      <c r="BW4151" s="419"/>
      <c r="BX4151" s="397"/>
      <c r="BZ4151" s="449"/>
      <c r="CB4151" s="419"/>
      <c r="CC4151" s="419"/>
      <c r="CD4151" s="419"/>
      <c r="CF4151" s="419"/>
      <c r="CG4151" s="419"/>
      <c r="CH4151" s="419"/>
    </row>
    <row r="4152" spans="3:86" ht="21" thickBot="1">
      <c r="C4152" s="425"/>
      <c r="P4152" s="431"/>
      <c r="R4152" s="419"/>
      <c r="S4152" s="446"/>
      <c r="T4152" s="419"/>
      <c r="V4152" s="196"/>
      <c r="W4152" s="419"/>
      <c r="X4152" s="419"/>
      <c r="Z4152" s="419"/>
      <c r="AA4152" s="419"/>
      <c r="AB4152" s="419"/>
      <c r="AD4152" s="419"/>
      <c r="AE4152" s="419"/>
      <c r="AF4152" s="419"/>
      <c r="AH4152" s="419"/>
      <c r="AI4152" s="419"/>
      <c r="AJ4152" s="419"/>
      <c r="AL4152" s="419"/>
      <c r="AM4152" s="419"/>
      <c r="AN4152" s="403"/>
      <c r="AO4152" s="419"/>
      <c r="AP4152" s="419"/>
      <c r="AQ4152" s="419"/>
      <c r="AR4152" s="419"/>
      <c r="AS4152" s="419"/>
      <c r="AT4152" s="419"/>
      <c r="AU4152" s="419"/>
      <c r="AV4152" s="419"/>
      <c r="AX4152" s="419"/>
      <c r="AY4152" s="419"/>
      <c r="AZ4152" s="419"/>
      <c r="BB4152" s="419"/>
      <c r="BC4152" s="419"/>
      <c r="BD4152" s="419"/>
      <c r="BF4152" s="419"/>
      <c r="BG4152" s="419"/>
      <c r="BH4152" s="419"/>
      <c r="BJ4152" s="419"/>
      <c r="BK4152" s="419"/>
      <c r="BL4152" s="419"/>
      <c r="BN4152" s="419"/>
      <c r="BO4152" s="419"/>
      <c r="BP4152" s="419"/>
      <c r="BR4152" s="419"/>
      <c r="BS4152" s="419"/>
      <c r="BT4152" s="419"/>
      <c r="BV4152" s="419"/>
      <c r="BW4152" s="419"/>
      <c r="BX4152" s="397"/>
      <c r="BZ4152" s="449"/>
      <c r="CB4152" s="419"/>
      <c r="CC4152" s="419"/>
      <c r="CD4152" s="419"/>
      <c r="CF4152" s="419"/>
      <c r="CG4152" s="419"/>
      <c r="CH4152" s="419"/>
    </row>
    <row r="4153" spans="3:86" ht="21" thickBot="1">
      <c r="C4153" s="425"/>
      <c r="P4153" s="431"/>
      <c r="R4153" s="419"/>
      <c r="S4153" s="446"/>
      <c r="T4153" s="419"/>
      <c r="V4153" s="196"/>
      <c r="W4153" s="419"/>
      <c r="X4153" s="419"/>
      <c r="Z4153" s="419"/>
      <c r="AA4153" s="419"/>
      <c r="AB4153" s="419"/>
      <c r="AD4153" s="419"/>
      <c r="AE4153" s="419"/>
      <c r="AF4153" s="419"/>
      <c r="AH4153" s="419"/>
      <c r="AI4153" s="419"/>
      <c r="AJ4153" s="419"/>
      <c r="AL4153" s="419"/>
      <c r="AM4153" s="419"/>
      <c r="AN4153" s="403"/>
      <c r="AO4153" s="419"/>
      <c r="AP4153" s="419"/>
      <c r="AQ4153" s="419"/>
      <c r="AR4153" s="419"/>
      <c r="AS4153" s="419"/>
      <c r="AT4153" s="419"/>
      <c r="AU4153" s="419"/>
      <c r="AV4153" s="419"/>
      <c r="AX4153" s="419"/>
      <c r="AY4153" s="419"/>
      <c r="AZ4153" s="419"/>
      <c r="BB4153" s="419"/>
      <c r="BC4153" s="419"/>
      <c r="BD4153" s="419"/>
      <c r="BF4153" s="419"/>
      <c r="BG4153" s="419"/>
      <c r="BH4153" s="419"/>
      <c r="BJ4153" s="419"/>
      <c r="BK4153" s="419"/>
      <c r="BL4153" s="419"/>
      <c r="BN4153" s="419"/>
      <c r="BO4153" s="419"/>
      <c r="BP4153" s="419"/>
      <c r="BR4153" s="419"/>
      <c r="BS4153" s="419"/>
      <c r="BT4153" s="419"/>
      <c r="BV4153" s="419"/>
      <c r="BW4153" s="419"/>
      <c r="BX4153" s="397"/>
      <c r="BZ4153" s="449"/>
      <c r="CB4153" s="419"/>
      <c r="CC4153" s="419"/>
      <c r="CD4153" s="419"/>
      <c r="CF4153" s="419"/>
      <c r="CG4153" s="419"/>
      <c r="CH4153" s="419"/>
    </row>
    <row r="4154" spans="3:86" ht="21" thickBot="1">
      <c r="C4154" s="425"/>
      <c r="P4154" s="431"/>
      <c r="R4154" s="419"/>
      <c r="S4154" s="446"/>
      <c r="T4154" s="419"/>
      <c r="V4154" s="196"/>
      <c r="W4154" s="419"/>
      <c r="X4154" s="419"/>
      <c r="Z4154" s="419"/>
      <c r="AA4154" s="419"/>
      <c r="AB4154" s="419"/>
      <c r="AD4154" s="419"/>
      <c r="AE4154" s="419"/>
      <c r="AF4154" s="419"/>
      <c r="AH4154" s="419"/>
      <c r="AI4154" s="419"/>
      <c r="AJ4154" s="419"/>
      <c r="AL4154" s="419"/>
      <c r="AM4154" s="419"/>
      <c r="AN4154" s="403"/>
      <c r="AO4154" s="419"/>
      <c r="AP4154" s="419"/>
      <c r="AQ4154" s="419"/>
      <c r="AR4154" s="419"/>
      <c r="AS4154" s="419"/>
      <c r="AT4154" s="419"/>
      <c r="AU4154" s="419"/>
      <c r="AV4154" s="419"/>
      <c r="AX4154" s="419"/>
      <c r="AY4154" s="419"/>
      <c r="AZ4154" s="419"/>
      <c r="BB4154" s="419"/>
      <c r="BC4154" s="419"/>
      <c r="BD4154" s="419"/>
      <c r="BF4154" s="419"/>
      <c r="BG4154" s="419"/>
      <c r="BH4154" s="419"/>
      <c r="BJ4154" s="419"/>
      <c r="BK4154" s="419"/>
      <c r="BL4154" s="419"/>
      <c r="BN4154" s="419"/>
      <c r="BO4154" s="419"/>
      <c r="BP4154" s="419"/>
      <c r="BR4154" s="419"/>
      <c r="BS4154" s="419"/>
      <c r="BT4154" s="419"/>
      <c r="BV4154" s="419"/>
      <c r="BW4154" s="419"/>
      <c r="BX4154" s="397"/>
      <c r="BZ4154" s="449"/>
      <c r="CB4154" s="419"/>
      <c r="CC4154" s="419"/>
      <c r="CD4154" s="419"/>
      <c r="CF4154" s="419"/>
      <c r="CG4154" s="419"/>
      <c r="CH4154" s="419"/>
    </row>
    <row r="4155" spans="3:86" ht="21" thickBot="1">
      <c r="C4155" s="425"/>
      <c r="P4155" s="431"/>
      <c r="R4155" s="419"/>
      <c r="S4155" s="446"/>
      <c r="T4155" s="419"/>
      <c r="V4155" s="196"/>
      <c r="W4155" s="419"/>
      <c r="X4155" s="419"/>
      <c r="Z4155" s="419"/>
      <c r="AA4155" s="419"/>
      <c r="AB4155" s="419"/>
      <c r="AD4155" s="419"/>
      <c r="AE4155" s="419"/>
      <c r="AF4155" s="419"/>
      <c r="AH4155" s="419"/>
      <c r="AI4155" s="419"/>
      <c r="AJ4155" s="419"/>
      <c r="AL4155" s="419"/>
      <c r="AM4155" s="419"/>
      <c r="AN4155" s="403"/>
      <c r="AO4155" s="419"/>
      <c r="AP4155" s="419"/>
      <c r="AQ4155" s="419"/>
      <c r="AR4155" s="419"/>
      <c r="AS4155" s="419"/>
      <c r="AT4155" s="419"/>
      <c r="AU4155" s="419"/>
      <c r="AV4155" s="419"/>
      <c r="AX4155" s="419"/>
      <c r="AY4155" s="419"/>
      <c r="AZ4155" s="419"/>
      <c r="BB4155" s="419"/>
      <c r="BC4155" s="419"/>
      <c r="BD4155" s="419"/>
      <c r="BF4155" s="419"/>
      <c r="BG4155" s="419"/>
      <c r="BH4155" s="419"/>
      <c r="BJ4155" s="419"/>
      <c r="BK4155" s="419"/>
      <c r="BL4155" s="419"/>
      <c r="BN4155" s="419"/>
      <c r="BO4155" s="419"/>
      <c r="BP4155" s="419"/>
      <c r="BR4155" s="419"/>
      <c r="BS4155" s="419"/>
      <c r="BT4155" s="419"/>
      <c r="BV4155" s="419"/>
      <c r="BW4155" s="419"/>
      <c r="BX4155" s="397"/>
      <c r="BZ4155" s="449"/>
      <c r="CB4155" s="419"/>
      <c r="CC4155" s="419"/>
      <c r="CD4155" s="419"/>
      <c r="CF4155" s="419"/>
      <c r="CG4155" s="419"/>
      <c r="CH4155" s="419"/>
    </row>
    <row r="4156" spans="3:86" ht="21" thickBot="1">
      <c r="C4156" s="425"/>
      <c r="P4156" s="431"/>
      <c r="R4156" s="419"/>
      <c r="S4156" s="446"/>
      <c r="T4156" s="419"/>
      <c r="V4156" s="196"/>
      <c r="W4156" s="419"/>
      <c r="X4156" s="419"/>
      <c r="Z4156" s="419"/>
      <c r="AA4156" s="419"/>
      <c r="AB4156" s="419"/>
      <c r="AD4156" s="419"/>
      <c r="AE4156" s="419"/>
      <c r="AF4156" s="419"/>
      <c r="AH4156" s="419"/>
      <c r="AI4156" s="419"/>
      <c r="AJ4156" s="419"/>
      <c r="AL4156" s="419"/>
      <c r="AM4156" s="419"/>
      <c r="AN4156" s="403"/>
      <c r="AO4156" s="419"/>
      <c r="AP4156" s="419"/>
      <c r="AQ4156" s="419"/>
      <c r="AR4156" s="419"/>
      <c r="AS4156" s="419"/>
      <c r="AT4156" s="419"/>
      <c r="AU4156" s="419"/>
      <c r="AV4156" s="419"/>
      <c r="AX4156" s="419"/>
      <c r="AY4156" s="419"/>
      <c r="AZ4156" s="419"/>
      <c r="BB4156" s="419"/>
      <c r="BC4156" s="419"/>
      <c r="BD4156" s="419"/>
      <c r="BF4156" s="419"/>
      <c r="BG4156" s="419"/>
      <c r="BH4156" s="419"/>
      <c r="BJ4156" s="419"/>
      <c r="BK4156" s="419"/>
      <c r="BL4156" s="419"/>
      <c r="BN4156" s="419"/>
      <c r="BO4156" s="419"/>
      <c r="BP4156" s="419"/>
      <c r="BR4156" s="419"/>
      <c r="BS4156" s="419"/>
      <c r="BT4156" s="419"/>
      <c r="BV4156" s="419"/>
      <c r="BW4156" s="419"/>
      <c r="BX4156" s="397"/>
      <c r="BZ4156" s="449"/>
      <c r="CB4156" s="419"/>
      <c r="CC4156" s="419"/>
      <c r="CD4156" s="419"/>
      <c r="CF4156" s="419"/>
      <c r="CG4156" s="419"/>
      <c r="CH4156" s="419"/>
    </row>
    <row r="4157" spans="3:86" ht="21" thickBot="1">
      <c r="C4157" s="425"/>
      <c r="P4157" s="431"/>
      <c r="R4157" s="419"/>
      <c r="S4157" s="446"/>
      <c r="T4157" s="419"/>
      <c r="V4157" s="196"/>
      <c r="W4157" s="419"/>
      <c r="X4157" s="419"/>
      <c r="Z4157" s="419"/>
      <c r="AA4157" s="419"/>
      <c r="AB4157" s="419"/>
      <c r="AD4157" s="419"/>
      <c r="AE4157" s="419"/>
      <c r="AF4157" s="419"/>
      <c r="AH4157" s="419"/>
      <c r="AI4157" s="419"/>
      <c r="AJ4157" s="419"/>
      <c r="AL4157" s="419"/>
      <c r="AM4157" s="419"/>
      <c r="AN4157" s="403"/>
      <c r="AO4157" s="419"/>
      <c r="AP4157" s="419"/>
      <c r="AQ4157" s="419"/>
      <c r="AR4157" s="419"/>
      <c r="AS4157" s="419"/>
      <c r="AT4157" s="419"/>
      <c r="AU4157" s="419"/>
      <c r="AV4157" s="419"/>
      <c r="AX4157" s="419"/>
      <c r="AY4157" s="419"/>
      <c r="AZ4157" s="419"/>
      <c r="BB4157" s="419"/>
      <c r="BC4157" s="419"/>
      <c r="BD4157" s="419"/>
      <c r="BF4157" s="419"/>
      <c r="BG4157" s="419"/>
      <c r="BH4157" s="419"/>
      <c r="BJ4157" s="419"/>
      <c r="BK4157" s="419"/>
      <c r="BL4157" s="419"/>
      <c r="BN4157" s="419"/>
      <c r="BO4157" s="419"/>
      <c r="BP4157" s="419"/>
      <c r="BR4157" s="419"/>
      <c r="BS4157" s="419"/>
      <c r="BT4157" s="419"/>
      <c r="BV4157" s="419"/>
      <c r="BW4157" s="419"/>
      <c r="BX4157" s="397"/>
      <c r="BZ4157" s="449"/>
      <c r="CB4157" s="419"/>
      <c r="CC4157" s="419"/>
      <c r="CD4157" s="419"/>
      <c r="CF4157" s="419"/>
      <c r="CG4157" s="419"/>
      <c r="CH4157" s="419"/>
    </row>
    <row r="4158" spans="3:86" ht="21" thickBot="1">
      <c r="C4158" s="425"/>
      <c r="P4158" s="431"/>
      <c r="R4158" s="419"/>
      <c r="S4158" s="446"/>
      <c r="T4158" s="419"/>
      <c r="V4158" s="196"/>
      <c r="W4158" s="419"/>
      <c r="X4158" s="419"/>
      <c r="Z4158" s="419"/>
      <c r="AA4158" s="419"/>
      <c r="AB4158" s="419"/>
      <c r="AD4158" s="419"/>
      <c r="AE4158" s="419"/>
      <c r="AF4158" s="419"/>
      <c r="AH4158" s="419"/>
      <c r="AI4158" s="419"/>
      <c r="AJ4158" s="419"/>
      <c r="AL4158" s="419"/>
      <c r="AM4158" s="419"/>
      <c r="AN4158" s="403"/>
      <c r="AO4158" s="419"/>
      <c r="AP4158" s="419"/>
      <c r="AQ4158" s="419"/>
      <c r="AR4158" s="419"/>
      <c r="AS4158" s="419"/>
      <c r="AT4158" s="419"/>
      <c r="AU4158" s="419"/>
      <c r="AV4158" s="419"/>
      <c r="AX4158" s="419"/>
      <c r="AY4158" s="419"/>
      <c r="AZ4158" s="419"/>
      <c r="BB4158" s="419"/>
      <c r="BC4158" s="419"/>
      <c r="BD4158" s="419"/>
      <c r="BF4158" s="419"/>
      <c r="BG4158" s="419"/>
      <c r="BH4158" s="419"/>
      <c r="BJ4158" s="419"/>
      <c r="BK4158" s="419"/>
      <c r="BL4158" s="419"/>
      <c r="BN4158" s="419"/>
      <c r="BO4158" s="419"/>
      <c r="BP4158" s="419"/>
      <c r="BR4158" s="419"/>
      <c r="BS4158" s="419"/>
      <c r="BT4158" s="419"/>
      <c r="BV4158" s="419"/>
      <c r="BW4158" s="419"/>
      <c r="BX4158" s="397"/>
      <c r="BZ4158" s="449"/>
      <c r="CB4158" s="419"/>
      <c r="CC4158" s="419"/>
      <c r="CD4158" s="419"/>
      <c r="CF4158" s="419"/>
      <c r="CG4158" s="419"/>
      <c r="CH4158" s="419"/>
    </row>
    <row r="4159" spans="3:86" ht="21" thickBot="1">
      <c r="C4159" s="425"/>
      <c r="P4159" s="431"/>
      <c r="R4159" s="419"/>
      <c r="S4159" s="446"/>
      <c r="T4159" s="419"/>
      <c r="V4159" s="196"/>
      <c r="W4159" s="419"/>
      <c r="X4159" s="419"/>
      <c r="Z4159" s="419"/>
      <c r="AA4159" s="419"/>
      <c r="AB4159" s="419"/>
      <c r="AD4159" s="419"/>
      <c r="AE4159" s="419"/>
      <c r="AF4159" s="419"/>
      <c r="AH4159" s="419"/>
      <c r="AI4159" s="419"/>
      <c r="AJ4159" s="419"/>
      <c r="AL4159" s="419"/>
      <c r="AM4159" s="419"/>
      <c r="AN4159" s="403"/>
      <c r="AO4159" s="419"/>
      <c r="AP4159" s="419"/>
      <c r="AQ4159" s="419"/>
      <c r="AR4159" s="419"/>
      <c r="AS4159" s="419"/>
      <c r="AT4159" s="419"/>
      <c r="AU4159" s="419"/>
      <c r="AV4159" s="419"/>
      <c r="AX4159" s="419"/>
      <c r="AY4159" s="419"/>
      <c r="AZ4159" s="419"/>
      <c r="BB4159" s="419"/>
      <c r="BC4159" s="419"/>
      <c r="BD4159" s="419"/>
      <c r="BF4159" s="419"/>
      <c r="BG4159" s="419"/>
      <c r="BH4159" s="419"/>
      <c r="BJ4159" s="419"/>
      <c r="BK4159" s="419"/>
      <c r="BL4159" s="419"/>
      <c r="BN4159" s="419"/>
      <c r="BO4159" s="419"/>
      <c r="BP4159" s="419"/>
      <c r="BR4159" s="419"/>
      <c r="BS4159" s="419"/>
      <c r="BT4159" s="419"/>
      <c r="BV4159" s="419"/>
      <c r="BW4159" s="419"/>
      <c r="BX4159" s="397"/>
      <c r="BZ4159" s="449"/>
      <c r="CB4159" s="419"/>
      <c r="CC4159" s="419"/>
      <c r="CD4159" s="419"/>
      <c r="CF4159" s="419"/>
      <c r="CG4159" s="419"/>
      <c r="CH4159" s="419"/>
    </row>
    <row r="4160" spans="3:86" ht="21" thickBot="1">
      <c r="C4160" s="425"/>
      <c r="P4160" s="431"/>
      <c r="R4160" s="419"/>
      <c r="S4160" s="446"/>
      <c r="T4160" s="419"/>
      <c r="V4160" s="196"/>
      <c r="W4160" s="419"/>
      <c r="X4160" s="419"/>
      <c r="Z4160" s="419"/>
      <c r="AA4160" s="419"/>
      <c r="AB4160" s="419"/>
      <c r="AD4160" s="419"/>
      <c r="AE4160" s="419"/>
      <c r="AF4160" s="419"/>
      <c r="AH4160" s="419"/>
      <c r="AI4160" s="419"/>
      <c r="AJ4160" s="419"/>
      <c r="AL4160" s="419"/>
      <c r="AM4160" s="419"/>
      <c r="AN4160" s="403"/>
      <c r="AO4160" s="419"/>
      <c r="AP4160" s="419"/>
      <c r="AQ4160" s="419"/>
      <c r="AR4160" s="419"/>
      <c r="AS4160" s="419"/>
      <c r="AT4160" s="419"/>
      <c r="AU4160" s="419"/>
      <c r="AV4160" s="419"/>
      <c r="AX4160" s="419"/>
      <c r="AY4160" s="419"/>
      <c r="AZ4160" s="419"/>
      <c r="BB4160" s="419"/>
      <c r="BC4160" s="419"/>
      <c r="BD4160" s="419"/>
      <c r="BF4160" s="419"/>
      <c r="BG4160" s="419"/>
      <c r="BH4160" s="419"/>
      <c r="BJ4160" s="419"/>
      <c r="BK4160" s="419"/>
      <c r="BL4160" s="419"/>
      <c r="BN4160" s="419"/>
      <c r="BO4160" s="419"/>
      <c r="BP4160" s="419"/>
      <c r="BR4160" s="419"/>
      <c r="BS4160" s="419"/>
      <c r="BT4160" s="419"/>
      <c r="BV4160" s="419"/>
      <c r="BW4160" s="419"/>
      <c r="BX4160" s="397"/>
      <c r="BZ4160" s="449"/>
      <c r="CB4160" s="419"/>
      <c r="CC4160" s="419"/>
      <c r="CD4160" s="419"/>
      <c r="CF4160" s="419"/>
      <c r="CG4160" s="419"/>
      <c r="CH4160" s="419"/>
    </row>
    <row r="4161" spans="3:86" ht="21" thickBot="1">
      <c r="C4161" s="425"/>
      <c r="P4161" s="431"/>
      <c r="R4161" s="419"/>
      <c r="S4161" s="446"/>
      <c r="T4161" s="419"/>
      <c r="V4161" s="196"/>
      <c r="W4161" s="419"/>
      <c r="X4161" s="419"/>
      <c r="Z4161" s="419"/>
      <c r="AA4161" s="419"/>
      <c r="AB4161" s="419"/>
      <c r="AD4161" s="419"/>
      <c r="AE4161" s="419"/>
      <c r="AF4161" s="419"/>
      <c r="AH4161" s="419"/>
      <c r="AI4161" s="419"/>
      <c r="AJ4161" s="419"/>
      <c r="AL4161" s="419"/>
      <c r="AM4161" s="419"/>
      <c r="AN4161" s="403"/>
      <c r="AO4161" s="419"/>
      <c r="AP4161" s="419"/>
      <c r="AQ4161" s="419"/>
      <c r="AR4161" s="419"/>
      <c r="AS4161" s="419"/>
      <c r="AT4161" s="419"/>
      <c r="AU4161" s="419"/>
      <c r="AV4161" s="419"/>
      <c r="AX4161" s="419"/>
      <c r="AY4161" s="419"/>
      <c r="AZ4161" s="419"/>
      <c r="BB4161" s="419"/>
      <c r="BC4161" s="419"/>
      <c r="BD4161" s="419"/>
      <c r="BF4161" s="419"/>
      <c r="BG4161" s="419"/>
      <c r="BH4161" s="419"/>
      <c r="BJ4161" s="419"/>
      <c r="BK4161" s="419"/>
      <c r="BL4161" s="419"/>
      <c r="BN4161" s="419"/>
      <c r="BO4161" s="419"/>
      <c r="BP4161" s="419"/>
      <c r="BR4161" s="419"/>
      <c r="BS4161" s="419"/>
      <c r="BT4161" s="419"/>
      <c r="BV4161" s="419"/>
      <c r="BW4161" s="419"/>
      <c r="BX4161" s="397"/>
      <c r="BZ4161" s="449"/>
      <c r="CB4161" s="419"/>
      <c r="CC4161" s="419"/>
      <c r="CD4161" s="419"/>
      <c r="CF4161" s="419"/>
      <c r="CG4161" s="419"/>
      <c r="CH4161" s="419"/>
    </row>
    <row r="4162" spans="3:86" ht="21" thickBot="1">
      <c r="C4162" s="425"/>
      <c r="P4162" s="431"/>
      <c r="R4162" s="419"/>
      <c r="S4162" s="446"/>
      <c r="T4162" s="419"/>
      <c r="V4162" s="196"/>
      <c r="W4162" s="419"/>
      <c r="X4162" s="419"/>
      <c r="Z4162" s="419"/>
      <c r="AA4162" s="419"/>
      <c r="AB4162" s="419"/>
      <c r="AD4162" s="419"/>
      <c r="AE4162" s="419"/>
      <c r="AF4162" s="419"/>
      <c r="AH4162" s="419"/>
      <c r="AI4162" s="419"/>
      <c r="AJ4162" s="419"/>
      <c r="AL4162" s="419"/>
      <c r="AM4162" s="419"/>
      <c r="AN4162" s="403"/>
      <c r="AO4162" s="419"/>
      <c r="AP4162" s="419"/>
      <c r="AQ4162" s="419"/>
      <c r="AR4162" s="419"/>
      <c r="AS4162" s="419"/>
      <c r="AT4162" s="419"/>
      <c r="AU4162" s="419"/>
      <c r="AV4162" s="419"/>
      <c r="AX4162" s="419"/>
      <c r="AY4162" s="419"/>
      <c r="AZ4162" s="419"/>
      <c r="BB4162" s="419"/>
      <c r="BC4162" s="419"/>
      <c r="BD4162" s="419"/>
      <c r="BF4162" s="419"/>
      <c r="BG4162" s="419"/>
      <c r="BH4162" s="419"/>
      <c r="BJ4162" s="419"/>
      <c r="BK4162" s="419"/>
      <c r="BL4162" s="419"/>
      <c r="BN4162" s="419"/>
      <c r="BO4162" s="419"/>
      <c r="BP4162" s="419"/>
      <c r="BR4162" s="419"/>
      <c r="BS4162" s="419"/>
      <c r="BT4162" s="419"/>
      <c r="BV4162" s="419"/>
      <c r="BW4162" s="419"/>
      <c r="BX4162" s="397"/>
      <c r="BZ4162" s="449"/>
      <c r="CB4162" s="419"/>
      <c r="CC4162" s="419"/>
      <c r="CD4162" s="419"/>
      <c r="CF4162" s="419"/>
      <c r="CG4162" s="419"/>
      <c r="CH4162" s="419"/>
    </row>
    <row r="4163" spans="3:86" ht="21" thickBot="1">
      <c r="C4163" s="425"/>
      <c r="P4163" s="431"/>
      <c r="R4163" s="419"/>
      <c r="S4163" s="446"/>
      <c r="T4163" s="419"/>
      <c r="V4163" s="196"/>
      <c r="W4163" s="419"/>
      <c r="X4163" s="419"/>
      <c r="Z4163" s="419"/>
      <c r="AA4163" s="419"/>
      <c r="AB4163" s="419"/>
      <c r="AD4163" s="419"/>
      <c r="AE4163" s="419"/>
      <c r="AF4163" s="419"/>
      <c r="AH4163" s="419"/>
      <c r="AI4163" s="419"/>
      <c r="AJ4163" s="419"/>
      <c r="AL4163" s="419"/>
      <c r="AM4163" s="419"/>
      <c r="AN4163" s="403"/>
      <c r="AO4163" s="419"/>
      <c r="AP4163" s="419"/>
      <c r="AQ4163" s="419"/>
      <c r="AR4163" s="419"/>
      <c r="AS4163" s="419"/>
      <c r="AT4163" s="419"/>
      <c r="AU4163" s="419"/>
      <c r="AV4163" s="419"/>
      <c r="AX4163" s="419"/>
      <c r="AY4163" s="419"/>
      <c r="AZ4163" s="419"/>
      <c r="BB4163" s="419"/>
      <c r="BC4163" s="419"/>
      <c r="BD4163" s="419"/>
      <c r="BF4163" s="419"/>
      <c r="BG4163" s="419"/>
      <c r="BH4163" s="419"/>
      <c r="BJ4163" s="419"/>
      <c r="BK4163" s="419"/>
      <c r="BL4163" s="419"/>
      <c r="BN4163" s="419"/>
      <c r="BO4163" s="419"/>
      <c r="BP4163" s="419"/>
      <c r="BR4163" s="419"/>
      <c r="BS4163" s="419"/>
      <c r="BT4163" s="419"/>
      <c r="BV4163" s="419"/>
      <c r="BW4163" s="419"/>
      <c r="BX4163" s="397"/>
      <c r="BZ4163" s="449"/>
      <c r="CB4163" s="419"/>
      <c r="CC4163" s="419"/>
      <c r="CD4163" s="419"/>
      <c r="CF4163" s="419"/>
      <c r="CG4163" s="419"/>
      <c r="CH4163" s="419"/>
    </row>
    <row r="4164" spans="3:86" ht="21" thickBot="1">
      <c r="C4164" s="425"/>
      <c r="P4164" s="431"/>
      <c r="R4164" s="419"/>
      <c r="S4164" s="446"/>
      <c r="T4164" s="419"/>
      <c r="V4164" s="196"/>
      <c r="W4164" s="419"/>
      <c r="X4164" s="419"/>
      <c r="Z4164" s="419"/>
      <c r="AA4164" s="419"/>
      <c r="AB4164" s="419"/>
      <c r="AD4164" s="419"/>
      <c r="AE4164" s="419"/>
      <c r="AF4164" s="419"/>
      <c r="AH4164" s="419"/>
      <c r="AI4164" s="419"/>
      <c r="AJ4164" s="419"/>
      <c r="AL4164" s="419"/>
      <c r="AM4164" s="419"/>
      <c r="AN4164" s="403"/>
      <c r="AO4164" s="419"/>
      <c r="AP4164" s="419"/>
      <c r="AQ4164" s="419"/>
      <c r="AR4164" s="419"/>
      <c r="AS4164" s="419"/>
      <c r="AT4164" s="419"/>
      <c r="AU4164" s="419"/>
      <c r="AV4164" s="419"/>
      <c r="AX4164" s="419"/>
      <c r="AY4164" s="419"/>
      <c r="AZ4164" s="419"/>
      <c r="BB4164" s="419"/>
      <c r="BC4164" s="419"/>
      <c r="BD4164" s="419"/>
      <c r="BF4164" s="419"/>
      <c r="BG4164" s="419"/>
      <c r="BH4164" s="419"/>
      <c r="BJ4164" s="419"/>
      <c r="BK4164" s="419"/>
      <c r="BL4164" s="419"/>
      <c r="BN4164" s="419"/>
      <c r="BO4164" s="419"/>
      <c r="BP4164" s="419"/>
      <c r="BR4164" s="419"/>
      <c r="BS4164" s="419"/>
      <c r="BT4164" s="419"/>
      <c r="BV4164" s="419"/>
      <c r="BW4164" s="419"/>
      <c r="BX4164" s="397"/>
      <c r="BZ4164" s="449"/>
      <c r="CB4164" s="419"/>
      <c r="CC4164" s="419"/>
      <c r="CD4164" s="419"/>
      <c r="CF4164" s="419"/>
      <c r="CG4164" s="419"/>
      <c r="CH4164" s="419"/>
    </row>
    <row r="4165" spans="3:86" ht="21" thickBot="1">
      <c r="C4165" s="425"/>
      <c r="P4165" s="431"/>
      <c r="R4165" s="419"/>
      <c r="S4165" s="446"/>
      <c r="T4165" s="419"/>
      <c r="V4165" s="196"/>
      <c r="W4165" s="419"/>
      <c r="X4165" s="419"/>
      <c r="Z4165" s="419"/>
      <c r="AA4165" s="419"/>
      <c r="AB4165" s="419"/>
      <c r="AD4165" s="419"/>
      <c r="AE4165" s="419"/>
      <c r="AF4165" s="419"/>
      <c r="AH4165" s="419"/>
      <c r="AI4165" s="419"/>
      <c r="AJ4165" s="419"/>
      <c r="AL4165" s="419"/>
      <c r="AM4165" s="419"/>
      <c r="AN4165" s="403"/>
      <c r="AO4165" s="419"/>
      <c r="AP4165" s="419"/>
      <c r="AQ4165" s="419"/>
      <c r="AR4165" s="419"/>
      <c r="AS4165" s="419"/>
      <c r="AT4165" s="419"/>
      <c r="AU4165" s="419"/>
      <c r="AV4165" s="419"/>
      <c r="AX4165" s="419"/>
      <c r="AY4165" s="419"/>
      <c r="AZ4165" s="419"/>
      <c r="BB4165" s="419"/>
      <c r="BC4165" s="419"/>
      <c r="BD4165" s="419"/>
      <c r="BF4165" s="419"/>
      <c r="BG4165" s="419"/>
      <c r="BH4165" s="419"/>
      <c r="BJ4165" s="419"/>
      <c r="BK4165" s="419"/>
      <c r="BL4165" s="419"/>
      <c r="BN4165" s="419"/>
      <c r="BO4165" s="419"/>
      <c r="BP4165" s="419"/>
      <c r="BR4165" s="419"/>
      <c r="BS4165" s="419"/>
      <c r="BT4165" s="419"/>
      <c r="BV4165" s="419"/>
      <c r="BW4165" s="419"/>
      <c r="BX4165" s="397"/>
      <c r="BZ4165" s="449"/>
      <c r="CB4165" s="419"/>
      <c r="CC4165" s="419"/>
      <c r="CD4165" s="419"/>
      <c r="CF4165" s="419"/>
      <c r="CG4165" s="419"/>
      <c r="CH4165" s="419"/>
    </row>
    <row r="4166" spans="3:86" ht="21" thickBot="1">
      <c r="C4166" s="425"/>
      <c r="P4166" s="431"/>
      <c r="R4166" s="419"/>
      <c r="S4166" s="446"/>
      <c r="T4166" s="419"/>
      <c r="V4166" s="196"/>
      <c r="W4166" s="419"/>
      <c r="X4166" s="419"/>
      <c r="Z4166" s="419"/>
      <c r="AA4166" s="419"/>
      <c r="AB4166" s="419"/>
      <c r="AD4166" s="419"/>
      <c r="AE4166" s="419"/>
      <c r="AF4166" s="419"/>
      <c r="AH4166" s="419"/>
      <c r="AI4166" s="419"/>
      <c r="AJ4166" s="419"/>
      <c r="AL4166" s="419"/>
      <c r="AM4166" s="419"/>
      <c r="AN4166" s="403"/>
      <c r="AO4166" s="419"/>
      <c r="AP4166" s="419"/>
      <c r="AQ4166" s="419"/>
      <c r="AR4166" s="419"/>
      <c r="AS4166" s="419"/>
      <c r="AT4166" s="419"/>
      <c r="AU4166" s="419"/>
      <c r="AV4166" s="419"/>
      <c r="AX4166" s="419"/>
      <c r="AY4166" s="419"/>
      <c r="AZ4166" s="419"/>
      <c r="BB4166" s="419"/>
      <c r="BC4166" s="419"/>
      <c r="BD4166" s="419"/>
      <c r="BF4166" s="419"/>
      <c r="BG4166" s="419"/>
      <c r="BH4166" s="419"/>
      <c r="BJ4166" s="419"/>
      <c r="BK4166" s="419"/>
      <c r="BL4166" s="419"/>
      <c r="BN4166" s="419"/>
      <c r="BO4166" s="419"/>
      <c r="BP4166" s="419"/>
      <c r="BR4166" s="419"/>
      <c r="BS4166" s="419"/>
      <c r="BT4166" s="419"/>
      <c r="BV4166" s="419"/>
      <c r="BW4166" s="419"/>
      <c r="BX4166" s="397"/>
      <c r="BZ4166" s="449"/>
      <c r="CB4166" s="419"/>
      <c r="CC4166" s="419"/>
      <c r="CD4166" s="419"/>
      <c r="CF4166" s="419"/>
      <c r="CG4166" s="419"/>
      <c r="CH4166" s="419"/>
    </row>
    <row r="4167" spans="3:86" ht="21" thickBot="1">
      <c r="C4167" s="425"/>
      <c r="P4167" s="431"/>
      <c r="R4167" s="419"/>
      <c r="S4167" s="446"/>
      <c r="T4167" s="419"/>
      <c r="V4167" s="196"/>
      <c r="W4167" s="419"/>
      <c r="X4167" s="419"/>
      <c r="Z4167" s="419"/>
      <c r="AA4167" s="419"/>
      <c r="AB4167" s="419"/>
      <c r="AD4167" s="419"/>
      <c r="AE4167" s="419"/>
      <c r="AF4167" s="419"/>
      <c r="AH4167" s="419"/>
      <c r="AI4167" s="419"/>
      <c r="AJ4167" s="419"/>
      <c r="AL4167" s="419"/>
      <c r="AM4167" s="419"/>
      <c r="AN4167" s="403"/>
      <c r="AO4167" s="419"/>
      <c r="AP4167" s="419"/>
      <c r="AQ4167" s="419"/>
      <c r="AR4167" s="419"/>
      <c r="AS4167" s="419"/>
      <c r="AT4167" s="419"/>
      <c r="AU4167" s="419"/>
      <c r="AV4167" s="419"/>
      <c r="AX4167" s="419"/>
      <c r="AY4167" s="419"/>
      <c r="AZ4167" s="419"/>
      <c r="BB4167" s="419"/>
      <c r="BC4167" s="419"/>
      <c r="BD4167" s="419"/>
      <c r="BF4167" s="419"/>
      <c r="BG4167" s="419"/>
      <c r="BH4167" s="419"/>
      <c r="BJ4167" s="419"/>
      <c r="BK4167" s="419"/>
      <c r="BL4167" s="419"/>
      <c r="BN4167" s="419"/>
      <c r="BO4167" s="419"/>
      <c r="BP4167" s="419"/>
      <c r="BR4167" s="419"/>
      <c r="BS4167" s="419"/>
      <c r="BT4167" s="419"/>
      <c r="BV4167" s="419"/>
      <c r="BW4167" s="419"/>
      <c r="BX4167" s="397"/>
      <c r="BZ4167" s="449"/>
      <c r="CB4167" s="419"/>
      <c r="CC4167" s="419"/>
      <c r="CD4167" s="419"/>
      <c r="CF4167" s="419"/>
      <c r="CG4167" s="419"/>
      <c r="CH4167" s="419"/>
    </row>
    <row r="4168" spans="3:86" ht="21" thickBot="1">
      <c r="C4168" s="425"/>
      <c r="P4168" s="431"/>
      <c r="R4168" s="419"/>
      <c r="S4168" s="446"/>
      <c r="T4168" s="419"/>
      <c r="V4168" s="196"/>
      <c r="W4168" s="419"/>
      <c r="X4168" s="419"/>
      <c r="Z4168" s="419"/>
      <c r="AA4168" s="419"/>
      <c r="AB4168" s="419"/>
      <c r="AD4168" s="419"/>
      <c r="AE4168" s="419"/>
      <c r="AF4168" s="419"/>
      <c r="AH4168" s="419"/>
      <c r="AI4168" s="419"/>
      <c r="AJ4168" s="419"/>
      <c r="AL4168" s="419"/>
      <c r="AM4168" s="419"/>
      <c r="AN4168" s="403"/>
      <c r="AO4168" s="419"/>
      <c r="AP4168" s="419"/>
      <c r="AQ4168" s="419"/>
      <c r="AR4168" s="419"/>
      <c r="AS4168" s="419"/>
      <c r="AT4168" s="419"/>
      <c r="AU4168" s="419"/>
      <c r="AV4168" s="419"/>
      <c r="AX4168" s="419"/>
      <c r="AY4168" s="419"/>
      <c r="AZ4168" s="419"/>
      <c r="BB4168" s="419"/>
      <c r="BC4168" s="419"/>
      <c r="BD4168" s="419"/>
      <c r="BF4168" s="419"/>
      <c r="BG4168" s="419"/>
      <c r="BH4168" s="419"/>
      <c r="BJ4168" s="419"/>
      <c r="BK4168" s="419"/>
      <c r="BL4168" s="419"/>
      <c r="BN4168" s="419"/>
      <c r="BO4168" s="419"/>
      <c r="BP4168" s="419"/>
      <c r="BR4168" s="419"/>
      <c r="BS4168" s="419"/>
      <c r="BT4168" s="419"/>
      <c r="BV4168" s="419"/>
      <c r="BW4168" s="419"/>
      <c r="BX4168" s="397"/>
      <c r="BZ4168" s="449"/>
      <c r="CB4168" s="419"/>
      <c r="CC4168" s="419"/>
      <c r="CD4168" s="419"/>
      <c r="CF4168" s="419"/>
      <c r="CG4168" s="419"/>
      <c r="CH4168" s="419"/>
    </row>
    <row r="4169" spans="3:86" ht="21" thickBot="1">
      <c r="C4169" s="425"/>
      <c r="P4169" s="431"/>
      <c r="R4169" s="419"/>
      <c r="S4169" s="446"/>
      <c r="T4169" s="419"/>
      <c r="V4169" s="196"/>
      <c r="W4169" s="419"/>
      <c r="X4169" s="419"/>
      <c r="Z4169" s="419"/>
      <c r="AA4169" s="419"/>
      <c r="AB4169" s="419"/>
      <c r="AD4169" s="419"/>
      <c r="AE4169" s="419"/>
      <c r="AF4169" s="419"/>
      <c r="AH4169" s="419"/>
      <c r="AI4169" s="419"/>
      <c r="AJ4169" s="419"/>
      <c r="AL4169" s="419"/>
      <c r="AM4169" s="419"/>
      <c r="AN4169" s="403"/>
      <c r="AO4169" s="419"/>
      <c r="AP4169" s="419"/>
      <c r="AQ4169" s="419"/>
      <c r="AR4169" s="419"/>
      <c r="AS4169" s="419"/>
      <c r="AT4169" s="419"/>
      <c r="AU4169" s="419"/>
      <c r="AV4169" s="419"/>
      <c r="AX4169" s="419"/>
      <c r="AY4169" s="419"/>
      <c r="AZ4169" s="419"/>
      <c r="BB4169" s="419"/>
      <c r="BC4169" s="419"/>
      <c r="BD4169" s="419"/>
      <c r="BF4169" s="419"/>
      <c r="BG4169" s="419"/>
      <c r="BH4169" s="419"/>
      <c r="BJ4169" s="419"/>
      <c r="BK4169" s="419"/>
      <c r="BL4169" s="419"/>
      <c r="BN4169" s="419"/>
      <c r="BO4169" s="419"/>
      <c r="BP4169" s="419"/>
      <c r="BR4169" s="419"/>
      <c r="BS4169" s="419"/>
      <c r="BT4169" s="419"/>
      <c r="BV4169" s="419"/>
      <c r="BW4169" s="419"/>
      <c r="BX4169" s="397"/>
      <c r="BZ4169" s="449"/>
      <c r="CB4169" s="419"/>
      <c r="CC4169" s="419"/>
      <c r="CD4169" s="419"/>
      <c r="CF4169" s="419"/>
      <c r="CG4169" s="419"/>
      <c r="CH4169" s="419"/>
    </row>
    <row r="4170" spans="3:86" ht="21" thickBot="1">
      <c r="C4170" s="425"/>
      <c r="P4170" s="431"/>
      <c r="R4170" s="419"/>
      <c r="S4170" s="446"/>
      <c r="T4170" s="419"/>
      <c r="V4170" s="196"/>
      <c r="W4170" s="419"/>
      <c r="X4170" s="419"/>
      <c r="Z4170" s="419"/>
      <c r="AA4170" s="419"/>
      <c r="AB4170" s="419"/>
      <c r="AD4170" s="419"/>
      <c r="AE4170" s="419"/>
      <c r="AF4170" s="419"/>
      <c r="AH4170" s="419"/>
      <c r="AI4170" s="419"/>
      <c r="AJ4170" s="419"/>
      <c r="AL4170" s="419"/>
      <c r="AM4170" s="419"/>
      <c r="AN4170" s="403"/>
      <c r="AO4170" s="419"/>
      <c r="AP4170" s="419"/>
      <c r="AQ4170" s="419"/>
      <c r="AR4170" s="419"/>
      <c r="AS4170" s="419"/>
      <c r="AT4170" s="419"/>
      <c r="AU4170" s="419"/>
      <c r="AV4170" s="419"/>
      <c r="AX4170" s="419"/>
      <c r="AY4170" s="419"/>
      <c r="AZ4170" s="419"/>
      <c r="BB4170" s="419"/>
      <c r="BC4170" s="419"/>
      <c r="BD4170" s="419"/>
      <c r="BF4170" s="419"/>
      <c r="BG4170" s="419"/>
      <c r="BH4170" s="419"/>
      <c r="BJ4170" s="419"/>
      <c r="BK4170" s="419"/>
      <c r="BL4170" s="419"/>
      <c r="BN4170" s="419"/>
      <c r="BO4170" s="419"/>
      <c r="BP4170" s="419"/>
      <c r="BR4170" s="419"/>
      <c r="BS4170" s="419"/>
      <c r="BT4170" s="419"/>
      <c r="BV4170" s="419"/>
      <c r="BW4170" s="419"/>
      <c r="BX4170" s="397"/>
      <c r="BZ4170" s="449"/>
      <c r="CB4170" s="419"/>
      <c r="CC4170" s="419"/>
      <c r="CD4170" s="419"/>
      <c r="CF4170" s="419"/>
      <c r="CG4170" s="419"/>
      <c r="CH4170" s="419"/>
    </row>
    <row r="4171" spans="3:86" ht="21" thickBot="1">
      <c r="C4171" s="425"/>
      <c r="P4171" s="431"/>
      <c r="R4171" s="419"/>
      <c r="S4171" s="446"/>
      <c r="T4171" s="419"/>
      <c r="V4171" s="196"/>
      <c r="W4171" s="419"/>
      <c r="X4171" s="419"/>
      <c r="Z4171" s="419"/>
      <c r="AA4171" s="419"/>
      <c r="AB4171" s="419"/>
      <c r="AD4171" s="419"/>
      <c r="AE4171" s="419"/>
      <c r="AF4171" s="419"/>
      <c r="AH4171" s="419"/>
      <c r="AI4171" s="419"/>
      <c r="AJ4171" s="419"/>
      <c r="AL4171" s="419"/>
      <c r="AM4171" s="419"/>
      <c r="AN4171" s="403"/>
      <c r="AO4171" s="419"/>
      <c r="AP4171" s="419"/>
      <c r="AQ4171" s="419"/>
      <c r="AR4171" s="419"/>
      <c r="AS4171" s="419"/>
      <c r="AT4171" s="419"/>
      <c r="AU4171" s="419"/>
      <c r="AV4171" s="419"/>
      <c r="AX4171" s="419"/>
      <c r="AY4171" s="419"/>
      <c r="AZ4171" s="419"/>
      <c r="BB4171" s="419"/>
      <c r="BC4171" s="419"/>
      <c r="BD4171" s="419"/>
      <c r="BF4171" s="419"/>
      <c r="BG4171" s="419"/>
      <c r="BH4171" s="419"/>
      <c r="BJ4171" s="419"/>
      <c r="BK4171" s="419"/>
      <c r="BL4171" s="419"/>
      <c r="BN4171" s="419"/>
      <c r="BO4171" s="419"/>
      <c r="BP4171" s="419"/>
      <c r="BR4171" s="419"/>
      <c r="BS4171" s="419"/>
      <c r="BT4171" s="419"/>
      <c r="BV4171" s="419"/>
      <c r="BW4171" s="419"/>
      <c r="BX4171" s="397"/>
      <c r="BZ4171" s="449"/>
      <c r="CB4171" s="419"/>
      <c r="CC4171" s="419"/>
      <c r="CD4171" s="419"/>
      <c r="CF4171" s="419"/>
      <c r="CG4171" s="419"/>
      <c r="CH4171" s="419"/>
    </row>
    <row r="4172" spans="3:86" ht="21" thickBot="1">
      <c r="C4172" s="425"/>
      <c r="P4172" s="431"/>
      <c r="R4172" s="419"/>
      <c r="S4172" s="446"/>
      <c r="T4172" s="419"/>
      <c r="V4172" s="196"/>
      <c r="W4172" s="419"/>
      <c r="X4172" s="419"/>
      <c r="Z4172" s="419"/>
      <c r="AA4172" s="419"/>
      <c r="AB4172" s="419"/>
      <c r="AD4172" s="419"/>
      <c r="AE4172" s="419"/>
      <c r="AF4172" s="419"/>
      <c r="AH4172" s="419"/>
      <c r="AI4172" s="419"/>
      <c r="AJ4172" s="419"/>
      <c r="AL4172" s="419"/>
      <c r="AM4172" s="419"/>
      <c r="AN4172" s="403"/>
      <c r="AO4172" s="419"/>
      <c r="AP4172" s="419"/>
      <c r="AQ4172" s="419"/>
      <c r="AR4172" s="419"/>
      <c r="AS4172" s="419"/>
      <c r="AT4172" s="419"/>
      <c r="AU4172" s="419"/>
      <c r="AV4172" s="419"/>
      <c r="AX4172" s="419"/>
      <c r="AY4172" s="419"/>
      <c r="AZ4172" s="419"/>
      <c r="BB4172" s="419"/>
      <c r="BC4172" s="419"/>
      <c r="BD4172" s="419"/>
      <c r="BF4172" s="419"/>
      <c r="BG4172" s="419"/>
      <c r="BH4172" s="419"/>
      <c r="BJ4172" s="419"/>
      <c r="BK4172" s="419"/>
      <c r="BL4172" s="419"/>
      <c r="BN4172" s="419"/>
      <c r="BO4172" s="419"/>
      <c r="BP4172" s="419"/>
      <c r="BR4172" s="419"/>
      <c r="BS4172" s="419"/>
      <c r="BT4172" s="419"/>
      <c r="BV4172" s="419"/>
      <c r="BW4172" s="419"/>
      <c r="BX4172" s="397"/>
      <c r="BZ4172" s="449"/>
      <c r="CB4172" s="419"/>
      <c r="CC4172" s="419"/>
      <c r="CD4172" s="419"/>
      <c r="CF4172" s="419"/>
      <c r="CG4172" s="419"/>
      <c r="CH4172" s="419"/>
    </row>
    <row r="4173" spans="3:86" ht="21" thickBot="1">
      <c r="C4173" s="425"/>
      <c r="P4173" s="431"/>
      <c r="R4173" s="419"/>
      <c r="S4173" s="446"/>
      <c r="T4173" s="419"/>
      <c r="V4173" s="196"/>
      <c r="W4173" s="419"/>
      <c r="X4173" s="419"/>
      <c r="Z4173" s="419"/>
      <c r="AA4173" s="419"/>
      <c r="AB4173" s="419"/>
      <c r="AD4173" s="419"/>
      <c r="AE4173" s="419"/>
      <c r="AF4173" s="419"/>
      <c r="AH4173" s="419"/>
      <c r="AI4173" s="419"/>
      <c r="AJ4173" s="419"/>
      <c r="AL4173" s="419"/>
      <c r="AM4173" s="419"/>
      <c r="AN4173" s="403"/>
      <c r="AO4173" s="419"/>
      <c r="AP4173" s="419"/>
      <c r="AQ4173" s="419"/>
      <c r="AR4173" s="419"/>
      <c r="AS4173" s="419"/>
      <c r="AT4173" s="419"/>
      <c r="AU4173" s="419"/>
      <c r="AV4173" s="419"/>
      <c r="AX4173" s="419"/>
      <c r="AY4173" s="419"/>
      <c r="AZ4173" s="419"/>
      <c r="BB4173" s="419"/>
      <c r="BC4173" s="419"/>
      <c r="BD4173" s="419"/>
      <c r="BF4173" s="419"/>
      <c r="BG4173" s="419"/>
      <c r="BH4173" s="419"/>
      <c r="BJ4173" s="419"/>
      <c r="BK4173" s="419"/>
      <c r="BL4173" s="419"/>
      <c r="BN4173" s="419"/>
      <c r="BO4173" s="419"/>
      <c r="BP4173" s="419"/>
      <c r="BR4173" s="419"/>
      <c r="BS4173" s="419"/>
      <c r="BT4173" s="419"/>
      <c r="BV4173" s="419"/>
      <c r="BW4173" s="419"/>
      <c r="BX4173" s="397"/>
      <c r="BZ4173" s="449"/>
      <c r="CB4173" s="419"/>
      <c r="CC4173" s="419"/>
      <c r="CD4173" s="419"/>
      <c r="CF4173" s="419"/>
      <c r="CG4173" s="419"/>
      <c r="CH4173" s="419"/>
    </row>
    <row r="4174" spans="3:86" ht="21" thickBot="1">
      <c r="C4174" s="425"/>
      <c r="P4174" s="431"/>
      <c r="R4174" s="419"/>
      <c r="S4174" s="446"/>
      <c r="T4174" s="419"/>
      <c r="V4174" s="196"/>
      <c r="W4174" s="419"/>
      <c r="X4174" s="419"/>
      <c r="Z4174" s="419"/>
      <c r="AA4174" s="419"/>
      <c r="AB4174" s="419"/>
      <c r="AD4174" s="419"/>
      <c r="AE4174" s="419"/>
      <c r="AF4174" s="419"/>
      <c r="AH4174" s="419"/>
      <c r="AI4174" s="419"/>
      <c r="AJ4174" s="419"/>
      <c r="AL4174" s="419"/>
      <c r="AM4174" s="419"/>
      <c r="AN4174" s="403"/>
      <c r="AO4174" s="419"/>
      <c r="AP4174" s="419"/>
      <c r="AQ4174" s="419"/>
      <c r="AR4174" s="419"/>
      <c r="AS4174" s="419"/>
      <c r="AT4174" s="419"/>
      <c r="AU4174" s="419"/>
      <c r="AV4174" s="419"/>
      <c r="AX4174" s="419"/>
      <c r="AY4174" s="419"/>
      <c r="AZ4174" s="419"/>
      <c r="BB4174" s="419"/>
      <c r="BC4174" s="419"/>
      <c r="BD4174" s="419"/>
      <c r="BF4174" s="419"/>
      <c r="BG4174" s="419"/>
      <c r="BH4174" s="419"/>
      <c r="BJ4174" s="419"/>
      <c r="BK4174" s="419"/>
      <c r="BL4174" s="419"/>
      <c r="BN4174" s="419"/>
      <c r="BO4174" s="419"/>
      <c r="BP4174" s="419"/>
      <c r="BR4174" s="419"/>
      <c r="BS4174" s="419"/>
      <c r="BT4174" s="419"/>
      <c r="BV4174" s="419"/>
      <c r="BW4174" s="419"/>
      <c r="BX4174" s="397"/>
      <c r="BZ4174" s="449"/>
      <c r="CB4174" s="419"/>
      <c r="CC4174" s="419"/>
      <c r="CD4174" s="419"/>
      <c r="CF4174" s="419"/>
      <c r="CG4174" s="419"/>
      <c r="CH4174" s="419"/>
    </row>
    <row r="4175" spans="3:86" ht="21" thickBot="1">
      <c r="C4175" s="425"/>
      <c r="P4175" s="431"/>
      <c r="R4175" s="419"/>
      <c r="S4175" s="446"/>
      <c r="T4175" s="419"/>
      <c r="V4175" s="196"/>
      <c r="W4175" s="419"/>
      <c r="X4175" s="419"/>
      <c r="Z4175" s="419"/>
      <c r="AA4175" s="419"/>
      <c r="AB4175" s="419"/>
      <c r="AD4175" s="419"/>
      <c r="AE4175" s="419"/>
      <c r="AF4175" s="419"/>
      <c r="AH4175" s="419"/>
      <c r="AI4175" s="419"/>
      <c r="AJ4175" s="419"/>
      <c r="AL4175" s="419"/>
      <c r="AM4175" s="419"/>
      <c r="AN4175" s="403"/>
      <c r="AO4175" s="419"/>
      <c r="AP4175" s="419"/>
      <c r="AQ4175" s="419"/>
      <c r="AR4175" s="419"/>
      <c r="AS4175" s="419"/>
      <c r="AT4175" s="419"/>
      <c r="AU4175" s="419"/>
      <c r="AV4175" s="419"/>
      <c r="AX4175" s="419"/>
      <c r="AY4175" s="419"/>
      <c r="AZ4175" s="419"/>
      <c r="BB4175" s="419"/>
      <c r="BC4175" s="419"/>
      <c r="BD4175" s="419"/>
      <c r="BF4175" s="419"/>
      <c r="BG4175" s="419"/>
      <c r="BH4175" s="419"/>
      <c r="BJ4175" s="419"/>
      <c r="BK4175" s="419"/>
      <c r="BL4175" s="419"/>
      <c r="BN4175" s="419"/>
      <c r="BO4175" s="419"/>
      <c r="BP4175" s="419"/>
      <c r="BR4175" s="419"/>
      <c r="BS4175" s="419"/>
      <c r="BT4175" s="419"/>
      <c r="BV4175" s="419"/>
      <c r="BW4175" s="419"/>
      <c r="BX4175" s="397"/>
      <c r="BZ4175" s="449"/>
      <c r="CB4175" s="419"/>
      <c r="CC4175" s="419"/>
      <c r="CD4175" s="419"/>
      <c r="CF4175" s="419"/>
      <c r="CG4175" s="419"/>
      <c r="CH4175" s="419"/>
    </row>
    <row r="4176" spans="3:86" ht="21" thickBot="1">
      <c r="C4176" s="425"/>
      <c r="P4176" s="431"/>
      <c r="R4176" s="419"/>
      <c r="S4176" s="446"/>
      <c r="T4176" s="419"/>
      <c r="V4176" s="196"/>
      <c r="W4176" s="419"/>
      <c r="X4176" s="419"/>
      <c r="Z4176" s="419"/>
      <c r="AA4176" s="419"/>
      <c r="AB4176" s="419"/>
      <c r="AD4176" s="419"/>
      <c r="AE4176" s="419"/>
      <c r="AF4176" s="419"/>
      <c r="AH4176" s="419"/>
      <c r="AI4176" s="419"/>
      <c r="AJ4176" s="419"/>
      <c r="AL4176" s="419"/>
      <c r="AM4176" s="419"/>
      <c r="AN4176" s="403"/>
      <c r="AO4176" s="419"/>
      <c r="AP4176" s="419"/>
      <c r="AQ4176" s="419"/>
      <c r="AR4176" s="419"/>
      <c r="AS4176" s="419"/>
      <c r="AT4176" s="419"/>
      <c r="AU4176" s="419"/>
      <c r="AV4176" s="419"/>
      <c r="AX4176" s="419"/>
      <c r="AY4176" s="419"/>
      <c r="AZ4176" s="419"/>
      <c r="BB4176" s="419"/>
      <c r="BC4176" s="419"/>
      <c r="BD4176" s="419"/>
      <c r="BF4176" s="419"/>
      <c r="BG4176" s="419"/>
      <c r="BH4176" s="419"/>
      <c r="BJ4176" s="419"/>
      <c r="BK4176" s="419"/>
      <c r="BL4176" s="419"/>
      <c r="BN4176" s="419"/>
      <c r="BO4176" s="419"/>
      <c r="BP4176" s="419"/>
      <c r="BR4176" s="419"/>
      <c r="BS4176" s="419"/>
      <c r="BT4176" s="419"/>
      <c r="BV4176" s="419"/>
      <c r="BW4176" s="419"/>
      <c r="BX4176" s="397"/>
      <c r="BZ4176" s="449"/>
      <c r="CB4176" s="419"/>
      <c r="CC4176" s="419"/>
      <c r="CD4176" s="419"/>
      <c r="CF4176" s="419"/>
      <c r="CG4176" s="419"/>
      <c r="CH4176" s="419"/>
    </row>
    <row r="4177" spans="3:86" ht="21" thickBot="1">
      <c r="C4177" s="425"/>
      <c r="P4177" s="431"/>
      <c r="R4177" s="419"/>
      <c r="S4177" s="446"/>
      <c r="T4177" s="419"/>
      <c r="V4177" s="196"/>
      <c r="W4177" s="419"/>
      <c r="X4177" s="419"/>
      <c r="Z4177" s="419"/>
      <c r="AA4177" s="419"/>
      <c r="AB4177" s="419"/>
      <c r="AD4177" s="419"/>
      <c r="AE4177" s="419"/>
      <c r="AF4177" s="419"/>
      <c r="AH4177" s="419"/>
      <c r="AI4177" s="419"/>
      <c r="AJ4177" s="419"/>
      <c r="AL4177" s="419"/>
      <c r="AM4177" s="419"/>
      <c r="AN4177" s="403"/>
      <c r="AO4177" s="419"/>
      <c r="AP4177" s="419"/>
      <c r="AQ4177" s="419"/>
      <c r="AR4177" s="419"/>
      <c r="AS4177" s="419"/>
      <c r="AT4177" s="419"/>
      <c r="AU4177" s="419"/>
      <c r="AV4177" s="419"/>
      <c r="AX4177" s="419"/>
      <c r="AY4177" s="419"/>
      <c r="AZ4177" s="419"/>
      <c r="BB4177" s="419"/>
      <c r="BC4177" s="419"/>
      <c r="BD4177" s="419"/>
      <c r="BF4177" s="419"/>
      <c r="BG4177" s="419"/>
      <c r="BH4177" s="419"/>
      <c r="BJ4177" s="419"/>
      <c r="BK4177" s="419"/>
      <c r="BL4177" s="419"/>
      <c r="BN4177" s="419"/>
      <c r="BO4177" s="419"/>
      <c r="BP4177" s="419"/>
      <c r="BR4177" s="419"/>
      <c r="BS4177" s="419"/>
      <c r="BT4177" s="419"/>
      <c r="BV4177" s="419"/>
      <c r="BW4177" s="419"/>
      <c r="BX4177" s="397"/>
      <c r="BZ4177" s="449"/>
      <c r="CB4177" s="419"/>
      <c r="CC4177" s="419"/>
      <c r="CD4177" s="419"/>
      <c r="CF4177" s="419"/>
      <c r="CG4177" s="419"/>
      <c r="CH4177" s="419"/>
    </row>
    <row r="4178" spans="3:86" ht="21" thickBot="1">
      <c r="C4178" s="425"/>
      <c r="P4178" s="431"/>
      <c r="R4178" s="419"/>
      <c r="S4178" s="446"/>
      <c r="T4178" s="419"/>
      <c r="V4178" s="196"/>
      <c r="W4178" s="419"/>
      <c r="X4178" s="419"/>
      <c r="Z4178" s="419"/>
      <c r="AA4178" s="419"/>
      <c r="AB4178" s="419"/>
      <c r="AD4178" s="419"/>
      <c r="AE4178" s="419"/>
      <c r="AF4178" s="419"/>
      <c r="AH4178" s="419"/>
      <c r="AI4178" s="419"/>
      <c r="AJ4178" s="419"/>
      <c r="AL4178" s="419"/>
      <c r="AM4178" s="419"/>
      <c r="AN4178" s="403"/>
      <c r="AO4178" s="419"/>
      <c r="AP4178" s="419"/>
      <c r="AQ4178" s="419"/>
      <c r="AR4178" s="419"/>
      <c r="AS4178" s="419"/>
      <c r="AT4178" s="419"/>
      <c r="AU4178" s="419"/>
      <c r="AV4178" s="419"/>
      <c r="AX4178" s="419"/>
      <c r="AY4178" s="419"/>
      <c r="AZ4178" s="419"/>
      <c r="BB4178" s="419"/>
      <c r="BC4178" s="419"/>
      <c r="BD4178" s="419"/>
      <c r="BF4178" s="419"/>
      <c r="BG4178" s="419"/>
      <c r="BH4178" s="419"/>
      <c r="BJ4178" s="419"/>
      <c r="BK4178" s="419"/>
      <c r="BL4178" s="419"/>
      <c r="BN4178" s="419"/>
      <c r="BO4178" s="419"/>
      <c r="BP4178" s="419"/>
      <c r="BR4178" s="419"/>
      <c r="BS4178" s="419"/>
      <c r="BT4178" s="419"/>
      <c r="BV4178" s="419"/>
      <c r="BW4178" s="419"/>
      <c r="BX4178" s="397"/>
      <c r="BZ4178" s="449"/>
      <c r="CB4178" s="419"/>
      <c r="CC4178" s="419"/>
      <c r="CD4178" s="419"/>
      <c r="CF4178" s="419"/>
      <c r="CG4178" s="419"/>
      <c r="CH4178" s="419"/>
    </row>
    <row r="4179" spans="3:86" ht="21" thickBot="1">
      <c r="C4179" s="425"/>
      <c r="P4179" s="431"/>
      <c r="R4179" s="419"/>
      <c r="S4179" s="446"/>
      <c r="T4179" s="419"/>
      <c r="V4179" s="196"/>
      <c r="W4179" s="419"/>
      <c r="X4179" s="419"/>
      <c r="Z4179" s="419"/>
      <c r="AA4179" s="419"/>
      <c r="AB4179" s="419"/>
      <c r="AD4179" s="419"/>
      <c r="AE4179" s="419"/>
      <c r="AF4179" s="419"/>
      <c r="AH4179" s="419"/>
      <c r="AI4179" s="419"/>
      <c r="AJ4179" s="419"/>
      <c r="AL4179" s="419"/>
      <c r="AM4179" s="419"/>
      <c r="AN4179" s="403"/>
      <c r="AO4179" s="419"/>
      <c r="AP4179" s="419"/>
      <c r="AQ4179" s="419"/>
      <c r="AR4179" s="419"/>
      <c r="AS4179" s="419"/>
      <c r="AT4179" s="419"/>
      <c r="AU4179" s="419"/>
      <c r="AV4179" s="419"/>
      <c r="AX4179" s="419"/>
      <c r="AY4179" s="419"/>
      <c r="AZ4179" s="419"/>
      <c r="BB4179" s="419"/>
      <c r="BC4179" s="419"/>
      <c r="BD4179" s="419"/>
      <c r="BF4179" s="419"/>
      <c r="BG4179" s="419"/>
      <c r="BH4179" s="419"/>
      <c r="BJ4179" s="419"/>
      <c r="BK4179" s="419"/>
      <c r="BL4179" s="419"/>
      <c r="BN4179" s="419"/>
      <c r="BO4179" s="419"/>
      <c r="BP4179" s="419"/>
      <c r="BR4179" s="419"/>
      <c r="BS4179" s="419"/>
      <c r="BT4179" s="419"/>
      <c r="BV4179" s="419"/>
      <c r="BW4179" s="419"/>
      <c r="BX4179" s="397"/>
      <c r="BZ4179" s="449"/>
      <c r="CB4179" s="419"/>
      <c r="CC4179" s="419"/>
      <c r="CD4179" s="419"/>
      <c r="CF4179" s="419"/>
      <c r="CG4179" s="419"/>
      <c r="CH4179" s="419"/>
    </row>
    <row r="4180" spans="3:86" ht="21" thickBot="1">
      <c r="C4180" s="425"/>
      <c r="P4180" s="431"/>
      <c r="R4180" s="419"/>
      <c r="S4180" s="446"/>
      <c r="T4180" s="419"/>
      <c r="V4180" s="196"/>
      <c r="W4180" s="419"/>
      <c r="X4180" s="419"/>
      <c r="Z4180" s="419"/>
      <c r="AA4180" s="419"/>
      <c r="AB4180" s="419"/>
      <c r="AD4180" s="419"/>
      <c r="AE4180" s="419"/>
      <c r="AF4180" s="419"/>
      <c r="AH4180" s="419"/>
      <c r="AI4180" s="419"/>
      <c r="AJ4180" s="419"/>
      <c r="AL4180" s="419"/>
      <c r="AM4180" s="419"/>
      <c r="AN4180" s="403"/>
      <c r="AO4180" s="419"/>
      <c r="AP4180" s="419"/>
      <c r="AQ4180" s="419"/>
      <c r="AR4180" s="419"/>
      <c r="AS4180" s="419"/>
      <c r="AT4180" s="419"/>
      <c r="AU4180" s="419"/>
      <c r="AV4180" s="419"/>
      <c r="AX4180" s="419"/>
      <c r="AY4180" s="419"/>
      <c r="AZ4180" s="419"/>
      <c r="BB4180" s="419"/>
      <c r="BC4180" s="419"/>
      <c r="BD4180" s="419"/>
      <c r="BF4180" s="419"/>
      <c r="BG4180" s="419"/>
      <c r="BH4180" s="419"/>
      <c r="BJ4180" s="419"/>
      <c r="BK4180" s="419"/>
      <c r="BL4180" s="419"/>
      <c r="BN4180" s="419"/>
      <c r="BO4180" s="419"/>
      <c r="BP4180" s="419"/>
      <c r="BR4180" s="419"/>
      <c r="BS4180" s="419"/>
      <c r="BT4180" s="419"/>
      <c r="BV4180" s="419"/>
      <c r="BW4180" s="419"/>
      <c r="BX4180" s="397"/>
      <c r="BZ4180" s="449"/>
      <c r="CB4180" s="419"/>
      <c r="CC4180" s="419"/>
      <c r="CD4180" s="419"/>
      <c r="CF4180" s="419"/>
      <c r="CG4180" s="419"/>
      <c r="CH4180" s="419"/>
    </row>
    <row r="4181" spans="3:86" ht="21" thickBot="1">
      <c r="C4181" s="425"/>
      <c r="P4181" s="431"/>
      <c r="R4181" s="419"/>
      <c r="S4181" s="446"/>
      <c r="T4181" s="419"/>
      <c r="V4181" s="196"/>
      <c r="W4181" s="419"/>
      <c r="X4181" s="419"/>
      <c r="Z4181" s="419"/>
      <c r="AA4181" s="419"/>
      <c r="AB4181" s="419"/>
      <c r="AD4181" s="419"/>
      <c r="AE4181" s="419"/>
      <c r="AF4181" s="419"/>
      <c r="AH4181" s="419"/>
      <c r="AI4181" s="419"/>
      <c r="AJ4181" s="419"/>
      <c r="AL4181" s="419"/>
      <c r="AM4181" s="419"/>
      <c r="AN4181" s="403"/>
      <c r="AO4181" s="419"/>
      <c r="AP4181" s="419"/>
      <c r="AQ4181" s="419"/>
      <c r="AR4181" s="419"/>
      <c r="AS4181" s="419"/>
      <c r="AT4181" s="419"/>
      <c r="AU4181" s="419"/>
      <c r="AV4181" s="419"/>
      <c r="AX4181" s="419"/>
      <c r="AY4181" s="419"/>
      <c r="AZ4181" s="419"/>
      <c r="BB4181" s="419"/>
      <c r="BC4181" s="419"/>
      <c r="BD4181" s="419"/>
      <c r="BF4181" s="419"/>
      <c r="BG4181" s="419"/>
      <c r="BH4181" s="419"/>
      <c r="BJ4181" s="419"/>
      <c r="BK4181" s="419"/>
      <c r="BL4181" s="419"/>
      <c r="BN4181" s="419"/>
      <c r="BO4181" s="419"/>
      <c r="BP4181" s="419"/>
      <c r="BR4181" s="419"/>
      <c r="BS4181" s="419"/>
      <c r="BT4181" s="419"/>
      <c r="BV4181" s="419"/>
      <c r="BW4181" s="419"/>
      <c r="BX4181" s="397"/>
      <c r="BZ4181" s="449"/>
      <c r="CB4181" s="419"/>
      <c r="CC4181" s="419"/>
      <c r="CD4181" s="419"/>
      <c r="CF4181" s="419"/>
      <c r="CG4181" s="419"/>
      <c r="CH4181" s="419"/>
    </row>
    <row r="4182" spans="3:86" ht="21" thickBot="1">
      <c r="C4182" s="425"/>
      <c r="P4182" s="431"/>
      <c r="R4182" s="419"/>
      <c r="S4182" s="446"/>
      <c r="T4182" s="419"/>
      <c r="V4182" s="196"/>
      <c r="W4182" s="419"/>
      <c r="X4182" s="419"/>
      <c r="Z4182" s="419"/>
      <c r="AA4182" s="419"/>
      <c r="AB4182" s="419"/>
      <c r="AD4182" s="419"/>
      <c r="AE4182" s="419"/>
      <c r="AF4182" s="419"/>
      <c r="AH4182" s="419"/>
      <c r="AI4182" s="419"/>
      <c r="AJ4182" s="419"/>
      <c r="AL4182" s="419"/>
      <c r="AM4182" s="419"/>
      <c r="AN4182" s="403"/>
      <c r="AO4182" s="419"/>
      <c r="AP4182" s="419"/>
      <c r="AQ4182" s="419"/>
      <c r="AR4182" s="419"/>
      <c r="AS4182" s="419"/>
      <c r="AT4182" s="419"/>
      <c r="AU4182" s="419"/>
      <c r="AV4182" s="419"/>
      <c r="AX4182" s="419"/>
      <c r="AY4182" s="419"/>
      <c r="AZ4182" s="419"/>
      <c r="BB4182" s="419"/>
      <c r="BC4182" s="419"/>
      <c r="BD4182" s="419"/>
      <c r="BF4182" s="419"/>
      <c r="BG4182" s="419"/>
      <c r="BH4182" s="419"/>
      <c r="BJ4182" s="419"/>
      <c r="BK4182" s="419"/>
      <c r="BL4182" s="419"/>
      <c r="BN4182" s="419"/>
      <c r="BO4182" s="419"/>
      <c r="BP4182" s="419"/>
      <c r="BR4182" s="419"/>
      <c r="BS4182" s="419"/>
      <c r="BT4182" s="419"/>
      <c r="BV4182" s="419"/>
      <c r="BW4182" s="419"/>
      <c r="BX4182" s="397"/>
      <c r="BZ4182" s="449"/>
      <c r="CB4182" s="419"/>
      <c r="CC4182" s="419"/>
      <c r="CD4182" s="419"/>
      <c r="CF4182" s="419"/>
      <c r="CG4182" s="419"/>
      <c r="CH4182" s="419"/>
    </row>
    <row r="4183" spans="3:86" ht="21" thickBot="1">
      <c r="C4183" s="425"/>
      <c r="P4183" s="431"/>
      <c r="R4183" s="419"/>
      <c r="S4183" s="446"/>
      <c r="T4183" s="419"/>
      <c r="V4183" s="196"/>
      <c r="W4183" s="419"/>
      <c r="X4183" s="419"/>
      <c r="Z4183" s="419"/>
      <c r="AA4183" s="419"/>
      <c r="AB4183" s="419"/>
      <c r="AD4183" s="419"/>
      <c r="AE4183" s="419"/>
      <c r="AF4183" s="419"/>
      <c r="AH4183" s="419"/>
      <c r="AI4183" s="419"/>
      <c r="AJ4183" s="419"/>
      <c r="AL4183" s="419"/>
      <c r="AM4183" s="419"/>
      <c r="AN4183" s="403"/>
      <c r="AO4183" s="419"/>
      <c r="AP4183" s="419"/>
      <c r="AQ4183" s="419"/>
      <c r="AR4183" s="419"/>
      <c r="AS4183" s="419"/>
      <c r="AT4183" s="419"/>
      <c r="AU4183" s="419"/>
      <c r="AV4183" s="419"/>
      <c r="AX4183" s="419"/>
      <c r="AY4183" s="419"/>
      <c r="AZ4183" s="419"/>
      <c r="BB4183" s="419"/>
      <c r="BC4183" s="419"/>
      <c r="BD4183" s="419"/>
      <c r="BF4183" s="419"/>
      <c r="BG4183" s="419"/>
      <c r="BH4183" s="419"/>
      <c r="BJ4183" s="419"/>
      <c r="BK4183" s="419"/>
      <c r="BL4183" s="419"/>
      <c r="BN4183" s="419"/>
      <c r="BO4183" s="419"/>
      <c r="BP4183" s="419"/>
      <c r="BR4183" s="419"/>
      <c r="BS4183" s="419"/>
      <c r="BT4183" s="419"/>
      <c r="BV4183" s="419"/>
      <c r="BW4183" s="419"/>
      <c r="BX4183" s="397"/>
      <c r="BZ4183" s="449"/>
      <c r="CB4183" s="419"/>
      <c r="CC4183" s="419"/>
      <c r="CD4183" s="419"/>
      <c r="CF4183" s="419"/>
      <c r="CG4183" s="419"/>
      <c r="CH4183" s="419"/>
    </row>
    <row r="4184" spans="3:86" ht="21" thickBot="1">
      <c r="C4184" s="425"/>
      <c r="P4184" s="431"/>
      <c r="R4184" s="419"/>
      <c r="S4184" s="446"/>
      <c r="T4184" s="419"/>
      <c r="V4184" s="196"/>
      <c r="W4184" s="419"/>
      <c r="X4184" s="419"/>
      <c r="Z4184" s="419"/>
      <c r="AA4184" s="419"/>
      <c r="AB4184" s="419"/>
      <c r="AD4184" s="419"/>
      <c r="AE4184" s="419"/>
      <c r="AF4184" s="419"/>
      <c r="AH4184" s="419"/>
      <c r="AI4184" s="419"/>
      <c r="AJ4184" s="419"/>
      <c r="AL4184" s="419"/>
      <c r="AM4184" s="419"/>
      <c r="AN4184" s="403"/>
      <c r="AO4184" s="419"/>
      <c r="AP4184" s="419"/>
      <c r="AQ4184" s="419"/>
      <c r="AR4184" s="419"/>
      <c r="AS4184" s="419"/>
      <c r="AT4184" s="419"/>
      <c r="AU4184" s="419"/>
      <c r="AV4184" s="419"/>
      <c r="AX4184" s="419"/>
      <c r="AY4184" s="419"/>
      <c r="AZ4184" s="419"/>
      <c r="BB4184" s="419"/>
      <c r="BC4184" s="419"/>
      <c r="BD4184" s="419"/>
      <c r="BF4184" s="419"/>
      <c r="BG4184" s="419"/>
      <c r="BH4184" s="419"/>
      <c r="BJ4184" s="419"/>
      <c r="BK4184" s="419"/>
      <c r="BL4184" s="419"/>
      <c r="BN4184" s="419"/>
      <c r="BO4184" s="419"/>
      <c r="BP4184" s="419"/>
      <c r="BR4184" s="419"/>
      <c r="BS4184" s="419"/>
      <c r="BT4184" s="419"/>
      <c r="BV4184" s="419"/>
      <c r="BW4184" s="419"/>
      <c r="BX4184" s="397"/>
      <c r="BZ4184" s="449"/>
      <c r="CB4184" s="419"/>
      <c r="CC4184" s="419"/>
      <c r="CD4184" s="419"/>
      <c r="CF4184" s="419"/>
      <c r="CG4184" s="419"/>
      <c r="CH4184" s="419"/>
    </row>
    <row r="4185" spans="3:86" ht="21" thickBot="1">
      <c r="C4185" s="425"/>
      <c r="P4185" s="431"/>
      <c r="R4185" s="419"/>
      <c r="S4185" s="446"/>
      <c r="T4185" s="419"/>
      <c r="V4185" s="196"/>
      <c r="W4185" s="419"/>
      <c r="X4185" s="419"/>
      <c r="Z4185" s="419"/>
      <c r="AA4185" s="419"/>
      <c r="AB4185" s="419"/>
      <c r="AD4185" s="419"/>
      <c r="AE4185" s="419"/>
      <c r="AF4185" s="419"/>
      <c r="AH4185" s="419"/>
      <c r="AI4185" s="419"/>
      <c r="AJ4185" s="419"/>
      <c r="AL4185" s="419"/>
      <c r="AM4185" s="419"/>
      <c r="AN4185" s="403"/>
      <c r="AO4185" s="419"/>
      <c r="AP4185" s="419"/>
      <c r="AQ4185" s="419"/>
      <c r="AR4185" s="419"/>
      <c r="AS4185" s="419"/>
      <c r="AT4185" s="419"/>
      <c r="AU4185" s="419"/>
      <c r="AV4185" s="419"/>
      <c r="AX4185" s="419"/>
      <c r="AY4185" s="419"/>
      <c r="AZ4185" s="419"/>
      <c r="BB4185" s="419"/>
      <c r="BC4185" s="419"/>
      <c r="BD4185" s="419"/>
      <c r="BF4185" s="419"/>
      <c r="BG4185" s="419"/>
      <c r="BH4185" s="419"/>
      <c r="BJ4185" s="419"/>
      <c r="BK4185" s="419"/>
      <c r="BL4185" s="419"/>
      <c r="BN4185" s="419"/>
      <c r="BO4185" s="419"/>
      <c r="BP4185" s="419"/>
      <c r="BR4185" s="419"/>
      <c r="BS4185" s="419"/>
      <c r="BT4185" s="419"/>
      <c r="BV4185" s="419"/>
      <c r="BW4185" s="419"/>
      <c r="BX4185" s="397"/>
      <c r="BZ4185" s="449"/>
      <c r="CB4185" s="419"/>
      <c r="CC4185" s="419"/>
      <c r="CD4185" s="419"/>
      <c r="CF4185" s="419"/>
      <c r="CG4185" s="419"/>
      <c r="CH4185" s="419"/>
    </row>
    <row r="4186" spans="3:86" ht="21" thickBot="1">
      <c r="C4186" s="425"/>
      <c r="P4186" s="431"/>
      <c r="R4186" s="419"/>
      <c r="S4186" s="446"/>
      <c r="T4186" s="419"/>
      <c r="V4186" s="196"/>
      <c r="W4186" s="419"/>
      <c r="X4186" s="419"/>
      <c r="Z4186" s="419"/>
      <c r="AA4186" s="419"/>
      <c r="AB4186" s="419"/>
      <c r="AD4186" s="419"/>
      <c r="AE4186" s="419"/>
      <c r="AF4186" s="419"/>
      <c r="AH4186" s="419"/>
      <c r="AI4186" s="419"/>
      <c r="AJ4186" s="419"/>
      <c r="AL4186" s="419"/>
      <c r="AM4186" s="419"/>
      <c r="AN4186" s="403"/>
      <c r="AO4186" s="419"/>
      <c r="AP4186" s="419"/>
      <c r="AQ4186" s="419"/>
      <c r="AR4186" s="419"/>
      <c r="AS4186" s="419"/>
      <c r="AT4186" s="419"/>
      <c r="AU4186" s="419"/>
      <c r="AV4186" s="419"/>
      <c r="AX4186" s="419"/>
      <c r="AY4186" s="419"/>
      <c r="AZ4186" s="419"/>
      <c r="BB4186" s="419"/>
      <c r="BC4186" s="419"/>
      <c r="BD4186" s="419"/>
      <c r="BF4186" s="419"/>
      <c r="BG4186" s="419"/>
      <c r="BH4186" s="419"/>
      <c r="BJ4186" s="419"/>
      <c r="BK4186" s="419"/>
      <c r="BL4186" s="419"/>
      <c r="BN4186" s="419"/>
      <c r="BO4186" s="419"/>
      <c r="BP4186" s="419"/>
      <c r="BR4186" s="419"/>
      <c r="BS4186" s="419"/>
      <c r="BT4186" s="419"/>
      <c r="BV4186" s="419"/>
      <c r="BW4186" s="419"/>
      <c r="BX4186" s="397"/>
      <c r="BZ4186" s="449"/>
      <c r="CB4186" s="419"/>
      <c r="CC4186" s="419"/>
      <c r="CD4186" s="419"/>
      <c r="CF4186" s="419"/>
      <c r="CG4186" s="419"/>
      <c r="CH4186" s="419"/>
    </row>
    <row r="4187" spans="3:86" ht="21" thickBot="1">
      <c r="C4187" s="425"/>
      <c r="P4187" s="431"/>
      <c r="R4187" s="419"/>
      <c r="S4187" s="446"/>
      <c r="T4187" s="419"/>
      <c r="V4187" s="196"/>
      <c r="W4187" s="419"/>
      <c r="X4187" s="419"/>
      <c r="Z4187" s="419"/>
      <c r="AA4187" s="419"/>
      <c r="AB4187" s="419"/>
      <c r="AD4187" s="419"/>
      <c r="AE4187" s="419"/>
      <c r="AF4187" s="419"/>
      <c r="AH4187" s="419"/>
      <c r="AI4187" s="419"/>
      <c r="AJ4187" s="419"/>
      <c r="AL4187" s="419"/>
      <c r="AM4187" s="419"/>
      <c r="AN4187" s="403"/>
      <c r="AO4187" s="419"/>
      <c r="AP4187" s="419"/>
      <c r="AQ4187" s="419"/>
      <c r="AR4187" s="419"/>
      <c r="AS4187" s="419"/>
      <c r="AT4187" s="419"/>
      <c r="AU4187" s="419"/>
      <c r="AV4187" s="419"/>
      <c r="AX4187" s="419"/>
      <c r="AY4187" s="419"/>
      <c r="AZ4187" s="419"/>
      <c r="BB4187" s="419"/>
      <c r="BC4187" s="419"/>
      <c r="BD4187" s="419"/>
      <c r="BF4187" s="419"/>
      <c r="BG4187" s="419"/>
      <c r="BH4187" s="419"/>
      <c r="BJ4187" s="419"/>
      <c r="BK4187" s="419"/>
      <c r="BL4187" s="419"/>
      <c r="BN4187" s="419"/>
      <c r="BO4187" s="419"/>
      <c r="BP4187" s="419"/>
      <c r="BR4187" s="419"/>
      <c r="BS4187" s="419"/>
      <c r="BT4187" s="419"/>
      <c r="BV4187" s="419"/>
      <c r="BW4187" s="419"/>
      <c r="BX4187" s="397"/>
      <c r="BZ4187" s="449"/>
      <c r="CB4187" s="419"/>
      <c r="CC4187" s="419"/>
      <c r="CD4187" s="419"/>
      <c r="CF4187" s="419"/>
      <c r="CG4187" s="419"/>
      <c r="CH4187" s="419"/>
    </row>
    <row r="4188" spans="3:86" ht="21" thickBot="1">
      <c r="C4188" s="425"/>
      <c r="P4188" s="431"/>
      <c r="R4188" s="419"/>
      <c r="S4188" s="446"/>
      <c r="T4188" s="419"/>
      <c r="V4188" s="196"/>
      <c r="W4188" s="419"/>
      <c r="X4188" s="419"/>
      <c r="Z4188" s="419"/>
      <c r="AA4188" s="419"/>
      <c r="AB4188" s="419"/>
      <c r="AD4188" s="419"/>
      <c r="AE4188" s="419"/>
      <c r="AF4188" s="419"/>
      <c r="AH4188" s="419"/>
      <c r="AI4188" s="419"/>
      <c r="AJ4188" s="419"/>
      <c r="AL4188" s="419"/>
      <c r="AM4188" s="419"/>
      <c r="AN4188" s="403"/>
      <c r="AO4188" s="419"/>
      <c r="AP4188" s="419"/>
      <c r="AQ4188" s="419"/>
      <c r="AR4188" s="419"/>
      <c r="AS4188" s="419"/>
      <c r="AT4188" s="419"/>
      <c r="AU4188" s="419"/>
      <c r="AV4188" s="419"/>
      <c r="AX4188" s="419"/>
      <c r="AY4188" s="419"/>
      <c r="AZ4188" s="419"/>
      <c r="BB4188" s="419"/>
      <c r="BC4188" s="419"/>
      <c r="BD4188" s="419"/>
      <c r="BF4188" s="419"/>
      <c r="BG4188" s="419"/>
      <c r="BH4188" s="419"/>
      <c r="BJ4188" s="419"/>
      <c r="BK4188" s="419"/>
      <c r="BL4188" s="419"/>
      <c r="BN4188" s="419"/>
      <c r="BO4188" s="419"/>
      <c r="BP4188" s="419"/>
      <c r="BR4188" s="419"/>
      <c r="BS4188" s="419"/>
      <c r="BT4188" s="419"/>
      <c r="BV4188" s="419"/>
      <c r="BW4188" s="419"/>
      <c r="BX4188" s="397"/>
      <c r="BZ4188" s="449"/>
      <c r="CB4188" s="419"/>
      <c r="CC4188" s="419"/>
      <c r="CD4188" s="419"/>
      <c r="CF4188" s="419"/>
      <c r="CG4188" s="419"/>
      <c r="CH4188" s="419"/>
    </row>
    <row r="4189" spans="3:86" ht="21" thickBot="1">
      <c r="C4189" s="425"/>
      <c r="P4189" s="431"/>
      <c r="R4189" s="419"/>
      <c r="S4189" s="446"/>
      <c r="T4189" s="419"/>
      <c r="V4189" s="196"/>
      <c r="W4189" s="419"/>
      <c r="X4189" s="419"/>
      <c r="Z4189" s="419"/>
      <c r="AA4189" s="419"/>
      <c r="AB4189" s="419"/>
      <c r="AD4189" s="419"/>
      <c r="AE4189" s="419"/>
      <c r="AF4189" s="419"/>
      <c r="AH4189" s="419"/>
      <c r="AI4189" s="419"/>
      <c r="AJ4189" s="419"/>
      <c r="AL4189" s="419"/>
      <c r="AM4189" s="419"/>
      <c r="AN4189" s="403"/>
      <c r="AO4189" s="419"/>
      <c r="AP4189" s="419"/>
      <c r="AQ4189" s="419"/>
      <c r="AR4189" s="419"/>
      <c r="AS4189" s="419"/>
      <c r="AT4189" s="419"/>
      <c r="AU4189" s="419"/>
      <c r="AV4189" s="419"/>
      <c r="AX4189" s="419"/>
      <c r="AY4189" s="419"/>
      <c r="AZ4189" s="419"/>
      <c r="BB4189" s="419"/>
      <c r="BC4189" s="419"/>
      <c r="BD4189" s="419"/>
      <c r="BF4189" s="419"/>
      <c r="BG4189" s="419"/>
      <c r="BH4189" s="419"/>
      <c r="BJ4189" s="419"/>
      <c r="BK4189" s="419"/>
      <c r="BL4189" s="419"/>
      <c r="BN4189" s="419"/>
      <c r="BO4189" s="419"/>
      <c r="BP4189" s="419"/>
      <c r="BR4189" s="419"/>
      <c r="BS4189" s="419"/>
      <c r="BT4189" s="419"/>
      <c r="BV4189" s="419"/>
      <c r="BW4189" s="419"/>
      <c r="BX4189" s="397"/>
      <c r="BZ4189" s="449"/>
      <c r="CB4189" s="419"/>
      <c r="CC4189" s="419"/>
      <c r="CD4189" s="419"/>
      <c r="CF4189" s="419"/>
      <c r="CG4189" s="419"/>
      <c r="CH4189" s="419"/>
    </row>
    <row r="4190" spans="3:86" ht="21" thickBot="1">
      <c r="C4190" s="425"/>
      <c r="P4190" s="431"/>
      <c r="R4190" s="419"/>
      <c r="S4190" s="446"/>
      <c r="T4190" s="419"/>
      <c r="V4190" s="196"/>
      <c r="W4190" s="419"/>
      <c r="X4190" s="419"/>
      <c r="Z4190" s="419"/>
      <c r="AA4190" s="419"/>
      <c r="AB4190" s="419"/>
      <c r="AD4190" s="419"/>
      <c r="AE4190" s="419"/>
      <c r="AF4190" s="419"/>
      <c r="AH4190" s="419"/>
      <c r="AI4190" s="419"/>
      <c r="AJ4190" s="419"/>
      <c r="AL4190" s="419"/>
      <c r="AM4190" s="419"/>
      <c r="AN4190" s="403"/>
      <c r="AO4190" s="419"/>
      <c r="AP4190" s="419"/>
      <c r="AQ4190" s="419"/>
      <c r="AR4190" s="419"/>
      <c r="AS4190" s="419"/>
      <c r="AT4190" s="419"/>
      <c r="AU4190" s="419"/>
      <c r="AV4190" s="419"/>
      <c r="AX4190" s="419"/>
      <c r="AY4190" s="419"/>
      <c r="AZ4190" s="419"/>
      <c r="BB4190" s="419"/>
      <c r="BC4190" s="419"/>
      <c r="BD4190" s="419"/>
      <c r="BF4190" s="419"/>
      <c r="BG4190" s="419"/>
      <c r="BH4190" s="419"/>
      <c r="BJ4190" s="419"/>
      <c r="BK4190" s="419"/>
      <c r="BL4190" s="419"/>
      <c r="BN4190" s="419"/>
      <c r="BO4190" s="419"/>
      <c r="BP4190" s="419"/>
      <c r="BR4190" s="419"/>
      <c r="BS4190" s="419"/>
      <c r="BT4190" s="419"/>
      <c r="BV4190" s="419"/>
      <c r="BW4190" s="419"/>
      <c r="BX4190" s="397"/>
      <c r="BZ4190" s="449"/>
      <c r="CB4190" s="419"/>
      <c r="CC4190" s="419"/>
      <c r="CD4190" s="419"/>
      <c r="CF4190" s="419"/>
      <c r="CG4190" s="419"/>
      <c r="CH4190" s="419"/>
    </row>
    <row r="4191" spans="3:86" ht="21" thickBot="1">
      <c r="C4191" s="425"/>
      <c r="P4191" s="431"/>
      <c r="R4191" s="419"/>
      <c r="S4191" s="446"/>
      <c r="T4191" s="419"/>
      <c r="V4191" s="196"/>
      <c r="W4191" s="419"/>
      <c r="X4191" s="419"/>
      <c r="Z4191" s="419"/>
      <c r="AA4191" s="419"/>
      <c r="AB4191" s="419"/>
      <c r="AD4191" s="419"/>
      <c r="AE4191" s="419"/>
      <c r="AF4191" s="419"/>
      <c r="AH4191" s="419"/>
      <c r="AI4191" s="419"/>
      <c r="AJ4191" s="419"/>
      <c r="AL4191" s="419"/>
      <c r="AM4191" s="419"/>
      <c r="AN4191" s="403"/>
      <c r="AO4191" s="419"/>
      <c r="AP4191" s="419"/>
      <c r="AQ4191" s="419"/>
      <c r="AR4191" s="419"/>
      <c r="AS4191" s="419"/>
      <c r="AT4191" s="419"/>
      <c r="AU4191" s="419"/>
      <c r="AV4191" s="419"/>
      <c r="AX4191" s="419"/>
      <c r="AY4191" s="419"/>
      <c r="AZ4191" s="419"/>
      <c r="BB4191" s="419"/>
      <c r="BC4191" s="419"/>
      <c r="BD4191" s="419"/>
      <c r="BF4191" s="419"/>
      <c r="BG4191" s="419"/>
      <c r="BH4191" s="419"/>
      <c r="BJ4191" s="419"/>
      <c r="BK4191" s="419"/>
      <c r="BL4191" s="419"/>
      <c r="BN4191" s="419"/>
      <c r="BO4191" s="419"/>
      <c r="BP4191" s="419"/>
      <c r="BR4191" s="419"/>
      <c r="BS4191" s="419"/>
      <c r="BT4191" s="419"/>
      <c r="BV4191" s="419"/>
      <c r="BW4191" s="419"/>
      <c r="BX4191" s="397"/>
      <c r="BZ4191" s="449"/>
      <c r="CB4191" s="419"/>
      <c r="CC4191" s="419"/>
      <c r="CD4191" s="419"/>
      <c r="CF4191" s="419"/>
      <c r="CG4191" s="419"/>
      <c r="CH4191" s="419"/>
    </row>
    <row r="4192" spans="3:86" ht="21" thickBot="1">
      <c r="C4192" s="425"/>
      <c r="P4192" s="431"/>
      <c r="R4192" s="419"/>
      <c r="S4192" s="446"/>
      <c r="T4192" s="419"/>
      <c r="V4192" s="196"/>
      <c r="W4192" s="419"/>
      <c r="X4192" s="419"/>
      <c r="Z4192" s="419"/>
      <c r="AA4192" s="419"/>
      <c r="AB4192" s="419"/>
      <c r="AD4192" s="419"/>
      <c r="AE4192" s="419"/>
      <c r="AF4192" s="419"/>
      <c r="AH4192" s="419"/>
      <c r="AI4192" s="419"/>
      <c r="AJ4192" s="419"/>
      <c r="AL4192" s="419"/>
      <c r="AM4192" s="419"/>
      <c r="AN4192" s="403"/>
      <c r="AO4192" s="419"/>
      <c r="AP4192" s="419"/>
      <c r="AQ4192" s="419"/>
      <c r="AR4192" s="419"/>
      <c r="AS4192" s="419"/>
      <c r="AT4192" s="419"/>
      <c r="AU4192" s="419"/>
      <c r="AV4192" s="419"/>
      <c r="AX4192" s="419"/>
      <c r="AY4192" s="419"/>
      <c r="AZ4192" s="419"/>
      <c r="BB4192" s="419"/>
      <c r="BC4192" s="419"/>
      <c r="BD4192" s="419"/>
      <c r="BF4192" s="419"/>
      <c r="BG4192" s="419"/>
      <c r="BH4192" s="419"/>
      <c r="BJ4192" s="419"/>
      <c r="BK4192" s="419"/>
      <c r="BL4192" s="419"/>
      <c r="BN4192" s="419"/>
      <c r="BO4192" s="419"/>
      <c r="BP4192" s="419"/>
      <c r="BR4192" s="419"/>
      <c r="BS4192" s="419"/>
      <c r="BT4192" s="419"/>
      <c r="BV4192" s="419"/>
      <c r="BW4192" s="419"/>
      <c r="BX4192" s="397"/>
      <c r="BZ4192" s="449"/>
      <c r="CB4192" s="419"/>
      <c r="CC4192" s="419"/>
      <c r="CD4192" s="419"/>
      <c r="CF4192" s="419"/>
      <c r="CG4192" s="419"/>
      <c r="CH4192" s="419"/>
    </row>
    <row r="4193" spans="3:86" ht="21" thickBot="1">
      <c r="C4193" s="425"/>
      <c r="P4193" s="431"/>
      <c r="R4193" s="419"/>
      <c r="S4193" s="446"/>
      <c r="T4193" s="419"/>
      <c r="V4193" s="196"/>
      <c r="W4193" s="419"/>
      <c r="X4193" s="419"/>
      <c r="Z4193" s="419"/>
      <c r="AA4193" s="419"/>
      <c r="AB4193" s="419"/>
      <c r="AD4193" s="419"/>
      <c r="AE4193" s="419"/>
      <c r="AF4193" s="419"/>
      <c r="AH4193" s="419"/>
      <c r="AI4193" s="419"/>
      <c r="AJ4193" s="419"/>
      <c r="AL4193" s="419"/>
      <c r="AM4193" s="419"/>
      <c r="AN4193" s="403"/>
      <c r="AO4193" s="419"/>
      <c r="AP4193" s="419"/>
      <c r="AQ4193" s="419"/>
      <c r="AR4193" s="419"/>
      <c r="AS4193" s="419"/>
      <c r="AT4193" s="419"/>
      <c r="AU4193" s="419"/>
      <c r="AV4193" s="419"/>
      <c r="AX4193" s="419"/>
      <c r="AY4193" s="419"/>
      <c r="AZ4193" s="419"/>
      <c r="BB4193" s="419"/>
      <c r="BC4193" s="419"/>
      <c r="BD4193" s="419"/>
      <c r="BF4193" s="419"/>
      <c r="BG4193" s="419"/>
      <c r="BH4193" s="419"/>
      <c r="BJ4193" s="419"/>
      <c r="BK4193" s="419"/>
      <c r="BL4193" s="419"/>
      <c r="BN4193" s="419"/>
      <c r="BO4193" s="419"/>
      <c r="BP4193" s="419"/>
      <c r="BR4193" s="419"/>
      <c r="BS4193" s="419"/>
      <c r="BT4193" s="419"/>
      <c r="BV4193" s="419"/>
      <c r="BW4193" s="419"/>
      <c r="BX4193" s="397"/>
      <c r="BZ4193" s="449"/>
      <c r="CB4193" s="419"/>
      <c r="CC4193" s="419"/>
      <c r="CD4193" s="419"/>
      <c r="CF4193" s="419"/>
      <c r="CG4193" s="419"/>
      <c r="CH4193" s="419"/>
    </row>
    <row r="4194" spans="3:86" ht="21" thickBot="1">
      <c r="C4194" s="425"/>
      <c r="P4194" s="431"/>
      <c r="R4194" s="419"/>
      <c r="S4194" s="446"/>
      <c r="T4194" s="419"/>
      <c r="V4194" s="196"/>
      <c r="W4194" s="419"/>
      <c r="X4194" s="419"/>
      <c r="Z4194" s="419"/>
      <c r="AA4194" s="419"/>
      <c r="AB4194" s="419"/>
      <c r="AD4194" s="419"/>
      <c r="AE4194" s="419"/>
      <c r="AF4194" s="419"/>
      <c r="AH4194" s="419"/>
      <c r="AI4194" s="419"/>
      <c r="AJ4194" s="419"/>
      <c r="AL4194" s="419"/>
      <c r="AM4194" s="419"/>
      <c r="AN4194" s="403"/>
      <c r="AO4194" s="419"/>
      <c r="AP4194" s="419"/>
      <c r="AQ4194" s="419"/>
      <c r="AR4194" s="419"/>
      <c r="AS4194" s="419"/>
      <c r="AT4194" s="419"/>
      <c r="AU4194" s="419"/>
      <c r="AV4194" s="419"/>
      <c r="AX4194" s="419"/>
      <c r="AY4194" s="419"/>
      <c r="AZ4194" s="419"/>
      <c r="BB4194" s="419"/>
      <c r="BC4194" s="419"/>
      <c r="BD4194" s="419"/>
      <c r="BF4194" s="419"/>
      <c r="BG4194" s="419"/>
      <c r="BH4194" s="419"/>
      <c r="BJ4194" s="419"/>
      <c r="BK4194" s="419"/>
      <c r="BL4194" s="419"/>
      <c r="BN4194" s="419"/>
      <c r="BO4194" s="419"/>
      <c r="BP4194" s="419"/>
      <c r="BR4194" s="419"/>
      <c r="BS4194" s="419"/>
      <c r="BT4194" s="419"/>
      <c r="BV4194" s="419"/>
      <c r="BW4194" s="419"/>
      <c r="BX4194" s="397"/>
      <c r="BZ4194" s="449"/>
      <c r="CB4194" s="419"/>
      <c r="CC4194" s="419"/>
      <c r="CD4194" s="419"/>
      <c r="CF4194" s="419"/>
      <c r="CG4194" s="419"/>
      <c r="CH4194" s="419"/>
    </row>
    <row r="4195" spans="3:86" ht="21" thickBot="1">
      <c r="C4195" s="425"/>
      <c r="P4195" s="431"/>
      <c r="R4195" s="419"/>
      <c r="S4195" s="446"/>
      <c r="T4195" s="419"/>
      <c r="V4195" s="196"/>
      <c r="W4195" s="419"/>
      <c r="X4195" s="419"/>
      <c r="Z4195" s="419"/>
      <c r="AA4195" s="419"/>
      <c r="AB4195" s="419"/>
      <c r="AD4195" s="419"/>
      <c r="AE4195" s="419"/>
      <c r="AF4195" s="419"/>
      <c r="AH4195" s="419"/>
      <c r="AI4195" s="419"/>
      <c r="AJ4195" s="419"/>
      <c r="AL4195" s="419"/>
      <c r="AM4195" s="419"/>
      <c r="AN4195" s="403"/>
      <c r="AO4195" s="419"/>
      <c r="AP4195" s="419"/>
      <c r="AQ4195" s="419"/>
      <c r="AR4195" s="419"/>
      <c r="AS4195" s="419"/>
      <c r="AT4195" s="419"/>
      <c r="AU4195" s="419"/>
      <c r="AV4195" s="419"/>
      <c r="AX4195" s="419"/>
      <c r="AY4195" s="419"/>
      <c r="AZ4195" s="419"/>
      <c r="BB4195" s="419"/>
      <c r="BC4195" s="419"/>
      <c r="BD4195" s="419"/>
      <c r="BF4195" s="419"/>
      <c r="BG4195" s="419"/>
      <c r="BH4195" s="419"/>
      <c r="BJ4195" s="419"/>
      <c r="BK4195" s="419"/>
      <c r="BL4195" s="419"/>
      <c r="BN4195" s="419"/>
      <c r="BO4195" s="419"/>
      <c r="BP4195" s="419"/>
      <c r="BR4195" s="419"/>
      <c r="BS4195" s="419"/>
      <c r="BT4195" s="419"/>
      <c r="BV4195" s="419"/>
      <c r="BW4195" s="419"/>
      <c r="BX4195" s="397"/>
      <c r="BZ4195" s="449"/>
      <c r="CB4195" s="419"/>
      <c r="CC4195" s="419"/>
      <c r="CD4195" s="419"/>
      <c r="CF4195" s="419"/>
      <c r="CG4195" s="419"/>
      <c r="CH4195" s="419"/>
    </row>
    <row r="4196" spans="3:86" ht="21" thickBot="1">
      <c r="C4196" s="425"/>
      <c r="P4196" s="431"/>
      <c r="R4196" s="419"/>
      <c r="S4196" s="446"/>
      <c r="T4196" s="419"/>
      <c r="V4196" s="196"/>
      <c r="W4196" s="419"/>
      <c r="X4196" s="419"/>
      <c r="Z4196" s="419"/>
      <c r="AA4196" s="419"/>
      <c r="AB4196" s="419"/>
      <c r="AD4196" s="419"/>
      <c r="AE4196" s="419"/>
      <c r="AF4196" s="419"/>
      <c r="AH4196" s="419"/>
      <c r="AI4196" s="419"/>
      <c r="AJ4196" s="419"/>
      <c r="AL4196" s="419"/>
      <c r="AM4196" s="419"/>
      <c r="AN4196" s="403"/>
      <c r="AO4196" s="419"/>
      <c r="AP4196" s="419"/>
      <c r="AQ4196" s="419"/>
      <c r="AR4196" s="419"/>
      <c r="AS4196" s="419"/>
      <c r="AT4196" s="419"/>
      <c r="AU4196" s="419"/>
      <c r="AV4196" s="419"/>
      <c r="AX4196" s="419"/>
      <c r="AY4196" s="419"/>
      <c r="AZ4196" s="419"/>
      <c r="BB4196" s="419"/>
      <c r="BC4196" s="419"/>
      <c r="BD4196" s="419"/>
      <c r="BF4196" s="419"/>
      <c r="BG4196" s="419"/>
      <c r="BH4196" s="419"/>
      <c r="BJ4196" s="419"/>
      <c r="BK4196" s="419"/>
      <c r="BL4196" s="419"/>
      <c r="BN4196" s="419"/>
      <c r="BO4196" s="419"/>
      <c r="BP4196" s="419"/>
      <c r="BR4196" s="419"/>
      <c r="BS4196" s="419"/>
      <c r="BT4196" s="419"/>
      <c r="BV4196" s="419"/>
      <c r="BW4196" s="419"/>
      <c r="BX4196" s="397"/>
      <c r="BZ4196" s="449"/>
      <c r="CB4196" s="419"/>
      <c r="CC4196" s="419"/>
      <c r="CD4196" s="419"/>
      <c r="CF4196" s="419"/>
      <c r="CG4196" s="419"/>
      <c r="CH4196" s="419"/>
    </row>
    <row r="4197" spans="3:86" ht="21" thickBot="1">
      <c r="C4197" s="425"/>
      <c r="P4197" s="431"/>
      <c r="R4197" s="419"/>
      <c r="S4197" s="446"/>
      <c r="T4197" s="419"/>
      <c r="V4197" s="196"/>
      <c r="W4197" s="419"/>
      <c r="X4197" s="419"/>
      <c r="Z4197" s="419"/>
      <c r="AA4197" s="419"/>
      <c r="AB4197" s="419"/>
      <c r="AD4197" s="419"/>
      <c r="AE4197" s="419"/>
      <c r="AF4197" s="419"/>
      <c r="AH4197" s="419"/>
      <c r="AI4197" s="419"/>
      <c r="AJ4197" s="419"/>
      <c r="AL4197" s="419"/>
      <c r="AM4197" s="419"/>
      <c r="AN4197" s="403"/>
      <c r="AO4197" s="419"/>
      <c r="AP4197" s="419"/>
      <c r="AQ4197" s="419"/>
      <c r="AR4197" s="419"/>
      <c r="AS4197" s="419"/>
      <c r="AT4197" s="419"/>
      <c r="AU4197" s="419"/>
      <c r="AV4197" s="419"/>
      <c r="AX4197" s="419"/>
      <c r="AY4197" s="419"/>
      <c r="AZ4197" s="419"/>
      <c r="BB4197" s="419"/>
      <c r="BC4197" s="419"/>
      <c r="BD4197" s="419"/>
      <c r="BF4197" s="419"/>
      <c r="BG4197" s="419"/>
      <c r="BH4197" s="419"/>
      <c r="BJ4197" s="419"/>
      <c r="BK4197" s="419"/>
      <c r="BL4197" s="419"/>
      <c r="BN4197" s="419"/>
      <c r="BO4197" s="419"/>
      <c r="BP4197" s="419"/>
      <c r="BR4197" s="419"/>
      <c r="BS4197" s="419"/>
      <c r="BT4197" s="419"/>
      <c r="BV4197" s="419"/>
      <c r="BW4197" s="419"/>
      <c r="BX4197" s="397"/>
      <c r="BZ4197" s="449"/>
      <c r="CB4197" s="419"/>
      <c r="CC4197" s="419"/>
      <c r="CD4197" s="419"/>
      <c r="CF4197" s="419"/>
      <c r="CG4197" s="419"/>
      <c r="CH4197" s="419"/>
    </row>
    <row r="4198" spans="3:86" ht="21" thickBot="1">
      <c r="C4198" s="425"/>
      <c r="P4198" s="431"/>
      <c r="R4198" s="419"/>
      <c r="S4198" s="446"/>
      <c r="T4198" s="419"/>
      <c r="V4198" s="196"/>
      <c r="W4198" s="419"/>
      <c r="X4198" s="419"/>
      <c r="Z4198" s="419"/>
      <c r="AA4198" s="419"/>
      <c r="AB4198" s="419"/>
      <c r="AD4198" s="419"/>
      <c r="AE4198" s="419"/>
      <c r="AF4198" s="419"/>
      <c r="AH4198" s="419"/>
      <c r="AI4198" s="419"/>
      <c r="AJ4198" s="419"/>
      <c r="AL4198" s="419"/>
      <c r="AM4198" s="419"/>
      <c r="AN4198" s="403"/>
      <c r="AO4198" s="419"/>
      <c r="AP4198" s="419"/>
      <c r="AQ4198" s="419"/>
      <c r="AR4198" s="419"/>
      <c r="AS4198" s="419"/>
      <c r="AT4198" s="419"/>
      <c r="AU4198" s="419"/>
      <c r="AV4198" s="419"/>
      <c r="AX4198" s="419"/>
      <c r="AY4198" s="419"/>
      <c r="AZ4198" s="419"/>
      <c r="BB4198" s="419"/>
      <c r="BC4198" s="419"/>
      <c r="BD4198" s="419"/>
      <c r="BF4198" s="419"/>
      <c r="BG4198" s="419"/>
      <c r="BH4198" s="419"/>
      <c r="BJ4198" s="419"/>
      <c r="BK4198" s="419"/>
      <c r="BL4198" s="419"/>
      <c r="BN4198" s="419"/>
      <c r="BO4198" s="419"/>
      <c r="BP4198" s="419"/>
      <c r="BR4198" s="419"/>
      <c r="BS4198" s="419"/>
      <c r="BT4198" s="419"/>
      <c r="BV4198" s="419"/>
      <c r="BW4198" s="419"/>
      <c r="BX4198" s="397"/>
      <c r="BZ4198" s="449"/>
      <c r="CB4198" s="419"/>
      <c r="CC4198" s="419"/>
      <c r="CD4198" s="419"/>
      <c r="CF4198" s="419"/>
      <c r="CG4198" s="419"/>
      <c r="CH4198" s="419"/>
    </row>
    <row r="4199" spans="3:86" ht="21" thickBot="1">
      <c r="C4199" s="425"/>
      <c r="P4199" s="431"/>
      <c r="R4199" s="419"/>
      <c r="S4199" s="446"/>
      <c r="T4199" s="419"/>
      <c r="V4199" s="196"/>
      <c r="W4199" s="419"/>
      <c r="X4199" s="419"/>
      <c r="Z4199" s="419"/>
      <c r="AA4199" s="419"/>
      <c r="AB4199" s="419"/>
      <c r="AD4199" s="419"/>
      <c r="AE4199" s="419"/>
      <c r="AF4199" s="419"/>
      <c r="AH4199" s="419"/>
      <c r="AI4199" s="419"/>
      <c r="AJ4199" s="419"/>
      <c r="AL4199" s="419"/>
      <c r="AM4199" s="419"/>
      <c r="AN4199" s="403"/>
      <c r="AO4199" s="419"/>
      <c r="AP4199" s="419"/>
      <c r="AQ4199" s="419"/>
      <c r="AR4199" s="419"/>
      <c r="AS4199" s="419"/>
      <c r="AT4199" s="419"/>
      <c r="AU4199" s="419"/>
      <c r="AV4199" s="419"/>
      <c r="AX4199" s="419"/>
      <c r="AY4199" s="419"/>
      <c r="AZ4199" s="419"/>
      <c r="BB4199" s="419"/>
      <c r="BC4199" s="419"/>
      <c r="BD4199" s="419"/>
      <c r="BF4199" s="419"/>
      <c r="BG4199" s="419"/>
      <c r="BH4199" s="419"/>
      <c r="BJ4199" s="419"/>
      <c r="BK4199" s="419"/>
      <c r="BL4199" s="419"/>
      <c r="BN4199" s="419"/>
      <c r="BO4199" s="419"/>
      <c r="BP4199" s="419"/>
      <c r="BR4199" s="419"/>
      <c r="BS4199" s="419"/>
      <c r="BT4199" s="419"/>
      <c r="BV4199" s="419"/>
      <c r="BW4199" s="419"/>
      <c r="BX4199" s="397"/>
      <c r="BZ4199" s="449"/>
      <c r="CB4199" s="419"/>
      <c r="CC4199" s="419"/>
      <c r="CD4199" s="419"/>
      <c r="CF4199" s="419"/>
      <c r="CG4199" s="419"/>
      <c r="CH4199" s="419"/>
    </row>
    <row r="4200" spans="3:86" ht="21" thickBot="1">
      <c r="C4200" s="425"/>
      <c r="P4200" s="431"/>
      <c r="R4200" s="419"/>
      <c r="S4200" s="446"/>
      <c r="T4200" s="419"/>
      <c r="V4200" s="196"/>
      <c r="W4200" s="419"/>
      <c r="X4200" s="419"/>
      <c r="Z4200" s="419"/>
      <c r="AA4200" s="419"/>
      <c r="AB4200" s="419"/>
      <c r="AD4200" s="419"/>
      <c r="AE4200" s="419"/>
      <c r="AF4200" s="419"/>
      <c r="AH4200" s="419"/>
      <c r="AI4200" s="419"/>
      <c r="AJ4200" s="419"/>
      <c r="AL4200" s="419"/>
      <c r="AM4200" s="419"/>
      <c r="AN4200" s="403"/>
      <c r="AO4200" s="419"/>
      <c r="AP4200" s="419"/>
      <c r="AQ4200" s="419"/>
      <c r="AR4200" s="419"/>
      <c r="AS4200" s="419"/>
      <c r="AT4200" s="419"/>
      <c r="AU4200" s="419"/>
      <c r="AV4200" s="419"/>
      <c r="AX4200" s="419"/>
      <c r="AY4200" s="419"/>
      <c r="AZ4200" s="419"/>
      <c r="BB4200" s="419"/>
      <c r="BC4200" s="419"/>
      <c r="BD4200" s="419"/>
      <c r="BF4200" s="419"/>
      <c r="BG4200" s="419"/>
      <c r="BH4200" s="419"/>
      <c r="BJ4200" s="419"/>
      <c r="BK4200" s="419"/>
      <c r="BL4200" s="419"/>
      <c r="BN4200" s="419"/>
      <c r="BO4200" s="419"/>
      <c r="BP4200" s="419"/>
      <c r="BR4200" s="419"/>
      <c r="BS4200" s="419"/>
      <c r="BT4200" s="419"/>
      <c r="BV4200" s="419"/>
      <c r="BW4200" s="419"/>
      <c r="BX4200" s="397"/>
      <c r="BZ4200" s="449"/>
      <c r="CB4200" s="419"/>
      <c r="CC4200" s="419"/>
      <c r="CD4200" s="419"/>
      <c r="CF4200" s="419"/>
      <c r="CG4200" s="419"/>
      <c r="CH4200" s="419"/>
    </row>
    <row r="4201" spans="3:86" ht="21" thickBot="1">
      <c r="C4201" s="425"/>
      <c r="P4201" s="431"/>
      <c r="R4201" s="419"/>
      <c r="S4201" s="446"/>
      <c r="T4201" s="419"/>
      <c r="V4201" s="196"/>
      <c r="W4201" s="419"/>
      <c r="X4201" s="419"/>
      <c r="Z4201" s="419"/>
      <c r="AA4201" s="419"/>
      <c r="AB4201" s="419"/>
      <c r="AD4201" s="419"/>
      <c r="AE4201" s="419"/>
      <c r="AF4201" s="419"/>
      <c r="AH4201" s="419"/>
      <c r="AI4201" s="419"/>
      <c r="AJ4201" s="419"/>
      <c r="AL4201" s="419"/>
      <c r="AM4201" s="419"/>
      <c r="AN4201" s="403"/>
      <c r="AO4201" s="419"/>
      <c r="AP4201" s="419"/>
      <c r="AQ4201" s="419"/>
      <c r="AR4201" s="419"/>
      <c r="AS4201" s="419"/>
      <c r="AT4201" s="419"/>
      <c r="AU4201" s="419"/>
      <c r="AV4201" s="419"/>
      <c r="AX4201" s="419"/>
      <c r="AY4201" s="419"/>
      <c r="AZ4201" s="419"/>
      <c r="BB4201" s="419"/>
      <c r="BC4201" s="419"/>
      <c r="BD4201" s="419"/>
      <c r="BF4201" s="419"/>
      <c r="BG4201" s="419"/>
      <c r="BH4201" s="419"/>
      <c r="BJ4201" s="419"/>
      <c r="BK4201" s="419"/>
      <c r="BL4201" s="419"/>
      <c r="BN4201" s="419"/>
      <c r="BO4201" s="419"/>
      <c r="BP4201" s="419"/>
      <c r="BR4201" s="419"/>
      <c r="BS4201" s="419"/>
      <c r="BT4201" s="419"/>
      <c r="BV4201" s="419"/>
      <c r="BW4201" s="419"/>
      <c r="BX4201" s="397"/>
      <c r="BZ4201" s="449"/>
      <c r="CB4201" s="419"/>
      <c r="CC4201" s="419"/>
      <c r="CD4201" s="419"/>
      <c r="CF4201" s="419"/>
      <c r="CG4201" s="419"/>
      <c r="CH4201" s="419"/>
    </row>
    <row r="4202" spans="3:86" ht="21" thickBot="1">
      <c r="C4202" s="425"/>
      <c r="P4202" s="431"/>
      <c r="R4202" s="419"/>
      <c r="S4202" s="446"/>
      <c r="T4202" s="419"/>
      <c r="V4202" s="196"/>
      <c r="W4202" s="419"/>
      <c r="X4202" s="419"/>
      <c r="Z4202" s="419"/>
      <c r="AA4202" s="419"/>
      <c r="AB4202" s="419"/>
      <c r="AD4202" s="419"/>
      <c r="AE4202" s="419"/>
      <c r="AF4202" s="419"/>
      <c r="AH4202" s="419"/>
      <c r="AI4202" s="419"/>
      <c r="AJ4202" s="419"/>
      <c r="AL4202" s="419"/>
      <c r="AM4202" s="419"/>
      <c r="AN4202" s="403"/>
      <c r="AO4202" s="419"/>
      <c r="AP4202" s="419"/>
      <c r="AQ4202" s="419"/>
      <c r="AR4202" s="419"/>
      <c r="AS4202" s="419"/>
      <c r="AT4202" s="419"/>
      <c r="AU4202" s="419"/>
      <c r="AV4202" s="419"/>
      <c r="AX4202" s="419"/>
      <c r="AY4202" s="419"/>
      <c r="AZ4202" s="419"/>
      <c r="BB4202" s="419"/>
      <c r="BC4202" s="419"/>
      <c r="BD4202" s="419"/>
      <c r="BF4202" s="419"/>
      <c r="BG4202" s="419"/>
      <c r="BH4202" s="419"/>
      <c r="BJ4202" s="419"/>
      <c r="BK4202" s="419"/>
      <c r="BL4202" s="419"/>
      <c r="BN4202" s="419"/>
      <c r="BO4202" s="419"/>
      <c r="BP4202" s="419"/>
      <c r="BR4202" s="419"/>
      <c r="BS4202" s="419"/>
      <c r="BT4202" s="419"/>
      <c r="BV4202" s="419"/>
      <c r="BW4202" s="419"/>
      <c r="BX4202" s="397"/>
      <c r="BZ4202" s="449"/>
      <c r="CB4202" s="419"/>
      <c r="CC4202" s="419"/>
      <c r="CD4202" s="419"/>
      <c r="CF4202" s="419"/>
      <c r="CG4202" s="419"/>
      <c r="CH4202" s="419"/>
    </row>
    <row r="4203" spans="3:86" ht="21" thickBot="1">
      <c r="C4203" s="425"/>
      <c r="P4203" s="431"/>
      <c r="R4203" s="419"/>
      <c r="S4203" s="446"/>
      <c r="T4203" s="419"/>
      <c r="V4203" s="196"/>
      <c r="W4203" s="419"/>
      <c r="X4203" s="419"/>
      <c r="Z4203" s="419"/>
      <c r="AA4203" s="419"/>
      <c r="AB4203" s="419"/>
      <c r="AD4203" s="419"/>
      <c r="AE4203" s="419"/>
      <c r="AF4203" s="419"/>
      <c r="AH4203" s="419"/>
      <c r="AI4203" s="419"/>
      <c r="AJ4203" s="419"/>
      <c r="AL4203" s="419"/>
      <c r="AM4203" s="419"/>
      <c r="AN4203" s="403"/>
      <c r="AO4203" s="419"/>
      <c r="AP4203" s="419"/>
      <c r="AQ4203" s="419"/>
      <c r="AR4203" s="419"/>
      <c r="AS4203" s="419"/>
      <c r="AT4203" s="419"/>
      <c r="AU4203" s="419"/>
      <c r="AV4203" s="419"/>
      <c r="AX4203" s="419"/>
      <c r="AY4203" s="419"/>
      <c r="AZ4203" s="419"/>
      <c r="BB4203" s="419"/>
      <c r="BC4203" s="419"/>
      <c r="BD4203" s="419"/>
      <c r="BF4203" s="419"/>
      <c r="BG4203" s="419"/>
      <c r="BH4203" s="419"/>
      <c r="BJ4203" s="419"/>
      <c r="BK4203" s="419"/>
      <c r="BL4203" s="419"/>
      <c r="BN4203" s="419"/>
      <c r="BO4203" s="419"/>
      <c r="BP4203" s="419"/>
      <c r="BR4203" s="419"/>
      <c r="BS4203" s="419"/>
      <c r="BT4203" s="419"/>
      <c r="BV4203" s="419"/>
      <c r="BW4203" s="419"/>
      <c r="BX4203" s="397"/>
      <c r="BZ4203" s="449"/>
      <c r="CB4203" s="419"/>
      <c r="CC4203" s="419"/>
      <c r="CD4203" s="419"/>
      <c r="CF4203" s="419"/>
      <c r="CG4203" s="419"/>
      <c r="CH4203" s="419"/>
    </row>
    <row r="4204" spans="3:86" ht="21" thickBot="1">
      <c r="C4204" s="425"/>
      <c r="P4204" s="431"/>
      <c r="R4204" s="419"/>
      <c r="S4204" s="446"/>
      <c r="T4204" s="419"/>
      <c r="V4204" s="196"/>
      <c r="W4204" s="419"/>
      <c r="X4204" s="419"/>
      <c r="Z4204" s="419"/>
      <c r="AA4204" s="419"/>
      <c r="AB4204" s="419"/>
      <c r="AD4204" s="419"/>
      <c r="AE4204" s="419"/>
      <c r="AF4204" s="419"/>
      <c r="AH4204" s="419"/>
      <c r="AI4204" s="419"/>
      <c r="AJ4204" s="419"/>
      <c r="AL4204" s="419"/>
      <c r="AM4204" s="419"/>
      <c r="AN4204" s="403"/>
      <c r="AO4204" s="419"/>
      <c r="AP4204" s="419"/>
      <c r="AQ4204" s="419"/>
      <c r="AR4204" s="419"/>
      <c r="AS4204" s="419"/>
      <c r="AT4204" s="419"/>
      <c r="AU4204" s="419"/>
      <c r="AV4204" s="419"/>
      <c r="AX4204" s="419"/>
      <c r="AY4204" s="419"/>
      <c r="AZ4204" s="419"/>
      <c r="BB4204" s="419"/>
      <c r="BC4204" s="419"/>
      <c r="BD4204" s="419"/>
      <c r="BF4204" s="419"/>
      <c r="BG4204" s="419"/>
      <c r="BH4204" s="419"/>
      <c r="BJ4204" s="419"/>
      <c r="BK4204" s="419"/>
      <c r="BL4204" s="419"/>
      <c r="BN4204" s="419"/>
      <c r="BO4204" s="419"/>
      <c r="BP4204" s="419"/>
      <c r="BR4204" s="419"/>
      <c r="BS4204" s="419"/>
      <c r="BT4204" s="419"/>
      <c r="BV4204" s="419"/>
      <c r="BW4204" s="419"/>
      <c r="BX4204" s="397"/>
      <c r="BZ4204" s="449"/>
      <c r="CB4204" s="419"/>
      <c r="CC4204" s="419"/>
      <c r="CD4204" s="419"/>
      <c r="CF4204" s="419"/>
      <c r="CG4204" s="419"/>
      <c r="CH4204" s="419"/>
    </row>
    <row r="4205" spans="3:86" ht="21" thickBot="1">
      <c r="C4205" s="425"/>
      <c r="P4205" s="431"/>
      <c r="R4205" s="419"/>
      <c r="S4205" s="446"/>
      <c r="T4205" s="419"/>
      <c r="V4205" s="196"/>
      <c r="W4205" s="419"/>
      <c r="X4205" s="419"/>
      <c r="Z4205" s="419"/>
      <c r="AA4205" s="419"/>
      <c r="AB4205" s="419"/>
      <c r="AD4205" s="419"/>
      <c r="AE4205" s="419"/>
      <c r="AF4205" s="419"/>
      <c r="AH4205" s="419"/>
      <c r="AI4205" s="419"/>
      <c r="AJ4205" s="419"/>
      <c r="AL4205" s="419"/>
      <c r="AM4205" s="419"/>
      <c r="AN4205" s="403"/>
      <c r="AO4205" s="419"/>
      <c r="AP4205" s="419"/>
      <c r="AQ4205" s="419"/>
      <c r="AR4205" s="419"/>
      <c r="AS4205" s="419"/>
      <c r="AT4205" s="419"/>
      <c r="AU4205" s="419"/>
      <c r="AV4205" s="419"/>
      <c r="AX4205" s="419"/>
      <c r="AY4205" s="419"/>
      <c r="AZ4205" s="419"/>
      <c r="BB4205" s="419"/>
      <c r="BC4205" s="419"/>
      <c r="BD4205" s="419"/>
      <c r="BF4205" s="419"/>
      <c r="BG4205" s="419"/>
      <c r="BH4205" s="419"/>
      <c r="BJ4205" s="419"/>
      <c r="BK4205" s="419"/>
      <c r="BL4205" s="419"/>
      <c r="BN4205" s="419"/>
      <c r="BO4205" s="419"/>
      <c r="BP4205" s="419"/>
      <c r="BR4205" s="419"/>
      <c r="BS4205" s="419"/>
      <c r="BT4205" s="419"/>
      <c r="BV4205" s="419"/>
      <c r="BW4205" s="419"/>
      <c r="BX4205" s="397"/>
      <c r="BZ4205" s="449"/>
      <c r="CB4205" s="419"/>
      <c r="CC4205" s="419"/>
      <c r="CD4205" s="419"/>
      <c r="CF4205" s="419"/>
      <c r="CG4205" s="419"/>
      <c r="CH4205" s="419"/>
    </row>
    <row r="4206" spans="3:86" ht="21" thickBot="1">
      <c r="C4206" s="425"/>
      <c r="P4206" s="431"/>
      <c r="R4206" s="419"/>
      <c r="S4206" s="446"/>
      <c r="T4206" s="419"/>
      <c r="V4206" s="196"/>
      <c r="W4206" s="419"/>
      <c r="X4206" s="419"/>
      <c r="Z4206" s="419"/>
      <c r="AA4206" s="419"/>
      <c r="AB4206" s="419"/>
      <c r="AD4206" s="419"/>
      <c r="AE4206" s="419"/>
      <c r="AF4206" s="419"/>
      <c r="AH4206" s="419"/>
      <c r="AI4206" s="419"/>
      <c r="AJ4206" s="419"/>
      <c r="AL4206" s="419"/>
      <c r="AM4206" s="419"/>
      <c r="AN4206" s="403"/>
      <c r="AO4206" s="419"/>
      <c r="AP4206" s="419"/>
      <c r="AQ4206" s="419"/>
      <c r="AR4206" s="419"/>
      <c r="AS4206" s="419"/>
      <c r="AT4206" s="419"/>
      <c r="AU4206" s="419"/>
      <c r="AV4206" s="419"/>
      <c r="AX4206" s="419"/>
      <c r="AY4206" s="419"/>
      <c r="AZ4206" s="419"/>
      <c r="BB4206" s="419"/>
      <c r="BC4206" s="419"/>
      <c r="BD4206" s="419"/>
      <c r="BF4206" s="419"/>
      <c r="BG4206" s="419"/>
      <c r="BH4206" s="419"/>
      <c r="BJ4206" s="419"/>
      <c r="BK4206" s="419"/>
      <c r="BL4206" s="419"/>
      <c r="BN4206" s="419"/>
      <c r="BO4206" s="419"/>
      <c r="BP4206" s="419"/>
      <c r="BR4206" s="419"/>
      <c r="BS4206" s="419"/>
      <c r="BT4206" s="419"/>
      <c r="BV4206" s="419"/>
      <c r="BW4206" s="419"/>
      <c r="BX4206" s="397"/>
      <c r="BZ4206" s="449"/>
      <c r="CB4206" s="419"/>
      <c r="CC4206" s="419"/>
      <c r="CD4206" s="419"/>
      <c r="CF4206" s="419"/>
      <c r="CG4206" s="419"/>
      <c r="CH4206" s="419"/>
    </row>
    <row r="4207" spans="3:86" ht="21" thickBot="1">
      <c r="C4207" s="425"/>
      <c r="P4207" s="431"/>
      <c r="R4207" s="419"/>
      <c r="S4207" s="446"/>
      <c r="T4207" s="419"/>
      <c r="V4207" s="196"/>
      <c r="W4207" s="419"/>
      <c r="X4207" s="419"/>
      <c r="Z4207" s="419"/>
      <c r="AA4207" s="419"/>
      <c r="AB4207" s="419"/>
      <c r="AD4207" s="419"/>
      <c r="AE4207" s="419"/>
      <c r="AF4207" s="419"/>
      <c r="AH4207" s="419"/>
      <c r="AI4207" s="419"/>
      <c r="AJ4207" s="419"/>
      <c r="AL4207" s="419"/>
      <c r="AM4207" s="419"/>
      <c r="AN4207" s="403"/>
      <c r="AO4207" s="419"/>
      <c r="AP4207" s="419"/>
      <c r="AQ4207" s="419"/>
      <c r="AR4207" s="419"/>
      <c r="AS4207" s="419"/>
      <c r="AT4207" s="419"/>
      <c r="AU4207" s="419"/>
      <c r="AV4207" s="419"/>
      <c r="AX4207" s="419"/>
      <c r="AY4207" s="419"/>
      <c r="AZ4207" s="419"/>
      <c r="BB4207" s="419"/>
      <c r="BC4207" s="419"/>
      <c r="BD4207" s="419"/>
      <c r="BF4207" s="419"/>
      <c r="BG4207" s="419"/>
      <c r="BH4207" s="419"/>
      <c r="BJ4207" s="419"/>
      <c r="BK4207" s="419"/>
      <c r="BL4207" s="419"/>
      <c r="BN4207" s="419"/>
      <c r="BO4207" s="419"/>
      <c r="BP4207" s="419"/>
      <c r="BR4207" s="419"/>
      <c r="BS4207" s="419"/>
      <c r="BT4207" s="419"/>
      <c r="BV4207" s="419"/>
      <c r="BW4207" s="419"/>
      <c r="BX4207" s="397"/>
      <c r="BZ4207" s="449"/>
      <c r="CB4207" s="419"/>
      <c r="CC4207" s="419"/>
      <c r="CD4207" s="419"/>
      <c r="CF4207" s="419"/>
      <c r="CG4207" s="419"/>
      <c r="CH4207" s="419"/>
    </row>
    <row r="4208" spans="3:86" ht="21" thickBot="1">
      <c r="C4208" s="425"/>
      <c r="P4208" s="431"/>
      <c r="R4208" s="419"/>
      <c r="S4208" s="446"/>
      <c r="T4208" s="419"/>
      <c r="V4208" s="196"/>
      <c r="W4208" s="419"/>
      <c r="X4208" s="419"/>
      <c r="Z4208" s="419"/>
      <c r="AA4208" s="419"/>
      <c r="AB4208" s="419"/>
      <c r="AD4208" s="419"/>
      <c r="AE4208" s="419"/>
      <c r="AF4208" s="419"/>
      <c r="AH4208" s="419"/>
      <c r="AI4208" s="419"/>
      <c r="AJ4208" s="419"/>
      <c r="AL4208" s="419"/>
      <c r="AM4208" s="419"/>
      <c r="AN4208" s="403"/>
      <c r="AO4208" s="419"/>
      <c r="AP4208" s="419"/>
      <c r="AQ4208" s="419"/>
      <c r="AR4208" s="419"/>
      <c r="AS4208" s="419"/>
      <c r="AT4208" s="419"/>
      <c r="AU4208" s="419"/>
      <c r="AV4208" s="419"/>
      <c r="AX4208" s="419"/>
      <c r="AY4208" s="419"/>
      <c r="AZ4208" s="419"/>
      <c r="BB4208" s="419"/>
      <c r="BC4208" s="419"/>
      <c r="BD4208" s="419"/>
      <c r="BF4208" s="419"/>
      <c r="BG4208" s="419"/>
      <c r="BH4208" s="419"/>
      <c r="BJ4208" s="419"/>
      <c r="BK4208" s="419"/>
      <c r="BL4208" s="419"/>
      <c r="BN4208" s="419"/>
      <c r="BO4208" s="419"/>
      <c r="BP4208" s="419"/>
      <c r="BR4208" s="419"/>
      <c r="BS4208" s="419"/>
      <c r="BT4208" s="419"/>
      <c r="BV4208" s="419"/>
      <c r="BW4208" s="419"/>
      <c r="BX4208" s="397"/>
      <c r="BZ4208" s="449"/>
      <c r="CB4208" s="419"/>
      <c r="CC4208" s="419"/>
      <c r="CD4208" s="419"/>
      <c r="CF4208" s="419"/>
      <c r="CG4208" s="419"/>
      <c r="CH4208" s="419"/>
    </row>
    <row r="4209" spans="3:86" ht="21" thickBot="1">
      <c r="C4209" s="425"/>
      <c r="P4209" s="431"/>
      <c r="R4209" s="419"/>
      <c r="S4209" s="446"/>
      <c r="T4209" s="419"/>
      <c r="V4209" s="196"/>
      <c r="W4209" s="419"/>
      <c r="X4209" s="419"/>
      <c r="Z4209" s="419"/>
      <c r="AA4209" s="419"/>
      <c r="AB4209" s="419"/>
      <c r="AD4209" s="419"/>
      <c r="AE4209" s="419"/>
      <c r="AF4209" s="419"/>
      <c r="AH4209" s="419"/>
      <c r="AI4209" s="419"/>
      <c r="AJ4209" s="419"/>
      <c r="AL4209" s="419"/>
      <c r="AM4209" s="419"/>
      <c r="AN4209" s="403"/>
      <c r="AO4209" s="419"/>
      <c r="AP4209" s="419"/>
      <c r="AQ4209" s="419"/>
      <c r="AR4209" s="419"/>
      <c r="AS4209" s="419"/>
      <c r="AT4209" s="419"/>
      <c r="AU4209" s="419"/>
      <c r="AV4209" s="419"/>
      <c r="AX4209" s="419"/>
      <c r="AY4209" s="419"/>
      <c r="AZ4209" s="419"/>
      <c r="BB4209" s="419"/>
      <c r="BC4209" s="419"/>
      <c r="BD4209" s="419"/>
      <c r="BF4209" s="419"/>
      <c r="BG4209" s="419"/>
      <c r="BH4209" s="419"/>
      <c r="BJ4209" s="419"/>
      <c r="BK4209" s="419"/>
      <c r="BL4209" s="419"/>
      <c r="BN4209" s="419"/>
      <c r="BO4209" s="419"/>
      <c r="BP4209" s="419"/>
      <c r="BR4209" s="419"/>
      <c r="BS4209" s="419"/>
      <c r="BT4209" s="419"/>
      <c r="BV4209" s="419"/>
      <c r="BW4209" s="419"/>
      <c r="BX4209" s="397"/>
      <c r="BZ4209" s="449"/>
      <c r="CB4209" s="419"/>
      <c r="CC4209" s="419"/>
      <c r="CD4209" s="419"/>
      <c r="CF4209" s="419"/>
      <c r="CG4209" s="419"/>
      <c r="CH4209" s="419"/>
    </row>
    <row r="4210" spans="3:86" ht="21" thickBot="1">
      <c r="C4210" s="425"/>
      <c r="P4210" s="431"/>
      <c r="R4210" s="419"/>
      <c r="S4210" s="446"/>
      <c r="T4210" s="419"/>
      <c r="V4210" s="196"/>
      <c r="W4210" s="419"/>
      <c r="X4210" s="419"/>
      <c r="Z4210" s="419"/>
      <c r="AA4210" s="419"/>
      <c r="AB4210" s="419"/>
      <c r="AD4210" s="419"/>
      <c r="AE4210" s="419"/>
      <c r="AF4210" s="419"/>
      <c r="AH4210" s="419"/>
      <c r="AI4210" s="419"/>
      <c r="AJ4210" s="419"/>
      <c r="AL4210" s="419"/>
      <c r="AM4210" s="419"/>
      <c r="AN4210" s="403"/>
      <c r="AO4210" s="419"/>
      <c r="AP4210" s="419"/>
      <c r="AQ4210" s="419"/>
      <c r="AR4210" s="419"/>
      <c r="AS4210" s="419"/>
      <c r="AT4210" s="419"/>
      <c r="AU4210" s="419"/>
      <c r="AV4210" s="419"/>
      <c r="AX4210" s="419"/>
      <c r="AY4210" s="419"/>
      <c r="AZ4210" s="419"/>
      <c r="BB4210" s="419"/>
      <c r="BC4210" s="419"/>
      <c r="BD4210" s="419"/>
      <c r="BF4210" s="419"/>
      <c r="BG4210" s="419"/>
      <c r="BH4210" s="419"/>
      <c r="BJ4210" s="419"/>
      <c r="BK4210" s="419"/>
      <c r="BL4210" s="419"/>
      <c r="BN4210" s="419"/>
      <c r="BO4210" s="419"/>
      <c r="BP4210" s="419"/>
      <c r="BR4210" s="419"/>
      <c r="BS4210" s="419"/>
      <c r="BT4210" s="419"/>
      <c r="BV4210" s="419"/>
      <c r="BW4210" s="419"/>
      <c r="BX4210" s="397"/>
      <c r="BZ4210" s="449"/>
      <c r="CB4210" s="419"/>
      <c r="CC4210" s="419"/>
      <c r="CD4210" s="419"/>
      <c r="CF4210" s="419"/>
      <c r="CG4210" s="419"/>
      <c r="CH4210" s="419"/>
    </row>
    <row r="4211" spans="3:86" ht="21" thickBot="1">
      <c r="C4211" s="425"/>
      <c r="P4211" s="431"/>
      <c r="R4211" s="419"/>
      <c r="S4211" s="446"/>
      <c r="T4211" s="419"/>
      <c r="V4211" s="196"/>
      <c r="W4211" s="419"/>
      <c r="X4211" s="419"/>
      <c r="Z4211" s="419"/>
      <c r="AA4211" s="419"/>
      <c r="AB4211" s="419"/>
      <c r="AD4211" s="419"/>
      <c r="AE4211" s="419"/>
      <c r="AF4211" s="419"/>
      <c r="AH4211" s="419"/>
      <c r="AI4211" s="419"/>
      <c r="AJ4211" s="419"/>
      <c r="AL4211" s="419"/>
      <c r="AM4211" s="419"/>
      <c r="AN4211" s="403"/>
      <c r="AO4211" s="419"/>
      <c r="AP4211" s="419"/>
      <c r="AQ4211" s="419"/>
      <c r="AR4211" s="419"/>
      <c r="AS4211" s="419"/>
      <c r="AT4211" s="419"/>
      <c r="AU4211" s="419"/>
      <c r="AV4211" s="419"/>
      <c r="AX4211" s="419"/>
      <c r="AY4211" s="419"/>
      <c r="AZ4211" s="419"/>
      <c r="BB4211" s="419"/>
      <c r="BC4211" s="419"/>
      <c r="BD4211" s="419"/>
      <c r="BF4211" s="419"/>
      <c r="BG4211" s="419"/>
      <c r="BH4211" s="419"/>
      <c r="BJ4211" s="419"/>
      <c r="BK4211" s="419"/>
      <c r="BL4211" s="419"/>
      <c r="BN4211" s="419"/>
      <c r="BO4211" s="419"/>
      <c r="BP4211" s="419"/>
      <c r="BR4211" s="419"/>
      <c r="BS4211" s="419"/>
      <c r="BT4211" s="419"/>
      <c r="BV4211" s="419"/>
      <c r="BW4211" s="419"/>
      <c r="BX4211" s="397"/>
      <c r="BZ4211" s="449"/>
      <c r="CB4211" s="419"/>
      <c r="CC4211" s="419"/>
      <c r="CD4211" s="419"/>
      <c r="CF4211" s="419"/>
      <c r="CG4211" s="419"/>
      <c r="CH4211" s="419"/>
    </row>
    <row r="4212" spans="3:86" ht="21" thickBot="1">
      <c r="C4212" s="425"/>
      <c r="P4212" s="431"/>
      <c r="R4212" s="419"/>
      <c r="S4212" s="446"/>
      <c r="T4212" s="419"/>
      <c r="V4212" s="196"/>
      <c r="W4212" s="419"/>
      <c r="X4212" s="419"/>
      <c r="Z4212" s="419"/>
      <c r="AA4212" s="419"/>
      <c r="AB4212" s="419"/>
      <c r="AD4212" s="419"/>
      <c r="AE4212" s="419"/>
      <c r="AF4212" s="419"/>
      <c r="AH4212" s="419"/>
      <c r="AI4212" s="419"/>
      <c r="AJ4212" s="419"/>
      <c r="AL4212" s="419"/>
      <c r="AM4212" s="419"/>
      <c r="AN4212" s="403"/>
      <c r="AO4212" s="419"/>
      <c r="AP4212" s="419"/>
      <c r="AQ4212" s="419"/>
      <c r="AR4212" s="419"/>
      <c r="AS4212" s="419"/>
      <c r="AT4212" s="419"/>
      <c r="AU4212" s="419"/>
      <c r="AV4212" s="419"/>
      <c r="AX4212" s="419"/>
      <c r="AY4212" s="419"/>
      <c r="AZ4212" s="419"/>
      <c r="BB4212" s="419"/>
      <c r="BC4212" s="419"/>
      <c r="BD4212" s="419"/>
      <c r="BF4212" s="419"/>
      <c r="BG4212" s="419"/>
      <c r="BH4212" s="419"/>
      <c r="BJ4212" s="419"/>
      <c r="BK4212" s="419"/>
      <c r="BL4212" s="419"/>
      <c r="BN4212" s="419"/>
      <c r="BO4212" s="419"/>
      <c r="BP4212" s="419"/>
      <c r="BR4212" s="419"/>
      <c r="BS4212" s="419"/>
      <c r="BT4212" s="419"/>
      <c r="BV4212" s="419"/>
      <c r="BW4212" s="419"/>
      <c r="BX4212" s="397"/>
      <c r="BZ4212" s="449"/>
      <c r="CB4212" s="419"/>
      <c r="CC4212" s="419"/>
      <c r="CD4212" s="419"/>
      <c r="CF4212" s="419"/>
      <c r="CG4212" s="419"/>
      <c r="CH4212" s="419"/>
    </row>
    <row r="4213" spans="3:86" ht="21" thickBot="1">
      <c r="C4213" s="425"/>
      <c r="P4213" s="431"/>
      <c r="R4213" s="419"/>
      <c r="S4213" s="446"/>
      <c r="T4213" s="419"/>
      <c r="V4213" s="196"/>
      <c r="W4213" s="419"/>
      <c r="X4213" s="419"/>
      <c r="Z4213" s="419"/>
      <c r="AA4213" s="419"/>
      <c r="AB4213" s="419"/>
      <c r="AD4213" s="419"/>
      <c r="AE4213" s="419"/>
      <c r="AF4213" s="419"/>
      <c r="AH4213" s="419"/>
      <c r="AI4213" s="419"/>
      <c r="AJ4213" s="419"/>
      <c r="AL4213" s="419"/>
      <c r="AM4213" s="419"/>
      <c r="AN4213" s="403"/>
      <c r="AO4213" s="419"/>
      <c r="AP4213" s="419"/>
      <c r="AQ4213" s="419"/>
      <c r="AR4213" s="419"/>
      <c r="AS4213" s="419"/>
      <c r="AT4213" s="419"/>
      <c r="AU4213" s="419"/>
      <c r="AV4213" s="419"/>
      <c r="AX4213" s="419"/>
      <c r="AY4213" s="419"/>
      <c r="AZ4213" s="419"/>
      <c r="BB4213" s="419"/>
      <c r="BC4213" s="419"/>
      <c r="BD4213" s="419"/>
      <c r="BF4213" s="419"/>
      <c r="BG4213" s="419"/>
      <c r="BH4213" s="419"/>
      <c r="BJ4213" s="419"/>
      <c r="BK4213" s="419"/>
      <c r="BL4213" s="419"/>
      <c r="BN4213" s="419"/>
      <c r="BO4213" s="419"/>
      <c r="BP4213" s="419"/>
      <c r="BR4213" s="419"/>
      <c r="BS4213" s="419"/>
      <c r="BT4213" s="419"/>
      <c r="BV4213" s="419"/>
      <c r="BW4213" s="419"/>
      <c r="BX4213" s="397"/>
      <c r="BZ4213" s="449"/>
      <c r="CB4213" s="419"/>
      <c r="CC4213" s="419"/>
      <c r="CD4213" s="419"/>
      <c r="CF4213" s="419"/>
      <c r="CG4213" s="419"/>
      <c r="CH4213" s="419"/>
    </row>
    <row r="4214" spans="3:86" ht="21" thickBot="1">
      <c r="C4214" s="425"/>
      <c r="P4214" s="431"/>
      <c r="R4214" s="419"/>
      <c r="S4214" s="446"/>
      <c r="T4214" s="419"/>
      <c r="V4214" s="196"/>
      <c r="W4214" s="419"/>
      <c r="X4214" s="419"/>
      <c r="Z4214" s="419"/>
      <c r="AA4214" s="419"/>
      <c r="AB4214" s="419"/>
      <c r="AD4214" s="419"/>
      <c r="AE4214" s="419"/>
      <c r="AF4214" s="419"/>
      <c r="AH4214" s="419"/>
      <c r="AI4214" s="419"/>
      <c r="AJ4214" s="419"/>
      <c r="AL4214" s="419"/>
      <c r="AM4214" s="419"/>
      <c r="AN4214" s="403"/>
      <c r="AO4214" s="419"/>
      <c r="AP4214" s="419"/>
      <c r="AQ4214" s="419"/>
      <c r="AR4214" s="419"/>
      <c r="AS4214" s="419"/>
      <c r="AT4214" s="419"/>
      <c r="AU4214" s="419"/>
      <c r="AV4214" s="419"/>
      <c r="AX4214" s="419"/>
      <c r="AY4214" s="419"/>
      <c r="AZ4214" s="419"/>
      <c r="BB4214" s="419"/>
      <c r="BC4214" s="419"/>
      <c r="BD4214" s="419"/>
      <c r="BF4214" s="419"/>
      <c r="BG4214" s="419"/>
      <c r="BH4214" s="419"/>
      <c r="BJ4214" s="419"/>
      <c r="BK4214" s="419"/>
      <c r="BL4214" s="419"/>
      <c r="BN4214" s="419"/>
      <c r="BO4214" s="419"/>
      <c r="BP4214" s="419"/>
      <c r="BR4214" s="419"/>
      <c r="BS4214" s="419"/>
      <c r="BT4214" s="419"/>
      <c r="BV4214" s="419"/>
      <c r="BW4214" s="419"/>
      <c r="BX4214" s="397"/>
      <c r="BZ4214" s="449"/>
      <c r="CB4214" s="419"/>
      <c r="CC4214" s="419"/>
      <c r="CD4214" s="419"/>
      <c r="CF4214" s="419"/>
      <c r="CG4214" s="419"/>
      <c r="CH4214" s="419"/>
    </row>
    <row r="4215" spans="3:86" ht="21" thickBot="1">
      <c r="C4215" s="425"/>
      <c r="P4215" s="431"/>
      <c r="R4215" s="419"/>
      <c r="S4215" s="446"/>
      <c r="T4215" s="419"/>
      <c r="V4215" s="196"/>
      <c r="W4215" s="419"/>
      <c r="X4215" s="419"/>
      <c r="Z4215" s="419"/>
      <c r="AA4215" s="419"/>
      <c r="AB4215" s="419"/>
      <c r="AD4215" s="419"/>
      <c r="AE4215" s="419"/>
      <c r="AF4215" s="419"/>
      <c r="AH4215" s="419"/>
      <c r="AI4215" s="419"/>
      <c r="AJ4215" s="419"/>
      <c r="AL4215" s="419"/>
      <c r="AM4215" s="419"/>
      <c r="AN4215" s="403"/>
      <c r="AO4215" s="419"/>
      <c r="AP4215" s="419"/>
      <c r="AQ4215" s="419"/>
      <c r="AR4215" s="419"/>
      <c r="AS4215" s="419"/>
      <c r="AT4215" s="419"/>
      <c r="AU4215" s="419"/>
      <c r="AV4215" s="419"/>
      <c r="AX4215" s="419"/>
      <c r="AY4215" s="419"/>
      <c r="AZ4215" s="419"/>
      <c r="BB4215" s="419"/>
      <c r="BC4215" s="419"/>
      <c r="BD4215" s="419"/>
      <c r="BF4215" s="419"/>
      <c r="BG4215" s="419"/>
      <c r="BH4215" s="419"/>
      <c r="BJ4215" s="419"/>
      <c r="BK4215" s="419"/>
      <c r="BL4215" s="419"/>
      <c r="BN4215" s="419"/>
      <c r="BO4215" s="419"/>
      <c r="BP4215" s="419"/>
      <c r="BR4215" s="419"/>
      <c r="BS4215" s="419"/>
      <c r="BT4215" s="419"/>
      <c r="BV4215" s="419"/>
      <c r="BW4215" s="419"/>
      <c r="BX4215" s="397"/>
      <c r="BZ4215" s="449"/>
      <c r="CB4215" s="419"/>
      <c r="CC4215" s="419"/>
      <c r="CD4215" s="419"/>
      <c r="CF4215" s="419"/>
      <c r="CG4215" s="419"/>
      <c r="CH4215" s="419"/>
    </row>
    <row r="4216" spans="3:86" ht="21" thickBot="1">
      <c r="C4216" s="425"/>
      <c r="P4216" s="431"/>
      <c r="R4216" s="419"/>
      <c r="S4216" s="446"/>
      <c r="T4216" s="419"/>
      <c r="V4216" s="196"/>
      <c r="W4216" s="419"/>
      <c r="X4216" s="419"/>
      <c r="Z4216" s="419"/>
      <c r="AA4216" s="419"/>
      <c r="AB4216" s="419"/>
      <c r="AD4216" s="419"/>
      <c r="AE4216" s="419"/>
      <c r="AF4216" s="419"/>
      <c r="AH4216" s="419"/>
      <c r="AI4216" s="419"/>
      <c r="AJ4216" s="419"/>
      <c r="AL4216" s="419"/>
      <c r="AM4216" s="419"/>
      <c r="AN4216" s="403"/>
      <c r="AO4216" s="419"/>
      <c r="AP4216" s="419"/>
      <c r="AQ4216" s="419"/>
      <c r="AR4216" s="419"/>
      <c r="AS4216" s="419"/>
      <c r="AT4216" s="419"/>
      <c r="AU4216" s="419"/>
      <c r="AV4216" s="419"/>
      <c r="AX4216" s="419"/>
      <c r="AY4216" s="419"/>
      <c r="AZ4216" s="419"/>
      <c r="BB4216" s="419"/>
      <c r="BC4216" s="419"/>
      <c r="BD4216" s="419"/>
      <c r="BF4216" s="419"/>
      <c r="BG4216" s="419"/>
      <c r="BH4216" s="419"/>
      <c r="BJ4216" s="419"/>
      <c r="BK4216" s="419"/>
      <c r="BL4216" s="419"/>
      <c r="BN4216" s="419"/>
      <c r="BO4216" s="419"/>
      <c r="BP4216" s="419"/>
      <c r="BR4216" s="419"/>
      <c r="BS4216" s="419"/>
      <c r="BT4216" s="419"/>
      <c r="BV4216" s="419"/>
      <c r="BW4216" s="419"/>
      <c r="BX4216" s="397"/>
      <c r="BZ4216" s="449"/>
      <c r="CB4216" s="419"/>
      <c r="CC4216" s="419"/>
      <c r="CD4216" s="419"/>
      <c r="CF4216" s="419"/>
      <c r="CG4216" s="419"/>
      <c r="CH4216" s="419"/>
    </row>
    <row r="4217" spans="3:86" ht="21" thickBot="1">
      <c r="C4217" s="425"/>
      <c r="P4217" s="431"/>
      <c r="R4217" s="419"/>
      <c r="S4217" s="446"/>
      <c r="T4217" s="419"/>
      <c r="V4217" s="196"/>
      <c r="W4217" s="419"/>
      <c r="X4217" s="419"/>
      <c r="Z4217" s="419"/>
      <c r="AA4217" s="419"/>
      <c r="AB4217" s="419"/>
      <c r="AD4217" s="419"/>
      <c r="AE4217" s="419"/>
      <c r="AF4217" s="419"/>
      <c r="AH4217" s="419"/>
      <c r="AI4217" s="419"/>
      <c r="AJ4217" s="419"/>
      <c r="AL4217" s="419"/>
      <c r="AM4217" s="419"/>
      <c r="AN4217" s="403"/>
      <c r="AO4217" s="419"/>
      <c r="AP4217" s="419"/>
      <c r="AQ4217" s="419"/>
      <c r="AR4217" s="419"/>
      <c r="AS4217" s="419"/>
      <c r="AT4217" s="419"/>
      <c r="AU4217" s="419"/>
      <c r="AV4217" s="419"/>
      <c r="AX4217" s="419"/>
      <c r="AY4217" s="419"/>
      <c r="AZ4217" s="419"/>
      <c r="BB4217" s="419"/>
      <c r="BC4217" s="419"/>
      <c r="BD4217" s="419"/>
      <c r="BF4217" s="419"/>
      <c r="BG4217" s="419"/>
      <c r="BH4217" s="419"/>
      <c r="BJ4217" s="419"/>
      <c r="BK4217" s="419"/>
      <c r="BL4217" s="419"/>
      <c r="BN4217" s="419"/>
      <c r="BO4217" s="419"/>
      <c r="BP4217" s="419"/>
      <c r="BR4217" s="419"/>
      <c r="BS4217" s="419"/>
      <c r="BT4217" s="419"/>
      <c r="BV4217" s="419"/>
      <c r="BW4217" s="419"/>
      <c r="BX4217" s="397"/>
      <c r="BZ4217" s="449"/>
      <c r="CB4217" s="419"/>
      <c r="CC4217" s="419"/>
      <c r="CD4217" s="419"/>
      <c r="CF4217" s="419"/>
      <c r="CG4217" s="419"/>
      <c r="CH4217" s="419"/>
    </row>
    <row r="4218" spans="3:86" ht="21" thickBot="1">
      <c r="C4218" s="425"/>
      <c r="P4218" s="431"/>
      <c r="R4218" s="419"/>
      <c r="S4218" s="446"/>
      <c r="T4218" s="419"/>
      <c r="V4218" s="196"/>
      <c r="W4218" s="419"/>
      <c r="X4218" s="419"/>
      <c r="Z4218" s="419"/>
      <c r="AA4218" s="419"/>
      <c r="AB4218" s="419"/>
      <c r="AD4218" s="419"/>
      <c r="AE4218" s="419"/>
      <c r="AF4218" s="419"/>
      <c r="AH4218" s="419"/>
      <c r="AI4218" s="419"/>
      <c r="AJ4218" s="419"/>
      <c r="AL4218" s="419"/>
      <c r="AM4218" s="419"/>
      <c r="AN4218" s="403"/>
      <c r="AO4218" s="419"/>
      <c r="AP4218" s="419"/>
      <c r="AQ4218" s="419"/>
      <c r="AR4218" s="419"/>
      <c r="AS4218" s="419"/>
      <c r="AT4218" s="419"/>
      <c r="AU4218" s="419"/>
      <c r="AV4218" s="419"/>
      <c r="AX4218" s="419"/>
      <c r="AY4218" s="419"/>
      <c r="AZ4218" s="419"/>
      <c r="BB4218" s="419"/>
      <c r="BC4218" s="419"/>
      <c r="BD4218" s="419"/>
      <c r="BF4218" s="419"/>
      <c r="BG4218" s="419"/>
      <c r="BH4218" s="419"/>
      <c r="BJ4218" s="419"/>
      <c r="BK4218" s="419"/>
      <c r="BL4218" s="419"/>
      <c r="BN4218" s="419"/>
      <c r="BO4218" s="419"/>
      <c r="BP4218" s="419"/>
      <c r="BR4218" s="419"/>
      <c r="BS4218" s="419"/>
      <c r="BT4218" s="419"/>
      <c r="BV4218" s="419"/>
      <c r="BW4218" s="419"/>
      <c r="BX4218" s="397"/>
      <c r="BZ4218" s="449"/>
      <c r="CB4218" s="419"/>
      <c r="CC4218" s="419"/>
      <c r="CD4218" s="419"/>
      <c r="CF4218" s="419"/>
      <c r="CG4218" s="419"/>
      <c r="CH4218" s="419"/>
    </row>
    <row r="4219" spans="3:86" ht="21" thickBot="1">
      <c r="C4219" s="425"/>
      <c r="P4219" s="431"/>
      <c r="R4219" s="419"/>
      <c r="S4219" s="446"/>
      <c r="T4219" s="419"/>
      <c r="V4219" s="196"/>
      <c r="W4219" s="419"/>
      <c r="X4219" s="419"/>
      <c r="Z4219" s="419"/>
      <c r="AA4219" s="419"/>
      <c r="AB4219" s="419"/>
      <c r="AD4219" s="419"/>
      <c r="AE4219" s="419"/>
      <c r="AF4219" s="419"/>
      <c r="AH4219" s="419"/>
      <c r="AI4219" s="419"/>
      <c r="AJ4219" s="419"/>
      <c r="AL4219" s="419"/>
      <c r="AM4219" s="419"/>
      <c r="AN4219" s="403"/>
      <c r="AO4219" s="419"/>
      <c r="AP4219" s="419"/>
      <c r="AQ4219" s="419"/>
      <c r="AR4219" s="419"/>
      <c r="AS4219" s="419"/>
      <c r="AT4219" s="419"/>
      <c r="AU4219" s="419"/>
      <c r="AV4219" s="419"/>
      <c r="AX4219" s="419"/>
      <c r="AY4219" s="419"/>
      <c r="AZ4219" s="419"/>
      <c r="BB4219" s="419"/>
      <c r="BC4219" s="419"/>
      <c r="BD4219" s="419"/>
      <c r="BF4219" s="419"/>
      <c r="BG4219" s="419"/>
      <c r="BH4219" s="419"/>
      <c r="BJ4219" s="419"/>
      <c r="BK4219" s="419"/>
      <c r="BL4219" s="419"/>
      <c r="BN4219" s="419"/>
      <c r="BO4219" s="419"/>
      <c r="BP4219" s="419"/>
      <c r="BR4219" s="419"/>
      <c r="BS4219" s="419"/>
      <c r="BT4219" s="419"/>
      <c r="BV4219" s="419"/>
      <c r="BW4219" s="419"/>
      <c r="BX4219" s="397"/>
      <c r="BZ4219" s="449"/>
      <c r="CB4219" s="419"/>
      <c r="CC4219" s="419"/>
      <c r="CD4219" s="419"/>
      <c r="CF4219" s="419"/>
      <c r="CG4219" s="419"/>
      <c r="CH4219" s="419"/>
    </row>
    <row r="4220" spans="3:86" ht="21" thickBot="1">
      <c r="C4220" s="425"/>
      <c r="P4220" s="431"/>
      <c r="R4220" s="419"/>
      <c r="S4220" s="446"/>
      <c r="T4220" s="419"/>
      <c r="V4220" s="196"/>
      <c r="W4220" s="419"/>
      <c r="X4220" s="419"/>
      <c r="Z4220" s="419"/>
      <c r="AA4220" s="419"/>
      <c r="AB4220" s="419"/>
      <c r="AD4220" s="419"/>
      <c r="AE4220" s="419"/>
      <c r="AF4220" s="419"/>
      <c r="AH4220" s="419"/>
      <c r="AI4220" s="419"/>
      <c r="AJ4220" s="419"/>
      <c r="AL4220" s="419"/>
      <c r="AM4220" s="419"/>
      <c r="AN4220" s="403"/>
      <c r="AO4220" s="419"/>
      <c r="AP4220" s="419"/>
      <c r="AQ4220" s="419"/>
      <c r="AR4220" s="419"/>
      <c r="AS4220" s="419"/>
      <c r="AT4220" s="419"/>
      <c r="AU4220" s="419"/>
      <c r="AV4220" s="419"/>
      <c r="AX4220" s="419"/>
      <c r="AY4220" s="419"/>
      <c r="AZ4220" s="419"/>
      <c r="BB4220" s="419"/>
      <c r="BC4220" s="419"/>
      <c r="BD4220" s="419"/>
      <c r="BF4220" s="419"/>
      <c r="BG4220" s="419"/>
      <c r="BH4220" s="419"/>
      <c r="BJ4220" s="419"/>
      <c r="BK4220" s="419"/>
      <c r="BL4220" s="419"/>
      <c r="BN4220" s="419"/>
      <c r="BO4220" s="419"/>
      <c r="BP4220" s="419"/>
      <c r="BR4220" s="419"/>
      <c r="BS4220" s="419"/>
      <c r="BT4220" s="419"/>
      <c r="BV4220" s="419"/>
      <c r="BW4220" s="419"/>
      <c r="BX4220" s="397"/>
      <c r="BZ4220" s="449"/>
      <c r="CB4220" s="419"/>
      <c r="CC4220" s="419"/>
      <c r="CD4220" s="419"/>
      <c r="CF4220" s="419"/>
      <c r="CG4220" s="419"/>
      <c r="CH4220" s="419"/>
    </row>
    <row r="4221" spans="3:86" ht="21" thickBot="1">
      <c r="C4221" s="425"/>
      <c r="P4221" s="431"/>
      <c r="R4221" s="419"/>
      <c r="S4221" s="446"/>
      <c r="T4221" s="419"/>
      <c r="V4221" s="196"/>
      <c r="W4221" s="419"/>
      <c r="X4221" s="419"/>
      <c r="Z4221" s="419"/>
      <c r="AA4221" s="419"/>
      <c r="AB4221" s="419"/>
      <c r="AD4221" s="419"/>
      <c r="AE4221" s="419"/>
      <c r="AF4221" s="419"/>
      <c r="AH4221" s="419"/>
      <c r="AI4221" s="419"/>
      <c r="AJ4221" s="419"/>
      <c r="AL4221" s="419"/>
      <c r="AM4221" s="419"/>
      <c r="AN4221" s="403"/>
      <c r="AO4221" s="419"/>
      <c r="AP4221" s="419"/>
      <c r="AQ4221" s="419"/>
      <c r="AR4221" s="419"/>
      <c r="AS4221" s="419"/>
      <c r="AT4221" s="419"/>
      <c r="AU4221" s="419"/>
      <c r="AV4221" s="419"/>
      <c r="AX4221" s="419"/>
      <c r="AY4221" s="419"/>
      <c r="AZ4221" s="419"/>
      <c r="BB4221" s="419"/>
      <c r="BC4221" s="419"/>
      <c r="BD4221" s="419"/>
      <c r="BF4221" s="419"/>
      <c r="BG4221" s="419"/>
      <c r="BH4221" s="419"/>
      <c r="BJ4221" s="419"/>
      <c r="BK4221" s="419"/>
      <c r="BL4221" s="419"/>
      <c r="BN4221" s="419"/>
      <c r="BO4221" s="419"/>
      <c r="BP4221" s="419"/>
      <c r="BR4221" s="419"/>
      <c r="BS4221" s="419"/>
      <c r="BT4221" s="419"/>
      <c r="BV4221" s="419"/>
      <c r="BW4221" s="419"/>
      <c r="BX4221" s="397"/>
      <c r="BZ4221" s="449"/>
      <c r="CB4221" s="419"/>
      <c r="CC4221" s="419"/>
      <c r="CD4221" s="419"/>
      <c r="CF4221" s="419"/>
      <c r="CG4221" s="419"/>
      <c r="CH4221" s="419"/>
    </row>
    <row r="4222" spans="3:86" ht="21" thickBot="1">
      <c r="C4222" s="425"/>
      <c r="P4222" s="431"/>
      <c r="R4222" s="419"/>
      <c r="S4222" s="446"/>
      <c r="T4222" s="419"/>
      <c r="V4222" s="196"/>
      <c r="W4222" s="419"/>
      <c r="X4222" s="419"/>
      <c r="Z4222" s="419"/>
      <c r="AA4222" s="419"/>
      <c r="AB4222" s="419"/>
      <c r="AD4222" s="419"/>
      <c r="AE4222" s="419"/>
      <c r="AF4222" s="419"/>
      <c r="AH4222" s="419"/>
      <c r="AI4222" s="419"/>
      <c r="AJ4222" s="419"/>
      <c r="AL4222" s="419"/>
      <c r="AM4222" s="419"/>
      <c r="AN4222" s="403"/>
      <c r="AO4222" s="419"/>
      <c r="AP4222" s="419"/>
      <c r="AQ4222" s="419"/>
      <c r="AR4222" s="419"/>
      <c r="AS4222" s="419"/>
      <c r="AT4222" s="419"/>
      <c r="AU4222" s="419"/>
      <c r="AV4222" s="419"/>
      <c r="AX4222" s="419"/>
      <c r="AY4222" s="419"/>
      <c r="AZ4222" s="419"/>
      <c r="BB4222" s="419"/>
      <c r="BC4222" s="419"/>
      <c r="BD4222" s="419"/>
      <c r="BF4222" s="419"/>
      <c r="BG4222" s="419"/>
      <c r="BH4222" s="419"/>
      <c r="BJ4222" s="419"/>
      <c r="BK4222" s="419"/>
      <c r="BL4222" s="419"/>
      <c r="BN4222" s="419"/>
      <c r="BO4222" s="419"/>
      <c r="BP4222" s="419"/>
      <c r="BR4222" s="419"/>
      <c r="BS4222" s="419"/>
      <c r="BT4222" s="419"/>
      <c r="BV4222" s="419"/>
      <c r="BW4222" s="419"/>
      <c r="BX4222" s="397"/>
      <c r="BZ4222" s="449"/>
      <c r="CB4222" s="419"/>
      <c r="CC4222" s="419"/>
      <c r="CD4222" s="419"/>
      <c r="CF4222" s="419"/>
      <c r="CG4222" s="419"/>
      <c r="CH4222" s="419"/>
    </row>
    <row r="4223" spans="3:86" ht="21" thickBot="1">
      <c r="C4223" s="425"/>
      <c r="P4223" s="431"/>
      <c r="R4223" s="419"/>
      <c r="S4223" s="446"/>
      <c r="T4223" s="419"/>
      <c r="V4223" s="196"/>
      <c r="W4223" s="419"/>
      <c r="X4223" s="419"/>
      <c r="Z4223" s="419"/>
      <c r="AA4223" s="419"/>
      <c r="AB4223" s="419"/>
      <c r="AD4223" s="419"/>
      <c r="AE4223" s="419"/>
      <c r="AF4223" s="419"/>
      <c r="AH4223" s="419"/>
      <c r="AI4223" s="419"/>
      <c r="AJ4223" s="419"/>
      <c r="AL4223" s="419"/>
      <c r="AM4223" s="419"/>
      <c r="AN4223" s="403"/>
      <c r="AO4223" s="419"/>
      <c r="AP4223" s="419"/>
      <c r="AQ4223" s="419"/>
      <c r="AR4223" s="419"/>
      <c r="AS4223" s="419"/>
      <c r="AT4223" s="419"/>
      <c r="AU4223" s="419"/>
      <c r="AV4223" s="419"/>
      <c r="AX4223" s="419"/>
      <c r="AY4223" s="419"/>
      <c r="AZ4223" s="419"/>
      <c r="BB4223" s="419"/>
      <c r="BC4223" s="419"/>
      <c r="BD4223" s="419"/>
      <c r="BF4223" s="419"/>
      <c r="BG4223" s="419"/>
      <c r="BH4223" s="419"/>
      <c r="BJ4223" s="419"/>
      <c r="BK4223" s="419"/>
      <c r="BL4223" s="419"/>
      <c r="BN4223" s="419"/>
      <c r="BO4223" s="419"/>
      <c r="BP4223" s="419"/>
      <c r="BR4223" s="419"/>
      <c r="BS4223" s="419"/>
      <c r="BT4223" s="419"/>
      <c r="BV4223" s="419"/>
      <c r="BW4223" s="419"/>
      <c r="BX4223" s="397"/>
      <c r="BZ4223" s="449"/>
      <c r="CB4223" s="419"/>
      <c r="CC4223" s="419"/>
      <c r="CD4223" s="419"/>
      <c r="CF4223" s="419"/>
      <c r="CG4223" s="419"/>
      <c r="CH4223" s="419"/>
    </row>
    <row r="4224" spans="3:86" ht="21" thickBot="1">
      <c r="C4224" s="425"/>
      <c r="P4224" s="431"/>
      <c r="R4224" s="419"/>
      <c r="S4224" s="446"/>
      <c r="T4224" s="419"/>
      <c r="V4224" s="196"/>
      <c r="W4224" s="419"/>
      <c r="X4224" s="419"/>
      <c r="Z4224" s="419"/>
      <c r="AA4224" s="419"/>
      <c r="AB4224" s="419"/>
      <c r="AD4224" s="419"/>
      <c r="AE4224" s="419"/>
      <c r="AF4224" s="419"/>
      <c r="AH4224" s="419"/>
      <c r="AI4224" s="419"/>
      <c r="AJ4224" s="419"/>
      <c r="AL4224" s="419"/>
      <c r="AM4224" s="419"/>
      <c r="AN4224" s="403"/>
      <c r="AO4224" s="419"/>
      <c r="AP4224" s="419"/>
      <c r="AQ4224" s="419"/>
      <c r="AR4224" s="419"/>
      <c r="AS4224" s="419"/>
      <c r="AT4224" s="419"/>
      <c r="AU4224" s="419"/>
      <c r="AV4224" s="419"/>
      <c r="AX4224" s="419"/>
      <c r="AY4224" s="419"/>
      <c r="AZ4224" s="419"/>
      <c r="BB4224" s="419"/>
      <c r="BC4224" s="419"/>
      <c r="BD4224" s="419"/>
      <c r="BF4224" s="419"/>
      <c r="BG4224" s="419"/>
      <c r="BH4224" s="419"/>
      <c r="BJ4224" s="419"/>
      <c r="BK4224" s="419"/>
      <c r="BL4224" s="419"/>
      <c r="BN4224" s="419"/>
      <c r="BO4224" s="419"/>
      <c r="BP4224" s="419"/>
      <c r="BR4224" s="419"/>
      <c r="BS4224" s="419"/>
      <c r="BT4224" s="419"/>
      <c r="BV4224" s="419"/>
      <c r="BW4224" s="419"/>
      <c r="BX4224" s="397"/>
      <c r="BZ4224" s="449"/>
      <c r="CB4224" s="419"/>
      <c r="CC4224" s="419"/>
      <c r="CD4224" s="419"/>
      <c r="CF4224" s="419"/>
      <c r="CG4224" s="419"/>
      <c r="CH4224" s="419"/>
    </row>
    <row r="4225" spans="3:86" ht="21" thickBot="1">
      <c r="C4225" s="425"/>
      <c r="P4225" s="431"/>
      <c r="R4225" s="419"/>
      <c r="S4225" s="446"/>
      <c r="T4225" s="419"/>
      <c r="V4225" s="196"/>
      <c r="W4225" s="419"/>
      <c r="X4225" s="419"/>
      <c r="Z4225" s="419"/>
      <c r="AA4225" s="419"/>
      <c r="AB4225" s="419"/>
      <c r="AD4225" s="419"/>
      <c r="AE4225" s="419"/>
      <c r="AF4225" s="419"/>
      <c r="AH4225" s="419"/>
      <c r="AI4225" s="419"/>
      <c r="AJ4225" s="419"/>
      <c r="AL4225" s="419"/>
      <c r="AM4225" s="419"/>
      <c r="AN4225" s="403"/>
      <c r="AO4225" s="419"/>
      <c r="AP4225" s="419"/>
      <c r="AQ4225" s="419"/>
      <c r="AR4225" s="419"/>
      <c r="AS4225" s="419"/>
      <c r="AT4225" s="419"/>
      <c r="AU4225" s="419"/>
      <c r="AV4225" s="419"/>
      <c r="AX4225" s="419"/>
      <c r="AY4225" s="419"/>
      <c r="AZ4225" s="419"/>
      <c r="BB4225" s="419"/>
      <c r="BC4225" s="419"/>
      <c r="BD4225" s="419"/>
      <c r="BF4225" s="419"/>
      <c r="BG4225" s="419"/>
      <c r="BH4225" s="419"/>
      <c r="BJ4225" s="419"/>
      <c r="BK4225" s="419"/>
      <c r="BL4225" s="419"/>
      <c r="BN4225" s="419"/>
      <c r="BO4225" s="419"/>
      <c r="BP4225" s="419"/>
      <c r="BR4225" s="419"/>
      <c r="BS4225" s="419"/>
      <c r="BT4225" s="419"/>
      <c r="BV4225" s="419"/>
      <c r="BW4225" s="419"/>
      <c r="BX4225" s="397"/>
      <c r="BZ4225" s="449"/>
      <c r="CB4225" s="419"/>
      <c r="CC4225" s="419"/>
      <c r="CD4225" s="419"/>
      <c r="CF4225" s="419"/>
      <c r="CG4225" s="419"/>
      <c r="CH4225" s="419"/>
    </row>
    <row r="4226" spans="3:86" ht="21" thickBot="1">
      <c r="C4226" s="425"/>
      <c r="P4226" s="431"/>
      <c r="R4226" s="419"/>
      <c r="S4226" s="446"/>
      <c r="T4226" s="419"/>
      <c r="V4226" s="196"/>
      <c r="W4226" s="419"/>
      <c r="X4226" s="419"/>
      <c r="Z4226" s="419"/>
      <c r="AA4226" s="419"/>
      <c r="AB4226" s="419"/>
      <c r="AD4226" s="419"/>
      <c r="AE4226" s="419"/>
      <c r="AF4226" s="419"/>
      <c r="AH4226" s="419"/>
      <c r="AI4226" s="419"/>
      <c r="AJ4226" s="419"/>
      <c r="AL4226" s="419"/>
      <c r="AM4226" s="419"/>
      <c r="AN4226" s="403"/>
      <c r="AO4226" s="419"/>
      <c r="AP4226" s="419"/>
      <c r="AQ4226" s="419"/>
      <c r="AR4226" s="419"/>
      <c r="AS4226" s="419"/>
      <c r="AT4226" s="419"/>
      <c r="AU4226" s="419"/>
      <c r="AV4226" s="419"/>
      <c r="AX4226" s="419"/>
      <c r="AY4226" s="419"/>
      <c r="AZ4226" s="419"/>
      <c r="BB4226" s="419"/>
      <c r="BC4226" s="419"/>
      <c r="BD4226" s="419"/>
      <c r="BF4226" s="419"/>
      <c r="BG4226" s="419"/>
      <c r="BH4226" s="419"/>
      <c r="BJ4226" s="419"/>
      <c r="BK4226" s="419"/>
      <c r="BL4226" s="419"/>
      <c r="BN4226" s="419"/>
      <c r="BO4226" s="419"/>
      <c r="BP4226" s="419"/>
      <c r="BR4226" s="419"/>
      <c r="BS4226" s="419"/>
      <c r="BT4226" s="419"/>
      <c r="BV4226" s="419"/>
      <c r="BW4226" s="419"/>
      <c r="BX4226" s="397"/>
      <c r="BZ4226" s="449"/>
      <c r="CB4226" s="419"/>
      <c r="CC4226" s="419"/>
      <c r="CD4226" s="419"/>
      <c r="CF4226" s="419"/>
      <c r="CG4226" s="419"/>
      <c r="CH4226" s="419"/>
    </row>
    <row r="4227" spans="3:86" ht="21" thickBot="1">
      <c r="C4227" s="425"/>
      <c r="P4227" s="431"/>
      <c r="R4227" s="419"/>
      <c r="S4227" s="446"/>
      <c r="T4227" s="419"/>
      <c r="V4227" s="196"/>
      <c r="W4227" s="419"/>
      <c r="X4227" s="419"/>
      <c r="Z4227" s="419"/>
      <c r="AA4227" s="419"/>
      <c r="AB4227" s="419"/>
      <c r="AD4227" s="419"/>
      <c r="AE4227" s="419"/>
      <c r="AF4227" s="419"/>
      <c r="AH4227" s="419"/>
      <c r="AI4227" s="419"/>
      <c r="AJ4227" s="419"/>
      <c r="AL4227" s="419"/>
      <c r="AM4227" s="419"/>
      <c r="AN4227" s="403"/>
      <c r="AO4227" s="419"/>
      <c r="AP4227" s="419"/>
      <c r="AQ4227" s="419"/>
      <c r="AR4227" s="419"/>
      <c r="AS4227" s="419"/>
      <c r="AT4227" s="419"/>
      <c r="AU4227" s="419"/>
      <c r="AV4227" s="419"/>
      <c r="AX4227" s="419"/>
      <c r="AY4227" s="419"/>
      <c r="AZ4227" s="419"/>
      <c r="BB4227" s="419"/>
      <c r="BC4227" s="419"/>
      <c r="BD4227" s="419"/>
      <c r="BF4227" s="419"/>
      <c r="BG4227" s="419"/>
      <c r="BH4227" s="419"/>
      <c r="BJ4227" s="419"/>
      <c r="BK4227" s="419"/>
      <c r="BL4227" s="419"/>
      <c r="BN4227" s="419"/>
      <c r="BO4227" s="419"/>
      <c r="BP4227" s="419"/>
      <c r="BR4227" s="419"/>
      <c r="BS4227" s="419"/>
      <c r="BT4227" s="419"/>
      <c r="BV4227" s="419"/>
      <c r="BW4227" s="419"/>
      <c r="BX4227" s="397"/>
      <c r="BZ4227" s="449"/>
      <c r="CB4227" s="419"/>
      <c r="CC4227" s="419"/>
      <c r="CD4227" s="419"/>
      <c r="CF4227" s="419"/>
      <c r="CG4227" s="419"/>
      <c r="CH4227" s="419"/>
    </row>
    <row r="4228" spans="3:86" ht="21" thickBot="1">
      <c r="C4228" s="425"/>
      <c r="P4228" s="431"/>
      <c r="R4228" s="419"/>
      <c r="S4228" s="446"/>
      <c r="T4228" s="419"/>
      <c r="V4228" s="196"/>
      <c r="W4228" s="419"/>
      <c r="X4228" s="419"/>
      <c r="Z4228" s="419"/>
      <c r="AA4228" s="419"/>
      <c r="AB4228" s="419"/>
      <c r="AD4228" s="419"/>
      <c r="AE4228" s="419"/>
      <c r="AF4228" s="419"/>
      <c r="AH4228" s="419"/>
      <c r="AI4228" s="419"/>
      <c r="AJ4228" s="419"/>
      <c r="AL4228" s="419"/>
      <c r="AM4228" s="419"/>
      <c r="AN4228" s="403"/>
      <c r="AO4228" s="419"/>
      <c r="AP4228" s="419"/>
      <c r="AQ4228" s="419"/>
      <c r="AR4228" s="419"/>
      <c r="AS4228" s="419"/>
      <c r="AT4228" s="419"/>
      <c r="AU4228" s="419"/>
      <c r="AV4228" s="419"/>
      <c r="AX4228" s="419"/>
      <c r="AY4228" s="419"/>
      <c r="AZ4228" s="419"/>
      <c r="BB4228" s="419"/>
      <c r="BC4228" s="419"/>
      <c r="BD4228" s="419"/>
      <c r="BF4228" s="419"/>
      <c r="BG4228" s="419"/>
      <c r="BH4228" s="419"/>
      <c r="BJ4228" s="419"/>
      <c r="BK4228" s="419"/>
      <c r="BL4228" s="419"/>
      <c r="BN4228" s="419"/>
      <c r="BO4228" s="419"/>
      <c r="BP4228" s="419"/>
      <c r="BR4228" s="419"/>
      <c r="BS4228" s="419"/>
      <c r="BT4228" s="419"/>
      <c r="BV4228" s="419"/>
      <c r="BW4228" s="419"/>
      <c r="BX4228" s="397"/>
      <c r="BZ4228" s="449"/>
      <c r="CB4228" s="419"/>
      <c r="CC4228" s="419"/>
      <c r="CD4228" s="419"/>
      <c r="CF4228" s="419"/>
      <c r="CG4228" s="419"/>
      <c r="CH4228" s="419"/>
    </row>
    <row r="4229" spans="3:86" ht="21" thickBot="1">
      <c r="C4229" s="425"/>
      <c r="P4229" s="431"/>
      <c r="R4229" s="419"/>
      <c r="S4229" s="446"/>
      <c r="T4229" s="419"/>
      <c r="V4229" s="196"/>
      <c r="W4229" s="419"/>
      <c r="X4229" s="419"/>
      <c r="Z4229" s="419"/>
      <c r="AA4229" s="419"/>
      <c r="AB4229" s="419"/>
      <c r="AD4229" s="419"/>
      <c r="AE4229" s="419"/>
      <c r="AF4229" s="419"/>
      <c r="AH4229" s="419"/>
      <c r="AI4229" s="419"/>
      <c r="AJ4229" s="419"/>
      <c r="AL4229" s="419"/>
      <c r="AM4229" s="419"/>
      <c r="AN4229" s="403"/>
      <c r="AO4229" s="419"/>
      <c r="AP4229" s="419"/>
      <c r="AQ4229" s="419"/>
      <c r="AR4229" s="419"/>
      <c r="AS4229" s="419"/>
      <c r="AT4229" s="419"/>
      <c r="AU4229" s="419"/>
      <c r="AV4229" s="419"/>
      <c r="AX4229" s="419"/>
      <c r="AY4229" s="419"/>
      <c r="AZ4229" s="419"/>
      <c r="BB4229" s="419"/>
      <c r="BC4229" s="419"/>
      <c r="BD4229" s="419"/>
      <c r="BF4229" s="419"/>
      <c r="BG4229" s="419"/>
      <c r="BH4229" s="419"/>
      <c r="BJ4229" s="419"/>
      <c r="BK4229" s="419"/>
      <c r="BL4229" s="419"/>
      <c r="BN4229" s="419"/>
      <c r="BO4229" s="419"/>
      <c r="BP4229" s="419"/>
      <c r="BR4229" s="419"/>
      <c r="BS4229" s="419"/>
      <c r="BT4229" s="419"/>
      <c r="BV4229" s="419"/>
      <c r="BW4229" s="419"/>
      <c r="BX4229" s="397"/>
      <c r="BZ4229" s="449"/>
      <c r="CB4229" s="419"/>
      <c r="CC4229" s="419"/>
      <c r="CD4229" s="419"/>
      <c r="CF4229" s="419"/>
      <c r="CG4229" s="419"/>
      <c r="CH4229" s="419"/>
    </row>
    <row r="4230" spans="3:86" ht="21" thickBot="1">
      <c r="C4230" s="425"/>
      <c r="P4230" s="431"/>
      <c r="R4230" s="419"/>
      <c r="S4230" s="446"/>
      <c r="T4230" s="419"/>
      <c r="V4230" s="196"/>
      <c r="W4230" s="419"/>
      <c r="X4230" s="419"/>
      <c r="Z4230" s="419"/>
      <c r="AA4230" s="419"/>
      <c r="AB4230" s="419"/>
      <c r="AD4230" s="419"/>
      <c r="AE4230" s="419"/>
      <c r="AF4230" s="419"/>
      <c r="AH4230" s="419"/>
      <c r="AI4230" s="419"/>
      <c r="AJ4230" s="419"/>
      <c r="AL4230" s="419"/>
      <c r="AM4230" s="419"/>
      <c r="AN4230" s="403"/>
      <c r="AO4230" s="419"/>
      <c r="AP4230" s="419"/>
      <c r="AQ4230" s="419"/>
      <c r="AR4230" s="419"/>
      <c r="AS4230" s="419"/>
      <c r="AT4230" s="419"/>
      <c r="AU4230" s="419"/>
      <c r="AV4230" s="419"/>
      <c r="AX4230" s="419"/>
      <c r="AY4230" s="419"/>
      <c r="AZ4230" s="419"/>
      <c r="BB4230" s="419"/>
      <c r="BC4230" s="419"/>
      <c r="BD4230" s="419"/>
      <c r="BF4230" s="419"/>
      <c r="BG4230" s="419"/>
      <c r="BH4230" s="419"/>
      <c r="BJ4230" s="419"/>
      <c r="BK4230" s="419"/>
      <c r="BL4230" s="419"/>
      <c r="BN4230" s="419"/>
      <c r="BO4230" s="419"/>
      <c r="BP4230" s="419"/>
      <c r="BR4230" s="419"/>
      <c r="BS4230" s="419"/>
      <c r="BT4230" s="419"/>
      <c r="BV4230" s="419"/>
      <c r="BW4230" s="419"/>
      <c r="BX4230" s="397"/>
      <c r="BZ4230" s="449"/>
      <c r="CB4230" s="419"/>
      <c r="CC4230" s="419"/>
      <c r="CD4230" s="419"/>
      <c r="CF4230" s="419"/>
      <c r="CG4230" s="419"/>
      <c r="CH4230" s="419"/>
    </row>
    <row r="4231" spans="3:86" ht="21" thickBot="1">
      <c r="C4231" s="425"/>
      <c r="P4231" s="431"/>
      <c r="R4231" s="419"/>
      <c r="S4231" s="446"/>
      <c r="T4231" s="419"/>
      <c r="V4231" s="196"/>
      <c r="W4231" s="419"/>
      <c r="X4231" s="419"/>
      <c r="Z4231" s="419"/>
      <c r="AA4231" s="419"/>
      <c r="AB4231" s="419"/>
      <c r="AD4231" s="419"/>
      <c r="AE4231" s="419"/>
      <c r="AF4231" s="419"/>
      <c r="AH4231" s="419"/>
      <c r="AI4231" s="419"/>
      <c r="AJ4231" s="419"/>
      <c r="AL4231" s="419"/>
      <c r="AM4231" s="419"/>
      <c r="AN4231" s="403"/>
      <c r="AO4231" s="419"/>
      <c r="AP4231" s="419"/>
      <c r="AQ4231" s="419"/>
      <c r="AR4231" s="419"/>
      <c r="AS4231" s="419"/>
      <c r="AT4231" s="419"/>
      <c r="AU4231" s="419"/>
      <c r="AV4231" s="419"/>
      <c r="AX4231" s="419"/>
      <c r="AY4231" s="419"/>
      <c r="AZ4231" s="419"/>
      <c r="BB4231" s="419"/>
      <c r="BC4231" s="419"/>
      <c r="BD4231" s="419"/>
      <c r="BF4231" s="419"/>
      <c r="BG4231" s="419"/>
      <c r="BH4231" s="419"/>
      <c r="BJ4231" s="419"/>
      <c r="BK4231" s="419"/>
      <c r="BL4231" s="419"/>
      <c r="BN4231" s="419"/>
      <c r="BO4231" s="419"/>
      <c r="BP4231" s="419"/>
      <c r="BR4231" s="419"/>
      <c r="BS4231" s="419"/>
      <c r="BT4231" s="419"/>
      <c r="BV4231" s="419"/>
      <c r="BW4231" s="419"/>
      <c r="BX4231" s="397"/>
      <c r="BZ4231" s="449"/>
      <c r="CB4231" s="419"/>
      <c r="CC4231" s="419"/>
      <c r="CD4231" s="419"/>
      <c r="CF4231" s="419"/>
      <c r="CG4231" s="419"/>
      <c r="CH4231" s="419"/>
    </row>
    <row r="4232" spans="3:86" ht="21" thickBot="1">
      <c r="C4232" s="425"/>
      <c r="P4232" s="431"/>
      <c r="R4232" s="419"/>
      <c r="S4232" s="446"/>
      <c r="T4232" s="419"/>
      <c r="V4232" s="196"/>
      <c r="W4232" s="419"/>
      <c r="X4232" s="419"/>
      <c r="Z4232" s="419"/>
      <c r="AA4232" s="419"/>
      <c r="AB4232" s="419"/>
      <c r="AD4232" s="419"/>
      <c r="AE4232" s="419"/>
      <c r="AF4232" s="419"/>
      <c r="AH4232" s="419"/>
      <c r="AI4232" s="419"/>
      <c r="AJ4232" s="419"/>
      <c r="AL4232" s="419"/>
      <c r="AM4232" s="419"/>
      <c r="AN4232" s="403"/>
      <c r="AO4232" s="419"/>
      <c r="AP4232" s="419"/>
      <c r="AQ4232" s="419"/>
      <c r="AR4232" s="419"/>
      <c r="AS4232" s="419"/>
      <c r="AT4232" s="419"/>
      <c r="AU4232" s="419"/>
      <c r="AV4232" s="419"/>
      <c r="AX4232" s="419"/>
      <c r="AY4232" s="419"/>
      <c r="AZ4232" s="419"/>
      <c r="BB4232" s="419"/>
      <c r="BC4232" s="419"/>
      <c r="BD4232" s="419"/>
      <c r="BF4232" s="419"/>
      <c r="BG4232" s="419"/>
      <c r="BH4232" s="419"/>
      <c r="BJ4232" s="419"/>
      <c r="BK4232" s="419"/>
      <c r="BL4232" s="419"/>
      <c r="BN4232" s="419"/>
      <c r="BO4232" s="419"/>
      <c r="BP4232" s="419"/>
      <c r="BR4232" s="419"/>
      <c r="BS4232" s="419"/>
      <c r="BT4232" s="419"/>
      <c r="BV4232" s="419"/>
      <c r="BW4232" s="419"/>
      <c r="BX4232" s="397"/>
      <c r="BZ4232" s="449"/>
      <c r="CB4232" s="419"/>
      <c r="CC4232" s="419"/>
      <c r="CD4232" s="419"/>
      <c r="CF4232" s="419"/>
      <c r="CG4232" s="419"/>
      <c r="CH4232" s="419"/>
    </row>
    <row r="4233" spans="3:86" ht="21" thickBot="1">
      <c r="C4233" s="425"/>
      <c r="P4233" s="431"/>
      <c r="R4233" s="419"/>
      <c r="S4233" s="446"/>
      <c r="T4233" s="419"/>
      <c r="V4233" s="196"/>
      <c r="W4233" s="419"/>
      <c r="X4233" s="419"/>
      <c r="Z4233" s="419"/>
      <c r="AA4233" s="419"/>
      <c r="AB4233" s="419"/>
      <c r="AD4233" s="419"/>
      <c r="AE4233" s="419"/>
      <c r="AF4233" s="419"/>
      <c r="AH4233" s="419"/>
      <c r="AI4233" s="419"/>
      <c r="AJ4233" s="419"/>
      <c r="AL4233" s="419"/>
      <c r="AM4233" s="419"/>
      <c r="AN4233" s="403"/>
      <c r="AO4233" s="419"/>
      <c r="AP4233" s="419"/>
      <c r="AQ4233" s="419"/>
      <c r="AR4233" s="419"/>
      <c r="AS4233" s="419"/>
      <c r="AT4233" s="419"/>
      <c r="AU4233" s="419"/>
      <c r="AV4233" s="419"/>
      <c r="AX4233" s="419"/>
      <c r="AY4233" s="419"/>
      <c r="AZ4233" s="419"/>
      <c r="BB4233" s="419"/>
      <c r="BC4233" s="419"/>
      <c r="BD4233" s="419"/>
      <c r="BF4233" s="419"/>
      <c r="BG4233" s="419"/>
      <c r="BH4233" s="419"/>
      <c r="BJ4233" s="419"/>
      <c r="BK4233" s="419"/>
      <c r="BL4233" s="419"/>
      <c r="BN4233" s="419"/>
      <c r="BO4233" s="419"/>
      <c r="BP4233" s="419"/>
      <c r="BR4233" s="419"/>
      <c r="BS4233" s="419"/>
      <c r="BT4233" s="419"/>
      <c r="BV4233" s="419"/>
      <c r="BW4233" s="419"/>
      <c r="BX4233" s="397"/>
      <c r="BZ4233" s="449"/>
      <c r="CB4233" s="419"/>
      <c r="CC4233" s="419"/>
      <c r="CD4233" s="419"/>
      <c r="CF4233" s="419"/>
      <c r="CG4233" s="419"/>
      <c r="CH4233" s="419"/>
    </row>
    <row r="4234" spans="3:86" ht="21" thickBot="1">
      <c r="C4234" s="425"/>
      <c r="P4234" s="431"/>
      <c r="R4234" s="419"/>
      <c r="S4234" s="446"/>
      <c r="T4234" s="419"/>
      <c r="V4234" s="196"/>
      <c r="W4234" s="419"/>
      <c r="X4234" s="419"/>
      <c r="Z4234" s="419"/>
      <c r="AA4234" s="419"/>
      <c r="AB4234" s="419"/>
      <c r="AD4234" s="419"/>
      <c r="AE4234" s="419"/>
      <c r="AF4234" s="419"/>
      <c r="AH4234" s="419"/>
      <c r="AI4234" s="419"/>
      <c r="AJ4234" s="419"/>
      <c r="AL4234" s="419"/>
      <c r="AM4234" s="419"/>
      <c r="AN4234" s="403"/>
      <c r="AO4234" s="419"/>
      <c r="AP4234" s="419"/>
      <c r="AQ4234" s="419"/>
      <c r="AR4234" s="419"/>
      <c r="AS4234" s="419"/>
      <c r="AT4234" s="419"/>
      <c r="AU4234" s="419"/>
      <c r="AV4234" s="419"/>
      <c r="AX4234" s="419"/>
      <c r="AY4234" s="419"/>
      <c r="AZ4234" s="419"/>
      <c r="BB4234" s="419"/>
      <c r="BC4234" s="419"/>
      <c r="BD4234" s="419"/>
      <c r="BF4234" s="419"/>
      <c r="BG4234" s="419"/>
      <c r="BH4234" s="419"/>
      <c r="BJ4234" s="419"/>
      <c r="BK4234" s="419"/>
      <c r="BL4234" s="419"/>
      <c r="BN4234" s="419"/>
      <c r="BO4234" s="419"/>
      <c r="BP4234" s="419"/>
      <c r="BR4234" s="419"/>
      <c r="BS4234" s="419"/>
      <c r="BT4234" s="419"/>
      <c r="BV4234" s="419"/>
      <c r="BW4234" s="419"/>
      <c r="BX4234" s="397"/>
      <c r="BZ4234" s="449"/>
      <c r="CB4234" s="419"/>
      <c r="CC4234" s="419"/>
      <c r="CD4234" s="419"/>
      <c r="CF4234" s="419"/>
      <c r="CG4234" s="419"/>
      <c r="CH4234" s="419"/>
    </row>
    <row r="4235" spans="3:86" ht="21" thickBot="1">
      <c r="C4235" s="425"/>
      <c r="P4235" s="431"/>
      <c r="R4235" s="419"/>
      <c r="S4235" s="446"/>
      <c r="T4235" s="419"/>
      <c r="V4235" s="196"/>
      <c r="W4235" s="419"/>
      <c r="X4235" s="419"/>
      <c r="Z4235" s="419"/>
      <c r="AA4235" s="419"/>
      <c r="AB4235" s="419"/>
      <c r="AD4235" s="419"/>
      <c r="AE4235" s="419"/>
      <c r="AF4235" s="419"/>
      <c r="AH4235" s="419"/>
      <c r="AI4235" s="419"/>
      <c r="AJ4235" s="419"/>
      <c r="AL4235" s="419"/>
      <c r="AM4235" s="419"/>
      <c r="AN4235" s="403"/>
      <c r="AO4235" s="419"/>
      <c r="AP4235" s="419"/>
      <c r="AQ4235" s="419"/>
      <c r="AR4235" s="419"/>
      <c r="AS4235" s="419"/>
      <c r="AT4235" s="419"/>
      <c r="AU4235" s="419"/>
      <c r="AV4235" s="419"/>
      <c r="AX4235" s="419"/>
      <c r="AY4235" s="419"/>
      <c r="AZ4235" s="419"/>
      <c r="BB4235" s="419"/>
      <c r="BC4235" s="419"/>
      <c r="BD4235" s="419"/>
      <c r="BF4235" s="419"/>
      <c r="BG4235" s="419"/>
      <c r="BH4235" s="419"/>
      <c r="BJ4235" s="419"/>
      <c r="BK4235" s="419"/>
      <c r="BL4235" s="419"/>
      <c r="BN4235" s="419"/>
      <c r="BO4235" s="419"/>
      <c r="BP4235" s="419"/>
      <c r="BR4235" s="419"/>
      <c r="BS4235" s="419"/>
      <c r="BT4235" s="419"/>
      <c r="BV4235" s="419"/>
      <c r="BW4235" s="419"/>
      <c r="BX4235" s="397"/>
      <c r="BZ4235" s="449"/>
      <c r="CB4235" s="419"/>
      <c r="CC4235" s="419"/>
      <c r="CD4235" s="419"/>
      <c r="CF4235" s="419"/>
      <c r="CG4235" s="419"/>
      <c r="CH4235" s="419"/>
    </row>
    <row r="4236" spans="3:86" ht="21" thickBot="1">
      <c r="C4236" s="425"/>
      <c r="P4236" s="431"/>
      <c r="R4236" s="419"/>
      <c r="S4236" s="446"/>
      <c r="T4236" s="419"/>
      <c r="V4236" s="196"/>
      <c r="W4236" s="419"/>
      <c r="X4236" s="419"/>
      <c r="Z4236" s="419"/>
      <c r="AA4236" s="419"/>
      <c r="AB4236" s="419"/>
      <c r="AD4236" s="419"/>
      <c r="AE4236" s="419"/>
      <c r="AF4236" s="419"/>
      <c r="AH4236" s="419"/>
      <c r="AI4236" s="419"/>
      <c r="AJ4236" s="419"/>
      <c r="AL4236" s="419"/>
      <c r="AM4236" s="419"/>
      <c r="AN4236" s="403"/>
      <c r="AO4236" s="419"/>
      <c r="AP4236" s="419"/>
      <c r="AQ4236" s="419"/>
      <c r="AR4236" s="419"/>
      <c r="AS4236" s="419"/>
      <c r="AT4236" s="419"/>
      <c r="AU4236" s="419"/>
      <c r="AV4236" s="419"/>
      <c r="AX4236" s="419"/>
      <c r="AY4236" s="419"/>
      <c r="AZ4236" s="419"/>
      <c r="BB4236" s="419"/>
      <c r="BC4236" s="419"/>
      <c r="BD4236" s="419"/>
      <c r="BF4236" s="419"/>
      <c r="BG4236" s="419"/>
      <c r="BH4236" s="419"/>
      <c r="BJ4236" s="419"/>
      <c r="BK4236" s="419"/>
      <c r="BL4236" s="419"/>
      <c r="BN4236" s="419"/>
      <c r="BO4236" s="419"/>
      <c r="BP4236" s="419"/>
      <c r="BR4236" s="419"/>
      <c r="BS4236" s="419"/>
      <c r="BT4236" s="419"/>
      <c r="BV4236" s="419"/>
      <c r="BW4236" s="419"/>
      <c r="BX4236" s="397"/>
      <c r="BZ4236" s="449"/>
      <c r="CB4236" s="419"/>
      <c r="CC4236" s="419"/>
      <c r="CD4236" s="419"/>
      <c r="CF4236" s="419"/>
      <c r="CG4236" s="419"/>
      <c r="CH4236" s="419"/>
    </row>
    <row r="4237" spans="3:86" ht="21" thickBot="1">
      <c r="C4237" s="425"/>
      <c r="P4237" s="431"/>
      <c r="R4237" s="419"/>
      <c r="S4237" s="446"/>
      <c r="T4237" s="419"/>
      <c r="V4237" s="196"/>
      <c r="W4237" s="419"/>
      <c r="X4237" s="419"/>
      <c r="Z4237" s="419"/>
      <c r="AA4237" s="419"/>
      <c r="AB4237" s="419"/>
      <c r="AD4237" s="419"/>
      <c r="AE4237" s="419"/>
      <c r="AF4237" s="419"/>
      <c r="AH4237" s="419"/>
      <c r="AI4237" s="419"/>
      <c r="AJ4237" s="419"/>
      <c r="AL4237" s="419"/>
      <c r="AM4237" s="419"/>
      <c r="AN4237" s="403"/>
      <c r="AO4237" s="419"/>
      <c r="AP4237" s="419"/>
      <c r="AQ4237" s="419"/>
      <c r="AR4237" s="419"/>
      <c r="AS4237" s="419"/>
      <c r="AT4237" s="419"/>
      <c r="AU4237" s="419"/>
      <c r="AV4237" s="419"/>
      <c r="AX4237" s="419"/>
      <c r="AY4237" s="419"/>
      <c r="AZ4237" s="419"/>
      <c r="BB4237" s="419"/>
      <c r="BC4237" s="419"/>
      <c r="BD4237" s="419"/>
      <c r="BF4237" s="419"/>
      <c r="BG4237" s="419"/>
      <c r="BH4237" s="419"/>
      <c r="BJ4237" s="419"/>
      <c r="BK4237" s="419"/>
      <c r="BL4237" s="419"/>
      <c r="BN4237" s="419"/>
      <c r="BO4237" s="419"/>
      <c r="BP4237" s="419"/>
      <c r="BR4237" s="419"/>
      <c r="BS4237" s="419"/>
      <c r="BT4237" s="419"/>
      <c r="BV4237" s="419"/>
      <c r="BW4237" s="419"/>
      <c r="BX4237" s="397"/>
      <c r="BZ4237" s="449"/>
      <c r="CB4237" s="419"/>
      <c r="CC4237" s="419"/>
      <c r="CD4237" s="419"/>
      <c r="CF4237" s="419"/>
      <c r="CG4237" s="419"/>
      <c r="CH4237" s="419"/>
    </row>
    <row r="4238" spans="3:86" ht="21" thickBot="1">
      <c r="C4238" s="425"/>
      <c r="P4238" s="431"/>
      <c r="R4238" s="419"/>
      <c r="S4238" s="446"/>
      <c r="T4238" s="419"/>
      <c r="V4238" s="196"/>
      <c r="W4238" s="419"/>
      <c r="X4238" s="419"/>
      <c r="Z4238" s="419"/>
      <c r="AA4238" s="419"/>
      <c r="AB4238" s="419"/>
      <c r="AD4238" s="419"/>
      <c r="AE4238" s="419"/>
      <c r="AF4238" s="419"/>
      <c r="AH4238" s="419"/>
      <c r="AI4238" s="419"/>
      <c r="AJ4238" s="419"/>
      <c r="AL4238" s="419"/>
      <c r="AM4238" s="419"/>
      <c r="AN4238" s="403"/>
      <c r="AO4238" s="419"/>
      <c r="AP4238" s="419"/>
      <c r="AQ4238" s="419"/>
      <c r="AR4238" s="419"/>
      <c r="AS4238" s="419"/>
      <c r="AT4238" s="419"/>
      <c r="AU4238" s="419"/>
      <c r="AV4238" s="419"/>
      <c r="AX4238" s="419"/>
      <c r="AY4238" s="419"/>
      <c r="AZ4238" s="419"/>
      <c r="BB4238" s="419"/>
      <c r="BC4238" s="419"/>
      <c r="BD4238" s="419"/>
      <c r="BF4238" s="419"/>
      <c r="BG4238" s="419"/>
      <c r="BH4238" s="419"/>
      <c r="BJ4238" s="419"/>
      <c r="BK4238" s="419"/>
      <c r="BL4238" s="419"/>
      <c r="BN4238" s="419"/>
      <c r="BO4238" s="419"/>
      <c r="BP4238" s="419"/>
      <c r="BR4238" s="419"/>
      <c r="BS4238" s="419"/>
      <c r="BT4238" s="419"/>
      <c r="BV4238" s="419"/>
      <c r="BW4238" s="419"/>
      <c r="BX4238" s="397"/>
      <c r="BZ4238" s="449"/>
      <c r="CB4238" s="419"/>
      <c r="CC4238" s="419"/>
      <c r="CD4238" s="419"/>
      <c r="CF4238" s="419"/>
      <c r="CG4238" s="419"/>
      <c r="CH4238" s="419"/>
    </row>
    <row r="4239" spans="3:86" ht="21" thickBot="1">
      <c r="C4239" s="425"/>
      <c r="P4239" s="431"/>
      <c r="R4239" s="419"/>
      <c r="S4239" s="446"/>
      <c r="T4239" s="419"/>
      <c r="V4239" s="196"/>
      <c r="W4239" s="419"/>
      <c r="X4239" s="419"/>
      <c r="Z4239" s="419"/>
      <c r="AA4239" s="419"/>
      <c r="AB4239" s="419"/>
      <c r="AD4239" s="419"/>
      <c r="AE4239" s="419"/>
      <c r="AF4239" s="419"/>
      <c r="AH4239" s="419"/>
      <c r="AI4239" s="419"/>
      <c r="AJ4239" s="419"/>
      <c r="AL4239" s="419"/>
      <c r="AM4239" s="419"/>
      <c r="AN4239" s="403"/>
      <c r="AO4239" s="419"/>
      <c r="AP4239" s="419"/>
      <c r="AQ4239" s="419"/>
      <c r="AR4239" s="419"/>
      <c r="AS4239" s="419"/>
      <c r="AT4239" s="419"/>
      <c r="AU4239" s="419"/>
      <c r="AV4239" s="419"/>
      <c r="AX4239" s="419"/>
      <c r="AY4239" s="419"/>
      <c r="AZ4239" s="419"/>
      <c r="BB4239" s="419"/>
      <c r="BC4239" s="419"/>
      <c r="BD4239" s="419"/>
      <c r="BF4239" s="419"/>
      <c r="BG4239" s="419"/>
      <c r="BH4239" s="419"/>
      <c r="BJ4239" s="419"/>
      <c r="BK4239" s="419"/>
      <c r="BL4239" s="419"/>
      <c r="BN4239" s="419"/>
      <c r="BO4239" s="419"/>
      <c r="BP4239" s="419"/>
      <c r="BR4239" s="419"/>
      <c r="BS4239" s="419"/>
      <c r="BT4239" s="419"/>
      <c r="BV4239" s="419"/>
      <c r="BW4239" s="419"/>
      <c r="BX4239" s="397"/>
      <c r="BZ4239" s="449"/>
      <c r="CB4239" s="419"/>
      <c r="CC4239" s="419"/>
      <c r="CD4239" s="419"/>
      <c r="CF4239" s="419"/>
      <c r="CG4239" s="419"/>
      <c r="CH4239" s="419"/>
    </row>
    <row r="4240" spans="3:86" ht="21" thickBot="1">
      <c r="C4240" s="425"/>
      <c r="P4240" s="431"/>
      <c r="R4240" s="419"/>
      <c r="S4240" s="446"/>
      <c r="T4240" s="419"/>
      <c r="V4240" s="196"/>
      <c r="W4240" s="419"/>
      <c r="X4240" s="419"/>
      <c r="Z4240" s="419"/>
      <c r="AA4240" s="419"/>
      <c r="AB4240" s="419"/>
      <c r="AD4240" s="419"/>
      <c r="AE4240" s="419"/>
      <c r="AF4240" s="419"/>
      <c r="AH4240" s="419"/>
      <c r="AI4240" s="419"/>
      <c r="AJ4240" s="419"/>
      <c r="AL4240" s="419"/>
      <c r="AM4240" s="419"/>
      <c r="AN4240" s="403"/>
      <c r="AO4240" s="419"/>
      <c r="AP4240" s="419"/>
      <c r="AQ4240" s="419"/>
      <c r="AR4240" s="419"/>
      <c r="AS4240" s="419"/>
      <c r="AT4240" s="419"/>
      <c r="AU4240" s="419"/>
      <c r="AV4240" s="419"/>
      <c r="AX4240" s="419"/>
      <c r="AY4240" s="419"/>
      <c r="AZ4240" s="419"/>
      <c r="BB4240" s="419"/>
      <c r="BC4240" s="419"/>
      <c r="BD4240" s="419"/>
      <c r="BF4240" s="419"/>
      <c r="BG4240" s="419"/>
      <c r="BH4240" s="419"/>
      <c r="BJ4240" s="419"/>
      <c r="BK4240" s="419"/>
      <c r="BL4240" s="419"/>
      <c r="BN4240" s="419"/>
      <c r="BO4240" s="419"/>
      <c r="BP4240" s="419"/>
      <c r="BR4240" s="419"/>
      <c r="BS4240" s="419"/>
      <c r="BT4240" s="419"/>
      <c r="BV4240" s="419"/>
      <c r="BW4240" s="419"/>
      <c r="BX4240" s="397"/>
      <c r="BZ4240" s="449"/>
      <c r="CB4240" s="419"/>
      <c r="CC4240" s="419"/>
      <c r="CD4240" s="419"/>
      <c r="CF4240" s="419"/>
      <c r="CG4240" s="419"/>
      <c r="CH4240" s="419"/>
    </row>
    <row r="4241" spans="3:86" ht="21" thickBot="1">
      <c r="C4241" s="425"/>
      <c r="P4241" s="431"/>
      <c r="R4241" s="419"/>
      <c r="S4241" s="446"/>
      <c r="T4241" s="419"/>
      <c r="V4241" s="196"/>
      <c r="W4241" s="419"/>
      <c r="X4241" s="419"/>
      <c r="Z4241" s="419"/>
      <c r="AA4241" s="419"/>
      <c r="AB4241" s="419"/>
      <c r="AD4241" s="419"/>
      <c r="AE4241" s="419"/>
      <c r="AF4241" s="419"/>
      <c r="AH4241" s="419"/>
      <c r="AI4241" s="419"/>
      <c r="AJ4241" s="419"/>
      <c r="AL4241" s="419"/>
      <c r="AM4241" s="419"/>
      <c r="AN4241" s="403"/>
      <c r="AO4241" s="419"/>
      <c r="AP4241" s="419"/>
      <c r="AQ4241" s="419"/>
      <c r="AR4241" s="419"/>
      <c r="AS4241" s="419"/>
      <c r="AT4241" s="419"/>
      <c r="AU4241" s="419"/>
      <c r="AV4241" s="419"/>
      <c r="AX4241" s="419"/>
      <c r="AY4241" s="419"/>
      <c r="AZ4241" s="419"/>
      <c r="BB4241" s="419"/>
      <c r="BC4241" s="419"/>
      <c r="BD4241" s="419"/>
      <c r="BF4241" s="419"/>
      <c r="BG4241" s="419"/>
      <c r="BH4241" s="419"/>
      <c r="BJ4241" s="419"/>
      <c r="BK4241" s="419"/>
      <c r="BL4241" s="419"/>
      <c r="BN4241" s="419"/>
      <c r="BO4241" s="419"/>
      <c r="BP4241" s="419"/>
      <c r="BR4241" s="419"/>
      <c r="BS4241" s="419"/>
      <c r="BT4241" s="419"/>
      <c r="BV4241" s="419"/>
      <c r="BW4241" s="419"/>
      <c r="BX4241" s="397"/>
      <c r="BZ4241" s="449"/>
      <c r="CB4241" s="419"/>
      <c r="CC4241" s="419"/>
      <c r="CD4241" s="419"/>
      <c r="CF4241" s="419"/>
      <c r="CG4241" s="419"/>
      <c r="CH4241" s="419"/>
    </row>
    <row r="4242" spans="3:86" ht="21" thickBot="1">
      <c r="C4242" s="425"/>
      <c r="P4242" s="431"/>
      <c r="R4242" s="419"/>
      <c r="S4242" s="446"/>
      <c r="T4242" s="419"/>
      <c r="V4242" s="196"/>
      <c r="W4242" s="419"/>
      <c r="X4242" s="419"/>
      <c r="Z4242" s="419"/>
      <c r="AA4242" s="419"/>
      <c r="AB4242" s="419"/>
      <c r="AD4242" s="419"/>
      <c r="AE4242" s="419"/>
      <c r="AF4242" s="419"/>
      <c r="AH4242" s="419"/>
      <c r="AI4242" s="419"/>
      <c r="AJ4242" s="419"/>
      <c r="AL4242" s="419"/>
      <c r="AM4242" s="419"/>
      <c r="AN4242" s="403"/>
      <c r="AO4242" s="419"/>
      <c r="AP4242" s="419"/>
      <c r="AQ4242" s="419"/>
      <c r="AR4242" s="419"/>
      <c r="AS4242" s="419"/>
      <c r="AT4242" s="419"/>
      <c r="AU4242" s="419"/>
      <c r="AV4242" s="419"/>
      <c r="AX4242" s="419"/>
      <c r="AY4242" s="419"/>
      <c r="AZ4242" s="419"/>
      <c r="BB4242" s="419"/>
      <c r="BC4242" s="419"/>
      <c r="BD4242" s="419"/>
      <c r="BF4242" s="419"/>
      <c r="BG4242" s="419"/>
      <c r="BH4242" s="419"/>
      <c r="BJ4242" s="419"/>
      <c r="BK4242" s="419"/>
      <c r="BL4242" s="419"/>
      <c r="BN4242" s="419"/>
      <c r="BO4242" s="419"/>
      <c r="BP4242" s="419"/>
      <c r="BR4242" s="419"/>
      <c r="BS4242" s="419"/>
      <c r="BT4242" s="419"/>
      <c r="BV4242" s="419"/>
      <c r="BW4242" s="419"/>
      <c r="BX4242" s="397"/>
      <c r="BZ4242" s="449"/>
      <c r="CB4242" s="419"/>
      <c r="CC4242" s="419"/>
      <c r="CD4242" s="419"/>
      <c r="CF4242" s="419"/>
      <c r="CG4242" s="419"/>
      <c r="CH4242" s="419"/>
    </row>
    <row r="4243" spans="3:86" ht="21" thickBot="1">
      <c r="C4243" s="425"/>
      <c r="P4243" s="431"/>
      <c r="R4243" s="419"/>
      <c r="S4243" s="446"/>
      <c r="T4243" s="419"/>
      <c r="V4243" s="196"/>
      <c r="W4243" s="419"/>
      <c r="X4243" s="419"/>
      <c r="Z4243" s="419"/>
      <c r="AA4243" s="419"/>
      <c r="AB4243" s="419"/>
      <c r="AD4243" s="419"/>
      <c r="AE4243" s="419"/>
      <c r="AF4243" s="419"/>
      <c r="AH4243" s="419"/>
      <c r="AI4243" s="419"/>
      <c r="AJ4243" s="419"/>
      <c r="AL4243" s="419"/>
      <c r="AM4243" s="419"/>
      <c r="AN4243" s="403"/>
      <c r="AO4243" s="419"/>
      <c r="AP4243" s="419"/>
      <c r="AQ4243" s="419"/>
      <c r="AR4243" s="419"/>
      <c r="AS4243" s="419"/>
      <c r="AT4243" s="419"/>
      <c r="AU4243" s="419"/>
      <c r="AV4243" s="419"/>
      <c r="AX4243" s="419"/>
      <c r="AY4243" s="419"/>
      <c r="AZ4243" s="419"/>
      <c r="BB4243" s="419"/>
      <c r="BC4243" s="419"/>
      <c r="BD4243" s="419"/>
      <c r="BF4243" s="419"/>
      <c r="BG4243" s="419"/>
      <c r="BH4243" s="419"/>
      <c r="BJ4243" s="419"/>
      <c r="BK4243" s="419"/>
      <c r="BL4243" s="419"/>
      <c r="BN4243" s="419"/>
      <c r="BO4243" s="419"/>
      <c r="BP4243" s="419"/>
      <c r="BR4243" s="419"/>
      <c r="BS4243" s="419"/>
      <c r="BT4243" s="419"/>
      <c r="BV4243" s="419"/>
      <c r="BW4243" s="419"/>
      <c r="BX4243" s="397"/>
      <c r="BZ4243" s="449"/>
      <c r="CB4243" s="419"/>
      <c r="CC4243" s="419"/>
      <c r="CD4243" s="419"/>
      <c r="CF4243" s="419"/>
      <c r="CG4243" s="419"/>
      <c r="CH4243" s="419"/>
    </row>
    <row r="4244" spans="3:86" ht="21" thickBot="1">
      <c r="C4244" s="425"/>
      <c r="P4244" s="431"/>
      <c r="R4244" s="419"/>
      <c r="S4244" s="446"/>
      <c r="T4244" s="419"/>
      <c r="V4244" s="196"/>
      <c r="W4244" s="419"/>
      <c r="X4244" s="419"/>
      <c r="Z4244" s="419"/>
      <c r="AA4244" s="419"/>
      <c r="AB4244" s="419"/>
      <c r="AD4244" s="419"/>
      <c r="AE4244" s="419"/>
      <c r="AF4244" s="419"/>
      <c r="AH4244" s="419"/>
      <c r="AI4244" s="419"/>
      <c r="AJ4244" s="419"/>
      <c r="AL4244" s="419"/>
      <c r="AM4244" s="419"/>
      <c r="AN4244" s="403"/>
      <c r="AO4244" s="419"/>
      <c r="AP4244" s="419"/>
      <c r="AQ4244" s="419"/>
      <c r="AR4244" s="419"/>
      <c r="AS4244" s="419"/>
      <c r="AT4244" s="419"/>
      <c r="AU4244" s="419"/>
      <c r="AV4244" s="419"/>
      <c r="AX4244" s="419"/>
      <c r="AY4244" s="419"/>
      <c r="AZ4244" s="419"/>
      <c r="BB4244" s="419"/>
      <c r="BC4244" s="419"/>
      <c r="BD4244" s="419"/>
      <c r="BF4244" s="419"/>
      <c r="BG4244" s="419"/>
      <c r="BH4244" s="419"/>
      <c r="BJ4244" s="419"/>
      <c r="BK4244" s="419"/>
      <c r="BL4244" s="419"/>
      <c r="BN4244" s="419"/>
      <c r="BO4244" s="419"/>
      <c r="BP4244" s="419"/>
      <c r="BR4244" s="419"/>
      <c r="BS4244" s="419"/>
      <c r="BT4244" s="419"/>
      <c r="BV4244" s="419"/>
      <c r="BW4244" s="419"/>
      <c r="BX4244" s="397"/>
      <c r="BZ4244" s="449"/>
      <c r="CB4244" s="419"/>
      <c r="CC4244" s="419"/>
      <c r="CD4244" s="419"/>
      <c r="CF4244" s="419"/>
      <c r="CG4244" s="419"/>
      <c r="CH4244" s="419"/>
    </row>
    <row r="4245" spans="3:86" ht="21" thickBot="1">
      <c r="C4245" s="425"/>
      <c r="P4245" s="431"/>
      <c r="R4245" s="419"/>
      <c r="S4245" s="446"/>
      <c r="T4245" s="419"/>
      <c r="V4245" s="196"/>
      <c r="W4245" s="419"/>
      <c r="X4245" s="419"/>
      <c r="Z4245" s="419"/>
      <c r="AA4245" s="419"/>
      <c r="AB4245" s="419"/>
      <c r="AD4245" s="419"/>
      <c r="AE4245" s="419"/>
      <c r="AF4245" s="419"/>
      <c r="AH4245" s="419"/>
      <c r="AI4245" s="419"/>
      <c r="AJ4245" s="419"/>
      <c r="AL4245" s="419"/>
      <c r="AM4245" s="419"/>
      <c r="AN4245" s="403"/>
      <c r="AO4245" s="419"/>
      <c r="AP4245" s="419"/>
      <c r="AQ4245" s="419"/>
      <c r="AR4245" s="419"/>
      <c r="AS4245" s="419"/>
      <c r="AT4245" s="419"/>
      <c r="AU4245" s="419"/>
      <c r="AV4245" s="419"/>
      <c r="AX4245" s="419"/>
      <c r="AY4245" s="419"/>
      <c r="AZ4245" s="419"/>
      <c r="BB4245" s="419"/>
      <c r="BC4245" s="419"/>
      <c r="BD4245" s="419"/>
      <c r="BF4245" s="419"/>
      <c r="BG4245" s="419"/>
      <c r="BH4245" s="419"/>
      <c r="BJ4245" s="419"/>
      <c r="BK4245" s="419"/>
      <c r="BL4245" s="419"/>
      <c r="BN4245" s="419"/>
      <c r="BO4245" s="419"/>
      <c r="BP4245" s="419"/>
      <c r="BR4245" s="419"/>
      <c r="BS4245" s="419"/>
      <c r="BT4245" s="419"/>
      <c r="BV4245" s="419"/>
      <c r="BW4245" s="419"/>
      <c r="BX4245" s="397"/>
      <c r="BZ4245" s="449"/>
      <c r="CB4245" s="419"/>
      <c r="CC4245" s="419"/>
      <c r="CD4245" s="419"/>
      <c r="CF4245" s="419"/>
      <c r="CG4245" s="419"/>
      <c r="CH4245" s="419"/>
    </row>
    <row r="4246" spans="3:86" ht="21" thickBot="1">
      <c r="C4246" s="425"/>
      <c r="P4246" s="431"/>
      <c r="R4246" s="419"/>
      <c r="S4246" s="446"/>
      <c r="T4246" s="419"/>
      <c r="V4246" s="196"/>
      <c r="W4246" s="419"/>
      <c r="X4246" s="419"/>
      <c r="Z4246" s="419"/>
      <c r="AA4246" s="419"/>
      <c r="AB4246" s="419"/>
      <c r="AD4246" s="419"/>
      <c r="AE4246" s="419"/>
      <c r="AF4246" s="419"/>
      <c r="AH4246" s="419"/>
      <c r="AI4246" s="419"/>
      <c r="AJ4246" s="419"/>
      <c r="AL4246" s="419"/>
      <c r="AM4246" s="419"/>
      <c r="AN4246" s="403"/>
      <c r="AO4246" s="419"/>
      <c r="AP4246" s="419"/>
      <c r="AQ4246" s="419"/>
      <c r="AR4246" s="419"/>
      <c r="AS4246" s="419"/>
      <c r="AT4246" s="419"/>
      <c r="AU4246" s="419"/>
      <c r="AV4246" s="419"/>
      <c r="AX4246" s="419"/>
      <c r="AY4246" s="419"/>
      <c r="AZ4246" s="419"/>
      <c r="BB4246" s="419"/>
      <c r="BC4246" s="419"/>
      <c r="BD4246" s="419"/>
      <c r="BF4246" s="419"/>
      <c r="BG4246" s="419"/>
      <c r="BH4246" s="419"/>
      <c r="BJ4246" s="419"/>
      <c r="BK4246" s="419"/>
      <c r="BL4246" s="419"/>
      <c r="BN4246" s="419"/>
      <c r="BO4246" s="419"/>
      <c r="BP4246" s="419"/>
      <c r="BR4246" s="419"/>
      <c r="BS4246" s="419"/>
      <c r="BT4246" s="419"/>
      <c r="BV4246" s="419"/>
      <c r="BW4246" s="419"/>
      <c r="BX4246" s="397"/>
      <c r="BZ4246" s="449"/>
      <c r="CB4246" s="419"/>
      <c r="CC4246" s="419"/>
      <c r="CD4246" s="419"/>
      <c r="CF4246" s="419"/>
      <c r="CG4246" s="419"/>
      <c r="CH4246" s="419"/>
    </row>
    <row r="4247" spans="3:86" ht="21" thickBot="1">
      <c r="C4247" s="425"/>
      <c r="P4247" s="431"/>
      <c r="R4247" s="419"/>
      <c r="S4247" s="446"/>
      <c r="T4247" s="419"/>
      <c r="V4247" s="196"/>
      <c r="W4247" s="419"/>
      <c r="X4247" s="419"/>
      <c r="Z4247" s="419"/>
      <c r="AA4247" s="419"/>
      <c r="AB4247" s="419"/>
      <c r="AD4247" s="419"/>
      <c r="AE4247" s="419"/>
      <c r="AF4247" s="419"/>
      <c r="AH4247" s="419"/>
      <c r="AI4247" s="419"/>
      <c r="AJ4247" s="419"/>
      <c r="AL4247" s="419"/>
      <c r="AM4247" s="419"/>
      <c r="AN4247" s="403"/>
      <c r="AO4247" s="419"/>
      <c r="AP4247" s="419"/>
      <c r="AQ4247" s="419"/>
      <c r="AR4247" s="419"/>
      <c r="AS4247" s="419"/>
      <c r="AT4247" s="419"/>
      <c r="AU4247" s="419"/>
      <c r="AV4247" s="419"/>
      <c r="AX4247" s="419"/>
      <c r="AY4247" s="419"/>
      <c r="AZ4247" s="419"/>
      <c r="BB4247" s="419"/>
      <c r="BC4247" s="419"/>
      <c r="BD4247" s="419"/>
      <c r="BF4247" s="419"/>
      <c r="BG4247" s="419"/>
      <c r="BH4247" s="419"/>
      <c r="BJ4247" s="419"/>
      <c r="BK4247" s="419"/>
      <c r="BL4247" s="419"/>
      <c r="BN4247" s="419"/>
      <c r="BO4247" s="419"/>
      <c r="BP4247" s="419"/>
      <c r="BR4247" s="419"/>
      <c r="BS4247" s="419"/>
      <c r="BT4247" s="419"/>
      <c r="BV4247" s="419"/>
      <c r="BW4247" s="419"/>
      <c r="BX4247" s="397"/>
      <c r="BZ4247" s="449"/>
      <c r="CB4247" s="419"/>
      <c r="CC4247" s="419"/>
      <c r="CD4247" s="419"/>
      <c r="CF4247" s="419"/>
      <c r="CG4247" s="419"/>
      <c r="CH4247" s="419"/>
    </row>
    <row r="4248" spans="3:86" ht="21" thickBot="1">
      <c r="C4248" s="425"/>
      <c r="P4248" s="431"/>
      <c r="R4248" s="419"/>
      <c r="S4248" s="446"/>
      <c r="T4248" s="419"/>
      <c r="V4248" s="196"/>
      <c r="W4248" s="419"/>
      <c r="X4248" s="419"/>
      <c r="Z4248" s="419"/>
      <c r="AA4248" s="419"/>
      <c r="AB4248" s="419"/>
      <c r="AD4248" s="419"/>
      <c r="AE4248" s="419"/>
      <c r="AF4248" s="419"/>
      <c r="AH4248" s="419"/>
      <c r="AI4248" s="419"/>
      <c r="AJ4248" s="419"/>
      <c r="AL4248" s="419"/>
      <c r="AM4248" s="419"/>
      <c r="AN4248" s="403"/>
      <c r="AO4248" s="419"/>
      <c r="AP4248" s="419"/>
      <c r="AQ4248" s="419"/>
      <c r="AR4248" s="419"/>
      <c r="AS4248" s="419"/>
      <c r="AT4248" s="419"/>
      <c r="AU4248" s="419"/>
      <c r="AV4248" s="419"/>
      <c r="AX4248" s="419"/>
      <c r="AY4248" s="419"/>
      <c r="AZ4248" s="419"/>
      <c r="BB4248" s="419"/>
      <c r="BC4248" s="419"/>
      <c r="BD4248" s="419"/>
      <c r="BF4248" s="419"/>
      <c r="BG4248" s="419"/>
      <c r="BH4248" s="419"/>
      <c r="BJ4248" s="419"/>
      <c r="BK4248" s="419"/>
      <c r="BL4248" s="419"/>
      <c r="BN4248" s="419"/>
      <c r="BO4248" s="419"/>
      <c r="BP4248" s="419"/>
      <c r="BR4248" s="419"/>
      <c r="BS4248" s="419"/>
      <c r="BT4248" s="419"/>
      <c r="BV4248" s="419"/>
      <c r="BW4248" s="419"/>
      <c r="BX4248" s="397"/>
      <c r="BZ4248" s="449"/>
      <c r="CB4248" s="419"/>
      <c r="CC4248" s="419"/>
      <c r="CD4248" s="419"/>
      <c r="CF4248" s="419"/>
      <c r="CG4248" s="419"/>
      <c r="CH4248" s="419"/>
    </row>
    <row r="4249" spans="3:86" ht="21" thickBot="1">
      <c r="C4249" s="425"/>
      <c r="P4249" s="431"/>
      <c r="R4249" s="419"/>
      <c r="S4249" s="446"/>
      <c r="T4249" s="419"/>
      <c r="V4249" s="196"/>
      <c r="W4249" s="419"/>
      <c r="X4249" s="419"/>
      <c r="Z4249" s="419"/>
      <c r="AA4249" s="419"/>
      <c r="AB4249" s="419"/>
      <c r="AD4249" s="419"/>
      <c r="AE4249" s="419"/>
      <c r="AF4249" s="419"/>
      <c r="AH4249" s="419"/>
      <c r="AI4249" s="419"/>
      <c r="AJ4249" s="419"/>
      <c r="AL4249" s="419"/>
      <c r="AM4249" s="419"/>
      <c r="AN4249" s="403"/>
      <c r="AO4249" s="419"/>
      <c r="AP4249" s="419"/>
      <c r="AQ4249" s="419"/>
      <c r="AR4249" s="419"/>
      <c r="AS4249" s="419"/>
      <c r="AT4249" s="419"/>
      <c r="AU4249" s="419"/>
      <c r="AV4249" s="419"/>
      <c r="AX4249" s="419"/>
      <c r="AY4249" s="419"/>
      <c r="AZ4249" s="419"/>
      <c r="BB4249" s="419"/>
      <c r="BC4249" s="419"/>
      <c r="BD4249" s="419"/>
      <c r="BF4249" s="419"/>
      <c r="BG4249" s="419"/>
      <c r="BH4249" s="419"/>
      <c r="BJ4249" s="419"/>
      <c r="BK4249" s="419"/>
      <c r="BL4249" s="419"/>
      <c r="BN4249" s="419"/>
      <c r="BO4249" s="419"/>
      <c r="BP4249" s="419"/>
      <c r="BR4249" s="419"/>
      <c r="BS4249" s="419"/>
      <c r="BT4249" s="419"/>
      <c r="BV4249" s="419"/>
      <c r="BW4249" s="419"/>
      <c r="BX4249" s="397"/>
      <c r="BZ4249" s="449"/>
      <c r="CB4249" s="419"/>
      <c r="CC4249" s="419"/>
      <c r="CD4249" s="419"/>
      <c r="CF4249" s="419"/>
      <c r="CG4249" s="419"/>
      <c r="CH4249" s="419"/>
    </row>
    <row r="4250" spans="3:86" ht="21" thickBot="1">
      <c r="C4250" s="425"/>
      <c r="P4250" s="431"/>
      <c r="R4250" s="419"/>
      <c r="S4250" s="446"/>
      <c r="T4250" s="419"/>
      <c r="V4250" s="196"/>
      <c r="W4250" s="419"/>
      <c r="X4250" s="419"/>
      <c r="Z4250" s="419"/>
      <c r="AA4250" s="419"/>
      <c r="AB4250" s="419"/>
      <c r="AD4250" s="419"/>
      <c r="AE4250" s="419"/>
      <c r="AF4250" s="419"/>
      <c r="AH4250" s="419"/>
      <c r="AI4250" s="419"/>
      <c r="AJ4250" s="419"/>
      <c r="AL4250" s="419"/>
      <c r="AM4250" s="419"/>
      <c r="AN4250" s="403"/>
      <c r="AO4250" s="419"/>
      <c r="AP4250" s="419"/>
      <c r="AQ4250" s="419"/>
      <c r="AR4250" s="419"/>
      <c r="AS4250" s="419"/>
      <c r="AT4250" s="419"/>
      <c r="AU4250" s="419"/>
      <c r="AV4250" s="419"/>
      <c r="AX4250" s="419"/>
      <c r="AY4250" s="419"/>
      <c r="AZ4250" s="419"/>
      <c r="BB4250" s="419"/>
      <c r="BC4250" s="419"/>
      <c r="BD4250" s="419"/>
      <c r="BF4250" s="419"/>
      <c r="BG4250" s="419"/>
      <c r="BH4250" s="419"/>
      <c r="BJ4250" s="419"/>
      <c r="BK4250" s="419"/>
      <c r="BL4250" s="419"/>
      <c r="BN4250" s="419"/>
      <c r="BO4250" s="419"/>
      <c r="BP4250" s="419"/>
      <c r="BR4250" s="419"/>
      <c r="BS4250" s="419"/>
      <c r="BT4250" s="419"/>
      <c r="BV4250" s="419"/>
      <c r="BW4250" s="419"/>
      <c r="BX4250" s="397"/>
      <c r="BZ4250" s="449"/>
      <c r="CB4250" s="419"/>
      <c r="CC4250" s="419"/>
      <c r="CD4250" s="419"/>
      <c r="CF4250" s="419"/>
      <c r="CG4250" s="419"/>
      <c r="CH4250" s="419"/>
    </row>
    <row r="4251" spans="3:86" ht="21" thickBot="1">
      <c r="C4251" s="425"/>
      <c r="P4251" s="431"/>
      <c r="R4251" s="419"/>
      <c r="S4251" s="446"/>
      <c r="T4251" s="419"/>
      <c r="V4251" s="196"/>
      <c r="W4251" s="419"/>
      <c r="X4251" s="419"/>
      <c r="Z4251" s="419"/>
      <c r="AA4251" s="419"/>
      <c r="AB4251" s="419"/>
      <c r="AD4251" s="419"/>
      <c r="AE4251" s="419"/>
      <c r="AF4251" s="419"/>
      <c r="AH4251" s="419"/>
      <c r="AI4251" s="419"/>
      <c r="AJ4251" s="419"/>
      <c r="AL4251" s="419"/>
      <c r="AM4251" s="419"/>
      <c r="AN4251" s="403"/>
      <c r="AO4251" s="419"/>
      <c r="AP4251" s="419"/>
      <c r="AQ4251" s="419"/>
      <c r="AR4251" s="419"/>
      <c r="AS4251" s="419"/>
      <c r="AT4251" s="419"/>
      <c r="AU4251" s="419"/>
      <c r="AV4251" s="419"/>
      <c r="AX4251" s="419"/>
      <c r="AY4251" s="419"/>
      <c r="AZ4251" s="419"/>
      <c r="BB4251" s="419"/>
      <c r="BC4251" s="419"/>
      <c r="BD4251" s="419"/>
      <c r="BF4251" s="419"/>
      <c r="BG4251" s="419"/>
      <c r="BH4251" s="419"/>
      <c r="BJ4251" s="419"/>
      <c r="BK4251" s="419"/>
      <c r="BL4251" s="419"/>
      <c r="BN4251" s="419"/>
      <c r="BO4251" s="419"/>
      <c r="BP4251" s="419"/>
      <c r="BR4251" s="419"/>
      <c r="BS4251" s="419"/>
      <c r="BT4251" s="419"/>
      <c r="BV4251" s="419"/>
      <c r="BW4251" s="419"/>
      <c r="BX4251" s="397"/>
      <c r="BZ4251" s="449"/>
      <c r="CB4251" s="419"/>
      <c r="CC4251" s="419"/>
      <c r="CD4251" s="419"/>
      <c r="CF4251" s="419"/>
      <c r="CG4251" s="419"/>
      <c r="CH4251" s="419"/>
    </row>
    <row r="4252" spans="3:86" ht="21" thickBot="1">
      <c r="C4252" s="425"/>
      <c r="P4252" s="431"/>
      <c r="R4252" s="419"/>
      <c r="S4252" s="446"/>
      <c r="T4252" s="419"/>
      <c r="V4252" s="196"/>
      <c r="W4252" s="419"/>
      <c r="X4252" s="419"/>
      <c r="Z4252" s="419"/>
      <c r="AA4252" s="419"/>
      <c r="AB4252" s="419"/>
      <c r="AD4252" s="419"/>
      <c r="AE4252" s="419"/>
      <c r="AF4252" s="419"/>
      <c r="AH4252" s="419"/>
      <c r="AI4252" s="419"/>
      <c r="AJ4252" s="419"/>
      <c r="AL4252" s="419"/>
      <c r="AM4252" s="419"/>
      <c r="AN4252" s="403"/>
      <c r="AO4252" s="419"/>
      <c r="AP4252" s="419"/>
      <c r="AQ4252" s="419"/>
      <c r="AR4252" s="419"/>
      <c r="AS4252" s="419"/>
      <c r="AT4252" s="419"/>
      <c r="AU4252" s="419"/>
      <c r="AV4252" s="419"/>
      <c r="AX4252" s="419"/>
      <c r="AY4252" s="419"/>
      <c r="AZ4252" s="419"/>
      <c r="BB4252" s="419"/>
      <c r="BC4252" s="419"/>
      <c r="BD4252" s="419"/>
      <c r="BF4252" s="419"/>
      <c r="BG4252" s="419"/>
      <c r="BH4252" s="419"/>
      <c r="BJ4252" s="419"/>
      <c r="BK4252" s="419"/>
      <c r="BL4252" s="419"/>
      <c r="BN4252" s="419"/>
      <c r="BO4252" s="419"/>
      <c r="BP4252" s="419"/>
      <c r="BR4252" s="419"/>
      <c r="BS4252" s="419"/>
      <c r="BT4252" s="419"/>
      <c r="BV4252" s="419"/>
      <c r="BW4252" s="419"/>
      <c r="BX4252" s="397"/>
      <c r="BZ4252" s="449"/>
      <c r="CB4252" s="419"/>
      <c r="CC4252" s="419"/>
      <c r="CD4252" s="419"/>
      <c r="CF4252" s="419"/>
      <c r="CG4252" s="419"/>
      <c r="CH4252" s="419"/>
    </row>
    <row r="4253" spans="3:86" ht="21" thickBot="1">
      <c r="C4253" s="425"/>
      <c r="P4253" s="431"/>
      <c r="R4253" s="419"/>
      <c r="S4253" s="446"/>
      <c r="T4253" s="419"/>
      <c r="V4253" s="196"/>
      <c r="W4253" s="419"/>
      <c r="X4253" s="419"/>
      <c r="Z4253" s="419"/>
      <c r="AA4253" s="419"/>
      <c r="AB4253" s="419"/>
      <c r="AD4253" s="419"/>
      <c r="AE4253" s="419"/>
      <c r="AF4253" s="419"/>
      <c r="AH4253" s="419"/>
      <c r="AI4253" s="419"/>
      <c r="AJ4253" s="419"/>
      <c r="AL4253" s="419"/>
      <c r="AM4253" s="419"/>
      <c r="AN4253" s="403"/>
      <c r="AO4253" s="419"/>
      <c r="AP4253" s="419"/>
      <c r="AQ4253" s="419"/>
      <c r="AR4253" s="419"/>
      <c r="AS4253" s="419"/>
      <c r="AT4253" s="419"/>
      <c r="AU4253" s="419"/>
      <c r="AV4253" s="419"/>
      <c r="AX4253" s="419"/>
      <c r="AY4253" s="419"/>
      <c r="AZ4253" s="419"/>
      <c r="BB4253" s="419"/>
      <c r="BC4253" s="419"/>
      <c r="BD4253" s="419"/>
      <c r="BF4253" s="419"/>
      <c r="BG4253" s="419"/>
      <c r="BH4253" s="419"/>
      <c r="BJ4253" s="419"/>
      <c r="BK4253" s="419"/>
      <c r="BL4253" s="419"/>
      <c r="BN4253" s="419"/>
      <c r="BO4253" s="419"/>
      <c r="BP4253" s="419"/>
      <c r="BR4253" s="419"/>
      <c r="BS4253" s="419"/>
      <c r="BT4253" s="419"/>
      <c r="BV4253" s="419"/>
      <c r="BW4253" s="419"/>
      <c r="BX4253" s="397"/>
      <c r="BZ4253" s="449"/>
      <c r="CB4253" s="419"/>
      <c r="CC4253" s="419"/>
      <c r="CD4253" s="419"/>
      <c r="CF4253" s="419"/>
      <c r="CG4253" s="419"/>
      <c r="CH4253" s="419"/>
    </row>
    <row r="4254" spans="3:86" ht="21" thickBot="1">
      <c r="C4254" s="425"/>
      <c r="P4254" s="431"/>
      <c r="R4254" s="419"/>
      <c r="S4254" s="446"/>
      <c r="T4254" s="419"/>
      <c r="V4254" s="196"/>
      <c r="W4254" s="419"/>
      <c r="X4254" s="419"/>
      <c r="Z4254" s="419"/>
      <c r="AA4254" s="419"/>
      <c r="AB4254" s="419"/>
      <c r="AD4254" s="419"/>
      <c r="AE4254" s="419"/>
      <c r="AF4254" s="419"/>
      <c r="AH4254" s="419"/>
      <c r="AI4254" s="419"/>
      <c r="AJ4254" s="419"/>
      <c r="AL4254" s="419"/>
      <c r="AM4254" s="419"/>
      <c r="AN4254" s="403"/>
      <c r="AO4254" s="419"/>
      <c r="AP4254" s="419"/>
      <c r="AQ4254" s="419"/>
      <c r="AR4254" s="419"/>
      <c r="AS4254" s="419"/>
      <c r="AT4254" s="419"/>
      <c r="AU4254" s="419"/>
      <c r="AV4254" s="419"/>
      <c r="AX4254" s="419"/>
      <c r="AY4254" s="419"/>
      <c r="AZ4254" s="419"/>
      <c r="BB4254" s="419"/>
      <c r="BC4254" s="419"/>
      <c r="BD4254" s="419"/>
      <c r="BF4254" s="419"/>
      <c r="BG4254" s="419"/>
      <c r="BH4254" s="419"/>
      <c r="BJ4254" s="419"/>
      <c r="BK4254" s="419"/>
      <c r="BL4254" s="419"/>
      <c r="BN4254" s="419"/>
      <c r="BO4254" s="419"/>
      <c r="BP4254" s="419"/>
      <c r="BR4254" s="419"/>
      <c r="BS4254" s="419"/>
      <c r="BT4254" s="419"/>
      <c r="BV4254" s="419"/>
      <c r="BW4254" s="419"/>
      <c r="BX4254" s="397"/>
      <c r="BZ4254" s="449"/>
      <c r="CB4254" s="419"/>
      <c r="CC4254" s="419"/>
      <c r="CD4254" s="419"/>
      <c r="CF4254" s="419"/>
      <c r="CG4254" s="419"/>
      <c r="CH4254" s="419"/>
    </row>
    <row r="4255" spans="3:86" ht="21" thickBot="1">
      <c r="C4255" s="425"/>
      <c r="P4255" s="431"/>
      <c r="R4255" s="419"/>
      <c r="S4255" s="446"/>
      <c r="T4255" s="419"/>
      <c r="V4255" s="196"/>
      <c r="W4255" s="419"/>
      <c r="X4255" s="419"/>
      <c r="Z4255" s="419"/>
      <c r="AA4255" s="419"/>
      <c r="AB4255" s="419"/>
      <c r="AD4255" s="419"/>
      <c r="AE4255" s="419"/>
      <c r="AF4255" s="419"/>
      <c r="AH4255" s="419"/>
      <c r="AI4255" s="419"/>
      <c r="AJ4255" s="419"/>
      <c r="AL4255" s="419"/>
      <c r="AM4255" s="419"/>
      <c r="AN4255" s="403"/>
      <c r="AO4255" s="419"/>
      <c r="AP4255" s="419"/>
      <c r="AQ4255" s="419"/>
      <c r="AR4255" s="419"/>
      <c r="AS4255" s="419"/>
      <c r="AT4255" s="419"/>
      <c r="AU4255" s="419"/>
      <c r="AV4255" s="419"/>
      <c r="AX4255" s="419"/>
      <c r="AY4255" s="419"/>
      <c r="AZ4255" s="419"/>
      <c r="BB4255" s="419"/>
      <c r="BC4255" s="419"/>
      <c r="BD4255" s="419"/>
      <c r="BF4255" s="419"/>
      <c r="BG4255" s="419"/>
      <c r="BH4255" s="419"/>
      <c r="BJ4255" s="419"/>
      <c r="BK4255" s="419"/>
      <c r="BL4255" s="419"/>
      <c r="BN4255" s="419"/>
      <c r="BO4255" s="419"/>
      <c r="BP4255" s="419"/>
      <c r="BR4255" s="419"/>
      <c r="BS4255" s="419"/>
      <c r="BT4255" s="419"/>
      <c r="BV4255" s="419"/>
      <c r="BW4255" s="419"/>
      <c r="BX4255" s="397"/>
      <c r="BZ4255" s="449"/>
      <c r="CB4255" s="419"/>
      <c r="CC4255" s="419"/>
      <c r="CD4255" s="419"/>
      <c r="CF4255" s="419"/>
      <c r="CG4255" s="419"/>
      <c r="CH4255" s="419"/>
    </row>
    <row r="4256" spans="3:86" ht="21" thickBot="1">
      <c r="C4256" s="425"/>
      <c r="P4256" s="431"/>
      <c r="R4256" s="419"/>
      <c r="S4256" s="446"/>
      <c r="T4256" s="419"/>
      <c r="V4256" s="196"/>
      <c r="W4256" s="419"/>
      <c r="X4256" s="419"/>
      <c r="Z4256" s="419"/>
      <c r="AA4256" s="419"/>
      <c r="AB4256" s="419"/>
      <c r="AD4256" s="419"/>
      <c r="AE4256" s="419"/>
      <c r="AF4256" s="419"/>
      <c r="AH4256" s="419"/>
      <c r="AI4256" s="419"/>
      <c r="AJ4256" s="419"/>
      <c r="AL4256" s="419"/>
      <c r="AM4256" s="419"/>
      <c r="AN4256" s="403"/>
      <c r="AO4256" s="419"/>
      <c r="AP4256" s="419"/>
      <c r="AQ4256" s="419"/>
      <c r="AR4256" s="419"/>
      <c r="AS4256" s="419"/>
      <c r="AT4256" s="419"/>
      <c r="AU4256" s="419"/>
      <c r="AV4256" s="419"/>
      <c r="AX4256" s="419"/>
      <c r="AY4256" s="419"/>
      <c r="AZ4256" s="419"/>
      <c r="BB4256" s="419"/>
      <c r="BC4256" s="419"/>
      <c r="BD4256" s="419"/>
      <c r="BF4256" s="419"/>
      <c r="BG4256" s="419"/>
      <c r="BH4256" s="419"/>
      <c r="BJ4256" s="419"/>
      <c r="BK4256" s="419"/>
      <c r="BL4256" s="419"/>
      <c r="BN4256" s="419"/>
      <c r="BO4256" s="419"/>
      <c r="BP4256" s="419"/>
      <c r="BR4256" s="419"/>
      <c r="BS4256" s="419"/>
      <c r="BT4256" s="419"/>
      <c r="BV4256" s="419"/>
      <c r="BW4256" s="419"/>
      <c r="BX4256" s="397"/>
      <c r="BZ4256" s="449"/>
      <c r="CB4256" s="419"/>
      <c r="CC4256" s="419"/>
      <c r="CD4256" s="419"/>
      <c r="CF4256" s="419"/>
      <c r="CG4256" s="419"/>
      <c r="CH4256" s="419"/>
    </row>
    <row r="4257" spans="3:86" ht="21" thickBot="1">
      <c r="C4257" s="425"/>
      <c r="P4257" s="431"/>
      <c r="R4257" s="419"/>
      <c r="S4257" s="446"/>
      <c r="T4257" s="419"/>
      <c r="V4257" s="196"/>
      <c r="W4257" s="419"/>
      <c r="X4257" s="419"/>
      <c r="Z4257" s="419"/>
      <c r="AA4257" s="419"/>
      <c r="AB4257" s="419"/>
      <c r="AD4257" s="419"/>
      <c r="AE4257" s="419"/>
      <c r="AF4257" s="419"/>
      <c r="AH4257" s="419"/>
      <c r="AI4257" s="419"/>
      <c r="AJ4257" s="419"/>
      <c r="AL4257" s="419"/>
      <c r="AM4257" s="419"/>
      <c r="AN4257" s="403"/>
      <c r="AO4257" s="419"/>
      <c r="AP4257" s="419"/>
      <c r="AQ4257" s="419"/>
      <c r="AR4257" s="419"/>
      <c r="AS4257" s="419"/>
      <c r="AT4257" s="419"/>
      <c r="AU4257" s="419"/>
      <c r="AV4257" s="419"/>
      <c r="AX4257" s="419"/>
      <c r="AY4257" s="419"/>
      <c r="AZ4257" s="419"/>
      <c r="BB4257" s="419"/>
      <c r="BC4257" s="419"/>
      <c r="BD4257" s="419"/>
      <c r="BF4257" s="419"/>
      <c r="BG4257" s="419"/>
      <c r="BH4257" s="419"/>
      <c r="BJ4257" s="419"/>
      <c r="BK4257" s="419"/>
      <c r="BL4257" s="419"/>
      <c r="BN4257" s="419"/>
      <c r="BO4257" s="419"/>
      <c r="BP4257" s="419"/>
      <c r="BR4257" s="419"/>
      <c r="BS4257" s="419"/>
      <c r="BT4257" s="419"/>
      <c r="BV4257" s="419"/>
      <c r="BW4257" s="419"/>
      <c r="BX4257" s="397"/>
      <c r="BZ4257" s="449"/>
      <c r="CB4257" s="419"/>
      <c r="CC4257" s="419"/>
      <c r="CD4257" s="419"/>
      <c r="CF4257" s="419"/>
      <c r="CG4257" s="419"/>
      <c r="CH4257" s="419"/>
    </row>
    <row r="4258" spans="3:86" ht="21" thickBot="1">
      <c r="C4258" s="425"/>
      <c r="P4258" s="431"/>
      <c r="R4258" s="419"/>
      <c r="S4258" s="446"/>
      <c r="T4258" s="419"/>
      <c r="V4258" s="196"/>
      <c r="W4258" s="419"/>
      <c r="X4258" s="419"/>
      <c r="Z4258" s="419"/>
      <c r="AA4258" s="419"/>
      <c r="AB4258" s="419"/>
      <c r="AD4258" s="419"/>
      <c r="AE4258" s="419"/>
      <c r="AF4258" s="419"/>
      <c r="AH4258" s="419"/>
      <c r="AI4258" s="419"/>
      <c r="AJ4258" s="419"/>
      <c r="AL4258" s="419"/>
      <c r="AM4258" s="419"/>
      <c r="AN4258" s="403"/>
      <c r="AO4258" s="419"/>
      <c r="AP4258" s="419"/>
      <c r="AQ4258" s="419"/>
      <c r="AR4258" s="419"/>
      <c r="AS4258" s="419"/>
      <c r="AT4258" s="419"/>
      <c r="AU4258" s="419"/>
      <c r="AV4258" s="419"/>
      <c r="AX4258" s="419"/>
      <c r="AY4258" s="419"/>
      <c r="AZ4258" s="419"/>
      <c r="BB4258" s="419"/>
      <c r="BC4258" s="419"/>
      <c r="BD4258" s="419"/>
      <c r="BF4258" s="419"/>
      <c r="BG4258" s="419"/>
      <c r="BH4258" s="419"/>
      <c r="BJ4258" s="419"/>
      <c r="BK4258" s="419"/>
      <c r="BL4258" s="419"/>
      <c r="BN4258" s="419"/>
      <c r="BO4258" s="419"/>
      <c r="BP4258" s="419"/>
      <c r="BR4258" s="419"/>
      <c r="BS4258" s="419"/>
      <c r="BT4258" s="419"/>
      <c r="BV4258" s="419"/>
      <c r="BW4258" s="419"/>
      <c r="BX4258" s="397"/>
      <c r="BZ4258" s="449"/>
      <c r="CB4258" s="419"/>
      <c r="CC4258" s="419"/>
      <c r="CD4258" s="419"/>
      <c r="CF4258" s="419"/>
      <c r="CG4258" s="419"/>
      <c r="CH4258" s="419"/>
    </row>
    <row r="4259" spans="3:86" ht="21" thickBot="1">
      <c r="C4259" s="425"/>
      <c r="P4259" s="431"/>
      <c r="R4259" s="419"/>
      <c r="S4259" s="446"/>
      <c r="T4259" s="419"/>
      <c r="V4259" s="196"/>
      <c r="W4259" s="419"/>
      <c r="X4259" s="419"/>
      <c r="Z4259" s="419"/>
      <c r="AA4259" s="419"/>
      <c r="AB4259" s="419"/>
      <c r="AD4259" s="419"/>
      <c r="AE4259" s="419"/>
      <c r="AF4259" s="419"/>
      <c r="AH4259" s="419"/>
      <c r="AI4259" s="419"/>
      <c r="AJ4259" s="419"/>
      <c r="AL4259" s="419"/>
      <c r="AM4259" s="419"/>
      <c r="AN4259" s="403"/>
      <c r="AO4259" s="419"/>
      <c r="AP4259" s="419"/>
      <c r="AQ4259" s="419"/>
      <c r="AR4259" s="419"/>
      <c r="AS4259" s="419"/>
      <c r="AT4259" s="419"/>
      <c r="AU4259" s="419"/>
      <c r="AV4259" s="419"/>
      <c r="AX4259" s="419"/>
      <c r="AY4259" s="419"/>
      <c r="AZ4259" s="419"/>
      <c r="BB4259" s="419"/>
      <c r="BC4259" s="419"/>
      <c r="BD4259" s="419"/>
      <c r="BF4259" s="419"/>
      <c r="BG4259" s="419"/>
      <c r="BH4259" s="419"/>
      <c r="BJ4259" s="419"/>
      <c r="BK4259" s="419"/>
      <c r="BL4259" s="419"/>
      <c r="BN4259" s="419"/>
      <c r="BO4259" s="419"/>
      <c r="BP4259" s="419"/>
      <c r="BR4259" s="419"/>
      <c r="BS4259" s="419"/>
      <c r="BT4259" s="419"/>
      <c r="BV4259" s="419"/>
      <c r="BW4259" s="419"/>
      <c r="BX4259" s="397"/>
      <c r="BZ4259" s="449"/>
      <c r="CB4259" s="419"/>
      <c r="CC4259" s="419"/>
      <c r="CD4259" s="419"/>
      <c r="CF4259" s="419"/>
      <c r="CG4259" s="419"/>
      <c r="CH4259" s="419"/>
    </row>
    <row r="4260" spans="3:86" ht="21" thickBot="1">
      <c r="C4260" s="425"/>
      <c r="P4260" s="431"/>
      <c r="R4260" s="419"/>
      <c r="S4260" s="446"/>
      <c r="T4260" s="419"/>
      <c r="V4260" s="196"/>
      <c r="W4260" s="419"/>
      <c r="X4260" s="419"/>
      <c r="Z4260" s="419"/>
      <c r="AA4260" s="419"/>
      <c r="AB4260" s="419"/>
      <c r="AD4260" s="419"/>
      <c r="AE4260" s="419"/>
      <c r="AF4260" s="419"/>
      <c r="AH4260" s="419"/>
      <c r="AI4260" s="419"/>
      <c r="AJ4260" s="419"/>
      <c r="AL4260" s="419"/>
      <c r="AM4260" s="419"/>
      <c r="AN4260" s="403"/>
      <c r="AO4260" s="419"/>
      <c r="AP4260" s="419"/>
      <c r="AQ4260" s="419"/>
      <c r="AR4260" s="419"/>
      <c r="AS4260" s="419"/>
      <c r="AT4260" s="419"/>
      <c r="AU4260" s="419"/>
      <c r="AV4260" s="419"/>
      <c r="AX4260" s="419"/>
      <c r="AY4260" s="419"/>
      <c r="AZ4260" s="419"/>
      <c r="BB4260" s="419"/>
      <c r="BC4260" s="419"/>
      <c r="BD4260" s="419"/>
      <c r="BF4260" s="419"/>
      <c r="BG4260" s="419"/>
      <c r="BH4260" s="419"/>
      <c r="BJ4260" s="419"/>
      <c r="BK4260" s="419"/>
      <c r="BL4260" s="419"/>
      <c r="BN4260" s="419"/>
      <c r="BO4260" s="419"/>
      <c r="BP4260" s="419"/>
      <c r="BR4260" s="419"/>
      <c r="BS4260" s="419"/>
      <c r="BT4260" s="419"/>
      <c r="BV4260" s="419"/>
      <c r="BW4260" s="419"/>
      <c r="BX4260" s="397"/>
      <c r="BZ4260" s="449"/>
      <c r="CB4260" s="419"/>
      <c r="CC4260" s="419"/>
      <c r="CD4260" s="419"/>
      <c r="CF4260" s="419"/>
      <c r="CG4260" s="419"/>
      <c r="CH4260" s="419"/>
    </row>
    <row r="4261" spans="3:86" ht="21" thickBot="1">
      <c r="C4261" s="425"/>
      <c r="P4261" s="431"/>
      <c r="R4261" s="419"/>
      <c r="S4261" s="446"/>
      <c r="T4261" s="419"/>
      <c r="V4261" s="196"/>
      <c r="W4261" s="419"/>
      <c r="X4261" s="419"/>
      <c r="Z4261" s="419"/>
      <c r="AA4261" s="419"/>
      <c r="AB4261" s="419"/>
      <c r="AD4261" s="419"/>
      <c r="AE4261" s="419"/>
      <c r="AF4261" s="419"/>
      <c r="AH4261" s="419"/>
      <c r="AI4261" s="419"/>
      <c r="AJ4261" s="419"/>
      <c r="AL4261" s="419"/>
      <c r="AM4261" s="419"/>
      <c r="AN4261" s="403"/>
      <c r="AO4261" s="419"/>
      <c r="AP4261" s="419"/>
      <c r="AQ4261" s="419"/>
      <c r="AR4261" s="419"/>
      <c r="AS4261" s="419"/>
      <c r="AT4261" s="419"/>
      <c r="AU4261" s="419"/>
      <c r="AV4261" s="419"/>
      <c r="AX4261" s="419"/>
      <c r="AY4261" s="419"/>
      <c r="AZ4261" s="419"/>
      <c r="BB4261" s="419"/>
      <c r="BC4261" s="419"/>
      <c r="BD4261" s="419"/>
      <c r="BF4261" s="419"/>
      <c r="BG4261" s="419"/>
      <c r="BH4261" s="419"/>
      <c r="BJ4261" s="419"/>
      <c r="BK4261" s="419"/>
      <c r="BL4261" s="419"/>
      <c r="BN4261" s="419"/>
      <c r="BO4261" s="419"/>
      <c r="BP4261" s="419"/>
      <c r="BR4261" s="419"/>
      <c r="BS4261" s="419"/>
      <c r="BT4261" s="419"/>
      <c r="BV4261" s="419"/>
      <c r="BW4261" s="419"/>
      <c r="BX4261" s="397"/>
      <c r="BZ4261" s="449"/>
      <c r="CB4261" s="419"/>
      <c r="CC4261" s="419"/>
      <c r="CD4261" s="419"/>
      <c r="CF4261" s="419"/>
      <c r="CG4261" s="419"/>
      <c r="CH4261" s="419"/>
    </row>
    <row r="4262" spans="3:86" ht="21" thickBot="1">
      <c r="C4262" s="425"/>
      <c r="P4262" s="431"/>
      <c r="R4262" s="419"/>
      <c r="S4262" s="446"/>
      <c r="T4262" s="419"/>
      <c r="V4262" s="196"/>
      <c r="W4262" s="419"/>
      <c r="X4262" s="419"/>
      <c r="Z4262" s="419"/>
      <c r="AA4262" s="419"/>
      <c r="AB4262" s="419"/>
      <c r="AD4262" s="419"/>
      <c r="AE4262" s="419"/>
      <c r="AF4262" s="419"/>
      <c r="AH4262" s="419"/>
      <c r="AI4262" s="419"/>
      <c r="AJ4262" s="419"/>
      <c r="AL4262" s="419"/>
      <c r="AM4262" s="419"/>
      <c r="AN4262" s="403"/>
      <c r="AO4262" s="419"/>
      <c r="AP4262" s="419"/>
      <c r="AQ4262" s="419"/>
      <c r="AR4262" s="419"/>
      <c r="AS4262" s="419"/>
      <c r="AT4262" s="419"/>
      <c r="AU4262" s="419"/>
      <c r="AV4262" s="419"/>
      <c r="AX4262" s="419"/>
      <c r="AY4262" s="419"/>
      <c r="AZ4262" s="419"/>
      <c r="BB4262" s="419"/>
      <c r="BC4262" s="419"/>
      <c r="BD4262" s="419"/>
      <c r="BF4262" s="419"/>
      <c r="BG4262" s="419"/>
      <c r="BH4262" s="419"/>
      <c r="BJ4262" s="419"/>
      <c r="BK4262" s="419"/>
      <c r="BL4262" s="419"/>
      <c r="BN4262" s="419"/>
      <c r="BO4262" s="419"/>
      <c r="BP4262" s="419"/>
      <c r="BR4262" s="419"/>
      <c r="BS4262" s="419"/>
      <c r="BT4262" s="419"/>
      <c r="BV4262" s="419"/>
      <c r="BW4262" s="419"/>
      <c r="BX4262" s="397"/>
      <c r="BZ4262" s="449"/>
      <c r="CB4262" s="419"/>
      <c r="CC4262" s="419"/>
      <c r="CD4262" s="419"/>
      <c r="CF4262" s="419"/>
      <c r="CG4262" s="419"/>
      <c r="CH4262" s="419"/>
    </row>
    <row r="4263" spans="3:86" ht="21" thickBot="1">
      <c r="C4263" s="425"/>
      <c r="P4263" s="431"/>
      <c r="R4263" s="419"/>
      <c r="S4263" s="446"/>
      <c r="T4263" s="419"/>
      <c r="V4263" s="196"/>
      <c r="W4263" s="419"/>
      <c r="X4263" s="419"/>
      <c r="Z4263" s="419"/>
      <c r="AA4263" s="419"/>
      <c r="AB4263" s="419"/>
      <c r="AD4263" s="419"/>
      <c r="AE4263" s="419"/>
      <c r="AF4263" s="419"/>
      <c r="AH4263" s="419"/>
      <c r="AI4263" s="419"/>
      <c r="AJ4263" s="419"/>
      <c r="AL4263" s="419"/>
      <c r="AM4263" s="419"/>
      <c r="AN4263" s="403"/>
      <c r="AO4263" s="419"/>
      <c r="AP4263" s="419"/>
      <c r="AQ4263" s="419"/>
      <c r="AR4263" s="419"/>
      <c r="AS4263" s="419"/>
      <c r="AT4263" s="419"/>
      <c r="AU4263" s="419"/>
      <c r="AV4263" s="419"/>
      <c r="AX4263" s="419"/>
      <c r="AY4263" s="419"/>
      <c r="AZ4263" s="419"/>
      <c r="BB4263" s="419"/>
      <c r="BC4263" s="419"/>
      <c r="BD4263" s="419"/>
      <c r="BF4263" s="419"/>
      <c r="BG4263" s="419"/>
      <c r="BH4263" s="419"/>
      <c r="BJ4263" s="419"/>
      <c r="BK4263" s="419"/>
      <c r="BL4263" s="419"/>
      <c r="BN4263" s="419"/>
      <c r="BO4263" s="419"/>
      <c r="BP4263" s="419"/>
      <c r="BR4263" s="419"/>
      <c r="BS4263" s="419"/>
      <c r="BT4263" s="419"/>
      <c r="BV4263" s="419"/>
      <c r="BW4263" s="419"/>
      <c r="BX4263" s="397"/>
      <c r="BZ4263" s="449"/>
      <c r="CB4263" s="419"/>
      <c r="CC4263" s="419"/>
      <c r="CD4263" s="419"/>
      <c r="CF4263" s="419"/>
      <c r="CG4263" s="419"/>
      <c r="CH4263" s="419"/>
    </row>
    <row r="4264" spans="3:86" ht="21" thickBot="1">
      <c r="C4264" s="425"/>
      <c r="P4264" s="431"/>
      <c r="R4264" s="419"/>
      <c r="S4264" s="446"/>
      <c r="T4264" s="419"/>
      <c r="V4264" s="196"/>
      <c r="W4264" s="419"/>
      <c r="X4264" s="419"/>
      <c r="Z4264" s="419"/>
      <c r="AA4264" s="419"/>
      <c r="AB4264" s="419"/>
      <c r="AD4264" s="419"/>
      <c r="AE4264" s="419"/>
      <c r="AF4264" s="419"/>
      <c r="AH4264" s="419"/>
      <c r="AI4264" s="419"/>
      <c r="AJ4264" s="419"/>
      <c r="AL4264" s="419"/>
      <c r="AM4264" s="419"/>
      <c r="AN4264" s="403"/>
      <c r="AO4264" s="419"/>
      <c r="AP4264" s="419"/>
      <c r="AQ4264" s="419"/>
      <c r="AR4264" s="419"/>
      <c r="AS4264" s="419"/>
      <c r="AT4264" s="419"/>
      <c r="AU4264" s="419"/>
      <c r="AV4264" s="419"/>
      <c r="AX4264" s="419"/>
      <c r="AY4264" s="419"/>
      <c r="AZ4264" s="419"/>
      <c r="BB4264" s="419"/>
      <c r="BC4264" s="419"/>
      <c r="BD4264" s="419"/>
      <c r="BF4264" s="419"/>
      <c r="BG4264" s="419"/>
      <c r="BH4264" s="419"/>
      <c r="BJ4264" s="419"/>
      <c r="BK4264" s="419"/>
      <c r="BL4264" s="419"/>
      <c r="BN4264" s="419"/>
      <c r="BO4264" s="419"/>
      <c r="BP4264" s="419"/>
      <c r="BR4264" s="419"/>
      <c r="BS4264" s="419"/>
      <c r="BT4264" s="419"/>
      <c r="BV4264" s="419"/>
      <c r="BW4264" s="419"/>
      <c r="BX4264" s="397"/>
      <c r="BZ4264" s="449"/>
      <c r="CB4264" s="419"/>
      <c r="CC4264" s="419"/>
      <c r="CD4264" s="419"/>
      <c r="CF4264" s="419"/>
      <c r="CG4264" s="419"/>
      <c r="CH4264" s="419"/>
    </row>
    <row r="4265" spans="3:86" ht="21" thickBot="1">
      <c r="C4265" s="425"/>
      <c r="P4265" s="431"/>
      <c r="R4265" s="419"/>
      <c r="S4265" s="446"/>
      <c r="T4265" s="419"/>
      <c r="V4265" s="196"/>
      <c r="W4265" s="419"/>
      <c r="X4265" s="419"/>
      <c r="Z4265" s="419"/>
      <c r="AA4265" s="419"/>
      <c r="AB4265" s="419"/>
      <c r="AD4265" s="419"/>
      <c r="AE4265" s="419"/>
      <c r="AF4265" s="419"/>
      <c r="AH4265" s="419"/>
      <c r="AI4265" s="419"/>
      <c r="AJ4265" s="419"/>
      <c r="AL4265" s="419"/>
      <c r="AM4265" s="419"/>
      <c r="AN4265" s="403"/>
      <c r="AO4265" s="419"/>
      <c r="AP4265" s="419"/>
      <c r="AQ4265" s="419"/>
      <c r="AR4265" s="419"/>
      <c r="AS4265" s="419"/>
      <c r="AT4265" s="419"/>
      <c r="AU4265" s="419"/>
      <c r="AV4265" s="419"/>
      <c r="AX4265" s="419"/>
      <c r="AY4265" s="419"/>
      <c r="AZ4265" s="419"/>
      <c r="BB4265" s="419"/>
      <c r="BC4265" s="419"/>
      <c r="BD4265" s="419"/>
      <c r="BF4265" s="419"/>
      <c r="BG4265" s="419"/>
      <c r="BH4265" s="419"/>
      <c r="BJ4265" s="419"/>
      <c r="BK4265" s="419"/>
      <c r="BL4265" s="419"/>
      <c r="BN4265" s="419"/>
      <c r="BO4265" s="419"/>
      <c r="BP4265" s="419"/>
      <c r="BR4265" s="419"/>
      <c r="BS4265" s="419"/>
      <c r="BT4265" s="419"/>
      <c r="BV4265" s="419"/>
      <c r="BW4265" s="419"/>
      <c r="BX4265" s="397"/>
      <c r="BZ4265" s="449"/>
      <c r="CB4265" s="419"/>
      <c r="CC4265" s="419"/>
      <c r="CD4265" s="419"/>
      <c r="CF4265" s="419"/>
      <c r="CG4265" s="419"/>
      <c r="CH4265" s="419"/>
    </row>
    <row r="4266" spans="3:86" ht="21" thickBot="1">
      <c r="C4266" s="425"/>
      <c r="P4266" s="431"/>
      <c r="R4266" s="419"/>
      <c r="S4266" s="446"/>
      <c r="T4266" s="419"/>
      <c r="V4266" s="196"/>
      <c r="W4266" s="419"/>
      <c r="X4266" s="419"/>
      <c r="Z4266" s="419"/>
      <c r="AA4266" s="419"/>
      <c r="AB4266" s="419"/>
      <c r="AD4266" s="419"/>
      <c r="AE4266" s="419"/>
      <c r="AF4266" s="419"/>
      <c r="AH4266" s="419"/>
      <c r="AI4266" s="419"/>
      <c r="AJ4266" s="419"/>
      <c r="AL4266" s="419"/>
      <c r="AM4266" s="419"/>
      <c r="AN4266" s="403"/>
      <c r="AO4266" s="419"/>
      <c r="AP4266" s="419"/>
      <c r="AQ4266" s="419"/>
      <c r="AR4266" s="419"/>
      <c r="AS4266" s="419"/>
      <c r="AT4266" s="419"/>
      <c r="AU4266" s="419"/>
      <c r="AV4266" s="419"/>
      <c r="AX4266" s="419"/>
      <c r="AY4266" s="419"/>
      <c r="AZ4266" s="419"/>
      <c r="BB4266" s="419"/>
      <c r="BC4266" s="419"/>
      <c r="BD4266" s="419"/>
      <c r="BF4266" s="419"/>
      <c r="BG4266" s="419"/>
      <c r="BH4266" s="419"/>
      <c r="BJ4266" s="419"/>
      <c r="BK4266" s="419"/>
      <c r="BL4266" s="419"/>
      <c r="BN4266" s="419"/>
      <c r="BO4266" s="419"/>
      <c r="BP4266" s="419"/>
      <c r="BR4266" s="419"/>
      <c r="BS4266" s="419"/>
      <c r="BT4266" s="419"/>
      <c r="BV4266" s="419"/>
      <c r="BW4266" s="419"/>
      <c r="BX4266" s="397"/>
      <c r="BZ4266" s="449"/>
      <c r="CB4266" s="419"/>
      <c r="CC4266" s="419"/>
      <c r="CD4266" s="419"/>
      <c r="CF4266" s="419"/>
      <c r="CG4266" s="419"/>
      <c r="CH4266" s="419"/>
    </row>
    <row r="4267" spans="3:86" ht="21" thickBot="1">
      <c r="C4267" s="425"/>
      <c r="P4267" s="431"/>
      <c r="R4267" s="419"/>
      <c r="S4267" s="446"/>
      <c r="T4267" s="419"/>
      <c r="V4267" s="196"/>
      <c r="W4267" s="419"/>
      <c r="X4267" s="419"/>
      <c r="Z4267" s="419"/>
      <c r="AA4267" s="419"/>
      <c r="AB4267" s="419"/>
      <c r="AD4267" s="419"/>
      <c r="AE4267" s="419"/>
      <c r="AF4267" s="419"/>
      <c r="AH4267" s="419"/>
      <c r="AI4267" s="419"/>
      <c r="AJ4267" s="419"/>
      <c r="AL4267" s="419"/>
      <c r="AM4267" s="419"/>
      <c r="AN4267" s="403"/>
      <c r="AO4267" s="419"/>
      <c r="AP4267" s="419"/>
      <c r="AQ4267" s="419"/>
      <c r="AR4267" s="419"/>
      <c r="AS4267" s="419"/>
      <c r="AT4267" s="419"/>
      <c r="AU4267" s="419"/>
      <c r="AV4267" s="419"/>
      <c r="AX4267" s="419"/>
      <c r="AY4267" s="419"/>
      <c r="AZ4267" s="419"/>
      <c r="BB4267" s="419"/>
      <c r="BC4267" s="419"/>
      <c r="BD4267" s="419"/>
      <c r="BF4267" s="419"/>
      <c r="BG4267" s="419"/>
      <c r="BH4267" s="419"/>
      <c r="BJ4267" s="419"/>
      <c r="BK4267" s="419"/>
      <c r="BL4267" s="419"/>
      <c r="BN4267" s="419"/>
      <c r="BO4267" s="419"/>
      <c r="BP4267" s="419"/>
      <c r="BR4267" s="419"/>
      <c r="BS4267" s="419"/>
      <c r="BT4267" s="419"/>
      <c r="BV4267" s="419"/>
      <c r="BW4267" s="419"/>
      <c r="BX4267" s="397"/>
      <c r="BZ4267" s="449"/>
      <c r="CB4267" s="419"/>
      <c r="CC4267" s="419"/>
      <c r="CD4267" s="419"/>
      <c r="CF4267" s="419"/>
      <c r="CG4267" s="419"/>
      <c r="CH4267" s="419"/>
    </row>
    <row r="4268" spans="3:86" ht="21" thickBot="1">
      <c r="C4268" s="425"/>
      <c r="P4268" s="431"/>
      <c r="R4268" s="419"/>
      <c r="S4268" s="446"/>
      <c r="T4268" s="419"/>
      <c r="V4268" s="196"/>
      <c r="W4268" s="419"/>
      <c r="X4268" s="419"/>
      <c r="Z4268" s="419"/>
      <c r="AA4268" s="419"/>
      <c r="AB4268" s="419"/>
      <c r="AD4268" s="419"/>
      <c r="AE4268" s="419"/>
      <c r="AF4268" s="419"/>
      <c r="AH4268" s="419"/>
      <c r="AI4268" s="419"/>
      <c r="AJ4268" s="419"/>
      <c r="AL4268" s="419"/>
      <c r="AM4268" s="419"/>
      <c r="AN4268" s="403"/>
      <c r="AO4268" s="419"/>
      <c r="AP4268" s="419"/>
      <c r="AQ4268" s="419"/>
      <c r="AR4268" s="419"/>
      <c r="AS4268" s="419"/>
      <c r="AT4268" s="419"/>
      <c r="AU4268" s="419"/>
      <c r="AV4268" s="419"/>
      <c r="AX4268" s="419"/>
      <c r="AY4268" s="419"/>
      <c r="AZ4268" s="419"/>
      <c r="BB4268" s="419"/>
      <c r="BC4268" s="419"/>
      <c r="BD4268" s="419"/>
      <c r="BF4268" s="419"/>
      <c r="BG4268" s="419"/>
      <c r="BH4268" s="419"/>
      <c r="BJ4268" s="419"/>
      <c r="BK4268" s="419"/>
      <c r="BL4268" s="419"/>
      <c r="BN4268" s="419"/>
      <c r="BO4268" s="419"/>
      <c r="BP4268" s="419"/>
      <c r="BR4268" s="419"/>
      <c r="BS4268" s="419"/>
      <c r="BT4268" s="419"/>
      <c r="BV4268" s="419"/>
      <c r="BW4268" s="419"/>
      <c r="BX4268" s="397"/>
      <c r="BZ4268" s="449"/>
      <c r="CB4268" s="419"/>
      <c r="CC4268" s="419"/>
      <c r="CD4268" s="419"/>
      <c r="CF4268" s="419"/>
      <c r="CG4268" s="419"/>
      <c r="CH4268" s="419"/>
    </row>
    <row r="4269" spans="3:86" ht="21" thickBot="1">
      <c r="C4269" s="425"/>
      <c r="P4269" s="431"/>
      <c r="R4269" s="419"/>
      <c r="S4269" s="446"/>
      <c r="T4269" s="419"/>
      <c r="V4269" s="196"/>
      <c r="W4269" s="419"/>
      <c r="X4269" s="419"/>
      <c r="Z4269" s="419"/>
      <c r="AA4269" s="419"/>
      <c r="AB4269" s="419"/>
      <c r="AD4269" s="419"/>
      <c r="AE4269" s="419"/>
      <c r="AF4269" s="419"/>
      <c r="AH4269" s="419"/>
      <c r="AI4269" s="419"/>
      <c r="AJ4269" s="419"/>
      <c r="AL4269" s="419"/>
      <c r="AM4269" s="419"/>
      <c r="AN4269" s="403"/>
      <c r="AO4269" s="419"/>
      <c r="AP4269" s="419"/>
      <c r="AQ4269" s="419"/>
      <c r="AR4269" s="419"/>
      <c r="AS4269" s="419"/>
      <c r="AT4269" s="419"/>
      <c r="AU4269" s="419"/>
      <c r="AV4269" s="419"/>
      <c r="AX4269" s="419"/>
      <c r="AY4269" s="419"/>
      <c r="AZ4269" s="419"/>
      <c r="BB4269" s="419"/>
      <c r="BC4269" s="419"/>
      <c r="BD4269" s="419"/>
      <c r="BF4269" s="419"/>
      <c r="BG4269" s="419"/>
      <c r="BH4269" s="419"/>
      <c r="BJ4269" s="419"/>
      <c r="BK4269" s="419"/>
      <c r="BL4269" s="419"/>
      <c r="BN4269" s="419"/>
      <c r="BO4269" s="419"/>
      <c r="BP4269" s="419"/>
      <c r="BR4269" s="419"/>
      <c r="BS4269" s="419"/>
      <c r="BT4269" s="419"/>
      <c r="BV4269" s="419"/>
      <c r="BW4269" s="419"/>
      <c r="BX4269" s="397"/>
      <c r="BZ4269" s="449"/>
      <c r="CB4269" s="419"/>
      <c r="CC4269" s="419"/>
      <c r="CD4269" s="419"/>
      <c r="CF4269" s="419"/>
      <c r="CG4269" s="419"/>
      <c r="CH4269" s="419"/>
    </row>
    <row r="4270" spans="3:86" ht="21" thickBot="1">
      <c r="C4270" s="425"/>
      <c r="P4270" s="431"/>
      <c r="R4270" s="419"/>
      <c r="S4270" s="446"/>
      <c r="T4270" s="419"/>
      <c r="V4270" s="196"/>
      <c r="W4270" s="419"/>
      <c r="X4270" s="419"/>
      <c r="Z4270" s="419"/>
      <c r="AA4270" s="419"/>
      <c r="AB4270" s="419"/>
      <c r="AD4270" s="419"/>
      <c r="AE4270" s="419"/>
      <c r="AF4270" s="419"/>
      <c r="AH4270" s="419"/>
      <c r="AI4270" s="419"/>
      <c r="AJ4270" s="419"/>
      <c r="AL4270" s="419"/>
      <c r="AM4270" s="419"/>
      <c r="AN4270" s="403"/>
      <c r="AO4270" s="419"/>
      <c r="AP4270" s="419"/>
      <c r="AQ4270" s="419"/>
      <c r="AR4270" s="419"/>
      <c r="AS4270" s="419"/>
      <c r="AT4270" s="419"/>
      <c r="AU4270" s="419"/>
      <c r="AV4270" s="419"/>
      <c r="AX4270" s="419"/>
      <c r="AY4270" s="419"/>
      <c r="AZ4270" s="419"/>
      <c r="BB4270" s="419"/>
      <c r="BC4270" s="419"/>
      <c r="BD4270" s="419"/>
      <c r="BF4270" s="419"/>
      <c r="BG4270" s="419"/>
      <c r="BH4270" s="419"/>
      <c r="BJ4270" s="419"/>
      <c r="BK4270" s="419"/>
      <c r="BL4270" s="419"/>
      <c r="BN4270" s="419"/>
      <c r="BO4270" s="419"/>
      <c r="BP4270" s="419"/>
      <c r="BR4270" s="419"/>
      <c r="BS4270" s="419"/>
      <c r="BT4270" s="419"/>
      <c r="BV4270" s="419"/>
      <c r="BW4270" s="419"/>
      <c r="BX4270" s="397"/>
      <c r="BZ4270" s="449"/>
      <c r="CB4270" s="419"/>
      <c r="CC4270" s="419"/>
      <c r="CD4270" s="419"/>
      <c r="CF4270" s="419"/>
      <c r="CG4270" s="419"/>
      <c r="CH4270" s="419"/>
    </row>
    <row r="4271" spans="3:86" ht="21" thickBot="1">
      <c r="C4271" s="425"/>
      <c r="P4271" s="431"/>
      <c r="R4271" s="419"/>
      <c r="S4271" s="446"/>
      <c r="T4271" s="419"/>
      <c r="V4271" s="196"/>
      <c r="W4271" s="419"/>
      <c r="X4271" s="419"/>
      <c r="Z4271" s="419"/>
      <c r="AA4271" s="419"/>
      <c r="AB4271" s="419"/>
      <c r="AD4271" s="419"/>
      <c r="AE4271" s="419"/>
      <c r="AF4271" s="419"/>
      <c r="AH4271" s="419"/>
      <c r="AI4271" s="419"/>
      <c r="AJ4271" s="419"/>
      <c r="AL4271" s="419"/>
      <c r="AM4271" s="419"/>
      <c r="AN4271" s="403"/>
      <c r="AO4271" s="419"/>
      <c r="AP4271" s="419"/>
      <c r="AQ4271" s="419"/>
      <c r="AR4271" s="419"/>
      <c r="AS4271" s="419"/>
      <c r="AT4271" s="419"/>
      <c r="AU4271" s="419"/>
      <c r="AV4271" s="419"/>
      <c r="AX4271" s="419"/>
      <c r="AY4271" s="419"/>
      <c r="AZ4271" s="419"/>
      <c r="BB4271" s="419"/>
      <c r="BC4271" s="419"/>
      <c r="BD4271" s="419"/>
      <c r="BF4271" s="419"/>
      <c r="BG4271" s="419"/>
      <c r="BH4271" s="419"/>
      <c r="BJ4271" s="419"/>
      <c r="BK4271" s="419"/>
      <c r="BL4271" s="419"/>
      <c r="BN4271" s="419"/>
      <c r="BO4271" s="419"/>
      <c r="BP4271" s="419"/>
      <c r="BR4271" s="419"/>
      <c r="BS4271" s="419"/>
      <c r="BT4271" s="419"/>
      <c r="BV4271" s="419"/>
      <c r="BW4271" s="419"/>
      <c r="BX4271" s="397"/>
      <c r="BZ4271" s="449"/>
      <c r="CB4271" s="419"/>
      <c r="CC4271" s="419"/>
      <c r="CD4271" s="419"/>
      <c r="CF4271" s="419"/>
      <c r="CG4271" s="419"/>
      <c r="CH4271" s="419"/>
    </row>
    <row r="4272" spans="3:86" ht="21" thickBot="1">
      <c r="C4272" s="425"/>
      <c r="P4272" s="431"/>
      <c r="R4272" s="419"/>
      <c r="S4272" s="446"/>
      <c r="T4272" s="419"/>
      <c r="V4272" s="196"/>
      <c r="W4272" s="419"/>
      <c r="X4272" s="419"/>
      <c r="Z4272" s="419"/>
      <c r="AA4272" s="419"/>
      <c r="AB4272" s="419"/>
      <c r="AD4272" s="419"/>
      <c r="AE4272" s="419"/>
      <c r="AF4272" s="419"/>
      <c r="AH4272" s="419"/>
      <c r="AI4272" s="419"/>
      <c r="AJ4272" s="419"/>
      <c r="AL4272" s="419"/>
      <c r="AM4272" s="419"/>
      <c r="AN4272" s="403"/>
      <c r="AO4272" s="419"/>
      <c r="AP4272" s="419"/>
      <c r="AQ4272" s="419"/>
      <c r="AR4272" s="419"/>
      <c r="AS4272" s="419"/>
      <c r="AT4272" s="419"/>
      <c r="AU4272" s="419"/>
      <c r="AV4272" s="419"/>
      <c r="AX4272" s="419"/>
      <c r="AY4272" s="419"/>
      <c r="AZ4272" s="419"/>
      <c r="BB4272" s="419"/>
      <c r="BC4272" s="419"/>
      <c r="BD4272" s="419"/>
      <c r="BF4272" s="419"/>
      <c r="BG4272" s="419"/>
      <c r="BH4272" s="419"/>
      <c r="BJ4272" s="419"/>
      <c r="BK4272" s="419"/>
      <c r="BL4272" s="419"/>
      <c r="BN4272" s="419"/>
      <c r="BO4272" s="419"/>
      <c r="BP4272" s="419"/>
      <c r="BR4272" s="419"/>
      <c r="BS4272" s="419"/>
      <c r="BT4272" s="419"/>
      <c r="BV4272" s="419"/>
      <c r="BW4272" s="419"/>
      <c r="BX4272" s="397"/>
      <c r="BZ4272" s="449"/>
      <c r="CB4272" s="419"/>
      <c r="CC4272" s="419"/>
      <c r="CD4272" s="419"/>
      <c r="CF4272" s="419"/>
      <c r="CG4272" s="419"/>
      <c r="CH4272" s="419"/>
    </row>
    <row r="4273" spans="3:86" ht="21" thickBot="1">
      <c r="C4273" s="425"/>
      <c r="P4273" s="431"/>
      <c r="R4273" s="419"/>
      <c r="S4273" s="446"/>
      <c r="T4273" s="419"/>
      <c r="V4273" s="196"/>
      <c r="W4273" s="419"/>
      <c r="X4273" s="419"/>
      <c r="Z4273" s="419"/>
      <c r="AA4273" s="419"/>
      <c r="AB4273" s="419"/>
      <c r="AD4273" s="419"/>
      <c r="AE4273" s="419"/>
      <c r="AF4273" s="419"/>
      <c r="AH4273" s="419"/>
      <c r="AI4273" s="419"/>
      <c r="AJ4273" s="419"/>
      <c r="AL4273" s="419"/>
      <c r="AM4273" s="419"/>
      <c r="AN4273" s="403"/>
      <c r="AO4273" s="419"/>
      <c r="AP4273" s="419"/>
      <c r="AQ4273" s="419"/>
      <c r="AR4273" s="419"/>
      <c r="AS4273" s="419"/>
      <c r="AT4273" s="419"/>
      <c r="AU4273" s="419"/>
      <c r="AV4273" s="419"/>
      <c r="AX4273" s="419"/>
      <c r="AY4273" s="419"/>
      <c r="AZ4273" s="419"/>
      <c r="BB4273" s="419"/>
      <c r="BC4273" s="419"/>
      <c r="BD4273" s="419"/>
      <c r="BF4273" s="419"/>
      <c r="BG4273" s="419"/>
      <c r="BH4273" s="419"/>
      <c r="BJ4273" s="419"/>
      <c r="BK4273" s="419"/>
      <c r="BL4273" s="419"/>
      <c r="BN4273" s="419"/>
      <c r="BO4273" s="419"/>
      <c r="BP4273" s="419"/>
      <c r="BR4273" s="419"/>
      <c r="BS4273" s="419"/>
      <c r="BT4273" s="419"/>
      <c r="BV4273" s="419"/>
      <c r="BW4273" s="419"/>
      <c r="BX4273" s="397"/>
      <c r="BZ4273" s="449"/>
      <c r="CB4273" s="419"/>
      <c r="CC4273" s="419"/>
      <c r="CD4273" s="419"/>
      <c r="CF4273" s="419"/>
      <c r="CG4273" s="419"/>
      <c r="CH4273" s="419"/>
    </row>
    <row r="4274" spans="3:86" ht="21" thickBot="1">
      <c r="C4274" s="425"/>
      <c r="P4274" s="431"/>
      <c r="R4274" s="419"/>
      <c r="S4274" s="446"/>
      <c r="T4274" s="419"/>
      <c r="V4274" s="196"/>
      <c r="W4274" s="419"/>
      <c r="X4274" s="419"/>
      <c r="Z4274" s="419"/>
      <c r="AA4274" s="419"/>
      <c r="AB4274" s="419"/>
      <c r="AD4274" s="419"/>
      <c r="AE4274" s="419"/>
      <c r="AF4274" s="419"/>
      <c r="AH4274" s="419"/>
      <c r="AI4274" s="419"/>
      <c r="AJ4274" s="419"/>
      <c r="AL4274" s="419"/>
      <c r="AM4274" s="419"/>
      <c r="AN4274" s="403"/>
      <c r="AO4274" s="419"/>
      <c r="AP4274" s="419"/>
      <c r="AQ4274" s="419"/>
      <c r="AR4274" s="419"/>
      <c r="AS4274" s="419"/>
      <c r="AT4274" s="419"/>
      <c r="AU4274" s="419"/>
      <c r="AV4274" s="419"/>
      <c r="AX4274" s="419"/>
      <c r="AY4274" s="419"/>
      <c r="AZ4274" s="419"/>
      <c r="BB4274" s="419"/>
      <c r="BC4274" s="419"/>
      <c r="BD4274" s="419"/>
      <c r="BF4274" s="419"/>
      <c r="BG4274" s="419"/>
      <c r="BH4274" s="419"/>
      <c r="BJ4274" s="419"/>
      <c r="BK4274" s="419"/>
      <c r="BL4274" s="419"/>
      <c r="BN4274" s="419"/>
      <c r="BO4274" s="419"/>
      <c r="BP4274" s="419"/>
      <c r="BR4274" s="419"/>
      <c r="BS4274" s="419"/>
      <c r="BT4274" s="419"/>
      <c r="BV4274" s="419"/>
      <c r="BW4274" s="419"/>
      <c r="BX4274" s="397"/>
      <c r="BZ4274" s="449"/>
      <c r="CB4274" s="419"/>
      <c r="CC4274" s="419"/>
      <c r="CD4274" s="419"/>
      <c r="CF4274" s="419"/>
      <c r="CG4274" s="419"/>
      <c r="CH4274" s="419"/>
    </row>
    <row r="4275" spans="3:86" ht="21" thickBot="1">
      <c r="C4275" s="425"/>
      <c r="P4275" s="431"/>
      <c r="R4275" s="419"/>
      <c r="S4275" s="446"/>
      <c r="T4275" s="419"/>
      <c r="V4275" s="196"/>
      <c r="W4275" s="419"/>
      <c r="X4275" s="419"/>
      <c r="Z4275" s="419"/>
      <c r="AA4275" s="419"/>
      <c r="AB4275" s="419"/>
      <c r="AD4275" s="419"/>
      <c r="AE4275" s="419"/>
      <c r="AF4275" s="419"/>
      <c r="AH4275" s="419"/>
      <c r="AI4275" s="419"/>
      <c r="AJ4275" s="419"/>
      <c r="AL4275" s="419"/>
      <c r="AM4275" s="419"/>
      <c r="AN4275" s="403"/>
      <c r="AO4275" s="419"/>
      <c r="AP4275" s="419"/>
      <c r="AQ4275" s="419"/>
      <c r="AR4275" s="419"/>
      <c r="AS4275" s="419"/>
      <c r="AT4275" s="419"/>
      <c r="AU4275" s="419"/>
      <c r="AV4275" s="419"/>
      <c r="AX4275" s="419"/>
      <c r="AY4275" s="419"/>
      <c r="AZ4275" s="419"/>
      <c r="BB4275" s="419"/>
      <c r="BC4275" s="419"/>
      <c r="BD4275" s="419"/>
      <c r="BF4275" s="419"/>
      <c r="BG4275" s="419"/>
      <c r="BH4275" s="419"/>
      <c r="BJ4275" s="419"/>
      <c r="BK4275" s="419"/>
      <c r="BL4275" s="419"/>
      <c r="BN4275" s="419"/>
      <c r="BO4275" s="419"/>
      <c r="BP4275" s="419"/>
      <c r="BR4275" s="419"/>
      <c r="BS4275" s="419"/>
      <c r="BT4275" s="419"/>
      <c r="BV4275" s="419"/>
      <c r="BW4275" s="419"/>
      <c r="BX4275" s="397"/>
      <c r="BZ4275" s="449"/>
      <c r="CB4275" s="419"/>
      <c r="CC4275" s="419"/>
      <c r="CD4275" s="419"/>
      <c r="CF4275" s="419"/>
      <c r="CG4275" s="419"/>
      <c r="CH4275" s="419"/>
    </row>
    <row r="4276" spans="3:86" ht="21" thickBot="1">
      <c r="C4276" s="425"/>
      <c r="P4276" s="431"/>
      <c r="R4276" s="419"/>
      <c r="S4276" s="446"/>
      <c r="T4276" s="419"/>
      <c r="V4276" s="196"/>
      <c r="W4276" s="419"/>
      <c r="X4276" s="419"/>
      <c r="Z4276" s="419"/>
      <c r="AA4276" s="419"/>
      <c r="AB4276" s="419"/>
      <c r="AD4276" s="419"/>
      <c r="AE4276" s="419"/>
      <c r="AF4276" s="419"/>
      <c r="AH4276" s="419"/>
      <c r="AI4276" s="419"/>
      <c r="AJ4276" s="419"/>
      <c r="AL4276" s="419"/>
      <c r="AM4276" s="419"/>
      <c r="AN4276" s="403"/>
      <c r="AO4276" s="419"/>
      <c r="AP4276" s="419"/>
      <c r="AQ4276" s="419"/>
      <c r="AR4276" s="419"/>
      <c r="AS4276" s="419"/>
      <c r="AT4276" s="419"/>
      <c r="AU4276" s="419"/>
      <c r="AV4276" s="419"/>
      <c r="AX4276" s="419"/>
      <c r="AY4276" s="419"/>
      <c r="AZ4276" s="419"/>
      <c r="BB4276" s="419"/>
      <c r="BC4276" s="419"/>
      <c r="BD4276" s="419"/>
      <c r="BF4276" s="419"/>
      <c r="BG4276" s="419"/>
      <c r="BH4276" s="419"/>
      <c r="BJ4276" s="419"/>
      <c r="BK4276" s="419"/>
      <c r="BL4276" s="419"/>
      <c r="BN4276" s="419"/>
      <c r="BO4276" s="419"/>
      <c r="BP4276" s="419"/>
      <c r="BR4276" s="419"/>
      <c r="BS4276" s="419"/>
      <c r="BT4276" s="419"/>
      <c r="BV4276" s="419"/>
      <c r="BW4276" s="419"/>
      <c r="BX4276" s="397"/>
      <c r="BZ4276" s="449"/>
      <c r="CB4276" s="419"/>
      <c r="CC4276" s="419"/>
      <c r="CD4276" s="419"/>
      <c r="CF4276" s="419"/>
      <c r="CG4276" s="419"/>
      <c r="CH4276" s="419"/>
    </row>
    <row r="4277" spans="3:86" ht="21" thickBot="1">
      <c r="C4277" s="425"/>
      <c r="P4277" s="431"/>
      <c r="R4277" s="419"/>
      <c r="S4277" s="446"/>
      <c r="T4277" s="419"/>
      <c r="V4277" s="196"/>
      <c r="W4277" s="419"/>
      <c r="X4277" s="419"/>
      <c r="Z4277" s="419"/>
      <c r="AA4277" s="419"/>
      <c r="AB4277" s="419"/>
      <c r="AD4277" s="419"/>
      <c r="AE4277" s="419"/>
      <c r="AF4277" s="419"/>
      <c r="AH4277" s="419"/>
      <c r="AI4277" s="419"/>
      <c r="AJ4277" s="419"/>
      <c r="AL4277" s="419"/>
      <c r="AM4277" s="419"/>
      <c r="AN4277" s="403"/>
      <c r="AO4277" s="419"/>
      <c r="AP4277" s="419"/>
      <c r="AQ4277" s="419"/>
      <c r="AR4277" s="419"/>
      <c r="AS4277" s="419"/>
      <c r="AT4277" s="419"/>
      <c r="AU4277" s="419"/>
      <c r="AV4277" s="419"/>
      <c r="AX4277" s="419"/>
      <c r="AY4277" s="419"/>
      <c r="AZ4277" s="419"/>
      <c r="BB4277" s="419"/>
      <c r="BC4277" s="419"/>
      <c r="BD4277" s="419"/>
      <c r="BF4277" s="419"/>
      <c r="BG4277" s="419"/>
      <c r="BH4277" s="419"/>
      <c r="BJ4277" s="419"/>
      <c r="BK4277" s="419"/>
      <c r="BL4277" s="419"/>
      <c r="BN4277" s="419"/>
      <c r="BO4277" s="419"/>
      <c r="BP4277" s="419"/>
      <c r="BR4277" s="419"/>
      <c r="BS4277" s="419"/>
      <c r="BT4277" s="419"/>
      <c r="BV4277" s="419"/>
      <c r="BW4277" s="419"/>
      <c r="BX4277" s="397"/>
      <c r="BZ4277" s="449"/>
      <c r="CB4277" s="419"/>
      <c r="CC4277" s="419"/>
      <c r="CD4277" s="419"/>
      <c r="CF4277" s="419"/>
      <c r="CG4277" s="419"/>
      <c r="CH4277" s="419"/>
    </row>
    <row r="4278" spans="3:86" ht="21" thickBot="1">
      <c r="C4278" s="425"/>
      <c r="P4278" s="431"/>
      <c r="R4278" s="419"/>
      <c r="S4278" s="446"/>
      <c r="T4278" s="419"/>
      <c r="V4278" s="196"/>
      <c r="W4278" s="419"/>
      <c r="X4278" s="419"/>
      <c r="Z4278" s="419"/>
      <c r="AA4278" s="419"/>
      <c r="AB4278" s="419"/>
      <c r="AD4278" s="419"/>
      <c r="AE4278" s="419"/>
      <c r="AF4278" s="419"/>
      <c r="AH4278" s="419"/>
      <c r="AI4278" s="419"/>
      <c r="AJ4278" s="419"/>
      <c r="AL4278" s="419"/>
      <c r="AM4278" s="419"/>
      <c r="AN4278" s="403"/>
      <c r="AO4278" s="419"/>
      <c r="AP4278" s="419"/>
      <c r="AQ4278" s="419"/>
      <c r="AR4278" s="419"/>
      <c r="AS4278" s="419"/>
      <c r="AT4278" s="419"/>
      <c r="AU4278" s="419"/>
      <c r="AV4278" s="419"/>
      <c r="AX4278" s="419"/>
      <c r="AY4278" s="419"/>
      <c r="AZ4278" s="419"/>
      <c r="BB4278" s="419"/>
      <c r="BC4278" s="419"/>
      <c r="BD4278" s="419"/>
      <c r="BF4278" s="419"/>
      <c r="BG4278" s="419"/>
      <c r="BH4278" s="419"/>
      <c r="BJ4278" s="419"/>
      <c r="BK4278" s="419"/>
      <c r="BL4278" s="419"/>
      <c r="BN4278" s="419"/>
      <c r="BO4278" s="419"/>
      <c r="BP4278" s="419"/>
      <c r="BR4278" s="419"/>
      <c r="BS4278" s="419"/>
      <c r="BT4278" s="419"/>
      <c r="BV4278" s="419"/>
      <c r="BW4278" s="419"/>
      <c r="BX4278" s="397"/>
      <c r="BZ4278" s="449"/>
      <c r="CB4278" s="419"/>
      <c r="CC4278" s="419"/>
      <c r="CD4278" s="419"/>
      <c r="CF4278" s="419"/>
      <c r="CG4278" s="419"/>
      <c r="CH4278" s="419"/>
    </row>
    <row r="4279" spans="3:86" ht="21" thickBot="1">
      <c r="C4279" s="425"/>
      <c r="P4279" s="431"/>
      <c r="R4279" s="419"/>
      <c r="S4279" s="446"/>
      <c r="T4279" s="419"/>
      <c r="V4279" s="196"/>
      <c r="W4279" s="419"/>
      <c r="X4279" s="419"/>
      <c r="Z4279" s="419"/>
      <c r="AA4279" s="419"/>
      <c r="AB4279" s="419"/>
      <c r="AD4279" s="419"/>
      <c r="AE4279" s="419"/>
      <c r="AF4279" s="419"/>
      <c r="AH4279" s="419"/>
      <c r="AI4279" s="419"/>
      <c r="AJ4279" s="419"/>
      <c r="AL4279" s="419"/>
      <c r="AM4279" s="419"/>
      <c r="AN4279" s="403"/>
      <c r="AO4279" s="419"/>
      <c r="AP4279" s="419"/>
      <c r="AQ4279" s="419"/>
      <c r="AR4279" s="419"/>
      <c r="AS4279" s="419"/>
      <c r="AT4279" s="419"/>
      <c r="AU4279" s="419"/>
      <c r="AV4279" s="419"/>
      <c r="AX4279" s="419"/>
      <c r="AY4279" s="419"/>
      <c r="AZ4279" s="419"/>
      <c r="BB4279" s="419"/>
      <c r="BC4279" s="419"/>
      <c r="BD4279" s="419"/>
      <c r="BF4279" s="419"/>
      <c r="BG4279" s="419"/>
      <c r="BH4279" s="419"/>
      <c r="BJ4279" s="419"/>
      <c r="BK4279" s="419"/>
      <c r="BL4279" s="419"/>
      <c r="BN4279" s="419"/>
      <c r="BO4279" s="419"/>
      <c r="BP4279" s="419"/>
      <c r="BR4279" s="419"/>
      <c r="BS4279" s="419"/>
      <c r="BT4279" s="419"/>
      <c r="BV4279" s="419"/>
      <c r="BW4279" s="419"/>
      <c r="BX4279" s="397"/>
      <c r="BZ4279" s="449"/>
      <c r="CB4279" s="419"/>
      <c r="CC4279" s="419"/>
      <c r="CD4279" s="419"/>
      <c r="CF4279" s="419"/>
      <c r="CG4279" s="419"/>
      <c r="CH4279" s="419"/>
    </row>
    <row r="4280" spans="3:86" ht="21" thickBot="1">
      <c r="C4280" s="425"/>
      <c r="P4280" s="431"/>
      <c r="R4280" s="419"/>
      <c r="S4280" s="446"/>
      <c r="T4280" s="419"/>
      <c r="V4280" s="196"/>
      <c r="W4280" s="419"/>
      <c r="X4280" s="419"/>
      <c r="Z4280" s="419"/>
      <c r="AA4280" s="419"/>
      <c r="AB4280" s="419"/>
      <c r="AD4280" s="419"/>
      <c r="AE4280" s="419"/>
      <c r="AF4280" s="419"/>
      <c r="AH4280" s="419"/>
      <c r="AI4280" s="419"/>
      <c r="AJ4280" s="419"/>
      <c r="AL4280" s="419"/>
      <c r="AM4280" s="419"/>
      <c r="AN4280" s="403"/>
      <c r="AO4280" s="419"/>
      <c r="AP4280" s="419"/>
      <c r="AQ4280" s="419"/>
      <c r="AR4280" s="419"/>
      <c r="AS4280" s="419"/>
      <c r="AT4280" s="419"/>
      <c r="AU4280" s="419"/>
      <c r="AV4280" s="419"/>
      <c r="AX4280" s="419"/>
      <c r="AY4280" s="419"/>
      <c r="AZ4280" s="419"/>
      <c r="BB4280" s="419"/>
      <c r="BC4280" s="419"/>
      <c r="BD4280" s="419"/>
      <c r="BF4280" s="419"/>
      <c r="BG4280" s="419"/>
      <c r="BH4280" s="419"/>
      <c r="BJ4280" s="419"/>
      <c r="BK4280" s="419"/>
      <c r="BL4280" s="419"/>
      <c r="BN4280" s="419"/>
      <c r="BO4280" s="419"/>
      <c r="BP4280" s="419"/>
      <c r="BR4280" s="419"/>
      <c r="BS4280" s="419"/>
      <c r="BT4280" s="419"/>
      <c r="BV4280" s="419"/>
      <c r="BW4280" s="419"/>
      <c r="BX4280" s="397"/>
      <c r="BZ4280" s="449"/>
      <c r="CB4280" s="419"/>
      <c r="CC4280" s="419"/>
      <c r="CD4280" s="419"/>
      <c r="CF4280" s="419"/>
      <c r="CG4280" s="419"/>
      <c r="CH4280" s="419"/>
    </row>
    <row r="4281" spans="3:86" ht="21" thickBot="1">
      <c r="C4281" s="425"/>
      <c r="P4281" s="431"/>
      <c r="R4281" s="419"/>
      <c r="S4281" s="446"/>
      <c r="T4281" s="419"/>
      <c r="V4281" s="196"/>
      <c r="W4281" s="419"/>
      <c r="X4281" s="419"/>
      <c r="Z4281" s="419"/>
      <c r="AA4281" s="419"/>
      <c r="AB4281" s="419"/>
      <c r="AD4281" s="419"/>
      <c r="AE4281" s="419"/>
      <c r="AF4281" s="419"/>
      <c r="AH4281" s="419"/>
      <c r="AI4281" s="419"/>
      <c r="AJ4281" s="419"/>
      <c r="AL4281" s="419"/>
      <c r="AM4281" s="419"/>
      <c r="AN4281" s="403"/>
      <c r="AO4281" s="419"/>
      <c r="AP4281" s="419"/>
      <c r="AQ4281" s="419"/>
      <c r="AR4281" s="419"/>
      <c r="AS4281" s="419"/>
      <c r="AT4281" s="419"/>
      <c r="AU4281" s="419"/>
      <c r="AV4281" s="419"/>
      <c r="AX4281" s="419"/>
      <c r="AY4281" s="419"/>
      <c r="AZ4281" s="419"/>
      <c r="BB4281" s="419"/>
      <c r="BC4281" s="419"/>
      <c r="BD4281" s="419"/>
      <c r="BF4281" s="419"/>
      <c r="BG4281" s="419"/>
      <c r="BH4281" s="419"/>
      <c r="BJ4281" s="419"/>
      <c r="BK4281" s="419"/>
      <c r="BL4281" s="419"/>
      <c r="BN4281" s="419"/>
      <c r="BO4281" s="419"/>
      <c r="BP4281" s="419"/>
      <c r="BR4281" s="419"/>
      <c r="BS4281" s="419"/>
      <c r="BT4281" s="419"/>
      <c r="BV4281" s="419"/>
      <c r="BW4281" s="419"/>
      <c r="BX4281" s="397"/>
      <c r="BZ4281" s="449"/>
      <c r="CB4281" s="419"/>
      <c r="CC4281" s="419"/>
      <c r="CD4281" s="419"/>
      <c r="CF4281" s="419"/>
      <c r="CG4281" s="419"/>
      <c r="CH4281" s="419"/>
    </row>
    <row r="4282" spans="3:86" ht="21" thickBot="1">
      <c r="C4282" s="425"/>
      <c r="P4282" s="431"/>
      <c r="R4282" s="419"/>
      <c r="S4282" s="446"/>
      <c r="T4282" s="419"/>
      <c r="V4282" s="196"/>
      <c r="W4282" s="419"/>
      <c r="X4282" s="419"/>
      <c r="Z4282" s="419"/>
      <c r="AA4282" s="419"/>
      <c r="AB4282" s="419"/>
      <c r="AD4282" s="419"/>
      <c r="AE4282" s="419"/>
      <c r="AF4282" s="419"/>
      <c r="AH4282" s="419"/>
      <c r="AI4282" s="419"/>
      <c r="AJ4282" s="419"/>
      <c r="AL4282" s="419"/>
      <c r="AM4282" s="419"/>
      <c r="AN4282" s="403"/>
      <c r="AO4282" s="419"/>
      <c r="AP4282" s="419"/>
      <c r="AQ4282" s="419"/>
      <c r="AR4282" s="419"/>
      <c r="AS4282" s="419"/>
      <c r="AT4282" s="419"/>
      <c r="AU4282" s="419"/>
      <c r="AV4282" s="419"/>
      <c r="AX4282" s="419"/>
      <c r="AY4282" s="419"/>
      <c r="AZ4282" s="419"/>
      <c r="BB4282" s="419"/>
      <c r="BC4282" s="419"/>
      <c r="BD4282" s="419"/>
      <c r="BF4282" s="419"/>
      <c r="BG4282" s="419"/>
      <c r="BH4282" s="419"/>
      <c r="BJ4282" s="419"/>
      <c r="BK4282" s="419"/>
      <c r="BL4282" s="419"/>
      <c r="BN4282" s="419"/>
      <c r="BO4282" s="419"/>
      <c r="BP4282" s="419"/>
      <c r="BR4282" s="419"/>
      <c r="BS4282" s="419"/>
      <c r="BT4282" s="419"/>
      <c r="BV4282" s="419"/>
      <c r="BW4282" s="419"/>
      <c r="BX4282" s="397"/>
      <c r="BZ4282" s="449"/>
      <c r="CB4282" s="419"/>
      <c r="CC4282" s="419"/>
      <c r="CD4282" s="419"/>
      <c r="CF4282" s="419"/>
      <c r="CG4282" s="419"/>
      <c r="CH4282" s="419"/>
    </row>
    <row r="4283" spans="3:86" ht="21" thickBot="1">
      <c r="C4283" s="425"/>
      <c r="P4283" s="431"/>
      <c r="R4283" s="419"/>
      <c r="S4283" s="446"/>
      <c r="T4283" s="419"/>
      <c r="V4283" s="196"/>
      <c r="W4283" s="419"/>
      <c r="X4283" s="419"/>
      <c r="Z4283" s="419"/>
      <c r="AA4283" s="419"/>
      <c r="AB4283" s="419"/>
      <c r="AD4283" s="419"/>
      <c r="AE4283" s="419"/>
      <c r="AF4283" s="419"/>
      <c r="AH4283" s="419"/>
      <c r="AI4283" s="419"/>
      <c r="AJ4283" s="419"/>
      <c r="AL4283" s="419"/>
      <c r="AM4283" s="419"/>
      <c r="AN4283" s="403"/>
      <c r="AO4283" s="419"/>
      <c r="AP4283" s="419"/>
      <c r="AQ4283" s="419"/>
      <c r="AR4283" s="419"/>
      <c r="AS4283" s="419"/>
      <c r="AT4283" s="419"/>
      <c r="AU4283" s="419"/>
      <c r="AV4283" s="419"/>
      <c r="AX4283" s="419"/>
      <c r="AY4283" s="419"/>
      <c r="AZ4283" s="419"/>
      <c r="BB4283" s="419"/>
      <c r="BC4283" s="419"/>
      <c r="BD4283" s="419"/>
      <c r="BF4283" s="419"/>
      <c r="BG4283" s="419"/>
      <c r="BH4283" s="419"/>
      <c r="BJ4283" s="419"/>
      <c r="BK4283" s="419"/>
      <c r="BL4283" s="419"/>
      <c r="BN4283" s="419"/>
      <c r="BO4283" s="419"/>
      <c r="BP4283" s="419"/>
      <c r="BR4283" s="419"/>
      <c r="BS4283" s="419"/>
      <c r="BT4283" s="419"/>
      <c r="BV4283" s="419"/>
      <c r="BW4283" s="419"/>
      <c r="BX4283" s="397"/>
      <c r="BZ4283" s="449"/>
      <c r="CB4283" s="419"/>
      <c r="CC4283" s="419"/>
      <c r="CD4283" s="419"/>
      <c r="CF4283" s="419"/>
      <c r="CG4283" s="419"/>
      <c r="CH4283" s="419"/>
    </row>
    <row r="4284" spans="3:86" ht="21" thickBot="1">
      <c r="C4284" s="425"/>
      <c r="P4284" s="431"/>
      <c r="R4284" s="419"/>
      <c r="S4284" s="446"/>
      <c r="T4284" s="419"/>
      <c r="V4284" s="196"/>
      <c r="W4284" s="419"/>
      <c r="X4284" s="419"/>
      <c r="Z4284" s="419"/>
      <c r="AA4284" s="419"/>
      <c r="AB4284" s="419"/>
      <c r="AD4284" s="419"/>
      <c r="AE4284" s="419"/>
      <c r="AF4284" s="419"/>
      <c r="AH4284" s="419"/>
      <c r="AI4284" s="419"/>
      <c r="AJ4284" s="419"/>
      <c r="AL4284" s="419"/>
      <c r="AM4284" s="419"/>
      <c r="AN4284" s="403"/>
      <c r="AO4284" s="419"/>
      <c r="AP4284" s="419"/>
      <c r="AQ4284" s="419"/>
      <c r="AR4284" s="419"/>
      <c r="AS4284" s="419"/>
      <c r="AT4284" s="419"/>
      <c r="AU4284" s="419"/>
      <c r="AV4284" s="419"/>
      <c r="AX4284" s="419"/>
      <c r="AY4284" s="419"/>
      <c r="AZ4284" s="419"/>
      <c r="BB4284" s="419"/>
      <c r="BC4284" s="419"/>
      <c r="BD4284" s="419"/>
      <c r="BF4284" s="419"/>
      <c r="BG4284" s="419"/>
      <c r="BH4284" s="419"/>
      <c r="BJ4284" s="419"/>
      <c r="BK4284" s="419"/>
      <c r="BL4284" s="419"/>
      <c r="BN4284" s="419"/>
      <c r="BO4284" s="419"/>
      <c r="BP4284" s="419"/>
      <c r="BR4284" s="419"/>
      <c r="BS4284" s="419"/>
      <c r="BT4284" s="419"/>
      <c r="BV4284" s="419"/>
      <c r="BW4284" s="419"/>
      <c r="BX4284" s="397"/>
      <c r="BZ4284" s="449"/>
      <c r="CB4284" s="419"/>
      <c r="CC4284" s="419"/>
      <c r="CD4284" s="419"/>
      <c r="CF4284" s="419"/>
      <c r="CG4284" s="419"/>
      <c r="CH4284" s="419"/>
    </row>
    <row r="4285" spans="3:86" ht="21" thickBot="1">
      <c r="C4285" s="425"/>
      <c r="P4285" s="431"/>
      <c r="R4285" s="419"/>
      <c r="S4285" s="446"/>
      <c r="T4285" s="419"/>
      <c r="V4285" s="196"/>
      <c r="W4285" s="419"/>
      <c r="X4285" s="419"/>
      <c r="Z4285" s="419"/>
      <c r="AA4285" s="419"/>
      <c r="AB4285" s="419"/>
      <c r="AD4285" s="419"/>
      <c r="AE4285" s="419"/>
      <c r="AF4285" s="419"/>
      <c r="AH4285" s="419"/>
      <c r="AI4285" s="419"/>
      <c r="AJ4285" s="419"/>
      <c r="AL4285" s="419"/>
      <c r="AM4285" s="419"/>
      <c r="AN4285" s="403"/>
      <c r="AO4285" s="419"/>
      <c r="AP4285" s="419"/>
      <c r="AQ4285" s="419"/>
      <c r="AR4285" s="419"/>
      <c r="AS4285" s="419"/>
      <c r="AT4285" s="419"/>
      <c r="AU4285" s="419"/>
      <c r="AV4285" s="419"/>
      <c r="AX4285" s="419"/>
      <c r="AY4285" s="419"/>
      <c r="AZ4285" s="419"/>
      <c r="BB4285" s="419"/>
      <c r="BC4285" s="419"/>
      <c r="BD4285" s="419"/>
      <c r="BF4285" s="419"/>
      <c r="BG4285" s="419"/>
      <c r="BH4285" s="419"/>
      <c r="BJ4285" s="419"/>
      <c r="BK4285" s="419"/>
      <c r="BL4285" s="419"/>
      <c r="BN4285" s="419"/>
      <c r="BO4285" s="419"/>
      <c r="BP4285" s="419"/>
      <c r="BR4285" s="419"/>
      <c r="BS4285" s="419"/>
      <c r="BT4285" s="419"/>
      <c r="BV4285" s="419"/>
      <c r="BW4285" s="419"/>
      <c r="BX4285" s="397"/>
      <c r="BZ4285" s="449"/>
      <c r="CB4285" s="419"/>
      <c r="CC4285" s="419"/>
      <c r="CD4285" s="419"/>
      <c r="CF4285" s="419"/>
      <c r="CG4285" s="419"/>
      <c r="CH4285" s="419"/>
    </row>
    <row r="4286" spans="3:86" ht="21" thickBot="1">
      <c r="C4286" s="425"/>
      <c r="P4286" s="431"/>
      <c r="R4286" s="419"/>
      <c r="S4286" s="446"/>
      <c r="T4286" s="419"/>
      <c r="V4286" s="196"/>
      <c r="W4286" s="419"/>
      <c r="X4286" s="419"/>
      <c r="Z4286" s="419"/>
      <c r="AA4286" s="419"/>
      <c r="AB4286" s="419"/>
      <c r="AD4286" s="419"/>
      <c r="AE4286" s="419"/>
      <c r="AF4286" s="419"/>
      <c r="AH4286" s="419"/>
      <c r="AI4286" s="419"/>
      <c r="AJ4286" s="419"/>
      <c r="AL4286" s="419"/>
      <c r="AM4286" s="419"/>
      <c r="AN4286" s="403"/>
      <c r="AO4286" s="419"/>
      <c r="AP4286" s="419"/>
      <c r="AQ4286" s="419"/>
      <c r="AR4286" s="419"/>
      <c r="AS4286" s="419"/>
      <c r="AT4286" s="419"/>
      <c r="AU4286" s="419"/>
      <c r="AV4286" s="419"/>
      <c r="AX4286" s="419"/>
      <c r="AY4286" s="419"/>
      <c r="AZ4286" s="419"/>
      <c r="BB4286" s="419"/>
      <c r="BC4286" s="419"/>
      <c r="BD4286" s="419"/>
      <c r="BF4286" s="419"/>
      <c r="BG4286" s="419"/>
      <c r="BH4286" s="419"/>
      <c r="BJ4286" s="419"/>
      <c r="BK4286" s="419"/>
      <c r="BL4286" s="419"/>
      <c r="BN4286" s="419"/>
      <c r="BO4286" s="419"/>
      <c r="BP4286" s="419"/>
      <c r="BR4286" s="419"/>
      <c r="BS4286" s="419"/>
      <c r="BT4286" s="419"/>
      <c r="BV4286" s="419"/>
      <c r="BW4286" s="419"/>
      <c r="BX4286" s="397"/>
      <c r="BZ4286" s="449"/>
      <c r="CB4286" s="419"/>
      <c r="CC4286" s="419"/>
      <c r="CD4286" s="419"/>
      <c r="CF4286" s="419"/>
      <c r="CG4286" s="419"/>
      <c r="CH4286" s="419"/>
    </row>
    <row r="4287" spans="3:86" ht="21" thickBot="1">
      <c r="C4287" s="425"/>
      <c r="P4287" s="431"/>
      <c r="R4287" s="419"/>
      <c r="S4287" s="446"/>
      <c r="T4287" s="419"/>
      <c r="V4287" s="196"/>
      <c r="W4287" s="419"/>
      <c r="X4287" s="419"/>
      <c r="Z4287" s="419"/>
      <c r="AA4287" s="419"/>
      <c r="AB4287" s="419"/>
      <c r="AD4287" s="419"/>
      <c r="AE4287" s="419"/>
      <c r="AF4287" s="419"/>
      <c r="AH4287" s="419"/>
      <c r="AI4287" s="419"/>
      <c r="AJ4287" s="419"/>
      <c r="AL4287" s="419"/>
      <c r="AM4287" s="419"/>
      <c r="AN4287" s="403"/>
      <c r="AO4287" s="419"/>
      <c r="AP4287" s="419"/>
      <c r="AQ4287" s="419"/>
      <c r="AR4287" s="419"/>
      <c r="AS4287" s="419"/>
      <c r="AT4287" s="419"/>
      <c r="AU4287" s="419"/>
      <c r="AV4287" s="419"/>
      <c r="AX4287" s="419"/>
      <c r="AY4287" s="419"/>
      <c r="AZ4287" s="419"/>
      <c r="BB4287" s="419"/>
      <c r="BC4287" s="419"/>
      <c r="BD4287" s="419"/>
      <c r="BF4287" s="419"/>
      <c r="BG4287" s="419"/>
      <c r="BH4287" s="419"/>
      <c r="BJ4287" s="419"/>
      <c r="BK4287" s="419"/>
      <c r="BL4287" s="419"/>
      <c r="BN4287" s="419"/>
      <c r="BO4287" s="419"/>
      <c r="BP4287" s="419"/>
      <c r="BR4287" s="419"/>
      <c r="BS4287" s="419"/>
      <c r="BT4287" s="419"/>
      <c r="BV4287" s="419"/>
      <c r="BW4287" s="419"/>
      <c r="BX4287" s="397"/>
      <c r="BZ4287" s="449"/>
      <c r="CB4287" s="419"/>
      <c r="CC4287" s="419"/>
      <c r="CD4287" s="419"/>
      <c r="CF4287" s="419"/>
      <c r="CG4287" s="419"/>
      <c r="CH4287" s="419"/>
    </row>
    <row r="4288" spans="3:86" ht="21" thickBot="1">
      <c r="C4288" s="425"/>
      <c r="P4288" s="431"/>
      <c r="R4288" s="419"/>
      <c r="S4288" s="446"/>
      <c r="T4288" s="419"/>
      <c r="V4288" s="196"/>
      <c r="W4288" s="419"/>
      <c r="X4288" s="419"/>
      <c r="Z4288" s="419"/>
      <c r="AA4288" s="419"/>
      <c r="AB4288" s="419"/>
      <c r="AD4288" s="419"/>
      <c r="AE4288" s="419"/>
      <c r="AF4288" s="419"/>
      <c r="AH4288" s="419"/>
      <c r="AI4288" s="419"/>
      <c r="AJ4288" s="419"/>
      <c r="AL4288" s="419"/>
      <c r="AM4288" s="419"/>
      <c r="AN4288" s="403"/>
      <c r="AO4288" s="419"/>
      <c r="AP4288" s="419"/>
      <c r="AQ4288" s="419"/>
      <c r="AR4288" s="419"/>
      <c r="AS4288" s="419"/>
      <c r="AT4288" s="419"/>
      <c r="AU4288" s="419"/>
      <c r="AV4288" s="419"/>
      <c r="AX4288" s="419"/>
      <c r="AY4288" s="419"/>
      <c r="AZ4288" s="419"/>
      <c r="BB4288" s="419"/>
      <c r="BC4288" s="419"/>
      <c r="BD4288" s="419"/>
      <c r="BF4288" s="419"/>
      <c r="BG4288" s="419"/>
      <c r="BH4288" s="419"/>
      <c r="BJ4288" s="419"/>
      <c r="BK4288" s="419"/>
      <c r="BL4288" s="419"/>
      <c r="BN4288" s="419"/>
      <c r="BO4288" s="419"/>
      <c r="BP4288" s="419"/>
      <c r="BR4288" s="419"/>
      <c r="BS4288" s="419"/>
      <c r="BT4288" s="419"/>
      <c r="BV4288" s="419"/>
      <c r="BW4288" s="419"/>
      <c r="BX4288" s="397"/>
      <c r="BZ4288" s="449"/>
      <c r="CB4288" s="419"/>
      <c r="CC4288" s="419"/>
      <c r="CD4288" s="419"/>
      <c r="CF4288" s="419"/>
      <c r="CG4288" s="419"/>
      <c r="CH4288" s="419"/>
    </row>
    <row r="4289" spans="3:86" ht="21" thickBot="1">
      <c r="C4289" s="425"/>
      <c r="P4289" s="431"/>
      <c r="R4289" s="419"/>
      <c r="S4289" s="446"/>
      <c r="T4289" s="419"/>
      <c r="V4289" s="196"/>
      <c r="W4289" s="419"/>
      <c r="X4289" s="419"/>
      <c r="Z4289" s="419"/>
      <c r="AA4289" s="419"/>
      <c r="AB4289" s="419"/>
      <c r="AD4289" s="419"/>
      <c r="AE4289" s="419"/>
      <c r="AF4289" s="419"/>
      <c r="AH4289" s="419"/>
      <c r="AI4289" s="419"/>
      <c r="AJ4289" s="419"/>
      <c r="AL4289" s="419"/>
      <c r="AM4289" s="419"/>
      <c r="AN4289" s="403"/>
      <c r="AO4289" s="419"/>
      <c r="AP4289" s="419"/>
      <c r="AQ4289" s="419"/>
      <c r="AR4289" s="419"/>
      <c r="AS4289" s="419"/>
      <c r="AT4289" s="419"/>
      <c r="AU4289" s="419"/>
      <c r="AV4289" s="419"/>
      <c r="AX4289" s="419"/>
      <c r="AY4289" s="419"/>
      <c r="AZ4289" s="419"/>
      <c r="BB4289" s="419"/>
      <c r="BC4289" s="419"/>
      <c r="BD4289" s="419"/>
      <c r="BF4289" s="419"/>
      <c r="BG4289" s="419"/>
      <c r="BH4289" s="419"/>
      <c r="BJ4289" s="419"/>
      <c r="BK4289" s="419"/>
      <c r="BL4289" s="419"/>
      <c r="BN4289" s="419"/>
      <c r="BO4289" s="419"/>
      <c r="BP4289" s="419"/>
      <c r="BR4289" s="419"/>
      <c r="BS4289" s="419"/>
      <c r="BT4289" s="419"/>
      <c r="BV4289" s="419"/>
      <c r="BW4289" s="419"/>
      <c r="BX4289" s="397"/>
      <c r="BZ4289" s="449"/>
      <c r="CB4289" s="419"/>
      <c r="CC4289" s="419"/>
      <c r="CD4289" s="419"/>
      <c r="CF4289" s="419"/>
      <c r="CG4289" s="419"/>
      <c r="CH4289" s="419"/>
    </row>
    <row r="4290" spans="3:86" ht="21" thickBot="1">
      <c r="C4290" s="425"/>
      <c r="P4290" s="431"/>
      <c r="R4290" s="419"/>
      <c r="S4290" s="446"/>
      <c r="T4290" s="419"/>
      <c r="V4290" s="196"/>
      <c r="W4290" s="419"/>
      <c r="X4290" s="419"/>
      <c r="Z4290" s="419"/>
      <c r="AA4290" s="419"/>
      <c r="AB4290" s="419"/>
      <c r="AD4290" s="419"/>
      <c r="AE4290" s="419"/>
      <c r="AF4290" s="419"/>
      <c r="AH4290" s="419"/>
      <c r="AI4290" s="419"/>
      <c r="AJ4290" s="419"/>
      <c r="AL4290" s="419"/>
      <c r="AM4290" s="419"/>
      <c r="AN4290" s="403"/>
      <c r="AO4290" s="419"/>
      <c r="AP4290" s="419"/>
      <c r="AQ4290" s="419"/>
      <c r="AR4290" s="419"/>
      <c r="AS4290" s="419"/>
      <c r="AT4290" s="419"/>
      <c r="AU4290" s="419"/>
      <c r="AV4290" s="419"/>
      <c r="AX4290" s="419"/>
      <c r="AY4290" s="419"/>
      <c r="AZ4290" s="419"/>
      <c r="BB4290" s="419"/>
      <c r="BC4290" s="419"/>
      <c r="BD4290" s="419"/>
      <c r="BF4290" s="419"/>
      <c r="BG4290" s="419"/>
      <c r="BH4290" s="419"/>
      <c r="BJ4290" s="419"/>
      <c r="BK4290" s="419"/>
      <c r="BL4290" s="419"/>
      <c r="BN4290" s="419"/>
      <c r="BO4290" s="419"/>
      <c r="BP4290" s="419"/>
      <c r="BR4290" s="419"/>
      <c r="BS4290" s="419"/>
      <c r="BT4290" s="419"/>
      <c r="BV4290" s="419"/>
      <c r="BW4290" s="419"/>
      <c r="BX4290" s="397"/>
      <c r="BZ4290" s="449"/>
      <c r="CB4290" s="419"/>
      <c r="CC4290" s="419"/>
      <c r="CD4290" s="419"/>
      <c r="CF4290" s="419"/>
      <c r="CG4290" s="419"/>
      <c r="CH4290" s="419"/>
    </row>
    <row r="4291" spans="3:86" ht="21" thickBot="1">
      <c r="C4291" s="425"/>
      <c r="P4291" s="431"/>
      <c r="R4291" s="419"/>
      <c r="S4291" s="446"/>
      <c r="T4291" s="419"/>
      <c r="V4291" s="196"/>
      <c r="W4291" s="419"/>
      <c r="X4291" s="419"/>
      <c r="Z4291" s="419"/>
      <c r="AA4291" s="419"/>
      <c r="AB4291" s="419"/>
      <c r="AD4291" s="419"/>
      <c r="AE4291" s="419"/>
      <c r="AF4291" s="419"/>
      <c r="AH4291" s="419"/>
      <c r="AI4291" s="419"/>
      <c r="AJ4291" s="419"/>
      <c r="AL4291" s="419"/>
      <c r="AM4291" s="419"/>
      <c r="AN4291" s="403"/>
      <c r="AO4291" s="419"/>
      <c r="AP4291" s="419"/>
      <c r="AQ4291" s="419"/>
      <c r="AR4291" s="419"/>
      <c r="AS4291" s="419"/>
      <c r="AT4291" s="419"/>
      <c r="AU4291" s="419"/>
      <c r="AV4291" s="419"/>
      <c r="AX4291" s="419"/>
      <c r="AY4291" s="419"/>
      <c r="AZ4291" s="419"/>
      <c r="BB4291" s="419"/>
      <c r="BC4291" s="419"/>
      <c r="BD4291" s="419"/>
      <c r="BF4291" s="419"/>
      <c r="BG4291" s="419"/>
      <c r="BH4291" s="419"/>
      <c r="BJ4291" s="419"/>
      <c r="BK4291" s="419"/>
      <c r="BL4291" s="419"/>
      <c r="BN4291" s="419"/>
      <c r="BO4291" s="419"/>
      <c r="BP4291" s="419"/>
      <c r="BR4291" s="419"/>
      <c r="BS4291" s="419"/>
      <c r="BT4291" s="419"/>
      <c r="BV4291" s="419"/>
      <c r="BW4291" s="419"/>
      <c r="BX4291" s="397"/>
      <c r="BZ4291" s="449"/>
      <c r="CB4291" s="419"/>
      <c r="CC4291" s="419"/>
      <c r="CD4291" s="419"/>
      <c r="CF4291" s="419"/>
      <c r="CG4291" s="419"/>
      <c r="CH4291" s="419"/>
    </row>
    <row r="4292" spans="3:86" ht="21" thickBot="1">
      <c r="C4292" s="425"/>
      <c r="P4292" s="431"/>
      <c r="R4292" s="419"/>
      <c r="S4292" s="446"/>
      <c r="T4292" s="419"/>
      <c r="V4292" s="196"/>
      <c r="W4292" s="419"/>
      <c r="X4292" s="419"/>
      <c r="Z4292" s="419"/>
      <c r="AA4292" s="419"/>
      <c r="AB4292" s="419"/>
      <c r="AD4292" s="419"/>
      <c r="AE4292" s="419"/>
      <c r="AF4292" s="419"/>
      <c r="AH4292" s="419"/>
      <c r="AI4292" s="419"/>
      <c r="AJ4292" s="419"/>
      <c r="AL4292" s="419"/>
      <c r="AM4292" s="419"/>
      <c r="AN4292" s="403"/>
      <c r="AO4292" s="419"/>
      <c r="AP4292" s="419"/>
      <c r="AQ4292" s="419"/>
      <c r="AR4292" s="419"/>
      <c r="AS4292" s="419"/>
      <c r="AT4292" s="419"/>
      <c r="AU4292" s="419"/>
      <c r="AV4292" s="419"/>
      <c r="AX4292" s="419"/>
      <c r="AY4292" s="419"/>
      <c r="AZ4292" s="419"/>
      <c r="BB4292" s="419"/>
      <c r="BC4292" s="419"/>
      <c r="BD4292" s="419"/>
      <c r="BF4292" s="419"/>
      <c r="BG4292" s="419"/>
      <c r="BH4292" s="419"/>
      <c r="BJ4292" s="419"/>
      <c r="BK4292" s="419"/>
      <c r="BL4292" s="419"/>
      <c r="BN4292" s="419"/>
      <c r="BO4292" s="419"/>
      <c r="BP4292" s="419"/>
      <c r="BR4292" s="419"/>
      <c r="BS4292" s="419"/>
      <c r="BT4292" s="419"/>
      <c r="BV4292" s="419"/>
      <c r="BW4292" s="419"/>
      <c r="BX4292" s="397"/>
      <c r="BZ4292" s="449"/>
      <c r="CB4292" s="419"/>
      <c r="CC4292" s="419"/>
      <c r="CD4292" s="419"/>
      <c r="CF4292" s="419"/>
      <c r="CG4292" s="419"/>
      <c r="CH4292" s="419"/>
    </row>
    <row r="4293" spans="3:86" ht="21" thickBot="1">
      <c r="C4293" s="425"/>
      <c r="P4293" s="431"/>
      <c r="R4293" s="419"/>
      <c r="S4293" s="446"/>
      <c r="T4293" s="419"/>
      <c r="V4293" s="196"/>
      <c r="W4293" s="419"/>
      <c r="X4293" s="419"/>
      <c r="Z4293" s="419"/>
      <c r="AA4293" s="419"/>
      <c r="AB4293" s="419"/>
      <c r="AD4293" s="419"/>
      <c r="AE4293" s="419"/>
      <c r="AF4293" s="419"/>
      <c r="AH4293" s="419"/>
      <c r="AI4293" s="419"/>
      <c r="AJ4293" s="419"/>
      <c r="AL4293" s="419"/>
      <c r="AM4293" s="419"/>
      <c r="AN4293" s="403"/>
      <c r="AO4293" s="419"/>
      <c r="AP4293" s="419"/>
      <c r="AQ4293" s="419"/>
      <c r="AR4293" s="419"/>
      <c r="AS4293" s="419"/>
      <c r="AT4293" s="419"/>
      <c r="AU4293" s="419"/>
      <c r="AV4293" s="419"/>
      <c r="AX4293" s="419"/>
      <c r="AY4293" s="419"/>
      <c r="AZ4293" s="419"/>
      <c r="BB4293" s="419"/>
      <c r="BC4293" s="419"/>
      <c r="BD4293" s="419"/>
      <c r="BF4293" s="419"/>
      <c r="BG4293" s="419"/>
      <c r="BH4293" s="419"/>
      <c r="BJ4293" s="419"/>
      <c r="BK4293" s="419"/>
      <c r="BL4293" s="419"/>
      <c r="BN4293" s="419"/>
      <c r="BO4293" s="419"/>
      <c r="BP4293" s="419"/>
      <c r="BR4293" s="419"/>
      <c r="BS4293" s="419"/>
      <c r="BT4293" s="419"/>
      <c r="BV4293" s="419"/>
      <c r="BW4293" s="419"/>
      <c r="BX4293" s="397"/>
      <c r="BZ4293" s="449"/>
      <c r="CB4293" s="419"/>
      <c r="CC4293" s="419"/>
      <c r="CD4293" s="419"/>
      <c r="CF4293" s="419"/>
      <c r="CG4293" s="419"/>
      <c r="CH4293" s="419"/>
    </row>
    <row r="4294" spans="3:86" ht="21" thickBot="1">
      <c r="C4294" s="425"/>
      <c r="P4294" s="431"/>
      <c r="R4294" s="419"/>
      <c r="S4294" s="446"/>
      <c r="T4294" s="419"/>
      <c r="V4294" s="196"/>
      <c r="W4294" s="419"/>
      <c r="X4294" s="419"/>
      <c r="Z4294" s="419"/>
      <c r="AA4294" s="419"/>
      <c r="AB4294" s="419"/>
      <c r="AD4294" s="419"/>
      <c r="AE4294" s="419"/>
      <c r="AF4294" s="419"/>
      <c r="AH4294" s="419"/>
      <c r="AI4294" s="419"/>
      <c r="AJ4294" s="419"/>
      <c r="AL4294" s="419"/>
      <c r="AM4294" s="419"/>
      <c r="AN4294" s="403"/>
      <c r="AO4294" s="419"/>
      <c r="AP4294" s="419"/>
      <c r="AQ4294" s="419"/>
      <c r="AR4294" s="419"/>
      <c r="AS4294" s="419"/>
      <c r="AT4294" s="419"/>
      <c r="AU4294" s="419"/>
      <c r="AV4294" s="419"/>
      <c r="AX4294" s="419"/>
      <c r="AY4294" s="419"/>
      <c r="AZ4294" s="419"/>
      <c r="BB4294" s="419"/>
      <c r="BC4294" s="419"/>
      <c r="BD4294" s="419"/>
      <c r="BF4294" s="419"/>
      <c r="BG4294" s="419"/>
      <c r="BH4294" s="419"/>
      <c r="BJ4294" s="419"/>
      <c r="BK4294" s="419"/>
      <c r="BL4294" s="419"/>
      <c r="BN4294" s="419"/>
      <c r="BO4294" s="419"/>
      <c r="BP4294" s="419"/>
      <c r="BR4294" s="419"/>
      <c r="BS4294" s="419"/>
      <c r="BT4294" s="419"/>
      <c r="BV4294" s="419"/>
      <c r="BW4294" s="419"/>
      <c r="BX4294" s="397"/>
      <c r="BZ4294" s="449"/>
      <c r="CB4294" s="419"/>
      <c r="CC4294" s="419"/>
      <c r="CD4294" s="419"/>
      <c r="CF4294" s="419"/>
      <c r="CG4294" s="419"/>
      <c r="CH4294" s="419"/>
    </row>
    <row r="4295" spans="3:86" ht="21" thickBot="1">
      <c r="C4295" s="425"/>
      <c r="P4295" s="431"/>
      <c r="R4295" s="419"/>
      <c r="S4295" s="446"/>
      <c r="T4295" s="419"/>
      <c r="V4295" s="196"/>
      <c r="W4295" s="419"/>
      <c r="X4295" s="419"/>
      <c r="Z4295" s="419"/>
      <c r="AA4295" s="419"/>
      <c r="AB4295" s="419"/>
      <c r="AD4295" s="419"/>
      <c r="AE4295" s="419"/>
      <c r="AF4295" s="419"/>
      <c r="AH4295" s="419"/>
      <c r="AI4295" s="419"/>
      <c r="AJ4295" s="419"/>
      <c r="AL4295" s="419"/>
      <c r="AM4295" s="419"/>
      <c r="AN4295" s="403"/>
      <c r="AO4295" s="419"/>
      <c r="AP4295" s="419"/>
      <c r="AQ4295" s="419"/>
      <c r="AR4295" s="419"/>
      <c r="AS4295" s="419"/>
      <c r="AT4295" s="419"/>
      <c r="AU4295" s="419"/>
      <c r="AV4295" s="419"/>
      <c r="AX4295" s="419"/>
      <c r="AY4295" s="419"/>
      <c r="AZ4295" s="419"/>
      <c r="BB4295" s="419"/>
      <c r="BC4295" s="419"/>
      <c r="BD4295" s="419"/>
      <c r="BF4295" s="419"/>
      <c r="BG4295" s="419"/>
      <c r="BH4295" s="419"/>
      <c r="BJ4295" s="419"/>
      <c r="BK4295" s="419"/>
      <c r="BL4295" s="419"/>
      <c r="BN4295" s="419"/>
      <c r="BO4295" s="419"/>
      <c r="BP4295" s="419"/>
      <c r="BR4295" s="419"/>
      <c r="BS4295" s="419"/>
      <c r="BT4295" s="419"/>
      <c r="BV4295" s="419"/>
      <c r="BW4295" s="419"/>
      <c r="BX4295" s="397"/>
      <c r="BZ4295" s="449"/>
      <c r="CB4295" s="419"/>
      <c r="CC4295" s="419"/>
      <c r="CD4295" s="419"/>
      <c r="CF4295" s="419"/>
      <c r="CG4295" s="419"/>
      <c r="CH4295" s="419"/>
    </row>
    <row r="4296" spans="3:86" ht="21" thickBot="1">
      <c r="C4296" s="425"/>
      <c r="P4296" s="431"/>
      <c r="R4296" s="419"/>
      <c r="S4296" s="446"/>
      <c r="T4296" s="419"/>
      <c r="V4296" s="196"/>
      <c r="W4296" s="419"/>
      <c r="X4296" s="419"/>
      <c r="Z4296" s="419"/>
      <c r="AA4296" s="419"/>
      <c r="AB4296" s="419"/>
      <c r="AD4296" s="419"/>
      <c r="AE4296" s="419"/>
      <c r="AF4296" s="419"/>
      <c r="AH4296" s="419"/>
      <c r="AI4296" s="419"/>
      <c r="AJ4296" s="419"/>
      <c r="AL4296" s="419"/>
      <c r="AM4296" s="419"/>
      <c r="AN4296" s="403"/>
      <c r="AO4296" s="419"/>
      <c r="AP4296" s="419"/>
      <c r="AQ4296" s="419"/>
      <c r="AR4296" s="419"/>
      <c r="AS4296" s="419"/>
      <c r="AT4296" s="419"/>
      <c r="AU4296" s="419"/>
      <c r="AV4296" s="419"/>
      <c r="AX4296" s="419"/>
      <c r="AY4296" s="419"/>
      <c r="AZ4296" s="419"/>
      <c r="BB4296" s="419"/>
      <c r="BC4296" s="419"/>
      <c r="BD4296" s="419"/>
      <c r="BF4296" s="419"/>
      <c r="BG4296" s="419"/>
      <c r="BH4296" s="419"/>
      <c r="BJ4296" s="419"/>
      <c r="BK4296" s="419"/>
      <c r="BL4296" s="419"/>
      <c r="BN4296" s="419"/>
      <c r="BO4296" s="419"/>
      <c r="BP4296" s="419"/>
      <c r="BR4296" s="419"/>
      <c r="BS4296" s="419"/>
      <c r="BT4296" s="419"/>
      <c r="BV4296" s="419"/>
      <c r="BW4296" s="419"/>
      <c r="BX4296" s="397"/>
      <c r="BZ4296" s="449"/>
      <c r="CB4296" s="419"/>
      <c r="CC4296" s="419"/>
      <c r="CD4296" s="419"/>
      <c r="CF4296" s="419"/>
      <c r="CG4296" s="419"/>
      <c r="CH4296" s="419"/>
    </row>
    <row r="4297" spans="3:86" ht="21" thickBot="1">
      <c r="C4297" s="425"/>
      <c r="P4297" s="431"/>
      <c r="R4297" s="419"/>
      <c r="S4297" s="446"/>
      <c r="T4297" s="419"/>
      <c r="V4297" s="196"/>
      <c r="W4297" s="419"/>
      <c r="X4297" s="419"/>
      <c r="Z4297" s="419"/>
      <c r="AA4297" s="419"/>
      <c r="AB4297" s="419"/>
      <c r="AD4297" s="419"/>
      <c r="AE4297" s="419"/>
      <c r="AF4297" s="419"/>
      <c r="AH4297" s="419"/>
      <c r="AI4297" s="419"/>
      <c r="AJ4297" s="419"/>
      <c r="AL4297" s="419"/>
      <c r="AM4297" s="419"/>
      <c r="AN4297" s="403"/>
      <c r="AO4297" s="419"/>
      <c r="AP4297" s="419"/>
      <c r="AQ4297" s="419"/>
      <c r="AR4297" s="419"/>
      <c r="AS4297" s="419"/>
      <c r="AT4297" s="419"/>
      <c r="AU4297" s="419"/>
      <c r="AV4297" s="419"/>
      <c r="AX4297" s="419"/>
      <c r="AY4297" s="419"/>
      <c r="AZ4297" s="419"/>
      <c r="BB4297" s="419"/>
      <c r="BC4297" s="419"/>
      <c r="BD4297" s="419"/>
      <c r="BF4297" s="419"/>
      <c r="BG4297" s="419"/>
      <c r="BH4297" s="419"/>
      <c r="BJ4297" s="419"/>
      <c r="BK4297" s="419"/>
      <c r="BL4297" s="419"/>
      <c r="BN4297" s="419"/>
      <c r="BO4297" s="419"/>
      <c r="BP4297" s="419"/>
      <c r="BR4297" s="419"/>
      <c r="BS4297" s="419"/>
      <c r="BT4297" s="419"/>
      <c r="BV4297" s="419"/>
      <c r="BW4297" s="419"/>
      <c r="BX4297" s="397"/>
      <c r="BZ4297" s="449"/>
      <c r="CB4297" s="419"/>
      <c r="CC4297" s="419"/>
      <c r="CD4297" s="419"/>
      <c r="CF4297" s="419"/>
      <c r="CG4297" s="419"/>
      <c r="CH4297" s="419"/>
    </row>
    <row r="4298" spans="3:86" ht="21" thickBot="1">
      <c r="C4298" s="425"/>
      <c r="P4298" s="431"/>
      <c r="R4298" s="419"/>
      <c r="S4298" s="446"/>
      <c r="T4298" s="419"/>
      <c r="V4298" s="196"/>
      <c r="W4298" s="419"/>
      <c r="X4298" s="419"/>
      <c r="Z4298" s="419"/>
      <c r="AA4298" s="419"/>
      <c r="AB4298" s="419"/>
      <c r="AD4298" s="419"/>
      <c r="AE4298" s="419"/>
      <c r="AF4298" s="419"/>
      <c r="AH4298" s="419"/>
      <c r="AI4298" s="419"/>
      <c r="AJ4298" s="419"/>
      <c r="AL4298" s="419"/>
      <c r="AM4298" s="419"/>
      <c r="AN4298" s="403"/>
      <c r="AO4298" s="419"/>
      <c r="AP4298" s="419"/>
      <c r="AQ4298" s="419"/>
      <c r="AR4298" s="419"/>
      <c r="AS4298" s="419"/>
      <c r="AT4298" s="419"/>
      <c r="AU4298" s="419"/>
      <c r="AV4298" s="419"/>
      <c r="AX4298" s="419"/>
      <c r="AY4298" s="419"/>
      <c r="AZ4298" s="419"/>
      <c r="BB4298" s="419"/>
      <c r="BC4298" s="419"/>
      <c r="BD4298" s="419"/>
      <c r="BF4298" s="419"/>
      <c r="BG4298" s="419"/>
      <c r="BH4298" s="419"/>
      <c r="BJ4298" s="419"/>
      <c r="BK4298" s="419"/>
      <c r="BL4298" s="419"/>
      <c r="BN4298" s="419"/>
      <c r="BO4298" s="419"/>
      <c r="BP4298" s="419"/>
      <c r="BR4298" s="419"/>
      <c r="BS4298" s="419"/>
      <c r="BT4298" s="419"/>
      <c r="BV4298" s="419"/>
      <c r="BW4298" s="419"/>
      <c r="BX4298" s="397"/>
      <c r="BZ4298" s="449"/>
      <c r="CB4298" s="419"/>
      <c r="CC4298" s="419"/>
      <c r="CD4298" s="419"/>
      <c r="CF4298" s="419"/>
      <c r="CG4298" s="419"/>
      <c r="CH4298" s="419"/>
    </row>
    <row r="4299" spans="3:86" ht="21" thickBot="1">
      <c r="C4299" s="425"/>
      <c r="P4299" s="431"/>
      <c r="R4299" s="419"/>
      <c r="S4299" s="446"/>
      <c r="T4299" s="419"/>
      <c r="V4299" s="196"/>
      <c r="W4299" s="419"/>
      <c r="X4299" s="419"/>
      <c r="Z4299" s="419"/>
      <c r="AA4299" s="419"/>
      <c r="AB4299" s="419"/>
      <c r="AD4299" s="419"/>
      <c r="AE4299" s="419"/>
      <c r="AF4299" s="419"/>
      <c r="AH4299" s="419"/>
      <c r="AI4299" s="419"/>
      <c r="AJ4299" s="419"/>
      <c r="AL4299" s="419"/>
      <c r="AM4299" s="419"/>
      <c r="AN4299" s="403"/>
      <c r="AO4299" s="419"/>
      <c r="AP4299" s="419"/>
      <c r="AQ4299" s="419"/>
      <c r="AR4299" s="419"/>
      <c r="AS4299" s="419"/>
      <c r="AT4299" s="419"/>
      <c r="AU4299" s="419"/>
      <c r="AV4299" s="419"/>
      <c r="AX4299" s="419"/>
      <c r="AY4299" s="419"/>
      <c r="AZ4299" s="419"/>
      <c r="BB4299" s="419"/>
      <c r="BC4299" s="419"/>
      <c r="BD4299" s="419"/>
      <c r="BF4299" s="419"/>
      <c r="BG4299" s="419"/>
      <c r="BH4299" s="419"/>
      <c r="BJ4299" s="419"/>
      <c r="BK4299" s="419"/>
      <c r="BL4299" s="419"/>
      <c r="BN4299" s="419"/>
      <c r="BO4299" s="419"/>
      <c r="BP4299" s="419"/>
      <c r="BR4299" s="419"/>
      <c r="BS4299" s="419"/>
      <c r="BT4299" s="419"/>
      <c r="BV4299" s="419"/>
      <c r="BW4299" s="419"/>
      <c r="BX4299" s="397"/>
      <c r="BZ4299" s="449"/>
      <c r="CB4299" s="419"/>
      <c r="CC4299" s="419"/>
      <c r="CD4299" s="419"/>
      <c r="CF4299" s="419"/>
      <c r="CG4299" s="419"/>
      <c r="CH4299" s="419"/>
    </row>
    <row r="4300" spans="3:86" ht="21" thickBot="1">
      <c r="C4300" s="425"/>
      <c r="P4300" s="431"/>
      <c r="R4300" s="419"/>
      <c r="S4300" s="446"/>
      <c r="T4300" s="419"/>
      <c r="V4300" s="196"/>
      <c r="W4300" s="419"/>
      <c r="X4300" s="419"/>
      <c r="Z4300" s="419"/>
      <c r="AA4300" s="419"/>
      <c r="AB4300" s="419"/>
      <c r="AD4300" s="419"/>
      <c r="AE4300" s="419"/>
      <c r="AF4300" s="419"/>
      <c r="AH4300" s="419"/>
      <c r="AI4300" s="419"/>
      <c r="AJ4300" s="419"/>
      <c r="AL4300" s="419"/>
      <c r="AM4300" s="419"/>
      <c r="AN4300" s="403"/>
      <c r="AO4300" s="419"/>
      <c r="AP4300" s="419"/>
      <c r="AQ4300" s="419"/>
      <c r="AR4300" s="419"/>
      <c r="AS4300" s="419"/>
      <c r="AT4300" s="419"/>
      <c r="AU4300" s="419"/>
      <c r="AV4300" s="419"/>
      <c r="AX4300" s="419"/>
      <c r="AY4300" s="419"/>
      <c r="AZ4300" s="419"/>
      <c r="BB4300" s="419"/>
      <c r="BC4300" s="419"/>
      <c r="BD4300" s="419"/>
      <c r="BF4300" s="419"/>
      <c r="BG4300" s="419"/>
      <c r="BH4300" s="419"/>
      <c r="BJ4300" s="419"/>
      <c r="BK4300" s="419"/>
      <c r="BL4300" s="419"/>
      <c r="BN4300" s="419"/>
      <c r="BO4300" s="419"/>
      <c r="BP4300" s="419"/>
      <c r="BR4300" s="419"/>
      <c r="BS4300" s="419"/>
      <c r="BT4300" s="419"/>
      <c r="BV4300" s="419"/>
      <c r="BW4300" s="419"/>
      <c r="BX4300" s="397"/>
      <c r="BZ4300" s="449"/>
      <c r="CB4300" s="419"/>
      <c r="CC4300" s="419"/>
      <c r="CD4300" s="419"/>
      <c r="CF4300" s="419"/>
      <c r="CG4300" s="419"/>
      <c r="CH4300" s="419"/>
    </row>
    <row r="4301" spans="3:86" ht="21" thickBot="1">
      <c r="C4301" s="425"/>
      <c r="P4301" s="431"/>
      <c r="R4301" s="419"/>
      <c r="S4301" s="446"/>
      <c r="T4301" s="419"/>
      <c r="V4301" s="196"/>
      <c r="W4301" s="419"/>
      <c r="X4301" s="419"/>
      <c r="Z4301" s="419"/>
      <c r="AA4301" s="419"/>
      <c r="AB4301" s="419"/>
      <c r="AD4301" s="419"/>
      <c r="AE4301" s="419"/>
      <c r="AF4301" s="419"/>
      <c r="AH4301" s="419"/>
      <c r="AI4301" s="419"/>
      <c r="AJ4301" s="419"/>
      <c r="AL4301" s="419"/>
      <c r="AM4301" s="419"/>
      <c r="AN4301" s="403"/>
      <c r="AO4301" s="419"/>
      <c r="AP4301" s="419"/>
      <c r="AQ4301" s="419"/>
      <c r="AR4301" s="419"/>
      <c r="AS4301" s="419"/>
      <c r="AT4301" s="419"/>
      <c r="AU4301" s="419"/>
      <c r="AV4301" s="419"/>
      <c r="AX4301" s="419"/>
      <c r="AY4301" s="419"/>
      <c r="AZ4301" s="419"/>
      <c r="BB4301" s="419"/>
      <c r="BC4301" s="419"/>
      <c r="BD4301" s="419"/>
      <c r="BF4301" s="419"/>
      <c r="BG4301" s="419"/>
      <c r="BH4301" s="419"/>
      <c r="BJ4301" s="419"/>
      <c r="BK4301" s="419"/>
      <c r="BL4301" s="419"/>
      <c r="BN4301" s="419"/>
      <c r="BO4301" s="419"/>
      <c r="BP4301" s="419"/>
      <c r="BR4301" s="419"/>
      <c r="BS4301" s="419"/>
      <c r="BT4301" s="419"/>
      <c r="BV4301" s="419"/>
      <c r="BW4301" s="419"/>
      <c r="BX4301" s="397"/>
      <c r="BZ4301" s="449"/>
      <c r="CB4301" s="419"/>
      <c r="CC4301" s="419"/>
      <c r="CD4301" s="419"/>
      <c r="CF4301" s="419"/>
      <c r="CG4301" s="419"/>
      <c r="CH4301" s="419"/>
    </row>
    <row r="4302" spans="3:86" ht="21" thickBot="1">
      <c r="C4302" s="425"/>
      <c r="P4302" s="431"/>
      <c r="R4302" s="419"/>
      <c r="S4302" s="446"/>
      <c r="T4302" s="419"/>
      <c r="V4302" s="196"/>
      <c r="W4302" s="419"/>
      <c r="X4302" s="419"/>
      <c r="Z4302" s="419"/>
      <c r="AA4302" s="419"/>
      <c r="AB4302" s="419"/>
      <c r="AD4302" s="419"/>
      <c r="AE4302" s="419"/>
      <c r="AF4302" s="419"/>
      <c r="AH4302" s="419"/>
      <c r="AI4302" s="419"/>
      <c r="AJ4302" s="419"/>
      <c r="AL4302" s="419"/>
      <c r="AM4302" s="419"/>
      <c r="AN4302" s="403"/>
      <c r="AO4302" s="419"/>
      <c r="AP4302" s="419"/>
      <c r="AQ4302" s="419"/>
      <c r="AR4302" s="419"/>
      <c r="AS4302" s="419"/>
      <c r="AT4302" s="419"/>
      <c r="AU4302" s="419"/>
      <c r="AV4302" s="419"/>
      <c r="AX4302" s="419"/>
      <c r="AY4302" s="419"/>
      <c r="AZ4302" s="419"/>
      <c r="BB4302" s="419"/>
      <c r="BC4302" s="419"/>
      <c r="BD4302" s="419"/>
      <c r="BF4302" s="419"/>
      <c r="BG4302" s="419"/>
      <c r="BH4302" s="419"/>
      <c r="BJ4302" s="419"/>
      <c r="BK4302" s="419"/>
      <c r="BL4302" s="419"/>
      <c r="BN4302" s="419"/>
      <c r="BO4302" s="419"/>
      <c r="BP4302" s="419"/>
      <c r="BR4302" s="419"/>
      <c r="BS4302" s="419"/>
      <c r="BT4302" s="419"/>
      <c r="BV4302" s="419"/>
      <c r="BW4302" s="419"/>
      <c r="BX4302" s="397"/>
      <c r="BZ4302" s="449"/>
      <c r="CB4302" s="419"/>
      <c r="CC4302" s="419"/>
      <c r="CD4302" s="419"/>
      <c r="CF4302" s="419"/>
      <c r="CG4302" s="419"/>
      <c r="CH4302" s="419"/>
    </row>
    <row r="4303" spans="3:86" ht="21" thickBot="1">
      <c r="C4303" s="425"/>
      <c r="P4303" s="431"/>
      <c r="R4303" s="419"/>
      <c r="S4303" s="446"/>
      <c r="T4303" s="419"/>
      <c r="V4303" s="196"/>
      <c r="W4303" s="419"/>
      <c r="X4303" s="419"/>
      <c r="Z4303" s="419"/>
      <c r="AA4303" s="419"/>
      <c r="AB4303" s="419"/>
      <c r="AD4303" s="419"/>
      <c r="AE4303" s="419"/>
      <c r="AF4303" s="419"/>
      <c r="AH4303" s="419"/>
      <c r="AI4303" s="419"/>
      <c r="AJ4303" s="419"/>
      <c r="AL4303" s="419"/>
      <c r="AM4303" s="419"/>
      <c r="AN4303" s="403"/>
      <c r="AO4303" s="419"/>
      <c r="AP4303" s="419"/>
      <c r="AQ4303" s="419"/>
      <c r="AR4303" s="419"/>
      <c r="AS4303" s="419"/>
      <c r="AT4303" s="419"/>
      <c r="AU4303" s="419"/>
      <c r="AV4303" s="419"/>
      <c r="AX4303" s="419"/>
      <c r="AY4303" s="419"/>
      <c r="AZ4303" s="419"/>
      <c r="BB4303" s="419"/>
      <c r="BC4303" s="419"/>
      <c r="BD4303" s="419"/>
      <c r="BF4303" s="419"/>
      <c r="BG4303" s="419"/>
      <c r="BH4303" s="419"/>
      <c r="BJ4303" s="419"/>
      <c r="BK4303" s="419"/>
      <c r="BL4303" s="419"/>
      <c r="BN4303" s="419"/>
      <c r="BO4303" s="419"/>
      <c r="BP4303" s="419"/>
      <c r="BR4303" s="419"/>
      <c r="BS4303" s="419"/>
      <c r="BT4303" s="419"/>
      <c r="BV4303" s="419"/>
      <c r="BW4303" s="419"/>
      <c r="BX4303" s="397"/>
      <c r="BZ4303" s="449"/>
      <c r="CB4303" s="419"/>
      <c r="CC4303" s="419"/>
      <c r="CD4303" s="419"/>
      <c r="CF4303" s="419"/>
      <c r="CG4303" s="419"/>
      <c r="CH4303" s="419"/>
    </row>
    <row r="4304" spans="3:86" ht="21" thickBot="1">
      <c r="C4304" s="425"/>
      <c r="P4304" s="431"/>
      <c r="R4304" s="419"/>
      <c r="S4304" s="446"/>
      <c r="T4304" s="419"/>
      <c r="V4304" s="196"/>
      <c r="W4304" s="419"/>
      <c r="X4304" s="419"/>
      <c r="Z4304" s="419"/>
      <c r="AA4304" s="419"/>
      <c r="AB4304" s="419"/>
      <c r="AD4304" s="419"/>
      <c r="AE4304" s="419"/>
      <c r="AF4304" s="419"/>
      <c r="AH4304" s="419"/>
      <c r="AI4304" s="419"/>
      <c r="AJ4304" s="419"/>
      <c r="AL4304" s="419"/>
      <c r="AM4304" s="419"/>
      <c r="AN4304" s="403"/>
      <c r="AO4304" s="419"/>
      <c r="AP4304" s="419"/>
      <c r="AQ4304" s="419"/>
      <c r="AR4304" s="419"/>
      <c r="AS4304" s="419"/>
      <c r="AT4304" s="419"/>
      <c r="AU4304" s="419"/>
      <c r="AV4304" s="419"/>
      <c r="AX4304" s="419"/>
      <c r="AY4304" s="419"/>
      <c r="AZ4304" s="419"/>
      <c r="BB4304" s="419"/>
      <c r="BC4304" s="419"/>
      <c r="BD4304" s="419"/>
      <c r="BF4304" s="419"/>
      <c r="BG4304" s="419"/>
      <c r="BH4304" s="419"/>
      <c r="BJ4304" s="419"/>
      <c r="BK4304" s="419"/>
      <c r="BL4304" s="419"/>
      <c r="BN4304" s="419"/>
      <c r="BO4304" s="419"/>
      <c r="BP4304" s="419"/>
      <c r="BR4304" s="419"/>
      <c r="BS4304" s="419"/>
      <c r="BT4304" s="419"/>
      <c r="BV4304" s="419"/>
      <c r="BW4304" s="419"/>
      <c r="BX4304" s="397"/>
      <c r="BZ4304" s="449"/>
      <c r="CB4304" s="419"/>
      <c r="CC4304" s="419"/>
      <c r="CD4304" s="419"/>
      <c r="CF4304" s="419"/>
      <c r="CG4304" s="419"/>
      <c r="CH4304" s="419"/>
    </row>
    <row r="4305" spans="3:86" ht="21" thickBot="1">
      <c r="C4305" s="425"/>
      <c r="P4305" s="431"/>
      <c r="R4305" s="419"/>
      <c r="S4305" s="446"/>
      <c r="T4305" s="419"/>
      <c r="V4305" s="196"/>
      <c r="W4305" s="419"/>
      <c r="X4305" s="419"/>
      <c r="Z4305" s="419"/>
      <c r="AA4305" s="419"/>
      <c r="AB4305" s="419"/>
      <c r="AD4305" s="419"/>
      <c r="AE4305" s="419"/>
      <c r="AF4305" s="419"/>
      <c r="AH4305" s="419"/>
      <c r="AI4305" s="419"/>
      <c r="AJ4305" s="419"/>
      <c r="AL4305" s="419"/>
      <c r="AM4305" s="419"/>
      <c r="AN4305" s="403"/>
      <c r="AO4305" s="419"/>
      <c r="AP4305" s="419"/>
      <c r="AQ4305" s="419"/>
      <c r="AR4305" s="419"/>
      <c r="AS4305" s="419"/>
      <c r="AT4305" s="419"/>
      <c r="AU4305" s="419"/>
      <c r="AV4305" s="419"/>
      <c r="AX4305" s="419"/>
      <c r="AY4305" s="419"/>
      <c r="AZ4305" s="419"/>
      <c r="BB4305" s="419"/>
      <c r="BC4305" s="419"/>
      <c r="BD4305" s="419"/>
      <c r="BF4305" s="419"/>
      <c r="BG4305" s="419"/>
      <c r="BH4305" s="419"/>
      <c r="BJ4305" s="419"/>
      <c r="BK4305" s="419"/>
      <c r="BL4305" s="419"/>
      <c r="BN4305" s="419"/>
      <c r="BO4305" s="419"/>
      <c r="BP4305" s="419"/>
      <c r="BR4305" s="419"/>
      <c r="BS4305" s="419"/>
      <c r="BT4305" s="419"/>
      <c r="BV4305" s="419"/>
      <c r="BW4305" s="419"/>
      <c r="BX4305" s="397"/>
      <c r="BZ4305" s="449"/>
      <c r="CB4305" s="419"/>
      <c r="CC4305" s="419"/>
      <c r="CD4305" s="419"/>
      <c r="CF4305" s="419"/>
      <c r="CG4305" s="419"/>
      <c r="CH4305" s="419"/>
    </row>
    <row r="4306" spans="3:86" ht="21" thickBot="1">
      <c r="C4306" s="425"/>
      <c r="P4306" s="431"/>
      <c r="R4306" s="419"/>
      <c r="S4306" s="446"/>
      <c r="T4306" s="419"/>
      <c r="V4306" s="196"/>
      <c r="W4306" s="419"/>
      <c r="X4306" s="419"/>
      <c r="Z4306" s="419"/>
      <c r="AA4306" s="419"/>
      <c r="AB4306" s="419"/>
      <c r="AD4306" s="419"/>
      <c r="AE4306" s="419"/>
      <c r="AF4306" s="419"/>
      <c r="AH4306" s="419"/>
      <c r="AI4306" s="419"/>
      <c r="AJ4306" s="419"/>
      <c r="AL4306" s="419"/>
      <c r="AM4306" s="419"/>
      <c r="AN4306" s="403"/>
      <c r="AO4306" s="419"/>
      <c r="AP4306" s="419"/>
      <c r="AQ4306" s="419"/>
      <c r="AR4306" s="419"/>
      <c r="AS4306" s="419"/>
      <c r="AT4306" s="419"/>
      <c r="AU4306" s="419"/>
      <c r="AV4306" s="419"/>
      <c r="AX4306" s="419"/>
      <c r="AY4306" s="419"/>
      <c r="AZ4306" s="419"/>
      <c r="BB4306" s="419"/>
      <c r="BC4306" s="419"/>
      <c r="BD4306" s="419"/>
      <c r="BF4306" s="419"/>
      <c r="BG4306" s="419"/>
      <c r="BH4306" s="419"/>
      <c r="BJ4306" s="419"/>
      <c r="BK4306" s="419"/>
      <c r="BL4306" s="419"/>
      <c r="BN4306" s="419"/>
      <c r="BO4306" s="419"/>
      <c r="BP4306" s="419"/>
      <c r="BR4306" s="419"/>
      <c r="BS4306" s="419"/>
      <c r="BT4306" s="419"/>
      <c r="BV4306" s="419"/>
      <c r="BW4306" s="419"/>
      <c r="BX4306" s="397"/>
      <c r="BZ4306" s="449"/>
      <c r="CB4306" s="419"/>
      <c r="CC4306" s="419"/>
      <c r="CD4306" s="419"/>
      <c r="CF4306" s="419"/>
      <c r="CG4306" s="419"/>
      <c r="CH4306" s="419"/>
    </row>
    <row r="4307" spans="3:86" ht="21" thickBot="1">
      <c r="C4307" s="425"/>
      <c r="P4307" s="431"/>
      <c r="R4307" s="419"/>
      <c r="S4307" s="446"/>
      <c r="T4307" s="419"/>
      <c r="V4307" s="196"/>
      <c r="W4307" s="419"/>
      <c r="X4307" s="419"/>
      <c r="Z4307" s="419"/>
      <c r="AA4307" s="419"/>
      <c r="AB4307" s="419"/>
      <c r="AD4307" s="419"/>
      <c r="AE4307" s="419"/>
      <c r="AF4307" s="419"/>
      <c r="AH4307" s="419"/>
      <c r="AI4307" s="419"/>
      <c r="AJ4307" s="419"/>
      <c r="AL4307" s="419"/>
      <c r="AM4307" s="419"/>
      <c r="AN4307" s="403"/>
      <c r="AO4307" s="419"/>
      <c r="AP4307" s="419"/>
      <c r="AQ4307" s="419"/>
      <c r="AR4307" s="419"/>
      <c r="AS4307" s="419"/>
      <c r="AT4307" s="419"/>
      <c r="AU4307" s="419"/>
      <c r="AV4307" s="419"/>
      <c r="AX4307" s="419"/>
      <c r="AY4307" s="419"/>
      <c r="AZ4307" s="419"/>
      <c r="BB4307" s="419"/>
      <c r="BC4307" s="419"/>
      <c r="BD4307" s="419"/>
      <c r="BF4307" s="419"/>
      <c r="BG4307" s="419"/>
      <c r="BH4307" s="419"/>
      <c r="BJ4307" s="419"/>
      <c r="BK4307" s="419"/>
      <c r="BL4307" s="419"/>
      <c r="BN4307" s="419"/>
      <c r="BO4307" s="419"/>
      <c r="BP4307" s="419"/>
      <c r="BR4307" s="419"/>
      <c r="BS4307" s="419"/>
      <c r="BT4307" s="419"/>
      <c r="BV4307" s="419"/>
      <c r="BW4307" s="419"/>
      <c r="BX4307" s="397"/>
      <c r="BZ4307" s="449"/>
      <c r="CB4307" s="419"/>
      <c r="CC4307" s="419"/>
      <c r="CD4307" s="419"/>
      <c r="CF4307" s="419"/>
      <c r="CG4307" s="419"/>
      <c r="CH4307" s="419"/>
    </row>
    <row r="4308" spans="3:86" ht="21" thickBot="1">
      <c r="C4308" s="425"/>
      <c r="P4308" s="431"/>
      <c r="R4308" s="419"/>
      <c r="S4308" s="446"/>
      <c r="T4308" s="419"/>
      <c r="V4308" s="196"/>
      <c r="W4308" s="419"/>
      <c r="X4308" s="419"/>
      <c r="Z4308" s="419"/>
      <c r="AA4308" s="419"/>
      <c r="AB4308" s="419"/>
      <c r="AD4308" s="419"/>
      <c r="AE4308" s="419"/>
      <c r="AF4308" s="419"/>
      <c r="AH4308" s="419"/>
      <c r="AI4308" s="419"/>
      <c r="AJ4308" s="419"/>
      <c r="AL4308" s="419"/>
      <c r="AM4308" s="419"/>
      <c r="AN4308" s="403"/>
      <c r="AO4308" s="419"/>
      <c r="AP4308" s="419"/>
      <c r="AQ4308" s="419"/>
      <c r="AR4308" s="419"/>
      <c r="AS4308" s="419"/>
      <c r="AT4308" s="419"/>
      <c r="AU4308" s="419"/>
      <c r="AV4308" s="419"/>
      <c r="AX4308" s="419"/>
      <c r="AY4308" s="419"/>
      <c r="AZ4308" s="419"/>
      <c r="BB4308" s="419"/>
      <c r="BC4308" s="419"/>
      <c r="BD4308" s="419"/>
      <c r="BF4308" s="419"/>
      <c r="BG4308" s="419"/>
      <c r="BH4308" s="419"/>
      <c r="BJ4308" s="419"/>
      <c r="BK4308" s="419"/>
      <c r="BL4308" s="419"/>
      <c r="BN4308" s="419"/>
      <c r="BO4308" s="419"/>
      <c r="BP4308" s="419"/>
      <c r="BR4308" s="419"/>
      <c r="BS4308" s="419"/>
      <c r="BT4308" s="419"/>
      <c r="BV4308" s="419"/>
      <c r="BW4308" s="419"/>
      <c r="BX4308" s="397"/>
      <c r="BZ4308" s="449"/>
      <c r="CB4308" s="419"/>
      <c r="CC4308" s="419"/>
      <c r="CD4308" s="419"/>
      <c r="CF4308" s="419"/>
      <c r="CG4308" s="419"/>
      <c r="CH4308" s="419"/>
    </row>
    <row r="4309" spans="3:86" ht="21" thickBot="1">
      <c r="C4309" s="425"/>
      <c r="P4309" s="431"/>
      <c r="R4309" s="419"/>
      <c r="S4309" s="446"/>
      <c r="T4309" s="419"/>
      <c r="V4309" s="196"/>
      <c r="W4309" s="419"/>
      <c r="X4309" s="419"/>
      <c r="Z4309" s="419"/>
      <c r="AA4309" s="419"/>
      <c r="AB4309" s="419"/>
      <c r="AD4309" s="419"/>
      <c r="AE4309" s="419"/>
      <c r="AF4309" s="419"/>
      <c r="AH4309" s="419"/>
      <c r="AI4309" s="419"/>
      <c r="AJ4309" s="419"/>
      <c r="AL4309" s="419"/>
      <c r="AM4309" s="419"/>
      <c r="AN4309" s="403"/>
      <c r="AO4309" s="419"/>
      <c r="AP4309" s="419"/>
      <c r="AQ4309" s="419"/>
      <c r="AR4309" s="419"/>
      <c r="AS4309" s="419"/>
      <c r="AT4309" s="419"/>
      <c r="AU4309" s="419"/>
      <c r="AV4309" s="419"/>
      <c r="AX4309" s="419"/>
      <c r="AY4309" s="419"/>
      <c r="AZ4309" s="419"/>
      <c r="BB4309" s="419"/>
      <c r="BC4309" s="419"/>
      <c r="BD4309" s="419"/>
      <c r="BF4309" s="419"/>
      <c r="BG4309" s="419"/>
      <c r="BH4309" s="419"/>
      <c r="BJ4309" s="419"/>
      <c r="BK4309" s="419"/>
      <c r="BL4309" s="419"/>
      <c r="BN4309" s="419"/>
      <c r="BO4309" s="419"/>
      <c r="BP4309" s="419"/>
      <c r="BR4309" s="419"/>
      <c r="BS4309" s="419"/>
      <c r="BT4309" s="419"/>
      <c r="BV4309" s="419"/>
      <c r="BW4309" s="419"/>
      <c r="BX4309" s="397"/>
      <c r="BZ4309" s="449"/>
      <c r="CB4309" s="419"/>
      <c r="CC4309" s="419"/>
      <c r="CD4309" s="419"/>
      <c r="CF4309" s="419"/>
      <c r="CG4309" s="419"/>
      <c r="CH4309" s="419"/>
    </row>
    <row r="4310" spans="3:86" ht="21" thickBot="1">
      <c r="C4310" s="425"/>
      <c r="P4310" s="431"/>
      <c r="R4310" s="419"/>
      <c r="S4310" s="446"/>
      <c r="T4310" s="419"/>
      <c r="V4310" s="196"/>
      <c r="W4310" s="419"/>
      <c r="X4310" s="419"/>
      <c r="Z4310" s="419"/>
      <c r="AA4310" s="419"/>
      <c r="AB4310" s="419"/>
      <c r="AD4310" s="419"/>
      <c r="AE4310" s="419"/>
      <c r="AF4310" s="419"/>
      <c r="AH4310" s="419"/>
      <c r="AI4310" s="419"/>
      <c r="AJ4310" s="419"/>
      <c r="AL4310" s="419"/>
      <c r="AM4310" s="419"/>
      <c r="AN4310" s="403"/>
      <c r="AO4310" s="419"/>
      <c r="AP4310" s="419"/>
      <c r="AQ4310" s="419"/>
      <c r="AR4310" s="419"/>
      <c r="AS4310" s="419"/>
      <c r="AT4310" s="419"/>
      <c r="AU4310" s="419"/>
      <c r="AV4310" s="419"/>
      <c r="AX4310" s="419"/>
      <c r="AY4310" s="419"/>
      <c r="AZ4310" s="419"/>
      <c r="BB4310" s="419"/>
      <c r="BC4310" s="419"/>
      <c r="BD4310" s="419"/>
      <c r="BF4310" s="419"/>
      <c r="BG4310" s="419"/>
      <c r="BH4310" s="419"/>
      <c r="BJ4310" s="419"/>
      <c r="BK4310" s="419"/>
      <c r="BL4310" s="419"/>
      <c r="BN4310" s="419"/>
      <c r="BO4310" s="419"/>
      <c r="BP4310" s="419"/>
      <c r="BR4310" s="419"/>
      <c r="BS4310" s="419"/>
      <c r="BT4310" s="419"/>
      <c r="BV4310" s="419"/>
      <c r="BW4310" s="419"/>
      <c r="BX4310" s="397"/>
      <c r="BZ4310" s="449"/>
      <c r="CB4310" s="419"/>
      <c r="CC4310" s="419"/>
      <c r="CD4310" s="419"/>
      <c r="CF4310" s="419"/>
      <c r="CG4310" s="419"/>
      <c r="CH4310" s="419"/>
    </row>
    <row r="4311" spans="3:86" ht="21" thickBot="1">
      <c r="C4311" s="425"/>
      <c r="P4311" s="431"/>
      <c r="R4311" s="419"/>
      <c r="S4311" s="446"/>
      <c r="T4311" s="419"/>
      <c r="V4311" s="196"/>
      <c r="W4311" s="419"/>
      <c r="X4311" s="419"/>
      <c r="Z4311" s="419"/>
      <c r="AA4311" s="419"/>
      <c r="AB4311" s="419"/>
      <c r="AD4311" s="419"/>
      <c r="AE4311" s="419"/>
      <c r="AF4311" s="419"/>
      <c r="AH4311" s="419"/>
      <c r="AI4311" s="419"/>
      <c r="AJ4311" s="419"/>
      <c r="AL4311" s="419"/>
      <c r="AM4311" s="419"/>
      <c r="AN4311" s="403"/>
      <c r="AO4311" s="419"/>
      <c r="AP4311" s="419"/>
      <c r="AQ4311" s="419"/>
      <c r="AR4311" s="419"/>
      <c r="AS4311" s="419"/>
      <c r="AT4311" s="419"/>
      <c r="AU4311" s="419"/>
      <c r="AV4311" s="419"/>
      <c r="AX4311" s="419"/>
      <c r="AY4311" s="419"/>
      <c r="AZ4311" s="419"/>
      <c r="BB4311" s="419"/>
      <c r="BC4311" s="419"/>
      <c r="BD4311" s="419"/>
      <c r="BF4311" s="419"/>
      <c r="BG4311" s="419"/>
      <c r="BH4311" s="419"/>
      <c r="BJ4311" s="419"/>
      <c r="BK4311" s="419"/>
      <c r="BL4311" s="419"/>
      <c r="BN4311" s="419"/>
      <c r="BO4311" s="419"/>
      <c r="BP4311" s="419"/>
      <c r="BR4311" s="419"/>
      <c r="BS4311" s="419"/>
      <c r="BT4311" s="419"/>
      <c r="BV4311" s="419"/>
      <c r="BW4311" s="419"/>
      <c r="BX4311" s="397"/>
      <c r="BZ4311" s="449"/>
      <c r="CB4311" s="419"/>
      <c r="CC4311" s="419"/>
      <c r="CD4311" s="419"/>
      <c r="CF4311" s="419"/>
      <c r="CG4311" s="419"/>
      <c r="CH4311" s="419"/>
    </row>
    <row r="4312" spans="3:86" ht="21" thickBot="1">
      <c r="C4312" s="425"/>
      <c r="P4312" s="431"/>
      <c r="R4312" s="419"/>
      <c r="S4312" s="446"/>
      <c r="T4312" s="419"/>
      <c r="V4312" s="196"/>
      <c r="W4312" s="419"/>
      <c r="X4312" s="419"/>
      <c r="Z4312" s="419"/>
      <c r="AA4312" s="419"/>
      <c r="AB4312" s="419"/>
      <c r="AD4312" s="419"/>
      <c r="AE4312" s="419"/>
      <c r="AF4312" s="419"/>
      <c r="AH4312" s="419"/>
      <c r="AI4312" s="419"/>
      <c r="AJ4312" s="419"/>
      <c r="AL4312" s="419"/>
      <c r="AM4312" s="419"/>
      <c r="AN4312" s="403"/>
      <c r="AO4312" s="419"/>
      <c r="AP4312" s="419"/>
      <c r="AQ4312" s="419"/>
      <c r="AR4312" s="419"/>
      <c r="AS4312" s="419"/>
      <c r="AT4312" s="419"/>
      <c r="AU4312" s="419"/>
      <c r="AV4312" s="419"/>
      <c r="AX4312" s="419"/>
      <c r="AY4312" s="419"/>
      <c r="AZ4312" s="419"/>
      <c r="BB4312" s="419"/>
      <c r="BC4312" s="419"/>
      <c r="BD4312" s="419"/>
      <c r="BF4312" s="419"/>
      <c r="BG4312" s="419"/>
      <c r="BH4312" s="419"/>
      <c r="BJ4312" s="419"/>
      <c r="BK4312" s="419"/>
      <c r="BL4312" s="419"/>
      <c r="BN4312" s="419"/>
      <c r="BO4312" s="419"/>
      <c r="BP4312" s="419"/>
      <c r="BR4312" s="419"/>
      <c r="BS4312" s="419"/>
      <c r="BT4312" s="419"/>
      <c r="BV4312" s="419"/>
      <c r="BW4312" s="419"/>
      <c r="BX4312" s="397"/>
      <c r="BZ4312" s="449"/>
      <c r="CB4312" s="419"/>
      <c r="CC4312" s="419"/>
      <c r="CD4312" s="419"/>
      <c r="CF4312" s="419"/>
      <c r="CG4312" s="419"/>
      <c r="CH4312" s="419"/>
    </row>
    <row r="4313" spans="3:86" ht="21" thickBot="1">
      <c r="C4313" s="425"/>
      <c r="P4313" s="431"/>
      <c r="R4313" s="419"/>
      <c r="S4313" s="446"/>
      <c r="T4313" s="419"/>
      <c r="V4313" s="196"/>
      <c r="W4313" s="419"/>
      <c r="X4313" s="419"/>
      <c r="Z4313" s="419"/>
      <c r="AA4313" s="419"/>
      <c r="AB4313" s="419"/>
      <c r="AD4313" s="419"/>
      <c r="AE4313" s="419"/>
      <c r="AF4313" s="419"/>
      <c r="AH4313" s="419"/>
      <c r="AI4313" s="419"/>
      <c r="AJ4313" s="419"/>
      <c r="AL4313" s="419"/>
      <c r="AM4313" s="419"/>
      <c r="AN4313" s="403"/>
      <c r="AO4313" s="419"/>
      <c r="AP4313" s="419"/>
      <c r="AQ4313" s="419"/>
      <c r="AR4313" s="419"/>
      <c r="AS4313" s="419"/>
      <c r="AT4313" s="419"/>
      <c r="AU4313" s="419"/>
      <c r="AV4313" s="419"/>
      <c r="AX4313" s="419"/>
      <c r="AY4313" s="419"/>
      <c r="AZ4313" s="419"/>
      <c r="BB4313" s="419"/>
      <c r="BC4313" s="419"/>
      <c r="BD4313" s="419"/>
      <c r="BF4313" s="419"/>
      <c r="BG4313" s="419"/>
      <c r="BH4313" s="419"/>
      <c r="BJ4313" s="419"/>
      <c r="BK4313" s="419"/>
      <c r="BL4313" s="419"/>
      <c r="BN4313" s="419"/>
      <c r="BO4313" s="419"/>
      <c r="BP4313" s="419"/>
      <c r="BR4313" s="419"/>
      <c r="BS4313" s="419"/>
      <c r="BT4313" s="419"/>
      <c r="BV4313" s="419"/>
      <c r="BW4313" s="419"/>
      <c r="BX4313" s="397"/>
      <c r="BZ4313" s="449"/>
      <c r="CB4313" s="419"/>
      <c r="CC4313" s="419"/>
      <c r="CD4313" s="419"/>
      <c r="CF4313" s="419"/>
      <c r="CG4313" s="419"/>
      <c r="CH4313" s="419"/>
    </row>
    <row r="4314" spans="3:86" ht="21" thickBot="1">
      <c r="C4314" s="425"/>
      <c r="P4314" s="431"/>
      <c r="R4314" s="419"/>
      <c r="S4314" s="446"/>
      <c r="T4314" s="419"/>
      <c r="V4314" s="196"/>
      <c r="W4314" s="419"/>
      <c r="X4314" s="419"/>
      <c r="Z4314" s="419"/>
      <c r="AA4314" s="419"/>
      <c r="AB4314" s="419"/>
      <c r="AD4314" s="419"/>
      <c r="AE4314" s="419"/>
      <c r="AF4314" s="419"/>
      <c r="AH4314" s="419"/>
      <c r="AI4314" s="419"/>
      <c r="AJ4314" s="419"/>
      <c r="AL4314" s="419"/>
      <c r="AM4314" s="419"/>
      <c r="AN4314" s="403"/>
      <c r="AO4314" s="419"/>
      <c r="AP4314" s="419"/>
      <c r="AQ4314" s="419"/>
      <c r="AR4314" s="419"/>
      <c r="AS4314" s="419"/>
      <c r="AT4314" s="419"/>
      <c r="AU4314" s="419"/>
      <c r="AV4314" s="419"/>
      <c r="AX4314" s="419"/>
      <c r="AY4314" s="419"/>
      <c r="AZ4314" s="419"/>
      <c r="BB4314" s="419"/>
      <c r="BC4314" s="419"/>
      <c r="BD4314" s="419"/>
      <c r="BF4314" s="419"/>
      <c r="BG4314" s="419"/>
      <c r="BH4314" s="419"/>
      <c r="BJ4314" s="419"/>
      <c r="BK4314" s="419"/>
      <c r="BL4314" s="419"/>
      <c r="BN4314" s="419"/>
      <c r="BO4314" s="419"/>
      <c r="BP4314" s="419"/>
      <c r="BR4314" s="419"/>
      <c r="BS4314" s="419"/>
      <c r="BT4314" s="419"/>
      <c r="BV4314" s="419"/>
      <c r="BW4314" s="419"/>
      <c r="BX4314" s="397"/>
      <c r="BZ4314" s="449"/>
      <c r="CB4314" s="419"/>
      <c r="CC4314" s="419"/>
      <c r="CD4314" s="419"/>
      <c r="CF4314" s="419"/>
      <c r="CG4314" s="419"/>
      <c r="CH4314" s="419"/>
    </row>
    <row r="4315" spans="3:86" ht="21" thickBot="1">
      <c r="C4315" s="425"/>
      <c r="P4315" s="431"/>
      <c r="R4315" s="419"/>
      <c r="S4315" s="446"/>
      <c r="T4315" s="419"/>
      <c r="V4315" s="196"/>
      <c r="W4315" s="419"/>
      <c r="X4315" s="419"/>
      <c r="Z4315" s="419"/>
      <c r="AA4315" s="419"/>
      <c r="AB4315" s="419"/>
      <c r="AD4315" s="419"/>
      <c r="AE4315" s="419"/>
      <c r="AF4315" s="419"/>
      <c r="AH4315" s="419"/>
      <c r="AI4315" s="419"/>
      <c r="AJ4315" s="419"/>
      <c r="AL4315" s="419"/>
      <c r="AM4315" s="419"/>
      <c r="AN4315" s="403"/>
      <c r="AO4315" s="419"/>
      <c r="AP4315" s="419"/>
      <c r="AQ4315" s="419"/>
      <c r="AR4315" s="419"/>
      <c r="AS4315" s="419"/>
      <c r="AT4315" s="419"/>
      <c r="AU4315" s="419"/>
      <c r="AV4315" s="419"/>
      <c r="AX4315" s="419"/>
      <c r="AY4315" s="419"/>
      <c r="AZ4315" s="419"/>
      <c r="BB4315" s="419"/>
      <c r="BC4315" s="419"/>
      <c r="BD4315" s="419"/>
      <c r="BF4315" s="419"/>
      <c r="BG4315" s="419"/>
      <c r="BH4315" s="419"/>
      <c r="BJ4315" s="419"/>
      <c r="BK4315" s="419"/>
      <c r="BL4315" s="419"/>
      <c r="BN4315" s="419"/>
      <c r="BO4315" s="419"/>
      <c r="BP4315" s="419"/>
      <c r="BR4315" s="419"/>
      <c r="BS4315" s="419"/>
      <c r="BT4315" s="419"/>
      <c r="BV4315" s="419"/>
      <c r="BW4315" s="419"/>
      <c r="BX4315" s="397"/>
      <c r="BZ4315" s="449"/>
      <c r="CB4315" s="419"/>
      <c r="CC4315" s="419"/>
      <c r="CD4315" s="419"/>
      <c r="CF4315" s="419"/>
      <c r="CG4315" s="419"/>
      <c r="CH4315" s="419"/>
    </row>
    <row r="4316" spans="3:86" ht="21" thickBot="1">
      <c r="C4316" s="425"/>
      <c r="P4316" s="431"/>
      <c r="R4316" s="419"/>
      <c r="S4316" s="446"/>
      <c r="T4316" s="419"/>
      <c r="V4316" s="196"/>
      <c r="W4316" s="419"/>
      <c r="X4316" s="419"/>
      <c r="Z4316" s="419"/>
      <c r="AA4316" s="419"/>
      <c r="AB4316" s="419"/>
      <c r="AD4316" s="419"/>
      <c r="AE4316" s="419"/>
      <c r="AF4316" s="419"/>
      <c r="AH4316" s="419"/>
      <c r="AI4316" s="419"/>
      <c r="AJ4316" s="419"/>
      <c r="AL4316" s="419"/>
      <c r="AM4316" s="419"/>
      <c r="AN4316" s="403"/>
      <c r="AO4316" s="419"/>
      <c r="AP4316" s="419"/>
      <c r="AQ4316" s="419"/>
      <c r="AR4316" s="419"/>
      <c r="AS4316" s="419"/>
      <c r="AT4316" s="419"/>
      <c r="AU4316" s="419"/>
      <c r="AV4316" s="419"/>
      <c r="AX4316" s="419"/>
      <c r="AY4316" s="419"/>
      <c r="AZ4316" s="419"/>
      <c r="BB4316" s="419"/>
      <c r="BC4316" s="419"/>
      <c r="BD4316" s="419"/>
      <c r="BF4316" s="419"/>
      <c r="BG4316" s="419"/>
      <c r="BH4316" s="419"/>
      <c r="BJ4316" s="419"/>
      <c r="BK4316" s="419"/>
      <c r="BL4316" s="419"/>
      <c r="BN4316" s="419"/>
      <c r="BO4316" s="419"/>
      <c r="BP4316" s="419"/>
      <c r="BR4316" s="419"/>
      <c r="BS4316" s="419"/>
      <c r="BT4316" s="419"/>
      <c r="BV4316" s="419"/>
      <c r="BW4316" s="419"/>
      <c r="BX4316" s="397"/>
      <c r="BZ4316" s="449"/>
      <c r="CB4316" s="419"/>
      <c r="CC4316" s="419"/>
      <c r="CD4316" s="419"/>
      <c r="CF4316" s="419"/>
      <c r="CG4316" s="419"/>
      <c r="CH4316" s="419"/>
    </row>
    <row r="4317" spans="3:86" ht="21" thickBot="1">
      <c r="C4317" s="425"/>
      <c r="P4317" s="431"/>
      <c r="R4317" s="419"/>
      <c r="S4317" s="446"/>
      <c r="T4317" s="419"/>
      <c r="V4317" s="196"/>
      <c r="W4317" s="419"/>
      <c r="X4317" s="419"/>
      <c r="Z4317" s="419"/>
      <c r="AA4317" s="419"/>
      <c r="AB4317" s="419"/>
      <c r="AD4317" s="419"/>
      <c r="AE4317" s="419"/>
      <c r="AF4317" s="419"/>
      <c r="AH4317" s="419"/>
      <c r="AI4317" s="419"/>
      <c r="AJ4317" s="419"/>
      <c r="AL4317" s="419"/>
      <c r="AM4317" s="419"/>
      <c r="AN4317" s="403"/>
      <c r="AO4317" s="419"/>
      <c r="AP4317" s="419"/>
      <c r="AQ4317" s="419"/>
      <c r="AR4317" s="419"/>
      <c r="AS4317" s="419"/>
      <c r="AT4317" s="419"/>
      <c r="AU4317" s="419"/>
      <c r="AV4317" s="419"/>
      <c r="AX4317" s="419"/>
      <c r="AY4317" s="419"/>
      <c r="AZ4317" s="419"/>
      <c r="BB4317" s="419"/>
      <c r="BC4317" s="419"/>
      <c r="BD4317" s="419"/>
      <c r="BF4317" s="419"/>
      <c r="BG4317" s="419"/>
      <c r="BH4317" s="419"/>
      <c r="BJ4317" s="419"/>
      <c r="BK4317" s="419"/>
      <c r="BL4317" s="419"/>
      <c r="BN4317" s="419"/>
      <c r="BO4317" s="419"/>
      <c r="BP4317" s="419"/>
      <c r="BR4317" s="419"/>
      <c r="BS4317" s="419"/>
      <c r="BT4317" s="419"/>
      <c r="BV4317" s="419"/>
      <c r="BW4317" s="419"/>
      <c r="BX4317" s="397"/>
      <c r="BZ4317" s="449"/>
      <c r="CB4317" s="419"/>
      <c r="CC4317" s="419"/>
      <c r="CD4317" s="419"/>
      <c r="CF4317" s="419"/>
      <c r="CG4317" s="419"/>
      <c r="CH4317" s="419"/>
    </row>
    <row r="4318" spans="3:86" ht="21" thickBot="1">
      <c r="C4318" s="425"/>
      <c r="P4318" s="431"/>
      <c r="R4318" s="419"/>
      <c r="S4318" s="446"/>
      <c r="T4318" s="419"/>
      <c r="V4318" s="196"/>
      <c r="W4318" s="419"/>
      <c r="X4318" s="419"/>
      <c r="Z4318" s="419"/>
      <c r="AA4318" s="419"/>
      <c r="AB4318" s="419"/>
      <c r="AD4318" s="419"/>
      <c r="AE4318" s="419"/>
      <c r="AF4318" s="419"/>
      <c r="AH4318" s="419"/>
      <c r="AI4318" s="419"/>
      <c r="AJ4318" s="419"/>
      <c r="AL4318" s="419"/>
      <c r="AM4318" s="419"/>
      <c r="AN4318" s="403"/>
      <c r="AO4318" s="419"/>
      <c r="AP4318" s="419"/>
      <c r="AQ4318" s="419"/>
      <c r="AR4318" s="419"/>
      <c r="AS4318" s="419"/>
      <c r="AT4318" s="419"/>
      <c r="AU4318" s="419"/>
      <c r="AV4318" s="419"/>
      <c r="AX4318" s="419"/>
      <c r="AY4318" s="419"/>
      <c r="AZ4318" s="419"/>
      <c r="BB4318" s="419"/>
      <c r="BC4318" s="419"/>
      <c r="BD4318" s="419"/>
      <c r="BF4318" s="419"/>
      <c r="BG4318" s="419"/>
      <c r="BH4318" s="419"/>
      <c r="BJ4318" s="419"/>
      <c r="BK4318" s="419"/>
      <c r="BL4318" s="419"/>
      <c r="BN4318" s="419"/>
      <c r="BO4318" s="419"/>
      <c r="BP4318" s="419"/>
      <c r="BR4318" s="419"/>
      <c r="BS4318" s="419"/>
      <c r="BT4318" s="419"/>
      <c r="BV4318" s="419"/>
      <c r="BW4318" s="419"/>
      <c r="BX4318" s="397"/>
      <c r="BZ4318" s="449"/>
      <c r="CB4318" s="419"/>
      <c r="CC4318" s="419"/>
      <c r="CD4318" s="419"/>
      <c r="CF4318" s="419"/>
      <c r="CG4318" s="419"/>
      <c r="CH4318" s="419"/>
    </row>
    <row r="4319" spans="3:86" ht="21" thickBot="1">
      <c r="C4319" s="425"/>
      <c r="P4319" s="431"/>
      <c r="R4319" s="419"/>
      <c r="S4319" s="446"/>
      <c r="T4319" s="419"/>
      <c r="V4319" s="196"/>
      <c r="W4319" s="419"/>
      <c r="X4319" s="419"/>
      <c r="Z4319" s="419"/>
      <c r="AA4319" s="419"/>
      <c r="AB4319" s="419"/>
      <c r="AD4319" s="419"/>
      <c r="AE4319" s="419"/>
      <c r="AF4319" s="419"/>
      <c r="AH4319" s="419"/>
      <c r="AI4319" s="419"/>
      <c r="AJ4319" s="419"/>
      <c r="AL4319" s="419"/>
      <c r="AM4319" s="419"/>
      <c r="AN4319" s="403"/>
      <c r="AO4319" s="419"/>
      <c r="AP4319" s="419"/>
      <c r="AQ4319" s="419"/>
      <c r="AR4319" s="419"/>
      <c r="AS4319" s="419"/>
      <c r="AT4319" s="419"/>
      <c r="AU4319" s="419"/>
      <c r="AV4319" s="419"/>
      <c r="AX4319" s="419"/>
      <c r="AY4319" s="419"/>
      <c r="AZ4319" s="419"/>
      <c r="BB4319" s="419"/>
      <c r="BC4319" s="419"/>
      <c r="BD4319" s="419"/>
      <c r="BF4319" s="419"/>
      <c r="BG4319" s="419"/>
      <c r="BH4319" s="419"/>
      <c r="BJ4319" s="419"/>
      <c r="BK4319" s="419"/>
      <c r="BL4319" s="419"/>
      <c r="BN4319" s="419"/>
      <c r="BO4319" s="419"/>
      <c r="BP4319" s="419"/>
      <c r="BR4319" s="419"/>
      <c r="BS4319" s="419"/>
      <c r="BT4319" s="419"/>
      <c r="BV4319" s="419"/>
      <c r="BW4319" s="419"/>
      <c r="BX4319" s="397"/>
      <c r="BZ4319" s="449"/>
      <c r="CB4319" s="419"/>
      <c r="CC4319" s="419"/>
      <c r="CD4319" s="419"/>
      <c r="CF4319" s="419"/>
      <c r="CG4319" s="419"/>
      <c r="CH4319" s="419"/>
    </row>
    <row r="4320" spans="3:86" ht="21" thickBot="1">
      <c r="C4320" s="425"/>
      <c r="P4320" s="431"/>
      <c r="R4320" s="419"/>
      <c r="S4320" s="446"/>
      <c r="T4320" s="419"/>
      <c r="V4320" s="196"/>
      <c r="W4320" s="419"/>
      <c r="X4320" s="419"/>
      <c r="Z4320" s="419"/>
      <c r="AA4320" s="419"/>
      <c r="AB4320" s="419"/>
      <c r="AD4320" s="419"/>
      <c r="AE4320" s="419"/>
      <c r="AF4320" s="419"/>
      <c r="AH4320" s="419"/>
      <c r="AI4320" s="419"/>
      <c r="AJ4320" s="419"/>
      <c r="AL4320" s="419"/>
      <c r="AM4320" s="419"/>
      <c r="AN4320" s="403"/>
      <c r="AO4320" s="419"/>
      <c r="AP4320" s="419"/>
      <c r="AQ4320" s="419"/>
      <c r="AR4320" s="419"/>
      <c r="AS4320" s="419"/>
      <c r="AT4320" s="419"/>
      <c r="AU4320" s="419"/>
      <c r="AV4320" s="419"/>
      <c r="AX4320" s="419"/>
      <c r="AY4320" s="419"/>
      <c r="AZ4320" s="419"/>
      <c r="BB4320" s="419"/>
      <c r="BC4320" s="419"/>
      <c r="BD4320" s="419"/>
      <c r="BF4320" s="419"/>
      <c r="BG4320" s="419"/>
      <c r="BH4320" s="419"/>
      <c r="BJ4320" s="419"/>
      <c r="BK4320" s="419"/>
      <c r="BL4320" s="419"/>
      <c r="BN4320" s="419"/>
      <c r="BO4320" s="419"/>
      <c r="BP4320" s="419"/>
      <c r="BR4320" s="419"/>
      <c r="BS4320" s="419"/>
      <c r="BT4320" s="419"/>
      <c r="BV4320" s="419"/>
      <c r="BW4320" s="419"/>
      <c r="BX4320" s="397"/>
      <c r="BZ4320" s="449"/>
      <c r="CB4320" s="419"/>
      <c r="CC4320" s="419"/>
      <c r="CD4320" s="419"/>
      <c r="CF4320" s="419"/>
      <c r="CG4320" s="419"/>
      <c r="CH4320" s="419"/>
    </row>
    <row r="4321" spans="3:86" ht="21" thickBot="1">
      <c r="C4321" s="425"/>
      <c r="P4321" s="431"/>
      <c r="R4321" s="419"/>
      <c r="S4321" s="446"/>
      <c r="T4321" s="419"/>
      <c r="V4321" s="196"/>
      <c r="W4321" s="419"/>
      <c r="X4321" s="419"/>
      <c r="Z4321" s="419"/>
      <c r="AA4321" s="419"/>
      <c r="AB4321" s="419"/>
      <c r="AD4321" s="419"/>
      <c r="AE4321" s="419"/>
      <c r="AF4321" s="419"/>
      <c r="AH4321" s="419"/>
      <c r="AI4321" s="419"/>
      <c r="AJ4321" s="419"/>
      <c r="AL4321" s="419"/>
      <c r="AM4321" s="419"/>
      <c r="AN4321" s="403"/>
      <c r="AO4321" s="419"/>
      <c r="AP4321" s="419"/>
      <c r="AQ4321" s="419"/>
      <c r="AR4321" s="419"/>
      <c r="AS4321" s="419"/>
      <c r="AT4321" s="419"/>
      <c r="AU4321" s="419"/>
      <c r="AV4321" s="419"/>
      <c r="AX4321" s="419"/>
      <c r="AY4321" s="419"/>
      <c r="AZ4321" s="419"/>
      <c r="BB4321" s="419"/>
      <c r="BC4321" s="419"/>
      <c r="BD4321" s="419"/>
      <c r="BF4321" s="419"/>
      <c r="BG4321" s="419"/>
      <c r="BH4321" s="419"/>
      <c r="BJ4321" s="419"/>
      <c r="BK4321" s="419"/>
      <c r="BL4321" s="419"/>
      <c r="BN4321" s="419"/>
      <c r="BO4321" s="419"/>
      <c r="BP4321" s="419"/>
      <c r="BR4321" s="419"/>
      <c r="BS4321" s="419"/>
      <c r="BT4321" s="419"/>
      <c r="BV4321" s="419"/>
      <c r="BW4321" s="419"/>
      <c r="BX4321" s="397"/>
      <c r="BZ4321" s="449"/>
      <c r="CB4321" s="419"/>
      <c r="CC4321" s="419"/>
      <c r="CD4321" s="419"/>
      <c r="CF4321" s="419"/>
      <c r="CG4321" s="419"/>
      <c r="CH4321" s="419"/>
    </row>
    <row r="4322" spans="3:86" ht="21" thickBot="1">
      <c r="C4322" s="425"/>
      <c r="P4322" s="431"/>
      <c r="R4322" s="419"/>
      <c r="S4322" s="446"/>
      <c r="T4322" s="419"/>
      <c r="V4322" s="196"/>
      <c r="W4322" s="419"/>
      <c r="X4322" s="419"/>
      <c r="Z4322" s="419"/>
      <c r="AA4322" s="419"/>
      <c r="AB4322" s="419"/>
      <c r="AD4322" s="419"/>
      <c r="AE4322" s="419"/>
      <c r="AF4322" s="419"/>
      <c r="AH4322" s="419"/>
      <c r="AI4322" s="419"/>
      <c r="AJ4322" s="419"/>
      <c r="AL4322" s="419"/>
      <c r="AM4322" s="419"/>
      <c r="AN4322" s="403"/>
      <c r="AO4322" s="419"/>
      <c r="AP4322" s="419"/>
      <c r="AQ4322" s="419"/>
      <c r="AR4322" s="419"/>
      <c r="AS4322" s="419"/>
      <c r="AT4322" s="419"/>
      <c r="AU4322" s="419"/>
      <c r="AV4322" s="419"/>
      <c r="AX4322" s="419"/>
      <c r="AY4322" s="419"/>
      <c r="AZ4322" s="419"/>
      <c r="BB4322" s="419"/>
      <c r="BC4322" s="419"/>
      <c r="BD4322" s="419"/>
      <c r="BF4322" s="419"/>
      <c r="BG4322" s="419"/>
      <c r="BH4322" s="419"/>
      <c r="BJ4322" s="419"/>
      <c r="BK4322" s="419"/>
      <c r="BL4322" s="419"/>
      <c r="BN4322" s="419"/>
      <c r="BO4322" s="419"/>
      <c r="BP4322" s="419"/>
      <c r="BR4322" s="419"/>
      <c r="BS4322" s="419"/>
      <c r="BT4322" s="419"/>
      <c r="BV4322" s="419"/>
      <c r="BW4322" s="419"/>
      <c r="BX4322" s="397"/>
      <c r="BZ4322" s="449"/>
      <c r="CB4322" s="419"/>
      <c r="CC4322" s="419"/>
      <c r="CD4322" s="419"/>
      <c r="CF4322" s="419"/>
      <c r="CG4322" s="419"/>
      <c r="CH4322" s="419"/>
    </row>
    <row r="4323" spans="3:86" ht="21" thickBot="1">
      <c r="C4323" s="425"/>
      <c r="P4323" s="431"/>
      <c r="R4323" s="419"/>
      <c r="S4323" s="446"/>
      <c r="T4323" s="419"/>
      <c r="V4323" s="196"/>
      <c r="W4323" s="419"/>
      <c r="X4323" s="419"/>
      <c r="Z4323" s="419"/>
      <c r="AA4323" s="419"/>
      <c r="AB4323" s="419"/>
      <c r="AD4323" s="419"/>
      <c r="AE4323" s="419"/>
      <c r="AF4323" s="419"/>
      <c r="AH4323" s="419"/>
      <c r="AI4323" s="419"/>
      <c r="AJ4323" s="419"/>
      <c r="AL4323" s="419"/>
      <c r="AM4323" s="419"/>
      <c r="AN4323" s="403"/>
      <c r="AO4323" s="419"/>
      <c r="AP4323" s="419"/>
      <c r="AQ4323" s="419"/>
      <c r="AR4323" s="419"/>
      <c r="AS4323" s="419"/>
      <c r="AT4323" s="419"/>
      <c r="AU4323" s="419"/>
      <c r="AV4323" s="419"/>
      <c r="AX4323" s="419"/>
      <c r="AY4323" s="419"/>
      <c r="AZ4323" s="419"/>
      <c r="BB4323" s="419"/>
      <c r="BC4323" s="419"/>
      <c r="BD4323" s="419"/>
      <c r="BF4323" s="419"/>
      <c r="BG4323" s="419"/>
      <c r="BH4323" s="419"/>
      <c r="BJ4323" s="419"/>
      <c r="BK4323" s="419"/>
      <c r="BL4323" s="419"/>
      <c r="BN4323" s="419"/>
      <c r="BO4323" s="419"/>
      <c r="BP4323" s="419"/>
      <c r="BR4323" s="419"/>
      <c r="BS4323" s="419"/>
      <c r="BT4323" s="419"/>
      <c r="BV4323" s="419"/>
      <c r="BW4323" s="419"/>
      <c r="BX4323" s="397"/>
      <c r="BZ4323" s="449"/>
      <c r="CB4323" s="419"/>
      <c r="CC4323" s="419"/>
      <c r="CD4323" s="419"/>
      <c r="CF4323" s="419"/>
      <c r="CG4323" s="419"/>
      <c r="CH4323" s="419"/>
    </row>
    <row r="4324" spans="3:86" ht="21" thickBot="1">
      <c r="C4324" s="425"/>
      <c r="P4324" s="431"/>
      <c r="R4324" s="419"/>
      <c r="S4324" s="446"/>
      <c r="T4324" s="419"/>
      <c r="V4324" s="196"/>
      <c r="W4324" s="419"/>
      <c r="X4324" s="419"/>
      <c r="Z4324" s="419"/>
      <c r="AA4324" s="419"/>
      <c r="AB4324" s="419"/>
      <c r="AD4324" s="419"/>
      <c r="AE4324" s="419"/>
      <c r="AF4324" s="419"/>
      <c r="AH4324" s="419"/>
      <c r="AI4324" s="419"/>
      <c r="AJ4324" s="419"/>
      <c r="AL4324" s="419"/>
      <c r="AM4324" s="419"/>
      <c r="AN4324" s="403"/>
      <c r="AO4324" s="419"/>
      <c r="AP4324" s="419"/>
      <c r="AQ4324" s="419"/>
      <c r="AR4324" s="419"/>
      <c r="AS4324" s="419"/>
      <c r="AT4324" s="419"/>
      <c r="AU4324" s="419"/>
      <c r="AV4324" s="419"/>
      <c r="AX4324" s="419"/>
      <c r="AY4324" s="419"/>
      <c r="AZ4324" s="419"/>
      <c r="BB4324" s="419"/>
      <c r="BC4324" s="419"/>
      <c r="BD4324" s="419"/>
      <c r="BF4324" s="419"/>
      <c r="BG4324" s="419"/>
      <c r="BH4324" s="419"/>
      <c r="BJ4324" s="419"/>
      <c r="BK4324" s="419"/>
      <c r="BL4324" s="419"/>
      <c r="BN4324" s="419"/>
      <c r="BO4324" s="419"/>
      <c r="BP4324" s="419"/>
      <c r="BR4324" s="419"/>
      <c r="BS4324" s="419"/>
      <c r="BT4324" s="419"/>
      <c r="BV4324" s="419"/>
      <c r="BW4324" s="419"/>
      <c r="BX4324" s="397"/>
      <c r="BZ4324" s="449"/>
      <c r="CB4324" s="419"/>
      <c r="CC4324" s="419"/>
      <c r="CD4324" s="419"/>
      <c r="CF4324" s="419"/>
      <c r="CG4324" s="419"/>
      <c r="CH4324" s="419"/>
    </row>
    <row r="4325" spans="3:86" ht="21" thickBot="1">
      <c r="C4325" s="425"/>
      <c r="P4325" s="431"/>
      <c r="R4325" s="419"/>
      <c r="S4325" s="446"/>
      <c r="T4325" s="419"/>
      <c r="V4325" s="196"/>
      <c r="W4325" s="419"/>
      <c r="X4325" s="419"/>
      <c r="Z4325" s="419"/>
      <c r="AA4325" s="419"/>
      <c r="AB4325" s="419"/>
      <c r="AD4325" s="419"/>
      <c r="AE4325" s="419"/>
      <c r="AF4325" s="419"/>
      <c r="AH4325" s="419"/>
      <c r="AI4325" s="419"/>
      <c r="AJ4325" s="419"/>
      <c r="AL4325" s="419"/>
      <c r="AM4325" s="419"/>
      <c r="AN4325" s="403"/>
      <c r="AO4325" s="419"/>
      <c r="AP4325" s="419"/>
      <c r="AQ4325" s="419"/>
      <c r="AR4325" s="419"/>
      <c r="AS4325" s="419"/>
      <c r="AT4325" s="419"/>
      <c r="AU4325" s="419"/>
      <c r="AV4325" s="419"/>
      <c r="AX4325" s="419"/>
      <c r="AY4325" s="419"/>
      <c r="AZ4325" s="419"/>
      <c r="BB4325" s="419"/>
      <c r="BC4325" s="419"/>
      <c r="BD4325" s="419"/>
      <c r="BF4325" s="419"/>
      <c r="BG4325" s="419"/>
      <c r="BH4325" s="419"/>
      <c r="BJ4325" s="419"/>
      <c r="BK4325" s="419"/>
      <c r="BL4325" s="419"/>
      <c r="BN4325" s="419"/>
      <c r="BO4325" s="419"/>
      <c r="BP4325" s="419"/>
      <c r="BR4325" s="419"/>
      <c r="BS4325" s="419"/>
      <c r="BT4325" s="419"/>
      <c r="BV4325" s="419"/>
      <c r="BW4325" s="419"/>
      <c r="BX4325" s="397"/>
      <c r="BZ4325" s="449"/>
      <c r="CB4325" s="419"/>
      <c r="CC4325" s="419"/>
      <c r="CD4325" s="419"/>
      <c r="CF4325" s="419"/>
      <c r="CG4325" s="419"/>
      <c r="CH4325" s="419"/>
    </row>
    <row r="4326" spans="3:86" ht="21" thickBot="1">
      <c r="C4326" s="425"/>
      <c r="P4326" s="431"/>
      <c r="R4326" s="419"/>
      <c r="S4326" s="446"/>
      <c r="T4326" s="419"/>
      <c r="V4326" s="196"/>
      <c r="W4326" s="419"/>
      <c r="X4326" s="419"/>
      <c r="Z4326" s="419"/>
      <c r="AA4326" s="419"/>
      <c r="AB4326" s="419"/>
      <c r="AD4326" s="419"/>
      <c r="AE4326" s="419"/>
      <c r="AF4326" s="419"/>
      <c r="AH4326" s="419"/>
      <c r="AI4326" s="419"/>
      <c r="AJ4326" s="419"/>
      <c r="AL4326" s="419"/>
      <c r="AM4326" s="419"/>
      <c r="AN4326" s="403"/>
      <c r="AO4326" s="419"/>
      <c r="AP4326" s="419"/>
      <c r="AQ4326" s="419"/>
      <c r="AR4326" s="419"/>
      <c r="AS4326" s="419"/>
      <c r="AT4326" s="419"/>
      <c r="AU4326" s="419"/>
      <c r="AV4326" s="419"/>
      <c r="AX4326" s="419"/>
      <c r="AY4326" s="419"/>
      <c r="AZ4326" s="419"/>
      <c r="BB4326" s="419"/>
      <c r="BC4326" s="419"/>
      <c r="BD4326" s="419"/>
      <c r="BF4326" s="419"/>
      <c r="BG4326" s="419"/>
      <c r="BH4326" s="419"/>
      <c r="BJ4326" s="419"/>
      <c r="BK4326" s="419"/>
      <c r="BL4326" s="419"/>
      <c r="BN4326" s="419"/>
      <c r="BO4326" s="419"/>
      <c r="BP4326" s="419"/>
      <c r="BR4326" s="419"/>
      <c r="BS4326" s="419"/>
      <c r="BT4326" s="419"/>
      <c r="BV4326" s="419"/>
      <c r="BW4326" s="419"/>
      <c r="BX4326" s="397"/>
      <c r="BZ4326" s="449"/>
      <c r="CB4326" s="419"/>
      <c r="CC4326" s="419"/>
      <c r="CD4326" s="419"/>
      <c r="CF4326" s="419"/>
      <c r="CG4326" s="419"/>
      <c r="CH4326" s="419"/>
    </row>
    <row r="4327" spans="3:86" ht="21" thickBot="1">
      <c r="C4327" s="425"/>
      <c r="P4327" s="431"/>
      <c r="R4327" s="419"/>
      <c r="S4327" s="446"/>
      <c r="T4327" s="419"/>
      <c r="V4327" s="196"/>
      <c r="W4327" s="419"/>
      <c r="X4327" s="419"/>
      <c r="Z4327" s="419"/>
      <c r="AA4327" s="419"/>
      <c r="AB4327" s="419"/>
      <c r="AD4327" s="419"/>
      <c r="AE4327" s="419"/>
      <c r="AF4327" s="419"/>
      <c r="AH4327" s="419"/>
      <c r="AI4327" s="419"/>
      <c r="AJ4327" s="419"/>
      <c r="AL4327" s="419"/>
      <c r="AM4327" s="419"/>
      <c r="AN4327" s="403"/>
      <c r="AO4327" s="419"/>
      <c r="AP4327" s="419"/>
      <c r="AQ4327" s="419"/>
      <c r="AR4327" s="419"/>
      <c r="AS4327" s="419"/>
      <c r="AT4327" s="419"/>
      <c r="AU4327" s="419"/>
      <c r="AV4327" s="419"/>
      <c r="AX4327" s="419"/>
      <c r="AY4327" s="419"/>
      <c r="AZ4327" s="419"/>
      <c r="BB4327" s="419"/>
      <c r="BC4327" s="419"/>
      <c r="BD4327" s="419"/>
      <c r="BF4327" s="419"/>
      <c r="BG4327" s="419"/>
      <c r="BH4327" s="419"/>
      <c r="BJ4327" s="419"/>
      <c r="BK4327" s="419"/>
      <c r="BL4327" s="419"/>
      <c r="BN4327" s="419"/>
      <c r="BO4327" s="419"/>
      <c r="BP4327" s="419"/>
      <c r="BR4327" s="419"/>
      <c r="BS4327" s="419"/>
      <c r="BT4327" s="419"/>
      <c r="BV4327" s="419"/>
      <c r="BW4327" s="419"/>
      <c r="BX4327" s="397"/>
      <c r="BZ4327" s="449"/>
      <c r="CB4327" s="419"/>
      <c r="CC4327" s="419"/>
      <c r="CD4327" s="419"/>
      <c r="CF4327" s="419"/>
      <c r="CG4327" s="419"/>
      <c r="CH4327" s="419"/>
    </row>
    <row r="4328" spans="3:86" ht="21" thickBot="1">
      <c r="C4328" s="425"/>
      <c r="P4328" s="431"/>
      <c r="R4328" s="419"/>
      <c r="S4328" s="446"/>
      <c r="T4328" s="419"/>
      <c r="V4328" s="196"/>
      <c r="W4328" s="419"/>
      <c r="X4328" s="419"/>
      <c r="Z4328" s="419"/>
      <c r="AA4328" s="419"/>
      <c r="AB4328" s="419"/>
      <c r="AD4328" s="419"/>
      <c r="AE4328" s="419"/>
      <c r="AF4328" s="419"/>
      <c r="AH4328" s="419"/>
      <c r="AI4328" s="419"/>
      <c r="AJ4328" s="419"/>
      <c r="AL4328" s="419"/>
      <c r="AM4328" s="419"/>
      <c r="AN4328" s="403"/>
      <c r="AO4328" s="419"/>
      <c r="AP4328" s="419"/>
      <c r="AQ4328" s="419"/>
      <c r="AR4328" s="419"/>
      <c r="AS4328" s="419"/>
      <c r="AT4328" s="419"/>
      <c r="AU4328" s="419"/>
      <c r="AV4328" s="419"/>
      <c r="AX4328" s="419"/>
      <c r="AY4328" s="419"/>
      <c r="AZ4328" s="419"/>
      <c r="BB4328" s="419"/>
      <c r="BC4328" s="419"/>
      <c r="BD4328" s="419"/>
      <c r="BF4328" s="419"/>
      <c r="BG4328" s="419"/>
      <c r="BH4328" s="419"/>
      <c r="BJ4328" s="419"/>
      <c r="BK4328" s="419"/>
      <c r="BL4328" s="419"/>
      <c r="BN4328" s="419"/>
      <c r="BO4328" s="419"/>
      <c r="BP4328" s="419"/>
      <c r="BR4328" s="419"/>
      <c r="BS4328" s="419"/>
      <c r="BT4328" s="419"/>
      <c r="BV4328" s="419"/>
      <c r="BW4328" s="419"/>
      <c r="BX4328" s="397"/>
      <c r="BZ4328" s="449"/>
      <c r="CB4328" s="419"/>
      <c r="CC4328" s="419"/>
      <c r="CD4328" s="419"/>
      <c r="CF4328" s="419"/>
      <c r="CG4328" s="419"/>
      <c r="CH4328" s="419"/>
    </row>
    <row r="4329" spans="3:86" ht="21" thickBot="1">
      <c r="C4329" s="425"/>
      <c r="P4329" s="431"/>
      <c r="R4329" s="419"/>
      <c r="S4329" s="446"/>
      <c r="T4329" s="419"/>
      <c r="V4329" s="196"/>
      <c r="W4329" s="419"/>
      <c r="X4329" s="419"/>
      <c r="Z4329" s="419"/>
      <c r="AA4329" s="419"/>
      <c r="AB4329" s="419"/>
      <c r="AD4329" s="419"/>
      <c r="AE4329" s="419"/>
      <c r="AF4329" s="419"/>
      <c r="AH4329" s="419"/>
      <c r="AI4329" s="419"/>
      <c r="AJ4329" s="419"/>
      <c r="AL4329" s="419"/>
      <c r="AM4329" s="419"/>
      <c r="AN4329" s="403"/>
      <c r="AO4329" s="419"/>
      <c r="AP4329" s="419"/>
      <c r="AQ4329" s="419"/>
      <c r="AR4329" s="419"/>
      <c r="AS4329" s="419"/>
      <c r="AT4329" s="419"/>
      <c r="AU4329" s="419"/>
      <c r="AV4329" s="419"/>
      <c r="AX4329" s="419"/>
      <c r="AY4329" s="419"/>
      <c r="AZ4329" s="419"/>
      <c r="BB4329" s="419"/>
      <c r="BC4329" s="419"/>
      <c r="BD4329" s="419"/>
      <c r="BF4329" s="419"/>
      <c r="BG4329" s="419"/>
      <c r="BH4329" s="419"/>
      <c r="BJ4329" s="419"/>
      <c r="BK4329" s="419"/>
      <c r="BL4329" s="419"/>
      <c r="BN4329" s="419"/>
      <c r="BO4329" s="419"/>
      <c r="BP4329" s="419"/>
      <c r="BR4329" s="419"/>
      <c r="BS4329" s="419"/>
      <c r="BT4329" s="419"/>
      <c r="BV4329" s="419"/>
      <c r="BW4329" s="419"/>
      <c r="BX4329" s="397"/>
      <c r="BZ4329" s="449"/>
      <c r="CB4329" s="419"/>
      <c r="CC4329" s="419"/>
      <c r="CD4329" s="419"/>
      <c r="CF4329" s="419"/>
      <c r="CG4329" s="419"/>
      <c r="CH4329" s="419"/>
    </row>
    <row r="4330" spans="3:86" ht="21" thickBot="1">
      <c r="C4330" s="425"/>
      <c r="P4330" s="431"/>
      <c r="R4330" s="419"/>
      <c r="S4330" s="446"/>
      <c r="T4330" s="419"/>
      <c r="V4330" s="196"/>
      <c r="W4330" s="419"/>
      <c r="X4330" s="419"/>
      <c r="Z4330" s="419"/>
      <c r="AA4330" s="419"/>
      <c r="AB4330" s="419"/>
      <c r="AD4330" s="419"/>
      <c r="AE4330" s="419"/>
      <c r="AF4330" s="419"/>
      <c r="AH4330" s="419"/>
      <c r="AI4330" s="419"/>
      <c r="AJ4330" s="419"/>
      <c r="AL4330" s="419"/>
      <c r="AM4330" s="419"/>
      <c r="AN4330" s="403"/>
      <c r="AO4330" s="419"/>
      <c r="AP4330" s="419"/>
      <c r="AQ4330" s="419"/>
      <c r="AR4330" s="419"/>
      <c r="AS4330" s="419"/>
      <c r="AT4330" s="419"/>
      <c r="AU4330" s="419"/>
      <c r="AV4330" s="419"/>
      <c r="AX4330" s="419"/>
      <c r="AY4330" s="419"/>
      <c r="AZ4330" s="419"/>
      <c r="BB4330" s="419"/>
      <c r="BC4330" s="419"/>
      <c r="BD4330" s="419"/>
      <c r="BF4330" s="419"/>
      <c r="BG4330" s="419"/>
      <c r="BH4330" s="419"/>
      <c r="BJ4330" s="419"/>
      <c r="BK4330" s="419"/>
      <c r="BL4330" s="419"/>
      <c r="BN4330" s="419"/>
      <c r="BO4330" s="419"/>
      <c r="BP4330" s="419"/>
      <c r="BR4330" s="419"/>
      <c r="BS4330" s="419"/>
      <c r="BT4330" s="419"/>
      <c r="BV4330" s="419"/>
      <c r="BW4330" s="419"/>
      <c r="BX4330" s="397"/>
      <c r="BZ4330" s="449"/>
      <c r="CB4330" s="419"/>
      <c r="CC4330" s="419"/>
      <c r="CD4330" s="419"/>
      <c r="CF4330" s="419"/>
      <c r="CG4330" s="419"/>
      <c r="CH4330" s="419"/>
    </row>
    <row r="4331" spans="3:86" ht="21" thickBot="1">
      <c r="C4331" s="425"/>
      <c r="P4331" s="431"/>
      <c r="R4331" s="419"/>
      <c r="S4331" s="446"/>
      <c r="T4331" s="419"/>
      <c r="V4331" s="196"/>
      <c r="W4331" s="419"/>
      <c r="X4331" s="419"/>
      <c r="Z4331" s="419"/>
      <c r="AA4331" s="419"/>
      <c r="AB4331" s="419"/>
      <c r="AD4331" s="419"/>
      <c r="AE4331" s="419"/>
      <c r="AF4331" s="419"/>
      <c r="AH4331" s="419"/>
      <c r="AI4331" s="419"/>
      <c r="AJ4331" s="419"/>
      <c r="AL4331" s="419"/>
      <c r="AM4331" s="419"/>
      <c r="AN4331" s="403"/>
      <c r="AO4331" s="419"/>
      <c r="AP4331" s="419"/>
      <c r="AQ4331" s="419"/>
      <c r="AR4331" s="419"/>
      <c r="AS4331" s="419"/>
      <c r="AT4331" s="419"/>
      <c r="AU4331" s="419"/>
      <c r="AV4331" s="419"/>
      <c r="AX4331" s="419"/>
      <c r="AY4331" s="419"/>
      <c r="AZ4331" s="419"/>
      <c r="BB4331" s="419"/>
      <c r="BC4331" s="419"/>
      <c r="BD4331" s="419"/>
      <c r="BF4331" s="419"/>
      <c r="BG4331" s="419"/>
      <c r="BH4331" s="419"/>
      <c r="BJ4331" s="419"/>
      <c r="BK4331" s="419"/>
      <c r="BL4331" s="419"/>
      <c r="BN4331" s="419"/>
      <c r="BO4331" s="419"/>
      <c r="BP4331" s="419"/>
      <c r="BR4331" s="419"/>
      <c r="BS4331" s="419"/>
      <c r="BT4331" s="419"/>
      <c r="BV4331" s="419"/>
      <c r="BW4331" s="419"/>
      <c r="BX4331" s="397"/>
      <c r="BZ4331" s="449"/>
      <c r="CB4331" s="419"/>
      <c r="CC4331" s="419"/>
      <c r="CD4331" s="419"/>
      <c r="CF4331" s="419"/>
      <c r="CG4331" s="419"/>
      <c r="CH4331" s="419"/>
    </row>
    <row r="4332" spans="3:86" ht="21" thickBot="1">
      <c r="C4332" s="425"/>
      <c r="P4332" s="431"/>
      <c r="R4332" s="419"/>
      <c r="S4332" s="446"/>
      <c r="T4332" s="419"/>
      <c r="V4332" s="196"/>
      <c r="W4332" s="419"/>
      <c r="X4332" s="419"/>
      <c r="Z4332" s="419"/>
      <c r="AA4332" s="419"/>
      <c r="AB4332" s="419"/>
      <c r="AD4332" s="419"/>
      <c r="AE4332" s="419"/>
      <c r="AF4332" s="419"/>
      <c r="AH4332" s="419"/>
      <c r="AI4332" s="419"/>
      <c r="AJ4332" s="419"/>
      <c r="AL4332" s="419"/>
      <c r="AM4332" s="419"/>
      <c r="AN4332" s="403"/>
      <c r="AO4332" s="419"/>
      <c r="AP4332" s="419"/>
      <c r="AQ4332" s="419"/>
      <c r="AR4332" s="419"/>
      <c r="AS4332" s="419"/>
      <c r="AT4332" s="419"/>
      <c r="AU4332" s="419"/>
      <c r="AV4332" s="419"/>
      <c r="AX4332" s="419"/>
      <c r="AY4332" s="419"/>
      <c r="AZ4332" s="419"/>
      <c r="BB4332" s="419"/>
      <c r="BC4332" s="419"/>
      <c r="BD4332" s="419"/>
      <c r="BF4332" s="419"/>
      <c r="BG4332" s="419"/>
      <c r="BH4332" s="419"/>
      <c r="BJ4332" s="419"/>
      <c r="BK4332" s="419"/>
      <c r="BL4332" s="419"/>
      <c r="BN4332" s="419"/>
      <c r="BO4332" s="419"/>
      <c r="BP4332" s="419"/>
      <c r="BR4332" s="419"/>
      <c r="BS4332" s="419"/>
      <c r="BT4332" s="419"/>
      <c r="BV4332" s="419"/>
      <c r="BW4332" s="419"/>
      <c r="BX4332" s="397"/>
      <c r="BZ4332" s="449"/>
      <c r="CB4332" s="419"/>
      <c r="CC4332" s="419"/>
      <c r="CD4332" s="419"/>
      <c r="CF4332" s="419"/>
      <c r="CG4332" s="419"/>
      <c r="CH4332" s="419"/>
    </row>
    <row r="4333" spans="3:86" ht="21" thickBot="1">
      <c r="C4333" s="425"/>
      <c r="P4333" s="431"/>
      <c r="R4333" s="419"/>
      <c r="S4333" s="446"/>
      <c r="T4333" s="419"/>
      <c r="V4333" s="196"/>
      <c r="W4333" s="419"/>
      <c r="X4333" s="419"/>
      <c r="Z4333" s="419"/>
      <c r="AA4333" s="419"/>
      <c r="AB4333" s="419"/>
      <c r="AD4333" s="419"/>
      <c r="AE4333" s="419"/>
      <c r="AF4333" s="419"/>
      <c r="AH4333" s="419"/>
      <c r="AI4333" s="419"/>
      <c r="AJ4333" s="419"/>
      <c r="AL4333" s="419"/>
      <c r="AM4333" s="419"/>
      <c r="AN4333" s="403"/>
      <c r="AO4333" s="419"/>
      <c r="AP4333" s="419"/>
      <c r="AQ4333" s="419"/>
      <c r="AR4333" s="419"/>
      <c r="AS4333" s="419"/>
      <c r="AT4333" s="419"/>
      <c r="AU4333" s="419"/>
      <c r="AV4333" s="419"/>
      <c r="AX4333" s="419"/>
      <c r="AY4333" s="419"/>
      <c r="AZ4333" s="419"/>
      <c r="BB4333" s="419"/>
      <c r="BC4333" s="419"/>
      <c r="BD4333" s="419"/>
      <c r="BF4333" s="419"/>
      <c r="BG4333" s="419"/>
      <c r="BH4333" s="419"/>
      <c r="BJ4333" s="419"/>
      <c r="BK4333" s="419"/>
      <c r="BL4333" s="419"/>
      <c r="BN4333" s="419"/>
      <c r="BO4333" s="419"/>
      <c r="BP4333" s="419"/>
      <c r="BR4333" s="419"/>
      <c r="BS4333" s="419"/>
      <c r="BT4333" s="419"/>
      <c r="BV4333" s="419"/>
      <c r="BW4333" s="419"/>
      <c r="BX4333" s="397"/>
      <c r="BZ4333" s="449"/>
      <c r="CB4333" s="419"/>
      <c r="CC4333" s="419"/>
      <c r="CD4333" s="419"/>
      <c r="CF4333" s="419"/>
      <c r="CG4333" s="419"/>
      <c r="CH4333" s="419"/>
    </row>
    <row r="4334" spans="3:86" ht="21" thickBot="1">
      <c r="C4334" s="425"/>
      <c r="P4334" s="431"/>
      <c r="R4334" s="419"/>
      <c r="S4334" s="446"/>
      <c r="T4334" s="419"/>
      <c r="V4334" s="196"/>
      <c r="W4334" s="419"/>
      <c r="X4334" s="419"/>
      <c r="Z4334" s="419"/>
      <c r="AA4334" s="419"/>
      <c r="AB4334" s="419"/>
      <c r="AD4334" s="419"/>
      <c r="AE4334" s="419"/>
      <c r="AF4334" s="419"/>
      <c r="AH4334" s="419"/>
      <c r="AI4334" s="419"/>
      <c r="AJ4334" s="419"/>
      <c r="AL4334" s="419"/>
      <c r="AM4334" s="419"/>
      <c r="AN4334" s="403"/>
      <c r="AO4334" s="419"/>
      <c r="AP4334" s="419"/>
      <c r="AQ4334" s="419"/>
      <c r="AR4334" s="419"/>
      <c r="AS4334" s="419"/>
      <c r="AT4334" s="419"/>
      <c r="AU4334" s="419"/>
      <c r="AV4334" s="419"/>
      <c r="AX4334" s="419"/>
      <c r="AY4334" s="419"/>
      <c r="AZ4334" s="419"/>
      <c r="BB4334" s="419"/>
      <c r="BC4334" s="419"/>
      <c r="BD4334" s="419"/>
      <c r="BF4334" s="419"/>
      <c r="BG4334" s="419"/>
      <c r="BH4334" s="419"/>
      <c r="BJ4334" s="419"/>
      <c r="BK4334" s="419"/>
      <c r="BL4334" s="419"/>
      <c r="BN4334" s="419"/>
      <c r="BO4334" s="419"/>
      <c r="BP4334" s="419"/>
      <c r="BR4334" s="419"/>
      <c r="BS4334" s="419"/>
      <c r="BT4334" s="419"/>
      <c r="BV4334" s="419"/>
      <c r="BW4334" s="419"/>
      <c r="BX4334" s="397"/>
      <c r="BZ4334" s="449"/>
      <c r="CB4334" s="419"/>
      <c r="CC4334" s="419"/>
      <c r="CD4334" s="419"/>
      <c r="CF4334" s="419"/>
      <c r="CG4334" s="419"/>
      <c r="CH4334" s="419"/>
    </row>
    <row r="4335" spans="3:86" ht="21" thickBot="1">
      <c r="C4335" s="425"/>
      <c r="P4335" s="431"/>
      <c r="R4335" s="419"/>
      <c r="S4335" s="446"/>
      <c r="T4335" s="419"/>
      <c r="V4335" s="196"/>
      <c r="W4335" s="419"/>
      <c r="X4335" s="419"/>
      <c r="Z4335" s="419"/>
      <c r="AA4335" s="419"/>
      <c r="AB4335" s="419"/>
      <c r="AD4335" s="419"/>
      <c r="AE4335" s="419"/>
      <c r="AF4335" s="419"/>
      <c r="AH4335" s="419"/>
      <c r="AI4335" s="419"/>
      <c r="AJ4335" s="419"/>
      <c r="AL4335" s="419"/>
      <c r="AM4335" s="419"/>
      <c r="AN4335" s="403"/>
      <c r="AO4335" s="419"/>
      <c r="AP4335" s="419"/>
      <c r="AQ4335" s="419"/>
      <c r="AR4335" s="419"/>
      <c r="AS4335" s="419"/>
      <c r="AT4335" s="419"/>
      <c r="AU4335" s="419"/>
      <c r="AV4335" s="419"/>
      <c r="AX4335" s="419"/>
      <c r="AY4335" s="419"/>
      <c r="AZ4335" s="419"/>
      <c r="BB4335" s="419"/>
      <c r="BC4335" s="419"/>
      <c r="BD4335" s="419"/>
      <c r="BF4335" s="419"/>
      <c r="BG4335" s="419"/>
      <c r="BH4335" s="419"/>
      <c r="BJ4335" s="419"/>
      <c r="BK4335" s="419"/>
      <c r="BL4335" s="419"/>
      <c r="BN4335" s="419"/>
      <c r="BO4335" s="419"/>
      <c r="BP4335" s="419"/>
      <c r="BR4335" s="419"/>
      <c r="BS4335" s="419"/>
      <c r="BT4335" s="419"/>
      <c r="BV4335" s="419"/>
      <c r="BW4335" s="419"/>
      <c r="BX4335" s="397"/>
      <c r="BZ4335" s="449"/>
      <c r="CB4335" s="419"/>
      <c r="CC4335" s="419"/>
      <c r="CD4335" s="419"/>
      <c r="CF4335" s="419"/>
      <c r="CG4335" s="419"/>
      <c r="CH4335" s="419"/>
    </row>
    <row r="4336" spans="3:86" ht="21" thickBot="1">
      <c r="C4336" s="425"/>
      <c r="P4336" s="431"/>
      <c r="R4336" s="419"/>
      <c r="S4336" s="446"/>
      <c r="T4336" s="419"/>
      <c r="V4336" s="196"/>
      <c r="W4336" s="419"/>
      <c r="X4336" s="419"/>
      <c r="Z4336" s="419"/>
      <c r="AA4336" s="419"/>
      <c r="AB4336" s="419"/>
      <c r="AD4336" s="419"/>
      <c r="AE4336" s="419"/>
      <c r="AF4336" s="419"/>
      <c r="AH4336" s="419"/>
      <c r="AI4336" s="419"/>
      <c r="AJ4336" s="419"/>
      <c r="AL4336" s="419"/>
      <c r="AM4336" s="419"/>
      <c r="AN4336" s="403"/>
      <c r="AO4336" s="419"/>
      <c r="AP4336" s="419"/>
      <c r="AQ4336" s="419"/>
      <c r="AR4336" s="419"/>
      <c r="AS4336" s="419"/>
      <c r="AT4336" s="419"/>
      <c r="AU4336" s="419"/>
      <c r="AV4336" s="419"/>
      <c r="AX4336" s="419"/>
      <c r="AY4336" s="419"/>
      <c r="AZ4336" s="419"/>
      <c r="BB4336" s="419"/>
      <c r="BC4336" s="419"/>
      <c r="BD4336" s="419"/>
      <c r="BF4336" s="419"/>
      <c r="BG4336" s="419"/>
      <c r="BH4336" s="419"/>
      <c r="BJ4336" s="419"/>
      <c r="BK4336" s="419"/>
      <c r="BL4336" s="419"/>
      <c r="BN4336" s="419"/>
      <c r="BO4336" s="419"/>
      <c r="BP4336" s="419"/>
      <c r="BR4336" s="419"/>
      <c r="BS4336" s="419"/>
      <c r="BT4336" s="419"/>
      <c r="BV4336" s="419"/>
      <c r="BW4336" s="419"/>
      <c r="BX4336" s="397"/>
      <c r="BZ4336" s="449"/>
      <c r="CB4336" s="419"/>
      <c r="CC4336" s="419"/>
      <c r="CD4336" s="419"/>
      <c r="CF4336" s="419"/>
      <c r="CG4336" s="419"/>
      <c r="CH4336" s="419"/>
    </row>
    <row r="4337" spans="3:86" ht="21" thickBot="1">
      <c r="C4337" s="425"/>
      <c r="P4337" s="431"/>
      <c r="R4337" s="419"/>
      <c r="S4337" s="446"/>
      <c r="T4337" s="419"/>
      <c r="V4337" s="196"/>
      <c r="W4337" s="419"/>
      <c r="X4337" s="419"/>
      <c r="Z4337" s="419"/>
      <c r="AA4337" s="419"/>
      <c r="AB4337" s="419"/>
      <c r="AD4337" s="419"/>
      <c r="AE4337" s="419"/>
      <c r="AF4337" s="419"/>
      <c r="AH4337" s="419"/>
      <c r="AI4337" s="419"/>
      <c r="AJ4337" s="419"/>
      <c r="AL4337" s="419"/>
      <c r="AM4337" s="419"/>
      <c r="AN4337" s="403"/>
      <c r="AO4337" s="419"/>
      <c r="AP4337" s="419"/>
      <c r="AQ4337" s="419"/>
      <c r="AR4337" s="419"/>
      <c r="AS4337" s="419"/>
      <c r="AT4337" s="419"/>
      <c r="AU4337" s="419"/>
      <c r="AV4337" s="419"/>
      <c r="AX4337" s="419"/>
      <c r="AY4337" s="419"/>
      <c r="AZ4337" s="419"/>
      <c r="BB4337" s="419"/>
      <c r="BC4337" s="419"/>
      <c r="BD4337" s="419"/>
      <c r="BF4337" s="419"/>
      <c r="BG4337" s="419"/>
      <c r="BH4337" s="419"/>
      <c r="BJ4337" s="419"/>
      <c r="BK4337" s="419"/>
      <c r="BL4337" s="419"/>
      <c r="BN4337" s="419"/>
      <c r="BO4337" s="419"/>
      <c r="BP4337" s="419"/>
      <c r="BR4337" s="419"/>
      <c r="BS4337" s="419"/>
      <c r="BT4337" s="419"/>
      <c r="BV4337" s="419"/>
      <c r="BW4337" s="419"/>
      <c r="BX4337" s="397"/>
      <c r="BZ4337" s="449"/>
      <c r="CB4337" s="419"/>
      <c r="CC4337" s="419"/>
      <c r="CD4337" s="419"/>
      <c r="CF4337" s="419"/>
      <c r="CG4337" s="419"/>
      <c r="CH4337" s="419"/>
    </row>
    <row r="4338" spans="3:86" ht="21" thickBot="1">
      <c r="C4338" s="425"/>
      <c r="P4338" s="431"/>
      <c r="R4338" s="419"/>
      <c r="S4338" s="446"/>
      <c r="T4338" s="419"/>
      <c r="V4338" s="196"/>
      <c r="W4338" s="419"/>
      <c r="X4338" s="419"/>
      <c r="Z4338" s="419"/>
      <c r="AA4338" s="419"/>
      <c r="AB4338" s="419"/>
      <c r="AD4338" s="419"/>
      <c r="AE4338" s="419"/>
      <c r="AF4338" s="419"/>
      <c r="AH4338" s="419"/>
      <c r="AI4338" s="419"/>
      <c r="AJ4338" s="419"/>
      <c r="AL4338" s="419"/>
      <c r="AM4338" s="419"/>
      <c r="AN4338" s="403"/>
      <c r="AO4338" s="419"/>
      <c r="AP4338" s="419"/>
      <c r="AQ4338" s="419"/>
      <c r="AR4338" s="419"/>
      <c r="AS4338" s="419"/>
      <c r="AT4338" s="419"/>
      <c r="AU4338" s="419"/>
      <c r="AV4338" s="419"/>
      <c r="AX4338" s="419"/>
      <c r="AY4338" s="419"/>
      <c r="AZ4338" s="419"/>
      <c r="BB4338" s="419"/>
      <c r="BC4338" s="419"/>
      <c r="BD4338" s="419"/>
      <c r="BF4338" s="419"/>
      <c r="BG4338" s="419"/>
      <c r="BH4338" s="419"/>
      <c r="BJ4338" s="419"/>
      <c r="BK4338" s="419"/>
      <c r="BL4338" s="419"/>
      <c r="BN4338" s="419"/>
      <c r="BO4338" s="419"/>
      <c r="BP4338" s="419"/>
      <c r="BR4338" s="419"/>
      <c r="BS4338" s="419"/>
      <c r="BT4338" s="419"/>
      <c r="BV4338" s="419"/>
      <c r="BW4338" s="419"/>
      <c r="BX4338" s="397"/>
      <c r="BZ4338" s="449"/>
      <c r="CB4338" s="419"/>
      <c r="CC4338" s="419"/>
      <c r="CD4338" s="419"/>
      <c r="CF4338" s="419"/>
      <c r="CG4338" s="419"/>
      <c r="CH4338" s="419"/>
    </row>
    <row r="4339" spans="3:86" ht="21" thickBot="1">
      <c r="C4339" s="425"/>
      <c r="P4339" s="431"/>
      <c r="R4339" s="419"/>
      <c r="S4339" s="446"/>
      <c r="T4339" s="419"/>
      <c r="V4339" s="196"/>
      <c r="W4339" s="419"/>
      <c r="X4339" s="419"/>
      <c r="Z4339" s="419"/>
      <c r="AA4339" s="419"/>
      <c r="AB4339" s="419"/>
      <c r="AD4339" s="419"/>
      <c r="AE4339" s="419"/>
      <c r="AF4339" s="419"/>
      <c r="AH4339" s="419"/>
      <c r="AI4339" s="419"/>
      <c r="AJ4339" s="419"/>
      <c r="AL4339" s="419"/>
      <c r="AM4339" s="419"/>
      <c r="AN4339" s="403"/>
      <c r="AO4339" s="419"/>
      <c r="AP4339" s="419"/>
      <c r="AQ4339" s="419"/>
      <c r="AR4339" s="419"/>
      <c r="AS4339" s="419"/>
      <c r="AT4339" s="419"/>
      <c r="AU4339" s="419"/>
      <c r="AV4339" s="419"/>
      <c r="AX4339" s="419"/>
      <c r="AY4339" s="419"/>
      <c r="AZ4339" s="419"/>
      <c r="BB4339" s="419"/>
      <c r="BC4339" s="419"/>
      <c r="BD4339" s="419"/>
      <c r="BF4339" s="419"/>
      <c r="BG4339" s="419"/>
      <c r="BH4339" s="419"/>
      <c r="BJ4339" s="419"/>
      <c r="BK4339" s="419"/>
      <c r="BL4339" s="419"/>
      <c r="BN4339" s="419"/>
      <c r="BO4339" s="419"/>
      <c r="BP4339" s="419"/>
      <c r="BR4339" s="419"/>
      <c r="BS4339" s="419"/>
      <c r="BT4339" s="419"/>
      <c r="BV4339" s="419"/>
      <c r="BW4339" s="419"/>
      <c r="BX4339" s="397"/>
      <c r="BZ4339" s="449"/>
      <c r="CB4339" s="419"/>
      <c r="CC4339" s="419"/>
      <c r="CD4339" s="419"/>
      <c r="CF4339" s="419"/>
      <c r="CG4339" s="419"/>
      <c r="CH4339" s="419"/>
    </row>
    <row r="4340" spans="3:86" ht="21" thickBot="1">
      <c r="C4340" s="425"/>
      <c r="P4340" s="431"/>
      <c r="R4340" s="419"/>
      <c r="S4340" s="446"/>
      <c r="T4340" s="419"/>
      <c r="V4340" s="196"/>
      <c r="W4340" s="419"/>
      <c r="X4340" s="419"/>
      <c r="Z4340" s="419"/>
      <c r="AA4340" s="419"/>
      <c r="AB4340" s="419"/>
      <c r="AD4340" s="419"/>
      <c r="AE4340" s="419"/>
      <c r="AF4340" s="419"/>
      <c r="AH4340" s="419"/>
      <c r="AI4340" s="419"/>
      <c r="AJ4340" s="419"/>
      <c r="AL4340" s="419"/>
      <c r="AM4340" s="419"/>
      <c r="AN4340" s="403"/>
      <c r="AO4340" s="419"/>
      <c r="AP4340" s="419"/>
      <c r="AQ4340" s="419"/>
      <c r="AR4340" s="419"/>
      <c r="AS4340" s="419"/>
      <c r="AT4340" s="419"/>
      <c r="AU4340" s="419"/>
      <c r="AV4340" s="419"/>
      <c r="AX4340" s="419"/>
      <c r="AY4340" s="419"/>
      <c r="AZ4340" s="419"/>
      <c r="BB4340" s="419"/>
      <c r="BC4340" s="419"/>
      <c r="BD4340" s="419"/>
      <c r="BF4340" s="419"/>
      <c r="BG4340" s="419"/>
      <c r="BH4340" s="419"/>
      <c r="BJ4340" s="419"/>
      <c r="BK4340" s="419"/>
      <c r="BL4340" s="419"/>
      <c r="BN4340" s="419"/>
      <c r="BO4340" s="419"/>
      <c r="BP4340" s="419"/>
      <c r="BR4340" s="419"/>
      <c r="BS4340" s="419"/>
      <c r="BT4340" s="419"/>
      <c r="BV4340" s="419"/>
      <c r="BW4340" s="419"/>
      <c r="BX4340" s="397"/>
      <c r="BZ4340" s="449"/>
      <c r="CB4340" s="419"/>
      <c r="CC4340" s="419"/>
      <c r="CD4340" s="419"/>
      <c r="CF4340" s="419"/>
      <c r="CG4340" s="419"/>
      <c r="CH4340" s="419"/>
    </row>
    <row r="4341" spans="3:86" ht="21" thickBot="1">
      <c r="C4341" s="425"/>
      <c r="P4341" s="431"/>
      <c r="R4341" s="419"/>
      <c r="S4341" s="446"/>
      <c r="T4341" s="419"/>
      <c r="V4341" s="196"/>
      <c r="W4341" s="419"/>
      <c r="X4341" s="419"/>
      <c r="Z4341" s="419"/>
      <c r="AA4341" s="419"/>
      <c r="AB4341" s="419"/>
      <c r="AD4341" s="419"/>
      <c r="AE4341" s="419"/>
      <c r="AF4341" s="419"/>
      <c r="AH4341" s="419"/>
      <c r="AI4341" s="419"/>
      <c r="AJ4341" s="419"/>
      <c r="AL4341" s="419"/>
      <c r="AM4341" s="419"/>
      <c r="AN4341" s="403"/>
      <c r="AO4341" s="419"/>
      <c r="AP4341" s="419"/>
      <c r="AQ4341" s="419"/>
      <c r="AR4341" s="419"/>
      <c r="AS4341" s="419"/>
      <c r="AT4341" s="419"/>
      <c r="AU4341" s="419"/>
      <c r="AV4341" s="419"/>
      <c r="AX4341" s="419"/>
      <c r="AY4341" s="419"/>
      <c r="AZ4341" s="419"/>
      <c r="BB4341" s="419"/>
      <c r="BC4341" s="419"/>
      <c r="BD4341" s="419"/>
      <c r="BF4341" s="419"/>
      <c r="BG4341" s="419"/>
      <c r="BH4341" s="419"/>
      <c r="BJ4341" s="419"/>
      <c r="BK4341" s="419"/>
      <c r="BL4341" s="419"/>
      <c r="BN4341" s="419"/>
      <c r="BO4341" s="419"/>
      <c r="BP4341" s="419"/>
      <c r="BR4341" s="419"/>
      <c r="BS4341" s="419"/>
      <c r="BT4341" s="419"/>
      <c r="BV4341" s="419"/>
      <c r="BW4341" s="419"/>
      <c r="BX4341" s="397"/>
      <c r="BZ4341" s="449"/>
      <c r="CB4341" s="419"/>
      <c r="CC4341" s="419"/>
      <c r="CD4341" s="419"/>
      <c r="CF4341" s="419"/>
      <c r="CG4341" s="419"/>
      <c r="CH4341" s="419"/>
    </row>
    <row r="4342" spans="3:86" ht="21" thickBot="1">
      <c r="C4342" s="425"/>
      <c r="P4342" s="431"/>
      <c r="R4342" s="419"/>
      <c r="S4342" s="446"/>
      <c r="T4342" s="419"/>
      <c r="V4342" s="196"/>
      <c r="W4342" s="419"/>
      <c r="X4342" s="419"/>
      <c r="Z4342" s="419"/>
      <c r="AA4342" s="419"/>
      <c r="AB4342" s="419"/>
      <c r="AD4342" s="419"/>
      <c r="AE4342" s="419"/>
      <c r="AF4342" s="419"/>
      <c r="AH4342" s="419"/>
      <c r="AI4342" s="419"/>
      <c r="AJ4342" s="419"/>
      <c r="AL4342" s="419"/>
      <c r="AM4342" s="419"/>
      <c r="AN4342" s="403"/>
      <c r="AO4342" s="419"/>
      <c r="AP4342" s="419"/>
      <c r="AQ4342" s="419"/>
      <c r="AR4342" s="419"/>
      <c r="AS4342" s="419"/>
      <c r="AT4342" s="419"/>
      <c r="AU4342" s="419"/>
      <c r="AV4342" s="419"/>
      <c r="AX4342" s="419"/>
      <c r="AY4342" s="419"/>
      <c r="AZ4342" s="419"/>
      <c r="BB4342" s="419"/>
      <c r="BC4342" s="419"/>
      <c r="BD4342" s="419"/>
      <c r="BF4342" s="419"/>
      <c r="BG4342" s="419"/>
      <c r="BH4342" s="419"/>
      <c r="BJ4342" s="419"/>
      <c r="BK4342" s="419"/>
      <c r="BL4342" s="419"/>
      <c r="BN4342" s="419"/>
      <c r="BO4342" s="419"/>
      <c r="BP4342" s="419"/>
      <c r="BR4342" s="419"/>
      <c r="BS4342" s="419"/>
      <c r="BT4342" s="419"/>
      <c r="BV4342" s="419"/>
      <c r="BW4342" s="419"/>
      <c r="BX4342" s="397"/>
      <c r="BZ4342" s="449"/>
      <c r="CB4342" s="419"/>
      <c r="CC4342" s="419"/>
      <c r="CD4342" s="419"/>
      <c r="CF4342" s="419"/>
      <c r="CG4342" s="419"/>
      <c r="CH4342" s="419"/>
    </row>
    <row r="4343" spans="3:86" ht="21" thickBot="1">
      <c r="C4343" s="425"/>
      <c r="P4343" s="431"/>
      <c r="R4343" s="419"/>
      <c r="S4343" s="446"/>
      <c r="T4343" s="419"/>
      <c r="V4343" s="196"/>
      <c r="W4343" s="419"/>
      <c r="X4343" s="419"/>
      <c r="Z4343" s="419"/>
      <c r="AA4343" s="419"/>
      <c r="AB4343" s="419"/>
      <c r="AD4343" s="419"/>
      <c r="AE4343" s="419"/>
      <c r="AF4343" s="419"/>
      <c r="AH4343" s="419"/>
      <c r="AI4343" s="419"/>
      <c r="AJ4343" s="419"/>
      <c r="AL4343" s="419"/>
      <c r="AM4343" s="419"/>
      <c r="AN4343" s="403"/>
      <c r="AO4343" s="419"/>
      <c r="AP4343" s="419"/>
      <c r="AQ4343" s="419"/>
      <c r="AR4343" s="419"/>
      <c r="AS4343" s="419"/>
      <c r="AT4343" s="419"/>
      <c r="AU4343" s="419"/>
      <c r="AV4343" s="419"/>
      <c r="AX4343" s="419"/>
      <c r="AY4343" s="419"/>
      <c r="AZ4343" s="419"/>
      <c r="BB4343" s="419"/>
      <c r="BC4343" s="419"/>
      <c r="BD4343" s="419"/>
      <c r="BF4343" s="419"/>
      <c r="BG4343" s="419"/>
      <c r="BH4343" s="419"/>
      <c r="BJ4343" s="419"/>
      <c r="BK4343" s="419"/>
      <c r="BL4343" s="419"/>
      <c r="BN4343" s="419"/>
      <c r="BO4343" s="419"/>
      <c r="BP4343" s="419"/>
      <c r="BR4343" s="419"/>
      <c r="BS4343" s="419"/>
      <c r="BT4343" s="419"/>
      <c r="BV4343" s="419"/>
      <c r="BW4343" s="419"/>
      <c r="BX4343" s="397"/>
      <c r="BZ4343" s="449"/>
      <c r="CB4343" s="419"/>
      <c r="CC4343" s="419"/>
      <c r="CD4343" s="419"/>
      <c r="CF4343" s="419"/>
      <c r="CG4343" s="419"/>
      <c r="CH4343" s="419"/>
    </row>
    <row r="4344" spans="3:86" ht="21" thickBot="1">
      <c r="C4344" s="425"/>
      <c r="P4344" s="431"/>
      <c r="R4344" s="419"/>
      <c r="S4344" s="446"/>
      <c r="T4344" s="419"/>
      <c r="V4344" s="196"/>
      <c r="W4344" s="419"/>
      <c r="X4344" s="419"/>
      <c r="Z4344" s="419"/>
      <c r="AA4344" s="419"/>
      <c r="AB4344" s="419"/>
      <c r="AD4344" s="419"/>
      <c r="AE4344" s="419"/>
      <c r="AF4344" s="419"/>
      <c r="AH4344" s="419"/>
      <c r="AI4344" s="419"/>
      <c r="AJ4344" s="419"/>
      <c r="AL4344" s="419"/>
      <c r="AM4344" s="419"/>
      <c r="AN4344" s="403"/>
      <c r="AO4344" s="419"/>
      <c r="AP4344" s="419"/>
      <c r="AQ4344" s="419"/>
      <c r="AR4344" s="419"/>
      <c r="AS4344" s="419"/>
      <c r="AT4344" s="419"/>
      <c r="AU4344" s="419"/>
      <c r="AV4344" s="419"/>
      <c r="AX4344" s="419"/>
      <c r="AY4344" s="419"/>
      <c r="AZ4344" s="419"/>
      <c r="BB4344" s="419"/>
      <c r="BC4344" s="419"/>
      <c r="BD4344" s="419"/>
      <c r="BF4344" s="419"/>
      <c r="BG4344" s="419"/>
      <c r="BH4344" s="419"/>
      <c r="BJ4344" s="419"/>
      <c r="BK4344" s="419"/>
      <c r="BL4344" s="419"/>
      <c r="BN4344" s="419"/>
      <c r="BO4344" s="419"/>
      <c r="BP4344" s="419"/>
      <c r="BR4344" s="419"/>
      <c r="BS4344" s="419"/>
      <c r="BT4344" s="419"/>
      <c r="BV4344" s="419"/>
      <c r="BW4344" s="419"/>
      <c r="BX4344" s="397"/>
      <c r="BZ4344" s="449"/>
      <c r="CB4344" s="419"/>
      <c r="CC4344" s="419"/>
      <c r="CD4344" s="419"/>
      <c r="CF4344" s="419"/>
      <c r="CG4344" s="419"/>
      <c r="CH4344" s="419"/>
    </row>
    <row r="4345" spans="3:86" ht="21" thickBot="1">
      <c r="C4345" s="425"/>
      <c r="P4345" s="431"/>
      <c r="R4345" s="419"/>
      <c r="S4345" s="446"/>
      <c r="T4345" s="419"/>
      <c r="V4345" s="196"/>
      <c r="W4345" s="419"/>
      <c r="X4345" s="419"/>
      <c r="Z4345" s="419"/>
      <c r="AA4345" s="419"/>
      <c r="AB4345" s="419"/>
      <c r="AD4345" s="419"/>
      <c r="AE4345" s="419"/>
      <c r="AF4345" s="419"/>
      <c r="AH4345" s="419"/>
      <c r="AI4345" s="419"/>
      <c r="AJ4345" s="419"/>
      <c r="AL4345" s="419"/>
      <c r="AM4345" s="419"/>
      <c r="AN4345" s="403"/>
      <c r="AO4345" s="419"/>
      <c r="AP4345" s="419"/>
      <c r="AQ4345" s="419"/>
      <c r="AR4345" s="419"/>
      <c r="AS4345" s="419"/>
      <c r="AT4345" s="419"/>
      <c r="AU4345" s="419"/>
      <c r="AV4345" s="419"/>
      <c r="AX4345" s="419"/>
      <c r="AY4345" s="419"/>
      <c r="AZ4345" s="419"/>
      <c r="BB4345" s="419"/>
      <c r="BC4345" s="419"/>
      <c r="BD4345" s="419"/>
      <c r="BF4345" s="419"/>
      <c r="BG4345" s="419"/>
      <c r="BH4345" s="419"/>
      <c r="BJ4345" s="419"/>
      <c r="BK4345" s="419"/>
      <c r="BL4345" s="419"/>
      <c r="BN4345" s="419"/>
      <c r="BO4345" s="419"/>
      <c r="BP4345" s="419"/>
      <c r="BR4345" s="419"/>
      <c r="BS4345" s="419"/>
      <c r="BT4345" s="419"/>
      <c r="BV4345" s="419"/>
      <c r="BW4345" s="419"/>
      <c r="BX4345" s="397"/>
      <c r="BZ4345" s="449"/>
      <c r="CB4345" s="419"/>
      <c r="CC4345" s="419"/>
      <c r="CD4345" s="419"/>
      <c r="CF4345" s="419"/>
      <c r="CG4345" s="419"/>
      <c r="CH4345" s="419"/>
    </row>
    <row r="4346" spans="3:86" ht="21" thickBot="1">
      <c r="C4346" s="425"/>
      <c r="P4346" s="431"/>
      <c r="R4346" s="419"/>
      <c r="S4346" s="446"/>
      <c r="T4346" s="419"/>
      <c r="V4346" s="196"/>
      <c r="W4346" s="419"/>
      <c r="X4346" s="419"/>
      <c r="Z4346" s="419"/>
      <c r="AA4346" s="419"/>
      <c r="AB4346" s="419"/>
      <c r="AD4346" s="419"/>
      <c r="AE4346" s="419"/>
      <c r="AF4346" s="419"/>
      <c r="AH4346" s="419"/>
      <c r="AI4346" s="419"/>
      <c r="AJ4346" s="419"/>
      <c r="AL4346" s="419"/>
      <c r="AM4346" s="419"/>
      <c r="AN4346" s="403"/>
      <c r="AO4346" s="419"/>
      <c r="AP4346" s="419"/>
      <c r="AQ4346" s="419"/>
      <c r="AR4346" s="419"/>
      <c r="AS4346" s="419"/>
      <c r="AT4346" s="419"/>
      <c r="AU4346" s="419"/>
      <c r="AV4346" s="419"/>
      <c r="AX4346" s="419"/>
      <c r="AY4346" s="419"/>
      <c r="AZ4346" s="419"/>
      <c r="BB4346" s="419"/>
      <c r="BC4346" s="419"/>
      <c r="BD4346" s="419"/>
      <c r="BF4346" s="419"/>
      <c r="BG4346" s="419"/>
      <c r="BH4346" s="419"/>
      <c r="BJ4346" s="419"/>
      <c r="BK4346" s="419"/>
      <c r="BL4346" s="419"/>
      <c r="BN4346" s="419"/>
      <c r="BO4346" s="419"/>
      <c r="BP4346" s="419"/>
      <c r="BR4346" s="419"/>
      <c r="BS4346" s="419"/>
      <c r="BT4346" s="419"/>
      <c r="BV4346" s="419"/>
      <c r="BW4346" s="419"/>
      <c r="BX4346" s="397"/>
      <c r="BZ4346" s="449"/>
      <c r="CB4346" s="419"/>
      <c r="CC4346" s="419"/>
      <c r="CD4346" s="419"/>
      <c r="CF4346" s="419"/>
      <c r="CG4346" s="419"/>
      <c r="CH4346" s="419"/>
    </row>
    <row r="4347" spans="3:86" ht="21" thickBot="1">
      <c r="C4347" s="425"/>
      <c r="P4347" s="431"/>
      <c r="R4347" s="419"/>
      <c r="S4347" s="446"/>
      <c r="T4347" s="419"/>
      <c r="V4347" s="196"/>
      <c r="W4347" s="419"/>
      <c r="X4347" s="419"/>
      <c r="Z4347" s="419"/>
      <c r="AA4347" s="419"/>
      <c r="AB4347" s="419"/>
      <c r="AD4347" s="419"/>
      <c r="AE4347" s="419"/>
      <c r="AF4347" s="419"/>
      <c r="AH4347" s="419"/>
      <c r="AI4347" s="419"/>
      <c r="AJ4347" s="419"/>
      <c r="AL4347" s="419"/>
      <c r="AM4347" s="419"/>
      <c r="AN4347" s="403"/>
      <c r="AO4347" s="419"/>
      <c r="AP4347" s="419"/>
      <c r="AQ4347" s="419"/>
      <c r="AR4347" s="419"/>
      <c r="AS4347" s="419"/>
      <c r="AT4347" s="419"/>
      <c r="AU4347" s="419"/>
      <c r="AV4347" s="419"/>
      <c r="AX4347" s="419"/>
      <c r="AY4347" s="419"/>
      <c r="AZ4347" s="419"/>
      <c r="BB4347" s="419"/>
      <c r="BC4347" s="419"/>
      <c r="BD4347" s="419"/>
      <c r="BF4347" s="419"/>
      <c r="BG4347" s="419"/>
      <c r="BH4347" s="419"/>
      <c r="BJ4347" s="419"/>
      <c r="BK4347" s="419"/>
      <c r="BL4347" s="419"/>
      <c r="BN4347" s="419"/>
      <c r="BO4347" s="419"/>
      <c r="BP4347" s="419"/>
      <c r="BR4347" s="419"/>
      <c r="BS4347" s="419"/>
      <c r="BT4347" s="419"/>
      <c r="BV4347" s="419"/>
      <c r="BW4347" s="419"/>
      <c r="BX4347" s="397"/>
      <c r="BZ4347" s="449"/>
      <c r="CB4347" s="419"/>
      <c r="CC4347" s="419"/>
      <c r="CD4347" s="419"/>
      <c r="CF4347" s="419"/>
      <c r="CG4347" s="419"/>
      <c r="CH4347" s="419"/>
    </row>
    <row r="4348" spans="3:86" ht="21" thickBot="1">
      <c r="C4348" s="425"/>
      <c r="P4348" s="431"/>
      <c r="R4348" s="419"/>
      <c r="S4348" s="446"/>
      <c r="T4348" s="419"/>
      <c r="V4348" s="196"/>
      <c r="W4348" s="419"/>
      <c r="X4348" s="419"/>
      <c r="Z4348" s="419"/>
      <c r="AA4348" s="419"/>
      <c r="AB4348" s="419"/>
      <c r="AD4348" s="419"/>
      <c r="AE4348" s="419"/>
      <c r="AF4348" s="419"/>
      <c r="AH4348" s="419"/>
      <c r="AI4348" s="419"/>
      <c r="AJ4348" s="419"/>
      <c r="AL4348" s="419"/>
      <c r="AM4348" s="419"/>
      <c r="AN4348" s="403"/>
      <c r="AO4348" s="419"/>
      <c r="AP4348" s="419"/>
      <c r="AQ4348" s="419"/>
      <c r="AR4348" s="419"/>
      <c r="AS4348" s="419"/>
      <c r="AT4348" s="419"/>
      <c r="AU4348" s="419"/>
      <c r="AV4348" s="419"/>
      <c r="AX4348" s="419"/>
      <c r="AY4348" s="419"/>
      <c r="AZ4348" s="419"/>
      <c r="BB4348" s="419"/>
      <c r="BC4348" s="419"/>
      <c r="BD4348" s="419"/>
      <c r="BF4348" s="419"/>
      <c r="BG4348" s="419"/>
      <c r="BH4348" s="419"/>
      <c r="BJ4348" s="419"/>
      <c r="BK4348" s="419"/>
      <c r="BL4348" s="419"/>
      <c r="BN4348" s="419"/>
      <c r="BO4348" s="419"/>
      <c r="BP4348" s="419"/>
      <c r="BR4348" s="419"/>
      <c r="BS4348" s="419"/>
      <c r="BT4348" s="419"/>
      <c r="BV4348" s="419"/>
      <c r="BW4348" s="419"/>
      <c r="BX4348" s="397"/>
      <c r="BZ4348" s="449"/>
      <c r="CB4348" s="419"/>
      <c r="CC4348" s="419"/>
      <c r="CD4348" s="419"/>
      <c r="CF4348" s="419"/>
      <c r="CG4348" s="419"/>
      <c r="CH4348" s="419"/>
    </row>
    <row r="4349" spans="3:86" ht="21" thickBot="1">
      <c r="C4349" s="425"/>
      <c r="P4349" s="431"/>
      <c r="R4349" s="419"/>
      <c r="S4349" s="446"/>
      <c r="T4349" s="419"/>
      <c r="V4349" s="196"/>
      <c r="W4349" s="419"/>
      <c r="X4349" s="419"/>
      <c r="Z4349" s="419"/>
      <c r="AA4349" s="419"/>
      <c r="AB4349" s="419"/>
      <c r="AD4349" s="419"/>
      <c r="AE4349" s="419"/>
      <c r="AF4349" s="419"/>
      <c r="AH4349" s="419"/>
      <c r="AI4349" s="419"/>
      <c r="AJ4349" s="419"/>
      <c r="AL4349" s="419"/>
      <c r="AM4349" s="419"/>
      <c r="AN4349" s="403"/>
      <c r="AO4349" s="419"/>
      <c r="AP4349" s="419"/>
      <c r="AQ4349" s="419"/>
      <c r="AR4349" s="419"/>
      <c r="AS4349" s="419"/>
      <c r="AT4349" s="419"/>
      <c r="AU4349" s="419"/>
      <c r="AV4349" s="419"/>
      <c r="AX4349" s="419"/>
      <c r="AY4349" s="419"/>
      <c r="AZ4349" s="419"/>
      <c r="BB4349" s="419"/>
      <c r="BC4349" s="419"/>
      <c r="BD4349" s="419"/>
      <c r="BF4349" s="419"/>
      <c r="BG4349" s="419"/>
      <c r="BH4349" s="419"/>
      <c r="BJ4349" s="419"/>
      <c r="BK4349" s="419"/>
      <c r="BL4349" s="419"/>
      <c r="BN4349" s="419"/>
      <c r="BO4349" s="419"/>
      <c r="BP4349" s="419"/>
      <c r="BR4349" s="419"/>
      <c r="BS4349" s="419"/>
      <c r="BT4349" s="419"/>
      <c r="BV4349" s="419"/>
      <c r="BW4349" s="419"/>
      <c r="BX4349" s="397"/>
      <c r="BZ4349" s="449"/>
      <c r="CB4349" s="419"/>
      <c r="CC4349" s="419"/>
      <c r="CD4349" s="419"/>
      <c r="CF4349" s="419"/>
      <c r="CG4349" s="419"/>
      <c r="CH4349" s="419"/>
    </row>
    <row r="4350" spans="3:86" ht="21" thickBot="1">
      <c r="C4350" s="425"/>
      <c r="P4350" s="431"/>
      <c r="R4350" s="419"/>
      <c r="S4350" s="446"/>
      <c r="T4350" s="419"/>
      <c r="V4350" s="196"/>
      <c r="W4350" s="419"/>
      <c r="X4350" s="419"/>
      <c r="Z4350" s="419"/>
      <c r="AA4350" s="419"/>
      <c r="AB4350" s="419"/>
      <c r="AD4350" s="419"/>
      <c r="AE4350" s="419"/>
      <c r="AF4350" s="419"/>
      <c r="AH4350" s="419"/>
      <c r="AI4350" s="419"/>
      <c r="AJ4350" s="419"/>
      <c r="AL4350" s="419"/>
      <c r="AM4350" s="419"/>
      <c r="AN4350" s="403"/>
      <c r="AO4350" s="419"/>
      <c r="AP4350" s="419"/>
      <c r="AQ4350" s="419"/>
      <c r="AR4350" s="419"/>
      <c r="AS4350" s="419"/>
      <c r="AT4350" s="419"/>
      <c r="AU4350" s="419"/>
      <c r="AV4350" s="419"/>
      <c r="AX4350" s="419"/>
      <c r="AY4350" s="419"/>
      <c r="AZ4350" s="419"/>
      <c r="BB4350" s="419"/>
      <c r="BC4350" s="419"/>
      <c r="BD4350" s="419"/>
      <c r="BF4350" s="419"/>
      <c r="BG4350" s="419"/>
      <c r="BH4350" s="419"/>
      <c r="BJ4350" s="419"/>
      <c r="BK4350" s="419"/>
      <c r="BL4350" s="419"/>
      <c r="BN4350" s="419"/>
      <c r="BO4350" s="419"/>
      <c r="BP4350" s="419"/>
      <c r="BR4350" s="419"/>
      <c r="BS4350" s="419"/>
      <c r="BT4350" s="419"/>
      <c r="BV4350" s="419"/>
      <c r="BW4350" s="419"/>
      <c r="BX4350" s="397"/>
      <c r="BZ4350" s="449"/>
      <c r="CB4350" s="419"/>
      <c r="CC4350" s="419"/>
      <c r="CD4350" s="419"/>
      <c r="CF4350" s="419"/>
      <c r="CG4350" s="419"/>
      <c r="CH4350" s="419"/>
    </row>
    <row r="4351" spans="3:86" ht="21" thickBot="1">
      <c r="C4351" s="425"/>
      <c r="P4351" s="431"/>
      <c r="R4351" s="419"/>
      <c r="S4351" s="446"/>
      <c r="T4351" s="419"/>
      <c r="V4351" s="196"/>
      <c r="W4351" s="419"/>
      <c r="X4351" s="419"/>
      <c r="Z4351" s="419"/>
      <c r="AA4351" s="419"/>
      <c r="AB4351" s="419"/>
      <c r="AD4351" s="419"/>
      <c r="AE4351" s="419"/>
      <c r="AF4351" s="419"/>
      <c r="AH4351" s="419"/>
      <c r="AI4351" s="419"/>
      <c r="AJ4351" s="419"/>
      <c r="AL4351" s="419"/>
      <c r="AM4351" s="419"/>
      <c r="AN4351" s="403"/>
      <c r="AO4351" s="419"/>
      <c r="AP4351" s="419"/>
      <c r="AQ4351" s="419"/>
      <c r="AR4351" s="419"/>
      <c r="AS4351" s="419"/>
      <c r="AT4351" s="419"/>
      <c r="AU4351" s="419"/>
      <c r="AV4351" s="419"/>
      <c r="AX4351" s="419"/>
      <c r="AY4351" s="419"/>
      <c r="AZ4351" s="419"/>
      <c r="BB4351" s="419"/>
      <c r="BC4351" s="419"/>
      <c r="BD4351" s="419"/>
      <c r="BF4351" s="419"/>
      <c r="BG4351" s="419"/>
      <c r="BH4351" s="419"/>
      <c r="BJ4351" s="419"/>
      <c r="BK4351" s="419"/>
      <c r="BL4351" s="419"/>
      <c r="BN4351" s="419"/>
      <c r="BO4351" s="419"/>
      <c r="BP4351" s="419"/>
      <c r="BR4351" s="419"/>
      <c r="BS4351" s="419"/>
      <c r="BT4351" s="419"/>
      <c r="BV4351" s="419"/>
      <c r="BW4351" s="419"/>
      <c r="BX4351" s="397"/>
      <c r="BZ4351" s="449"/>
      <c r="CB4351" s="419"/>
      <c r="CC4351" s="419"/>
      <c r="CD4351" s="419"/>
      <c r="CF4351" s="419"/>
      <c r="CG4351" s="419"/>
      <c r="CH4351" s="419"/>
    </row>
    <row r="4352" spans="3:86" ht="21" thickBot="1">
      <c r="C4352" s="425"/>
      <c r="P4352" s="431"/>
      <c r="R4352" s="419"/>
      <c r="S4352" s="446"/>
      <c r="T4352" s="419"/>
      <c r="V4352" s="196"/>
      <c r="W4352" s="419"/>
      <c r="X4352" s="419"/>
      <c r="Z4352" s="419"/>
      <c r="AA4352" s="419"/>
      <c r="AB4352" s="419"/>
      <c r="AD4352" s="419"/>
      <c r="AE4352" s="419"/>
      <c r="AF4352" s="419"/>
      <c r="AH4352" s="419"/>
      <c r="AI4352" s="419"/>
      <c r="AJ4352" s="419"/>
      <c r="AL4352" s="419"/>
      <c r="AM4352" s="419"/>
      <c r="AN4352" s="403"/>
      <c r="AO4352" s="419"/>
      <c r="AP4352" s="419"/>
      <c r="AQ4352" s="419"/>
      <c r="AR4352" s="419"/>
      <c r="AS4352" s="419"/>
      <c r="AT4352" s="419"/>
      <c r="AU4352" s="419"/>
      <c r="AV4352" s="419"/>
      <c r="AX4352" s="419"/>
      <c r="AY4352" s="419"/>
      <c r="AZ4352" s="419"/>
      <c r="BB4352" s="419"/>
      <c r="BC4352" s="419"/>
      <c r="BD4352" s="419"/>
      <c r="BF4352" s="419"/>
      <c r="BG4352" s="419"/>
      <c r="BH4352" s="419"/>
      <c r="BJ4352" s="419"/>
      <c r="BK4352" s="419"/>
      <c r="BL4352" s="419"/>
      <c r="BN4352" s="419"/>
      <c r="BO4352" s="419"/>
      <c r="BP4352" s="419"/>
      <c r="BR4352" s="419"/>
      <c r="BS4352" s="419"/>
      <c r="BT4352" s="419"/>
      <c r="BV4352" s="419"/>
      <c r="BW4352" s="419"/>
      <c r="BX4352" s="397"/>
      <c r="BZ4352" s="449"/>
      <c r="CB4352" s="419"/>
      <c r="CC4352" s="419"/>
      <c r="CD4352" s="419"/>
      <c r="CF4352" s="419"/>
      <c r="CG4352" s="419"/>
      <c r="CH4352" s="419"/>
    </row>
    <row r="4353" spans="3:86" ht="21" thickBot="1">
      <c r="C4353" s="425"/>
      <c r="P4353" s="431"/>
      <c r="R4353" s="419"/>
      <c r="S4353" s="446"/>
      <c r="T4353" s="419"/>
      <c r="V4353" s="196"/>
      <c r="W4353" s="419"/>
      <c r="X4353" s="419"/>
      <c r="Z4353" s="419"/>
      <c r="AA4353" s="419"/>
      <c r="AB4353" s="419"/>
      <c r="AD4353" s="419"/>
      <c r="AE4353" s="419"/>
      <c r="AF4353" s="419"/>
      <c r="AH4353" s="419"/>
      <c r="AI4353" s="419"/>
      <c r="AJ4353" s="419"/>
      <c r="AL4353" s="419"/>
      <c r="AM4353" s="419"/>
      <c r="AN4353" s="403"/>
      <c r="AO4353" s="419"/>
      <c r="AP4353" s="419"/>
      <c r="AQ4353" s="419"/>
      <c r="AR4353" s="419"/>
      <c r="AS4353" s="419"/>
      <c r="AT4353" s="419"/>
      <c r="AU4353" s="419"/>
      <c r="AV4353" s="419"/>
      <c r="AX4353" s="419"/>
      <c r="AY4353" s="419"/>
      <c r="AZ4353" s="419"/>
      <c r="BB4353" s="419"/>
      <c r="BC4353" s="419"/>
      <c r="BD4353" s="419"/>
      <c r="BF4353" s="419"/>
      <c r="BG4353" s="419"/>
      <c r="BH4353" s="419"/>
      <c r="BJ4353" s="419"/>
      <c r="BK4353" s="419"/>
      <c r="BL4353" s="419"/>
      <c r="BN4353" s="419"/>
      <c r="BO4353" s="419"/>
      <c r="BP4353" s="419"/>
      <c r="BR4353" s="419"/>
      <c r="BS4353" s="419"/>
      <c r="BT4353" s="419"/>
      <c r="BV4353" s="419"/>
      <c r="BW4353" s="419"/>
      <c r="BX4353" s="397"/>
      <c r="BZ4353" s="449"/>
      <c r="CB4353" s="419"/>
      <c r="CC4353" s="419"/>
      <c r="CD4353" s="419"/>
      <c r="CF4353" s="419"/>
      <c r="CG4353" s="419"/>
      <c r="CH4353" s="419"/>
    </row>
    <row r="4354" spans="3:86" ht="21" thickBot="1">
      <c r="C4354" s="425"/>
      <c r="P4354" s="431"/>
      <c r="R4354" s="419"/>
      <c r="S4354" s="446"/>
      <c r="T4354" s="419"/>
      <c r="V4354" s="196"/>
      <c r="W4354" s="419"/>
      <c r="X4354" s="419"/>
      <c r="Z4354" s="419"/>
      <c r="AA4354" s="419"/>
      <c r="AB4354" s="419"/>
      <c r="AD4354" s="419"/>
      <c r="AE4354" s="419"/>
      <c r="AF4354" s="419"/>
      <c r="AH4354" s="419"/>
      <c r="AI4354" s="419"/>
      <c r="AJ4354" s="419"/>
      <c r="AL4354" s="419"/>
      <c r="AM4354" s="419"/>
      <c r="AN4354" s="403"/>
      <c r="AO4354" s="419"/>
      <c r="AP4354" s="419"/>
      <c r="AQ4354" s="419"/>
      <c r="AR4354" s="419"/>
      <c r="AS4354" s="419"/>
      <c r="AT4354" s="419"/>
      <c r="AU4354" s="419"/>
      <c r="AV4354" s="419"/>
      <c r="AX4354" s="419"/>
      <c r="AY4354" s="419"/>
      <c r="AZ4354" s="419"/>
      <c r="BB4354" s="419"/>
      <c r="BC4354" s="419"/>
      <c r="BD4354" s="419"/>
      <c r="BF4354" s="419"/>
      <c r="BG4354" s="419"/>
      <c r="BH4354" s="419"/>
      <c r="BJ4354" s="419"/>
      <c r="BK4354" s="419"/>
      <c r="BL4354" s="419"/>
      <c r="BN4354" s="419"/>
      <c r="BO4354" s="419"/>
      <c r="BP4354" s="419"/>
      <c r="BR4354" s="419"/>
      <c r="BS4354" s="419"/>
      <c r="BT4354" s="419"/>
      <c r="BV4354" s="419"/>
      <c r="BW4354" s="419"/>
      <c r="BX4354" s="397"/>
      <c r="BZ4354" s="449"/>
      <c r="CB4354" s="419"/>
      <c r="CC4354" s="419"/>
      <c r="CD4354" s="419"/>
      <c r="CF4354" s="419"/>
      <c r="CG4354" s="419"/>
      <c r="CH4354" s="419"/>
    </row>
    <row r="4355" spans="3:86" ht="21" thickBot="1">
      <c r="C4355" s="425"/>
      <c r="P4355" s="431"/>
      <c r="R4355" s="419"/>
      <c r="S4355" s="446"/>
      <c r="T4355" s="419"/>
      <c r="V4355" s="196"/>
      <c r="W4355" s="419"/>
      <c r="X4355" s="419"/>
      <c r="Z4355" s="419"/>
      <c r="AA4355" s="419"/>
      <c r="AB4355" s="419"/>
      <c r="AD4355" s="419"/>
      <c r="AE4355" s="419"/>
      <c r="AF4355" s="419"/>
      <c r="AH4355" s="419"/>
      <c r="AI4355" s="419"/>
      <c r="AJ4355" s="419"/>
      <c r="AL4355" s="419"/>
      <c r="AM4355" s="419"/>
      <c r="AN4355" s="403"/>
      <c r="AO4355" s="419"/>
      <c r="AP4355" s="419"/>
      <c r="AQ4355" s="419"/>
      <c r="AR4355" s="419"/>
      <c r="AS4355" s="419"/>
      <c r="AT4355" s="419"/>
      <c r="AU4355" s="419"/>
      <c r="AV4355" s="419"/>
      <c r="AX4355" s="419"/>
      <c r="AY4355" s="419"/>
      <c r="AZ4355" s="419"/>
      <c r="BB4355" s="419"/>
      <c r="BC4355" s="419"/>
      <c r="BD4355" s="419"/>
      <c r="BF4355" s="419"/>
      <c r="BG4355" s="419"/>
      <c r="BH4355" s="419"/>
      <c r="BJ4355" s="419"/>
      <c r="BK4355" s="419"/>
      <c r="BL4355" s="419"/>
      <c r="BN4355" s="419"/>
      <c r="BO4355" s="419"/>
      <c r="BP4355" s="419"/>
      <c r="BR4355" s="419"/>
      <c r="BS4355" s="419"/>
      <c r="BT4355" s="419"/>
      <c r="BV4355" s="419"/>
      <c r="BW4355" s="419"/>
      <c r="BX4355" s="397"/>
      <c r="BZ4355" s="449"/>
      <c r="CB4355" s="419"/>
      <c r="CC4355" s="419"/>
      <c r="CD4355" s="419"/>
      <c r="CF4355" s="419"/>
      <c r="CG4355" s="419"/>
      <c r="CH4355" s="419"/>
    </row>
    <row r="4356" spans="3:86" ht="21" thickBot="1">
      <c r="C4356" s="425"/>
      <c r="P4356" s="431"/>
      <c r="R4356" s="419"/>
      <c r="S4356" s="446"/>
      <c r="T4356" s="419"/>
      <c r="V4356" s="196"/>
      <c r="W4356" s="419"/>
      <c r="X4356" s="419"/>
      <c r="Z4356" s="419"/>
      <c r="AA4356" s="419"/>
      <c r="AB4356" s="419"/>
      <c r="AD4356" s="419"/>
      <c r="AE4356" s="419"/>
      <c r="AF4356" s="419"/>
      <c r="AH4356" s="419"/>
      <c r="AI4356" s="419"/>
      <c r="AJ4356" s="419"/>
      <c r="AL4356" s="419"/>
      <c r="AM4356" s="419"/>
      <c r="AN4356" s="403"/>
      <c r="AO4356" s="419"/>
      <c r="AP4356" s="419"/>
      <c r="AQ4356" s="419"/>
      <c r="AR4356" s="419"/>
      <c r="AS4356" s="419"/>
      <c r="AT4356" s="419"/>
      <c r="AU4356" s="419"/>
      <c r="AV4356" s="419"/>
      <c r="AX4356" s="419"/>
      <c r="AY4356" s="419"/>
      <c r="AZ4356" s="419"/>
      <c r="BB4356" s="419"/>
      <c r="BC4356" s="419"/>
      <c r="BD4356" s="419"/>
      <c r="BF4356" s="419"/>
      <c r="BG4356" s="419"/>
      <c r="BH4356" s="419"/>
      <c r="BJ4356" s="419"/>
      <c r="BK4356" s="419"/>
      <c r="BL4356" s="419"/>
      <c r="BN4356" s="419"/>
      <c r="BO4356" s="419"/>
      <c r="BP4356" s="419"/>
      <c r="BR4356" s="419"/>
      <c r="BS4356" s="419"/>
      <c r="BT4356" s="419"/>
      <c r="BV4356" s="419"/>
      <c r="BW4356" s="419"/>
      <c r="BX4356" s="397"/>
      <c r="BZ4356" s="449"/>
      <c r="CB4356" s="419"/>
      <c r="CC4356" s="419"/>
      <c r="CD4356" s="419"/>
      <c r="CF4356" s="419"/>
      <c r="CG4356" s="419"/>
      <c r="CH4356" s="419"/>
    </row>
    <row r="4357" spans="3:86" ht="21" thickBot="1">
      <c r="C4357" s="425"/>
      <c r="P4357" s="431"/>
      <c r="R4357" s="419"/>
      <c r="S4357" s="446"/>
      <c r="T4357" s="419"/>
      <c r="V4357" s="196"/>
      <c r="W4357" s="419"/>
      <c r="X4357" s="419"/>
      <c r="Z4357" s="419"/>
      <c r="AA4357" s="419"/>
      <c r="AB4357" s="419"/>
      <c r="AD4357" s="419"/>
      <c r="AE4357" s="419"/>
      <c r="AF4357" s="419"/>
      <c r="AH4357" s="419"/>
      <c r="AI4357" s="419"/>
      <c r="AJ4357" s="419"/>
      <c r="AL4357" s="419"/>
      <c r="AM4357" s="419"/>
      <c r="AN4357" s="403"/>
      <c r="AO4357" s="419"/>
      <c r="AP4357" s="419"/>
      <c r="AQ4357" s="419"/>
      <c r="AR4357" s="419"/>
      <c r="AS4357" s="419"/>
      <c r="AT4357" s="419"/>
      <c r="AU4357" s="419"/>
      <c r="AV4357" s="419"/>
      <c r="AX4357" s="419"/>
      <c r="AY4357" s="419"/>
      <c r="AZ4357" s="419"/>
      <c r="BB4357" s="419"/>
      <c r="BC4357" s="419"/>
      <c r="BD4357" s="419"/>
      <c r="BF4357" s="419"/>
      <c r="BG4357" s="419"/>
      <c r="BH4357" s="419"/>
      <c r="BJ4357" s="419"/>
      <c r="BK4357" s="419"/>
      <c r="BL4357" s="419"/>
      <c r="BN4357" s="419"/>
      <c r="BO4357" s="419"/>
      <c r="BP4357" s="419"/>
      <c r="BR4357" s="419"/>
      <c r="BS4357" s="419"/>
      <c r="BT4357" s="419"/>
      <c r="BV4357" s="419"/>
      <c r="BW4357" s="419"/>
      <c r="BX4357" s="397"/>
      <c r="BZ4357" s="449"/>
      <c r="CB4357" s="419"/>
      <c r="CC4357" s="419"/>
      <c r="CD4357" s="419"/>
      <c r="CF4357" s="419"/>
      <c r="CG4357" s="419"/>
      <c r="CH4357" s="419"/>
    </row>
    <row r="4358" spans="3:86" ht="21" thickBot="1">
      <c r="C4358" s="425"/>
      <c r="P4358" s="431"/>
      <c r="R4358" s="419"/>
      <c r="S4358" s="446"/>
      <c r="T4358" s="419"/>
      <c r="V4358" s="196"/>
      <c r="W4358" s="419"/>
      <c r="X4358" s="419"/>
      <c r="Z4358" s="419"/>
      <c r="AA4358" s="419"/>
      <c r="AB4358" s="419"/>
      <c r="AD4358" s="419"/>
      <c r="AE4358" s="419"/>
      <c r="AF4358" s="419"/>
      <c r="AH4358" s="419"/>
      <c r="AI4358" s="419"/>
      <c r="AJ4358" s="419"/>
      <c r="AL4358" s="419"/>
      <c r="AM4358" s="419"/>
      <c r="AN4358" s="403"/>
      <c r="AO4358" s="419"/>
      <c r="AP4358" s="419"/>
      <c r="AQ4358" s="419"/>
      <c r="AR4358" s="419"/>
      <c r="AS4358" s="419"/>
      <c r="AT4358" s="419"/>
      <c r="AU4358" s="419"/>
      <c r="AV4358" s="419"/>
      <c r="AX4358" s="419"/>
      <c r="AY4358" s="419"/>
      <c r="AZ4358" s="419"/>
      <c r="BB4358" s="419"/>
      <c r="BC4358" s="419"/>
      <c r="BD4358" s="419"/>
      <c r="BF4358" s="419"/>
      <c r="BG4358" s="419"/>
      <c r="BH4358" s="419"/>
      <c r="BJ4358" s="419"/>
      <c r="BK4358" s="419"/>
      <c r="BL4358" s="419"/>
      <c r="BN4358" s="419"/>
      <c r="BO4358" s="419"/>
      <c r="BP4358" s="419"/>
      <c r="BR4358" s="419"/>
      <c r="BS4358" s="419"/>
      <c r="BT4358" s="419"/>
      <c r="BV4358" s="419"/>
      <c r="BW4358" s="419"/>
      <c r="BX4358" s="397"/>
      <c r="BZ4358" s="449"/>
      <c r="CB4358" s="419"/>
      <c r="CC4358" s="419"/>
      <c r="CD4358" s="419"/>
      <c r="CF4358" s="419"/>
      <c r="CG4358" s="419"/>
      <c r="CH4358" s="419"/>
    </row>
    <row r="4359" spans="3:86" ht="21" thickBot="1">
      <c r="C4359" s="425"/>
      <c r="P4359" s="431"/>
      <c r="R4359" s="419"/>
      <c r="S4359" s="446"/>
      <c r="T4359" s="419"/>
      <c r="V4359" s="196"/>
      <c r="W4359" s="419"/>
      <c r="X4359" s="419"/>
      <c r="Z4359" s="419"/>
      <c r="AA4359" s="419"/>
      <c r="AB4359" s="419"/>
      <c r="AD4359" s="419"/>
      <c r="AE4359" s="419"/>
      <c r="AF4359" s="419"/>
      <c r="AH4359" s="419"/>
      <c r="AI4359" s="419"/>
      <c r="AJ4359" s="419"/>
      <c r="AL4359" s="419"/>
      <c r="AM4359" s="419"/>
      <c r="AN4359" s="403"/>
      <c r="AO4359" s="419"/>
      <c r="AP4359" s="419"/>
      <c r="AQ4359" s="419"/>
      <c r="AR4359" s="419"/>
      <c r="AS4359" s="419"/>
      <c r="AT4359" s="419"/>
      <c r="AU4359" s="419"/>
      <c r="AV4359" s="419"/>
      <c r="AX4359" s="419"/>
      <c r="AY4359" s="419"/>
      <c r="AZ4359" s="419"/>
      <c r="BB4359" s="419"/>
      <c r="BC4359" s="419"/>
      <c r="BD4359" s="419"/>
      <c r="BF4359" s="419"/>
      <c r="BG4359" s="419"/>
      <c r="BH4359" s="419"/>
      <c r="BJ4359" s="419"/>
      <c r="BK4359" s="419"/>
      <c r="BL4359" s="419"/>
      <c r="BN4359" s="419"/>
      <c r="BO4359" s="419"/>
      <c r="BP4359" s="419"/>
      <c r="BR4359" s="419"/>
      <c r="BS4359" s="419"/>
      <c r="BT4359" s="419"/>
      <c r="BV4359" s="419"/>
      <c r="BW4359" s="419"/>
      <c r="BX4359" s="397"/>
      <c r="BZ4359" s="449"/>
      <c r="CB4359" s="419"/>
      <c r="CC4359" s="419"/>
      <c r="CD4359" s="419"/>
      <c r="CF4359" s="419"/>
      <c r="CG4359" s="419"/>
      <c r="CH4359" s="419"/>
    </row>
    <row r="4360" spans="3:86" ht="21" thickBot="1">
      <c r="C4360" s="425"/>
      <c r="P4360" s="431"/>
      <c r="R4360" s="419"/>
      <c r="S4360" s="446"/>
      <c r="T4360" s="419"/>
      <c r="V4360" s="196"/>
      <c r="W4360" s="419"/>
      <c r="X4360" s="419"/>
      <c r="Z4360" s="419"/>
      <c r="AA4360" s="419"/>
      <c r="AB4360" s="419"/>
      <c r="AD4360" s="419"/>
      <c r="AE4360" s="419"/>
      <c r="AF4360" s="419"/>
      <c r="AH4360" s="419"/>
      <c r="AI4360" s="419"/>
      <c r="AJ4360" s="419"/>
      <c r="AL4360" s="419"/>
      <c r="AM4360" s="419"/>
      <c r="AN4360" s="403"/>
      <c r="AO4360" s="419"/>
      <c r="AP4360" s="419"/>
      <c r="AQ4360" s="419"/>
      <c r="AR4360" s="419"/>
      <c r="AS4360" s="419"/>
      <c r="AT4360" s="419"/>
      <c r="AU4360" s="419"/>
      <c r="AV4360" s="419"/>
      <c r="AX4360" s="419"/>
      <c r="AY4360" s="419"/>
      <c r="AZ4360" s="419"/>
      <c r="BB4360" s="419"/>
      <c r="BC4360" s="419"/>
      <c r="BD4360" s="419"/>
      <c r="BF4360" s="419"/>
      <c r="BG4360" s="419"/>
      <c r="BH4360" s="419"/>
      <c r="BJ4360" s="419"/>
      <c r="BK4360" s="419"/>
      <c r="BL4360" s="419"/>
      <c r="BN4360" s="419"/>
      <c r="BO4360" s="419"/>
      <c r="BP4360" s="419"/>
      <c r="BR4360" s="419"/>
      <c r="BS4360" s="419"/>
      <c r="BT4360" s="419"/>
      <c r="BV4360" s="419"/>
      <c r="BW4360" s="419"/>
      <c r="BX4360" s="397"/>
      <c r="BZ4360" s="449"/>
      <c r="CB4360" s="419"/>
      <c r="CC4360" s="419"/>
      <c r="CD4360" s="419"/>
      <c r="CF4360" s="419"/>
      <c r="CG4360" s="419"/>
      <c r="CH4360" s="419"/>
    </row>
    <row r="4361" spans="3:86" ht="21" thickBot="1">
      <c r="C4361" s="425"/>
      <c r="P4361" s="431"/>
      <c r="R4361" s="419"/>
      <c r="S4361" s="446"/>
      <c r="T4361" s="419"/>
      <c r="V4361" s="196"/>
      <c r="W4361" s="419"/>
      <c r="X4361" s="419"/>
      <c r="Z4361" s="419"/>
      <c r="AA4361" s="419"/>
      <c r="AB4361" s="419"/>
      <c r="AD4361" s="419"/>
      <c r="AE4361" s="419"/>
      <c r="AF4361" s="419"/>
      <c r="AH4361" s="419"/>
      <c r="AI4361" s="419"/>
      <c r="AJ4361" s="419"/>
      <c r="AL4361" s="419"/>
      <c r="AM4361" s="419"/>
      <c r="AN4361" s="403"/>
      <c r="AO4361" s="419"/>
      <c r="AP4361" s="419"/>
      <c r="AQ4361" s="419"/>
      <c r="AR4361" s="419"/>
      <c r="AS4361" s="419"/>
      <c r="AT4361" s="419"/>
      <c r="AU4361" s="419"/>
      <c r="AV4361" s="419"/>
      <c r="AX4361" s="419"/>
      <c r="AY4361" s="419"/>
      <c r="AZ4361" s="419"/>
      <c r="BB4361" s="419"/>
      <c r="BC4361" s="419"/>
      <c r="BD4361" s="419"/>
      <c r="BF4361" s="419"/>
      <c r="BG4361" s="419"/>
      <c r="BH4361" s="419"/>
      <c r="BJ4361" s="419"/>
      <c r="BK4361" s="419"/>
      <c r="BL4361" s="419"/>
      <c r="BN4361" s="419"/>
      <c r="BO4361" s="419"/>
      <c r="BP4361" s="419"/>
      <c r="BR4361" s="419"/>
      <c r="BS4361" s="419"/>
      <c r="BT4361" s="419"/>
      <c r="BV4361" s="419"/>
      <c r="BW4361" s="419"/>
      <c r="BX4361" s="397"/>
      <c r="BZ4361" s="449"/>
      <c r="CB4361" s="419"/>
      <c r="CC4361" s="419"/>
      <c r="CD4361" s="419"/>
      <c r="CF4361" s="419"/>
      <c r="CG4361" s="419"/>
      <c r="CH4361" s="419"/>
    </row>
    <row r="4362" spans="3:86" ht="21" thickBot="1">
      <c r="C4362" s="425"/>
      <c r="P4362" s="431"/>
      <c r="R4362" s="419"/>
      <c r="S4362" s="446"/>
      <c r="T4362" s="419"/>
      <c r="V4362" s="196"/>
      <c r="W4362" s="419"/>
      <c r="X4362" s="419"/>
      <c r="Z4362" s="419"/>
      <c r="AA4362" s="419"/>
      <c r="AB4362" s="419"/>
      <c r="AD4362" s="419"/>
      <c r="AE4362" s="419"/>
      <c r="AF4362" s="419"/>
      <c r="AH4362" s="419"/>
      <c r="AI4362" s="419"/>
      <c r="AJ4362" s="419"/>
      <c r="AL4362" s="419"/>
      <c r="AM4362" s="419"/>
      <c r="AN4362" s="403"/>
      <c r="AO4362" s="419"/>
      <c r="AP4362" s="419"/>
      <c r="AQ4362" s="419"/>
      <c r="AR4362" s="419"/>
      <c r="AS4362" s="419"/>
      <c r="AT4362" s="419"/>
      <c r="AU4362" s="419"/>
      <c r="AV4362" s="419"/>
      <c r="AX4362" s="419"/>
      <c r="AY4362" s="419"/>
      <c r="AZ4362" s="419"/>
      <c r="BB4362" s="419"/>
      <c r="BC4362" s="419"/>
      <c r="BD4362" s="419"/>
      <c r="BF4362" s="419"/>
      <c r="BG4362" s="419"/>
      <c r="BH4362" s="419"/>
      <c r="BJ4362" s="419"/>
      <c r="BK4362" s="419"/>
      <c r="BL4362" s="419"/>
      <c r="BN4362" s="419"/>
      <c r="BO4362" s="419"/>
      <c r="BP4362" s="419"/>
      <c r="BR4362" s="419"/>
      <c r="BS4362" s="419"/>
      <c r="BT4362" s="419"/>
      <c r="BV4362" s="419"/>
      <c r="BW4362" s="419"/>
      <c r="BX4362" s="397"/>
      <c r="BZ4362" s="449"/>
      <c r="CB4362" s="419"/>
      <c r="CC4362" s="419"/>
      <c r="CD4362" s="419"/>
      <c r="CF4362" s="419"/>
      <c r="CG4362" s="419"/>
      <c r="CH4362" s="419"/>
    </row>
    <row r="4363" spans="3:86" ht="21" thickBot="1">
      <c r="C4363" s="425"/>
      <c r="P4363" s="431"/>
      <c r="R4363" s="419"/>
      <c r="S4363" s="446"/>
      <c r="T4363" s="419"/>
      <c r="V4363" s="196"/>
      <c r="W4363" s="419"/>
      <c r="X4363" s="419"/>
      <c r="Z4363" s="419"/>
      <c r="AA4363" s="419"/>
      <c r="AB4363" s="419"/>
      <c r="AD4363" s="419"/>
      <c r="AE4363" s="419"/>
      <c r="AF4363" s="419"/>
      <c r="AH4363" s="419"/>
      <c r="AI4363" s="419"/>
      <c r="AJ4363" s="419"/>
      <c r="AL4363" s="419"/>
      <c r="AM4363" s="419"/>
      <c r="AN4363" s="403"/>
      <c r="AO4363" s="419"/>
      <c r="AP4363" s="419"/>
      <c r="AQ4363" s="419"/>
      <c r="AR4363" s="419"/>
      <c r="AS4363" s="419"/>
      <c r="AT4363" s="419"/>
      <c r="AU4363" s="419"/>
      <c r="AV4363" s="419"/>
      <c r="AX4363" s="419"/>
      <c r="AY4363" s="419"/>
      <c r="AZ4363" s="419"/>
      <c r="BB4363" s="419"/>
      <c r="BC4363" s="419"/>
      <c r="BD4363" s="419"/>
      <c r="BF4363" s="419"/>
      <c r="BG4363" s="419"/>
      <c r="BH4363" s="419"/>
      <c r="BJ4363" s="419"/>
      <c r="BK4363" s="419"/>
      <c r="BL4363" s="419"/>
      <c r="BN4363" s="419"/>
      <c r="BO4363" s="419"/>
      <c r="BP4363" s="419"/>
      <c r="BR4363" s="419"/>
      <c r="BS4363" s="419"/>
      <c r="BT4363" s="419"/>
      <c r="BV4363" s="419"/>
      <c r="BW4363" s="419"/>
      <c r="BX4363" s="397"/>
      <c r="BZ4363" s="449"/>
      <c r="CB4363" s="419"/>
      <c r="CC4363" s="419"/>
      <c r="CD4363" s="419"/>
      <c r="CF4363" s="419"/>
      <c r="CG4363" s="419"/>
      <c r="CH4363" s="419"/>
    </row>
    <row r="4364" spans="3:86" ht="21" thickBot="1">
      <c r="C4364" s="425"/>
      <c r="P4364" s="431"/>
      <c r="R4364" s="419"/>
      <c r="S4364" s="446"/>
      <c r="T4364" s="419"/>
      <c r="V4364" s="196"/>
      <c r="W4364" s="419"/>
      <c r="X4364" s="419"/>
      <c r="Z4364" s="419"/>
      <c r="AA4364" s="419"/>
      <c r="AB4364" s="419"/>
      <c r="AD4364" s="419"/>
      <c r="AE4364" s="419"/>
      <c r="AF4364" s="419"/>
      <c r="AH4364" s="419"/>
      <c r="AI4364" s="419"/>
      <c r="AJ4364" s="419"/>
      <c r="AL4364" s="419"/>
      <c r="AM4364" s="419"/>
      <c r="AN4364" s="403"/>
      <c r="AO4364" s="419"/>
      <c r="AP4364" s="419"/>
      <c r="AQ4364" s="419"/>
      <c r="AR4364" s="419"/>
      <c r="AS4364" s="419"/>
      <c r="AT4364" s="419"/>
      <c r="AU4364" s="419"/>
      <c r="AV4364" s="419"/>
      <c r="AX4364" s="419"/>
      <c r="AY4364" s="419"/>
      <c r="AZ4364" s="419"/>
      <c r="BB4364" s="419"/>
      <c r="BC4364" s="419"/>
      <c r="BD4364" s="419"/>
      <c r="BF4364" s="419"/>
      <c r="BG4364" s="419"/>
      <c r="BH4364" s="419"/>
      <c r="BJ4364" s="419"/>
      <c r="BK4364" s="419"/>
      <c r="BL4364" s="419"/>
      <c r="BN4364" s="419"/>
      <c r="BO4364" s="419"/>
      <c r="BP4364" s="419"/>
      <c r="BR4364" s="419"/>
      <c r="BS4364" s="419"/>
      <c r="BT4364" s="419"/>
      <c r="BV4364" s="419"/>
      <c r="BW4364" s="419"/>
      <c r="BX4364" s="397"/>
      <c r="BZ4364" s="449"/>
      <c r="CB4364" s="419"/>
      <c r="CC4364" s="419"/>
      <c r="CD4364" s="419"/>
      <c r="CF4364" s="419"/>
      <c r="CG4364" s="419"/>
      <c r="CH4364" s="419"/>
    </row>
    <row r="4365" spans="3:86" ht="21" thickBot="1">
      <c r="C4365" s="425"/>
      <c r="P4365" s="431"/>
      <c r="R4365" s="419"/>
      <c r="S4365" s="446"/>
      <c r="T4365" s="419"/>
      <c r="V4365" s="196"/>
      <c r="W4365" s="419"/>
      <c r="X4365" s="419"/>
      <c r="Z4365" s="419"/>
      <c r="AA4365" s="419"/>
      <c r="AB4365" s="419"/>
      <c r="AD4365" s="419"/>
      <c r="AE4365" s="419"/>
      <c r="AF4365" s="419"/>
      <c r="AH4365" s="419"/>
      <c r="AI4365" s="419"/>
      <c r="AJ4365" s="419"/>
      <c r="AL4365" s="419"/>
      <c r="AM4365" s="419"/>
      <c r="AN4365" s="403"/>
      <c r="AO4365" s="419"/>
      <c r="AP4365" s="419"/>
      <c r="AQ4365" s="419"/>
      <c r="AR4365" s="419"/>
      <c r="AS4365" s="419"/>
      <c r="AT4365" s="419"/>
      <c r="AU4365" s="419"/>
      <c r="AV4365" s="419"/>
      <c r="AX4365" s="419"/>
      <c r="AY4365" s="419"/>
      <c r="AZ4365" s="419"/>
      <c r="BB4365" s="419"/>
      <c r="BC4365" s="419"/>
      <c r="BD4365" s="419"/>
      <c r="BF4365" s="419"/>
      <c r="BG4365" s="419"/>
      <c r="BH4365" s="419"/>
      <c r="BJ4365" s="419"/>
      <c r="BK4365" s="419"/>
      <c r="BL4365" s="419"/>
      <c r="BN4365" s="419"/>
      <c r="BO4365" s="419"/>
      <c r="BP4365" s="419"/>
      <c r="BR4365" s="419"/>
      <c r="BS4365" s="419"/>
      <c r="BT4365" s="419"/>
      <c r="BV4365" s="419"/>
      <c r="BW4365" s="419"/>
      <c r="BX4365" s="397"/>
      <c r="BZ4365" s="449"/>
      <c r="CB4365" s="419"/>
      <c r="CC4365" s="419"/>
      <c r="CD4365" s="419"/>
      <c r="CF4365" s="419"/>
      <c r="CG4365" s="419"/>
      <c r="CH4365" s="419"/>
    </row>
    <row r="4366" spans="3:86" ht="21" thickBot="1">
      <c r="C4366" s="425"/>
      <c r="P4366" s="431"/>
      <c r="R4366" s="419"/>
      <c r="S4366" s="446"/>
      <c r="T4366" s="419"/>
      <c r="V4366" s="196"/>
      <c r="W4366" s="419"/>
      <c r="X4366" s="419"/>
      <c r="Z4366" s="419"/>
      <c r="AA4366" s="419"/>
      <c r="AB4366" s="419"/>
      <c r="AD4366" s="419"/>
      <c r="AE4366" s="419"/>
      <c r="AF4366" s="419"/>
      <c r="AH4366" s="419"/>
      <c r="AI4366" s="419"/>
      <c r="AJ4366" s="419"/>
      <c r="AL4366" s="419"/>
      <c r="AM4366" s="419"/>
      <c r="AN4366" s="403"/>
      <c r="AO4366" s="419"/>
      <c r="AP4366" s="419"/>
      <c r="AQ4366" s="419"/>
      <c r="AR4366" s="419"/>
      <c r="AS4366" s="419"/>
      <c r="AT4366" s="419"/>
      <c r="AU4366" s="419"/>
      <c r="AV4366" s="419"/>
      <c r="AX4366" s="419"/>
      <c r="AY4366" s="419"/>
      <c r="AZ4366" s="419"/>
      <c r="BB4366" s="419"/>
      <c r="BC4366" s="419"/>
      <c r="BD4366" s="419"/>
      <c r="BF4366" s="419"/>
      <c r="BG4366" s="419"/>
      <c r="BH4366" s="419"/>
      <c r="BJ4366" s="419"/>
      <c r="BK4366" s="419"/>
      <c r="BL4366" s="419"/>
      <c r="BN4366" s="419"/>
      <c r="BO4366" s="419"/>
      <c r="BP4366" s="419"/>
      <c r="BR4366" s="419"/>
      <c r="BS4366" s="419"/>
      <c r="BT4366" s="419"/>
      <c r="BV4366" s="419"/>
      <c r="BW4366" s="419"/>
      <c r="BX4366" s="397"/>
      <c r="BZ4366" s="449"/>
      <c r="CB4366" s="419"/>
      <c r="CC4366" s="419"/>
      <c r="CD4366" s="419"/>
      <c r="CF4366" s="419"/>
      <c r="CG4366" s="419"/>
      <c r="CH4366" s="419"/>
    </row>
    <row r="4367" spans="3:86" ht="21" thickBot="1">
      <c r="C4367" s="425"/>
      <c r="P4367" s="431"/>
      <c r="R4367" s="419"/>
      <c r="S4367" s="446"/>
      <c r="T4367" s="419"/>
      <c r="V4367" s="196"/>
      <c r="W4367" s="419"/>
      <c r="X4367" s="419"/>
      <c r="Z4367" s="419"/>
      <c r="AA4367" s="419"/>
      <c r="AB4367" s="419"/>
      <c r="AD4367" s="419"/>
      <c r="AE4367" s="419"/>
      <c r="AF4367" s="419"/>
      <c r="AH4367" s="419"/>
      <c r="AI4367" s="419"/>
      <c r="AJ4367" s="419"/>
      <c r="AL4367" s="419"/>
      <c r="AM4367" s="419"/>
      <c r="AN4367" s="403"/>
      <c r="AO4367" s="419"/>
      <c r="AP4367" s="419"/>
      <c r="AQ4367" s="419"/>
      <c r="AR4367" s="419"/>
      <c r="AS4367" s="419"/>
      <c r="AT4367" s="419"/>
      <c r="AU4367" s="419"/>
      <c r="AV4367" s="419"/>
      <c r="AX4367" s="419"/>
      <c r="AY4367" s="419"/>
      <c r="AZ4367" s="419"/>
      <c r="BB4367" s="419"/>
      <c r="BC4367" s="419"/>
      <c r="BD4367" s="419"/>
      <c r="BF4367" s="419"/>
      <c r="BG4367" s="419"/>
      <c r="BH4367" s="419"/>
      <c r="BJ4367" s="419"/>
      <c r="BK4367" s="419"/>
      <c r="BL4367" s="419"/>
      <c r="BN4367" s="419"/>
      <c r="BO4367" s="419"/>
      <c r="BP4367" s="419"/>
      <c r="BR4367" s="419"/>
      <c r="BS4367" s="419"/>
      <c r="BT4367" s="419"/>
      <c r="BV4367" s="419"/>
      <c r="BW4367" s="419"/>
      <c r="BX4367" s="397"/>
      <c r="BZ4367" s="449"/>
      <c r="CB4367" s="419"/>
      <c r="CC4367" s="419"/>
      <c r="CD4367" s="419"/>
      <c r="CF4367" s="419"/>
      <c r="CG4367" s="419"/>
      <c r="CH4367" s="419"/>
    </row>
    <row r="4368" spans="3:86" ht="21" thickBot="1">
      <c r="C4368" s="425"/>
      <c r="P4368" s="431"/>
      <c r="R4368" s="419"/>
      <c r="S4368" s="446"/>
      <c r="T4368" s="419"/>
      <c r="V4368" s="196"/>
      <c r="W4368" s="419"/>
      <c r="X4368" s="419"/>
      <c r="Z4368" s="419"/>
      <c r="AA4368" s="419"/>
      <c r="AB4368" s="419"/>
      <c r="AD4368" s="419"/>
      <c r="AE4368" s="419"/>
      <c r="AF4368" s="419"/>
      <c r="AH4368" s="419"/>
      <c r="AI4368" s="419"/>
      <c r="AJ4368" s="419"/>
      <c r="AL4368" s="419"/>
      <c r="AM4368" s="419"/>
      <c r="AN4368" s="403"/>
      <c r="AO4368" s="419"/>
      <c r="AP4368" s="419"/>
      <c r="AQ4368" s="419"/>
      <c r="AR4368" s="419"/>
      <c r="AS4368" s="419"/>
      <c r="AT4368" s="419"/>
      <c r="AU4368" s="419"/>
      <c r="AV4368" s="419"/>
      <c r="AX4368" s="419"/>
      <c r="AY4368" s="419"/>
      <c r="AZ4368" s="419"/>
      <c r="BB4368" s="419"/>
      <c r="BC4368" s="419"/>
      <c r="BD4368" s="419"/>
      <c r="BF4368" s="419"/>
      <c r="BG4368" s="419"/>
      <c r="BH4368" s="419"/>
      <c r="BJ4368" s="419"/>
      <c r="BK4368" s="419"/>
      <c r="BL4368" s="419"/>
      <c r="BN4368" s="419"/>
      <c r="BO4368" s="419"/>
      <c r="BP4368" s="419"/>
      <c r="BR4368" s="419"/>
      <c r="BS4368" s="419"/>
      <c r="BT4368" s="419"/>
      <c r="BV4368" s="419"/>
      <c r="BW4368" s="419"/>
      <c r="BX4368" s="397"/>
      <c r="BZ4368" s="449"/>
      <c r="CB4368" s="419"/>
      <c r="CC4368" s="419"/>
      <c r="CD4368" s="419"/>
      <c r="CF4368" s="419"/>
      <c r="CG4368" s="419"/>
      <c r="CH4368" s="419"/>
    </row>
    <row r="4369" spans="3:86" ht="21" thickBot="1">
      <c r="C4369" s="425"/>
      <c r="P4369" s="431"/>
      <c r="R4369" s="419"/>
      <c r="S4369" s="446"/>
      <c r="T4369" s="419"/>
      <c r="V4369" s="196"/>
      <c r="W4369" s="419"/>
      <c r="X4369" s="419"/>
      <c r="Z4369" s="419"/>
      <c r="AA4369" s="419"/>
      <c r="AB4369" s="419"/>
      <c r="AD4369" s="419"/>
      <c r="AE4369" s="419"/>
      <c r="AF4369" s="419"/>
      <c r="AH4369" s="419"/>
      <c r="AI4369" s="419"/>
      <c r="AJ4369" s="419"/>
      <c r="AL4369" s="419"/>
      <c r="AM4369" s="419"/>
      <c r="AN4369" s="403"/>
      <c r="AO4369" s="419"/>
      <c r="AP4369" s="419"/>
      <c r="AQ4369" s="419"/>
      <c r="AR4369" s="419"/>
      <c r="AS4369" s="419"/>
      <c r="AT4369" s="419"/>
      <c r="AU4369" s="419"/>
      <c r="AV4369" s="419"/>
      <c r="AX4369" s="419"/>
      <c r="AY4369" s="419"/>
      <c r="AZ4369" s="419"/>
      <c r="BB4369" s="419"/>
      <c r="BC4369" s="419"/>
      <c r="BD4369" s="419"/>
      <c r="BF4369" s="419"/>
      <c r="BG4369" s="419"/>
      <c r="BH4369" s="419"/>
      <c r="BJ4369" s="419"/>
      <c r="BK4369" s="419"/>
      <c r="BL4369" s="419"/>
      <c r="BN4369" s="419"/>
      <c r="BO4369" s="419"/>
      <c r="BP4369" s="419"/>
      <c r="BR4369" s="419"/>
      <c r="BS4369" s="419"/>
      <c r="BT4369" s="419"/>
      <c r="BV4369" s="419"/>
      <c r="BW4369" s="419"/>
      <c r="BX4369" s="397"/>
      <c r="BZ4369" s="449"/>
      <c r="CB4369" s="419"/>
      <c r="CC4369" s="419"/>
      <c r="CD4369" s="419"/>
      <c r="CF4369" s="419"/>
      <c r="CG4369" s="419"/>
      <c r="CH4369" s="419"/>
    </row>
    <row r="4370" spans="3:86" ht="21" thickBot="1">
      <c r="C4370" s="425"/>
      <c r="P4370" s="431"/>
      <c r="R4370" s="419"/>
      <c r="S4370" s="446"/>
      <c r="T4370" s="419"/>
      <c r="V4370" s="196"/>
      <c r="W4370" s="419"/>
      <c r="X4370" s="419"/>
      <c r="Z4370" s="419"/>
      <c r="AA4370" s="419"/>
      <c r="AB4370" s="419"/>
      <c r="AD4370" s="419"/>
      <c r="AE4370" s="419"/>
      <c r="AF4370" s="419"/>
      <c r="AH4370" s="419"/>
      <c r="AI4370" s="419"/>
      <c r="AJ4370" s="419"/>
      <c r="AL4370" s="419"/>
      <c r="AM4370" s="419"/>
      <c r="AN4370" s="403"/>
      <c r="AO4370" s="419"/>
      <c r="AP4370" s="419"/>
      <c r="AQ4370" s="419"/>
      <c r="AR4370" s="419"/>
      <c r="AS4370" s="419"/>
      <c r="AT4370" s="419"/>
      <c r="AU4370" s="419"/>
      <c r="AV4370" s="419"/>
      <c r="AX4370" s="419"/>
      <c r="AY4370" s="419"/>
      <c r="AZ4370" s="419"/>
      <c r="BB4370" s="419"/>
      <c r="BC4370" s="419"/>
      <c r="BD4370" s="419"/>
      <c r="BF4370" s="419"/>
      <c r="BG4370" s="419"/>
      <c r="BH4370" s="419"/>
      <c r="BJ4370" s="419"/>
      <c r="BK4370" s="419"/>
      <c r="BL4370" s="419"/>
      <c r="BN4370" s="419"/>
      <c r="BO4370" s="419"/>
      <c r="BP4370" s="419"/>
      <c r="BR4370" s="419"/>
      <c r="BS4370" s="419"/>
      <c r="BT4370" s="419"/>
      <c r="BV4370" s="419"/>
      <c r="BW4370" s="419"/>
      <c r="BX4370" s="397"/>
      <c r="BZ4370" s="449"/>
      <c r="CB4370" s="419"/>
      <c r="CC4370" s="419"/>
      <c r="CD4370" s="419"/>
      <c r="CF4370" s="419"/>
      <c r="CG4370" s="419"/>
      <c r="CH4370" s="419"/>
    </row>
    <row r="4371" spans="3:86" ht="21" thickBot="1">
      <c r="C4371" s="425"/>
      <c r="P4371" s="431"/>
      <c r="R4371" s="419"/>
      <c r="S4371" s="446"/>
      <c r="T4371" s="419"/>
      <c r="V4371" s="196"/>
      <c r="W4371" s="419"/>
      <c r="X4371" s="419"/>
      <c r="Z4371" s="419"/>
      <c r="AA4371" s="419"/>
      <c r="AB4371" s="419"/>
      <c r="AD4371" s="419"/>
      <c r="AE4371" s="419"/>
      <c r="AF4371" s="419"/>
      <c r="AH4371" s="419"/>
      <c r="AI4371" s="419"/>
      <c r="AJ4371" s="419"/>
      <c r="AL4371" s="419"/>
      <c r="AM4371" s="419"/>
      <c r="AN4371" s="403"/>
      <c r="AO4371" s="419"/>
      <c r="AP4371" s="419"/>
      <c r="AQ4371" s="419"/>
      <c r="AR4371" s="419"/>
      <c r="AS4371" s="419"/>
      <c r="AT4371" s="419"/>
      <c r="AU4371" s="419"/>
      <c r="AV4371" s="419"/>
      <c r="AX4371" s="419"/>
      <c r="AY4371" s="419"/>
      <c r="AZ4371" s="419"/>
      <c r="BB4371" s="419"/>
      <c r="BC4371" s="419"/>
      <c r="BD4371" s="419"/>
      <c r="BF4371" s="419"/>
      <c r="BG4371" s="419"/>
      <c r="BH4371" s="419"/>
      <c r="BJ4371" s="419"/>
      <c r="BK4371" s="419"/>
      <c r="BL4371" s="419"/>
      <c r="BN4371" s="419"/>
      <c r="BO4371" s="419"/>
      <c r="BP4371" s="419"/>
      <c r="BR4371" s="419"/>
      <c r="BS4371" s="419"/>
      <c r="BT4371" s="419"/>
      <c r="BV4371" s="419"/>
      <c r="BW4371" s="419"/>
      <c r="BX4371" s="397"/>
      <c r="BZ4371" s="449"/>
      <c r="CB4371" s="419"/>
      <c r="CC4371" s="419"/>
      <c r="CD4371" s="419"/>
      <c r="CF4371" s="419"/>
      <c r="CG4371" s="419"/>
      <c r="CH4371" s="419"/>
    </row>
    <row r="4372" spans="3:86" ht="21" thickBot="1">
      <c r="C4372" s="425"/>
      <c r="P4372" s="431"/>
      <c r="R4372" s="419"/>
      <c r="S4372" s="446"/>
      <c r="T4372" s="419"/>
      <c r="V4372" s="196"/>
      <c r="W4372" s="419"/>
      <c r="X4372" s="419"/>
      <c r="Z4372" s="419"/>
      <c r="AA4372" s="419"/>
      <c r="AB4372" s="419"/>
      <c r="AD4372" s="419"/>
      <c r="AE4372" s="419"/>
      <c r="AF4372" s="419"/>
      <c r="AH4372" s="419"/>
      <c r="AI4372" s="419"/>
      <c r="AJ4372" s="419"/>
      <c r="AL4372" s="419"/>
      <c r="AM4372" s="419"/>
      <c r="AN4372" s="403"/>
      <c r="AO4372" s="419"/>
      <c r="AP4372" s="419"/>
      <c r="AQ4372" s="419"/>
      <c r="AR4372" s="419"/>
      <c r="AS4372" s="419"/>
      <c r="AT4372" s="419"/>
      <c r="AU4372" s="419"/>
      <c r="AV4372" s="419"/>
      <c r="AX4372" s="419"/>
      <c r="AY4372" s="419"/>
      <c r="AZ4372" s="419"/>
      <c r="BB4372" s="419"/>
      <c r="BC4372" s="419"/>
      <c r="BD4372" s="419"/>
      <c r="BF4372" s="419"/>
      <c r="BG4372" s="419"/>
      <c r="BH4372" s="419"/>
      <c r="BJ4372" s="419"/>
      <c r="BK4372" s="419"/>
      <c r="BL4372" s="419"/>
      <c r="BN4372" s="419"/>
      <c r="BO4372" s="419"/>
      <c r="BP4372" s="419"/>
      <c r="BR4372" s="419"/>
      <c r="BS4372" s="419"/>
      <c r="BT4372" s="419"/>
      <c r="BV4372" s="419"/>
      <c r="BW4372" s="419"/>
      <c r="BX4372" s="397"/>
      <c r="BZ4372" s="449"/>
      <c r="CB4372" s="419"/>
      <c r="CC4372" s="419"/>
      <c r="CD4372" s="419"/>
      <c r="CF4372" s="419"/>
      <c r="CG4372" s="419"/>
      <c r="CH4372" s="419"/>
    </row>
    <row r="4373" spans="3:86" ht="21" thickBot="1">
      <c r="C4373" s="425"/>
      <c r="P4373" s="431"/>
      <c r="R4373" s="419"/>
      <c r="S4373" s="446"/>
      <c r="T4373" s="419"/>
      <c r="V4373" s="196"/>
      <c r="W4373" s="419"/>
      <c r="X4373" s="419"/>
      <c r="Z4373" s="419"/>
      <c r="AA4373" s="419"/>
      <c r="AB4373" s="419"/>
      <c r="AD4373" s="419"/>
      <c r="AE4373" s="419"/>
      <c r="AF4373" s="419"/>
      <c r="AH4373" s="419"/>
      <c r="AI4373" s="419"/>
      <c r="AJ4373" s="419"/>
      <c r="AL4373" s="419"/>
      <c r="AM4373" s="419"/>
      <c r="AN4373" s="403"/>
      <c r="AO4373" s="419"/>
      <c r="AP4373" s="419"/>
      <c r="AQ4373" s="419"/>
      <c r="AR4373" s="419"/>
      <c r="AS4373" s="419"/>
      <c r="AT4373" s="419"/>
      <c r="AU4373" s="419"/>
      <c r="AV4373" s="419"/>
      <c r="AX4373" s="419"/>
      <c r="AY4373" s="419"/>
      <c r="AZ4373" s="419"/>
      <c r="BB4373" s="419"/>
      <c r="BC4373" s="419"/>
      <c r="BD4373" s="419"/>
      <c r="BF4373" s="419"/>
      <c r="BG4373" s="419"/>
      <c r="BH4373" s="419"/>
      <c r="BJ4373" s="419"/>
      <c r="BK4373" s="419"/>
      <c r="BL4373" s="419"/>
      <c r="BN4373" s="419"/>
      <c r="BO4373" s="419"/>
      <c r="BP4373" s="419"/>
      <c r="BR4373" s="419"/>
      <c r="BS4373" s="419"/>
      <c r="BT4373" s="419"/>
      <c r="BV4373" s="419"/>
      <c r="BW4373" s="419"/>
      <c r="BX4373" s="397"/>
      <c r="BZ4373" s="449"/>
      <c r="CB4373" s="419"/>
      <c r="CC4373" s="419"/>
      <c r="CD4373" s="419"/>
      <c r="CF4373" s="419"/>
      <c r="CG4373" s="419"/>
      <c r="CH4373" s="419"/>
    </row>
    <row r="4374" spans="3:86" ht="21" thickBot="1">
      <c r="C4374" s="425"/>
      <c r="P4374" s="431"/>
      <c r="R4374" s="419"/>
      <c r="S4374" s="446"/>
      <c r="T4374" s="419"/>
      <c r="V4374" s="196"/>
      <c r="W4374" s="419"/>
      <c r="X4374" s="419"/>
      <c r="Z4374" s="419"/>
      <c r="AA4374" s="419"/>
      <c r="AB4374" s="419"/>
      <c r="AD4374" s="419"/>
      <c r="AE4374" s="419"/>
      <c r="AF4374" s="419"/>
      <c r="AH4374" s="419"/>
      <c r="AI4374" s="419"/>
      <c r="AJ4374" s="419"/>
      <c r="AL4374" s="419"/>
      <c r="AM4374" s="419"/>
      <c r="AN4374" s="403"/>
      <c r="AO4374" s="419"/>
      <c r="AP4374" s="419"/>
      <c r="AQ4374" s="419"/>
      <c r="AR4374" s="419"/>
      <c r="AS4374" s="419"/>
      <c r="AT4374" s="419"/>
      <c r="AU4374" s="419"/>
      <c r="AV4374" s="419"/>
      <c r="AX4374" s="419"/>
      <c r="AY4374" s="419"/>
      <c r="AZ4374" s="419"/>
      <c r="BB4374" s="419"/>
      <c r="BC4374" s="419"/>
      <c r="BD4374" s="419"/>
      <c r="BF4374" s="419"/>
      <c r="BG4374" s="419"/>
      <c r="BH4374" s="419"/>
      <c r="BJ4374" s="419"/>
      <c r="BK4374" s="419"/>
      <c r="BL4374" s="419"/>
      <c r="BN4374" s="419"/>
      <c r="BO4374" s="419"/>
      <c r="BP4374" s="419"/>
      <c r="BR4374" s="419"/>
      <c r="BS4374" s="419"/>
      <c r="BT4374" s="419"/>
      <c r="BV4374" s="419"/>
      <c r="BW4374" s="419"/>
      <c r="BX4374" s="397"/>
      <c r="BZ4374" s="449"/>
      <c r="CB4374" s="419"/>
      <c r="CC4374" s="419"/>
      <c r="CD4374" s="419"/>
      <c r="CF4374" s="419"/>
      <c r="CG4374" s="419"/>
      <c r="CH4374" s="419"/>
    </row>
    <row r="4375" spans="3:86" ht="21" thickBot="1">
      <c r="C4375" s="425"/>
      <c r="P4375" s="431"/>
      <c r="R4375" s="419"/>
      <c r="S4375" s="446"/>
      <c r="T4375" s="419"/>
      <c r="V4375" s="196"/>
      <c r="W4375" s="419"/>
      <c r="X4375" s="419"/>
      <c r="Z4375" s="419"/>
      <c r="AA4375" s="419"/>
      <c r="AB4375" s="419"/>
      <c r="AD4375" s="419"/>
      <c r="AE4375" s="419"/>
      <c r="AF4375" s="419"/>
      <c r="AH4375" s="419"/>
      <c r="AI4375" s="419"/>
      <c r="AJ4375" s="419"/>
      <c r="AL4375" s="419"/>
      <c r="AM4375" s="419"/>
      <c r="AN4375" s="403"/>
      <c r="AO4375" s="419"/>
      <c r="AP4375" s="419"/>
      <c r="AQ4375" s="419"/>
      <c r="AR4375" s="419"/>
      <c r="AS4375" s="419"/>
      <c r="AT4375" s="419"/>
      <c r="AU4375" s="419"/>
      <c r="AV4375" s="419"/>
      <c r="AX4375" s="419"/>
      <c r="AY4375" s="419"/>
      <c r="AZ4375" s="419"/>
      <c r="BB4375" s="419"/>
      <c r="BC4375" s="419"/>
      <c r="BD4375" s="419"/>
      <c r="BF4375" s="419"/>
      <c r="BG4375" s="419"/>
      <c r="BH4375" s="419"/>
      <c r="BJ4375" s="419"/>
      <c r="BK4375" s="419"/>
      <c r="BL4375" s="419"/>
      <c r="BN4375" s="419"/>
      <c r="BO4375" s="419"/>
      <c r="BP4375" s="419"/>
      <c r="BR4375" s="419"/>
      <c r="BS4375" s="419"/>
      <c r="BT4375" s="419"/>
      <c r="BV4375" s="419"/>
      <c r="BW4375" s="419"/>
      <c r="BX4375" s="397"/>
      <c r="BZ4375" s="449"/>
      <c r="CB4375" s="419"/>
      <c r="CC4375" s="419"/>
      <c r="CD4375" s="419"/>
      <c r="CF4375" s="419"/>
      <c r="CG4375" s="419"/>
      <c r="CH4375" s="419"/>
    </row>
    <row r="4376" spans="3:86" ht="21" thickBot="1">
      <c r="C4376" s="425"/>
      <c r="P4376" s="431"/>
      <c r="R4376" s="419"/>
      <c r="S4376" s="446"/>
      <c r="T4376" s="419"/>
      <c r="V4376" s="196"/>
      <c r="W4376" s="419"/>
      <c r="X4376" s="419"/>
      <c r="Z4376" s="419"/>
      <c r="AA4376" s="419"/>
      <c r="AB4376" s="419"/>
      <c r="AD4376" s="419"/>
      <c r="AE4376" s="419"/>
      <c r="AF4376" s="419"/>
      <c r="AH4376" s="419"/>
      <c r="AI4376" s="419"/>
      <c r="AJ4376" s="419"/>
      <c r="AL4376" s="419"/>
      <c r="AM4376" s="419"/>
      <c r="AN4376" s="403"/>
      <c r="AO4376" s="419"/>
      <c r="AP4376" s="419"/>
      <c r="AQ4376" s="419"/>
      <c r="AR4376" s="419"/>
      <c r="AS4376" s="419"/>
      <c r="AT4376" s="419"/>
      <c r="AU4376" s="419"/>
      <c r="AV4376" s="419"/>
      <c r="AX4376" s="419"/>
      <c r="AY4376" s="419"/>
      <c r="AZ4376" s="419"/>
      <c r="BB4376" s="419"/>
      <c r="BC4376" s="419"/>
      <c r="BD4376" s="419"/>
      <c r="BF4376" s="419"/>
      <c r="BG4376" s="419"/>
      <c r="BH4376" s="419"/>
      <c r="BJ4376" s="419"/>
      <c r="BK4376" s="419"/>
      <c r="BL4376" s="419"/>
      <c r="BN4376" s="419"/>
      <c r="BO4376" s="419"/>
      <c r="BP4376" s="419"/>
      <c r="BR4376" s="419"/>
      <c r="BS4376" s="419"/>
      <c r="BT4376" s="419"/>
      <c r="BV4376" s="419"/>
      <c r="BW4376" s="419"/>
      <c r="BX4376" s="397"/>
      <c r="BZ4376" s="449"/>
      <c r="CB4376" s="419"/>
      <c r="CC4376" s="419"/>
      <c r="CD4376" s="419"/>
      <c r="CF4376" s="419"/>
      <c r="CG4376" s="419"/>
      <c r="CH4376" s="419"/>
    </row>
    <row r="4377" spans="3:86" ht="21" thickBot="1">
      <c r="C4377" s="425"/>
      <c r="P4377" s="431"/>
      <c r="R4377" s="419"/>
      <c r="S4377" s="446"/>
      <c r="T4377" s="419"/>
      <c r="V4377" s="196"/>
      <c r="W4377" s="419"/>
      <c r="X4377" s="419"/>
      <c r="Z4377" s="419"/>
      <c r="AA4377" s="419"/>
      <c r="AB4377" s="419"/>
      <c r="AD4377" s="419"/>
      <c r="AE4377" s="419"/>
      <c r="AF4377" s="419"/>
      <c r="AH4377" s="419"/>
      <c r="AI4377" s="419"/>
      <c r="AJ4377" s="419"/>
      <c r="AL4377" s="419"/>
      <c r="AM4377" s="419"/>
      <c r="AN4377" s="403"/>
      <c r="AO4377" s="419"/>
      <c r="AP4377" s="419"/>
      <c r="AQ4377" s="419"/>
      <c r="AR4377" s="419"/>
      <c r="AS4377" s="419"/>
      <c r="AT4377" s="419"/>
      <c r="AU4377" s="419"/>
      <c r="AV4377" s="419"/>
      <c r="AX4377" s="419"/>
      <c r="AY4377" s="419"/>
      <c r="AZ4377" s="419"/>
      <c r="BB4377" s="419"/>
      <c r="BC4377" s="419"/>
      <c r="BD4377" s="419"/>
      <c r="BF4377" s="419"/>
      <c r="BG4377" s="419"/>
      <c r="BH4377" s="419"/>
      <c r="BJ4377" s="419"/>
      <c r="BK4377" s="419"/>
      <c r="BL4377" s="419"/>
      <c r="BN4377" s="419"/>
      <c r="BO4377" s="419"/>
      <c r="BP4377" s="419"/>
      <c r="BR4377" s="419"/>
      <c r="BS4377" s="419"/>
      <c r="BT4377" s="419"/>
      <c r="BV4377" s="419"/>
      <c r="BW4377" s="419"/>
      <c r="BX4377" s="397"/>
      <c r="BZ4377" s="449"/>
      <c r="CB4377" s="419"/>
      <c r="CC4377" s="419"/>
      <c r="CD4377" s="419"/>
      <c r="CF4377" s="419"/>
      <c r="CG4377" s="419"/>
      <c r="CH4377" s="419"/>
    </row>
    <row r="4378" spans="3:86" ht="21" thickBot="1">
      <c r="C4378" s="425"/>
      <c r="P4378" s="431"/>
      <c r="R4378" s="419"/>
      <c r="S4378" s="446"/>
      <c r="T4378" s="419"/>
      <c r="V4378" s="196"/>
      <c r="W4378" s="419"/>
      <c r="X4378" s="419"/>
      <c r="Z4378" s="419"/>
      <c r="AA4378" s="419"/>
      <c r="AB4378" s="419"/>
      <c r="AD4378" s="419"/>
      <c r="AE4378" s="419"/>
      <c r="AF4378" s="419"/>
      <c r="AH4378" s="419"/>
      <c r="AI4378" s="419"/>
      <c r="AJ4378" s="419"/>
      <c r="AL4378" s="419"/>
      <c r="AM4378" s="419"/>
      <c r="AN4378" s="403"/>
      <c r="AO4378" s="419"/>
      <c r="AP4378" s="419"/>
      <c r="AQ4378" s="419"/>
      <c r="AR4378" s="419"/>
      <c r="AS4378" s="419"/>
      <c r="AT4378" s="419"/>
      <c r="AU4378" s="419"/>
      <c r="AV4378" s="419"/>
      <c r="AX4378" s="419"/>
      <c r="AY4378" s="419"/>
      <c r="AZ4378" s="419"/>
      <c r="BB4378" s="419"/>
      <c r="BC4378" s="419"/>
      <c r="BD4378" s="419"/>
      <c r="BF4378" s="419"/>
      <c r="BG4378" s="419"/>
      <c r="BH4378" s="419"/>
      <c r="BJ4378" s="419"/>
      <c r="BK4378" s="419"/>
      <c r="BL4378" s="419"/>
      <c r="BN4378" s="419"/>
      <c r="BO4378" s="419"/>
      <c r="BP4378" s="419"/>
      <c r="BR4378" s="419"/>
      <c r="BS4378" s="419"/>
      <c r="BT4378" s="419"/>
      <c r="BV4378" s="419"/>
      <c r="BW4378" s="419"/>
      <c r="BX4378" s="397"/>
      <c r="BZ4378" s="449"/>
      <c r="CB4378" s="419"/>
      <c r="CC4378" s="419"/>
      <c r="CD4378" s="419"/>
      <c r="CF4378" s="419"/>
      <c r="CG4378" s="419"/>
      <c r="CH4378" s="419"/>
    </row>
    <row r="4379" spans="3:86" ht="21" thickBot="1">
      <c r="C4379" s="425"/>
      <c r="P4379" s="431"/>
      <c r="R4379" s="419"/>
      <c r="S4379" s="446"/>
      <c r="T4379" s="419"/>
      <c r="V4379" s="196"/>
      <c r="W4379" s="419"/>
      <c r="X4379" s="419"/>
      <c r="Z4379" s="419"/>
      <c r="AA4379" s="419"/>
      <c r="AB4379" s="419"/>
      <c r="AD4379" s="419"/>
      <c r="AE4379" s="419"/>
      <c r="AF4379" s="419"/>
      <c r="AH4379" s="419"/>
      <c r="AI4379" s="419"/>
      <c r="AJ4379" s="419"/>
      <c r="AL4379" s="419"/>
      <c r="AM4379" s="419"/>
      <c r="AN4379" s="403"/>
      <c r="AO4379" s="419"/>
      <c r="AP4379" s="419"/>
      <c r="AQ4379" s="419"/>
      <c r="AR4379" s="419"/>
      <c r="AS4379" s="419"/>
      <c r="AT4379" s="419"/>
      <c r="AU4379" s="419"/>
      <c r="AV4379" s="419"/>
      <c r="AX4379" s="419"/>
      <c r="AY4379" s="419"/>
      <c r="AZ4379" s="419"/>
      <c r="BB4379" s="419"/>
      <c r="BC4379" s="419"/>
      <c r="BD4379" s="419"/>
      <c r="BF4379" s="419"/>
      <c r="BG4379" s="419"/>
      <c r="BH4379" s="419"/>
      <c r="BJ4379" s="419"/>
      <c r="BK4379" s="419"/>
      <c r="BL4379" s="419"/>
      <c r="BN4379" s="419"/>
      <c r="BO4379" s="419"/>
      <c r="BP4379" s="419"/>
      <c r="BR4379" s="419"/>
      <c r="BS4379" s="419"/>
      <c r="BT4379" s="419"/>
      <c r="BV4379" s="419"/>
      <c r="BW4379" s="419"/>
      <c r="BX4379" s="397"/>
      <c r="BZ4379" s="449"/>
      <c r="CB4379" s="419"/>
      <c r="CC4379" s="419"/>
      <c r="CD4379" s="419"/>
      <c r="CF4379" s="419"/>
      <c r="CG4379" s="419"/>
      <c r="CH4379" s="419"/>
    </row>
    <row r="4380" spans="3:86" ht="21" thickBot="1">
      <c r="C4380" s="425"/>
      <c r="P4380" s="431"/>
      <c r="R4380" s="419"/>
      <c r="S4380" s="446"/>
      <c r="T4380" s="419"/>
      <c r="V4380" s="196"/>
      <c r="W4380" s="419"/>
      <c r="X4380" s="419"/>
      <c r="Z4380" s="419"/>
      <c r="AA4380" s="419"/>
      <c r="AB4380" s="419"/>
      <c r="AD4380" s="419"/>
      <c r="AE4380" s="419"/>
      <c r="AF4380" s="419"/>
      <c r="AH4380" s="419"/>
      <c r="AI4380" s="419"/>
      <c r="AJ4380" s="419"/>
      <c r="AL4380" s="419"/>
      <c r="AM4380" s="419"/>
      <c r="AN4380" s="403"/>
      <c r="AO4380" s="419"/>
      <c r="AP4380" s="419"/>
      <c r="AQ4380" s="419"/>
      <c r="AR4380" s="419"/>
      <c r="AS4380" s="419"/>
      <c r="AT4380" s="419"/>
      <c r="AU4380" s="419"/>
      <c r="AV4380" s="419"/>
      <c r="AX4380" s="419"/>
      <c r="AY4380" s="419"/>
      <c r="AZ4380" s="419"/>
      <c r="BB4380" s="419"/>
      <c r="BC4380" s="419"/>
      <c r="BD4380" s="419"/>
      <c r="BF4380" s="419"/>
      <c r="BG4380" s="419"/>
      <c r="BH4380" s="419"/>
      <c r="BJ4380" s="419"/>
      <c r="BK4380" s="419"/>
      <c r="BL4380" s="419"/>
      <c r="BN4380" s="419"/>
      <c r="BO4380" s="419"/>
      <c r="BP4380" s="419"/>
      <c r="BR4380" s="419"/>
      <c r="BS4380" s="419"/>
      <c r="BT4380" s="419"/>
      <c r="BV4380" s="419"/>
      <c r="BW4380" s="419"/>
      <c r="BX4380" s="397"/>
      <c r="BZ4380" s="449"/>
      <c r="CB4380" s="419"/>
      <c r="CC4380" s="419"/>
      <c r="CD4380" s="419"/>
      <c r="CF4380" s="419"/>
      <c r="CG4380" s="419"/>
      <c r="CH4380" s="419"/>
    </row>
    <row r="4381" spans="3:86" ht="21" thickBot="1">
      <c r="C4381" s="425"/>
      <c r="P4381" s="431"/>
      <c r="R4381" s="419"/>
      <c r="S4381" s="446"/>
      <c r="T4381" s="419"/>
      <c r="V4381" s="196"/>
      <c r="W4381" s="419"/>
      <c r="X4381" s="419"/>
      <c r="Z4381" s="419"/>
      <c r="AA4381" s="419"/>
      <c r="AB4381" s="419"/>
      <c r="AD4381" s="419"/>
      <c r="AE4381" s="419"/>
      <c r="AF4381" s="419"/>
      <c r="AH4381" s="419"/>
      <c r="AI4381" s="419"/>
      <c r="AJ4381" s="419"/>
      <c r="AL4381" s="419"/>
      <c r="AM4381" s="419"/>
      <c r="AN4381" s="403"/>
      <c r="AO4381" s="419"/>
      <c r="AP4381" s="419"/>
      <c r="AQ4381" s="419"/>
      <c r="AR4381" s="419"/>
      <c r="AS4381" s="419"/>
      <c r="AT4381" s="419"/>
      <c r="AU4381" s="419"/>
      <c r="AV4381" s="419"/>
      <c r="AX4381" s="419"/>
      <c r="AY4381" s="419"/>
      <c r="AZ4381" s="419"/>
      <c r="BB4381" s="419"/>
      <c r="BC4381" s="419"/>
      <c r="BD4381" s="419"/>
      <c r="BF4381" s="419"/>
      <c r="BG4381" s="419"/>
      <c r="BH4381" s="419"/>
      <c r="BJ4381" s="419"/>
      <c r="BK4381" s="419"/>
      <c r="BL4381" s="419"/>
      <c r="BN4381" s="419"/>
      <c r="BO4381" s="419"/>
      <c r="BP4381" s="419"/>
      <c r="BR4381" s="419"/>
      <c r="BS4381" s="419"/>
      <c r="BT4381" s="419"/>
      <c r="BV4381" s="419"/>
      <c r="BW4381" s="419"/>
      <c r="BX4381" s="397"/>
      <c r="BZ4381" s="449"/>
      <c r="CB4381" s="419"/>
      <c r="CC4381" s="419"/>
      <c r="CD4381" s="419"/>
      <c r="CF4381" s="419"/>
      <c r="CG4381" s="419"/>
      <c r="CH4381" s="419"/>
    </row>
    <row r="4382" spans="3:86" ht="21" thickBot="1">
      <c r="C4382" s="425"/>
      <c r="P4382" s="431"/>
      <c r="R4382" s="419"/>
      <c r="S4382" s="446"/>
      <c r="T4382" s="419"/>
      <c r="V4382" s="196"/>
      <c r="W4382" s="419"/>
      <c r="X4382" s="419"/>
      <c r="Z4382" s="419"/>
      <c r="AA4382" s="419"/>
      <c r="AB4382" s="419"/>
      <c r="AD4382" s="419"/>
      <c r="AE4382" s="419"/>
      <c r="AF4382" s="419"/>
      <c r="AH4382" s="419"/>
      <c r="AI4382" s="419"/>
      <c r="AJ4382" s="419"/>
      <c r="AL4382" s="419"/>
      <c r="AM4382" s="419"/>
      <c r="AN4382" s="403"/>
      <c r="AO4382" s="419"/>
      <c r="AP4382" s="419"/>
      <c r="AQ4382" s="419"/>
      <c r="AR4382" s="419"/>
      <c r="AS4382" s="419"/>
      <c r="AT4382" s="419"/>
      <c r="AU4382" s="419"/>
      <c r="AV4382" s="419"/>
      <c r="AX4382" s="419"/>
      <c r="AY4382" s="419"/>
      <c r="AZ4382" s="419"/>
      <c r="BB4382" s="419"/>
      <c r="BC4382" s="419"/>
      <c r="BD4382" s="419"/>
      <c r="BF4382" s="419"/>
      <c r="BG4382" s="419"/>
      <c r="BH4382" s="419"/>
      <c r="BJ4382" s="419"/>
      <c r="BK4382" s="419"/>
      <c r="BL4382" s="419"/>
      <c r="BN4382" s="419"/>
      <c r="BO4382" s="419"/>
      <c r="BP4382" s="419"/>
      <c r="BR4382" s="419"/>
      <c r="BS4382" s="419"/>
      <c r="BT4382" s="419"/>
      <c r="BV4382" s="419"/>
      <c r="BW4382" s="419"/>
      <c r="BX4382" s="397"/>
      <c r="BZ4382" s="449"/>
      <c r="CB4382" s="419"/>
      <c r="CC4382" s="419"/>
      <c r="CD4382" s="419"/>
      <c r="CF4382" s="419"/>
      <c r="CG4382" s="419"/>
      <c r="CH4382" s="419"/>
    </row>
    <row r="4383" spans="3:86" ht="21" thickBot="1">
      <c r="C4383" s="425"/>
      <c r="P4383" s="431"/>
      <c r="R4383" s="419"/>
      <c r="S4383" s="446"/>
      <c r="T4383" s="419"/>
      <c r="V4383" s="196"/>
      <c r="W4383" s="419"/>
      <c r="X4383" s="419"/>
      <c r="Z4383" s="419"/>
      <c r="AA4383" s="419"/>
      <c r="AB4383" s="419"/>
      <c r="AD4383" s="419"/>
      <c r="AE4383" s="419"/>
      <c r="AF4383" s="419"/>
      <c r="AH4383" s="419"/>
      <c r="AI4383" s="419"/>
      <c r="AJ4383" s="419"/>
      <c r="AL4383" s="419"/>
      <c r="AM4383" s="419"/>
      <c r="AN4383" s="403"/>
      <c r="AO4383" s="419"/>
      <c r="AP4383" s="419"/>
      <c r="AQ4383" s="419"/>
      <c r="AR4383" s="419"/>
      <c r="AS4383" s="419"/>
      <c r="AT4383" s="419"/>
      <c r="AU4383" s="419"/>
      <c r="AV4383" s="419"/>
      <c r="AX4383" s="419"/>
      <c r="AY4383" s="419"/>
      <c r="AZ4383" s="419"/>
      <c r="BB4383" s="419"/>
      <c r="BC4383" s="419"/>
      <c r="BD4383" s="419"/>
      <c r="BF4383" s="419"/>
      <c r="BG4383" s="419"/>
      <c r="BH4383" s="419"/>
      <c r="BJ4383" s="419"/>
      <c r="BK4383" s="419"/>
      <c r="BL4383" s="419"/>
      <c r="BN4383" s="419"/>
      <c r="BO4383" s="419"/>
      <c r="BP4383" s="419"/>
      <c r="BR4383" s="419"/>
      <c r="BS4383" s="419"/>
      <c r="BT4383" s="419"/>
      <c r="BV4383" s="419"/>
      <c r="BW4383" s="419"/>
      <c r="BX4383" s="397"/>
      <c r="BZ4383" s="449"/>
      <c r="CB4383" s="419"/>
      <c r="CC4383" s="419"/>
      <c r="CD4383" s="419"/>
      <c r="CF4383" s="419"/>
      <c r="CG4383" s="419"/>
      <c r="CH4383" s="419"/>
    </row>
    <row r="4384" spans="3:86" ht="21" thickBot="1">
      <c r="C4384" s="425"/>
      <c r="P4384" s="431"/>
      <c r="R4384" s="419"/>
      <c r="S4384" s="446"/>
      <c r="T4384" s="419"/>
      <c r="V4384" s="196"/>
      <c r="W4384" s="419"/>
      <c r="X4384" s="419"/>
      <c r="Z4384" s="419"/>
      <c r="AA4384" s="419"/>
      <c r="AB4384" s="419"/>
      <c r="AD4384" s="419"/>
      <c r="AE4384" s="419"/>
      <c r="AF4384" s="419"/>
      <c r="AH4384" s="419"/>
      <c r="AI4384" s="419"/>
      <c r="AJ4384" s="419"/>
      <c r="AL4384" s="419"/>
      <c r="AM4384" s="419"/>
      <c r="AN4384" s="403"/>
      <c r="AO4384" s="419"/>
      <c r="AP4384" s="419"/>
      <c r="AQ4384" s="419"/>
      <c r="AR4384" s="419"/>
      <c r="AS4384" s="419"/>
      <c r="AT4384" s="419"/>
      <c r="AU4384" s="419"/>
      <c r="AV4384" s="419"/>
      <c r="AX4384" s="419"/>
      <c r="AY4384" s="419"/>
      <c r="AZ4384" s="419"/>
      <c r="BB4384" s="419"/>
      <c r="BC4384" s="419"/>
      <c r="BD4384" s="419"/>
      <c r="BF4384" s="419"/>
      <c r="BG4384" s="419"/>
      <c r="BH4384" s="419"/>
      <c r="BJ4384" s="419"/>
      <c r="BK4384" s="419"/>
      <c r="BL4384" s="419"/>
      <c r="BN4384" s="419"/>
      <c r="BO4384" s="419"/>
      <c r="BP4384" s="419"/>
      <c r="BR4384" s="419"/>
      <c r="BS4384" s="419"/>
      <c r="BT4384" s="419"/>
      <c r="BV4384" s="419"/>
      <c r="BW4384" s="419"/>
      <c r="BX4384" s="397"/>
      <c r="BZ4384" s="449"/>
      <c r="CB4384" s="419"/>
      <c r="CC4384" s="419"/>
      <c r="CD4384" s="419"/>
      <c r="CF4384" s="419"/>
      <c r="CG4384" s="419"/>
      <c r="CH4384" s="419"/>
    </row>
    <row r="4385" spans="3:86" ht="21" thickBot="1">
      <c r="C4385" s="425"/>
      <c r="P4385" s="431"/>
      <c r="R4385" s="419"/>
      <c r="S4385" s="446"/>
      <c r="T4385" s="419"/>
      <c r="V4385" s="196"/>
      <c r="W4385" s="419"/>
      <c r="X4385" s="419"/>
      <c r="Z4385" s="419"/>
      <c r="AA4385" s="419"/>
      <c r="AB4385" s="419"/>
      <c r="AD4385" s="419"/>
      <c r="AE4385" s="419"/>
      <c r="AF4385" s="419"/>
      <c r="AH4385" s="419"/>
      <c r="AI4385" s="419"/>
      <c r="AJ4385" s="419"/>
      <c r="AL4385" s="419"/>
      <c r="AM4385" s="419"/>
      <c r="AN4385" s="403"/>
      <c r="AO4385" s="419"/>
      <c r="AP4385" s="419"/>
      <c r="AQ4385" s="419"/>
      <c r="AR4385" s="419"/>
      <c r="AS4385" s="419"/>
      <c r="AT4385" s="419"/>
      <c r="AU4385" s="419"/>
      <c r="AV4385" s="419"/>
      <c r="AX4385" s="419"/>
      <c r="AY4385" s="419"/>
      <c r="AZ4385" s="419"/>
      <c r="BB4385" s="419"/>
      <c r="BC4385" s="419"/>
      <c r="BD4385" s="419"/>
      <c r="BF4385" s="419"/>
      <c r="BG4385" s="419"/>
      <c r="BH4385" s="419"/>
      <c r="BJ4385" s="419"/>
      <c r="BK4385" s="419"/>
      <c r="BL4385" s="419"/>
      <c r="BN4385" s="419"/>
      <c r="BO4385" s="419"/>
      <c r="BP4385" s="419"/>
      <c r="BR4385" s="419"/>
      <c r="BS4385" s="419"/>
      <c r="BT4385" s="419"/>
      <c r="BV4385" s="419"/>
      <c r="BW4385" s="419"/>
      <c r="BX4385" s="397"/>
      <c r="BZ4385" s="449"/>
      <c r="CB4385" s="419"/>
      <c r="CC4385" s="419"/>
      <c r="CD4385" s="419"/>
      <c r="CF4385" s="419"/>
      <c r="CG4385" s="419"/>
      <c r="CH4385" s="419"/>
    </row>
    <row r="4386" spans="3:86" ht="21" thickBot="1">
      <c r="C4386" s="425"/>
      <c r="P4386" s="431"/>
      <c r="R4386" s="419"/>
      <c r="S4386" s="446"/>
      <c r="T4386" s="419"/>
      <c r="V4386" s="196"/>
      <c r="W4386" s="419"/>
      <c r="X4386" s="419"/>
      <c r="Z4386" s="419"/>
      <c r="AA4386" s="419"/>
      <c r="AB4386" s="419"/>
      <c r="AD4386" s="419"/>
      <c r="AE4386" s="419"/>
      <c r="AF4386" s="419"/>
      <c r="AH4386" s="419"/>
      <c r="AI4386" s="419"/>
      <c r="AJ4386" s="419"/>
      <c r="AL4386" s="419"/>
      <c r="AM4386" s="419"/>
      <c r="AN4386" s="403"/>
      <c r="AO4386" s="419"/>
      <c r="AP4386" s="419"/>
      <c r="AQ4386" s="419"/>
      <c r="AR4386" s="419"/>
      <c r="AS4386" s="419"/>
      <c r="AT4386" s="419"/>
      <c r="AU4386" s="419"/>
      <c r="AV4386" s="419"/>
      <c r="AX4386" s="419"/>
      <c r="AY4386" s="419"/>
      <c r="AZ4386" s="419"/>
      <c r="BB4386" s="419"/>
      <c r="BC4386" s="419"/>
      <c r="BD4386" s="419"/>
      <c r="BF4386" s="419"/>
      <c r="BG4386" s="419"/>
      <c r="BH4386" s="419"/>
      <c r="BJ4386" s="419"/>
      <c r="BK4386" s="419"/>
      <c r="BL4386" s="419"/>
      <c r="BN4386" s="419"/>
      <c r="BO4386" s="419"/>
      <c r="BP4386" s="419"/>
      <c r="BR4386" s="419"/>
      <c r="BS4386" s="419"/>
      <c r="BT4386" s="419"/>
      <c r="BV4386" s="419"/>
      <c r="BW4386" s="419"/>
      <c r="BX4386" s="397"/>
      <c r="BZ4386" s="449"/>
      <c r="CB4386" s="419"/>
      <c r="CC4386" s="419"/>
      <c r="CD4386" s="419"/>
      <c r="CF4386" s="419"/>
      <c r="CG4386" s="419"/>
      <c r="CH4386" s="419"/>
    </row>
    <row r="4387" spans="3:86" ht="21" thickBot="1">
      <c r="C4387" s="425"/>
      <c r="P4387" s="431"/>
      <c r="R4387" s="419"/>
      <c r="S4387" s="446"/>
      <c r="T4387" s="419"/>
      <c r="V4387" s="196"/>
      <c r="W4387" s="419"/>
      <c r="X4387" s="419"/>
      <c r="Z4387" s="419"/>
      <c r="AA4387" s="419"/>
      <c r="AB4387" s="419"/>
      <c r="AD4387" s="419"/>
      <c r="AE4387" s="419"/>
      <c r="AF4387" s="419"/>
      <c r="AH4387" s="419"/>
      <c r="AI4387" s="419"/>
      <c r="AJ4387" s="419"/>
      <c r="AL4387" s="419"/>
      <c r="AM4387" s="419"/>
      <c r="AN4387" s="403"/>
      <c r="AO4387" s="419"/>
      <c r="AP4387" s="419"/>
      <c r="AQ4387" s="419"/>
      <c r="AR4387" s="419"/>
      <c r="AS4387" s="419"/>
      <c r="AT4387" s="419"/>
      <c r="AU4387" s="419"/>
      <c r="AV4387" s="419"/>
      <c r="AX4387" s="419"/>
      <c r="AY4387" s="419"/>
      <c r="AZ4387" s="419"/>
      <c r="BB4387" s="419"/>
      <c r="BC4387" s="419"/>
      <c r="BD4387" s="419"/>
      <c r="BF4387" s="419"/>
      <c r="BG4387" s="419"/>
      <c r="BH4387" s="419"/>
      <c r="BJ4387" s="419"/>
      <c r="BK4387" s="419"/>
      <c r="BL4387" s="419"/>
      <c r="BN4387" s="419"/>
      <c r="BO4387" s="419"/>
      <c r="BP4387" s="419"/>
      <c r="BR4387" s="419"/>
      <c r="BS4387" s="419"/>
      <c r="BT4387" s="419"/>
      <c r="BV4387" s="419"/>
      <c r="BW4387" s="419"/>
      <c r="BX4387" s="397"/>
      <c r="BZ4387" s="449"/>
      <c r="CB4387" s="419"/>
      <c r="CC4387" s="419"/>
      <c r="CD4387" s="419"/>
      <c r="CF4387" s="419"/>
      <c r="CG4387" s="419"/>
      <c r="CH4387" s="419"/>
    </row>
    <row r="4388" spans="3:86" ht="21" thickBot="1">
      <c r="C4388" s="425"/>
      <c r="P4388" s="431"/>
      <c r="R4388" s="419"/>
      <c r="S4388" s="446"/>
      <c r="T4388" s="419"/>
      <c r="V4388" s="196"/>
      <c r="W4388" s="419"/>
      <c r="X4388" s="419"/>
      <c r="Z4388" s="419"/>
      <c r="AA4388" s="419"/>
      <c r="AB4388" s="419"/>
      <c r="AD4388" s="419"/>
      <c r="AE4388" s="419"/>
      <c r="AF4388" s="419"/>
      <c r="AH4388" s="419"/>
      <c r="AI4388" s="419"/>
      <c r="AJ4388" s="419"/>
      <c r="AL4388" s="419"/>
      <c r="AM4388" s="419"/>
      <c r="AN4388" s="403"/>
      <c r="AO4388" s="419"/>
      <c r="AP4388" s="419"/>
      <c r="AQ4388" s="419"/>
      <c r="AR4388" s="419"/>
      <c r="AS4388" s="419"/>
      <c r="AT4388" s="419"/>
      <c r="AU4388" s="419"/>
      <c r="AV4388" s="419"/>
      <c r="AX4388" s="419"/>
      <c r="AY4388" s="419"/>
      <c r="AZ4388" s="419"/>
      <c r="BB4388" s="419"/>
      <c r="BC4388" s="419"/>
      <c r="BD4388" s="419"/>
      <c r="BF4388" s="419"/>
      <c r="BG4388" s="419"/>
      <c r="BH4388" s="419"/>
      <c r="BJ4388" s="419"/>
      <c r="BK4388" s="419"/>
      <c r="BL4388" s="419"/>
      <c r="BN4388" s="419"/>
      <c r="BO4388" s="419"/>
      <c r="BP4388" s="419"/>
      <c r="BR4388" s="419"/>
      <c r="BS4388" s="419"/>
      <c r="BT4388" s="419"/>
      <c r="BV4388" s="419"/>
      <c r="BW4388" s="419"/>
      <c r="BX4388" s="397"/>
      <c r="BZ4388" s="449"/>
      <c r="CB4388" s="419"/>
      <c r="CC4388" s="419"/>
      <c r="CD4388" s="419"/>
      <c r="CF4388" s="419"/>
      <c r="CG4388" s="419"/>
      <c r="CH4388" s="419"/>
    </row>
    <row r="4389" spans="3:86" ht="21" thickBot="1">
      <c r="C4389" s="425"/>
      <c r="P4389" s="431"/>
      <c r="R4389" s="419"/>
      <c r="S4389" s="446"/>
      <c r="T4389" s="419"/>
      <c r="V4389" s="196"/>
      <c r="W4389" s="419"/>
      <c r="X4389" s="419"/>
      <c r="Z4389" s="419"/>
      <c r="AA4389" s="419"/>
      <c r="AB4389" s="419"/>
      <c r="AD4389" s="419"/>
      <c r="AE4389" s="419"/>
      <c r="AF4389" s="419"/>
      <c r="AH4389" s="419"/>
      <c r="AI4389" s="419"/>
      <c r="AJ4389" s="419"/>
      <c r="AL4389" s="419"/>
      <c r="AM4389" s="419"/>
      <c r="AN4389" s="403"/>
      <c r="AO4389" s="419"/>
      <c r="AP4389" s="419"/>
      <c r="AQ4389" s="419"/>
      <c r="AR4389" s="419"/>
      <c r="AS4389" s="419"/>
      <c r="AT4389" s="419"/>
      <c r="AU4389" s="419"/>
      <c r="AV4389" s="419"/>
      <c r="AX4389" s="419"/>
      <c r="AY4389" s="419"/>
      <c r="AZ4389" s="419"/>
      <c r="BB4389" s="419"/>
      <c r="BC4389" s="419"/>
      <c r="BD4389" s="419"/>
      <c r="BF4389" s="419"/>
      <c r="BG4389" s="419"/>
      <c r="BH4389" s="419"/>
      <c r="BJ4389" s="419"/>
      <c r="BK4389" s="419"/>
      <c r="BL4389" s="419"/>
      <c r="BN4389" s="419"/>
      <c r="BO4389" s="419"/>
      <c r="BP4389" s="419"/>
      <c r="BR4389" s="419"/>
      <c r="BS4389" s="419"/>
      <c r="BT4389" s="419"/>
      <c r="BV4389" s="419"/>
      <c r="BW4389" s="419"/>
      <c r="BX4389" s="397"/>
      <c r="BZ4389" s="449"/>
      <c r="CB4389" s="419"/>
      <c r="CC4389" s="419"/>
      <c r="CD4389" s="419"/>
      <c r="CF4389" s="419"/>
      <c r="CG4389" s="419"/>
      <c r="CH4389" s="419"/>
    </row>
    <row r="4390" spans="3:86" ht="21" thickBot="1">
      <c r="C4390" s="425"/>
      <c r="P4390" s="431"/>
      <c r="R4390" s="419"/>
      <c r="S4390" s="446"/>
      <c r="T4390" s="419"/>
      <c r="V4390" s="196"/>
      <c r="W4390" s="419"/>
      <c r="X4390" s="419"/>
      <c r="Z4390" s="419"/>
      <c r="AA4390" s="419"/>
      <c r="AB4390" s="419"/>
      <c r="AD4390" s="419"/>
      <c r="AE4390" s="419"/>
      <c r="AF4390" s="419"/>
      <c r="AH4390" s="419"/>
      <c r="AI4390" s="419"/>
      <c r="AJ4390" s="419"/>
      <c r="AL4390" s="419"/>
      <c r="AM4390" s="419"/>
      <c r="AN4390" s="403"/>
      <c r="AO4390" s="419"/>
      <c r="AP4390" s="419"/>
      <c r="AQ4390" s="419"/>
      <c r="AR4390" s="419"/>
      <c r="AS4390" s="419"/>
      <c r="AT4390" s="419"/>
      <c r="AU4390" s="419"/>
      <c r="AV4390" s="419"/>
      <c r="AX4390" s="419"/>
      <c r="AY4390" s="419"/>
      <c r="AZ4390" s="419"/>
      <c r="BB4390" s="419"/>
      <c r="BC4390" s="419"/>
      <c r="BD4390" s="419"/>
      <c r="BF4390" s="419"/>
      <c r="BG4390" s="419"/>
      <c r="BH4390" s="419"/>
      <c r="BJ4390" s="419"/>
      <c r="BK4390" s="419"/>
      <c r="BL4390" s="419"/>
      <c r="BN4390" s="419"/>
      <c r="BO4390" s="419"/>
      <c r="BP4390" s="419"/>
      <c r="BR4390" s="419"/>
      <c r="BS4390" s="419"/>
      <c r="BT4390" s="419"/>
      <c r="BV4390" s="419"/>
      <c r="BW4390" s="419"/>
      <c r="BX4390" s="397"/>
      <c r="BZ4390" s="449"/>
      <c r="CB4390" s="419"/>
      <c r="CC4390" s="419"/>
      <c r="CD4390" s="419"/>
      <c r="CF4390" s="419"/>
      <c r="CG4390" s="419"/>
      <c r="CH4390" s="419"/>
    </row>
    <row r="4391" spans="3:86" ht="21" thickBot="1">
      <c r="C4391" s="425"/>
      <c r="P4391" s="431"/>
      <c r="R4391" s="419"/>
      <c r="S4391" s="446"/>
      <c r="T4391" s="419"/>
      <c r="V4391" s="196"/>
      <c r="W4391" s="419"/>
      <c r="X4391" s="419"/>
      <c r="Z4391" s="419"/>
      <c r="AA4391" s="419"/>
      <c r="AB4391" s="419"/>
      <c r="AD4391" s="419"/>
      <c r="AE4391" s="419"/>
      <c r="AF4391" s="419"/>
      <c r="AH4391" s="419"/>
      <c r="AI4391" s="419"/>
      <c r="AJ4391" s="419"/>
      <c r="AL4391" s="419"/>
      <c r="AM4391" s="419"/>
      <c r="AN4391" s="403"/>
      <c r="AO4391" s="419"/>
      <c r="AP4391" s="419"/>
      <c r="AQ4391" s="419"/>
      <c r="AR4391" s="419"/>
      <c r="AS4391" s="419"/>
      <c r="AT4391" s="419"/>
      <c r="AU4391" s="419"/>
      <c r="AV4391" s="419"/>
      <c r="AX4391" s="419"/>
      <c r="AY4391" s="419"/>
      <c r="AZ4391" s="419"/>
      <c r="BB4391" s="419"/>
      <c r="BC4391" s="419"/>
      <c r="BD4391" s="419"/>
      <c r="BF4391" s="419"/>
      <c r="BG4391" s="419"/>
      <c r="BH4391" s="419"/>
      <c r="BJ4391" s="419"/>
      <c r="BK4391" s="419"/>
      <c r="BL4391" s="419"/>
      <c r="BN4391" s="419"/>
      <c r="BO4391" s="419"/>
      <c r="BP4391" s="419"/>
      <c r="BR4391" s="419"/>
      <c r="BS4391" s="419"/>
      <c r="BT4391" s="419"/>
      <c r="BV4391" s="419"/>
      <c r="BW4391" s="419"/>
      <c r="BX4391" s="397"/>
      <c r="BZ4391" s="449"/>
      <c r="CB4391" s="419"/>
      <c r="CC4391" s="419"/>
      <c r="CD4391" s="419"/>
      <c r="CF4391" s="419"/>
      <c r="CG4391" s="419"/>
      <c r="CH4391" s="419"/>
    </row>
    <row r="4392" spans="3:86" ht="21" thickBot="1">
      <c r="C4392" s="425"/>
      <c r="P4392" s="431"/>
      <c r="R4392" s="419"/>
      <c r="S4392" s="446"/>
      <c r="T4392" s="419"/>
      <c r="V4392" s="196"/>
      <c r="W4392" s="419"/>
      <c r="X4392" s="419"/>
      <c r="Z4392" s="419"/>
      <c r="AA4392" s="419"/>
      <c r="AB4392" s="419"/>
      <c r="AD4392" s="419"/>
      <c r="AE4392" s="419"/>
      <c r="AF4392" s="419"/>
      <c r="AH4392" s="419"/>
      <c r="AI4392" s="419"/>
      <c r="AJ4392" s="419"/>
      <c r="AL4392" s="419"/>
      <c r="AM4392" s="419"/>
      <c r="AN4392" s="403"/>
      <c r="AO4392" s="419"/>
      <c r="AP4392" s="419"/>
      <c r="AQ4392" s="419"/>
      <c r="AR4392" s="419"/>
      <c r="AS4392" s="419"/>
      <c r="AT4392" s="419"/>
      <c r="AU4392" s="419"/>
      <c r="AV4392" s="419"/>
      <c r="AX4392" s="419"/>
      <c r="AY4392" s="419"/>
      <c r="AZ4392" s="419"/>
      <c r="BB4392" s="419"/>
      <c r="BC4392" s="419"/>
      <c r="BD4392" s="419"/>
      <c r="BF4392" s="419"/>
      <c r="BG4392" s="419"/>
      <c r="BH4392" s="419"/>
      <c r="BJ4392" s="419"/>
      <c r="BK4392" s="419"/>
      <c r="BL4392" s="419"/>
      <c r="BN4392" s="419"/>
      <c r="BO4392" s="419"/>
      <c r="BP4392" s="419"/>
      <c r="BR4392" s="419"/>
      <c r="BS4392" s="419"/>
      <c r="BT4392" s="419"/>
      <c r="BV4392" s="419"/>
      <c r="BW4392" s="419"/>
      <c r="BX4392" s="397"/>
      <c r="BZ4392" s="449"/>
      <c r="CB4392" s="419"/>
      <c r="CC4392" s="419"/>
      <c r="CD4392" s="419"/>
      <c r="CF4392" s="419"/>
      <c r="CG4392" s="419"/>
      <c r="CH4392" s="419"/>
    </row>
    <row r="4393" spans="3:86" ht="21" thickBot="1">
      <c r="C4393" s="425"/>
      <c r="P4393" s="431"/>
      <c r="R4393" s="419"/>
      <c r="S4393" s="446"/>
      <c r="T4393" s="419"/>
      <c r="V4393" s="196"/>
      <c r="W4393" s="419"/>
      <c r="X4393" s="419"/>
      <c r="Z4393" s="419"/>
      <c r="AA4393" s="419"/>
      <c r="AB4393" s="419"/>
      <c r="AD4393" s="419"/>
      <c r="AE4393" s="419"/>
      <c r="AF4393" s="419"/>
      <c r="AH4393" s="419"/>
      <c r="AI4393" s="419"/>
      <c r="AJ4393" s="419"/>
      <c r="AL4393" s="419"/>
      <c r="AM4393" s="419"/>
      <c r="AN4393" s="403"/>
      <c r="AO4393" s="419"/>
      <c r="AP4393" s="419"/>
      <c r="AQ4393" s="419"/>
      <c r="AR4393" s="419"/>
      <c r="AS4393" s="419"/>
      <c r="AT4393" s="419"/>
      <c r="AU4393" s="419"/>
      <c r="AV4393" s="419"/>
      <c r="AX4393" s="419"/>
      <c r="AY4393" s="419"/>
      <c r="AZ4393" s="419"/>
      <c r="BB4393" s="419"/>
      <c r="BC4393" s="419"/>
      <c r="BD4393" s="419"/>
      <c r="BF4393" s="419"/>
      <c r="BG4393" s="419"/>
      <c r="BH4393" s="419"/>
      <c r="BJ4393" s="419"/>
      <c r="BK4393" s="419"/>
      <c r="BL4393" s="419"/>
      <c r="BN4393" s="419"/>
      <c r="BO4393" s="419"/>
      <c r="BP4393" s="419"/>
      <c r="BR4393" s="419"/>
      <c r="BS4393" s="419"/>
      <c r="BT4393" s="419"/>
      <c r="BV4393" s="419"/>
      <c r="BW4393" s="419"/>
      <c r="BX4393" s="397"/>
      <c r="BZ4393" s="449"/>
      <c r="CB4393" s="419"/>
      <c r="CC4393" s="419"/>
      <c r="CD4393" s="419"/>
      <c r="CF4393" s="419"/>
      <c r="CG4393" s="419"/>
      <c r="CH4393" s="419"/>
    </row>
    <row r="4394" spans="3:86" ht="21" thickBot="1">
      <c r="C4394" s="425"/>
      <c r="P4394" s="431"/>
      <c r="R4394" s="419"/>
      <c r="S4394" s="446"/>
      <c r="T4394" s="419"/>
      <c r="V4394" s="196"/>
      <c r="W4394" s="419"/>
      <c r="X4394" s="419"/>
      <c r="Z4394" s="419"/>
      <c r="AA4394" s="419"/>
      <c r="AB4394" s="419"/>
      <c r="AD4394" s="419"/>
      <c r="AE4394" s="419"/>
      <c r="AF4394" s="419"/>
      <c r="AH4394" s="419"/>
      <c r="AI4394" s="419"/>
      <c r="AJ4394" s="419"/>
      <c r="AL4394" s="419"/>
      <c r="AM4394" s="419"/>
      <c r="AN4394" s="403"/>
      <c r="AO4394" s="419"/>
      <c r="AP4394" s="419"/>
      <c r="AQ4394" s="419"/>
      <c r="AR4394" s="419"/>
      <c r="AS4394" s="419"/>
      <c r="AT4394" s="419"/>
      <c r="AU4394" s="419"/>
      <c r="AV4394" s="419"/>
      <c r="AX4394" s="419"/>
      <c r="AY4394" s="419"/>
      <c r="AZ4394" s="419"/>
      <c r="BB4394" s="419"/>
      <c r="BC4394" s="419"/>
      <c r="BD4394" s="419"/>
      <c r="BF4394" s="419"/>
      <c r="BG4394" s="419"/>
      <c r="BH4394" s="419"/>
      <c r="BJ4394" s="419"/>
      <c r="BK4394" s="419"/>
      <c r="BL4394" s="419"/>
      <c r="BN4394" s="419"/>
      <c r="BO4394" s="419"/>
      <c r="BP4394" s="419"/>
      <c r="BR4394" s="419"/>
      <c r="BS4394" s="419"/>
      <c r="BT4394" s="419"/>
      <c r="BV4394" s="419"/>
      <c r="BW4394" s="419"/>
      <c r="BX4394" s="397"/>
      <c r="BZ4394" s="449"/>
      <c r="CB4394" s="419"/>
      <c r="CC4394" s="419"/>
      <c r="CD4394" s="419"/>
      <c r="CF4394" s="419"/>
      <c r="CG4394" s="419"/>
      <c r="CH4394" s="419"/>
    </row>
    <row r="4395" spans="3:86" ht="21" thickBot="1">
      <c r="C4395" s="425"/>
      <c r="P4395" s="431"/>
      <c r="R4395" s="419"/>
      <c r="S4395" s="446"/>
      <c r="T4395" s="419"/>
      <c r="V4395" s="196"/>
      <c r="W4395" s="419"/>
      <c r="X4395" s="419"/>
      <c r="Z4395" s="419"/>
      <c r="AA4395" s="419"/>
      <c r="AB4395" s="419"/>
      <c r="AD4395" s="419"/>
      <c r="AE4395" s="419"/>
      <c r="AF4395" s="419"/>
      <c r="AH4395" s="419"/>
      <c r="AI4395" s="419"/>
      <c r="AJ4395" s="419"/>
      <c r="AL4395" s="419"/>
      <c r="AM4395" s="419"/>
      <c r="AN4395" s="403"/>
      <c r="AO4395" s="419"/>
      <c r="AP4395" s="419"/>
      <c r="AQ4395" s="419"/>
      <c r="AR4395" s="419"/>
      <c r="AS4395" s="419"/>
      <c r="AT4395" s="419"/>
      <c r="AU4395" s="419"/>
      <c r="AV4395" s="419"/>
      <c r="AX4395" s="419"/>
      <c r="AY4395" s="419"/>
      <c r="AZ4395" s="419"/>
      <c r="BB4395" s="419"/>
      <c r="BC4395" s="419"/>
      <c r="BD4395" s="419"/>
      <c r="BF4395" s="419"/>
      <c r="BG4395" s="419"/>
      <c r="BH4395" s="419"/>
      <c r="BJ4395" s="419"/>
      <c r="BK4395" s="419"/>
      <c r="BL4395" s="419"/>
      <c r="BN4395" s="419"/>
      <c r="BO4395" s="419"/>
      <c r="BP4395" s="419"/>
      <c r="BR4395" s="419"/>
      <c r="BS4395" s="419"/>
      <c r="BT4395" s="419"/>
      <c r="BV4395" s="419"/>
      <c r="BW4395" s="419"/>
      <c r="BX4395" s="397"/>
      <c r="BZ4395" s="449"/>
      <c r="CB4395" s="419"/>
      <c r="CC4395" s="419"/>
      <c r="CD4395" s="419"/>
      <c r="CF4395" s="419"/>
      <c r="CG4395" s="419"/>
      <c r="CH4395" s="419"/>
    </row>
    <row r="4396" spans="3:86" ht="21" thickBot="1">
      <c r="C4396" s="425"/>
      <c r="P4396" s="431"/>
      <c r="R4396" s="419"/>
      <c r="S4396" s="446"/>
      <c r="T4396" s="419"/>
      <c r="V4396" s="196"/>
      <c r="W4396" s="419"/>
      <c r="X4396" s="419"/>
      <c r="Z4396" s="419"/>
      <c r="AA4396" s="419"/>
      <c r="AB4396" s="419"/>
      <c r="AD4396" s="419"/>
      <c r="AE4396" s="419"/>
      <c r="AF4396" s="419"/>
      <c r="AH4396" s="419"/>
      <c r="AI4396" s="419"/>
      <c r="AJ4396" s="419"/>
      <c r="AL4396" s="419"/>
      <c r="AM4396" s="419"/>
      <c r="AN4396" s="403"/>
      <c r="AO4396" s="419"/>
      <c r="AP4396" s="419"/>
      <c r="AQ4396" s="419"/>
      <c r="AR4396" s="419"/>
      <c r="AS4396" s="419"/>
      <c r="AT4396" s="419"/>
      <c r="AU4396" s="419"/>
      <c r="AV4396" s="419"/>
      <c r="AX4396" s="419"/>
      <c r="AY4396" s="419"/>
      <c r="AZ4396" s="419"/>
      <c r="BB4396" s="419"/>
      <c r="BC4396" s="419"/>
      <c r="BD4396" s="419"/>
      <c r="BF4396" s="419"/>
      <c r="BG4396" s="419"/>
      <c r="BH4396" s="419"/>
      <c r="BJ4396" s="419"/>
      <c r="BK4396" s="419"/>
      <c r="BL4396" s="419"/>
      <c r="BN4396" s="419"/>
      <c r="BO4396" s="419"/>
      <c r="BP4396" s="419"/>
      <c r="BR4396" s="419"/>
      <c r="BS4396" s="419"/>
      <c r="BT4396" s="419"/>
      <c r="BV4396" s="419"/>
      <c r="BW4396" s="419"/>
      <c r="BX4396" s="397"/>
      <c r="BZ4396" s="449"/>
      <c r="CB4396" s="419"/>
      <c r="CC4396" s="419"/>
      <c r="CD4396" s="419"/>
      <c r="CF4396" s="419"/>
      <c r="CG4396" s="419"/>
      <c r="CH4396" s="419"/>
    </row>
    <row r="4397" spans="3:86" ht="21" thickBot="1">
      <c r="C4397" s="425"/>
      <c r="P4397" s="431"/>
      <c r="R4397" s="419"/>
      <c r="S4397" s="446"/>
      <c r="T4397" s="419"/>
      <c r="V4397" s="196"/>
      <c r="W4397" s="419"/>
      <c r="X4397" s="419"/>
      <c r="Z4397" s="419"/>
      <c r="AA4397" s="419"/>
      <c r="AB4397" s="419"/>
      <c r="AD4397" s="419"/>
      <c r="AE4397" s="419"/>
      <c r="AF4397" s="419"/>
      <c r="AH4397" s="419"/>
      <c r="AI4397" s="419"/>
      <c r="AJ4397" s="419"/>
      <c r="AL4397" s="419"/>
      <c r="AM4397" s="419"/>
      <c r="AN4397" s="403"/>
      <c r="AO4397" s="419"/>
      <c r="AP4397" s="419"/>
      <c r="AQ4397" s="419"/>
      <c r="AR4397" s="419"/>
      <c r="AS4397" s="419"/>
      <c r="AT4397" s="419"/>
      <c r="AU4397" s="419"/>
      <c r="AV4397" s="419"/>
      <c r="AX4397" s="419"/>
      <c r="AY4397" s="419"/>
      <c r="AZ4397" s="419"/>
      <c r="BB4397" s="419"/>
      <c r="BC4397" s="419"/>
      <c r="BD4397" s="419"/>
      <c r="BF4397" s="419"/>
      <c r="BG4397" s="419"/>
      <c r="BH4397" s="419"/>
      <c r="BJ4397" s="419"/>
      <c r="BK4397" s="419"/>
      <c r="BL4397" s="419"/>
      <c r="BN4397" s="419"/>
      <c r="BO4397" s="419"/>
      <c r="BP4397" s="419"/>
      <c r="BR4397" s="419"/>
      <c r="BS4397" s="419"/>
      <c r="BT4397" s="419"/>
      <c r="BV4397" s="419"/>
      <c r="BW4397" s="419"/>
      <c r="BX4397" s="397"/>
      <c r="BZ4397" s="449"/>
      <c r="CB4397" s="419"/>
      <c r="CC4397" s="419"/>
      <c r="CD4397" s="419"/>
      <c r="CF4397" s="419"/>
      <c r="CG4397" s="419"/>
      <c r="CH4397" s="419"/>
    </row>
    <row r="4398" spans="3:86" ht="21" thickBot="1">
      <c r="C4398" s="425"/>
      <c r="P4398" s="431"/>
      <c r="R4398" s="419"/>
      <c r="S4398" s="446"/>
      <c r="T4398" s="419"/>
      <c r="V4398" s="196"/>
      <c r="W4398" s="419"/>
      <c r="X4398" s="419"/>
      <c r="Z4398" s="419"/>
      <c r="AA4398" s="419"/>
      <c r="AB4398" s="419"/>
      <c r="AD4398" s="419"/>
      <c r="AE4398" s="419"/>
      <c r="AF4398" s="419"/>
      <c r="AH4398" s="419"/>
      <c r="AI4398" s="419"/>
      <c r="AJ4398" s="419"/>
      <c r="AL4398" s="419"/>
      <c r="AM4398" s="419"/>
      <c r="AN4398" s="403"/>
      <c r="AO4398" s="419"/>
      <c r="AP4398" s="419"/>
      <c r="AQ4398" s="419"/>
      <c r="AR4398" s="419"/>
      <c r="AS4398" s="419"/>
      <c r="AT4398" s="419"/>
      <c r="AU4398" s="419"/>
      <c r="AV4398" s="419"/>
      <c r="AX4398" s="419"/>
      <c r="AY4398" s="419"/>
      <c r="AZ4398" s="419"/>
      <c r="BB4398" s="419"/>
      <c r="BC4398" s="419"/>
      <c r="BD4398" s="419"/>
      <c r="BF4398" s="419"/>
      <c r="BG4398" s="419"/>
      <c r="BH4398" s="419"/>
      <c r="BJ4398" s="419"/>
      <c r="BK4398" s="419"/>
      <c r="BL4398" s="419"/>
      <c r="BN4398" s="419"/>
      <c r="BO4398" s="419"/>
      <c r="BP4398" s="419"/>
      <c r="BR4398" s="419"/>
      <c r="BS4398" s="419"/>
      <c r="BT4398" s="419"/>
      <c r="BV4398" s="419"/>
      <c r="BW4398" s="419"/>
      <c r="BX4398" s="397"/>
      <c r="BZ4398" s="449"/>
      <c r="CB4398" s="419"/>
      <c r="CC4398" s="419"/>
      <c r="CD4398" s="419"/>
      <c r="CF4398" s="419"/>
      <c r="CG4398" s="419"/>
      <c r="CH4398" s="419"/>
    </row>
    <row r="4399" spans="3:86" ht="21" thickBot="1">
      <c r="C4399" s="425"/>
      <c r="P4399" s="431"/>
      <c r="R4399" s="419"/>
      <c r="S4399" s="446"/>
      <c r="T4399" s="419"/>
      <c r="V4399" s="196"/>
      <c r="W4399" s="419"/>
      <c r="X4399" s="419"/>
      <c r="Z4399" s="419"/>
      <c r="AA4399" s="419"/>
      <c r="AB4399" s="419"/>
      <c r="AD4399" s="419"/>
      <c r="AE4399" s="419"/>
      <c r="AF4399" s="419"/>
      <c r="AH4399" s="419"/>
      <c r="AI4399" s="419"/>
      <c r="AJ4399" s="419"/>
      <c r="AL4399" s="419"/>
      <c r="AM4399" s="419"/>
      <c r="AN4399" s="403"/>
      <c r="AO4399" s="419"/>
      <c r="AP4399" s="419"/>
      <c r="AQ4399" s="419"/>
      <c r="AR4399" s="419"/>
      <c r="AS4399" s="419"/>
      <c r="AT4399" s="419"/>
      <c r="AU4399" s="419"/>
      <c r="AV4399" s="419"/>
      <c r="AX4399" s="419"/>
      <c r="AY4399" s="419"/>
      <c r="AZ4399" s="419"/>
      <c r="BB4399" s="419"/>
      <c r="BC4399" s="419"/>
      <c r="BD4399" s="419"/>
      <c r="BF4399" s="419"/>
      <c r="BG4399" s="419"/>
      <c r="BH4399" s="419"/>
      <c r="BJ4399" s="419"/>
      <c r="BK4399" s="419"/>
      <c r="BL4399" s="419"/>
      <c r="BN4399" s="419"/>
      <c r="BO4399" s="419"/>
      <c r="BP4399" s="419"/>
      <c r="BR4399" s="419"/>
      <c r="BS4399" s="419"/>
      <c r="BT4399" s="419"/>
      <c r="BV4399" s="419"/>
      <c r="BW4399" s="419"/>
      <c r="BX4399" s="397"/>
      <c r="BZ4399" s="449"/>
      <c r="CB4399" s="419"/>
      <c r="CC4399" s="419"/>
      <c r="CD4399" s="419"/>
      <c r="CF4399" s="419"/>
      <c r="CG4399" s="419"/>
      <c r="CH4399" s="419"/>
    </row>
    <row r="4400" spans="3:86" ht="21" thickBot="1">
      <c r="C4400" s="425"/>
      <c r="P4400" s="431"/>
      <c r="R4400" s="419"/>
      <c r="S4400" s="446"/>
      <c r="T4400" s="419"/>
      <c r="V4400" s="196"/>
      <c r="W4400" s="419"/>
      <c r="X4400" s="419"/>
      <c r="Z4400" s="419"/>
      <c r="AA4400" s="419"/>
      <c r="AB4400" s="419"/>
      <c r="AD4400" s="419"/>
      <c r="AE4400" s="419"/>
      <c r="AF4400" s="419"/>
      <c r="AH4400" s="419"/>
      <c r="AI4400" s="419"/>
      <c r="AJ4400" s="419"/>
      <c r="AL4400" s="419"/>
      <c r="AM4400" s="419"/>
      <c r="AN4400" s="403"/>
      <c r="AO4400" s="419"/>
      <c r="AP4400" s="419"/>
      <c r="AQ4400" s="419"/>
      <c r="AR4400" s="419"/>
      <c r="AS4400" s="419"/>
      <c r="AT4400" s="419"/>
      <c r="AU4400" s="419"/>
      <c r="AV4400" s="419"/>
      <c r="AX4400" s="419"/>
      <c r="AY4400" s="419"/>
      <c r="AZ4400" s="419"/>
      <c r="BB4400" s="419"/>
      <c r="BC4400" s="419"/>
      <c r="BD4400" s="419"/>
      <c r="BF4400" s="419"/>
      <c r="BG4400" s="419"/>
      <c r="BH4400" s="419"/>
      <c r="BJ4400" s="419"/>
      <c r="BK4400" s="419"/>
      <c r="BL4400" s="419"/>
      <c r="BN4400" s="419"/>
      <c r="BO4400" s="419"/>
      <c r="BP4400" s="419"/>
      <c r="BR4400" s="419"/>
      <c r="BS4400" s="419"/>
      <c r="BT4400" s="419"/>
      <c r="BV4400" s="419"/>
      <c r="BW4400" s="419"/>
      <c r="BX4400" s="397"/>
      <c r="BZ4400" s="449"/>
      <c r="CB4400" s="419"/>
      <c r="CC4400" s="419"/>
      <c r="CD4400" s="419"/>
      <c r="CF4400" s="419"/>
      <c r="CG4400" s="419"/>
      <c r="CH4400" s="419"/>
    </row>
    <row r="4401" spans="3:86" ht="21" thickBot="1">
      <c r="C4401" s="425"/>
      <c r="P4401" s="431"/>
      <c r="R4401" s="419"/>
      <c r="S4401" s="446"/>
      <c r="T4401" s="419"/>
      <c r="V4401" s="196"/>
      <c r="W4401" s="419"/>
      <c r="X4401" s="419"/>
      <c r="Z4401" s="419"/>
      <c r="AA4401" s="419"/>
      <c r="AB4401" s="419"/>
      <c r="AD4401" s="419"/>
      <c r="AE4401" s="419"/>
      <c r="AF4401" s="419"/>
      <c r="AH4401" s="419"/>
      <c r="AI4401" s="419"/>
      <c r="AJ4401" s="419"/>
      <c r="AL4401" s="419"/>
      <c r="AM4401" s="419"/>
      <c r="AN4401" s="403"/>
      <c r="AO4401" s="419"/>
      <c r="AP4401" s="419"/>
      <c r="AQ4401" s="419"/>
      <c r="AR4401" s="419"/>
      <c r="AS4401" s="419"/>
      <c r="AT4401" s="419"/>
      <c r="AU4401" s="419"/>
      <c r="AV4401" s="419"/>
      <c r="AX4401" s="419"/>
      <c r="AY4401" s="419"/>
      <c r="AZ4401" s="419"/>
      <c r="BB4401" s="419"/>
      <c r="BC4401" s="419"/>
      <c r="BD4401" s="419"/>
      <c r="BF4401" s="419"/>
      <c r="BG4401" s="419"/>
      <c r="BH4401" s="419"/>
      <c r="BJ4401" s="419"/>
      <c r="BK4401" s="419"/>
      <c r="BL4401" s="419"/>
      <c r="BN4401" s="419"/>
      <c r="BO4401" s="419"/>
      <c r="BP4401" s="419"/>
      <c r="BR4401" s="419"/>
      <c r="BS4401" s="419"/>
      <c r="BT4401" s="419"/>
      <c r="BV4401" s="419"/>
      <c r="BW4401" s="419"/>
      <c r="BX4401" s="397"/>
      <c r="BZ4401" s="449"/>
      <c r="CB4401" s="419"/>
      <c r="CC4401" s="419"/>
      <c r="CD4401" s="419"/>
      <c r="CF4401" s="419"/>
      <c r="CG4401" s="419"/>
      <c r="CH4401" s="419"/>
    </row>
    <row r="4402" spans="3:86" ht="21" thickBot="1">
      <c r="C4402" s="425"/>
      <c r="P4402" s="431"/>
      <c r="R4402" s="419"/>
      <c r="S4402" s="446"/>
      <c r="T4402" s="419"/>
      <c r="V4402" s="196"/>
      <c r="W4402" s="419"/>
      <c r="X4402" s="419"/>
      <c r="Z4402" s="419"/>
      <c r="AA4402" s="419"/>
      <c r="AB4402" s="419"/>
      <c r="AD4402" s="419"/>
      <c r="AE4402" s="419"/>
      <c r="AF4402" s="419"/>
      <c r="AH4402" s="419"/>
      <c r="AI4402" s="419"/>
      <c r="AJ4402" s="419"/>
      <c r="AL4402" s="419"/>
      <c r="AM4402" s="419"/>
      <c r="AN4402" s="403"/>
      <c r="AO4402" s="419"/>
      <c r="AP4402" s="419"/>
      <c r="AQ4402" s="419"/>
      <c r="AR4402" s="419"/>
      <c r="AS4402" s="419"/>
      <c r="AT4402" s="419"/>
      <c r="AU4402" s="419"/>
      <c r="AV4402" s="419"/>
      <c r="AX4402" s="419"/>
      <c r="AY4402" s="419"/>
      <c r="AZ4402" s="419"/>
      <c r="BB4402" s="419"/>
      <c r="BC4402" s="419"/>
      <c r="BD4402" s="419"/>
      <c r="BF4402" s="419"/>
      <c r="BG4402" s="419"/>
      <c r="BH4402" s="419"/>
      <c r="BJ4402" s="419"/>
      <c r="BK4402" s="419"/>
      <c r="BL4402" s="419"/>
      <c r="BN4402" s="419"/>
      <c r="BO4402" s="419"/>
      <c r="BP4402" s="419"/>
      <c r="BR4402" s="419"/>
      <c r="BS4402" s="419"/>
      <c r="BT4402" s="419"/>
      <c r="BV4402" s="419"/>
      <c r="BW4402" s="419"/>
      <c r="BX4402" s="397"/>
      <c r="BZ4402" s="449"/>
      <c r="CB4402" s="419"/>
      <c r="CC4402" s="419"/>
      <c r="CD4402" s="419"/>
      <c r="CF4402" s="419"/>
      <c r="CG4402" s="419"/>
      <c r="CH4402" s="419"/>
    </row>
    <row r="4403" spans="3:86" ht="21" thickBot="1">
      <c r="C4403" s="425"/>
      <c r="P4403" s="431"/>
      <c r="R4403" s="419"/>
      <c r="S4403" s="446"/>
      <c r="T4403" s="419"/>
      <c r="V4403" s="196"/>
      <c r="W4403" s="419"/>
      <c r="X4403" s="419"/>
      <c r="Z4403" s="419"/>
      <c r="AA4403" s="419"/>
      <c r="AB4403" s="419"/>
      <c r="AD4403" s="419"/>
      <c r="AE4403" s="419"/>
      <c r="AF4403" s="419"/>
      <c r="AH4403" s="419"/>
      <c r="AI4403" s="419"/>
      <c r="AJ4403" s="419"/>
      <c r="AL4403" s="419"/>
      <c r="AM4403" s="419"/>
      <c r="AN4403" s="403"/>
      <c r="AO4403" s="419"/>
      <c r="AP4403" s="419"/>
      <c r="AQ4403" s="419"/>
      <c r="AR4403" s="419"/>
      <c r="AS4403" s="419"/>
      <c r="AT4403" s="419"/>
      <c r="AU4403" s="419"/>
      <c r="AV4403" s="419"/>
      <c r="AX4403" s="419"/>
      <c r="AY4403" s="419"/>
      <c r="AZ4403" s="419"/>
      <c r="BB4403" s="419"/>
      <c r="BC4403" s="419"/>
      <c r="BD4403" s="419"/>
      <c r="BF4403" s="419"/>
      <c r="BG4403" s="419"/>
      <c r="BH4403" s="419"/>
      <c r="BJ4403" s="419"/>
      <c r="BK4403" s="419"/>
      <c r="BL4403" s="419"/>
      <c r="BN4403" s="419"/>
      <c r="BO4403" s="419"/>
      <c r="BP4403" s="419"/>
      <c r="BR4403" s="419"/>
      <c r="BS4403" s="419"/>
      <c r="BT4403" s="419"/>
      <c r="BV4403" s="419"/>
      <c r="BW4403" s="419"/>
      <c r="BX4403" s="397"/>
      <c r="BZ4403" s="449"/>
      <c r="CB4403" s="419"/>
      <c r="CC4403" s="419"/>
      <c r="CD4403" s="419"/>
      <c r="CF4403" s="419"/>
      <c r="CG4403" s="419"/>
      <c r="CH4403" s="419"/>
    </row>
    <row r="4404" spans="3:86" ht="21" thickBot="1">
      <c r="C4404" s="425"/>
      <c r="P4404" s="431"/>
      <c r="R4404" s="419"/>
      <c r="S4404" s="446"/>
      <c r="T4404" s="419"/>
      <c r="V4404" s="196"/>
      <c r="W4404" s="419"/>
      <c r="X4404" s="419"/>
      <c r="Z4404" s="419"/>
      <c r="AA4404" s="419"/>
      <c r="AB4404" s="419"/>
      <c r="AD4404" s="419"/>
      <c r="AE4404" s="419"/>
      <c r="AF4404" s="419"/>
      <c r="AH4404" s="419"/>
      <c r="AI4404" s="419"/>
      <c r="AJ4404" s="419"/>
      <c r="AL4404" s="419"/>
      <c r="AM4404" s="419"/>
      <c r="AN4404" s="403"/>
      <c r="AO4404" s="419"/>
      <c r="AP4404" s="419"/>
      <c r="AQ4404" s="419"/>
      <c r="AR4404" s="419"/>
      <c r="AS4404" s="419"/>
      <c r="AT4404" s="419"/>
      <c r="AU4404" s="419"/>
      <c r="AV4404" s="419"/>
      <c r="AX4404" s="419"/>
      <c r="AY4404" s="419"/>
      <c r="AZ4404" s="419"/>
      <c r="BB4404" s="419"/>
      <c r="BC4404" s="419"/>
      <c r="BD4404" s="419"/>
      <c r="BF4404" s="419"/>
      <c r="BG4404" s="419"/>
      <c r="BH4404" s="419"/>
      <c r="BJ4404" s="419"/>
      <c r="BK4404" s="419"/>
      <c r="BL4404" s="419"/>
      <c r="BN4404" s="419"/>
      <c r="BO4404" s="419"/>
      <c r="BP4404" s="419"/>
      <c r="BR4404" s="419"/>
      <c r="BS4404" s="419"/>
      <c r="BT4404" s="419"/>
      <c r="BV4404" s="419"/>
      <c r="BW4404" s="419"/>
      <c r="BX4404" s="397"/>
      <c r="BZ4404" s="449"/>
      <c r="CB4404" s="419"/>
      <c r="CC4404" s="419"/>
      <c r="CD4404" s="419"/>
      <c r="CF4404" s="419"/>
      <c r="CG4404" s="419"/>
      <c r="CH4404" s="419"/>
    </row>
    <row r="4405" spans="3:86" ht="21" thickBot="1">
      <c r="C4405" s="425"/>
      <c r="P4405" s="431"/>
      <c r="R4405" s="419"/>
      <c r="S4405" s="446"/>
      <c r="T4405" s="419"/>
      <c r="V4405" s="196"/>
      <c r="W4405" s="419"/>
      <c r="X4405" s="419"/>
      <c r="Z4405" s="419"/>
      <c r="AA4405" s="419"/>
      <c r="AB4405" s="419"/>
      <c r="AD4405" s="419"/>
      <c r="AE4405" s="419"/>
      <c r="AF4405" s="419"/>
      <c r="AH4405" s="419"/>
      <c r="AI4405" s="419"/>
      <c r="AJ4405" s="419"/>
      <c r="AL4405" s="419"/>
      <c r="AM4405" s="419"/>
      <c r="AN4405" s="403"/>
      <c r="AO4405" s="419"/>
      <c r="AP4405" s="419"/>
      <c r="AQ4405" s="419"/>
      <c r="AR4405" s="419"/>
      <c r="AS4405" s="419"/>
      <c r="AT4405" s="419"/>
      <c r="AU4405" s="419"/>
      <c r="AV4405" s="419"/>
      <c r="AX4405" s="419"/>
      <c r="AY4405" s="419"/>
      <c r="AZ4405" s="419"/>
      <c r="BB4405" s="419"/>
      <c r="BC4405" s="419"/>
      <c r="BD4405" s="419"/>
      <c r="BF4405" s="419"/>
      <c r="BG4405" s="419"/>
      <c r="BH4405" s="419"/>
      <c r="BJ4405" s="419"/>
      <c r="BK4405" s="419"/>
      <c r="BL4405" s="419"/>
      <c r="BN4405" s="419"/>
      <c r="BO4405" s="419"/>
      <c r="BP4405" s="419"/>
      <c r="BR4405" s="419"/>
      <c r="BS4405" s="419"/>
      <c r="BT4405" s="419"/>
      <c r="BV4405" s="419"/>
      <c r="BW4405" s="419"/>
      <c r="BX4405" s="397"/>
      <c r="BZ4405" s="449"/>
      <c r="CB4405" s="419"/>
      <c r="CC4405" s="419"/>
      <c r="CD4405" s="419"/>
      <c r="CF4405" s="419"/>
      <c r="CG4405" s="419"/>
      <c r="CH4405" s="419"/>
    </row>
    <row r="4406" spans="3:86" ht="21" thickBot="1">
      <c r="C4406" s="425"/>
      <c r="P4406" s="431"/>
      <c r="R4406" s="419"/>
      <c r="S4406" s="446"/>
      <c r="T4406" s="419"/>
      <c r="V4406" s="196"/>
      <c r="W4406" s="419"/>
      <c r="X4406" s="419"/>
      <c r="Z4406" s="419"/>
      <c r="AA4406" s="419"/>
      <c r="AB4406" s="419"/>
      <c r="AD4406" s="419"/>
      <c r="AE4406" s="419"/>
      <c r="AF4406" s="419"/>
      <c r="AH4406" s="419"/>
      <c r="AI4406" s="419"/>
      <c r="AJ4406" s="419"/>
      <c r="AL4406" s="419"/>
      <c r="AM4406" s="419"/>
      <c r="AN4406" s="403"/>
      <c r="AO4406" s="419"/>
      <c r="AP4406" s="419"/>
      <c r="AQ4406" s="419"/>
      <c r="AR4406" s="419"/>
      <c r="AS4406" s="419"/>
      <c r="AT4406" s="419"/>
      <c r="AU4406" s="419"/>
      <c r="AV4406" s="419"/>
      <c r="AX4406" s="419"/>
      <c r="AY4406" s="419"/>
      <c r="AZ4406" s="419"/>
      <c r="BB4406" s="419"/>
      <c r="BC4406" s="419"/>
      <c r="BD4406" s="419"/>
      <c r="BF4406" s="419"/>
      <c r="BG4406" s="419"/>
      <c r="BH4406" s="419"/>
      <c r="BJ4406" s="419"/>
      <c r="BK4406" s="419"/>
      <c r="BL4406" s="419"/>
      <c r="BN4406" s="419"/>
      <c r="BO4406" s="419"/>
      <c r="BP4406" s="419"/>
      <c r="BR4406" s="419"/>
      <c r="BS4406" s="419"/>
      <c r="BT4406" s="419"/>
      <c r="BV4406" s="419"/>
      <c r="BW4406" s="419"/>
      <c r="BX4406" s="397"/>
      <c r="BZ4406" s="449"/>
      <c r="CB4406" s="419"/>
      <c r="CC4406" s="419"/>
      <c r="CD4406" s="419"/>
      <c r="CF4406" s="419"/>
      <c r="CG4406" s="419"/>
      <c r="CH4406" s="419"/>
    </row>
    <row r="4407" spans="3:86" ht="21" thickBot="1">
      <c r="C4407" s="425"/>
      <c r="P4407" s="431"/>
      <c r="R4407" s="419"/>
      <c r="S4407" s="446"/>
      <c r="T4407" s="419"/>
      <c r="V4407" s="196"/>
      <c r="W4407" s="419"/>
      <c r="X4407" s="419"/>
      <c r="Z4407" s="419"/>
      <c r="AA4407" s="419"/>
      <c r="AB4407" s="419"/>
      <c r="AD4407" s="419"/>
      <c r="AE4407" s="419"/>
      <c r="AF4407" s="419"/>
      <c r="AH4407" s="419"/>
      <c r="AI4407" s="419"/>
      <c r="AJ4407" s="419"/>
      <c r="AL4407" s="419"/>
      <c r="AM4407" s="419"/>
      <c r="AN4407" s="403"/>
      <c r="AO4407" s="419"/>
      <c r="AP4407" s="419"/>
      <c r="AQ4407" s="419"/>
      <c r="AR4407" s="419"/>
      <c r="AS4407" s="419"/>
      <c r="AT4407" s="419"/>
      <c r="AU4407" s="419"/>
      <c r="AV4407" s="419"/>
      <c r="AX4407" s="419"/>
      <c r="AY4407" s="419"/>
      <c r="AZ4407" s="419"/>
      <c r="BB4407" s="419"/>
      <c r="BC4407" s="419"/>
      <c r="BD4407" s="419"/>
      <c r="BF4407" s="419"/>
      <c r="BG4407" s="419"/>
      <c r="BH4407" s="419"/>
      <c r="BJ4407" s="419"/>
      <c r="BK4407" s="419"/>
      <c r="BL4407" s="419"/>
      <c r="BN4407" s="419"/>
      <c r="BO4407" s="419"/>
      <c r="BP4407" s="419"/>
      <c r="BR4407" s="419"/>
      <c r="BS4407" s="419"/>
      <c r="BT4407" s="419"/>
      <c r="BV4407" s="419"/>
      <c r="BW4407" s="419"/>
      <c r="BX4407" s="397"/>
      <c r="BZ4407" s="449"/>
      <c r="CB4407" s="419"/>
      <c r="CC4407" s="419"/>
      <c r="CD4407" s="419"/>
      <c r="CF4407" s="419"/>
      <c r="CG4407" s="419"/>
      <c r="CH4407" s="419"/>
    </row>
    <row r="4408" spans="3:86" ht="21" thickBot="1">
      <c r="C4408" s="425"/>
      <c r="P4408" s="431"/>
      <c r="R4408" s="419"/>
      <c r="S4408" s="446"/>
      <c r="T4408" s="419"/>
      <c r="V4408" s="196"/>
      <c r="W4408" s="419"/>
      <c r="X4408" s="419"/>
      <c r="Z4408" s="419"/>
      <c r="AA4408" s="419"/>
      <c r="AB4408" s="419"/>
      <c r="AD4408" s="419"/>
      <c r="AE4408" s="419"/>
      <c r="AF4408" s="419"/>
      <c r="AH4408" s="419"/>
      <c r="AI4408" s="419"/>
      <c r="AJ4408" s="419"/>
      <c r="AL4408" s="419"/>
      <c r="AM4408" s="419"/>
      <c r="AN4408" s="403"/>
      <c r="AO4408" s="419"/>
      <c r="AP4408" s="419"/>
      <c r="AQ4408" s="419"/>
      <c r="AR4408" s="419"/>
      <c r="AS4408" s="419"/>
      <c r="AT4408" s="419"/>
      <c r="AU4408" s="419"/>
      <c r="AV4408" s="419"/>
      <c r="AX4408" s="419"/>
      <c r="AY4408" s="419"/>
      <c r="AZ4408" s="419"/>
      <c r="BB4408" s="419"/>
      <c r="BC4408" s="419"/>
      <c r="BD4408" s="419"/>
      <c r="BF4408" s="419"/>
      <c r="BG4408" s="419"/>
      <c r="BH4408" s="419"/>
      <c r="BJ4408" s="419"/>
      <c r="BK4408" s="419"/>
      <c r="BL4408" s="419"/>
      <c r="BN4408" s="419"/>
      <c r="BO4408" s="419"/>
      <c r="BP4408" s="419"/>
      <c r="BR4408" s="419"/>
      <c r="BS4408" s="419"/>
      <c r="BT4408" s="419"/>
      <c r="BV4408" s="419"/>
      <c r="BW4408" s="419"/>
      <c r="BX4408" s="397"/>
      <c r="BZ4408" s="449"/>
      <c r="CB4408" s="419"/>
      <c r="CC4408" s="419"/>
      <c r="CD4408" s="419"/>
      <c r="CF4408" s="419"/>
      <c r="CG4408" s="419"/>
      <c r="CH4408" s="419"/>
    </row>
    <row r="4409" spans="3:86" ht="21" thickBot="1">
      <c r="C4409" s="425"/>
      <c r="P4409" s="431"/>
      <c r="R4409" s="419"/>
      <c r="S4409" s="446"/>
      <c r="T4409" s="419"/>
      <c r="V4409" s="196"/>
      <c r="W4409" s="419"/>
      <c r="X4409" s="419"/>
      <c r="Z4409" s="419"/>
      <c r="AA4409" s="419"/>
      <c r="AB4409" s="419"/>
      <c r="AD4409" s="419"/>
      <c r="AE4409" s="419"/>
      <c r="AF4409" s="419"/>
      <c r="AH4409" s="419"/>
      <c r="AI4409" s="419"/>
      <c r="AJ4409" s="419"/>
      <c r="AL4409" s="419"/>
      <c r="AM4409" s="419"/>
      <c r="AN4409" s="403"/>
      <c r="AO4409" s="419"/>
      <c r="AP4409" s="419"/>
      <c r="AQ4409" s="419"/>
      <c r="AR4409" s="419"/>
      <c r="AS4409" s="419"/>
      <c r="AT4409" s="419"/>
      <c r="AU4409" s="419"/>
      <c r="AV4409" s="419"/>
      <c r="AX4409" s="419"/>
      <c r="AY4409" s="419"/>
      <c r="AZ4409" s="419"/>
      <c r="BB4409" s="419"/>
      <c r="BC4409" s="419"/>
      <c r="BD4409" s="419"/>
      <c r="BF4409" s="419"/>
      <c r="BG4409" s="419"/>
      <c r="BH4409" s="419"/>
      <c r="BJ4409" s="419"/>
      <c r="BK4409" s="419"/>
      <c r="BL4409" s="419"/>
      <c r="BN4409" s="419"/>
      <c r="BO4409" s="419"/>
      <c r="BP4409" s="419"/>
      <c r="BR4409" s="419"/>
      <c r="BS4409" s="419"/>
      <c r="BT4409" s="419"/>
      <c r="BV4409" s="419"/>
      <c r="BW4409" s="419"/>
      <c r="BX4409" s="397"/>
      <c r="BZ4409" s="449"/>
      <c r="CB4409" s="419"/>
      <c r="CC4409" s="419"/>
      <c r="CD4409" s="419"/>
      <c r="CF4409" s="419"/>
      <c r="CG4409" s="419"/>
      <c r="CH4409" s="419"/>
    </row>
    <row r="4410" spans="3:86" ht="21" thickBot="1">
      <c r="C4410" s="425"/>
      <c r="P4410" s="431"/>
      <c r="R4410" s="419"/>
      <c r="S4410" s="446"/>
      <c r="T4410" s="419"/>
      <c r="V4410" s="196"/>
      <c r="W4410" s="419"/>
      <c r="X4410" s="419"/>
      <c r="Z4410" s="419"/>
      <c r="AA4410" s="419"/>
      <c r="AB4410" s="419"/>
      <c r="AD4410" s="419"/>
      <c r="AE4410" s="419"/>
      <c r="AF4410" s="419"/>
      <c r="AH4410" s="419"/>
      <c r="AI4410" s="419"/>
      <c r="AJ4410" s="419"/>
      <c r="AL4410" s="419"/>
      <c r="AM4410" s="419"/>
      <c r="AN4410" s="403"/>
      <c r="AO4410" s="419"/>
      <c r="AP4410" s="419"/>
      <c r="AQ4410" s="419"/>
      <c r="AR4410" s="419"/>
      <c r="AS4410" s="419"/>
      <c r="AT4410" s="419"/>
      <c r="AU4410" s="419"/>
      <c r="AV4410" s="419"/>
      <c r="AX4410" s="419"/>
      <c r="AY4410" s="419"/>
      <c r="AZ4410" s="419"/>
      <c r="BB4410" s="419"/>
      <c r="BC4410" s="419"/>
      <c r="BD4410" s="419"/>
      <c r="BF4410" s="419"/>
      <c r="BG4410" s="419"/>
      <c r="BH4410" s="419"/>
      <c r="BJ4410" s="419"/>
      <c r="BK4410" s="419"/>
      <c r="BL4410" s="419"/>
      <c r="BN4410" s="419"/>
      <c r="BO4410" s="419"/>
      <c r="BP4410" s="419"/>
      <c r="BR4410" s="419"/>
      <c r="BS4410" s="419"/>
      <c r="BT4410" s="419"/>
      <c r="BV4410" s="419"/>
      <c r="BW4410" s="419"/>
      <c r="BX4410" s="397"/>
      <c r="BZ4410" s="449"/>
      <c r="CB4410" s="419"/>
      <c r="CC4410" s="419"/>
      <c r="CD4410" s="419"/>
      <c r="CF4410" s="419"/>
      <c r="CG4410" s="419"/>
      <c r="CH4410" s="419"/>
    </row>
    <row r="4411" spans="3:86" ht="21" thickBot="1">
      <c r="C4411" s="425"/>
      <c r="P4411" s="431"/>
      <c r="R4411" s="419"/>
      <c r="S4411" s="446"/>
      <c r="T4411" s="419"/>
      <c r="V4411" s="196"/>
      <c r="W4411" s="419"/>
      <c r="X4411" s="419"/>
      <c r="Z4411" s="419"/>
      <c r="AA4411" s="419"/>
      <c r="AB4411" s="419"/>
      <c r="AD4411" s="419"/>
      <c r="AE4411" s="419"/>
      <c r="AF4411" s="419"/>
      <c r="AH4411" s="419"/>
      <c r="AI4411" s="419"/>
      <c r="AJ4411" s="419"/>
      <c r="AL4411" s="419"/>
      <c r="AM4411" s="419"/>
      <c r="AN4411" s="403"/>
      <c r="AO4411" s="419"/>
      <c r="AP4411" s="419"/>
      <c r="AQ4411" s="419"/>
      <c r="AR4411" s="419"/>
      <c r="AS4411" s="419"/>
      <c r="AT4411" s="419"/>
      <c r="AU4411" s="419"/>
      <c r="AV4411" s="419"/>
      <c r="AX4411" s="419"/>
      <c r="AY4411" s="419"/>
      <c r="AZ4411" s="419"/>
      <c r="BB4411" s="419"/>
      <c r="BC4411" s="419"/>
      <c r="BD4411" s="419"/>
      <c r="BF4411" s="419"/>
      <c r="BG4411" s="419"/>
      <c r="BH4411" s="419"/>
      <c r="BJ4411" s="419"/>
      <c r="BK4411" s="419"/>
      <c r="BL4411" s="419"/>
      <c r="BN4411" s="419"/>
      <c r="BO4411" s="419"/>
      <c r="BP4411" s="419"/>
      <c r="BR4411" s="419"/>
      <c r="BS4411" s="419"/>
      <c r="BT4411" s="419"/>
      <c r="BV4411" s="419"/>
      <c r="BW4411" s="419"/>
      <c r="BX4411" s="397"/>
      <c r="BZ4411" s="449"/>
      <c r="CB4411" s="419"/>
      <c r="CC4411" s="419"/>
      <c r="CD4411" s="419"/>
      <c r="CF4411" s="419"/>
      <c r="CG4411" s="419"/>
      <c r="CH4411" s="419"/>
    </row>
    <row r="4412" spans="3:86" ht="21" thickBot="1">
      <c r="C4412" s="425"/>
      <c r="P4412" s="431"/>
      <c r="R4412" s="419"/>
      <c r="S4412" s="446"/>
      <c r="T4412" s="419"/>
      <c r="V4412" s="196"/>
      <c r="W4412" s="419"/>
      <c r="X4412" s="419"/>
      <c r="Z4412" s="419"/>
      <c r="AA4412" s="419"/>
      <c r="AB4412" s="419"/>
      <c r="AD4412" s="419"/>
      <c r="AE4412" s="419"/>
      <c r="AF4412" s="419"/>
      <c r="AH4412" s="419"/>
      <c r="AI4412" s="419"/>
      <c r="AJ4412" s="419"/>
      <c r="AL4412" s="419"/>
      <c r="AM4412" s="419"/>
      <c r="AN4412" s="403"/>
      <c r="AO4412" s="419"/>
      <c r="AP4412" s="419"/>
      <c r="AQ4412" s="419"/>
      <c r="AR4412" s="419"/>
      <c r="AS4412" s="419"/>
      <c r="AT4412" s="419"/>
      <c r="AU4412" s="419"/>
      <c r="AV4412" s="419"/>
      <c r="AX4412" s="419"/>
      <c r="AY4412" s="419"/>
      <c r="AZ4412" s="419"/>
      <c r="BB4412" s="419"/>
      <c r="BC4412" s="419"/>
      <c r="BD4412" s="419"/>
      <c r="BF4412" s="419"/>
      <c r="BG4412" s="419"/>
      <c r="BH4412" s="419"/>
      <c r="BJ4412" s="419"/>
      <c r="BK4412" s="419"/>
      <c r="BL4412" s="419"/>
      <c r="BN4412" s="419"/>
      <c r="BO4412" s="419"/>
      <c r="BP4412" s="419"/>
      <c r="BR4412" s="419"/>
      <c r="BS4412" s="419"/>
      <c r="BT4412" s="419"/>
      <c r="BV4412" s="419"/>
      <c r="BW4412" s="419"/>
      <c r="BX4412" s="397"/>
      <c r="BZ4412" s="449"/>
      <c r="CB4412" s="419"/>
      <c r="CC4412" s="419"/>
      <c r="CD4412" s="419"/>
      <c r="CF4412" s="419"/>
      <c r="CG4412" s="419"/>
      <c r="CH4412" s="419"/>
    </row>
    <row r="4413" spans="3:86" ht="21" thickBot="1">
      <c r="C4413" s="425"/>
      <c r="P4413" s="431"/>
      <c r="R4413" s="419"/>
      <c r="S4413" s="446"/>
      <c r="T4413" s="419"/>
      <c r="V4413" s="196"/>
      <c r="W4413" s="419"/>
      <c r="X4413" s="419"/>
      <c r="Z4413" s="419"/>
      <c r="AA4413" s="419"/>
      <c r="AB4413" s="419"/>
      <c r="AD4413" s="419"/>
      <c r="AE4413" s="419"/>
      <c r="AF4413" s="419"/>
      <c r="AH4413" s="419"/>
      <c r="AI4413" s="419"/>
      <c r="AJ4413" s="419"/>
      <c r="AL4413" s="419"/>
      <c r="AM4413" s="419"/>
      <c r="AN4413" s="403"/>
      <c r="AO4413" s="419"/>
      <c r="AP4413" s="419"/>
      <c r="AQ4413" s="419"/>
      <c r="AR4413" s="419"/>
      <c r="AS4413" s="419"/>
      <c r="AT4413" s="419"/>
      <c r="AU4413" s="419"/>
      <c r="AV4413" s="419"/>
      <c r="AX4413" s="419"/>
      <c r="AY4413" s="419"/>
      <c r="AZ4413" s="419"/>
      <c r="BB4413" s="419"/>
      <c r="BC4413" s="419"/>
      <c r="BD4413" s="419"/>
      <c r="BF4413" s="419"/>
      <c r="BG4413" s="419"/>
      <c r="BH4413" s="419"/>
      <c r="BJ4413" s="419"/>
      <c r="BK4413" s="419"/>
      <c r="BL4413" s="419"/>
      <c r="BN4413" s="419"/>
      <c r="BO4413" s="419"/>
      <c r="BP4413" s="419"/>
      <c r="BR4413" s="419"/>
      <c r="BS4413" s="419"/>
      <c r="BT4413" s="419"/>
      <c r="BV4413" s="419"/>
      <c r="BW4413" s="419"/>
      <c r="BX4413" s="397"/>
      <c r="BZ4413" s="449"/>
      <c r="CB4413" s="419"/>
      <c r="CC4413" s="419"/>
      <c r="CD4413" s="419"/>
      <c r="CF4413" s="419"/>
      <c r="CG4413" s="419"/>
      <c r="CH4413" s="419"/>
    </row>
    <row r="4414" spans="3:86" ht="21" thickBot="1">
      <c r="C4414" s="425"/>
      <c r="P4414" s="431"/>
      <c r="R4414" s="419"/>
      <c r="S4414" s="446"/>
      <c r="T4414" s="419"/>
      <c r="V4414" s="196"/>
      <c r="W4414" s="419"/>
      <c r="X4414" s="419"/>
      <c r="Z4414" s="419"/>
      <c r="AA4414" s="419"/>
      <c r="AB4414" s="419"/>
      <c r="AD4414" s="419"/>
      <c r="AE4414" s="419"/>
      <c r="AF4414" s="419"/>
      <c r="AH4414" s="419"/>
      <c r="AI4414" s="419"/>
      <c r="AJ4414" s="419"/>
      <c r="AL4414" s="419"/>
      <c r="AM4414" s="419"/>
      <c r="AN4414" s="403"/>
      <c r="AO4414" s="419"/>
      <c r="AP4414" s="419"/>
      <c r="AQ4414" s="419"/>
      <c r="AR4414" s="419"/>
      <c r="AS4414" s="419"/>
      <c r="AT4414" s="419"/>
      <c r="AU4414" s="419"/>
      <c r="AV4414" s="419"/>
      <c r="AX4414" s="419"/>
      <c r="AY4414" s="419"/>
      <c r="AZ4414" s="419"/>
      <c r="BB4414" s="419"/>
      <c r="BC4414" s="419"/>
      <c r="BD4414" s="419"/>
      <c r="BF4414" s="419"/>
      <c r="BG4414" s="419"/>
      <c r="BH4414" s="419"/>
      <c r="BJ4414" s="419"/>
      <c r="BK4414" s="419"/>
      <c r="BL4414" s="419"/>
      <c r="BN4414" s="419"/>
      <c r="BO4414" s="419"/>
      <c r="BP4414" s="419"/>
      <c r="BR4414" s="419"/>
      <c r="BS4414" s="419"/>
      <c r="BT4414" s="419"/>
      <c r="BV4414" s="419"/>
      <c r="BW4414" s="419"/>
      <c r="BX4414" s="397"/>
      <c r="BZ4414" s="449"/>
      <c r="CB4414" s="419"/>
      <c r="CC4414" s="419"/>
      <c r="CD4414" s="419"/>
      <c r="CF4414" s="419"/>
      <c r="CG4414" s="419"/>
      <c r="CH4414" s="419"/>
    </row>
    <row r="4415" spans="3:86" ht="21" thickBot="1">
      <c r="C4415" s="425"/>
      <c r="P4415" s="431"/>
      <c r="R4415" s="419"/>
      <c r="S4415" s="446"/>
      <c r="T4415" s="419"/>
      <c r="V4415" s="196"/>
      <c r="W4415" s="419"/>
      <c r="X4415" s="419"/>
      <c r="Z4415" s="419"/>
      <c r="AA4415" s="419"/>
      <c r="AB4415" s="419"/>
      <c r="AD4415" s="419"/>
      <c r="AE4415" s="419"/>
      <c r="AF4415" s="419"/>
      <c r="AH4415" s="419"/>
      <c r="AI4415" s="419"/>
      <c r="AJ4415" s="419"/>
      <c r="AL4415" s="419"/>
      <c r="AM4415" s="419"/>
      <c r="AN4415" s="403"/>
      <c r="AO4415" s="419"/>
      <c r="AP4415" s="419"/>
      <c r="AQ4415" s="419"/>
      <c r="AR4415" s="419"/>
      <c r="AS4415" s="419"/>
      <c r="AT4415" s="419"/>
      <c r="AU4415" s="419"/>
      <c r="AV4415" s="419"/>
      <c r="AX4415" s="419"/>
      <c r="AY4415" s="419"/>
      <c r="AZ4415" s="419"/>
      <c r="BB4415" s="419"/>
      <c r="BC4415" s="419"/>
      <c r="BD4415" s="419"/>
      <c r="BF4415" s="419"/>
      <c r="BG4415" s="419"/>
      <c r="BH4415" s="419"/>
      <c r="BJ4415" s="419"/>
      <c r="BK4415" s="419"/>
      <c r="BL4415" s="419"/>
      <c r="BN4415" s="419"/>
      <c r="BO4415" s="419"/>
      <c r="BP4415" s="419"/>
      <c r="BR4415" s="419"/>
      <c r="BS4415" s="419"/>
      <c r="BT4415" s="419"/>
      <c r="BV4415" s="419"/>
      <c r="BW4415" s="419"/>
      <c r="BX4415" s="397"/>
      <c r="BZ4415" s="449"/>
      <c r="CB4415" s="419"/>
      <c r="CC4415" s="419"/>
      <c r="CD4415" s="419"/>
      <c r="CF4415" s="419"/>
      <c r="CG4415" s="419"/>
      <c r="CH4415" s="419"/>
    </row>
    <row r="4416" spans="3:86" ht="21" thickBot="1">
      <c r="C4416" s="425"/>
      <c r="P4416" s="431"/>
      <c r="R4416" s="419"/>
      <c r="S4416" s="446"/>
      <c r="T4416" s="419"/>
      <c r="V4416" s="196"/>
      <c r="W4416" s="419"/>
      <c r="X4416" s="419"/>
      <c r="Z4416" s="419"/>
      <c r="AA4416" s="419"/>
      <c r="AB4416" s="419"/>
      <c r="AD4416" s="419"/>
      <c r="AE4416" s="419"/>
      <c r="AF4416" s="419"/>
      <c r="AH4416" s="419"/>
      <c r="AI4416" s="419"/>
      <c r="AJ4416" s="419"/>
      <c r="AL4416" s="419"/>
      <c r="AM4416" s="419"/>
      <c r="AN4416" s="403"/>
      <c r="AO4416" s="419"/>
      <c r="AP4416" s="419"/>
      <c r="AQ4416" s="419"/>
      <c r="AR4416" s="419"/>
      <c r="AS4416" s="419"/>
      <c r="AT4416" s="419"/>
      <c r="AU4416" s="419"/>
      <c r="AV4416" s="419"/>
      <c r="AX4416" s="419"/>
      <c r="AY4416" s="419"/>
      <c r="AZ4416" s="419"/>
      <c r="BB4416" s="419"/>
      <c r="BC4416" s="419"/>
      <c r="BD4416" s="419"/>
      <c r="BF4416" s="419"/>
      <c r="BG4416" s="419"/>
      <c r="BH4416" s="419"/>
      <c r="BJ4416" s="419"/>
      <c r="BK4416" s="419"/>
      <c r="BL4416" s="419"/>
      <c r="BN4416" s="419"/>
      <c r="BO4416" s="419"/>
      <c r="BP4416" s="419"/>
      <c r="BR4416" s="419"/>
      <c r="BS4416" s="419"/>
      <c r="BT4416" s="419"/>
      <c r="BV4416" s="419"/>
      <c r="BW4416" s="419"/>
      <c r="BX4416" s="397"/>
      <c r="BZ4416" s="449"/>
      <c r="CB4416" s="419"/>
      <c r="CC4416" s="419"/>
      <c r="CD4416" s="419"/>
      <c r="CF4416" s="419"/>
      <c r="CG4416" s="419"/>
      <c r="CH4416" s="419"/>
    </row>
    <row r="4417" spans="3:86" ht="21" thickBot="1">
      <c r="C4417" s="425"/>
      <c r="P4417" s="431"/>
      <c r="R4417" s="419"/>
      <c r="S4417" s="446"/>
      <c r="T4417" s="419"/>
      <c r="V4417" s="196"/>
      <c r="W4417" s="419"/>
      <c r="X4417" s="419"/>
      <c r="Z4417" s="419"/>
      <c r="AA4417" s="419"/>
      <c r="AB4417" s="419"/>
      <c r="AD4417" s="419"/>
      <c r="AE4417" s="419"/>
      <c r="AF4417" s="419"/>
      <c r="AH4417" s="419"/>
      <c r="AI4417" s="419"/>
      <c r="AJ4417" s="419"/>
      <c r="AL4417" s="419"/>
      <c r="AM4417" s="419"/>
      <c r="AN4417" s="403"/>
      <c r="AO4417" s="419"/>
      <c r="AP4417" s="419"/>
      <c r="AQ4417" s="419"/>
      <c r="AR4417" s="419"/>
      <c r="AS4417" s="419"/>
      <c r="AT4417" s="419"/>
      <c r="AU4417" s="419"/>
      <c r="AV4417" s="419"/>
      <c r="AX4417" s="419"/>
      <c r="AY4417" s="419"/>
      <c r="AZ4417" s="419"/>
      <c r="BB4417" s="419"/>
      <c r="BC4417" s="419"/>
      <c r="BD4417" s="419"/>
      <c r="BF4417" s="419"/>
      <c r="BG4417" s="419"/>
      <c r="BH4417" s="419"/>
      <c r="BJ4417" s="419"/>
      <c r="BK4417" s="419"/>
      <c r="BL4417" s="419"/>
      <c r="BN4417" s="419"/>
      <c r="BO4417" s="419"/>
      <c r="BP4417" s="419"/>
      <c r="BR4417" s="419"/>
      <c r="BS4417" s="419"/>
      <c r="BT4417" s="419"/>
      <c r="BV4417" s="419"/>
      <c r="BW4417" s="419"/>
      <c r="BX4417" s="397"/>
      <c r="BZ4417" s="449"/>
      <c r="CB4417" s="419"/>
      <c r="CC4417" s="419"/>
      <c r="CD4417" s="419"/>
      <c r="CF4417" s="419"/>
      <c r="CG4417" s="419"/>
      <c r="CH4417" s="419"/>
    </row>
    <row r="4418" spans="3:86" ht="21" thickBot="1">
      <c r="C4418" s="425"/>
      <c r="P4418" s="431"/>
      <c r="R4418" s="419"/>
      <c r="S4418" s="446"/>
      <c r="T4418" s="419"/>
      <c r="V4418" s="196"/>
      <c r="W4418" s="419"/>
      <c r="X4418" s="419"/>
      <c r="Z4418" s="419"/>
      <c r="AA4418" s="419"/>
      <c r="AB4418" s="419"/>
      <c r="AD4418" s="419"/>
      <c r="AE4418" s="419"/>
      <c r="AF4418" s="419"/>
      <c r="AH4418" s="419"/>
      <c r="AI4418" s="419"/>
      <c r="AJ4418" s="419"/>
      <c r="AL4418" s="419"/>
      <c r="AM4418" s="419"/>
      <c r="AN4418" s="403"/>
      <c r="AO4418" s="419"/>
      <c r="AP4418" s="419"/>
      <c r="AQ4418" s="419"/>
      <c r="AR4418" s="419"/>
      <c r="AS4418" s="419"/>
      <c r="AT4418" s="419"/>
      <c r="AU4418" s="419"/>
      <c r="AV4418" s="419"/>
      <c r="AX4418" s="419"/>
      <c r="AY4418" s="419"/>
      <c r="AZ4418" s="419"/>
      <c r="BB4418" s="419"/>
      <c r="BC4418" s="419"/>
      <c r="BD4418" s="419"/>
      <c r="BF4418" s="419"/>
      <c r="BG4418" s="419"/>
      <c r="BH4418" s="419"/>
      <c r="BJ4418" s="419"/>
      <c r="BK4418" s="419"/>
      <c r="BL4418" s="419"/>
      <c r="BN4418" s="419"/>
      <c r="BO4418" s="419"/>
      <c r="BP4418" s="419"/>
      <c r="BR4418" s="419"/>
      <c r="BS4418" s="419"/>
      <c r="BT4418" s="419"/>
      <c r="BV4418" s="419"/>
      <c r="BW4418" s="419"/>
      <c r="BX4418" s="397"/>
      <c r="BZ4418" s="449"/>
      <c r="CB4418" s="419"/>
      <c r="CC4418" s="419"/>
      <c r="CD4418" s="419"/>
      <c r="CF4418" s="419"/>
      <c r="CG4418" s="419"/>
      <c r="CH4418" s="419"/>
    </row>
    <row r="4419" spans="3:86" ht="21" thickBot="1">
      <c r="C4419" s="425"/>
      <c r="P4419" s="431"/>
      <c r="R4419" s="419"/>
      <c r="S4419" s="446"/>
      <c r="T4419" s="419"/>
      <c r="V4419" s="196"/>
      <c r="W4419" s="419"/>
      <c r="X4419" s="419"/>
      <c r="Z4419" s="419"/>
      <c r="AA4419" s="419"/>
      <c r="AB4419" s="419"/>
      <c r="AD4419" s="419"/>
      <c r="AE4419" s="419"/>
      <c r="AF4419" s="419"/>
      <c r="AH4419" s="419"/>
      <c r="AI4419" s="419"/>
      <c r="AJ4419" s="419"/>
      <c r="AL4419" s="419"/>
      <c r="AM4419" s="419"/>
      <c r="AN4419" s="403"/>
      <c r="AO4419" s="419"/>
      <c r="AP4419" s="419"/>
      <c r="AQ4419" s="419"/>
      <c r="AR4419" s="419"/>
      <c r="AS4419" s="419"/>
      <c r="AT4419" s="419"/>
      <c r="AU4419" s="419"/>
      <c r="AV4419" s="419"/>
      <c r="AX4419" s="419"/>
      <c r="AY4419" s="419"/>
      <c r="AZ4419" s="419"/>
      <c r="BB4419" s="419"/>
      <c r="BC4419" s="419"/>
      <c r="BD4419" s="419"/>
      <c r="BF4419" s="419"/>
      <c r="BG4419" s="419"/>
      <c r="BH4419" s="419"/>
      <c r="BJ4419" s="419"/>
      <c r="BK4419" s="419"/>
      <c r="BL4419" s="419"/>
      <c r="BN4419" s="419"/>
      <c r="BO4419" s="419"/>
      <c r="BP4419" s="419"/>
      <c r="BR4419" s="419"/>
      <c r="BS4419" s="419"/>
      <c r="BT4419" s="419"/>
      <c r="BV4419" s="419"/>
      <c r="BW4419" s="419"/>
      <c r="BX4419" s="397"/>
      <c r="BZ4419" s="449"/>
      <c r="CB4419" s="419"/>
      <c r="CC4419" s="419"/>
      <c r="CD4419" s="419"/>
      <c r="CF4419" s="419"/>
      <c r="CG4419" s="419"/>
      <c r="CH4419" s="419"/>
    </row>
    <row r="4420" spans="3:86" ht="21" thickBot="1">
      <c r="C4420" s="425"/>
      <c r="P4420" s="431"/>
      <c r="R4420" s="419"/>
      <c r="S4420" s="446"/>
      <c r="T4420" s="419"/>
      <c r="V4420" s="196"/>
      <c r="W4420" s="419"/>
      <c r="X4420" s="419"/>
      <c r="Z4420" s="419"/>
      <c r="AA4420" s="419"/>
      <c r="AB4420" s="419"/>
      <c r="AD4420" s="419"/>
      <c r="AE4420" s="419"/>
      <c r="AF4420" s="419"/>
      <c r="AH4420" s="419"/>
      <c r="AI4420" s="419"/>
      <c r="AJ4420" s="419"/>
      <c r="AL4420" s="419"/>
      <c r="AM4420" s="419"/>
      <c r="AN4420" s="403"/>
      <c r="AO4420" s="419"/>
      <c r="AP4420" s="419"/>
      <c r="AQ4420" s="419"/>
      <c r="AR4420" s="419"/>
      <c r="AS4420" s="419"/>
      <c r="AT4420" s="419"/>
      <c r="AU4420" s="419"/>
      <c r="AV4420" s="419"/>
      <c r="AX4420" s="419"/>
      <c r="AY4420" s="419"/>
      <c r="AZ4420" s="419"/>
      <c r="BB4420" s="419"/>
      <c r="BC4420" s="419"/>
      <c r="BD4420" s="419"/>
      <c r="BF4420" s="419"/>
      <c r="BG4420" s="419"/>
      <c r="BH4420" s="419"/>
      <c r="BJ4420" s="419"/>
      <c r="BK4420" s="419"/>
      <c r="BL4420" s="419"/>
      <c r="BN4420" s="419"/>
      <c r="BO4420" s="419"/>
      <c r="BP4420" s="419"/>
      <c r="BR4420" s="419"/>
      <c r="BS4420" s="419"/>
      <c r="BT4420" s="419"/>
      <c r="BV4420" s="419"/>
      <c r="BW4420" s="419"/>
      <c r="BX4420" s="397"/>
      <c r="BZ4420" s="449"/>
      <c r="CB4420" s="419"/>
      <c r="CC4420" s="419"/>
      <c r="CD4420" s="419"/>
      <c r="CF4420" s="419"/>
      <c r="CG4420" s="419"/>
      <c r="CH4420" s="419"/>
    </row>
    <row r="4421" spans="3:86" ht="21" thickBot="1">
      <c r="C4421" s="425"/>
      <c r="P4421" s="431"/>
      <c r="R4421" s="419"/>
      <c r="S4421" s="446"/>
      <c r="T4421" s="419"/>
      <c r="V4421" s="196"/>
      <c r="W4421" s="419"/>
      <c r="X4421" s="419"/>
      <c r="Z4421" s="419"/>
      <c r="AA4421" s="419"/>
      <c r="AB4421" s="419"/>
      <c r="AD4421" s="419"/>
      <c r="AE4421" s="419"/>
      <c r="AF4421" s="419"/>
      <c r="AH4421" s="419"/>
      <c r="AI4421" s="419"/>
      <c r="AJ4421" s="419"/>
      <c r="AL4421" s="419"/>
      <c r="AM4421" s="419"/>
      <c r="AN4421" s="403"/>
      <c r="AO4421" s="419"/>
      <c r="AP4421" s="419"/>
      <c r="AQ4421" s="419"/>
      <c r="AR4421" s="419"/>
      <c r="AS4421" s="419"/>
      <c r="AT4421" s="419"/>
      <c r="AU4421" s="419"/>
      <c r="AV4421" s="419"/>
      <c r="AX4421" s="419"/>
      <c r="AY4421" s="419"/>
      <c r="AZ4421" s="419"/>
      <c r="BB4421" s="419"/>
      <c r="BC4421" s="419"/>
      <c r="BD4421" s="419"/>
      <c r="BF4421" s="419"/>
      <c r="BG4421" s="419"/>
      <c r="BH4421" s="419"/>
      <c r="BJ4421" s="419"/>
      <c r="BK4421" s="419"/>
      <c r="BL4421" s="419"/>
      <c r="BN4421" s="419"/>
      <c r="BO4421" s="419"/>
      <c r="BP4421" s="419"/>
      <c r="BR4421" s="419"/>
      <c r="BS4421" s="419"/>
      <c r="BT4421" s="419"/>
      <c r="BV4421" s="419"/>
      <c r="BW4421" s="419"/>
      <c r="BX4421" s="397"/>
      <c r="BZ4421" s="449"/>
      <c r="CB4421" s="419"/>
      <c r="CC4421" s="419"/>
      <c r="CD4421" s="419"/>
      <c r="CF4421" s="419"/>
      <c r="CG4421" s="419"/>
      <c r="CH4421" s="419"/>
    </row>
    <row r="4422" spans="3:86" ht="21" thickBot="1">
      <c r="C4422" s="425"/>
      <c r="P4422" s="431"/>
      <c r="R4422" s="419"/>
      <c r="S4422" s="446"/>
      <c r="T4422" s="419"/>
      <c r="V4422" s="196"/>
      <c r="W4422" s="419"/>
      <c r="X4422" s="419"/>
      <c r="Z4422" s="419"/>
      <c r="AA4422" s="419"/>
      <c r="AB4422" s="419"/>
      <c r="AD4422" s="419"/>
      <c r="AE4422" s="419"/>
      <c r="AF4422" s="419"/>
      <c r="AH4422" s="419"/>
      <c r="AI4422" s="419"/>
      <c r="AJ4422" s="419"/>
      <c r="AL4422" s="419"/>
      <c r="AM4422" s="419"/>
      <c r="AN4422" s="403"/>
      <c r="AO4422" s="419"/>
      <c r="AP4422" s="419"/>
      <c r="AQ4422" s="419"/>
      <c r="AR4422" s="419"/>
      <c r="AS4422" s="419"/>
      <c r="AT4422" s="419"/>
      <c r="AU4422" s="419"/>
      <c r="AV4422" s="419"/>
      <c r="AX4422" s="419"/>
      <c r="AY4422" s="419"/>
      <c r="AZ4422" s="419"/>
      <c r="BB4422" s="419"/>
      <c r="BC4422" s="419"/>
      <c r="BD4422" s="419"/>
      <c r="BF4422" s="419"/>
      <c r="BG4422" s="419"/>
      <c r="BH4422" s="419"/>
      <c r="BJ4422" s="419"/>
      <c r="BK4422" s="419"/>
      <c r="BL4422" s="419"/>
      <c r="BN4422" s="419"/>
      <c r="BO4422" s="419"/>
      <c r="BP4422" s="419"/>
      <c r="BR4422" s="419"/>
      <c r="BS4422" s="419"/>
      <c r="BT4422" s="419"/>
      <c r="BV4422" s="419"/>
      <c r="BW4422" s="419"/>
      <c r="BX4422" s="397"/>
      <c r="BZ4422" s="449"/>
      <c r="CB4422" s="419"/>
      <c r="CC4422" s="419"/>
      <c r="CD4422" s="419"/>
      <c r="CF4422" s="419"/>
      <c r="CG4422" s="419"/>
      <c r="CH4422" s="419"/>
    </row>
    <row r="4423" spans="3:86" ht="21" thickBot="1">
      <c r="C4423" s="425"/>
      <c r="P4423" s="431"/>
      <c r="R4423" s="419"/>
      <c r="S4423" s="446"/>
      <c r="T4423" s="419"/>
      <c r="V4423" s="196"/>
      <c r="W4423" s="419"/>
      <c r="X4423" s="419"/>
      <c r="Z4423" s="419"/>
      <c r="AA4423" s="419"/>
      <c r="AB4423" s="419"/>
      <c r="AD4423" s="419"/>
      <c r="AE4423" s="419"/>
      <c r="AF4423" s="419"/>
      <c r="AH4423" s="419"/>
      <c r="AI4423" s="419"/>
      <c r="AJ4423" s="419"/>
      <c r="AL4423" s="419"/>
      <c r="AM4423" s="419"/>
      <c r="AN4423" s="403"/>
      <c r="AO4423" s="419"/>
      <c r="AP4423" s="419"/>
      <c r="AQ4423" s="419"/>
      <c r="AR4423" s="419"/>
      <c r="AS4423" s="419"/>
      <c r="AT4423" s="419"/>
      <c r="AU4423" s="419"/>
      <c r="AV4423" s="419"/>
      <c r="AX4423" s="419"/>
      <c r="AY4423" s="419"/>
      <c r="AZ4423" s="419"/>
      <c r="BB4423" s="419"/>
      <c r="BC4423" s="419"/>
      <c r="BD4423" s="419"/>
      <c r="BF4423" s="419"/>
      <c r="BG4423" s="419"/>
      <c r="BH4423" s="419"/>
      <c r="BJ4423" s="419"/>
      <c r="BK4423" s="419"/>
      <c r="BL4423" s="419"/>
      <c r="BN4423" s="419"/>
      <c r="BO4423" s="419"/>
      <c r="BP4423" s="419"/>
      <c r="BR4423" s="419"/>
      <c r="BS4423" s="419"/>
      <c r="BT4423" s="419"/>
      <c r="BV4423" s="419"/>
      <c r="BW4423" s="419"/>
      <c r="BX4423" s="397"/>
      <c r="BZ4423" s="449"/>
      <c r="CB4423" s="419"/>
      <c r="CC4423" s="419"/>
      <c r="CD4423" s="419"/>
      <c r="CF4423" s="419"/>
      <c r="CG4423" s="419"/>
      <c r="CH4423" s="419"/>
    </row>
    <row r="4424" spans="3:86" ht="21" thickBot="1">
      <c r="C4424" s="425"/>
      <c r="P4424" s="431"/>
      <c r="R4424" s="419"/>
      <c r="S4424" s="446"/>
      <c r="T4424" s="419"/>
      <c r="V4424" s="196"/>
      <c r="W4424" s="419"/>
      <c r="X4424" s="419"/>
      <c r="Z4424" s="419"/>
      <c r="AA4424" s="419"/>
      <c r="AB4424" s="419"/>
      <c r="AD4424" s="419"/>
      <c r="AE4424" s="419"/>
      <c r="AF4424" s="419"/>
      <c r="AH4424" s="419"/>
      <c r="AI4424" s="419"/>
      <c r="AJ4424" s="419"/>
      <c r="AL4424" s="419"/>
      <c r="AM4424" s="419"/>
      <c r="AN4424" s="403"/>
      <c r="AO4424" s="419"/>
      <c r="AP4424" s="419"/>
      <c r="AQ4424" s="419"/>
      <c r="AR4424" s="419"/>
      <c r="AS4424" s="419"/>
      <c r="AT4424" s="419"/>
      <c r="AU4424" s="419"/>
      <c r="AV4424" s="419"/>
      <c r="AX4424" s="419"/>
      <c r="AY4424" s="419"/>
      <c r="AZ4424" s="419"/>
      <c r="BB4424" s="419"/>
      <c r="BC4424" s="419"/>
      <c r="BD4424" s="419"/>
      <c r="BF4424" s="419"/>
      <c r="BG4424" s="419"/>
      <c r="BH4424" s="419"/>
      <c r="BJ4424" s="419"/>
      <c r="BK4424" s="419"/>
      <c r="BL4424" s="419"/>
      <c r="BN4424" s="419"/>
      <c r="BO4424" s="419"/>
      <c r="BP4424" s="419"/>
      <c r="BR4424" s="419"/>
      <c r="BS4424" s="419"/>
      <c r="BT4424" s="419"/>
      <c r="BV4424" s="419"/>
      <c r="BW4424" s="419"/>
      <c r="BX4424" s="397"/>
      <c r="BZ4424" s="449"/>
      <c r="CB4424" s="419"/>
      <c r="CC4424" s="419"/>
      <c r="CD4424" s="419"/>
      <c r="CF4424" s="419"/>
      <c r="CG4424" s="419"/>
      <c r="CH4424" s="419"/>
    </row>
    <row r="4425" spans="3:86" ht="21" thickBot="1">
      <c r="C4425" s="425"/>
      <c r="P4425" s="431"/>
      <c r="R4425" s="419"/>
      <c r="S4425" s="446"/>
      <c r="T4425" s="419"/>
      <c r="V4425" s="196"/>
      <c r="W4425" s="419"/>
      <c r="X4425" s="419"/>
      <c r="Z4425" s="419"/>
      <c r="AA4425" s="419"/>
      <c r="AB4425" s="419"/>
      <c r="AD4425" s="419"/>
      <c r="AE4425" s="419"/>
      <c r="AF4425" s="419"/>
      <c r="AH4425" s="419"/>
      <c r="AI4425" s="419"/>
      <c r="AJ4425" s="419"/>
      <c r="AL4425" s="419"/>
      <c r="AM4425" s="419"/>
      <c r="AN4425" s="403"/>
      <c r="AO4425" s="419"/>
      <c r="AP4425" s="419"/>
      <c r="AQ4425" s="419"/>
      <c r="AR4425" s="419"/>
      <c r="AS4425" s="419"/>
      <c r="AT4425" s="419"/>
      <c r="AU4425" s="419"/>
      <c r="AV4425" s="419"/>
      <c r="AX4425" s="419"/>
      <c r="AY4425" s="419"/>
      <c r="AZ4425" s="419"/>
      <c r="BB4425" s="419"/>
      <c r="BC4425" s="419"/>
      <c r="BD4425" s="419"/>
      <c r="BF4425" s="419"/>
      <c r="BG4425" s="419"/>
      <c r="BH4425" s="419"/>
      <c r="BJ4425" s="419"/>
      <c r="BK4425" s="419"/>
      <c r="BL4425" s="419"/>
      <c r="BN4425" s="419"/>
      <c r="BO4425" s="419"/>
      <c r="BP4425" s="419"/>
      <c r="BR4425" s="419"/>
      <c r="BS4425" s="419"/>
      <c r="BT4425" s="419"/>
      <c r="BV4425" s="419"/>
      <c r="BW4425" s="419"/>
      <c r="BX4425" s="397"/>
      <c r="BZ4425" s="449"/>
      <c r="CB4425" s="419"/>
      <c r="CC4425" s="419"/>
      <c r="CD4425" s="419"/>
      <c r="CF4425" s="419"/>
      <c r="CG4425" s="419"/>
      <c r="CH4425" s="419"/>
    </row>
    <row r="4426" spans="3:86" ht="21" thickBot="1">
      <c r="C4426" s="425"/>
      <c r="P4426" s="431"/>
      <c r="R4426" s="419"/>
      <c r="S4426" s="446"/>
      <c r="T4426" s="419"/>
      <c r="V4426" s="196"/>
      <c r="W4426" s="419"/>
      <c r="X4426" s="419"/>
      <c r="Z4426" s="419"/>
      <c r="AA4426" s="419"/>
      <c r="AB4426" s="419"/>
      <c r="AD4426" s="419"/>
      <c r="AE4426" s="419"/>
      <c r="AF4426" s="419"/>
      <c r="AH4426" s="419"/>
      <c r="AI4426" s="419"/>
      <c r="AJ4426" s="419"/>
      <c r="AL4426" s="419"/>
      <c r="AM4426" s="419"/>
      <c r="AN4426" s="403"/>
      <c r="AO4426" s="419"/>
      <c r="AP4426" s="419"/>
      <c r="AQ4426" s="419"/>
      <c r="AR4426" s="419"/>
      <c r="AS4426" s="419"/>
      <c r="AT4426" s="419"/>
      <c r="AU4426" s="419"/>
      <c r="AV4426" s="419"/>
      <c r="AX4426" s="419"/>
      <c r="AY4426" s="419"/>
      <c r="AZ4426" s="419"/>
      <c r="BB4426" s="419"/>
      <c r="BC4426" s="419"/>
      <c r="BD4426" s="419"/>
      <c r="BF4426" s="419"/>
      <c r="BG4426" s="419"/>
      <c r="BH4426" s="419"/>
      <c r="BJ4426" s="419"/>
      <c r="BK4426" s="419"/>
      <c r="BL4426" s="419"/>
      <c r="BN4426" s="419"/>
      <c r="BO4426" s="419"/>
      <c r="BP4426" s="419"/>
      <c r="BR4426" s="419"/>
      <c r="BS4426" s="419"/>
      <c r="BT4426" s="419"/>
      <c r="BV4426" s="419"/>
      <c r="BW4426" s="419"/>
      <c r="BX4426" s="397"/>
      <c r="BZ4426" s="449"/>
      <c r="CB4426" s="419"/>
      <c r="CC4426" s="419"/>
      <c r="CD4426" s="419"/>
      <c r="CF4426" s="419"/>
      <c r="CG4426" s="419"/>
      <c r="CH4426" s="419"/>
    </row>
    <row r="4427" spans="3:86" ht="21" thickBot="1">
      <c r="C4427" s="425"/>
      <c r="P4427" s="431"/>
      <c r="R4427" s="419"/>
      <c r="S4427" s="446"/>
      <c r="T4427" s="419"/>
      <c r="V4427" s="196"/>
      <c r="W4427" s="419"/>
      <c r="X4427" s="419"/>
      <c r="Z4427" s="419"/>
      <c r="AA4427" s="419"/>
      <c r="AB4427" s="419"/>
      <c r="AD4427" s="419"/>
      <c r="AE4427" s="419"/>
      <c r="AF4427" s="419"/>
      <c r="AH4427" s="419"/>
      <c r="AI4427" s="419"/>
      <c r="AJ4427" s="419"/>
      <c r="AL4427" s="419"/>
      <c r="AM4427" s="419"/>
      <c r="AN4427" s="403"/>
      <c r="AO4427" s="419"/>
      <c r="AP4427" s="419"/>
      <c r="AQ4427" s="419"/>
      <c r="AR4427" s="419"/>
      <c r="AS4427" s="419"/>
      <c r="AT4427" s="419"/>
      <c r="AU4427" s="419"/>
      <c r="AV4427" s="419"/>
      <c r="AX4427" s="419"/>
      <c r="AY4427" s="419"/>
      <c r="AZ4427" s="419"/>
      <c r="BB4427" s="419"/>
      <c r="BC4427" s="419"/>
      <c r="BD4427" s="419"/>
      <c r="BF4427" s="419"/>
      <c r="BG4427" s="419"/>
      <c r="BH4427" s="419"/>
      <c r="BJ4427" s="419"/>
      <c r="BK4427" s="419"/>
      <c r="BL4427" s="419"/>
      <c r="BN4427" s="419"/>
      <c r="BO4427" s="419"/>
      <c r="BP4427" s="419"/>
      <c r="BR4427" s="419"/>
      <c r="BS4427" s="419"/>
      <c r="BT4427" s="419"/>
      <c r="BV4427" s="419"/>
      <c r="BW4427" s="419"/>
      <c r="BX4427" s="397"/>
      <c r="BZ4427" s="449"/>
      <c r="CB4427" s="419"/>
      <c r="CC4427" s="419"/>
      <c r="CD4427" s="419"/>
      <c r="CF4427" s="419"/>
      <c r="CG4427" s="419"/>
      <c r="CH4427" s="419"/>
    </row>
    <row r="4428" spans="3:86" ht="21" thickBot="1">
      <c r="C4428" s="425"/>
      <c r="P4428" s="431"/>
      <c r="R4428" s="419"/>
      <c r="S4428" s="446"/>
      <c r="T4428" s="419"/>
      <c r="V4428" s="196"/>
      <c r="W4428" s="419"/>
      <c r="X4428" s="419"/>
      <c r="Z4428" s="419"/>
      <c r="AA4428" s="419"/>
      <c r="AB4428" s="419"/>
      <c r="AD4428" s="419"/>
      <c r="AE4428" s="419"/>
      <c r="AF4428" s="419"/>
      <c r="AH4428" s="419"/>
      <c r="AI4428" s="419"/>
      <c r="AJ4428" s="419"/>
      <c r="AL4428" s="419"/>
      <c r="AM4428" s="419"/>
      <c r="AN4428" s="403"/>
      <c r="AO4428" s="419"/>
      <c r="AP4428" s="419"/>
      <c r="AQ4428" s="419"/>
      <c r="AR4428" s="419"/>
      <c r="AS4428" s="419"/>
      <c r="AT4428" s="419"/>
      <c r="AU4428" s="419"/>
      <c r="AV4428" s="419"/>
      <c r="AX4428" s="419"/>
      <c r="AY4428" s="419"/>
      <c r="AZ4428" s="419"/>
      <c r="BB4428" s="419"/>
      <c r="BC4428" s="419"/>
      <c r="BD4428" s="419"/>
      <c r="BF4428" s="419"/>
      <c r="BG4428" s="419"/>
      <c r="BH4428" s="419"/>
      <c r="BJ4428" s="419"/>
      <c r="BK4428" s="419"/>
      <c r="BL4428" s="419"/>
      <c r="BN4428" s="419"/>
      <c r="BO4428" s="419"/>
      <c r="BP4428" s="419"/>
      <c r="BR4428" s="419"/>
      <c r="BS4428" s="419"/>
      <c r="BT4428" s="419"/>
      <c r="BV4428" s="419"/>
      <c r="BW4428" s="419"/>
      <c r="BX4428" s="397"/>
      <c r="BZ4428" s="449"/>
      <c r="CB4428" s="419"/>
      <c r="CC4428" s="419"/>
      <c r="CD4428" s="419"/>
      <c r="CF4428" s="419"/>
      <c r="CG4428" s="419"/>
      <c r="CH4428" s="419"/>
    </row>
    <row r="4429" spans="3:86" ht="21" thickBot="1">
      <c r="C4429" s="425"/>
      <c r="P4429" s="431"/>
      <c r="R4429" s="419"/>
      <c r="S4429" s="446"/>
      <c r="T4429" s="419"/>
      <c r="V4429" s="196"/>
      <c r="W4429" s="419"/>
      <c r="X4429" s="419"/>
      <c r="Z4429" s="419"/>
      <c r="AA4429" s="419"/>
      <c r="AB4429" s="419"/>
      <c r="AD4429" s="419"/>
      <c r="AE4429" s="419"/>
      <c r="AF4429" s="419"/>
      <c r="AH4429" s="419"/>
      <c r="AI4429" s="419"/>
      <c r="AJ4429" s="419"/>
      <c r="AL4429" s="419"/>
      <c r="AM4429" s="419"/>
      <c r="AN4429" s="403"/>
      <c r="AO4429" s="419"/>
      <c r="AP4429" s="419"/>
      <c r="AQ4429" s="419"/>
      <c r="AR4429" s="419"/>
      <c r="AS4429" s="419"/>
      <c r="AT4429" s="419"/>
      <c r="AU4429" s="419"/>
      <c r="AV4429" s="419"/>
      <c r="AX4429" s="419"/>
      <c r="AY4429" s="419"/>
      <c r="AZ4429" s="419"/>
      <c r="BB4429" s="419"/>
      <c r="BC4429" s="419"/>
      <c r="BD4429" s="419"/>
      <c r="BF4429" s="419"/>
      <c r="BG4429" s="419"/>
      <c r="BH4429" s="419"/>
      <c r="BJ4429" s="419"/>
      <c r="BK4429" s="419"/>
      <c r="BL4429" s="419"/>
      <c r="BN4429" s="419"/>
      <c r="BO4429" s="419"/>
      <c r="BP4429" s="419"/>
      <c r="BR4429" s="419"/>
      <c r="BS4429" s="419"/>
      <c r="BT4429" s="419"/>
      <c r="BV4429" s="419"/>
      <c r="BW4429" s="419"/>
      <c r="BX4429" s="397"/>
      <c r="BZ4429" s="449"/>
      <c r="CB4429" s="419"/>
      <c r="CC4429" s="419"/>
      <c r="CD4429" s="419"/>
      <c r="CF4429" s="419"/>
      <c r="CG4429" s="419"/>
      <c r="CH4429" s="419"/>
    </row>
    <row r="4430" spans="3:86" ht="21" thickBot="1">
      <c r="C4430" s="425"/>
      <c r="P4430" s="431"/>
      <c r="R4430" s="419"/>
      <c r="S4430" s="446"/>
      <c r="T4430" s="419"/>
      <c r="V4430" s="196"/>
      <c r="W4430" s="419"/>
      <c r="X4430" s="419"/>
      <c r="Z4430" s="419"/>
      <c r="AA4430" s="419"/>
      <c r="AB4430" s="419"/>
      <c r="AD4430" s="419"/>
      <c r="AE4430" s="419"/>
      <c r="AF4430" s="419"/>
      <c r="AH4430" s="419"/>
      <c r="AI4430" s="419"/>
      <c r="AJ4430" s="419"/>
      <c r="AL4430" s="419"/>
      <c r="AM4430" s="419"/>
      <c r="AN4430" s="403"/>
      <c r="AO4430" s="419"/>
      <c r="AP4430" s="419"/>
      <c r="AQ4430" s="419"/>
      <c r="AR4430" s="419"/>
      <c r="AS4430" s="419"/>
      <c r="AT4430" s="419"/>
      <c r="AU4430" s="419"/>
      <c r="AV4430" s="419"/>
      <c r="AX4430" s="419"/>
      <c r="AY4430" s="419"/>
      <c r="AZ4430" s="419"/>
      <c r="BB4430" s="419"/>
      <c r="BC4430" s="419"/>
      <c r="BD4430" s="419"/>
      <c r="BF4430" s="419"/>
      <c r="BG4430" s="419"/>
      <c r="BH4430" s="419"/>
      <c r="BJ4430" s="419"/>
      <c r="BK4430" s="419"/>
      <c r="BL4430" s="419"/>
      <c r="BN4430" s="419"/>
      <c r="BO4430" s="419"/>
      <c r="BP4430" s="419"/>
      <c r="BR4430" s="419"/>
      <c r="BS4430" s="419"/>
      <c r="BT4430" s="419"/>
      <c r="BV4430" s="419"/>
      <c r="BW4430" s="419"/>
      <c r="BX4430" s="397"/>
      <c r="BZ4430" s="449"/>
      <c r="CB4430" s="419"/>
      <c r="CC4430" s="419"/>
      <c r="CD4430" s="419"/>
      <c r="CF4430" s="419"/>
      <c r="CG4430" s="419"/>
      <c r="CH4430" s="419"/>
    </row>
    <row r="4431" spans="3:86" ht="21" thickBot="1">
      <c r="C4431" s="425"/>
      <c r="P4431" s="431"/>
      <c r="R4431" s="419"/>
      <c r="S4431" s="446"/>
      <c r="T4431" s="419"/>
      <c r="V4431" s="196"/>
      <c r="W4431" s="419"/>
      <c r="X4431" s="419"/>
      <c r="Z4431" s="419"/>
      <c r="AA4431" s="419"/>
      <c r="AB4431" s="419"/>
      <c r="AD4431" s="419"/>
      <c r="AE4431" s="419"/>
      <c r="AF4431" s="419"/>
      <c r="AH4431" s="419"/>
      <c r="AI4431" s="419"/>
      <c r="AJ4431" s="419"/>
      <c r="AL4431" s="419"/>
      <c r="AM4431" s="419"/>
      <c r="AN4431" s="403"/>
      <c r="AO4431" s="419"/>
      <c r="AP4431" s="419"/>
      <c r="AQ4431" s="419"/>
      <c r="AR4431" s="419"/>
      <c r="AS4431" s="419"/>
      <c r="AT4431" s="419"/>
      <c r="AU4431" s="419"/>
      <c r="AV4431" s="419"/>
      <c r="AX4431" s="419"/>
      <c r="AY4431" s="419"/>
      <c r="AZ4431" s="419"/>
      <c r="BB4431" s="419"/>
      <c r="BC4431" s="419"/>
      <c r="BD4431" s="419"/>
      <c r="BF4431" s="419"/>
      <c r="BG4431" s="419"/>
      <c r="BH4431" s="419"/>
      <c r="BJ4431" s="419"/>
      <c r="BK4431" s="419"/>
      <c r="BL4431" s="419"/>
      <c r="BN4431" s="419"/>
      <c r="BO4431" s="419"/>
      <c r="BP4431" s="419"/>
      <c r="BR4431" s="419"/>
      <c r="BS4431" s="419"/>
      <c r="BT4431" s="419"/>
      <c r="BV4431" s="419"/>
      <c r="BW4431" s="419"/>
      <c r="BX4431" s="397"/>
      <c r="BZ4431" s="449"/>
      <c r="CB4431" s="419"/>
      <c r="CC4431" s="419"/>
      <c r="CD4431" s="419"/>
      <c r="CF4431" s="419"/>
      <c r="CG4431" s="419"/>
      <c r="CH4431" s="419"/>
    </row>
    <row r="4432" spans="3:86" ht="21" thickBot="1">
      <c r="C4432" s="425"/>
      <c r="P4432" s="431"/>
      <c r="R4432" s="419"/>
      <c r="S4432" s="446"/>
      <c r="T4432" s="419"/>
      <c r="V4432" s="196"/>
      <c r="W4432" s="419"/>
      <c r="X4432" s="419"/>
      <c r="Z4432" s="419"/>
      <c r="AA4432" s="419"/>
      <c r="AB4432" s="419"/>
      <c r="AD4432" s="419"/>
      <c r="AE4432" s="419"/>
      <c r="AF4432" s="419"/>
      <c r="AH4432" s="419"/>
      <c r="AI4432" s="419"/>
      <c r="AJ4432" s="419"/>
      <c r="AL4432" s="419"/>
      <c r="AM4432" s="419"/>
      <c r="AN4432" s="403"/>
      <c r="AO4432" s="419"/>
      <c r="AP4432" s="419"/>
      <c r="AQ4432" s="419"/>
      <c r="AR4432" s="419"/>
      <c r="AS4432" s="419"/>
      <c r="AT4432" s="419"/>
      <c r="AU4432" s="419"/>
      <c r="AV4432" s="419"/>
      <c r="AX4432" s="419"/>
      <c r="AY4432" s="419"/>
      <c r="AZ4432" s="419"/>
      <c r="BB4432" s="419"/>
      <c r="BC4432" s="419"/>
      <c r="BD4432" s="419"/>
      <c r="BF4432" s="419"/>
      <c r="BG4432" s="419"/>
      <c r="BH4432" s="419"/>
      <c r="BJ4432" s="419"/>
      <c r="BK4432" s="419"/>
      <c r="BL4432" s="419"/>
      <c r="BN4432" s="419"/>
      <c r="BO4432" s="419"/>
      <c r="BP4432" s="419"/>
      <c r="BR4432" s="419"/>
      <c r="BS4432" s="419"/>
      <c r="BT4432" s="419"/>
      <c r="BV4432" s="419"/>
      <c r="BW4432" s="419"/>
      <c r="BX4432" s="397"/>
      <c r="BZ4432" s="449"/>
      <c r="CB4432" s="419"/>
      <c r="CC4432" s="419"/>
      <c r="CD4432" s="419"/>
      <c r="CF4432" s="419"/>
      <c r="CG4432" s="419"/>
      <c r="CH4432" s="419"/>
    </row>
    <row r="4433" spans="3:86" ht="21" thickBot="1">
      <c r="C4433" s="425"/>
      <c r="P4433" s="431"/>
      <c r="R4433" s="419"/>
      <c r="S4433" s="446"/>
      <c r="T4433" s="419"/>
      <c r="V4433" s="196"/>
      <c r="W4433" s="419"/>
      <c r="X4433" s="419"/>
      <c r="Z4433" s="419"/>
      <c r="AA4433" s="419"/>
      <c r="AB4433" s="419"/>
      <c r="AD4433" s="419"/>
      <c r="AE4433" s="419"/>
      <c r="AF4433" s="419"/>
      <c r="AH4433" s="419"/>
      <c r="AI4433" s="419"/>
      <c r="AJ4433" s="419"/>
      <c r="AL4433" s="419"/>
      <c r="AM4433" s="419"/>
      <c r="AN4433" s="403"/>
      <c r="AO4433" s="419"/>
      <c r="AP4433" s="419"/>
      <c r="AQ4433" s="419"/>
      <c r="AR4433" s="419"/>
      <c r="AS4433" s="419"/>
      <c r="AT4433" s="419"/>
      <c r="AU4433" s="419"/>
      <c r="AV4433" s="419"/>
      <c r="AX4433" s="419"/>
      <c r="AY4433" s="419"/>
      <c r="AZ4433" s="419"/>
      <c r="BB4433" s="419"/>
      <c r="BC4433" s="419"/>
      <c r="BD4433" s="419"/>
      <c r="BF4433" s="419"/>
      <c r="BG4433" s="419"/>
      <c r="BH4433" s="419"/>
      <c r="BJ4433" s="419"/>
      <c r="BK4433" s="419"/>
      <c r="BL4433" s="419"/>
      <c r="BN4433" s="419"/>
      <c r="BO4433" s="419"/>
      <c r="BP4433" s="419"/>
      <c r="BR4433" s="419"/>
      <c r="BS4433" s="419"/>
      <c r="BT4433" s="419"/>
      <c r="BV4433" s="419"/>
      <c r="BW4433" s="419"/>
      <c r="BX4433" s="397"/>
      <c r="BZ4433" s="449"/>
      <c r="CB4433" s="419"/>
      <c r="CC4433" s="419"/>
      <c r="CD4433" s="419"/>
      <c r="CF4433" s="419"/>
      <c r="CG4433" s="419"/>
      <c r="CH4433" s="419"/>
    </row>
    <row r="4434" spans="3:86" ht="21" thickBot="1">
      <c r="C4434" s="425"/>
      <c r="P4434" s="431"/>
      <c r="R4434" s="419"/>
      <c r="S4434" s="446"/>
      <c r="T4434" s="419"/>
      <c r="V4434" s="196"/>
      <c r="W4434" s="419"/>
      <c r="X4434" s="419"/>
      <c r="Z4434" s="419"/>
      <c r="AA4434" s="419"/>
      <c r="AB4434" s="419"/>
      <c r="AD4434" s="419"/>
      <c r="AE4434" s="419"/>
      <c r="AF4434" s="419"/>
      <c r="AH4434" s="419"/>
      <c r="AI4434" s="419"/>
      <c r="AJ4434" s="419"/>
      <c r="AL4434" s="419"/>
      <c r="AM4434" s="419"/>
      <c r="AN4434" s="403"/>
      <c r="AO4434" s="419"/>
      <c r="AP4434" s="419"/>
      <c r="AQ4434" s="419"/>
      <c r="AR4434" s="419"/>
      <c r="AS4434" s="419"/>
      <c r="AT4434" s="419"/>
      <c r="AU4434" s="419"/>
      <c r="AV4434" s="419"/>
      <c r="AX4434" s="419"/>
      <c r="AY4434" s="419"/>
      <c r="AZ4434" s="419"/>
      <c r="BB4434" s="419"/>
      <c r="BC4434" s="419"/>
      <c r="BD4434" s="419"/>
      <c r="BF4434" s="419"/>
      <c r="BG4434" s="419"/>
      <c r="BH4434" s="419"/>
      <c r="BJ4434" s="419"/>
      <c r="BK4434" s="419"/>
      <c r="BL4434" s="419"/>
      <c r="BN4434" s="419"/>
      <c r="BO4434" s="419"/>
      <c r="BP4434" s="419"/>
      <c r="BR4434" s="419"/>
      <c r="BS4434" s="419"/>
      <c r="BT4434" s="419"/>
      <c r="BV4434" s="419"/>
      <c r="BW4434" s="419"/>
      <c r="BX4434" s="397"/>
      <c r="BZ4434" s="449"/>
      <c r="CB4434" s="419"/>
      <c r="CC4434" s="419"/>
      <c r="CD4434" s="419"/>
      <c r="CF4434" s="419"/>
      <c r="CG4434" s="419"/>
      <c r="CH4434" s="419"/>
    </row>
    <row r="4435" spans="3:86" ht="21" thickBot="1">
      <c r="C4435" s="425"/>
      <c r="P4435" s="431"/>
      <c r="R4435" s="419"/>
      <c r="S4435" s="446"/>
      <c r="T4435" s="419"/>
      <c r="V4435" s="196"/>
      <c r="W4435" s="419"/>
      <c r="X4435" s="419"/>
      <c r="Z4435" s="419"/>
      <c r="AA4435" s="419"/>
      <c r="AB4435" s="419"/>
      <c r="AD4435" s="419"/>
      <c r="AE4435" s="419"/>
      <c r="AF4435" s="419"/>
      <c r="AH4435" s="419"/>
      <c r="AI4435" s="419"/>
      <c r="AJ4435" s="419"/>
      <c r="AL4435" s="419"/>
      <c r="AM4435" s="419"/>
      <c r="AN4435" s="403"/>
      <c r="AO4435" s="419"/>
      <c r="AP4435" s="419"/>
      <c r="AQ4435" s="419"/>
      <c r="AR4435" s="419"/>
      <c r="AS4435" s="419"/>
      <c r="AT4435" s="419"/>
      <c r="AU4435" s="419"/>
      <c r="AV4435" s="419"/>
      <c r="AX4435" s="419"/>
      <c r="AY4435" s="419"/>
      <c r="AZ4435" s="419"/>
      <c r="BB4435" s="419"/>
      <c r="BC4435" s="419"/>
      <c r="BD4435" s="419"/>
      <c r="BF4435" s="419"/>
      <c r="BG4435" s="419"/>
      <c r="BH4435" s="419"/>
      <c r="BJ4435" s="419"/>
      <c r="BK4435" s="419"/>
      <c r="BL4435" s="419"/>
      <c r="BN4435" s="419"/>
      <c r="BO4435" s="419"/>
      <c r="BP4435" s="419"/>
      <c r="BR4435" s="419"/>
      <c r="BS4435" s="419"/>
      <c r="BT4435" s="419"/>
      <c r="BV4435" s="419"/>
      <c r="BW4435" s="419"/>
      <c r="BX4435" s="397"/>
      <c r="BZ4435" s="449"/>
      <c r="CB4435" s="419"/>
      <c r="CC4435" s="419"/>
      <c r="CD4435" s="419"/>
      <c r="CF4435" s="419"/>
      <c r="CG4435" s="419"/>
      <c r="CH4435" s="419"/>
    </row>
    <row r="4436" spans="3:86" ht="21" thickBot="1">
      <c r="C4436" s="425"/>
      <c r="P4436" s="431"/>
      <c r="R4436" s="419"/>
      <c r="S4436" s="446"/>
      <c r="T4436" s="419"/>
      <c r="V4436" s="196"/>
      <c r="W4436" s="419"/>
      <c r="X4436" s="419"/>
      <c r="Z4436" s="419"/>
      <c r="AA4436" s="419"/>
      <c r="AB4436" s="419"/>
      <c r="AD4436" s="419"/>
      <c r="AE4436" s="419"/>
      <c r="AF4436" s="419"/>
      <c r="AH4436" s="419"/>
      <c r="AI4436" s="419"/>
      <c r="AJ4436" s="419"/>
      <c r="AL4436" s="419"/>
      <c r="AM4436" s="419"/>
      <c r="AN4436" s="403"/>
      <c r="AO4436" s="419"/>
      <c r="AP4436" s="419"/>
      <c r="AQ4436" s="419"/>
      <c r="AR4436" s="419"/>
      <c r="AS4436" s="419"/>
      <c r="AT4436" s="419"/>
      <c r="AU4436" s="419"/>
      <c r="AV4436" s="419"/>
      <c r="AX4436" s="419"/>
      <c r="AY4436" s="419"/>
      <c r="AZ4436" s="419"/>
      <c r="BB4436" s="419"/>
      <c r="BC4436" s="419"/>
      <c r="BD4436" s="419"/>
      <c r="BF4436" s="419"/>
      <c r="BG4436" s="419"/>
      <c r="BH4436" s="419"/>
      <c r="BJ4436" s="419"/>
      <c r="BK4436" s="419"/>
      <c r="BL4436" s="419"/>
      <c r="BN4436" s="419"/>
      <c r="BO4436" s="419"/>
      <c r="BP4436" s="419"/>
      <c r="BR4436" s="419"/>
      <c r="BS4436" s="419"/>
      <c r="BT4436" s="419"/>
      <c r="BV4436" s="419"/>
      <c r="BW4436" s="419"/>
      <c r="BX4436" s="397"/>
      <c r="BZ4436" s="449"/>
      <c r="CB4436" s="419"/>
      <c r="CC4436" s="419"/>
      <c r="CD4436" s="419"/>
      <c r="CF4436" s="419"/>
      <c r="CG4436" s="419"/>
      <c r="CH4436" s="419"/>
    </row>
    <row r="4437" spans="3:86" ht="21" thickBot="1">
      <c r="C4437" s="425"/>
      <c r="P4437" s="431"/>
      <c r="R4437" s="419"/>
      <c r="S4437" s="446"/>
      <c r="T4437" s="419"/>
      <c r="V4437" s="196"/>
      <c r="W4437" s="419"/>
      <c r="X4437" s="419"/>
      <c r="Z4437" s="419"/>
      <c r="AA4437" s="419"/>
      <c r="AB4437" s="419"/>
      <c r="AD4437" s="419"/>
      <c r="AE4437" s="419"/>
      <c r="AF4437" s="419"/>
      <c r="AH4437" s="419"/>
      <c r="AI4437" s="419"/>
      <c r="AJ4437" s="419"/>
      <c r="AL4437" s="419"/>
      <c r="AM4437" s="419"/>
      <c r="AN4437" s="403"/>
      <c r="AO4437" s="419"/>
      <c r="AP4437" s="419"/>
      <c r="AQ4437" s="419"/>
      <c r="AR4437" s="419"/>
      <c r="AS4437" s="419"/>
      <c r="AT4437" s="419"/>
      <c r="AU4437" s="419"/>
      <c r="AV4437" s="419"/>
      <c r="AX4437" s="419"/>
      <c r="AY4437" s="419"/>
      <c r="AZ4437" s="419"/>
      <c r="BB4437" s="419"/>
      <c r="BC4437" s="419"/>
      <c r="BD4437" s="419"/>
      <c r="BF4437" s="419"/>
      <c r="BG4437" s="419"/>
      <c r="BH4437" s="419"/>
      <c r="BJ4437" s="419"/>
      <c r="BK4437" s="419"/>
      <c r="BL4437" s="419"/>
      <c r="BN4437" s="419"/>
      <c r="BO4437" s="419"/>
      <c r="BP4437" s="419"/>
      <c r="BR4437" s="419"/>
      <c r="BS4437" s="419"/>
      <c r="BT4437" s="419"/>
      <c r="BV4437" s="419"/>
      <c r="BW4437" s="419"/>
      <c r="BX4437" s="397"/>
      <c r="BZ4437" s="449"/>
      <c r="CB4437" s="419"/>
      <c r="CC4437" s="419"/>
      <c r="CD4437" s="419"/>
      <c r="CF4437" s="419"/>
      <c r="CG4437" s="419"/>
      <c r="CH4437" s="419"/>
    </row>
    <row r="4438" spans="3:86" ht="21" thickBot="1">
      <c r="C4438" s="425"/>
      <c r="P4438" s="431"/>
      <c r="R4438" s="419"/>
      <c r="S4438" s="446"/>
      <c r="T4438" s="419"/>
      <c r="V4438" s="196"/>
      <c r="W4438" s="419"/>
      <c r="X4438" s="419"/>
      <c r="Z4438" s="419"/>
      <c r="AA4438" s="419"/>
      <c r="AB4438" s="419"/>
      <c r="AD4438" s="419"/>
      <c r="AE4438" s="419"/>
      <c r="AF4438" s="419"/>
      <c r="AH4438" s="419"/>
      <c r="AI4438" s="419"/>
      <c r="AJ4438" s="419"/>
      <c r="AL4438" s="419"/>
      <c r="AM4438" s="419"/>
      <c r="AN4438" s="403"/>
      <c r="AO4438" s="419"/>
      <c r="AP4438" s="419"/>
      <c r="AQ4438" s="419"/>
      <c r="AR4438" s="419"/>
      <c r="AS4438" s="419"/>
      <c r="AT4438" s="419"/>
      <c r="AU4438" s="419"/>
      <c r="AV4438" s="419"/>
      <c r="AX4438" s="419"/>
      <c r="AY4438" s="419"/>
      <c r="AZ4438" s="419"/>
      <c r="BB4438" s="419"/>
      <c r="BC4438" s="419"/>
      <c r="BD4438" s="419"/>
      <c r="BF4438" s="419"/>
      <c r="BG4438" s="419"/>
      <c r="BH4438" s="419"/>
      <c r="BJ4438" s="419"/>
      <c r="BK4438" s="419"/>
      <c r="BL4438" s="419"/>
      <c r="BN4438" s="419"/>
      <c r="BO4438" s="419"/>
      <c r="BP4438" s="419"/>
      <c r="BR4438" s="419"/>
      <c r="BS4438" s="419"/>
      <c r="BT4438" s="419"/>
      <c r="BV4438" s="419"/>
      <c r="BW4438" s="419"/>
      <c r="BX4438" s="397"/>
      <c r="BZ4438" s="449"/>
      <c r="CB4438" s="419"/>
      <c r="CC4438" s="419"/>
      <c r="CD4438" s="419"/>
      <c r="CF4438" s="419"/>
      <c r="CG4438" s="419"/>
      <c r="CH4438" s="419"/>
    </row>
    <row r="4439" spans="3:86" ht="21" thickBot="1">
      <c r="C4439" s="425"/>
      <c r="P4439" s="431"/>
      <c r="R4439" s="419"/>
      <c r="S4439" s="446"/>
      <c r="T4439" s="419"/>
      <c r="V4439" s="196"/>
      <c r="W4439" s="419"/>
      <c r="X4439" s="419"/>
      <c r="Z4439" s="419"/>
      <c r="AA4439" s="419"/>
      <c r="AB4439" s="419"/>
      <c r="AD4439" s="419"/>
      <c r="AE4439" s="419"/>
      <c r="AF4439" s="419"/>
      <c r="AH4439" s="419"/>
      <c r="AI4439" s="419"/>
      <c r="AJ4439" s="419"/>
      <c r="AL4439" s="419"/>
      <c r="AM4439" s="419"/>
      <c r="AN4439" s="403"/>
      <c r="AO4439" s="419"/>
      <c r="AP4439" s="419"/>
      <c r="AQ4439" s="419"/>
      <c r="AR4439" s="419"/>
      <c r="AS4439" s="419"/>
      <c r="AT4439" s="419"/>
      <c r="AU4439" s="419"/>
      <c r="AV4439" s="419"/>
      <c r="AX4439" s="419"/>
      <c r="AY4439" s="419"/>
      <c r="AZ4439" s="419"/>
      <c r="BB4439" s="419"/>
      <c r="BC4439" s="419"/>
      <c r="BD4439" s="419"/>
      <c r="BF4439" s="419"/>
      <c r="BG4439" s="419"/>
      <c r="BH4439" s="419"/>
      <c r="BJ4439" s="419"/>
      <c r="BK4439" s="419"/>
      <c r="BL4439" s="419"/>
      <c r="BN4439" s="419"/>
      <c r="BO4439" s="419"/>
      <c r="BP4439" s="419"/>
      <c r="BR4439" s="419"/>
      <c r="BS4439" s="419"/>
      <c r="BT4439" s="419"/>
      <c r="BV4439" s="419"/>
      <c r="BW4439" s="419"/>
      <c r="BX4439" s="397"/>
      <c r="BZ4439" s="449"/>
      <c r="CB4439" s="419"/>
      <c r="CC4439" s="419"/>
      <c r="CD4439" s="419"/>
      <c r="CF4439" s="419"/>
      <c r="CG4439" s="419"/>
      <c r="CH4439" s="419"/>
    </row>
    <row r="4440" spans="3:86" ht="21" thickBot="1">
      <c r="C4440" s="425"/>
      <c r="P4440" s="431"/>
      <c r="R4440" s="419"/>
      <c r="S4440" s="446"/>
      <c r="T4440" s="419"/>
      <c r="V4440" s="196"/>
      <c r="W4440" s="419"/>
      <c r="X4440" s="419"/>
      <c r="Z4440" s="419"/>
      <c r="AA4440" s="419"/>
      <c r="AB4440" s="419"/>
      <c r="AD4440" s="419"/>
      <c r="AE4440" s="419"/>
      <c r="AF4440" s="419"/>
      <c r="AH4440" s="419"/>
      <c r="AI4440" s="419"/>
      <c r="AJ4440" s="419"/>
      <c r="AL4440" s="419"/>
      <c r="AM4440" s="419"/>
      <c r="AN4440" s="403"/>
      <c r="AO4440" s="419"/>
      <c r="AP4440" s="419"/>
      <c r="AQ4440" s="419"/>
      <c r="AR4440" s="419"/>
      <c r="AS4440" s="419"/>
      <c r="AT4440" s="419"/>
      <c r="AU4440" s="419"/>
      <c r="AV4440" s="419"/>
      <c r="AX4440" s="419"/>
      <c r="AY4440" s="419"/>
      <c r="AZ4440" s="419"/>
      <c r="BB4440" s="419"/>
      <c r="BC4440" s="419"/>
      <c r="BD4440" s="419"/>
      <c r="BF4440" s="419"/>
      <c r="BG4440" s="419"/>
      <c r="BH4440" s="419"/>
      <c r="BJ4440" s="419"/>
      <c r="BK4440" s="419"/>
      <c r="BL4440" s="419"/>
      <c r="BN4440" s="419"/>
      <c r="BO4440" s="419"/>
      <c r="BP4440" s="419"/>
      <c r="BR4440" s="419"/>
      <c r="BS4440" s="419"/>
      <c r="BT4440" s="419"/>
      <c r="BV4440" s="419"/>
      <c r="BW4440" s="419"/>
      <c r="BX4440" s="397"/>
      <c r="BZ4440" s="449"/>
      <c r="CB4440" s="419"/>
      <c r="CC4440" s="419"/>
      <c r="CD4440" s="419"/>
      <c r="CF4440" s="419"/>
      <c r="CG4440" s="419"/>
      <c r="CH4440" s="419"/>
    </row>
    <row r="4441" spans="3:86" ht="21" thickBot="1">
      <c r="C4441" s="425"/>
      <c r="P4441" s="431"/>
      <c r="R4441" s="419"/>
      <c r="S4441" s="446"/>
      <c r="T4441" s="419"/>
      <c r="V4441" s="196"/>
      <c r="W4441" s="419"/>
      <c r="X4441" s="419"/>
      <c r="Z4441" s="419"/>
      <c r="AA4441" s="419"/>
      <c r="AB4441" s="419"/>
      <c r="AD4441" s="419"/>
      <c r="AE4441" s="419"/>
      <c r="AF4441" s="419"/>
      <c r="AH4441" s="419"/>
      <c r="AI4441" s="419"/>
      <c r="AJ4441" s="419"/>
      <c r="AL4441" s="419"/>
      <c r="AM4441" s="419"/>
      <c r="AN4441" s="403"/>
      <c r="AO4441" s="419"/>
      <c r="AP4441" s="419"/>
      <c r="AQ4441" s="419"/>
      <c r="AR4441" s="419"/>
      <c r="AS4441" s="419"/>
      <c r="AT4441" s="419"/>
      <c r="AU4441" s="419"/>
      <c r="AV4441" s="419"/>
      <c r="AX4441" s="419"/>
      <c r="AY4441" s="419"/>
      <c r="AZ4441" s="419"/>
      <c r="BB4441" s="419"/>
      <c r="BC4441" s="419"/>
      <c r="BD4441" s="419"/>
      <c r="BF4441" s="419"/>
      <c r="BG4441" s="419"/>
      <c r="BH4441" s="419"/>
      <c r="BJ4441" s="419"/>
      <c r="BK4441" s="419"/>
      <c r="BL4441" s="419"/>
      <c r="BN4441" s="419"/>
      <c r="BO4441" s="419"/>
      <c r="BP4441" s="419"/>
      <c r="BR4441" s="419"/>
      <c r="BS4441" s="419"/>
      <c r="BT4441" s="419"/>
      <c r="BV4441" s="419"/>
      <c r="BW4441" s="419"/>
      <c r="BX4441" s="397"/>
      <c r="BZ4441" s="449"/>
      <c r="CB4441" s="419"/>
      <c r="CC4441" s="419"/>
      <c r="CD4441" s="419"/>
      <c r="CF4441" s="419"/>
      <c r="CG4441" s="419"/>
      <c r="CH4441" s="419"/>
    </row>
    <row r="4442" spans="3:86" ht="21" thickBot="1">
      <c r="C4442" s="425"/>
      <c r="P4442" s="431"/>
      <c r="R4442" s="419"/>
      <c r="S4442" s="446"/>
      <c r="T4442" s="419"/>
      <c r="V4442" s="196"/>
      <c r="W4442" s="419"/>
      <c r="X4442" s="419"/>
      <c r="Z4442" s="419"/>
      <c r="AA4442" s="419"/>
      <c r="AB4442" s="419"/>
      <c r="AD4442" s="419"/>
      <c r="AE4442" s="419"/>
      <c r="AF4442" s="419"/>
      <c r="AH4442" s="419"/>
      <c r="AI4442" s="419"/>
      <c r="AJ4442" s="419"/>
      <c r="AL4442" s="419"/>
      <c r="AM4442" s="419"/>
      <c r="AN4442" s="403"/>
      <c r="AO4442" s="419"/>
      <c r="AP4442" s="419"/>
      <c r="AQ4442" s="419"/>
      <c r="AR4442" s="419"/>
      <c r="AS4442" s="419"/>
      <c r="AT4442" s="419"/>
      <c r="AU4442" s="419"/>
      <c r="AV4442" s="419"/>
      <c r="AX4442" s="419"/>
      <c r="AY4442" s="419"/>
      <c r="AZ4442" s="419"/>
      <c r="BB4442" s="419"/>
      <c r="BC4442" s="419"/>
      <c r="BD4442" s="419"/>
      <c r="BF4442" s="419"/>
      <c r="BG4442" s="419"/>
      <c r="BH4442" s="419"/>
      <c r="BJ4442" s="419"/>
      <c r="BK4442" s="419"/>
      <c r="BL4442" s="419"/>
      <c r="BN4442" s="419"/>
      <c r="BO4442" s="419"/>
      <c r="BP4442" s="419"/>
      <c r="BR4442" s="419"/>
      <c r="BS4442" s="419"/>
      <c r="BT4442" s="419"/>
      <c r="BV4442" s="419"/>
      <c r="BW4442" s="419"/>
      <c r="BX4442" s="397"/>
      <c r="BZ4442" s="449"/>
      <c r="CB4442" s="419"/>
      <c r="CC4442" s="419"/>
      <c r="CD4442" s="419"/>
      <c r="CF4442" s="419"/>
      <c r="CG4442" s="419"/>
      <c r="CH4442" s="419"/>
    </row>
    <row r="4443" spans="3:86" ht="21" thickBot="1">
      <c r="C4443" s="425"/>
      <c r="P4443" s="431"/>
      <c r="R4443" s="419"/>
      <c r="S4443" s="446"/>
      <c r="T4443" s="419"/>
      <c r="V4443" s="196"/>
      <c r="W4443" s="419"/>
      <c r="X4443" s="419"/>
      <c r="Z4443" s="419"/>
      <c r="AA4443" s="419"/>
      <c r="AB4443" s="419"/>
      <c r="AD4443" s="419"/>
      <c r="AE4443" s="419"/>
      <c r="AF4443" s="419"/>
      <c r="AH4443" s="419"/>
      <c r="AI4443" s="419"/>
      <c r="AJ4443" s="419"/>
      <c r="AL4443" s="419"/>
      <c r="AM4443" s="419"/>
      <c r="AN4443" s="403"/>
      <c r="AO4443" s="419"/>
      <c r="AP4443" s="419"/>
      <c r="AQ4443" s="419"/>
      <c r="AR4443" s="419"/>
      <c r="AS4443" s="419"/>
      <c r="AT4443" s="419"/>
      <c r="AU4443" s="419"/>
      <c r="AV4443" s="419"/>
      <c r="AX4443" s="419"/>
      <c r="AY4443" s="419"/>
      <c r="AZ4443" s="419"/>
      <c r="BB4443" s="419"/>
      <c r="BC4443" s="419"/>
      <c r="BD4443" s="419"/>
      <c r="BF4443" s="419"/>
      <c r="BG4443" s="419"/>
      <c r="BH4443" s="419"/>
      <c r="BJ4443" s="419"/>
      <c r="BK4443" s="419"/>
      <c r="BL4443" s="419"/>
      <c r="BN4443" s="419"/>
      <c r="BO4443" s="419"/>
      <c r="BP4443" s="419"/>
      <c r="BR4443" s="419"/>
      <c r="BS4443" s="419"/>
      <c r="BT4443" s="419"/>
      <c r="BV4443" s="419"/>
      <c r="BW4443" s="419"/>
      <c r="BX4443" s="397"/>
      <c r="BZ4443" s="449"/>
      <c r="CB4443" s="419"/>
      <c r="CC4443" s="419"/>
      <c r="CD4443" s="419"/>
      <c r="CF4443" s="419"/>
      <c r="CG4443" s="419"/>
      <c r="CH4443" s="419"/>
    </row>
    <row r="4444" spans="3:86" ht="21" thickBot="1">
      <c r="C4444" s="425"/>
      <c r="P4444" s="431"/>
      <c r="R4444" s="419"/>
      <c r="S4444" s="446"/>
      <c r="T4444" s="419"/>
      <c r="V4444" s="196"/>
      <c r="W4444" s="419"/>
      <c r="X4444" s="419"/>
      <c r="Z4444" s="419"/>
      <c r="AA4444" s="419"/>
      <c r="AB4444" s="419"/>
      <c r="AD4444" s="419"/>
      <c r="AE4444" s="419"/>
      <c r="AF4444" s="419"/>
      <c r="AH4444" s="419"/>
      <c r="AI4444" s="419"/>
      <c r="AJ4444" s="419"/>
      <c r="AL4444" s="419"/>
      <c r="AM4444" s="419"/>
      <c r="AN4444" s="403"/>
      <c r="AO4444" s="419"/>
      <c r="AP4444" s="419"/>
      <c r="AQ4444" s="419"/>
      <c r="AR4444" s="419"/>
      <c r="AS4444" s="419"/>
      <c r="AT4444" s="419"/>
      <c r="AU4444" s="419"/>
      <c r="AV4444" s="419"/>
      <c r="AX4444" s="419"/>
      <c r="AY4444" s="419"/>
      <c r="AZ4444" s="419"/>
      <c r="BB4444" s="419"/>
      <c r="BC4444" s="419"/>
      <c r="BD4444" s="419"/>
      <c r="BF4444" s="419"/>
      <c r="BG4444" s="419"/>
      <c r="BH4444" s="419"/>
      <c r="BJ4444" s="419"/>
      <c r="BK4444" s="419"/>
      <c r="BL4444" s="419"/>
      <c r="BN4444" s="419"/>
      <c r="BO4444" s="419"/>
      <c r="BP4444" s="419"/>
      <c r="BR4444" s="419"/>
      <c r="BS4444" s="419"/>
      <c r="BT4444" s="419"/>
      <c r="BV4444" s="419"/>
      <c r="BW4444" s="419"/>
      <c r="BX4444" s="397"/>
      <c r="BZ4444" s="449"/>
      <c r="CB4444" s="419"/>
      <c r="CC4444" s="419"/>
      <c r="CD4444" s="419"/>
      <c r="CF4444" s="419"/>
      <c r="CG4444" s="419"/>
      <c r="CH4444" s="419"/>
    </row>
    <row r="4445" spans="3:86" ht="21" thickBot="1">
      <c r="C4445" s="425"/>
      <c r="P4445" s="431"/>
      <c r="R4445" s="419"/>
      <c r="S4445" s="446"/>
      <c r="T4445" s="419"/>
      <c r="V4445" s="196"/>
      <c r="W4445" s="419"/>
      <c r="X4445" s="419"/>
      <c r="Z4445" s="419"/>
      <c r="AA4445" s="419"/>
      <c r="AB4445" s="419"/>
      <c r="AD4445" s="419"/>
      <c r="AE4445" s="419"/>
      <c r="AF4445" s="419"/>
      <c r="AH4445" s="419"/>
      <c r="AI4445" s="419"/>
      <c r="AJ4445" s="419"/>
      <c r="AL4445" s="419"/>
      <c r="AM4445" s="419"/>
      <c r="AN4445" s="403"/>
      <c r="AO4445" s="419"/>
      <c r="AP4445" s="419"/>
      <c r="AQ4445" s="419"/>
      <c r="AR4445" s="419"/>
      <c r="AS4445" s="419"/>
      <c r="AT4445" s="419"/>
      <c r="AU4445" s="419"/>
      <c r="AV4445" s="419"/>
      <c r="AX4445" s="419"/>
      <c r="AY4445" s="419"/>
      <c r="AZ4445" s="419"/>
      <c r="BB4445" s="419"/>
      <c r="BC4445" s="419"/>
      <c r="BD4445" s="419"/>
      <c r="BF4445" s="419"/>
      <c r="BG4445" s="419"/>
      <c r="BH4445" s="419"/>
      <c r="BJ4445" s="419"/>
      <c r="BK4445" s="419"/>
      <c r="BL4445" s="419"/>
      <c r="BN4445" s="419"/>
      <c r="BO4445" s="419"/>
      <c r="BP4445" s="419"/>
      <c r="BR4445" s="419"/>
      <c r="BS4445" s="419"/>
      <c r="BT4445" s="419"/>
      <c r="BV4445" s="419"/>
      <c r="BW4445" s="419"/>
      <c r="BX4445" s="397"/>
      <c r="BZ4445" s="449"/>
      <c r="CB4445" s="419"/>
      <c r="CC4445" s="419"/>
      <c r="CD4445" s="419"/>
      <c r="CF4445" s="419"/>
      <c r="CG4445" s="419"/>
      <c r="CH4445" s="419"/>
    </row>
    <row r="4446" spans="3:86" ht="21" thickBot="1">
      <c r="C4446" s="425"/>
      <c r="P4446" s="431"/>
      <c r="R4446" s="419"/>
      <c r="S4446" s="446"/>
      <c r="T4446" s="419"/>
      <c r="V4446" s="196"/>
      <c r="W4446" s="419"/>
      <c r="X4446" s="419"/>
      <c r="Z4446" s="419"/>
      <c r="AA4446" s="419"/>
      <c r="AB4446" s="419"/>
      <c r="AD4446" s="419"/>
      <c r="AE4446" s="419"/>
      <c r="AF4446" s="419"/>
      <c r="AH4446" s="419"/>
      <c r="AI4446" s="419"/>
      <c r="AJ4446" s="419"/>
      <c r="AL4446" s="419"/>
      <c r="AM4446" s="419"/>
      <c r="AN4446" s="403"/>
      <c r="AO4446" s="419"/>
      <c r="AP4446" s="419"/>
      <c r="AQ4446" s="419"/>
      <c r="AR4446" s="419"/>
      <c r="AS4446" s="419"/>
      <c r="AT4446" s="419"/>
      <c r="AU4446" s="419"/>
      <c r="AV4446" s="419"/>
      <c r="AX4446" s="419"/>
      <c r="AY4446" s="419"/>
      <c r="AZ4446" s="419"/>
      <c r="BB4446" s="419"/>
      <c r="BC4446" s="419"/>
      <c r="BD4446" s="419"/>
      <c r="BF4446" s="419"/>
      <c r="BG4446" s="419"/>
      <c r="BH4446" s="419"/>
      <c r="BJ4446" s="419"/>
      <c r="BK4446" s="419"/>
      <c r="BL4446" s="419"/>
      <c r="BN4446" s="419"/>
      <c r="BO4446" s="419"/>
      <c r="BP4446" s="419"/>
      <c r="BR4446" s="419"/>
      <c r="BS4446" s="419"/>
      <c r="BT4446" s="419"/>
      <c r="BV4446" s="419"/>
      <c r="BW4446" s="419"/>
      <c r="BX4446" s="397"/>
      <c r="BZ4446" s="449"/>
      <c r="CB4446" s="419"/>
      <c r="CC4446" s="419"/>
      <c r="CD4446" s="419"/>
      <c r="CF4446" s="419"/>
      <c r="CG4446" s="419"/>
      <c r="CH4446" s="419"/>
    </row>
    <row r="4447" spans="3:86" ht="21" thickBot="1">
      <c r="C4447" s="425"/>
      <c r="P4447" s="431"/>
      <c r="R4447" s="419"/>
      <c r="S4447" s="446"/>
      <c r="T4447" s="419"/>
      <c r="V4447" s="196"/>
      <c r="W4447" s="419"/>
      <c r="X4447" s="419"/>
      <c r="Z4447" s="419"/>
      <c r="AA4447" s="419"/>
      <c r="AB4447" s="419"/>
      <c r="AD4447" s="419"/>
      <c r="AE4447" s="419"/>
      <c r="AF4447" s="419"/>
      <c r="AH4447" s="419"/>
      <c r="AI4447" s="419"/>
      <c r="AJ4447" s="419"/>
      <c r="AL4447" s="419"/>
      <c r="AM4447" s="419"/>
      <c r="AN4447" s="403"/>
      <c r="AO4447" s="419"/>
      <c r="AP4447" s="419"/>
      <c r="AQ4447" s="419"/>
      <c r="AR4447" s="419"/>
      <c r="AS4447" s="419"/>
      <c r="AT4447" s="419"/>
      <c r="AU4447" s="419"/>
      <c r="AV4447" s="419"/>
      <c r="AX4447" s="419"/>
      <c r="AY4447" s="419"/>
      <c r="AZ4447" s="419"/>
      <c r="BB4447" s="419"/>
      <c r="BC4447" s="419"/>
      <c r="BD4447" s="419"/>
      <c r="BF4447" s="419"/>
      <c r="BG4447" s="419"/>
      <c r="BH4447" s="419"/>
      <c r="BJ4447" s="419"/>
      <c r="BK4447" s="419"/>
      <c r="BL4447" s="419"/>
      <c r="BN4447" s="419"/>
      <c r="BO4447" s="419"/>
      <c r="BP4447" s="419"/>
      <c r="BR4447" s="419"/>
      <c r="BS4447" s="419"/>
      <c r="BT4447" s="419"/>
      <c r="BV4447" s="419"/>
      <c r="BW4447" s="419"/>
      <c r="BX4447" s="397"/>
      <c r="BZ4447" s="449"/>
      <c r="CB4447" s="419"/>
      <c r="CC4447" s="419"/>
      <c r="CD4447" s="419"/>
      <c r="CF4447" s="419"/>
      <c r="CG4447" s="419"/>
      <c r="CH4447" s="419"/>
    </row>
    <row r="4448" spans="3:86" ht="21" thickBot="1">
      <c r="C4448" s="425"/>
      <c r="P4448" s="431"/>
      <c r="R4448" s="419"/>
      <c r="S4448" s="446"/>
      <c r="T4448" s="419"/>
      <c r="V4448" s="196"/>
      <c r="W4448" s="419"/>
      <c r="X4448" s="419"/>
      <c r="Z4448" s="419"/>
      <c r="AA4448" s="419"/>
      <c r="AB4448" s="419"/>
      <c r="AD4448" s="419"/>
      <c r="AE4448" s="419"/>
      <c r="AF4448" s="419"/>
      <c r="AH4448" s="419"/>
      <c r="AI4448" s="419"/>
      <c r="AJ4448" s="419"/>
      <c r="AL4448" s="419"/>
      <c r="AM4448" s="419"/>
      <c r="AN4448" s="403"/>
      <c r="AO4448" s="419"/>
      <c r="AP4448" s="419"/>
      <c r="AQ4448" s="419"/>
      <c r="AR4448" s="419"/>
      <c r="AS4448" s="419"/>
      <c r="AT4448" s="419"/>
      <c r="AU4448" s="419"/>
      <c r="AV4448" s="419"/>
      <c r="AX4448" s="419"/>
      <c r="AY4448" s="419"/>
      <c r="AZ4448" s="419"/>
      <c r="BB4448" s="419"/>
      <c r="BC4448" s="419"/>
      <c r="BD4448" s="419"/>
      <c r="BF4448" s="419"/>
      <c r="BG4448" s="419"/>
      <c r="BH4448" s="419"/>
      <c r="BJ4448" s="419"/>
      <c r="BK4448" s="419"/>
      <c r="BL4448" s="419"/>
      <c r="BN4448" s="419"/>
      <c r="BO4448" s="419"/>
      <c r="BP4448" s="419"/>
      <c r="BR4448" s="419"/>
      <c r="BS4448" s="419"/>
      <c r="BT4448" s="419"/>
      <c r="BV4448" s="419"/>
      <c r="BW4448" s="419"/>
      <c r="BX4448" s="397"/>
      <c r="BZ4448" s="449"/>
      <c r="CB4448" s="419"/>
      <c r="CC4448" s="419"/>
      <c r="CD4448" s="419"/>
      <c r="CF4448" s="419"/>
      <c r="CG4448" s="419"/>
      <c r="CH4448" s="419"/>
    </row>
    <row r="4449" spans="3:86" ht="21" thickBot="1">
      <c r="C4449" s="425"/>
      <c r="P4449" s="431"/>
      <c r="R4449" s="419"/>
      <c r="S4449" s="446"/>
      <c r="T4449" s="419"/>
      <c r="V4449" s="196"/>
      <c r="W4449" s="419"/>
      <c r="X4449" s="419"/>
      <c r="Z4449" s="419"/>
      <c r="AA4449" s="419"/>
      <c r="AB4449" s="419"/>
      <c r="AD4449" s="419"/>
      <c r="AE4449" s="419"/>
      <c r="AF4449" s="419"/>
      <c r="AH4449" s="419"/>
      <c r="AI4449" s="419"/>
      <c r="AJ4449" s="419"/>
      <c r="AL4449" s="419"/>
      <c r="AM4449" s="419"/>
      <c r="AN4449" s="403"/>
      <c r="AO4449" s="419"/>
      <c r="AP4449" s="419"/>
      <c r="AQ4449" s="419"/>
      <c r="AR4449" s="419"/>
      <c r="AS4449" s="419"/>
      <c r="AT4449" s="419"/>
      <c r="AU4449" s="419"/>
      <c r="AV4449" s="419"/>
      <c r="AX4449" s="419"/>
      <c r="AY4449" s="419"/>
      <c r="AZ4449" s="419"/>
      <c r="BB4449" s="419"/>
      <c r="BC4449" s="419"/>
      <c r="BD4449" s="419"/>
      <c r="BF4449" s="419"/>
      <c r="BG4449" s="419"/>
      <c r="BH4449" s="419"/>
      <c r="BJ4449" s="419"/>
      <c r="BK4449" s="419"/>
      <c r="BL4449" s="419"/>
      <c r="BN4449" s="419"/>
      <c r="BO4449" s="419"/>
      <c r="BP4449" s="419"/>
      <c r="BR4449" s="419"/>
      <c r="BS4449" s="419"/>
      <c r="BT4449" s="419"/>
      <c r="BV4449" s="419"/>
      <c r="BW4449" s="419"/>
      <c r="BX4449" s="397"/>
      <c r="BZ4449" s="449"/>
      <c r="CB4449" s="419"/>
      <c r="CC4449" s="419"/>
      <c r="CD4449" s="419"/>
      <c r="CF4449" s="419"/>
      <c r="CG4449" s="419"/>
      <c r="CH4449" s="419"/>
    </row>
    <row r="4450" spans="3:86" ht="21" thickBot="1">
      <c r="C4450" s="425"/>
      <c r="P4450" s="431"/>
      <c r="R4450" s="419"/>
      <c r="S4450" s="446"/>
      <c r="T4450" s="419"/>
      <c r="V4450" s="196"/>
      <c r="W4450" s="419"/>
      <c r="X4450" s="419"/>
      <c r="Z4450" s="419"/>
      <c r="AA4450" s="419"/>
      <c r="AB4450" s="419"/>
      <c r="AD4450" s="419"/>
      <c r="AE4450" s="419"/>
      <c r="AF4450" s="419"/>
      <c r="AH4450" s="419"/>
      <c r="AI4450" s="419"/>
      <c r="AJ4450" s="419"/>
      <c r="AL4450" s="419"/>
      <c r="AM4450" s="419"/>
      <c r="AN4450" s="403"/>
      <c r="AO4450" s="419"/>
      <c r="AP4450" s="419"/>
      <c r="AQ4450" s="419"/>
      <c r="AR4450" s="419"/>
      <c r="AS4450" s="419"/>
      <c r="AT4450" s="419"/>
      <c r="AU4450" s="419"/>
      <c r="AV4450" s="419"/>
      <c r="AX4450" s="419"/>
      <c r="AY4450" s="419"/>
      <c r="AZ4450" s="419"/>
      <c r="BB4450" s="419"/>
      <c r="BC4450" s="419"/>
      <c r="BD4450" s="419"/>
      <c r="BF4450" s="419"/>
      <c r="BG4450" s="419"/>
      <c r="BH4450" s="419"/>
      <c r="BJ4450" s="419"/>
      <c r="BK4450" s="419"/>
      <c r="BL4450" s="419"/>
      <c r="BN4450" s="419"/>
      <c r="BO4450" s="419"/>
      <c r="BP4450" s="419"/>
      <c r="BR4450" s="419"/>
      <c r="BS4450" s="419"/>
      <c r="BT4450" s="419"/>
      <c r="BV4450" s="419"/>
      <c r="BW4450" s="419"/>
      <c r="BX4450" s="397"/>
      <c r="BZ4450" s="449"/>
      <c r="CB4450" s="419"/>
      <c r="CC4450" s="419"/>
      <c r="CD4450" s="419"/>
      <c r="CF4450" s="419"/>
      <c r="CG4450" s="419"/>
      <c r="CH4450" s="419"/>
    </row>
    <row r="4451" spans="3:86" ht="21" thickBot="1">
      <c r="C4451" s="425"/>
      <c r="P4451" s="431"/>
      <c r="R4451" s="419"/>
      <c r="S4451" s="446"/>
      <c r="T4451" s="419"/>
      <c r="V4451" s="196"/>
      <c r="W4451" s="419"/>
      <c r="X4451" s="419"/>
      <c r="Z4451" s="419"/>
      <c r="AA4451" s="419"/>
      <c r="AB4451" s="419"/>
      <c r="AD4451" s="419"/>
      <c r="AE4451" s="419"/>
      <c r="AF4451" s="419"/>
      <c r="AH4451" s="419"/>
      <c r="AI4451" s="419"/>
      <c r="AJ4451" s="419"/>
      <c r="AL4451" s="419"/>
      <c r="AM4451" s="419"/>
      <c r="AN4451" s="403"/>
      <c r="AO4451" s="419"/>
      <c r="AP4451" s="419"/>
      <c r="AQ4451" s="419"/>
      <c r="AR4451" s="419"/>
      <c r="AS4451" s="419"/>
      <c r="AT4451" s="419"/>
      <c r="AU4451" s="419"/>
      <c r="AV4451" s="419"/>
      <c r="AX4451" s="419"/>
      <c r="AY4451" s="419"/>
      <c r="AZ4451" s="419"/>
      <c r="BB4451" s="419"/>
      <c r="BC4451" s="419"/>
      <c r="BD4451" s="419"/>
      <c r="BF4451" s="419"/>
      <c r="BG4451" s="419"/>
      <c r="BH4451" s="419"/>
      <c r="BJ4451" s="419"/>
      <c r="BK4451" s="419"/>
      <c r="BL4451" s="419"/>
      <c r="BN4451" s="419"/>
      <c r="BO4451" s="419"/>
      <c r="BP4451" s="419"/>
      <c r="BR4451" s="419"/>
      <c r="BS4451" s="419"/>
      <c r="BT4451" s="419"/>
      <c r="BV4451" s="419"/>
      <c r="BW4451" s="419"/>
      <c r="BX4451" s="397"/>
      <c r="BZ4451" s="449"/>
      <c r="CB4451" s="419"/>
      <c r="CC4451" s="419"/>
      <c r="CD4451" s="419"/>
      <c r="CF4451" s="419"/>
      <c r="CG4451" s="419"/>
      <c r="CH4451" s="419"/>
    </row>
    <row r="4452" spans="3:86" ht="21" thickBot="1">
      <c r="C4452" s="425"/>
      <c r="P4452" s="431"/>
      <c r="R4452" s="419"/>
      <c r="S4452" s="446"/>
      <c r="T4452" s="419"/>
      <c r="V4452" s="196"/>
      <c r="W4452" s="419"/>
      <c r="X4452" s="419"/>
      <c r="Z4452" s="419"/>
      <c r="AA4452" s="419"/>
      <c r="AB4452" s="419"/>
      <c r="AD4452" s="419"/>
      <c r="AE4452" s="419"/>
      <c r="AF4452" s="419"/>
      <c r="AH4452" s="419"/>
      <c r="AI4452" s="419"/>
      <c r="AJ4452" s="419"/>
      <c r="AL4452" s="419"/>
      <c r="AM4452" s="419"/>
      <c r="AN4452" s="403"/>
      <c r="AO4452" s="419"/>
      <c r="AP4452" s="419"/>
      <c r="AQ4452" s="419"/>
      <c r="AR4452" s="419"/>
      <c r="AS4452" s="419"/>
      <c r="AT4452" s="419"/>
      <c r="AU4452" s="419"/>
      <c r="AV4452" s="419"/>
      <c r="AX4452" s="419"/>
      <c r="AY4452" s="419"/>
      <c r="AZ4452" s="419"/>
      <c r="BB4452" s="419"/>
      <c r="BC4452" s="419"/>
      <c r="BD4452" s="419"/>
      <c r="BF4452" s="419"/>
      <c r="BG4452" s="419"/>
      <c r="BH4452" s="419"/>
      <c r="BJ4452" s="419"/>
      <c r="BK4452" s="419"/>
      <c r="BL4452" s="419"/>
      <c r="BN4452" s="419"/>
      <c r="BO4452" s="419"/>
      <c r="BP4452" s="419"/>
      <c r="BR4452" s="419"/>
      <c r="BS4452" s="419"/>
      <c r="BT4452" s="419"/>
      <c r="BV4452" s="419"/>
      <c r="BW4452" s="419"/>
      <c r="BX4452" s="397"/>
      <c r="BZ4452" s="449"/>
      <c r="CB4452" s="419"/>
      <c r="CC4452" s="419"/>
      <c r="CD4452" s="419"/>
      <c r="CF4452" s="419"/>
      <c r="CG4452" s="419"/>
      <c r="CH4452" s="419"/>
    </row>
    <row r="4453" spans="3:86" ht="21" thickBot="1">
      <c r="C4453" s="425"/>
      <c r="P4453" s="431"/>
      <c r="R4453" s="419"/>
      <c r="S4453" s="446"/>
      <c r="T4453" s="419"/>
      <c r="V4453" s="196"/>
      <c r="W4453" s="419"/>
      <c r="X4453" s="419"/>
      <c r="Z4453" s="419"/>
      <c r="AA4453" s="419"/>
      <c r="AB4453" s="419"/>
      <c r="AD4453" s="419"/>
      <c r="AE4453" s="419"/>
      <c r="AF4453" s="419"/>
      <c r="AH4453" s="419"/>
      <c r="AI4453" s="419"/>
      <c r="AJ4453" s="419"/>
      <c r="AL4453" s="419"/>
      <c r="AM4453" s="419"/>
      <c r="AN4453" s="403"/>
      <c r="AO4453" s="419"/>
      <c r="AP4453" s="419"/>
      <c r="AQ4453" s="419"/>
      <c r="AR4453" s="419"/>
      <c r="AS4453" s="419"/>
      <c r="AT4453" s="419"/>
      <c r="AU4453" s="419"/>
      <c r="AV4453" s="419"/>
      <c r="AX4453" s="419"/>
      <c r="AY4453" s="419"/>
      <c r="AZ4453" s="419"/>
      <c r="BB4453" s="419"/>
      <c r="BC4453" s="419"/>
      <c r="BD4453" s="419"/>
      <c r="BF4453" s="419"/>
      <c r="BG4453" s="419"/>
      <c r="BH4453" s="419"/>
      <c r="BJ4453" s="419"/>
      <c r="BK4453" s="419"/>
      <c r="BL4453" s="419"/>
      <c r="BN4453" s="419"/>
      <c r="BO4453" s="419"/>
      <c r="BP4453" s="419"/>
      <c r="BR4453" s="419"/>
      <c r="BS4453" s="419"/>
      <c r="BT4453" s="419"/>
      <c r="BV4453" s="419"/>
      <c r="BW4453" s="419"/>
      <c r="BX4453" s="397"/>
      <c r="BZ4453" s="449"/>
      <c r="CB4453" s="419"/>
      <c r="CC4453" s="419"/>
      <c r="CD4453" s="419"/>
      <c r="CF4453" s="419"/>
      <c r="CG4453" s="419"/>
      <c r="CH4453" s="419"/>
    </row>
    <row r="4454" spans="3:86" ht="21" thickBot="1">
      <c r="C4454" s="425"/>
      <c r="P4454" s="431"/>
      <c r="R4454" s="419"/>
      <c r="S4454" s="446"/>
      <c r="T4454" s="419"/>
      <c r="V4454" s="196"/>
      <c r="W4454" s="419"/>
      <c r="X4454" s="419"/>
      <c r="Z4454" s="419"/>
      <c r="AA4454" s="419"/>
      <c r="AB4454" s="419"/>
      <c r="AD4454" s="419"/>
      <c r="AE4454" s="419"/>
      <c r="AF4454" s="419"/>
      <c r="AH4454" s="419"/>
      <c r="AI4454" s="419"/>
      <c r="AJ4454" s="419"/>
      <c r="AL4454" s="419"/>
      <c r="AM4454" s="419"/>
      <c r="AN4454" s="403"/>
      <c r="AO4454" s="419"/>
      <c r="AP4454" s="419"/>
      <c r="AQ4454" s="419"/>
      <c r="AR4454" s="419"/>
      <c r="AS4454" s="419"/>
      <c r="AT4454" s="419"/>
      <c r="AU4454" s="419"/>
      <c r="AV4454" s="419"/>
      <c r="AX4454" s="419"/>
      <c r="AY4454" s="419"/>
      <c r="AZ4454" s="419"/>
      <c r="BB4454" s="419"/>
      <c r="BC4454" s="419"/>
      <c r="BD4454" s="419"/>
      <c r="BF4454" s="419"/>
      <c r="BG4454" s="419"/>
      <c r="BH4454" s="419"/>
      <c r="BJ4454" s="419"/>
      <c r="BK4454" s="419"/>
      <c r="BL4454" s="419"/>
      <c r="BN4454" s="419"/>
      <c r="BO4454" s="419"/>
      <c r="BP4454" s="419"/>
      <c r="BR4454" s="419"/>
      <c r="BS4454" s="419"/>
      <c r="BT4454" s="419"/>
      <c r="BV4454" s="419"/>
      <c r="BW4454" s="419"/>
      <c r="BX4454" s="397"/>
      <c r="BZ4454" s="449"/>
      <c r="CB4454" s="419"/>
      <c r="CC4454" s="419"/>
      <c r="CD4454" s="419"/>
      <c r="CF4454" s="419"/>
      <c r="CG4454" s="419"/>
      <c r="CH4454" s="419"/>
    </row>
    <row r="4455" spans="3:86" ht="21" thickBot="1">
      <c r="C4455" s="425"/>
      <c r="P4455" s="431"/>
      <c r="R4455" s="419"/>
      <c r="S4455" s="446"/>
      <c r="T4455" s="419"/>
      <c r="V4455" s="196"/>
      <c r="W4455" s="419"/>
      <c r="X4455" s="419"/>
      <c r="Z4455" s="419"/>
      <c r="AA4455" s="419"/>
      <c r="AB4455" s="419"/>
      <c r="AD4455" s="419"/>
      <c r="AE4455" s="419"/>
      <c r="AF4455" s="419"/>
      <c r="AH4455" s="419"/>
      <c r="AI4455" s="419"/>
      <c r="AJ4455" s="419"/>
      <c r="AL4455" s="419"/>
      <c r="AM4455" s="419"/>
      <c r="AN4455" s="403"/>
      <c r="AO4455" s="419"/>
      <c r="AP4455" s="419"/>
      <c r="AQ4455" s="419"/>
      <c r="AR4455" s="419"/>
      <c r="AS4455" s="419"/>
      <c r="AT4455" s="419"/>
      <c r="AU4455" s="419"/>
      <c r="AV4455" s="419"/>
      <c r="AX4455" s="419"/>
      <c r="AY4455" s="419"/>
      <c r="AZ4455" s="419"/>
      <c r="BB4455" s="419"/>
      <c r="BC4455" s="419"/>
      <c r="BD4455" s="419"/>
      <c r="BF4455" s="419"/>
      <c r="BG4455" s="419"/>
      <c r="BH4455" s="419"/>
      <c r="BJ4455" s="419"/>
      <c r="BK4455" s="419"/>
      <c r="BL4455" s="419"/>
      <c r="BN4455" s="419"/>
      <c r="BO4455" s="419"/>
      <c r="BP4455" s="419"/>
      <c r="BR4455" s="419"/>
      <c r="BS4455" s="419"/>
      <c r="BT4455" s="419"/>
      <c r="BV4455" s="419"/>
      <c r="BW4455" s="419"/>
      <c r="BX4455" s="397"/>
      <c r="BZ4455" s="449"/>
      <c r="CB4455" s="419"/>
      <c r="CC4455" s="419"/>
      <c r="CD4455" s="419"/>
      <c r="CF4455" s="419"/>
      <c r="CG4455" s="419"/>
      <c r="CH4455" s="419"/>
    </row>
    <row r="4456" spans="3:86" ht="21" thickBot="1">
      <c r="C4456" s="425"/>
      <c r="P4456" s="431"/>
      <c r="R4456" s="419"/>
      <c r="S4456" s="446"/>
      <c r="T4456" s="419"/>
      <c r="V4456" s="196"/>
      <c r="W4456" s="419"/>
      <c r="X4456" s="419"/>
      <c r="Z4456" s="419"/>
      <c r="AA4456" s="419"/>
      <c r="AB4456" s="419"/>
      <c r="AD4456" s="419"/>
      <c r="AE4456" s="419"/>
      <c r="AF4456" s="419"/>
      <c r="AH4456" s="419"/>
      <c r="AI4456" s="419"/>
      <c r="AJ4456" s="419"/>
      <c r="AL4456" s="419"/>
      <c r="AM4456" s="419"/>
      <c r="AN4456" s="403"/>
      <c r="AO4456" s="419"/>
      <c r="AP4456" s="419"/>
      <c r="AQ4456" s="419"/>
      <c r="AR4456" s="419"/>
      <c r="AS4456" s="419"/>
      <c r="AT4456" s="419"/>
      <c r="AU4456" s="419"/>
      <c r="AV4456" s="419"/>
      <c r="AX4456" s="419"/>
      <c r="AY4456" s="419"/>
      <c r="AZ4456" s="419"/>
      <c r="BB4456" s="419"/>
      <c r="BC4456" s="419"/>
      <c r="BD4456" s="419"/>
      <c r="BF4456" s="419"/>
      <c r="BG4456" s="419"/>
      <c r="BH4456" s="419"/>
      <c r="BJ4456" s="419"/>
      <c r="BK4456" s="419"/>
      <c r="BL4456" s="419"/>
      <c r="BN4456" s="419"/>
      <c r="BO4456" s="419"/>
      <c r="BP4456" s="419"/>
      <c r="BR4456" s="419"/>
      <c r="BS4456" s="419"/>
      <c r="BT4456" s="419"/>
      <c r="BV4456" s="419"/>
      <c r="BW4456" s="419"/>
      <c r="BX4456" s="397"/>
      <c r="BZ4456" s="449"/>
      <c r="CB4456" s="419"/>
      <c r="CC4456" s="419"/>
      <c r="CD4456" s="419"/>
      <c r="CF4456" s="419"/>
      <c r="CG4456" s="419"/>
      <c r="CH4456" s="419"/>
    </row>
    <row r="4457" spans="3:86" ht="21" thickBot="1">
      <c r="C4457" s="425"/>
      <c r="P4457" s="431"/>
      <c r="R4457" s="419"/>
      <c r="S4457" s="446"/>
      <c r="T4457" s="419"/>
      <c r="V4457" s="196"/>
      <c r="W4457" s="419"/>
      <c r="X4457" s="419"/>
      <c r="Z4457" s="419"/>
      <c r="AA4457" s="419"/>
      <c r="AB4457" s="419"/>
      <c r="AD4457" s="419"/>
      <c r="AE4457" s="419"/>
      <c r="AF4457" s="419"/>
      <c r="AH4457" s="419"/>
      <c r="AI4457" s="419"/>
      <c r="AJ4457" s="419"/>
      <c r="AL4457" s="419"/>
      <c r="AM4457" s="419"/>
      <c r="AN4457" s="403"/>
      <c r="AO4457" s="419"/>
      <c r="AP4457" s="419"/>
      <c r="AQ4457" s="419"/>
      <c r="AR4457" s="419"/>
      <c r="AS4457" s="419"/>
      <c r="AT4457" s="419"/>
      <c r="AU4457" s="419"/>
      <c r="AV4457" s="419"/>
      <c r="AX4457" s="419"/>
      <c r="AY4457" s="419"/>
      <c r="AZ4457" s="419"/>
      <c r="BB4457" s="419"/>
      <c r="BC4457" s="419"/>
      <c r="BD4457" s="419"/>
      <c r="BF4457" s="419"/>
      <c r="BG4457" s="419"/>
      <c r="BH4457" s="419"/>
      <c r="BJ4457" s="419"/>
      <c r="BK4457" s="419"/>
      <c r="BL4457" s="419"/>
      <c r="BN4457" s="419"/>
      <c r="BO4457" s="419"/>
      <c r="BP4457" s="419"/>
      <c r="BR4457" s="419"/>
      <c r="BS4457" s="419"/>
      <c r="BT4457" s="419"/>
      <c r="BV4457" s="419"/>
      <c r="BW4457" s="419"/>
      <c r="BX4457" s="397"/>
      <c r="BZ4457" s="449"/>
      <c r="CB4457" s="419"/>
      <c r="CC4457" s="419"/>
      <c r="CD4457" s="419"/>
      <c r="CF4457" s="419"/>
      <c r="CG4457" s="419"/>
      <c r="CH4457" s="419"/>
    </row>
    <row r="4458" spans="3:86" ht="21" thickBot="1">
      <c r="C4458" s="425"/>
      <c r="P4458" s="431"/>
      <c r="R4458" s="419"/>
      <c r="S4458" s="446"/>
      <c r="T4458" s="419"/>
      <c r="V4458" s="196"/>
      <c r="W4458" s="419"/>
      <c r="X4458" s="419"/>
      <c r="Z4458" s="419"/>
      <c r="AA4458" s="419"/>
      <c r="AB4458" s="419"/>
      <c r="AD4458" s="419"/>
      <c r="AE4458" s="419"/>
      <c r="AF4458" s="419"/>
      <c r="AH4458" s="419"/>
      <c r="AI4458" s="419"/>
      <c r="AJ4458" s="419"/>
      <c r="AL4458" s="419"/>
      <c r="AM4458" s="419"/>
      <c r="AN4458" s="403"/>
      <c r="AO4458" s="419"/>
      <c r="AP4458" s="419"/>
      <c r="AQ4458" s="419"/>
      <c r="AR4458" s="419"/>
      <c r="AS4458" s="419"/>
      <c r="AT4458" s="419"/>
      <c r="AU4458" s="419"/>
      <c r="AV4458" s="419"/>
      <c r="AX4458" s="419"/>
      <c r="AY4458" s="419"/>
      <c r="AZ4458" s="419"/>
      <c r="BB4458" s="419"/>
      <c r="BC4458" s="419"/>
      <c r="BD4458" s="419"/>
      <c r="BF4458" s="419"/>
      <c r="BG4458" s="419"/>
      <c r="BH4458" s="419"/>
      <c r="BJ4458" s="419"/>
      <c r="BK4458" s="419"/>
      <c r="BL4458" s="419"/>
      <c r="BN4458" s="419"/>
      <c r="BO4458" s="419"/>
      <c r="BP4458" s="419"/>
      <c r="BR4458" s="419"/>
      <c r="BS4458" s="419"/>
      <c r="BT4458" s="419"/>
      <c r="BV4458" s="419"/>
      <c r="BW4458" s="419"/>
      <c r="BX4458" s="397"/>
      <c r="BZ4458" s="449"/>
      <c r="CB4458" s="419"/>
      <c r="CC4458" s="419"/>
      <c r="CD4458" s="419"/>
      <c r="CF4458" s="419"/>
      <c r="CG4458" s="419"/>
      <c r="CH4458" s="419"/>
    </row>
    <row r="4459" spans="3:86" ht="21" thickBot="1">
      <c r="C4459" s="425"/>
      <c r="P4459" s="431"/>
      <c r="R4459" s="419"/>
      <c r="S4459" s="446"/>
      <c r="T4459" s="419"/>
      <c r="V4459" s="196"/>
      <c r="W4459" s="419"/>
      <c r="X4459" s="419"/>
      <c r="Z4459" s="419"/>
      <c r="AA4459" s="419"/>
      <c r="AB4459" s="419"/>
      <c r="AD4459" s="419"/>
      <c r="AE4459" s="419"/>
      <c r="AF4459" s="419"/>
      <c r="AH4459" s="419"/>
      <c r="AI4459" s="419"/>
      <c r="AJ4459" s="419"/>
      <c r="AL4459" s="419"/>
      <c r="AM4459" s="419"/>
      <c r="AN4459" s="403"/>
      <c r="AO4459" s="419"/>
      <c r="AP4459" s="419"/>
      <c r="AQ4459" s="419"/>
      <c r="AR4459" s="419"/>
      <c r="AS4459" s="419"/>
      <c r="AT4459" s="419"/>
      <c r="AU4459" s="419"/>
      <c r="AV4459" s="419"/>
      <c r="AX4459" s="419"/>
      <c r="AY4459" s="419"/>
      <c r="AZ4459" s="419"/>
      <c r="BB4459" s="419"/>
      <c r="BC4459" s="419"/>
      <c r="BD4459" s="419"/>
      <c r="BF4459" s="419"/>
      <c r="BG4459" s="419"/>
      <c r="BH4459" s="419"/>
      <c r="BJ4459" s="419"/>
      <c r="BK4459" s="419"/>
      <c r="BL4459" s="419"/>
      <c r="BN4459" s="419"/>
      <c r="BO4459" s="419"/>
      <c r="BP4459" s="419"/>
      <c r="BR4459" s="419"/>
      <c r="BS4459" s="419"/>
      <c r="BT4459" s="419"/>
      <c r="BV4459" s="419"/>
      <c r="BW4459" s="419"/>
      <c r="BX4459" s="397"/>
      <c r="BZ4459" s="449"/>
      <c r="CB4459" s="419"/>
      <c r="CC4459" s="419"/>
      <c r="CD4459" s="419"/>
      <c r="CF4459" s="419"/>
      <c r="CG4459" s="419"/>
      <c r="CH4459" s="419"/>
    </row>
    <row r="4460" spans="3:86" ht="21" thickBot="1">
      <c r="C4460" s="425"/>
      <c r="P4460" s="431"/>
      <c r="R4460" s="419"/>
      <c r="S4460" s="446"/>
      <c r="T4460" s="419"/>
      <c r="V4460" s="196"/>
      <c r="W4460" s="419"/>
      <c r="X4460" s="419"/>
      <c r="Z4460" s="419"/>
      <c r="AA4460" s="419"/>
      <c r="AB4460" s="419"/>
      <c r="AD4460" s="419"/>
      <c r="AE4460" s="419"/>
      <c r="AF4460" s="419"/>
      <c r="AH4460" s="419"/>
      <c r="AI4460" s="419"/>
      <c r="AJ4460" s="419"/>
      <c r="AL4460" s="419"/>
      <c r="AM4460" s="419"/>
      <c r="AN4460" s="403"/>
      <c r="AO4460" s="419"/>
      <c r="AP4460" s="419"/>
      <c r="AQ4460" s="419"/>
      <c r="AR4460" s="419"/>
      <c r="AS4460" s="419"/>
      <c r="AT4460" s="419"/>
      <c r="AU4460" s="419"/>
      <c r="AV4460" s="419"/>
      <c r="AX4460" s="419"/>
      <c r="AY4460" s="419"/>
      <c r="AZ4460" s="419"/>
      <c r="BB4460" s="419"/>
      <c r="BC4460" s="419"/>
      <c r="BD4460" s="419"/>
      <c r="BF4460" s="419"/>
      <c r="BG4460" s="419"/>
      <c r="BH4460" s="419"/>
      <c r="BJ4460" s="419"/>
      <c r="BK4460" s="419"/>
      <c r="BL4460" s="419"/>
      <c r="BN4460" s="419"/>
      <c r="BO4460" s="419"/>
      <c r="BP4460" s="419"/>
      <c r="BR4460" s="419"/>
      <c r="BS4460" s="419"/>
      <c r="BT4460" s="419"/>
      <c r="BV4460" s="419"/>
      <c r="BW4460" s="419"/>
      <c r="BX4460" s="397"/>
      <c r="BZ4460" s="449"/>
      <c r="CB4460" s="419"/>
      <c r="CC4460" s="419"/>
      <c r="CD4460" s="419"/>
      <c r="CF4460" s="419"/>
      <c r="CG4460" s="419"/>
      <c r="CH4460" s="419"/>
    </row>
    <row r="4461" spans="3:86" ht="21" thickBot="1">
      <c r="C4461" s="425"/>
      <c r="P4461" s="431"/>
      <c r="R4461" s="419"/>
      <c r="S4461" s="446"/>
      <c r="T4461" s="419"/>
      <c r="V4461" s="196"/>
      <c r="W4461" s="419"/>
      <c r="X4461" s="419"/>
      <c r="Z4461" s="419"/>
      <c r="AA4461" s="419"/>
      <c r="AB4461" s="419"/>
      <c r="AD4461" s="419"/>
      <c r="AE4461" s="419"/>
      <c r="AF4461" s="419"/>
      <c r="AH4461" s="419"/>
      <c r="AI4461" s="419"/>
      <c r="AJ4461" s="419"/>
      <c r="AL4461" s="419"/>
      <c r="AM4461" s="419"/>
      <c r="AN4461" s="403"/>
      <c r="AO4461" s="419"/>
      <c r="AP4461" s="419"/>
      <c r="AQ4461" s="419"/>
      <c r="AR4461" s="419"/>
      <c r="AS4461" s="419"/>
      <c r="AT4461" s="419"/>
      <c r="AU4461" s="419"/>
      <c r="AV4461" s="419"/>
      <c r="AX4461" s="419"/>
      <c r="AY4461" s="419"/>
      <c r="AZ4461" s="419"/>
      <c r="BB4461" s="419"/>
      <c r="BC4461" s="419"/>
      <c r="BD4461" s="419"/>
      <c r="BF4461" s="419"/>
      <c r="BG4461" s="419"/>
      <c r="BH4461" s="419"/>
      <c r="BJ4461" s="419"/>
      <c r="BK4461" s="419"/>
      <c r="BL4461" s="419"/>
      <c r="BN4461" s="419"/>
      <c r="BO4461" s="419"/>
      <c r="BP4461" s="419"/>
      <c r="BR4461" s="419"/>
      <c r="BS4461" s="419"/>
      <c r="BT4461" s="419"/>
      <c r="BV4461" s="419"/>
      <c r="BW4461" s="419"/>
      <c r="BX4461" s="397"/>
      <c r="BZ4461" s="449"/>
      <c r="CB4461" s="419"/>
      <c r="CC4461" s="419"/>
      <c r="CD4461" s="419"/>
      <c r="CF4461" s="419"/>
      <c r="CG4461" s="419"/>
      <c r="CH4461" s="419"/>
    </row>
    <row r="4462" spans="3:86" ht="21" thickBot="1">
      <c r="C4462" s="425"/>
      <c r="P4462" s="431"/>
      <c r="R4462" s="419"/>
      <c r="S4462" s="446"/>
      <c r="T4462" s="419"/>
      <c r="V4462" s="196"/>
      <c r="W4462" s="419"/>
      <c r="X4462" s="419"/>
      <c r="Z4462" s="419"/>
      <c r="AA4462" s="419"/>
      <c r="AB4462" s="419"/>
      <c r="AD4462" s="419"/>
      <c r="AE4462" s="419"/>
      <c r="AF4462" s="419"/>
      <c r="AH4462" s="419"/>
      <c r="AI4462" s="419"/>
      <c r="AJ4462" s="419"/>
      <c r="AL4462" s="419"/>
      <c r="AM4462" s="419"/>
      <c r="AN4462" s="403"/>
      <c r="AO4462" s="419"/>
      <c r="AP4462" s="419"/>
      <c r="AQ4462" s="419"/>
      <c r="AR4462" s="419"/>
      <c r="AS4462" s="419"/>
      <c r="AT4462" s="419"/>
      <c r="AU4462" s="419"/>
      <c r="AV4462" s="419"/>
      <c r="AX4462" s="419"/>
      <c r="AY4462" s="419"/>
      <c r="AZ4462" s="419"/>
      <c r="BB4462" s="419"/>
      <c r="BC4462" s="419"/>
      <c r="BD4462" s="419"/>
      <c r="BF4462" s="419"/>
      <c r="BG4462" s="419"/>
      <c r="BH4462" s="419"/>
      <c r="BJ4462" s="419"/>
      <c r="BK4462" s="419"/>
      <c r="BL4462" s="419"/>
      <c r="BN4462" s="419"/>
      <c r="BO4462" s="419"/>
      <c r="BP4462" s="419"/>
      <c r="BR4462" s="419"/>
      <c r="BS4462" s="419"/>
      <c r="BT4462" s="419"/>
      <c r="BV4462" s="419"/>
      <c r="BW4462" s="419"/>
      <c r="BX4462" s="397"/>
      <c r="BZ4462" s="449"/>
      <c r="CB4462" s="419"/>
      <c r="CC4462" s="419"/>
      <c r="CD4462" s="419"/>
      <c r="CF4462" s="419"/>
      <c r="CG4462" s="419"/>
      <c r="CH4462" s="419"/>
    </row>
    <row r="4463" spans="3:86" ht="21" thickBot="1">
      <c r="C4463" s="425"/>
      <c r="P4463" s="431"/>
      <c r="R4463" s="419"/>
      <c r="S4463" s="446"/>
      <c r="T4463" s="419"/>
      <c r="V4463" s="196"/>
      <c r="W4463" s="419"/>
      <c r="X4463" s="419"/>
      <c r="Z4463" s="419"/>
      <c r="AA4463" s="419"/>
      <c r="AB4463" s="419"/>
      <c r="AD4463" s="419"/>
      <c r="AE4463" s="419"/>
      <c r="AF4463" s="419"/>
      <c r="AH4463" s="419"/>
      <c r="AI4463" s="419"/>
      <c r="AJ4463" s="419"/>
      <c r="AL4463" s="419"/>
      <c r="AM4463" s="419"/>
      <c r="AN4463" s="403"/>
      <c r="AO4463" s="419"/>
      <c r="AP4463" s="419"/>
      <c r="AQ4463" s="419"/>
      <c r="AR4463" s="419"/>
      <c r="AS4463" s="419"/>
      <c r="AT4463" s="419"/>
      <c r="AU4463" s="419"/>
      <c r="AV4463" s="419"/>
      <c r="AX4463" s="419"/>
      <c r="AY4463" s="419"/>
      <c r="AZ4463" s="419"/>
      <c r="BB4463" s="419"/>
      <c r="BC4463" s="419"/>
      <c r="BD4463" s="419"/>
      <c r="BF4463" s="419"/>
      <c r="BG4463" s="419"/>
      <c r="BH4463" s="419"/>
      <c r="BJ4463" s="419"/>
      <c r="BK4463" s="419"/>
      <c r="BL4463" s="419"/>
      <c r="BN4463" s="419"/>
      <c r="BO4463" s="419"/>
      <c r="BP4463" s="419"/>
      <c r="BR4463" s="419"/>
      <c r="BS4463" s="419"/>
      <c r="BT4463" s="419"/>
      <c r="BV4463" s="419"/>
      <c r="BW4463" s="419"/>
      <c r="BX4463" s="397"/>
      <c r="BZ4463" s="449"/>
      <c r="CB4463" s="419"/>
      <c r="CC4463" s="419"/>
      <c r="CD4463" s="419"/>
      <c r="CF4463" s="419"/>
      <c r="CG4463" s="419"/>
      <c r="CH4463" s="419"/>
    </row>
    <row r="4464" spans="3:86" ht="21" thickBot="1">
      <c r="C4464" s="425"/>
      <c r="P4464" s="431"/>
      <c r="R4464" s="419"/>
      <c r="S4464" s="446"/>
      <c r="T4464" s="419"/>
      <c r="V4464" s="196"/>
      <c r="W4464" s="419"/>
      <c r="X4464" s="419"/>
      <c r="Z4464" s="419"/>
      <c r="AA4464" s="419"/>
      <c r="AB4464" s="419"/>
      <c r="AD4464" s="419"/>
      <c r="AE4464" s="419"/>
      <c r="AF4464" s="419"/>
      <c r="AH4464" s="419"/>
      <c r="AI4464" s="419"/>
      <c r="AJ4464" s="419"/>
      <c r="AL4464" s="419"/>
      <c r="AM4464" s="419"/>
      <c r="AN4464" s="403"/>
      <c r="AO4464" s="419"/>
      <c r="AP4464" s="419"/>
      <c r="AQ4464" s="419"/>
      <c r="AR4464" s="419"/>
      <c r="AS4464" s="419"/>
      <c r="AT4464" s="419"/>
      <c r="AU4464" s="419"/>
      <c r="AV4464" s="419"/>
      <c r="AX4464" s="419"/>
      <c r="AY4464" s="419"/>
      <c r="AZ4464" s="419"/>
      <c r="BB4464" s="419"/>
      <c r="BC4464" s="419"/>
      <c r="BD4464" s="419"/>
      <c r="BF4464" s="419"/>
      <c r="BG4464" s="419"/>
      <c r="BH4464" s="419"/>
      <c r="BJ4464" s="419"/>
      <c r="BK4464" s="419"/>
      <c r="BL4464" s="419"/>
      <c r="BN4464" s="419"/>
      <c r="BO4464" s="419"/>
      <c r="BP4464" s="419"/>
      <c r="BR4464" s="419"/>
      <c r="BS4464" s="419"/>
      <c r="BT4464" s="419"/>
      <c r="BV4464" s="419"/>
      <c r="BW4464" s="419"/>
      <c r="BX4464" s="397"/>
      <c r="BZ4464" s="449"/>
      <c r="CB4464" s="419"/>
      <c r="CC4464" s="419"/>
      <c r="CD4464" s="419"/>
      <c r="CF4464" s="419"/>
      <c r="CG4464" s="419"/>
      <c r="CH4464" s="419"/>
    </row>
    <row r="4465" spans="3:86" ht="21" thickBot="1">
      <c r="C4465" s="425"/>
      <c r="P4465" s="431"/>
      <c r="R4465" s="419"/>
      <c r="S4465" s="446"/>
      <c r="T4465" s="419"/>
      <c r="V4465" s="196"/>
      <c r="W4465" s="419"/>
      <c r="X4465" s="419"/>
      <c r="Z4465" s="419"/>
      <c r="AA4465" s="419"/>
      <c r="AB4465" s="419"/>
      <c r="AD4465" s="419"/>
      <c r="AE4465" s="419"/>
      <c r="AF4465" s="419"/>
      <c r="AH4465" s="419"/>
      <c r="AI4465" s="419"/>
      <c r="AJ4465" s="419"/>
      <c r="AL4465" s="419"/>
      <c r="AM4465" s="419"/>
      <c r="AN4465" s="403"/>
      <c r="AO4465" s="419"/>
      <c r="AP4465" s="419"/>
      <c r="AQ4465" s="419"/>
      <c r="AR4465" s="419"/>
      <c r="AS4465" s="419"/>
      <c r="AT4465" s="419"/>
      <c r="AU4465" s="419"/>
      <c r="AV4465" s="419"/>
      <c r="AX4465" s="419"/>
      <c r="AY4465" s="419"/>
      <c r="AZ4465" s="419"/>
      <c r="BB4465" s="419"/>
      <c r="BC4465" s="419"/>
      <c r="BD4465" s="419"/>
      <c r="BF4465" s="419"/>
      <c r="BG4465" s="419"/>
      <c r="BH4465" s="419"/>
      <c r="BJ4465" s="419"/>
      <c r="BK4465" s="419"/>
      <c r="BL4465" s="419"/>
      <c r="BN4465" s="419"/>
      <c r="BO4465" s="419"/>
      <c r="BP4465" s="419"/>
      <c r="BR4465" s="419"/>
      <c r="BS4465" s="419"/>
      <c r="BT4465" s="419"/>
      <c r="BV4465" s="419"/>
      <c r="BW4465" s="419"/>
      <c r="BX4465" s="397"/>
      <c r="BZ4465" s="449"/>
      <c r="CB4465" s="419"/>
      <c r="CC4465" s="419"/>
      <c r="CD4465" s="419"/>
      <c r="CF4465" s="419"/>
      <c r="CG4465" s="419"/>
      <c r="CH4465" s="419"/>
    </row>
    <row r="4466" spans="3:86" ht="21" thickBot="1">
      <c r="C4466" s="425"/>
      <c r="P4466" s="431"/>
      <c r="R4466" s="419"/>
      <c r="S4466" s="446"/>
      <c r="T4466" s="419"/>
      <c r="V4466" s="196"/>
      <c r="W4466" s="419"/>
      <c r="X4466" s="419"/>
      <c r="Z4466" s="419"/>
      <c r="AA4466" s="419"/>
      <c r="AB4466" s="419"/>
      <c r="AD4466" s="419"/>
      <c r="AE4466" s="419"/>
      <c r="AF4466" s="419"/>
      <c r="AH4466" s="419"/>
      <c r="AI4466" s="419"/>
      <c r="AJ4466" s="419"/>
      <c r="AL4466" s="419"/>
      <c r="AM4466" s="419"/>
      <c r="AN4466" s="403"/>
      <c r="AO4466" s="419"/>
      <c r="AP4466" s="419"/>
      <c r="AQ4466" s="419"/>
      <c r="AR4466" s="419"/>
      <c r="AS4466" s="419"/>
      <c r="AT4466" s="419"/>
      <c r="AU4466" s="419"/>
      <c r="AV4466" s="419"/>
      <c r="AX4466" s="419"/>
      <c r="AY4466" s="419"/>
      <c r="AZ4466" s="419"/>
      <c r="BB4466" s="419"/>
      <c r="BC4466" s="419"/>
      <c r="BD4466" s="419"/>
      <c r="BF4466" s="419"/>
      <c r="BG4466" s="419"/>
      <c r="BH4466" s="419"/>
      <c r="BJ4466" s="419"/>
      <c r="BK4466" s="419"/>
      <c r="BL4466" s="419"/>
      <c r="BN4466" s="419"/>
      <c r="BO4466" s="419"/>
      <c r="BP4466" s="419"/>
      <c r="BR4466" s="419"/>
      <c r="BS4466" s="419"/>
      <c r="BT4466" s="419"/>
      <c r="BV4466" s="419"/>
      <c r="BW4466" s="419"/>
      <c r="BX4466" s="397"/>
      <c r="BZ4466" s="449"/>
      <c r="CB4466" s="419"/>
      <c r="CC4466" s="419"/>
      <c r="CD4466" s="419"/>
      <c r="CF4466" s="419"/>
      <c r="CG4466" s="419"/>
      <c r="CH4466" s="419"/>
    </row>
    <row r="4467" spans="3:86" ht="21" thickBot="1">
      <c r="C4467" s="425"/>
      <c r="P4467" s="431"/>
      <c r="R4467" s="419"/>
      <c r="S4467" s="446"/>
      <c r="T4467" s="419"/>
      <c r="V4467" s="196"/>
      <c r="W4467" s="419"/>
      <c r="X4467" s="419"/>
      <c r="Z4467" s="419"/>
      <c r="AA4467" s="419"/>
      <c r="AB4467" s="419"/>
      <c r="AD4467" s="419"/>
      <c r="AE4467" s="419"/>
      <c r="AF4467" s="419"/>
      <c r="AH4467" s="419"/>
      <c r="AI4467" s="419"/>
      <c r="AJ4467" s="419"/>
      <c r="AL4467" s="419"/>
      <c r="AM4467" s="419"/>
      <c r="AN4467" s="403"/>
      <c r="AO4467" s="419"/>
      <c r="AP4467" s="419"/>
      <c r="AQ4467" s="419"/>
      <c r="AR4467" s="419"/>
      <c r="AS4467" s="419"/>
      <c r="AT4467" s="419"/>
      <c r="AU4467" s="419"/>
      <c r="AV4467" s="419"/>
      <c r="AX4467" s="419"/>
      <c r="AY4467" s="419"/>
      <c r="AZ4467" s="419"/>
      <c r="BB4467" s="419"/>
      <c r="BC4467" s="419"/>
      <c r="BD4467" s="419"/>
      <c r="BF4467" s="419"/>
      <c r="BG4467" s="419"/>
      <c r="BH4467" s="419"/>
      <c r="BJ4467" s="419"/>
      <c r="BK4467" s="419"/>
      <c r="BL4467" s="419"/>
      <c r="BN4467" s="419"/>
      <c r="BO4467" s="419"/>
      <c r="BP4467" s="419"/>
      <c r="BR4467" s="419"/>
      <c r="BS4467" s="419"/>
      <c r="BT4467" s="419"/>
      <c r="BV4467" s="419"/>
      <c r="BW4467" s="419"/>
      <c r="BX4467" s="397"/>
      <c r="BZ4467" s="449"/>
      <c r="CB4467" s="419"/>
      <c r="CC4467" s="419"/>
      <c r="CD4467" s="419"/>
      <c r="CF4467" s="419"/>
      <c r="CG4467" s="419"/>
      <c r="CH4467" s="419"/>
    </row>
    <row r="4468" spans="3:86" ht="21" thickBot="1">
      <c r="C4468" s="425"/>
      <c r="P4468" s="431"/>
      <c r="R4468" s="419"/>
      <c r="S4468" s="446"/>
      <c r="T4468" s="419"/>
      <c r="V4468" s="196"/>
      <c r="W4468" s="419"/>
      <c r="X4468" s="419"/>
      <c r="Z4468" s="419"/>
      <c r="AA4468" s="419"/>
      <c r="AB4468" s="419"/>
      <c r="AD4468" s="419"/>
      <c r="AE4468" s="419"/>
      <c r="AF4468" s="419"/>
      <c r="AH4468" s="419"/>
      <c r="AI4468" s="419"/>
      <c r="AJ4468" s="419"/>
      <c r="AL4468" s="419"/>
      <c r="AM4468" s="419"/>
      <c r="AN4468" s="403"/>
      <c r="AO4468" s="419"/>
      <c r="AP4468" s="419"/>
      <c r="AQ4468" s="419"/>
      <c r="AR4468" s="419"/>
      <c r="AS4468" s="419"/>
      <c r="AT4468" s="419"/>
      <c r="AU4468" s="419"/>
      <c r="AV4468" s="419"/>
      <c r="AX4468" s="419"/>
      <c r="AY4468" s="419"/>
      <c r="AZ4468" s="419"/>
      <c r="BB4468" s="419"/>
      <c r="BC4468" s="419"/>
      <c r="BD4468" s="419"/>
      <c r="BF4468" s="419"/>
      <c r="BG4468" s="419"/>
      <c r="BH4468" s="419"/>
      <c r="BJ4468" s="419"/>
      <c r="BK4468" s="419"/>
      <c r="BL4468" s="419"/>
      <c r="BN4468" s="419"/>
      <c r="BO4468" s="419"/>
      <c r="BP4468" s="419"/>
      <c r="BR4468" s="419"/>
      <c r="BS4468" s="419"/>
      <c r="BT4468" s="419"/>
      <c r="BV4468" s="419"/>
      <c r="BW4468" s="419"/>
      <c r="BX4468" s="397"/>
      <c r="BZ4468" s="449"/>
      <c r="CB4468" s="419"/>
      <c r="CC4468" s="419"/>
      <c r="CD4468" s="419"/>
      <c r="CF4468" s="419"/>
      <c r="CG4468" s="419"/>
      <c r="CH4468" s="419"/>
    </row>
    <row r="4469" spans="3:86" ht="21" thickBot="1">
      <c r="C4469" s="425"/>
      <c r="P4469" s="431"/>
      <c r="R4469" s="419"/>
      <c r="S4469" s="446"/>
      <c r="T4469" s="419"/>
      <c r="V4469" s="196"/>
      <c r="W4469" s="419"/>
      <c r="X4469" s="419"/>
      <c r="Z4469" s="419"/>
      <c r="AA4469" s="419"/>
      <c r="AB4469" s="419"/>
      <c r="AD4469" s="419"/>
      <c r="AE4469" s="419"/>
      <c r="AF4469" s="419"/>
      <c r="AH4469" s="419"/>
      <c r="AI4469" s="419"/>
      <c r="AJ4469" s="419"/>
      <c r="AL4469" s="419"/>
      <c r="AM4469" s="419"/>
      <c r="AN4469" s="403"/>
      <c r="AO4469" s="419"/>
      <c r="AP4469" s="419"/>
      <c r="AQ4469" s="419"/>
      <c r="AR4469" s="419"/>
      <c r="AS4469" s="419"/>
      <c r="AT4469" s="419"/>
      <c r="AU4469" s="419"/>
      <c r="AV4469" s="419"/>
      <c r="AX4469" s="419"/>
      <c r="AY4469" s="419"/>
      <c r="AZ4469" s="419"/>
      <c r="BB4469" s="419"/>
      <c r="BC4469" s="419"/>
      <c r="BD4469" s="419"/>
      <c r="BF4469" s="419"/>
      <c r="BG4469" s="419"/>
      <c r="BH4469" s="419"/>
      <c r="BJ4469" s="419"/>
      <c r="BK4469" s="419"/>
      <c r="BL4469" s="419"/>
      <c r="BN4469" s="419"/>
      <c r="BO4469" s="419"/>
      <c r="BP4469" s="419"/>
      <c r="BR4469" s="419"/>
      <c r="BS4469" s="419"/>
      <c r="BT4469" s="419"/>
      <c r="BV4469" s="419"/>
      <c r="BW4469" s="419"/>
      <c r="BX4469" s="397"/>
      <c r="BZ4469" s="449"/>
      <c r="CB4469" s="419"/>
      <c r="CC4469" s="419"/>
      <c r="CD4469" s="419"/>
      <c r="CF4469" s="419"/>
      <c r="CG4469" s="419"/>
      <c r="CH4469" s="419"/>
    </row>
    <row r="4470" spans="3:86" ht="21" thickBot="1">
      <c r="C4470" s="425"/>
      <c r="P4470" s="431"/>
      <c r="R4470" s="419"/>
      <c r="S4470" s="446"/>
      <c r="T4470" s="419"/>
      <c r="V4470" s="196"/>
      <c r="W4470" s="419"/>
      <c r="X4470" s="419"/>
      <c r="Z4470" s="419"/>
      <c r="AA4470" s="419"/>
      <c r="AB4470" s="419"/>
      <c r="AD4470" s="419"/>
      <c r="AE4470" s="419"/>
      <c r="AF4470" s="419"/>
      <c r="AH4470" s="419"/>
      <c r="AI4470" s="419"/>
      <c r="AJ4470" s="419"/>
      <c r="AL4470" s="419"/>
      <c r="AM4470" s="419"/>
      <c r="AN4470" s="403"/>
      <c r="AO4470" s="419"/>
      <c r="AP4470" s="419"/>
      <c r="AQ4470" s="419"/>
      <c r="AR4470" s="419"/>
      <c r="AS4470" s="419"/>
      <c r="AT4470" s="419"/>
      <c r="AU4470" s="419"/>
      <c r="AV4470" s="419"/>
      <c r="AX4470" s="419"/>
      <c r="AY4470" s="419"/>
      <c r="AZ4470" s="419"/>
      <c r="BB4470" s="419"/>
      <c r="BC4470" s="419"/>
      <c r="BD4470" s="419"/>
      <c r="BF4470" s="419"/>
      <c r="BG4470" s="419"/>
      <c r="BH4470" s="419"/>
      <c r="BJ4470" s="419"/>
      <c r="BK4470" s="419"/>
      <c r="BL4470" s="419"/>
      <c r="BN4470" s="419"/>
      <c r="BO4470" s="419"/>
      <c r="BP4470" s="419"/>
      <c r="BR4470" s="419"/>
      <c r="BS4470" s="419"/>
      <c r="BT4470" s="419"/>
      <c r="BV4470" s="419"/>
      <c r="BW4470" s="419"/>
      <c r="BX4470" s="397"/>
      <c r="BZ4470" s="449"/>
      <c r="CB4470" s="419"/>
      <c r="CC4470" s="419"/>
      <c r="CD4470" s="419"/>
      <c r="CF4470" s="419"/>
      <c r="CG4470" s="419"/>
      <c r="CH4470" s="419"/>
    </row>
    <row r="4471" spans="3:86" ht="21" thickBot="1">
      <c r="C4471" s="425"/>
      <c r="P4471" s="431"/>
      <c r="R4471" s="419"/>
      <c r="S4471" s="446"/>
      <c r="T4471" s="419"/>
      <c r="V4471" s="196"/>
      <c r="W4471" s="419"/>
      <c r="X4471" s="419"/>
      <c r="Z4471" s="419"/>
      <c r="AA4471" s="419"/>
      <c r="AB4471" s="419"/>
      <c r="AD4471" s="419"/>
      <c r="AE4471" s="419"/>
      <c r="AF4471" s="419"/>
      <c r="AH4471" s="419"/>
      <c r="AI4471" s="419"/>
      <c r="AJ4471" s="419"/>
      <c r="AL4471" s="419"/>
      <c r="AM4471" s="419"/>
      <c r="AN4471" s="403"/>
      <c r="AO4471" s="419"/>
      <c r="AP4471" s="419"/>
      <c r="AQ4471" s="419"/>
      <c r="AR4471" s="419"/>
      <c r="AS4471" s="419"/>
      <c r="AT4471" s="419"/>
      <c r="AU4471" s="419"/>
      <c r="AV4471" s="419"/>
      <c r="AX4471" s="419"/>
      <c r="AY4471" s="419"/>
      <c r="AZ4471" s="419"/>
      <c r="BB4471" s="419"/>
      <c r="BC4471" s="419"/>
      <c r="BD4471" s="419"/>
      <c r="BF4471" s="419"/>
      <c r="BG4471" s="419"/>
      <c r="BH4471" s="419"/>
      <c r="BJ4471" s="419"/>
      <c r="BK4471" s="419"/>
      <c r="BL4471" s="419"/>
      <c r="BN4471" s="419"/>
      <c r="BO4471" s="419"/>
      <c r="BP4471" s="419"/>
      <c r="BR4471" s="419"/>
      <c r="BS4471" s="419"/>
      <c r="BT4471" s="419"/>
      <c r="BV4471" s="419"/>
      <c r="BW4471" s="419"/>
      <c r="BX4471" s="397"/>
      <c r="BZ4471" s="449"/>
      <c r="CB4471" s="419"/>
      <c r="CC4471" s="419"/>
      <c r="CD4471" s="419"/>
      <c r="CF4471" s="419"/>
      <c r="CG4471" s="419"/>
      <c r="CH4471" s="419"/>
    </row>
    <row r="4472" spans="3:86" ht="21" thickBot="1">
      <c r="C4472" s="425"/>
      <c r="P4472" s="431"/>
      <c r="R4472" s="419"/>
      <c r="S4472" s="446"/>
      <c r="T4472" s="419"/>
      <c r="V4472" s="196"/>
      <c r="W4472" s="419"/>
      <c r="X4472" s="419"/>
      <c r="Z4472" s="419"/>
      <c r="AA4472" s="419"/>
      <c r="AB4472" s="419"/>
      <c r="AD4472" s="419"/>
      <c r="AE4472" s="419"/>
      <c r="AF4472" s="419"/>
      <c r="AH4472" s="419"/>
      <c r="AI4472" s="419"/>
      <c r="AJ4472" s="419"/>
      <c r="AL4472" s="419"/>
      <c r="AM4472" s="419"/>
      <c r="AN4472" s="403"/>
      <c r="AO4472" s="419"/>
      <c r="AP4472" s="419"/>
      <c r="AQ4472" s="419"/>
      <c r="AR4472" s="419"/>
      <c r="AS4472" s="419"/>
      <c r="AT4472" s="419"/>
      <c r="AU4472" s="419"/>
      <c r="AV4472" s="419"/>
      <c r="AX4472" s="419"/>
      <c r="AY4472" s="419"/>
      <c r="AZ4472" s="419"/>
      <c r="BB4472" s="419"/>
      <c r="BC4472" s="419"/>
      <c r="BD4472" s="419"/>
      <c r="BF4472" s="419"/>
      <c r="BG4472" s="419"/>
      <c r="BH4472" s="419"/>
      <c r="BJ4472" s="419"/>
      <c r="BK4472" s="419"/>
      <c r="BL4472" s="419"/>
      <c r="BN4472" s="419"/>
      <c r="BO4472" s="419"/>
      <c r="BP4472" s="419"/>
      <c r="BR4472" s="419"/>
      <c r="BS4472" s="419"/>
      <c r="BT4472" s="419"/>
      <c r="BV4472" s="419"/>
      <c r="BW4472" s="419"/>
      <c r="BX4472" s="397"/>
      <c r="BZ4472" s="449"/>
      <c r="CB4472" s="419"/>
      <c r="CC4472" s="419"/>
      <c r="CD4472" s="419"/>
      <c r="CF4472" s="419"/>
      <c r="CG4472" s="419"/>
      <c r="CH4472" s="419"/>
    </row>
    <row r="4473" spans="3:86" ht="21" thickBot="1">
      <c r="C4473" s="425"/>
      <c r="P4473" s="431"/>
      <c r="R4473" s="419"/>
      <c r="S4473" s="446"/>
      <c r="T4473" s="419"/>
      <c r="V4473" s="196"/>
      <c r="W4473" s="419"/>
      <c r="X4473" s="419"/>
      <c r="Z4473" s="419"/>
      <c r="AA4473" s="419"/>
      <c r="AB4473" s="419"/>
      <c r="AD4473" s="419"/>
      <c r="AE4473" s="419"/>
      <c r="AF4473" s="419"/>
      <c r="AH4473" s="419"/>
      <c r="AI4473" s="419"/>
      <c r="AJ4473" s="419"/>
      <c r="AL4473" s="419"/>
      <c r="AM4473" s="419"/>
      <c r="AN4473" s="403"/>
      <c r="AO4473" s="419"/>
      <c r="AP4473" s="419"/>
      <c r="AQ4473" s="419"/>
      <c r="AR4473" s="419"/>
      <c r="AS4473" s="419"/>
      <c r="AT4473" s="419"/>
      <c r="AU4473" s="419"/>
      <c r="AV4473" s="419"/>
      <c r="AX4473" s="419"/>
      <c r="AY4473" s="419"/>
      <c r="AZ4473" s="419"/>
      <c r="BB4473" s="419"/>
      <c r="BC4473" s="419"/>
      <c r="BD4473" s="419"/>
      <c r="BF4473" s="419"/>
      <c r="BG4473" s="419"/>
      <c r="BH4473" s="419"/>
      <c r="BJ4473" s="419"/>
      <c r="BK4473" s="419"/>
      <c r="BL4473" s="419"/>
      <c r="BN4473" s="419"/>
      <c r="BO4473" s="419"/>
      <c r="BP4473" s="419"/>
      <c r="BR4473" s="419"/>
      <c r="BS4473" s="419"/>
      <c r="BT4473" s="419"/>
      <c r="BV4473" s="419"/>
      <c r="BW4473" s="419"/>
      <c r="BX4473" s="397"/>
      <c r="BZ4473" s="449"/>
      <c r="CB4473" s="419"/>
      <c r="CC4473" s="419"/>
      <c r="CD4473" s="419"/>
      <c r="CF4473" s="419"/>
      <c r="CG4473" s="419"/>
      <c r="CH4473" s="419"/>
    </row>
    <row r="4474" spans="3:86" ht="21" thickBot="1">
      <c r="C4474" s="425"/>
      <c r="P4474" s="431"/>
      <c r="R4474" s="419"/>
      <c r="S4474" s="446"/>
      <c r="T4474" s="419"/>
      <c r="V4474" s="196"/>
      <c r="W4474" s="419"/>
      <c r="X4474" s="419"/>
      <c r="Z4474" s="419"/>
      <c r="AA4474" s="419"/>
      <c r="AB4474" s="419"/>
      <c r="AD4474" s="419"/>
      <c r="AE4474" s="419"/>
      <c r="AF4474" s="419"/>
      <c r="AH4474" s="419"/>
      <c r="AI4474" s="419"/>
      <c r="AJ4474" s="419"/>
      <c r="AL4474" s="419"/>
      <c r="AM4474" s="419"/>
      <c r="AN4474" s="403"/>
      <c r="AO4474" s="419"/>
      <c r="AP4474" s="419"/>
      <c r="AQ4474" s="419"/>
      <c r="AR4474" s="419"/>
      <c r="AS4474" s="419"/>
      <c r="AT4474" s="419"/>
      <c r="AU4474" s="419"/>
      <c r="AV4474" s="419"/>
      <c r="AX4474" s="419"/>
      <c r="AY4474" s="419"/>
      <c r="AZ4474" s="419"/>
      <c r="BB4474" s="419"/>
      <c r="BC4474" s="419"/>
      <c r="BD4474" s="419"/>
      <c r="BF4474" s="419"/>
      <c r="BG4474" s="419"/>
      <c r="BH4474" s="419"/>
      <c r="BJ4474" s="419"/>
      <c r="BK4474" s="419"/>
      <c r="BL4474" s="419"/>
      <c r="BN4474" s="419"/>
      <c r="BO4474" s="419"/>
      <c r="BP4474" s="419"/>
      <c r="BR4474" s="419"/>
      <c r="BS4474" s="419"/>
      <c r="BT4474" s="419"/>
      <c r="BV4474" s="419"/>
      <c r="BW4474" s="419"/>
      <c r="BX4474" s="397"/>
      <c r="BZ4474" s="449"/>
      <c r="CB4474" s="419"/>
      <c r="CC4474" s="419"/>
      <c r="CD4474" s="419"/>
      <c r="CF4474" s="419"/>
      <c r="CG4474" s="419"/>
      <c r="CH4474" s="419"/>
    </row>
    <row r="4475" spans="3:86" ht="21" thickBot="1">
      <c r="C4475" s="425"/>
      <c r="P4475" s="431"/>
      <c r="R4475" s="419"/>
      <c r="S4475" s="446"/>
      <c r="T4475" s="419"/>
      <c r="V4475" s="196"/>
      <c r="W4475" s="419"/>
      <c r="X4475" s="419"/>
      <c r="Z4475" s="419"/>
      <c r="AA4475" s="419"/>
      <c r="AB4475" s="419"/>
      <c r="AD4475" s="419"/>
      <c r="AE4475" s="419"/>
      <c r="AF4475" s="419"/>
      <c r="AH4475" s="419"/>
      <c r="AI4475" s="419"/>
      <c r="AJ4475" s="419"/>
      <c r="AL4475" s="419"/>
      <c r="AM4475" s="419"/>
      <c r="AN4475" s="403"/>
      <c r="AO4475" s="419"/>
      <c r="AP4475" s="419"/>
      <c r="AQ4475" s="419"/>
      <c r="AR4475" s="419"/>
      <c r="AS4475" s="419"/>
      <c r="AT4475" s="419"/>
      <c r="AU4475" s="419"/>
      <c r="AV4475" s="419"/>
      <c r="AX4475" s="419"/>
      <c r="AY4475" s="419"/>
      <c r="AZ4475" s="419"/>
      <c r="BB4475" s="419"/>
      <c r="BC4475" s="419"/>
      <c r="BD4475" s="419"/>
      <c r="BF4475" s="419"/>
      <c r="BG4475" s="419"/>
      <c r="BH4475" s="419"/>
      <c r="BJ4475" s="419"/>
      <c r="BK4475" s="419"/>
      <c r="BL4475" s="419"/>
      <c r="BN4475" s="419"/>
      <c r="BO4475" s="419"/>
      <c r="BP4475" s="419"/>
      <c r="BR4475" s="419"/>
      <c r="BS4475" s="419"/>
      <c r="BT4475" s="419"/>
      <c r="BV4475" s="419"/>
      <c r="BW4475" s="419"/>
      <c r="BX4475" s="397"/>
      <c r="BZ4475" s="449"/>
      <c r="CB4475" s="419"/>
      <c r="CC4475" s="419"/>
      <c r="CD4475" s="419"/>
      <c r="CF4475" s="419"/>
      <c r="CG4475" s="419"/>
      <c r="CH4475" s="419"/>
    </row>
    <row r="4476" spans="3:86" ht="21" thickBot="1">
      <c r="C4476" s="425"/>
      <c r="P4476" s="431"/>
      <c r="R4476" s="419"/>
      <c r="S4476" s="446"/>
      <c r="T4476" s="419"/>
      <c r="V4476" s="196"/>
      <c r="W4476" s="419"/>
      <c r="X4476" s="419"/>
      <c r="Z4476" s="419"/>
      <c r="AA4476" s="419"/>
      <c r="AB4476" s="419"/>
      <c r="AD4476" s="419"/>
      <c r="AE4476" s="419"/>
      <c r="AF4476" s="419"/>
      <c r="AH4476" s="419"/>
      <c r="AI4476" s="419"/>
      <c r="AJ4476" s="419"/>
      <c r="AL4476" s="419"/>
      <c r="AM4476" s="419"/>
      <c r="AN4476" s="403"/>
      <c r="AO4476" s="419"/>
      <c r="AP4476" s="419"/>
      <c r="AQ4476" s="419"/>
      <c r="AR4476" s="419"/>
      <c r="AS4476" s="419"/>
      <c r="AT4476" s="419"/>
      <c r="AU4476" s="419"/>
      <c r="AV4476" s="419"/>
      <c r="AX4476" s="419"/>
      <c r="AY4476" s="419"/>
      <c r="AZ4476" s="419"/>
      <c r="BB4476" s="419"/>
      <c r="BC4476" s="419"/>
      <c r="BD4476" s="419"/>
      <c r="BF4476" s="419"/>
      <c r="BG4476" s="419"/>
      <c r="BH4476" s="419"/>
      <c r="BJ4476" s="419"/>
      <c r="BK4476" s="419"/>
      <c r="BL4476" s="419"/>
      <c r="BN4476" s="419"/>
      <c r="BO4476" s="419"/>
      <c r="BP4476" s="419"/>
      <c r="BR4476" s="419"/>
      <c r="BS4476" s="419"/>
      <c r="BT4476" s="419"/>
      <c r="BV4476" s="419"/>
      <c r="BW4476" s="419"/>
      <c r="BX4476" s="397"/>
      <c r="BZ4476" s="449"/>
      <c r="CB4476" s="419"/>
      <c r="CC4476" s="419"/>
      <c r="CD4476" s="419"/>
      <c r="CF4476" s="419"/>
      <c r="CG4476" s="419"/>
      <c r="CH4476" s="419"/>
    </row>
    <row r="4477" spans="3:86" ht="21" thickBot="1">
      <c r="C4477" s="425"/>
      <c r="P4477" s="431"/>
      <c r="R4477" s="419"/>
      <c r="S4477" s="446"/>
      <c r="T4477" s="419"/>
      <c r="V4477" s="196"/>
      <c r="W4477" s="419"/>
      <c r="X4477" s="419"/>
      <c r="Z4477" s="419"/>
      <c r="AA4477" s="419"/>
      <c r="AB4477" s="419"/>
      <c r="AD4477" s="419"/>
      <c r="AE4477" s="419"/>
      <c r="AF4477" s="419"/>
      <c r="AH4477" s="419"/>
      <c r="AI4477" s="419"/>
      <c r="AJ4477" s="419"/>
      <c r="AL4477" s="419"/>
      <c r="AM4477" s="419"/>
      <c r="AN4477" s="403"/>
      <c r="AO4477" s="419"/>
      <c r="AP4477" s="419"/>
      <c r="AQ4477" s="419"/>
      <c r="AR4477" s="419"/>
      <c r="AS4477" s="419"/>
      <c r="AT4477" s="419"/>
      <c r="AU4477" s="419"/>
      <c r="AV4477" s="419"/>
      <c r="AX4477" s="419"/>
      <c r="AY4477" s="419"/>
      <c r="AZ4477" s="419"/>
      <c r="BB4477" s="419"/>
      <c r="BC4477" s="419"/>
      <c r="BD4477" s="419"/>
      <c r="BF4477" s="419"/>
      <c r="BG4477" s="419"/>
      <c r="BH4477" s="419"/>
      <c r="BJ4477" s="419"/>
      <c r="BK4477" s="419"/>
      <c r="BL4477" s="419"/>
      <c r="BN4477" s="419"/>
      <c r="BO4477" s="419"/>
      <c r="BP4477" s="419"/>
      <c r="BR4477" s="419"/>
      <c r="BS4477" s="419"/>
      <c r="BT4477" s="419"/>
      <c r="BV4477" s="419"/>
      <c r="BW4477" s="419"/>
      <c r="BX4477" s="397"/>
      <c r="BZ4477" s="449"/>
      <c r="CB4477" s="419"/>
      <c r="CC4477" s="419"/>
      <c r="CD4477" s="419"/>
      <c r="CF4477" s="419"/>
      <c r="CG4477" s="419"/>
      <c r="CH4477" s="419"/>
    </row>
    <row r="4478" spans="3:86" ht="21" thickBot="1">
      <c r="C4478" s="425"/>
      <c r="P4478" s="431"/>
      <c r="R4478" s="419"/>
      <c r="S4478" s="446"/>
      <c r="T4478" s="419"/>
      <c r="V4478" s="196"/>
      <c r="W4478" s="419"/>
      <c r="X4478" s="419"/>
      <c r="Z4478" s="419"/>
      <c r="AA4478" s="419"/>
      <c r="AB4478" s="419"/>
      <c r="AD4478" s="419"/>
      <c r="AE4478" s="419"/>
      <c r="AF4478" s="419"/>
      <c r="AH4478" s="419"/>
      <c r="AI4478" s="419"/>
      <c r="AJ4478" s="419"/>
      <c r="AL4478" s="419"/>
      <c r="AM4478" s="419"/>
      <c r="AN4478" s="403"/>
      <c r="AO4478" s="419"/>
      <c r="AP4478" s="419"/>
      <c r="AQ4478" s="419"/>
      <c r="AR4478" s="419"/>
      <c r="AS4478" s="419"/>
      <c r="AT4478" s="419"/>
      <c r="AU4478" s="419"/>
      <c r="AV4478" s="419"/>
      <c r="AX4478" s="419"/>
      <c r="AY4478" s="419"/>
      <c r="AZ4478" s="419"/>
      <c r="BB4478" s="419"/>
      <c r="BC4478" s="419"/>
      <c r="BD4478" s="419"/>
      <c r="BF4478" s="419"/>
      <c r="BG4478" s="419"/>
      <c r="BH4478" s="419"/>
      <c r="BJ4478" s="419"/>
      <c r="BK4478" s="419"/>
      <c r="BL4478" s="419"/>
      <c r="BN4478" s="419"/>
      <c r="BO4478" s="419"/>
      <c r="BP4478" s="419"/>
      <c r="BR4478" s="419"/>
      <c r="BS4478" s="419"/>
      <c r="BT4478" s="419"/>
      <c r="BV4478" s="419"/>
      <c r="BW4478" s="419"/>
      <c r="BX4478" s="397"/>
      <c r="BZ4478" s="449"/>
      <c r="CB4478" s="419"/>
      <c r="CC4478" s="419"/>
      <c r="CD4478" s="419"/>
      <c r="CF4478" s="419"/>
      <c r="CG4478" s="419"/>
      <c r="CH4478" s="419"/>
    </row>
    <row r="4479" spans="3:86" ht="21" thickBot="1">
      <c r="C4479" s="425"/>
      <c r="P4479" s="431"/>
      <c r="R4479" s="419"/>
      <c r="S4479" s="446"/>
      <c r="T4479" s="419"/>
      <c r="V4479" s="196"/>
      <c r="W4479" s="419"/>
      <c r="X4479" s="419"/>
      <c r="Z4479" s="419"/>
      <c r="AA4479" s="419"/>
      <c r="AB4479" s="419"/>
      <c r="AD4479" s="419"/>
      <c r="AE4479" s="419"/>
      <c r="AF4479" s="419"/>
      <c r="AH4479" s="419"/>
      <c r="AI4479" s="419"/>
      <c r="AJ4479" s="419"/>
      <c r="AL4479" s="419"/>
      <c r="AM4479" s="419"/>
      <c r="AN4479" s="403"/>
      <c r="AO4479" s="419"/>
      <c r="AP4479" s="419"/>
      <c r="AQ4479" s="419"/>
      <c r="AR4479" s="419"/>
      <c r="AS4479" s="419"/>
      <c r="AT4479" s="419"/>
      <c r="AU4479" s="419"/>
      <c r="AV4479" s="419"/>
      <c r="AX4479" s="419"/>
      <c r="AY4479" s="419"/>
      <c r="AZ4479" s="419"/>
      <c r="BB4479" s="419"/>
      <c r="BC4479" s="419"/>
      <c r="BD4479" s="419"/>
      <c r="BF4479" s="419"/>
      <c r="BG4479" s="419"/>
      <c r="BH4479" s="419"/>
      <c r="BJ4479" s="419"/>
      <c r="BK4479" s="419"/>
      <c r="BL4479" s="419"/>
      <c r="BN4479" s="419"/>
      <c r="BO4479" s="419"/>
      <c r="BP4479" s="419"/>
      <c r="BR4479" s="419"/>
      <c r="BS4479" s="419"/>
      <c r="BT4479" s="419"/>
      <c r="BV4479" s="419"/>
      <c r="BW4479" s="419"/>
      <c r="BX4479" s="397"/>
      <c r="BZ4479" s="449"/>
      <c r="CB4479" s="419"/>
      <c r="CC4479" s="419"/>
      <c r="CD4479" s="419"/>
      <c r="CF4479" s="419"/>
      <c r="CG4479" s="419"/>
      <c r="CH4479" s="419"/>
    </row>
    <row r="4480" spans="3:86" ht="21" thickBot="1">
      <c r="C4480" s="425"/>
      <c r="P4480" s="431"/>
      <c r="R4480" s="419"/>
      <c r="S4480" s="446"/>
      <c r="T4480" s="419"/>
      <c r="V4480" s="196"/>
      <c r="W4480" s="419"/>
      <c r="X4480" s="419"/>
      <c r="Z4480" s="419"/>
      <c r="AA4480" s="419"/>
      <c r="AB4480" s="419"/>
      <c r="AD4480" s="419"/>
      <c r="AE4480" s="419"/>
      <c r="AF4480" s="419"/>
      <c r="AH4480" s="419"/>
      <c r="AI4480" s="419"/>
      <c r="AJ4480" s="419"/>
      <c r="AL4480" s="419"/>
      <c r="AM4480" s="419"/>
      <c r="AN4480" s="403"/>
      <c r="AO4480" s="419"/>
      <c r="AP4480" s="419"/>
      <c r="AQ4480" s="419"/>
      <c r="AR4480" s="419"/>
      <c r="AS4480" s="419"/>
      <c r="AT4480" s="419"/>
      <c r="AU4480" s="419"/>
      <c r="AV4480" s="419"/>
      <c r="AX4480" s="419"/>
      <c r="AY4480" s="419"/>
      <c r="AZ4480" s="419"/>
      <c r="BB4480" s="419"/>
      <c r="BC4480" s="419"/>
      <c r="BD4480" s="419"/>
      <c r="BF4480" s="419"/>
      <c r="BG4480" s="419"/>
      <c r="BH4480" s="419"/>
      <c r="BJ4480" s="419"/>
      <c r="BK4480" s="419"/>
      <c r="BL4480" s="419"/>
      <c r="BN4480" s="419"/>
      <c r="BO4480" s="419"/>
      <c r="BP4480" s="419"/>
      <c r="BR4480" s="419"/>
      <c r="BS4480" s="419"/>
      <c r="BT4480" s="419"/>
      <c r="BV4480" s="419"/>
      <c r="BW4480" s="419"/>
      <c r="BX4480" s="397"/>
      <c r="BZ4480" s="449"/>
      <c r="CB4480" s="419"/>
      <c r="CC4480" s="419"/>
      <c r="CD4480" s="419"/>
      <c r="CF4480" s="419"/>
      <c r="CG4480" s="419"/>
      <c r="CH4480" s="419"/>
    </row>
    <row r="4481" spans="3:86" ht="21" thickBot="1">
      <c r="C4481" s="425"/>
      <c r="P4481" s="431"/>
      <c r="R4481" s="419"/>
      <c r="S4481" s="446"/>
      <c r="T4481" s="419"/>
      <c r="V4481" s="196"/>
      <c r="W4481" s="419"/>
      <c r="X4481" s="419"/>
      <c r="Z4481" s="419"/>
      <c r="AA4481" s="419"/>
      <c r="AB4481" s="419"/>
      <c r="AD4481" s="419"/>
      <c r="AE4481" s="419"/>
      <c r="AF4481" s="419"/>
      <c r="AH4481" s="419"/>
      <c r="AI4481" s="419"/>
      <c r="AJ4481" s="419"/>
      <c r="AL4481" s="419"/>
      <c r="AM4481" s="419"/>
      <c r="AN4481" s="403"/>
      <c r="AO4481" s="419"/>
      <c r="AP4481" s="419"/>
      <c r="AQ4481" s="419"/>
      <c r="AR4481" s="419"/>
      <c r="AS4481" s="419"/>
      <c r="AT4481" s="419"/>
      <c r="AU4481" s="419"/>
      <c r="AV4481" s="419"/>
      <c r="AX4481" s="419"/>
      <c r="AY4481" s="419"/>
      <c r="AZ4481" s="419"/>
      <c r="BB4481" s="419"/>
      <c r="BC4481" s="419"/>
      <c r="BD4481" s="419"/>
      <c r="BF4481" s="419"/>
      <c r="BG4481" s="419"/>
      <c r="BH4481" s="419"/>
      <c r="BJ4481" s="419"/>
      <c r="BK4481" s="419"/>
      <c r="BL4481" s="419"/>
      <c r="BN4481" s="419"/>
      <c r="BO4481" s="419"/>
      <c r="BP4481" s="419"/>
      <c r="BR4481" s="419"/>
      <c r="BS4481" s="419"/>
      <c r="BT4481" s="419"/>
      <c r="BV4481" s="419"/>
      <c r="BW4481" s="419"/>
      <c r="BX4481" s="397"/>
      <c r="BZ4481" s="449"/>
      <c r="CB4481" s="419"/>
      <c r="CC4481" s="419"/>
      <c r="CD4481" s="419"/>
      <c r="CF4481" s="419"/>
      <c r="CG4481" s="419"/>
      <c r="CH4481" s="419"/>
    </row>
    <row r="4482" spans="3:86" ht="21" thickBot="1">
      <c r="C4482" s="425"/>
      <c r="P4482" s="431"/>
      <c r="R4482" s="419"/>
      <c r="S4482" s="446"/>
      <c r="T4482" s="419"/>
      <c r="V4482" s="196"/>
      <c r="W4482" s="419"/>
      <c r="X4482" s="419"/>
      <c r="Z4482" s="419"/>
      <c r="AA4482" s="419"/>
      <c r="AB4482" s="419"/>
      <c r="AD4482" s="419"/>
      <c r="AE4482" s="419"/>
      <c r="AF4482" s="419"/>
      <c r="AH4482" s="419"/>
      <c r="AI4482" s="419"/>
      <c r="AJ4482" s="419"/>
      <c r="AL4482" s="419"/>
      <c r="AM4482" s="419"/>
      <c r="AN4482" s="403"/>
      <c r="AO4482" s="419"/>
      <c r="AP4482" s="419"/>
      <c r="AQ4482" s="419"/>
      <c r="AR4482" s="419"/>
      <c r="AS4482" s="419"/>
      <c r="AT4482" s="419"/>
      <c r="AU4482" s="419"/>
      <c r="AV4482" s="419"/>
      <c r="AX4482" s="419"/>
      <c r="AY4482" s="419"/>
      <c r="AZ4482" s="419"/>
      <c r="BB4482" s="419"/>
      <c r="BC4482" s="419"/>
      <c r="BD4482" s="419"/>
      <c r="BF4482" s="419"/>
      <c r="BG4482" s="419"/>
      <c r="BH4482" s="419"/>
      <c r="BJ4482" s="419"/>
      <c r="BK4482" s="419"/>
      <c r="BL4482" s="419"/>
      <c r="BN4482" s="419"/>
      <c r="BO4482" s="419"/>
      <c r="BP4482" s="419"/>
      <c r="BR4482" s="419"/>
      <c r="BS4482" s="419"/>
      <c r="BT4482" s="419"/>
      <c r="BV4482" s="419"/>
      <c r="BW4482" s="419"/>
      <c r="BX4482" s="397"/>
      <c r="BZ4482" s="449"/>
      <c r="CB4482" s="419"/>
      <c r="CC4482" s="419"/>
      <c r="CD4482" s="419"/>
      <c r="CF4482" s="419"/>
      <c r="CG4482" s="419"/>
      <c r="CH4482" s="419"/>
    </row>
    <row r="4483" spans="3:86" ht="21" thickBot="1">
      <c r="C4483" s="425"/>
      <c r="P4483" s="431"/>
      <c r="R4483" s="419"/>
      <c r="S4483" s="446"/>
      <c r="T4483" s="419"/>
      <c r="V4483" s="196"/>
      <c r="W4483" s="419"/>
      <c r="X4483" s="419"/>
      <c r="Z4483" s="419"/>
      <c r="AA4483" s="419"/>
      <c r="AB4483" s="419"/>
      <c r="AD4483" s="419"/>
      <c r="AE4483" s="419"/>
      <c r="AF4483" s="419"/>
      <c r="AH4483" s="419"/>
      <c r="AI4483" s="419"/>
      <c r="AJ4483" s="419"/>
      <c r="AL4483" s="419"/>
      <c r="AM4483" s="419"/>
      <c r="AN4483" s="403"/>
      <c r="AO4483" s="419"/>
      <c r="AP4483" s="419"/>
      <c r="AQ4483" s="419"/>
      <c r="AR4483" s="419"/>
      <c r="AS4483" s="419"/>
      <c r="AT4483" s="419"/>
      <c r="AU4483" s="419"/>
      <c r="AV4483" s="419"/>
      <c r="AX4483" s="419"/>
      <c r="AY4483" s="419"/>
      <c r="AZ4483" s="419"/>
      <c r="BB4483" s="419"/>
      <c r="BC4483" s="419"/>
      <c r="BD4483" s="419"/>
      <c r="BF4483" s="419"/>
      <c r="BG4483" s="419"/>
      <c r="BH4483" s="419"/>
      <c r="BJ4483" s="419"/>
      <c r="BK4483" s="419"/>
      <c r="BL4483" s="419"/>
      <c r="BN4483" s="419"/>
      <c r="BO4483" s="419"/>
      <c r="BP4483" s="419"/>
      <c r="BR4483" s="419"/>
      <c r="BS4483" s="419"/>
      <c r="BT4483" s="419"/>
      <c r="BV4483" s="419"/>
      <c r="BW4483" s="419"/>
      <c r="BX4483" s="397"/>
      <c r="BZ4483" s="449"/>
      <c r="CB4483" s="419"/>
      <c r="CC4483" s="419"/>
      <c r="CD4483" s="419"/>
      <c r="CF4483" s="419"/>
      <c r="CG4483" s="419"/>
      <c r="CH4483" s="419"/>
    </row>
    <row r="4484" spans="3:86" ht="21" thickBot="1">
      <c r="C4484" s="425"/>
      <c r="P4484" s="431"/>
      <c r="R4484" s="419"/>
      <c r="S4484" s="446"/>
      <c r="T4484" s="419"/>
      <c r="V4484" s="196"/>
      <c r="W4484" s="419"/>
      <c r="X4484" s="419"/>
      <c r="Z4484" s="419"/>
      <c r="AA4484" s="419"/>
      <c r="AB4484" s="419"/>
      <c r="AD4484" s="419"/>
      <c r="AE4484" s="419"/>
      <c r="AF4484" s="419"/>
      <c r="AH4484" s="419"/>
      <c r="AI4484" s="419"/>
      <c r="AJ4484" s="419"/>
      <c r="AL4484" s="419"/>
      <c r="AM4484" s="419"/>
      <c r="AN4484" s="403"/>
      <c r="AO4484" s="419"/>
      <c r="AP4484" s="419"/>
      <c r="AQ4484" s="419"/>
      <c r="AR4484" s="419"/>
      <c r="AS4484" s="419"/>
      <c r="AT4484" s="419"/>
      <c r="AU4484" s="419"/>
      <c r="AV4484" s="419"/>
      <c r="AX4484" s="419"/>
      <c r="AY4484" s="419"/>
      <c r="AZ4484" s="419"/>
      <c r="BB4484" s="419"/>
      <c r="BC4484" s="419"/>
      <c r="BD4484" s="419"/>
      <c r="BF4484" s="419"/>
      <c r="BG4484" s="419"/>
      <c r="BH4484" s="419"/>
      <c r="BJ4484" s="419"/>
      <c r="BK4484" s="419"/>
      <c r="BL4484" s="419"/>
      <c r="BN4484" s="419"/>
      <c r="BO4484" s="419"/>
      <c r="BP4484" s="419"/>
      <c r="BR4484" s="419"/>
      <c r="BS4484" s="419"/>
      <c r="BT4484" s="419"/>
      <c r="BV4484" s="419"/>
      <c r="BW4484" s="419"/>
      <c r="BX4484" s="397"/>
      <c r="BZ4484" s="449"/>
      <c r="CB4484" s="419"/>
      <c r="CC4484" s="419"/>
      <c r="CD4484" s="419"/>
      <c r="CF4484" s="419"/>
      <c r="CG4484" s="419"/>
      <c r="CH4484" s="419"/>
    </row>
    <row r="4485" spans="3:86" ht="21" thickBot="1">
      <c r="C4485" s="425"/>
      <c r="P4485" s="431"/>
      <c r="R4485" s="419"/>
      <c r="S4485" s="446"/>
      <c r="T4485" s="419"/>
      <c r="V4485" s="196"/>
      <c r="W4485" s="419"/>
      <c r="X4485" s="419"/>
      <c r="Z4485" s="419"/>
      <c r="AA4485" s="419"/>
      <c r="AB4485" s="419"/>
      <c r="AD4485" s="419"/>
      <c r="AE4485" s="419"/>
      <c r="AF4485" s="419"/>
      <c r="AH4485" s="419"/>
      <c r="AI4485" s="419"/>
      <c r="AJ4485" s="419"/>
      <c r="AL4485" s="419"/>
      <c r="AM4485" s="419"/>
      <c r="AN4485" s="403"/>
      <c r="AO4485" s="419"/>
      <c r="AP4485" s="419"/>
      <c r="AQ4485" s="419"/>
      <c r="AR4485" s="419"/>
      <c r="AS4485" s="419"/>
      <c r="AT4485" s="419"/>
      <c r="AU4485" s="419"/>
      <c r="AV4485" s="419"/>
      <c r="AX4485" s="419"/>
      <c r="AY4485" s="419"/>
      <c r="AZ4485" s="419"/>
      <c r="BB4485" s="419"/>
      <c r="BC4485" s="419"/>
      <c r="BD4485" s="419"/>
      <c r="BF4485" s="419"/>
      <c r="BG4485" s="419"/>
      <c r="BH4485" s="419"/>
      <c r="BJ4485" s="419"/>
      <c r="BK4485" s="419"/>
      <c r="BL4485" s="419"/>
      <c r="BN4485" s="419"/>
      <c r="BO4485" s="419"/>
      <c r="BP4485" s="419"/>
      <c r="BR4485" s="419"/>
      <c r="BS4485" s="419"/>
      <c r="BT4485" s="419"/>
      <c r="BV4485" s="419"/>
      <c r="BW4485" s="419"/>
      <c r="BX4485" s="397"/>
      <c r="BZ4485" s="449"/>
      <c r="CB4485" s="419"/>
      <c r="CC4485" s="419"/>
      <c r="CD4485" s="419"/>
      <c r="CF4485" s="419"/>
      <c r="CG4485" s="419"/>
      <c r="CH4485" s="419"/>
    </row>
    <row r="4486" spans="3:86" ht="21" thickBot="1">
      <c r="C4486" s="425"/>
      <c r="P4486" s="431"/>
      <c r="R4486" s="419"/>
      <c r="S4486" s="446"/>
      <c r="T4486" s="419"/>
      <c r="V4486" s="196"/>
      <c r="W4486" s="419"/>
      <c r="X4486" s="419"/>
      <c r="Z4486" s="419"/>
      <c r="AA4486" s="419"/>
      <c r="AB4486" s="419"/>
      <c r="AD4486" s="419"/>
      <c r="AE4486" s="419"/>
      <c r="AF4486" s="419"/>
      <c r="AH4486" s="419"/>
      <c r="AI4486" s="419"/>
      <c r="AJ4486" s="419"/>
      <c r="AL4486" s="419"/>
      <c r="AM4486" s="419"/>
      <c r="AN4486" s="403"/>
      <c r="AO4486" s="419"/>
      <c r="AP4486" s="419"/>
      <c r="AQ4486" s="419"/>
      <c r="AR4486" s="419"/>
      <c r="AS4486" s="419"/>
      <c r="AT4486" s="419"/>
      <c r="AU4486" s="419"/>
      <c r="AV4486" s="419"/>
      <c r="AX4486" s="419"/>
      <c r="AY4486" s="419"/>
      <c r="AZ4486" s="419"/>
      <c r="BB4486" s="419"/>
      <c r="BC4486" s="419"/>
      <c r="BD4486" s="419"/>
      <c r="BF4486" s="419"/>
      <c r="BG4486" s="419"/>
      <c r="BH4486" s="419"/>
      <c r="BJ4486" s="419"/>
      <c r="BK4486" s="419"/>
      <c r="BL4486" s="419"/>
      <c r="BN4486" s="419"/>
      <c r="BO4486" s="419"/>
      <c r="BP4486" s="419"/>
      <c r="BR4486" s="419"/>
      <c r="BS4486" s="419"/>
      <c r="BT4486" s="419"/>
      <c r="BV4486" s="419"/>
      <c r="BW4486" s="419"/>
      <c r="BX4486" s="397"/>
      <c r="BZ4486" s="449"/>
      <c r="CB4486" s="419"/>
      <c r="CC4486" s="419"/>
      <c r="CD4486" s="419"/>
      <c r="CF4486" s="419"/>
      <c r="CG4486" s="419"/>
      <c r="CH4486" s="419"/>
    </row>
    <row r="4487" spans="3:86" ht="21" thickBot="1">
      <c r="C4487" s="425"/>
      <c r="P4487" s="431"/>
      <c r="R4487" s="419"/>
      <c r="S4487" s="446"/>
      <c r="T4487" s="419"/>
      <c r="V4487" s="196"/>
      <c r="W4487" s="419"/>
      <c r="X4487" s="419"/>
      <c r="Z4487" s="419"/>
      <c r="AA4487" s="419"/>
      <c r="AB4487" s="419"/>
      <c r="AD4487" s="419"/>
      <c r="AE4487" s="419"/>
      <c r="AF4487" s="419"/>
      <c r="AH4487" s="419"/>
      <c r="AI4487" s="419"/>
      <c r="AJ4487" s="419"/>
      <c r="AL4487" s="419"/>
      <c r="AM4487" s="419"/>
      <c r="AN4487" s="403"/>
      <c r="AO4487" s="419"/>
      <c r="AP4487" s="419"/>
      <c r="AQ4487" s="419"/>
      <c r="AR4487" s="419"/>
      <c r="AS4487" s="419"/>
      <c r="AT4487" s="419"/>
      <c r="AU4487" s="419"/>
      <c r="AV4487" s="419"/>
      <c r="AX4487" s="419"/>
      <c r="AY4487" s="419"/>
      <c r="AZ4487" s="419"/>
      <c r="BB4487" s="419"/>
      <c r="BC4487" s="419"/>
      <c r="BD4487" s="419"/>
      <c r="BF4487" s="419"/>
      <c r="BG4487" s="419"/>
      <c r="BH4487" s="419"/>
      <c r="BJ4487" s="419"/>
      <c r="BK4487" s="419"/>
      <c r="BL4487" s="419"/>
      <c r="BN4487" s="419"/>
      <c r="BO4487" s="419"/>
      <c r="BP4487" s="419"/>
      <c r="BR4487" s="419"/>
      <c r="BS4487" s="419"/>
      <c r="BT4487" s="419"/>
      <c r="BV4487" s="419"/>
      <c r="BW4487" s="419"/>
      <c r="BX4487" s="397"/>
      <c r="BZ4487" s="449"/>
      <c r="CB4487" s="419"/>
      <c r="CC4487" s="419"/>
      <c r="CD4487" s="419"/>
      <c r="CF4487" s="419"/>
      <c r="CG4487" s="419"/>
      <c r="CH4487" s="419"/>
    </row>
    <row r="4488" spans="3:86" ht="21" thickBot="1">
      <c r="C4488" s="425"/>
      <c r="P4488" s="431"/>
      <c r="R4488" s="419"/>
      <c r="S4488" s="446"/>
      <c r="T4488" s="419"/>
      <c r="V4488" s="196"/>
      <c r="W4488" s="419"/>
      <c r="X4488" s="419"/>
      <c r="Z4488" s="419"/>
      <c r="AA4488" s="419"/>
      <c r="AB4488" s="419"/>
      <c r="AD4488" s="419"/>
      <c r="AE4488" s="419"/>
      <c r="AF4488" s="419"/>
      <c r="AH4488" s="419"/>
      <c r="AI4488" s="419"/>
      <c r="AJ4488" s="419"/>
      <c r="AL4488" s="419"/>
      <c r="AM4488" s="419"/>
      <c r="AN4488" s="403"/>
      <c r="AO4488" s="419"/>
      <c r="AP4488" s="419"/>
      <c r="AQ4488" s="419"/>
      <c r="AR4488" s="419"/>
      <c r="AS4488" s="419"/>
      <c r="AT4488" s="419"/>
      <c r="AU4488" s="419"/>
      <c r="AV4488" s="419"/>
      <c r="AX4488" s="419"/>
      <c r="AY4488" s="419"/>
      <c r="AZ4488" s="419"/>
      <c r="BB4488" s="419"/>
      <c r="BC4488" s="419"/>
      <c r="BD4488" s="419"/>
      <c r="BF4488" s="419"/>
      <c r="BG4488" s="419"/>
      <c r="BH4488" s="419"/>
      <c r="BJ4488" s="419"/>
      <c r="BK4488" s="419"/>
      <c r="BL4488" s="419"/>
      <c r="BN4488" s="419"/>
      <c r="BO4488" s="419"/>
      <c r="BP4488" s="419"/>
      <c r="BR4488" s="419"/>
      <c r="BS4488" s="419"/>
      <c r="BT4488" s="419"/>
      <c r="BV4488" s="419"/>
      <c r="BW4488" s="419"/>
      <c r="BX4488" s="397"/>
      <c r="BZ4488" s="449"/>
      <c r="CB4488" s="419"/>
      <c r="CC4488" s="419"/>
      <c r="CD4488" s="419"/>
      <c r="CF4488" s="419"/>
      <c r="CG4488" s="419"/>
      <c r="CH4488" s="419"/>
    </row>
    <row r="4489" spans="3:86" ht="21" thickBot="1">
      <c r="C4489" s="425"/>
      <c r="P4489" s="431"/>
      <c r="R4489" s="419"/>
      <c r="S4489" s="446"/>
      <c r="T4489" s="419"/>
      <c r="V4489" s="196"/>
      <c r="W4489" s="419"/>
      <c r="X4489" s="419"/>
      <c r="Z4489" s="419"/>
      <c r="AA4489" s="419"/>
      <c r="AB4489" s="419"/>
      <c r="AD4489" s="419"/>
      <c r="AE4489" s="419"/>
      <c r="AF4489" s="419"/>
      <c r="AH4489" s="419"/>
      <c r="AI4489" s="419"/>
      <c r="AJ4489" s="419"/>
      <c r="AL4489" s="419"/>
      <c r="AM4489" s="419"/>
      <c r="AN4489" s="403"/>
      <c r="AO4489" s="419"/>
      <c r="AP4489" s="419"/>
      <c r="AQ4489" s="419"/>
      <c r="AR4489" s="419"/>
      <c r="AS4489" s="419"/>
      <c r="AT4489" s="419"/>
      <c r="AU4489" s="419"/>
      <c r="AV4489" s="419"/>
      <c r="AX4489" s="419"/>
      <c r="AY4489" s="419"/>
      <c r="AZ4489" s="419"/>
      <c r="BB4489" s="419"/>
      <c r="BC4489" s="419"/>
      <c r="BD4489" s="419"/>
      <c r="BF4489" s="419"/>
      <c r="BG4489" s="419"/>
      <c r="BH4489" s="419"/>
      <c r="BJ4489" s="419"/>
      <c r="BK4489" s="419"/>
      <c r="BL4489" s="419"/>
      <c r="BN4489" s="419"/>
      <c r="BO4489" s="419"/>
      <c r="BP4489" s="419"/>
      <c r="BR4489" s="419"/>
      <c r="BS4489" s="419"/>
      <c r="BT4489" s="419"/>
      <c r="BV4489" s="419"/>
      <c r="BW4489" s="419"/>
      <c r="BX4489" s="397"/>
      <c r="BZ4489" s="449"/>
      <c r="CB4489" s="419"/>
      <c r="CC4489" s="419"/>
      <c r="CD4489" s="419"/>
      <c r="CF4489" s="419"/>
      <c r="CG4489" s="419"/>
      <c r="CH4489" s="419"/>
    </row>
    <row r="4490" spans="3:86" ht="21" thickBot="1">
      <c r="C4490" s="425"/>
      <c r="P4490" s="431"/>
      <c r="R4490" s="419"/>
      <c r="S4490" s="446"/>
      <c r="T4490" s="419"/>
      <c r="V4490" s="196"/>
      <c r="W4490" s="419"/>
      <c r="X4490" s="419"/>
      <c r="Z4490" s="419"/>
      <c r="AA4490" s="419"/>
      <c r="AB4490" s="419"/>
      <c r="AD4490" s="419"/>
      <c r="AE4490" s="419"/>
      <c r="AF4490" s="419"/>
      <c r="AH4490" s="419"/>
      <c r="AI4490" s="419"/>
      <c r="AJ4490" s="419"/>
      <c r="AL4490" s="419"/>
      <c r="AM4490" s="419"/>
      <c r="AN4490" s="403"/>
      <c r="AO4490" s="419"/>
      <c r="AP4490" s="419"/>
      <c r="AQ4490" s="419"/>
      <c r="AR4490" s="419"/>
      <c r="AS4490" s="419"/>
      <c r="AT4490" s="419"/>
      <c r="AU4490" s="419"/>
      <c r="AV4490" s="419"/>
      <c r="AX4490" s="419"/>
      <c r="AY4490" s="419"/>
      <c r="AZ4490" s="419"/>
      <c r="BB4490" s="419"/>
      <c r="BC4490" s="419"/>
      <c r="BD4490" s="419"/>
      <c r="BF4490" s="419"/>
      <c r="BG4490" s="419"/>
      <c r="BH4490" s="419"/>
      <c r="BJ4490" s="419"/>
      <c r="BK4490" s="419"/>
      <c r="BL4490" s="419"/>
      <c r="BN4490" s="419"/>
      <c r="BO4490" s="419"/>
      <c r="BP4490" s="419"/>
      <c r="BR4490" s="419"/>
      <c r="BS4490" s="419"/>
      <c r="BT4490" s="419"/>
      <c r="BV4490" s="419"/>
      <c r="BW4490" s="419"/>
      <c r="BX4490" s="397"/>
      <c r="BZ4490" s="449"/>
      <c r="CB4490" s="419"/>
      <c r="CC4490" s="419"/>
      <c r="CD4490" s="419"/>
      <c r="CF4490" s="419"/>
      <c r="CG4490" s="419"/>
      <c r="CH4490" s="419"/>
    </row>
    <row r="4491" spans="3:86" ht="21" thickBot="1">
      <c r="C4491" s="425"/>
      <c r="P4491" s="431"/>
      <c r="R4491" s="419"/>
      <c r="S4491" s="446"/>
      <c r="T4491" s="419"/>
      <c r="V4491" s="196"/>
      <c r="W4491" s="419"/>
      <c r="X4491" s="419"/>
      <c r="Z4491" s="419"/>
      <c r="AA4491" s="419"/>
      <c r="AB4491" s="419"/>
      <c r="AD4491" s="419"/>
      <c r="AE4491" s="419"/>
      <c r="AF4491" s="419"/>
      <c r="AH4491" s="419"/>
      <c r="AI4491" s="419"/>
      <c r="AJ4491" s="419"/>
      <c r="AL4491" s="419"/>
      <c r="AM4491" s="419"/>
      <c r="AN4491" s="403"/>
      <c r="AO4491" s="419"/>
      <c r="AP4491" s="419"/>
      <c r="AQ4491" s="419"/>
      <c r="AR4491" s="419"/>
      <c r="AS4491" s="419"/>
      <c r="AT4491" s="419"/>
      <c r="AU4491" s="419"/>
      <c r="AV4491" s="419"/>
      <c r="AX4491" s="419"/>
      <c r="AY4491" s="419"/>
      <c r="AZ4491" s="419"/>
      <c r="BB4491" s="419"/>
      <c r="BC4491" s="419"/>
      <c r="BD4491" s="419"/>
      <c r="BF4491" s="419"/>
      <c r="BG4491" s="419"/>
      <c r="BH4491" s="419"/>
      <c r="BJ4491" s="419"/>
      <c r="BK4491" s="419"/>
      <c r="BL4491" s="419"/>
      <c r="BN4491" s="419"/>
      <c r="BO4491" s="419"/>
      <c r="BP4491" s="419"/>
      <c r="BR4491" s="419"/>
      <c r="BS4491" s="419"/>
      <c r="BT4491" s="419"/>
      <c r="BV4491" s="419"/>
      <c r="BW4491" s="419"/>
      <c r="BX4491" s="397"/>
      <c r="BZ4491" s="449"/>
      <c r="CB4491" s="419"/>
      <c r="CC4491" s="419"/>
      <c r="CD4491" s="419"/>
      <c r="CF4491" s="419"/>
      <c r="CG4491" s="419"/>
      <c r="CH4491" s="419"/>
    </row>
    <row r="4492" spans="3:86" ht="21" thickBot="1">
      <c r="C4492" s="425"/>
      <c r="P4492" s="431"/>
      <c r="R4492" s="419"/>
      <c r="S4492" s="446"/>
      <c r="T4492" s="419"/>
      <c r="V4492" s="196"/>
      <c r="W4492" s="419"/>
      <c r="X4492" s="419"/>
      <c r="Z4492" s="419"/>
      <c r="AA4492" s="419"/>
      <c r="AB4492" s="419"/>
      <c r="AD4492" s="419"/>
      <c r="AE4492" s="419"/>
      <c r="AF4492" s="419"/>
      <c r="AH4492" s="419"/>
      <c r="AI4492" s="419"/>
      <c r="AJ4492" s="419"/>
      <c r="AL4492" s="419"/>
      <c r="AM4492" s="419"/>
      <c r="AN4492" s="403"/>
      <c r="AO4492" s="419"/>
      <c r="AP4492" s="419"/>
      <c r="AQ4492" s="419"/>
      <c r="AR4492" s="419"/>
      <c r="AS4492" s="419"/>
      <c r="AT4492" s="419"/>
      <c r="AU4492" s="419"/>
      <c r="AV4492" s="419"/>
      <c r="AX4492" s="419"/>
      <c r="AY4492" s="419"/>
      <c r="AZ4492" s="419"/>
      <c r="BB4492" s="419"/>
      <c r="BC4492" s="419"/>
      <c r="BD4492" s="419"/>
      <c r="BF4492" s="419"/>
      <c r="BG4492" s="419"/>
      <c r="BH4492" s="419"/>
      <c r="BJ4492" s="419"/>
      <c r="BK4492" s="419"/>
      <c r="BL4492" s="419"/>
      <c r="BN4492" s="419"/>
      <c r="BO4492" s="419"/>
      <c r="BP4492" s="419"/>
      <c r="BR4492" s="419"/>
      <c r="BS4492" s="419"/>
      <c r="BT4492" s="419"/>
      <c r="BV4492" s="419"/>
      <c r="BW4492" s="419"/>
      <c r="BX4492" s="397"/>
      <c r="BZ4492" s="449"/>
      <c r="CB4492" s="419"/>
      <c r="CC4492" s="419"/>
      <c r="CD4492" s="419"/>
      <c r="CF4492" s="419"/>
      <c r="CG4492" s="419"/>
      <c r="CH4492" s="419"/>
    </row>
    <row r="4493" spans="3:86" ht="21" thickBot="1">
      <c r="C4493" s="425"/>
      <c r="P4493" s="431"/>
      <c r="R4493" s="419"/>
      <c r="S4493" s="446"/>
      <c r="T4493" s="419"/>
      <c r="V4493" s="196"/>
      <c r="W4493" s="419"/>
      <c r="X4493" s="419"/>
      <c r="Z4493" s="419"/>
      <c r="AA4493" s="419"/>
      <c r="AB4493" s="419"/>
      <c r="AD4493" s="419"/>
      <c r="AE4493" s="419"/>
      <c r="AF4493" s="419"/>
      <c r="AH4493" s="419"/>
      <c r="AI4493" s="419"/>
      <c r="AJ4493" s="419"/>
      <c r="AL4493" s="419"/>
      <c r="AM4493" s="419"/>
      <c r="AN4493" s="403"/>
      <c r="AO4493" s="419"/>
      <c r="AP4493" s="419"/>
      <c r="AQ4493" s="419"/>
      <c r="AR4493" s="419"/>
      <c r="AS4493" s="419"/>
      <c r="AT4493" s="419"/>
      <c r="AU4493" s="419"/>
      <c r="AV4493" s="419"/>
      <c r="AX4493" s="419"/>
      <c r="AY4493" s="419"/>
      <c r="AZ4493" s="419"/>
      <c r="BB4493" s="419"/>
      <c r="BC4493" s="419"/>
      <c r="BD4493" s="419"/>
      <c r="BF4493" s="419"/>
      <c r="BG4493" s="419"/>
      <c r="BH4493" s="419"/>
      <c r="BJ4493" s="419"/>
      <c r="BK4493" s="419"/>
      <c r="BL4493" s="419"/>
      <c r="BN4493" s="419"/>
      <c r="BO4493" s="419"/>
      <c r="BP4493" s="419"/>
      <c r="BR4493" s="419"/>
      <c r="BS4493" s="419"/>
      <c r="BT4493" s="419"/>
      <c r="BV4493" s="419"/>
      <c r="BW4493" s="419"/>
      <c r="BX4493" s="397"/>
      <c r="BZ4493" s="449"/>
      <c r="CB4493" s="419"/>
      <c r="CC4493" s="419"/>
      <c r="CD4493" s="419"/>
      <c r="CF4493" s="419"/>
      <c r="CG4493" s="419"/>
      <c r="CH4493" s="419"/>
    </row>
    <row r="4494" spans="3:86" ht="21" thickBot="1">
      <c r="C4494" s="425"/>
      <c r="P4494" s="431"/>
      <c r="R4494" s="419"/>
      <c r="S4494" s="446"/>
      <c r="T4494" s="419"/>
      <c r="V4494" s="196"/>
      <c r="W4494" s="419"/>
      <c r="X4494" s="419"/>
      <c r="Z4494" s="419"/>
      <c r="AA4494" s="419"/>
      <c r="AB4494" s="419"/>
      <c r="AD4494" s="419"/>
      <c r="AE4494" s="419"/>
      <c r="AF4494" s="419"/>
      <c r="AH4494" s="419"/>
      <c r="AI4494" s="419"/>
      <c r="AJ4494" s="419"/>
      <c r="AL4494" s="419"/>
      <c r="AM4494" s="419"/>
      <c r="AN4494" s="403"/>
      <c r="AO4494" s="419"/>
      <c r="AP4494" s="419"/>
      <c r="AQ4494" s="419"/>
      <c r="AR4494" s="419"/>
      <c r="AS4494" s="419"/>
      <c r="AT4494" s="419"/>
      <c r="AU4494" s="419"/>
      <c r="AV4494" s="419"/>
      <c r="AX4494" s="419"/>
      <c r="AY4494" s="419"/>
      <c r="AZ4494" s="419"/>
      <c r="BB4494" s="419"/>
      <c r="BC4494" s="419"/>
      <c r="BD4494" s="419"/>
      <c r="BF4494" s="419"/>
      <c r="BG4494" s="419"/>
      <c r="BH4494" s="419"/>
      <c r="BJ4494" s="419"/>
      <c r="BK4494" s="419"/>
      <c r="BL4494" s="419"/>
      <c r="BN4494" s="419"/>
      <c r="BO4494" s="419"/>
      <c r="BP4494" s="419"/>
      <c r="BR4494" s="419"/>
      <c r="BS4494" s="419"/>
      <c r="BT4494" s="419"/>
      <c r="BV4494" s="419"/>
      <c r="BW4494" s="419"/>
      <c r="BX4494" s="397"/>
      <c r="BZ4494" s="449"/>
      <c r="CB4494" s="419"/>
      <c r="CC4494" s="419"/>
      <c r="CD4494" s="419"/>
      <c r="CF4494" s="419"/>
      <c r="CG4494" s="419"/>
      <c r="CH4494" s="419"/>
    </row>
    <row r="4495" spans="3:86" ht="21" thickBot="1">
      <c r="C4495" s="425"/>
      <c r="P4495" s="431"/>
      <c r="R4495" s="419"/>
      <c r="S4495" s="446"/>
      <c r="T4495" s="419"/>
      <c r="V4495" s="196"/>
      <c r="W4495" s="419"/>
      <c r="X4495" s="419"/>
      <c r="Z4495" s="419"/>
      <c r="AA4495" s="419"/>
      <c r="AB4495" s="419"/>
      <c r="AD4495" s="419"/>
      <c r="AE4495" s="419"/>
      <c r="AF4495" s="419"/>
      <c r="AH4495" s="419"/>
      <c r="AI4495" s="419"/>
      <c r="AJ4495" s="419"/>
      <c r="AL4495" s="419"/>
      <c r="AM4495" s="419"/>
      <c r="AN4495" s="403"/>
      <c r="AO4495" s="419"/>
      <c r="AP4495" s="419"/>
      <c r="AQ4495" s="419"/>
      <c r="AR4495" s="419"/>
      <c r="AS4495" s="419"/>
      <c r="AT4495" s="419"/>
      <c r="AU4495" s="419"/>
      <c r="AV4495" s="419"/>
      <c r="AX4495" s="419"/>
      <c r="AY4495" s="419"/>
      <c r="AZ4495" s="419"/>
      <c r="BB4495" s="419"/>
      <c r="BC4495" s="419"/>
      <c r="BD4495" s="419"/>
      <c r="BF4495" s="419"/>
      <c r="BG4495" s="419"/>
      <c r="BH4495" s="419"/>
      <c r="BJ4495" s="419"/>
      <c r="BK4495" s="419"/>
      <c r="BL4495" s="419"/>
      <c r="BN4495" s="419"/>
      <c r="BO4495" s="419"/>
      <c r="BP4495" s="419"/>
      <c r="BR4495" s="419"/>
      <c r="BS4495" s="419"/>
      <c r="BT4495" s="419"/>
      <c r="BV4495" s="419"/>
      <c r="BW4495" s="419"/>
      <c r="BX4495" s="397"/>
      <c r="BZ4495" s="449"/>
      <c r="CB4495" s="419"/>
      <c r="CC4495" s="419"/>
      <c r="CD4495" s="419"/>
      <c r="CF4495" s="419"/>
      <c r="CG4495" s="419"/>
      <c r="CH4495" s="419"/>
    </row>
    <row r="4496" spans="3:86" ht="21" thickBot="1">
      <c r="C4496" s="425"/>
      <c r="P4496" s="431"/>
      <c r="R4496" s="419"/>
      <c r="S4496" s="446"/>
      <c r="T4496" s="419"/>
      <c r="V4496" s="196"/>
      <c r="W4496" s="419"/>
      <c r="X4496" s="419"/>
      <c r="Z4496" s="419"/>
      <c r="AA4496" s="419"/>
      <c r="AB4496" s="419"/>
      <c r="AD4496" s="419"/>
      <c r="AE4496" s="419"/>
      <c r="AF4496" s="419"/>
      <c r="AH4496" s="419"/>
      <c r="AI4496" s="419"/>
      <c r="AJ4496" s="419"/>
      <c r="AL4496" s="419"/>
      <c r="AM4496" s="419"/>
      <c r="AN4496" s="403"/>
      <c r="AO4496" s="419"/>
      <c r="AP4496" s="419"/>
      <c r="AQ4496" s="419"/>
      <c r="AR4496" s="419"/>
      <c r="AS4496" s="419"/>
      <c r="AT4496" s="419"/>
      <c r="AU4496" s="419"/>
      <c r="AV4496" s="419"/>
      <c r="AX4496" s="419"/>
      <c r="AY4496" s="419"/>
      <c r="AZ4496" s="419"/>
      <c r="BB4496" s="419"/>
      <c r="BC4496" s="419"/>
      <c r="BD4496" s="419"/>
      <c r="BF4496" s="419"/>
      <c r="BG4496" s="419"/>
      <c r="BH4496" s="419"/>
      <c r="BJ4496" s="419"/>
      <c r="BK4496" s="419"/>
      <c r="BL4496" s="419"/>
      <c r="BN4496" s="419"/>
      <c r="BO4496" s="419"/>
      <c r="BP4496" s="419"/>
      <c r="BR4496" s="419"/>
      <c r="BS4496" s="419"/>
      <c r="BT4496" s="419"/>
      <c r="BV4496" s="419"/>
      <c r="BW4496" s="419"/>
      <c r="BX4496" s="397"/>
      <c r="BZ4496" s="449"/>
      <c r="CB4496" s="419"/>
      <c r="CC4496" s="419"/>
      <c r="CD4496" s="419"/>
      <c r="CF4496" s="419"/>
      <c r="CG4496" s="419"/>
      <c r="CH4496" s="419"/>
    </row>
    <row r="4497" spans="3:86" ht="21" thickBot="1">
      <c r="C4497" s="425"/>
      <c r="P4497" s="431"/>
      <c r="R4497" s="419"/>
      <c r="S4497" s="446"/>
      <c r="T4497" s="419"/>
      <c r="V4497" s="196"/>
      <c r="W4497" s="419"/>
      <c r="X4497" s="419"/>
      <c r="Z4497" s="419"/>
      <c r="AA4497" s="419"/>
      <c r="AB4497" s="419"/>
      <c r="AD4497" s="419"/>
      <c r="AE4497" s="419"/>
      <c r="AF4497" s="419"/>
      <c r="AH4497" s="419"/>
      <c r="AI4497" s="419"/>
      <c r="AJ4497" s="419"/>
      <c r="AL4497" s="419"/>
      <c r="AM4497" s="419"/>
      <c r="AN4497" s="403"/>
      <c r="AO4497" s="419"/>
      <c r="AP4497" s="419"/>
      <c r="AQ4497" s="419"/>
      <c r="AR4497" s="419"/>
      <c r="AS4497" s="419"/>
      <c r="AT4497" s="419"/>
      <c r="AU4497" s="419"/>
      <c r="AV4497" s="419"/>
      <c r="AX4497" s="419"/>
      <c r="AY4497" s="419"/>
      <c r="AZ4497" s="419"/>
      <c r="BB4497" s="419"/>
      <c r="BC4497" s="419"/>
      <c r="BD4497" s="419"/>
      <c r="BF4497" s="419"/>
      <c r="BG4497" s="419"/>
      <c r="BH4497" s="419"/>
      <c r="BJ4497" s="419"/>
      <c r="BK4497" s="419"/>
      <c r="BL4497" s="419"/>
      <c r="BN4497" s="419"/>
      <c r="BO4497" s="419"/>
      <c r="BP4497" s="419"/>
      <c r="BR4497" s="419"/>
      <c r="BS4497" s="419"/>
      <c r="BT4497" s="419"/>
      <c r="BV4497" s="419"/>
      <c r="BW4497" s="419"/>
      <c r="BX4497" s="397"/>
      <c r="BZ4497" s="449"/>
      <c r="CB4497" s="419"/>
      <c r="CC4497" s="419"/>
      <c r="CD4497" s="419"/>
      <c r="CF4497" s="419"/>
      <c r="CG4497" s="419"/>
      <c r="CH4497" s="419"/>
    </row>
    <row r="4498" spans="3:86" ht="21" thickBot="1">
      <c r="C4498" s="425"/>
      <c r="P4498" s="431"/>
      <c r="R4498" s="419"/>
      <c r="S4498" s="446"/>
      <c r="T4498" s="419"/>
      <c r="V4498" s="196"/>
      <c r="W4498" s="419"/>
      <c r="X4498" s="419"/>
      <c r="Z4498" s="419"/>
      <c r="AA4498" s="419"/>
      <c r="AB4498" s="419"/>
      <c r="AD4498" s="419"/>
      <c r="AE4498" s="419"/>
      <c r="AF4498" s="419"/>
      <c r="AH4498" s="419"/>
      <c r="AI4498" s="419"/>
      <c r="AJ4498" s="419"/>
      <c r="AL4498" s="419"/>
      <c r="AM4498" s="419"/>
      <c r="AN4498" s="403"/>
      <c r="AO4498" s="419"/>
      <c r="AP4498" s="419"/>
      <c r="AQ4498" s="419"/>
      <c r="AR4498" s="419"/>
      <c r="AS4498" s="419"/>
      <c r="AT4498" s="419"/>
      <c r="AU4498" s="419"/>
      <c r="AV4498" s="419"/>
      <c r="AX4498" s="419"/>
      <c r="AY4498" s="419"/>
      <c r="AZ4498" s="419"/>
      <c r="BB4498" s="419"/>
      <c r="BC4498" s="419"/>
      <c r="BD4498" s="419"/>
      <c r="BF4498" s="419"/>
      <c r="BG4498" s="419"/>
      <c r="BH4498" s="419"/>
      <c r="BJ4498" s="419"/>
      <c r="BK4498" s="419"/>
      <c r="BL4498" s="419"/>
      <c r="BN4498" s="419"/>
      <c r="BO4498" s="419"/>
      <c r="BP4498" s="419"/>
      <c r="BR4498" s="419"/>
      <c r="BS4498" s="419"/>
      <c r="BT4498" s="419"/>
      <c r="BV4498" s="419"/>
      <c r="BW4498" s="419"/>
      <c r="BX4498" s="397"/>
      <c r="BZ4498" s="449"/>
      <c r="CB4498" s="419"/>
      <c r="CC4498" s="419"/>
      <c r="CD4498" s="419"/>
      <c r="CF4498" s="419"/>
      <c r="CG4498" s="419"/>
      <c r="CH4498" s="419"/>
    </row>
    <row r="4499" spans="3:86" ht="21" thickBot="1">
      <c r="C4499" s="425"/>
      <c r="P4499" s="431"/>
      <c r="R4499" s="419"/>
      <c r="S4499" s="446"/>
      <c r="T4499" s="419"/>
      <c r="V4499" s="196"/>
      <c r="W4499" s="419"/>
      <c r="X4499" s="419"/>
      <c r="Z4499" s="419"/>
      <c r="AA4499" s="419"/>
      <c r="AB4499" s="419"/>
      <c r="AD4499" s="419"/>
      <c r="AE4499" s="419"/>
      <c r="AF4499" s="419"/>
      <c r="AH4499" s="419"/>
      <c r="AI4499" s="419"/>
      <c r="AJ4499" s="419"/>
      <c r="AL4499" s="419"/>
      <c r="AM4499" s="419"/>
      <c r="AN4499" s="403"/>
      <c r="AO4499" s="419"/>
      <c r="AP4499" s="419"/>
      <c r="AQ4499" s="419"/>
      <c r="AR4499" s="419"/>
      <c r="AS4499" s="419"/>
      <c r="AT4499" s="419"/>
      <c r="AU4499" s="419"/>
      <c r="AV4499" s="419"/>
      <c r="AX4499" s="419"/>
      <c r="AY4499" s="419"/>
      <c r="AZ4499" s="419"/>
      <c r="BB4499" s="419"/>
      <c r="BC4499" s="419"/>
      <c r="BD4499" s="419"/>
      <c r="BF4499" s="419"/>
      <c r="BG4499" s="419"/>
      <c r="BH4499" s="419"/>
      <c r="BJ4499" s="419"/>
      <c r="BK4499" s="419"/>
      <c r="BL4499" s="419"/>
      <c r="BN4499" s="419"/>
      <c r="BO4499" s="419"/>
      <c r="BP4499" s="419"/>
      <c r="BR4499" s="419"/>
      <c r="BS4499" s="419"/>
      <c r="BT4499" s="419"/>
      <c r="BV4499" s="419"/>
      <c r="BW4499" s="419"/>
      <c r="BX4499" s="397"/>
      <c r="BZ4499" s="449"/>
      <c r="CB4499" s="419"/>
      <c r="CC4499" s="419"/>
      <c r="CD4499" s="419"/>
      <c r="CF4499" s="419"/>
      <c r="CG4499" s="419"/>
      <c r="CH4499" s="419"/>
    </row>
    <row r="4500" spans="3:86" ht="21" thickBot="1">
      <c r="C4500" s="425"/>
      <c r="P4500" s="431"/>
      <c r="R4500" s="419"/>
      <c r="S4500" s="446"/>
      <c r="T4500" s="419"/>
      <c r="V4500" s="196"/>
      <c r="W4500" s="419"/>
      <c r="X4500" s="419"/>
      <c r="Z4500" s="419"/>
      <c r="AA4500" s="419"/>
      <c r="AB4500" s="419"/>
      <c r="AD4500" s="419"/>
      <c r="AE4500" s="419"/>
      <c r="AF4500" s="419"/>
      <c r="AH4500" s="419"/>
      <c r="AI4500" s="419"/>
      <c r="AJ4500" s="419"/>
      <c r="AL4500" s="419"/>
      <c r="AM4500" s="419"/>
      <c r="AN4500" s="403"/>
      <c r="AO4500" s="419"/>
      <c r="AP4500" s="419"/>
      <c r="AQ4500" s="419"/>
      <c r="AR4500" s="419"/>
      <c r="AS4500" s="419"/>
      <c r="AT4500" s="419"/>
      <c r="AU4500" s="419"/>
      <c r="AV4500" s="419"/>
      <c r="AX4500" s="419"/>
      <c r="AY4500" s="419"/>
      <c r="AZ4500" s="419"/>
      <c r="BB4500" s="419"/>
      <c r="BC4500" s="419"/>
      <c r="BD4500" s="419"/>
      <c r="BF4500" s="419"/>
      <c r="BG4500" s="419"/>
      <c r="BH4500" s="419"/>
      <c r="BJ4500" s="419"/>
      <c r="BK4500" s="419"/>
      <c r="BL4500" s="419"/>
      <c r="BN4500" s="419"/>
      <c r="BO4500" s="419"/>
      <c r="BP4500" s="419"/>
      <c r="BR4500" s="419"/>
      <c r="BS4500" s="419"/>
      <c r="BT4500" s="419"/>
      <c r="BV4500" s="419"/>
      <c r="BW4500" s="419"/>
      <c r="BX4500" s="397"/>
      <c r="BZ4500" s="449"/>
      <c r="CB4500" s="419"/>
      <c r="CC4500" s="419"/>
      <c r="CD4500" s="419"/>
      <c r="CF4500" s="419"/>
      <c r="CG4500" s="419"/>
      <c r="CH4500" s="419"/>
    </row>
    <row r="4501" spans="3:86" ht="21" thickBot="1">
      <c r="C4501" s="425"/>
      <c r="P4501" s="431"/>
      <c r="R4501" s="419"/>
      <c r="S4501" s="446"/>
      <c r="T4501" s="419"/>
      <c r="V4501" s="196"/>
      <c r="W4501" s="419"/>
      <c r="X4501" s="419"/>
      <c r="Z4501" s="419"/>
      <c r="AA4501" s="419"/>
      <c r="AB4501" s="419"/>
      <c r="AD4501" s="419"/>
      <c r="AE4501" s="419"/>
      <c r="AF4501" s="419"/>
      <c r="AH4501" s="419"/>
      <c r="AI4501" s="419"/>
      <c r="AJ4501" s="419"/>
      <c r="AL4501" s="419"/>
      <c r="AM4501" s="419"/>
      <c r="AN4501" s="403"/>
      <c r="AO4501" s="419"/>
      <c r="AP4501" s="419"/>
      <c r="AQ4501" s="419"/>
      <c r="AR4501" s="419"/>
      <c r="AS4501" s="419"/>
      <c r="AT4501" s="419"/>
      <c r="AU4501" s="419"/>
      <c r="AV4501" s="419"/>
      <c r="AX4501" s="419"/>
      <c r="AY4501" s="419"/>
      <c r="AZ4501" s="419"/>
      <c r="BB4501" s="419"/>
      <c r="BC4501" s="419"/>
      <c r="BD4501" s="419"/>
      <c r="BF4501" s="419"/>
      <c r="BG4501" s="419"/>
      <c r="BH4501" s="419"/>
      <c r="BJ4501" s="419"/>
      <c r="BK4501" s="419"/>
      <c r="BL4501" s="419"/>
      <c r="BN4501" s="419"/>
      <c r="BO4501" s="419"/>
      <c r="BP4501" s="419"/>
      <c r="BR4501" s="419"/>
      <c r="BS4501" s="419"/>
      <c r="BT4501" s="419"/>
      <c r="BV4501" s="419"/>
      <c r="BW4501" s="419"/>
      <c r="BX4501" s="397"/>
      <c r="BZ4501" s="449"/>
      <c r="CB4501" s="419"/>
      <c r="CC4501" s="419"/>
      <c r="CD4501" s="419"/>
      <c r="CF4501" s="419"/>
      <c r="CG4501" s="419"/>
      <c r="CH4501" s="419"/>
    </row>
    <row r="4502" spans="3:86" ht="21" thickBot="1">
      <c r="C4502" s="425"/>
      <c r="P4502" s="431"/>
      <c r="R4502" s="419"/>
      <c r="S4502" s="446"/>
      <c r="T4502" s="419"/>
      <c r="V4502" s="196"/>
      <c r="W4502" s="419"/>
      <c r="X4502" s="419"/>
      <c r="Z4502" s="419"/>
      <c r="AA4502" s="419"/>
      <c r="AB4502" s="419"/>
      <c r="AD4502" s="419"/>
      <c r="AE4502" s="419"/>
      <c r="AF4502" s="419"/>
      <c r="AH4502" s="419"/>
      <c r="AI4502" s="419"/>
      <c r="AJ4502" s="419"/>
      <c r="AL4502" s="419"/>
      <c r="AM4502" s="419"/>
      <c r="AN4502" s="403"/>
      <c r="AO4502" s="419"/>
      <c r="AP4502" s="419"/>
      <c r="AQ4502" s="419"/>
      <c r="AR4502" s="419"/>
      <c r="AS4502" s="419"/>
      <c r="AT4502" s="419"/>
      <c r="AU4502" s="419"/>
      <c r="AV4502" s="419"/>
      <c r="AX4502" s="419"/>
      <c r="AY4502" s="419"/>
      <c r="AZ4502" s="419"/>
      <c r="BB4502" s="419"/>
      <c r="BC4502" s="419"/>
      <c r="BD4502" s="419"/>
      <c r="BF4502" s="419"/>
      <c r="BG4502" s="419"/>
      <c r="BH4502" s="419"/>
      <c r="BJ4502" s="419"/>
      <c r="BK4502" s="419"/>
      <c r="BL4502" s="419"/>
      <c r="BN4502" s="419"/>
      <c r="BO4502" s="419"/>
      <c r="BP4502" s="419"/>
      <c r="BR4502" s="419"/>
      <c r="BS4502" s="419"/>
      <c r="BT4502" s="419"/>
      <c r="BV4502" s="419"/>
      <c r="BW4502" s="419"/>
      <c r="BX4502" s="397"/>
      <c r="BZ4502" s="449"/>
      <c r="CB4502" s="419"/>
      <c r="CC4502" s="419"/>
      <c r="CD4502" s="419"/>
      <c r="CF4502" s="419"/>
      <c r="CG4502" s="419"/>
      <c r="CH4502" s="419"/>
    </row>
    <row r="4503" spans="3:86" ht="21" thickBot="1">
      <c r="C4503" s="425"/>
      <c r="P4503" s="431"/>
      <c r="R4503" s="419"/>
      <c r="S4503" s="446"/>
      <c r="T4503" s="419"/>
      <c r="V4503" s="196"/>
      <c r="W4503" s="419"/>
      <c r="X4503" s="419"/>
      <c r="Z4503" s="419"/>
      <c r="AA4503" s="419"/>
      <c r="AB4503" s="419"/>
      <c r="AD4503" s="419"/>
      <c r="AE4503" s="419"/>
      <c r="AF4503" s="419"/>
      <c r="AH4503" s="419"/>
      <c r="AI4503" s="419"/>
      <c r="AJ4503" s="419"/>
      <c r="AL4503" s="419"/>
      <c r="AM4503" s="419"/>
      <c r="AN4503" s="403"/>
      <c r="AO4503" s="419"/>
      <c r="AP4503" s="419"/>
      <c r="AQ4503" s="419"/>
      <c r="AR4503" s="419"/>
      <c r="AS4503" s="419"/>
      <c r="AT4503" s="419"/>
      <c r="AU4503" s="419"/>
      <c r="AV4503" s="419"/>
      <c r="AX4503" s="419"/>
      <c r="AY4503" s="419"/>
      <c r="AZ4503" s="419"/>
      <c r="BB4503" s="419"/>
      <c r="BC4503" s="419"/>
      <c r="BD4503" s="419"/>
      <c r="BF4503" s="419"/>
      <c r="BG4503" s="419"/>
      <c r="BH4503" s="419"/>
      <c r="BJ4503" s="419"/>
      <c r="BK4503" s="419"/>
      <c r="BL4503" s="419"/>
      <c r="BN4503" s="419"/>
      <c r="BO4503" s="419"/>
      <c r="BP4503" s="419"/>
      <c r="BR4503" s="419"/>
      <c r="BS4503" s="419"/>
      <c r="BT4503" s="419"/>
      <c r="BV4503" s="419"/>
      <c r="BW4503" s="419"/>
      <c r="BX4503" s="397"/>
      <c r="BZ4503" s="449"/>
      <c r="CB4503" s="419"/>
      <c r="CC4503" s="419"/>
      <c r="CD4503" s="419"/>
      <c r="CF4503" s="419"/>
      <c r="CG4503" s="419"/>
      <c r="CH4503" s="419"/>
    </row>
    <row r="4504" spans="3:86" ht="21" thickBot="1">
      <c r="C4504" s="425"/>
      <c r="P4504" s="431"/>
      <c r="R4504" s="419"/>
      <c r="S4504" s="446"/>
      <c r="T4504" s="419"/>
      <c r="V4504" s="196"/>
      <c r="W4504" s="419"/>
      <c r="X4504" s="419"/>
      <c r="Z4504" s="419"/>
      <c r="AA4504" s="419"/>
      <c r="AB4504" s="419"/>
      <c r="AD4504" s="419"/>
      <c r="AE4504" s="419"/>
      <c r="AF4504" s="419"/>
      <c r="AH4504" s="419"/>
      <c r="AI4504" s="419"/>
      <c r="AJ4504" s="419"/>
      <c r="AL4504" s="419"/>
      <c r="AM4504" s="419"/>
      <c r="AN4504" s="403"/>
      <c r="AO4504" s="419"/>
      <c r="AP4504" s="419"/>
      <c r="AQ4504" s="419"/>
      <c r="AR4504" s="419"/>
      <c r="AS4504" s="419"/>
      <c r="AT4504" s="419"/>
      <c r="AU4504" s="419"/>
      <c r="AV4504" s="419"/>
      <c r="AX4504" s="419"/>
      <c r="AY4504" s="419"/>
      <c r="AZ4504" s="419"/>
      <c r="BB4504" s="419"/>
      <c r="BC4504" s="419"/>
      <c r="BD4504" s="419"/>
      <c r="BF4504" s="419"/>
      <c r="BG4504" s="419"/>
      <c r="BH4504" s="419"/>
      <c r="BJ4504" s="419"/>
      <c r="BK4504" s="419"/>
      <c r="BL4504" s="419"/>
      <c r="BN4504" s="419"/>
      <c r="BO4504" s="419"/>
      <c r="BP4504" s="419"/>
      <c r="BR4504" s="419"/>
      <c r="BS4504" s="419"/>
      <c r="BT4504" s="419"/>
      <c r="BV4504" s="419"/>
      <c r="BW4504" s="419"/>
      <c r="BX4504" s="397"/>
      <c r="BZ4504" s="449"/>
      <c r="CB4504" s="419"/>
      <c r="CC4504" s="419"/>
      <c r="CD4504" s="419"/>
      <c r="CF4504" s="419"/>
      <c r="CG4504" s="419"/>
      <c r="CH4504" s="419"/>
    </row>
    <row r="4505" spans="3:86" ht="21" thickBot="1">
      <c r="C4505" s="425"/>
      <c r="P4505" s="431"/>
      <c r="R4505" s="419"/>
      <c r="S4505" s="446"/>
      <c r="T4505" s="419"/>
      <c r="V4505" s="196"/>
      <c r="W4505" s="419"/>
      <c r="X4505" s="419"/>
      <c r="Z4505" s="419"/>
      <c r="AA4505" s="419"/>
      <c r="AB4505" s="419"/>
      <c r="AD4505" s="419"/>
      <c r="AE4505" s="419"/>
      <c r="AF4505" s="419"/>
      <c r="AH4505" s="419"/>
      <c r="AI4505" s="419"/>
      <c r="AJ4505" s="419"/>
      <c r="AL4505" s="419"/>
      <c r="AM4505" s="419"/>
      <c r="AN4505" s="403"/>
      <c r="AO4505" s="419"/>
      <c r="AP4505" s="419"/>
      <c r="AQ4505" s="419"/>
      <c r="AR4505" s="419"/>
      <c r="AS4505" s="419"/>
      <c r="AT4505" s="419"/>
      <c r="AU4505" s="419"/>
      <c r="AV4505" s="419"/>
      <c r="AX4505" s="419"/>
      <c r="AY4505" s="419"/>
      <c r="AZ4505" s="419"/>
      <c r="BB4505" s="419"/>
      <c r="BC4505" s="419"/>
      <c r="BD4505" s="419"/>
      <c r="BF4505" s="419"/>
      <c r="BG4505" s="419"/>
      <c r="BH4505" s="419"/>
      <c r="BJ4505" s="419"/>
      <c r="BK4505" s="419"/>
      <c r="BL4505" s="419"/>
      <c r="BN4505" s="419"/>
      <c r="BO4505" s="419"/>
      <c r="BP4505" s="419"/>
      <c r="BR4505" s="419"/>
      <c r="BS4505" s="419"/>
      <c r="BT4505" s="419"/>
      <c r="BV4505" s="419"/>
      <c r="BW4505" s="419"/>
      <c r="BX4505" s="397"/>
      <c r="BZ4505" s="449"/>
      <c r="CB4505" s="419"/>
      <c r="CC4505" s="419"/>
      <c r="CD4505" s="419"/>
      <c r="CF4505" s="419"/>
      <c r="CG4505" s="419"/>
      <c r="CH4505" s="419"/>
    </row>
    <row r="4506" spans="3:86" ht="21" thickBot="1">
      <c r="C4506" s="425"/>
      <c r="P4506" s="431"/>
      <c r="R4506" s="419"/>
      <c r="S4506" s="446"/>
      <c r="T4506" s="419"/>
      <c r="V4506" s="196"/>
      <c r="W4506" s="419"/>
      <c r="X4506" s="419"/>
      <c r="Z4506" s="419"/>
      <c r="AA4506" s="419"/>
      <c r="AB4506" s="419"/>
      <c r="AD4506" s="419"/>
      <c r="AE4506" s="419"/>
      <c r="AF4506" s="419"/>
      <c r="AH4506" s="419"/>
      <c r="AI4506" s="419"/>
      <c r="AJ4506" s="419"/>
      <c r="AL4506" s="419"/>
      <c r="AM4506" s="419"/>
      <c r="AN4506" s="403"/>
      <c r="AO4506" s="419"/>
      <c r="AP4506" s="419"/>
      <c r="AQ4506" s="419"/>
      <c r="AR4506" s="419"/>
      <c r="AS4506" s="419"/>
      <c r="AT4506" s="419"/>
      <c r="AU4506" s="419"/>
      <c r="AV4506" s="419"/>
      <c r="AX4506" s="419"/>
      <c r="AY4506" s="419"/>
      <c r="AZ4506" s="419"/>
      <c r="BB4506" s="419"/>
      <c r="BC4506" s="419"/>
      <c r="BD4506" s="419"/>
      <c r="BF4506" s="419"/>
      <c r="BG4506" s="419"/>
      <c r="BH4506" s="419"/>
      <c r="BJ4506" s="419"/>
      <c r="BK4506" s="419"/>
      <c r="BL4506" s="419"/>
      <c r="BN4506" s="419"/>
      <c r="BO4506" s="419"/>
      <c r="BP4506" s="419"/>
      <c r="BR4506" s="419"/>
      <c r="BS4506" s="419"/>
      <c r="BT4506" s="419"/>
      <c r="BV4506" s="419"/>
      <c r="BW4506" s="419"/>
      <c r="BX4506" s="397"/>
      <c r="BZ4506" s="449"/>
      <c r="CB4506" s="419"/>
      <c r="CC4506" s="419"/>
      <c r="CD4506" s="419"/>
      <c r="CF4506" s="419"/>
      <c r="CG4506" s="419"/>
      <c r="CH4506" s="419"/>
    </row>
    <row r="4507" spans="3:86" ht="21" thickBot="1">
      <c r="C4507" s="425"/>
      <c r="P4507" s="431"/>
      <c r="R4507" s="419"/>
      <c r="S4507" s="446"/>
      <c r="T4507" s="419"/>
      <c r="V4507" s="196"/>
      <c r="W4507" s="419"/>
      <c r="X4507" s="419"/>
      <c r="Z4507" s="419"/>
      <c r="AA4507" s="419"/>
      <c r="AB4507" s="419"/>
      <c r="AD4507" s="419"/>
      <c r="AE4507" s="419"/>
      <c r="AF4507" s="419"/>
      <c r="AH4507" s="419"/>
      <c r="AI4507" s="419"/>
      <c r="AJ4507" s="419"/>
      <c r="AL4507" s="419"/>
      <c r="AM4507" s="419"/>
      <c r="AN4507" s="403"/>
      <c r="AO4507" s="419"/>
      <c r="AP4507" s="419"/>
      <c r="AQ4507" s="419"/>
      <c r="AR4507" s="419"/>
      <c r="AS4507" s="419"/>
      <c r="AT4507" s="419"/>
      <c r="AU4507" s="419"/>
      <c r="AV4507" s="419"/>
      <c r="AX4507" s="419"/>
      <c r="AY4507" s="419"/>
      <c r="AZ4507" s="419"/>
      <c r="BB4507" s="419"/>
      <c r="BC4507" s="419"/>
      <c r="BD4507" s="419"/>
      <c r="BF4507" s="419"/>
      <c r="BG4507" s="419"/>
      <c r="BH4507" s="419"/>
      <c r="BJ4507" s="419"/>
      <c r="BK4507" s="419"/>
      <c r="BL4507" s="419"/>
      <c r="BN4507" s="419"/>
      <c r="BO4507" s="419"/>
      <c r="BP4507" s="419"/>
      <c r="BR4507" s="419"/>
      <c r="BS4507" s="419"/>
      <c r="BT4507" s="419"/>
      <c r="BV4507" s="419"/>
      <c r="BW4507" s="419"/>
      <c r="BX4507" s="397"/>
      <c r="BZ4507" s="449"/>
      <c r="CB4507" s="419"/>
      <c r="CC4507" s="419"/>
      <c r="CD4507" s="419"/>
      <c r="CF4507" s="419"/>
      <c r="CG4507" s="419"/>
      <c r="CH4507" s="419"/>
    </row>
    <row r="4508" spans="3:86" ht="21" thickBot="1">
      <c r="C4508" s="425"/>
      <c r="P4508" s="431"/>
      <c r="R4508" s="419"/>
      <c r="S4508" s="446"/>
      <c r="T4508" s="419"/>
      <c r="V4508" s="196"/>
      <c r="W4508" s="419"/>
      <c r="X4508" s="419"/>
      <c r="Z4508" s="419"/>
      <c r="AA4508" s="419"/>
      <c r="AB4508" s="419"/>
      <c r="AD4508" s="419"/>
      <c r="AE4508" s="419"/>
      <c r="AF4508" s="419"/>
      <c r="AH4508" s="419"/>
      <c r="AI4508" s="419"/>
      <c r="AJ4508" s="419"/>
      <c r="AL4508" s="419"/>
      <c r="AM4508" s="419"/>
      <c r="AN4508" s="403"/>
      <c r="AO4508" s="419"/>
      <c r="AP4508" s="419"/>
      <c r="AQ4508" s="419"/>
      <c r="AR4508" s="419"/>
      <c r="AS4508" s="419"/>
      <c r="AT4508" s="419"/>
      <c r="AU4508" s="419"/>
      <c r="AV4508" s="419"/>
      <c r="AX4508" s="419"/>
      <c r="AY4508" s="419"/>
      <c r="AZ4508" s="419"/>
      <c r="BB4508" s="419"/>
      <c r="BC4508" s="419"/>
      <c r="BD4508" s="419"/>
      <c r="BF4508" s="419"/>
      <c r="BG4508" s="419"/>
      <c r="BH4508" s="419"/>
      <c r="BJ4508" s="419"/>
      <c r="BK4508" s="419"/>
      <c r="BL4508" s="419"/>
      <c r="BN4508" s="419"/>
      <c r="BO4508" s="419"/>
      <c r="BP4508" s="419"/>
      <c r="BR4508" s="419"/>
      <c r="BS4508" s="419"/>
      <c r="BT4508" s="419"/>
      <c r="BV4508" s="419"/>
      <c r="BW4508" s="419"/>
      <c r="BX4508" s="397"/>
      <c r="BZ4508" s="449"/>
      <c r="CB4508" s="419"/>
      <c r="CC4508" s="419"/>
      <c r="CD4508" s="419"/>
      <c r="CF4508" s="419"/>
      <c r="CG4508" s="419"/>
      <c r="CH4508" s="419"/>
    </row>
    <row r="4509" spans="3:86" ht="21" thickBot="1">
      <c r="C4509" s="425"/>
      <c r="P4509" s="431"/>
      <c r="R4509" s="419"/>
      <c r="S4509" s="446"/>
      <c r="T4509" s="419"/>
      <c r="V4509" s="196"/>
      <c r="W4509" s="419"/>
      <c r="X4509" s="419"/>
      <c r="Z4509" s="419"/>
      <c r="AA4509" s="419"/>
      <c r="AB4509" s="419"/>
      <c r="AD4509" s="419"/>
      <c r="AE4509" s="419"/>
      <c r="AF4509" s="419"/>
      <c r="AH4509" s="419"/>
      <c r="AI4509" s="419"/>
      <c r="AJ4509" s="419"/>
      <c r="AL4509" s="419"/>
      <c r="AM4509" s="419"/>
      <c r="AN4509" s="403"/>
      <c r="AO4509" s="419"/>
      <c r="AP4509" s="419"/>
      <c r="AQ4509" s="419"/>
      <c r="AR4509" s="419"/>
      <c r="AS4509" s="419"/>
      <c r="AT4509" s="419"/>
      <c r="AU4509" s="419"/>
      <c r="AV4509" s="419"/>
      <c r="AX4509" s="419"/>
      <c r="AY4509" s="419"/>
      <c r="AZ4509" s="419"/>
      <c r="BB4509" s="419"/>
      <c r="BC4509" s="419"/>
      <c r="BD4509" s="419"/>
      <c r="BF4509" s="419"/>
      <c r="BG4509" s="419"/>
      <c r="BH4509" s="419"/>
      <c r="BJ4509" s="419"/>
      <c r="BK4509" s="419"/>
      <c r="BL4509" s="419"/>
      <c r="BN4509" s="419"/>
      <c r="BO4509" s="419"/>
      <c r="BP4509" s="419"/>
      <c r="BR4509" s="419"/>
      <c r="BS4509" s="419"/>
      <c r="BT4509" s="419"/>
      <c r="BV4509" s="419"/>
      <c r="BW4509" s="419"/>
      <c r="BX4509" s="397"/>
      <c r="BZ4509" s="449"/>
      <c r="CB4509" s="419"/>
      <c r="CC4509" s="419"/>
      <c r="CD4509" s="419"/>
      <c r="CF4509" s="419"/>
      <c r="CG4509" s="419"/>
      <c r="CH4509" s="419"/>
    </row>
    <row r="4510" spans="3:86" ht="21" thickBot="1">
      <c r="C4510" s="425"/>
      <c r="P4510" s="431"/>
      <c r="R4510" s="419"/>
      <c r="S4510" s="446"/>
      <c r="T4510" s="419"/>
      <c r="V4510" s="196"/>
      <c r="W4510" s="419"/>
      <c r="X4510" s="419"/>
      <c r="Z4510" s="419"/>
      <c r="AA4510" s="419"/>
      <c r="AB4510" s="419"/>
      <c r="AD4510" s="419"/>
      <c r="AE4510" s="419"/>
      <c r="AF4510" s="419"/>
      <c r="AH4510" s="419"/>
      <c r="AI4510" s="419"/>
      <c r="AJ4510" s="419"/>
      <c r="AL4510" s="419"/>
      <c r="AM4510" s="419"/>
      <c r="AN4510" s="403"/>
      <c r="AO4510" s="419"/>
      <c r="AP4510" s="419"/>
      <c r="AQ4510" s="419"/>
      <c r="AR4510" s="419"/>
      <c r="AS4510" s="419"/>
      <c r="AT4510" s="419"/>
      <c r="AU4510" s="419"/>
      <c r="AV4510" s="419"/>
      <c r="AX4510" s="419"/>
      <c r="AY4510" s="419"/>
      <c r="AZ4510" s="419"/>
      <c r="BB4510" s="419"/>
      <c r="BC4510" s="419"/>
      <c r="BD4510" s="419"/>
      <c r="BF4510" s="419"/>
      <c r="BG4510" s="419"/>
      <c r="BH4510" s="419"/>
      <c r="BJ4510" s="419"/>
      <c r="BK4510" s="419"/>
      <c r="BL4510" s="419"/>
      <c r="BN4510" s="419"/>
      <c r="BO4510" s="419"/>
      <c r="BP4510" s="419"/>
      <c r="BR4510" s="419"/>
      <c r="BS4510" s="419"/>
      <c r="BT4510" s="419"/>
      <c r="BV4510" s="419"/>
      <c r="BW4510" s="419"/>
      <c r="BX4510" s="397"/>
      <c r="BZ4510" s="449"/>
      <c r="CB4510" s="419"/>
      <c r="CC4510" s="419"/>
      <c r="CD4510" s="419"/>
      <c r="CF4510" s="419"/>
      <c r="CG4510" s="419"/>
      <c r="CH4510" s="419"/>
    </row>
    <row r="4511" spans="3:86" ht="21" thickBot="1">
      <c r="C4511" s="425"/>
      <c r="P4511" s="431"/>
      <c r="R4511" s="419"/>
      <c r="S4511" s="446"/>
      <c r="T4511" s="419"/>
      <c r="V4511" s="196"/>
      <c r="W4511" s="419"/>
      <c r="X4511" s="419"/>
      <c r="Z4511" s="419"/>
      <c r="AA4511" s="419"/>
      <c r="AB4511" s="419"/>
      <c r="AD4511" s="419"/>
      <c r="AE4511" s="419"/>
      <c r="AF4511" s="419"/>
      <c r="AH4511" s="419"/>
      <c r="AI4511" s="419"/>
      <c r="AJ4511" s="419"/>
      <c r="AL4511" s="419"/>
      <c r="AM4511" s="419"/>
      <c r="AN4511" s="403"/>
      <c r="AO4511" s="419"/>
      <c r="AP4511" s="419"/>
      <c r="AQ4511" s="419"/>
      <c r="AR4511" s="419"/>
      <c r="AS4511" s="419"/>
      <c r="AT4511" s="419"/>
      <c r="AU4511" s="419"/>
      <c r="AV4511" s="419"/>
      <c r="AX4511" s="419"/>
      <c r="AY4511" s="419"/>
      <c r="AZ4511" s="419"/>
      <c r="BB4511" s="419"/>
      <c r="BC4511" s="419"/>
      <c r="BD4511" s="419"/>
      <c r="BF4511" s="419"/>
      <c r="BG4511" s="419"/>
      <c r="BH4511" s="419"/>
      <c r="BJ4511" s="419"/>
      <c r="BK4511" s="419"/>
      <c r="BL4511" s="419"/>
      <c r="BN4511" s="419"/>
      <c r="BO4511" s="419"/>
      <c r="BP4511" s="419"/>
      <c r="BR4511" s="419"/>
      <c r="BS4511" s="419"/>
      <c r="BT4511" s="419"/>
      <c r="BV4511" s="419"/>
      <c r="BW4511" s="419"/>
      <c r="BX4511" s="397"/>
      <c r="BZ4511" s="449"/>
      <c r="CB4511" s="419"/>
      <c r="CC4511" s="419"/>
      <c r="CD4511" s="419"/>
      <c r="CF4511" s="419"/>
      <c r="CG4511" s="419"/>
      <c r="CH4511" s="419"/>
    </row>
    <row r="4512" spans="3:86" ht="21" thickBot="1">
      <c r="C4512" s="425"/>
      <c r="P4512" s="431"/>
      <c r="R4512" s="419"/>
      <c r="S4512" s="446"/>
      <c r="T4512" s="419"/>
      <c r="V4512" s="196"/>
      <c r="W4512" s="419"/>
      <c r="X4512" s="419"/>
      <c r="Z4512" s="419"/>
      <c r="AA4512" s="419"/>
      <c r="AB4512" s="419"/>
      <c r="AD4512" s="419"/>
      <c r="AE4512" s="419"/>
      <c r="AF4512" s="419"/>
      <c r="AH4512" s="419"/>
      <c r="AI4512" s="419"/>
      <c r="AJ4512" s="419"/>
      <c r="AL4512" s="419"/>
      <c r="AM4512" s="419"/>
      <c r="AN4512" s="403"/>
      <c r="AO4512" s="419"/>
      <c r="AP4512" s="419"/>
      <c r="AQ4512" s="419"/>
      <c r="AR4512" s="419"/>
      <c r="AS4512" s="419"/>
      <c r="AT4512" s="419"/>
      <c r="AU4512" s="419"/>
      <c r="AV4512" s="419"/>
      <c r="AX4512" s="419"/>
      <c r="AY4512" s="419"/>
      <c r="AZ4512" s="419"/>
      <c r="BB4512" s="419"/>
      <c r="BC4512" s="419"/>
      <c r="BD4512" s="419"/>
      <c r="BF4512" s="419"/>
      <c r="BG4512" s="419"/>
      <c r="BH4512" s="419"/>
      <c r="BJ4512" s="419"/>
      <c r="BK4512" s="419"/>
      <c r="BL4512" s="419"/>
      <c r="BN4512" s="419"/>
      <c r="BO4512" s="419"/>
      <c r="BP4512" s="419"/>
      <c r="BR4512" s="419"/>
      <c r="BS4512" s="419"/>
      <c r="BT4512" s="419"/>
      <c r="BV4512" s="419"/>
      <c r="BW4512" s="419"/>
      <c r="BX4512" s="397"/>
      <c r="BZ4512" s="449"/>
      <c r="CB4512" s="419"/>
      <c r="CC4512" s="419"/>
      <c r="CD4512" s="419"/>
      <c r="CF4512" s="419"/>
      <c r="CG4512" s="419"/>
      <c r="CH4512" s="419"/>
    </row>
    <row r="4513" spans="3:86" ht="21" thickBot="1">
      <c r="C4513" s="425"/>
      <c r="P4513" s="431"/>
      <c r="R4513" s="419"/>
      <c r="S4513" s="446"/>
      <c r="T4513" s="419"/>
      <c r="V4513" s="196"/>
      <c r="W4513" s="419"/>
      <c r="X4513" s="419"/>
      <c r="Z4513" s="419"/>
      <c r="AA4513" s="419"/>
      <c r="AB4513" s="419"/>
      <c r="AD4513" s="419"/>
      <c r="AE4513" s="419"/>
      <c r="AF4513" s="419"/>
      <c r="AH4513" s="419"/>
      <c r="AI4513" s="419"/>
      <c r="AJ4513" s="419"/>
      <c r="AL4513" s="419"/>
      <c r="AM4513" s="419"/>
      <c r="AN4513" s="403"/>
      <c r="AO4513" s="419"/>
      <c r="AP4513" s="419"/>
      <c r="AQ4513" s="419"/>
      <c r="AR4513" s="419"/>
      <c r="AS4513" s="419"/>
      <c r="AT4513" s="419"/>
      <c r="AU4513" s="419"/>
      <c r="AV4513" s="419"/>
      <c r="AX4513" s="419"/>
      <c r="AY4513" s="419"/>
      <c r="AZ4513" s="419"/>
      <c r="BB4513" s="419"/>
      <c r="BC4513" s="419"/>
      <c r="BD4513" s="419"/>
      <c r="BF4513" s="419"/>
      <c r="BG4513" s="419"/>
      <c r="BH4513" s="419"/>
      <c r="BJ4513" s="419"/>
      <c r="BK4513" s="419"/>
      <c r="BL4513" s="419"/>
      <c r="BN4513" s="419"/>
      <c r="BO4513" s="419"/>
      <c r="BP4513" s="419"/>
      <c r="BR4513" s="419"/>
      <c r="BS4513" s="419"/>
      <c r="BT4513" s="419"/>
      <c r="BV4513" s="419"/>
      <c r="BW4513" s="419"/>
      <c r="BX4513" s="397"/>
      <c r="BZ4513" s="449"/>
      <c r="CB4513" s="419"/>
      <c r="CC4513" s="419"/>
      <c r="CD4513" s="419"/>
      <c r="CF4513" s="419"/>
      <c r="CG4513" s="419"/>
      <c r="CH4513" s="419"/>
    </row>
    <row r="4514" spans="3:86" ht="21" thickBot="1">
      <c r="C4514" s="425"/>
      <c r="P4514" s="431"/>
      <c r="R4514" s="419"/>
      <c r="S4514" s="446"/>
      <c r="T4514" s="419"/>
      <c r="V4514" s="196"/>
      <c r="W4514" s="419"/>
      <c r="X4514" s="419"/>
      <c r="Z4514" s="419"/>
      <c r="AA4514" s="419"/>
      <c r="AB4514" s="419"/>
      <c r="AD4514" s="419"/>
      <c r="AE4514" s="419"/>
      <c r="AF4514" s="419"/>
      <c r="AH4514" s="419"/>
      <c r="AI4514" s="419"/>
      <c r="AJ4514" s="419"/>
      <c r="AL4514" s="419"/>
      <c r="AM4514" s="419"/>
      <c r="AN4514" s="403"/>
      <c r="AO4514" s="419"/>
      <c r="AP4514" s="419"/>
      <c r="AQ4514" s="419"/>
      <c r="AR4514" s="419"/>
      <c r="AS4514" s="419"/>
      <c r="AT4514" s="419"/>
      <c r="AU4514" s="419"/>
      <c r="AV4514" s="419"/>
      <c r="AX4514" s="419"/>
      <c r="AY4514" s="419"/>
      <c r="AZ4514" s="419"/>
      <c r="BB4514" s="419"/>
      <c r="BC4514" s="419"/>
      <c r="BD4514" s="419"/>
      <c r="BF4514" s="419"/>
      <c r="BG4514" s="419"/>
      <c r="BH4514" s="419"/>
      <c r="BJ4514" s="419"/>
      <c r="BK4514" s="419"/>
      <c r="BL4514" s="419"/>
      <c r="BN4514" s="419"/>
      <c r="BO4514" s="419"/>
      <c r="BP4514" s="419"/>
      <c r="BR4514" s="419"/>
      <c r="BS4514" s="419"/>
      <c r="BT4514" s="419"/>
      <c r="BV4514" s="419"/>
      <c r="BW4514" s="419"/>
      <c r="BX4514" s="397"/>
      <c r="BZ4514" s="449"/>
      <c r="CB4514" s="419"/>
      <c r="CC4514" s="419"/>
      <c r="CD4514" s="419"/>
      <c r="CF4514" s="419"/>
      <c r="CG4514" s="419"/>
      <c r="CH4514" s="419"/>
    </row>
    <row r="4515" spans="3:86" ht="21" thickBot="1">
      <c r="C4515" s="425"/>
      <c r="P4515" s="431"/>
      <c r="R4515" s="419"/>
      <c r="S4515" s="446"/>
      <c r="T4515" s="419"/>
      <c r="V4515" s="196"/>
      <c r="W4515" s="419"/>
      <c r="X4515" s="419"/>
      <c r="Z4515" s="419"/>
      <c r="AA4515" s="419"/>
      <c r="AB4515" s="419"/>
      <c r="AD4515" s="419"/>
      <c r="AE4515" s="419"/>
      <c r="AF4515" s="419"/>
      <c r="AH4515" s="419"/>
      <c r="AI4515" s="419"/>
      <c r="AJ4515" s="419"/>
      <c r="AL4515" s="419"/>
      <c r="AM4515" s="419"/>
      <c r="AN4515" s="403"/>
      <c r="AO4515" s="419"/>
      <c r="AP4515" s="419"/>
      <c r="AQ4515" s="419"/>
      <c r="AR4515" s="419"/>
      <c r="AS4515" s="419"/>
      <c r="AT4515" s="419"/>
      <c r="AU4515" s="419"/>
      <c r="AV4515" s="419"/>
      <c r="AX4515" s="419"/>
      <c r="AY4515" s="419"/>
      <c r="AZ4515" s="419"/>
      <c r="BB4515" s="419"/>
      <c r="BC4515" s="419"/>
      <c r="BD4515" s="419"/>
      <c r="BF4515" s="419"/>
      <c r="BG4515" s="419"/>
      <c r="BH4515" s="419"/>
      <c r="BJ4515" s="419"/>
      <c r="BK4515" s="419"/>
      <c r="BL4515" s="419"/>
      <c r="BN4515" s="419"/>
      <c r="BO4515" s="419"/>
      <c r="BP4515" s="419"/>
      <c r="BR4515" s="419"/>
      <c r="BS4515" s="419"/>
      <c r="BT4515" s="419"/>
      <c r="BV4515" s="419"/>
      <c r="BW4515" s="419"/>
      <c r="BX4515" s="397"/>
      <c r="BZ4515" s="449"/>
      <c r="CB4515" s="419"/>
      <c r="CC4515" s="419"/>
      <c r="CD4515" s="419"/>
      <c r="CF4515" s="419"/>
      <c r="CG4515" s="419"/>
      <c r="CH4515" s="419"/>
    </row>
    <row r="4516" spans="3:86" ht="21" thickBot="1">
      <c r="C4516" s="425"/>
      <c r="P4516" s="431"/>
      <c r="R4516" s="419"/>
      <c r="S4516" s="446"/>
      <c r="T4516" s="419"/>
      <c r="V4516" s="196"/>
      <c r="W4516" s="419"/>
      <c r="X4516" s="419"/>
      <c r="Z4516" s="419"/>
      <c r="AA4516" s="419"/>
      <c r="AB4516" s="419"/>
      <c r="AD4516" s="419"/>
      <c r="AE4516" s="419"/>
      <c r="AF4516" s="419"/>
      <c r="AH4516" s="419"/>
      <c r="AI4516" s="419"/>
      <c r="AJ4516" s="419"/>
      <c r="AL4516" s="419"/>
      <c r="AM4516" s="419"/>
      <c r="AN4516" s="403"/>
      <c r="AO4516" s="419"/>
      <c r="AP4516" s="419"/>
      <c r="AQ4516" s="419"/>
      <c r="AR4516" s="419"/>
      <c r="AS4516" s="419"/>
      <c r="AT4516" s="419"/>
      <c r="AU4516" s="419"/>
      <c r="AV4516" s="419"/>
      <c r="AX4516" s="419"/>
      <c r="AY4516" s="419"/>
      <c r="AZ4516" s="419"/>
      <c r="BB4516" s="419"/>
      <c r="BC4516" s="419"/>
      <c r="BD4516" s="419"/>
      <c r="BF4516" s="419"/>
      <c r="BG4516" s="419"/>
      <c r="BH4516" s="419"/>
      <c r="BJ4516" s="419"/>
      <c r="BK4516" s="419"/>
      <c r="BL4516" s="419"/>
      <c r="BN4516" s="419"/>
      <c r="BO4516" s="419"/>
      <c r="BP4516" s="419"/>
      <c r="BR4516" s="419"/>
      <c r="BS4516" s="419"/>
      <c r="BT4516" s="419"/>
      <c r="BV4516" s="419"/>
      <c r="BW4516" s="419"/>
      <c r="BX4516" s="397"/>
      <c r="BZ4516" s="449"/>
      <c r="CB4516" s="419"/>
      <c r="CC4516" s="419"/>
      <c r="CD4516" s="419"/>
      <c r="CF4516" s="419"/>
      <c r="CG4516" s="419"/>
      <c r="CH4516" s="419"/>
    </row>
    <row r="4517" spans="3:86" ht="21" thickBot="1">
      <c r="C4517" s="425"/>
      <c r="P4517" s="431"/>
      <c r="R4517" s="419"/>
      <c r="S4517" s="446"/>
      <c r="T4517" s="419"/>
      <c r="V4517" s="196"/>
      <c r="W4517" s="419"/>
      <c r="X4517" s="419"/>
      <c r="Z4517" s="419"/>
      <c r="AA4517" s="419"/>
      <c r="AB4517" s="419"/>
      <c r="AD4517" s="419"/>
      <c r="AE4517" s="419"/>
      <c r="AF4517" s="419"/>
      <c r="AH4517" s="419"/>
      <c r="AI4517" s="419"/>
      <c r="AJ4517" s="419"/>
      <c r="AL4517" s="419"/>
      <c r="AM4517" s="419"/>
      <c r="AN4517" s="403"/>
      <c r="AO4517" s="419"/>
      <c r="AP4517" s="419"/>
      <c r="AQ4517" s="419"/>
      <c r="AR4517" s="419"/>
      <c r="AS4517" s="419"/>
      <c r="AT4517" s="419"/>
      <c r="AU4517" s="419"/>
      <c r="AV4517" s="419"/>
      <c r="AX4517" s="419"/>
      <c r="AY4517" s="419"/>
      <c r="AZ4517" s="419"/>
      <c r="BB4517" s="419"/>
      <c r="BC4517" s="419"/>
      <c r="BD4517" s="419"/>
      <c r="BF4517" s="419"/>
      <c r="BG4517" s="419"/>
      <c r="BH4517" s="419"/>
      <c r="BJ4517" s="419"/>
      <c r="BK4517" s="419"/>
      <c r="BL4517" s="419"/>
      <c r="BN4517" s="419"/>
      <c r="BO4517" s="419"/>
      <c r="BP4517" s="419"/>
      <c r="BR4517" s="419"/>
      <c r="BS4517" s="419"/>
      <c r="BT4517" s="419"/>
      <c r="BV4517" s="419"/>
      <c r="BW4517" s="419"/>
      <c r="BX4517" s="397"/>
      <c r="BZ4517" s="449"/>
      <c r="CB4517" s="419"/>
      <c r="CC4517" s="419"/>
      <c r="CD4517" s="419"/>
      <c r="CF4517" s="419"/>
      <c r="CG4517" s="419"/>
      <c r="CH4517" s="419"/>
    </row>
    <row r="4518" spans="3:86" ht="21" thickBot="1">
      <c r="C4518" s="425"/>
      <c r="P4518" s="431"/>
      <c r="R4518" s="419"/>
      <c r="S4518" s="446"/>
      <c r="T4518" s="419"/>
      <c r="V4518" s="196"/>
      <c r="W4518" s="419"/>
      <c r="X4518" s="419"/>
      <c r="Z4518" s="419"/>
      <c r="AA4518" s="419"/>
      <c r="AB4518" s="419"/>
      <c r="AD4518" s="419"/>
      <c r="AE4518" s="419"/>
      <c r="AF4518" s="419"/>
      <c r="AH4518" s="419"/>
      <c r="AI4518" s="419"/>
      <c r="AJ4518" s="419"/>
      <c r="AL4518" s="419"/>
      <c r="AM4518" s="419"/>
      <c r="AN4518" s="403"/>
      <c r="AO4518" s="419"/>
      <c r="AP4518" s="419"/>
      <c r="AQ4518" s="419"/>
      <c r="AR4518" s="419"/>
      <c r="AS4518" s="419"/>
      <c r="AT4518" s="419"/>
      <c r="AU4518" s="419"/>
      <c r="AV4518" s="419"/>
      <c r="AX4518" s="419"/>
      <c r="AY4518" s="419"/>
      <c r="AZ4518" s="419"/>
      <c r="BB4518" s="419"/>
      <c r="BC4518" s="419"/>
      <c r="BD4518" s="419"/>
      <c r="BF4518" s="419"/>
      <c r="BG4518" s="419"/>
      <c r="BH4518" s="419"/>
      <c r="BJ4518" s="419"/>
      <c r="BK4518" s="419"/>
      <c r="BL4518" s="419"/>
      <c r="BN4518" s="419"/>
      <c r="BO4518" s="419"/>
      <c r="BP4518" s="419"/>
      <c r="BR4518" s="419"/>
      <c r="BS4518" s="419"/>
      <c r="BT4518" s="419"/>
      <c r="BV4518" s="419"/>
      <c r="BW4518" s="419"/>
      <c r="BX4518" s="397"/>
      <c r="BZ4518" s="449"/>
      <c r="CB4518" s="419"/>
      <c r="CC4518" s="419"/>
      <c r="CD4518" s="419"/>
      <c r="CF4518" s="419"/>
      <c r="CG4518" s="419"/>
      <c r="CH4518" s="419"/>
    </row>
    <row r="4519" spans="3:86" ht="21" thickBot="1">
      <c r="C4519" s="425"/>
      <c r="P4519" s="431"/>
      <c r="R4519" s="419"/>
      <c r="S4519" s="446"/>
      <c r="T4519" s="419"/>
      <c r="V4519" s="196"/>
      <c r="W4519" s="419"/>
      <c r="X4519" s="419"/>
      <c r="Z4519" s="419"/>
      <c r="AA4519" s="419"/>
      <c r="AB4519" s="419"/>
      <c r="AD4519" s="419"/>
      <c r="AE4519" s="419"/>
      <c r="AF4519" s="419"/>
      <c r="AH4519" s="419"/>
      <c r="AI4519" s="419"/>
      <c r="AJ4519" s="419"/>
      <c r="AL4519" s="419"/>
      <c r="AM4519" s="419"/>
      <c r="AN4519" s="403"/>
      <c r="AO4519" s="419"/>
      <c r="AP4519" s="419"/>
      <c r="AQ4519" s="419"/>
      <c r="AR4519" s="419"/>
      <c r="AS4519" s="419"/>
      <c r="AT4519" s="419"/>
      <c r="AU4519" s="419"/>
      <c r="AV4519" s="419"/>
      <c r="AX4519" s="419"/>
      <c r="AY4519" s="419"/>
      <c r="AZ4519" s="419"/>
      <c r="BB4519" s="419"/>
      <c r="BC4519" s="419"/>
      <c r="BD4519" s="419"/>
      <c r="BF4519" s="419"/>
      <c r="BG4519" s="419"/>
      <c r="BH4519" s="419"/>
      <c r="BJ4519" s="419"/>
      <c r="BK4519" s="419"/>
      <c r="BL4519" s="419"/>
      <c r="BN4519" s="419"/>
      <c r="BO4519" s="419"/>
      <c r="BP4519" s="419"/>
      <c r="BR4519" s="419"/>
      <c r="BS4519" s="419"/>
      <c r="BT4519" s="419"/>
      <c r="BV4519" s="419"/>
      <c r="BW4519" s="419"/>
      <c r="BX4519" s="397"/>
      <c r="BZ4519" s="449"/>
      <c r="CB4519" s="419"/>
      <c r="CC4519" s="419"/>
      <c r="CD4519" s="419"/>
      <c r="CF4519" s="419"/>
      <c r="CG4519" s="419"/>
      <c r="CH4519" s="419"/>
    </row>
    <row r="4520" spans="3:86" ht="21" thickBot="1">
      <c r="C4520" s="425"/>
      <c r="P4520" s="431"/>
      <c r="R4520" s="419"/>
      <c r="S4520" s="446"/>
      <c r="T4520" s="419"/>
      <c r="V4520" s="196"/>
      <c r="W4520" s="419"/>
      <c r="X4520" s="419"/>
      <c r="Z4520" s="419"/>
      <c r="AA4520" s="419"/>
      <c r="AB4520" s="419"/>
      <c r="AD4520" s="419"/>
      <c r="AE4520" s="419"/>
      <c r="AF4520" s="419"/>
      <c r="AH4520" s="419"/>
      <c r="AI4520" s="419"/>
      <c r="AJ4520" s="419"/>
      <c r="AL4520" s="419"/>
      <c r="AM4520" s="419"/>
      <c r="AN4520" s="403"/>
      <c r="AO4520" s="419"/>
      <c r="AP4520" s="419"/>
      <c r="AQ4520" s="419"/>
      <c r="AR4520" s="419"/>
      <c r="AS4520" s="419"/>
      <c r="AT4520" s="419"/>
      <c r="AU4520" s="419"/>
      <c r="AV4520" s="419"/>
      <c r="AX4520" s="419"/>
      <c r="AY4520" s="419"/>
      <c r="AZ4520" s="419"/>
      <c r="BB4520" s="419"/>
      <c r="BC4520" s="419"/>
      <c r="BD4520" s="419"/>
      <c r="BF4520" s="419"/>
      <c r="BG4520" s="419"/>
      <c r="BH4520" s="419"/>
      <c r="BJ4520" s="419"/>
      <c r="BK4520" s="419"/>
      <c r="BL4520" s="419"/>
      <c r="BN4520" s="419"/>
      <c r="BO4520" s="419"/>
      <c r="BP4520" s="419"/>
      <c r="BR4520" s="419"/>
      <c r="BS4520" s="419"/>
      <c r="BT4520" s="419"/>
      <c r="BV4520" s="419"/>
      <c r="BW4520" s="419"/>
      <c r="BX4520" s="397"/>
      <c r="BZ4520" s="449"/>
      <c r="CB4520" s="419"/>
      <c r="CC4520" s="419"/>
      <c r="CD4520" s="419"/>
      <c r="CF4520" s="419"/>
      <c r="CG4520" s="419"/>
      <c r="CH4520" s="419"/>
    </row>
    <row r="4521" spans="3:86" ht="21" thickBot="1">
      <c r="C4521" s="425"/>
      <c r="P4521" s="431"/>
      <c r="R4521" s="419"/>
      <c r="S4521" s="446"/>
      <c r="T4521" s="419"/>
      <c r="V4521" s="196"/>
      <c r="W4521" s="419"/>
      <c r="X4521" s="419"/>
      <c r="Z4521" s="419"/>
      <c r="AA4521" s="419"/>
      <c r="AB4521" s="419"/>
      <c r="AD4521" s="419"/>
      <c r="AE4521" s="419"/>
      <c r="AF4521" s="419"/>
      <c r="AH4521" s="419"/>
      <c r="AI4521" s="419"/>
      <c r="AJ4521" s="419"/>
      <c r="AL4521" s="419"/>
      <c r="AM4521" s="419"/>
      <c r="AN4521" s="403"/>
      <c r="AO4521" s="419"/>
      <c r="AP4521" s="419"/>
      <c r="AQ4521" s="419"/>
      <c r="AR4521" s="419"/>
      <c r="AS4521" s="419"/>
      <c r="AT4521" s="419"/>
      <c r="AU4521" s="419"/>
      <c r="AV4521" s="419"/>
      <c r="AX4521" s="419"/>
      <c r="AY4521" s="419"/>
      <c r="AZ4521" s="419"/>
      <c r="BB4521" s="419"/>
      <c r="BC4521" s="419"/>
      <c r="BD4521" s="419"/>
      <c r="BF4521" s="419"/>
      <c r="BG4521" s="419"/>
      <c r="BH4521" s="419"/>
      <c r="BJ4521" s="419"/>
      <c r="BK4521" s="419"/>
      <c r="BL4521" s="419"/>
      <c r="BN4521" s="419"/>
      <c r="BO4521" s="419"/>
      <c r="BP4521" s="419"/>
      <c r="BR4521" s="419"/>
      <c r="BS4521" s="419"/>
      <c r="BT4521" s="419"/>
      <c r="BV4521" s="419"/>
      <c r="BW4521" s="419"/>
      <c r="BX4521" s="397"/>
      <c r="BZ4521" s="449"/>
      <c r="CB4521" s="419"/>
      <c r="CC4521" s="419"/>
      <c r="CD4521" s="419"/>
      <c r="CF4521" s="419"/>
      <c r="CG4521" s="419"/>
      <c r="CH4521" s="419"/>
    </row>
    <row r="4522" spans="3:86" ht="21" thickBot="1">
      <c r="C4522" s="425"/>
      <c r="P4522" s="431"/>
      <c r="R4522" s="419"/>
      <c r="S4522" s="446"/>
      <c r="T4522" s="419"/>
      <c r="V4522" s="196"/>
      <c r="W4522" s="419"/>
      <c r="X4522" s="419"/>
      <c r="Z4522" s="419"/>
      <c r="AA4522" s="419"/>
      <c r="AB4522" s="419"/>
      <c r="AD4522" s="419"/>
      <c r="AE4522" s="419"/>
      <c r="AF4522" s="419"/>
      <c r="AH4522" s="419"/>
      <c r="AI4522" s="419"/>
      <c r="AJ4522" s="419"/>
      <c r="AL4522" s="419"/>
      <c r="AM4522" s="419"/>
      <c r="AN4522" s="403"/>
      <c r="AO4522" s="419"/>
      <c r="AP4522" s="419"/>
      <c r="AQ4522" s="419"/>
      <c r="AR4522" s="419"/>
      <c r="AS4522" s="419"/>
      <c r="AT4522" s="419"/>
      <c r="AU4522" s="419"/>
      <c r="AV4522" s="419"/>
      <c r="AX4522" s="419"/>
      <c r="AY4522" s="419"/>
      <c r="AZ4522" s="419"/>
      <c r="BB4522" s="419"/>
      <c r="BC4522" s="419"/>
      <c r="BD4522" s="419"/>
      <c r="BF4522" s="419"/>
      <c r="BG4522" s="419"/>
      <c r="BH4522" s="419"/>
      <c r="BJ4522" s="419"/>
      <c r="BK4522" s="419"/>
      <c r="BL4522" s="419"/>
      <c r="BN4522" s="419"/>
      <c r="BO4522" s="419"/>
      <c r="BP4522" s="419"/>
      <c r="BR4522" s="419"/>
      <c r="BS4522" s="419"/>
      <c r="BT4522" s="419"/>
      <c r="BV4522" s="419"/>
      <c r="BW4522" s="419"/>
      <c r="BX4522" s="397"/>
      <c r="BZ4522" s="449"/>
      <c r="CB4522" s="419"/>
      <c r="CC4522" s="419"/>
      <c r="CD4522" s="419"/>
      <c r="CF4522" s="419"/>
      <c r="CG4522" s="419"/>
      <c r="CH4522" s="419"/>
    </row>
    <row r="4523" spans="3:86" ht="21" thickBot="1">
      <c r="C4523" s="425"/>
      <c r="P4523" s="431"/>
      <c r="R4523" s="419"/>
      <c r="S4523" s="446"/>
      <c r="T4523" s="419"/>
      <c r="V4523" s="196"/>
      <c r="W4523" s="419"/>
      <c r="X4523" s="419"/>
      <c r="Z4523" s="419"/>
      <c r="AA4523" s="419"/>
      <c r="AB4523" s="419"/>
      <c r="AD4523" s="419"/>
      <c r="AE4523" s="419"/>
      <c r="AF4523" s="419"/>
      <c r="AH4523" s="419"/>
      <c r="AI4523" s="419"/>
      <c r="AJ4523" s="419"/>
      <c r="AL4523" s="419"/>
      <c r="AM4523" s="419"/>
      <c r="AN4523" s="403"/>
      <c r="AO4523" s="419"/>
      <c r="AP4523" s="419"/>
      <c r="AQ4523" s="419"/>
      <c r="AR4523" s="419"/>
      <c r="AS4523" s="419"/>
      <c r="AT4523" s="419"/>
      <c r="AU4523" s="419"/>
      <c r="AV4523" s="419"/>
      <c r="AX4523" s="419"/>
      <c r="AY4523" s="419"/>
      <c r="AZ4523" s="419"/>
      <c r="BB4523" s="419"/>
      <c r="BC4523" s="419"/>
      <c r="BD4523" s="419"/>
      <c r="BF4523" s="419"/>
      <c r="BG4523" s="419"/>
      <c r="BH4523" s="419"/>
      <c r="BJ4523" s="419"/>
      <c r="BK4523" s="419"/>
      <c r="BL4523" s="419"/>
      <c r="BN4523" s="419"/>
      <c r="BO4523" s="419"/>
      <c r="BP4523" s="419"/>
      <c r="BR4523" s="419"/>
      <c r="BS4523" s="419"/>
      <c r="BT4523" s="419"/>
      <c r="BV4523" s="419"/>
      <c r="BW4523" s="419"/>
      <c r="BX4523" s="397"/>
      <c r="BZ4523" s="449"/>
      <c r="CB4523" s="419"/>
      <c r="CC4523" s="419"/>
      <c r="CD4523" s="419"/>
      <c r="CF4523" s="419"/>
      <c r="CG4523" s="419"/>
      <c r="CH4523" s="419"/>
    </row>
    <row r="4524" spans="3:86" ht="21" thickBot="1">
      <c r="C4524" s="425"/>
      <c r="P4524" s="431"/>
      <c r="R4524" s="419"/>
      <c r="S4524" s="446"/>
      <c r="T4524" s="419"/>
      <c r="V4524" s="196"/>
      <c r="W4524" s="419"/>
      <c r="X4524" s="419"/>
      <c r="Z4524" s="419"/>
      <c r="AA4524" s="419"/>
      <c r="AB4524" s="419"/>
      <c r="AD4524" s="419"/>
      <c r="AE4524" s="419"/>
      <c r="AF4524" s="419"/>
      <c r="AH4524" s="419"/>
      <c r="AI4524" s="419"/>
      <c r="AJ4524" s="419"/>
      <c r="AL4524" s="419"/>
      <c r="AM4524" s="419"/>
      <c r="AN4524" s="403"/>
      <c r="AO4524" s="419"/>
      <c r="AP4524" s="419"/>
      <c r="AQ4524" s="419"/>
      <c r="AR4524" s="419"/>
      <c r="AS4524" s="419"/>
      <c r="AT4524" s="419"/>
      <c r="AU4524" s="419"/>
      <c r="AV4524" s="419"/>
      <c r="AX4524" s="419"/>
      <c r="AY4524" s="419"/>
      <c r="AZ4524" s="419"/>
      <c r="BB4524" s="419"/>
      <c r="BC4524" s="419"/>
      <c r="BD4524" s="419"/>
      <c r="BF4524" s="419"/>
      <c r="BG4524" s="419"/>
      <c r="BH4524" s="419"/>
      <c r="BJ4524" s="419"/>
      <c r="BK4524" s="419"/>
      <c r="BL4524" s="419"/>
      <c r="BN4524" s="419"/>
      <c r="BO4524" s="419"/>
      <c r="BP4524" s="419"/>
      <c r="BR4524" s="419"/>
      <c r="BS4524" s="419"/>
      <c r="BT4524" s="419"/>
      <c r="BV4524" s="419"/>
      <c r="BW4524" s="419"/>
      <c r="BX4524" s="397"/>
      <c r="BZ4524" s="449"/>
      <c r="CB4524" s="419"/>
      <c r="CC4524" s="419"/>
      <c r="CD4524" s="419"/>
      <c r="CF4524" s="419"/>
      <c r="CG4524" s="419"/>
      <c r="CH4524" s="419"/>
    </row>
    <row r="4525" spans="3:86" ht="21" thickBot="1">
      <c r="C4525" s="425"/>
      <c r="P4525" s="431"/>
      <c r="R4525" s="419"/>
      <c r="S4525" s="446"/>
      <c r="T4525" s="419"/>
      <c r="V4525" s="196"/>
      <c r="W4525" s="419"/>
      <c r="X4525" s="419"/>
      <c r="Z4525" s="419"/>
      <c r="AA4525" s="419"/>
      <c r="AB4525" s="419"/>
      <c r="AD4525" s="419"/>
      <c r="AE4525" s="419"/>
      <c r="AF4525" s="419"/>
      <c r="AH4525" s="419"/>
      <c r="AI4525" s="419"/>
      <c r="AJ4525" s="419"/>
      <c r="AL4525" s="419"/>
      <c r="AM4525" s="419"/>
      <c r="AN4525" s="403"/>
      <c r="AO4525" s="419"/>
      <c r="AP4525" s="419"/>
      <c r="AQ4525" s="419"/>
      <c r="AR4525" s="419"/>
      <c r="AS4525" s="419"/>
      <c r="AT4525" s="419"/>
      <c r="AU4525" s="419"/>
      <c r="AV4525" s="419"/>
      <c r="AX4525" s="419"/>
      <c r="AY4525" s="419"/>
      <c r="AZ4525" s="419"/>
      <c r="BB4525" s="419"/>
      <c r="BC4525" s="419"/>
      <c r="BD4525" s="419"/>
      <c r="BF4525" s="419"/>
      <c r="BG4525" s="419"/>
      <c r="BH4525" s="419"/>
      <c r="BJ4525" s="419"/>
      <c r="BK4525" s="419"/>
      <c r="BL4525" s="419"/>
      <c r="BN4525" s="419"/>
      <c r="BO4525" s="419"/>
      <c r="BP4525" s="419"/>
      <c r="BR4525" s="419"/>
      <c r="BS4525" s="419"/>
      <c r="BT4525" s="419"/>
      <c r="BV4525" s="419"/>
      <c r="BW4525" s="419"/>
      <c r="BX4525" s="397"/>
      <c r="BZ4525" s="449"/>
      <c r="CB4525" s="419"/>
      <c r="CC4525" s="419"/>
      <c r="CD4525" s="419"/>
      <c r="CF4525" s="419"/>
      <c r="CG4525" s="419"/>
      <c r="CH4525" s="419"/>
    </row>
    <row r="4526" spans="3:86" ht="21" thickBot="1">
      <c r="C4526" s="425"/>
      <c r="P4526" s="431"/>
      <c r="R4526" s="419"/>
      <c r="S4526" s="446"/>
      <c r="T4526" s="419"/>
      <c r="V4526" s="196"/>
      <c r="W4526" s="419"/>
      <c r="X4526" s="419"/>
      <c r="Z4526" s="419"/>
      <c r="AA4526" s="419"/>
      <c r="AB4526" s="419"/>
      <c r="AD4526" s="419"/>
      <c r="AE4526" s="419"/>
      <c r="AF4526" s="419"/>
      <c r="AH4526" s="419"/>
      <c r="AI4526" s="419"/>
      <c r="AJ4526" s="419"/>
      <c r="AL4526" s="419"/>
      <c r="AM4526" s="419"/>
      <c r="AN4526" s="403"/>
      <c r="AO4526" s="419"/>
      <c r="AP4526" s="419"/>
      <c r="AQ4526" s="419"/>
      <c r="AR4526" s="419"/>
      <c r="AS4526" s="419"/>
      <c r="AT4526" s="419"/>
      <c r="AU4526" s="419"/>
      <c r="AV4526" s="419"/>
      <c r="AX4526" s="419"/>
      <c r="AY4526" s="419"/>
      <c r="AZ4526" s="419"/>
      <c r="BB4526" s="419"/>
      <c r="BC4526" s="419"/>
      <c r="BD4526" s="419"/>
      <c r="BF4526" s="419"/>
      <c r="BG4526" s="419"/>
      <c r="BH4526" s="419"/>
      <c r="BJ4526" s="419"/>
      <c r="BK4526" s="419"/>
      <c r="BL4526" s="419"/>
      <c r="BN4526" s="419"/>
      <c r="BO4526" s="419"/>
      <c r="BP4526" s="419"/>
      <c r="BR4526" s="419"/>
      <c r="BS4526" s="419"/>
      <c r="BT4526" s="419"/>
      <c r="BV4526" s="419"/>
      <c r="BW4526" s="419"/>
      <c r="BX4526" s="397"/>
      <c r="BZ4526" s="449"/>
      <c r="CB4526" s="419"/>
      <c r="CC4526" s="419"/>
      <c r="CD4526" s="419"/>
      <c r="CF4526" s="419"/>
      <c r="CG4526" s="419"/>
      <c r="CH4526" s="419"/>
    </row>
    <row r="4527" spans="3:86" ht="21" thickBot="1">
      <c r="C4527" s="425"/>
      <c r="P4527" s="431"/>
      <c r="R4527" s="419"/>
      <c r="S4527" s="446"/>
      <c r="T4527" s="419"/>
      <c r="V4527" s="196"/>
      <c r="W4527" s="419"/>
      <c r="X4527" s="419"/>
      <c r="Z4527" s="419"/>
      <c r="AA4527" s="419"/>
      <c r="AB4527" s="419"/>
      <c r="AD4527" s="419"/>
      <c r="AE4527" s="419"/>
      <c r="AF4527" s="419"/>
      <c r="AH4527" s="419"/>
      <c r="AI4527" s="419"/>
      <c r="AJ4527" s="419"/>
      <c r="AL4527" s="419"/>
      <c r="AM4527" s="419"/>
      <c r="AN4527" s="403"/>
      <c r="AO4527" s="419"/>
      <c r="AP4527" s="419"/>
      <c r="AQ4527" s="419"/>
      <c r="AR4527" s="419"/>
      <c r="AS4527" s="419"/>
      <c r="AT4527" s="419"/>
      <c r="AU4527" s="419"/>
      <c r="AV4527" s="419"/>
      <c r="AX4527" s="419"/>
      <c r="AY4527" s="419"/>
      <c r="AZ4527" s="419"/>
      <c r="BB4527" s="419"/>
      <c r="BC4527" s="419"/>
      <c r="BD4527" s="419"/>
      <c r="BF4527" s="419"/>
      <c r="BG4527" s="419"/>
      <c r="BH4527" s="419"/>
      <c r="BJ4527" s="419"/>
      <c r="BK4527" s="419"/>
      <c r="BL4527" s="419"/>
      <c r="BN4527" s="419"/>
      <c r="BO4527" s="419"/>
      <c r="BP4527" s="419"/>
      <c r="BR4527" s="419"/>
      <c r="BS4527" s="419"/>
      <c r="BT4527" s="419"/>
      <c r="BV4527" s="419"/>
      <c r="BW4527" s="419"/>
      <c r="BX4527" s="397"/>
      <c r="BZ4527" s="449"/>
      <c r="CB4527" s="419"/>
      <c r="CC4527" s="419"/>
      <c r="CD4527" s="419"/>
      <c r="CF4527" s="419"/>
      <c r="CG4527" s="419"/>
      <c r="CH4527" s="419"/>
    </row>
    <row r="4528" spans="3:86" ht="21" thickBot="1">
      <c r="C4528" s="425"/>
      <c r="P4528" s="431"/>
      <c r="R4528" s="419"/>
      <c r="S4528" s="446"/>
      <c r="T4528" s="419"/>
      <c r="V4528" s="196"/>
      <c r="W4528" s="419"/>
      <c r="X4528" s="419"/>
      <c r="Z4528" s="419"/>
      <c r="AA4528" s="419"/>
      <c r="AB4528" s="419"/>
      <c r="AD4528" s="419"/>
      <c r="AE4528" s="419"/>
      <c r="AF4528" s="419"/>
      <c r="AH4528" s="419"/>
      <c r="AI4528" s="419"/>
      <c r="AJ4528" s="419"/>
      <c r="AL4528" s="419"/>
      <c r="AM4528" s="419"/>
      <c r="AN4528" s="403"/>
      <c r="AO4528" s="419"/>
      <c r="AP4528" s="419"/>
      <c r="AQ4528" s="419"/>
      <c r="AR4528" s="419"/>
      <c r="AS4528" s="419"/>
      <c r="AT4528" s="419"/>
      <c r="AU4528" s="419"/>
      <c r="AV4528" s="419"/>
      <c r="AX4528" s="419"/>
      <c r="AY4528" s="419"/>
      <c r="AZ4528" s="419"/>
      <c r="BB4528" s="419"/>
      <c r="BC4528" s="419"/>
      <c r="BD4528" s="419"/>
      <c r="BF4528" s="419"/>
      <c r="BG4528" s="419"/>
      <c r="BH4528" s="419"/>
      <c r="BJ4528" s="419"/>
      <c r="BK4528" s="419"/>
      <c r="BL4528" s="419"/>
      <c r="BN4528" s="419"/>
      <c r="BO4528" s="419"/>
      <c r="BP4528" s="419"/>
      <c r="BR4528" s="419"/>
      <c r="BS4528" s="419"/>
      <c r="BT4528" s="419"/>
      <c r="BV4528" s="419"/>
      <c r="BW4528" s="419"/>
      <c r="BX4528" s="397"/>
      <c r="BZ4528" s="449"/>
      <c r="CB4528" s="419"/>
      <c r="CC4528" s="419"/>
      <c r="CD4528" s="419"/>
      <c r="CF4528" s="419"/>
      <c r="CG4528" s="419"/>
      <c r="CH4528" s="419"/>
    </row>
    <row r="4529" spans="3:86" ht="21" thickBot="1">
      <c r="C4529" s="425"/>
      <c r="P4529" s="431"/>
      <c r="R4529" s="419"/>
      <c r="S4529" s="446"/>
      <c r="T4529" s="419"/>
      <c r="V4529" s="196"/>
      <c r="W4529" s="419"/>
      <c r="X4529" s="419"/>
      <c r="Z4529" s="419"/>
      <c r="AA4529" s="419"/>
      <c r="AB4529" s="419"/>
      <c r="AD4529" s="419"/>
      <c r="AE4529" s="419"/>
      <c r="AF4529" s="419"/>
      <c r="AH4529" s="419"/>
      <c r="AI4529" s="419"/>
      <c r="AJ4529" s="419"/>
      <c r="AL4529" s="419"/>
      <c r="AM4529" s="419"/>
      <c r="AN4529" s="403"/>
      <c r="AO4529" s="419"/>
      <c r="AP4529" s="419"/>
      <c r="AQ4529" s="419"/>
      <c r="AR4529" s="419"/>
      <c r="AS4529" s="419"/>
      <c r="AT4529" s="419"/>
      <c r="AU4529" s="419"/>
      <c r="AV4529" s="419"/>
      <c r="AX4529" s="419"/>
      <c r="AY4529" s="419"/>
      <c r="AZ4529" s="419"/>
      <c r="BB4529" s="419"/>
      <c r="BC4529" s="419"/>
      <c r="BD4529" s="419"/>
      <c r="BF4529" s="419"/>
      <c r="BG4529" s="419"/>
      <c r="BH4529" s="419"/>
      <c r="BJ4529" s="419"/>
      <c r="BK4529" s="419"/>
      <c r="BL4529" s="419"/>
      <c r="BN4529" s="419"/>
      <c r="BO4529" s="419"/>
      <c r="BP4529" s="419"/>
      <c r="BR4529" s="419"/>
      <c r="BS4529" s="419"/>
      <c r="BT4529" s="419"/>
      <c r="BV4529" s="419"/>
      <c r="BW4529" s="419"/>
      <c r="BX4529" s="397"/>
      <c r="BZ4529" s="449"/>
      <c r="CB4529" s="419"/>
      <c r="CC4529" s="419"/>
      <c r="CD4529" s="419"/>
      <c r="CF4529" s="419"/>
      <c r="CG4529" s="419"/>
      <c r="CH4529" s="419"/>
    </row>
    <row r="4530" spans="3:86" ht="21" thickBot="1">
      <c r="C4530" s="425"/>
      <c r="P4530" s="431"/>
      <c r="R4530" s="419"/>
      <c r="S4530" s="446"/>
      <c r="T4530" s="419"/>
      <c r="V4530" s="196"/>
      <c r="W4530" s="419"/>
      <c r="X4530" s="419"/>
      <c r="Z4530" s="419"/>
      <c r="AA4530" s="419"/>
      <c r="AB4530" s="419"/>
      <c r="AD4530" s="419"/>
      <c r="AE4530" s="419"/>
      <c r="AF4530" s="419"/>
      <c r="AH4530" s="419"/>
      <c r="AI4530" s="419"/>
      <c r="AJ4530" s="419"/>
      <c r="AL4530" s="419"/>
      <c r="AM4530" s="419"/>
      <c r="AN4530" s="403"/>
      <c r="AO4530" s="419"/>
      <c r="AP4530" s="419"/>
      <c r="AQ4530" s="419"/>
      <c r="AR4530" s="419"/>
      <c r="AS4530" s="419"/>
      <c r="AT4530" s="419"/>
      <c r="AU4530" s="419"/>
      <c r="AV4530" s="419"/>
      <c r="AX4530" s="419"/>
      <c r="AY4530" s="419"/>
      <c r="AZ4530" s="419"/>
      <c r="BB4530" s="419"/>
      <c r="BC4530" s="419"/>
      <c r="BD4530" s="419"/>
      <c r="BF4530" s="419"/>
      <c r="BG4530" s="419"/>
      <c r="BH4530" s="419"/>
      <c r="BJ4530" s="419"/>
      <c r="BK4530" s="419"/>
      <c r="BL4530" s="419"/>
      <c r="BN4530" s="419"/>
      <c r="BO4530" s="419"/>
      <c r="BP4530" s="419"/>
      <c r="BR4530" s="419"/>
      <c r="BS4530" s="419"/>
      <c r="BT4530" s="419"/>
      <c r="BV4530" s="419"/>
      <c r="BW4530" s="419"/>
      <c r="BX4530" s="397"/>
      <c r="BZ4530" s="449"/>
      <c r="CB4530" s="419"/>
      <c r="CC4530" s="419"/>
      <c r="CD4530" s="419"/>
      <c r="CF4530" s="419"/>
      <c r="CG4530" s="419"/>
      <c r="CH4530" s="419"/>
    </row>
    <row r="4531" spans="3:86" ht="21" thickBot="1">
      <c r="C4531" s="425"/>
      <c r="P4531" s="431"/>
      <c r="R4531" s="419"/>
      <c r="S4531" s="446"/>
      <c r="T4531" s="419"/>
      <c r="V4531" s="196"/>
      <c r="W4531" s="419"/>
      <c r="X4531" s="419"/>
      <c r="Z4531" s="419"/>
      <c r="AA4531" s="419"/>
      <c r="AB4531" s="419"/>
      <c r="AD4531" s="419"/>
      <c r="AE4531" s="419"/>
      <c r="AF4531" s="419"/>
      <c r="AH4531" s="419"/>
      <c r="AI4531" s="419"/>
      <c r="AJ4531" s="419"/>
      <c r="AL4531" s="419"/>
      <c r="AM4531" s="419"/>
      <c r="AN4531" s="403"/>
      <c r="AO4531" s="419"/>
      <c r="AP4531" s="419"/>
      <c r="AQ4531" s="419"/>
      <c r="AR4531" s="419"/>
      <c r="AS4531" s="419"/>
      <c r="AT4531" s="419"/>
      <c r="AU4531" s="419"/>
      <c r="AV4531" s="419"/>
      <c r="AX4531" s="419"/>
      <c r="AY4531" s="419"/>
      <c r="AZ4531" s="419"/>
      <c r="BB4531" s="419"/>
      <c r="BC4531" s="419"/>
      <c r="BD4531" s="419"/>
      <c r="BF4531" s="419"/>
      <c r="BG4531" s="419"/>
      <c r="BH4531" s="419"/>
      <c r="BJ4531" s="419"/>
      <c r="BK4531" s="419"/>
      <c r="BL4531" s="419"/>
      <c r="BN4531" s="419"/>
      <c r="BO4531" s="419"/>
      <c r="BP4531" s="419"/>
      <c r="BR4531" s="419"/>
      <c r="BS4531" s="419"/>
      <c r="BT4531" s="419"/>
      <c r="BV4531" s="419"/>
      <c r="BW4531" s="419"/>
      <c r="BX4531" s="397"/>
      <c r="BZ4531" s="449"/>
      <c r="CB4531" s="419"/>
      <c r="CC4531" s="419"/>
      <c r="CD4531" s="419"/>
      <c r="CF4531" s="419"/>
      <c r="CG4531" s="419"/>
      <c r="CH4531" s="419"/>
    </row>
    <row r="4532" spans="3:86" ht="21" thickBot="1">
      <c r="C4532" s="425"/>
      <c r="P4532" s="431"/>
      <c r="R4532" s="419"/>
      <c r="S4532" s="446"/>
      <c r="T4532" s="419"/>
      <c r="V4532" s="196"/>
      <c r="W4532" s="419"/>
      <c r="X4532" s="419"/>
      <c r="Z4532" s="419"/>
      <c r="AA4532" s="419"/>
      <c r="AB4532" s="419"/>
      <c r="AD4532" s="419"/>
      <c r="AE4532" s="419"/>
      <c r="AF4532" s="419"/>
      <c r="AH4532" s="419"/>
      <c r="AI4532" s="419"/>
      <c r="AJ4532" s="419"/>
      <c r="AL4532" s="419"/>
      <c r="AM4532" s="419"/>
      <c r="AN4532" s="403"/>
      <c r="AO4532" s="419"/>
      <c r="AP4532" s="419"/>
      <c r="AQ4532" s="419"/>
      <c r="AR4532" s="419"/>
      <c r="AS4532" s="419"/>
      <c r="AT4532" s="419"/>
      <c r="AU4532" s="419"/>
      <c r="AV4532" s="419"/>
      <c r="AX4532" s="419"/>
      <c r="AY4532" s="419"/>
      <c r="AZ4532" s="419"/>
      <c r="BB4532" s="419"/>
      <c r="BC4532" s="419"/>
      <c r="BD4532" s="419"/>
      <c r="BF4532" s="419"/>
      <c r="BG4532" s="419"/>
      <c r="BH4532" s="419"/>
      <c r="BJ4532" s="419"/>
      <c r="BK4532" s="419"/>
      <c r="BL4532" s="419"/>
      <c r="BN4532" s="419"/>
      <c r="BO4532" s="419"/>
      <c r="BP4532" s="419"/>
      <c r="BR4532" s="419"/>
      <c r="BS4532" s="419"/>
      <c r="BT4532" s="419"/>
      <c r="BV4532" s="419"/>
      <c r="BW4532" s="419"/>
      <c r="BX4532" s="397"/>
      <c r="BZ4532" s="449"/>
      <c r="CB4532" s="419"/>
      <c r="CC4532" s="419"/>
      <c r="CD4532" s="419"/>
      <c r="CF4532" s="419"/>
      <c r="CG4532" s="419"/>
      <c r="CH4532" s="419"/>
    </row>
    <row r="4533" spans="3:86" ht="21" thickBot="1">
      <c r="C4533" s="425"/>
      <c r="P4533" s="431"/>
      <c r="R4533" s="419"/>
      <c r="S4533" s="446"/>
      <c r="T4533" s="419"/>
      <c r="V4533" s="196"/>
      <c r="W4533" s="419"/>
      <c r="X4533" s="419"/>
      <c r="Z4533" s="419"/>
      <c r="AA4533" s="419"/>
      <c r="AB4533" s="419"/>
      <c r="AD4533" s="419"/>
      <c r="AE4533" s="419"/>
      <c r="AF4533" s="419"/>
      <c r="AH4533" s="419"/>
      <c r="AI4533" s="419"/>
      <c r="AJ4533" s="419"/>
      <c r="AL4533" s="419"/>
      <c r="AM4533" s="419"/>
      <c r="AN4533" s="403"/>
      <c r="AO4533" s="419"/>
      <c r="AP4533" s="419"/>
      <c r="AQ4533" s="419"/>
      <c r="AR4533" s="419"/>
      <c r="AS4533" s="419"/>
      <c r="AT4533" s="419"/>
      <c r="AU4533" s="419"/>
      <c r="AV4533" s="419"/>
      <c r="AX4533" s="419"/>
      <c r="AY4533" s="419"/>
      <c r="AZ4533" s="419"/>
      <c r="BB4533" s="419"/>
      <c r="BC4533" s="419"/>
      <c r="BD4533" s="419"/>
      <c r="BF4533" s="419"/>
      <c r="BG4533" s="419"/>
      <c r="BH4533" s="419"/>
      <c r="BJ4533" s="419"/>
      <c r="BK4533" s="419"/>
      <c r="BL4533" s="419"/>
      <c r="BN4533" s="419"/>
      <c r="BO4533" s="419"/>
      <c r="BP4533" s="419"/>
      <c r="BR4533" s="419"/>
      <c r="BS4533" s="419"/>
      <c r="BT4533" s="419"/>
      <c r="BV4533" s="419"/>
      <c r="BW4533" s="419"/>
      <c r="BX4533" s="397"/>
      <c r="BZ4533" s="449"/>
      <c r="CB4533" s="419"/>
      <c r="CC4533" s="419"/>
      <c r="CD4533" s="419"/>
      <c r="CF4533" s="419"/>
      <c r="CG4533" s="419"/>
      <c r="CH4533" s="419"/>
    </row>
    <row r="4534" spans="3:86" ht="21" thickBot="1">
      <c r="C4534" s="425"/>
      <c r="P4534" s="431"/>
      <c r="R4534" s="419"/>
      <c r="S4534" s="446"/>
      <c r="T4534" s="419"/>
      <c r="V4534" s="196"/>
      <c r="W4534" s="419"/>
      <c r="X4534" s="419"/>
      <c r="Z4534" s="419"/>
      <c r="AA4534" s="419"/>
      <c r="AB4534" s="419"/>
      <c r="AD4534" s="419"/>
      <c r="AE4534" s="419"/>
      <c r="AF4534" s="419"/>
      <c r="AH4534" s="419"/>
      <c r="AI4534" s="419"/>
      <c r="AJ4534" s="419"/>
      <c r="AL4534" s="419"/>
      <c r="AM4534" s="419"/>
      <c r="AN4534" s="403"/>
      <c r="AO4534" s="419"/>
      <c r="AP4534" s="419"/>
      <c r="AQ4534" s="419"/>
      <c r="AR4534" s="419"/>
      <c r="AS4534" s="419"/>
      <c r="AT4534" s="419"/>
      <c r="AU4534" s="419"/>
      <c r="AV4534" s="419"/>
      <c r="AX4534" s="419"/>
      <c r="AY4534" s="419"/>
      <c r="AZ4534" s="419"/>
      <c r="BB4534" s="419"/>
      <c r="BC4534" s="419"/>
      <c r="BD4534" s="419"/>
      <c r="BF4534" s="419"/>
      <c r="BG4534" s="419"/>
      <c r="BH4534" s="419"/>
      <c r="BJ4534" s="419"/>
      <c r="BK4534" s="419"/>
      <c r="BL4534" s="419"/>
      <c r="BN4534" s="419"/>
      <c r="BO4534" s="419"/>
      <c r="BP4534" s="419"/>
      <c r="BR4534" s="419"/>
      <c r="BS4534" s="419"/>
      <c r="BT4534" s="419"/>
      <c r="BV4534" s="419"/>
      <c r="BW4534" s="419"/>
      <c r="BX4534" s="397"/>
      <c r="BZ4534" s="449"/>
      <c r="CB4534" s="419"/>
      <c r="CC4534" s="419"/>
      <c r="CD4534" s="419"/>
      <c r="CF4534" s="419"/>
      <c r="CG4534" s="419"/>
      <c r="CH4534" s="419"/>
    </row>
    <row r="4535" spans="3:86" ht="21" thickBot="1">
      <c r="C4535" s="425"/>
      <c r="P4535" s="431"/>
      <c r="R4535" s="419"/>
      <c r="S4535" s="446"/>
      <c r="T4535" s="419"/>
      <c r="V4535" s="196"/>
      <c r="W4535" s="419"/>
      <c r="X4535" s="419"/>
      <c r="Z4535" s="419"/>
      <c r="AA4535" s="419"/>
      <c r="AB4535" s="419"/>
      <c r="AD4535" s="419"/>
      <c r="AE4535" s="419"/>
      <c r="AF4535" s="419"/>
      <c r="AH4535" s="419"/>
      <c r="AI4535" s="419"/>
      <c r="AJ4535" s="419"/>
      <c r="AL4535" s="419"/>
      <c r="AM4535" s="419"/>
      <c r="AN4535" s="403"/>
      <c r="AO4535" s="419"/>
      <c r="AP4535" s="419"/>
      <c r="AQ4535" s="419"/>
      <c r="AR4535" s="419"/>
      <c r="AS4535" s="419"/>
      <c r="AT4535" s="419"/>
      <c r="AU4535" s="419"/>
      <c r="AV4535" s="419"/>
      <c r="AX4535" s="419"/>
      <c r="AY4535" s="419"/>
      <c r="AZ4535" s="419"/>
      <c r="BB4535" s="419"/>
      <c r="BC4535" s="419"/>
      <c r="BD4535" s="419"/>
      <c r="BF4535" s="419"/>
      <c r="BG4535" s="419"/>
      <c r="BH4535" s="419"/>
      <c r="BJ4535" s="419"/>
      <c r="BK4535" s="419"/>
      <c r="BL4535" s="419"/>
      <c r="BN4535" s="419"/>
      <c r="BO4535" s="419"/>
      <c r="BP4535" s="419"/>
      <c r="BR4535" s="419"/>
      <c r="BS4535" s="419"/>
      <c r="BT4535" s="419"/>
      <c r="BV4535" s="419"/>
      <c r="BW4535" s="419"/>
      <c r="BX4535" s="397"/>
      <c r="BZ4535" s="449"/>
      <c r="CB4535" s="419"/>
      <c r="CC4535" s="419"/>
      <c r="CD4535" s="419"/>
      <c r="CF4535" s="419"/>
      <c r="CG4535" s="419"/>
      <c r="CH4535" s="419"/>
    </row>
    <row r="4536" spans="3:86" ht="21" thickBot="1">
      <c r="C4536" s="425"/>
      <c r="P4536" s="431"/>
      <c r="R4536" s="419"/>
      <c r="S4536" s="446"/>
      <c r="T4536" s="419"/>
      <c r="V4536" s="196"/>
      <c r="W4536" s="419"/>
      <c r="X4536" s="419"/>
      <c r="Z4536" s="419"/>
      <c r="AA4536" s="419"/>
      <c r="AB4536" s="419"/>
      <c r="AD4536" s="419"/>
      <c r="AE4536" s="419"/>
      <c r="AF4536" s="419"/>
      <c r="AH4536" s="419"/>
      <c r="AI4536" s="419"/>
      <c r="AJ4536" s="419"/>
      <c r="AL4536" s="419"/>
      <c r="AM4536" s="419"/>
      <c r="AN4536" s="403"/>
      <c r="AO4536" s="419"/>
      <c r="AP4536" s="419"/>
      <c r="AQ4536" s="419"/>
      <c r="AR4536" s="419"/>
      <c r="AS4536" s="419"/>
      <c r="AT4536" s="419"/>
      <c r="AU4536" s="419"/>
      <c r="AV4536" s="419"/>
      <c r="AX4536" s="419"/>
      <c r="AY4536" s="419"/>
      <c r="AZ4536" s="419"/>
      <c r="BB4536" s="419"/>
      <c r="BC4536" s="419"/>
      <c r="BD4536" s="419"/>
      <c r="BF4536" s="419"/>
      <c r="BG4536" s="419"/>
      <c r="BH4536" s="419"/>
      <c r="BJ4536" s="419"/>
      <c r="BK4536" s="419"/>
      <c r="BL4536" s="419"/>
      <c r="BN4536" s="419"/>
      <c r="BO4536" s="419"/>
      <c r="BP4536" s="419"/>
      <c r="BR4536" s="419"/>
      <c r="BS4536" s="419"/>
      <c r="BT4536" s="419"/>
      <c r="BV4536" s="419"/>
      <c r="BW4536" s="419"/>
      <c r="BX4536" s="397"/>
      <c r="BZ4536" s="449"/>
      <c r="CB4536" s="419"/>
      <c r="CC4536" s="419"/>
      <c r="CD4536" s="419"/>
      <c r="CF4536" s="419"/>
      <c r="CG4536" s="419"/>
      <c r="CH4536" s="419"/>
    </row>
    <row r="4537" spans="3:86" ht="21" thickBot="1">
      <c r="C4537" s="425"/>
      <c r="P4537" s="431"/>
      <c r="R4537" s="419"/>
      <c r="S4537" s="446"/>
      <c r="T4537" s="419"/>
      <c r="V4537" s="196"/>
      <c r="W4537" s="419"/>
      <c r="X4537" s="419"/>
      <c r="Z4537" s="419"/>
      <c r="AA4537" s="419"/>
      <c r="AB4537" s="419"/>
      <c r="AD4537" s="419"/>
      <c r="AE4537" s="419"/>
      <c r="AF4537" s="419"/>
      <c r="AH4537" s="419"/>
      <c r="AI4537" s="419"/>
      <c r="AJ4537" s="419"/>
      <c r="AL4537" s="419"/>
      <c r="AM4537" s="419"/>
      <c r="AN4537" s="403"/>
      <c r="AO4537" s="419"/>
      <c r="AP4537" s="419"/>
      <c r="AQ4537" s="419"/>
      <c r="AR4537" s="419"/>
      <c r="AS4537" s="419"/>
      <c r="AT4537" s="419"/>
      <c r="AU4537" s="419"/>
      <c r="AV4537" s="419"/>
      <c r="AX4537" s="419"/>
      <c r="AY4537" s="419"/>
      <c r="AZ4537" s="419"/>
      <c r="BB4537" s="419"/>
      <c r="BC4537" s="419"/>
      <c r="BD4537" s="419"/>
      <c r="BF4537" s="419"/>
      <c r="BG4537" s="419"/>
      <c r="BH4537" s="419"/>
      <c r="BJ4537" s="419"/>
      <c r="BK4537" s="419"/>
      <c r="BL4537" s="419"/>
      <c r="BN4537" s="419"/>
      <c r="BO4537" s="419"/>
      <c r="BP4537" s="419"/>
      <c r="BR4537" s="419"/>
      <c r="BS4537" s="419"/>
      <c r="BT4537" s="419"/>
      <c r="BV4537" s="419"/>
      <c r="BW4537" s="419"/>
      <c r="BX4537" s="397"/>
      <c r="BZ4537" s="449"/>
      <c r="CB4537" s="419"/>
      <c r="CC4537" s="419"/>
      <c r="CD4537" s="419"/>
      <c r="CF4537" s="419"/>
      <c r="CG4537" s="419"/>
      <c r="CH4537" s="419"/>
    </row>
    <row r="4538" spans="3:86" ht="21" thickBot="1">
      <c r="C4538" s="425"/>
      <c r="P4538" s="431"/>
      <c r="R4538" s="419"/>
      <c r="S4538" s="446"/>
      <c r="T4538" s="419"/>
      <c r="V4538" s="196"/>
      <c r="W4538" s="419"/>
      <c r="X4538" s="419"/>
      <c r="Z4538" s="419"/>
      <c r="AA4538" s="419"/>
      <c r="AB4538" s="419"/>
      <c r="AD4538" s="419"/>
      <c r="AE4538" s="419"/>
      <c r="AF4538" s="419"/>
      <c r="AH4538" s="419"/>
      <c r="AI4538" s="419"/>
      <c r="AJ4538" s="419"/>
      <c r="AL4538" s="419"/>
      <c r="AM4538" s="419"/>
      <c r="AN4538" s="403"/>
      <c r="AO4538" s="419"/>
      <c r="AP4538" s="419"/>
      <c r="AQ4538" s="419"/>
      <c r="AR4538" s="419"/>
      <c r="AS4538" s="419"/>
      <c r="AT4538" s="419"/>
      <c r="AU4538" s="419"/>
      <c r="AV4538" s="419"/>
      <c r="AX4538" s="419"/>
      <c r="AY4538" s="419"/>
      <c r="AZ4538" s="419"/>
      <c r="BB4538" s="419"/>
      <c r="BC4538" s="419"/>
      <c r="BD4538" s="419"/>
      <c r="BF4538" s="419"/>
      <c r="BG4538" s="419"/>
      <c r="BH4538" s="419"/>
      <c r="BJ4538" s="419"/>
      <c r="BK4538" s="419"/>
      <c r="BL4538" s="419"/>
      <c r="BN4538" s="419"/>
      <c r="BO4538" s="419"/>
      <c r="BP4538" s="419"/>
      <c r="BR4538" s="419"/>
      <c r="BS4538" s="419"/>
      <c r="BT4538" s="419"/>
      <c r="BV4538" s="419"/>
      <c r="BW4538" s="419"/>
      <c r="BX4538" s="397"/>
      <c r="BZ4538" s="449"/>
      <c r="CB4538" s="419"/>
      <c r="CC4538" s="419"/>
      <c r="CD4538" s="419"/>
      <c r="CF4538" s="419"/>
      <c r="CG4538" s="419"/>
      <c r="CH4538" s="419"/>
    </row>
    <row r="4539" spans="3:86" ht="21" thickBot="1">
      <c r="C4539" s="425"/>
      <c r="P4539" s="431"/>
      <c r="R4539" s="419"/>
      <c r="S4539" s="446"/>
      <c r="T4539" s="419"/>
      <c r="V4539" s="196"/>
      <c r="W4539" s="419"/>
      <c r="X4539" s="419"/>
      <c r="Z4539" s="419"/>
      <c r="AA4539" s="419"/>
      <c r="AB4539" s="419"/>
      <c r="AD4539" s="419"/>
      <c r="AE4539" s="419"/>
      <c r="AF4539" s="419"/>
      <c r="AH4539" s="419"/>
      <c r="AI4539" s="419"/>
      <c r="AJ4539" s="419"/>
      <c r="AL4539" s="419"/>
      <c r="AM4539" s="419"/>
      <c r="AN4539" s="403"/>
      <c r="AO4539" s="419"/>
      <c r="AP4539" s="419"/>
      <c r="AQ4539" s="419"/>
      <c r="AR4539" s="419"/>
      <c r="AS4539" s="419"/>
      <c r="AT4539" s="419"/>
      <c r="AU4539" s="419"/>
      <c r="AV4539" s="419"/>
      <c r="AX4539" s="419"/>
      <c r="AY4539" s="419"/>
      <c r="AZ4539" s="419"/>
      <c r="BB4539" s="419"/>
      <c r="BC4539" s="419"/>
      <c r="BD4539" s="419"/>
      <c r="BF4539" s="419"/>
      <c r="BG4539" s="419"/>
      <c r="BH4539" s="419"/>
      <c r="BJ4539" s="419"/>
      <c r="BK4539" s="419"/>
      <c r="BL4539" s="419"/>
      <c r="BN4539" s="419"/>
      <c r="BO4539" s="419"/>
      <c r="BP4539" s="419"/>
      <c r="BR4539" s="419"/>
      <c r="BS4539" s="419"/>
      <c r="BT4539" s="419"/>
      <c r="BV4539" s="419"/>
      <c r="BW4539" s="419"/>
      <c r="BX4539" s="397"/>
      <c r="BZ4539" s="449"/>
      <c r="CB4539" s="419"/>
      <c r="CC4539" s="419"/>
      <c r="CD4539" s="419"/>
      <c r="CF4539" s="419"/>
      <c r="CG4539" s="419"/>
      <c r="CH4539" s="419"/>
    </row>
    <row r="4540" spans="3:86" ht="21" thickBot="1">
      <c r="C4540" s="425"/>
      <c r="P4540" s="431"/>
      <c r="R4540" s="419"/>
      <c r="S4540" s="446"/>
      <c r="T4540" s="419"/>
      <c r="V4540" s="196"/>
      <c r="W4540" s="419"/>
      <c r="X4540" s="419"/>
      <c r="Z4540" s="419"/>
      <c r="AA4540" s="419"/>
      <c r="AB4540" s="419"/>
      <c r="AD4540" s="419"/>
      <c r="AE4540" s="419"/>
      <c r="AF4540" s="419"/>
      <c r="AH4540" s="419"/>
      <c r="AI4540" s="419"/>
      <c r="AJ4540" s="419"/>
      <c r="AL4540" s="419"/>
      <c r="AM4540" s="419"/>
      <c r="AN4540" s="403"/>
      <c r="AO4540" s="419"/>
      <c r="AP4540" s="419"/>
      <c r="AQ4540" s="419"/>
      <c r="AR4540" s="419"/>
      <c r="AS4540" s="419"/>
      <c r="AT4540" s="419"/>
      <c r="AU4540" s="419"/>
      <c r="AV4540" s="419"/>
      <c r="AX4540" s="419"/>
      <c r="AY4540" s="419"/>
      <c r="AZ4540" s="419"/>
      <c r="BB4540" s="419"/>
      <c r="BC4540" s="419"/>
      <c r="BD4540" s="419"/>
      <c r="BF4540" s="419"/>
      <c r="BG4540" s="419"/>
      <c r="BH4540" s="419"/>
      <c r="BJ4540" s="419"/>
      <c r="BK4540" s="419"/>
      <c r="BL4540" s="419"/>
      <c r="BN4540" s="419"/>
      <c r="BO4540" s="419"/>
      <c r="BP4540" s="419"/>
      <c r="BR4540" s="419"/>
      <c r="BS4540" s="419"/>
      <c r="BT4540" s="419"/>
      <c r="BV4540" s="419"/>
      <c r="BW4540" s="419"/>
      <c r="BX4540" s="397"/>
      <c r="BZ4540" s="449"/>
      <c r="CB4540" s="419"/>
      <c r="CC4540" s="419"/>
      <c r="CD4540" s="419"/>
      <c r="CF4540" s="419"/>
      <c r="CG4540" s="419"/>
      <c r="CH4540" s="419"/>
    </row>
    <row r="4541" spans="3:86" ht="21" thickBot="1">
      <c r="C4541" s="425"/>
      <c r="P4541" s="431"/>
      <c r="R4541" s="419"/>
      <c r="S4541" s="446"/>
      <c r="T4541" s="419"/>
      <c r="V4541" s="196"/>
      <c r="W4541" s="419"/>
      <c r="X4541" s="419"/>
      <c r="Z4541" s="419"/>
      <c r="AA4541" s="419"/>
      <c r="AB4541" s="419"/>
      <c r="AD4541" s="419"/>
      <c r="AE4541" s="419"/>
      <c r="AF4541" s="419"/>
      <c r="AH4541" s="419"/>
      <c r="AI4541" s="419"/>
      <c r="AJ4541" s="419"/>
      <c r="AL4541" s="419"/>
      <c r="AM4541" s="419"/>
      <c r="AN4541" s="403"/>
      <c r="AO4541" s="419"/>
      <c r="AP4541" s="419"/>
      <c r="AQ4541" s="419"/>
      <c r="AR4541" s="419"/>
      <c r="AS4541" s="419"/>
      <c r="AT4541" s="419"/>
      <c r="AU4541" s="419"/>
      <c r="AV4541" s="419"/>
      <c r="AX4541" s="419"/>
      <c r="AY4541" s="419"/>
      <c r="AZ4541" s="419"/>
      <c r="BB4541" s="419"/>
      <c r="BC4541" s="419"/>
      <c r="BD4541" s="419"/>
      <c r="BF4541" s="419"/>
      <c r="BG4541" s="419"/>
      <c r="BH4541" s="419"/>
      <c r="BJ4541" s="419"/>
      <c r="BK4541" s="419"/>
      <c r="BL4541" s="419"/>
      <c r="BN4541" s="419"/>
      <c r="BO4541" s="419"/>
      <c r="BP4541" s="419"/>
      <c r="BR4541" s="419"/>
      <c r="BS4541" s="419"/>
      <c r="BT4541" s="419"/>
      <c r="BV4541" s="419"/>
      <c r="BW4541" s="419"/>
      <c r="BX4541" s="397"/>
      <c r="BZ4541" s="449"/>
      <c r="CB4541" s="419"/>
      <c r="CC4541" s="419"/>
      <c r="CD4541" s="419"/>
      <c r="CF4541" s="419"/>
      <c r="CG4541" s="419"/>
      <c r="CH4541" s="419"/>
    </row>
    <row r="4542" spans="3:86" ht="21" thickBot="1">
      <c r="C4542" s="425"/>
      <c r="P4542" s="431"/>
      <c r="R4542" s="419"/>
      <c r="S4542" s="446"/>
      <c r="T4542" s="419"/>
      <c r="V4542" s="196"/>
      <c r="W4542" s="419"/>
      <c r="X4542" s="419"/>
      <c r="Z4542" s="419"/>
      <c r="AA4542" s="419"/>
      <c r="AB4542" s="419"/>
      <c r="AD4542" s="419"/>
      <c r="AE4542" s="419"/>
      <c r="AF4542" s="419"/>
      <c r="AH4542" s="419"/>
      <c r="AI4542" s="419"/>
      <c r="AJ4542" s="419"/>
      <c r="AL4542" s="419"/>
      <c r="AM4542" s="419"/>
      <c r="AN4542" s="403"/>
      <c r="AO4542" s="419"/>
      <c r="AP4542" s="419"/>
      <c r="AQ4542" s="419"/>
      <c r="AR4542" s="419"/>
      <c r="AS4542" s="419"/>
      <c r="AT4542" s="419"/>
      <c r="AU4542" s="419"/>
      <c r="AV4542" s="419"/>
      <c r="AX4542" s="419"/>
      <c r="AY4542" s="419"/>
      <c r="AZ4542" s="419"/>
      <c r="BB4542" s="419"/>
      <c r="BC4542" s="419"/>
      <c r="BD4542" s="419"/>
      <c r="BF4542" s="419"/>
      <c r="BG4542" s="419"/>
      <c r="BH4542" s="419"/>
      <c r="BJ4542" s="419"/>
      <c r="BK4542" s="419"/>
      <c r="BL4542" s="419"/>
      <c r="BN4542" s="419"/>
      <c r="BO4542" s="419"/>
      <c r="BP4542" s="419"/>
      <c r="BR4542" s="419"/>
      <c r="BS4542" s="419"/>
      <c r="BT4542" s="419"/>
      <c r="BV4542" s="419"/>
      <c r="BW4542" s="419"/>
      <c r="BX4542" s="397"/>
      <c r="BZ4542" s="449"/>
      <c r="CB4542" s="419"/>
      <c r="CC4542" s="419"/>
      <c r="CD4542" s="419"/>
      <c r="CF4542" s="419"/>
      <c r="CG4542" s="419"/>
      <c r="CH4542" s="419"/>
    </row>
    <row r="4543" spans="3:86" ht="21" thickBot="1">
      <c r="C4543" s="425"/>
      <c r="P4543" s="431"/>
      <c r="R4543" s="419"/>
      <c r="S4543" s="446"/>
      <c r="T4543" s="419"/>
      <c r="V4543" s="196"/>
      <c r="W4543" s="419"/>
      <c r="X4543" s="419"/>
      <c r="Z4543" s="419"/>
      <c r="AA4543" s="419"/>
      <c r="AB4543" s="419"/>
      <c r="AD4543" s="419"/>
      <c r="AE4543" s="419"/>
      <c r="AF4543" s="419"/>
      <c r="AH4543" s="419"/>
      <c r="AI4543" s="419"/>
      <c r="AJ4543" s="419"/>
      <c r="AL4543" s="419"/>
      <c r="AM4543" s="419"/>
      <c r="AN4543" s="403"/>
      <c r="AO4543" s="419"/>
      <c r="AP4543" s="419"/>
      <c r="AQ4543" s="419"/>
      <c r="AR4543" s="419"/>
      <c r="AS4543" s="419"/>
      <c r="AT4543" s="419"/>
      <c r="AU4543" s="419"/>
      <c r="AV4543" s="419"/>
      <c r="AX4543" s="419"/>
      <c r="AY4543" s="419"/>
      <c r="AZ4543" s="419"/>
      <c r="BB4543" s="419"/>
      <c r="BC4543" s="419"/>
      <c r="BD4543" s="419"/>
      <c r="BF4543" s="419"/>
      <c r="BG4543" s="419"/>
      <c r="BH4543" s="419"/>
      <c r="BJ4543" s="419"/>
      <c r="BK4543" s="419"/>
      <c r="BL4543" s="419"/>
      <c r="BN4543" s="419"/>
      <c r="BO4543" s="419"/>
      <c r="BP4543" s="419"/>
      <c r="BR4543" s="419"/>
      <c r="BS4543" s="419"/>
      <c r="BT4543" s="419"/>
      <c r="BV4543" s="419"/>
      <c r="BW4543" s="419"/>
      <c r="BX4543" s="397"/>
      <c r="BZ4543" s="449"/>
      <c r="CB4543" s="419"/>
      <c r="CC4543" s="419"/>
      <c r="CD4543" s="419"/>
      <c r="CF4543" s="419"/>
      <c r="CG4543" s="419"/>
      <c r="CH4543" s="419"/>
    </row>
    <row r="4544" spans="3:86" ht="21" thickBot="1">
      <c r="C4544" s="425"/>
      <c r="P4544" s="431"/>
      <c r="R4544" s="419"/>
      <c r="S4544" s="446"/>
      <c r="T4544" s="419"/>
      <c r="V4544" s="196"/>
      <c r="W4544" s="419"/>
      <c r="X4544" s="419"/>
      <c r="Z4544" s="419"/>
      <c r="AA4544" s="419"/>
      <c r="AB4544" s="419"/>
      <c r="AD4544" s="419"/>
      <c r="AE4544" s="419"/>
      <c r="AF4544" s="419"/>
      <c r="AH4544" s="419"/>
      <c r="AI4544" s="419"/>
      <c r="AJ4544" s="419"/>
      <c r="AL4544" s="419"/>
      <c r="AM4544" s="419"/>
      <c r="AN4544" s="403"/>
      <c r="AO4544" s="419"/>
      <c r="AP4544" s="419"/>
      <c r="AQ4544" s="419"/>
      <c r="AR4544" s="419"/>
      <c r="AS4544" s="419"/>
      <c r="AT4544" s="419"/>
      <c r="AU4544" s="419"/>
      <c r="AV4544" s="419"/>
      <c r="AX4544" s="419"/>
      <c r="AY4544" s="419"/>
      <c r="AZ4544" s="419"/>
      <c r="BB4544" s="419"/>
      <c r="BC4544" s="419"/>
      <c r="BD4544" s="419"/>
      <c r="BF4544" s="419"/>
      <c r="BG4544" s="419"/>
      <c r="BH4544" s="419"/>
      <c r="BJ4544" s="419"/>
      <c r="BK4544" s="419"/>
      <c r="BL4544" s="419"/>
      <c r="BN4544" s="419"/>
      <c r="BO4544" s="419"/>
      <c r="BP4544" s="419"/>
      <c r="BR4544" s="419"/>
      <c r="BS4544" s="419"/>
      <c r="BT4544" s="419"/>
      <c r="BV4544" s="419"/>
      <c r="BW4544" s="419"/>
      <c r="BX4544" s="397"/>
      <c r="BZ4544" s="449"/>
      <c r="CB4544" s="419"/>
      <c r="CC4544" s="419"/>
      <c r="CD4544" s="419"/>
      <c r="CF4544" s="419"/>
      <c r="CG4544" s="419"/>
      <c r="CH4544" s="419"/>
    </row>
    <row r="4545" spans="3:86" ht="21" thickBot="1">
      <c r="C4545" s="425"/>
      <c r="P4545" s="431"/>
      <c r="R4545" s="419"/>
      <c r="S4545" s="446"/>
      <c r="T4545" s="419"/>
      <c r="V4545" s="196"/>
      <c r="W4545" s="419"/>
      <c r="X4545" s="419"/>
      <c r="Z4545" s="419"/>
      <c r="AA4545" s="419"/>
      <c r="AB4545" s="419"/>
      <c r="AD4545" s="419"/>
      <c r="AE4545" s="419"/>
      <c r="AF4545" s="419"/>
      <c r="AH4545" s="419"/>
      <c r="AI4545" s="419"/>
      <c r="AJ4545" s="419"/>
      <c r="AL4545" s="419"/>
      <c r="AM4545" s="419"/>
      <c r="AN4545" s="403"/>
      <c r="AO4545" s="419"/>
      <c r="AP4545" s="419"/>
      <c r="AQ4545" s="419"/>
      <c r="AR4545" s="419"/>
      <c r="AS4545" s="419"/>
      <c r="AT4545" s="419"/>
      <c r="AU4545" s="419"/>
      <c r="AV4545" s="419"/>
      <c r="AX4545" s="419"/>
      <c r="AY4545" s="419"/>
      <c r="AZ4545" s="419"/>
      <c r="BB4545" s="419"/>
      <c r="BC4545" s="419"/>
      <c r="BD4545" s="419"/>
      <c r="BF4545" s="419"/>
      <c r="BG4545" s="419"/>
      <c r="BH4545" s="419"/>
      <c r="BJ4545" s="419"/>
      <c r="BK4545" s="419"/>
      <c r="BL4545" s="419"/>
      <c r="BN4545" s="419"/>
      <c r="BO4545" s="419"/>
      <c r="BP4545" s="419"/>
      <c r="BR4545" s="419"/>
      <c r="BS4545" s="419"/>
      <c r="BT4545" s="419"/>
      <c r="BV4545" s="419"/>
      <c r="BW4545" s="419"/>
      <c r="BX4545" s="397"/>
      <c r="BZ4545" s="449"/>
      <c r="CB4545" s="419"/>
      <c r="CC4545" s="419"/>
      <c r="CD4545" s="419"/>
      <c r="CF4545" s="419"/>
      <c r="CG4545" s="419"/>
      <c r="CH4545" s="419"/>
    </row>
    <row r="4546" spans="3:86" ht="21" thickBot="1">
      <c r="C4546" s="425"/>
      <c r="P4546" s="431"/>
      <c r="R4546" s="419"/>
      <c r="S4546" s="446"/>
      <c r="T4546" s="419"/>
      <c r="V4546" s="196"/>
      <c r="W4546" s="419"/>
      <c r="X4546" s="419"/>
      <c r="Z4546" s="419"/>
      <c r="AA4546" s="419"/>
      <c r="AB4546" s="419"/>
      <c r="AD4546" s="419"/>
      <c r="AE4546" s="419"/>
      <c r="AF4546" s="419"/>
      <c r="AH4546" s="419"/>
      <c r="AI4546" s="419"/>
      <c r="AJ4546" s="419"/>
      <c r="AL4546" s="419"/>
      <c r="AM4546" s="419"/>
      <c r="AN4546" s="403"/>
      <c r="AO4546" s="419"/>
      <c r="AP4546" s="419"/>
      <c r="AQ4546" s="419"/>
      <c r="AR4546" s="419"/>
      <c r="AS4546" s="419"/>
      <c r="AT4546" s="419"/>
      <c r="AU4546" s="419"/>
      <c r="AV4546" s="419"/>
      <c r="AX4546" s="419"/>
      <c r="AY4546" s="419"/>
      <c r="AZ4546" s="419"/>
      <c r="BB4546" s="419"/>
      <c r="BC4546" s="419"/>
      <c r="BD4546" s="419"/>
      <c r="BF4546" s="419"/>
      <c r="BG4546" s="419"/>
      <c r="BH4546" s="419"/>
      <c r="BJ4546" s="419"/>
      <c r="BK4546" s="419"/>
      <c r="BL4546" s="419"/>
      <c r="BN4546" s="419"/>
      <c r="BO4546" s="419"/>
      <c r="BP4546" s="419"/>
      <c r="BR4546" s="419"/>
      <c r="BS4546" s="419"/>
      <c r="BT4546" s="419"/>
      <c r="BV4546" s="419"/>
      <c r="BW4546" s="419"/>
      <c r="BX4546" s="397"/>
      <c r="BZ4546" s="449"/>
      <c r="CB4546" s="419"/>
      <c r="CC4546" s="419"/>
      <c r="CD4546" s="419"/>
      <c r="CF4546" s="419"/>
      <c r="CG4546" s="419"/>
      <c r="CH4546" s="419"/>
    </row>
    <row r="4547" spans="3:86" ht="21" thickBot="1">
      <c r="C4547" s="425"/>
      <c r="P4547" s="431"/>
      <c r="R4547" s="419"/>
      <c r="S4547" s="446"/>
      <c r="T4547" s="419"/>
      <c r="V4547" s="196"/>
      <c r="W4547" s="419"/>
      <c r="X4547" s="419"/>
      <c r="Z4547" s="419"/>
      <c r="AA4547" s="419"/>
      <c r="AB4547" s="419"/>
      <c r="AD4547" s="419"/>
      <c r="AE4547" s="419"/>
      <c r="AF4547" s="419"/>
      <c r="AH4547" s="419"/>
      <c r="AI4547" s="419"/>
      <c r="AJ4547" s="419"/>
      <c r="AL4547" s="419"/>
      <c r="AM4547" s="419"/>
      <c r="AN4547" s="403"/>
      <c r="AO4547" s="419"/>
      <c r="AP4547" s="419"/>
      <c r="AQ4547" s="419"/>
      <c r="AR4547" s="419"/>
      <c r="AS4547" s="419"/>
      <c r="AT4547" s="419"/>
      <c r="AU4547" s="419"/>
      <c r="AV4547" s="419"/>
      <c r="AX4547" s="419"/>
      <c r="AY4547" s="419"/>
      <c r="AZ4547" s="419"/>
      <c r="BB4547" s="419"/>
      <c r="BC4547" s="419"/>
      <c r="BD4547" s="419"/>
      <c r="BF4547" s="419"/>
      <c r="BG4547" s="419"/>
      <c r="BH4547" s="419"/>
      <c r="BJ4547" s="419"/>
      <c r="BK4547" s="419"/>
      <c r="BL4547" s="419"/>
      <c r="BN4547" s="419"/>
      <c r="BO4547" s="419"/>
      <c r="BP4547" s="419"/>
      <c r="BR4547" s="419"/>
      <c r="BS4547" s="419"/>
      <c r="BT4547" s="419"/>
      <c r="BV4547" s="419"/>
      <c r="BW4547" s="419"/>
      <c r="BX4547" s="397"/>
      <c r="BZ4547" s="449"/>
      <c r="CB4547" s="419"/>
      <c r="CC4547" s="419"/>
      <c r="CD4547" s="419"/>
      <c r="CF4547" s="419"/>
      <c r="CG4547" s="419"/>
      <c r="CH4547" s="419"/>
    </row>
    <row r="4548" spans="3:86" ht="21" thickBot="1">
      <c r="C4548" s="425"/>
      <c r="P4548" s="431"/>
      <c r="R4548" s="419"/>
      <c r="S4548" s="446"/>
      <c r="T4548" s="419"/>
      <c r="V4548" s="196"/>
      <c r="W4548" s="419"/>
      <c r="X4548" s="419"/>
      <c r="Z4548" s="419"/>
      <c r="AA4548" s="419"/>
      <c r="AB4548" s="419"/>
      <c r="AD4548" s="419"/>
      <c r="AE4548" s="419"/>
      <c r="AF4548" s="419"/>
      <c r="AH4548" s="419"/>
      <c r="AI4548" s="419"/>
      <c r="AJ4548" s="419"/>
      <c r="AL4548" s="419"/>
      <c r="AM4548" s="419"/>
      <c r="AN4548" s="403"/>
      <c r="AO4548" s="419"/>
      <c r="AP4548" s="419"/>
      <c r="AQ4548" s="419"/>
      <c r="AR4548" s="419"/>
      <c r="AS4548" s="419"/>
      <c r="AT4548" s="419"/>
      <c r="AU4548" s="419"/>
      <c r="AV4548" s="419"/>
      <c r="AX4548" s="419"/>
      <c r="AY4548" s="419"/>
      <c r="AZ4548" s="419"/>
      <c r="BB4548" s="419"/>
      <c r="BC4548" s="419"/>
      <c r="BD4548" s="419"/>
      <c r="BF4548" s="419"/>
      <c r="BG4548" s="419"/>
      <c r="BH4548" s="419"/>
      <c r="BJ4548" s="419"/>
      <c r="BK4548" s="419"/>
      <c r="BL4548" s="419"/>
      <c r="BN4548" s="419"/>
      <c r="BO4548" s="419"/>
      <c r="BP4548" s="419"/>
      <c r="BR4548" s="419"/>
      <c r="BS4548" s="419"/>
      <c r="BT4548" s="419"/>
      <c r="BV4548" s="419"/>
      <c r="BW4548" s="419"/>
      <c r="BX4548" s="397"/>
      <c r="BZ4548" s="449"/>
      <c r="CB4548" s="419"/>
      <c r="CC4548" s="419"/>
      <c r="CD4548" s="419"/>
      <c r="CF4548" s="419"/>
      <c r="CG4548" s="419"/>
      <c r="CH4548" s="419"/>
    </row>
    <row r="4549" spans="3:86" ht="21" thickBot="1">
      <c r="C4549" s="425"/>
      <c r="P4549" s="431"/>
      <c r="R4549" s="419"/>
      <c r="S4549" s="446"/>
      <c r="T4549" s="419"/>
      <c r="V4549" s="196"/>
      <c r="W4549" s="419"/>
      <c r="X4549" s="419"/>
      <c r="Z4549" s="419"/>
      <c r="AA4549" s="419"/>
      <c r="AB4549" s="419"/>
      <c r="AD4549" s="419"/>
      <c r="AE4549" s="419"/>
      <c r="AF4549" s="419"/>
      <c r="AH4549" s="419"/>
      <c r="AI4549" s="419"/>
      <c r="AJ4549" s="419"/>
      <c r="AL4549" s="419"/>
      <c r="AM4549" s="419"/>
      <c r="AN4549" s="403"/>
      <c r="AO4549" s="419"/>
      <c r="AP4549" s="419"/>
      <c r="AQ4549" s="419"/>
      <c r="AR4549" s="419"/>
      <c r="AS4549" s="419"/>
      <c r="AT4549" s="419"/>
      <c r="AU4549" s="419"/>
      <c r="AV4549" s="419"/>
      <c r="AX4549" s="419"/>
      <c r="AY4549" s="419"/>
      <c r="AZ4549" s="419"/>
      <c r="BB4549" s="419"/>
      <c r="BC4549" s="419"/>
      <c r="BD4549" s="419"/>
      <c r="BF4549" s="419"/>
      <c r="BG4549" s="419"/>
      <c r="BH4549" s="419"/>
      <c r="BJ4549" s="419"/>
      <c r="BK4549" s="419"/>
      <c r="BL4549" s="419"/>
      <c r="BN4549" s="419"/>
      <c r="BO4549" s="419"/>
      <c r="BP4549" s="419"/>
      <c r="BR4549" s="419"/>
      <c r="BS4549" s="419"/>
      <c r="BT4549" s="419"/>
      <c r="BV4549" s="419"/>
      <c r="BW4549" s="419"/>
      <c r="BX4549" s="397"/>
      <c r="BZ4549" s="449"/>
      <c r="CB4549" s="419"/>
      <c r="CC4549" s="419"/>
      <c r="CD4549" s="419"/>
      <c r="CF4549" s="419"/>
      <c r="CG4549" s="419"/>
      <c r="CH4549" s="419"/>
    </row>
    <row r="4550" spans="3:86" ht="21" thickBot="1">
      <c r="C4550" s="425"/>
      <c r="P4550" s="431"/>
      <c r="R4550" s="419"/>
      <c r="S4550" s="446"/>
      <c r="T4550" s="419"/>
      <c r="V4550" s="196"/>
      <c r="W4550" s="419"/>
      <c r="X4550" s="419"/>
      <c r="Z4550" s="419"/>
      <c r="AA4550" s="419"/>
      <c r="AB4550" s="419"/>
      <c r="AD4550" s="419"/>
      <c r="AE4550" s="419"/>
      <c r="AF4550" s="419"/>
      <c r="AH4550" s="419"/>
      <c r="AI4550" s="419"/>
      <c r="AJ4550" s="419"/>
      <c r="AL4550" s="419"/>
      <c r="AM4550" s="419"/>
      <c r="AN4550" s="403"/>
      <c r="AO4550" s="419"/>
      <c r="AP4550" s="419"/>
      <c r="AQ4550" s="419"/>
      <c r="AR4550" s="419"/>
      <c r="AS4550" s="419"/>
      <c r="AT4550" s="419"/>
      <c r="AU4550" s="419"/>
      <c r="AV4550" s="419"/>
      <c r="AX4550" s="419"/>
      <c r="AY4550" s="419"/>
      <c r="AZ4550" s="419"/>
      <c r="BB4550" s="419"/>
      <c r="BC4550" s="419"/>
      <c r="BD4550" s="419"/>
      <c r="BF4550" s="419"/>
      <c r="BG4550" s="419"/>
      <c r="BH4550" s="419"/>
      <c r="BJ4550" s="419"/>
      <c r="BK4550" s="419"/>
      <c r="BL4550" s="419"/>
      <c r="BN4550" s="419"/>
      <c r="BO4550" s="419"/>
      <c r="BP4550" s="419"/>
      <c r="BR4550" s="419"/>
      <c r="BS4550" s="419"/>
      <c r="BT4550" s="419"/>
      <c r="BV4550" s="419"/>
      <c r="BW4550" s="419"/>
      <c r="BX4550" s="397"/>
      <c r="BZ4550" s="449"/>
      <c r="CB4550" s="419"/>
      <c r="CC4550" s="419"/>
      <c r="CD4550" s="419"/>
      <c r="CF4550" s="419"/>
      <c r="CG4550" s="419"/>
      <c r="CH4550" s="419"/>
    </row>
    <row r="4551" spans="3:86" ht="21" thickBot="1">
      <c r="C4551" s="425"/>
      <c r="P4551" s="431"/>
      <c r="R4551" s="419"/>
      <c r="S4551" s="446"/>
      <c r="T4551" s="419"/>
      <c r="V4551" s="196"/>
      <c r="W4551" s="419"/>
      <c r="X4551" s="419"/>
      <c r="Z4551" s="419"/>
      <c r="AA4551" s="419"/>
      <c r="AB4551" s="419"/>
      <c r="AD4551" s="419"/>
      <c r="AE4551" s="419"/>
      <c r="AF4551" s="419"/>
      <c r="AH4551" s="419"/>
      <c r="AI4551" s="419"/>
      <c r="AJ4551" s="419"/>
      <c r="AL4551" s="419"/>
      <c r="AM4551" s="419"/>
      <c r="AN4551" s="403"/>
      <c r="AO4551" s="419"/>
      <c r="AP4551" s="419"/>
      <c r="AQ4551" s="419"/>
      <c r="AR4551" s="419"/>
      <c r="AS4551" s="419"/>
      <c r="AT4551" s="419"/>
      <c r="AU4551" s="419"/>
      <c r="AV4551" s="419"/>
      <c r="AX4551" s="419"/>
      <c r="AY4551" s="419"/>
      <c r="AZ4551" s="419"/>
      <c r="BB4551" s="419"/>
      <c r="BC4551" s="419"/>
      <c r="BD4551" s="419"/>
      <c r="BF4551" s="419"/>
      <c r="BG4551" s="419"/>
      <c r="BH4551" s="419"/>
      <c r="BJ4551" s="419"/>
      <c r="BK4551" s="419"/>
      <c r="BL4551" s="419"/>
      <c r="BN4551" s="419"/>
      <c r="BO4551" s="419"/>
      <c r="BP4551" s="419"/>
      <c r="BR4551" s="419"/>
      <c r="BS4551" s="419"/>
      <c r="BT4551" s="419"/>
      <c r="BV4551" s="419"/>
      <c r="BW4551" s="419"/>
      <c r="BX4551" s="397"/>
      <c r="BZ4551" s="449"/>
      <c r="CB4551" s="419"/>
      <c r="CC4551" s="419"/>
      <c r="CD4551" s="419"/>
      <c r="CF4551" s="419"/>
      <c r="CG4551" s="419"/>
      <c r="CH4551" s="419"/>
    </row>
    <row r="4552" spans="3:86" ht="21" thickBot="1">
      <c r="C4552" s="425"/>
      <c r="P4552" s="431"/>
      <c r="R4552" s="419"/>
      <c r="S4552" s="446"/>
      <c r="T4552" s="419"/>
      <c r="V4552" s="196"/>
      <c r="W4552" s="419"/>
      <c r="X4552" s="419"/>
      <c r="Z4552" s="419"/>
      <c r="AA4552" s="419"/>
      <c r="AB4552" s="419"/>
      <c r="AD4552" s="419"/>
      <c r="AE4552" s="419"/>
      <c r="AF4552" s="419"/>
      <c r="AH4552" s="419"/>
      <c r="AI4552" s="419"/>
      <c r="AJ4552" s="419"/>
      <c r="AL4552" s="419"/>
      <c r="AM4552" s="419"/>
      <c r="AN4552" s="403"/>
      <c r="AO4552" s="419"/>
      <c r="AP4552" s="419"/>
      <c r="AQ4552" s="419"/>
      <c r="AR4552" s="419"/>
      <c r="AS4552" s="419"/>
      <c r="AT4552" s="419"/>
      <c r="AU4552" s="419"/>
      <c r="AV4552" s="419"/>
      <c r="AX4552" s="419"/>
      <c r="AY4552" s="419"/>
      <c r="AZ4552" s="419"/>
      <c r="BB4552" s="419"/>
      <c r="BC4552" s="419"/>
      <c r="BD4552" s="419"/>
      <c r="BF4552" s="419"/>
      <c r="BG4552" s="419"/>
      <c r="BH4552" s="419"/>
      <c r="BJ4552" s="419"/>
      <c r="BK4552" s="419"/>
      <c r="BL4552" s="419"/>
      <c r="BN4552" s="419"/>
      <c r="BO4552" s="419"/>
      <c r="BP4552" s="419"/>
      <c r="BR4552" s="419"/>
      <c r="BS4552" s="419"/>
      <c r="BT4552" s="419"/>
      <c r="BV4552" s="419"/>
      <c r="BW4552" s="419"/>
      <c r="BX4552" s="397"/>
      <c r="BZ4552" s="449"/>
      <c r="CB4552" s="419"/>
      <c r="CC4552" s="419"/>
      <c r="CD4552" s="419"/>
      <c r="CF4552" s="419"/>
      <c r="CG4552" s="419"/>
      <c r="CH4552" s="419"/>
    </row>
    <row r="4553" spans="3:86" ht="21" thickBot="1">
      <c r="C4553" s="425"/>
      <c r="P4553" s="431"/>
      <c r="R4553" s="419"/>
      <c r="S4553" s="446"/>
      <c r="T4553" s="419"/>
      <c r="V4553" s="196"/>
      <c r="W4553" s="419"/>
      <c r="X4553" s="419"/>
      <c r="Z4553" s="419"/>
      <c r="AA4553" s="419"/>
      <c r="AB4553" s="419"/>
      <c r="AD4553" s="419"/>
      <c r="AE4553" s="419"/>
      <c r="AF4553" s="419"/>
      <c r="AH4553" s="419"/>
      <c r="AI4553" s="419"/>
      <c r="AJ4553" s="419"/>
      <c r="AL4553" s="419"/>
      <c r="AM4553" s="419"/>
      <c r="AN4553" s="403"/>
      <c r="AO4553" s="419"/>
      <c r="AP4553" s="419"/>
      <c r="AQ4553" s="419"/>
      <c r="AR4553" s="419"/>
      <c r="AS4553" s="419"/>
      <c r="AT4553" s="419"/>
      <c r="AU4553" s="419"/>
      <c r="AV4553" s="419"/>
      <c r="AX4553" s="419"/>
      <c r="AY4553" s="419"/>
      <c r="AZ4553" s="419"/>
      <c r="BB4553" s="419"/>
      <c r="BC4553" s="419"/>
      <c r="BD4553" s="419"/>
      <c r="BF4553" s="419"/>
      <c r="BG4553" s="419"/>
      <c r="BH4553" s="419"/>
      <c r="BJ4553" s="419"/>
      <c r="BK4553" s="419"/>
      <c r="BL4553" s="419"/>
      <c r="BN4553" s="419"/>
      <c r="BO4553" s="419"/>
      <c r="BP4553" s="419"/>
      <c r="BR4553" s="419"/>
      <c r="BS4553" s="419"/>
      <c r="BT4553" s="419"/>
      <c r="BV4553" s="419"/>
      <c r="BW4553" s="419"/>
      <c r="BX4553" s="397"/>
      <c r="BZ4553" s="449"/>
      <c r="CB4553" s="419"/>
      <c r="CC4553" s="419"/>
      <c r="CD4553" s="419"/>
      <c r="CF4553" s="419"/>
      <c r="CG4553" s="419"/>
      <c r="CH4553" s="419"/>
    </row>
    <row r="4554" spans="3:86" ht="21" thickBot="1">
      <c r="C4554" s="425"/>
      <c r="P4554" s="431"/>
      <c r="R4554" s="419"/>
      <c r="S4554" s="446"/>
      <c r="T4554" s="419"/>
      <c r="V4554" s="196"/>
      <c r="W4554" s="419"/>
      <c r="X4554" s="419"/>
      <c r="Z4554" s="419"/>
      <c r="AA4554" s="419"/>
      <c r="AB4554" s="419"/>
      <c r="AD4554" s="419"/>
      <c r="AE4554" s="419"/>
      <c r="AF4554" s="419"/>
      <c r="AH4554" s="419"/>
      <c r="AI4554" s="419"/>
      <c r="AJ4554" s="419"/>
      <c r="AL4554" s="419"/>
      <c r="AM4554" s="419"/>
      <c r="AN4554" s="403"/>
      <c r="AO4554" s="419"/>
      <c r="AP4554" s="419"/>
      <c r="AQ4554" s="419"/>
      <c r="AR4554" s="419"/>
      <c r="AS4554" s="419"/>
      <c r="AT4554" s="419"/>
      <c r="AU4554" s="419"/>
      <c r="AV4554" s="419"/>
      <c r="AX4554" s="419"/>
      <c r="AY4554" s="419"/>
      <c r="AZ4554" s="419"/>
      <c r="BB4554" s="419"/>
      <c r="BC4554" s="419"/>
      <c r="BD4554" s="419"/>
      <c r="BF4554" s="419"/>
      <c r="BG4554" s="419"/>
      <c r="BH4554" s="419"/>
      <c r="BJ4554" s="419"/>
      <c r="BK4554" s="419"/>
      <c r="BL4554" s="419"/>
      <c r="BN4554" s="419"/>
      <c r="BO4554" s="419"/>
      <c r="BP4554" s="419"/>
      <c r="BR4554" s="419"/>
      <c r="BS4554" s="419"/>
      <c r="BT4554" s="419"/>
      <c r="BV4554" s="419"/>
      <c r="BW4554" s="419"/>
      <c r="BX4554" s="397"/>
      <c r="BZ4554" s="449"/>
      <c r="CB4554" s="419"/>
      <c r="CC4554" s="419"/>
      <c r="CD4554" s="419"/>
      <c r="CF4554" s="419"/>
      <c r="CG4554" s="419"/>
      <c r="CH4554" s="419"/>
    </row>
    <row r="4555" spans="3:86" ht="21" thickBot="1">
      <c r="C4555" s="425"/>
      <c r="P4555" s="431"/>
      <c r="R4555" s="419"/>
      <c r="S4555" s="446"/>
      <c r="T4555" s="419"/>
      <c r="V4555" s="196"/>
      <c r="W4555" s="419"/>
      <c r="X4555" s="419"/>
      <c r="Z4555" s="419"/>
      <c r="AA4555" s="419"/>
      <c r="AB4555" s="419"/>
      <c r="AD4555" s="419"/>
      <c r="AE4555" s="419"/>
      <c r="AF4555" s="419"/>
      <c r="AH4555" s="419"/>
      <c r="AI4555" s="419"/>
      <c r="AJ4555" s="419"/>
      <c r="AL4555" s="419"/>
      <c r="AM4555" s="419"/>
      <c r="AN4555" s="403"/>
      <c r="AO4555" s="419"/>
      <c r="AP4555" s="419"/>
      <c r="AQ4555" s="419"/>
      <c r="AR4555" s="419"/>
      <c r="AS4555" s="419"/>
      <c r="AT4555" s="419"/>
      <c r="AU4555" s="419"/>
      <c r="AV4555" s="419"/>
      <c r="AX4555" s="419"/>
      <c r="AY4555" s="419"/>
      <c r="AZ4555" s="419"/>
      <c r="BB4555" s="419"/>
      <c r="BC4555" s="419"/>
      <c r="BD4555" s="419"/>
      <c r="BF4555" s="419"/>
      <c r="BG4555" s="419"/>
      <c r="BH4555" s="419"/>
      <c r="BJ4555" s="419"/>
      <c r="BK4555" s="419"/>
      <c r="BL4555" s="419"/>
      <c r="BN4555" s="419"/>
      <c r="BO4555" s="419"/>
      <c r="BP4555" s="419"/>
      <c r="BR4555" s="419"/>
      <c r="BS4555" s="419"/>
      <c r="BT4555" s="419"/>
      <c r="BV4555" s="419"/>
      <c r="BW4555" s="419"/>
      <c r="BX4555" s="397"/>
      <c r="BZ4555" s="449"/>
      <c r="CB4555" s="419"/>
      <c r="CC4555" s="419"/>
      <c r="CD4555" s="419"/>
      <c r="CF4555" s="419"/>
      <c r="CG4555" s="419"/>
      <c r="CH4555" s="419"/>
    </row>
    <row r="4556" spans="3:86" ht="21" thickBot="1">
      <c r="C4556" s="425"/>
      <c r="P4556" s="431"/>
      <c r="R4556" s="419"/>
      <c r="S4556" s="446"/>
      <c r="T4556" s="419"/>
      <c r="V4556" s="196"/>
      <c r="W4556" s="419"/>
      <c r="X4556" s="419"/>
      <c r="Z4556" s="419"/>
      <c r="AA4556" s="419"/>
      <c r="AB4556" s="419"/>
      <c r="AD4556" s="419"/>
      <c r="AE4556" s="419"/>
      <c r="AF4556" s="419"/>
      <c r="AH4556" s="419"/>
      <c r="AI4556" s="419"/>
      <c r="AJ4556" s="419"/>
      <c r="AL4556" s="419"/>
      <c r="AM4556" s="419"/>
      <c r="AN4556" s="403"/>
      <c r="AO4556" s="419"/>
      <c r="AP4556" s="419"/>
      <c r="AQ4556" s="419"/>
      <c r="AR4556" s="419"/>
      <c r="AS4556" s="419"/>
      <c r="AT4556" s="419"/>
      <c r="AU4556" s="419"/>
      <c r="AV4556" s="419"/>
      <c r="AX4556" s="419"/>
      <c r="AY4556" s="419"/>
      <c r="AZ4556" s="419"/>
      <c r="BB4556" s="419"/>
      <c r="BC4556" s="419"/>
      <c r="BD4556" s="419"/>
      <c r="BF4556" s="419"/>
      <c r="BG4556" s="419"/>
      <c r="BH4556" s="419"/>
      <c r="BJ4556" s="419"/>
      <c r="BK4556" s="419"/>
      <c r="BL4556" s="419"/>
      <c r="BN4556" s="419"/>
      <c r="BO4556" s="419"/>
      <c r="BP4556" s="419"/>
      <c r="BR4556" s="419"/>
      <c r="BS4556" s="419"/>
      <c r="BT4556" s="419"/>
      <c r="BV4556" s="419"/>
      <c r="BW4556" s="419"/>
      <c r="BX4556" s="397"/>
      <c r="BZ4556" s="449"/>
      <c r="CB4556" s="419"/>
      <c r="CC4556" s="419"/>
      <c r="CD4556" s="419"/>
      <c r="CF4556" s="419"/>
      <c r="CG4556" s="419"/>
      <c r="CH4556" s="419"/>
    </row>
    <row r="4557" spans="3:86" ht="21" thickBot="1">
      <c r="C4557" s="425"/>
      <c r="P4557" s="431"/>
      <c r="R4557" s="419"/>
      <c r="S4557" s="446"/>
      <c r="T4557" s="419"/>
      <c r="V4557" s="196"/>
      <c r="W4557" s="419"/>
      <c r="X4557" s="419"/>
      <c r="Z4557" s="419"/>
      <c r="AA4557" s="419"/>
      <c r="AB4557" s="419"/>
      <c r="AD4557" s="419"/>
      <c r="AE4557" s="419"/>
      <c r="AF4557" s="419"/>
      <c r="AH4557" s="419"/>
      <c r="AI4557" s="419"/>
      <c r="AJ4557" s="419"/>
      <c r="AL4557" s="419"/>
      <c r="AM4557" s="419"/>
      <c r="AN4557" s="403"/>
      <c r="AO4557" s="419"/>
      <c r="AP4557" s="419"/>
      <c r="AQ4557" s="419"/>
      <c r="AR4557" s="419"/>
      <c r="AS4557" s="419"/>
      <c r="AT4557" s="419"/>
      <c r="AU4557" s="419"/>
      <c r="AV4557" s="419"/>
      <c r="AX4557" s="419"/>
      <c r="AY4557" s="419"/>
      <c r="AZ4557" s="419"/>
      <c r="BB4557" s="419"/>
      <c r="BC4557" s="419"/>
      <c r="BD4557" s="419"/>
      <c r="BF4557" s="419"/>
      <c r="BG4557" s="419"/>
      <c r="BH4557" s="419"/>
      <c r="BJ4557" s="419"/>
      <c r="BK4557" s="419"/>
      <c r="BL4557" s="419"/>
      <c r="BN4557" s="419"/>
      <c r="BO4557" s="419"/>
      <c r="BP4557" s="419"/>
      <c r="BR4557" s="419"/>
      <c r="BS4557" s="419"/>
      <c r="BT4557" s="419"/>
      <c r="BV4557" s="419"/>
      <c r="BW4557" s="419"/>
      <c r="BX4557" s="397"/>
      <c r="BZ4557" s="449"/>
      <c r="CB4557" s="419"/>
      <c r="CC4557" s="419"/>
      <c r="CD4557" s="419"/>
      <c r="CF4557" s="419"/>
      <c r="CG4557" s="419"/>
      <c r="CH4557" s="419"/>
    </row>
    <row r="4558" spans="3:86" ht="21" thickBot="1">
      <c r="C4558" s="425"/>
      <c r="P4558" s="431"/>
      <c r="R4558" s="419"/>
      <c r="S4558" s="446"/>
      <c r="T4558" s="419"/>
      <c r="V4558" s="196"/>
      <c r="W4558" s="419"/>
      <c r="X4558" s="419"/>
      <c r="Z4558" s="419"/>
      <c r="AA4558" s="419"/>
      <c r="AB4558" s="419"/>
      <c r="AD4558" s="419"/>
      <c r="AE4558" s="419"/>
      <c r="AF4558" s="419"/>
      <c r="AH4558" s="419"/>
      <c r="AI4558" s="419"/>
      <c r="AJ4558" s="419"/>
      <c r="AL4558" s="419"/>
      <c r="AM4558" s="419"/>
      <c r="AN4558" s="403"/>
      <c r="AO4558" s="419"/>
      <c r="AP4558" s="419"/>
      <c r="AQ4558" s="419"/>
      <c r="AR4558" s="419"/>
      <c r="AS4558" s="419"/>
      <c r="AT4558" s="419"/>
      <c r="AU4558" s="419"/>
      <c r="AV4558" s="419"/>
      <c r="AX4558" s="419"/>
      <c r="AY4558" s="419"/>
      <c r="AZ4558" s="419"/>
      <c r="BB4558" s="419"/>
      <c r="BC4558" s="419"/>
      <c r="BD4558" s="419"/>
      <c r="BF4558" s="419"/>
      <c r="BG4558" s="419"/>
      <c r="BH4558" s="419"/>
      <c r="BJ4558" s="419"/>
      <c r="BK4558" s="419"/>
      <c r="BL4558" s="419"/>
      <c r="BN4558" s="419"/>
      <c r="BO4558" s="419"/>
      <c r="BP4558" s="419"/>
      <c r="BR4558" s="419"/>
      <c r="BS4558" s="419"/>
      <c r="BT4558" s="419"/>
      <c r="BV4558" s="419"/>
      <c r="BW4558" s="419"/>
      <c r="BX4558" s="397"/>
      <c r="BZ4558" s="449"/>
      <c r="CB4558" s="419"/>
      <c r="CC4558" s="419"/>
      <c r="CD4558" s="419"/>
      <c r="CF4558" s="419"/>
      <c r="CG4558" s="419"/>
      <c r="CH4558" s="419"/>
    </row>
    <row r="4559" spans="3:86" ht="21" thickBot="1">
      <c r="C4559" s="425"/>
      <c r="P4559" s="431"/>
      <c r="R4559" s="419"/>
      <c r="S4559" s="446"/>
      <c r="T4559" s="419"/>
      <c r="V4559" s="196"/>
      <c r="W4559" s="419"/>
      <c r="X4559" s="419"/>
      <c r="Z4559" s="419"/>
      <c r="AA4559" s="419"/>
      <c r="AB4559" s="419"/>
      <c r="AD4559" s="419"/>
      <c r="AE4559" s="419"/>
      <c r="AF4559" s="419"/>
      <c r="AH4559" s="419"/>
      <c r="AI4559" s="419"/>
      <c r="AJ4559" s="419"/>
      <c r="AL4559" s="419"/>
      <c r="AM4559" s="419"/>
      <c r="AN4559" s="403"/>
      <c r="AO4559" s="419"/>
      <c r="AP4559" s="419"/>
      <c r="AQ4559" s="419"/>
      <c r="AR4559" s="419"/>
      <c r="AS4559" s="419"/>
      <c r="AT4559" s="419"/>
      <c r="AU4559" s="419"/>
      <c r="AV4559" s="419"/>
      <c r="AX4559" s="419"/>
      <c r="AY4559" s="419"/>
      <c r="AZ4559" s="419"/>
      <c r="BB4559" s="419"/>
      <c r="BC4559" s="419"/>
      <c r="BD4559" s="419"/>
      <c r="BF4559" s="419"/>
      <c r="BG4559" s="419"/>
      <c r="BH4559" s="419"/>
      <c r="BJ4559" s="419"/>
      <c r="BK4559" s="419"/>
      <c r="BL4559" s="419"/>
      <c r="BN4559" s="419"/>
      <c r="BO4559" s="419"/>
      <c r="BP4559" s="419"/>
      <c r="BR4559" s="419"/>
      <c r="BS4559" s="419"/>
      <c r="BT4559" s="419"/>
      <c r="BV4559" s="419"/>
      <c r="BW4559" s="419"/>
      <c r="BX4559" s="397"/>
      <c r="BZ4559" s="449"/>
      <c r="CB4559" s="419"/>
      <c r="CC4559" s="419"/>
      <c r="CD4559" s="419"/>
      <c r="CF4559" s="419"/>
      <c r="CG4559" s="419"/>
      <c r="CH4559" s="419"/>
    </row>
    <row r="4560" spans="3:86" ht="21" thickBot="1">
      <c r="C4560" s="425"/>
      <c r="P4560" s="431"/>
      <c r="R4560" s="419"/>
      <c r="S4560" s="446"/>
      <c r="T4560" s="419"/>
      <c r="V4560" s="196"/>
      <c r="W4560" s="419"/>
      <c r="X4560" s="419"/>
      <c r="Z4560" s="419"/>
      <c r="AA4560" s="419"/>
      <c r="AB4560" s="419"/>
      <c r="AD4560" s="419"/>
      <c r="AE4560" s="419"/>
      <c r="AF4560" s="419"/>
      <c r="AH4560" s="419"/>
      <c r="AI4560" s="419"/>
      <c r="AJ4560" s="419"/>
      <c r="AL4560" s="419"/>
      <c r="AM4560" s="419"/>
      <c r="AN4560" s="403"/>
      <c r="AO4560" s="419"/>
      <c r="AP4560" s="419"/>
      <c r="AQ4560" s="419"/>
      <c r="AR4560" s="419"/>
      <c r="AS4560" s="419"/>
      <c r="AT4560" s="419"/>
      <c r="AU4560" s="419"/>
      <c r="AV4560" s="419"/>
      <c r="AX4560" s="419"/>
      <c r="AY4560" s="419"/>
      <c r="AZ4560" s="419"/>
      <c r="BB4560" s="419"/>
      <c r="BC4560" s="419"/>
      <c r="BD4560" s="419"/>
      <c r="BF4560" s="419"/>
      <c r="BG4560" s="419"/>
      <c r="BH4560" s="419"/>
      <c r="BJ4560" s="419"/>
      <c r="BK4560" s="419"/>
      <c r="BL4560" s="419"/>
      <c r="BN4560" s="419"/>
      <c r="BO4560" s="419"/>
      <c r="BP4560" s="419"/>
      <c r="BR4560" s="419"/>
      <c r="BS4560" s="419"/>
      <c r="BT4560" s="419"/>
      <c r="BV4560" s="419"/>
      <c r="BW4560" s="419"/>
      <c r="BX4560" s="397"/>
      <c r="BZ4560" s="449"/>
      <c r="CB4560" s="419"/>
      <c r="CC4560" s="419"/>
      <c r="CD4560" s="419"/>
      <c r="CF4560" s="419"/>
      <c r="CG4560" s="419"/>
      <c r="CH4560" s="419"/>
    </row>
    <row r="4561" spans="3:86" ht="21" thickBot="1">
      <c r="C4561" s="425"/>
      <c r="P4561" s="431"/>
      <c r="R4561" s="419"/>
      <c r="S4561" s="446"/>
      <c r="T4561" s="419"/>
      <c r="V4561" s="196"/>
      <c r="W4561" s="419"/>
      <c r="X4561" s="419"/>
      <c r="Z4561" s="419"/>
      <c r="AA4561" s="419"/>
      <c r="AB4561" s="419"/>
      <c r="AD4561" s="419"/>
      <c r="AE4561" s="419"/>
      <c r="AF4561" s="419"/>
      <c r="AH4561" s="419"/>
      <c r="AI4561" s="419"/>
      <c r="AJ4561" s="419"/>
      <c r="AL4561" s="419"/>
      <c r="AM4561" s="419"/>
      <c r="AN4561" s="403"/>
      <c r="AO4561" s="419"/>
      <c r="AP4561" s="419"/>
      <c r="AQ4561" s="419"/>
      <c r="AR4561" s="419"/>
      <c r="AS4561" s="419"/>
      <c r="AT4561" s="419"/>
      <c r="AU4561" s="419"/>
      <c r="AV4561" s="419"/>
      <c r="AX4561" s="419"/>
      <c r="AY4561" s="419"/>
      <c r="AZ4561" s="419"/>
      <c r="BB4561" s="419"/>
      <c r="BC4561" s="419"/>
      <c r="BD4561" s="419"/>
      <c r="BF4561" s="419"/>
      <c r="BG4561" s="419"/>
      <c r="BH4561" s="419"/>
      <c r="BJ4561" s="419"/>
      <c r="BK4561" s="419"/>
      <c r="BL4561" s="419"/>
      <c r="BN4561" s="419"/>
      <c r="BO4561" s="419"/>
      <c r="BP4561" s="419"/>
      <c r="BR4561" s="419"/>
      <c r="BS4561" s="419"/>
      <c r="BT4561" s="419"/>
      <c r="BV4561" s="419"/>
      <c r="BW4561" s="419"/>
      <c r="BX4561" s="397"/>
      <c r="BZ4561" s="449"/>
      <c r="CB4561" s="419"/>
      <c r="CC4561" s="419"/>
      <c r="CD4561" s="419"/>
      <c r="CF4561" s="419"/>
      <c r="CG4561" s="419"/>
      <c r="CH4561" s="419"/>
    </row>
    <row r="4562" spans="3:86" ht="21" thickBot="1">
      <c r="C4562" s="425"/>
      <c r="P4562" s="431"/>
      <c r="R4562" s="419"/>
      <c r="S4562" s="446"/>
      <c r="T4562" s="419"/>
      <c r="V4562" s="196"/>
      <c r="W4562" s="419"/>
      <c r="X4562" s="419"/>
      <c r="Z4562" s="419"/>
      <c r="AA4562" s="419"/>
      <c r="AB4562" s="419"/>
      <c r="AD4562" s="419"/>
      <c r="AE4562" s="419"/>
      <c r="AF4562" s="419"/>
      <c r="AH4562" s="419"/>
      <c r="AI4562" s="419"/>
      <c r="AJ4562" s="419"/>
      <c r="AL4562" s="419"/>
      <c r="AM4562" s="419"/>
      <c r="AN4562" s="403"/>
      <c r="AO4562" s="419"/>
      <c r="AP4562" s="419"/>
      <c r="AQ4562" s="419"/>
      <c r="AR4562" s="419"/>
      <c r="AS4562" s="419"/>
      <c r="AT4562" s="419"/>
      <c r="AU4562" s="419"/>
      <c r="AV4562" s="419"/>
      <c r="AX4562" s="419"/>
      <c r="AY4562" s="419"/>
      <c r="AZ4562" s="419"/>
      <c r="BB4562" s="419"/>
      <c r="BC4562" s="419"/>
      <c r="BD4562" s="419"/>
      <c r="BF4562" s="419"/>
      <c r="BG4562" s="419"/>
      <c r="BH4562" s="419"/>
      <c r="BJ4562" s="419"/>
      <c r="BK4562" s="419"/>
      <c r="BL4562" s="419"/>
      <c r="BN4562" s="419"/>
      <c r="BO4562" s="419"/>
      <c r="BP4562" s="419"/>
      <c r="BR4562" s="419"/>
      <c r="BS4562" s="419"/>
      <c r="BT4562" s="419"/>
      <c r="BV4562" s="419"/>
      <c r="BW4562" s="419"/>
      <c r="BX4562" s="397"/>
      <c r="BZ4562" s="449"/>
      <c r="CB4562" s="419"/>
      <c r="CC4562" s="419"/>
      <c r="CD4562" s="419"/>
      <c r="CF4562" s="419"/>
      <c r="CG4562" s="419"/>
      <c r="CH4562" s="419"/>
    </row>
    <row r="4563" spans="3:86" ht="21" thickBot="1">
      <c r="C4563" s="425"/>
      <c r="P4563" s="431"/>
      <c r="R4563" s="419"/>
      <c r="S4563" s="446"/>
      <c r="T4563" s="419"/>
      <c r="V4563" s="196"/>
      <c r="W4563" s="419"/>
      <c r="X4563" s="419"/>
      <c r="Z4563" s="419"/>
      <c r="AA4563" s="419"/>
      <c r="AB4563" s="419"/>
      <c r="AD4563" s="419"/>
      <c r="AE4563" s="419"/>
      <c r="AF4563" s="419"/>
      <c r="AH4563" s="419"/>
      <c r="AI4563" s="419"/>
      <c r="AJ4563" s="419"/>
      <c r="AL4563" s="419"/>
      <c r="AM4563" s="419"/>
      <c r="AN4563" s="403"/>
      <c r="AO4563" s="419"/>
      <c r="AP4563" s="419"/>
      <c r="AQ4563" s="419"/>
      <c r="AR4563" s="419"/>
      <c r="AS4563" s="419"/>
      <c r="AT4563" s="419"/>
      <c r="AU4563" s="419"/>
      <c r="AV4563" s="419"/>
      <c r="AX4563" s="419"/>
      <c r="AY4563" s="419"/>
      <c r="AZ4563" s="419"/>
      <c r="BB4563" s="419"/>
      <c r="BC4563" s="419"/>
      <c r="BD4563" s="419"/>
      <c r="BF4563" s="419"/>
      <c r="BG4563" s="419"/>
      <c r="BH4563" s="419"/>
      <c r="BJ4563" s="419"/>
      <c r="BK4563" s="419"/>
      <c r="BL4563" s="419"/>
      <c r="BN4563" s="419"/>
      <c r="BO4563" s="419"/>
      <c r="BP4563" s="419"/>
      <c r="BR4563" s="419"/>
      <c r="BS4563" s="419"/>
      <c r="BT4563" s="419"/>
      <c r="BV4563" s="419"/>
      <c r="BW4563" s="419"/>
      <c r="BX4563" s="397"/>
      <c r="BZ4563" s="449"/>
      <c r="CB4563" s="419"/>
      <c r="CC4563" s="419"/>
      <c r="CD4563" s="419"/>
      <c r="CF4563" s="419"/>
      <c r="CG4563" s="419"/>
      <c r="CH4563" s="419"/>
    </row>
    <row r="4564" spans="3:86" ht="21" thickBot="1">
      <c r="C4564" s="425"/>
      <c r="P4564" s="431"/>
      <c r="R4564" s="419"/>
      <c r="S4564" s="446"/>
      <c r="T4564" s="419"/>
      <c r="V4564" s="196"/>
      <c r="W4564" s="419"/>
      <c r="X4564" s="419"/>
      <c r="Z4564" s="419"/>
      <c r="AA4564" s="419"/>
      <c r="AB4564" s="419"/>
      <c r="AD4564" s="419"/>
      <c r="AE4564" s="419"/>
      <c r="AF4564" s="419"/>
      <c r="AH4564" s="419"/>
      <c r="AI4564" s="419"/>
      <c r="AJ4564" s="419"/>
      <c r="AL4564" s="419"/>
      <c r="AM4564" s="419"/>
      <c r="AN4564" s="403"/>
      <c r="AO4564" s="419"/>
      <c r="AP4564" s="419"/>
      <c r="AQ4564" s="419"/>
      <c r="AR4564" s="419"/>
      <c r="AS4564" s="419"/>
      <c r="AT4564" s="419"/>
      <c r="AU4564" s="419"/>
      <c r="AV4564" s="419"/>
      <c r="AX4564" s="419"/>
      <c r="AY4564" s="419"/>
      <c r="AZ4564" s="419"/>
      <c r="BB4564" s="419"/>
      <c r="BC4564" s="419"/>
      <c r="BD4564" s="419"/>
      <c r="BF4564" s="419"/>
      <c r="BG4564" s="419"/>
      <c r="BH4564" s="419"/>
      <c r="BJ4564" s="419"/>
      <c r="BK4564" s="419"/>
      <c r="BL4564" s="419"/>
      <c r="BN4564" s="419"/>
      <c r="BO4564" s="419"/>
      <c r="BP4564" s="419"/>
      <c r="BR4564" s="419"/>
      <c r="BS4564" s="419"/>
      <c r="BT4564" s="419"/>
      <c r="BV4564" s="419"/>
      <c r="BW4564" s="419"/>
      <c r="BX4564" s="397"/>
      <c r="BZ4564" s="449"/>
      <c r="CB4564" s="419"/>
      <c r="CC4564" s="419"/>
      <c r="CD4564" s="419"/>
      <c r="CF4564" s="419"/>
      <c r="CG4564" s="419"/>
      <c r="CH4564" s="419"/>
    </row>
    <row r="4565" spans="3:86" ht="21" thickBot="1">
      <c r="C4565" s="425"/>
      <c r="P4565" s="431"/>
      <c r="R4565" s="419"/>
      <c r="S4565" s="446"/>
      <c r="T4565" s="419"/>
      <c r="V4565" s="196"/>
      <c r="W4565" s="419"/>
      <c r="X4565" s="419"/>
      <c r="Z4565" s="419"/>
      <c r="AA4565" s="419"/>
      <c r="AB4565" s="419"/>
      <c r="AD4565" s="419"/>
      <c r="AE4565" s="419"/>
      <c r="AF4565" s="419"/>
      <c r="AH4565" s="419"/>
      <c r="AI4565" s="419"/>
      <c r="AJ4565" s="419"/>
      <c r="AL4565" s="419"/>
      <c r="AM4565" s="419"/>
      <c r="AN4565" s="403"/>
      <c r="AO4565" s="419"/>
      <c r="AP4565" s="419"/>
      <c r="AQ4565" s="419"/>
      <c r="AR4565" s="419"/>
      <c r="AS4565" s="419"/>
      <c r="AT4565" s="419"/>
      <c r="AU4565" s="419"/>
      <c r="AV4565" s="419"/>
      <c r="AX4565" s="419"/>
      <c r="AY4565" s="419"/>
      <c r="AZ4565" s="419"/>
      <c r="BB4565" s="419"/>
      <c r="BC4565" s="419"/>
      <c r="BD4565" s="419"/>
      <c r="BF4565" s="419"/>
      <c r="BG4565" s="419"/>
      <c r="BH4565" s="419"/>
      <c r="BJ4565" s="419"/>
      <c r="BK4565" s="419"/>
      <c r="BL4565" s="419"/>
      <c r="BN4565" s="419"/>
      <c r="BO4565" s="419"/>
      <c r="BP4565" s="419"/>
      <c r="BR4565" s="419"/>
      <c r="BS4565" s="419"/>
      <c r="BT4565" s="419"/>
      <c r="BV4565" s="419"/>
      <c r="BW4565" s="419"/>
      <c r="BX4565" s="397"/>
      <c r="BZ4565" s="449"/>
      <c r="CB4565" s="419"/>
      <c r="CC4565" s="419"/>
      <c r="CD4565" s="419"/>
      <c r="CF4565" s="419"/>
      <c r="CG4565" s="419"/>
      <c r="CH4565" s="419"/>
    </row>
    <row r="4566" spans="3:86" ht="21" thickBot="1">
      <c r="C4566" s="425"/>
      <c r="P4566" s="431"/>
      <c r="R4566" s="419"/>
      <c r="S4566" s="446"/>
      <c r="T4566" s="419"/>
      <c r="V4566" s="196"/>
      <c r="W4566" s="419"/>
      <c r="X4566" s="419"/>
      <c r="Z4566" s="419"/>
      <c r="AA4566" s="419"/>
      <c r="AB4566" s="419"/>
      <c r="AD4566" s="419"/>
      <c r="AE4566" s="419"/>
      <c r="AF4566" s="419"/>
      <c r="AH4566" s="419"/>
      <c r="AI4566" s="419"/>
      <c r="AJ4566" s="419"/>
      <c r="AL4566" s="419"/>
      <c r="AM4566" s="419"/>
      <c r="AN4566" s="403"/>
      <c r="AO4566" s="419"/>
      <c r="AP4566" s="419"/>
      <c r="AQ4566" s="419"/>
      <c r="AR4566" s="419"/>
      <c r="AS4566" s="419"/>
      <c r="AT4566" s="419"/>
      <c r="AU4566" s="419"/>
      <c r="AV4566" s="419"/>
      <c r="AX4566" s="419"/>
      <c r="AY4566" s="419"/>
      <c r="AZ4566" s="419"/>
      <c r="BB4566" s="419"/>
      <c r="BC4566" s="419"/>
      <c r="BD4566" s="419"/>
      <c r="BF4566" s="419"/>
      <c r="BG4566" s="419"/>
      <c r="BH4566" s="419"/>
      <c r="BJ4566" s="419"/>
      <c r="BK4566" s="419"/>
      <c r="BL4566" s="419"/>
      <c r="BN4566" s="419"/>
      <c r="BO4566" s="419"/>
      <c r="BP4566" s="419"/>
      <c r="BR4566" s="419"/>
      <c r="BS4566" s="419"/>
      <c r="BT4566" s="419"/>
      <c r="BV4566" s="419"/>
      <c r="BW4566" s="419"/>
      <c r="BX4566" s="397"/>
      <c r="BZ4566" s="449"/>
      <c r="CB4566" s="419"/>
      <c r="CC4566" s="419"/>
      <c r="CD4566" s="419"/>
      <c r="CF4566" s="419"/>
      <c r="CG4566" s="419"/>
      <c r="CH4566" s="419"/>
    </row>
    <row r="4567" spans="3:86" ht="21" thickBot="1">
      <c r="C4567" s="425"/>
      <c r="P4567" s="431"/>
      <c r="R4567" s="419"/>
      <c r="S4567" s="446"/>
      <c r="T4567" s="419"/>
      <c r="V4567" s="196"/>
      <c r="W4567" s="419"/>
      <c r="X4567" s="419"/>
      <c r="Z4567" s="419"/>
      <c r="AA4567" s="419"/>
      <c r="AB4567" s="419"/>
      <c r="AD4567" s="419"/>
      <c r="AE4567" s="419"/>
      <c r="AF4567" s="419"/>
      <c r="AH4567" s="419"/>
      <c r="AI4567" s="419"/>
      <c r="AJ4567" s="419"/>
      <c r="AL4567" s="419"/>
      <c r="AM4567" s="419"/>
      <c r="AN4567" s="403"/>
      <c r="AO4567" s="419"/>
      <c r="AP4567" s="419"/>
      <c r="AQ4567" s="419"/>
      <c r="AR4567" s="419"/>
      <c r="AS4567" s="419"/>
      <c r="AT4567" s="419"/>
      <c r="AU4567" s="419"/>
      <c r="AV4567" s="419"/>
      <c r="AX4567" s="419"/>
      <c r="AY4567" s="419"/>
      <c r="AZ4567" s="419"/>
      <c r="BB4567" s="419"/>
      <c r="BC4567" s="419"/>
      <c r="BD4567" s="419"/>
      <c r="BF4567" s="419"/>
      <c r="BG4567" s="419"/>
      <c r="BH4567" s="419"/>
      <c r="BJ4567" s="419"/>
      <c r="BK4567" s="419"/>
      <c r="BL4567" s="419"/>
      <c r="BN4567" s="419"/>
      <c r="BO4567" s="419"/>
      <c r="BP4567" s="419"/>
      <c r="BR4567" s="419"/>
      <c r="BS4567" s="419"/>
      <c r="BT4567" s="419"/>
      <c r="BV4567" s="419"/>
      <c r="BW4567" s="419"/>
      <c r="BX4567" s="397"/>
      <c r="BZ4567" s="449"/>
      <c r="CB4567" s="419"/>
      <c r="CC4567" s="419"/>
      <c r="CD4567" s="419"/>
      <c r="CF4567" s="419"/>
      <c r="CG4567" s="419"/>
      <c r="CH4567" s="419"/>
    </row>
    <row r="4568" spans="3:86" ht="21" thickBot="1">
      <c r="C4568" s="425"/>
      <c r="P4568" s="431"/>
      <c r="R4568" s="419"/>
      <c r="S4568" s="446"/>
      <c r="T4568" s="419"/>
      <c r="V4568" s="196"/>
      <c r="W4568" s="419"/>
      <c r="X4568" s="419"/>
      <c r="Z4568" s="419"/>
      <c r="AA4568" s="419"/>
      <c r="AB4568" s="419"/>
      <c r="AD4568" s="419"/>
      <c r="AE4568" s="419"/>
      <c r="AF4568" s="419"/>
      <c r="AH4568" s="419"/>
      <c r="AI4568" s="419"/>
      <c r="AJ4568" s="419"/>
      <c r="AL4568" s="419"/>
      <c r="AM4568" s="419"/>
      <c r="AN4568" s="403"/>
      <c r="AO4568" s="419"/>
      <c r="AP4568" s="419"/>
      <c r="AQ4568" s="419"/>
      <c r="AR4568" s="419"/>
      <c r="AS4568" s="419"/>
      <c r="AT4568" s="419"/>
      <c r="AU4568" s="419"/>
      <c r="AV4568" s="419"/>
      <c r="AX4568" s="419"/>
      <c r="AY4568" s="419"/>
      <c r="AZ4568" s="419"/>
      <c r="BB4568" s="419"/>
      <c r="BC4568" s="419"/>
      <c r="BD4568" s="419"/>
      <c r="BF4568" s="419"/>
      <c r="BG4568" s="419"/>
      <c r="BH4568" s="419"/>
      <c r="BJ4568" s="419"/>
      <c r="BK4568" s="419"/>
      <c r="BL4568" s="419"/>
      <c r="BN4568" s="419"/>
      <c r="BO4568" s="419"/>
      <c r="BP4568" s="419"/>
      <c r="BR4568" s="419"/>
      <c r="BS4568" s="419"/>
      <c r="BT4568" s="419"/>
      <c r="BV4568" s="419"/>
      <c r="BW4568" s="419"/>
      <c r="BX4568" s="397"/>
      <c r="BZ4568" s="449"/>
      <c r="CB4568" s="419"/>
      <c r="CC4568" s="419"/>
      <c r="CD4568" s="419"/>
      <c r="CF4568" s="419"/>
      <c r="CG4568" s="419"/>
      <c r="CH4568" s="419"/>
    </row>
    <row r="4569" spans="3:86" ht="21" thickBot="1">
      <c r="C4569" s="425"/>
      <c r="P4569" s="431"/>
      <c r="R4569" s="419"/>
      <c r="S4569" s="446"/>
      <c r="T4569" s="419"/>
      <c r="V4569" s="196"/>
      <c r="W4569" s="419"/>
      <c r="X4569" s="419"/>
      <c r="Z4569" s="419"/>
      <c r="AA4569" s="419"/>
      <c r="AB4569" s="419"/>
      <c r="AD4569" s="419"/>
      <c r="AE4569" s="419"/>
      <c r="AF4569" s="419"/>
      <c r="AH4569" s="419"/>
      <c r="AI4569" s="419"/>
      <c r="AJ4569" s="419"/>
      <c r="AL4569" s="419"/>
      <c r="AM4569" s="419"/>
      <c r="AN4569" s="403"/>
      <c r="AO4569" s="419"/>
      <c r="AP4569" s="419"/>
      <c r="AQ4569" s="419"/>
      <c r="AR4569" s="419"/>
      <c r="AS4569" s="419"/>
      <c r="AT4569" s="419"/>
      <c r="AU4569" s="419"/>
      <c r="AV4569" s="419"/>
      <c r="AX4569" s="419"/>
      <c r="AY4569" s="419"/>
      <c r="AZ4569" s="419"/>
      <c r="BB4569" s="419"/>
      <c r="BC4569" s="419"/>
      <c r="BD4569" s="419"/>
      <c r="BF4569" s="419"/>
      <c r="BG4569" s="419"/>
      <c r="BH4569" s="419"/>
      <c r="BJ4569" s="419"/>
      <c r="BK4569" s="419"/>
      <c r="BL4569" s="419"/>
      <c r="BN4569" s="419"/>
      <c r="BO4569" s="419"/>
      <c r="BP4569" s="419"/>
      <c r="BR4569" s="419"/>
      <c r="BS4569" s="419"/>
      <c r="BT4569" s="419"/>
      <c r="BV4569" s="419"/>
      <c r="BW4569" s="419"/>
      <c r="BX4569" s="397"/>
      <c r="BZ4569" s="449"/>
      <c r="CB4569" s="419"/>
      <c r="CC4569" s="419"/>
      <c r="CD4569" s="419"/>
      <c r="CF4569" s="419"/>
      <c r="CG4569" s="419"/>
      <c r="CH4569" s="419"/>
    </row>
    <row r="4570" spans="3:86" ht="21" thickBot="1">
      <c r="C4570" s="425"/>
      <c r="P4570" s="431"/>
      <c r="R4570" s="419"/>
      <c r="S4570" s="446"/>
      <c r="T4570" s="419"/>
      <c r="V4570" s="196"/>
      <c r="W4570" s="419"/>
      <c r="X4570" s="419"/>
      <c r="Z4570" s="419"/>
      <c r="AA4570" s="419"/>
      <c r="AB4570" s="419"/>
      <c r="AD4570" s="419"/>
      <c r="AE4570" s="419"/>
      <c r="AF4570" s="419"/>
      <c r="AH4570" s="419"/>
      <c r="AI4570" s="419"/>
      <c r="AJ4570" s="419"/>
      <c r="AL4570" s="419"/>
      <c r="AM4570" s="419"/>
      <c r="AN4570" s="403"/>
      <c r="AO4570" s="419"/>
      <c r="AP4570" s="419"/>
      <c r="AQ4570" s="419"/>
      <c r="AR4570" s="419"/>
      <c r="AS4570" s="419"/>
      <c r="AT4570" s="419"/>
      <c r="AU4570" s="419"/>
      <c r="AV4570" s="419"/>
      <c r="AX4570" s="419"/>
      <c r="AY4570" s="419"/>
      <c r="AZ4570" s="419"/>
      <c r="BB4570" s="419"/>
      <c r="BC4570" s="419"/>
      <c r="BD4570" s="419"/>
      <c r="BF4570" s="419"/>
      <c r="BG4570" s="419"/>
      <c r="BH4570" s="419"/>
      <c r="BJ4570" s="419"/>
      <c r="BK4570" s="419"/>
      <c r="BL4570" s="419"/>
      <c r="BN4570" s="419"/>
      <c r="BO4570" s="419"/>
      <c r="BP4570" s="419"/>
      <c r="BR4570" s="419"/>
      <c r="BS4570" s="419"/>
      <c r="BT4570" s="419"/>
      <c r="BV4570" s="419"/>
      <c r="BW4570" s="419"/>
      <c r="BX4570" s="397"/>
      <c r="BZ4570" s="449"/>
      <c r="CB4570" s="419"/>
      <c r="CC4570" s="419"/>
      <c r="CD4570" s="419"/>
      <c r="CF4570" s="419"/>
      <c r="CG4570" s="419"/>
      <c r="CH4570" s="419"/>
    </row>
    <row r="4571" spans="3:86" ht="21" thickBot="1">
      <c r="C4571" s="425"/>
      <c r="P4571" s="431"/>
      <c r="R4571" s="419"/>
      <c r="S4571" s="446"/>
      <c r="T4571" s="419"/>
      <c r="V4571" s="196"/>
      <c r="W4571" s="419"/>
      <c r="X4571" s="419"/>
      <c r="Z4571" s="419"/>
      <c r="AA4571" s="419"/>
      <c r="AB4571" s="419"/>
      <c r="AD4571" s="419"/>
      <c r="AE4571" s="419"/>
      <c r="AF4571" s="419"/>
      <c r="AH4571" s="419"/>
      <c r="AI4571" s="419"/>
      <c r="AJ4571" s="419"/>
      <c r="AL4571" s="419"/>
      <c r="AM4571" s="419"/>
      <c r="AN4571" s="403"/>
      <c r="AO4571" s="419"/>
      <c r="AP4571" s="419"/>
      <c r="AQ4571" s="419"/>
      <c r="AR4571" s="419"/>
      <c r="AS4571" s="419"/>
      <c r="AT4571" s="419"/>
      <c r="AU4571" s="419"/>
      <c r="AV4571" s="419"/>
      <c r="AX4571" s="419"/>
      <c r="AY4571" s="419"/>
      <c r="AZ4571" s="419"/>
      <c r="BB4571" s="419"/>
      <c r="BC4571" s="419"/>
      <c r="BD4571" s="419"/>
      <c r="BF4571" s="419"/>
      <c r="BG4571" s="419"/>
      <c r="BH4571" s="419"/>
      <c r="BJ4571" s="419"/>
      <c r="BK4571" s="419"/>
      <c r="BL4571" s="419"/>
      <c r="BN4571" s="419"/>
      <c r="BO4571" s="419"/>
      <c r="BP4571" s="419"/>
      <c r="BR4571" s="419"/>
      <c r="BS4571" s="419"/>
      <c r="BT4571" s="419"/>
      <c r="BV4571" s="419"/>
      <c r="BW4571" s="419"/>
      <c r="BX4571" s="397"/>
      <c r="BZ4571" s="449"/>
      <c r="CB4571" s="419"/>
      <c r="CC4571" s="419"/>
      <c r="CD4571" s="419"/>
      <c r="CF4571" s="419"/>
      <c r="CG4571" s="419"/>
      <c r="CH4571" s="419"/>
    </row>
    <row r="4572" spans="3:86" ht="21" thickBot="1">
      <c r="C4572" s="425"/>
      <c r="P4572" s="431"/>
      <c r="R4572" s="419"/>
      <c r="S4572" s="446"/>
      <c r="T4572" s="419"/>
      <c r="V4572" s="196"/>
      <c r="W4572" s="419"/>
      <c r="X4572" s="419"/>
      <c r="Z4572" s="419"/>
      <c r="AA4572" s="419"/>
      <c r="AB4572" s="419"/>
      <c r="AD4572" s="419"/>
      <c r="AE4572" s="419"/>
      <c r="AF4572" s="419"/>
      <c r="AH4572" s="419"/>
      <c r="AI4572" s="419"/>
      <c r="AJ4572" s="419"/>
      <c r="AL4572" s="419"/>
      <c r="AM4572" s="419"/>
      <c r="AN4572" s="403"/>
      <c r="AO4572" s="419"/>
      <c r="AP4572" s="419"/>
      <c r="AQ4572" s="419"/>
      <c r="AR4572" s="419"/>
      <c r="AS4572" s="419"/>
      <c r="AT4572" s="419"/>
      <c r="AU4572" s="419"/>
      <c r="AV4572" s="419"/>
      <c r="AX4572" s="419"/>
      <c r="AY4572" s="419"/>
      <c r="AZ4572" s="419"/>
      <c r="BB4572" s="419"/>
      <c r="BC4572" s="419"/>
      <c r="BD4572" s="419"/>
      <c r="BF4572" s="419"/>
      <c r="BG4572" s="419"/>
      <c r="BH4572" s="419"/>
      <c r="BJ4572" s="419"/>
      <c r="BK4572" s="419"/>
      <c r="BL4572" s="419"/>
      <c r="BN4572" s="419"/>
      <c r="BO4572" s="419"/>
      <c r="BP4572" s="419"/>
      <c r="BR4572" s="419"/>
      <c r="BS4572" s="419"/>
      <c r="BT4572" s="419"/>
      <c r="BV4572" s="419"/>
      <c r="BW4572" s="419"/>
      <c r="BX4572" s="397"/>
      <c r="BZ4572" s="449"/>
      <c r="CB4572" s="419"/>
      <c r="CC4572" s="419"/>
      <c r="CD4572" s="419"/>
      <c r="CF4572" s="419"/>
      <c r="CG4572" s="419"/>
      <c r="CH4572" s="419"/>
    </row>
    <row r="4573" spans="3:86" ht="21" thickBot="1">
      <c r="C4573" s="425"/>
      <c r="P4573" s="431"/>
      <c r="R4573" s="419"/>
      <c r="S4573" s="446"/>
      <c r="T4573" s="419"/>
      <c r="V4573" s="196"/>
      <c r="W4573" s="419"/>
      <c r="X4573" s="419"/>
      <c r="Z4573" s="419"/>
      <c r="AA4573" s="419"/>
      <c r="AB4573" s="419"/>
      <c r="AD4573" s="419"/>
      <c r="AE4573" s="419"/>
      <c r="AF4573" s="419"/>
      <c r="AH4573" s="419"/>
      <c r="AI4573" s="419"/>
      <c r="AJ4573" s="419"/>
      <c r="AL4573" s="419"/>
      <c r="AM4573" s="419"/>
      <c r="AN4573" s="403"/>
      <c r="AO4573" s="419"/>
      <c r="AP4573" s="419"/>
      <c r="AQ4573" s="419"/>
      <c r="AR4573" s="419"/>
      <c r="AS4573" s="419"/>
      <c r="AT4573" s="419"/>
      <c r="AU4573" s="419"/>
      <c r="AV4573" s="419"/>
      <c r="AX4573" s="419"/>
      <c r="AY4573" s="419"/>
      <c r="AZ4573" s="419"/>
      <c r="BB4573" s="419"/>
      <c r="BC4573" s="419"/>
      <c r="BD4573" s="419"/>
      <c r="BF4573" s="419"/>
      <c r="BG4573" s="419"/>
      <c r="BH4573" s="419"/>
      <c r="BJ4573" s="419"/>
      <c r="BK4573" s="419"/>
      <c r="BL4573" s="419"/>
      <c r="BN4573" s="419"/>
      <c r="BO4573" s="419"/>
      <c r="BP4573" s="419"/>
      <c r="BR4573" s="419"/>
      <c r="BS4573" s="419"/>
      <c r="BT4573" s="419"/>
      <c r="BV4573" s="419"/>
      <c r="BW4573" s="419"/>
      <c r="BX4573" s="397"/>
      <c r="BZ4573" s="449"/>
      <c r="CB4573" s="419"/>
      <c r="CC4573" s="419"/>
      <c r="CD4573" s="419"/>
      <c r="CF4573" s="419"/>
      <c r="CG4573" s="419"/>
      <c r="CH4573" s="419"/>
    </row>
    <row r="4574" spans="3:86" ht="21" thickBot="1">
      <c r="C4574" s="425"/>
      <c r="P4574" s="431"/>
      <c r="R4574" s="419"/>
      <c r="S4574" s="446"/>
      <c r="T4574" s="419"/>
      <c r="V4574" s="196"/>
      <c r="W4574" s="419"/>
      <c r="X4574" s="419"/>
      <c r="Z4574" s="419"/>
      <c r="AA4574" s="419"/>
      <c r="AB4574" s="419"/>
      <c r="AD4574" s="419"/>
      <c r="AE4574" s="419"/>
      <c r="AF4574" s="419"/>
      <c r="AH4574" s="419"/>
      <c r="AI4574" s="419"/>
      <c r="AJ4574" s="419"/>
      <c r="AL4574" s="419"/>
      <c r="AM4574" s="419"/>
      <c r="AN4574" s="403"/>
      <c r="AO4574" s="419"/>
      <c r="AP4574" s="419"/>
      <c r="AQ4574" s="419"/>
      <c r="AR4574" s="419"/>
      <c r="AS4574" s="419"/>
      <c r="AT4574" s="419"/>
      <c r="AU4574" s="419"/>
      <c r="AV4574" s="419"/>
      <c r="AX4574" s="419"/>
      <c r="AY4574" s="419"/>
      <c r="AZ4574" s="419"/>
      <c r="BB4574" s="419"/>
      <c r="BC4574" s="419"/>
      <c r="BD4574" s="419"/>
      <c r="BF4574" s="419"/>
      <c r="BG4574" s="419"/>
      <c r="BH4574" s="419"/>
      <c r="BJ4574" s="419"/>
      <c r="BK4574" s="419"/>
      <c r="BL4574" s="419"/>
      <c r="BN4574" s="419"/>
      <c r="BO4574" s="419"/>
      <c r="BP4574" s="419"/>
      <c r="BR4574" s="419"/>
      <c r="BS4574" s="419"/>
      <c r="BT4574" s="419"/>
      <c r="BV4574" s="419"/>
      <c r="BW4574" s="419"/>
      <c r="BX4574" s="397"/>
      <c r="BZ4574" s="449"/>
      <c r="CB4574" s="419"/>
      <c r="CC4574" s="419"/>
      <c r="CD4574" s="419"/>
      <c r="CF4574" s="419"/>
      <c r="CG4574" s="419"/>
      <c r="CH4574" s="419"/>
    </row>
    <row r="4575" spans="3:86" ht="21" thickBot="1">
      <c r="C4575" s="425"/>
      <c r="P4575" s="431"/>
      <c r="R4575" s="419"/>
      <c r="S4575" s="446"/>
      <c r="T4575" s="419"/>
      <c r="V4575" s="196"/>
      <c r="W4575" s="419"/>
      <c r="X4575" s="419"/>
      <c r="Z4575" s="419"/>
      <c r="AA4575" s="419"/>
      <c r="AB4575" s="419"/>
      <c r="AD4575" s="419"/>
      <c r="AE4575" s="419"/>
      <c r="AF4575" s="419"/>
      <c r="AH4575" s="419"/>
      <c r="AI4575" s="419"/>
      <c r="AJ4575" s="419"/>
      <c r="AL4575" s="419"/>
      <c r="AM4575" s="419"/>
      <c r="AN4575" s="403"/>
      <c r="AO4575" s="419"/>
      <c r="AP4575" s="419"/>
      <c r="AQ4575" s="419"/>
      <c r="AR4575" s="419"/>
      <c r="AS4575" s="419"/>
      <c r="AT4575" s="419"/>
      <c r="AU4575" s="419"/>
      <c r="AV4575" s="419"/>
      <c r="AX4575" s="419"/>
      <c r="AY4575" s="419"/>
      <c r="AZ4575" s="419"/>
      <c r="BB4575" s="419"/>
      <c r="BC4575" s="419"/>
      <c r="BD4575" s="419"/>
      <c r="BF4575" s="419"/>
      <c r="BG4575" s="419"/>
      <c r="BH4575" s="419"/>
      <c r="BJ4575" s="419"/>
      <c r="BK4575" s="419"/>
      <c r="BL4575" s="419"/>
      <c r="BN4575" s="419"/>
      <c r="BO4575" s="419"/>
      <c r="BP4575" s="419"/>
      <c r="BR4575" s="419"/>
      <c r="BS4575" s="419"/>
      <c r="BT4575" s="419"/>
      <c r="BV4575" s="419"/>
      <c r="BW4575" s="419"/>
      <c r="BX4575" s="397"/>
      <c r="BZ4575" s="449"/>
      <c r="CB4575" s="419"/>
      <c r="CC4575" s="419"/>
      <c r="CD4575" s="419"/>
      <c r="CF4575" s="419"/>
      <c r="CG4575" s="419"/>
      <c r="CH4575" s="419"/>
    </row>
    <row r="4576" spans="3:86" ht="21" thickBot="1">
      <c r="C4576" s="425"/>
      <c r="P4576" s="431"/>
      <c r="R4576" s="419"/>
      <c r="S4576" s="446"/>
      <c r="T4576" s="419"/>
      <c r="V4576" s="196"/>
      <c r="W4576" s="419"/>
      <c r="X4576" s="419"/>
      <c r="Z4576" s="419"/>
      <c r="AA4576" s="419"/>
      <c r="AB4576" s="419"/>
      <c r="AD4576" s="419"/>
      <c r="AE4576" s="419"/>
      <c r="AF4576" s="419"/>
      <c r="AH4576" s="419"/>
      <c r="AI4576" s="419"/>
      <c r="AJ4576" s="419"/>
      <c r="AL4576" s="419"/>
      <c r="AM4576" s="419"/>
      <c r="AN4576" s="403"/>
      <c r="AO4576" s="419"/>
      <c r="AP4576" s="419"/>
      <c r="AQ4576" s="419"/>
      <c r="AR4576" s="419"/>
      <c r="AS4576" s="419"/>
      <c r="AT4576" s="419"/>
      <c r="AU4576" s="419"/>
      <c r="AV4576" s="419"/>
      <c r="AX4576" s="419"/>
      <c r="AY4576" s="419"/>
      <c r="AZ4576" s="419"/>
      <c r="BB4576" s="419"/>
      <c r="BC4576" s="419"/>
      <c r="BD4576" s="419"/>
      <c r="BF4576" s="419"/>
      <c r="BG4576" s="419"/>
      <c r="BH4576" s="419"/>
      <c r="BJ4576" s="419"/>
      <c r="BK4576" s="419"/>
      <c r="BL4576" s="419"/>
      <c r="BN4576" s="419"/>
      <c r="BO4576" s="419"/>
      <c r="BP4576" s="419"/>
      <c r="BR4576" s="419"/>
      <c r="BS4576" s="419"/>
      <c r="BT4576" s="419"/>
      <c r="BV4576" s="419"/>
      <c r="BW4576" s="419"/>
      <c r="BX4576" s="397"/>
      <c r="BZ4576" s="449"/>
      <c r="CB4576" s="419"/>
      <c r="CC4576" s="419"/>
      <c r="CD4576" s="419"/>
      <c r="CF4576" s="419"/>
      <c r="CG4576" s="419"/>
      <c r="CH4576" s="419"/>
    </row>
    <row r="4577" spans="3:86" ht="21" thickBot="1">
      <c r="C4577" s="425"/>
      <c r="P4577" s="431"/>
      <c r="R4577" s="419"/>
      <c r="S4577" s="446"/>
      <c r="T4577" s="419"/>
      <c r="V4577" s="196"/>
      <c r="W4577" s="419"/>
      <c r="X4577" s="419"/>
      <c r="Z4577" s="419"/>
      <c r="AA4577" s="419"/>
      <c r="AB4577" s="419"/>
      <c r="AD4577" s="419"/>
      <c r="AE4577" s="419"/>
      <c r="AF4577" s="419"/>
      <c r="AH4577" s="419"/>
      <c r="AI4577" s="419"/>
      <c r="AJ4577" s="419"/>
      <c r="AL4577" s="419"/>
      <c r="AM4577" s="419"/>
      <c r="AN4577" s="403"/>
      <c r="AO4577" s="419"/>
      <c r="AP4577" s="419"/>
      <c r="AQ4577" s="419"/>
      <c r="AR4577" s="419"/>
      <c r="AS4577" s="419"/>
      <c r="AT4577" s="419"/>
      <c r="AU4577" s="419"/>
      <c r="AV4577" s="419"/>
      <c r="AX4577" s="419"/>
      <c r="AY4577" s="419"/>
      <c r="AZ4577" s="419"/>
      <c r="BB4577" s="419"/>
      <c r="BC4577" s="419"/>
      <c r="BD4577" s="419"/>
      <c r="BF4577" s="419"/>
      <c r="BG4577" s="419"/>
      <c r="BH4577" s="419"/>
      <c r="BJ4577" s="419"/>
      <c r="BK4577" s="419"/>
      <c r="BL4577" s="419"/>
      <c r="BN4577" s="419"/>
      <c r="BO4577" s="419"/>
      <c r="BP4577" s="419"/>
      <c r="BR4577" s="419"/>
      <c r="BS4577" s="419"/>
      <c r="BT4577" s="419"/>
      <c r="BV4577" s="419"/>
      <c r="BW4577" s="419"/>
      <c r="BX4577" s="397"/>
      <c r="BZ4577" s="449"/>
      <c r="CB4577" s="419"/>
      <c r="CC4577" s="419"/>
      <c r="CD4577" s="419"/>
      <c r="CF4577" s="419"/>
      <c r="CG4577" s="419"/>
      <c r="CH4577" s="419"/>
    </row>
    <row r="4578" spans="3:86" ht="21" thickBot="1">
      <c r="C4578" s="425"/>
      <c r="P4578" s="431"/>
      <c r="R4578" s="419"/>
      <c r="S4578" s="446"/>
      <c r="T4578" s="419"/>
      <c r="V4578" s="196"/>
      <c r="W4578" s="419"/>
      <c r="X4578" s="419"/>
      <c r="Z4578" s="419"/>
      <c r="AA4578" s="419"/>
      <c r="AB4578" s="419"/>
      <c r="AD4578" s="419"/>
      <c r="AE4578" s="419"/>
      <c r="AF4578" s="419"/>
      <c r="AH4578" s="419"/>
      <c r="AI4578" s="419"/>
      <c r="AJ4578" s="419"/>
      <c r="AL4578" s="419"/>
      <c r="AM4578" s="419"/>
      <c r="AN4578" s="403"/>
      <c r="AO4578" s="419"/>
      <c r="AP4578" s="419"/>
      <c r="AQ4578" s="419"/>
      <c r="AR4578" s="419"/>
      <c r="AS4578" s="419"/>
      <c r="AT4578" s="419"/>
      <c r="AU4578" s="419"/>
      <c r="AV4578" s="419"/>
      <c r="AX4578" s="419"/>
      <c r="AY4578" s="419"/>
      <c r="AZ4578" s="419"/>
      <c r="BB4578" s="419"/>
      <c r="BC4578" s="419"/>
      <c r="BD4578" s="419"/>
      <c r="BF4578" s="419"/>
      <c r="BG4578" s="419"/>
      <c r="BH4578" s="419"/>
      <c r="BJ4578" s="419"/>
      <c r="BK4578" s="419"/>
      <c r="BL4578" s="419"/>
      <c r="BN4578" s="419"/>
      <c r="BO4578" s="419"/>
      <c r="BP4578" s="419"/>
      <c r="BR4578" s="419"/>
      <c r="BS4578" s="419"/>
      <c r="BT4578" s="419"/>
      <c r="BV4578" s="419"/>
      <c r="BW4578" s="419"/>
      <c r="BX4578" s="397"/>
      <c r="BZ4578" s="449"/>
      <c r="CB4578" s="419"/>
      <c r="CC4578" s="419"/>
      <c r="CD4578" s="419"/>
      <c r="CF4578" s="419"/>
      <c r="CG4578" s="419"/>
      <c r="CH4578" s="419"/>
    </row>
    <row r="4579" spans="3:86" ht="21" thickBot="1">
      <c r="C4579" s="425"/>
      <c r="P4579" s="431"/>
      <c r="R4579" s="419"/>
      <c r="S4579" s="446"/>
      <c r="T4579" s="419"/>
      <c r="V4579" s="196"/>
      <c r="W4579" s="419"/>
      <c r="X4579" s="419"/>
      <c r="Z4579" s="419"/>
      <c r="AA4579" s="419"/>
      <c r="AB4579" s="419"/>
      <c r="AD4579" s="419"/>
      <c r="AE4579" s="419"/>
      <c r="AF4579" s="419"/>
      <c r="AH4579" s="419"/>
      <c r="AI4579" s="419"/>
      <c r="AJ4579" s="419"/>
      <c r="AL4579" s="419"/>
      <c r="AM4579" s="419"/>
      <c r="AN4579" s="403"/>
      <c r="AO4579" s="419"/>
      <c r="AP4579" s="419"/>
      <c r="AQ4579" s="419"/>
      <c r="AR4579" s="419"/>
      <c r="AS4579" s="419"/>
      <c r="AT4579" s="419"/>
      <c r="AU4579" s="419"/>
      <c r="AV4579" s="419"/>
      <c r="AX4579" s="419"/>
      <c r="AY4579" s="419"/>
      <c r="AZ4579" s="419"/>
      <c r="BB4579" s="419"/>
      <c r="BC4579" s="419"/>
      <c r="BD4579" s="419"/>
      <c r="BF4579" s="419"/>
      <c r="BG4579" s="419"/>
      <c r="BH4579" s="419"/>
      <c r="BJ4579" s="419"/>
      <c r="BK4579" s="419"/>
      <c r="BL4579" s="419"/>
      <c r="BN4579" s="419"/>
      <c r="BO4579" s="419"/>
      <c r="BP4579" s="419"/>
      <c r="BR4579" s="419"/>
      <c r="BS4579" s="419"/>
      <c r="BT4579" s="419"/>
      <c r="BV4579" s="419"/>
      <c r="BW4579" s="419"/>
      <c r="BX4579" s="397"/>
      <c r="BZ4579" s="449"/>
      <c r="CB4579" s="419"/>
      <c r="CC4579" s="419"/>
      <c r="CD4579" s="419"/>
      <c r="CF4579" s="419"/>
      <c r="CG4579" s="419"/>
      <c r="CH4579" s="419"/>
    </row>
    <row r="4580" spans="3:86" ht="21" thickBot="1">
      <c r="C4580" s="425"/>
      <c r="P4580" s="431"/>
      <c r="R4580" s="419"/>
      <c r="S4580" s="446"/>
      <c r="T4580" s="419"/>
      <c r="V4580" s="196"/>
      <c r="W4580" s="419"/>
      <c r="X4580" s="419"/>
      <c r="Z4580" s="419"/>
      <c r="AA4580" s="419"/>
      <c r="AB4580" s="419"/>
      <c r="AD4580" s="419"/>
      <c r="AE4580" s="419"/>
      <c r="AF4580" s="419"/>
      <c r="AH4580" s="419"/>
      <c r="AI4580" s="419"/>
      <c r="AJ4580" s="419"/>
      <c r="AL4580" s="419"/>
      <c r="AM4580" s="419"/>
      <c r="AN4580" s="403"/>
      <c r="AO4580" s="419"/>
      <c r="AP4580" s="419"/>
      <c r="AQ4580" s="419"/>
      <c r="AR4580" s="419"/>
      <c r="AS4580" s="419"/>
      <c r="AT4580" s="419"/>
      <c r="AU4580" s="419"/>
      <c r="AV4580" s="419"/>
      <c r="AX4580" s="419"/>
      <c r="AY4580" s="419"/>
      <c r="AZ4580" s="419"/>
      <c r="BB4580" s="419"/>
      <c r="BC4580" s="419"/>
      <c r="BD4580" s="419"/>
      <c r="BF4580" s="419"/>
      <c r="BG4580" s="419"/>
      <c r="BH4580" s="419"/>
      <c r="BJ4580" s="419"/>
      <c r="BK4580" s="419"/>
      <c r="BL4580" s="419"/>
      <c r="BN4580" s="419"/>
      <c r="BO4580" s="419"/>
      <c r="BP4580" s="419"/>
      <c r="BR4580" s="419"/>
      <c r="BS4580" s="419"/>
      <c r="BT4580" s="419"/>
      <c r="BV4580" s="419"/>
      <c r="BW4580" s="419"/>
      <c r="BX4580" s="397"/>
      <c r="BZ4580" s="449"/>
      <c r="CB4580" s="419"/>
      <c r="CC4580" s="419"/>
      <c r="CD4580" s="419"/>
      <c r="CF4580" s="419"/>
      <c r="CG4580" s="419"/>
      <c r="CH4580" s="419"/>
    </row>
    <row r="4581" spans="3:86" ht="21" thickBot="1">
      <c r="C4581" s="425"/>
      <c r="P4581" s="431"/>
      <c r="R4581" s="419"/>
      <c r="S4581" s="446"/>
      <c r="T4581" s="419"/>
      <c r="V4581" s="196"/>
      <c r="W4581" s="419"/>
      <c r="X4581" s="419"/>
      <c r="Z4581" s="419"/>
      <c r="AA4581" s="419"/>
      <c r="AB4581" s="419"/>
      <c r="AD4581" s="419"/>
      <c r="AE4581" s="419"/>
      <c r="AF4581" s="419"/>
      <c r="AH4581" s="419"/>
      <c r="AI4581" s="419"/>
      <c r="AJ4581" s="419"/>
      <c r="AL4581" s="419"/>
      <c r="AM4581" s="419"/>
      <c r="AN4581" s="403"/>
      <c r="AO4581" s="419"/>
      <c r="AP4581" s="419"/>
      <c r="AQ4581" s="419"/>
      <c r="AR4581" s="419"/>
      <c r="AS4581" s="419"/>
      <c r="AT4581" s="419"/>
      <c r="AU4581" s="419"/>
      <c r="AV4581" s="419"/>
      <c r="AX4581" s="419"/>
      <c r="AY4581" s="419"/>
      <c r="AZ4581" s="419"/>
      <c r="BB4581" s="419"/>
      <c r="BC4581" s="419"/>
      <c r="BD4581" s="419"/>
      <c r="BF4581" s="419"/>
      <c r="BG4581" s="419"/>
      <c r="BH4581" s="419"/>
      <c r="BJ4581" s="419"/>
      <c r="BK4581" s="419"/>
      <c r="BL4581" s="419"/>
      <c r="BN4581" s="419"/>
      <c r="BO4581" s="419"/>
      <c r="BP4581" s="419"/>
      <c r="BR4581" s="419"/>
      <c r="BS4581" s="419"/>
      <c r="BT4581" s="419"/>
      <c r="BV4581" s="419"/>
      <c r="BW4581" s="419"/>
      <c r="BX4581" s="397"/>
      <c r="BZ4581" s="449"/>
      <c r="CB4581" s="419"/>
      <c r="CC4581" s="419"/>
      <c r="CD4581" s="419"/>
      <c r="CF4581" s="419"/>
      <c r="CG4581" s="419"/>
      <c r="CH4581" s="419"/>
    </row>
    <row r="4582" spans="3:86" ht="21" thickBot="1">
      <c r="C4582" s="425"/>
      <c r="P4582" s="431"/>
      <c r="R4582" s="419"/>
      <c r="S4582" s="446"/>
      <c r="T4582" s="419"/>
      <c r="V4582" s="196"/>
      <c r="W4582" s="419"/>
      <c r="X4582" s="419"/>
      <c r="Z4582" s="419"/>
      <c r="AA4582" s="419"/>
      <c r="AB4582" s="419"/>
      <c r="AD4582" s="419"/>
      <c r="AE4582" s="419"/>
      <c r="AF4582" s="419"/>
      <c r="AH4582" s="419"/>
      <c r="AI4582" s="419"/>
      <c r="AJ4582" s="419"/>
      <c r="AL4582" s="419"/>
      <c r="AM4582" s="419"/>
      <c r="AN4582" s="403"/>
      <c r="AO4582" s="419"/>
      <c r="AP4582" s="419"/>
      <c r="AQ4582" s="419"/>
      <c r="AR4582" s="419"/>
      <c r="AS4582" s="419"/>
      <c r="AT4582" s="419"/>
      <c r="AU4582" s="419"/>
      <c r="AV4582" s="419"/>
      <c r="AX4582" s="419"/>
      <c r="AY4582" s="419"/>
      <c r="AZ4582" s="419"/>
      <c r="BB4582" s="419"/>
      <c r="BC4582" s="419"/>
      <c r="BD4582" s="419"/>
      <c r="BF4582" s="419"/>
      <c r="BG4582" s="419"/>
      <c r="BH4582" s="419"/>
      <c r="BJ4582" s="419"/>
      <c r="BK4582" s="419"/>
      <c r="BL4582" s="419"/>
      <c r="BN4582" s="419"/>
      <c r="BO4582" s="419"/>
      <c r="BP4582" s="419"/>
      <c r="BR4582" s="419"/>
      <c r="BS4582" s="419"/>
      <c r="BT4582" s="419"/>
      <c r="BV4582" s="419"/>
      <c r="BW4582" s="419"/>
      <c r="BX4582" s="397"/>
      <c r="BZ4582" s="449"/>
      <c r="CB4582" s="419"/>
      <c r="CC4582" s="419"/>
      <c r="CD4582" s="419"/>
      <c r="CF4582" s="419"/>
      <c r="CG4582" s="419"/>
      <c r="CH4582" s="419"/>
    </row>
    <row r="4583" spans="3:86" ht="21" thickBot="1">
      <c r="C4583" s="425"/>
      <c r="P4583" s="431"/>
      <c r="R4583" s="419"/>
      <c r="S4583" s="446"/>
      <c r="T4583" s="419"/>
      <c r="V4583" s="196"/>
      <c r="W4583" s="419"/>
      <c r="X4583" s="419"/>
      <c r="Z4583" s="419"/>
      <c r="AA4583" s="419"/>
      <c r="AB4583" s="419"/>
      <c r="AD4583" s="419"/>
      <c r="AE4583" s="419"/>
      <c r="AF4583" s="419"/>
      <c r="AH4583" s="419"/>
      <c r="AI4583" s="419"/>
      <c r="AJ4583" s="419"/>
      <c r="AL4583" s="419"/>
      <c r="AM4583" s="419"/>
      <c r="AN4583" s="403"/>
      <c r="AO4583" s="419"/>
      <c r="AP4583" s="419"/>
      <c r="AQ4583" s="419"/>
      <c r="AR4583" s="419"/>
      <c r="AS4583" s="419"/>
      <c r="AT4583" s="419"/>
      <c r="AU4583" s="419"/>
      <c r="AV4583" s="419"/>
      <c r="AX4583" s="419"/>
      <c r="AY4583" s="419"/>
      <c r="AZ4583" s="419"/>
      <c r="BB4583" s="419"/>
      <c r="BC4583" s="419"/>
      <c r="BD4583" s="419"/>
      <c r="BF4583" s="419"/>
      <c r="BG4583" s="419"/>
      <c r="BH4583" s="419"/>
      <c r="BJ4583" s="419"/>
      <c r="BK4583" s="419"/>
      <c r="BL4583" s="419"/>
      <c r="BN4583" s="419"/>
      <c r="BO4583" s="419"/>
      <c r="BP4583" s="419"/>
      <c r="BR4583" s="419"/>
      <c r="BS4583" s="419"/>
      <c r="BT4583" s="419"/>
      <c r="BV4583" s="419"/>
      <c r="BW4583" s="419"/>
      <c r="BX4583" s="397"/>
      <c r="BZ4583" s="449"/>
      <c r="CB4583" s="419"/>
      <c r="CC4583" s="419"/>
      <c r="CD4583" s="419"/>
      <c r="CF4583" s="419"/>
      <c r="CG4583" s="419"/>
      <c r="CH4583" s="419"/>
    </row>
    <row r="4584" spans="3:86" ht="21" thickBot="1">
      <c r="C4584" s="425"/>
      <c r="P4584" s="431"/>
      <c r="R4584" s="419"/>
      <c r="S4584" s="446"/>
      <c r="T4584" s="419"/>
      <c r="V4584" s="196"/>
      <c r="W4584" s="419"/>
      <c r="X4584" s="419"/>
      <c r="Z4584" s="419"/>
      <c r="AA4584" s="419"/>
      <c r="AB4584" s="419"/>
      <c r="AD4584" s="419"/>
      <c r="AE4584" s="419"/>
      <c r="AF4584" s="419"/>
      <c r="AH4584" s="419"/>
      <c r="AI4584" s="419"/>
      <c r="AJ4584" s="419"/>
      <c r="AL4584" s="419"/>
      <c r="AM4584" s="419"/>
      <c r="AN4584" s="403"/>
      <c r="AO4584" s="419"/>
      <c r="AP4584" s="419"/>
      <c r="AQ4584" s="419"/>
      <c r="AR4584" s="419"/>
      <c r="AS4584" s="419"/>
      <c r="AT4584" s="419"/>
      <c r="AU4584" s="419"/>
      <c r="AV4584" s="419"/>
      <c r="AX4584" s="419"/>
      <c r="AY4584" s="419"/>
      <c r="AZ4584" s="419"/>
      <c r="BB4584" s="419"/>
      <c r="BC4584" s="419"/>
      <c r="BD4584" s="419"/>
      <c r="BF4584" s="419"/>
      <c r="BG4584" s="419"/>
      <c r="BH4584" s="419"/>
      <c r="BJ4584" s="419"/>
      <c r="BK4584" s="419"/>
      <c r="BL4584" s="419"/>
      <c r="BN4584" s="419"/>
      <c r="BO4584" s="419"/>
      <c r="BP4584" s="419"/>
      <c r="BR4584" s="419"/>
      <c r="BS4584" s="419"/>
      <c r="BT4584" s="419"/>
      <c r="BV4584" s="419"/>
      <c r="BW4584" s="419"/>
      <c r="BX4584" s="397"/>
      <c r="BZ4584" s="449"/>
      <c r="CB4584" s="419"/>
      <c r="CC4584" s="419"/>
      <c r="CD4584" s="419"/>
      <c r="CF4584" s="419"/>
      <c r="CG4584" s="419"/>
      <c r="CH4584" s="419"/>
    </row>
    <row r="4585" spans="3:86" ht="21" thickBot="1">
      <c r="C4585" s="425"/>
      <c r="P4585" s="431"/>
      <c r="R4585" s="419"/>
      <c r="S4585" s="446"/>
      <c r="T4585" s="419"/>
      <c r="V4585" s="196"/>
      <c r="W4585" s="419"/>
      <c r="X4585" s="419"/>
      <c r="Z4585" s="419"/>
      <c r="AA4585" s="419"/>
      <c r="AB4585" s="419"/>
      <c r="AD4585" s="419"/>
      <c r="AE4585" s="419"/>
      <c r="AF4585" s="419"/>
      <c r="AH4585" s="419"/>
      <c r="AI4585" s="419"/>
      <c r="AJ4585" s="419"/>
      <c r="AL4585" s="419"/>
      <c r="AM4585" s="419"/>
      <c r="AN4585" s="403"/>
      <c r="AO4585" s="419"/>
      <c r="AP4585" s="419"/>
      <c r="AQ4585" s="419"/>
      <c r="AR4585" s="419"/>
      <c r="AS4585" s="419"/>
      <c r="AT4585" s="419"/>
      <c r="AU4585" s="419"/>
      <c r="AV4585" s="419"/>
      <c r="AX4585" s="419"/>
      <c r="AY4585" s="419"/>
      <c r="AZ4585" s="419"/>
      <c r="BB4585" s="419"/>
      <c r="BC4585" s="419"/>
      <c r="BD4585" s="419"/>
      <c r="BF4585" s="419"/>
      <c r="BG4585" s="419"/>
      <c r="BH4585" s="419"/>
      <c r="BJ4585" s="419"/>
      <c r="BK4585" s="419"/>
      <c r="BL4585" s="419"/>
      <c r="BN4585" s="419"/>
      <c r="BO4585" s="419"/>
      <c r="BP4585" s="419"/>
      <c r="BR4585" s="419"/>
      <c r="BS4585" s="419"/>
      <c r="BT4585" s="419"/>
      <c r="BV4585" s="419"/>
      <c r="BW4585" s="419"/>
      <c r="BX4585" s="397"/>
      <c r="BZ4585" s="449"/>
      <c r="CB4585" s="419"/>
      <c r="CC4585" s="419"/>
      <c r="CD4585" s="419"/>
      <c r="CF4585" s="419"/>
      <c r="CG4585" s="419"/>
      <c r="CH4585" s="419"/>
    </row>
    <row r="4586" spans="3:86" ht="21" thickBot="1">
      <c r="C4586" s="425"/>
      <c r="P4586" s="431"/>
      <c r="R4586" s="419"/>
      <c r="S4586" s="446"/>
      <c r="T4586" s="419"/>
      <c r="V4586" s="196"/>
      <c r="W4586" s="419"/>
      <c r="X4586" s="419"/>
      <c r="Z4586" s="419"/>
      <c r="AA4586" s="419"/>
      <c r="AB4586" s="419"/>
      <c r="AD4586" s="419"/>
      <c r="AE4586" s="419"/>
      <c r="AF4586" s="419"/>
      <c r="AH4586" s="419"/>
      <c r="AI4586" s="419"/>
      <c r="AJ4586" s="419"/>
      <c r="AL4586" s="419"/>
      <c r="AM4586" s="419"/>
      <c r="AN4586" s="403"/>
      <c r="AO4586" s="419"/>
      <c r="AP4586" s="419"/>
      <c r="AQ4586" s="419"/>
      <c r="AR4586" s="419"/>
      <c r="AS4586" s="419"/>
      <c r="AT4586" s="419"/>
      <c r="AU4586" s="419"/>
      <c r="AV4586" s="419"/>
      <c r="AX4586" s="419"/>
      <c r="AY4586" s="419"/>
      <c r="AZ4586" s="419"/>
      <c r="BB4586" s="419"/>
      <c r="BC4586" s="419"/>
      <c r="BD4586" s="419"/>
      <c r="BF4586" s="419"/>
      <c r="BG4586" s="419"/>
      <c r="BH4586" s="419"/>
      <c r="BJ4586" s="419"/>
      <c r="BK4586" s="419"/>
      <c r="BL4586" s="419"/>
      <c r="BN4586" s="419"/>
      <c r="BO4586" s="419"/>
      <c r="BP4586" s="419"/>
      <c r="BR4586" s="419"/>
      <c r="BS4586" s="419"/>
      <c r="BT4586" s="419"/>
      <c r="BV4586" s="419"/>
      <c r="BW4586" s="419"/>
      <c r="BX4586" s="397"/>
      <c r="BZ4586" s="449"/>
      <c r="CB4586" s="419"/>
      <c r="CC4586" s="419"/>
      <c r="CD4586" s="419"/>
      <c r="CF4586" s="419"/>
      <c r="CG4586" s="419"/>
      <c r="CH4586" s="419"/>
    </row>
    <row r="4587" spans="3:86" ht="21" thickBot="1">
      <c r="C4587" s="425"/>
      <c r="P4587" s="431"/>
      <c r="R4587" s="419"/>
      <c r="S4587" s="446"/>
      <c r="T4587" s="419"/>
      <c r="V4587" s="196"/>
      <c r="W4587" s="419"/>
      <c r="X4587" s="419"/>
      <c r="Z4587" s="419"/>
      <c r="AA4587" s="419"/>
      <c r="AB4587" s="419"/>
      <c r="AD4587" s="419"/>
      <c r="AE4587" s="419"/>
      <c r="AF4587" s="419"/>
      <c r="AH4587" s="419"/>
      <c r="AI4587" s="419"/>
      <c r="AJ4587" s="419"/>
      <c r="AL4587" s="419"/>
      <c r="AM4587" s="419"/>
      <c r="AN4587" s="403"/>
      <c r="AO4587" s="419"/>
      <c r="AP4587" s="419"/>
      <c r="AQ4587" s="419"/>
      <c r="AR4587" s="419"/>
      <c r="AS4587" s="419"/>
      <c r="AT4587" s="419"/>
      <c r="AU4587" s="419"/>
      <c r="AV4587" s="419"/>
      <c r="AX4587" s="419"/>
      <c r="AY4587" s="419"/>
      <c r="AZ4587" s="419"/>
      <c r="BB4587" s="419"/>
      <c r="BC4587" s="419"/>
      <c r="BD4587" s="419"/>
      <c r="BF4587" s="419"/>
      <c r="BG4587" s="419"/>
      <c r="BH4587" s="419"/>
      <c r="BJ4587" s="419"/>
      <c r="BK4587" s="419"/>
      <c r="BL4587" s="419"/>
      <c r="BN4587" s="419"/>
      <c r="BO4587" s="419"/>
      <c r="BP4587" s="419"/>
      <c r="BR4587" s="419"/>
      <c r="BS4587" s="419"/>
      <c r="BT4587" s="419"/>
      <c r="BV4587" s="419"/>
      <c r="BW4587" s="419"/>
      <c r="BX4587" s="397"/>
      <c r="BZ4587" s="449"/>
      <c r="CB4587" s="419"/>
      <c r="CC4587" s="419"/>
      <c r="CD4587" s="419"/>
      <c r="CF4587" s="419"/>
      <c r="CG4587" s="419"/>
      <c r="CH4587" s="419"/>
    </row>
    <row r="4588" spans="3:86" ht="21" thickBot="1">
      <c r="C4588" s="425"/>
      <c r="P4588" s="431"/>
      <c r="R4588" s="419"/>
      <c r="S4588" s="446"/>
      <c r="T4588" s="419"/>
      <c r="V4588" s="196"/>
      <c r="W4588" s="419"/>
      <c r="X4588" s="419"/>
      <c r="Z4588" s="419"/>
      <c r="AA4588" s="419"/>
      <c r="AB4588" s="419"/>
      <c r="AD4588" s="419"/>
      <c r="AE4588" s="419"/>
      <c r="AF4588" s="419"/>
      <c r="AH4588" s="419"/>
      <c r="AI4588" s="419"/>
      <c r="AJ4588" s="419"/>
      <c r="AL4588" s="419"/>
      <c r="AM4588" s="419"/>
      <c r="AN4588" s="403"/>
      <c r="AO4588" s="419"/>
      <c r="AP4588" s="419"/>
      <c r="AQ4588" s="419"/>
      <c r="AR4588" s="419"/>
      <c r="AS4588" s="419"/>
      <c r="AT4588" s="419"/>
      <c r="AU4588" s="419"/>
      <c r="AV4588" s="419"/>
      <c r="AX4588" s="419"/>
      <c r="AY4588" s="419"/>
      <c r="AZ4588" s="419"/>
      <c r="BB4588" s="419"/>
      <c r="BC4588" s="419"/>
      <c r="BD4588" s="419"/>
      <c r="BF4588" s="419"/>
      <c r="BG4588" s="419"/>
      <c r="BH4588" s="419"/>
      <c r="BJ4588" s="419"/>
      <c r="BK4588" s="419"/>
      <c r="BL4588" s="419"/>
      <c r="BN4588" s="419"/>
      <c r="BO4588" s="419"/>
      <c r="BP4588" s="419"/>
      <c r="BR4588" s="419"/>
      <c r="BS4588" s="419"/>
      <c r="BT4588" s="419"/>
      <c r="BV4588" s="419"/>
      <c r="BW4588" s="419"/>
      <c r="BX4588" s="397"/>
      <c r="BZ4588" s="449"/>
      <c r="CB4588" s="419"/>
      <c r="CC4588" s="419"/>
      <c r="CD4588" s="419"/>
      <c r="CF4588" s="419"/>
      <c r="CG4588" s="419"/>
      <c r="CH4588" s="419"/>
    </row>
    <row r="4589" spans="3:86" ht="21" thickBot="1">
      <c r="C4589" s="425"/>
      <c r="P4589" s="431"/>
      <c r="R4589" s="419"/>
      <c r="S4589" s="446"/>
      <c r="T4589" s="419"/>
      <c r="V4589" s="196"/>
      <c r="W4589" s="419"/>
      <c r="X4589" s="419"/>
      <c r="Z4589" s="419"/>
      <c r="AA4589" s="419"/>
      <c r="AB4589" s="419"/>
      <c r="AD4589" s="419"/>
      <c r="AE4589" s="419"/>
      <c r="AF4589" s="419"/>
      <c r="AH4589" s="419"/>
      <c r="AI4589" s="419"/>
      <c r="AJ4589" s="419"/>
      <c r="AL4589" s="419"/>
      <c r="AM4589" s="419"/>
      <c r="AN4589" s="403"/>
      <c r="AO4589" s="419"/>
      <c r="AP4589" s="419"/>
      <c r="AQ4589" s="419"/>
      <c r="AR4589" s="419"/>
      <c r="AS4589" s="419"/>
      <c r="AT4589" s="419"/>
      <c r="AU4589" s="419"/>
      <c r="AV4589" s="419"/>
      <c r="AX4589" s="419"/>
      <c r="AY4589" s="419"/>
      <c r="AZ4589" s="419"/>
      <c r="BB4589" s="419"/>
      <c r="BC4589" s="419"/>
      <c r="BD4589" s="419"/>
      <c r="BF4589" s="419"/>
      <c r="BG4589" s="419"/>
      <c r="BH4589" s="419"/>
      <c r="BJ4589" s="419"/>
      <c r="BK4589" s="419"/>
      <c r="BL4589" s="419"/>
      <c r="BN4589" s="419"/>
      <c r="BO4589" s="419"/>
      <c r="BP4589" s="419"/>
      <c r="BR4589" s="419"/>
      <c r="BS4589" s="419"/>
      <c r="BT4589" s="419"/>
      <c r="BV4589" s="419"/>
      <c r="BW4589" s="419"/>
      <c r="BX4589" s="397"/>
      <c r="BZ4589" s="449"/>
      <c r="CB4589" s="419"/>
      <c r="CC4589" s="419"/>
      <c r="CD4589" s="419"/>
      <c r="CF4589" s="419"/>
      <c r="CG4589" s="419"/>
      <c r="CH4589" s="419"/>
    </row>
    <row r="4590" spans="3:86" ht="21" thickBot="1">
      <c r="C4590" s="425"/>
      <c r="P4590" s="431"/>
      <c r="R4590" s="419"/>
      <c r="S4590" s="446"/>
      <c r="T4590" s="419"/>
      <c r="V4590" s="196"/>
      <c r="W4590" s="419"/>
      <c r="X4590" s="419"/>
      <c r="Z4590" s="419"/>
      <c r="AA4590" s="419"/>
      <c r="AB4590" s="419"/>
      <c r="AD4590" s="419"/>
      <c r="AE4590" s="419"/>
      <c r="AF4590" s="419"/>
      <c r="AH4590" s="419"/>
      <c r="AI4590" s="419"/>
      <c r="AJ4590" s="419"/>
      <c r="AL4590" s="419"/>
      <c r="AM4590" s="419"/>
      <c r="AN4590" s="403"/>
      <c r="AO4590" s="419"/>
      <c r="AP4590" s="419"/>
      <c r="AQ4590" s="419"/>
      <c r="AR4590" s="419"/>
      <c r="AS4590" s="419"/>
      <c r="AT4590" s="419"/>
      <c r="AU4590" s="419"/>
      <c r="AV4590" s="419"/>
      <c r="AX4590" s="419"/>
      <c r="AY4590" s="419"/>
      <c r="AZ4590" s="419"/>
      <c r="BB4590" s="419"/>
      <c r="BC4590" s="419"/>
      <c r="BD4590" s="419"/>
      <c r="BF4590" s="419"/>
      <c r="BG4590" s="419"/>
      <c r="BH4590" s="419"/>
      <c r="BJ4590" s="419"/>
      <c r="BK4590" s="419"/>
      <c r="BL4590" s="419"/>
      <c r="BN4590" s="419"/>
      <c r="BO4590" s="419"/>
      <c r="BP4590" s="419"/>
      <c r="BR4590" s="419"/>
      <c r="BS4590" s="419"/>
      <c r="BT4590" s="419"/>
      <c r="BV4590" s="419"/>
      <c r="BW4590" s="419"/>
      <c r="BX4590" s="397"/>
      <c r="BZ4590" s="449"/>
      <c r="CB4590" s="419"/>
      <c r="CC4590" s="419"/>
      <c r="CD4590" s="419"/>
      <c r="CF4590" s="419"/>
      <c r="CG4590" s="419"/>
      <c r="CH4590" s="419"/>
    </row>
    <row r="4591" spans="3:86" ht="21" thickBot="1">
      <c r="C4591" s="425"/>
      <c r="P4591" s="431"/>
      <c r="R4591" s="419"/>
      <c r="S4591" s="446"/>
      <c r="T4591" s="419"/>
      <c r="V4591" s="196"/>
      <c r="W4591" s="419"/>
      <c r="X4591" s="419"/>
      <c r="Z4591" s="419"/>
      <c r="AA4591" s="419"/>
      <c r="AB4591" s="419"/>
      <c r="AD4591" s="419"/>
      <c r="AE4591" s="419"/>
      <c r="AF4591" s="419"/>
      <c r="AH4591" s="419"/>
      <c r="AI4591" s="419"/>
      <c r="AJ4591" s="419"/>
      <c r="AL4591" s="419"/>
      <c r="AM4591" s="419"/>
      <c r="AN4591" s="403"/>
      <c r="AO4591" s="419"/>
      <c r="AP4591" s="419"/>
      <c r="AQ4591" s="419"/>
      <c r="AR4591" s="419"/>
      <c r="AS4591" s="419"/>
      <c r="AT4591" s="419"/>
      <c r="AU4591" s="419"/>
      <c r="AV4591" s="419"/>
      <c r="AX4591" s="419"/>
      <c r="AY4591" s="419"/>
      <c r="AZ4591" s="419"/>
      <c r="BB4591" s="419"/>
      <c r="BC4591" s="419"/>
      <c r="BD4591" s="419"/>
      <c r="BF4591" s="419"/>
      <c r="BG4591" s="419"/>
      <c r="BH4591" s="419"/>
      <c r="BJ4591" s="419"/>
      <c r="BK4591" s="419"/>
      <c r="BL4591" s="419"/>
      <c r="BN4591" s="419"/>
      <c r="BO4591" s="419"/>
      <c r="BP4591" s="419"/>
      <c r="BR4591" s="419"/>
      <c r="BS4591" s="419"/>
      <c r="BT4591" s="419"/>
      <c r="BV4591" s="419"/>
      <c r="BW4591" s="419"/>
      <c r="BX4591" s="397"/>
      <c r="BZ4591" s="449"/>
      <c r="CB4591" s="419"/>
      <c r="CC4591" s="419"/>
      <c r="CD4591" s="419"/>
      <c r="CF4591" s="419"/>
      <c r="CG4591" s="419"/>
      <c r="CH4591" s="419"/>
    </row>
    <row r="4592" spans="3:86" ht="21" thickBot="1">
      <c r="C4592" s="425"/>
      <c r="P4592" s="431"/>
      <c r="R4592" s="419"/>
      <c r="S4592" s="446"/>
      <c r="T4592" s="419"/>
      <c r="V4592" s="196"/>
      <c r="W4592" s="419"/>
      <c r="X4592" s="419"/>
      <c r="Z4592" s="419"/>
      <c r="AA4592" s="419"/>
      <c r="AB4592" s="419"/>
      <c r="AD4592" s="419"/>
      <c r="AE4592" s="419"/>
      <c r="AF4592" s="419"/>
      <c r="AH4592" s="419"/>
      <c r="AI4592" s="419"/>
      <c r="AJ4592" s="419"/>
      <c r="AL4592" s="419"/>
      <c r="AM4592" s="419"/>
      <c r="AN4592" s="403"/>
      <c r="AO4592" s="419"/>
      <c r="AP4592" s="419"/>
      <c r="AQ4592" s="419"/>
      <c r="AR4592" s="419"/>
      <c r="AS4592" s="419"/>
      <c r="AT4592" s="419"/>
      <c r="AU4592" s="419"/>
      <c r="AV4592" s="419"/>
      <c r="AX4592" s="419"/>
      <c r="AY4592" s="419"/>
      <c r="AZ4592" s="419"/>
      <c r="BB4592" s="419"/>
      <c r="BC4592" s="419"/>
      <c r="BD4592" s="419"/>
      <c r="BF4592" s="419"/>
      <c r="BG4592" s="419"/>
      <c r="BH4592" s="419"/>
      <c r="BJ4592" s="419"/>
      <c r="BK4592" s="419"/>
      <c r="BL4592" s="419"/>
      <c r="BN4592" s="419"/>
      <c r="BO4592" s="419"/>
      <c r="BP4592" s="419"/>
      <c r="BR4592" s="419"/>
      <c r="BS4592" s="419"/>
      <c r="BT4592" s="419"/>
      <c r="BV4592" s="419"/>
      <c r="BW4592" s="419"/>
      <c r="BX4592" s="397"/>
      <c r="BZ4592" s="449"/>
      <c r="CB4592" s="419"/>
      <c r="CC4592" s="419"/>
      <c r="CD4592" s="419"/>
      <c r="CF4592" s="419"/>
      <c r="CG4592" s="419"/>
      <c r="CH4592" s="419"/>
    </row>
    <row r="4593" spans="3:86" ht="21" thickBot="1">
      <c r="C4593" s="425"/>
      <c r="P4593" s="431"/>
      <c r="R4593" s="419"/>
      <c r="S4593" s="446"/>
      <c r="T4593" s="419"/>
      <c r="V4593" s="196"/>
      <c r="W4593" s="419"/>
      <c r="X4593" s="419"/>
      <c r="Z4593" s="419"/>
      <c r="AA4593" s="419"/>
      <c r="AB4593" s="419"/>
      <c r="AD4593" s="419"/>
      <c r="AE4593" s="419"/>
      <c r="AF4593" s="419"/>
      <c r="AH4593" s="419"/>
      <c r="AI4593" s="419"/>
      <c r="AJ4593" s="419"/>
      <c r="AL4593" s="419"/>
      <c r="AM4593" s="419"/>
      <c r="AN4593" s="403"/>
      <c r="AO4593" s="419"/>
      <c r="AP4593" s="419"/>
      <c r="AQ4593" s="419"/>
      <c r="AR4593" s="419"/>
      <c r="AS4593" s="419"/>
      <c r="AT4593" s="419"/>
      <c r="AU4593" s="419"/>
      <c r="AV4593" s="419"/>
      <c r="AX4593" s="419"/>
      <c r="AY4593" s="419"/>
      <c r="AZ4593" s="419"/>
      <c r="BB4593" s="419"/>
      <c r="BC4593" s="419"/>
      <c r="BD4593" s="419"/>
      <c r="BF4593" s="419"/>
      <c r="BG4593" s="419"/>
      <c r="BH4593" s="419"/>
      <c r="BJ4593" s="419"/>
      <c r="BK4593" s="419"/>
      <c r="BL4593" s="419"/>
      <c r="BN4593" s="419"/>
      <c r="BO4593" s="419"/>
      <c r="BP4593" s="419"/>
      <c r="BR4593" s="419"/>
      <c r="BS4593" s="419"/>
      <c r="BT4593" s="419"/>
      <c r="BV4593" s="419"/>
      <c r="BW4593" s="419"/>
      <c r="BX4593" s="397"/>
      <c r="BZ4593" s="449"/>
      <c r="CB4593" s="419"/>
      <c r="CC4593" s="419"/>
      <c r="CD4593" s="419"/>
      <c r="CF4593" s="419"/>
      <c r="CG4593" s="419"/>
      <c r="CH4593" s="419"/>
    </row>
    <row r="4594" spans="3:86" ht="21" thickBot="1">
      <c r="C4594" s="425"/>
      <c r="P4594" s="431"/>
      <c r="R4594" s="419"/>
      <c r="S4594" s="446"/>
      <c r="T4594" s="419"/>
      <c r="V4594" s="196"/>
      <c r="W4594" s="419"/>
      <c r="X4594" s="419"/>
      <c r="Z4594" s="419"/>
      <c r="AA4594" s="419"/>
      <c r="AB4594" s="419"/>
      <c r="AD4594" s="419"/>
      <c r="AE4594" s="419"/>
      <c r="AF4594" s="419"/>
      <c r="AH4594" s="419"/>
      <c r="AI4594" s="419"/>
      <c r="AJ4594" s="419"/>
      <c r="AL4594" s="419"/>
      <c r="AM4594" s="419"/>
      <c r="AN4594" s="403"/>
      <c r="AO4594" s="419"/>
      <c r="AP4594" s="419"/>
      <c r="AQ4594" s="419"/>
      <c r="AR4594" s="419"/>
      <c r="AS4594" s="419"/>
      <c r="AT4594" s="419"/>
      <c r="AU4594" s="419"/>
      <c r="AV4594" s="419"/>
      <c r="AX4594" s="419"/>
      <c r="AY4594" s="419"/>
      <c r="AZ4594" s="419"/>
      <c r="BB4594" s="419"/>
      <c r="BC4594" s="419"/>
      <c r="BD4594" s="419"/>
      <c r="BF4594" s="419"/>
      <c r="BG4594" s="419"/>
      <c r="BH4594" s="419"/>
      <c r="BJ4594" s="419"/>
      <c r="BK4594" s="419"/>
      <c r="BL4594" s="419"/>
      <c r="BN4594" s="419"/>
      <c r="BO4594" s="419"/>
      <c r="BP4594" s="419"/>
      <c r="BR4594" s="419"/>
      <c r="BS4594" s="419"/>
      <c r="BT4594" s="419"/>
      <c r="BV4594" s="419"/>
      <c r="BW4594" s="419"/>
      <c r="BX4594" s="397"/>
      <c r="BZ4594" s="449"/>
      <c r="CB4594" s="419"/>
      <c r="CC4594" s="419"/>
      <c r="CD4594" s="419"/>
      <c r="CF4594" s="419"/>
      <c r="CG4594" s="419"/>
      <c r="CH4594" s="419"/>
    </row>
    <row r="4595" spans="3:86" ht="21" thickBot="1">
      <c r="C4595" s="425"/>
      <c r="P4595" s="431"/>
      <c r="R4595" s="419"/>
      <c r="S4595" s="446"/>
      <c r="T4595" s="419"/>
      <c r="V4595" s="196"/>
      <c r="W4595" s="419"/>
      <c r="X4595" s="419"/>
      <c r="Z4595" s="419"/>
      <c r="AA4595" s="419"/>
      <c r="AB4595" s="419"/>
      <c r="AD4595" s="419"/>
      <c r="AE4595" s="419"/>
      <c r="AF4595" s="419"/>
      <c r="AH4595" s="419"/>
      <c r="AI4595" s="419"/>
      <c r="AJ4595" s="419"/>
      <c r="AL4595" s="419"/>
      <c r="AM4595" s="419"/>
      <c r="AN4595" s="403"/>
      <c r="AO4595" s="419"/>
      <c r="AP4595" s="419"/>
      <c r="AQ4595" s="419"/>
      <c r="AR4595" s="419"/>
      <c r="AS4595" s="419"/>
      <c r="AT4595" s="419"/>
      <c r="AU4595" s="419"/>
      <c r="AV4595" s="419"/>
      <c r="AX4595" s="419"/>
      <c r="AY4595" s="419"/>
      <c r="AZ4595" s="419"/>
      <c r="BB4595" s="419"/>
      <c r="BC4595" s="419"/>
      <c r="BD4595" s="419"/>
      <c r="BF4595" s="419"/>
      <c r="BG4595" s="419"/>
      <c r="BH4595" s="419"/>
      <c r="BJ4595" s="419"/>
      <c r="BK4595" s="419"/>
      <c r="BL4595" s="419"/>
      <c r="BN4595" s="419"/>
      <c r="BO4595" s="419"/>
      <c r="BP4595" s="419"/>
      <c r="BR4595" s="419"/>
      <c r="BS4595" s="419"/>
      <c r="BT4595" s="419"/>
      <c r="BV4595" s="419"/>
      <c r="BW4595" s="419"/>
      <c r="BX4595" s="397"/>
      <c r="BZ4595" s="449"/>
      <c r="CB4595" s="419"/>
      <c r="CC4595" s="419"/>
      <c r="CD4595" s="419"/>
      <c r="CF4595" s="419"/>
      <c r="CG4595" s="419"/>
      <c r="CH4595" s="419"/>
    </row>
    <row r="4596" spans="3:86" ht="21" thickBot="1">
      <c r="C4596" s="425"/>
      <c r="P4596" s="431"/>
      <c r="R4596" s="419"/>
      <c r="S4596" s="446"/>
      <c r="T4596" s="419"/>
      <c r="V4596" s="196"/>
      <c r="W4596" s="419"/>
      <c r="X4596" s="419"/>
      <c r="Z4596" s="419"/>
      <c r="AA4596" s="419"/>
      <c r="AB4596" s="419"/>
      <c r="AD4596" s="419"/>
      <c r="AE4596" s="419"/>
      <c r="AF4596" s="419"/>
      <c r="AH4596" s="419"/>
      <c r="AI4596" s="419"/>
      <c r="AJ4596" s="419"/>
      <c r="AL4596" s="419"/>
      <c r="AM4596" s="419"/>
      <c r="AN4596" s="403"/>
      <c r="AO4596" s="419"/>
      <c r="AP4596" s="419"/>
      <c r="AQ4596" s="419"/>
      <c r="AR4596" s="419"/>
      <c r="AS4596" s="419"/>
      <c r="AT4596" s="419"/>
      <c r="AU4596" s="419"/>
      <c r="AV4596" s="419"/>
      <c r="AX4596" s="419"/>
      <c r="AY4596" s="419"/>
      <c r="AZ4596" s="419"/>
      <c r="BB4596" s="419"/>
      <c r="BC4596" s="419"/>
      <c r="BD4596" s="419"/>
      <c r="BF4596" s="419"/>
      <c r="BG4596" s="419"/>
      <c r="BH4596" s="419"/>
      <c r="BJ4596" s="419"/>
      <c r="BK4596" s="419"/>
      <c r="BL4596" s="419"/>
      <c r="BN4596" s="419"/>
      <c r="BO4596" s="419"/>
      <c r="BP4596" s="419"/>
      <c r="BR4596" s="419"/>
      <c r="BS4596" s="419"/>
      <c r="BT4596" s="419"/>
      <c r="BV4596" s="419"/>
      <c r="BW4596" s="419"/>
      <c r="BX4596" s="397"/>
      <c r="BZ4596" s="449"/>
      <c r="CB4596" s="419"/>
      <c r="CC4596" s="419"/>
      <c r="CD4596" s="419"/>
      <c r="CF4596" s="419"/>
      <c r="CG4596" s="419"/>
      <c r="CH4596" s="419"/>
    </row>
    <row r="4597" spans="3:86" ht="21" thickBot="1">
      <c r="C4597" s="425"/>
      <c r="P4597" s="431"/>
      <c r="R4597" s="419"/>
      <c r="S4597" s="446"/>
      <c r="T4597" s="419"/>
      <c r="V4597" s="196"/>
      <c r="W4597" s="419"/>
      <c r="X4597" s="419"/>
      <c r="Z4597" s="419"/>
      <c r="AA4597" s="419"/>
      <c r="AB4597" s="419"/>
      <c r="AD4597" s="419"/>
      <c r="AE4597" s="419"/>
      <c r="AF4597" s="419"/>
      <c r="AH4597" s="419"/>
      <c r="AI4597" s="419"/>
      <c r="AJ4597" s="419"/>
      <c r="AL4597" s="419"/>
      <c r="AM4597" s="419"/>
      <c r="AN4597" s="403"/>
      <c r="AO4597" s="419"/>
      <c r="AP4597" s="419"/>
      <c r="AQ4597" s="419"/>
      <c r="AR4597" s="419"/>
      <c r="AS4597" s="419"/>
      <c r="AT4597" s="419"/>
      <c r="AU4597" s="419"/>
      <c r="AV4597" s="419"/>
      <c r="AX4597" s="419"/>
      <c r="AY4597" s="419"/>
      <c r="AZ4597" s="419"/>
      <c r="BB4597" s="419"/>
      <c r="BC4597" s="419"/>
      <c r="BD4597" s="419"/>
      <c r="BF4597" s="419"/>
      <c r="BG4597" s="419"/>
      <c r="BH4597" s="419"/>
      <c r="BJ4597" s="419"/>
      <c r="BK4597" s="419"/>
      <c r="BL4597" s="419"/>
      <c r="BN4597" s="419"/>
      <c r="BO4597" s="419"/>
      <c r="BP4597" s="419"/>
      <c r="BR4597" s="419"/>
      <c r="BS4597" s="419"/>
      <c r="BT4597" s="419"/>
      <c r="BV4597" s="419"/>
      <c r="BW4597" s="419"/>
      <c r="BX4597" s="397"/>
      <c r="BZ4597" s="449"/>
      <c r="CB4597" s="419"/>
      <c r="CC4597" s="419"/>
      <c r="CD4597" s="419"/>
      <c r="CF4597" s="419"/>
      <c r="CG4597" s="419"/>
      <c r="CH4597" s="419"/>
    </row>
    <row r="4598" spans="3:86" ht="21" thickBot="1">
      <c r="C4598" s="425"/>
      <c r="P4598" s="431"/>
      <c r="R4598" s="419"/>
      <c r="S4598" s="446"/>
      <c r="T4598" s="419"/>
      <c r="V4598" s="196"/>
      <c r="W4598" s="419"/>
      <c r="X4598" s="419"/>
      <c r="Z4598" s="419"/>
      <c r="AA4598" s="419"/>
      <c r="AB4598" s="419"/>
      <c r="AD4598" s="419"/>
      <c r="AE4598" s="419"/>
      <c r="AF4598" s="419"/>
      <c r="AH4598" s="419"/>
      <c r="AI4598" s="419"/>
      <c r="AJ4598" s="419"/>
      <c r="AL4598" s="419"/>
      <c r="AM4598" s="419"/>
      <c r="AN4598" s="403"/>
      <c r="AO4598" s="419"/>
      <c r="AP4598" s="419"/>
      <c r="AQ4598" s="419"/>
      <c r="AR4598" s="419"/>
      <c r="AS4598" s="419"/>
      <c r="AT4598" s="419"/>
      <c r="AU4598" s="419"/>
      <c r="AV4598" s="419"/>
      <c r="AX4598" s="419"/>
      <c r="AY4598" s="419"/>
      <c r="AZ4598" s="419"/>
      <c r="BB4598" s="419"/>
      <c r="BC4598" s="419"/>
      <c r="BD4598" s="419"/>
      <c r="BF4598" s="419"/>
      <c r="BG4598" s="419"/>
      <c r="BH4598" s="419"/>
      <c r="BJ4598" s="419"/>
      <c r="BK4598" s="419"/>
      <c r="BL4598" s="419"/>
      <c r="BN4598" s="419"/>
      <c r="BO4598" s="419"/>
      <c r="BP4598" s="419"/>
      <c r="BR4598" s="419"/>
      <c r="BS4598" s="419"/>
      <c r="BT4598" s="419"/>
      <c r="BV4598" s="419"/>
      <c r="BW4598" s="419"/>
      <c r="BX4598" s="397"/>
      <c r="BZ4598" s="449"/>
      <c r="CB4598" s="419"/>
      <c r="CC4598" s="419"/>
      <c r="CD4598" s="419"/>
      <c r="CF4598" s="419"/>
      <c r="CG4598" s="419"/>
      <c r="CH4598" s="419"/>
    </row>
    <row r="4599" spans="3:86" ht="21" thickBot="1">
      <c r="C4599" s="425"/>
      <c r="P4599" s="431"/>
      <c r="R4599" s="419"/>
      <c r="S4599" s="446"/>
      <c r="T4599" s="419"/>
      <c r="V4599" s="196"/>
      <c r="W4599" s="419"/>
      <c r="X4599" s="419"/>
      <c r="Z4599" s="419"/>
      <c r="AA4599" s="419"/>
      <c r="AB4599" s="419"/>
      <c r="AD4599" s="419"/>
      <c r="AE4599" s="419"/>
      <c r="AF4599" s="419"/>
      <c r="AH4599" s="419"/>
      <c r="AI4599" s="419"/>
      <c r="AJ4599" s="419"/>
      <c r="AL4599" s="419"/>
      <c r="AM4599" s="419"/>
      <c r="AN4599" s="403"/>
      <c r="AO4599" s="419"/>
      <c r="AP4599" s="419"/>
      <c r="AQ4599" s="419"/>
      <c r="AR4599" s="419"/>
      <c r="AS4599" s="419"/>
      <c r="AT4599" s="419"/>
      <c r="AU4599" s="419"/>
      <c r="AV4599" s="419"/>
      <c r="AX4599" s="419"/>
      <c r="AY4599" s="419"/>
      <c r="AZ4599" s="419"/>
      <c r="BB4599" s="419"/>
      <c r="BC4599" s="419"/>
      <c r="BD4599" s="419"/>
      <c r="BF4599" s="419"/>
      <c r="BG4599" s="419"/>
      <c r="BH4599" s="419"/>
      <c r="BJ4599" s="419"/>
      <c r="BK4599" s="419"/>
      <c r="BL4599" s="419"/>
      <c r="BN4599" s="419"/>
      <c r="BO4599" s="419"/>
      <c r="BP4599" s="419"/>
      <c r="BR4599" s="419"/>
      <c r="BS4599" s="419"/>
      <c r="BT4599" s="419"/>
      <c r="BV4599" s="419"/>
      <c r="BW4599" s="419"/>
      <c r="BX4599" s="397"/>
      <c r="BZ4599" s="449"/>
      <c r="CB4599" s="419"/>
      <c r="CC4599" s="419"/>
      <c r="CD4599" s="419"/>
      <c r="CF4599" s="419"/>
      <c r="CG4599" s="419"/>
      <c r="CH4599" s="419"/>
    </row>
    <row r="4600" spans="3:86" ht="21" thickBot="1">
      <c r="C4600" s="425"/>
      <c r="P4600" s="431"/>
      <c r="R4600" s="419"/>
      <c r="S4600" s="446"/>
      <c r="T4600" s="419"/>
      <c r="V4600" s="196"/>
      <c r="W4600" s="419"/>
      <c r="X4600" s="419"/>
      <c r="Z4600" s="419"/>
      <c r="AA4600" s="419"/>
      <c r="AB4600" s="419"/>
      <c r="AD4600" s="419"/>
      <c r="AE4600" s="419"/>
      <c r="AF4600" s="419"/>
      <c r="AH4600" s="419"/>
      <c r="AI4600" s="419"/>
      <c r="AJ4600" s="419"/>
      <c r="AL4600" s="419"/>
      <c r="AM4600" s="419"/>
      <c r="AN4600" s="403"/>
      <c r="AO4600" s="419"/>
      <c r="AP4600" s="419"/>
      <c r="AQ4600" s="419"/>
      <c r="AR4600" s="419"/>
      <c r="AS4600" s="419"/>
      <c r="AT4600" s="419"/>
      <c r="AU4600" s="419"/>
      <c r="AV4600" s="419"/>
      <c r="AX4600" s="419"/>
      <c r="AY4600" s="419"/>
      <c r="AZ4600" s="419"/>
      <c r="BB4600" s="419"/>
      <c r="BC4600" s="419"/>
      <c r="BD4600" s="419"/>
      <c r="BF4600" s="419"/>
      <c r="BG4600" s="419"/>
      <c r="BH4600" s="419"/>
      <c r="BJ4600" s="419"/>
      <c r="BK4600" s="419"/>
      <c r="BL4600" s="419"/>
      <c r="BN4600" s="419"/>
      <c r="BO4600" s="419"/>
      <c r="BP4600" s="419"/>
      <c r="BR4600" s="419"/>
      <c r="BS4600" s="419"/>
      <c r="BT4600" s="419"/>
      <c r="BV4600" s="419"/>
      <c r="BW4600" s="419"/>
      <c r="BX4600" s="397"/>
      <c r="BZ4600" s="449"/>
      <c r="CB4600" s="419"/>
      <c r="CC4600" s="419"/>
      <c r="CD4600" s="419"/>
      <c r="CF4600" s="419"/>
      <c r="CG4600" s="419"/>
      <c r="CH4600" s="419"/>
    </row>
    <row r="4601" spans="3:86" ht="21" thickBot="1">
      <c r="C4601" s="425"/>
      <c r="P4601" s="431"/>
      <c r="R4601" s="419"/>
      <c r="S4601" s="446"/>
      <c r="T4601" s="419"/>
      <c r="V4601" s="196"/>
      <c r="W4601" s="419"/>
      <c r="X4601" s="419"/>
      <c r="Z4601" s="419"/>
      <c r="AA4601" s="419"/>
      <c r="AB4601" s="419"/>
      <c r="AD4601" s="419"/>
      <c r="AE4601" s="419"/>
      <c r="AF4601" s="419"/>
      <c r="AH4601" s="419"/>
      <c r="AI4601" s="419"/>
      <c r="AJ4601" s="419"/>
      <c r="AL4601" s="419"/>
      <c r="AM4601" s="419"/>
      <c r="AN4601" s="403"/>
      <c r="AO4601" s="419"/>
      <c r="AP4601" s="419"/>
      <c r="AQ4601" s="419"/>
      <c r="AR4601" s="419"/>
      <c r="AS4601" s="419"/>
      <c r="AT4601" s="419"/>
      <c r="AU4601" s="419"/>
      <c r="AV4601" s="419"/>
      <c r="AX4601" s="419"/>
      <c r="AY4601" s="419"/>
      <c r="AZ4601" s="419"/>
      <c r="BB4601" s="419"/>
      <c r="BC4601" s="419"/>
      <c r="BD4601" s="419"/>
      <c r="BF4601" s="419"/>
      <c r="BG4601" s="419"/>
      <c r="BH4601" s="419"/>
      <c r="BJ4601" s="419"/>
      <c r="BK4601" s="419"/>
      <c r="BL4601" s="419"/>
      <c r="BN4601" s="419"/>
      <c r="BO4601" s="419"/>
      <c r="BP4601" s="419"/>
      <c r="BR4601" s="419"/>
      <c r="BS4601" s="419"/>
      <c r="BT4601" s="419"/>
      <c r="BV4601" s="419"/>
      <c r="BW4601" s="419"/>
      <c r="BX4601" s="397"/>
      <c r="BZ4601" s="449"/>
      <c r="CB4601" s="419"/>
      <c r="CC4601" s="419"/>
      <c r="CD4601" s="419"/>
      <c r="CF4601" s="419"/>
      <c r="CG4601" s="419"/>
      <c r="CH4601" s="419"/>
    </row>
    <row r="4602" spans="3:86" ht="21" thickBot="1">
      <c r="C4602" s="425"/>
      <c r="P4602" s="431"/>
      <c r="R4602" s="419"/>
      <c r="S4602" s="446"/>
      <c r="T4602" s="419"/>
      <c r="V4602" s="196"/>
      <c r="W4602" s="419"/>
      <c r="X4602" s="419"/>
      <c r="Z4602" s="419"/>
      <c r="AA4602" s="419"/>
      <c r="AB4602" s="419"/>
      <c r="AD4602" s="419"/>
      <c r="AE4602" s="419"/>
      <c r="AF4602" s="419"/>
      <c r="AH4602" s="419"/>
      <c r="AI4602" s="419"/>
      <c r="AJ4602" s="419"/>
      <c r="AL4602" s="419"/>
      <c r="AM4602" s="419"/>
      <c r="AN4602" s="403"/>
      <c r="AO4602" s="419"/>
      <c r="AP4602" s="419"/>
      <c r="AQ4602" s="419"/>
      <c r="AR4602" s="419"/>
      <c r="AS4602" s="419"/>
      <c r="AT4602" s="419"/>
      <c r="AU4602" s="419"/>
      <c r="AV4602" s="419"/>
      <c r="AX4602" s="419"/>
      <c r="AY4602" s="419"/>
      <c r="AZ4602" s="419"/>
      <c r="BB4602" s="419"/>
      <c r="BC4602" s="419"/>
      <c r="BD4602" s="419"/>
      <c r="BF4602" s="419"/>
      <c r="BG4602" s="419"/>
      <c r="BH4602" s="419"/>
      <c r="BJ4602" s="419"/>
      <c r="BK4602" s="419"/>
      <c r="BL4602" s="419"/>
      <c r="BN4602" s="419"/>
      <c r="BO4602" s="419"/>
      <c r="BP4602" s="419"/>
      <c r="BR4602" s="419"/>
      <c r="BS4602" s="419"/>
      <c r="BT4602" s="419"/>
      <c r="BV4602" s="419"/>
      <c r="BW4602" s="419"/>
      <c r="BX4602" s="397"/>
      <c r="BZ4602" s="449"/>
      <c r="CB4602" s="419"/>
      <c r="CC4602" s="419"/>
      <c r="CD4602" s="419"/>
      <c r="CF4602" s="419"/>
      <c r="CG4602" s="419"/>
      <c r="CH4602" s="419"/>
    </row>
    <row r="4603" spans="3:86" ht="21" thickBot="1">
      <c r="C4603" s="425"/>
      <c r="P4603" s="431"/>
      <c r="R4603" s="419"/>
      <c r="S4603" s="446"/>
      <c r="T4603" s="419"/>
      <c r="V4603" s="196"/>
      <c r="W4603" s="419"/>
      <c r="X4603" s="419"/>
      <c r="Z4603" s="419"/>
      <c r="AA4603" s="419"/>
      <c r="AB4603" s="419"/>
      <c r="AD4603" s="419"/>
      <c r="AE4603" s="419"/>
      <c r="AF4603" s="419"/>
      <c r="AH4603" s="419"/>
      <c r="AI4603" s="419"/>
      <c r="AJ4603" s="419"/>
      <c r="AL4603" s="419"/>
      <c r="AM4603" s="419"/>
      <c r="AN4603" s="403"/>
      <c r="AO4603" s="419"/>
      <c r="AP4603" s="419"/>
      <c r="AQ4603" s="419"/>
      <c r="AR4603" s="419"/>
      <c r="AS4603" s="419"/>
      <c r="AT4603" s="419"/>
      <c r="AU4603" s="419"/>
      <c r="AV4603" s="419"/>
      <c r="AX4603" s="419"/>
      <c r="AY4603" s="419"/>
      <c r="AZ4603" s="419"/>
      <c r="BB4603" s="419"/>
      <c r="BC4603" s="419"/>
      <c r="BD4603" s="419"/>
      <c r="BF4603" s="419"/>
      <c r="BG4603" s="419"/>
      <c r="BH4603" s="419"/>
      <c r="BJ4603" s="419"/>
      <c r="BK4603" s="419"/>
      <c r="BL4603" s="419"/>
      <c r="BN4603" s="419"/>
      <c r="BO4603" s="419"/>
      <c r="BP4603" s="419"/>
      <c r="BR4603" s="419"/>
      <c r="BS4603" s="419"/>
      <c r="BT4603" s="419"/>
      <c r="BV4603" s="419"/>
      <c r="BW4603" s="419"/>
      <c r="BX4603" s="397"/>
      <c r="BZ4603" s="449"/>
      <c r="CB4603" s="419"/>
      <c r="CC4603" s="419"/>
      <c r="CD4603" s="419"/>
      <c r="CF4603" s="419"/>
      <c r="CG4603" s="419"/>
      <c r="CH4603" s="419"/>
    </row>
    <row r="4604" spans="3:86" ht="21" thickBot="1">
      <c r="C4604" s="425"/>
      <c r="P4604" s="431"/>
      <c r="R4604" s="419"/>
      <c r="S4604" s="446"/>
      <c r="T4604" s="419"/>
      <c r="V4604" s="196"/>
      <c r="W4604" s="419"/>
      <c r="X4604" s="419"/>
      <c r="Z4604" s="419"/>
      <c r="AA4604" s="419"/>
      <c r="AB4604" s="419"/>
      <c r="AD4604" s="419"/>
      <c r="AE4604" s="419"/>
      <c r="AF4604" s="419"/>
      <c r="AH4604" s="419"/>
      <c r="AI4604" s="419"/>
      <c r="AJ4604" s="419"/>
      <c r="AL4604" s="419"/>
      <c r="AM4604" s="419"/>
      <c r="AN4604" s="403"/>
      <c r="AO4604" s="419"/>
      <c r="AP4604" s="419"/>
      <c r="AQ4604" s="419"/>
      <c r="AR4604" s="419"/>
      <c r="AS4604" s="419"/>
      <c r="AT4604" s="419"/>
      <c r="AU4604" s="419"/>
      <c r="AV4604" s="419"/>
      <c r="AX4604" s="419"/>
      <c r="AY4604" s="419"/>
      <c r="AZ4604" s="419"/>
      <c r="BB4604" s="419"/>
      <c r="BC4604" s="419"/>
      <c r="BD4604" s="419"/>
      <c r="BF4604" s="419"/>
      <c r="BG4604" s="419"/>
      <c r="BH4604" s="419"/>
      <c r="BJ4604" s="419"/>
      <c r="BK4604" s="419"/>
      <c r="BL4604" s="419"/>
      <c r="BN4604" s="419"/>
      <c r="BO4604" s="419"/>
      <c r="BP4604" s="419"/>
      <c r="BR4604" s="419"/>
      <c r="BS4604" s="419"/>
      <c r="BT4604" s="419"/>
      <c r="BV4604" s="419"/>
      <c r="BW4604" s="419"/>
      <c r="BX4604" s="397"/>
      <c r="BZ4604" s="449"/>
      <c r="CB4604" s="419"/>
      <c r="CC4604" s="419"/>
      <c r="CD4604" s="419"/>
      <c r="CF4604" s="419"/>
      <c r="CG4604" s="419"/>
      <c r="CH4604" s="419"/>
    </row>
    <row r="4605" spans="3:86" ht="21" thickBot="1">
      <c r="C4605" s="425"/>
      <c r="P4605" s="431"/>
      <c r="R4605" s="419"/>
      <c r="S4605" s="446"/>
      <c r="T4605" s="419"/>
      <c r="V4605" s="196"/>
      <c r="W4605" s="419"/>
      <c r="X4605" s="419"/>
      <c r="Z4605" s="419"/>
      <c r="AA4605" s="419"/>
      <c r="AB4605" s="419"/>
      <c r="AD4605" s="419"/>
      <c r="AE4605" s="419"/>
      <c r="AF4605" s="419"/>
      <c r="AH4605" s="419"/>
      <c r="AI4605" s="419"/>
      <c r="AJ4605" s="419"/>
      <c r="AL4605" s="419"/>
      <c r="AM4605" s="419"/>
      <c r="AN4605" s="403"/>
      <c r="AO4605" s="419"/>
      <c r="AP4605" s="419"/>
      <c r="AQ4605" s="419"/>
      <c r="AR4605" s="419"/>
      <c r="AS4605" s="419"/>
      <c r="AT4605" s="419"/>
      <c r="AU4605" s="419"/>
      <c r="AV4605" s="419"/>
      <c r="AX4605" s="419"/>
      <c r="AY4605" s="419"/>
      <c r="AZ4605" s="419"/>
      <c r="BB4605" s="419"/>
      <c r="BC4605" s="419"/>
      <c r="BD4605" s="419"/>
      <c r="BF4605" s="419"/>
      <c r="BG4605" s="419"/>
      <c r="BH4605" s="419"/>
      <c r="BJ4605" s="419"/>
      <c r="BK4605" s="419"/>
      <c r="BL4605" s="419"/>
      <c r="BN4605" s="419"/>
      <c r="BO4605" s="419"/>
      <c r="BP4605" s="419"/>
      <c r="BR4605" s="419"/>
      <c r="BS4605" s="419"/>
      <c r="BT4605" s="419"/>
      <c r="BV4605" s="419"/>
      <c r="BW4605" s="419"/>
      <c r="BX4605" s="397"/>
      <c r="BZ4605" s="449"/>
      <c r="CB4605" s="419"/>
      <c r="CC4605" s="419"/>
      <c r="CD4605" s="419"/>
      <c r="CF4605" s="419"/>
      <c r="CG4605" s="419"/>
      <c r="CH4605" s="419"/>
    </row>
    <row r="4606" spans="3:86" ht="21" thickBot="1">
      <c r="C4606" s="425"/>
      <c r="P4606" s="431"/>
      <c r="R4606" s="419"/>
      <c r="S4606" s="446"/>
      <c r="T4606" s="419"/>
      <c r="V4606" s="196"/>
      <c r="W4606" s="419"/>
      <c r="X4606" s="419"/>
      <c r="Z4606" s="419"/>
      <c r="AA4606" s="419"/>
      <c r="AB4606" s="419"/>
      <c r="AD4606" s="419"/>
      <c r="AE4606" s="419"/>
      <c r="AF4606" s="419"/>
      <c r="AH4606" s="419"/>
      <c r="AI4606" s="419"/>
      <c r="AJ4606" s="419"/>
      <c r="AL4606" s="419"/>
      <c r="AM4606" s="419"/>
      <c r="AN4606" s="403"/>
      <c r="AO4606" s="419"/>
      <c r="AP4606" s="419"/>
      <c r="AQ4606" s="419"/>
      <c r="AR4606" s="419"/>
      <c r="AS4606" s="419"/>
      <c r="AT4606" s="419"/>
      <c r="AU4606" s="419"/>
      <c r="AV4606" s="419"/>
      <c r="AX4606" s="419"/>
      <c r="AY4606" s="419"/>
      <c r="AZ4606" s="419"/>
      <c r="BB4606" s="419"/>
      <c r="BC4606" s="419"/>
      <c r="BD4606" s="419"/>
      <c r="BF4606" s="419"/>
      <c r="BG4606" s="419"/>
      <c r="BH4606" s="419"/>
      <c r="BJ4606" s="419"/>
      <c r="BK4606" s="419"/>
      <c r="BL4606" s="419"/>
      <c r="BN4606" s="419"/>
      <c r="BO4606" s="419"/>
      <c r="BP4606" s="419"/>
      <c r="BR4606" s="419"/>
      <c r="BS4606" s="419"/>
      <c r="BT4606" s="419"/>
      <c r="BV4606" s="419"/>
      <c r="BW4606" s="419"/>
      <c r="BX4606" s="397"/>
      <c r="BZ4606" s="449"/>
      <c r="CB4606" s="419"/>
      <c r="CC4606" s="419"/>
      <c r="CD4606" s="419"/>
      <c r="CF4606" s="419"/>
      <c r="CG4606" s="419"/>
      <c r="CH4606" s="419"/>
    </row>
    <row r="4607" spans="3:86" ht="21" thickBot="1">
      <c r="C4607" s="425"/>
      <c r="P4607" s="431"/>
      <c r="R4607" s="419"/>
      <c r="S4607" s="446"/>
      <c r="T4607" s="419"/>
      <c r="V4607" s="196"/>
      <c r="W4607" s="419"/>
      <c r="X4607" s="419"/>
      <c r="Z4607" s="419"/>
      <c r="AA4607" s="419"/>
      <c r="AB4607" s="419"/>
      <c r="AD4607" s="419"/>
      <c r="AE4607" s="419"/>
      <c r="AF4607" s="419"/>
      <c r="AH4607" s="419"/>
      <c r="AI4607" s="419"/>
      <c r="AJ4607" s="419"/>
      <c r="AL4607" s="419"/>
      <c r="AM4607" s="419"/>
      <c r="AN4607" s="403"/>
      <c r="AO4607" s="419"/>
      <c r="AP4607" s="419"/>
      <c r="AQ4607" s="419"/>
      <c r="AR4607" s="419"/>
      <c r="AS4607" s="419"/>
      <c r="AT4607" s="419"/>
      <c r="AU4607" s="419"/>
      <c r="AV4607" s="419"/>
      <c r="AX4607" s="419"/>
      <c r="AY4607" s="419"/>
      <c r="AZ4607" s="419"/>
      <c r="BB4607" s="419"/>
      <c r="BC4607" s="419"/>
      <c r="BD4607" s="419"/>
      <c r="BF4607" s="419"/>
      <c r="BG4607" s="419"/>
      <c r="BH4607" s="419"/>
      <c r="BJ4607" s="419"/>
      <c r="BK4607" s="419"/>
      <c r="BL4607" s="419"/>
      <c r="BN4607" s="419"/>
      <c r="BO4607" s="419"/>
      <c r="BP4607" s="419"/>
      <c r="BR4607" s="419"/>
      <c r="BS4607" s="419"/>
      <c r="BT4607" s="419"/>
      <c r="BV4607" s="419"/>
      <c r="BW4607" s="419"/>
      <c r="BX4607" s="397"/>
      <c r="BZ4607" s="449"/>
      <c r="CB4607" s="419"/>
      <c r="CC4607" s="419"/>
      <c r="CD4607" s="419"/>
      <c r="CF4607" s="419"/>
      <c r="CG4607" s="419"/>
      <c r="CH4607" s="419"/>
    </row>
    <row r="4608" spans="3:86" ht="21" thickBot="1">
      <c r="C4608" s="425"/>
      <c r="P4608" s="431"/>
      <c r="R4608" s="419"/>
      <c r="S4608" s="446"/>
      <c r="T4608" s="419"/>
      <c r="V4608" s="196"/>
      <c r="W4608" s="419"/>
      <c r="X4608" s="419"/>
      <c r="Z4608" s="419"/>
      <c r="AA4608" s="419"/>
      <c r="AB4608" s="419"/>
      <c r="AD4608" s="419"/>
      <c r="AE4608" s="419"/>
      <c r="AF4608" s="419"/>
      <c r="AH4608" s="419"/>
      <c r="AI4608" s="419"/>
      <c r="AJ4608" s="419"/>
      <c r="AL4608" s="419"/>
      <c r="AM4608" s="419"/>
      <c r="AN4608" s="403"/>
      <c r="AO4608" s="419"/>
      <c r="AP4608" s="419"/>
      <c r="AQ4608" s="419"/>
      <c r="AR4608" s="419"/>
      <c r="AS4608" s="419"/>
      <c r="AT4608" s="419"/>
      <c r="AU4608" s="419"/>
      <c r="AV4608" s="419"/>
      <c r="AX4608" s="419"/>
      <c r="AY4608" s="419"/>
      <c r="AZ4608" s="419"/>
      <c r="BB4608" s="419"/>
      <c r="BC4608" s="419"/>
      <c r="BD4608" s="419"/>
      <c r="BF4608" s="419"/>
      <c r="BG4608" s="419"/>
      <c r="BH4608" s="419"/>
      <c r="BJ4608" s="419"/>
      <c r="BK4608" s="419"/>
      <c r="BL4608" s="419"/>
      <c r="BN4608" s="419"/>
      <c r="BO4608" s="419"/>
      <c r="BP4608" s="419"/>
      <c r="BR4608" s="419"/>
      <c r="BS4608" s="419"/>
      <c r="BT4608" s="419"/>
      <c r="BV4608" s="419"/>
      <c r="BW4608" s="419"/>
      <c r="BX4608" s="397"/>
      <c r="BZ4608" s="449"/>
      <c r="CB4608" s="419"/>
      <c r="CC4608" s="419"/>
      <c r="CD4608" s="419"/>
      <c r="CF4608" s="419"/>
      <c r="CG4608" s="419"/>
      <c r="CH4608" s="419"/>
    </row>
    <row r="4609" spans="3:86" ht="21" thickBot="1">
      <c r="C4609" s="425"/>
      <c r="P4609" s="431"/>
      <c r="R4609" s="419"/>
      <c r="S4609" s="446"/>
      <c r="T4609" s="419"/>
      <c r="V4609" s="196"/>
      <c r="W4609" s="419"/>
      <c r="X4609" s="419"/>
      <c r="Z4609" s="419"/>
      <c r="AA4609" s="419"/>
      <c r="AB4609" s="419"/>
      <c r="AD4609" s="419"/>
      <c r="AE4609" s="419"/>
      <c r="AF4609" s="419"/>
      <c r="AH4609" s="419"/>
      <c r="AI4609" s="419"/>
      <c r="AJ4609" s="419"/>
      <c r="AL4609" s="419"/>
      <c r="AM4609" s="419"/>
      <c r="AN4609" s="403"/>
      <c r="AO4609" s="419"/>
      <c r="AP4609" s="419"/>
      <c r="AQ4609" s="419"/>
      <c r="AR4609" s="419"/>
      <c r="AS4609" s="419"/>
      <c r="AT4609" s="419"/>
      <c r="AU4609" s="419"/>
      <c r="AV4609" s="419"/>
      <c r="AX4609" s="419"/>
      <c r="AY4609" s="419"/>
      <c r="AZ4609" s="419"/>
      <c r="BB4609" s="419"/>
      <c r="BC4609" s="419"/>
      <c r="BD4609" s="419"/>
      <c r="BF4609" s="419"/>
      <c r="BG4609" s="419"/>
      <c r="BH4609" s="419"/>
      <c r="BJ4609" s="419"/>
      <c r="BK4609" s="419"/>
      <c r="BL4609" s="419"/>
      <c r="BN4609" s="419"/>
      <c r="BO4609" s="419"/>
      <c r="BP4609" s="419"/>
      <c r="BR4609" s="419"/>
      <c r="BS4609" s="419"/>
      <c r="BT4609" s="419"/>
      <c r="BV4609" s="419"/>
      <c r="BW4609" s="419"/>
      <c r="BX4609" s="397"/>
      <c r="BZ4609" s="449"/>
      <c r="CB4609" s="419"/>
      <c r="CC4609" s="419"/>
      <c r="CD4609" s="419"/>
      <c r="CF4609" s="419"/>
      <c r="CG4609" s="419"/>
      <c r="CH4609" s="419"/>
    </row>
    <row r="4610" spans="3:86" ht="21" thickBot="1">
      <c r="C4610" s="425"/>
      <c r="P4610" s="431"/>
      <c r="R4610" s="419"/>
      <c r="S4610" s="446"/>
      <c r="T4610" s="419"/>
      <c r="V4610" s="196"/>
      <c r="W4610" s="419"/>
      <c r="X4610" s="419"/>
      <c r="Z4610" s="419"/>
      <c r="AA4610" s="419"/>
      <c r="AB4610" s="419"/>
      <c r="AD4610" s="419"/>
      <c r="AE4610" s="419"/>
      <c r="AF4610" s="419"/>
      <c r="AH4610" s="419"/>
      <c r="AI4610" s="419"/>
      <c r="AJ4610" s="419"/>
      <c r="AL4610" s="419"/>
      <c r="AM4610" s="419"/>
      <c r="AN4610" s="403"/>
      <c r="AO4610" s="419"/>
      <c r="AP4610" s="419"/>
      <c r="AQ4610" s="419"/>
      <c r="AR4610" s="419"/>
      <c r="AS4610" s="419"/>
      <c r="AT4610" s="419"/>
      <c r="AU4610" s="419"/>
      <c r="AV4610" s="419"/>
      <c r="AX4610" s="419"/>
      <c r="AY4610" s="419"/>
      <c r="AZ4610" s="419"/>
      <c r="BB4610" s="419"/>
      <c r="BC4610" s="419"/>
      <c r="BD4610" s="419"/>
      <c r="BF4610" s="419"/>
      <c r="BG4610" s="419"/>
      <c r="BH4610" s="419"/>
      <c r="BJ4610" s="419"/>
      <c r="BK4610" s="419"/>
      <c r="BL4610" s="419"/>
      <c r="BN4610" s="419"/>
      <c r="BO4610" s="419"/>
      <c r="BP4610" s="419"/>
      <c r="BR4610" s="419"/>
      <c r="BS4610" s="419"/>
      <c r="BT4610" s="419"/>
      <c r="BV4610" s="419"/>
      <c r="BW4610" s="419"/>
      <c r="BX4610" s="397"/>
      <c r="BZ4610" s="449"/>
      <c r="CB4610" s="419"/>
      <c r="CC4610" s="419"/>
      <c r="CD4610" s="419"/>
      <c r="CF4610" s="419"/>
      <c r="CG4610" s="419"/>
      <c r="CH4610" s="419"/>
    </row>
    <row r="4611" spans="3:86" ht="21" thickBot="1">
      <c r="C4611" s="425"/>
      <c r="P4611" s="431"/>
      <c r="R4611" s="419"/>
      <c r="S4611" s="446"/>
      <c r="T4611" s="419"/>
      <c r="V4611" s="196"/>
      <c r="W4611" s="419"/>
      <c r="X4611" s="419"/>
      <c r="Z4611" s="419"/>
      <c r="AA4611" s="419"/>
      <c r="AB4611" s="419"/>
      <c r="AD4611" s="419"/>
      <c r="AE4611" s="419"/>
      <c r="AF4611" s="419"/>
      <c r="AH4611" s="419"/>
      <c r="AI4611" s="419"/>
      <c r="AJ4611" s="419"/>
      <c r="AL4611" s="419"/>
      <c r="AM4611" s="419"/>
      <c r="AN4611" s="403"/>
      <c r="AO4611" s="419"/>
      <c r="AP4611" s="419"/>
      <c r="AQ4611" s="419"/>
      <c r="AR4611" s="419"/>
      <c r="AS4611" s="419"/>
      <c r="AT4611" s="419"/>
      <c r="AU4611" s="419"/>
      <c r="AV4611" s="419"/>
      <c r="AX4611" s="419"/>
      <c r="AY4611" s="419"/>
      <c r="AZ4611" s="419"/>
      <c r="BB4611" s="419"/>
      <c r="BC4611" s="419"/>
      <c r="BD4611" s="419"/>
      <c r="BF4611" s="419"/>
      <c r="BG4611" s="419"/>
      <c r="BH4611" s="419"/>
      <c r="BJ4611" s="419"/>
      <c r="BK4611" s="419"/>
      <c r="BL4611" s="419"/>
      <c r="BN4611" s="419"/>
      <c r="BO4611" s="419"/>
      <c r="BP4611" s="419"/>
      <c r="BR4611" s="419"/>
      <c r="BS4611" s="419"/>
      <c r="BT4611" s="419"/>
      <c r="BV4611" s="419"/>
      <c r="BW4611" s="419"/>
      <c r="BX4611" s="397"/>
      <c r="BZ4611" s="449"/>
      <c r="CB4611" s="419"/>
      <c r="CC4611" s="419"/>
      <c r="CD4611" s="419"/>
      <c r="CF4611" s="419"/>
      <c r="CG4611" s="419"/>
      <c r="CH4611" s="419"/>
    </row>
    <row r="4612" spans="3:86" ht="21" thickBot="1">
      <c r="C4612" s="425"/>
      <c r="P4612" s="431"/>
      <c r="R4612" s="419"/>
      <c r="S4612" s="446"/>
      <c r="T4612" s="419"/>
      <c r="V4612" s="196"/>
      <c r="W4612" s="419"/>
      <c r="X4612" s="419"/>
      <c r="Z4612" s="419"/>
      <c r="AA4612" s="419"/>
      <c r="AB4612" s="419"/>
      <c r="AD4612" s="419"/>
      <c r="AE4612" s="419"/>
      <c r="AF4612" s="419"/>
      <c r="AH4612" s="419"/>
      <c r="AI4612" s="419"/>
      <c r="AJ4612" s="419"/>
      <c r="AL4612" s="419"/>
      <c r="AM4612" s="419"/>
      <c r="AN4612" s="403"/>
      <c r="AO4612" s="419"/>
      <c r="AP4612" s="419"/>
      <c r="AQ4612" s="419"/>
      <c r="AR4612" s="419"/>
      <c r="AS4612" s="419"/>
      <c r="AT4612" s="419"/>
      <c r="AU4612" s="419"/>
      <c r="AV4612" s="419"/>
      <c r="AX4612" s="419"/>
      <c r="AY4612" s="419"/>
      <c r="AZ4612" s="419"/>
      <c r="BB4612" s="419"/>
      <c r="BC4612" s="419"/>
      <c r="BD4612" s="419"/>
      <c r="BF4612" s="419"/>
      <c r="BG4612" s="419"/>
      <c r="BH4612" s="419"/>
      <c r="BJ4612" s="419"/>
      <c r="BK4612" s="419"/>
      <c r="BL4612" s="419"/>
      <c r="BN4612" s="419"/>
      <c r="BO4612" s="419"/>
      <c r="BP4612" s="419"/>
      <c r="BR4612" s="419"/>
      <c r="BS4612" s="419"/>
      <c r="BT4612" s="419"/>
      <c r="BV4612" s="419"/>
      <c r="BW4612" s="419"/>
      <c r="BX4612" s="397"/>
      <c r="BZ4612" s="449"/>
      <c r="CB4612" s="419"/>
      <c r="CC4612" s="419"/>
      <c r="CD4612" s="419"/>
      <c r="CF4612" s="419"/>
      <c r="CG4612" s="419"/>
      <c r="CH4612" s="419"/>
    </row>
    <row r="4613" spans="3:86" ht="21" thickBot="1">
      <c r="C4613" s="425"/>
      <c r="P4613" s="431"/>
      <c r="R4613" s="419"/>
      <c r="S4613" s="446"/>
      <c r="T4613" s="419"/>
      <c r="V4613" s="196"/>
      <c r="W4613" s="419"/>
      <c r="X4613" s="419"/>
      <c r="Z4613" s="419"/>
      <c r="AA4613" s="419"/>
      <c r="AB4613" s="419"/>
      <c r="AD4613" s="419"/>
      <c r="AE4613" s="419"/>
      <c r="AF4613" s="419"/>
      <c r="AH4613" s="419"/>
      <c r="AI4613" s="419"/>
      <c r="AJ4613" s="419"/>
      <c r="AL4613" s="419"/>
      <c r="AM4613" s="419"/>
      <c r="AN4613" s="403"/>
      <c r="AO4613" s="419"/>
      <c r="AP4613" s="419"/>
      <c r="AQ4613" s="419"/>
      <c r="AR4613" s="419"/>
      <c r="AS4613" s="419"/>
      <c r="AT4613" s="419"/>
      <c r="AU4613" s="419"/>
      <c r="AV4613" s="419"/>
      <c r="AX4613" s="419"/>
      <c r="AY4613" s="419"/>
      <c r="AZ4613" s="419"/>
      <c r="BB4613" s="419"/>
      <c r="BC4613" s="419"/>
      <c r="BD4613" s="419"/>
      <c r="BF4613" s="419"/>
      <c r="BG4613" s="419"/>
      <c r="BH4613" s="419"/>
      <c r="BJ4613" s="419"/>
      <c r="BK4613" s="419"/>
      <c r="BL4613" s="419"/>
      <c r="BN4613" s="419"/>
      <c r="BO4613" s="419"/>
      <c r="BP4613" s="419"/>
      <c r="BR4613" s="419"/>
      <c r="BS4613" s="419"/>
      <c r="BT4613" s="419"/>
      <c r="BV4613" s="419"/>
      <c r="BW4613" s="419"/>
      <c r="BX4613" s="397"/>
      <c r="BZ4613" s="449"/>
      <c r="CB4613" s="419"/>
      <c r="CC4613" s="419"/>
      <c r="CD4613" s="419"/>
      <c r="CF4613" s="419"/>
      <c r="CG4613" s="419"/>
      <c r="CH4613" s="419"/>
    </row>
    <row r="4614" spans="3:86" ht="21" thickBot="1">
      <c r="C4614" s="425"/>
      <c r="P4614" s="431"/>
      <c r="R4614" s="419"/>
      <c r="S4614" s="446"/>
      <c r="T4614" s="419"/>
      <c r="V4614" s="196"/>
      <c r="W4614" s="419"/>
      <c r="X4614" s="419"/>
      <c r="Z4614" s="419"/>
      <c r="AA4614" s="419"/>
      <c r="AB4614" s="419"/>
      <c r="AD4614" s="419"/>
      <c r="AE4614" s="419"/>
      <c r="AF4614" s="419"/>
      <c r="AH4614" s="419"/>
      <c r="AI4614" s="419"/>
      <c r="AJ4614" s="419"/>
      <c r="AL4614" s="419"/>
      <c r="AM4614" s="419"/>
      <c r="AN4614" s="403"/>
      <c r="AO4614" s="419"/>
      <c r="AP4614" s="419"/>
      <c r="AQ4614" s="419"/>
      <c r="AR4614" s="419"/>
      <c r="AS4614" s="419"/>
      <c r="AT4614" s="419"/>
      <c r="AU4614" s="419"/>
      <c r="AV4614" s="419"/>
      <c r="AX4614" s="419"/>
      <c r="AY4614" s="419"/>
      <c r="AZ4614" s="419"/>
      <c r="BB4614" s="419"/>
      <c r="BC4614" s="419"/>
      <c r="BD4614" s="419"/>
      <c r="BF4614" s="419"/>
      <c r="BG4614" s="419"/>
      <c r="BH4614" s="419"/>
      <c r="BJ4614" s="419"/>
      <c r="BK4614" s="419"/>
      <c r="BL4614" s="419"/>
      <c r="BN4614" s="419"/>
      <c r="BO4614" s="419"/>
      <c r="BP4614" s="419"/>
      <c r="BR4614" s="419"/>
      <c r="BS4614" s="419"/>
      <c r="BT4614" s="419"/>
      <c r="BV4614" s="419"/>
      <c r="BW4614" s="419"/>
      <c r="BX4614" s="397"/>
      <c r="BZ4614" s="449"/>
      <c r="CB4614" s="419"/>
      <c r="CC4614" s="419"/>
      <c r="CD4614" s="419"/>
      <c r="CF4614" s="419"/>
      <c r="CG4614" s="419"/>
      <c r="CH4614" s="419"/>
    </row>
    <row r="4615" spans="3:86" ht="21" thickBot="1">
      <c r="C4615" s="425"/>
      <c r="P4615" s="431"/>
      <c r="R4615" s="419"/>
      <c r="S4615" s="446"/>
      <c r="T4615" s="419"/>
      <c r="V4615" s="196"/>
      <c r="W4615" s="419"/>
      <c r="X4615" s="419"/>
      <c r="Z4615" s="419"/>
      <c r="AA4615" s="419"/>
      <c r="AB4615" s="419"/>
      <c r="AD4615" s="419"/>
      <c r="AE4615" s="419"/>
      <c r="AF4615" s="419"/>
      <c r="AH4615" s="419"/>
      <c r="AI4615" s="419"/>
      <c r="AJ4615" s="419"/>
      <c r="AL4615" s="419"/>
      <c r="AM4615" s="419"/>
      <c r="AN4615" s="403"/>
      <c r="AO4615" s="419"/>
      <c r="AP4615" s="419"/>
      <c r="AQ4615" s="419"/>
      <c r="AR4615" s="419"/>
      <c r="AS4615" s="419"/>
      <c r="AT4615" s="419"/>
      <c r="AU4615" s="419"/>
      <c r="AV4615" s="419"/>
      <c r="AX4615" s="419"/>
      <c r="AY4615" s="419"/>
      <c r="AZ4615" s="419"/>
      <c r="BB4615" s="419"/>
      <c r="BC4615" s="419"/>
      <c r="BD4615" s="419"/>
      <c r="BF4615" s="419"/>
      <c r="BG4615" s="419"/>
      <c r="BH4615" s="419"/>
      <c r="BJ4615" s="419"/>
      <c r="BK4615" s="419"/>
      <c r="BL4615" s="419"/>
      <c r="BN4615" s="419"/>
      <c r="BO4615" s="419"/>
      <c r="BP4615" s="419"/>
      <c r="BR4615" s="419"/>
      <c r="BS4615" s="419"/>
      <c r="BT4615" s="419"/>
      <c r="BV4615" s="419"/>
      <c r="BW4615" s="419"/>
      <c r="BX4615" s="397"/>
      <c r="BZ4615" s="449"/>
      <c r="CB4615" s="419"/>
      <c r="CC4615" s="419"/>
      <c r="CD4615" s="419"/>
      <c r="CF4615" s="419"/>
      <c r="CG4615" s="419"/>
      <c r="CH4615" s="419"/>
    </row>
    <row r="4616" spans="3:86" ht="21" thickBot="1">
      <c r="C4616" s="425"/>
      <c r="P4616" s="431"/>
      <c r="R4616" s="419"/>
      <c r="S4616" s="446"/>
      <c r="T4616" s="419"/>
      <c r="V4616" s="196"/>
      <c r="W4616" s="419"/>
      <c r="X4616" s="419"/>
      <c r="Z4616" s="419"/>
      <c r="AA4616" s="419"/>
      <c r="AB4616" s="419"/>
      <c r="AD4616" s="419"/>
      <c r="AE4616" s="419"/>
      <c r="AF4616" s="419"/>
      <c r="AH4616" s="419"/>
      <c r="AI4616" s="419"/>
      <c r="AJ4616" s="419"/>
      <c r="AL4616" s="419"/>
      <c r="AM4616" s="419"/>
      <c r="AN4616" s="403"/>
      <c r="AO4616" s="419"/>
      <c r="AP4616" s="419"/>
      <c r="AQ4616" s="419"/>
      <c r="AR4616" s="419"/>
      <c r="AS4616" s="419"/>
      <c r="AT4616" s="419"/>
      <c r="AU4616" s="419"/>
      <c r="AV4616" s="419"/>
      <c r="AX4616" s="419"/>
      <c r="AY4616" s="419"/>
      <c r="AZ4616" s="419"/>
      <c r="BB4616" s="419"/>
      <c r="BC4616" s="419"/>
      <c r="BD4616" s="419"/>
      <c r="BF4616" s="419"/>
      <c r="BG4616" s="419"/>
      <c r="BH4616" s="419"/>
      <c r="BJ4616" s="419"/>
      <c r="BK4616" s="419"/>
      <c r="BL4616" s="419"/>
      <c r="BN4616" s="419"/>
      <c r="BO4616" s="419"/>
      <c r="BP4616" s="419"/>
      <c r="BR4616" s="419"/>
      <c r="BS4616" s="419"/>
      <c r="BT4616" s="419"/>
      <c r="BV4616" s="419"/>
      <c r="BW4616" s="419"/>
      <c r="BX4616" s="397"/>
      <c r="BZ4616" s="449"/>
      <c r="CB4616" s="419"/>
      <c r="CC4616" s="419"/>
      <c r="CD4616" s="419"/>
      <c r="CF4616" s="419"/>
      <c r="CG4616" s="419"/>
      <c r="CH4616" s="419"/>
    </row>
    <row r="4617" spans="3:86" ht="21" thickBot="1">
      <c r="C4617" s="425"/>
      <c r="P4617" s="431"/>
      <c r="R4617" s="419"/>
      <c r="S4617" s="446"/>
      <c r="T4617" s="419"/>
      <c r="V4617" s="196"/>
      <c r="W4617" s="419"/>
      <c r="X4617" s="419"/>
      <c r="Z4617" s="419"/>
      <c r="AA4617" s="419"/>
      <c r="AB4617" s="419"/>
      <c r="AD4617" s="419"/>
      <c r="AE4617" s="419"/>
      <c r="AF4617" s="419"/>
      <c r="AH4617" s="419"/>
      <c r="AI4617" s="419"/>
      <c r="AJ4617" s="419"/>
      <c r="AL4617" s="419"/>
      <c r="AM4617" s="419"/>
      <c r="AN4617" s="403"/>
      <c r="AO4617" s="419"/>
      <c r="AP4617" s="419"/>
      <c r="AQ4617" s="419"/>
      <c r="AR4617" s="419"/>
      <c r="AS4617" s="419"/>
      <c r="AT4617" s="419"/>
      <c r="AU4617" s="419"/>
      <c r="AV4617" s="419"/>
      <c r="AX4617" s="419"/>
      <c r="AY4617" s="419"/>
      <c r="AZ4617" s="419"/>
      <c r="BB4617" s="419"/>
      <c r="BC4617" s="419"/>
      <c r="BD4617" s="419"/>
      <c r="BF4617" s="419"/>
      <c r="BG4617" s="419"/>
      <c r="BH4617" s="419"/>
      <c r="BJ4617" s="419"/>
      <c r="BK4617" s="419"/>
      <c r="BL4617" s="419"/>
      <c r="BN4617" s="419"/>
      <c r="BO4617" s="419"/>
      <c r="BP4617" s="419"/>
      <c r="BR4617" s="419"/>
      <c r="BS4617" s="419"/>
      <c r="BT4617" s="419"/>
      <c r="BV4617" s="419"/>
      <c r="BW4617" s="419"/>
      <c r="BX4617" s="397"/>
      <c r="BZ4617" s="449"/>
      <c r="CB4617" s="419"/>
      <c r="CC4617" s="419"/>
      <c r="CD4617" s="419"/>
      <c r="CF4617" s="419"/>
      <c r="CG4617" s="419"/>
      <c r="CH4617" s="419"/>
    </row>
    <row r="4618" spans="3:86" ht="21" thickBot="1">
      <c r="C4618" s="425"/>
      <c r="P4618" s="431"/>
      <c r="R4618" s="419"/>
      <c r="S4618" s="446"/>
      <c r="T4618" s="419"/>
      <c r="V4618" s="196"/>
      <c r="W4618" s="419"/>
      <c r="X4618" s="419"/>
      <c r="Z4618" s="419"/>
      <c r="AA4618" s="419"/>
      <c r="AB4618" s="419"/>
      <c r="AD4618" s="419"/>
      <c r="AE4618" s="419"/>
      <c r="AF4618" s="419"/>
      <c r="AH4618" s="419"/>
      <c r="AI4618" s="419"/>
      <c r="AJ4618" s="419"/>
      <c r="AL4618" s="419"/>
      <c r="AM4618" s="419"/>
      <c r="AN4618" s="403"/>
      <c r="AO4618" s="419"/>
      <c r="AP4618" s="419"/>
      <c r="AQ4618" s="419"/>
      <c r="AR4618" s="419"/>
      <c r="AS4618" s="419"/>
      <c r="AT4618" s="419"/>
      <c r="AU4618" s="419"/>
      <c r="AV4618" s="419"/>
      <c r="AX4618" s="419"/>
      <c r="AY4618" s="419"/>
      <c r="AZ4618" s="419"/>
      <c r="BB4618" s="419"/>
      <c r="BC4618" s="419"/>
      <c r="BD4618" s="419"/>
      <c r="BF4618" s="419"/>
      <c r="BG4618" s="419"/>
      <c r="BH4618" s="419"/>
      <c r="BJ4618" s="419"/>
      <c r="BK4618" s="419"/>
      <c r="BL4618" s="419"/>
      <c r="BN4618" s="419"/>
      <c r="BO4618" s="419"/>
      <c r="BP4618" s="419"/>
      <c r="BR4618" s="419"/>
      <c r="BS4618" s="419"/>
      <c r="BT4618" s="419"/>
      <c r="BV4618" s="419"/>
      <c r="BW4618" s="419"/>
      <c r="BX4618" s="397"/>
      <c r="BZ4618" s="449"/>
      <c r="CB4618" s="419"/>
      <c r="CC4618" s="419"/>
      <c r="CD4618" s="419"/>
      <c r="CF4618" s="419"/>
      <c r="CG4618" s="419"/>
      <c r="CH4618" s="419"/>
    </row>
    <row r="4619" spans="3:86" ht="21" thickBot="1">
      <c r="C4619" s="425"/>
      <c r="P4619" s="431"/>
      <c r="R4619" s="419"/>
      <c r="S4619" s="446"/>
      <c r="T4619" s="419"/>
      <c r="V4619" s="196"/>
      <c r="W4619" s="419"/>
      <c r="X4619" s="419"/>
      <c r="Z4619" s="419"/>
      <c r="AA4619" s="419"/>
      <c r="AB4619" s="419"/>
      <c r="AD4619" s="419"/>
      <c r="AE4619" s="419"/>
      <c r="AF4619" s="419"/>
      <c r="AH4619" s="419"/>
      <c r="AI4619" s="419"/>
      <c r="AJ4619" s="419"/>
      <c r="AL4619" s="419"/>
      <c r="AM4619" s="419"/>
      <c r="AN4619" s="403"/>
      <c r="AO4619" s="419"/>
      <c r="AP4619" s="419"/>
      <c r="AQ4619" s="419"/>
      <c r="AR4619" s="419"/>
      <c r="AS4619" s="419"/>
      <c r="AT4619" s="419"/>
      <c r="AU4619" s="419"/>
      <c r="AV4619" s="419"/>
      <c r="AX4619" s="419"/>
      <c r="AY4619" s="419"/>
      <c r="AZ4619" s="419"/>
      <c r="BB4619" s="419"/>
      <c r="BC4619" s="419"/>
      <c r="BD4619" s="419"/>
      <c r="BF4619" s="419"/>
      <c r="BG4619" s="419"/>
      <c r="BH4619" s="419"/>
      <c r="BJ4619" s="419"/>
      <c r="BK4619" s="419"/>
      <c r="BL4619" s="419"/>
      <c r="BN4619" s="419"/>
      <c r="BO4619" s="419"/>
      <c r="BP4619" s="419"/>
      <c r="BR4619" s="419"/>
      <c r="BS4619" s="419"/>
      <c r="BT4619" s="419"/>
      <c r="BV4619" s="419"/>
      <c r="BW4619" s="419"/>
      <c r="BX4619" s="397"/>
      <c r="BZ4619" s="449"/>
      <c r="CB4619" s="419"/>
      <c r="CC4619" s="419"/>
      <c r="CD4619" s="419"/>
      <c r="CF4619" s="419"/>
      <c r="CG4619" s="419"/>
      <c r="CH4619" s="419"/>
    </row>
    <row r="4620" spans="3:86" ht="21" thickBot="1">
      <c r="C4620" s="425"/>
      <c r="P4620" s="431"/>
      <c r="R4620" s="419"/>
      <c r="S4620" s="446"/>
      <c r="T4620" s="419"/>
      <c r="V4620" s="196"/>
      <c r="W4620" s="419"/>
      <c r="X4620" s="419"/>
      <c r="Z4620" s="419"/>
      <c r="AA4620" s="419"/>
      <c r="AB4620" s="419"/>
      <c r="AD4620" s="419"/>
      <c r="AE4620" s="419"/>
      <c r="AF4620" s="419"/>
      <c r="AH4620" s="419"/>
      <c r="AI4620" s="419"/>
      <c r="AJ4620" s="419"/>
      <c r="AL4620" s="419"/>
      <c r="AM4620" s="419"/>
      <c r="AN4620" s="403"/>
      <c r="AO4620" s="419"/>
      <c r="AP4620" s="419"/>
      <c r="AQ4620" s="419"/>
      <c r="AR4620" s="419"/>
      <c r="AS4620" s="419"/>
      <c r="AT4620" s="419"/>
      <c r="AU4620" s="419"/>
      <c r="AV4620" s="419"/>
      <c r="AX4620" s="419"/>
      <c r="AY4620" s="419"/>
      <c r="AZ4620" s="419"/>
      <c r="BB4620" s="419"/>
      <c r="BC4620" s="419"/>
      <c r="BD4620" s="419"/>
      <c r="BF4620" s="419"/>
      <c r="BG4620" s="419"/>
      <c r="BH4620" s="419"/>
      <c r="BJ4620" s="419"/>
      <c r="BK4620" s="419"/>
      <c r="BL4620" s="419"/>
      <c r="BN4620" s="419"/>
      <c r="BO4620" s="419"/>
      <c r="BP4620" s="419"/>
      <c r="BR4620" s="419"/>
      <c r="BS4620" s="419"/>
      <c r="BT4620" s="419"/>
      <c r="BV4620" s="419"/>
      <c r="BW4620" s="419"/>
      <c r="BX4620" s="397"/>
      <c r="BZ4620" s="449"/>
      <c r="CB4620" s="419"/>
      <c r="CC4620" s="419"/>
      <c r="CD4620" s="419"/>
      <c r="CF4620" s="419"/>
      <c r="CG4620" s="419"/>
      <c r="CH4620" s="419"/>
    </row>
    <row r="4621" spans="3:86" ht="21" thickBot="1">
      <c r="C4621" s="425"/>
      <c r="P4621" s="431"/>
      <c r="R4621" s="419"/>
      <c r="S4621" s="446"/>
      <c r="T4621" s="419"/>
      <c r="V4621" s="196"/>
      <c r="W4621" s="419"/>
      <c r="X4621" s="419"/>
      <c r="Z4621" s="419"/>
      <c r="AA4621" s="419"/>
      <c r="AB4621" s="419"/>
      <c r="AD4621" s="419"/>
      <c r="AE4621" s="419"/>
      <c r="AF4621" s="419"/>
      <c r="AH4621" s="419"/>
      <c r="AI4621" s="419"/>
      <c r="AJ4621" s="419"/>
      <c r="AL4621" s="419"/>
      <c r="AM4621" s="419"/>
      <c r="AN4621" s="403"/>
      <c r="AO4621" s="419"/>
      <c r="AP4621" s="419"/>
      <c r="AQ4621" s="419"/>
      <c r="AR4621" s="419"/>
      <c r="AS4621" s="419"/>
      <c r="AT4621" s="419"/>
      <c r="AU4621" s="419"/>
      <c r="AV4621" s="419"/>
      <c r="AX4621" s="419"/>
      <c r="AY4621" s="419"/>
      <c r="AZ4621" s="419"/>
      <c r="BB4621" s="419"/>
      <c r="BC4621" s="419"/>
      <c r="BD4621" s="419"/>
      <c r="BF4621" s="419"/>
      <c r="BG4621" s="419"/>
      <c r="BH4621" s="419"/>
      <c r="BJ4621" s="419"/>
      <c r="BK4621" s="419"/>
      <c r="BL4621" s="419"/>
      <c r="BN4621" s="419"/>
      <c r="BO4621" s="419"/>
      <c r="BP4621" s="419"/>
      <c r="BR4621" s="419"/>
      <c r="BS4621" s="419"/>
      <c r="BT4621" s="419"/>
      <c r="BV4621" s="419"/>
      <c r="BW4621" s="419"/>
      <c r="BX4621" s="397"/>
      <c r="BZ4621" s="449"/>
      <c r="CB4621" s="419"/>
      <c r="CC4621" s="419"/>
      <c r="CD4621" s="419"/>
      <c r="CF4621" s="419"/>
      <c r="CG4621" s="419"/>
      <c r="CH4621" s="419"/>
    </row>
    <row r="4622" spans="3:86" ht="21" thickBot="1">
      <c r="C4622" s="425"/>
      <c r="P4622" s="431"/>
      <c r="R4622" s="419"/>
      <c r="S4622" s="446"/>
      <c r="T4622" s="419"/>
      <c r="V4622" s="196"/>
      <c r="W4622" s="419"/>
      <c r="X4622" s="419"/>
      <c r="Z4622" s="419"/>
      <c r="AA4622" s="419"/>
      <c r="AB4622" s="419"/>
      <c r="AD4622" s="419"/>
      <c r="AE4622" s="419"/>
      <c r="AF4622" s="419"/>
      <c r="AH4622" s="419"/>
      <c r="AI4622" s="419"/>
      <c r="AJ4622" s="419"/>
      <c r="AL4622" s="419"/>
      <c r="AM4622" s="419"/>
      <c r="AN4622" s="403"/>
      <c r="AO4622" s="419"/>
      <c r="AP4622" s="419"/>
      <c r="AQ4622" s="419"/>
      <c r="AR4622" s="419"/>
      <c r="AS4622" s="419"/>
      <c r="AT4622" s="419"/>
      <c r="AU4622" s="419"/>
      <c r="AV4622" s="419"/>
      <c r="AX4622" s="419"/>
      <c r="AY4622" s="419"/>
      <c r="AZ4622" s="419"/>
      <c r="BB4622" s="419"/>
      <c r="BC4622" s="419"/>
      <c r="BD4622" s="419"/>
      <c r="BF4622" s="419"/>
      <c r="BG4622" s="419"/>
      <c r="BH4622" s="419"/>
      <c r="BJ4622" s="419"/>
      <c r="BK4622" s="419"/>
      <c r="BL4622" s="419"/>
      <c r="BN4622" s="419"/>
      <c r="BO4622" s="419"/>
      <c r="BP4622" s="419"/>
      <c r="BR4622" s="419"/>
      <c r="BS4622" s="419"/>
      <c r="BT4622" s="419"/>
      <c r="BV4622" s="419"/>
      <c r="BW4622" s="419"/>
      <c r="BX4622" s="397"/>
      <c r="BZ4622" s="449"/>
      <c r="CB4622" s="419"/>
      <c r="CC4622" s="419"/>
      <c r="CD4622" s="419"/>
      <c r="CF4622" s="419"/>
      <c r="CG4622" s="419"/>
      <c r="CH4622" s="419"/>
    </row>
    <row r="4623" spans="3:86" ht="21" thickBot="1">
      <c r="C4623" s="425"/>
      <c r="P4623" s="431"/>
      <c r="R4623" s="419"/>
      <c r="S4623" s="446"/>
      <c r="T4623" s="419"/>
      <c r="V4623" s="196"/>
      <c r="W4623" s="419"/>
      <c r="X4623" s="419"/>
      <c r="Z4623" s="419"/>
      <c r="AA4623" s="419"/>
      <c r="AB4623" s="419"/>
      <c r="AD4623" s="419"/>
      <c r="AE4623" s="419"/>
      <c r="AF4623" s="419"/>
      <c r="AH4623" s="419"/>
      <c r="AI4623" s="419"/>
      <c r="AJ4623" s="419"/>
      <c r="AL4623" s="419"/>
      <c r="AM4623" s="419"/>
      <c r="AN4623" s="403"/>
      <c r="AO4623" s="419"/>
      <c r="AP4623" s="419"/>
      <c r="AQ4623" s="419"/>
      <c r="AR4623" s="419"/>
      <c r="AS4623" s="419"/>
      <c r="AT4623" s="419"/>
      <c r="AU4623" s="419"/>
      <c r="AV4623" s="419"/>
      <c r="AX4623" s="419"/>
      <c r="AY4623" s="419"/>
      <c r="AZ4623" s="419"/>
      <c r="BB4623" s="419"/>
      <c r="BC4623" s="419"/>
      <c r="BD4623" s="419"/>
      <c r="BF4623" s="419"/>
      <c r="BG4623" s="419"/>
      <c r="BH4623" s="419"/>
      <c r="BJ4623" s="419"/>
      <c r="BK4623" s="419"/>
      <c r="BL4623" s="419"/>
      <c r="BN4623" s="419"/>
      <c r="BO4623" s="419"/>
      <c r="BP4623" s="419"/>
      <c r="BR4623" s="419"/>
      <c r="BS4623" s="419"/>
      <c r="BT4623" s="419"/>
      <c r="BV4623" s="419"/>
      <c r="BW4623" s="419"/>
      <c r="BX4623" s="397"/>
      <c r="BZ4623" s="449"/>
      <c r="CB4623" s="419"/>
      <c r="CC4623" s="419"/>
      <c r="CD4623" s="419"/>
      <c r="CF4623" s="419"/>
      <c r="CG4623" s="419"/>
      <c r="CH4623" s="419"/>
    </row>
    <row r="4624" spans="3:86" ht="21" thickBot="1">
      <c r="C4624" s="425"/>
      <c r="P4624" s="431"/>
      <c r="R4624" s="419"/>
      <c r="S4624" s="446"/>
      <c r="T4624" s="419"/>
      <c r="V4624" s="196"/>
      <c r="W4624" s="419"/>
      <c r="X4624" s="419"/>
      <c r="Z4624" s="419"/>
      <c r="AA4624" s="419"/>
      <c r="AB4624" s="419"/>
      <c r="AD4624" s="419"/>
      <c r="AE4624" s="419"/>
      <c r="AF4624" s="419"/>
      <c r="AH4624" s="419"/>
      <c r="AI4624" s="419"/>
      <c r="AJ4624" s="419"/>
      <c r="AL4624" s="419"/>
      <c r="AM4624" s="419"/>
      <c r="AN4624" s="403"/>
      <c r="AO4624" s="419"/>
      <c r="AP4624" s="419"/>
      <c r="AQ4624" s="419"/>
      <c r="AR4624" s="419"/>
      <c r="AS4624" s="419"/>
      <c r="AT4624" s="419"/>
      <c r="AU4624" s="419"/>
      <c r="AV4624" s="419"/>
      <c r="AX4624" s="419"/>
      <c r="AY4624" s="419"/>
      <c r="AZ4624" s="419"/>
      <c r="BB4624" s="419"/>
      <c r="BC4624" s="419"/>
      <c r="BD4624" s="419"/>
      <c r="BF4624" s="419"/>
      <c r="BG4624" s="419"/>
      <c r="BH4624" s="419"/>
      <c r="BJ4624" s="419"/>
      <c r="BK4624" s="419"/>
      <c r="BL4624" s="419"/>
      <c r="BN4624" s="419"/>
      <c r="BO4624" s="419"/>
      <c r="BP4624" s="419"/>
      <c r="BR4624" s="419"/>
      <c r="BS4624" s="419"/>
      <c r="BT4624" s="419"/>
      <c r="BV4624" s="419"/>
      <c r="BW4624" s="419"/>
      <c r="BX4624" s="397"/>
      <c r="BZ4624" s="449"/>
      <c r="CB4624" s="419"/>
      <c r="CC4624" s="419"/>
      <c r="CD4624" s="419"/>
      <c r="CF4624" s="419"/>
      <c r="CG4624" s="419"/>
      <c r="CH4624" s="419"/>
    </row>
    <row r="4625" spans="3:86" ht="21" thickBot="1">
      <c r="C4625" s="425"/>
      <c r="P4625" s="431"/>
      <c r="R4625" s="419"/>
      <c r="S4625" s="446"/>
      <c r="T4625" s="419"/>
      <c r="V4625" s="196"/>
      <c r="W4625" s="419"/>
      <c r="X4625" s="419"/>
      <c r="Z4625" s="419"/>
      <c r="AA4625" s="419"/>
      <c r="AB4625" s="419"/>
      <c r="AD4625" s="419"/>
      <c r="AE4625" s="419"/>
      <c r="AF4625" s="419"/>
      <c r="AH4625" s="419"/>
      <c r="AI4625" s="419"/>
      <c r="AJ4625" s="419"/>
      <c r="AL4625" s="419"/>
      <c r="AM4625" s="419"/>
      <c r="AN4625" s="403"/>
      <c r="AO4625" s="419"/>
      <c r="AP4625" s="419"/>
      <c r="AQ4625" s="419"/>
      <c r="AR4625" s="419"/>
      <c r="AS4625" s="419"/>
      <c r="AT4625" s="419"/>
      <c r="AU4625" s="419"/>
      <c r="AV4625" s="419"/>
      <c r="AX4625" s="419"/>
      <c r="AY4625" s="419"/>
      <c r="AZ4625" s="419"/>
      <c r="BB4625" s="419"/>
      <c r="BC4625" s="419"/>
      <c r="BD4625" s="419"/>
      <c r="BF4625" s="419"/>
      <c r="BG4625" s="419"/>
      <c r="BH4625" s="419"/>
      <c r="BJ4625" s="419"/>
      <c r="BK4625" s="419"/>
      <c r="BL4625" s="419"/>
      <c r="BN4625" s="419"/>
      <c r="BO4625" s="419"/>
      <c r="BP4625" s="419"/>
      <c r="BR4625" s="419"/>
      <c r="BS4625" s="419"/>
      <c r="BT4625" s="419"/>
      <c r="BV4625" s="419"/>
      <c r="BW4625" s="419"/>
      <c r="BX4625" s="397"/>
      <c r="BZ4625" s="449"/>
      <c r="CB4625" s="419"/>
      <c r="CC4625" s="419"/>
      <c r="CD4625" s="419"/>
      <c r="CF4625" s="419"/>
      <c r="CG4625" s="419"/>
      <c r="CH4625" s="419"/>
    </row>
    <row r="4626" spans="3:86" ht="21" thickBot="1">
      <c r="C4626" s="425"/>
      <c r="P4626" s="431"/>
      <c r="R4626" s="419"/>
      <c r="S4626" s="446"/>
      <c r="T4626" s="419"/>
      <c r="V4626" s="196"/>
      <c r="W4626" s="419"/>
      <c r="X4626" s="419"/>
      <c r="Z4626" s="419"/>
      <c r="AA4626" s="419"/>
      <c r="AB4626" s="419"/>
      <c r="AD4626" s="419"/>
      <c r="AE4626" s="419"/>
      <c r="AF4626" s="419"/>
      <c r="AH4626" s="419"/>
      <c r="AI4626" s="419"/>
      <c r="AJ4626" s="419"/>
      <c r="AL4626" s="419"/>
      <c r="AM4626" s="419"/>
      <c r="AN4626" s="403"/>
      <c r="AO4626" s="419"/>
      <c r="AP4626" s="419"/>
      <c r="AQ4626" s="419"/>
      <c r="AR4626" s="419"/>
      <c r="AS4626" s="419"/>
      <c r="AT4626" s="419"/>
      <c r="AU4626" s="419"/>
      <c r="AV4626" s="419"/>
      <c r="AX4626" s="419"/>
      <c r="AY4626" s="419"/>
      <c r="AZ4626" s="419"/>
      <c r="BB4626" s="419"/>
      <c r="BC4626" s="419"/>
      <c r="BD4626" s="419"/>
      <c r="BF4626" s="419"/>
      <c r="BG4626" s="419"/>
      <c r="BH4626" s="419"/>
      <c r="BJ4626" s="419"/>
      <c r="BK4626" s="419"/>
      <c r="BL4626" s="419"/>
      <c r="BN4626" s="419"/>
      <c r="BO4626" s="419"/>
      <c r="BP4626" s="419"/>
      <c r="BR4626" s="419"/>
      <c r="BS4626" s="419"/>
      <c r="BT4626" s="419"/>
      <c r="BV4626" s="419"/>
      <c r="BW4626" s="419"/>
      <c r="BX4626" s="397"/>
      <c r="BZ4626" s="449"/>
      <c r="CB4626" s="419"/>
      <c r="CC4626" s="419"/>
      <c r="CD4626" s="419"/>
      <c r="CF4626" s="419"/>
      <c r="CG4626" s="419"/>
      <c r="CH4626" s="419"/>
    </row>
    <row r="4627" spans="3:86" ht="21" thickBot="1">
      <c r="C4627" s="425"/>
      <c r="P4627" s="431"/>
      <c r="R4627" s="419"/>
      <c r="S4627" s="446"/>
      <c r="T4627" s="419"/>
      <c r="V4627" s="196"/>
      <c r="W4627" s="419"/>
      <c r="X4627" s="419"/>
      <c r="Z4627" s="419"/>
      <c r="AA4627" s="419"/>
      <c r="AB4627" s="419"/>
      <c r="AD4627" s="419"/>
      <c r="AE4627" s="419"/>
      <c r="AF4627" s="419"/>
      <c r="AH4627" s="419"/>
      <c r="AI4627" s="419"/>
      <c r="AJ4627" s="419"/>
      <c r="AL4627" s="419"/>
      <c r="AM4627" s="419"/>
      <c r="AN4627" s="403"/>
      <c r="AO4627" s="419"/>
      <c r="AP4627" s="419"/>
      <c r="AQ4627" s="419"/>
      <c r="AR4627" s="419"/>
      <c r="AS4627" s="419"/>
      <c r="AT4627" s="419"/>
      <c r="AU4627" s="419"/>
      <c r="AV4627" s="419"/>
      <c r="AX4627" s="419"/>
      <c r="AY4627" s="419"/>
      <c r="AZ4627" s="419"/>
      <c r="BB4627" s="419"/>
      <c r="BC4627" s="419"/>
      <c r="BD4627" s="419"/>
      <c r="BF4627" s="419"/>
      <c r="BG4627" s="419"/>
      <c r="BH4627" s="419"/>
      <c r="BJ4627" s="419"/>
      <c r="BK4627" s="419"/>
      <c r="BL4627" s="419"/>
      <c r="BN4627" s="419"/>
      <c r="BO4627" s="419"/>
      <c r="BP4627" s="419"/>
      <c r="BR4627" s="419"/>
      <c r="BS4627" s="419"/>
      <c r="BT4627" s="419"/>
      <c r="BV4627" s="419"/>
      <c r="BW4627" s="419"/>
      <c r="BX4627" s="397"/>
      <c r="BZ4627" s="449"/>
      <c r="CB4627" s="419"/>
      <c r="CC4627" s="419"/>
      <c r="CD4627" s="419"/>
      <c r="CF4627" s="419"/>
      <c r="CG4627" s="419"/>
      <c r="CH4627" s="419"/>
    </row>
    <row r="4628" spans="3:86" ht="21" thickBot="1">
      <c r="C4628" s="425"/>
      <c r="P4628" s="431"/>
      <c r="R4628" s="419"/>
      <c r="S4628" s="446"/>
      <c r="T4628" s="419"/>
      <c r="V4628" s="196"/>
      <c r="W4628" s="419"/>
      <c r="X4628" s="419"/>
      <c r="Z4628" s="419"/>
      <c r="AA4628" s="419"/>
      <c r="AB4628" s="419"/>
      <c r="AD4628" s="419"/>
      <c r="AE4628" s="419"/>
      <c r="AF4628" s="419"/>
      <c r="AH4628" s="419"/>
      <c r="AI4628" s="419"/>
      <c r="AJ4628" s="419"/>
      <c r="AL4628" s="419"/>
      <c r="AM4628" s="419"/>
      <c r="AN4628" s="403"/>
      <c r="AO4628" s="419"/>
      <c r="AP4628" s="419"/>
      <c r="AQ4628" s="419"/>
      <c r="AR4628" s="419"/>
      <c r="AS4628" s="419"/>
      <c r="AT4628" s="419"/>
      <c r="AU4628" s="419"/>
      <c r="AV4628" s="419"/>
      <c r="AX4628" s="419"/>
      <c r="AY4628" s="419"/>
      <c r="AZ4628" s="419"/>
      <c r="BB4628" s="419"/>
      <c r="BC4628" s="419"/>
      <c r="BD4628" s="419"/>
      <c r="BF4628" s="419"/>
      <c r="BG4628" s="419"/>
      <c r="BH4628" s="419"/>
      <c r="BJ4628" s="419"/>
      <c r="BK4628" s="419"/>
      <c r="BL4628" s="419"/>
      <c r="BN4628" s="419"/>
      <c r="BO4628" s="419"/>
      <c r="BP4628" s="419"/>
      <c r="BR4628" s="419"/>
      <c r="BS4628" s="419"/>
      <c r="BT4628" s="419"/>
      <c r="BV4628" s="419"/>
      <c r="BW4628" s="419"/>
      <c r="BX4628" s="397"/>
      <c r="BZ4628" s="449"/>
      <c r="CB4628" s="419"/>
      <c r="CC4628" s="419"/>
      <c r="CD4628" s="419"/>
      <c r="CF4628" s="419"/>
      <c r="CG4628" s="419"/>
      <c r="CH4628" s="419"/>
    </row>
    <row r="4629" spans="3:86" ht="21" thickBot="1">
      <c r="C4629" s="425"/>
      <c r="P4629" s="431"/>
      <c r="R4629" s="419"/>
      <c r="S4629" s="446"/>
      <c r="T4629" s="419"/>
      <c r="V4629" s="196"/>
      <c r="W4629" s="419"/>
      <c r="X4629" s="419"/>
      <c r="Z4629" s="419"/>
      <c r="AA4629" s="419"/>
      <c r="AB4629" s="419"/>
      <c r="AD4629" s="419"/>
      <c r="AE4629" s="419"/>
      <c r="AF4629" s="419"/>
      <c r="AH4629" s="419"/>
      <c r="AI4629" s="419"/>
      <c r="AJ4629" s="419"/>
      <c r="AL4629" s="419"/>
      <c r="AM4629" s="419"/>
      <c r="AN4629" s="403"/>
      <c r="AO4629" s="419"/>
      <c r="AP4629" s="419"/>
      <c r="AQ4629" s="419"/>
      <c r="AR4629" s="419"/>
      <c r="AS4629" s="419"/>
      <c r="AT4629" s="419"/>
      <c r="AU4629" s="419"/>
      <c r="AV4629" s="419"/>
      <c r="AX4629" s="419"/>
      <c r="AY4629" s="419"/>
      <c r="AZ4629" s="419"/>
      <c r="BB4629" s="419"/>
      <c r="BC4629" s="419"/>
      <c r="BD4629" s="419"/>
      <c r="BF4629" s="419"/>
      <c r="BG4629" s="419"/>
      <c r="BH4629" s="419"/>
      <c r="BJ4629" s="419"/>
      <c r="BK4629" s="419"/>
      <c r="BL4629" s="419"/>
      <c r="BN4629" s="419"/>
      <c r="BO4629" s="419"/>
      <c r="BP4629" s="419"/>
      <c r="BR4629" s="419"/>
      <c r="BS4629" s="419"/>
      <c r="BT4629" s="419"/>
      <c r="BV4629" s="419"/>
      <c r="BW4629" s="419"/>
      <c r="BX4629" s="397"/>
      <c r="BZ4629" s="449"/>
      <c r="CB4629" s="419"/>
      <c r="CC4629" s="419"/>
      <c r="CD4629" s="419"/>
      <c r="CF4629" s="419"/>
      <c r="CG4629" s="419"/>
      <c r="CH4629" s="419"/>
    </row>
    <row r="4630" spans="3:86" ht="21" thickBot="1">
      <c r="C4630" s="425"/>
      <c r="P4630" s="431"/>
      <c r="R4630" s="419"/>
      <c r="S4630" s="446"/>
      <c r="T4630" s="419"/>
      <c r="V4630" s="196"/>
      <c r="W4630" s="419"/>
      <c r="X4630" s="419"/>
      <c r="Z4630" s="419"/>
      <c r="AA4630" s="419"/>
      <c r="AB4630" s="419"/>
      <c r="AD4630" s="419"/>
      <c r="AE4630" s="419"/>
      <c r="AF4630" s="419"/>
      <c r="AH4630" s="419"/>
      <c r="AI4630" s="419"/>
      <c r="AJ4630" s="419"/>
      <c r="AL4630" s="419"/>
      <c r="AM4630" s="419"/>
      <c r="AN4630" s="403"/>
      <c r="AO4630" s="419"/>
      <c r="AP4630" s="419"/>
      <c r="AQ4630" s="419"/>
      <c r="AR4630" s="419"/>
      <c r="AS4630" s="419"/>
      <c r="AT4630" s="419"/>
      <c r="AU4630" s="419"/>
      <c r="AV4630" s="419"/>
      <c r="AX4630" s="419"/>
      <c r="AY4630" s="419"/>
      <c r="AZ4630" s="419"/>
      <c r="BB4630" s="419"/>
      <c r="BC4630" s="419"/>
      <c r="BD4630" s="419"/>
      <c r="BF4630" s="419"/>
      <c r="BG4630" s="419"/>
      <c r="BH4630" s="419"/>
      <c r="BJ4630" s="419"/>
      <c r="BK4630" s="419"/>
      <c r="BL4630" s="419"/>
      <c r="BN4630" s="419"/>
      <c r="BO4630" s="419"/>
      <c r="BP4630" s="419"/>
      <c r="BR4630" s="419"/>
      <c r="BS4630" s="419"/>
      <c r="BT4630" s="419"/>
      <c r="BV4630" s="419"/>
      <c r="BW4630" s="419"/>
      <c r="BX4630" s="397"/>
      <c r="BZ4630" s="449"/>
      <c r="CB4630" s="419"/>
      <c r="CC4630" s="419"/>
      <c r="CD4630" s="419"/>
      <c r="CF4630" s="419"/>
      <c r="CG4630" s="419"/>
      <c r="CH4630" s="419"/>
    </row>
    <row r="4631" spans="3:86" ht="21" thickBot="1">
      <c r="C4631" s="425"/>
      <c r="P4631" s="431"/>
      <c r="R4631" s="419"/>
      <c r="S4631" s="446"/>
      <c r="T4631" s="419"/>
      <c r="V4631" s="196"/>
      <c r="W4631" s="419"/>
      <c r="X4631" s="419"/>
      <c r="Z4631" s="419"/>
      <c r="AA4631" s="419"/>
      <c r="AB4631" s="419"/>
      <c r="AD4631" s="419"/>
      <c r="AE4631" s="419"/>
      <c r="AF4631" s="419"/>
      <c r="AH4631" s="419"/>
      <c r="AI4631" s="419"/>
      <c r="AJ4631" s="419"/>
      <c r="AL4631" s="419"/>
      <c r="AM4631" s="419"/>
      <c r="AN4631" s="403"/>
      <c r="AO4631" s="419"/>
      <c r="AP4631" s="419"/>
      <c r="AQ4631" s="419"/>
      <c r="AR4631" s="419"/>
      <c r="AS4631" s="419"/>
      <c r="AT4631" s="419"/>
      <c r="AU4631" s="419"/>
      <c r="AV4631" s="419"/>
      <c r="AX4631" s="419"/>
      <c r="AY4631" s="419"/>
      <c r="AZ4631" s="419"/>
      <c r="BB4631" s="419"/>
      <c r="BC4631" s="419"/>
      <c r="BD4631" s="419"/>
      <c r="BF4631" s="419"/>
      <c r="BG4631" s="419"/>
      <c r="BH4631" s="419"/>
      <c r="BJ4631" s="419"/>
      <c r="BK4631" s="419"/>
      <c r="BL4631" s="419"/>
      <c r="BN4631" s="419"/>
      <c r="BO4631" s="419"/>
      <c r="BP4631" s="419"/>
      <c r="BR4631" s="419"/>
      <c r="BS4631" s="419"/>
      <c r="BT4631" s="419"/>
      <c r="BV4631" s="419"/>
      <c r="BW4631" s="419"/>
      <c r="BX4631" s="397"/>
      <c r="BZ4631" s="449"/>
      <c r="CB4631" s="419"/>
      <c r="CC4631" s="419"/>
      <c r="CD4631" s="419"/>
      <c r="CF4631" s="419"/>
      <c r="CG4631" s="419"/>
      <c r="CH4631" s="419"/>
    </row>
    <row r="4632" spans="3:86" ht="21" thickBot="1">
      <c r="C4632" s="425"/>
      <c r="P4632" s="431"/>
      <c r="R4632" s="419"/>
      <c r="S4632" s="446"/>
      <c r="T4632" s="419"/>
      <c r="V4632" s="196"/>
      <c r="W4632" s="419"/>
      <c r="X4632" s="419"/>
      <c r="Z4632" s="419"/>
      <c r="AA4632" s="419"/>
      <c r="AB4632" s="419"/>
      <c r="AD4632" s="419"/>
      <c r="AE4632" s="419"/>
      <c r="AF4632" s="419"/>
      <c r="AH4632" s="419"/>
      <c r="AI4632" s="419"/>
      <c r="AJ4632" s="419"/>
      <c r="AL4632" s="419"/>
      <c r="AM4632" s="419"/>
      <c r="AN4632" s="403"/>
      <c r="AO4632" s="419"/>
      <c r="AP4632" s="419"/>
      <c r="AQ4632" s="419"/>
      <c r="AR4632" s="419"/>
      <c r="AS4632" s="419"/>
      <c r="AT4632" s="419"/>
      <c r="AU4632" s="419"/>
      <c r="AV4632" s="419"/>
      <c r="AX4632" s="419"/>
      <c r="AY4632" s="419"/>
      <c r="AZ4632" s="419"/>
      <c r="BB4632" s="419"/>
      <c r="BC4632" s="419"/>
      <c r="BD4632" s="419"/>
      <c r="BF4632" s="419"/>
      <c r="BG4632" s="419"/>
      <c r="BH4632" s="419"/>
      <c r="BJ4632" s="419"/>
      <c r="BK4632" s="419"/>
      <c r="BL4632" s="419"/>
      <c r="BN4632" s="419"/>
      <c r="BO4632" s="419"/>
      <c r="BP4632" s="419"/>
      <c r="BR4632" s="419"/>
      <c r="BS4632" s="419"/>
      <c r="BT4632" s="419"/>
      <c r="BV4632" s="419"/>
      <c r="BW4632" s="419"/>
      <c r="BX4632" s="397"/>
      <c r="BZ4632" s="449"/>
      <c r="CB4632" s="419"/>
      <c r="CC4632" s="419"/>
      <c r="CD4632" s="419"/>
      <c r="CF4632" s="419"/>
      <c r="CG4632" s="419"/>
      <c r="CH4632" s="419"/>
    </row>
    <row r="4633" spans="3:86" ht="21" thickBot="1">
      <c r="C4633" s="425"/>
      <c r="P4633" s="431"/>
      <c r="R4633" s="419"/>
      <c r="S4633" s="446"/>
      <c r="T4633" s="419"/>
      <c r="V4633" s="196"/>
      <c r="W4633" s="419"/>
      <c r="X4633" s="419"/>
      <c r="Z4633" s="419"/>
      <c r="AA4633" s="419"/>
      <c r="AB4633" s="419"/>
      <c r="AD4633" s="419"/>
      <c r="AE4633" s="419"/>
      <c r="AF4633" s="419"/>
      <c r="AH4633" s="419"/>
      <c r="AI4633" s="419"/>
      <c r="AJ4633" s="419"/>
      <c r="AL4633" s="419"/>
      <c r="AM4633" s="419"/>
      <c r="AN4633" s="403"/>
      <c r="AO4633" s="419"/>
      <c r="AP4633" s="419"/>
      <c r="AQ4633" s="419"/>
      <c r="AR4633" s="419"/>
      <c r="AS4633" s="419"/>
      <c r="AT4633" s="419"/>
      <c r="AU4633" s="419"/>
      <c r="AV4633" s="419"/>
      <c r="AX4633" s="419"/>
      <c r="AY4633" s="419"/>
      <c r="AZ4633" s="419"/>
      <c r="BB4633" s="419"/>
      <c r="BC4633" s="419"/>
      <c r="BD4633" s="419"/>
      <c r="BF4633" s="419"/>
      <c r="BG4633" s="419"/>
      <c r="BH4633" s="419"/>
      <c r="BJ4633" s="419"/>
      <c r="BK4633" s="419"/>
      <c r="BL4633" s="419"/>
      <c r="BN4633" s="419"/>
      <c r="BO4633" s="419"/>
      <c r="BP4633" s="419"/>
      <c r="BR4633" s="419"/>
      <c r="BS4633" s="419"/>
      <c r="BT4633" s="419"/>
      <c r="BV4633" s="419"/>
      <c r="BW4633" s="419"/>
      <c r="BX4633" s="397"/>
      <c r="BZ4633" s="449"/>
      <c r="CB4633" s="419"/>
      <c r="CC4633" s="419"/>
      <c r="CD4633" s="419"/>
      <c r="CF4633" s="419"/>
      <c r="CG4633" s="419"/>
      <c r="CH4633" s="419"/>
    </row>
    <row r="4634" spans="3:86" ht="21" thickBot="1">
      <c r="C4634" s="425"/>
      <c r="P4634" s="431"/>
      <c r="R4634" s="419"/>
      <c r="S4634" s="446"/>
      <c r="T4634" s="419"/>
      <c r="V4634" s="196"/>
      <c r="W4634" s="419"/>
      <c r="X4634" s="419"/>
      <c r="Z4634" s="419"/>
      <c r="AA4634" s="419"/>
      <c r="AB4634" s="419"/>
      <c r="AD4634" s="419"/>
      <c r="AE4634" s="419"/>
      <c r="AF4634" s="419"/>
      <c r="AH4634" s="419"/>
      <c r="AI4634" s="419"/>
      <c r="AJ4634" s="419"/>
      <c r="AL4634" s="419"/>
      <c r="AM4634" s="419"/>
      <c r="AN4634" s="403"/>
      <c r="AO4634" s="419"/>
      <c r="AP4634" s="419"/>
      <c r="AQ4634" s="419"/>
      <c r="AR4634" s="419"/>
      <c r="AS4634" s="419"/>
      <c r="AT4634" s="419"/>
      <c r="AU4634" s="419"/>
      <c r="AV4634" s="419"/>
      <c r="AX4634" s="419"/>
      <c r="AY4634" s="419"/>
      <c r="AZ4634" s="419"/>
      <c r="BB4634" s="419"/>
      <c r="BC4634" s="419"/>
      <c r="BD4634" s="419"/>
      <c r="BF4634" s="419"/>
      <c r="BG4634" s="419"/>
      <c r="BH4634" s="419"/>
      <c r="BJ4634" s="419"/>
      <c r="BK4634" s="419"/>
      <c r="BL4634" s="419"/>
      <c r="BN4634" s="419"/>
      <c r="BO4634" s="419"/>
      <c r="BP4634" s="419"/>
      <c r="BR4634" s="419"/>
      <c r="BS4634" s="419"/>
      <c r="BT4634" s="419"/>
      <c r="BV4634" s="419"/>
      <c r="BW4634" s="419"/>
      <c r="BX4634" s="397"/>
      <c r="BZ4634" s="449"/>
      <c r="CB4634" s="419"/>
      <c r="CC4634" s="419"/>
      <c r="CD4634" s="419"/>
      <c r="CF4634" s="419"/>
      <c r="CG4634" s="419"/>
      <c r="CH4634" s="419"/>
    </row>
    <row r="4635" spans="3:86" ht="21" thickBot="1">
      <c r="C4635" s="425"/>
      <c r="P4635" s="431"/>
      <c r="R4635" s="419"/>
      <c r="S4635" s="446"/>
      <c r="T4635" s="419"/>
      <c r="V4635" s="196"/>
      <c r="W4635" s="419"/>
      <c r="X4635" s="419"/>
      <c r="Z4635" s="419"/>
      <c r="AA4635" s="419"/>
      <c r="AB4635" s="419"/>
      <c r="AD4635" s="419"/>
      <c r="AE4635" s="419"/>
      <c r="AF4635" s="419"/>
      <c r="AH4635" s="419"/>
      <c r="AI4635" s="419"/>
      <c r="AJ4635" s="419"/>
      <c r="AL4635" s="419"/>
      <c r="AM4635" s="419"/>
      <c r="AN4635" s="403"/>
      <c r="AO4635" s="419"/>
      <c r="AP4635" s="419"/>
      <c r="AQ4635" s="419"/>
      <c r="AR4635" s="419"/>
      <c r="AS4635" s="419"/>
      <c r="AT4635" s="419"/>
      <c r="AU4635" s="419"/>
      <c r="AV4635" s="419"/>
      <c r="AX4635" s="419"/>
      <c r="AY4635" s="419"/>
      <c r="AZ4635" s="419"/>
      <c r="BB4635" s="419"/>
      <c r="BC4635" s="419"/>
      <c r="BD4635" s="419"/>
      <c r="BF4635" s="419"/>
      <c r="BG4635" s="419"/>
      <c r="BH4635" s="419"/>
      <c r="BJ4635" s="419"/>
      <c r="BK4635" s="419"/>
      <c r="BL4635" s="419"/>
      <c r="BN4635" s="419"/>
      <c r="BO4635" s="419"/>
      <c r="BP4635" s="419"/>
      <c r="BR4635" s="419"/>
      <c r="BS4635" s="419"/>
      <c r="BT4635" s="419"/>
      <c r="BV4635" s="419"/>
      <c r="BW4635" s="419"/>
      <c r="BX4635" s="397"/>
      <c r="BZ4635" s="449"/>
      <c r="CB4635" s="419"/>
      <c r="CC4635" s="419"/>
      <c r="CD4635" s="419"/>
      <c r="CF4635" s="419"/>
      <c r="CG4635" s="419"/>
      <c r="CH4635" s="419"/>
    </row>
    <row r="4636" spans="3:86" ht="21" thickBot="1">
      <c r="C4636" s="425"/>
      <c r="P4636" s="431"/>
      <c r="R4636" s="419"/>
      <c r="S4636" s="446"/>
      <c r="T4636" s="419"/>
      <c r="V4636" s="196"/>
      <c r="W4636" s="419"/>
      <c r="X4636" s="419"/>
      <c r="Z4636" s="419"/>
      <c r="AA4636" s="419"/>
      <c r="AB4636" s="419"/>
      <c r="AD4636" s="419"/>
      <c r="AE4636" s="419"/>
      <c r="AF4636" s="419"/>
      <c r="AH4636" s="419"/>
      <c r="AI4636" s="419"/>
      <c r="AJ4636" s="419"/>
      <c r="AL4636" s="419"/>
      <c r="AM4636" s="419"/>
      <c r="AN4636" s="403"/>
      <c r="AO4636" s="419"/>
      <c r="AP4636" s="419"/>
      <c r="AQ4636" s="419"/>
      <c r="AR4636" s="419"/>
      <c r="AS4636" s="419"/>
      <c r="AT4636" s="419"/>
      <c r="AU4636" s="419"/>
      <c r="AV4636" s="419"/>
      <c r="AX4636" s="419"/>
      <c r="AY4636" s="419"/>
      <c r="AZ4636" s="419"/>
      <c r="BB4636" s="419"/>
      <c r="BC4636" s="419"/>
      <c r="BD4636" s="419"/>
      <c r="BF4636" s="419"/>
      <c r="BG4636" s="419"/>
      <c r="BH4636" s="419"/>
      <c r="BJ4636" s="419"/>
      <c r="BK4636" s="419"/>
      <c r="BL4636" s="419"/>
      <c r="BN4636" s="419"/>
      <c r="BO4636" s="419"/>
      <c r="BP4636" s="419"/>
      <c r="BR4636" s="419"/>
      <c r="BS4636" s="419"/>
      <c r="BT4636" s="419"/>
      <c r="BV4636" s="419"/>
      <c r="BW4636" s="419"/>
      <c r="BX4636" s="397"/>
      <c r="BZ4636" s="449"/>
      <c r="CB4636" s="419"/>
      <c r="CC4636" s="419"/>
      <c r="CD4636" s="419"/>
      <c r="CF4636" s="419"/>
      <c r="CG4636" s="419"/>
      <c r="CH4636" s="419"/>
    </row>
    <row r="4637" spans="3:86" ht="21" thickBot="1">
      <c r="C4637" s="425"/>
      <c r="P4637" s="431"/>
      <c r="R4637" s="419"/>
      <c r="S4637" s="446"/>
      <c r="T4637" s="419"/>
      <c r="V4637" s="196"/>
      <c r="W4637" s="419"/>
      <c r="X4637" s="419"/>
      <c r="Z4637" s="419"/>
      <c r="AA4637" s="419"/>
      <c r="AB4637" s="419"/>
      <c r="AD4637" s="419"/>
      <c r="AE4637" s="419"/>
      <c r="AF4637" s="419"/>
      <c r="AH4637" s="419"/>
      <c r="AI4637" s="419"/>
      <c r="AJ4637" s="419"/>
      <c r="AL4637" s="419"/>
      <c r="AM4637" s="419"/>
      <c r="AN4637" s="403"/>
      <c r="AO4637" s="419"/>
      <c r="AP4637" s="419"/>
      <c r="AQ4637" s="419"/>
      <c r="AR4637" s="419"/>
      <c r="AS4637" s="419"/>
      <c r="AT4637" s="419"/>
      <c r="AU4637" s="419"/>
      <c r="AV4637" s="419"/>
      <c r="AX4637" s="419"/>
      <c r="AY4637" s="419"/>
      <c r="AZ4637" s="419"/>
      <c r="BB4637" s="419"/>
      <c r="BC4637" s="419"/>
      <c r="BD4637" s="419"/>
      <c r="BF4637" s="419"/>
      <c r="BG4637" s="419"/>
      <c r="BH4637" s="419"/>
      <c r="BJ4637" s="419"/>
      <c r="BK4637" s="419"/>
      <c r="BL4637" s="419"/>
      <c r="BN4637" s="419"/>
      <c r="BO4637" s="419"/>
      <c r="BP4637" s="419"/>
      <c r="BR4637" s="419"/>
      <c r="BS4637" s="419"/>
      <c r="BT4637" s="419"/>
      <c r="BV4637" s="419"/>
      <c r="BW4637" s="419"/>
      <c r="BX4637" s="397"/>
      <c r="BZ4637" s="449"/>
      <c r="CB4637" s="419"/>
      <c r="CC4637" s="419"/>
      <c r="CD4637" s="419"/>
      <c r="CF4637" s="419"/>
      <c r="CG4637" s="419"/>
      <c r="CH4637" s="419"/>
    </row>
    <row r="4638" spans="3:86" ht="21" thickBot="1">
      <c r="C4638" s="425"/>
      <c r="P4638" s="431"/>
      <c r="R4638" s="419"/>
      <c r="S4638" s="446"/>
      <c r="T4638" s="419"/>
      <c r="V4638" s="196"/>
      <c r="W4638" s="419"/>
      <c r="X4638" s="419"/>
      <c r="Z4638" s="419"/>
      <c r="AA4638" s="419"/>
      <c r="AB4638" s="419"/>
      <c r="AD4638" s="419"/>
      <c r="AE4638" s="419"/>
      <c r="AF4638" s="419"/>
      <c r="AH4638" s="419"/>
      <c r="AI4638" s="419"/>
      <c r="AJ4638" s="419"/>
      <c r="AL4638" s="419"/>
      <c r="AM4638" s="419"/>
      <c r="AN4638" s="403"/>
      <c r="AO4638" s="419"/>
      <c r="AP4638" s="419"/>
      <c r="AQ4638" s="419"/>
      <c r="AR4638" s="419"/>
      <c r="AS4638" s="419"/>
      <c r="AT4638" s="419"/>
      <c r="AU4638" s="419"/>
      <c r="AV4638" s="419"/>
      <c r="AX4638" s="419"/>
      <c r="AY4638" s="419"/>
      <c r="AZ4638" s="419"/>
      <c r="BB4638" s="419"/>
      <c r="BC4638" s="419"/>
      <c r="BD4638" s="419"/>
      <c r="BF4638" s="419"/>
      <c r="BG4638" s="419"/>
      <c r="BH4638" s="419"/>
      <c r="BJ4638" s="419"/>
      <c r="BK4638" s="419"/>
      <c r="BL4638" s="419"/>
      <c r="BN4638" s="419"/>
      <c r="BO4638" s="419"/>
      <c r="BP4638" s="419"/>
      <c r="BR4638" s="419"/>
      <c r="BS4638" s="419"/>
      <c r="BT4638" s="419"/>
      <c r="BV4638" s="419"/>
      <c r="BW4638" s="419"/>
      <c r="BX4638" s="397"/>
      <c r="BZ4638" s="449"/>
      <c r="CB4638" s="419"/>
      <c r="CC4638" s="419"/>
      <c r="CD4638" s="419"/>
      <c r="CF4638" s="419"/>
      <c r="CG4638" s="419"/>
      <c r="CH4638" s="419"/>
    </row>
    <row r="4639" spans="3:86" ht="21" thickBot="1">
      <c r="C4639" s="425"/>
      <c r="P4639" s="431"/>
      <c r="R4639" s="419"/>
      <c r="S4639" s="446"/>
      <c r="T4639" s="419"/>
      <c r="V4639" s="196"/>
      <c r="W4639" s="419"/>
      <c r="X4639" s="419"/>
      <c r="Z4639" s="419"/>
      <c r="AA4639" s="419"/>
      <c r="AB4639" s="419"/>
      <c r="AD4639" s="419"/>
      <c r="AE4639" s="419"/>
      <c r="AF4639" s="419"/>
      <c r="AH4639" s="419"/>
      <c r="AI4639" s="419"/>
      <c r="AJ4639" s="419"/>
      <c r="AL4639" s="419"/>
      <c r="AM4639" s="419"/>
      <c r="AN4639" s="403"/>
      <c r="AO4639" s="419"/>
      <c r="AP4639" s="419"/>
      <c r="AQ4639" s="419"/>
      <c r="AR4639" s="419"/>
      <c r="AS4639" s="419"/>
      <c r="AT4639" s="419"/>
      <c r="AU4639" s="419"/>
      <c r="AV4639" s="419"/>
      <c r="AX4639" s="419"/>
      <c r="AY4639" s="419"/>
      <c r="AZ4639" s="419"/>
      <c r="BB4639" s="419"/>
      <c r="BC4639" s="419"/>
      <c r="BD4639" s="419"/>
      <c r="BF4639" s="419"/>
      <c r="BG4639" s="419"/>
      <c r="BH4639" s="419"/>
      <c r="BJ4639" s="419"/>
      <c r="BK4639" s="419"/>
      <c r="BL4639" s="419"/>
      <c r="BN4639" s="419"/>
      <c r="BO4639" s="419"/>
      <c r="BP4639" s="419"/>
      <c r="BR4639" s="419"/>
      <c r="BS4639" s="419"/>
      <c r="BT4639" s="419"/>
      <c r="BV4639" s="419"/>
      <c r="BW4639" s="419"/>
      <c r="BX4639" s="397"/>
      <c r="BZ4639" s="449"/>
      <c r="CB4639" s="419"/>
      <c r="CC4639" s="419"/>
      <c r="CD4639" s="419"/>
      <c r="CF4639" s="419"/>
      <c r="CG4639" s="419"/>
      <c r="CH4639" s="419"/>
    </row>
    <row r="4640" spans="3:86" ht="21" thickBot="1">
      <c r="C4640" s="425"/>
      <c r="P4640" s="431"/>
      <c r="R4640" s="419"/>
      <c r="S4640" s="446"/>
      <c r="T4640" s="419"/>
      <c r="V4640" s="196"/>
      <c r="W4640" s="419"/>
      <c r="X4640" s="419"/>
      <c r="Z4640" s="419"/>
      <c r="AA4640" s="419"/>
      <c r="AB4640" s="419"/>
      <c r="AD4640" s="419"/>
      <c r="AE4640" s="419"/>
      <c r="AF4640" s="419"/>
      <c r="AH4640" s="419"/>
      <c r="AI4640" s="419"/>
      <c r="AJ4640" s="419"/>
      <c r="AL4640" s="419"/>
      <c r="AM4640" s="419"/>
      <c r="AN4640" s="403"/>
      <c r="AO4640" s="419"/>
      <c r="AP4640" s="419"/>
      <c r="AQ4640" s="419"/>
      <c r="AR4640" s="419"/>
      <c r="AS4640" s="419"/>
      <c r="AT4640" s="419"/>
      <c r="AU4640" s="419"/>
      <c r="AV4640" s="419"/>
      <c r="AX4640" s="419"/>
      <c r="AY4640" s="419"/>
      <c r="AZ4640" s="419"/>
      <c r="BB4640" s="419"/>
      <c r="BC4640" s="419"/>
      <c r="BD4640" s="419"/>
      <c r="BF4640" s="419"/>
      <c r="BG4640" s="419"/>
      <c r="BH4640" s="419"/>
      <c r="BJ4640" s="419"/>
      <c r="BK4640" s="419"/>
      <c r="BL4640" s="419"/>
      <c r="BN4640" s="419"/>
      <c r="BO4640" s="419"/>
      <c r="BP4640" s="419"/>
      <c r="BR4640" s="419"/>
      <c r="BS4640" s="419"/>
      <c r="BT4640" s="419"/>
      <c r="BV4640" s="419"/>
      <c r="BW4640" s="419"/>
      <c r="BX4640" s="397"/>
      <c r="BZ4640" s="449"/>
      <c r="CB4640" s="419"/>
      <c r="CC4640" s="419"/>
      <c r="CD4640" s="419"/>
      <c r="CF4640" s="419"/>
      <c r="CG4640" s="419"/>
      <c r="CH4640" s="419"/>
    </row>
    <row r="4641" spans="3:86" ht="21" thickBot="1">
      <c r="C4641" s="425"/>
      <c r="P4641" s="431"/>
      <c r="R4641" s="419"/>
      <c r="S4641" s="446"/>
      <c r="T4641" s="419"/>
      <c r="V4641" s="196"/>
      <c r="W4641" s="419"/>
      <c r="X4641" s="419"/>
      <c r="Z4641" s="419"/>
      <c r="AA4641" s="419"/>
      <c r="AB4641" s="419"/>
      <c r="AD4641" s="419"/>
      <c r="AE4641" s="419"/>
      <c r="AF4641" s="419"/>
      <c r="AH4641" s="419"/>
      <c r="AI4641" s="419"/>
      <c r="AJ4641" s="419"/>
      <c r="AL4641" s="419"/>
      <c r="AM4641" s="419"/>
      <c r="AN4641" s="403"/>
      <c r="AO4641" s="419"/>
      <c r="AP4641" s="419"/>
      <c r="AQ4641" s="419"/>
      <c r="AR4641" s="419"/>
      <c r="AS4641" s="419"/>
      <c r="AT4641" s="419"/>
      <c r="AU4641" s="419"/>
      <c r="AV4641" s="419"/>
      <c r="AX4641" s="419"/>
      <c r="AY4641" s="419"/>
      <c r="AZ4641" s="419"/>
      <c r="BB4641" s="419"/>
      <c r="BC4641" s="419"/>
      <c r="BD4641" s="419"/>
      <c r="BF4641" s="419"/>
      <c r="BG4641" s="419"/>
      <c r="BH4641" s="419"/>
      <c r="BJ4641" s="419"/>
      <c r="BK4641" s="419"/>
      <c r="BL4641" s="419"/>
      <c r="BN4641" s="419"/>
      <c r="BO4641" s="419"/>
      <c r="BP4641" s="419"/>
      <c r="BR4641" s="419"/>
      <c r="BS4641" s="419"/>
      <c r="BT4641" s="419"/>
      <c r="BV4641" s="419"/>
      <c r="BW4641" s="419"/>
      <c r="BX4641" s="397"/>
      <c r="BZ4641" s="449"/>
      <c r="CB4641" s="419"/>
      <c r="CC4641" s="419"/>
      <c r="CD4641" s="419"/>
      <c r="CF4641" s="419"/>
      <c r="CG4641" s="419"/>
      <c r="CH4641" s="419"/>
    </row>
    <row r="4642" spans="3:86" ht="21" thickBot="1">
      <c r="C4642" s="425"/>
      <c r="P4642" s="431"/>
      <c r="R4642" s="419"/>
      <c r="S4642" s="446"/>
      <c r="T4642" s="419"/>
      <c r="V4642" s="196"/>
      <c r="W4642" s="419"/>
      <c r="X4642" s="419"/>
      <c r="Z4642" s="419"/>
      <c r="AA4642" s="419"/>
      <c r="AB4642" s="419"/>
      <c r="AD4642" s="419"/>
      <c r="AE4642" s="419"/>
      <c r="AF4642" s="419"/>
      <c r="AH4642" s="419"/>
      <c r="AI4642" s="419"/>
      <c r="AJ4642" s="419"/>
      <c r="AL4642" s="419"/>
      <c r="AM4642" s="419"/>
      <c r="AN4642" s="403"/>
      <c r="AO4642" s="419"/>
      <c r="AP4642" s="419"/>
      <c r="AQ4642" s="419"/>
      <c r="AR4642" s="419"/>
      <c r="AS4642" s="419"/>
      <c r="AT4642" s="419"/>
      <c r="AU4642" s="419"/>
      <c r="AV4642" s="419"/>
      <c r="AX4642" s="419"/>
      <c r="AY4642" s="419"/>
      <c r="AZ4642" s="419"/>
      <c r="BB4642" s="419"/>
      <c r="BC4642" s="419"/>
      <c r="BD4642" s="419"/>
      <c r="BF4642" s="419"/>
      <c r="BG4642" s="419"/>
      <c r="BH4642" s="419"/>
      <c r="BJ4642" s="419"/>
      <c r="BK4642" s="419"/>
      <c r="BL4642" s="419"/>
      <c r="BN4642" s="419"/>
      <c r="BO4642" s="419"/>
      <c r="BP4642" s="419"/>
      <c r="BR4642" s="419"/>
      <c r="BS4642" s="419"/>
      <c r="BT4642" s="419"/>
      <c r="BV4642" s="419"/>
      <c r="BW4642" s="419"/>
      <c r="BX4642" s="397"/>
      <c r="BZ4642" s="449"/>
      <c r="CB4642" s="419"/>
      <c r="CC4642" s="419"/>
      <c r="CD4642" s="419"/>
      <c r="CF4642" s="419"/>
      <c r="CG4642" s="419"/>
      <c r="CH4642" s="419"/>
    </row>
    <row r="4643" spans="3:86" ht="21" thickBot="1">
      <c r="C4643" s="425"/>
      <c r="P4643" s="431"/>
      <c r="R4643" s="419"/>
      <c r="S4643" s="446"/>
      <c r="T4643" s="419"/>
      <c r="V4643" s="196"/>
      <c r="W4643" s="419"/>
      <c r="X4643" s="419"/>
      <c r="Z4643" s="419"/>
      <c r="AA4643" s="419"/>
      <c r="AB4643" s="419"/>
      <c r="AD4643" s="419"/>
      <c r="AE4643" s="419"/>
      <c r="AF4643" s="419"/>
      <c r="AH4643" s="419"/>
      <c r="AI4643" s="419"/>
      <c r="AJ4643" s="419"/>
      <c r="AL4643" s="419"/>
      <c r="AM4643" s="419"/>
      <c r="AN4643" s="403"/>
      <c r="AO4643" s="419"/>
      <c r="AP4643" s="419"/>
      <c r="AQ4643" s="419"/>
      <c r="AR4643" s="419"/>
      <c r="AS4643" s="419"/>
      <c r="AT4643" s="419"/>
      <c r="AU4643" s="419"/>
      <c r="AV4643" s="419"/>
      <c r="AX4643" s="419"/>
      <c r="AY4643" s="419"/>
      <c r="AZ4643" s="419"/>
      <c r="BB4643" s="419"/>
      <c r="BC4643" s="419"/>
      <c r="BD4643" s="419"/>
      <c r="BF4643" s="419"/>
      <c r="BG4643" s="419"/>
      <c r="BH4643" s="419"/>
      <c r="BJ4643" s="419"/>
      <c r="BK4643" s="419"/>
      <c r="BL4643" s="419"/>
      <c r="BN4643" s="419"/>
      <c r="BO4643" s="419"/>
      <c r="BP4643" s="419"/>
      <c r="BR4643" s="419"/>
      <c r="BS4643" s="419"/>
      <c r="BT4643" s="419"/>
      <c r="BV4643" s="419"/>
      <c r="BW4643" s="419"/>
      <c r="BX4643" s="397"/>
      <c r="BZ4643" s="449"/>
      <c r="CB4643" s="419"/>
      <c r="CC4643" s="419"/>
      <c r="CD4643" s="419"/>
      <c r="CF4643" s="419"/>
      <c r="CG4643" s="419"/>
      <c r="CH4643" s="419"/>
    </row>
    <row r="4644" spans="3:86" ht="21" thickBot="1">
      <c r="C4644" s="425"/>
      <c r="P4644" s="431"/>
      <c r="R4644" s="419"/>
      <c r="S4644" s="446"/>
      <c r="T4644" s="419"/>
      <c r="V4644" s="196"/>
      <c r="W4644" s="419"/>
      <c r="X4644" s="419"/>
      <c r="Z4644" s="419"/>
      <c r="AA4644" s="419"/>
      <c r="AB4644" s="419"/>
      <c r="AD4644" s="419"/>
      <c r="AE4644" s="419"/>
      <c r="AF4644" s="419"/>
      <c r="AH4644" s="419"/>
      <c r="AI4644" s="419"/>
      <c r="AJ4644" s="419"/>
      <c r="AL4644" s="419"/>
      <c r="AM4644" s="419"/>
      <c r="AN4644" s="403"/>
      <c r="AO4644" s="419"/>
      <c r="AP4644" s="419"/>
      <c r="AQ4644" s="419"/>
      <c r="AR4644" s="419"/>
      <c r="AS4644" s="419"/>
      <c r="AT4644" s="419"/>
      <c r="AU4644" s="419"/>
      <c r="AV4644" s="419"/>
      <c r="AX4644" s="419"/>
      <c r="AY4644" s="419"/>
      <c r="AZ4644" s="419"/>
      <c r="BB4644" s="419"/>
      <c r="BC4644" s="419"/>
      <c r="BD4644" s="419"/>
      <c r="BF4644" s="419"/>
      <c r="BG4644" s="419"/>
      <c r="BH4644" s="419"/>
      <c r="BJ4644" s="419"/>
      <c r="BK4644" s="419"/>
      <c r="BL4644" s="419"/>
      <c r="BN4644" s="419"/>
      <c r="BO4644" s="419"/>
      <c r="BP4644" s="419"/>
      <c r="BR4644" s="419"/>
      <c r="BS4644" s="419"/>
      <c r="BT4644" s="419"/>
      <c r="BV4644" s="419"/>
      <c r="BW4644" s="419"/>
      <c r="BX4644" s="397"/>
      <c r="BZ4644" s="449"/>
      <c r="CB4644" s="419"/>
      <c r="CC4644" s="419"/>
      <c r="CD4644" s="419"/>
      <c r="CF4644" s="419"/>
      <c r="CG4644" s="419"/>
      <c r="CH4644" s="419"/>
    </row>
    <row r="4645" spans="3:86" ht="21" thickBot="1">
      <c r="C4645" s="425"/>
      <c r="P4645" s="431"/>
      <c r="R4645" s="419"/>
      <c r="S4645" s="446"/>
      <c r="T4645" s="419"/>
      <c r="V4645" s="196"/>
      <c r="W4645" s="419"/>
      <c r="X4645" s="419"/>
      <c r="Z4645" s="419"/>
      <c r="AA4645" s="419"/>
      <c r="AB4645" s="419"/>
      <c r="AD4645" s="419"/>
      <c r="AE4645" s="419"/>
      <c r="AF4645" s="419"/>
      <c r="AH4645" s="419"/>
      <c r="AI4645" s="419"/>
      <c r="AJ4645" s="419"/>
      <c r="AL4645" s="419"/>
      <c r="AM4645" s="419"/>
      <c r="AN4645" s="403"/>
      <c r="AO4645" s="419"/>
      <c r="AP4645" s="419"/>
      <c r="AQ4645" s="419"/>
      <c r="AR4645" s="419"/>
      <c r="AS4645" s="419"/>
      <c r="AT4645" s="419"/>
      <c r="AU4645" s="419"/>
      <c r="AV4645" s="419"/>
      <c r="AX4645" s="419"/>
      <c r="AY4645" s="419"/>
      <c r="AZ4645" s="419"/>
      <c r="BB4645" s="419"/>
      <c r="BC4645" s="419"/>
      <c r="BD4645" s="419"/>
      <c r="BF4645" s="419"/>
      <c r="BG4645" s="419"/>
      <c r="BH4645" s="419"/>
      <c r="BJ4645" s="419"/>
      <c r="BK4645" s="419"/>
      <c r="BL4645" s="419"/>
      <c r="BN4645" s="419"/>
      <c r="BO4645" s="419"/>
      <c r="BP4645" s="419"/>
      <c r="BR4645" s="419"/>
      <c r="BS4645" s="419"/>
      <c r="BT4645" s="419"/>
      <c r="BV4645" s="419"/>
      <c r="BW4645" s="419"/>
      <c r="BX4645" s="397"/>
      <c r="BZ4645" s="449"/>
      <c r="CB4645" s="419"/>
      <c r="CC4645" s="419"/>
      <c r="CD4645" s="419"/>
      <c r="CF4645" s="419"/>
      <c r="CG4645" s="419"/>
      <c r="CH4645" s="419"/>
    </row>
    <row r="4646" spans="3:86" ht="21" thickBot="1">
      <c r="C4646" s="425"/>
      <c r="P4646" s="431"/>
      <c r="R4646" s="419"/>
      <c r="S4646" s="446"/>
      <c r="T4646" s="419"/>
      <c r="V4646" s="196"/>
      <c r="W4646" s="419"/>
      <c r="X4646" s="419"/>
      <c r="Z4646" s="419"/>
      <c r="AA4646" s="419"/>
      <c r="AB4646" s="419"/>
      <c r="AD4646" s="419"/>
      <c r="AE4646" s="419"/>
      <c r="AF4646" s="419"/>
      <c r="AH4646" s="419"/>
      <c r="AI4646" s="419"/>
      <c r="AJ4646" s="419"/>
      <c r="AL4646" s="419"/>
      <c r="AM4646" s="419"/>
      <c r="AN4646" s="403"/>
      <c r="AO4646" s="419"/>
      <c r="AP4646" s="419"/>
      <c r="AQ4646" s="419"/>
      <c r="AR4646" s="419"/>
      <c r="AS4646" s="419"/>
      <c r="AT4646" s="419"/>
      <c r="AU4646" s="419"/>
      <c r="AV4646" s="419"/>
      <c r="AX4646" s="419"/>
      <c r="AY4646" s="419"/>
      <c r="AZ4646" s="419"/>
      <c r="BB4646" s="419"/>
      <c r="BC4646" s="419"/>
      <c r="BD4646" s="419"/>
      <c r="BF4646" s="419"/>
      <c r="BG4646" s="419"/>
      <c r="BH4646" s="419"/>
      <c r="BJ4646" s="419"/>
      <c r="BK4646" s="419"/>
      <c r="BL4646" s="419"/>
      <c r="BN4646" s="419"/>
      <c r="BO4646" s="419"/>
      <c r="BP4646" s="419"/>
      <c r="BR4646" s="419"/>
      <c r="BS4646" s="419"/>
      <c r="BT4646" s="419"/>
      <c r="BV4646" s="419"/>
      <c r="BW4646" s="419"/>
      <c r="BX4646" s="397"/>
      <c r="BZ4646" s="449"/>
      <c r="CB4646" s="419"/>
      <c r="CC4646" s="419"/>
      <c r="CD4646" s="419"/>
      <c r="CF4646" s="419"/>
      <c r="CG4646" s="419"/>
      <c r="CH4646" s="419"/>
    </row>
    <row r="4647" spans="3:86" ht="21" thickBot="1">
      <c r="C4647" s="425"/>
      <c r="P4647" s="431"/>
      <c r="R4647" s="419"/>
      <c r="S4647" s="446"/>
      <c r="T4647" s="419"/>
      <c r="V4647" s="196"/>
      <c r="W4647" s="419"/>
      <c r="X4647" s="419"/>
      <c r="Z4647" s="419"/>
      <c r="AA4647" s="419"/>
      <c r="AB4647" s="419"/>
      <c r="AD4647" s="419"/>
      <c r="AE4647" s="419"/>
      <c r="AF4647" s="419"/>
      <c r="AH4647" s="419"/>
      <c r="AI4647" s="419"/>
      <c r="AJ4647" s="419"/>
      <c r="AL4647" s="419"/>
      <c r="AM4647" s="419"/>
      <c r="AN4647" s="403"/>
      <c r="AO4647" s="419"/>
      <c r="AP4647" s="419"/>
      <c r="AQ4647" s="419"/>
      <c r="AR4647" s="419"/>
      <c r="AS4647" s="419"/>
      <c r="AT4647" s="419"/>
      <c r="AU4647" s="419"/>
      <c r="AV4647" s="419"/>
      <c r="AX4647" s="419"/>
      <c r="AY4647" s="419"/>
      <c r="AZ4647" s="419"/>
      <c r="BB4647" s="419"/>
      <c r="BC4647" s="419"/>
      <c r="BD4647" s="419"/>
      <c r="BF4647" s="419"/>
      <c r="BG4647" s="419"/>
      <c r="BH4647" s="419"/>
      <c r="BJ4647" s="419"/>
      <c r="BK4647" s="419"/>
      <c r="BL4647" s="419"/>
      <c r="BN4647" s="419"/>
      <c r="BO4647" s="419"/>
      <c r="BP4647" s="419"/>
      <c r="BR4647" s="419"/>
      <c r="BS4647" s="419"/>
      <c r="BT4647" s="419"/>
      <c r="BV4647" s="419"/>
      <c r="BW4647" s="419"/>
      <c r="BX4647" s="397"/>
      <c r="BZ4647" s="449"/>
      <c r="CB4647" s="419"/>
      <c r="CC4647" s="419"/>
      <c r="CD4647" s="419"/>
      <c r="CF4647" s="419"/>
      <c r="CG4647" s="419"/>
      <c r="CH4647" s="419"/>
    </row>
    <row r="4648" spans="3:86" ht="21" thickBot="1">
      <c r="C4648" s="425"/>
      <c r="P4648" s="431"/>
      <c r="R4648" s="419"/>
      <c r="S4648" s="446"/>
      <c r="T4648" s="419"/>
      <c r="V4648" s="196"/>
      <c r="W4648" s="419"/>
      <c r="X4648" s="419"/>
      <c r="Z4648" s="419"/>
      <c r="AA4648" s="419"/>
      <c r="AB4648" s="419"/>
      <c r="AD4648" s="419"/>
      <c r="AE4648" s="419"/>
      <c r="AF4648" s="419"/>
      <c r="AH4648" s="419"/>
      <c r="AI4648" s="419"/>
      <c r="AJ4648" s="419"/>
      <c r="AL4648" s="419"/>
      <c r="AM4648" s="419"/>
      <c r="AN4648" s="403"/>
      <c r="AO4648" s="419"/>
      <c r="AP4648" s="419"/>
      <c r="AQ4648" s="419"/>
      <c r="AR4648" s="419"/>
      <c r="AS4648" s="419"/>
      <c r="AT4648" s="419"/>
      <c r="AU4648" s="419"/>
      <c r="AV4648" s="419"/>
      <c r="AX4648" s="419"/>
      <c r="AY4648" s="419"/>
      <c r="AZ4648" s="419"/>
      <c r="BB4648" s="419"/>
      <c r="BC4648" s="419"/>
      <c r="BD4648" s="419"/>
      <c r="BF4648" s="419"/>
      <c r="BG4648" s="419"/>
      <c r="BH4648" s="419"/>
      <c r="BJ4648" s="419"/>
      <c r="BK4648" s="419"/>
      <c r="BL4648" s="419"/>
      <c r="BN4648" s="419"/>
      <c r="BO4648" s="419"/>
      <c r="BP4648" s="419"/>
      <c r="BR4648" s="419"/>
      <c r="BS4648" s="419"/>
      <c r="BT4648" s="419"/>
      <c r="BV4648" s="419"/>
      <c r="BW4648" s="419"/>
      <c r="BX4648" s="397"/>
      <c r="BZ4648" s="449"/>
      <c r="CB4648" s="419"/>
      <c r="CC4648" s="419"/>
      <c r="CD4648" s="419"/>
      <c r="CF4648" s="419"/>
      <c r="CG4648" s="419"/>
      <c r="CH4648" s="419"/>
    </row>
    <row r="4649" spans="3:86" ht="21" thickBot="1">
      <c r="C4649" s="425"/>
      <c r="P4649" s="431"/>
      <c r="R4649" s="419"/>
      <c r="S4649" s="446"/>
      <c r="T4649" s="419"/>
      <c r="V4649" s="196"/>
      <c r="W4649" s="419"/>
      <c r="X4649" s="419"/>
      <c r="Z4649" s="419"/>
      <c r="AA4649" s="419"/>
      <c r="AB4649" s="419"/>
      <c r="AD4649" s="419"/>
      <c r="AE4649" s="419"/>
      <c r="AF4649" s="419"/>
      <c r="AH4649" s="419"/>
      <c r="AI4649" s="419"/>
      <c r="AJ4649" s="419"/>
      <c r="AL4649" s="419"/>
      <c r="AM4649" s="419"/>
      <c r="AN4649" s="403"/>
      <c r="AO4649" s="419"/>
      <c r="AP4649" s="419"/>
      <c r="AQ4649" s="419"/>
      <c r="AR4649" s="419"/>
      <c r="AS4649" s="419"/>
      <c r="AT4649" s="419"/>
      <c r="AU4649" s="419"/>
      <c r="AV4649" s="419"/>
      <c r="AX4649" s="419"/>
      <c r="AY4649" s="419"/>
      <c r="AZ4649" s="419"/>
      <c r="BB4649" s="419"/>
      <c r="BC4649" s="419"/>
      <c r="BD4649" s="419"/>
      <c r="BF4649" s="419"/>
      <c r="BG4649" s="419"/>
      <c r="BH4649" s="419"/>
      <c r="BJ4649" s="419"/>
      <c r="BK4649" s="419"/>
      <c r="BL4649" s="419"/>
      <c r="BN4649" s="419"/>
      <c r="BO4649" s="419"/>
      <c r="BP4649" s="419"/>
      <c r="BR4649" s="419"/>
      <c r="BS4649" s="419"/>
      <c r="BT4649" s="419"/>
      <c r="BV4649" s="419"/>
      <c r="BW4649" s="419"/>
      <c r="BX4649" s="397"/>
      <c r="BZ4649" s="449"/>
      <c r="CB4649" s="419"/>
      <c r="CC4649" s="419"/>
      <c r="CD4649" s="419"/>
      <c r="CF4649" s="419"/>
      <c r="CG4649" s="419"/>
      <c r="CH4649" s="419"/>
    </row>
    <row r="4650" spans="3:86" ht="21" thickBot="1">
      <c r="C4650" s="425"/>
      <c r="P4650" s="431"/>
      <c r="R4650" s="419"/>
      <c r="S4650" s="446"/>
      <c r="T4650" s="419"/>
      <c r="V4650" s="196"/>
      <c r="W4650" s="419"/>
      <c r="X4650" s="419"/>
      <c r="Z4650" s="419"/>
      <c r="AA4650" s="419"/>
      <c r="AB4650" s="419"/>
      <c r="AD4650" s="419"/>
      <c r="AE4650" s="419"/>
      <c r="AF4650" s="419"/>
      <c r="AH4650" s="419"/>
      <c r="AI4650" s="419"/>
      <c r="AJ4650" s="419"/>
      <c r="AL4650" s="419"/>
      <c r="AM4650" s="419"/>
      <c r="AN4650" s="403"/>
      <c r="AO4650" s="419"/>
      <c r="AP4650" s="419"/>
      <c r="AQ4650" s="419"/>
      <c r="AR4650" s="419"/>
      <c r="AS4650" s="419"/>
      <c r="AT4650" s="419"/>
      <c r="AU4650" s="419"/>
      <c r="AV4650" s="419"/>
      <c r="AX4650" s="419"/>
      <c r="AY4650" s="419"/>
      <c r="AZ4650" s="419"/>
      <c r="BB4650" s="419"/>
      <c r="BC4650" s="419"/>
      <c r="BD4650" s="419"/>
      <c r="BF4650" s="419"/>
      <c r="BG4650" s="419"/>
      <c r="BH4650" s="419"/>
      <c r="BJ4650" s="419"/>
      <c r="BK4650" s="419"/>
      <c r="BL4650" s="419"/>
      <c r="BN4650" s="419"/>
      <c r="BO4650" s="419"/>
      <c r="BP4650" s="419"/>
      <c r="BR4650" s="419"/>
      <c r="BS4650" s="419"/>
      <c r="BT4650" s="419"/>
      <c r="BV4650" s="419"/>
      <c r="BW4650" s="419"/>
      <c r="BX4650" s="397"/>
      <c r="BZ4650" s="449"/>
      <c r="CB4650" s="419"/>
      <c r="CC4650" s="419"/>
      <c r="CD4650" s="419"/>
      <c r="CF4650" s="419"/>
      <c r="CG4650" s="419"/>
      <c r="CH4650" s="419"/>
    </row>
    <row r="4651" spans="3:86" ht="21" thickBot="1">
      <c r="C4651" s="425"/>
      <c r="P4651" s="431"/>
      <c r="R4651" s="419"/>
      <c r="S4651" s="446"/>
      <c r="T4651" s="419"/>
      <c r="V4651" s="196"/>
      <c r="W4651" s="419"/>
      <c r="X4651" s="419"/>
      <c r="Z4651" s="419"/>
      <c r="AA4651" s="419"/>
      <c r="AB4651" s="419"/>
      <c r="AD4651" s="419"/>
      <c r="AE4651" s="419"/>
      <c r="AF4651" s="419"/>
      <c r="AH4651" s="419"/>
      <c r="AI4651" s="419"/>
      <c r="AJ4651" s="419"/>
      <c r="AL4651" s="419"/>
      <c r="AM4651" s="419"/>
      <c r="AN4651" s="403"/>
      <c r="AO4651" s="419"/>
      <c r="AP4651" s="419"/>
      <c r="AQ4651" s="419"/>
      <c r="AR4651" s="419"/>
      <c r="AS4651" s="419"/>
      <c r="AT4651" s="419"/>
      <c r="AU4651" s="419"/>
      <c r="AV4651" s="419"/>
      <c r="AX4651" s="419"/>
      <c r="AY4651" s="419"/>
      <c r="AZ4651" s="419"/>
      <c r="BB4651" s="419"/>
      <c r="BC4651" s="419"/>
      <c r="BD4651" s="419"/>
      <c r="BF4651" s="419"/>
      <c r="BG4651" s="419"/>
      <c r="BH4651" s="419"/>
      <c r="BJ4651" s="419"/>
      <c r="BK4651" s="419"/>
      <c r="BL4651" s="419"/>
      <c r="BN4651" s="419"/>
      <c r="BO4651" s="419"/>
      <c r="BP4651" s="419"/>
      <c r="BR4651" s="419"/>
      <c r="BS4651" s="419"/>
      <c r="BT4651" s="419"/>
      <c r="BV4651" s="419"/>
      <c r="BW4651" s="419"/>
      <c r="BX4651" s="397"/>
      <c r="BZ4651" s="449"/>
      <c r="CB4651" s="419"/>
      <c r="CC4651" s="419"/>
      <c r="CD4651" s="419"/>
      <c r="CF4651" s="419"/>
      <c r="CG4651" s="419"/>
      <c r="CH4651" s="419"/>
    </row>
    <row r="4652" spans="3:86" ht="21" thickBot="1">
      <c r="C4652" s="425"/>
      <c r="P4652" s="431"/>
      <c r="R4652" s="419"/>
      <c r="S4652" s="446"/>
      <c r="T4652" s="419"/>
      <c r="V4652" s="196"/>
      <c r="W4652" s="419"/>
      <c r="X4652" s="419"/>
      <c r="Z4652" s="419"/>
      <c r="AA4652" s="419"/>
      <c r="AB4652" s="419"/>
      <c r="AD4652" s="419"/>
      <c r="AE4652" s="419"/>
      <c r="AF4652" s="419"/>
      <c r="AH4652" s="419"/>
      <c r="AI4652" s="419"/>
      <c r="AJ4652" s="419"/>
      <c r="AL4652" s="419"/>
      <c r="AM4652" s="419"/>
      <c r="AN4652" s="403"/>
      <c r="AO4652" s="419"/>
      <c r="AP4652" s="419"/>
      <c r="AQ4652" s="419"/>
      <c r="AR4652" s="419"/>
      <c r="AS4652" s="419"/>
      <c r="AT4652" s="419"/>
      <c r="AU4652" s="419"/>
      <c r="AV4652" s="419"/>
      <c r="AX4652" s="419"/>
      <c r="AY4652" s="419"/>
      <c r="AZ4652" s="419"/>
      <c r="BB4652" s="419"/>
      <c r="BC4652" s="419"/>
      <c r="BD4652" s="419"/>
      <c r="BF4652" s="419"/>
      <c r="BG4652" s="419"/>
      <c r="BH4652" s="419"/>
      <c r="BJ4652" s="419"/>
      <c r="BK4652" s="419"/>
      <c r="BL4652" s="419"/>
      <c r="BN4652" s="419"/>
      <c r="BO4652" s="419"/>
      <c r="BP4652" s="419"/>
      <c r="BR4652" s="419"/>
      <c r="BS4652" s="419"/>
      <c r="BT4652" s="419"/>
      <c r="BV4652" s="419"/>
      <c r="BW4652" s="419"/>
      <c r="BX4652" s="397"/>
      <c r="BZ4652" s="449"/>
      <c r="CB4652" s="419"/>
      <c r="CC4652" s="419"/>
      <c r="CD4652" s="419"/>
      <c r="CF4652" s="419"/>
      <c r="CG4652" s="419"/>
      <c r="CH4652" s="419"/>
    </row>
    <row r="4653" spans="3:86" ht="21" thickBot="1">
      <c r="C4653" s="425"/>
      <c r="P4653" s="431"/>
      <c r="R4653" s="419"/>
      <c r="S4653" s="446"/>
      <c r="T4653" s="419"/>
      <c r="V4653" s="196"/>
      <c r="W4653" s="419"/>
      <c r="X4653" s="419"/>
      <c r="Z4653" s="419"/>
      <c r="AA4653" s="419"/>
      <c r="AB4653" s="419"/>
      <c r="AD4653" s="419"/>
      <c r="AE4653" s="419"/>
      <c r="AF4653" s="419"/>
      <c r="AH4653" s="419"/>
      <c r="AI4653" s="419"/>
      <c r="AJ4653" s="419"/>
      <c r="AL4653" s="419"/>
      <c r="AM4653" s="419"/>
      <c r="AN4653" s="403"/>
      <c r="AO4653" s="419"/>
      <c r="AP4653" s="419"/>
      <c r="AQ4653" s="419"/>
      <c r="AR4653" s="419"/>
      <c r="AS4653" s="419"/>
      <c r="AT4653" s="419"/>
      <c r="AU4653" s="419"/>
      <c r="AV4653" s="419"/>
      <c r="AX4653" s="419"/>
      <c r="AY4653" s="419"/>
      <c r="AZ4653" s="419"/>
      <c r="BB4653" s="419"/>
      <c r="BC4653" s="419"/>
      <c r="BD4653" s="419"/>
      <c r="BF4653" s="419"/>
      <c r="BG4653" s="419"/>
      <c r="BH4653" s="419"/>
      <c r="BJ4653" s="419"/>
      <c r="BK4653" s="419"/>
      <c r="BL4653" s="419"/>
      <c r="BN4653" s="419"/>
      <c r="BO4653" s="419"/>
      <c r="BP4653" s="419"/>
      <c r="BR4653" s="419"/>
      <c r="BS4653" s="419"/>
      <c r="BT4653" s="419"/>
      <c r="BV4653" s="419"/>
      <c r="BW4653" s="419"/>
      <c r="BX4653" s="397"/>
      <c r="BZ4653" s="449"/>
      <c r="CB4653" s="419"/>
      <c r="CC4653" s="419"/>
      <c r="CD4653" s="419"/>
      <c r="CF4653" s="419"/>
      <c r="CG4653" s="419"/>
      <c r="CH4653" s="419"/>
    </row>
    <row r="4654" spans="3:86" ht="21" thickBot="1">
      <c r="C4654" s="425"/>
      <c r="P4654" s="431"/>
      <c r="R4654" s="419"/>
      <c r="S4654" s="446"/>
      <c r="T4654" s="419"/>
      <c r="V4654" s="196"/>
      <c r="W4654" s="419"/>
      <c r="X4654" s="419"/>
      <c r="Z4654" s="419"/>
      <c r="AA4654" s="419"/>
      <c r="AB4654" s="419"/>
      <c r="AD4654" s="419"/>
      <c r="AE4654" s="419"/>
      <c r="AF4654" s="419"/>
      <c r="AH4654" s="419"/>
      <c r="AI4654" s="419"/>
      <c r="AJ4654" s="419"/>
      <c r="AL4654" s="419"/>
      <c r="AM4654" s="419"/>
      <c r="AN4654" s="403"/>
      <c r="AO4654" s="419"/>
      <c r="AP4654" s="419"/>
      <c r="AQ4654" s="419"/>
      <c r="AR4654" s="419"/>
      <c r="AS4654" s="419"/>
      <c r="AT4654" s="419"/>
      <c r="AU4654" s="419"/>
      <c r="AV4654" s="419"/>
      <c r="AX4654" s="419"/>
      <c r="AY4654" s="419"/>
      <c r="AZ4654" s="419"/>
      <c r="BB4654" s="419"/>
      <c r="BC4654" s="419"/>
      <c r="BD4654" s="419"/>
      <c r="BF4654" s="419"/>
      <c r="BG4654" s="419"/>
      <c r="BH4654" s="419"/>
      <c r="BJ4654" s="419"/>
      <c r="BK4654" s="419"/>
      <c r="BL4654" s="419"/>
      <c r="BN4654" s="419"/>
      <c r="BO4654" s="419"/>
      <c r="BP4654" s="419"/>
      <c r="BR4654" s="419"/>
      <c r="BS4654" s="419"/>
      <c r="BT4654" s="419"/>
      <c r="BV4654" s="419"/>
      <c r="BW4654" s="419"/>
      <c r="BX4654" s="397"/>
      <c r="BZ4654" s="449"/>
      <c r="CB4654" s="419"/>
      <c r="CC4654" s="419"/>
      <c r="CD4654" s="419"/>
      <c r="CF4654" s="419"/>
      <c r="CG4654" s="419"/>
      <c r="CH4654" s="419"/>
    </row>
    <row r="4655" spans="3:86" ht="21" thickBot="1">
      <c r="C4655" s="425"/>
      <c r="P4655" s="431"/>
      <c r="R4655" s="419"/>
      <c r="S4655" s="446"/>
      <c r="T4655" s="419"/>
      <c r="V4655" s="196"/>
      <c r="W4655" s="419"/>
      <c r="X4655" s="419"/>
      <c r="Z4655" s="419"/>
      <c r="AA4655" s="419"/>
      <c r="AB4655" s="419"/>
      <c r="AD4655" s="419"/>
      <c r="AE4655" s="419"/>
      <c r="AF4655" s="419"/>
      <c r="AH4655" s="419"/>
      <c r="AI4655" s="419"/>
      <c r="AJ4655" s="419"/>
      <c r="AL4655" s="419"/>
      <c r="AM4655" s="419"/>
      <c r="AN4655" s="403"/>
      <c r="AO4655" s="419"/>
      <c r="AP4655" s="419"/>
      <c r="AQ4655" s="419"/>
      <c r="AR4655" s="419"/>
      <c r="AS4655" s="419"/>
      <c r="AT4655" s="419"/>
      <c r="AU4655" s="419"/>
      <c r="AV4655" s="419"/>
      <c r="AX4655" s="419"/>
      <c r="AY4655" s="419"/>
      <c r="AZ4655" s="419"/>
      <c r="BB4655" s="419"/>
      <c r="BC4655" s="419"/>
      <c r="BD4655" s="419"/>
      <c r="BF4655" s="419"/>
      <c r="BG4655" s="419"/>
      <c r="BH4655" s="419"/>
      <c r="BJ4655" s="419"/>
      <c r="BK4655" s="419"/>
      <c r="BL4655" s="419"/>
      <c r="BN4655" s="419"/>
      <c r="BO4655" s="419"/>
      <c r="BP4655" s="419"/>
      <c r="BR4655" s="419"/>
      <c r="BS4655" s="419"/>
      <c r="BT4655" s="419"/>
      <c r="BV4655" s="419"/>
      <c r="BW4655" s="419"/>
      <c r="BX4655" s="397"/>
      <c r="BZ4655" s="449"/>
      <c r="CB4655" s="419"/>
      <c r="CC4655" s="419"/>
      <c r="CD4655" s="419"/>
      <c r="CF4655" s="419"/>
      <c r="CG4655" s="419"/>
      <c r="CH4655" s="419"/>
    </row>
    <row r="4656" spans="3:86" ht="21" thickBot="1">
      <c r="C4656" s="425"/>
      <c r="P4656" s="431"/>
      <c r="R4656" s="419"/>
      <c r="S4656" s="446"/>
      <c r="T4656" s="419"/>
      <c r="V4656" s="196"/>
      <c r="W4656" s="419"/>
      <c r="X4656" s="419"/>
      <c r="Z4656" s="419"/>
      <c r="AA4656" s="419"/>
      <c r="AB4656" s="419"/>
      <c r="AD4656" s="419"/>
      <c r="AE4656" s="419"/>
      <c r="AF4656" s="419"/>
      <c r="AH4656" s="419"/>
      <c r="AI4656" s="419"/>
      <c r="AJ4656" s="419"/>
      <c r="AL4656" s="419"/>
      <c r="AM4656" s="419"/>
      <c r="AN4656" s="403"/>
      <c r="AO4656" s="419"/>
      <c r="AP4656" s="419"/>
      <c r="AQ4656" s="419"/>
      <c r="AR4656" s="419"/>
      <c r="AS4656" s="419"/>
      <c r="AT4656" s="419"/>
      <c r="AU4656" s="419"/>
      <c r="AV4656" s="419"/>
      <c r="AX4656" s="419"/>
      <c r="AY4656" s="419"/>
      <c r="AZ4656" s="419"/>
      <c r="BB4656" s="419"/>
      <c r="BC4656" s="419"/>
      <c r="BD4656" s="419"/>
      <c r="BF4656" s="419"/>
      <c r="BG4656" s="419"/>
      <c r="BH4656" s="419"/>
      <c r="BJ4656" s="419"/>
      <c r="BK4656" s="419"/>
      <c r="BL4656" s="419"/>
      <c r="BN4656" s="419"/>
      <c r="BO4656" s="419"/>
      <c r="BP4656" s="419"/>
      <c r="BR4656" s="419"/>
      <c r="BS4656" s="419"/>
      <c r="BT4656" s="419"/>
      <c r="BV4656" s="419"/>
      <c r="BW4656" s="419"/>
      <c r="BX4656" s="397"/>
      <c r="BZ4656" s="449"/>
      <c r="CB4656" s="419"/>
      <c r="CC4656" s="419"/>
      <c r="CD4656" s="419"/>
      <c r="CF4656" s="419"/>
      <c r="CG4656" s="419"/>
      <c r="CH4656" s="419"/>
    </row>
    <row r="4657" spans="3:86" ht="21" thickBot="1">
      <c r="C4657" s="425"/>
      <c r="P4657" s="431"/>
      <c r="R4657" s="419"/>
      <c r="S4657" s="446"/>
      <c r="T4657" s="419"/>
      <c r="V4657" s="196"/>
      <c r="W4657" s="419"/>
      <c r="X4657" s="419"/>
      <c r="Z4657" s="419"/>
      <c r="AA4657" s="419"/>
      <c r="AB4657" s="419"/>
      <c r="AD4657" s="419"/>
      <c r="AE4657" s="419"/>
      <c r="AF4657" s="419"/>
      <c r="AH4657" s="419"/>
      <c r="AI4657" s="419"/>
      <c r="AJ4657" s="419"/>
      <c r="AL4657" s="419"/>
      <c r="AM4657" s="419"/>
      <c r="AN4657" s="403"/>
      <c r="AO4657" s="419"/>
      <c r="AP4657" s="419"/>
      <c r="AQ4657" s="419"/>
      <c r="AR4657" s="419"/>
      <c r="AS4657" s="419"/>
      <c r="AT4657" s="419"/>
      <c r="AU4657" s="419"/>
      <c r="AV4657" s="419"/>
      <c r="AX4657" s="419"/>
      <c r="AY4657" s="419"/>
      <c r="AZ4657" s="419"/>
      <c r="BB4657" s="419"/>
      <c r="BC4657" s="419"/>
      <c r="BD4657" s="419"/>
      <c r="BF4657" s="419"/>
      <c r="BG4657" s="419"/>
      <c r="BH4657" s="419"/>
      <c r="BJ4657" s="419"/>
      <c r="BK4657" s="419"/>
      <c r="BL4657" s="419"/>
      <c r="BN4657" s="419"/>
      <c r="BO4657" s="419"/>
      <c r="BP4657" s="419"/>
      <c r="BR4657" s="419"/>
      <c r="BS4657" s="419"/>
      <c r="BT4657" s="419"/>
      <c r="BV4657" s="419"/>
      <c r="BW4657" s="419"/>
      <c r="BX4657" s="397"/>
      <c r="BZ4657" s="449"/>
      <c r="CB4657" s="419"/>
      <c r="CC4657" s="419"/>
      <c r="CD4657" s="419"/>
      <c r="CF4657" s="419"/>
      <c r="CG4657" s="419"/>
      <c r="CH4657" s="419"/>
    </row>
    <row r="4658" spans="3:86" ht="21" thickBot="1">
      <c r="C4658" s="425"/>
      <c r="P4658" s="431"/>
      <c r="R4658" s="419"/>
      <c r="S4658" s="446"/>
      <c r="T4658" s="419"/>
      <c r="V4658" s="196"/>
      <c r="W4658" s="419"/>
      <c r="X4658" s="419"/>
      <c r="Z4658" s="419"/>
      <c r="AA4658" s="419"/>
      <c r="AB4658" s="419"/>
      <c r="AD4658" s="419"/>
      <c r="AE4658" s="419"/>
      <c r="AF4658" s="419"/>
      <c r="AH4658" s="419"/>
      <c r="AI4658" s="419"/>
      <c r="AJ4658" s="419"/>
      <c r="AL4658" s="419"/>
      <c r="AM4658" s="419"/>
      <c r="AN4658" s="403"/>
      <c r="AO4658" s="419"/>
      <c r="AP4658" s="419"/>
      <c r="AQ4658" s="419"/>
      <c r="AR4658" s="419"/>
      <c r="AS4658" s="419"/>
      <c r="AT4658" s="419"/>
      <c r="AU4658" s="419"/>
      <c r="AV4658" s="419"/>
      <c r="AX4658" s="419"/>
      <c r="AY4658" s="419"/>
      <c r="AZ4658" s="419"/>
      <c r="BB4658" s="419"/>
      <c r="BC4658" s="419"/>
      <c r="BD4658" s="419"/>
      <c r="BF4658" s="419"/>
      <c r="BG4658" s="419"/>
      <c r="BH4658" s="419"/>
      <c r="BJ4658" s="419"/>
      <c r="BK4658" s="419"/>
      <c r="BL4658" s="419"/>
      <c r="BN4658" s="419"/>
      <c r="BO4658" s="419"/>
      <c r="BP4658" s="419"/>
      <c r="BR4658" s="419"/>
      <c r="BS4658" s="419"/>
      <c r="BT4658" s="419"/>
      <c r="BV4658" s="419"/>
      <c r="BW4658" s="419"/>
      <c r="BX4658" s="397"/>
      <c r="BZ4658" s="449"/>
      <c r="CB4658" s="419"/>
      <c r="CC4658" s="419"/>
      <c r="CD4658" s="419"/>
      <c r="CF4658" s="419"/>
      <c r="CG4658" s="419"/>
      <c r="CH4658" s="419"/>
    </row>
    <row r="4659" spans="3:86" ht="21" thickBot="1">
      <c r="C4659" s="425"/>
      <c r="P4659" s="431"/>
      <c r="R4659" s="419"/>
      <c r="S4659" s="446"/>
      <c r="T4659" s="419"/>
      <c r="V4659" s="196"/>
      <c r="W4659" s="419"/>
      <c r="X4659" s="419"/>
      <c r="Z4659" s="419"/>
      <c r="AA4659" s="419"/>
      <c r="AB4659" s="419"/>
      <c r="AD4659" s="419"/>
      <c r="AE4659" s="419"/>
      <c r="AF4659" s="419"/>
      <c r="AH4659" s="419"/>
      <c r="AI4659" s="419"/>
      <c r="AJ4659" s="419"/>
      <c r="AL4659" s="419"/>
      <c r="AM4659" s="419"/>
      <c r="AN4659" s="403"/>
      <c r="AO4659" s="419"/>
      <c r="AP4659" s="419"/>
      <c r="AQ4659" s="419"/>
      <c r="AR4659" s="419"/>
      <c r="AS4659" s="419"/>
      <c r="AT4659" s="419"/>
      <c r="AU4659" s="419"/>
      <c r="AV4659" s="419"/>
      <c r="AX4659" s="419"/>
      <c r="AY4659" s="419"/>
      <c r="AZ4659" s="419"/>
      <c r="BB4659" s="419"/>
      <c r="BC4659" s="419"/>
      <c r="BD4659" s="419"/>
      <c r="BF4659" s="419"/>
      <c r="BG4659" s="419"/>
      <c r="BH4659" s="419"/>
      <c r="BJ4659" s="419"/>
      <c r="BK4659" s="419"/>
      <c r="BL4659" s="419"/>
      <c r="BN4659" s="419"/>
      <c r="BO4659" s="419"/>
      <c r="BP4659" s="419"/>
      <c r="BR4659" s="419"/>
      <c r="BS4659" s="419"/>
      <c r="BT4659" s="419"/>
      <c r="BV4659" s="419"/>
      <c r="BW4659" s="419"/>
      <c r="BX4659" s="397"/>
      <c r="BZ4659" s="449"/>
      <c r="CB4659" s="419"/>
      <c r="CC4659" s="419"/>
      <c r="CD4659" s="419"/>
      <c r="CF4659" s="419"/>
      <c r="CG4659" s="419"/>
      <c r="CH4659" s="419"/>
    </row>
    <row r="4660" spans="3:86" ht="21" thickBot="1">
      <c r="C4660" s="425"/>
      <c r="P4660" s="431"/>
      <c r="R4660" s="419"/>
      <c r="S4660" s="446"/>
      <c r="T4660" s="419"/>
      <c r="V4660" s="196"/>
      <c r="W4660" s="419"/>
      <c r="X4660" s="419"/>
      <c r="Z4660" s="419"/>
      <c r="AA4660" s="419"/>
      <c r="AB4660" s="419"/>
      <c r="AD4660" s="419"/>
      <c r="AE4660" s="419"/>
      <c r="AF4660" s="419"/>
      <c r="AH4660" s="419"/>
      <c r="AI4660" s="419"/>
      <c r="AJ4660" s="419"/>
      <c r="AL4660" s="419"/>
      <c r="AM4660" s="419"/>
      <c r="AN4660" s="403"/>
      <c r="AO4660" s="419"/>
      <c r="AP4660" s="419"/>
      <c r="AQ4660" s="419"/>
      <c r="AR4660" s="419"/>
      <c r="AS4660" s="419"/>
      <c r="AT4660" s="419"/>
      <c r="AU4660" s="419"/>
      <c r="AV4660" s="419"/>
      <c r="AX4660" s="419"/>
      <c r="AY4660" s="419"/>
      <c r="AZ4660" s="419"/>
      <c r="BB4660" s="419"/>
      <c r="BC4660" s="419"/>
      <c r="BD4660" s="419"/>
      <c r="BF4660" s="419"/>
      <c r="BG4660" s="419"/>
      <c r="BH4660" s="419"/>
      <c r="BJ4660" s="419"/>
      <c r="BK4660" s="419"/>
      <c r="BL4660" s="419"/>
      <c r="BN4660" s="419"/>
      <c r="BO4660" s="419"/>
      <c r="BP4660" s="419"/>
      <c r="BR4660" s="419"/>
      <c r="BS4660" s="419"/>
      <c r="BT4660" s="419"/>
      <c r="BV4660" s="419"/>
      <c r="BW4660" s="419"/>
      <c r="BX4660" s="397"/>
      <c r="BZ4660" s="449"/>
      <c r="CB4660" s="419"/>
      <c r="CC4660" s="419"/>
      <c r="CD4660" s="419"/>
      <c r="CF4660" s="419"/>
      <c r="CG4660" s="419"/>
      <c r="CH4660" s="419"/>
    </row>
    <row r="4661" spans="3:86" ht="21" thickBot="1">
      <c r="C4661" s="425"/>
      <c r="P4661" s="431"/>
      <c r="R4661" s="419"/>
      <c r="S4661" s="446"/>
      <c r="T4661" s="419"/>
      <c r="V4661" s="196"/>
      <c r="W4661" s="419"/>
      <c r="X4661" s="419"/>
      <c r="Z4661" s="419"/>
      <c r="AA4661" s="419"/>
      <c r="AB4661" s="419"/>
      <c r="AD4661" s="419"/>
      <c r="AE4661" s="419"/>
      <c r="AF4661" s="419"/>
      <c r="AH4661" s="419"/>
      <c r="AI4661" s="419"/>
      <c r="AJ4661" s="419"/>
      <c r="AL4661" s="419"/>
      <c r="AM4661" s="419"/>
      <c r="AN4661" s="403"/>
      <c r="AO4661" s="419"/>
      <c r="AP4661" s="419"/>
      <c r="AQ4661" s="419"/>
      <c r="AR4661" s="419"/>
      <c r="AS4661" s="419"/>
      <c r="AT4661" s="419"/>
      <c r="AU4661" s="419"/>
      <c r="AV4661" s="419"/>
      <c r="AX4661" s="419"/>
      <c r="AY4661" s="419"/>
      <c r="AZ4661" s="419"/>
      <c r="BB4661" s="419"/>
      <c r="BC4661" s="419"/>
      <c r="BD4661" s="419"/>
      <c r="BF4661" s="419"/>
      <c r="BG4661" s="419"/>
      <c r="BH4661" s="419"/>
      <c r="BJ4661" s="419"/>
      <c r="BK4661" s="419"/>
      <c r="BL4661" s="419"/>
      <c r="BN4661" s="419"/>
      <c r="BO4661" s="419"/>
      <c r="BP4661" s="419"/>
      <c r="BR4661" s="419"/>
      <c r="BS4661" s="419"/>
      <c r="BT4661" s="419"/>
      <c r="BV4661" s="419"/>
      <c r="BW4661" s="419"/>
      <c r="BX4661" s="397"/>
      <c r="BZ4661" s="449"/>
      <c r="CB4661" s="419"/>
      <c r="CC4661" s="419"/>
      <c r="CD4661" s="419"/>
      <c r="CF4661" s="419"/>
      <c r="CG4661" s="419"/>
      <c r="CH4661" s="419"/>
    </row>
    <row r="4662" spans="3:86" ht="21" thickBot="1">
      <c r="C4662" s="425"/>
      <c r="P4662" s="431"/>
      <c r="R4662" s="419"/>
      <c r="S4662" s="446"/>
      <c r="T4662" s="419"/>
      <c r="V4662" s="196"/>
      <c r="W4662" s="419"/>
      <c r="X4662" s="419"/>
      <c r="Z4662" s="419"/>
      <c r="AA4662" s="419"/>
      <c r="AB4662" s="419"/>
      <c r="AD4662" s="419"/>
      <c r="AE4662" s="419"/>
      <c r="AF4662" s="419"/>
      <c r="AH4662" s="419"/>
      <c r="AI4662" s="419"/>
      <c r="AJ4662" s="419"/>
      <c r="AL4662" s="419"/>
      <c r="AM4662" s="419"/>
      <c r="AN4662" s="403"/>
      <c r="AO4662" s="419"/>
      <c r="AP4662" s="419"/>
      <c r="AQ4662" s="419"/>
      <c r="AR4662" s="419"/>
      <c r="AS4662" s="419"/>
      <c r="AT4662" s="419"/>
      <c r="AU4662" s="419"/>
      <c r="AV4662" s="419"/>
      <c r="AX4662" s="419"/>
      <c r="AY4662" s="419"/>
      <c r="AZ4662" s="419"/>
      <c r="BB4662" s="419"/>
      <c r="BC4662" s="419"/>
      <c r="BD4662" s="419"/>
      <c r="BF4662" s="419"/>
      <c r="BG4662" s="419"/>
      <c r="BH4662" s="419"/>
      <c r="BJ4662" s="419"/>
      <c r="BK4662" s="419"/>
      <c r="BL4662" s="419"/>
      <c r="BN4662" s="419"/>
      <c r="BO4662" s="419"/>
      <c r="BP4662" s="419"/>
      <c r="BR4662" s="419"/>
      <c r="BS4662" s="419"/>
      <c r="BT4662" s="419"/>
      <c r="BV4662" s="419"/>
      <c r="BW4662" s="419"/>
      <c r="BX4662" s="397"/>
      <c r="BZ4662" s="449"/>
      <c r="CB4662" s="419"/>
      <c r="CC4662" s="419"/>
      <c r="CD4662" s="419"/>
      <c r="CF4662" s="419"/>
      <c r="CG4662" s="419"/>
      <c r="CH4662" s="419"/>
    </row>
    <row r="4663" spans="3:86" ht="21" thickBot="1">
      <c r="C4663" s="425"/>
      <c r="P4663" s="431"/>
      <c r="R4663" s="419"/>
      <c r="S4663" s="446"/>
      <c r="T4663" s="419"/>
      <c r="V4663" s="196"/>
      <c r="W4663" s="419"/>
      <c r="X4663" s="419"/>
      <c r="Z4663" s="419"/>
      <c r="AA4663" s="419"/>
      <c r="AB4663" s="419"/>
      <c r="AD4663" s="419"/>
      <c r="AE4663" s="419"/>
      <c r="AF4663" s="419"/>
      <c r="AH4663" s="419"/>
      <c r="AI4663" s="419"/>
      <c r="AJ4663" s="419"/>
      <c r="AL4663" s="419"/>
      <c r="AM4663" s="419"/>
      <c r="AN4663" s="403"/>
      <c r="AO4663" s="419"/>
      <c r="AP4663" s="419"/>
      <c r="AQ4663" s="419"/>
      <c r="AR4663" s="419"/>
      <c r="AS4663" s="419"/>
      <c r="AT4663" s="419"/>
      <c r="AU4663" s="419"/>
      <c r="AV4663" s="419"/>
      <c r="AX4663" s="419"/>
      <c r="AY4663" s="419"/>
      <c r="AZ4663" s="419"/>
      <c r="BB4663" s="419"/>
      <c r="BC4663" s="419"/>
      <c r="BD4663" s="419"/>
      <c r="BF4663" s="419"/>
      <c r="BG4663" s="419"/>
      <c r="BH4663" s="419"/>
      <c r="BJ4663" s="419"/>
      <c r="BK4663" s="419"/>
      <c r="BL4663" s="419"/>
      <c r="BN4663" s="419"/>
      <c r="BO4663" s="419"/>
      <c r="BP4663" s="419"/>
      <c r="BR4663" s="419"/>
      <c r="BS4663" s="419"/>
      <c r="BT4663" s="419"/>
      <c r="BV4663" s="419"/>
      <c r="BW4663" s="419"/>
      <c r="BX4663" s="397"/>
      <c r="BZ4663" s="449"/>
      <c r="CB4663" s="419"/>
      <c r="CC4663" s="419"/>
      <c r="CD4663" s="419"/>
      <c r="CF4663" s="419"/>
      <c r="CG4663" s="419"/>
      <c r="CH4663" s="419"/>
    </row>
    <row r="4664" spans="3:86" ht="21" thickBot="1">
      <c r="C4664" s="425"/>
      <c r="P4664" s="431"/>
      <c r="R4664" s="419"/>
      <c r="S4664" s="446"/>
      <c r="T4664" s="419"/>
      <c r="V4664" s="196"/>
      <c r="W4664" s="419"/>
      <c r="X4664" s="419"/>
      <c r="Z4664" s="419"/>
      <c r="AA4664" s="419"/>
      <c r="AB4664" s="419"/>
      <c r="AD4664" s="419"/>
      <c r="AE4664" s="419"/>
      <c r="AF4664" s="419"/>
      <c r="AH4664" s="419"/>
      <c r="AI4664" s="419"/>
      <c r="AJ4664" s="419"/>
      <c r="AL4664" s="419"/>
      <c r="AM4664" s="419"/>
      <c r="AN4664" s="403"/>
      <c r="AO4664" s="419"/>
      <c r="AP4664" s="419"/>
      <c r="AQ4664" s="419"/>
      <c r="AR4664" s="419"/>
      <c r="AS4664" s="419"/>
      <c r="AT4664" s="419"/>
      <c r="AU4664" s="419"/>
      <c r="AV4664" s="419"/>
      <c r="AX4664" s="419"/>
      <c r="AY4664" s="419"/>
      <c r="AZ4664" s="419"/>
      <c r="BB4664" s="419"/>
      <c r="BC4664" s="419"/>
      <c r="BD4664" s="419"/>
      <c r="BF4664" s="419"/>
      <c r="BG4664" s="419"/>
      <c r="BH4664" s="419"/>
      <c r="BJ4664" s="419"/>
      <c r="BK4664" s="419"/>
      <c r="BL4664" s="419"/>
      <c r="BN4664" s="419"/>
      <c r="BO4664" s="419"/>
      <c r="BP4664" s="419"/>
      <c r="BR4664" s="419"/>
      <c r="BS4664" s="419"/>
      <c r="BT4664" s="419"/>
      <c r="BV4664" s="419"/>
      <c r="BW4664" s="419"/>
      <c r="BX4664" s="397"/>
      <c r="BZ4664" s="449"/>
      <c r="CB4664" s="419"/>
      <c r="CC4664" s="419"/>
      <c r="CD4664" s="419"/>
      <c r="CF4664" s="419"/>
      <c r="CG4664" s="419"/>
      <c r="CH4664" s="419"/>
    </row>
    <row r="4665" spans="3:86" ht="21" thickBot="1">
      <c r="C4665" s="425"/>
      <c r="P4665" s="431"/>
      <c r="R4665" s="419"/>
      <c r="S4665" s="446"/>
      <c r="T4665" s="419"/>
      <c r="V4665" s="196"/>
      <c r="W4665" s="419"/>
      <c r="X4665" s="419"/>
      <c r="Z4665" s="419"/>
      <c r="AA4665" s="419"/>
      <c r="AB4665" s="419"/>
      <c r="AD4665" s="419"/>
      <c r="AE4665" s="419"/>
      <c r="AF4665" s="419"/>
      <c r="AH4665" s="419"/>
      <c r="AI4665" s="419"/>
      <c r="AJ4665" s="419"/>
      <c r="AL4665" s="419"/>
      <c r="AM4665" s="419"/>
      <c r="AN4665" s="403"/>
      <c r="AO4665" s="419"/>
      <c r="AP4665" s="419"/>
      <c r="AQ4665" s="419"/>
      <c r="AR4665" s="419"/>
      <c r="AS4665" s="419"/>
      <c r="AT4665" s="419"/>
      <c r="AU4665" s="419"/>
      <c r="AV4665" s="419"/>
      <c r="AX4665" s="419"/>
      <c r="AY4665" s="419"/>
      <c r="AZ4665" s="419"/>
      <c r="BB4665" s="419"/>
      <c r="BC4665" s="419"/>
      <c r="BD4665" s="419"/>
      <c r="BF4665" s="419"/>
      <c r="BG4665" s="419"/>
      <c r="BH4665" s="419"/>
      <c r="BJ4665" s="419"/>
      <c r="BK4665" s="419"/>
      <c r="BL4665" s="419"/>
      <c r="BN4665" s="419"/>
      <c r="BO4665" s="419"/>
      <c r="BP4665" s="419"/>
      <c r="BR4665" s="419"/>
      <c r="BS4665" s="419"/>
      <c r="BT4665" s="419"/>
      <c r="BV4665" s="419"/>
      <c r="BW4665" s="419"/>
      <c r="BX4665" s="397"/>
      <c r="BZ4665" s="449"/>
      <c r="CB4665" s="419"/>
      <c r="CC4665" s="419"/>
      <c r="CD4665" s="419"/>
      <c r="CF4665" s="419"/>
      <c r="CG4665" s="419"/>
      <c r="CH4665" s="419"/>
    </row>
    <row r="4666" spans="3:86" ht="21" thickBot="1">
      <c r="C4666" s="425"/>
      <c r="P4666" s="431"/>
      <c r="R4666" s="419"/>
      <c r="S4666" s="446"/>
      <c r="T4666" s="419"/>
      <c r="V4666" s="196"/>
      <c r="W4666" s="419"/>
      <c r="X4666" s="419"/>
      <c r="Z4666" s="419"/>
      <c r="AA4666" s="419"/>
      <c r="AB4666" s="419"/>
      <c r="AD4666" s="419"/>
      <c r="AE4666" s="419"/>
      <c r="AF4666" s="419"/>
      <c r="AH4666" s="419"/>
      <c r="AI4666" s="419"/>
      <c r="AJ4666" s="419"/>
      <c r="AL4666" s="419"/>
      <c r="AM4666" s="419"/>
      <c r="AN4666" s="403"/>
      <c r="AO4666" s="419"/>
      <c r="AP4666" s="419"/>
      <c r="AQ4666" s="419"/>
      <c r="AR4666" s="419"/>
      <c r="AS4666" s="419"/>
      <c r="AT4666" s="419"/>
      <c r="AU4666" s="419"/>
      <c r="AV4666" s="419"/>
      <c r="AX4666" s="419"/>
      <c r="AY4666" s="419"/>
      <c r="AZ4666" s="419"/>
      <c r="BB4666" s="419"/>
      <c r="BC4666" s="419"/>
      <c r="BD4666" s="419"/>
      <c r="BF4666" s="419"/>
      <c r="BG4666" s="419"/>
      <c r="BH4666" s="419"/>
      <c r="BJ4666" s="419"/>
      <c r="BK4666" s="419"/>
      <c r="BL4666" s="419"/>
      <c r="BN4666" s="419"/>
      <c r="BO4666" s="419"/>
      <c r="BP4666" s="419"/>
      <c r="BR4666" s="419"/>
      <c r="BS4666" s="419"/>
      <c r="BT4666" s="419"/>
      <c r="BV4666" s="419"/>
      <c r="BW4666" s="419"/>
      <c r="BX4666" s="397"/>
      <c r="BZ4666" s="449"/>
      <c r="CB4666" s="419"/>
      <c r="CC4666" s="419"/>
      <c r="CD4666" s="419"/>
      <c r="CF4666" s="419"/>
      <c r="CG4666" s="419"/>
      <c r="CH4666" s="419"/>
    </row>
    <row r="4667" spans="3:86" ht="21" thickBot="1">
      <c r="C4667" s="425"/>
      <c r="P4667" s="431"/>
      <c r="R4667" s="419"/>
      <c r="S4667" s="446"/>
      <c r="T4667" s="419"/>
      <c r="V4667" s="196"/>
      <c r="W4667" s="419"/>
      <c r="X4667" s="419"/>
      <c r="Z4667" s="419"/>
      <c r="AA4667" s="419"/>
      <c r="AB4667" s="419"/>
      <c r="AD4667" s="419"/>
      <c r="AE4667" s="419"/>
      <c r="AF4667" s="419"/>
      <c r="AH4667" s="419"/>
      <c r="AI4667" s="419"/>
      <c r="AJ4667" s="419"/>
      <c r="AL4667" s="419"/>
      <c r="AM4667" s="419"/>
      <c r="AN4667" s="403"/>
      <c r="AO4667" s="419"/>
      <c r="AP4667" s="419"/>
      <c r="AQ4667" s="419"/>
      <c r="AR4667" s="419"/>
      <c r="AS4667" s="419"/>
      <c r="AT4667" s="419"/>
      <c r="AU4667" s="419"/>
      <c r="AV4667" s="419"/>
      <c r="AX4667" s="419"/>
      <c r="AY4667" s="419"/>
      <c r="AZ4667" s="419"/>
      <c r="BB4667" s="419"/>
      <c r="BC4667" s="419"/>
      <c r="BD4667" s="419"/>
      <c r="BF4667" s="419"/>
      <c r="BG4667" s="419"/>
      <c r="BH4667" s="419"/>
      <c r="BJ4667" s="419"/>
      <c r="BK4667" s="419"/>
      <c r="BL4667" s="419"/>
      <c r="BN4667" s="419"/>
      <c r="BO4667" s="419"/>
      <c r="BP4667" s="419"/>
      <c r="BR4667" s="419"/>
      <c r="BS4667" s="419"/>
      <c r="BT4667" s="419"/>
      <c r="BV4667" s="419"/>
      <c r="BW4667" s="419"/>
      <c r="BX4667" s="397"/>
      <c r="BZ4667" s="449"/>
      <c r="CB4667" s="419"/>
      <c r="CC4667" s="419"/>
      <c r="CD4667" s="419"/>
      <c r="CF4667" s="419"/>
      <c r="CG4667" s="419"/>
      <c r="CH4667" s="419"/>
    </row>
    <row r="4668" spans="3:86" ht="21" thickBot="1">
      <c r="C4668" s="425"/>
      <c r="P4668" s="431"/>
      <c r="R4668" s="419"/>
      <c r="S4668" s="446"/>
      <c r="T4668" s="419"/>
      <c r="V4668" s="196"/>
      <c r="W4668" s="419"/>
      <c r="X4668" s="419"/>
      <c r="Z4668" s="419"/>
      <c r="AA4668" s="419"/>
      <c r="AB4668" s="419"/>
      <c r="AD4668" s="419"/>
      <c r="AE4668" s="419"/>
      <c r="AF4668" s="419"/>
      <c r="AH4668" s="419"/>
      <c r="AI4668" s="419"/>
      <c r="AJ4668" s="419"/>
      <c r="AL4668" s="419"/>
      <c r="AM4668" s="419"/>
      <c r="AN4668" s="403"/>
      <c r="AO4668" s="419"/>
      <c r="AP4668" s="419"/>
      <c r="AQ4668" s="419"/>
      <c r="AR4668" s="419"/>
      <c r="AS4668" s="419"/>
      <c r="AT4668" s="419"/>
      <c r="AU4668" s="419"/>
      <c r="AV4668" s="419"/>
      <c r="AX4668" s="419"/>
      <c r="AY4668" s="419"/>
      <c r="AZ4668" s="419"/>
      <c r="BB4668" s="419"/>
      <c r="BC4668" s="419"/>
      <c r="BD4668" s="419"/>
      <c r="BF4668" s="419"/>
      <c r="BG4668" s="419"/>
      <c r="BH4668" s="419"/>
      <c r="BJ4668" s="419"/>
      <c r="BK4668" s="419"/>
      <c r="BL4668" s="419"/>
      <c r="BN4668" s="419"/>
      <c r="BO4668" s="419"/>
      <c r="BP4668" s="419"/>
      <c r="BR4668" s="419"/>
      <c r="BS4668" s="419"/>
      <c r="BT4668" s="419"/>
      <c r="BV4668" s="419"/>
      <c r="BW4668" s="419"/>
      <c r="BX4668" s="397"/>
      <c r="BZ4668" s="449"/>
      <c r="CB4668" s="419"/>
      <c r="CC4668" s="419"/>
      <c r="CD4668" s="419"/>
      <c r="CF4668" s="419"/>
      <c r="CG4668" s="419"/>
      <c r="CH4668" s="419"/>
    </row>
    <row r="4669" spans="3:86" ht="21" thickBot="1">
      <c r="C4669" s="425"/>
      <c r="P4669" s="431"/>
      <c r="R4669" s="419"/>
      <c r="S4669" s="446"/>
      <c r="T4669" s="419"/>
      <c r="V4669" s="196"/>
      <c r="W4669" s="419"/>
      <c r="X4669" s="419"/>
      <c r="Z4669" s="419"/>
      <c r="AA4669" s="419"/>
      <c r="AB4669" s="419"/>
      <c r="AD4669" s="419"/>
      <c r="AE4669" s="419"/>
      <c r="AF4669" s="419"/>
      <c r="AH4669" s="419"/>
      <c r="AI4669" s="419"/>
      <c r="AJ4669" s="419"/>
      <c r="AL4669" s="419"/>
      <c r="AM4669" s="419"/>
      <c r="AN4669" s="403"/>
      <c r="AO4669" s="419"/>
      <c r="AP4669" s="419"/>
      <c r="AQ4669" s="419"/>
      <c r="AR4669" s="419"/>
      <c r="AS4669" s="419"/>
      <c r="AT4669" s="419"/>
      <c r="AU4669" s="419"/>
      <c r="AV4669" s="419"/>
      <c r="AX4669" s="419"/>
      <c r="AY4669" s="419"/>
      <c r="AZ4669" s="419"/>
      <c r="BB4669" s="419"/>
      <c r="BC4669" s="419"/>
      <c r="BD4669" s="419"/>
      <c r="BF4669" s="419"/>
      <c r="BG4669" s="419"/>
      <c r="BH4669" s="419"/>
      <c r="BJ4669" s="419"/>
      <c r="BK4669" s="419"/>
      <c r="BL4669" s="419"/>
      <c r="BN4669" s="419"/>
      <c r="BO4669" s="419"/>
      <c r="BP4669" s="419"/>
      <c r="BR4669" s="419"/>
      <c r="BS4669" s="419"/>
      <c r="BT4669" s="419"/>
      <c r="BV4669" s="419"/>
      <c r="BW4669" s="419"/>
      <c r="BX4669" s="397"/>
      <c r="BZ4669" s="449"/>
      <c r="CB4669" s="419"/>
      <c r="CC4669" s="419"/>
      <c r="CD4669" s="419"/>
      <c r="CF4669" s="419"/>
      <c r="CG4669" s="419"/>
      <c r="CH4669" s="419"/>
    </row>
    <row r="4670" spans="3:86" ht="21" thickBot="1">
      <c r="C4670" s="425"/>
      <c r="P4670" s="431"/>
      <c r="R4670" s="419"/>
      <c r="S4670" s="446"/>
      <c r="T4670" s="419"/>
      <c r="V4670" s="196"/>
      <c r="W4670" s="419"/>
      <c r="X4670" s="419"/>
      <c r="Z4670" s="419"/>
      <c r="AA4670" s="419"/>
      <c r="AB4670" s="419"/>
      <c r="AD4670" s="419"/>
      <c r="AE4670" s="419"/>
      <c r="AF4670" s="419"/>
      <c r="AH4670" s="419"/>
      <c r="AI4670" s="419"/>
      <c r="AJ4670" s="419"/>
      <c r="AL4670" s="419"/>
      <c r="AM4670" s="419"/>
      <c r="AN4670" s="403"/>
      <c r="AO4670" s="419"/>
      <c r="AP4670" s="419"/>
      <c r="AQ4670" s="419"/>
      <c r="AR4670" s="419"/>
      <c r="AS4670" s="419"/>
      <c r="AT4670" s="419"/>
      <c r="AU4670" s="419"/>
      <c r="AV4670" s="419"/>
      <c r="AX4670" s="419"/>
      <c r="AY4670" s="419"/>
      <c r="AZ4670" s="419"/>
      <c r="BB4670" s="419"/>
      <c r="BC4670" s="419"/>
      <c r="BD4670" s="419"/>
      <c r="BF4670" s="419"/>
      <c r="BG4670" s="419"/>
      <c r="BH4670" s="419"/>
      <c r="BJ4670" s="419"/>
      <c r="BK4670" s="419"/>
      <c r="BL4670" s="419"/>
      <c r="BN4670" s="419"/>
      <c r="BO4670" s="419"/>
      <c r="BP4670" s="419"/>
      <c r="BR4670" s="419"/>
      <c r="BS4670" s="419"/>
      <c r="BT4670" s="419"/>
      <c r="BV4670" s="419"/>
      <c r="BW4670" s="419"/>
      <c r="BX4670" s="397"/>
      <c r="BZ4670" s="449"/>
      <c r="CB4670" s="419"/>
      <c r="CC4670" s="419"/>
      <c r="CD4670" s="419"/>
      <c r="CF4670" s="419"/>
      <c r="CG4670" s="419"/>
      <c r="CH4670" s="419"/>
    </row>
    <row r="4671" spans="3:86" ht="21" thickBot="1">
      <c r="C4671" s="425"/>
      <c r="P4671" s="431"/>
      <c r="R4671" s="419"/>
      <c r="S4671" s="446"/>
      <c r="T4671" s="419"/>
      <c r="V4671" s="196"/>
      <c r="W4671" s="419"/>
      <c r="X4671" s="419"/>
      <c r="Z4671" s="419"/>
      <c r="AA4671" s="419"/>
      <c r="AB4671" s="419"/>
      <c r="AD4671" s="419"/>
      <c r="AE4671" s="419"/>
      <c r="AF4671" s="419"/>
      <c r="AH4671" s="419"/>
      <c r="AI4671" s="419"/>
      <c r="AJ4671" s="419"/>
      <c r="AL4671" s="419"/>
      <c r="AM4671" s="419"/>
      <c r="AN4671" s="403"/>
      <c r="AO4671" s="419"/>
      <c r="AP4671" s="419"/>
      <c r="AQ4671" s="419"/>
      <c r="AR4671" s="419"/>
      <c r="AS4671" s="419"/>
      <c r="AT4671" s="419"/>
      <c r="AU4671" s="419"/>
      <c r="AV4671" s="419"/>
      <c r="AX4671" s="419"/>
      <c r="AY4671" s="419"/>
      <c r="AZ4671" s="419"/>
      <c r="BB4671" s="419"/>
      <c r="BC4671" s="419"/>
      <c r="BD4671" s="419"/>
      <c r="BF4671" s="419"/>
      <c r="BG4671" s="419"/>
      <c r="BH4671" s="419"/>
      <c r="BJ4671" s="419"/>
      <c r="BK4671" s="419"/>
      <c r="BL4671" s="419"/>
      <c r="BN4671" s="419"/>
      <c r="BO4671" s="419"/>
      <c r="BP4671" s="419"/>
      <c r="BR4671" s="419"/>
      <c r="BS4671" s="419"/>
      <c r="BT4671" s="419"/>
      <c r="BV4671" s="419"/>
      <c r="BW4671" s="419"/>
      <c r="BX4671" s="397"/>
      <c r="BZ4671" s="449"/>
      <c r="CB4671" s="419"/>
      <c r="CC4671" s="419"/>
      <c r="CD4671" s="419"/>
      <c r="CF4671" s="419"/>
      <c r="CG4671" s="419"/>
      <c r="CH4671" s="419"/>
    </row>
    <row r="4672" spans="3:86" ht="21" thickBot="1">
      <c r="C4672" s="425"/>
      <c r="P4672" s="431"/>
      <c r="R4672" s="419"/>
      <c r="S4672" s="446"/>
      <c r="T4672" s="419"/>
      <c r="V4672" s="196"/>
      <c r="W4672" s="419"/>
      <c r="X4672" s="419"/>
      <c r="Z4672" s="419"/>
      <c r="AA4672" s="419"/>
      <c r="AB4672" s="419"/>
      <c r="AD4672" s="419"/>
      <c r="AE4672" s="419"/>
      <c r="AF4672" s="419"/>
      <c r="AH4672" s="419"/>
      <c r="AI4672" s="419"/>
      <c r="AJ4672" s="419"/>
      <c r="AL4672" s="419"/>
      <c r="AM4672" s="419"/>
      <c r="AN4672" s="403"/>
      <c r="AO4672" s="419"/>
      <c r="AP4672" s="419"/>
      <c r="AQ4672" s="419"/>
      <c r="AR4672" s="419"/>
      <c r="AS4672" s="419"/>
      <c r="AT4672" s="419"/>
      <c r="AU4672" s="419"/>
      <c r="AV4672" s="419"/>
      <c r="AX4672" s="419"/>
      <c r="AY4672" s="419"/>
      <c r="AZ4672" s="419"/>
      <c r="BB4672" s="419"/>
      <c r="BC4672" s="419"/>
      <c r="BD4672" s="419"/>
      <c r="BF4672" s="419"/>
      <c r="BG4672" s="419"/>
      <c r="BH4672" s="419"/>
      <c r="BJ4672" s="419"/>
      <c r="BK4672" s="419"/>
      <c r="BL4672" s="419"/>
      <c r="BN4672" s="419"/>
      <c r="BO4672" s="419"/>
      <c r="BP4672" s="419"/>
      <c r="BR4672" s="419"/>
      <c r="BS4672" s="419"/>
      <c r="BT4672" s="419"/>
      <c r="BV4672" s="419"/>
      <c r="BW4672" s="419"/>
      <c r="BX4672" s="397"/>
      <c r="BZ4672" s="449"/>
      <c r="CB4672" s="419"/>
      <c r="CC4672" s="419"/>
      <c r="CD4672" s="419"/>
      <c r="CF4672" s="419"/>
      <c r="CG4672" s="419"/>
      <c r="CH4672" s="419"/>
    </row>
    <row r="4673" spans="3:86" ht="21" thickBot="1">
      <c r="C4673" s="425"/>
      <c r="P4673" s="431"/>
      <c r="R4673" s="419"/>
      <c r="S4673" s="446"/>
      <c r="T4673" s="419"/>
      <c r="V4673" s="196"/>
      <c r="W4673" s="419"/>
      <c r="X4673" s="419"/>
      <c r="Z4673" s="419"/>
      <c r="AA4673" s="419"/>
      <c r="AB4673" s="419"/>
      <c r="AD4673" s="419"/>
      <c r="AE4673" s="419"/>
      <c r="AF4673" s="419"/>
      <c r="AH4673" s="419"/>
      <c r="AI4673" s="419"/>
      <c r="AJ4673" s="419"/>
      <c r="AL4673" s="419"/>
      <c r="AM4673" s="419"/>
      <c r="AN4673" s="403"/>
      <c r="AO4673" s="419"/>
      <c r="AP4673" s="419"/>
      <c r="AQ4673" s="419"/>
      <c r="AR4673" s="419"/>
      <c r="AS4673" s="419"/>
      <c r="AT4673" s="419"/>
      <c r="AU4673" s="419"/>
      <c r="AV4673" s="419"/>
      <c r="AX4673" s="419"/>
      <c r="AY4673" s="419"/>
      <c r="AZ4673" s="419"/>
      <c r="BB4673" s="419"/>
      <c r="BC4673" s="419"/>
      <c r="BD4673" s="419"/>
      <c r="BF4673" s="419"/>
      <c r="BG4673" s="419"/>
      <c r="BH4673" s="419"/>
      <c r="BJ4673" s="419"/>
      <c r="BK4673" s="419"/>
      <c r="BL4673" s="419"/>
      <c r="BN4673" s="419"/>
      <c r="BO4673" s="419"/>
      <c r="BP4673" s="419"/>
      <c r="BR4673" s="419"/>
      <c r="BS4673" s="419"/>
      <c r="BT4673" s="419"/>
      <c r="BV4673" s="419"/>
      <c r="BW4673" s="419"/>
      <c r="BX4673" s="397"/>
      <c r="BZ4673" s="449"/>
      <c r="CB4673" s="419"/>
      <c r="CC4673" s="419"/>
      <c r="CD4673" s="419"/>
      <c r="CF4673" s="419"/>
      <c r="CG4673" s="419"/>
      <c r="CH4673" s="419"/>
    </row>
    <row r="4674" spans="3:86" ht="21" thickBot="1">
      <c r="C4674" s="425"/>
      <c r="P4674" s="431"/>
      <c r="R4674" s="419"/>
      <c r="S4674" s="446"/>
      <c r="T4674" s="419"/>
      <c r="V4674" s="196"/>
      <c r="W4674" s="419"/>
      <c r="X4674" s="419"/>
      <c r="Z4674" s="419"/>
      <c r="AA4674" s="419"/>
      <c r="AB4674" s="419"/>
      <c r="AD4674" s="419"/>
      <c r="AE4674" s="419"/>
      <c r="AF4674" s="419"/>
      <c r="AH4674" s="419"/>
      <c r="AI4674" s="419"/>
      <c r="AJ4674" s="419"/>
      <c r="AL4674" s="419"/>
      <c r="AM4674" s="419"/>
      <c r="AN4674" s="403"/>
      <c r="AO4674" s="419"/>
      <c r="AP4674" s="419"/>
      <c r="AQ4674" s="419"/>
      <c r="AR4674" s="419"/>
      <c r="AS4674" s="419"/>
      <c r="AT4674" s="419"/>
      <c r="AU4674" s="419"/>
      <c r="AV4674" s="419"/>
      <c r="AX4674" s="419"/>
      <c r="AY4674" s="419"/>
      <c r="AZ4674" s="419"/>
      <c r="BB4674" s="419"/>
      <c r="BC4674" s="419"/>
      <c r="BD4674" s="419"/>
      <c r="BF4674" s="419"/>
      <c r="BG4674" s="419"/>
      <c r="BH4674" s="419"/>
      <c r="BJ4674" s="419"/>
      <c r="BK4674" s="419"/>
      <c r="BL4674" s="419"/>
      <c r="BN4674" s="419"/>
      <c r="BO4674" s="419"/>
      <c r="BP4674" s="419"/>
      <c r="BR4674" s="419"/>
      <c r="BS4674" s="419"/>
      <c r="BT4674" s="419"/>
      <c r="BV4674" s="419"/>
      <c r="BW4674" s="419"/>
      <c r="BX4674" s="397"/>
      <c r="BZ4674" s="449"/>
      <c r="CB4674" s="419"/>
      <c r="CC4674" s="419"/>
      <c r="CD4674" s="419"/>
      <c r="CF4674" s="419"/>
      <c r="CG4674" s="419"/>
      <c r="CH4674" s="419"/>
    </row>
    <row r="4675" spans="3:86" ht="21" thickBot="1">
      <c r="C4675" s="425"/>
      <c r="P4675" s="431"/>
      <c r="R4675" s="419"/>
      <c r="S4675" s="446"/>
      <c r="T4675" s="419"/>
      <c r="V4675" s="196"/>
      <c r="W4675" s="419"/>
      <c r="X4675" s="419"/>
      <c r="Z4675" s="419"/>
      <c r="AA4675" s="419"/>
      <c r="AB4675" s="419"/>
      <c r="AD4675" s="419"/>
      <c r="AE4675" s="419"/>
      <c r="AF4675" s="419"/>
      <c r="AH4675" s="419"/>
      <c r="AI4675" s="419"/>
      <c r="AJ4675" s="419"/>
      <c r="AL4675" s="419"/>
      <c r="AM4675" s="419"/>
      <c r="AN4675" s="403"/>
      <c r="AO4675" s="419"/>
      <c r="AP4675" s="419"/>
      <c r="AQ4675" s="419"/>
      <c r="AR4675" s="419"/>
      <c r="AS4675" s="419"/>
      <c r="AT4675" s="419"/>
      <c r="AU4675" s="419"/>
      <c r="AV4675" s="419"/>
      <c r="AX4675" s="419"/>
      <c r="AY4675" s="419"/>
      <c r="AZ4675" s="419"/>
      <c r="BB4675" s="419"/>
      <c r="BC4675" s="419"/>
      <c r="BD4675" s="419"/>
      <c r="BF4675" s="419"/>
      <c r="BG4675" s="419"/>
      <c r="BH4675" s="419"/>
      <c r="BJ4675" s="419"/>
      <c r="BK4675" s="419"/>
      <c r="BL4675" s="419"/>
      <c r="BN4675" s="419"/>
      <c r="BO4675" s="419"/>
      <c r="BP4675" s="419"/>
      <c r="BR4675" s="419"/>
      <c r="BS4675" s="419"/>
      <c r="BT4675" s="419"/>
      <c r="BV4675" s="419"/>
      <c r="BW4675" s="419"/>
      <c r="BX4675" s="397"/>
      <c r="BZ4675" s="449"/>
      <c r="CB4675" s="419"/>
      <c r="CC4675" s="419"/>
      <c r="CD4675" s="419"/>
      <c r="CF4675" s="419"/>
      <c r="CG4675" s="419"/>
      <c r="CH4675" s="419"/>
    </row>
    <row r="4676" spans="3:86" ht="21" thickBot="1">
      <c r="C4676" s="425"/>
      <c r="P4676" s="431"/>
      <c r="R4676" s="419"/>
      <c r="S4676" s="446"/>
      <c r="T4676" s="419"/>
      <c r="V4676" s="196"/>
      <c r="W4676" s="419"/>
      <c r="X4676" s="419"/>
      <c r="Z4676" s="419"/>
      <c r="AA4676" s="419"/>
      <c r="AB4676" s="419"/>
      <c r="AD4676" s="419"/>
      <c r="AE4676" s="419"/>
      <c r="AF4676" s="419"/>
      <c r="AH4676" s="419"/>
      <c r="AI4676" s="419"/>
      <c r="AJ4676" s="419"/>
      <c r="AL4676" s="419"/>
      <c r="AM4676" s="419"/>
      <c r="AN4676" s="403"/>
      <c r="AO4676" s="419"/>
      <c r="AP4676" s="419"/>
      <c r="AQ4676" s="419"/>
      <c r="AR4676" s="419"/>
      <c r="AS4676" s="419"/>
      <c r="AT4676" s="419"/>
      <c r="AU4676" s="419"/>
      <c r="AV4676" s="419"/>
      <c r="AX4676" s="419"/>
      <c r="AY4676" s="419"/>
      <c r="AZ4676" s="419"/>
      <c r="BB4676" s="419"/>
      <c r="BC4676" s="419"/>
      <c r="BD4676" s="419"/>
      <c r="BF4676" s="419"/>
      <c r="BG4676" s="419"/>
      <c r="BH4676" s="419"/>
      <c r="BJ4676" s="419"/>
      <c r="BK4676" s="419"/>
      <c r="BL4676" s="419"/>
      <c r="BN4676" s="419"/>
      <c r="BO4676" s="419"/>
      <c r="BP4676" s="419"/>
      <c r="BR4676" s="419"/>
      <c r="BS4676" s="419"/>
      <c r="BT4676" s="419"/>
      <c r="BV4676" s="419"/>
      <c r="BW4676" s="419"/>
      <c r="BX4676" s="397"/>
      <c r="BZ4676" s="449"/>
      <c r="CB4676" s="419"/>
      <c r="CC4676" s="419"/>
      <c r="CD4676" s="419"/>
      <c r="CF4676" s="419"/>
      <c r="CG4676" s="419"/>
      <c r="CH4676" s="419"/>
    </row>
    <row r="4677" spans="3:86" ht="21" thickBot="1">
      <c r="C4677" s="425"/>
      <c r="P4677" s="431"/>
      <c r="R4677" s="419"/>
      <c r="S4677" s="446"/>
      <c r="T4677" s="419"/>
      <c r="V4677" s="196"/>
      <c r="W4677" s="419"/>
      <c r="X4677" s="419"/>
      <c r="Z4677" s="419"/>
      <c r="AA4677" s="419"/>
      <c r="AB4677" s="419"/>
      <c r="AD4677" s="419"/>
      <c r="AE4677" s="419"/>
      <c r="AF4677" s="419"/>
      <c r="AH4677" s="419"/>
      <c r="AI4677" s="419"/>
      <c r="AJ4677" s="419"/>
      <c r="AL4677" s="419"/>
      <c r="AM4677" s="419"/>
      <c r="AN4677" s="403"/>
      <c r="AO4677" s="419"/>
      <c r="AP4677" s="419"/>
      <c r="AQ4677" s="419"/>
      <c r="AR4677" s="419"/>
      <c r="AS4677" s="419"/>
      <c r="AT4677" s="419"/>
      <c r="AU4677" s="419"/>
      <c r="AV4677" s="419"/>
      <c r="AX4677" s="419"/>
      <c r="AY4677" s="419"/>
      <c r="AZ4677" s="419"/>
      <c r="BB4677" s="419"/>
      <c r="BC4677" s="419"/>
      <c r="BD4677" s="419"/>
      <c r="BF4677" s="419"/>
      <c r="BG4677" s="419"/>
      <c r="BH4677" s="419"/>
      <c r="BJ4677" s="419"/>
      <c r="BK4677" s="419"/>
      <c r="BL4677" s="419"/>
      <c r="BN4677" s="419"/>
      <c r="BO4677" s="419"/>
      <c r="BP4677" s="419"/>
      <c r="BR4677" s="419"/>
      <c r="BS4677" s="419"/>
      <c r="BT4677" s="419"/>
      <c r="BV4677" s="419"/>
      <c r="BW4677" s="419"/>
      <c r="BX4677" s="397"/>
      <c r="BZ4677" s="449"/>
      <c r="CB4677" s="419"/>
      <c r="CC4677" s="419"/>
      <c r="CD4677" s="419"/>
      <c r="CF4677" s="419"/>
      <c r="CG4677" s="419"/>
      <c r="CH4677" s="419"/>
    </row>
    <row r="4678" spans="3:86" ht="21" thickBot="1">
      <c r="C4678" s="425"/>
      <c r="P4678" s="431"/>
      <c r="R4678" s="419"/>
      <c r="S4678" s="446"/>
      <c r="T4678" s="419"/>
      <c r="V4678" s="196"/>
      <c r="W4678" s="419"/>
      <c r="X4678" s="419"/>
      <c r="Z4678" s="419"/>
      <c r="AA4678" s="419"/>
      <c r="AB4678" s="419"/>
      <c r="AD4678" s="419"/>
      <c r="AE4678" s="419"/>
      <c r="AF4678" s="419"/>
      <c r="AH4678" s="419"/>
      <c r="AI4678" s="419"/>
      <c r="AJ4678" s="419"/>
      <c r="AL4678" s="419"/>
      <c r="AM4678" s="419"/>
      <c r="AN4678" s="403"/>
      <c r="AO4678" s="419"/>
      <c r="AP4678" s="419"/>
      <c r="AQ4678" s="419"/>
      <c r="AR4678" s="419"/>
      <c r="AS4678" s="419"/>
      <c r="AT4678" s="419"/>
      <c r="AU4678" s="419"/>
      <c r="AV4678" s="419"/>
      <c r="AX4678" s="419"/>
      <c r="AY4678" s="419"/>
      <c r="AZ4678" s="419"/>
      <c r="BB4678" s="419"/>
      <c r="BC4678" s="419"/>
      <c r="BD4678" s="419"/>
      <c r="BF4678" s="419"/>
      <c r="BG4678" s="419"/>
      <c r="BH4678" s="419"/>
      <c r="BJ4678" s="419"/>
      <c r="BK4678" s="419"/>
      <c r="BL4678" s="419"/>
      <c r="BN4678" s="419"/>
      <c r="BO4678" s="419"/>
      <c r="BP4678" s="419"/>
      <c r="BR4678" s="419"/>
      <c r="BS4678" s="419"/>
      <c r="BT4678" s="419"/>
      <c r="BV4678" s="419"/>
      <c r="BW4678" s="419"/>
      <c r="BX4678" s="397"/>
      <c r="BZ4678" s="449"/>
      <c r="CB4678" s="419"/>
      <c r="CC4678" s="419"/>
      <c r="CD4678" s="419"/>
      <c r="CF4678" s="419"/>
      <c r="CG4678" s="419"/>
      <c r="CH4678" s="419"/>
    </row>
    <row r="4679" spans="3:86" ht="21" thickBot="1">
      <c r="C4679" s="425"/>
      <c r="P4679" s="431"/>
      <c r="R4679" s="419"/>
      <c r="S4679" s="446"/>
      <c r="T4679" s="419"/>
      <c r="V4679" s="196"/>
      <c r="W4679" s="419"/>
      <c r="X4679" s="419"/>
      <c r="Z4679" s="419"/>
      <c r="AA4679" s="419"/>
      <c r="AB4679" s="419"/>
      <c r="AD4679" s="419"/>
      <c r="AE4679" s="419"/>
      <c r="AF4679" s="419"/>
      <c r="AH4679" s="419"/>
      <c r="AI4679" s="419"/>
      <c r="AJ4679" s="419"/>
      <c r="AL4679" s="419"/>
      <c r="AM4679" s="419"/>
      <c r="AN4679" s="403"/>
      <c r="AO4679" s="419"/>
      <c r="AP4679" s="419"/>
      <c r="AQ4679" s="419"/>
      <c r="AR4679" s="419"/>
      <c r="AS4679" s="419"/>
      <c r="AT4679" s="419"/>
      <c r="AU4679" s="419"/>
      <c r="AV4679" s="419"/>
      <c r="AX4679" s="419"/>
      <c r="AY4679" s="419"/>
      <c r="AZ4679" s="419"/>
      <c r="BB4679" s="419"/>
      <c r="BC4679" s="419"/>
      <c r="BD4679" s="419"/>
      <c r="BF4679" s="419"/>
      <c r="BG4679" s="419"/>
      <c r="BH4679" s="419"/>
      <c r="BJ4679" s="419"/>
      <c r="BK4679" s="419"/>
      <c r="BL4679" s="419"/>
      <c r="BN4679" s="419"/>
      <c r="BO4679" s="419"/>
      <c r="BP4679" s="419"/>
      <c r="BR4679" s="419"/>
      <c r="BS4679" s="419"/>
      <c r="BT4679" s="419"/>
      <c r="BV4679" s="419"/>
      <c r="BW4679" s="419"/>
      <c r="BX4679" s="397"/>
      <c r="BZ4679" s="449"/>
      <c r="CB4679" s="419"/>
      <c r="CC4679" s="419"/>
      <c r="CD4679" s="419"/>
      <c r="CF4679" s="419"/>
      <c r="CG4679" s="419"/>
      <c r="CH4679" s="419"/>
    </row>
    <row r="4680" spans="3:86" ht="21" thickBot="1">
      <c r="C4680" s="425"/>
      <c r="P4680" s="431"/>
      <c r="R4680" s="419"/>
      <c r="S4680" s="446"/>
      <c r="T4680" s="419"/>
      <c r="V4680" s="196"/>
      <c r="W4680" s="419"/>
      <c r="X4680" s="419"/>
      <c r="Z4680" s="419"/>
      <c r="AA4680" s="419"/>
      <c r="AB4680" s="419"/>
      <c r="AD4680" s="419"/>
      <c r="AE4680" s="419"/>
      <c r="AF4680" s="419"/>
      <c r="AH4680" s="419"/>
      <c r="AI4680" s="419"/>
      <c r="AJ4680" s="419"/>
      <c r="AL4680" s="419"/>
      <c r="AM4680" s="419"/>
      <c r="AN4680" s="403"/>
      <c r="AO4680" s="419"/>
      <c r="AP4680" s="419"/>
      <c r="AQ4680" s="419"/>
      <c r="AR4680" s="419"/>
      <c r="AS4680" s="419"/>
      <c r="AT4680" s="419"/>
      <c r="AU4680" s="419"/>
      <c r="AV4680" s="419"/>
      <c r="AX4680" s="419"/>
      <c r="AY4680" s="419"/>
      <c r="AZ4680" s="419"/>
      <c r="BB4680" s="419"/>
      <c r="BC4680" s="419"/>
      <c r="BD4680" s="419"/>
      <c r="BF4680" s="419"/>
      <c r="BG4680" s="419"/>
      <c r="BH4680" s="419"/>
      <c r="BJ4680" s="419"/>
      <c r="BK4680" s="419"/>
      <c r="BL4680" s="419"/>
      <c r="BN4680" s="419"/>
      <c r="BO4680" s="419"/>
      <c r="BP4680" s="419"/>
      <c r="BR4680" s="419"/>
      <c r="BS4680" s="419"/>
      <c r="BT4680" s="419"/>
      <c r="BV4680" s="419"/>
      <c r="BW4680" s="419"/>
      <c r="BX4680" s="397"/>
      <c r="BZ4680" s="449"/>
      <c r="CB4680" s="419"/>
      <c r="CC4680" s="419"/>
      <c r="CD4680" s="419"/>
      <c r="CF4680" s="419"/>
      <c r="CG4680" s="419"/>
      <c r="CH4680" s="419"/>
    </row>
    <row r="4681" spans="3:86" ht="21" thickBot="1">
      <c r="C4681" s="425"/>
      <c r="P4681" s="431"/>
      <c r="R4681" s="419"/>
      <c r="S4681" s="446"/>
      <c r="T4681" s="419"/>
      <c r="V4681" s="196"/>
      <c r="W4681" s="419"/>
      <c r="X4681" s="419"/>
      <c r="Z4681" s="419"/>
      <c r="AA4681" s="419"/>
      <c r="AB4681" s="419"/>
      <c r="AD4681" s="419"/>
      <c r="AE4681" s="419"/>
      <c r="AF4681" s="419"/>
      <c r="AH4681" s="419"/>
      <c r="AI4681" s="419"/>
      <c r="AJ4681" s="419"/>
      <c r="AL4681" s="419"/>
      <c r="AM4681" s="419"/>
      <c r="AN4681" s="403"/>
      <c r="AO4681" s="419"/>
      <c r="AP4681" s="419"/>
      <c r="AQ4681" s="419"/>
      <c r="AR4681" s="419"/>
      <c r="AS4681" s="419"/>
      <c r="AT4681" s="419"/>
      <c r="AU4681" s="419"/>
      <c r="AV4681" s="419"/>
      <c r="AX4681" s="419"/>
      <c r="AY4681" s="419"/>
      <c r="AZ4681" s="419"/>
      <c r="BB4681" s="419"/>
      <c r="BC4681" s="419"/>
      <c r="BD4681" s="419"/>
      <c r="BF4681" s="419"/>
      <c r="BG4681" s="419"/>
      <c r="BH4681" s="419"/>
      <c r="BJ4681" s="419"/>
      <c r="BK4681" s="419"/>
      <c r="BL4681" s="419"/>
      <c r="BN4681" s="419"/>
      <c r="BO4681" s="419"/>
      <c r="BP4681" s="419"/>
      <c r="BR4681" s="419"/>
      <c r="BS4681" s="419"/>
      <c r="BT4681" s="419"/>
      <c r="BV4681" s="419"/>
      <c r="BW4681" s="419"/>
      <c r="BX4681" s="397"/>
      <c r="BZ4681" s="449"/>
      <c r="CB4681" s="419"/>
      <c r="CC4681" s="419"/>
      <c r="CD4681" s="419"/>
      <c r="CF4681" s="419"/>
      <c r="CG4681" s="419"/>
      <c r="CH4681" s="419"/>
    </row>
    <row r="4682" spans="3:86" ht="21" thickBot="1">
      <c r="C4682" s="425"/>
      <c r="P4682" s="431"/>
      <c r="R4682" s="419"/>
      <c r="S4682" s="446"/>
      <c r="T4682" s="419"/>
      <c r="V4682" s="196"/>
      <c r="W4682" s="419"/>
      <c r="X4682" s="419"/>
      <c r="Z4682" s="419"/>
      <c r="AA4682" s="419"/>
      <c r="AB4682" s="419"/>
      <c r="AD4682" s="419"/>
      <c r="AE4682" s="419"/>
      <c r="AF4682" s="419"/>
      <c r="AH4682" s="419"/>
      <c r="AI4682" s="419"/>
      <c r="AJ4682" s="419"/>
      <c r="AL4682" s="419"/>
      <c r="AM4682" s="419"/>
      <c r="AN4682" s="403"/>
      <c r="AO4682" s="419"/>
      <c r="AP4682" s="419"/>
      <c r="AQ4682" s="419"/>
      <c r="AR4682" s="419"/>
      <c r="AS4682" s="419"/>
      <c r="AT4682" s="419"/>
      <c r="AU4682" s="419"/>
      <c r="AV4682" s="419"/>
      <c r="AX4682" s="419"/>
      <c r="AY4682" s="419"/>
      <c r="AZ4682" s="419"/>
      <c r="BB4682" s="419"/>
      <c r="BC4682" s="419"/>
      <c r="BD4682" s="419"/>
      <c r="BF4682" s="419"/>
      <c r="BG4682" s="419"/>
      <c r="BH4682" s="419"/>
      <c r="BJ4682" s="419"/>
      <c r="BK4682" s="419"/>
      <c r="BL4682" s="419"/>
      <c r="BN4682" s="419"/>
      <c r="BO4682" s="419"/>
      <c r="BP4682" s="419"/>
      <c r="BR4682" s="419"/>
      <c r="BS4682" s="419"/>
      <c r="BT4682" s="419"/>
      <c r="BV4682" s="419"/>
      <c r="BW4682" s="419"/>
      <c r="BX4682" s="397"/>
      <c r="BZ4682" s="449"/>
      <c r="CB4682" s="419"/>
      <c r="CC4682" s="419"/>
      <c r="CD4682" s="419"/>
      <c r="CF4682" s="419"/>
      <c r="CG4682" s="419"/>
      <c r="CH4682" s="419"/>
    </row>
    <row r="4683" spans="3:86" ht="21" thickBot="1">
      <c r="C4683" s="425"/>
      <c r="P4683" s="431"/>
      <c r="R4683" s="419"/>
      <c r="S4683" s="446"/>
      <c r="T4683" s="419"/>
      <c r="V4683" s="196"/>
      <c r="W4683" s="419"/>
      <c r="X4683" s="419"/>
      <c r="Z4683" s="419"/>
      <c r="AA4683" s="419"/>
      <c r="AB4683" s="419"/>
      <c r="AD4683" s="419"/>
      <c r="AE4683" s="419"/>
      <c r="AF4683" s="419"/>
      <c r="AH4683" s="419"/>
      <c r="AI4683" s="419"/>
      <c r="AJ4683" s="419"/>
      <c r="AL4683" s="419"/>
      <c r="AM4683" s="419"/>
      <c r="AN4683" s="403"/>
      <c r="AO4683" s="419"/>
      <c r="AP4683" s="419"/>
      <c r="AQ4683" s="419"/>
      <c r="AR4683" s="419"/>
      <c r="AS4683" s="419"/>
      <c r="AT4683" s="419"/>
      <c r="AU4683" s="419"/>
      <c r="AV4683" s="419"/>
      <c r="AX4683" s="419"/>
      <c r="AY4683" s="419"/>
      <c r="AZ4683" s="419"/>
      <c r="BB4683" s="419"/>
      <c r="BC4683" s="419"/>
      <c r="BD4683" s="419"/>
      <c r="BF4683" s="419"/>
      <c r="BG4683" s="419"/>
      <c r="BH4683" s="419"/>
      <c r="BJ4683" s="419"/>
      <c r="BK4683" s="419"/>
      <c r="BL4683" s="419"/>
      <c r="BN4683" s="419"/>
      <c r="BO4683" s="419"/>
      <c r="BP4683" s="419"/>
      <c r="BR4683" s="419"/>
      <c r="BS4683" s="419"/>
      <c r="BT4683" s="419"/>
      <c r="BV4683" s="419"/>
      <c r="BW4683" s="419"/>
      <c r="BX4683" s="397"/>
      <c r="BZ4683" s="449"/>
      <c r="CB4683" s="419"/>
      <c r="CC4683" s="419"/>
      <c r="CD4683" s="419"/>
      <c r="CF4683" s="419"/>
      <c r="CG4683" s="419"/>
      <c r="CH4683" s="419"/>
    </row>
    <row r="4684" spans="3:86" ht="21" thickBot="1">
      <c r="C4684" s="425"/>
      <c r="P4684" s="431"/>
      <c r="R4684" s="419"/>
      <c r="S4684" s="446"/>
      <c r="T4684" s="419"/>
      <c r="V4684" s="196"/>
      <c r="W4684" s="419"/>
      <c r="X4684" s="419"/>
      <c r="Z4684" s="419"/>
      <c r="AA4684" s="419"/>
      <c r="AB4684" s="419"/>
      <c r="AD4684" s="419"/>
      <c r="AE4684" s="419"/>
      <c r="AF4684" s="419"/>
      <c r="AH4684" s="419"/>
      <c r="AI4684" s="419"/>
      <c r="AJ4684" s="419"/>
      <c r="AL4684" s="419"/>
      <c r="AM4684" s="419"/>
      <c r="AN4684" s="403"/>
      <c r="AO4684" s="419"/>
      <c r="AP4684" s="419"/>
      <c r="AQ4684" s="419"/>
      <c r="AR4684" s="419"/>
      <c r="AS4684" s="419"/>
      <c r="AT4684" s="419"/>
      <c r="AU4684" s="419"/>
      <c r="AV4684" s="419"/>
      <c r="AX4684" s="419"/>
      <c r="AY4684" s="419"/>
      <c r="AZ4684" s="419"/>
      <c r="BB4684" s="419"/>
      <c r="BC4684" s="419"/>
      <c r="BD4684" s="419"/>
      <c r="BF4684" s="419"/>
      <c r="BG4684" s="419"/>
      <c r="BH4684" s="419"/>
      <c r="BJ4684" s="419"/>
      <c r="BK4684" s="419"/>
      <c r="BL4684" s="419"/>
      <c r="BN4684" s="419"/>
      <c r="BO4684" s="419"/>
      <c r="BP4684" s="419"/>
      <c r="BR4684" s="419"/>
      <c r="BS4684" s="419"/>
      <c r="BT4684" s="419"/>
      <c r="BV4684" s="419"/>
      <c r="BW4684" s="419"/>
      <c r="BX4684" s="397"/>
      <c r="BZ4684" s="449"/>
      <c r="CB4684" s="419"/>
      <c r="CC4684" s="419"/>
      <c r="CD4684" s="419"/>
      <c r="CF4684" s="419"/>
      <c r="CG4684" s="419"/>
      <c r="CH4684" s="419"/>
    </row>
    <row r="4685" spans="3:86" ht="21" thickBot="1">
      <c r="C4685" s="425"/>
      <c r="P4685" s="431"/>
      <c r="R4685" s="419"/>
      <c r="S4685" s="446"/>
      <c r="T4685" s="419"/>
      <c r="V4685" s="196"/>
      <c r="W4685" s="419"/>
      <c r="X4685" s="419"/>
      <c r="Z4685" s="419"/>
      <c r="AA4685" s="419"/>
      <c r="AB4685" s="419"/>
      <c r="AD4685" s="419"/>
      <c r="AE4685" s="419"/>
      <c r="AF4685" s="419"/>
      <c r="AH4685" s="419"/>
      <c r="AI4685" s="419"/>
      <c r="AJ4685" s="419"/>
      <c r="AL4685" s="419"/>
      <c r="AM4685" s="419"/>
      <c r="AN4685" s="403"/>
      <c r="AO4685" s="419"/>
      <c r="AP4685" s="419"/>
      <c r="AQ4685" s="419"/>
      <c r="AR4685" s="419"/>
      <c r="AS4685" s="419"/>
      <c r="AT4685" s="419"/>
      <c r="AU4685" s="419"/>
      <c r="AV4685" s="419"/>
      <c r="AX4685" s="419"/>
      <c r="AY4685" s="419"/>
      <c r="AZ4685" s="419"/>
      <c r="BB4685" s="419"/>
      <c r="BC4685" s="419"/>
      <c r="BD4685" s="419"/>
      <c r="BF4685" s="419"/>
      <c r="BG4685" s="419"/>
      <c r="BH4685" s="419"/>
      <c r="BJ4685" s="419"/>
      <c r="BK4685" s="419"/>
      <c r="BL4685" s="419"/>
      <c r="BN4685" s="419"/>
      <c r="BO4685" s="419"/>
      <c r="BP4685" s="419"/>
      <c r="BR4685" s="419"/>
      <c r="BS4685" s="419"/>
      <c r="BT4685" s="419"/>
      <c r="BV4685" s="419"/>
      <c r="BW4685" s="419"/>
      <c r="BX4685" s="397"/>
      <c r="BZ4685" s="449"/>
      <c r="CB4685" s="419"/>
      <c r="CC4685" s="419"/>
      <c r="CD4685" s="419"/>
      <c r="CF4685" s="419"/>
      <c r="CG4685" s="419"/>
      <c r="CH4685" s="419"/>
    </row>
    <row r="4686" spans="3:86" ht="21" thickBot="1">
      <c r="C4686" s="425"/>
      <c r="P4686" s="431"/>
      <c r="R4686" s="419"/>
      <c r="S4686" s="446"/>
      <c r="T4686" s="419"/>
      <c r="V4686" s="196"/>
      <c r="W4686" s="419"/>
      <c r="X4686" s="419"/>
      <c r="Z4686" s="419"/>
      <c r="AA4686" s="419"/>
      <c r="AB4686" s="419"/>
      <c r="AD4686" s="419"/>
      <c r="AE4686" s="419"/>
      <c r="AF4686" s="419"/>
      <c r="AH4686" s="419"/>
      <c r="AI4686" s="419"/>
      <c r="AJ4686" s="419"/>
      <c r="AL4686" s="419"/>
      <c r="AM4686" s="419"/>
      <c r="AN4686" s="403"/>
      <c r="AO4686" s="419"/>
      <c r="AP4686" s="419"/>
      <c r="AQ4686" s="419"/>
      <c r="AR4686" s="419"/>
      <c r="AS4686" s="419"/>
      <c r="AT4686" s="419"/>
      <c r="AU4686" s="419"/>
      <c r="AV4686" s="419"/>
      <c r="AX4686" s="419"/>
      <c r="AY4686" s="419"/>
      <c r="AZ4686" s="419"/>
      <c r="BB4686" s="419"/>
      <c r="BC4686" s="419"/>
      <c r="BD4686" s="419"/>
      <c r="BF4686" s="419"/>
      <c r="BG4686" s="419"/>
      <c r="BH4686" s="419"/>
      <c r="BJ4686" s="419"/>
      <c r="BK4686" s="419"/>
      <c r="BL4686" s="419"/>
      <c r="BN4686" s="419"/>
      <c r="BO4686" s="419"/>
      <c r="BP4686" s="419"/>
      <c r="BR4686" s="419"/>
      <c r="BS4686" s="419"/>
      <c r="BT4686" s="419"/>
      <c r="BV4686" s="419"/>
      <c r="BW4686" s="419"/>
      <c r="BX4686" s="397"/>
      <c r="BZ4686" s="449"/>
      <c r="CB4686" s="419"/>
      <c r="CC4686" s="419"/>
      <c r="CD4686" s="419"/>
      <c r="CF4686" s="419"/>
      <c r="CG4686" s="419"/>
      <c r="CH4686" s="419"/>
    </row>
    <row r="4687" spans="3:86" ht="21" thickBot="1">
      <c r="C4687" s="425"/>
      <c r="P4687" s="431"/>
      <c r="R4687" s="419"/>
      <c r="S4687" s="446"/>
      <c r="T4687" s="419"/>
      <c r="V4687" s="196"/>
      <c r="W4687" s="419"/>
      <c r="X4687" s="419"/>
      <c r="Z4687" s="419"/>
      <c r="AA4687" s="419"/>
      <c r="AB4687" s="419"/>
      <c r="AD4687" s="419"/>
      <c r="AE4687" s="419"/>
      <c r="AF4687" s="419"/>
      <c r="AH4687" s="419"/>
      <c r="AI4687" s="419"/>
      <c r="AJ4687" s="419"/>
      <c r="AL4687" s="419"/>
      <c r="AM4687" s="419"/>
      <c r="AN4687" s="403"/>
      <c r="AO4687" s="419"/>
      <c r="AP4687" s="419"/>
      <c r="AQ4687" s="419"/>
      <c r="AR4687" s="419"/>
      <c r="AS4687" s="419"/>
      <c r="AT4687" s="419"/>
      <c r="AU4687" s="419"/>
      <c r="AV4687" s="419"/>
      <c r="AX4687" s="419"/>
      <c r="AY4687" s="419"/>
      <c r="AZ4687" s="419"/>
      <c r="BB4687" s="419"/>
      <c r="BC4687" s="419"/>
      <c r="BD4687" s="419"/>
      <c r="BF4687" s="419"/>
      <c r="BG4687" s="419"/>
      <c r="BH4687" s="419"/>
      <c r="BJ4687" s="419"/>
      <c r="BK4687" s="419"/>
      <c r="BL4687" s="419"/>
      <c r="BN4687" s="419"/>
      <c r="BO4687" s="419"/>
      <c r="BP4687" s="419"/>
      <c r="BR4687" s="419"/>
      <c r="BS4687" s="419"/>
      <c r="BT4687" s="419"/>
      <c r="BV4687" s="419"/>
      <c r="BW4687" s="419"/>
      <c r="BX4687" s="397"/>
      <c r="BZ4687" s="449"/>
      <c r="CB4687" s="419"/>
      <c r="CC4687" s="419"/>
      <c r="CD4687" s="419"/>
      <c r="CF4687" s="419"/>
      <c r="CG4687" s="419"/>
      <c r="CH4687" s="419"/>
    </row>
    <row r="4688" spans="3:86" ht="21" thickBot="1">
      <c r="C4688" s="425"/>
      <c r="P4688" s="431"/>
      <c r="R4688" s="419"/>
      <c r="S4688" s="446"/>
      <c r="T4688" s="419"/>
      <c r="V4688" s="196"/>
      <c r="W4688" s="419"/>
      <c r="X4688" s="419"/>
      <c r="Z4688" s="419"/>
      <c r="AA4688" s="419"/>
      <c r="AB4688" s="419"/>
      <c r="AD4688" s="419"/>
      <c r="AE4688" s="419"/>
      <c r="AF4688" s="419"/>
      <c r="AH4688" s="419"/>
      <c r="AI4688" s="419"/>
      <c r="AJ4688" s="419"/>
      <c r="AL4688" s="419"/>
      <c r="AM4688" s="419"/>
      <c r="AN4688" s="403"/>
      <c r="AO4688" s="419"/>
      <c r="AP4688" s="419"/>
      <c r="AQ4688" s="419"/>
      <c r="AR4688" s="419"/>
      <c r="AS4688" s="419"/>
      <c r="AT4688" s="419"/>
      <c r="AU4688" s="419"/>
      <c r="AV4688" s="419"/>
      <c r="AX4688" s="419"/>
      <c r="AY4688" s="419"/>
      <c r="AZ4688" s="419"/>
      <c r="BB4688" s="419"/>
      <c r="BC4688" s="419"/>
      <c r="BD4688" s="419"/>
      <c r="BF4688" s="419"/>
      <c r="BG4688" s="419"/>
      <c r="BH4688" s="419"/>
      <c r="BJ4688" s="419"/>
      <c r="BK4688" s="419"/>
      <c r="BL4688" s="419"/>
      <c r="BN4688" s="419"/>
      <c r="BO4688" s="419"/>
      <c r="BP4688" s="419"/>
      <c r="BR4688" s="419"/>
      <c r="BS4688" s="419"/>
      <c r="BT4688" s="419"/>
      <c r="BV4688" s="419"/>
      <c r="BW4688" s="419"/>
      <c r="BX4688" s="397"/>
      <c r="BZ4688" s="449"/>
      <c r="CB4688" s="419"/>
      <c r="CC4688" s="419"/>
      <c r="CD4688" s="419"/>
      <c r="CF4688" s="419"/>
      <c r="CG4688" s="419"/>
      <c r="CH4688" s="419"/>
    </row>
    <row r="4689" spans="3:86" ht="21" thickBot="1">
      <c r="C4689" s="425"/>
      <c r="P4689" s="431"/>
      <c r="R4689" s="419"/>
      <c r="S4689" s="446"/>
      <c r="T4689" s="419"/>
      <c r="V4689" s="196"/>
      <c r="W4689" s="419"/>
      <c r="X4689" s="419"/>
      <c r="Z4689" s="419"/>
      <c r="AA4689" s="419"/>
      <c r="AB4689" s="419"/>
      <c r="AD4689" s="419"/>
      <c r="AE4689" s="419"/>
      <c r="AF4689" s="419"/>
      <c r="AH4689" s="419"/>
      <c r="AI4689" s="419"/>
      <c r="AJ4689" s="419"/>
      <c r="AL4689" s="419"/>
      <c r="AM4689" s="419"/>
      <c r="AN4689" s="403"/>
      <c r="AO4689" s="419"/>
      <c r="AP4689" s="419"/>
      <c r="AQ4689" s="419"/>
      <c r="AR4689" s="419"/>
      <c r="AS4689" s="419"/>
      <c r="AT4689" s="419"/>
      <c r="AU4689" s="419"/>
      <c r="AV4689" s="419"/>
      <c r="AX4689" s="419"/>
      <c r="AY4689" s="419"/>
      <c r="AZ4689" s="419"/>
      <c r="BB4689" s="419"/>
      <c r="BC4689" s="419"/>
      <c r="BD4689" s="419"/>
      <c r="BF4689" s="419"/>
      <c r="BG4689" s="419"/>
      <c r="BH4689" s="419"/>
      <c r="BJ4689" s="419"/>
      <c r="BK4689" s="419"/>
      <c r="BL4689" s="419"/>
      <c r="BN4689" s="419"/>
      <c r="BO4689" s="419"/>
      <c r="BP4689" s="419"/>
      <c r="BR4689" s="419"/>
      <c r="BS4689" s="419"/>
      <c r="BT4689" s="419"/>
      <c r="BV4689" s="419"/>
      <c r="BW4689" s="419"/>
      <c r="BX4689" s="397"/>
      <c r="BZ4689" s="449"/>
      <c r="CB4689" s="419"/>
      <c r="CC4689" s="419"/>
      <c r="CD4689" s="419"/>
      <c r="CF4689" s="419"/>
      <c r="CG4689" s="419"/>
      <c r="CH4689" s="419"/>
    </row>
    <row r="4690" spans="3:86" ht="21" thickBot="1">
      <c r="C4690" s="425"/>
      <c r="P4690" s="431"/>
      <c r="R4690" s="419"/>
      <c r="S4690" s="446"/>
      <c r="T4690" s="419"/>
      <c r="V4690" s="196"/>
      <c r="W4690" s="419"/>
      <c r="X4690" s="419"/>
      <c r="Z4690" s="419"/>
      <c r="AA4690" s="419"/>
      <c r="AB4690" s="419"/>
      <c r="AD4690" s="419"/>
      <c r="AE4690" s="419"/>
      <c r="AF4690" s="419"/>
      <c r="AH4690" s="419"/>
      <c r="AI4690" s="419"/>
      <c r="AJ4690" s="419"/>
      <c r="AL4690" s="419"/>
      <c r="AM4690" s="419"/>
      <c r="AN4690" s="403"/>
      <c r="AO4690" s="419"/>
      <c r="AP4690" s="419"/>
      <c r="AQ4690" s="419"/>
      <c r="AR4690" s="419"/>
      <c r="AS4690" s="419"/>
      <c r="AT4690" s="419"/>
      <c r="AU4690" s="419"/>
      <c r="AV4690" s="419"/>
      <c r="AX4690" s="419"/>
      <c r="AY4690" s="419"/>
      <c r="AZ4690" s="419"/>
      <c r="BB4690" s="419"/>
      <c r="BC4690" s="419"/>
      <c r="BD4690" s="419"/>
      <c r="BF4690" s="419"/>
      <c r="BG4690" s="419"/>
      <c r="BH4690" s="419"/>
      <c r="BJ4690" s="419"/>
      <c r="BK4690" s="419"/>
      <c r="BL4690" s="419"/>
      <c r="BN4690" s="419"/>
      <c r="BO4690" s="419"/>
      <c r="BP4690" s="419"/>
      <c r="BR4690" s="419"/>
      <c r="BS4690" s="419"/>
      <c r="BT4690" s="419"/>
      <c r="BV4690" s="419"/>
      <c r="BW4690" s="419"/>
      <c r="BX4690" s="397"/>
      <c r="BZ4690" s="449"/>
      <c r="CB4690" s="419"/>
      <c r="CC4690" s="419"/>
      <c r="CD4690" s="419"/>
      <c r="CF4690" s="419"/>
      <c r="CG4690" s="419"/>
      <c r="CH4690" s="419"/>
    </row>
    <row r="4691" spans="3:86" ht="21" thickBot="1">
      <c r="C4691" s="425"/>
      <c r="P4691" s="431"/>
      <c r="R4691" s="419"/>
      <c r="S4691" s="446"/>
      <c r="T4691" s="419"/>
      <c r="V4691" s="196"/>
      <c r="W4691" s="419"/>
      <c r="X4691" s="419"/>
      <c r="Z4691" s="419"/>
      <c r="AA4691" s="419"/>
      <c r="AB4691" s="419"/>
      <c r="AD4691" s="419"/>
      <c r="AE4691" s="419"/>
      <c r="AF4691" s="419"/>
      <c r="AH4691" s="419"/>
      <c r="AI4691" s="419"/>
      <c r="AJ4691" s="419"/>
      <c r="AL4691" s="419"/>
      <c r="AM4691" s="419"/>
      <c r="AN4691" s="403"/>
      <c r="AO4691" s="419"/>
      <c r="AP4691" s="419"/>
      <c r="AQ4691" s="419"/>
      <c r="AR4691" s="419"/>
      <c r="AS4691" s="419"/>
      <c r="AT4691" s="419"/>
      <c r="AU4691" s="419"/>
      <c r="AV4691" s="419"/>
      <c r="AX4691" s="419"/>
      <c r="AY4691" s="419"/>
      <c r="AZ4691" s="419"/>
      <c r="BB4691" s="419"/>
      <c r="BC4691" s="419"/>
      <c r="BD4691" s="419"/>
      <c r="BF4691" s="419"/>
      <c r="BG4691" s="419"/>
      <c r="BH4691" s="419"/>
      <c r="BJ4691" s="419"/>
      <c r="BK4691" s="419"/>
      <c r="BL4691" s="419"/>
      <c r="BN4691" s="419"/>
      <c r="BO4691" s="419"/>
      <c r="BP4691" s="419"/>
      <c r="BR4691" s="419"/>
      <c r="BS4691" s="419"/>
      <c r="BT4691" s="419"/>
      <c r="BV4691" s="419"/>
      <c r="BW4691" s="419"/>
      <c r="BX4691" s="397"/>
      <c r="BZ4691" s="449"/>
      <c r="CB4691" s="419"/>
      <c r="CC4691" s="419"/>
      <c r="CD4691" s="419"/>
      <c r="CF4691" s="419"/>
      <c r="CG4691" s="419"/>
      <c r="CH4691" s="419"/>
    </row>
    <row r="4692" spans="3:86" ht="21" thickBot="1">
      <c r="C4692" s="425"/>
      <c r="P4692" s="431"/>
      <c r="R4692" s="419"/>
      <c r="S4692" s="446"/>
      <c r="T4692" s="419"/>
      <c r="V4692" s="196"/>
      <c r="W4692" s="419"/>
      <c r="X4692" s="419"/>
      <c r="Z4692" s="419"/>
      <c r="AA4692" s="419"/>
      <c r="AB4692" s="419"/>
      <c r="AD4692" s="419"/>
      <c r="AE4692" s="419"/>
      <c r="AF4692" s="419"/>
      <c r="AH4692" s="419"/>
      <c r="AI4692" s="419"/>
      <c r="AJ4692" s="419"/>
      <c r="AL4692" s="419"/>
      <c r="AM4692" s="419"/>
      <c r="AN4692" s="403"/>
      <c r="AO4692" s="419"/>
      <c r="AP4692" s="419"/>
      <c r="AQ4692" s="419"/>
      <c r="AR4692" s="419"/>
      <c r="AS4692" s="419"/>
      <c r="AT4692" s="419"/>
      <c r="AU4692" s="419"/>
      <c r="AV4692" s="419"/>
      <c r="AX4692" s="419"/>
      <c r="AY4692" s="419"/>
      <c r="AZ4692" s="419"/>
      <c r="BB4692" s="419"/>
      <c r="BC4692" s="419"/>
      <c r="BD4692" s="419"/>
      <c r="BF4692" s="419"/>
      <c r="BG4692" s="419"/>
      <c r="BH4692" s="419"/>
      <c r="BJ4692" s="419"/>
      <c r="BK4692" s="419"/>
      <c r="BL4692" s="419"/>
      <c r="BN4692" s="419"/>
      <c r="BO4692" s="419"/>
      <c r="BP4692" s="419"/>
      <c r="BR4692" s="419"/>
      <c r="BS4692" s="419"/>
      <c r="BT4692" s="419"/>
      <c r="BV4692" s="419"/>
      <c r="BW4692" s="419"/>
      <c r="BX4692" s="397"/>
      <c r="BZ4692" s="449"/>
      <c r="CB4692" s="419"/>
      <c r="CC4692" s="419"/>
      <c r="CD4692" s="419"/>
      <c r="CF4692" s="419"/>
      <c r="CG4692" s="419"/>
      <c r="CH4692" s="419"/>
    </row>
    <row r="4693" spans="3:86" ht="21" thickBot="1">
      <c r="C4693" s="425"/>
      <c r="P4693" s="431"/>
      <c r="R4693" s="419"/>
      <c r="S4693" s="446"/>
      <c r="T4693" s="419"/>
      <c r="V4693" s="196"/>
      <c r="W4693" s="419"/>
      <c r="X4693" s="419"/>
      <c r="Z4693" s="419"/>
      <c r="AA4693" s="419"/>
      <c r="AB4693" s="419"/>
      <c r="AD4693" s="419"/>
      <c r="AE4693" s="419"/>
      <c r="AF4693" s="419"/>
      <c r="AH4693" s="419"/>
      <c r="AI4693" s="419"/>
      <c r="AJ4693" s="419"/>
      <c r="AL4693" s="419"/>
      <c r="AM4693" s="419"/>
      <c r="AN4693" s="403"/>
      <c r="AO4693" s="419"/>
      <c r="AP4693" s="419"/>
      <c r="AQ4693" s="419"/>
      <c r="AR4693" s="419"/>
      <c r="AS4693" s="419"/>
      <c r="AT4693" s="419"/>
      <c r="AU4693" s="419"/>
      <c r="AV4693" s="419"/>
      <c r="AX4693" s="419"/>
      <c r="AY4693" s="419"/>
      <c r="AZ4693" s="419"/>
      <c r="BB4693" s="419"/>
      <c r="BC4693" s="419"/>
      <c r="BD4693" s="419"/>
      <c r="BF4693" s="419"/>
      <c r="BG4693" s="419"/>
      <c r="BH4693" s="419"/>
      <c r="BJ4693" s="419"/>
      <c r="BK4693" s="419"/>
      <c r="BL4693" s="419"/>
      <c r="BN4693" s="419"/>
      <c r="BO4693" s="419"/>
      <c r="BP4693" s="419"/>
      <c r="BR4693" s="419"/>
      <c r="BS4693" s="419"/>
      <c r="BT4693" s="419"/>
      <c r="BV4693" s="419"/>
      <c r="BW4693" s="419"/>
      <c r="BX4693" s="397"/>
      <c r="BZ4693" s="449"/>
      <c r="CB4693" s="419"/>
      <c r="CC4693" s="419"/>
      <c r="CD4693" s="419"/>
      <c r="CF4693" s="419"/>
      <c r="CG4693" s="419"/>
      <c r="CH4693" s="419"/>
    </row>
    <row r="4694" spans="3:86" ht="21" thickBot="1">
      <c r="C4694" s="425"/>
      <c r="P4694" s="431"/>
      <c r="R4694" s="419"/>
      <c r="S4694" s="446"/>
      <c r="T4694" s="419"/>
      <c r="V4694" s="196"/>
      <c r="W4694" s="419"/>
      <c r="X4694" s="419"/>
      <c r="Z4694" s="419"/>
      <c r="AA4694" s="419"/>
      <c r="AB4694" s="419"/>
      <c r="AD4694" s="419"/>
      <c r="AE4694" s="419"/>
      <c r="AF4694" s="419"/>
      <c r="AH4694" s="419"/>
      <c r="AI4694" s="419"/>
      <c r="AJ4694" s="419"/>
      <c r="AL4694" s="419"/>
      <c r="AM4694" s="419"/>
      <c r="AN4694" s="403"/>
      <c r="AO4694" s="419"/>
      <c r="AP4694" s="419"/>
      <c r="AQ4694" s="419"/>
      <c r="AR4694" s="419"/>
      <c r="AS4694" s="419"/>
      <c r="AT4694" s="419"/>
      <c r="AU4694" s="419"/>
      <c r="AV4694" s="419"/>
      <c r="AX4694" s="419"/>
      <c r="AY4694" s="419"/>
      <c r="AZ4694" s="419"/>
      <c r="BB4694" s="419"/>
      <c r="BC4694" s="419"/>
      <c r="BD4694" s="419"/>
      <c r="BF4694" s="419"/>
      <c r="BG4694" s="419"/>
      <c r="BH4694" s="419"/>
      <c r="BJ4694" s="419"/>
      <c r="BK4694" s="419"/>
      <c r="BL4694" s="419"/>
      <c r="BN4694" s="419"/>
      <c r="BO4694" s="419"/>
      <c r="BP4694" s="419"/>
      <c r="BR4694" s="419"/>
      <c r="BS4694" s="419"/>
      <c r="BT4694" s="419"/>
      <c r="BV4694" s="419"/>
      <c r="BW4694" s="419"/>
      <c r="BX4694" s="397"/>
      <c r="BZ4694" s="449"/>
      <c r="CB4694" s="419"/>
      <c r="CC4694" s="419"/>
      <c r="CD4694" s="419"/>
      <c r="CF4694" s="419"/>
      <c r="CG4694" s="419"/>
      <c r="CH4694" s="419"/>
    </row>
    <row r="4695" spans="3:86" ht="21" thickBot="1">
      <c r="C4695" s="425"/>
      <c r="P4695" s="431"/>
      <c r="R4695" s="419"/>
      <c r="S4695" s="446"/>
      <c r="T4695" s="419"/>
      <c r="V4695" s="196"/>
      <c r="W4695" s="419"/>
      <c r="X4695" s="419"/>
      <c r="Z4695" s="419"/>
      <c r="AA4695" s="419"/>
      <c r="AB4695" s="419"/>
      <c r="AD4695" s="419"/>
      <c r="AE4695" s="419"/>
      <c r="AF4695" s="419"/>
      <c r="AH4695" s="419"/>
      <c r="AI4695" s="419"/>
      <c r="AJ4695" s="419"/>
      <c r="AL4695" s="419"/>
      <c r="AM4695" s="419"/>
      <c r="AN4695" s="403"/>
      <c r="AO4695" s="419"/>
      <c r="AP4695" s="419"/>
      <c r="AQ4695" s="419"/>
      <c r="AR4695" s="419"/>
      <c r="AS4695" s="419"/>
      <c r="AT4695" s="419"/>
      <c r="AU4695" s="419"/>
      <c r="AV4695" s="419"/>
      <c r="AX4695" s="419"/>
      <c r="AY4695" s="419"/>
      <c r="AZ4695" s="419"/>
      <c r="BB4695" s="419"/>
      <c r="BC4695" s="419"/>
      <c r="BD4695" s="419"/>
      <c r="BF4695" s="419"/>
      <c r="BG4695" s="419"/>
      <c r="BH4695" s="419"/>
      <c r="BJ4695" s="419"/>
      <c r="BK4695" s="419"/>
      <c r="BL4695" s="419"/>
      <c r="BN4695" s="419"/>
      <c r="BO4695" s="419"/>
      <c r="BP4695" s="419"/>
      <c r="BR4695" s="419"/>
      <c r="BS4695" s="419"/>
      <c r="BT4695" s="419"/>
      <c r="BV4695" s="419"/>
      <c r="BW4695" s="419"/>
      <c r="BX4695" s="397"/>
      <c r="BZ4695" s="449"/>
      <c r="CB4695" s="419"/>
      <c r="CC4695" s="419"/>
      <c r="CD4695" s="419"/>
      <c r="CF4695" s="419"/>
      <c r="CG4695" s="419"/>
      <c r="CH4695" s="419"/>
    </row>
    <row r="4696" spans="3:86" ht="21" thickBot="1">
      <c r="C4696" s="425"/>
      <c r="P4696" s="431"/>
      <c r="R4696" s="419"/>
      <c r="S4696" s="446"/>
      <c r="T4696" s="419"/>
      <c r="V4696" s="196"/>
      <c r="W4696" s="419"/>
      <c r="X4696" s="419"/>
      <c r="Z4696" s="419"/>
      <c r="AA4696" s="419"/>
      <c r="AB4696" s="419"/>
      <c r="AD4696" s="419"/>
      <c r="AE4696" s="419"/>
      <c r="AF4696" s="419"/>
      <c r="AH4696" s="419"/>
      <c r="AI4696" s="419"/>
      <c r="AJ4696" s="419"/>
      <c r="AL4696" s="419"/>
      <c r="AM4696" s="419"/>
      <c r="AN4696" s="403"/>
      <c r="AO4696" s="419"/>
      <c r="AP4696" s="419"/>
      <c r="AQ4696" s="419"/>
      <c r="AR4696" s="419"/>
      <c r="AS4696" s="419"/>
      <c r="AT4696" s="419"/>
      <c r="AU4696" s="419"/>
      <c r="AV4696" s="419"/>
      <c r="AX4696" s="419"/>
      <c r="AY4696" s="419"/>
      <c r="AZ4696" s="419"/>
      <c r="BB4696" s="419"/>
      <c r="BC4696" s="419"/>
      <c r="BD4696" s="419"/>
      <c r="BF4696" s="419"/>
      <c r="BG4696" s="419"/>
      <c r="BH4696" s="419"/>
      <c r="BJ4696" s="419"/>
      <c r="BK4696" s="419"/>
      <c r="BL4696" s="419"/>
      <c r="BN4696" s="419"/>
      <c r="BO4696" s="419"/>
      <c r="BP4696" s="419"/>
      <c r="BR4696" s="419"/>
      <c r="BS4696" s="419"/>
      <c r="BT4696" s="419"/>
      <c r="BV4696" s="419"/>
      <c r="BW4696" s="419"/>
      <c r="BX4696" s="397"/>
      <c r="BZ4696" s="449"/>
      <c r="CB4696" s="419"/>
      <c r="CC4696" s="419"/>
      <c r="CD4696" s="419"/>
      <c r="CF4696" s="419"/>
      <c r="CG4696" s="419"/>
      <c r="CH4696" s="419"/>
    </row>
    <row r="4697" spans="3:86" ht="21" thickBot="1">
      <c r="C4697" s="425"/>
      <c r="P4697" s="431"/>
      <c r="R4697" s="419"/>
      <c r="S4697" s="446"/>
      <c r="T4697" s="419"/>
      <c r="V4697" s="196"/>
      <c r="W4697" s="419"/>
      <c r="X4697" s="419"/>
      <c r="Z4697" s="419"/>
      <c r="AA4697" s="419"/>
      <c r="AB4697" s="419"/>
      <c r="AD4697" s="419"/>
      <c r="AE4697" s="419"/>
      <c r="AF4697" s="419"/>
      <c r="AH4697" s="419"/>
      <c r="AI4697" s="419"/>
      <c r="AJ4697" s="419"/>
      <c r="AL4697" s="419"/>
      <c r="AM4697" s="419"/>
      <c r="AN4697" s="403"/>
      <c r="AO4697" s="419"/>
      <c r="AP4697" s="419"/>
      <c r="AQ4697" s="419"/>
      <c r="AR4697" s="419"/>
      <c r="AS4697" s="419"/>
      <c r="AT4697" s="419"/>
      <c r="AU4697" s="419"/>
      <c r="AV4697" s="419"/>
      <c r="AX4697" s="419"/>
      <c r="AY4697" s="419"/>
      <c r="AZ4697" s="419"/>
      <c r="BB4697" s="419"/>
      <c r="BC4697" s="419"/>
      <c r="BD4697" s="419"/>
      <c r="BF4697" s="419"/>
      <c r="BG4697" s="419"/>
      <c r="BH4697" s="419"/>
      <c r="BJ4697" s="419"/>
      <c r="BK4697" s="419"/>
      <c r="BL4697" s="419"/>
      <c r="BN4697" s="419"/>
      <c r="BO4697" s="419"/>
      <c r="BP4697" s="419"/>
      <c r="BR4697" s="419"/>
      <c r="BS4697" s="419"/>
      <c r="BT4697" s="419"/>
      <c r="BV4697" s="419"/>
      <c r="BW4697" s="419"/>
      <c r="BX4697" s="397"/>
      <c r="BZ4697" s="449"/>
      <c r="CB4697" s="419"/>
      <c r="CC4697" s="419"/>
      <c r="CD4697" s="419"/>
      <c r="CF4697" s="419"/>
      <c r="CG4697" s="419"/>
      <c r="CH4697" s="419"/>
    </row>
    <row r="4698" spans="3:86" ht="21" thickBot="1">
      <c r="C4698" s="425"/>
      <c r="P4698" s="431"/>
      <c r="R4698" s="419"/>
      <c r="S4698" s="446"/>
      <c r="T4698" s="419"/>
      <c r="V4698" s="196"/>
      <c r="W4698" s="419"/>
      <c r="X4698" s="419"/>
      <c r="Z4698" s="419"/>
      <c r="AA4698" s="419"/>
      <c r="AB4698" s="419"/>
      <c r="AD4698" s="419"/>
      <c r="AE4698" s="419"/>
      <c r="AF4698" s="419"/>
      <c r="AH4698" s="419"/>
      <c r="AI4698" s="419"/>
      <c r="AJ4698" s="419"/>
      <c r="AL4698" s="419"/>
      <c r="AM4698" s="419"/>
      <c r="AN4698" s="403"/>
      <c r="AO4698" s="419"/>
      <c r="AP4698" s="419"/>
      <c r="AQ4698" s="419"/>
      <c r="AR4698" s="419"/>
      <c r="AS4698" s="419"/>
      <c r="AT4698" s="419"/>
      <c r="AU4698" s="419"/>
      <c r="AV4698" s="419"/>
      <c r="AX4698" s="419"/>
      <c r="AY4698" s="419"/>
      <c r="AZ4698" s="419"/>
      <c r="BB4698" s="419"/>
      <c r="BC4698" s="419"/>
      <c r="BD4698" s="419"/>
      <c r="BF4698" s="419"/>
      <c r="BG4698" s="419"/>
      <c r="BH4698" s="419"/>
      <c r="BJ4698" s="419"/>
      <c r="BK4698" s="419"/>
      <c r="BL4698" s="419"/>
      <c r="BN4698" s="419"/>
      <c r="BO4698" s="419"/>
      <c r="BP4698" s="419"/>
      <c r="BR4698" s="419"/>
      <c r="BS4698" s="419"/>
      <c r="BT4698" s="419"/>
      <c r="BV4698" s="419"/>
      <c r="BW4698" s="419"/>
      <c r="BX4698" s="397"/>
      <c r="BZ4698" s="449"/>
      <c r="CB4698" s="419"/>
      <c r="CC4698" s="419"/>
      <c r="CD4698" s="419"/>
      <c r="CF4698" s="419"/>
      <c r="CG4698" s="419"/>
      <c r="CH4698" s="419"/>
    </row>
    <row r="4699" spans="3:86" ht="21" thickBot="1">
      <c r="C4699" s="425"/>
      <c r="P4699" s="431"/>
      <c r="R4699" s="419"/>
      <c r="S4699" s="446"/>
      <c r="T4699" s="419"/>
      <c r="V4699" s="196"/>
      <c r="W4699" s="419"/>
      <c r="X4699" s="419"/>
      <c r="Z4699" s="419"/>
      <c r="AA4699" s="419"/>
      <c r="AB4699" s="419"/>
      <c r="AD4699" s="419"/>
      <c r="AE4699" s="419"/>
      <c r="AF4699" s="419"/>
      <c r="AH4699" s="419"/>
      <c r="AI4699" s="419"/>
      <c r="AJ4699" s="419"/>
      <c r="AL4699" s="419"/>
      <c r="AM4699" s="419"/>
      <c r="AN4699" s="403"/>
      <c r="AO4699" s="419"/>
      <c r="AP4699" s="419"/>
      <c r="AQ4699" s="419"/>
      <c r="AR4699" s="419"/>
      <c r="AS4699" s="419"/>
      <c r="AT4699" s="419"/>
      <c r="AU4699" s="419"/>
      <c r="AV4699" s="419"/>
      <c r="AX4699" s="419"/>
      <c r="AY4699" s="419"/>
      <c r="AZ4699" s="419"/>
      <c r="BB4699" s="419"/>
      <c r="BC4699" s="419"/>
      <c r="BD4699" s="419"/>
      <c r="BF4699" s="419"/>
      <c r="BG4699" s="419"/>
      <c r="BH4699" s="419"/>
      <c r="BJ4699" s="419"/>
      <c r="BK4699" s="419"/>
      <c r="BL4699" s="419"/>
      <c r="BN4699" s="419"/>
      <c r="BO4699" s="419"/>
      <c r="BP4699" s="419"/>
      <c r="BR4699" s="419"/>
      <c r="BS4699" s="419"/>
      <c r="BT4699" s="419"/>
      <c r="BV4699" s="419"/>
      <c r="BW4699" s="419"/>
      <c r="BX4699" s="397"/>
      <c r="BZ4699" s="449"/>
      <c r="CB4699" s="419"/>
      <c r="CC4699" s="419"/>
      <c r="CD4699" s="419"/>
      <c r="CF4699" s="419"/>
      <c r="CG4699" s="419"/>
      <c r="CH4699" s="419"/>
    </row>
    <row r="4700" spans="3:86" ht="21" thickBot="1">
      <c r="C4700" s="425"/>
      <c r="P4700" s="431"/>
      <c r="R4700" s="419"/>
      <c r="S4700" s="446"/>
      <c r="T4700" s="419"/>
      <c r="V4700" s="196"/>
      <c r="W4700" s="419"/>
      <c r="X4700" s="419"/>
      <c r="Z4700" s="419"/>
      <c r="AA4700" s="419"/>
      <c r="AB4700" s="419"/>
      <c r="AD4700" s="419"/>
      <c r="AE4700" s="419"/>
      <c r="AF4700" s="419"/>
      <c r="AH4700" s="419"/>
      <c r="AI4700" s="419"/>
      <c r="AJ4700" s="419"/>
      <c r="AL4700" s="419"/>
      <c r="AM4700" s="419"/>
      <c r="AN4700" s="403"/>
      <c r="AO4700" s="419"/>
      <c r="AP4700" s="419"/>
      <c r="AQ4700" s="419"/>
      <c r="AR4700" s="419"/>
      <c r="AS4700" s="419"/>
      <c r="AT4700" s="419"/>
      <c r="AU4700" s="419"/>
      <c r="AV4700" s="419"/>
      <c r="AX4700" s="419"/>
      <c r="AY4700" s="419"/>
      <c r="AZ4700" s="419"/>
      <c r="BB4700" s="419"/>
      <c r="BC4700" s="419"/>
      <c r="BD4700" s="419"/>
      <c r="BF4700" s="419"/>
      <c r="BG4700" s="419"/>
      <c r="BH4700" s="419"/>
      <c r="BJ4700" s="419"/>
      <c r="BK4700" s="419"/>
      <c r="BL4700" s="419"/>
      <c r="BN4700" s="419"/>
      <c r="BO4700" s="419"/>
      <c r="BP4700" s="419"/>
      <c r="BR4700" s="419"/>
      <c r="BS4700" s="419"/>
      <c r="BT4700" s="419"/>
      <c r="BV4700" s="419"/>
      <c r="BW4700" s="419"/>
      <c r="BX4700" s="397"/>
      <c r="BZ4700" s="449"/>
      <c r="CB4700" s="419"/>
      <c r="CC4700" s="419"/>
      <c r="CD4700" s="419"/>
      <c r="CF4700" s="419"/>
      <c r="CG4700" s="419"/>
      <c r="CH4700" s="419"/>
    </row>
    <row r="4701" spans="3:86" ht="21" thickBot="1">
      <c r="C4701" s="425"/>
      <c r="P4701" s="431"/>
      <c r="R4701" s="419"/>
      <c r="S4701" s="446"/>
      <c r="T4701" s="419"/>
      <c r="V4701" s="196"/>
      <c r="W4701" s="419"/>
      <c r="X4701" s="419"/>
      <c r="Z4701" s="419"/>
      <c r="AA4701" s="419"/>
      <c r="AB4701" s="419"/>
      <c r="AD4701" s="419"/>
      <c r="AE4701" s="419"/>
      <c r="AF4701" s="419"/>
      <c r="AH4701" s="419"/>
      <c r="AI4701" s="419"/>
      <c r="AJ4701" s="419"/>
      <c r="AL4701" s="419"/>
      <c r="AM4701" s="419"/>
      <c r="AN4701" s="403"/>
      <c r="AO4701" s="419"/>
      <c r="AP4701" s="419"/>
      <c r="AQ4701" s="419"/>
      <c r="AR4701" s="419"/>
      <c r="AS4701" s="419"/>
      <c r="AT4701" s="419"/>
      <c r="AU4701" s="419"/>
      <c r="AV4701" s="419"/>
      <c r="AX4701" s="419"/>
      <c r="AY4701" s="419"/>
      <c r="AZ4701" s="419"/>
      <c r="BB4701" s="419"/>
      <c r="BC4701" s="419"/>
      <c r="BD4701" s="419"/>
      <c r="BF4701" s="419"/>
      <c r="BG4701" s="419"/>
      <c r="BH4701" s="419"/>
      <c r="BJ4701" s="419"/>
      <c r="BK4701" s="419"/>
      <c r="BL4701" s="419"/>
      <c r="BN4701" s="419"/>
      <c r="BO4701" s="419"/>
      <c r="BP4701" s="419"/>
      <c r="BR4701" s="419"/>
      <c r="BS4701" s="419"/>
      <c r="BT4701" s="419"/>
      <c r="BV4701" s="419"/>
      <c r="BW4701" s="419"/>
      <c r="BX4701" s="397"/>
      <c r="BZ4701" s="449"/>
      <c r="CB4701" s="419"/>
      <c r="CC4701" s="419"/>
      <c r="CD4701" s="419"/>
      <c r="CF4701" s="419"/>
      <c r="CG4701" s="419"/>
      <c r="CH4701" s="419"/>
    </row>
    <row r="4702" spans="3:86" ht="21" thickBot="1">
      <c r="C4702" s="425"/>
      <c r="P4702" s="431"/>
      <c r="R4702" s="419"/>
      <c r="S4702" s="446"/>
      <c r="T4702" s="419"/>
      <c r="V4702" s="196"/>
      <c r="W4702" s="419"/>
      <c r="X4702" s="419"/>
      <c r="Z4702" s="419"/>
      <c r="AA4702" s="419"/>
      <c r="AB4702" s="419"/>
      <c r="AD4702" s="419"/>
      <c r="AE4702" s="419"/>
      <c r="AF4702" s="419"/>
      <c r="AH4702" s="419"/>
      <c r="AI4702" s="419"/>
      <c r="AJ4702" s="419"/>
      <c r="AL4702" s="419"/>
      <c r="AM4702" s="419"/>
      <c r="AN4702" s="403"/>
      <c r="AO4702" s="419"/>
      <c r="AP4702" s="419"/>
      <c r="AQ4702" s="419"/>
      <c r="AR4702" s="419"/>
      <c r="AS4702" s="419"/>
      <c r="AT4702" s="419"/>
      <c r="AU4702" s="419"/>
      <c r="AV4702" s="419"/>
      <c r="AX4702" s="419"/>
      <c r="AY4702" s="419"/>
      <c r="AZ4702" s="419"/>
      <c r="BB4702" s="419"/>
      <c r="BC4702" s="419"/>
      <c r="BD4702" s="419"/>
      <c r="BF4702" s="419"/>
      <c r="BG4702" s="419"/>
      <c r="BH4702" s="419"/>
      <c r="BJ4702" s="419"/>
      <c r="BK4702" s="419"/>
      <c r="BL4702" s="419"/>
      <c r="BN4702" s="419"/>
      <c r="BO4702" s="419"/>
      <c r="BP4702" s="419"/>
      <c r="BR4702" s="419"/>
      <c r="BS4702" s="419"/>
      <c r="BT4702" s="419"/>
      <c r="BV4702" s="419"/>
      <c r="BW4702" s="419"/>
      <c r="BX4702" s="397"/>
      <c r="BZ4702" s="449"/>
      <c r="CB4702" s="419"/>
      <c r="CC4702" s="419"/>
      <c r="CD4702" s="419"/>
      <c r="CF4702" s="419"/>
      <c r="CG4702" s="419"/>
      <c r="CH4702" s="419"/>
    </row>
    <row r="4703" spans="3:86" ht="21" thickBot="1">
      <c r="C4703" s="425"/>
      <c r="P4703" s="431"/>
      <c r="R4703" s="419"/>
      <c r="S4703" s="446"/>
      <c r="T4703" s="419"/>
      <c r="V4703" s="196"/>
      <c r="W4703" s="419"/>
      <c r="X4703" s="419"/>
      <c r="Z4703" s="419"/>
      <c r="AA4703" s="419"/>
      <c r="AB4703" s="419"/>
      <c r="AD4703" s="419"/>
      <c r="AE4703" s="419"/>
      <c r="AF4703" s="419"/>
      <c r="AH4703" s="419"/>
      <c r="AI4703" s="419"/>
      <c r="AJ4703" s="419"/>
      <c r="AL4703" s="419"/>
      <c r="AM4703" s="419"/>
      <c r="AN4703" s="403"/>
      <c r="AO4703" s="419"/>
      <c r="AP4703" s="419"/>
      <c r="AQ4703" s="419"/>
      <c r="AR4703" s="419"/>
      <c r="AS4703" s="419"/>
      <c r="AT4703" s="419"/>
      <c r="AU4703" s="419"/>
      <c r="AV4703" s="419"/>
      <c r="AX4703" s="419"/>
      <c r="AY4703" s="419"/>
      <c r="AZ4703" s="419"/>
      <c r="BB4703" s="419"/>
      <c r="BC4703" s="419"/>
      <c r="BD4703" s="419"/>
      <c r="BF4703" s="419"/>
      <c r="BG4703" s="419"/>
      <c r="BH4703" s="419"/>
      <c r="BJ4703" s="419"/>
      <c r="BK4703" s="419"/>
      <c r="BL4703" s="419"/>
      <c r="BN4703" s="419"/>
      <c r="BO4703" s="419"/>
      <c r="BP4703" s="419"/>
      <c r="BR4703" s="419"/>
      <c r="BS4703" s="419"/>
      <c r="BT4703" s="419"/>
      <c r="BV4703" s="419"/>
      <c r="BW4703" s="419"/>
      <c r="BX4703" s="397"/>
      <c r="BZ4703" s="449"/>
      <c r="CB4703" s="419"/>
      <c r="CC4703" s="419"/>
      <c r="CD4703" s="419"/>
      <c r="CF4703" s="419"/>
      <c r="CG4703" s="419"/>
      <c r="CH4703" s="419"/>
    </row>
    <row r="4704" spans="3:86" ht="21" thickBot="1">
      <c r="C4704" s="425"/>
      <c r="P4704" s="431"/>
      <c r="R4704" s="419"/>
      <c r="S4704" s="446"/>
      <c r="T4704" s="419"/>
      <c r="V4704" s="196"/>
      <c r="W4704" s="419"/>
      <c r="X4704" s="419"/>
      <c r="Z4704" s="419"/>
      <c r="AA4704" s="419"/>
      <c r="AB4704" s="419"/>
      <c r="AD4704" s="419"/>
      <c r="AE4704" s="419"/>
      <c r="AF4704" s="419"/>
      <c r="AH4704" s="419"/>
      <c r="AI4704" s="419"/>
      <c r="AJ4704" s="419"/>
      <c r="AL4704" s="419"/>
      <c r="AM4704" s="419"/>
      <c r="AN4704" s="403"/>
      <c r="AO4704" s="419"/>
      <c r="AP4704" s="419"/>
      <c r="AQ4704" s="419"/>
      <c r="AR4704" s="419"/>
      <c r="AS4704" s="419"/>
      <c r="AT4704" s="419"/>
      <c r="AU4704" s="419"/>
      <c r="AV4704" s="419"/>
      <c r="AX4704" s="419"/>
      <c r="AY4704" s="419"/>
      <c r="AZ4704" s="419"/>
      <c r="BB4704" s="419"/>
      <c r="BC4704" s="419"/>
      <c r="BD4704" s="419"/>
      <c r="BF4704" s="419"/>
      <c r="BG4704" s="419"/>
      <c r="BH4704" s="419"/>
      <c r="BJ4704" s="419"/>
      <c r="BK4704" s="419"/>
      <c r="BL4704" s="419"/>
      <c r="BN4704" s="419"/>
      <c r="BO4704" s="419"/>
      <c r="BP4704" s="419"/>
      <c r="BR4704" s="419"/>
      <c r="BS4704" s="419"/>
      <c r="BT4704" s="419"/>
      <c r="BV4704" s="419"/>
      <c r="BW4704" s="419"/>
      <c r="BX4704" s="397"/>
      <c r="BZ4704" s="449"/>
      <c r="CB4704" s="419"/>
      <c r="CC4704" s="419"/>
      <c r="CD4704" s="419"/>
      <c r="CF4704" s="419"/>
      <c r="CG4704" s="419"/>
      <c r="CH4704" s="419"/>
    </row>
    <row r="4705" spans="3:86" ht="21" thickBot="1">
      <c r="C4705" s="425"/>
      <c r="P4705" s="431"/>
      <c r="R4705" s="419"/>
      <c r="S4705" s="446"/>
      <c r="T4705" s="419"/>
      <c r="V4705" s="196"/>
      <c r="W4705" s="419"/>
      <c r="X4705" s="419"/>
      <c r="Z4705" s="419"/>
      <c r="AA4705" s="419"/>
      <c r="AB4705" s="419"/>
      <c r="AD4705" s="419"/>
      <c r="AE4705" s="419"/>
      <c r="AF4705" s="419"/>
      <c r="AH4705" s="419"/>
      <c r="AI4705" s="419"/>
      <c r="AJ4705" s="419"/>
      <c r="AL4705" s="419"/>
      <c r="AM4705" s="419"/>
      <c r="AN4705" s="403"/>
      <c r="AO4705" s="419"/>
      <c r="AP4705" s="419"/>
      <c r="AQ4705" s="419"/>
      <c r="AR4705" s="419"/>
      <c r="AS4705" s="419"/>
      <c r="AT4705" s="419"/>
      <c r="AU4705" s="419"/>
      <c r="AV4705" s="419"/>
      <c r="AX4705" s="419"/>
      <c r="AY4705" s="419"/>
      <c r="AZ4705" s="419"/>
      <c r="BB4705" s="419"/>
      <c r="BC4705" s="419"/>
      <c r="BD4705" s="419"/>
      <c r="BF4705" s="419"/>
      <c r="BG4705" s="419"/>
      <c r="BH4705" s="419"/>
      <c r="BJ4705" s="419"/>
      <c r="BK4705" s="419"/>
      <c r="BL4705" s="419"/>
      <c r="BN4705" s="419"/>
      <c r="BO4705" s="419"/>
      <c r="BP4705" s="419"/>
      <c r="BR4705" s="419"/>
      <c r="BS4705" s="419"/>
      <c r="BT4705" s="419"/>
      <c r="BV4705" s="419"/>
      <c r="BW4705" s="419"/>
      <c r="BX4705" s="397"/>
      <c r="BZ4705" s="449"/>
      <c r="CB4705" s="419"/>
      <c r="CC4705" s="419"/>
      <c r="CD4705" s="419"/>
      <c r="CF4705" s="419"/>
      <c r="CG4705" s="419"/>
      <c r="CH4705" s="419"/>
    </row>
    <row r="4706" spans="3:86" ht="21" thickBot="1">
      <c r="C4706" s="425"/>
      <c r="P4706" s="431"/>
      <c r="R4706" s="419"/>
      <c r="S4706" s="446"/>
      <c r="T4706" s="419"/>
      <c r="V4706" s="196"/>
      <c r="W4706" s="419"/>
      <c r="X4706" s="419"/>
      <c r="Z4706" s="419"/>
      <c r="AA4706" s="419"/>
      <c r="AB4706" s="419"/>
      <c r="AD4706" s="419"/>
      <c r="AE4706" s="419"/>
      <c r="AF4706" s="419"/>
      <c r="AH4706" s="419"/>
      <c r="AI4706" s="419"/>
      <c r="AJ4706" s="419"/>
      <c r="AL4706" s="419"/>
      <c r="AM4706" s="419"/>
      <c r="AN4706" s="403"/>
      <c r="AO4706" s="419"/>
      <c r="AP4706" s="419"/>
      <c r="AQ4706" s="419"/>
      <c r="AR4706" s="419"/>
      <c r="AS4706" s="419"/>
      <c r="AT4706" s="419"/>
      <c r="AU4706" s="419"/>
      <c r="AV4706" s="419"/>
      <c r="AX4706" s="419"/>
      <c r="AY4706" s="419"/>
      <c r="AZ4706" s="419"/>
      <c r="BB4706" s="419"/>
      <c r="BC4706" s="419"/>
      <c r="BD4706" s="419"/>
      <c r="BF4706" s="419"/>
      <c r="BG4706" s="419"/>
      <c r="BH4706" s="419"/>
      <c r="BJ4706" s="419"/>
      <c r="BK4706" s="419"/>
      <c r="BL4706" s="419"/>
      <c r="BN4706" s="419"/>
      <c r="BO4706" s="419"/>
      <c r="BP4706" s="419"/>
      <c r="BR4706" s="419"/>
      <c r="BS4706" s="419"/>
      <c r="BT4706" s="419"/>
      <c r="BV4706" s="419"/>
      <c r="BW4706" s="419"/>
      <c r="BX4706" s="397"/>
      <c r="BZ4706" s="449"/>
      <c r="CB4706" s="419"/>
      <c r="CC4706" s="419"/>
      <c r="CD4706" s="419"/>
      <c r="CF4706" s="419"/>
      <c r="CG4706" s="419"/>
      <c r="CH4706" s="419"/>
    </row>
    <row r="4707" spans="3:86" ht="21" thickBot="1">
      <c r="C4707" s="425"/>
      <c r="P4707" s="431"/>
      <c r="R4707" s="419"/>
      <c r="S4707" s="446"/>
      <c r="T4707" s="419"/>
      <c r="V4707" s="196"/>
      <c r="W4707" s="419"/>
      <c r="X4707" s="419"/>
      <c r="Z4707" s="419"/>
      <c r="AA4707" s="419"/>
      <c r="AB4707" s="419"/>
      <c r="AD4707" s="419"/>
      <c r="AE4707" s="419"/>
      <c r="AF4707" s="419"/>
      <c r="AH4707" s="419"/>
      <c r="AI4707" s="419"/>
      <c r="AJ4707" s="419"/>
      <c r="AL4707" s="419"/>
      <c r="AM4707" s="419"/>
      <c r="AN4707" s="403"/>
      <c r="AO4707" s="419"/>
      <c r="AP4707" s="419"/>
      <c r="AQ4707" s="419"/>
      <c r="AR4707" s="419"/>
      <c r="AS4707" s="419"/>
      <c r="AT4707" s="419"/>
      <c r="AU4707" s="419"/>
      <c r="AV4707" s="419"/>
      <c r="AX4707" s="419"/>
      <c r="AY4707" s="419"/>
      <c r="AZ4707" s="419"/>
      <c r="BB4707" s="419"/>
      <c r="BC4707" s="419"/>
      <c r="BD4707" s="419"/>
      <c r="BF4707" s="419"/>
      <c r="BG4707" s="419"/>
      <c r="BH4707" s="419"/>
      <c r="BJ4707" s="419"/>
      <c r="BK4707" s="419"/>
      <c r="BL4707" s="419"/>
      <c r="BN4707" s="419"/>
      <c r="BO4707" s="419"/>
      <c r="BP4707" s="419"/>
      <c r="BR4707" s="419"/>
      <c r="BS4707" s="419"/>
      <c r="BT4707" s="419"/>
      <c r="BV4707" s="419"/>
      <c r="BW4707" s="419"/>
      <c r="BX4707" s="397"/>
      <c r="BZ4707" s="449"/>
      <c r="CB4707" s="419"/>
      <c r="CC4707" s="419"/>
      <c r="CD4707" s="419"/>
      <c r="CF4707" s="419"/>
      <c r="CG4707" s="419"/>
      <c r="CH4707" s="419"/>
    </row>
    <row r="4708" spans="3:86" ht="21" thickBot="1">
      <c r="C4708" s="425"/>
      <c r="P4708" s="431"/>
      <c r="R4708" s="419"/>
      <c r="S4708" s="446"/>
      <c r="T4708" s="419"/>
      <c r="V4708" s="196"/>
      <c r="W4708" s="419"/>
      <c r="X4708" s="419"/>
      <c r="Z4708" s="419"/>
      <c r="AA4708" s="419"/>
      <c r="AB4708" s="419"/>
      <c r="AD4708" s="419"/>
      <c r="AE4708" s="419"/>
      <c r="AF4708" s="419"/>
      <c r="AH4708" s="419"/>
      <c r="AI4708" s="419"/>
      <c r="AJ4708" s="419"/>
      <c r="AL4708" s="419"/>
      <c r="AM4708" s="419"/>
      <c r="AN4708" s="403"/>
      <c r="AO4708" s="419"/>
      <c r="AP4708" s="419"/>
      <c r="AQ4708" s="419"/>
      <c r="AR4708" s="419"/>
      <c r="AS4708" s="419"/>
      <c r="AT4708" s="419"/>
      <c r="AU4708" s="419"/>
      <c r="AV4708" s="419"/>
      <c r="AX4708" s="419"/>
      <c r="AY4708" s="419"/>
      <c r="AZ4708" s="419"/>
      <c r="BB4708" s="419"/>
      <c r="BC4708" s="419"/>
      <c r="BD4708" s="419"/>
      <c r="BF4708" s="419"/>
      <c r="BG4708" s="419"/>
      <c r="BH4708" s="419"/>
      <c r="BJ4708" s="419"/>
      <c r="BK4708" s="419"/>
      <c r="BL4708" s="419"/>
      <c r="BN4708" s="419"/>
      <c r="BO4708" s="419"/>
      <c r="BP4708" s="419"/>
      <c r="BR4708" s="419"/>
      <c r="BS4708" s="419"/>
      <c r="BT4708" s="419"/>
      <c r="BV4708" s="419"/>
      <c r="BW4708" s="419"/>
      <c r="BX4708" s="397"/>
      <c r="BZ4708" s="449"/>
      <c r="CB4708" s="419"/>
      <c r="CC4708" s="419"/>
      <c r="CD4708" s="419"/>
      <c r="CF4708" s="419"/>
      <c r="CG4708" s="419"/>
      <c r="CH4708" s="419"/>
    </row>
    <row r="4709" spans="3:86" ht="21" thickBot="1">
      <c r="C4709" s="425"/>
      <c r="P4709" s="431"/>
      <c r="R4709" s="419"/>
      <c r="S4709" s="446"/>
      <c r="T4709" s="419"/>
      <c r="V4709" s="196"/>
      <c r="W4709" s="419"/>
      <c r="X4709" s="419"/>
      <c r="Z4709" s="419"/>
      <c r="AA4709" s="419"/>
      <c r="AB4709" s="419"/>
      <c r="AD4709" s="419"/>
      <c r="AE4709" s="419"/>
      <c r="AF4709" s="419"/>
      <c r="AH4709" s="419"/>
      <c r="AI4709" s="419"/>
      <c r="AJ4709" s="419"/>
      <c r="AL4709" s="419"/>
      <c r="AM4709" s="419"/>
      <c r="AN4709" s="403"/>
      <c r="AO4709" s="419"/>
      <c r="AP4709" s="419"/>
      <c r="AQ4709" s="419"/>
      <c r="AR4709" s="419"/>
      <c r="AS4709" s="419"/>
      <c r="AT4709" s="419"/>
      <c r="AU4709" s="419"/>
      <c r="AV4709" s="419"/>
      <c r="AX4709" s="419"/>
      <c r="AY4709" s="419"/>
      <c r="AZ4709" s="419"/>
      <c r="BB4709" s="419"/>
      <c r="BC4709" s="419"/>
      <c r="BD4709" s="419"/>
      <c r="BF4709" s="419"/>
      <c r="BG4709" s="419"/>
      <c r="BH4709" s="419"/>
      <c r="BJ4709" s="419"/>
      <c r="BK4709" s="419"/>
      <c r="BL4709" s="419"/>
      <c r="BN4709" s="419"/>
      <c r="BO4709" s="419"/>
      <c r="BP4709" s="419"/>
      <c r="BR4709" s="419"/>
      <c r="BS4709" s="419"/>
      <c r="BT4709" s="419"/>
      <c r="BV4709" s="419"/>
      <c r="BW4709" s="419"/>
      <c r="BX4709" s="397"/>
      <c r="BZ4709" s="449"/>
      <c r="CB4709" s="419"/>
      <c r="CC4709" s="419"/>
      <c r="CD4709" s="419"/>
      <c r="CF4709" s="419"/>
      <c r="CG4709" s="419"/>
      <c r="CH4709" s="419"/>
    </row>
    <row r="4710" spans="3:86" ht="21" thickBot="1">
      <c r="C4710" s="425"/>
      <c r="P4710" s="431"/>
      <c r="R4710" s="419"/>
      <c r="S4710" s="446"/>
      <c r="T4710" s="419"/>
      <c r="V4710" s="196"/>
      <c r="W4710" s="419"/>
      <c r="X4710" s="419"/>
      <c r="Z4710" s="419"/>
      <c r="AA4710" s="419"/>
      <c r="AB4710" s="419"/>
      <c r="AD4710" s="419"/>
      <c r="AE4710" s="419"/>
      <c r="AF4710" s="419"/>
      <c r="AH4710" s="419"/>
      <c r="AI4710" s="419"/>
      <c r="AJ4710" s="419"/>
      <c r="AL4710" s="419"/>
      <c r="AM4710" s="419"/>
      <c r="AN4710" s="403"/>
      <c r="AO4710" s="419"/>
      <c r="AP4710" s="419"/>
      <c r="AQ4710" s="419"/>
      <c r="AR4710" s="419"/>
      <c r="AS4710" s="419"/>
      <c r="AT4710" s="419"/>
      <c r="AU4710" s="419"/>
      <c r="AV4710" s="419"/>
      <c r="AX4710" s="419"/>
      <c r="AY4710" s="419"/>
      <c r="AZ4710" s="419"/>
      <c r="BB4710" s="419"/>
      <c r="BC4710" s="419"/>
      <c r="BD4710" s="419"/>
      <c r="BF4710" s="419"/>
      <c r="BG4710" s="419"/>
      <c r="BH4710" s="419"/>
      <c r="BJ4710" s="419"/>
      <c r="BK4710" s="419"/>
      <c r="BL4710" s="419"/>
      <c r="BN4710" s="419"/>
      <c r="BO4710" s="419"/>
      <c r="BP4710" s="419"/>
      <c r="BR4710" s="419"/>
      <c r="BS4710" s="419"/>
      <c r="BT4710" s="419"/>
      <c r="BV4710" s="419"/>
      <c r="BW4710" s="419"/>
      <c r="BX4710" s="397"/>
      <c r="BZ4710" s="449"/>
      <c r="CB4710" s="419"/>
      <c r="CC4710" s="419"/>
      <c r="CD4710" s="419"/>
      <c r="CF4710" s="419"/>
      <c r="CG4710" s="419"/>
      <c r="CH4710" s="419"/>
    </row>
    <row r="4711" spans="3:86" ht="21" thickBot="1">
      <c r="C4711" s="425"/>
      <c r="P4711" s="431"/>
      <c r="R4711" s="419"/>
      <c r="S4711" s="446"/>
      <c r="T4711" s="419"/>
      <c r="V4711" s="196"/>
      <c r="W4711" s="419"/>
      <c r="X4711" s="419"/>
      <c r="Z4711" s="419"/>
      <c r="AA4711" s="419"/>
      <c r="AB4711" s="419"/>
      <c r="AD4711" s="419"/>
      <c r="AE4711" s="419"/>
      <c r="AF4711" s="419"/>
      <c r="AH4711" s="419"/>
      <c r="AI4711" s="419"/>
      <c r="AJ4711" s="419"/>
      <c r="AL4711" s="419"/>
      <c r="AM4711" s="419"/>
      <c r="AN4711" s="403"/>
      <c r="AO4711" s="419"/>
      <c r="AP4711" s="419"/>
      <c r="AQ4711" s="419"/>
      <c r="AR4711" s="419"/>
      <c r="AS4711" s="419"/>
      <c r="AT4711" s="419"/>
      <c r="AU4711" s="419"/>
      <c r="AV4711" s="419"/>
      <c r="AX4711" s="419"/>
      <c r="AY4711" s="419"/>
      <c r="AZ4711" s="419"/>
      <c r="BB4711" s="419"/>
      <c r="BC4711" s="419"/>
      <c r="BD4711" s="419"/>
      <c r="BF4711" s="419"/>
      <c r="BG4711" s="419"/>
      <c r="BH4711" s="419"/>
      <c r="BJ4711" s="419"/>
      <c r="BK4711" s="419"/>
      <c r="BL4711" s="419"/>
      <c r="BN4711" s="419"/>
      <c r="BO4711" s="419"/>
      <c r="BP4711" s="419"/>
      <c r="BR4711" s="419"/>
      <c r="BS4711" s="419"/>
      <c r="BT4711" s="419"/>
      <c r="BV4711" s="419"/>
      <c r="BW4711" s="419"/>
      <c r="BX4711" s="397"/>
      <c r="BZ4711" s="449"/>
      <c r="CB4711" s="419"/>
      <c r="CC4711" s="419"/>
      <c r="CD4711" s="419"/>
      <c r="CF4711" s="419"/>
      <c r="CG4711" s="419"/>
      <c r="CH4711" s="419"/>
    </row>
    <row r="4712" spans="3:86" ht="21" thickBot="1">
      <c r="C4712" s="425"/>
      <c r="P4712" s="431"/>
      <c r="R4712" s="419"/>
      <c r="S4712" s="446"/>
      <c r="T4712" s="419"/>
      <c r="V4712" s="196"/>
      <c r="W4712" s="419"/>
      <c r="X4712" s="419"/>
      <c r="Z4712" s="419"/>
      <c r="AA4712" s="419"/>
      <c r="AB4712" s="419"/>
      <c r="AD4712" s="419"/>
      <c r="AE4712" s="419"/>
      <c r="AF4712" s="419"/>
      <c r="AH4712" s="419"/>
      <c r="AI4712" s="419"/>
      <c r="AJ4712" s="419"/>
      <c r="AL4712" s="419"/>
      <c r="AM4712" s="419"/>
      <c r="AN4712" s="403"/>
      <c r="AO4712" s="419"/>
      <c r="AP4712" s="419"/>
      <c r="AQ4712" s="419"/>
      <c r="AR4712" s="419"/>
      <c r="AS4712" s="419"/>
      <c r="AT4712" s="419"/>
      <c r="AU4712" s="419"/>
      <c r="AV4712" s="419"/>
      <c r="AX4712" s="419"/>
      <c r="AY4712" s="419"/>
      <c r="AZ4712" s="419"/>
      <c r="BB4712" s="419"/>
      <c r="BC4712" s="419"/>
      <c r="BD4712" s="419"/>
      <c r="BF4712" s="419"/>
      <c r="BG4712" s="419"/>
      <c r="BH4712" s="419"/>
      <c r="BJ4712" s="419"/>
      <c r="BK4712" s="419"/>
      <c r="BL4712" s="419"/>
      <c r="BN4712" s="419"/>
      <c r="BO4712" s="419"/>
      <c r="BP4712" s="419"/>
      <c r="BR4712" s="419"/>
      <c r="BS4712" s="419"/>
      <c r="BT4712" s="419"/>
      <c r="BV4712" s="419"/>
      <c r="BW4712" s="419"/>
      <c r="BX4712" s="397"/>
      <c r="BZ4712" s="449"/>
      <c r="CB4712" s="419"/>
      <c r="CC4712" s="419"/>
      <c r="CD4712" s="419"/>
      <c r="CF4712" s="419"/>
      <c r="CG4712" s="419"/>
      <c r="CH4712" s="419"/>
    </row>
    <row r="4713" spans="3:86" ht="21" thickBot="1">
      <c r="C4713" s="425"/>
      <c r="P4713" s="431"/>
      <c r="R4713" s="419"/>
      <c r="S4713" s="446"/>
      <c r="T4713" s="419"/>
      <c r="V4713" s="196"/>
      <c r="W4713" s="419"/>
      <c r="X4713" s="419"/>
      <c r="Z4713" s="419"/>
      <c r="AA4713" s="419"/>
      <c r="AB4713" s="419"/>
      <c r="AD4713" s="419"/>
      <c r="AE4713" s="419"/>
      <c r="AF4713" s="419"/>
      <c r="AH4713" s="419"/>
      <c r="AI4713" s="419"/>
      <c r="AJ4713" s="419"/>
      <c r="AL4713" s="419"/>
      <c r="AM4713" s="419"/>
      <c r="AN4713" s="403"/>
      <c r="AO4713" s="419"/>
      <c r="AP4713" s="419"/>
      <c r="AQ4713" s="419"/>
      <c r="AR4713" s="419"/>
      <c r="AS4713" s="419"/>
      <c r="AT4713" s="419"/>
      <c r="AU4713" s="419"/>
      <c r="AV4713" s="419"/>
      <c r="AX4713" s="419"/>
      <c r="AY4713" s="419"/>
      <c r="AZ4713" s="419"/>
      <c r="BB4713" s="419"/>
      <c r="BC4713" s="419"/>
      <c r="BD4713" s="419"/>
      <c r="BF4713" s="419"/>
      <c r="BG4713" s="419"/>
      <c r="BH4713" s="419"/>
      <c r="BJ4713" s="419"/>
      <c r="BK4713" s="419"/>
      <c r="BL4713" s="419"/>
      <c r="BN4713" s="419"/>
      <c r="BO4713" s="419"/>
      <c r="BP4713" s="419"/>
      <c r="BR4713" s="419"/>
      <c r="BS4713" s="419"/>
      <c r="BT4713" s="419"/>
      <c r="BV4713" s="419"/>
      <c r="BW4713" s="419"/>
      <c r="BX4713" s="397"/>
      <c r="BZ4713" s="449"/>
      <c r="CB4713" s="419"/>
      <c r="CC4713" s="419"/>
      <c r="CD4713" s="419"/>
      <c r="CF4713" s="419"/>
      <c r="CG4713" s="419"/>
      <c r="CH4713" s="419"/>
    </row>
    <row r="4714" spans="3:86" ht="21" thickBot="1">
      <c r="C4714" s="425"/>
      <c r="P4714" s="431"/>
      <c r="R4714" s="419"/>
      <c r="S4714" s="446"/>
      <c r="T4714" s="419"/>
      <c r="V4714" s="196"/>
      <c r="W4714" s="419"/>
      <c r="X4714" s="419"/>
      <c r="Z4714" s="419"/>
      <c r="AA4714" s="419"/>
      <c r="AB4714" s="419"/>
      <c r="AD4714" s="419"/>
      <c r="AE4714" s="419"/>
      <c r="AF4714" s="419"/>
      <c r="AH4714" s="419"/>
      <c r="AI4714" s="419"/>
      <c r="AJ4714" s="419"/>
      <c r="AL4714" s="419"/>
      <c r="AM4714" s="419"/>
      <c r="AN4714" s="403"/>
      <c r="AO4714" s="419"/>
      <c r="AP4714" s="419"/>
      <c r="AQ4714" s="419"/>
      <c r="AR4714" s="419"/>
      <c r="AS4714" s="419"/>
      <c r="AT4714" s="419"/>
      <c r="AU4714" s="419"/>
      <c r="AV4714" s="419"/>
      <c r="AX4714" s="419"/>
      <c r="AY4714" s="419"/>
      <c r="AZ4714" s="419"/>
      <c r="BB4714" s="419"/>
      <c r="BC4714" s="419"/>
      <c r="BD4714" s="419"/>
      <c r="BF4714" s="419"/>
      <c r="BG4714" s="419"/>
      <c r="BH4714" s="419"/>
      <c r="BJ4714" s="419"/>
      <c r="BK4714" s="419"/>
      <c r="BL4714" s="419"/>
      <c r="BN4714" s="419"/>
      <c r="BO4714" s="419"/>
      <c r="BP4714" s="419"/>
      <c r="BR4714" s="419"/>
      <c r="BS4714" s="419"/>
      <c r="BT4714" s="419"/>
      <c r="BV4714" s="419"/>
      <c r="BW4714" s="419"/>
      <c r="BX4714" s="397"/>
      <c r="BZ4714" s="449"/>
      <c r="CB4714" s="419"/>
      <c r="CC4714" s="419"/>
      <c r="CD4714" s="419"/>
      <c r="CF4714" s="419"/>
      <c r="CG4714" s="419"/>
      <c r="CH4714" s="419"/>
    </row>
    <row r="4715" spans="3:86" ht="21" thickBot="1">
      <c r="C4715" s="425"/>
      <c r="P4715" s="431"/>
      <c r="R4715" s="419"/>
      <c r="S4715" s="446"/>
      <c r="T4715" s="419"/>
      <c r="V4715" s="196"/>
      <c r="W4715" s="419"/>
      <c r="X4715" s="419"/>
      <c r="Z4715" s="419"/>
      <c r="AA4715" s="419"/>
      <c r="AB4715" s="419"/>
      <c r="AD4715" s="419"/>
      <c r="AE4715" s="419"/>
      <c r="AF4715" s="419"/>
      <c r="AH4715" s="419"/>
      <c r="AI4715" s="419"/>
      <c r="AJ4715" s="419"/>
      <c r="AL4715" s="419"/>
      <c r="AM4715" s="419"/>
      <c r="AN4715" s="403"/>
      <c r="AO4715" s="419"/>
      <c r="AP4715" s="419"/>
      <c r="AQ4715" s="419"/>
      <c r="AR4715" s="419"/>
      <c r="AS4715" s="419"/>
      <c r="AT4715" s="419"/>
      <c r="AU4715" s="419"/>
      <c r="AV4715" s="419"/>
      <c r="AX4715" s="419"/>
      <c r="AY4715" s="419"/>
      <c r="AZ4715" s="419"/>
      <c r="BB4715" s="419"/>
      <c r="BC4715" s="419"/>
      <c r="BD4715" s="419"/>
      <c r="BF4715" s="419"/>
      <c r="BG4715" s="419"/>
      <c r="BH4715" s="419"/>
      <c r="BJ4715" s="419"/>
      <c r="BK4715" s="419"/>
      <c r="BL4715" s="419"/>
      <c r="BN4715" s="419"/>
      <c r="BO4715" s="419"/>
      <c r="BP4715" s="419"/>
      <c r="BR4715" s="419"/>
      <c r="BS4715" s="419"/>
      <c r="BT4715" s="419"/>
      <c r="BV4715" s="419"/>
      <c r="BW4715" s="419"/>
      <c r="BX4715" s="397"/>
      <c r="BZ4715" s="449"/>
      <c r="CB4715" s="419"/>
      <c r="CC4715" s="419"/>
      <c r="CD4715" s="419"/>
      <c r="CF4715" s="419"/>
      <c r="CG4715" s="419"/>
      <c r="CH4715" s="419"/>
    </row>
    <row r="4716" spans="3:86" ht="21" thickBot="1">
      <c r="C4716" s="425"/>
      <c r="P4716" s="431"/>
      <c r="R4716" s="419"/>
      <c r="S4716" s="446"/>
      <c r="T4716" s="419"/>
      <c r="V4716" s="196"/>
      <c r="W4716" s="419"/>
      <c r="X4716" s="419"/>
      <c r="Z4716" s="419"/>
      <c r="AA4716" s="419"/>
      <c r="AB4716" s="419"/>
      <c r="AD4716" s="419"/>
      <c r="AE4716" s="419"/>
      <c r="AF4716" s="419"/>
      <c r="AH4716" s="419"/>
      <c r="AI4716" s="419"/>
      <c r="AJ4716" s="419"/>
      <c r="AL4716" s="419"/>
      <c r="AM4716" s="419"/>
      <c r="AN4716" s="403"/>
      <c r="AO4716" s="419"/>
      <c r="AP4716" s="419"/>
      <c r="AQ4716" s="419"/>
      <c r="AR4716" s="419"/>
      <c r="AS4716" s="419"/>
      <c r="AT4716" s="419"/>
      <c r="AU4716" s="419"/>
      <c r="AV4716" s="419"/>
      <c r="AX4716" s="419"/>
      <c r="AY4716" s="419"/>
      <c r="AZ4716" s="419"/>
      <c r="BB4716" s="419"/>
      <c r="BC4716" s="419"/>
      <c r="BD4716" s="419"/>
      <c r="BF4716" s="419"/>
      <c r="BG4716" s="419"/>
      <c r="BH4716" s="419"/>
      <c r="BJ4716" s="419"/>
      <c r="BK4716" s="419"/>
      <c r="BL4716" s="419"/>
      <c r="BN4716" s="419"/>
      <c r="BO4716" s="419"/>
      <c r="BP4716" s="419"/>
      <c r="BR4716" s="419"/>
      <c r="BS4716" s="419"/>
      <c r="BT4716" s="419"/>
      <c r="BV4716" s="419"/>
      <c r="BW4716" s="419"/>
      <c r="BX4716" s="397"/>
      <c r="BZ4716" s="449"/>
      <c r="CB4716" s="419"/>
      <c r="CC4716" s="419"/>
      <c r="CD4716" s="419"/>
      <c r="CF4716" s="419"/>
      <c r="CG4716" s="419"/>
      <c r="CH4716" s="419"/>
    </row>
    <row r="4717" spans="3:86" ht="21" thickBot="1">
      <c r="C4717" s="425"/>
      <c r="P4717" s="431"/>
      <c r="R4717" s="419"/>
      <c r="S4717" s="446"/>
      <c r="T4717" s="419"/>
      <c r="V4717" s="196"/>
      <c r="W4717" s="419"/>
      <c r="X4717" s="419"/>
      <c r="Z4717" s="419"/>
      <c r="AA4717" s="419"/>
      <c r="AB4717" s="419"/>
      <c r="AD4717" s="419"/>
      <c r="AE4717" s="419"/>
      <c r="AF4717" s="419"/>
      <c r="AH4717" s="419"/>
      <c r="AI4717" s="419"/>
      <c r="AJ4717" s="419"/>
      <c r="AL4717" s="419"/>
      <c r="AM4717" s="419"/>
      <c r="AN4717" s="403"/>
      <c r="AO4717" s="419"/>
      <c r="AP4717" s="419"/>
      <c r="AQ4717" s="419"/>
      <c r="AR4717" s="419"/>
      <c r="AS4717" s="419"/>
      <c r="AT4717" s="419"/>
      <c r="AU4717" s="419"/>
      <c r="AV4717" s="419"/>
      <c r="AX4717" s="419"/>
      <c r="AY4717" s="419"/>
      <c r="AZ4717" s="419"/>
      <c r="BB4717" s="419"/>
      <c r="BC4717" s="419"/>
      <c r="BD4717" s="419"/>
      <c r="BF4717" s="419"/>
      <c r="BG4717" s="419"/>
      <c r="BH4717" s="419"/>
      <c r="BJ4717" s="419"/>
      <c r="BK4717" s="419"/>
      <c r="BL4717" s="419"/>
      <c r="BN4717" s="419"/>
      <c r="BO4717" s="419"/>
      <c r="BP4717" s="419"/>
      <c r="BR4717" s="419"/>
      <c r="BS4717" s="419"/>
      <c r="BT4717" s="419"/>
      <c r="BV4717" s="419"/>
      <c r="BW4717" s="419"/>
      <c r="BX4717" s="397"/>
      <c r="BZ4717" s="449"/>
      <c r="CB4717" s="419"/>
      <c r="CC4717" s="419"/>
      <c r="CD4717" s="419"/>
      <c r="CF4717" s="419"/>
      <c r="CG4717" s="419"/>
      <c r="CH4717" s="419"/>
    </row>
    <row r="4718" spans="3:86" ht="21" thickBot="1">
      <c r="C4718" s="425"/>
      <c r="P4718" s="431"/>
      <c r="R4718" s="419"/>
      <c r="S4718" s="446"/>
      <c r="T4718" s="419"/>
      <c r="V4718" s="196"/>
      <c r="W4718" s="419"/>
      <c r="X4718" s="419"/>
      <c r="Z4718" s="419"/>
      <c r="AA4718" s="419"/>
      <c r="AB4718" s="419"/>
      <c r="AD4718" s="419"/>
      <c r="AE4718" s="419"/>
      <c r="AF4718" s="419"/>
      <c r="AH4718" s="419"/>
      <c r="AI4718" s="419"/>
      <c r="AJ4718" s="419"/>
      <c r="AL4718" s="419"/>
      <c r="AM4718" s="419"/>
      <c r="AN4718" s="403"/>
      <c r="AO4718" s="419"/>
      <c r="AP4718" s="419"/>
      <c r="AQ4718" s="419"/>
      <c r="AR4718" s="419"/>
      <c r="AS4718" s="419"/>
      <c r="AT4718" s="419"/>
      <c r="AU4718" s="419"/>
      <c r="AV4718" s="419"/>
      <c r="AX4718" s="419"/>
      <c r="AY4718" s="419"/>
      <c r="AZ4718" s="419"/>
      <c r="BB4718" s="419"/>
      <c r="BC4718" s="419"/>
      <c r="BD4718" s="419"/>
      <c r="BF4718" s="419"/>
      <c r="BG4718" s="419"/>
      <c r="BH4718" s="419"/>
      <c r="BJ4718" s="419"/>
      <c r="BK4718" s="419"/>
      <c r="BL4718" s="419"/>
      <c r="BN4718" s="419"/>
      <c r="BO4718" s="419"/>
      <c r="BP4718" s="419"/>
      <c r="BR4718" s="419"/>
      <c r="BS4718" s="419"/>
      <c r="BT4718" s="419"/>
      <c r="BV4718" s="419"/>
      <c r="BW4718" s="419"/>
      <c r="BX4718" s="397"/>
      <c r="BZ4718" s="449"/>
      <c r="CB4718" s="419"/>
      <c r="CC4718" s="419"/>
      <c r="CD4718" s="419"/>
      <c r="CF4718" s="419"/>
      <c r="CG4718" s="419"/>
      <c r="CH4718" s="419"/>
    </row>
    <row r="4719" spans="3:86" ht="21" thickBot="1">
      <c r="C4719" s="425"/>
      <c r="P4719" s="431"/>
      <c r="R4719" s="419"/>
      <c r="S4719" s="446"/>
      <c r="T4719" s="419"/>
      <c r="V4719" s="196"/>
      <c r="W4719" s="419"/>
      <c r="X4719" s="419"/>
      <c r="Z4719" s="419"/>
      <c r="AA4719" s="419"/>
      <c r="AB4719" s="419"/>
      <c r="AD4719" s="419"/>
      <c r="AE4719" s="419"/>
      <c r="AF4719" s="419"/>
      <c r="AH4719" s="419"/>
      <c r="AI4719" s="419"/>
      <c r="AJ4719" s="419"/>
      <c r="AL4719" s="419"/>
      <c r="AM4719" s="419"/>
      <c r="AN4719" s="403"/>
      <c r="AO4719" s="419"/>
      <c r="AP4719" s="419"/>
      <c r="AQ4719" s="419"/>
      <c r="AR4719" s="419"/>
      <c r="AS4719" s="419"/>
      <c r="AT4719" s="419"/>
      <c r="AU4719" s="419"/>
      <c r="AV4719" s="419"/>
      <c r="AX4719" s="419"/>
      <c r="AY4719" s="419"/>
      <c r="AZ4719" s="419"/>
      <c r="BB4719" s="419"/>
      <c r="BC4719" s="419"/>
      <c r="BD4719" s="419"/>
      <c r="BF4719" s="419"/>
      <c r="BG4719" s="419"/>
      <c r="BH4719" s="419"/>
      <c r="BJ4719" s="419"/>
      <c r="BK4719" s="419"/>
      <c r="BL4719" s="419"/>
      <c r="BN4719" s="419"/>
      <c r="BO4719" s="419"/>
      <c r="BP4719" s="419"/>
      <c r="BR4719" s="419"/>
      <c r="BS4719" s="419"/>
      <c r="BT4719" s="419"/>
      <c r="BV4719" s="419"/>
      <c r="BW4719" s="419"/>
      <c r="BX4719" s="397"/>
      <c r="BZ4719" s="449"/>
      <c r="CB4719" s="419"/>
      <c r="CC4719" s="419"/>
      <c r="CD4719" s="419"/>
      <c r="CF4719" s="419"/>
      <c r="CG4719" s="419"/>
      <c r="CH4719" s="419"/>
    </row>
    <row r="4720" spans="3:86" ht="21" thickBot="1">
      <c r="C4720" s="425"/>
      <c r="P4720" s="431"/>
      <c r="R4720" s="419"/>
      <c r="S4720" s="446"/>
      <c r="T4720" s="419"/>
      <c r="V4720" s="196"/>
      <c r="W4720" s="419"/>
      <c r="X4720" s="419"/>
      <c r="Z4720" s="419"/>
      <c r="AA4720" s="419"/>
      <c r="AB4720" s="419"/>
      <c r="AD4720" s="419"/>
      <c r="AE4720" s="419"/>
      <c r="AF4720" s="419"/>
      <c r="AH4720" s="419"/>
      <c r="AI4720" s="419"/>
      <c r="AJ4720" s="419"/>
      <c r="AL4720" s="419"/>
      <c r="AM4720" s="419"/>
      <c r="AN4720" s="403"/>
      <c r="AO4720" s="419"/>
      <c r="AP4720" s="419"/>
      <c r="AQ4720" s="419"/>
      <c r="AR4720" s="419"/>
      <c r="AS4720" s="419"/>
      <c r="AT4720" s="419"/>
      <c r="AU4720" s="419"/>
      <c r="AV4720" s="419"/>
      <c r="AX4720" s="419"/>
      <c r="AY4720" s="419"/>
      <c r="AZ4720" s="419"/>
      <c r="BB4720" s="419"/>
      <c r="BC4720" s="419"/>
      <c r="BD4720" s="419"/>
      <c r="BF4720" s="419"/>
      <c r="BG4720" s="419"/>
      <c r="BH4720" s="419"/>
      <c r="BJ4720" s="419"/>
      <c r="BK4720" s="419"/>
      <c r="BL4720" s="419"/>
      <c r="BN4720" s="419"/>
      <c r="BO4720" s="419"/>
      <c r="BP4720" s="419"/>
      <c r="BR4720" s="419"/>
      <c r="BS4720" s="419"/>
      <c r="BT4720" s="419"/>
      <c r="BV4720" s="419"/>
      <c r="BW4720" s="419"/>
      <c r="BX4720" s="397"/>
      <c r="BZ4720" s="449"/>
      <c r="CB4720" s="419"/>
      <c r="CC4720" s="419"/>
      <c r="CD4720" s="419"/>
      <c r="CF4720" s="419"/>
      <c r="CG4720" s="419"/>
      <c r="CH4720" s="419"/>
    </row>
    <row r="4721" spans="3:86" ht="21" thickBot="1">
      <c r="C4721" s="425"/>
      <c r="P4721" s="431"/>
      <c r="R4721" s="419"/>
      <c r="S4721" s="446"/>
      <c r="T4721" s="419"/>
      <c r="V4721" s="196"/>
      <c r="W4721" s="419"/>
      <c r="X4721" s="419"/>
      <c r="Z4721" s="419"/>
      <c r="AA4721" s="419"/>
      <c r="AB4721" s="419"/>
      <c r="AD4721" s="419"/>
      <c r="AE4721" s="419"/>
      <c r="AF4721" s="419"/>
      <c r="AH4721" s="419"/>
      <c r="AI4721" s="419"/>
      <c r="AJ4721" s="419"/>
      <c r="AL4721" s="419"/>
      <c r="AM4721" s="419"/>
      <c r="AN4721" s="403"/>
      <c r="AO4721" s="419"/>
      <c r="AP4721" s="419"/>
      <c r="AQ4721" s="419"/>
      <c r="AR4721" s="419"/>
      <c r="AS4721" s="419"/>
      <c r="AT4721" s="419"/>
      <c r="AU4721" s="419"/>
      <c r="AV4721" s="419"/>
      <c r="AX4721" s="419"/>
      <c r="AY4721" s="419"/>
      <c r="AZ4721" s="419"/>
      <c r="BB4721" s="419"/>
      <c r="BC4721" s="419"/>
      <c r="BD4721" s="419"/>
      <c r="BF4721" s="419"/>
      <c r="BG4721" s="419"/>
      <c r="BH4721" s="419"/>
      <c r="BJ4721" s="419"/>
      <c r="BK4721" s="419"/>
      <c r="BL4721" s="419"/>
      <c r="BN4721" s="419"/>
      <c r="BO4721" s="419"/>
      <c r="BP4721" s="419"/>
      <c r="BR4721" s="419"/>
      <c r="BS4721" s="419"/>
      <c r="BT4721" s="419"/>
      <c r="BV4721" s="419"/>
      <c r="BW4721" s="419"/>
      <c r="BX4721" s="397"/>
      <c r="BZ4721" s="449"/>
      <c r="CB4721" s="419"/>
      <c r="CC4721" s="419"/>
      <c r="CD4721" s="419"/>
      <c r="CF4721" s="419"/>
      <c r="CG4721" s="419"/>
      <c r="CH4721" s="419"/>
    </row>
    <row r="4722" spans="3:86" ht="21" thickBot="1">
      <c r="C4722" s="425"/>
      <c r="P4722" s="431"/>
      <c r="R4722" s="419"/>
      <c r="S4722" s="446"/>
      <c r="T4722" s="419"/>
      <c r="V4722" s="196"/>
      <c r="W4722" s="419"/>
      <c r="X4722" s="419"/>
      <c r="Z4722" s="419"/>
      <c r="AA4722" s="419"/>
      <c r="AB4722" s="419"/>
      <c r="AD4722" s="419"/>
      <c r="AE4722" s="419"/>
      <c r="AF4722" s="419"/>
      <c r="AH4722" s="419"/>
      <c r="AI4722" s="419"/>
      <c r="AJ4722" s="419"/>
      <c r="AL4722" s="419"/>
      <c r="AM4722" s="419"/>
      <c r="AN4722" s="403"/>
      <c r="AO4722" s="419"/>
      <c r="AP4722" s="419"/>
      <c r="AQ4722" s="419"/>
      <c r="AR4722" s="419"/>
      <c r="AS4722" s="419"/>
      <c r="AT4722" s="419"/>
      <c r="AU4722" s="419"/>
      <c r="AV4722" s="419"/>
      <c r="AX4722" s="419"/>
      <c r="AY4722" s="419"/>
      <c r="AZ4722" s="419"/>
      <c r="BB4722" s="419"/>
      <c r="BC4722" s="419"/>
      <c r="BD4722" s="419"/>
      <c r="BF4722" s="419"/>
      <c r="BG4722" s="419"/>
      <c r="BH4722" s="419"/>
      <c r="BJ4722" s="419"/>
      <c r="BK4722" s="419"/>
      <c r="BL4722" s="419"/>
      <c r="BN4722" s="419"/>
      <c r="BO4722" s="419"/>
      <c r="BP4722" s="419"/>
      <c r="BR4722" s="419"/>
      <c r="BS4722" s="419"/>
      <c r="BT4722" s="419"/>
      <c r="BV4722" s="419"/>
      <c r="BW4722" s="419"/>
      <c r="BX4722" s="397"/>
      <c r="BZ4722" s="449"/>
      <c r="CB4722" s="419"/>
      <c r="CC4722" s="419"/>
      <c r="CD4722" s="419"/>
      <c r="CF4722" s="419"/>
      <c r="CG4722" s="419"/>
      <c r="CH4722" s="419"/>
    </row>
    <row r="4723" spans="3:86" ht="21" thickBot="1">
      <c r="C4723" s="425"/>
      <c r="P4723" s="431"/>
      <c r="R4723" s="419"/>
      <c r="S4723" s="446"/>
      <c r="T4723" s="419"/>
      <c r="V4723" s="196"/>
      <c r="W4723" s="419"/>
      <c r="X4723" s="419"/>
      <c r="Z4723" s="419"/>
      <c r="AA4723" s="419"/>
      <c r="AB4723" s="419"/>
      <c r="AD4723" s="419"/>
      <c r="AE4723" s="419"/>
      <c r="AF4723" s="419"/>
      <c r="AH4723" s="419"/>
      <c r="AI4723" s="419"/>
      <c r="AJ4723" s="419"/>
      <c r="AL4723" s="419"/>
      <c r="AM4723" s="419"/>
      <c r="AN4723" s="403"/>
      <c r="AO4723" s="419"/>
      <c r="AP4723" s="419"/>
      <c r="AQ4723" s="419"/>
      <c r="AR4723" s="419"/>
      <c r="AS4723" s="419"/>
      <c r="AT4723" s="419"/>
      <c r="AU4723" s="419"/>
      <c r="AV4723" s="419"/>
      <c r="AX4723" s="419"/>
      <c r="AY4723" s="419"/>
      <c r="AZ4723" s="419"/>
      <c r="BB4723" s="419"/>
      <c r="BC4723" s="419"/>
      <c r="BD4723" s="419"/>
      <c r="BF4723" s="419"/>
      <c r="BG4723" s="419"/>
      <c r="BH4723" s="419"/>
      <c r="BJ4723" s="419"/>
      <c r="BK4723" s="419"/>
      <c r="BL4723" s="419"/>
      <c r="BN4723" s="419"/>
      <c r="BO4723" s="419"/>
      <c r="BP4723" s="419"/>
      <c r="BR4723" s="419"/>
      <c r="BS4723" s="419"/>
      <c r="BT4723" s="419"/>
      <c r="BV4723" s="419"/>
      <c r="BW4723" s="419"/>
      <c r="BX4723" s="397"/>
      <c r="BZ4723" s="449"/>
      <c r="CB4723" s="419"/>
      <c r="CC4723" s="419"/>
      <c r="CD4723" s="419"/>
      <c r="CF4723" s="419"/>
      <c r="CG4723" s="419"/>
      <c r="CH4723" s="419"/>
    </row>
    <row r="4724" spans="3:86" ht="21" thickBot="1">
      <c r="C4724" s="425"/>
      <c r="P4724" s="431"/>
      <c r="R4724" s="419"/>
      <c r="S4724" s="446"/>
      <c r="T4724" s="419"/>
      <c r="V4724" s="196"/>
      <c r="W4724" s="419"/>
      <c r="X4724" s="419"/>
      <c r="Z4724" s="419"/>
      <c r="AA4724" s="419"/>
      <c r="AB4724" s="419"/>
      <c r="AD4724" s="419"/>
      <c r="AE4724" s="419"/>
      <c r="AF4724" s="419"/>
      <c r="AH4724" s="419"/>
      <c r="AI4724" s="419"/>
      <c r="AJ4724" s="419"/>
      <c r="AL4724" s="419"/>
      <c r="AM4724" s="419"/>
      <c r="AN4724" s="403"/>
      <c r="AO4724" s="419"/>
      <c r="AP4724" s="419"/>
      <c r="AQ4724" s="419"/>
      <c r="AR4724" s="419"/>
      <c r="AS4724" s="419"/>
      <c r="AT4724" s="419"/>
      <c r="AU4724" s="419"/>
      <c r="AV4724" s="419"/>
      <c r="AX4724" s="419"/>
      <c r="AY4724" s="419"/>
      <c r="AZ4724" s="419"/>
      <c r="BB4724" s="419"/>
      <c r="BC4724" s="419"/>
      <c r="BD4724" s="419"/>
      <c r="BF4724" s="419"/>
      <c r="BG4724" s="419"/>
      <c r="BH4724" s="419"/>
      <c r="BJ4724" s="419"/>
      <c r="BK4724" s="419"/>
      <c r="BL4724" s="419"/>
      <c r="BN4724" s="419"/>
      <c r="BO4724" s="419"/>
      <c r="BP4724" s="419"/>
      <c r="BR4724" s="419"/>
      <c r="BS4724" s="419"/>
      <c r="BT4724" s="419"/>
      <c r="BV4724" s="419"/>
      <c r="BW4724" s="419"/>
      <c r="BX4724" s="397"/>
      <c r="BZ4724" s="449"/>
      <c r="CB4724" s="419"/>
      <c r="CC4724" s="419"/>
      <c r="CD4724" s="419"/>
      <c r="CF4724" s="419"/>
      <c r="CG4724" s="419"/>
      <c r="CH4724" s="419"/>
    </row>
    <row r="4725" spans="3:86" ht="21" thickBot="1">
      <c r="C4725" s="425"/>
      <c r="P4725" s="431"/>
      <c r="R4725" s="419"/>
      <c r="S4725" s="446"/>
      <c r="T4725" s="419"/>
      <c r="V4725" s="196"/>
      <c r="W4725" s="419"/>
      <c r="X4725" s="419"/>
      <c r="Z4725" s="419"/>
      <c r="AA4725" s="419"/>
      <c r="AB4725" s="419"/>
      <c r="AD4725" s="419"/>
      <c r="AE4725" s="419"/>
      <c r="AF4725" s="419"/>
      <c r="AH4725" s="419"/>
      <c r="AI4725" s="419"/>
      <c r="AJ4725" s="419"/>
      <c r="AL4725" s="419"/>
      <c r="AM4725" s="419"/>
      <c r="AN4725" s="403"/>
      <c r="AO4725" s="419"/>
      <c r="AP4725" s="419"/>
      <c r="AQ4725" s="419"/>
      <c r="AR4725" s="419"/>
      <c r="AS4725" s="419"/>
      <c r="AT4725" s="419"/>
      <c r="AU4725" s="419"/>
      <c r="AV4725" s="419"/>
      <c r="AX4725" s="419"/>
      <c r="AY4725" s="419"/>
      <c r="AZ4725" s="419"/>
      <c r="BB4725" s="419"/>
      <c r="BC4725" s="419"/>
      <c r="BD4725" s="419"/>
      <c r="BF4725" s="419"/>
      <c r="BG4725" s="419"/>
      <c r="BH4725" s="419"/>
      <c r="BJ4725" s="419"/>
      <c r="BK4725" s="419"/>
      <c r="BL4725" s="419"/>
      <c r="BN4725" s="419"/>
      <c r="BO4725" s="419"/>
      <c r="BP4725" s="419"/>
      <c r="BR4725" s="419"/>
      <c r="BS4725" s="419"/>
      <c r="BT4725" s="419"/>
      <c r="BV4725" s="419"/>
      <c r="BW4725" s="419"/>
      <c r="BX4725" s="397"/>
      <c r="BZ4725" s="449"/>
      <c r="CB4725" s="419"/>
      <c r="CC4725" s="419"/>
      <c r="CD4725" s="419"/>
      <c r="CF4725" s="419"/>
      <c r="CG4725" s="419"/>
      <c r="CH4725" s="419"/>
    </row>
    <row r="4726" spans="3:86" ht="21" thickBot="1">
      <c r="C4726" s="425"/>
      <c r="P4726" s="431"/>
      <c r="R4726" s="419"/>
      <c r="S4726" s="446"/>
      <c r="T4726" s="419"/>
      <c r="V4726" s="196"/>
      <c r="W4726" s="419"/>
      <c r="X4726" s="419"/>
      <c r="Z4726" s="419"/>
      <c r="AA4726" s="419"/>
      <c r="AB4726" s="419"/>
      <c r="AD4726" s="419"/>
      <c r="AE4726" s="419"/>
      <c r="AF4726" s="419"/>
      <c r="AH4726" s="419"/>
      <c r="AI4726" s="419"/>
      <c r="AJ4726" s="419"/>
      <c r="AL4726" s="419"/>
      <c r="AM4726" s="419"/>
      <c r="AN4726" s="403"/>
      <c r="AO4726" s="419"/>
      <c r="AP4726" s="419"/>
      <c r="AQ4726" s="419"/>
      <c r="AR4726" s="419"/>
      <c r="AS4726" s="419"/>
      <c r="AT4726" s="419"/>
      <c r="AU4726" s="419"/>
      <c r="AV4726" s="419"/>
      <c r="AX4726" s="419"/>
      <c r="AY4726" s="419"/>
      <c r="AZ4726" s="419"/>
      <c r="BB4726" s="419"/>
      <c r="BC4726" s="419"/>
      <c r="BD4726" s="419"/>
      <c r="BF4726" s="419"/>
      <c r="BG4726" s="419"/>
      <c r="BH4726" s="419"/>
      <c r="BJ4726" s="419"/>
      <c r="BK4726" s="419"/>
      <c r="BL4726" s="419"/>
      <c r="BN4726" s="419"/>
      <c r="BO4726" s="419"/>
      <c r="BP4726" s="419"/>
      <c r="BR4726" s="419"/>
      <c r="BS4726" s="419"/>
      <c r="BT4726" s="419"/>
      <c r="BV4726" s="419"/>
      <c r="BW4726" s="419"/>
      <c r="BX4726" s="397"/>
      <c r="BZ4726" s="449"/>
      <c r="CB4726" s="419"/>
      <c r="CC4726" s="419"/>
      <c r="CD4726" s="419"/>
      <c r="CF4726" s="419"/>
      <c r="CG4726" s="419"/>
      <c r="CH4726" s="419"/>
    </row>
    <row r="4727" spans="3:86" ht="21" thickBot="1">
      <c r="C4727" s="425"/>
      <c r="P4727" s="431"/>
      <c r="R4727" s="419"/>
      <c r="S4727" s="446"/>
      <c r="T4727" s="419"/>
      <c r="V4727" s="196"/>
      <c r="W4727" s="419"/>
      <c r="X4727" s="419"/>
      <c r="Z4727" s="419"/>
      <c r="AA4727" s="419"/>
      <c r="AB4727" s="419"/>
      <c r="AD4727" s="419"/>
      <c r="AE4727" s="419"/>
      <c r="AF4727" s="419"/>
      <c r="AH4727" s="419"/>
      <c r="AI4727" s="419"/>
      <c r="AJ4727" s="419"/>
      <c r="AL4727" s="419"/>
      <c r="AM4727" s="419"/>
      <c r="AN4727" s="403"/>
      <c r="AO4727" s="419"/>
      <c r="AP4727" s="419"/>
      <c r="AQ4727" s="419"/>
      <c r="AR4727" s="419"/>
      <c r="AS4727" s="419"/>
      <c r="AT4727" s="419"/>
      <c r="AU4727" s="419"/>
      <c r="AV4727" s="419"/>
      <c r="AX4727" s="419"/>
      <c r="AY4727" s="419"/>
      <c r="AZ4727" s="419"/>
      <c r="BB4727" s="419"/>
      <c r="BC4727" s="419"/>
      <c r="BD4727" s="419"/>
      <c r="BF4727" s="419"/>
      <c r="BG4727" s="419"/>
      <c r="BH4727" s="419"/>
      <c r="BJ4727" s="419"/>
      <c r="BK4727" s="419"/>
      <c r="BL4727" s="419"/>
      <c r="BN4727" s="419"/>
      <c r="BO4727" s="419"/>
      <c r="BP4727" s="419"/>
      <c r="BR4727" s="419"/>
      <c r="BS4727" s="419"/>
      <c r="BT4727" s="419"/>
      <c r="BV4727" s="419"/>
      <c r="BW4727" s="419"/>
      <c r="BX4727" s="397"/>
      <c r="BZ4727" s="449"/>
      <c r="CB4727" s="419"/>
      <c r="CC4727" s="419"/>
      <c r="CD4727" s="419"/>
      <c r="CF4727" s="419"/>
      <c r="CG4727" s="419"/>
      <c r="CH4727" s="419"/>
    </row>
    <row r="4728" spans="3:86" ht="21" thickBot="1">
      <c r="C4728" s="425"/>
      <c r="P4728" s="431"/>
      <c r="R4728" s="419"/>
      <c r="S4728" s="446"/>
      <c r="T4728" s="419"/>
      <c r="V4728" s="196"/>
      <c r="W4728" s="419"/>
      <c r="X4728" s="419"/>
      <c r="Z4728" s="419"/>
      <c r="AA4728" s="419"/>
      <c r="AB4728" s="419"/>
      <c r="AD4728" s="419"/>
      <c r="AE4728" s="419"/>
      <c r="AF4728" s="419"/>
      <c r="AH4728" s="419"/>
      <c r="AI4728" s="419"/>
      <c r="AJ4728" s="419"/>
      <c r="AL4728" s="419"/>
      <c r="AM4728" s="419"/>
      <c r="AN4728" s="403"/>
      <c r="AO4728" s="419"/>
      <c r="AP4728" s="419"/>
      <c r="AQ4728" s="419"/>
      <c r="AR4728" s="419"/>
      <c r="AS4728" s="419"/>
      <c r="AT4728" s="419"/>
      <c r="AU4728" s="419"/>
      <c r="AV4728" s="419"/>
      <c r="AX4728" s="419"/>
      <c r="AY4728" s="419"/>
      <c r="AZ4728" s="419"/>
      <c r="BB4728" s="419"/>
      <c r="BC4728" s="419"/>
      <c r="BD4728" s="419"/>
      <c r="BF4728" s="419"/>
      <c r="BG4728" s="419"/>
      <c r="BH4728" s="419"/>
      <c r="BJ4728" s="419"/>
      <c r="BK4728" s="419"/>
      <c r="BL4728" s="419"/>
      <c r="BN4728" s="419"/>
      <c r="BO4728" s="419"/>
      <c r="BP4728" s="419"/>
      <c r="BR4728" s="419"/>
      <c r="BS4728" s="419"/>
      <c r="BT4728" s="419"/>
      <c r="BV4728" s="419"/>
      <c r="BW4728" s="419"/>
      <c r="BX4728" s="397"/>
      <c r="BZ4728" s="449"/>
      <c r="CB4728" s="419"/>
      <c r="CC4728" s="419"/>
      <c r="CD4728" s="419"/>
      <c r="CF4728" s="419"/>
      <c r="CG4728" s="419"/>
      <c r="CH4728" s="419"/>
    </row>
    <row r="4729" spans="3:86" ht="21" thickBot="1">
      <c r="C4729" s="425"/>
      <c r="P4729" s="431"/>
      <c r="R4729" s="419"/>
      <c r="S4729" s="446"/>
      <c r="T4729" s="419"/>
      <c r="V4729" s="196"/>
      <c r="W4729" s="419"/>
      <c r="X4729" s="419"/>
      <c r="Z4729" s="419"/>
      <c r="AA4729" s="419"/>
      <c r="AB4729" s="419"/>
      <c r="AD4729" s="419"/>
      <c r="AE4729" s="419"/>
      <c r="AF4729" s="419"/>
      <c r="AH4729" s="419"/>
      <c r="AI4729" s="419"/>
      <c r="AJ4729" s="419"/>
      <c r="AL4729" s="419"/>
      <c r="AM4729" s="419"/>
      <c r="AN4729" s="403"/>
      <c r="AO4729" s="419"/>
      <c r="AP4729" s="419"/>
      <c r="AQ4729" s="419"/>
      <c r="AR4729" s="419"/>
      <c r="AS4729" s="419"/>
      <c r="AT4729" s="419"/>
      <c r="AU4729" s="419"/>
      <c r="AV4729" s="419"/>
      <c r="AX4729" s="419"/>
      <c r="AY4729" s="419"/>
      <c r="AZ4729" s="419"/>
      <c r="BB4729" s="419"/>
      <c r="BC4729" s="419"/>
      <c r="BD4729" s="419"/>
      <c r="BF4729" s="419"/>
      <c r="BG4729" s="419"/>
      <c r="BH4729" s="419"/>
      <c r="BJ4729" s="419"/>
      <c r="BK4729" s="419"/>
      <c r="BL4729" s="419"/>
      <c r="BN4729" s="419"/>
      <c r="BO4729" s="419"/>
      <c r="BP4729" s="419"/>
      <c r="BR4729" s="419"/>
      <c r="BS4729" s="419"/>
      <c r="BT4729" s="419"/>
      <c r="BV4729" s="419"/>
      <c r="BW4729" s="419"/>
      <c r="BX4729" s="397"/>
      <c r="BZ4729" s="449"/>
      <c r="CB4729" s="419"/>
      <c r="CC4729" s="419"/>
      <c r="CD4729" s="419"/>
      <c r="CF4729" s="419"/>
      <c r="CG4729" s="419"/>
      <c r="CH4729" s="419"/>
    </row>
    <row r="4730" spans="3:86" ht="21" thickBot="1">
      <c r="C4730" s="425"/>
      <c r="P4730" s="431"/>
      <c r="R4730" s="419"/>
      <c r="S4730" s="446"/>
      <c r="T4730" s="419"/>
      <c r="V4730" s="196"/>
      <c r="W4730" s="419"/>
      <c r="X4730" s="419"/>
      <c r="Z4730" s="419"/>
      <c r="AA4730" s="419"/>
      <c r="AB4730" s="419"/>
      <c r="AD4730" s="419"/>
      <c r="AE4730" s="419"/>
      <c r="AF4730" s="419"/>
      <c r="AH4730" s="419"/>
      <c r="AI4730" s="419"/>
      <c r="AJ4730" s="419"/>
      <c r="AL4730" s="419"/>
      <c r="AM4730" s="419"/>
      <c r="AN4730" s="403"/>
      <c r="AO4730" s="419"/>
      <c r="AP4730" s="419"/>
      <c r="AQ4730" s="419"/>
      <c r="AR4730" s="419"/>
      <c r="AS4730" s="419"/>
      <c r="AT4730" s="419"/>
      <c r="AU4730" s="419"/>
      <c r="AV4730" s="419"/>
      <c r="AX4730" s="419"/>
      <c r="AY4730" s="419"/>
      <c r="AZ4730" s="419"/>
      <c r="BB4730" s="419"/>
      <c r="BC4730" s="419"/>
      <c r="BD4730" s="419"/>
      <c r="BF4730" s="419"/>
      <c r="BG4730" s="419"/>
      <c r="BH4730" s="419"/>
      <c r="BJ4730" s="419"/>
      <c r="BK4730" s="419"/>
      <c r="BL4730" s="419"/>
      <c r="BN4730" s="419"/>
      <c r="BO4730" s="419"/>
      <c r="BP4730" s="419"/>
      <c r="BR4730" s="419"/>
      <c r="BS4730" s="419"/>
      <c r="BT4730" s="419"/>
      <c r="BV4730" s="419"/>
      <c r="BW4730" s="419"/>
      <c r="BX4730" s="397"/>
      <c r="BZ4730" s="449"/>
      <c r="CB4730" s="419"/>
      <c r="CC4730" s="419"/>
      <c r="CD4730" s="419"/>
      <c r="CF4730" s="419"/>
      <c r="CG4730" s="419"/>
      <c r="CH4730" s="419"/>
    </row>
    <row r="4731" spans="3:86" ht="21" thickBot="1">
      <c r="C4731" s="425"/>
      <c r="P4731" s="431"/>
      <c r="R4731" s="419"/>
      <c r="S4731" s="446"/>
      <c r="T4731" s="419"/>
      <c r="V4731" s="196"/>
      <c r="W4731" s="419"/>
      <c r="X4731" s="419"/>
      <c r="Z4731" s="419"/>
      <c r="AA4731" s="419"/>
      <c r="AB4731" s="419"/>
      <c r="AD4731" s="419"/>
      <c r="AE4731" s="419"/>
      <c r="AF4731" s="419"/>
      <c r="AH4731" s="419"/>
      <c r="AI4731" s="419"/>
      <c r="AJ4731" s="419"/>
      <c r="AL4731" s="419"/>
      <c r="AM4731" s="419"/>
      <c r="AN4731" s="403"/>
      <c r="AO4731" s="419"/>
      <c r="AP4731" s="419"/>
      <c r="AQ4731" s="419"/>
      <c r="AR4731" s="419"/>
      <c r="AS4731" s="419"/>
      <c r="AT4731" s="419"/>
      <c r="AU4731" s="419"/>
      <c r="AV4731" s="419"/>
      <c r="AX4731" s="419"/>
      <c r="AY4731" s="419"/>
      <c r="AZ4731" s="419"/>
      <c r="BB4731" s="419"/>
      <c r="BC4731" s="419"/>
      <c r="BD4731" s="419"/>
      <c r="BF4731" s="419"/>
      <c r="BG4731" s="419"/>
      <c r="BH4731" s="419"/>
      <c r="BJ4731" s="419"/>
      <c r="BK4731" s="419"/>
      <c r="BL4731" s="419"/>
      <c r="BN4731" s="419"/>
      <c r="BO4731" s="419"/>
      <c r="BP4731" s="419"/>
      <c r="BR4731" s="419"/>
      <c r="BS4731" s="419"/>
      <c r="BT4731" s="419"/>
      <c r="BV4731" s="419"/>
      <c r="BW4731" s="419"/>
      <c r="BX4731" s="397"/>
      <c r="BZ4731" s="449"/>
      <c r="CB4731" s="419"/>
      <c r="CC4731" s="419"/>
      <c r="CD4731" s="419"/>
      <c r="CF4731" s="419"/>
      <c r="CG4731" s="419"/>
      <c r="CH4731" s="419"/>
    </row>
    <row r="4732" spans="3:86" ht="21" thickBot="1">
      <c r="C4732" s="425"/>
      <c r="P4732" s="431"/>
      <c r="R4732" s="419"/>
      <c r="S4732" s="446"/>
      <c r="T4732" s="419"/>
      <c r="V4732" s="196"/>
      <c r="W4732" s="419"/>
      <c r="X4732" s="419"/>
      <c r="Z4732" s="419"/>
      <c r="AA4732" s="419"/>
      <c r="AB4732" s="419"/>
      <c r="AD4732" s="419"/>
      <c r="AE4732" s="419"/>
      <c r="AF4732" s="419"/>
      <c r="AH4732" s="419"/>
      <c r="AI4732" s="419"/>
      <c r="AJ4732" s="419"/>
      <c r="AL4732" s="419"/>
      <c r="AM4732" s="419"/>
      <c r="AN4732" s="403"/>
      <c r="AO4732" s="419"/>
      <c r="AP4732" s="419"/>
      <c r="AQ4732" s="419"/>
      <c r="AR4732" s="419"/>
      <c r="AS4732" s="419"/>
      <c r="AT4732" s="419"/>
      <c r="AU4732" s="419"/>
      <c r="AV4732" s="419"/>
      <c r="AX4732" s="419"/>
      <c r="AY4732" s="419"/>
      <c r="AZ4732" s="419"/>
      <c r="BB4732" s="419"/>
      <c r="BC4732" s="419"/>
      <c r="BD4732" s="419"/>
      <c r="BF4732" s="419"/>
      <c r="BG4732" s="419"/>
      <c r="BH4732" s="419"/>
      <c r="BJ4732" s="419"/>
      <c r="BK4732" s="419"/>
      <c r="BL4732" s="419"/>
      <c r="BN4732" s="419"/>
      <c r="BO4732" s="419"/>
      <c r="BP4732" s="419"/>
      <c r="BR4732" s="419"/>
      <c r="BS4732" s="419"/>
      <c r="BT4732" s="419"/>
      <c r="BV4732" s="419"/>
      <c r="BW4732" s="419"/>
      <c r="BX4732" s="397"/>
      <c r="BZ4732" s="449"/>
      <c r="CB4732" s="419"/>
      <c r="CC4732" s="419"/>
      <c r="CD4732" s="419"/>
      <c r="CF4732" s="419"/>
      <c r="CG4732" s="419"/>
      <c r="CH4732" s="419"/>
    </row>
    <row r="4733" spans="3:86" ht="21" thickBot="1">
      <c r="C4733" s="425"/>
      <c r="P4733" s="431"/>
      <c r="R4733" s="419"/>
      <c r="S4733" s="446"/>
      <c r="T4733" s="419"/>
      <c r="V4733" s="196"/>
      <c r="W4733" s="419"/>
      <c r="X4733" s="419"/>
      <c r="Z4733" s="419"/>
      <c r="AA4733" s="419"/>
      <c r="AB4733" s="419"/>
      <c r="AD4733" s="419"/>
      <c r="AE4733" s="419"/>
      <c r="AF4733" s="419"/>
      <c r="AH4733" s="419"/>
      <c r="AI4733" s="419"/>
      <c r="AJ4733" s="419"/>
      <c r="AL4733" s="419"/>
      <c r="AM4733" s="419"/>
      <c r="AN4733" s="403"/>
      <c r="AO4733" s="419"/>
      <c r="AP4733" s="419"/>
      <c r="AQ4733" s="419"/>
      <c r="AR4733" s="419"/>
      <c r="AS4733" s="419"/>
      <c r="AT4733" s="419"/>
      <c r="AU4733" s="419"/>
      <c r="AV4733" s="419"/>
      <c r="AX4733" s="419"/>
      <c r="AY4733" s="419"/>
      <c r="AZ4733" s="419"/>
      <c r="BB4733" s="419"/>
      <c r="BC4733" s="419"/>
      <c r="BD4733" s="419"/>
      <c r="BF4733" s="419"/>
      <c r="BG4733" s="419"/>
      <c r="BH4733" s="419"/>
      <c r="BJ4733" s="419"/>
      <c r="BK4733" s="419"/>
      <c r="BL4733" s="419"/>
      <c r="BN4733" s="419"/>
      <c r="BO4733" s="419"/>
      <c r="BP4733" s="419"/>
      <c r="BR4733" s="419"/>
      <c r="BS4733" s="419"/>
      <c r="BT4733" s="419"/>
      <c r="BV4733" s="419"/>
      <c r="BW4733" s="419"/>
      <c r="BX4733" s="397"/>
      <c r="BZ4733" s="449"/>
      <c r="CB4733" s="419"/>
      <c r="CC4733" s="419"/>
      <c r="CD4733" s="419"/>
      <c r="CF4733" s="419"/>
      <c r="CG4733" s="419"/>
      <c r="CH4733" s="419"/>
    </row>
    <row r="4734" spans="3:86" ht="21" thickBot="1">
      <c r="C4734" s="425"/>
      <c r="P4734" s="431"/>
      <c r="R4734" s="419"/>
      <c r="S4734" s="446"/>
      <c r="T4734" s="419"/>
      <c r="V4734" s="196"/>
      <c r="W4734" s="419"/>
      <c r="X4734" s="419"/>
      <c r="Z4734" s="419"/>
      <c r="AA4734" s="419"/>
      <c r="AB4734" s="419"/>
      <c r="AD4734" s="419"/>
      <c r="AE4734" s="419"/>
      <c r="AF4734" s="419"/>
      <c r="AH4734" s="419"/>
      <c r="AI4734" s="419"/>
      <c r="AJ4734" s="419"/>
      <c r="AL4734" s="419"/>
      <c r="AM4734" s="419"/>
      <c r="AN4734" s="403"/>
      <c r="AO4734" s="419"/>
      <c r="AP4734" s="419"/>
      <c r="AQ4734" s="419"/>
      <c r="AR4734" s="419"/>
      <c r="AS4734" s="419"/>
      <c r="AT4734" s="419"/>
      <c r="AU4734" s="419"/>
      <c r="AV4734" s="419"/>
      <c r="AX4734" s="419"/>
      <c r="AY4734" s="419"/>
      <c r="AZ4734" s="419"/>
      <c r="BB4734" s="419"/>
      <c r="BC4734" s="419"/>
      <c r="BD4734" s="419"/>
      <c r="BF4734" s="419"/>
      <c r="BG4734" s="419"/>
      <c r="BH4734" s="419"/>
      <c r="BJ4734" s="419"/>
      <c r="BK4734" s="419"/>
      <c r="BL4734" s="419"/>
      <c r="BN4734" s="419"/>
      <c r="BO4734" s="419"/>
      <c r="BP4734" s="419"/>
      <c r="BR4734" s="419"/>
      <c r="BS4734" s="419"/>
      <c r="BT4734" s="419"/>
      <c r="BV4734" s="419"/>
      <c r="BW4734" s="419"/>
      <c r="BX4734" s="397"/>
      <c r="BZ4734" s="449"/>
      <c r="CB4734" s="419"/>
      <c r="CC4734" s="419"/>
      <c r="CD4734" s="419"/>
      <c r="CF4734" s="419"/>
      <c r="CG4734" s="419"/>
      <c r="CH4734" s="419"/>
    </row>
    <row r="4735" spans="3:86" ht="21" thickBot="1">
      <c r="C4735" s="425"/>
      <c r="P4735" s="431"/>
      <c r="R4735" s="419"/>
      <c r="S4735" s="446"/>
      <c r="T4735" s="419"/>
      <c r="V4735" s="196"/>
      <c r="W4735" s="419"/>
      <c r="X4735" s="419"/>
      <c r="Z4735" s="419"/>
      <c r="AA4735" s="419"/>
      <c r="AB4735" s="419"/>
      <c r="AD4735" s="419"/>
      <c r="AE4735" s="419"/>
      <c r="AF4735" s="419"/>
      <c r="AH4735" s="419"/>
      <c r="AI4735" s="419"/>
      <c r="AJ4735" s="419"/>
      <c r="AL4735" s="419"/>
      <c r="AM4735" s="419"/>
      <c r="AN4735" s="403"/>
      <c r="AO4735" s="419"/>
      <c r="AP4735" s="419"/>
      <c r="AQ4735" s="419"/>
      <c r="AR4735" s="419"/>
      <c r="AS4735" s="419"/>
      <c r="AT4735" s="419"/>
      <c r="AU4735" s="419"/>
      <c r="AV4735" s="419"/>
      <c r="AX4735" s="419"/>
      <c r="AY4735" s="419"/>
      <c r="AZ4735" s="419"/>
      <c r="BB4735" s="419"/>
      <c r="BC4735" s="419"/>
      <c r="BD4735" s="419"/>
      <c r="BF4735" s="419"/>
      <c r="BG4735" s="419"/>
      <c r="BH4735" s="419"/>
      <c r="BJ4735" s="419"/>
      <c r="BK4735" s="419"/>
      <c r="BL4735" s="419"/>
      <c r="BN4735" s="419"/>
      <c r="BO4735" s="419"/>
      <c r="BP4735" s="419"/>
      <c r="BR4735" s="419"/>
      <c r="BS4735" s="419"/>
      <c r="BT4735" s="419"/>
      <c r="BV4735" s="419"/>
      <c r="BW4735" s="419"/>
      <c r="BX4735" s="397"/>
      <c r="BZ4735" s="449"/>
      <c r="CB4735" s="419"/>
      <c r="CC4735" s="419"/>
      <c r="CD4735" s="419"/>
      <c r="CF4735" s="419"/>
      <c r="CG4735" s="419"/>
      <c r="CH4735" s="419"/>
    </row>
    <row r="4736" spans="3:86" ht="21" thickBot="1">
      <c r="C4736" s="425"/>
      <c r="P4736" s="431"/>
      <c r="R4736" s="419"/>
      <c r="S4736" s="446"/>
      <c r="T4736" s="419"/>
      <c r="V4736" s="196"/>
      <c r="W4736" s="419"/>
      <c r="X4736" s="419"/>
      <c r="Z4736" s="419"/>
      <c r="AA4736" s="419"/>
      <c r="AB4736" s="419"/>
      <c r="AD4736" s="419"/>
      <c r="AE4736" s="419"/>
      <c r="AF4736" s="419"/>
      <c r="AH4736" s="419"/>
      <c r="AI4736" s="419"/>
      <c r="AJ4736" s="419"/>
      <c r="AL4736" s="419"/>
      <c r="AM4736" s="419"/>
      <c r="AN4736" s="403"/>
      <c r="AO4736" s="419"/>
      <c r="AP4736" s="419"/>
      <c r="AQ4736" s="419"/>
      <c r="AR4736" s="419"/>
      <c r="AS4736" s="419"/>
      <c r="AT4736" s="419"/>
      <c r="AU4736" s="419"/>
      <c r="AV4736" s="419"/>
      <c r="AX4736" s="419"/>
      <c r="AY4736" s="419"/>
      <c r="AZ4736" s="419"/>
      <c r="BB4736" s="419"/>
      <c r="BC4736" s="419"/>
      <c r="BD4736" s="419"/>
      <c r="BF4736" s="419"/>
      <c r="BG4736" s="419"/>
      <c r="BH4736" s="419"/>
      <c r="BJ4736" s="419"/>
      <c r="BK4736" s="419"/>
      <c r="BL4736" s="419"/>
      <c r="BN4736" s="419"/>
      <c r="BO4736" s="419"/>
      <c r="BP4736" s="419"/>
      <c r="BR4736" s="419"/>
      <c r="BS4736" s="419"/>
      <c r="BT4736" s="419"/>
      <c r="BV4736" s="419"/>
      <c r="BW4736" s="419"/>
      <c r="BX4736" s="397"/>
      <c r="BZ4736" s="449"/>
      <c r="CB4736" s="419"/>
      <c r="CC4736" s="419"/>
      <c r="CD4736" s="419"/>
      <c r="CF4736" s="419"/>
      <c r="CG4736" s="419"/>
      <c r="CH4736" s="419"/>
    </row>
    <row r="4737" spans="3:86" ht="21" thickBot="1">
      <c r="C4737" s="425"/>
      <c r="P4737" s="431"/>
      <c r="R4737" s="419"/>
      <c r="S4737" s="446"/>
      <c r="T4737" s="419"/>
      <c r="V4737" s="196"/>
      <c r="W4737" s="419"/>
      <c r="X4737" s="419"/>
      <c r="Z4737" s="419"/>
      <c r="AA4737" s="419"/>
      <c r="AB4737" s="419"/>
      <c r="AD4737" s="419"/>
      <c r="AE4737" s="419"/>
      <c r="AF4737" s="419"/>
      <c r="AH4737" s="419"/>
      <c r="AI4737" s="419"/>
      <c r="AJ4737" s="419"/>
      <c r="AL4737" s="419"/>
      <c r="AM4737" s="419"/>
      <c r="AN4737" s="403"/>
      <c r="AO4737" s="419"/>
      <c r="AP4737" s="419"/>
      <c r="AQ4737" s="419"/>
      <c r="AR4737" s="419"/>
      <c r="AS4737" s="419"/>
      <c r="AT4737" s="419"/>
      <c r="AU4737" s="419"/>
      <c r="AV4737" s="419"/>
      <c r="AX4737" s="419"/>
      <c r="AY4737" s="419"/>
      <c r="AZ4737" s="419"/>
      <c r="BB4737" s="419"/>
      <c r="BC4737" s="419"/>
      <c r="BD4737" s="419"/>
      <c r="BF4737" s="419"/>
      <c r="BG4737" s="419"/>
      <c r="BH4737" s="419"/>
      <c r="BJ4737" s="419"/>
      <c r="BK4737" s="419"/>
      <c r="BL4737" s="419"/>
      <c r="BN4737" s="419"/>
      <c r="BO4737" s="419"/>
      <c r="BP4737" s="419"/>
      <c r="BR4737" s="419"/>
      <c r="BS4737" s="419"/>
      <c r="BT4737" s="419"/>
      <c r="BV4737" s="419"/>
      <c r="BW4737" s="419"/>
      <c r="BX4737" s="397"/>
      <c r="BZ4737" s="449"/>
      <c r="CB4737" s="419"/>
      <c r="CC4737" s="419"/>
      <c r="CD4737" s="419"/>
      <c r="CF4737" s="419"/>
      <c r="CG4737" s="419"/>
      <c r="CH4737" s="419"/>
    </row>
    <row r="4738" spans="3:86" ht="21" thickBot="1">
      <c r="C4738" s="425"/>
      <c r="P4738" s="431"/>
      <c r="R4738" s="419"/>
      <c r="S4738" s="446"/>
      <c r="T4738" s="419"/>
      <c r="V4738" s="196"/>
      <c r="W4738" s="419"/>
      <c r="X4738" s="419"/>
      <c r="Z4738" s="419"/>
      <c r="AA4738" s="419"/>
      <c r="AB4738" s="419"/>
      <c r="AD4738" s="419"/>
      <c r="AE4738" s="419"/>
      <c r="AF4738" s="419"/>
      <c r="AH4738" s="419"/>
      <c r="AI4738" s="419"/>
      <c r="AJ4738" s="419"/>
      <c r="AL4738" s="419"/>
      <c r="AM4738" s="419"/>
      <c r="AN4738" s="403"/>
      <c r="AO4738" s="419"/>
      <c r="AP4738" s="419"/>
      <c r="AQ4738" s="419"/>
      <c r="AR4738" s="419"/>
      <c r="AS4738" s="419"/>
      <c r="AT4738" s="419"/>
      <c r="AU4738" s="419"/>
      <c r="AV4738" s="419"/>
      <c r="AX4738" s="419"/>
      <c r="AY4738" s="419"/>
      <c r="AZ4738" s="419"/>
      <c r="BB4738" s="419"/>
      <c r="BC4738" s="419"/>
      <c r="BD4738" s="419"/>
      <c r="BF4738" s="419"/>
      <c r="BG4738" s="419"/>
      <c r="BH4738" s="419"/>
      <c r="BJ4738" s="419"/>
      <c r="BK4738" s="419"/>
      <c r="BL4738" s="419"/>
      <c r="BN4738" s="419"/>
      <c r="BO4738" s="419"/>
      <c r="BP4738" s="419"/>
      <c r="BR4738" s="419"/>
      <c r="BS4738" s="419"/>
      <c r="BT4738" s="419"/>
      <c r="BV4738" s="419"/>
      <c r="BW4738" s="419"/>
      <c r="BX4738" s="397"/>
      <c r="BZ4738" s="449"/>
      <c r="CB4738" s="419"/>
      <c r="CC4738" s="419"/>
      <c r="CD4738" s="419"/>
      <c r="CF4738" s="419"/>
      <c r="CG4738" s="419"/>
      <c r="CH4738" s="419"/>
    </row>
    <row r="4739" spans="3:86" ht="21" thickBot="1">
      <c r="C4739" s="425"/>
      <c r="P4739" s="431"/>
      <c r="R4739" s="419"/>
      <c r="S4739" s="446"/>
      <c r="T4739" s="419"/>
      <c r="V4739" s="196"/>
      <c r="W4739" s="419"/>
      <c r="X4739" s="419"/>
      <c r="Z4739" s="419"/>
      <c r="AA4739" s="419"/>
      <c r="AB4739" s="419"/>
      <c r="AD4739" s="419"/>
      <c r="AE4739" s="419"/>
      <c r="AF4739" s="419"/>
      <c r="AH4739" s="419"/>
      <c r="AI4739" s="419"/>
      <c r="AJ4739" s="419"/>
      <c r="AL4739" s="419"/>
      <c r="AM4739" s="419"/>
      <c r="AN4739" s="403"/>
      <c r="AO4739" s="419"/>
      <c r="AP4739" s="419"/>
      <c r="AQ4739" s="419"/>
      <c r="AR4739" s="419"/>
      <c r="AS4739" s="419"/>
      <c r="AT4739" s="419"/>
      <c r="AU4739" s="419"/>
      <c r="AV4739" s="419"/>
      <c r="AX4739" s="419"/>
      <c r="AY4739" s="419"/>
      <c r="AZ4739" s="419"/>
      <c r="BB4739" s="419"/>
      <c r="BC4739" s="419"/>
      <c r="BD4739" s="419"/>
      <c r="BF4739" s="419"/>
      <c r="BG4739" s="419"/>
      <c r="BH4739" s="419"/>
      <c r="BJ4739" s="419"/>
      <c r="BK4739" s="419"/>
      <c r="BL4739" s="419"/>
      <c r="BN4739" s="419"/>
      <c r="BO4739" s="419"/>
      <c r="BP4739" s="419"/>
      <c r="BR4739" s="419"/>
      <c r="BS4739" s="419"/>
      <c r="BT4739" s="419"/>
      <c r="BV4739" s="419"/>
      <c r="BW4739" s="419"/>
      <c r="BX4739" s="397"/>
      <c r="BZ4739" s="449"/>
      <c r="CB4739" s="419"/>
      <c r="CC4739" s="419"/>
      <c r="CD4739" s="419"/>
      <c r="CF4739" s="419"/>
      <c r="CG4739" s="419"/>
      <c r="CH4739" s="419"/>
    </row>
    <row r="4740" spans="3:86" ht="21" thickBot="1">
      <c r="C4740" s="425"/>
      <c r="P4740" s="431"/>
      <c r="R4740" s="419"/>
      <c r="S4740" s="446"/>
      <c r="T4740" s="419"/>
      <c r="V4740" s="196"/>
      <c r="W4740" s="419"/>
      <c r="X4740" s="419"/>
      <c r="Z4740" s="419"/>
      <c r="AA4740" s="419"/>
      <c r="AB4740" s="419"/>
      <c r="AD4740" s="419"/>
      <c r="AE4740" s="419"/>
      <c r="AF4740" s="419"/>
      <c r="AH4740" s="419"/>
      <c r="AI4740" s="419"/>
      <c r="AJ4740" s="419"/>
      <c r="AL4740" s="419"/>
      <c r="AM4740" s="419"/>
      <c r="AN4740" s="403"/>
      <c r="AO4740" s="419"/>
      <c r="AP4740" s="419"/>
      <c r="AQ4740" s="419"/>
      <c r="AR4740" s="419"/>
      <c r="AS4740" s="419"/>
      <c r="AT4740" s="419"/>
      <c r="AU4740" s="419"/>
      <c r="AV4740" s="419"/>
      <c r="AX4740" s="419"/>
      <c r="AY4740" s="419"/>
      <c r="AZ4740" s="419"/>
      <c r="BB4740" s="419"/>
      <c r="BC4740" s="419"/>
      <c r="BD4740" s="419"/>
      <c r="BF4740" s="419"/>
      <c r="BG4740" s="419"/>
      <c r="BH4740" s="419"/>
      <c r="BJ4740" s="419"/>
      <c r="BK4740" s="419"/>
      <c r="BL4740" s="419"/>
      <c r="BN4740" s="419"/>
      <c r="BO4740" s="419"/>
      <c r="BP4740" s="419"/>
      <c r="BR4740" s="419"/>
      <c r="BS4740" s="419"/>
      <c r="BT4740" s="419"/>
      <c r="BV4740" s="419"/>
      <c r="BW4740" s="419"/>
      <c r="BX4740" s="397"/>
      <c r="BZ4740" s="449"/>
      <c r="CB4740" s="419"/>
      <c r="CC4740" s="419"/>
      <c r="CD4740" s="419"/>
      <c r="CF4740" s="419"/>
      <c r="CG4740" s="419"/>
      <c r="CH4740" s="419"/>
    </row>
    <row r="4741" spans="3:86" ht="21" thickBot="1">
      <c r="C4741" s="425"/>
      <c r="P4741" s="431"/>
      <c r="R4741" s="419"/>
      <c r="S4741" s="446"/>
      <c r="T4741" s="419"/>
      <c r="V4741" s="196"/>
      <c r="W4741" s="419"/>
      <c r="X4741" s="419"/>
      <c r="Z4741" s="419"/>
      <c r="AA4741" s="419"/>
      <c r="AB4741" s="419"/>
      <c r="AD4741" s="419"/>
      <c r="AE4741" s="419"/>
      <c r="AF4741" s="419"/>
      <c r="AH4741" s="419"/>
      <c r="AI4741" s="419"/>
      <c r="AJ4741" s="419"/>
      <c r="AL4741" s="419"/>
      <c r="AM4741" s="419"/>
      <c r="AN4741" s="403"/>
      <c r="AO4741" s="419"/>
      <c r="AP4741" s="419"/>
      <c r="AQ4741" s="419"/>
      <c r="AR4741" s="419"/>
      <c r="AS4741" s="419"/>
      <c r="AT4741" s="419"/>
      <c r="AU4741" s="419"/>
      <c r="AV4741" s="419"/>
      <c r="AX4741" s="419"/>
      <c r="AY4741" s="419"/>
      <c r="AZ4741" s="419"/>
      <c r="BB4741" s="419"/>
      <c r="BC4741" s="419"/>
      <c r="BD4741" s="419"/>
      <c r="BF4741" s="419"/>
      <c r="BG4741" s="419"/>
      <c r="BH4741" s="419"/>
      <c r="BJ4741" s="419"/>
      <c r="BK4741" s="419"/>
      <c r="BL4741" s="419"/>
      <c r="BN4741" s="419"/>
      <c r="BO4741" s="419"/>
      <c r="BP4741" s="419"/>
      <c r="BR4741" s="419"/>
      <c r="BS4741" s="419"/>
      <c r="BT4741" s="419"/>
      <c r="BV4741" s="419"/>
      <c r="BW4741" s="419"/>
      <c r="BX4741" s="397"/>
      <c r="BZ4741" s="449"/>
      <c r="CB4741" s="419"/>
      <c r="CC4741" s="419"/>
      <c r="CD4741" s="419"/>
      <c r="CF4741" s="419"/>
      <c r="CG4741" s="419"/>
      <c r="CH4741" s="419"/>
    </row>
    <row r="4742" spans="3:86" ht="21" thickBot="1">
      <c r="C4742" s="425"/>
      <c r="P4742" s="431"/>
      <c r="R4742" s="419"/>
      <c r="S4742" s="446"/>
      <c r="T4742" s="419"/>
      <c r="V4742" s="196"/>
      <c r="W4742" s="419"/>
      <c r="X4742" s="419"/>
      <c r="Z4742" s="419"/>
      <c r="AA4742" s="419"/>
      <c r="AB4742" s="419"/>
      <c r="AD4742" s="419"/>
      <c r="AE4742" s="419"/>
      <c r="AF4742" s="419"/>
      <c r="AH4742" s="419"/>
      <c r="AI4742" s="419"/>
      <c r="AJ4742" s="419"/>
      <c r="AL4742" s="419"/>
      <c r="AM4742" s="419"/>
      <c r="AN4742" s="403"/>
      <c r="AO4742" s="419"/>
      <c r="AP4742" s="419"/>
      <c r="AQ4742" s="419"/>
      <c r="AR4742" s="419"/>
      <c r="AS4742" s="419"/>
      <c r="AT4742" s="419"/>
      <c r="AU4742" s="419"/>
      <c r="AV4742" s="419"/>
      <c r="AX4742" s="419"/>
      <c r="AY4742" s="419"/>
      <c r="AZ4742" s="419"/>
      <c r="BB4742" s="419"/>
      <c r="BC4742" s="419"/>
      <c r="BD4742" s="419"/>
      <c r="BF4742" s="419"/>
      <c r="BG4742" s="419"/>
      <c r="BH4742" s="419"/>
      <c r="BJ4742" s="419"/>
      <c r="BK4742" s="419"/>
      <c r="BL4742" s="419"/>
      <c r="BN4742" s="419"/>
      <c r="BO4742" s="419"/>
      <c r="BP4742" s="419"/>
      <c r="BR4742" s="419"/>
      <c r="BS4742" s="419"/>
      <c r="BT4742" s="419"/>
      <c r="BV4742" s="419"/>
      <c r="BW4742" s="419"/>
      <c r="BX4742" s="397"/>
      <c r="BZ4742" s="449"/>
      <c r="CB4742" s="419"/>
      <c r="CC4742" s="419"/>
      <c r="CD4742" s="419"/>
      <c r="CF4742" s="419"/>
      <c r="CG4742" s="419"/>
      <c r="CH4742" s="419"/>
    </row>
    <row r="4743" spans="3:86" ht="21" thickBot="1">
      <c r="C4743" s="425"/>
      <c r="P4743" s="431"/>
      <c r="R4743" s="419"/>
      <c r="S4743" s="446"/>
      <c r="T4743" s="419"/>
      <c r="V4743" s="196"/>
      <c r="W4743" s="419"/>
      <c r="X4743" s="419"/>
      <c r="Z4743" s="419"/>
      <c r="AA4743" s="419"/>
      <c r="AB4743" s="419"/>
      <c r="AD4743" s="419"/>
      <c r="AE4743" s="419"/>
      <c r="AF4743" s="419"/>
      <c r="AH4743" s="419"/>
      <c r="AI4743" s="419"/>
      <c r="AJ4743" s="419"/>
      <c r="AL4743" s="419"/>
      <c r="AM4743" s="419"/>
      <c r="AN4743" s="403"/>
      <c r="AO4743" s="419"/>
      <c r="AP4743" s="419"/>
      <c r="AQ4743" s="419"/>
      <c r="AR4743" s="419"/>
      <c r="AS4743" s="419"/>
      <c r="AT4743" s="419"/>
      <c r="AU4743" s="419"/>
      <c r="AV4743" s="419"/>
      <c r="AX4743" s="419"/>
      <c r="AY4743" s="419"/>
      <c r="AZ4743" s="419"/>
      <c r="BB4743" s="419"/>
      <c r="BC4743" s="419"/>
      <c r="BD4743" s="419"/>
      <c r="BF4743" s="419"/>
      <c r="BG4743" s="419"/>
      <c r="BH4743" s="419"/>
      <c r="BJ4743" s="419"/>
      <c r="BK4743" s="419"/>
      <c r="BL4743" s="419"/>
      <c r="BN4743" s="419"/>
      <c r="BO4743" s="419"/>
      <c r="BP4743" s="419"/>
      <c r="BR4743" s="419"/>
      <c r="BS4743" s="419"/>
      <c r="BT4743" s="419"/>
      <c r="BV4743" s="419"/>
      <c r="BW4743" s="419"/>
      <c r="BX4743" s="397"/>
      <c r="BZ4743" s="449"/>
      <c r="CB4743" s="419"/>
      <c r="CC4743" s="419"/>
      <c r="CD4743" s="419"/>
      <c r="CF4743" s="419"/>
      <c r="CG4743" s="419"/>
      <c r="CH4743" s="419"/>
    </row>
    <row r="4744" spans="3:86" ht="21" thickBot="1">
      <c r="C4744" s="425"/>
      <c r="P4744" s="431"/>
      <c r="R4744" s="419"/>
      <c r="S4744" s="446"/>
      <c r="T4744" s="419"/>
      <c r="V4744" s="196"/>
      <c r="W4744" s="419"/>
      <c r="X4744" s="419"/>
      <c r="Z4744" s="419"/>
      <c r="AA4744" s="419"/>
      <c r="AB4744" s="419"/>
      <c r="AD4744" s="419"/>
      <c r="AE4744" s="419"/>
      <c r="AF4744" s="419"/>
      <c r="AH4744" s="419"/>
      <c r="AI4744" s="419"/>
      <c r="AJ4744" s="419"/>
      <c r="AL4744" s="419"/>
      <c r="AM4744" s="419"/>
      <c r="AN4744" s="403"/>
      <c r="AO4744" s="419"/>
      <c r="AP4744" s="419"/>
      <c r="AQ4744" s="419"/>
      <c r="AR4744" s="419"/>
      <c r="AS4744" s="419"/>
      <c r="AT4744" s="419"/>
      <c r="AU4744" s="419"/>
      <c r="AV4744" s="419"/>
      <c r="AX4744" s="419"/>
      <c r="AY4744" s="419"/>
      <c r="AZ4744" s="419"/>
      <c r="BB4744" s="419"/>
      <c r="BC4744" s="419"/>
      <c r="BD4744" s="419"/>
      <c r="BF4744" s="419"/>
      <c r="BG4744" s="419"/>
      <c r="BH4744" s="419"/>
      <c r="BJ4744" s="419"/>
      <c r="BK4744" s="419"/>
      <c r="BL4744" s="419"/>
      <c r="BN4744" s="419"/>
      <c r="BO4744" s="419"/>
      <c r="BP4744" s="419"/>
      <c r="BR4744" s="419"/>
      <c r="BS4744" s="419"/>
      <c r="BT4744" s="419"/>
      <c r="BV4744" s="419"/>
      <c r="BW4744" s="419"/>
      <c r="BX4744" s="397"/>
      <c r="BZ4744" s="449"/>
      <c r="CB4744" s="419"/>
      <c r="CC4744" s="419"/>
      <c r="CD4744" s="419"/>
      <c r="CF4744" s="419"/>
      <c r="CG4744" s="419"/>
      <c r="CH4744" s="419"/>
    </row>
    <row r="4745" spans="3:86" ht="21" thickBot="1">
      <c r="C4745" s="425"/>
      <c r="P4745" s="431"/>
      <c r="R4745" s="419"/>
      <c r="S4745" s="446"/>
      <c r="T4745" s="419"/>
      <c r="V4745" s="196"/>
      <c r="W4745" s="419"/>
      <c r="X4745" s="419"/>
      <c r="Z4745" s="419"/>
      <c r="AA4745" s="419"/>
      <c r="AB4745" s="419"/>
      <c r="AD4745" s="419"/>
      <c r="AE4745" s="419"/>
      <c r="AF4745" s="419"/>
      <c r="AH4745" s="419"/>
      <c r="AI4745" s="419"/>
      <c r="AJ4745" s="419"/>
      <c r="AL4745" s="419"/>
      <c r="AM4745" s="419"/>
      <c r="AN4745" s="403"/>
      <c r="AO4745" s="419"/>
      <c r="AP4745" s="419"/>
      <c r="AQ4745" s="419"/>
      <c r="AR4745" s="419"/>
      <c r="AS4745" s="419"/>
      <c r="AT4745" s="419"/>
      <c r="AU4745" s="419"/>
      <c r="AV4745" s="419"/>
      <c r="AX4745" s="419"/>
      <c r="AY4745" s="419"/>
      <c r="AZ4745" s="419"/>
      <c r="BB4745" s="419"/>
      <c r="BC4745" s="419"/>
      <c r="BD4745" s="419"/>
      <c r="BF4745" s="419"/>
      <c r="BG4745" s="419"/>
      <c r="BH4745" s="419"/>
      <c r="BJ4745" s="419"/>
      <c r="BK4745" s="419"/>
      <c r="BL4745" s="419"/>
      <c r="BN4745" s="419"/>
      <c r="BO4745" s="419"/>
      <c r="BP4745" s="419"/>
      <c r="BR4745" s="419"/>
      <c r="BS4745" s="419"/>
      <c r="BT4745" s="419"/>
      <c r="BV4745" s="419"/>
      <c r="BW4745" s="419"/>
      <c r="BX4745" s="397"/>
      <c r="BZ4745" s="449"/>
      <c r="CB4745" s="419"/>
      <c r="CC4745" s="419"/>
      <c r="CD4745" s="419"/>
      <c r="CF4745" s="419"/>
      <c r="CG4745" s="419"/>
      <c r="CH4745" s="419"/>
    </row>
    <row r="4746" spans="3:86" ht="21" thickBot="1">
      <c r="C4746" s="425"/>
      <c r="P4746" s="431"/>
      <c r="R4746" s="419"/>
      <c r="S4746" s="446"/>
      <c r="T4746" s="419"/>
      <c r="V4746" s="196"/>
      <c r="W4746" s="419"/>
      <c r="X4746" s="419"/>
      <c r="Z4746" s="419"/>
      <c r="AA4746" s="419"/>
      <c r="AB4746" s="419"/>
      <c r="AD4746" s="419"/>
      <c r="AE4746" s="419"/>
      <c r="AF4746" s="419"/>
      <c r="AH4746" s="419"/>
      <c r="AI4746" s="419"/>
      <c r="AJ4746" s="419"/>
      <c r="AL4746" s="419"/>
      <c r="AM4746" s="419"/>
      <c r="AN4746" s="403"/>
      <c r="AO4746" s="419"/>
      <c r="AP4746" s="419"/>
      <c r="AQ4746" s="419"/>
      <c r="AR4746" s="419"/>
      <c r="AS4746" s="419"/>
      <c r="AT4746" s="419"/>
      <c r="AU4746" s="419"/>
      <c r="AV4746" s="419"/>
      <c r="AX4746" s="419"/>
      <c r="AY4746" s="419"/>
      <c r="AZ4746" s="419"/>
      <c r="BB4746" s="419"/>
      <c r="BC4746" s="419"/>
      <c r="BD4746" s="419"/>
      <c r="BF4746" s="419"/>
      <c r="BG4746" s="419"/>
      <c r="BH4746" s="419"/>
      <c r="BJ4746" s="419"/>
      <c r="BK4746" s="419"/>
      <c r="BL4746" s="419"/>
      <c r="BN4746" s="419"/>
      <c r="BO4746" s="419"/>
      <c r="BP4746" s="419"/>
      <c r="BR4746" s="419"/>
      <c r="BS4746" s="419"/>
      <c r="BT4746" s="419"/>
      <c r="BV4746" s="419"/>
      <c r="BW4746" s="419"/>
      <c r="BX4746" s="397"/>
      <c r="BZ4746" s="449"/>
      <c r="CB4746" s="419"/>
      <c r="CC4746" s="419"/>
      <c r="CD4746" s="419"/>
      <c r="CF4746" s="419"/>
      <c r="CG4746" s="419"/>
      <c r="CH4746" s="419"/>
    </row>
    <row r="4747" spans="3:86" ht="21" thickBot="1">
      <c r="C4747" s="425"/>
      <c r="P4747" s="431"/>
      <c r="R4747" s="419"/>
      <c r="S4747" s="446"/>
      <c r="T4747" s="419"/>
      <c r="V4747" s="196"/>
      <c r="W4747" s="419"/>
      <c r="X4747" s="419"/>
      <c r="Z4747" s="419"/>
      <c r="AA4747" s="419"/>
      <c r="AB4747" s="419"/>
      <c r="AD4747" s="419"/>
      <c r="AE4747" s="419"/>
      <c r="AF4747" s="419"/>
      <c r="AH4747" s="419"/>
      <c r="AI4747" s="419"/>
      <c r="AJ4747" s="419"/>
      <c r="AL4747" s="419"/>
      <c r="AM4747" s="419"/>
      <c r="AN4747" s="403"/>
      <c r="AO4747" s="419"/>
      <c r="AP4747" s="419"/>
      <c r="AQ4747" s="419"/>
      <c r="AR4747" s="419"/>
      <c r="AS4747" s="419"/>
      <c r="AT4747" s="419"/>
      <c r="AU4747" s="419"/>
      <c r="AV4747" s="419"/>
      <c r="AX4747" s="419"/>
      <c r="AY4747" s="419"/>
      <c r="AZ4747" s="419"/>
      <c r="BB4747" s="419"/>
      <c r="BC4747" s="419"/>
      <c r="BD4747" s="419"/>
      <c r="BF4747" s="419"/>
      <c r="BG4747" s="419"/>
      <c r="BH4747" s="419"/>
      <c r="BJ4747" s="419"/>
      <c r="BK4747" s="419"/>
      <c r="BL4747" s="419"/>
      <c r="BN4747" s="419"/>
      <c r="BO4747" s="419"/>
      <c r="BP4747" s="419"/>
      <c r="BR4747" s="419"/>
      <c r="BS4747" s="419"/>
      <c r="BT4747" s="419"/>
      <c r="BV4747" s="419"/>
      <c r="BW4747" s="419"/>
      <c r="BX4747" s="397"/>
      <c r="BZ4747" s="449"/>
      <c r="CB4747" s="419"/>
      <c r="CC4747" s="419"/>
      <c r="CD4747" s="419"/>
      <c r="CF4747" s="419"/>
      <c r="CG4747" s="419"/>
      <c r="CH4747" s="419"/>
    </row>
    <row r="4748" spans="3:86" ht="21" thickBot="1">
      <c r="C4748" s="425"/>
      <c r="P4748" s="431"/>
      <c r="R4748" s="419"/>
      <c r="S4748" s="446"/>
      <c r="T4748" s="419"/>
      <c r="V4748" s="196"/>
      <c r="W4748" s="419"/>
      <c r="X4748" s="419"/>
      <c r="Z4748" s="419"/>
      <c r="AA4748" s="419"/>
      <c r="AB4748" s="419"/>
      <c r="AD4748" s="419"/>
      <c r="AE4748" s="419"/>
      <c r="AF4748" s="419"/>
      <c r="AH4748" s="419"/>
      <c r="AI4748" s="419"/>
      <c r="AJ4748" s="419"/>
      <c r="AL4748" s="419"/>
      <c r="AM4748" s="419"/>
      <c r="AN4748" s="403"/>
      <c r="AO4748" s="419"/>
      <c r="AP4748" s="419"/>
      <c r="AQ4748" s="419"/>
      <c r="AR4748" s="419"/>
      <c r="AS4748" s="419"/>
      <c r="AT4748" s="419"/>
      <c r="AU4748" s="419"/>
      <c r="AV4748" s="419"/>
      <c r="AX4748" s="419"/>
      <c r="AY4748" s="419"/>
      <c r="AZ4748" s="419"/>
      <c r="BB4748" s="419"/>
      <c r="BC4748" s="419"/>
      <c r="BD4748" s="419"/>
      <c r="BF4748" s="419"/>
      <c r="BG4748" s="419"/>
      <c r="BH4748" s="419"/>
      <c r="BJ4748" s="419"/>
      <c r="BK4748" s="419"/>
      <c r="BL4748" s="419"/>
      <c r="BN4748" s="419"/>
      <c r="BO4748" s="419"/>
      <c r="BP4748" s="419"/>
      <c r="BR4748" s="419"/>
      <c r="BS4748" s="419"/>
      <c r="BT4748" s="419"/>
      <c r="BV4748" s="419"/>
      <c r="BW4748" s="419"/>
      <c r="BX4748" s="397"/>
      <c r="BZ4748" s="449"/>
      <c r="CB4748" s="419"/>
      <c r="CC4748" s="419"/>
      <c r="CD4748" s="419"/>
      <c r="CF4748" s="419"/>
      <c r="CG4748" s="419"/>
      <c r="CH4748" s="419"/>
    </row>
    <row r="4749" spans="3:86" ht="21" thickBot="1">
      <c r="C4749" s="425"/>
      <c r="P4749" s="431"/>
      <c r="R4749" s="419"/>
      <c r="S4749" s="446"/>
      <c r="T4749" s="419"/>
      <c r="V4749" s="196"/>
      <c r="W4749" s="419"/>
      <c r="X4749" s="419"/>
      <c r="Z4749" s="419"/>
      <c r="AA4749" s="419"/>
      <c r="AB4749" s="419"/>
      <c r="AD4749" s="419"/>
      <c r="AE4749" s="419"/>
      <c r="AF4749" s="419"/>
      <c r="AH4749" s="419"/>
      <c r="AI4749" s="419"/>
      <c r="AJ4749" s="419"/>
      <c r="AL4749" s="419"/>
      <c r="AM4749" s="419"/>
      <c r="AN4749" s="403"/>
      <c r="AO4749" s="419"/>
      <c r="AP4749" s="419"/>
      <c r="AQ4749" s="419"/>
      <c r="AR4749" s="419"/>
      <c r="AS4749" s="419"/>
      <c r="AT4749" s="419"/>
      <c r="AU4749" s="419"/>
      <c r="AV4749" s="419"/>
      <c r="AX4749" s="419"/>
      <c r="AY4749" s="419"/>
      <c r="AZ4749" s="419"/>
      <c r="BB4749" s="419"/>
      <c r="BC4749" s="419"/>
      <c r="BD4749" s="419"/>
      <c r="BF4749" s="419"/>
      <c r="BG4749" s="419"/>
      <c r="BH4749" s="419"/>
      <c r="BJ4749" s="419"/>
      <c r="BK4749" s="419"/>
      <c r="BL4749" s="419"/>
      <c r="BN4749" s="419"/>
      <c r="BO4749" s="419"/>
      <c r="BP4749" s="419"/>
      <c r="BR4749" s="419"/>
      <c r="BS4749" s="419"/>
      <c r="BT4749" s="419"/>
      <c r="BV4749" s="419"/>
      <c r="BW4749" s="419"/>
      <c r="BX4749" s="397"/>
      <c r="BZ4749" s="449"/>
      <c r="CB4749" s="419"/>
      <c r="CC4749" s="419"/>
      <c r="CD4749" s="419"/>
      <c r="CF4749" s="419"/>
      <c r="CG4749" s="419"/>
      <c r="CH4749" s="419"/>
    </row>
    <row r="4750" spans="3:86" ht="21" thickBot="1">
      <c r="C4750" s="425"/>
      <c r="P4750" s="431"/>
      <c r="R4750" s="419"/>
      <c r="S4750" s="446"/>
      <c r="T4750" s="419"/>
      <c r="V4750" s="196"/>
      <c r="W4750" s="419"/>
      <c r="X4750" s="419"/>
      <c r="Z4750" s="419"/>
      <c r="AA4750" s="419"/>
      <c r="AB4750" s="419"/>
      <c r="AD4750" s="419"/>
      <c r="AE4750" s="419"/>
      <c r="AF4750" s="419"/>
      <c r="AH4750" s="419"/>
      <c r="AI4750" s="419"/>
      <c r="AJ4750" s="419"/>
      <c r="AL4750" s="419"/>
      <c r="AM4750" s="419"/>
      <c r="AN4750" s="403"/>
      <c r="AO4750" s="419"/>
      <c r="AP4750" s="419"/>
      <c r="AQ4750" s="419"/>
      <c r="AR4750" s="419"/>
      <c r="AS4750" s="419"/>
      <c r="AT4750" s="419"/>
      <c r="AU4750" s="419"/>
      <c r="AV4750" s="419"/>
      <c r="AX4750" s="419"/>
      <c r="AY4750" s="419"/>
      <c r="AZ4750" s="419"/>
      <c r="BB4750" s="419"/>
      <c r="BC4750" s="419"/>
      <c r="BD4750" s="419"/>
      <c r="BF4750" s="419"/>
      <c r="BG4750" s="419"/>
      <c r="BH4750" s="419"/>
      <c r="BJ4750" s="419"/>
      <c r="BK4750" s="419"/>
      <c r="BL4750" s="419"/>
      <c r="BN4750" s="419"/>
      <c r="BO4750" s="419"/>
      <c r="BP4750" s="419"/>
      <c r="BR4750" s="419"/>
      <c r="BS4750" s="419"/>
      <c r="BT4750" s="419"/>
      <c r="BV4750" s="419"/>
      <c r="BW4750" s="419"/>
      <c r="BX4750" s="397"/>
      <c r="BZ4750" s="449"/>
      <c r="CB4750" s="419"/>
      <c r="CC4750" s="419"/>
      <c r="CD4750" s="419"/>
      <c r="CF4750" s="419"/>
      <c r="CG4750" s="419"/>
      <c r="CH4750" s="419"/>
    </row>
    <row r="4751" spans="3:86" ht="21" thickBot="1">
      <c r="C4751" s="425"/>
      <c r="P4751" s="431"/>
      <c r="R4751" s="419"/>
      <c r="S4751" s="446"/>
      <c r="T4751" s="419"/>
      <c r="V4751" s="196"/>
      <c r="W4751" s="419"/>
      <c r="X4751" s="419"/>
      <c r="Z4751" s="419"/>
      <c r="AA4751" s="419"/>
      <c r="AB4751" s="419"/>
      <c r="AD4751" s="419"/>
      <c r="AE4751" s="419"/>
      <c r="AF4751" s="419"/>
      <c r="AH4751" s="419"/>
      <c r="AI4751" s="419"/>
      <c r="AJ4751" s="419"/>
      <c r="AL4751" s="419"/>
      <c r="AM4751" s="419"/>
      <c r="AN4751" s="403"/>
      <c r="AO4751" s="419"/>
      <c r="AP4751" s="419"/>
      <c r="AQ4751" s="419"/>
      <c r="AR4751" s="419"/>
      <c r="AS4751" s="419"/>
      <c r="AT4751" s="419"/>
      <c r="AU4751" s="419"/>
      <c r="AV4751" s="419"/>
      <c r="AX4751" s="419"/>
      <c r="AY4751" s="419"/>
      <c r="AZ4751" s="419"/>
      <c r="BB4751" s="419"/>
      <c r="BC4751" s="419"/>
      <c r="BD4751" s="419"/>
      <c r="BF4751" s="419"/>
      <c r="BG4751" s="419"/>
      <c r="BH4751" s="419"/>
      <c r="BJ4751" s="419"/>
      <c r="BK4751" s="419"/>
      <c r="BL4751" s="419"/>
      <c r="BN4751" s="419"/>
      <c r="BO4751" s="419"/>
      <c r="BP4751" s="419"/>
      <c r="BR4751" s="419"/>
      <c r="BS4751" s="419"/>
      <c r="BT4751" s="419"/>
      <c r="BV4751" s="419"/>
      <c r="BW4751" s="419"/>
      <c r="BX4751" s="397"/>
      <c r="BZ4751" s="449"/>
      <c r="CB4751" s="419"/>
      <c r="CC4751" s="419"/>
      <c r="CD4751" s="419"/>
      <c r="CF4751" s="419"/>
      <c r="CG4751" s="419"/>
      <c r="CH4751" s="419"/>
    </row>
    <row r="4752" spans="3:86" ht="21" thickBot="1">
      <c r="C4752" s="425"/>
      <c r="P4752" s="431"/>
      <c r="R4752" s="419"/>
      <c r="S4752" s="446"/>
      <c r="T4752" s="419"/>
      <c r="V4752" s="196"/>
      <c r="W4752" s="419"/>
      <c r="X4752" s="419"/>
      <c r="Z4752" s="419"/>
      <c r="AA4752" s="419"/>
      <c r="AB4752" s="419"/>
      <c r="AD4752" s="419"/>
      <c r="AE4752" s="419"/>
      <c r="AF4752" s="419"/>
      <c r="AH4752" s="419"/>
      <c r="AI4752" s="419"/>
      <c r="AJ4752" s="419"/>
      <c r="AL4752" s="419"/>
      <c r="AM4752" s="419"/>
      <c r="AN4752" s="403"/>
      <c r="AO4752" s="419"/>
      <c r="AP4752" s="419"/>
      <c r="AQ4752" s="419"/>
      <c r="AR4752" s="419"/>
      <c r="AS4752" s="419"/>
      <c r="AT4752" s="419"/>
      <c r="AU4752" s="419"/>
      <c r="AV4752" s="419"/>
      <c r="AX4752" s="419"/>
      <c r="AY4752" s="419"/>
      <c r="AZ4752" s="419"/>
      <c r="BB4752" s="419"/>
      <c r="BC4752" s="419"/>
      <c r="BD4752" s="419"/>
      <c r="BF4752" s="419"/>
      <c r="BG4752" s="419"/>
      <c r="BH4752" s="419"/>
      <c r="BJ4752" s="419"/>
      <c r="BK4752" s="419"/>
      <c r="BL4752" s="419"/>
      <c r="BN4752" s="419"/>
      <c r="BO4752" s="419"/>
      <c r="BP4752" s="419"/>
      <c r="BR4752" s="419"/>
      <c r="BS4752" s="419"/>
      <c r="BT4752" s="419"/>
      <c r="BV4752" s="419"/>
      <c r="BW4752" s="419"/>
      <c r="BX4752" s="397"/>
      <c r="BZ4752" s="449"/>
      <c r="CB4752" s="419"/>
      <c r="CC4752" s="419"/>
      <c r="CD4752" s="419"/>
      <c r="CF4752" s="419"/>
      <c r="CG4752" s="419"/>
      <c r="CH4752" s="419"/>
    </row>
    <row r="4753" spans="3:86" ht="21" thickBot="1">
      <c r="C4753" s="425"/>
      <c r="P4753" s="431"/>
      <c r="R4753" s="419"/>
      <c r="S4753" s="446"/>
      <c r="T4753" s="419"/>
      <c r="V4753" s="196"/>
      <c r="W4753" s="419"/>
      <c r="X4753" s="419"/>
      <c r="Z4753" s="419"/>
      <c r="AA4753" s="419"/>
      <c r="AB4753" s="419"/>
      <c r="AD4753" s="419"/>
      <c r="AE4753" s="419"/>
      <c r="AF4753" s="419"/>
      <c r="AH4753" s="419"/>
      <c r="AI4753" s="419"/>
      <c r="AJ4753" s="419"/>
      <c r="AL4753" s="419"/>
      <c r="AM4753" s="419"/>
      <c r="AN4753" s="403"/>
      <c r="AO4753" s="419"/>
      <c r="AP4753" s="419"/>
      <c r="AQ4753" s="419"/>
      <c r="AR4753" s="419"/>
      <c r="AS4753" s="419"/>
      <c r="AT4753" s="419"/>
      <c r="AU4753" s="419"/>
      <c r="AV4753" s="419"/>
      <c r="AX4753" s="419"/>
      <c r="AY4753" s="419"/>
      <c r="AZ4753" s="419"/>
      <c r="BB4753" s="419"/>
      <c r="BC4753" s="419"/>
      <c r="BD4753" s="419"/>
      <c r="BF4753" s="419"/>
      <c r="BG4753" s="419"/>
      <c r="BH4753" s="419"/>
      <c r="BJ4753" s="419"/>
      <c r="BK4753" s="419"/>
      <c r="BL4753" s="419"/>
      <c r="BN4753" s="419"/>
      <c r="BO4753" s="419"/>
      <c r="BP4753" s="419"/>
      <c r="BR4753" s="419"/>
      <c r="BS4753" s="419"/>
      <c r="BT4753" s="419"/>
      <c r="BV4753" s="419"/>
      <c r="BW4753" s="419"/>
      <c r="BX4753" s="397"/>
      <c r="BZ4753" s="449"/>
      <c r="CB4753" s="419"/>
      <c r="CC4753" s="419"/>
      <c r="CD4753" s="419"/>
      <c r="CF4753" s="419"/>
      <c r="CG4753" s="419"/>
      <c r="CH4753" s="419"/>
    </row>
    <row r="4754" spans="3:86" ht="21" thickBot="1">
      <c r="C4754" s="425"/>
      <c r="P4754" s="431"/>
      <c r="R4754" s="419"/>
      <c r="S4754" s="446"/>
      <c r="T4754" s="419"/>
      <c r="V4754" s="196"/>
      <c r="W4754" s="419"/>
      <c r="X4754" s="419"/>
      <c r="Z4754" s="419"/>
      <c r="AA4754" s="419"/>
      <c r="AB4754" s="419"/>
      <c r="AD4754" s="419"/>
      <c r="AE4754" s="419"/>
      <c r="AF4754" s="419"/>
      <c r="AH4754" s="419"/>
      <c r="AI4754" s="419"/>
      <c r="AJ4754" s="419"/>
      <c r="AL4754" s="419"/>
      <c r="AM4754" s="419"/>
      <c r="AN4754" s="403"/>
      <c r="AO4754" s="419"/>
      <c r="AP4754" s="419"/>
      <c r="AQ4754" s="419"/>
      <c r="AR4754" s="419"/>
      <c r="AS4754" s="419"/>
      <c r="AT4754" s="419"/>
      <c r="AU4754" s="419"/>
      <c r="AV4754" s="419"/>
      <c r="AX4754" s="419"/>
      <c r="AY4754" s="419"/>
      <c r="AZ4754" s="419"/>
      <c r="BB4754" s="419"/>
      <c r="BC4754" s="419"/>
      <c r="BD4754" s="419"/>
      <c r="BF4754" s="419"/>
      <c r="BG4754" s="419"/>
      <c r="BH4754" s="419"/>
      <c r="BJ4754" s="419"/>
      <c r="BK4754" s="419"/>
      <c r="BL4754" s="419"/>
      <c r="BN4754" s="419"/>
      <c r="BO4754" s="419"/>
      <c r="BP4754" s="419"/>
      <c r="BR4754" s="419"/>
      <c r="BS4754" s="419"/>
      <c r="BT4754" s="419"/>
      <c r="BV4754" s="419"/>
      <c r="BW4754" s="419"/>
      <c r="BX4754" s="397"/>
      <c r="BZ4754" s="449"/>
      <c r="CB4754" s="419"/>
      <c r="CC4754" s="419"/>
      <c r="CD4754" s="419"/>
      <c r="CF4754" s="419"/>
      <c r="CG4754" s="419"/>
      <c r="CH4754" s="419"/>
    </row>
    <row r="4755" spans="3:86" ht="21" thickBot="1">
      <c r="C4755" s="425"/>
      <c r="P4755" s="431"/>
      <c r="R4755" s="419"/>
      <c r="S4755" s="446"/>
      <c r="T4755" s="419"/>
      <c r="V4755" s="196"/>
      <c r="W4755" s="419"/>
      <c r="X4755" s="419"/>
      <c r="Z4755" s="419"/>
      <c r="AA4755" s="419"/>
      <c r="AB4755" s="419"/>
      <c r="AD4755" s="419"/>
      <c r="AE4755" s="419"/>
      <c r="AF4755" s="419"/>
      <c r="AH4755" s="419"/>
      <c r="AI4755" s="419"/>
      <c r="AJ4755" s="419"/>
      <c r="AL4755" s="419"/>
      <c r="AM4755" s="419"/>
      <c r="AN4755" s="403"/>
      <c r="AO4755" s="419"/>
      <c r="AP4755" s="419"/>
      <c r="AQ4755" s="419"/>
      <c r="AR4755" s="419"/>
      <c r="AS4755" s="419"/>
      <c r="AT4755" s="419"/>
      <c r="AU4755" s="419"/>
      <c r="AV4755" s="419"/>
      <c r="AX4755" s="419"/>
      <c r="AY4755" s="419"/>
      <c r="AZ4755" s="419"/>
      <c r="BB4755" s="419"/>
      <c r="BC4755" s="419"/>
      <c r="BD4755" s="419"/>
      <c r="BF4755" s="419"/>
      <c r="BG4755" s="419"/>
      <c r="BH4755" s="419"/>
      <c r="BJ4755" s="419"/>
      <c r="BK4755" s="419"/>
      <c r="BL4755" s="419"/>
      <c r="BN4755" s="419"/>
      <c r="BO4755" s="419"/>
      <c r="BP4755" s="419"/>
      <c r="BR4755" s="419"/>
      <c r="BS4755" s="419"/>
      <c r="BT4755" s="419"/>
      <c r="BV4755" s="419"/>
      <c r="BW4755" s="419"/>
      <c r="BX4755" s="397"/>
      <c r="BZ4755" s="449"/>
      <c r="CB4755" s="419"/>
      <c r="CC4755" s="419"/>
      <c r="CD4755" s="419"/>
      <c r="CF4755" s="419"/>
      <c r="CG4755" s="419"/>
      <c r="CH4755" s="419"/>
    </row>
    <row r="4756" spans="3:86" ht="21" thickBot="1">
      <c r="C4756" s="425"/>
      <c r="P4756" s="431"/>
      <c r="R4756" s="419"/>
      <c r="S4756" s="446"/>
      <c r="T4756" s="419"/>
      <c r="V4756" s="196"/>
      <c r="W4756" s="419"/>
      <c r="X4756" s="419"/>
      <c r="Z4756" s="419"/>
      <c r="AA4756" s="419"/>
      <c r="AB4756" s="419"/>
      <c r="AD4756" s="419"/>
      <c r="AE4756" s="419"/>
      <c r="AF4756" s="419"/>
      <c r="AH4756" s="419"/>
      <c r="AI4756" s="419"/>
      <c r="AJ4756" s="419"/>
      <c r="AL4756" s="419"/>
      <c r="AM4756" s="419"/>
      <c r="AN4756" s="403"/>
      <c r="AO4756" s="419"/>
      <c r="AP4756" s="419"/>
      <c r="AQ4756" s="419"/>
      <c r="AR4756" s="419"/>
      <c r="AS4756" s="419"/>
      <c r="AT4756" s="419"/>
      <c r="AU4756" s="419"/>
      <c r="AV4756" s="419"/>
      <c r="AX4756" s="419"/>
      <c r="AY4756" s="419"/>
      <c r="AZ4756" s="419"/>
      <c r="BB4756" s="419"/>
      <c r="BC4756" s="419"/>
      <c r="BD4756" s="419"/>
      <c r="BF4756" s="419"/>
      <c r="BG4756" s="419"/>
      <c r="BH4756" s="419"/>
      <c r="BJ4756" s="419"/>
      <c r="BK4756" s="419"/>
      <c r="BL4756" s="419"/>
      <c r="BN4756" s="419"/>
      <c r="BO4756" s="419"/>
      <c r="BP4756" s="419"/>
      <c r="BR4756" s="419"/>
      <c r="BS4756" s="419"/>
      <c r="BT4756" s="419"/>
      <c r="BV4756" s="419"/>
      <c r="BW4756" s="419"/>
      <c r="BX4756" s="397"/>
      <c r="BZ4756" s="449"/>
      <c r="CB4756" s="419"/>
      <c r="CC4756" s="419"/>
      <c r="CD4756" s="419"/>
      <c r="CF4756" s="419"/>
      <c r="CG4756" s="419"/>
      <c r="CH4756" s="419"/>
    </row>
    <row r="4757" spans="3:86" ht="21" thickBot="1">
      <c r="C4757" s="425"/>
      <c r="P4757" s="431"/>
      <c r="R4757" s="419"/>
      <c r="S4757" s="446"/>
      <c r="T4757" s="419"/>
      <c r="V4757" s="196"/>
      <c r="W4757" s="419"/>
      <c r="X4757" s="419"/>
      <c r="Z4757" s="419"/>
      <c r="AA4757" s="419"/>
      <c r="AB4757" s="419"/>
      <c r="AD4757" s="419"/>
      <c r="AE4757" s="419"/>
      <c r="AF4757" s="419"/>
      <c r="AH4757" s="419"/>
      <c r="AI4757" s="419"/>
      <c r="AJ4757" s="419"/>
      <c r="AL4757" s="419"/>
      <c r="AM4757" s="419"/>
      <c r="AN4757" s="403"/>
      <c r="AO4757" s="419"/>
      <c r="AP4757" s="419"/>
      <c r="AQ4757" s="419"/>
      <c r="AR4757" s="419"/>
      <c r="AS4757" s="419"/>
      <c r="AT4757" s="419"/>
      <c r="AU4757" s="419"/>
      <c r="AV4757" s="419"/>
      <c r="AX4757" s="419"/>
      <c r="AY4757" s="419"/>
      <c r="AZ4757" s="419"/>
      <c r="BB4757" s="419"/>
      <c r="BC4757" s="419"/>
      <c r="BD4757" s="419"/>
      <c r="BF4757" s="419"/>
      <c r="BG4757" s="419"/>
      <c r="BH4757" s="419"/>
      <c r="BJ4757" s="419"/>
      <c r="BK4757" s="419"/>
      <c r="BL4757" s="419"/>
      <c r="BN4757" s="419"/>
      <c r="BO4757" s="419"/>
      <c r="BP4757" s="419"/>
      <c r="BR4757" s="419"/>
      <c r="BS4757" s="419"/>
      <c r="BT4757" s="419"/>
      <c r="BV4757" s="419"/>
      <c r="BW4757" s="419"/>
      <c r="BX4757" s="397"/>
      <c r="BZ4757" s="449"/>
      <c r="CB4757" s="419"/>
      <c r="CC4757" s="419"/>
      <c r="CD4757" s="419"/>
      <c r="CF4757" s="419"/>
      <c r="CG4757" s="419"/>
      <c r="CH4757" s="419"/>
    </row>
    <row r="4758" spans="3:86" ht="21" thickBot="1">
      <c r="C4758" s="425"/>
      <c r="P4758" s="431"/>
      <c r="R4758" s="419"/>
      <c r="S4758" s="446"/>
      <c r="T4758" s="419"/>
      <c r="V4758" s="196"/>
      <c r="W4758" s="419"/>
      <c r="X4758" s="419"/>
      <c r="Z4758" s="419"/>
      <c r="AA4758" s="419"/>
      <c r="AB4758" s="419"/>
      <c r="AD4758" s="419"/>
      <c r="AE4758" s="419"/>
      <c r="AF4758" s="419"/>
      <c r="AH4758" s="419"/>
      <c r="AI4758" s="419"/>
      <c r="AJ4758" s="419"/>
      <c r="AL4758" s="419"/>
      <c r="AM4758" s="419"/>
      <c r="AN4758" s="403"/>
      <c r="AO4758" s="419"/>
      <c r="AP4758" s="419"/>
      <c r="AQ4758" s="419"/>
      <c r="AR4758" s="419"/>
      <c r="AS4758" s="419"/>
      <c r="AT4758" s="419"/>
      <c r="AU4758" s="419"/>
      <c r="AV4758" s="419"/>
      <c r="AX4758" s="419"/>
      <c r="AY4758" s="419"/>
      <c r="AZ4758" s="419"/>
      <c r="BB4758" s="419"/>
      <c r="BC4758" s="419"/>
      <c r="BD4758" s="419"/>
      <c r="BF4758" s="419"/>
      <c r="BG4758" s="419"/>
      <c r="BH4758" s="419"/>
      <c r="BJ4758" s="419"/>
      <c r="BK4758" s="419"/>
      <c r="BL4758" s="419"/>
      <c r="BN4758" s="419"/>
      <c r="BO4758" s="419"/>
      <c r="BP4758" s="419"/>
      <c r="BR4758" s="419"/>
      <c r="BS4758" s="419"/>
      <c r="BT4758" s="419"/>
      <c r="BV4758" s="419"/>
      <c r="BW4758" s="419"/>
      <c r="BX4758" s="397"/>
      <c r="BZ4758" s="449"/>
      <c r="CB4758" s="419"/>
      <c r="CC4758" s="419"/>
      <c r="CD4758" s="419"/>
      <c r="CF4758" s="419"/>
      <c r="CG4758" s="419"/>
      <c r="CH4758" s="419"/>
    </row>
    <row r="4759" spans="3:86" ht="21" thickBot="1">
      <c r="C4759" s="425"/>
      <c r="P4759" s="431"/>
      <c r="R4759" s="419"/>
      <c r="S4759" s="446"/>
      <c r="T4759" s="419"/>
      <c r="V4759" s="196"/>
      <c r="W4759" s="419"/>
      <c r="X4759" s="419"/>
      <c r="Z4759" s="419"/>
      <c r="AA4759" s="419"/>
      <c r="AB4759" s="419"/>
      <c r="AD4759" s="419"/>
      <c r="AE4759" s="419"/>
      <c r="AF4759" s="419"/>
      <c r="AH4759" s="419"/>
      <c r="AI4759" s="419"/>
      <c r="AJ4759" s="419"/>
      <c r="AL4759" s="419"/>
      <c r="AM4759" s="419"/>
      <c r="AN4759" s="403"/>
      <c r="AO4759" s="419"/>
      <c r="AP4759" s="419"/>
      <c r="AQ4759" s="419"/>
      <c r="AR4759" s="419"/>
      <c r="AS4759" s="419"/>
      <c r="AT4759" s="419"/>
      <c r="AU4759" s="419"/>
      <c r="AV4759" s="419"/>
      <c r="AX4759" s="419"/>
      <c r="AY4759" s="419"/>
      <c r="AZ4759" s="419"/>
      <c r="BB4759" s="419"/>
      <c r="BC4759" s="419"/>
      <c r="BD4759" s="419"/>
      <c r="BF4759" s="419"/>
      <c r="BG4759" s="419"/>
      <c r="BH4759" s="419"/>
      <c r="BJ4759" s="419"/>
      <c r="BK4759" s="419"/>
      <c r="BL4759" s="419"/>
      <c r="BN4759" s="419"/>
      <c r="BO4759" s="419"/>
      <c r="BP4759" s="419"/>
      <c r="BR4759" s="419"/>
      <c r="BS4759" s="419"/>
      <c r="BT4759" s="419"/>
      <c r="BV4759" s="419"/>
      <c r="BW4759" s="419"/>
      <c r="BX4759" s="397"/>
      <c r="BZ4759" s="449"/>
      <c r="CB4759" s="419"/>
      <c r="CC4759" s="419"/>
      <c r="CD4759" s="419"/>
      <c r="CF4759" s="419"/>
      <c r="CG4759" s="419"/>
      <c r="CH4759" s="419"/>
    </row>
    <row r="4760" spans="3:86" ht="21" thickBot="1">
      <c r="C4760" s="425"/>
      <c r="P4760" s="431"/>
      <c r="R4760" s="419"/>
      <c r="S4760" s="446"/>
      <c r="T4760" s="419"/>
      <c r="V4760" s="196"/>
      <c r="W4760" s="419"/>
      <c r="X4760" s="419"/>
      <c r="Z4760" s="419"/>
      <c r="AA4760" s="419"/>
      <c r="AB4760" s="419"/>
      <c r="AD4760" s="419"/>
      <c r="AE4760" s="419"/>
      <c r="AF4760" s="419"/>
      <c r="AH4760" s="419"/>
      <c r="AI4760" s="419"/>
      <c r="AJ4760" s="419"/>
      <c r="AL4760" s="419"/>
      <c r="AM4760" s="419"/>
      <c r="AN4760" s="403"/>
      <c r="AO4760" s="419"/>
      <c r="AP4760" s="419"/>
      <c r="AQ4760" s="419"/>
      <c r="AR4760" s="419"/>
      <c r="AS4760" s="419"/>
      <c r="AT4760" s="419"/>
      <c r="AU4760" s="419"/>
      <c r="AV4760" s="419"/>
      <c r="AX4760" s="419"/>
      <c r="AY4760" s="419"/>
      <c r="AZ4760" s="419"/>
      <c r="BB4760" s="419"/>
      <c r="BC4760" s="419"/>
      <c r="BD4760" s="419"/>
      <c r="BF4760" s="419"/>
      <c r="BG4760" s="419"/>
      <c r="BH4760" s="419"/>
      <c r="BJ4760" s="419"/>
      <c r="BK4760" s="419"/>
      <c r="BL4760" s="419"/>
      <c r="BN4760" s="419"/>
      <c r="BO4760" s="419"/>
      <c r="BP4760" s="419"/>
      <c r="BR4760" s="419"/>
      <c r="BS4760" s="419"/>
      <c r="BT4760" s="419"/>
      <c r="BV4760" s="419"/>
      <c r="BW4760" s="419"/>
      <c r="BX4760" s="397"/>
      <c r="BZ4760" s="449"/>
      <c r="CB4760" s="419"/>
      <c r="CC4760" s="419"/>
      <c r="CD4760" s="419"/>
      <c r="CF4760" s="419"/>
      <c r="CG4760" s="419"/>
      <c r="CH4760" s="419"/>
    </row>
    <row r="4761" spans="3:86" ht="21" thickBot="1">
      <c r="C4761" s="425"/>
      <c r="P4761" s="431"/>
      <c r="R4761" s="419"/>
      <c r="S4761" s="446"/>
      <c r="T4761" s="419"/>
      <c r="V4761" s="196"/>
      <c r="W4761" s="419"/>
      <c r="X4761" s="419"/>
      <c r="Z4761" s="419"/>
      <c r="AA4761" s="419"/>
      <c r="AB4761" s="419"/>
      <c r="AD4761" s="419"/>
      <c r="AE4761" s="419"/>
      <c r="AF4761" s="419"/>
      <c r="AH4761" s="419"/>
      <c r="AI4761" s="419"/>
      <c r="AJ4761" s="419"/>
      <c r="AL4761" s="419"/>
      <c r="AM4761" s="419"/>
      <c r="AN4761" s="403"/>
      <c r="AO4761" s="419"/>
      <c r="AP4761" s="419"/>
      <c r="AQ4761" s="419"/>
      <c r="AR4761" s="419"/>
      <c r="AS4761" s="419"/>
      <c r="AT4761" s="419"/>
      <c r="AU4761" s="419"/>
      <c r="AV4761" s="419"/>
      <c r="AX4761" s="419"/>
      <c r="AY4761" s="419"/>
      <c r="AZ4761" s="419"/>
      <c r="BB4761" s="419"/>
      <c r="BC4761" s="419"/>
      <c r="BD4761" s="419"/>
      <c r="BF4761" s="419"/>
      <c r="BG4761" s="419"/>
      <c r="BH4761" s="419"/>
      <c r="BJ4761" s="419"/>
      <c r="BK4761" s="419"/>
      <c r="BL4761" s="419"/>
      <c r="BN4761" s="419"/>
      <c r="BO4761" s="419"/>
      <c r="BP4761" s="419"/>
      <c r="BR4761" s="419"/>
      <c r="BS4761" s="419"/>
      <c r="BT4761" s="419"/>
      <c r="BV4761" s="419"/>
      <c r="BW4761" s="419"/>
      <c r="BX4761" s="397"/>
      <c r="BZ4761" s="449"/>
      <c r="CB4761" s="419"/>
      <c r="CC4761" s="419"/>
      <c r="CD4761" s="419"/>
      <c r="CF4761" s="419"/>
      <c r="CG4761" s="419"/>
      <c r="CH4761" s="419"/>
    </row>
    <row r="4762" spans="3:86" ht="21" thickBot="1">
      <c r="C4762" s="425"/>
      <c r="P4762" s="431"/>
      <c r="R4762" s="419"/>
      <c r="S4762" s="446"/>
      <c r="T4762" s="419"/>
      <c r="V4762" s="196"/>
      <c r="W4762" s="419"/>
      <c r="X4762" s="419"/>
      <c r="Z4762" s="419"/>
      <c r="AA4762" s="419"/>
      <c r="AB4762" s="419"/>
      <c r="AD4762" s="419"/>
      <c r="AE4762" s="419"/>
      <c r="AF4762" s="419"/>
      <c r="AH4762" s="419"/>
      <c r="AI4762" s="419"/>
      <c r="AJ4762" s="419"/>
      <c r="AL4762" s="419"/>
      <c r="AM4762" s="419"/>
      <c r="AN4762" s="403"/>
      <c r="AO4762" s="419"/>
      <c r="AP4762" s="419"/>
      <c r="AQ4762" s="419"/>
      <c r="AR4762" s="419"/>
      <c r="AS4762" s="419"/>
      <c r="AT4762" s="419"/>
      <c r="AU4762" s="419"/>
      <c r="AV4762" s="419"/>
      <c r="AX4762" s="419"/>
      <c r="AY4762" s="419"/>
      <c r="AZ4762" s="419"/>
      <c r="BB4762" s="419"/>
      <c r="BC4762" s="419"/>
      <c r="BD4762" s="419"/>
      <c r="BF4762" s="419"/>
      <c r="BG4762" s="419"/>
      <c r="BH4762" s="419"/>
      <c r="BJ4762" s="419"/>
      <c r="BK4762" s="419"/>
      <c r="BL4762" s="419"/>
      <c r="BN4762" s="419"/>
      <c r="BO4762" s="419"/>
      <c r="BP4762" s="419"/>
      <c r="BR4762" s="419"/>
      <c r="BS4762" s="419"/>
      <c r="BT4762" s="419"/>
      <c r="BV4762" s="419"/>
      <c r="BW4762" s="419"/>
      <c r="BX4762" s="397"/>
      <c r="BZ4762" s="449"/>
      <c r="CB4762" s="419"/>
      <c r="CC4762" s="419"/>
      <c r="CD4762" s="419"/>
      <c r="CF4762" s="419"/>
      <c r="CG4762" s="419"/>
      <c r="CH4762" s="419"/>
    </row>
    <row r="4763" spans="3:86" ht="21" thickBot="1">
      <c r="C4763" s="425"/>
      <c r="P4763" s="431"/>
      <c r="R4763" s="419"/>
      <c r="S4763" s="446"/>
      <c r="T4763" s="419"/>
      <c r="V4763" s="196"/>
      <c r="W4763" s="419"/>
      <c r="X4763" s="419"/>
      <c r="Z4763" s="419"/>
      <c r="AA4763" s="419"/>
      <c r="AB4763" s="419"/>
      <c r="AD4763" s="419"/>
      <c r="AE4763" s="419"/>
      <c r="AF4763" s="419"/>
      <c r="AH4763" s="419"/>
      <c r="AI4763" s="419"/>
      <c r="AJ4763" s="419"/>
      <c r="AL4763" s="419"/>
      <c r="AM4763" s="419"/>
      <c r="AN4763" s="403"/>
      <c r="AO4763" s="419"/>
      <c r="AP4763" s="419"/>
      <c r="AQ4763" s="419"/>
      <c r="AR4763" s="419"/>
      <c r="AS4763" s="419"/>
      <c r="AT4763" s="419"/>
      <c r="AU4763" s="419"/>
      <c r="AV4763" s="419"/>
      <c r="AX4763" s="419"/>
      <c r="AY4763" s="419"/>
      <c r="AZ4763" s="419"/>
      <c r="BB4763" s="419"/>
      <c r="BC4763" s="419"/>
      <c r="BD4763" s="419"/>
      <c r="BF4763" s="419"/>
      <c r="BG4763" s="419"/>
      <c r="BH4763" s="419"/>
      <c r="BJ4763" s="419"/>
      <c r="BK4763" s="419"/>
      <c r="BL4763" s="419"/>
      <c r="BN4763" s="419"/>
      <c r="BO4763" s="419"/>
      <c r="BP4763" s="419"/>
      <c r="BR4763" s="419"/>
      <c r="BS4763" s="419"/>
      <c r="BT4763" s="419"/>
      <c r="BV4763" s="419"/>
      <c r="BW4763" s="419"/>
      <c r="BX4763" s="397"/>
      <c r="BZ4763" s="449"/>
      <c r="CB4763" s="419"/>
      <c r="CC4763" s="419"/>
      <c r="CD4763" s="419"/>
      <c r="CF4763" s="419"/>
      <c r="CG4763" s="419"/>
      <c r="CH4763" s="419"/>
    </row>
    <row r="4764" spans="3:86" ht="21" thickBot="1">
      <c r="C4764" s="425"/>
      <c r="P4764" s="431"/>
      <c r="R4764" s="419"/>
      <c r="S4764" s="446"/>
      <c r="T4764" s="419"/>
      <c r="V4764" s="196"/>
      <c r="W4764" s="419"/>
      <c r="X4764" s="419"/>
      <c r="Z4764" s="419"/>
      <c r="AA4764" s="419"/>
      <c r="AB4764" s="419"/>
      <c r="AD4764" s="419"/>
      <c r="AE4764" s="419"/>
      <c r="AF4764" s="419"/>
      <c r="AH4764" s="419"/>
      <c r="AI4764" s="419"/>
      <c r="AJ4764" s="419"/>
      <c r="AL4764" s="419"/>
      <c r="AM4764" s="419"/>
      <c r="AN4764" s="403"/>
      <c r="AO4764" s="419"/>
      <c r="AP4764" s="419"/>
      <c r="AQ4764" s="419"/>
      <c r="AR4764" s="419"/>
      <c r="AS4764" s="419"/>
      <c r="AT4764" s="419"/>
      <c r="AU4764" s="419"/>
      <c r="AV4764" s="419"/>
      <c r="AX4764" s="419"/>
      <c r="AY4764" s="419"/>
      <c r="AZ4764" s="419"/>
      <c r="BB4764" s="419"/>
      <c r="BC4764" s="419"/>
      <c r="BD4764" s="419"/>
      <c r="BF4764" s="419"/>
      <c r="BG4764" s="419"/>
      <c r="BH4764" s="419"/>
      <c r="BJ4764" s="419"/>
      <c r="BK4764" s="419"/>
      <c r="BL4764" s="419"/>
      <c r="BN4764" s="419"/>
      <c r="BO4764" s="419"/>
      <c r="BP4764" s="419"/>
      <c r="BR4764" s="419"/>
      <c r="BS4764" s="419"/>
      <c r="BT4764" s="419"/>
      <c r="BV4764" s="419"/>
      <c r="BW4764" s="419"/>
      <c r="BX4764" s="397"/>
      <c r="BZ4764" s="449"/>
      <c r="CB4764" s="419"/>
      <c r="CC4764" s="419"/>
      <c r="CD4764" s="419"/>
      <c r="CF4764" s="419"/>
      <c r="CG4764" s="419"/>
      <c r="CH4764" s="419"/>
    </row>
    <row r="4765" spans="3:86" ht="21" thickBot="1">
      <c r="C4765" s="425"/>
      <c r="P4765" s="431"/>
      <c r="R4765" s="419"/>
      <c r="S4765" s="446"/>
      <c r="T4765" s="419"/>
      <c r="V4765" s="196"/>
      <c r="W4765" s="419"/>
      <c r="X4765" s="419"/>
      <c r="Z4765" s="419"/>
      <c r="AA4765" s="419"/>
      <c r="AB4765" s="419"/>
      <c r="AD4765" s="419"/>
      <c r="AE4765" s="419"/>
      <c r="AF4765" s="419"/>
      <c r="AH4765" s="419"/>
      <c r="AI4765" s="419"/>
      <c r="AJ4765" s="419"/>
      <c r="AL4765" s="419"/>
      <c r="AM4765" s="419"/>
      <c r="AN4765" s="403"/>
      <c r="AO4765" s="419"/>
      <c r="AP4765" s="419"/>
      <c r="AQ4765" s="419"/>
      <c r="AR4765" s="419"/>
      <c r="AS4765" s="419"/>
      <c r="AT4765" s="419"/>
      <c r="AU4765" s="419"/>
      <c r="AV4765" s="419"/>
      <c r="AX4765" s="419"/>
      <c r="AY4765" s="419"/>
      <c r="AZ4765" s="419"/>
      <c r="BB4765" s="419"/>
      <c r="BC4765" s="419"/>
      <c r="BD4765" s="419"/>
      <c r="BF4765" s="419"/>
      <c r="BG4765" s="419"/>
      <c r="BH4765" s="419"/>
      <c r="BJ4765" s="419"/>
      <c r="BK4765" s="419"/>
      <c r="BL4765" s="419"/>
      <c r="BN4765" s="419"/>
      <c r="BO4765" s="419"/>
      <c r="BP4765" s="419"/>
      <c r="BR4765" s="419"/>
      <c r="BS4765" s="419"/>
      <c r="BT4765" s="419"/>
      <c r="BV4765" s="419"/>
      <c r="BW4765" s="419"/>
      <c r="BX4765" s="397"/>
      <c r="BZ4765" s="449"/>
      <c r="CB4765" s="419"/>
      <c r="CC4765" s="419"/>
      <c r="CD4765" s="419"/>
      <c r="CF4765" s="419"/>
      <c r="CG4765" s="419"/>
      <c r="CH4765" s="419"/>
    </row>
    <row r="4766" spans="3:86" ht="21" thickBot="1">
      <c r="C4766" s="425"/>
      <c r="P4766" s="431"/>
      <c r="R4766" s="419"/>
      <c r="S4766" s="446"/>
      <c r="T4766" s="419"/>
      <c r="V4766" s="196"/>
      <c r="W4766" s="419"/>
      <c r="X4766" s="419"/>
      <c r="Z4766" s="419"/>
      <c r="AA4766" s="419"/>
      <c r="AB4766" s="419"/>
      <c r="AD4766" s="419"/>
      <c r="AE4766" s="419"/>
      <c r="AF4766" s="419"/>
      <c r="AH4766" s="419"/>
      <c r="AI4766" s="419"/>
      <c r="AJ4766" s="419"/>
      <c r="AL4766" s="419"/>
      <c r="AM4766" s="419"/>
      <c r="AN4766" s="403"/>
      <c r="AO4766" s="419"/>
      <c r="AP4766" s="419"/>
      <c r="AQ4766" s="419"/>
      <c r="AR4766" s="419"/>
      <c r="AS4766" s="419"/>
      <c r="AT4766" s="419"/>
      <c r="AU4766" s="419"/>
      <c r="AV4766" s="419"/>
      <c r="AX4766" s="419"/>
      <c r="AY4766" s="419"/>
      <c r="AZ4766" s="419"/>
      <c r="BB4766" s="419"/>
      <c r="BC4766" s="419"/>
      <c r="BD4766" s="419"/>
      <c r="BF4766" s="419"/>
      <c r="BG4766" s="419"/>
      <c r="BH4766" s="419"/>
      <c r="BJ4766" s="419"/>
      <c r="BK4766" s="419"/>
      <c r="BL4766" s="419"/>
      <c r="BN4766" s="419"/>
      <c r="BO4766" s="419"/>
      <c r="BP4766" s="419"/>
      <c r="BR4766" s="419"/>
      <c r="BS4766" s="419"/>
      <c r="BT4766" s="419"/>
      <c r="BV4766" s="419"/>
      <c r="BW4766" s="419"/>
      <c r="BX4766" s="397"/>
      <c r="BZ4766" s="449"/>
      <c r="CB4766" s="419"/>
      <c r="CC4766" s="419"/>
      <c r="CD4766" s="419"/>
      <c r="CF4766" s="419"/>
      <c r="CG4766" s="419"/>
      <c r="CH4766" s="419"/>
    </row>
    <row r="4767" spans="3:86" ht="21" thickBot="1">
      <c r="C4767" s="425"/>
      <c r="P4767" s="431"/>
      <c r="R4767" s="419"/>
      <c r="S4767" s="446"/>
      <c r="T4767" s="419"/>
      <c r="V4767" s="196"/>
      <c r="W4767" s="419"/>
      <c r="X4767" s="419"/>
      <c r="Z4767" s="419"/>
      <c r="AA4767" s="419"/>
      <c r="AB4767" s="419"/>
      <c r="AD4767" s="419"/>
      <c r="AE4767" s="419"/>
      <c r="AF4767" s="419"/>
      <c r="AH4767" s="419"/>
      <c r="AI4767" s="419"/>
      <c r="AJ4767" s="419"/>
      <c r="AL4767" s="419"/>
      <c r="AM4767" s="419"/>
      <c r="AN4767" s="403"/>
      <c r="AO4767" s="419"/>
      <c r="AP4767" s="419"/>
      <c r="AQ4767" s="419"/>
      <c r="AR4767" s="419"/>
      <c r="AS4767" s="419"/>
      <c r="AT4767" s="419"/>
      <c r="AU4767" s="419"/>
      <c r="AV4767" s="419"/>
      <c r="AX4767" s="419"/>
      <c r="AY4767" s="419"/>
      <c r="AZ4767" s="419"/>
      <c r="BB4767" s="419"/>
      <c r="BC4767" s="419"/>
      <c r="BD4767" s="419"/>
      <c r="BF4767" s="419"/>
      <c r="BG4767" s="419"/>
      <c r="BH4767" s="419"/>
      <c r="BJ4767" s="419"/>
      <c r="BK4767" s="419"/>
      <c r="BL4767" s="419"/>
      <c r="BN4767" s="419"/>
      <c r="BO4767" s="419"/>
      <c r="BP4767" s="419"/>
      <c r="BR4767" s="419"/>
      <c r="BS4767" s="419"/>
      <c r="BT4767" s="419"/>
      <c r="BV4767" s="419"/>
      <c r="BW4767" s="419"/>
      <c r="BX4767" s="397"/>
      <c r="BZ4767" s="449"/>
      <c r="CB4767" s="419"/>
      <c r="CC4767" s="419"/>
      <c r="CD4767" s="419"/>
      <c r="CF4767" s="419"/>
      <c r="CG4767" s="419"/>
      <c r="CH4767" s="419"/>
    </row>
    <row r="4768" spans="3:86" ht="21" thickBot="1">
      <c r="C4768" s="425"/>
      <c r="P4768" s="431"/>
      <c r="R4768" s="419"/>
      <c r="S4768" s="446"/>
      <c r="T4768" s="419"/>
      <c r="V4768" s="196"/>
      <c r="W4768" s="419"/>
      <c r="X4768" s="419"/>
      <c r="Z4768" s="419"/>
      <c r="AA4768" s="419"/>
      <c r="AB4768" s="419"/>
      <c r="AD4768" s="419"/>
      <c r="AE4768" s="419"/>
      <c r="AF4768" s="419"/>
      <c r="AH4768" s="419"/>
      <c r="AI4768" s="419"/>
      <c r="AJ4768" s="419"/>
      <c r="AL4768" s="419"/>
      <c r="AM4768" s="419"/>
      <c r="AN4768" s="403"/>
      <c r="AO4768" s="419"/>
      <c r="AP4768" s="419"/>
      <c r="AQ4768" s="419"/>
      <c r="AR4768" s="419"/>
      <c r="AS4768" s="419"/>
      <c r="AT4768" s="419"/>
      <c r="AU4768" s="419"/>
      <c r="AV4768" s="419"/>
      <c r="AX4768" s="419"/>
      <c r="AY4768" s="419"/>
      <c r="AZ4768" s="419"/>
      <c r="BB4768" s="419"/>
      <c r="BC4768" s="419"/>
      <c r="BD4768" s="419"/>
      <c r="BF4768" s="419"/>
      <c r="BG4768" s="419"/>
      <c r="BH4768" s="419"/>
      <c r="BJ4768" s="419"/>
      <c r="BK4768" s="419"/>
      <c r="BL4768" s="419"/>
      <c r="BN4768" s="419"/>
      <c r="BO4768" s="419"/>
      <c r="BP4768" s="419"/>
      <c r="BR4768" s="419"/>
      <c r="BS4768" s="419"/>
      <c r="BT4768" s="419"/>
      <c r="BV4768" s="419"/>
      <c r="BW4768" s="419"/>
      <c r="BX4768" s="397"/>
      <c r="BZ4768" s="449"/>
      <c r="CB4768" s="419"/>
      <c r="CC4768" s="419"/>
      <c r="CD4768" s="419"/>
      <c r="CF4768" s="419"/>
      <c r="CG4768" s="419"/>
      <c r="CH4768" s="419"/>
    </row>
    <row r="4769" spans="3:86" ht="21" thickBot="1">
      <c r="C4769" s="425"/>
      <c r="P4769" s="431"/>
      <c r="R4769" s="419"/>
      <c r="S4769" s="446"/>
      <c r="T4769" s="419"/>
      <c r="V4769" s="196"/>
      <c r="W4769" s="419"/>
      <c r="X4769" s="419"/>
      <c r="Z4769" s="419"/>
      <c r="AA4769" s="419"/>
      <c r="AB4769" s="419"/>
      <c r="AD4769" s="419"/>
      <c r="AE4769" s="419"/>
      <c r="AF4769" s="419"/>
      <c r="AH4769" s="419"/>
      <c r="AI4769" s="419"/>
      <c r="AJ4769" s="419"/>
      <c r="AL4769" s="419"/>
      <c r="AM4769" s="419"/>
      <c r="AN4769" s="403"/>
      <c r="AO4769" s="419"/>
      <c r="AP4769" s="419"/>
      <c r="AQ4769" s="419"/>
      <c r="AR4769" s="419"/>
      <c r="AS4769" s="419"/>
      <c r="AT4769" s="419"/>
      <c r="AU4769" s="419"/>
      <c r="AV4769" s="419"/>
      <c r="AX4769" s="419"/>
      <c r="AY4769" s="419"/>
      <c r="AZ4769" s="419"/>
      <c r="BB4769" s="419"/>
      <c r="BC4769" s="419"/>
      <c r="BD4769" s="419"/>
      <c r="BF4769" s="419"/>
      <c r="BG4769" s="419"/>
      <c r="BH4769" s="419"/>
      <c r="BJ4769" s="419"/>
      <c r="BK4769" s="419"/>
      <c r="BL4769" s="419"/>
      <c r="BN4769" s="419"/>
      <c r="BO4769" s="419"/>
      <c r="BP4769" s="419"/>
      <c r="BR4769" s="419"/>
      <c r="BS4769" s="419"/>
      <c r="BT4769" s="419"/>
      <c r="BV4769" s="419"/>
      <c r="BW4769" s="419"/>
      <c r="BX4769" s="397"/>
      <c r="BZ4769" s="449"/>
      <c r="CB4769" s="419"/>
      <c r="CC4769" s="419"/>
      <c r="CD4769" s="419"/>
      <c r="CF4769" s="419"/>
      <c r="CG4769" s="419"/>
      <c r="CH4769" s="419"/>
    </row>
    <row r="4770" spans="3:86" ht="21" thickBot="1">
      <c r="C4770" s="425"/>
      <c r="P4770" s="431"/>
      <c r="R4770" s="419"/>
      <c r="S4770" s="446"/>
      <c r="T4770" s="419"/>
      <c r="V4770" s="196"/>
      <c r="W4770" s="419"/>
      <c r="X4770" s="419"/>
      <c r="Z4770" s="419"/>
      <c r="AA4770" s="419"/>
      <c r="AB4770" s="419"/>
      <c r="AD4770" s="419"/>
      <c r="AE4770" s="419"/>
      <c r="AF4770" s="419"/>
      <c r="AH4770" s="419"/>
      <c r="AI4770" s="419"/>
      <c r="AJ4770" s="419"/>
      <c r="AL4770" s="419"/>
      <c r="AM4770" s="419"/>
      <c r="AN4770" s="403"/>
      <c r="AO4770" s="419"/>
      <c r="AP4770" s="419"/>
      <c r="AQ4770" s="419"/>
      <c r="AR4770" s="419"/>
      <c r="AS4770" s="419"/>
      <c r="AT4770" s="419"/>
      <c r="AU4770" s="419"/>
      <c r="AV4770" s="419"/>
      <c r="AX4770" s="419"/>
      <c r="AY4770" s="419"/>
      <c r="AZ4770" s="419"/>
      <c r="BB4770" s="419"/>
      <c r="BC4770" s="419"/>
      <c r="BD4770" s="419"/>
      <c r="BF4770" s="419"/>
      <c r="BG4770" s="419"/>
      <c r="BH4770" s="419"/>
      <c r="BJ4770" s="419"/>
      <c r="BK4770" s="419"/>
      <c r="BL4770" s="419"/>
      <c r="BN4770" s="419"/>
      <c r="BO4770" s="419"/>
      <c r="BP4770" s="419"/>
      <c r="BR4770" s="419"/>
      <c r="BS4770" s="419"/>
      <c r="BT4770" s="419"/>
      <c r="BV4770" s="419"/>
      <c r="BW4770" s="419"/>
      <c r="BX4770" s="397"/>
      <c r="BZ4770" s="449"/>
      <c r="CB4770" s="419"/>
      <c r="CC4770" s="419"/>
      <c r="CD4770" s="419"/>
      <c r="CF4770" s="419"/>
      <c r="CG4770" s="419"/>
      <c r="CH4770" s="419"/>
    </row>
    <row r="4771" spans="3:86" ht="21" thickBot="1">
      <c r="C4771" s="425"/>
      <c r="P4771" s="431"/>
      <c r="R4771" s="419"/>
      <c r="S4771" s="446"/>
      <c r="T4771" s="419"/>
      <c r="V4771" s="196"/>
      <c r="W4771" s="419"/>
      <c r="X4771" s="419"/>
      <c r="Z4771" s="419"/>
      <c r="AA4771" s="419"/>
      <c r="AB4771" s="419"/>
      <c r="AD4771" s="419"/>
      <c r="AE4771" s="419"/>
      <c r="AF4771" s="419"/>
      <c r="AH4771" s="419"/>
      <c r="AI4771" s="419"/>
      <c r="AJ4771" s="419"/>
      <c r="AL4771" s="419"/>
      <c r="AM4771" s="419"/>
      <c r="AN4771" s="403"/>
      <c r="AO4771" s="419"/>
      <c r="AP4771" s="419"/>
      <c r="AQ4771" s="419"/>
      <c r="AR4771" s="419"/>
      <c r="AS4771" s="419"/>
      <c r="AT4771" s="419"/>
      <c r="AU4771" s="419"/>
      <c r="AV4771" s="419"/>
      <c r="AX4771" s="419"/>
      <c r="AY4771" s="419"/>
      <c r="AZ4771" s="419"/>
      <c r="BB4771" s="419"/>
      <c r="BC4771" s="419"/>
      <c r="BD4771" s="419"/>
      <c r="BF4771" s="419"/>
      <c r="BG4771" s="419"/>
      <c r="BH4771" s="419"/>
      <c r="BJ4771" s="419"/>
      <c r="BK4771" s="419"/>
      <c r="BL4771" s="419"/>
      <c r="BN4771" s="419"/>
      <c r="BO4771" s="419"/>
      <c r="BP4771" s="419"/>
      <c r="BR4771" s="419"/>
      <c r="BS4771" s="419"/>
      <c r="BT4771" s="419"/>
      <c r="BV4771" s="419"/>
      <c r="BW4771" s="419"/>
      <c r="BX4771" s="397"/>
      <c r="BZ4771" s="449"/>
      <c r="CB4771" s="419"/>
      <c r="CC4771" s="419"/>
      <c r="CD4771" s="419"/>
      <c r="CF4771" s="419"/>
      <c r="CG4771" s="419"/>
      <c r="CH4771" s="419"/>
    </row>
    <row r="4772" spans="3:86" ht="21" thickBot="1">
      <c r="C4772" s="425"/>
      <c r="P4772" s="431"/>
      <c r="R4772" s="419"/>
      <c r="S4772" s="446"/>
      <c r="T4772" s="419"/>
      <c r="V4772" s="196"/>
      <c r="W4772" s="419"/>
      <c r="X4772" s="419"/>
      <c r="Z4772" s="419"/>
      <c r="AA4772" s="419"/>
      <c r="AB4772" s="419"/>
      <c r="AD4772" s="419"/>
      <c r="AE4772" s="419"/>
      <c r="AF4772" s="419"/>
      <c r="AH4772" s="419"/>
      <c r="AI4772" s="419"/>
      <c r="AJ4772" s="419"/>
      <c r="AL4772" s="419"/>
      <c r="AM4772" s="419"/>
      <c r="AN4772" s="403"/>
      <c r="AO4772" s="419"/>
      <c r="AP4772" s="419"/>
      <c r="AQ4772" s="419"/>
      <c r="AR4772" s="419"/>
      <c r="AS4772" s="419"/>
      <c r="AT4772" s="419"/>
      <c r="AU4772" s="419"/>
      <c r="AV4772" s="419"/>
      <c r="AX4772" s="419"/>
      <c r="AY4772" s="419"/>
      <c r="AZ4772" s="419"/>
      <c r="BB4772" s="419"/>
      <c r="BC4772" s="419"/>
      <c r="BD4772" s="419"/>
      <c r="BF4772" s="419"/>
      <c r="BG4772" s="419"/>
      <c r="BH4772" s="419"/>
      <c r="BJ4772" s="419"/>
      <c r="BK4772" s="419"/>
      <c r="BL4772" s="419"/>
      <c r="BN4772" s="419"/>
      <c r="BO4772" s="419"/>
      <c r="BP4772" s="419"/>
      <c r="BR4772" s="419"/>
      <c r="BS4772" s="419"/>
      <c r="BT4772" s="419"/>
      <c r="BV4772" s="419"/>
      <c r="BW4772" s="419"/>
      <c r="BX4772" s="397"/>
      <c r="BZ4772" s="449"/>
      <c r="CB4772" s="419"/>
      <c r="CC4772" s="419"/>
      <c r="CD4772" s="419"/>
      <c r="CF4772" s="419"/>
      <c r="CG4772" s="419"/>
      <c r="CH4772" s="419"/>
    </row>
    <row r="4773" spans="3:86" ht="21" thickBot="1">
      <c r="C4773" s="425"/>
      <c r="P4773" s="431"/>
      <c r="R4773" s="419"/>
      <c r="S4773" s="446"/>
      <c r="T4773" s="419"/>
      <c r="V4773" s="196"/>
      <c r="W4773" s="419"/>
      <c r="X4773" s="419"/>
      <c r="Z4773" s="419"/>
      <c r="AA4773" s="419"/>
      <c r="AB4773" s="419"/>
      <c r="AD4773" s="419"/>
      <c r="AE4773" s="419"/>
      <c r="AF4773" s="419"/>
      <c r="AH4773" s="419"/>
      <c r="AI4773" s="419"/>
      <c r="AJ4773" s="419"/>
      <c r="AL4773" s="419"/>
      <c r="AM4773" s="419"/>
      <c r="AN4773" s="403"/>
      <c r="AO4773" s="419"/>
      <c r="AP4773" s="419"/>
      <c r="AQ4773" s="419"/>
      <c r="AR4773" s="419"/>
      <c r="AS4773" s="419"/>
      <c r="AT4773" s="419"/>
      <c r="AU4773" s="419"/>
      <c r="AV4773" s="419"/>
      <c r="AX4773" s="419"/>
      <c r="AY4773" s="419"/>
      <c r="AZ4773" s="419"/>
      <c r="BB4773" s="419"/>
      <c r="BC4773" s="419"/>
      <c r="BD4773" s="419"/>
      <c r="BF4773" s="419"/>
      <c r="BG4773" s="419"/>
      <c r="BH4773" s="419"/>
      <c r="BJ4773" s="419"/>
      <c r="BK4773" s="419"/>
      <c r="BL4773" s="419"/>
      <c r="BN4773" s="419"/>
      <c r="BO4773" s="419"/>
      <c r="BP4773" s="419"/>
      <c r="BR4773" s="419"/>
      <c r="BS4773" s="419"/>
      <c r="BT4773" s="419"/>
      <c r="BV4773" s="419"/>
      <c r="BW4773" s="419"/>
      <c r="BX4773" s="397"/>
      <c r="BZ4773" s="449"/>
      <c r="CB4773" s="419"/>
      <c r="CC4773" s="419"/>
      <c r="CD4773" s="419"/>
      <c r="CF4773" s="419"/>
      <c r="CG4773" s="419"/>
      <c r="CH4773" s="419"/>
    </row>
    <row r="4774" spans="3:86" ht="21" thickBot="1">
      <c r="C4774" s="425"/>
      <c r="P4774" s="431"/>
      <c r="R4774" s="419"/>
      <c r="S4774" s="446"/>
      <c r="T4774" s="419"/>
      <c r="V4774" s="196"/>
      <c r="W4774" s="419"/>
      <c r="X4774" s="419"/>
      <c r="Z4774" s="419"/>
      <c r="AA4774" s="419"/>
      <c r="AB4774" s="419"/>
      <c r="AD4774" s="419"/>
      <c r="AE4774" s="419"/>
      <c r="AF4774" s="419"/>
      <c r="AH4774" s="419"/>
      <c r="AI4774" s="419"/>
      <c r="AJ4774" s="419"/>
      <c r="AL4774" s="419"/>
      <c r="AM4774" s="419"/>
      <c r="AN4774" s="403"/>
      <c r="AO4774" s="419"/>
      <c r="AP4774" s="419"/>
      <c r="AQ4774" s="419"/>
      <c r="AR4774" s="419"/>
      <c r="AS4774" s="419"/>
      <c r="AT4774" s="419"/>
      <c r="AU4774" s="419"/>
      <c r="AV4774" s="419"/>
      <c r="AX4774" s="419"/>
      <c r="AY4774" s="419"/>
      <c r="AZ4774" s="419"/>
      <c r="BB4774" s="419"/>
      <c r="BC4774" s="419"/>
      <c r="BD4774" s="419"/>
      <c r="BF4774" s="419"/>
      <c r="BG4774" s="419"/>
      <c r="BH4774" s="419"/>
      <c r="BJ4774" s="419"/>
      <c r="BK4774" s="419"/>
      <c r="BL4774" s="419"/>
      <c r="BN4774" s="419"/>
      <c r="BO4774" s="419"/>
      <c r="BP4774" s="419"/>
      <c r="BR4774" s="419"/>
      <c r="BS4774" s="419"/>
      <c r="BT4774" s="419"/>
      <c r="BV4774" s="419"/>
      <c r="BW4774" s="419"/>
      <c r="BX4774" s="397"/>
      <c r="BZ4774" s="449"/>
      <c r="CB4774" s="419"/>
      <c r="CC4774" s="419"/>
      <c r="CD4774" s="419"/>
      <c r="CF4774" s="419"/>
      <c r="CG4774" s="419"/>
      <c r="CH4774" s="419"/>
    </row>
    <row r="4775" spans="3:86" ht="21" thickBot="1">
      <c r="C4775" s="425"/>
      <c r="P4775" s="431"/>
      <c r="R4775" s="419"/>
      <c r="S4775" s="446"/>
      <c r="T4775" s="419"/>
      <c r="V4775" s="196"/>
      <c r="W4775" s="419"/>
      <c r="X4775" s="419"/>
      <c r="Z4775" s="419"/>
      <c r="AA4775" s="419"/>
      <c r="AB4775" s="419"/>
      <c r="AD4775" s="419"/>
      <c r="AE4775" s="419"/>
      <c r="AF4775" s="419"/>
      <c r="AH4775" s="419"/>
      <c r="AI4775" s="419"/>
      <c r="AJ4775" s="419"/>
      <c r="AL4775" s="419"/>
      <c r="AM4775" s="419"/>
      <c r="AN4775" s="403"/>
      <c r="AO4775" s="419"/>
      <c r="AP4775" s="419"/>
      <c r="AQ4775" s="419"/>
      <c r="AR4775" s="419"/>
      <c r="AS4775" s="419"/>
      <c r="AT4775" s="419"/>
      <c r="AU4775" s="419"/>
      <c r="AV4775" s="419"/>
      <c r="AX4775" s="419"/>
      <c r="AY4775" s="419"/>
      <c r="AZ4775" s="419"/>
      <c r="BB4775" s="419"/>
      <c r="BC4775" s="419"/>
      <c r="BD4775" s="419"/>
      <c r="BF4775" s="419"/>
      <c r="BG4775" s="419"/>
      <c r="BH4775" s="419"/>
      <c r="BJ4775" s="419"/>
      <c r="BK4775" s="419"/>
      <c r="BL4775" s="419"/>
      <c r="BN4775" s="419"/>
      <c r="BO4775" s="419"/>
      <c r="BP4775" s="419"/>
      <c r="BR4775" s="419"/>
      <c r="BS4775" s="419"/>
      <c r="BT4775" s="419"/>
      <c r="BV4775" s="419"/>
      <c r="BW4775" s="419"/>
      <c r="BX4775" s="397"/>
      <c r="BZ4775" s="449"/>
      <c r="CB4775" s="419"/>
      <c r="CC4775" s="419"/>
      <c r="CD4775" s="419"/>
      <c r="CF4775" s="419"/>
      <c r="CG4775" s="419"/>
      <c r="CH4775" s="419"/>
    </row>
    <row r="4776" spans="3:86" ht="21" thickBot="1">
      <c r="C4776" s="425"/>
      <c r="P4776" s="431"/>
      <c r="R4776" s="419"/>
      <c r="S4776" s="446"/>
      <c r="T4776" s="419"/>
      <c r="V4776" s="196"/>
      <c r="W4776" s="419"/>
      <c r="X4776" s="419"/>
      <c r="Z4776" s="419"/>
      <c r="AA4776" s="419"/>
      <c r="AB4776" s="419"/>
      <c r="AD4776" s="419"/>
      <c r="AE4776" s="419"/>
      <c r="AF4776" s="419"/>
      <c r="AH4776" s="419"/>
      <c r="AI4776" s="419"/>
      <c r="AJ4776" s="419"/>
      <c r="AL4776" s="419"/>
      <c r="AM4776" s="419"/>
      <c r="AN4776" s="403"/>
      <c r="AO4776" s="419"/>
      <c r="AP4776" s="419"/>
      <c r="AQ4776" s="419"/>
      <c r="AR4776" s="419"/>
      <c r="AS4776" s="419"/>
      <c r="AT4776" s="419"/>
      <c r="AU4776" s="419"/>
      <c r="AV4776" s="419"/>
      <c r="AX4776" s="419"/>
      <c r="AY4776" s="419"/>
      <c r="AZ4776" s="419"/>
      <c r="BB4776" s="419"/>
      <c r="BC4776" s="419"/>
      <c r="BD4776" s="419"/>
      <c r="BF4776" s="419"/>
      <c r="BG4776" s="419"/>
      <c r="BH4776" s="419"/>
      <c r="BJ4776" s="419"/>
      <c r="BK4776" s="419"/>
      <c r="BL4776" s="419"/>
      <c r="BN4776" s="419"/>
      <c r="BO4776" s="419"/>
      <c r="BP4776" s="419"/>
      <c r="BR4776" s="419"/>
      <c r="BS4776" s="419"/>
      <c r="BT4776" s="419"/>
      <c r="BV4776" s="419"/>
      <c r="BW4776" s="419"/>
      <c r="BX4776" s="397"/>
      <c r="BZ4776" s="449"/>
      <c r="CB4776" s="419"/>
      <c r="CC4776" s="419"/>
      <c r="CD4776" s="419"/>
      <c r="CF4776" s="419"/>
      <c r="CG4776" s="419"/>
      <c r="CH4776" s="419"/>
    </row>
    <row r="4777" spans="3:86" ht="21" thickBot="1">
      <c r="C4777" s="425"/>
      <c r="P4777" s="431"/>
      <c r="R4777" s="419"/>
      <c r="S4777" s="446"/>
      <c r="T4777" s="419"/>
      <c r="V4777" s="196"/>
      <c r="W4777" s="419"/>
      <c r="X4777" s="419"/>
      <c r="Z4777" s="419"/>
      <c r="AA4777" s="419"/>
      <c r="AB4777" s="419"/>
      <c r="AD4777" s="419"/>
      <c r="AE4777" s="419"/>
      <c r="AF4777" s="419"/>
      <c r="AH4777" s="419"/>
      <c r="AI4777" s="419"/>
      <c r="AJ4777" s="419"/>
      <c r="AL4777" s="419"/>
      <c r="AM4777" s="419"/>
      <c r="AN4777" s="403"/>
      <c r="AO4777" s="419"/>
      <c r="AP4777" s="419"/>
      <c r="AQ4777" s="419"/>
      <c r="AR4777" s="419"/>
      <c r="AS4777" s="419"/>
      <c r="AT4777" s="419"/>
      <c r="AU4777" s="419"/>
      <c r="AV4777" s="419"/>
      <c r="AX4777" s="419"/>
      <c r="AY4777" s="419"/>
      <c r="AZ4777" s="419"/>
      <c r="BB4777" s="419"/>
      <c r="BC4777" s="419"/>
      <c r="BD4777" s="419"/>
      <c r="BF4777" s="419"/>
      <c r="BG4777" s="419"/>
      <c r="BH4777" s="419"/>
      <c r="BJ4777" s="419"/>
      <c r="BK4777" s="419"/>
      <c r="BL4777" s="419"/>
      <c r="BN4777" s="419"/>
      <c r="BO4777" s="419"/>
      <c r="BP4777" s="419"/>
      <c r="BR4777" s="419"/>
      <c r="BS4777" s="419"/>
      <c r="BT4777" s="419"/>
      <c r="BV4777" s="419"/>
      <c r="BW4777" s="419"/>
      <c r="BX4777" s="397"/>
      <c r="BZ4777" s="449"/>
      <c r="CB4777" s="419"/>
      <c r="CC4777" s="419"/>
      <c r="CD4777" s="419"/>
      <c r="CF4777" s="419"/>
      <c r="CG4777" s="419"/>
      <c r="CH4777" s="419"/>
    </row>
    <row r="4778" spans="3:86" ht="21" thickBot="1">
      <c r="C4778" s="425"/>
      <c r="P4778" s="431"/>
      <c r="R4778" s="419"/>
      <c r="S4778" s="446"/>
      <c r="T4778" s="419"/>
      <c r="V4778" s="196"/>
      <c r="W4778" s="419"/>
      <c r="X4778" s="419"/>
      <c r="Z4778" s="419"/>
      <c r="AA4778" s="419"/>
      <c r="AB4778" s="419"/>
      <c r="AD4778" s="419"/>
      <c r="AE4778" s="419"/>
      <c r="AF4778" s="419"/>
      <c r="AH4778" s="419"/>
      <c r="AI4778" s="419"/>
      <c r="AJ4778" s="419"/>
      <c r="AL4778" s="419"/>
      <c r="AM4778" s="419"/>
      <c r="AN4778" s="403"/>
      <c r="AO4778" s="419"/>
      <c r="AP4778" s="419"/>
      <c r="AQ4778" s="419"/>
      <c r="AR4778" s="419"/>
      <c r="AS4778" s="419"/>
      <c r="AT4778" s="419"/>
      <c r="AU4778" s="419"/>
      <c r="AV4778" s="419"/>
      <c r="AX4778" s="419"/>
      <c r="AY4778" s="419"/>
      <c r="AZ4778" s="419"/>
      <c r="BB4778" s="419"/>
      <c r="BC4778" s="419"/>
      <c r="BD4778" s="419"/>
      <c r="BF4778" s="419"/>
      <c r="BG4778" s="419"/>
      <c r="BH4778" s="419"/>
      <c r="BJ4778" s="419"/>
      <c r="BK4778" s="419"/>
      <c r="BL4778" s="419"/>
      <c r="BN4778" s="419"/>
      <c r="BO4778" s="419"/>
      <c r="BP4778" s="419"/>
      <c r="BR4778" s="419"/>
      <c r="BS4778" s="419"/>
      <c r="BT4778" s="419"/>
      <c r="BV4778" s="419"/>
      <c r="BW4778" s="419"/>
      <c r="BX4778" s="397"/>
      <c r="BZ4778" s="449"/>
      <c r="CB4778" s="419"/>
      <c r="CC4778" s="419"/>
      <c r="CD4778" s="419"/>
      <c r="CF4778" s="419"/>
      <c r="CG4778" s="419"/>
      <c r="CH4778" s="419"/>
    </row>
    <row r="4779" spans="3:86" ht="21" thickBot="1">
      <c r="C4779" s="425"/>
      <c r="P4779" s="431"/>
      <c r="R4779" s="419"/>
      <c r="S4779" s="446"/>
      <c r="T4779" s="419"/>
      <c r="V4779" s="196"/>
      <c r="W4779" s="419"/>
      <c r="X4779" s="419"/>
      <c r="Z4779" s="419"/>
      <c r="AA4779" s="419"/>
      <c r="AB4779" s="419"/>
      <c r="AD4779" s="419"/>
      <c r="AE4779" s="419"/>
      <c r="AF4779" s="419"/>
      <c r="AH4779" s="419"/>
      <c r="AI4779" s="419"/>
      <c r="AJ4779" s="419"/>
      <c r="AL4779" s="419"/>
      <c r="AM4779" s="419"/>
      <c r="AN4779" s="403"/>
      <c r="AO4779" s="419"/>
      <c r="AP4779" s="419"/>
      <c r="AQ4779" s="419"/>
      <c r="AR4779" s="419"/>
      <c r="AS4779" s="419"/>
      <c r="AT4779" s="419"/>
      <c r="AU4779" s="419"/>
      <c r="AV4779" s="419"/>
      <c r="AX4779" s="419"/>
      <c r="AY4779" s="419"/>
      <c r="AZ4779" s="419"/>
      <c r="BB4779" s="419"/>
      <c r="BC4779" s="419"/>
      <c r="BD4779" s="419"/>
      <c r="BF4779" s="419"/>
      <c r="BG4779" s="419"/>
      <c r="BH4779" s="419"/>
      <c r="BJ4779" s="419"/>
      <c r="BK4779" s="419"/>
      <c r="BL4779" s="419"/>
      <c r="BN4779" s="419"/>
      <c r="BO4779" s="419"/>
      <c r="BP4779" s="419"/>
      <c r="BR4779" s="419"/>
      <c r="BS4779" s="419"/>
      <c r="BT4779" s="419"/>
      <c r="BV4779" s="419"/>
      <c r="BW4779" s="419"/>
      <c r="BX4779" s="397"/>
      <c r="BZ4779" s="449"/>
      <c r="CB4779" s="419"/>
      <c r="CC4779" s="419"/>
      <c r="CD4779" s="419"/>
      <c r="CF4779" s="419"/>
      <c r="CG4779" s="419"/>
      <c r="CH4779" s="419"/>
    </row>
    <row r="4780" spans="3:86" ht="21" thickBot="1">
      <c r="C4780" s="425"/>
      <c r="P4780" s="431"/>
      <c r="R4780" s="419"/>
      <c r="S4780" s="446"/>
      <c r="T4780" s="419"/>
      <c r="V4780" s="196"/>
      <c r="W4780" s="419"/>
      <c r="X4780" s="419"/>
      <c r="Z4780" s="419"/>
      <c r="AA4780" s="419"/>
      <c r="AB4780" s="419"/>
      <c r="AD4780" s="419"/>
      <c r="AE4780" s="419"/>
      <c r="AF4780" s="419"/>
      <c r="AH4780" s="419"/>
      <c r="AI4780" s="419"/>
      <c r="AJ4780" s="419"/>
      <c r="AL4780" s="419"/>
      <c r="AM4780" s="419"/>
      <c r="AN4780" s="403"/>
      <c r="AO4780" s="419"/>
      <c r="AP4780" s="419"/>
      <c r="AQ4780" s="419"/>
      <c r="AR4780" s="419"/>
      <c r="AS4780" s="419"/>
      <c r="AT4780" s="419"/>
      <c r="AU4780" s="419"/>
      <c r="AV4780" s="419"/>
      <c r="AX4780" s="419"/>
      <c r="AY4780" s="419"/>
      <c r="AZ4780" s="419"/>
      <c r="BB4780" s="419"/>
      <c r="BC4780" s="419"/>
      <c r="BD4780" s="419"/>
      <c r="BF4780" s="419"/>
      <c r="BG4780" s="419"/>
      <c r="BH4780" s="419"/>
      <c r="BJ4780" s="419"/>
      <c r="BK4780" s="419"/>
      <c r="BL4780" s="419"/>
      <c r="BN4780" s="419"/>
      <c r="BO4780" s="419"/>
      <c r="BP4780" s="419"/>
      <c r="BR4780" s="419"/>
      <c r="BS4780" s="419"/>
      <c r="BT4780" s="419"/>
      <c r="BV4780" s="419"/>
      <c r="BW4780" s="419"/>
      <c r="BX4780" s="397"/>
      <c r="BZ4780" s="449"/>
      <c r="CB4780" s="419"/>
      <c r="CC4780" s="419"/>
      <c r="CD4780" s="419"/>
      <c r="CF4780" s="419"/>
      <c r="CG4780" s="419"/>
      <c r="CH4780" s="419"/>
    </row>
    <row r="4781" spans="3:86" ht="21" thickBot="1">
      <c r="C4781" s="425"/>
      <c r="P4781" s="431"/>
      <c r="R4781" s="419"/>
      <c r="S4781" s="446"/>
      <c r="T4781" s="419"/>
      <c r="V4781" s="196"/>
      <c r="W4781" s="419"/>
      <c r="X4781" s="419"/>
      <c r="Z4781" s="419"/>
      <c r="AA4781" s="419"/>
      <c r="AB4781" s="419"/>
      <c r="AD4781" s="419"/>
      <c r="AE4781" s="419"/>
      <c r="AF4781" s="419"/>
      <c r="AH4781" s="419"/>
      <c r="AI4781" s="419"/>
      <c r="AJ4781" s="419"/>
      <c r="AL4781" s="419"/>
      <c r="AM4781" s="419"/>
      <c r="AN4781" s="403"/>
      <c r="AO4781" s="419"/>
      <c r="AP4781" s="419"/>
      <c r="AQ4781" s="419"/>
      <c r="AR4781" s="419"/>
      <c r="AS4781" s="419"/>
      <c r="AT4781" s="419"/>
      <c r="AU4781" s="419"/>
      <c r="AV4781" s="419"/>
      <c r="AX4781" s="419"/>
      <c r="AY4781" s="419"/>
      <c r="AZ4781" s="419"/>
      <c r="BB4781" s="419"/>
      <c r="BC4781" s="419"/>
      <c r="BD4781" s="419"/>
      <c r="BF4781" s="419"/>
      <c r="BG4781" s="419"/>
      <c r="BH4781" s="419"/>
      <c r="BJ4781" s="419"/>
      <c r="BK4781" s="419"/>
      <c r="BL4781" s="419"/>
      <c r="BN4781" s="419"/>
      <c r="BO4781" s="419"/>
      <c r="BP4781" s="419"/>
      <c r="BR4781" s="419"/>
      <c r="BS4781" s="419"/>
      <c r="BT4781" s="419"/>
      <c r="BV4781" s="419"/>
      <c r="BW4781" s="419"/>
      <c r="BX4781" s="397"/>
      <c r="BZ4781" s="449"/>
      <c r="CB4781" s="419"/>
      <c r="CC4781" s="419"/>
      <c r="CD4781" s="419"/>
      <c r="CF4781" s="419"/>
      <c r="CG4781" s="419"/>
      <c r="CH4781" s="419"/>
    </row>
    <row r="4782" spans="3:86" ht="21" thickBot="1">
      <c r="C4782" s="425"/>
      <c r="P4782" s="431"/>
      <c r="R4782" s="419"/>
      <c r="S4782" s="446"/>
      <c r="T4782" s="419"/>
      <c r="V4782" s="196"/>
      <c r="W4782" s="419"/>
      <c r="X4782" s="419"/>
      <c r="Z4782" s="419"/>
      <c r="AA4782" s="419"/>
      <c r="AB4782" s="419"/>
      <c r="AD4782" s="419"/>
      <c r="AE4782" s="419"/>
      <c r="AF4782" s="419"/>
      <c r="AH4782" s="419"/>
      <c r="AI4782" s="419"/>
      <c r="AJ4782" s="419"/>
      <c r="AL4782" s="419"/>
      <c r="AM4782" s="419"/>
      <c r="AN4782" s="403"/>
      <c r="AO4782" s="419"/>
      <c r="AP4782" s="419"/>
      <c r="AQ4782" s="419"/>
      <c r="AR4782" s="419"/>
      <c r="AS4782" s="419"/>
      <c r="AT4782" s="419"/>
      <c r="AU4782" s="419"/>
      <c r="AV4782" s="419"/>
      <c r="AX4782" s="419"/>
      <c r="AY4782" s="419"/>
      <c r="AZ4782" s="419"/>
      <c r="BB4782" s="419"/>
      <c r="BC4782" s="419"/>
      <c r="BD4782" s="419"/>
      <c r="BF4782" s="419"/>
      <c r="BG4782" s="419"/>
      <c r="BH4782" s="419"/>
      <c r="BJ4782" s="419"/>
      <c r="BK4782" s="419"/>
      <c r="BL4782" s="419"/>
      <c r="BN4782" s="419"/>
      <c r="BO4782" s="419"/>
      <c r="BP4782" s="419"/>
      <c r="BR4782" s="419"/>
      <c r="BS4782" s="419"/>
      <c r="BT4782" s="419"/>
      <c r="BV4782" s="419"/>
      <c r="BW4782" s="419"/>
      <c r="BX4782" s="397"/>
      <c r="BZ4782" s="449"/>
      <c r="CB4782" s="419"/>
      <c r="CC4782" s="419"/>
      <c r="CD4782" s="419"/>
      <c r="CF4782" s="419"/>
      <c r="CG4782" s="419"/>
      <c r="CH4782" s="419"/>
    </row>
    <row r="4783" spans="3:86" ht="21" thickBot="1">
      <c r="C4783" s="425"/>
      <c r="P4783" s="431"/>
      <c r="R4783" s="419"/>
      <c r="S4783" s="446"/>
      <c r="T4783" s="419"/>
      <c r="V4783" s="196"/>
      <c r="W4783" s="419"/>
      <c r="X4783" s="419"/>
      <c r="Z4783" s="419"/>
      <c r="AA4783" s="419"/>
      <c r="AB4783" s="419"/>
      <c r="AD4783" s="419"/>
      <c r="AE4783" s="419"/>
      <c r="AF4783" s="419"/>
      <c r="AH4783" s="419"/>
      <c r="AI4783" s="419"/>
      <c r="AJ4783" s="419"/>
      <c r="AL4783" s="419"/>
      <c r="AM4783" s="419"/>
      <c r="AN4783" s="403"/>
      <c r="AO4783" s="419"/>
      <c r="AP4783" s="419"/>
      <c r="AQ4783" s="419"/>
      <c r="AR4783" s="419"/>
      <c r="AS4783" s="419"/>
      <c r="AT4783" s="419"/>
      <c r="AU4783" s="419"/>
      <c r="AV4783" s="419"/>
      <c r="AX4783" s="419"/>
      <c r="AY4783" s="419"/>
      <c r="AZ4783" s="419"/>
      <c r="BB4783" s="419"/>
      <c r="BC4783" s="419"/>
      <c r="BD4783" s="419"/>
      <c r="BF4783" s="419"/>
      <c r="BG4783" s="419"/>
      <c r="BH4783" s="419"/>
      <c r="BJ4783" s="419"/>
      <c r="BK4783" s="419"/>
      <c r="BL4783" s="419"/>
      <c r="BN4783" s="419"/>
      <c r="BO4783" s="419"/>
      <c r="BP4783" s="419"/>
      <c r="BR4783" s="419"/>
      <c r="BS4783" s="419"/>
      <c r="BT4783" s="419"/>
      <c r="BV4783" s="419"/>
      <c r="BW4783" s="419"/>
      <c r="BX4783" s="397"/>
      <c r="BZ4783" s="449"/>
      <c r="CB4783" s="419"/>
      <c r="CC4783" s="419"/>
      <c r="CD4783" s="419"/>
      <c r="CF4783" s="419"/>
      <c r="CG4783" s="419"/>
      <c r="CH4783" s="419"/>
    </row>
    <row r="4784" spans="3:86" ht="21" thickBot="1">
      <c r="C4784" s="425"/>
      <c r="P4784" s="431"/>
      <c r="R4784" s="419"/>
      <c r="S4784" s="446"/>
      <c r="T4784" s="419"/>
      <c r="V4784" s="196"/>
      <c r="W4784" s="419"/>
      <c r="X4784" s="419"/>
      <c r="Z4784" s="419"/>
      <c r="AA4784" s="419"/>
      <c r="AB4784" s="419"/>
      <c r="AD4784" s="419"/>
      <c r="AE4784" s="419"/>
      <c r="AF4784" s="419"/>
      <c r="AH4784" s="419"/>
      <c r="AI4784" s="419"/>
      <c r="AJ4784" s="419"/>
      <c r="AL4784" s="419"/>
      <c r="AM4784" s="419"/>
      <c r="AN4784" s="403"/>
      <c r="AO4784" s="419"/>
      <c r="AP4784" s="419"/>
      <c r="AQ4784" s="419"/>
      <c r="AR4784" s="419"/>
      <c r="AS4784" s="419"/>
      <c r="AT4784" s="419"/>
      <c r="AU4784" s="419"/>
      <c r="AV4784" s="419"/>
      <c r="AX4784" s="419"/>
      <c r="AY4784" s="419"/>
      <c r="AZ4784" s="419"/>
      <c r="BB4784" s="419"/>
      <c r="BC4784" s="419"/>
      <c r="BD4784" s="419"/>
      <c r="BF4784" s="419"/>
      <c r="BG4784" s="419"/>
      <c r="BH4784" s="419"/>
      <c r="BJ4784" s="419"/>
      <c r="BK4784" s="419"/>
      <c r="BL4784" s="419"/>
      <c r="BN4784" s="419"/>
      <c r="BO4784" s="419"/>
      <c r="BP4784" s="419"/>
      <c r="BR4784" s="419"/>
      <c r="BS4784" s="419"/>
      <c r="BT4784" s="419"/>
      <c r="BV4784" s="419"/>
      <c r="BW4784" s="419"/>
      <c r="BX4784" s="397"/>
      <c r="BZ4784" s="449"/>
      <c r="CB4784" s="419"/>
      <c r="CC4784" s="419"/>
      <c r="CD4784" s="419"/>
      <c r="CF4784" s="419"/>
      <c r="CG4784" s="419"/>
      <c r="CH4784" s="419"/>
    </row>
    <row r="4785" spans="3:86" ht="21" thickBot="1">
      <c r="C4785" s="425"/>
      <c r="P4785" s="431"/>
      <c r="R4785" s="419"/>
      <c r="S4785" s="446"/>
      <c r="T4785" s="419"/>
      <c r="V4785" s="196"/>
      <c r="W4785" s="419"/>
      <c r="X4785" s="419"/>
      <c r="Z4785" s="419"/>
      <c r="AA4785" s="419"/>
      <c r="AB4785" s="419"/>
      <c r="AD4785" s="419"/>
      <c r="AE4785" s="419"/>
      <c r="AF4785" s="419"/>
      <c r="AH4785" s="419"/>
      <c r="AI4785" s="419"/>
      <c r="AJ4785" s="419"/>
      <c r="AL4785" s="419"/>
      <c r="AM4785" s="419"/>
      <c r="AN4785" s="403"/>
      <c r="AO4785" s="419"/>
      <c r="AP4785" s="419"/>
      <c r="AQ4785" s="419"/>
      <c r="AR4785" s="419"/>
      <c r="AS4785" s="419"/>
      <c r="AT4785" s="419"/>
      <c r="AU4785" s="419"/>
      <c r="AV4785" s="419"/>
      <c r="AX4785" s="419"/>
      <c r="AY4785" s="419"/>
      <c r="AZ4785" s="419"/>
      <c r="BB4785" s="419"/>
      <c r="BC4785" s="419"/>
      <c r="BD4785" s="419"/>
      <c r="BF4785" s="419"/>
      <c r="BG4785" s="419"/>
      <c r="BH4785" s="419"/>
      <c r="BJ4785" s="419"/>
      <c r="BK4785" s="419"/>
      <c r="BL4785" s="419"/>
      <c r="BN4785" s="419"/>
      <c r="BO4785" s="419"/>
      <c r="BP4785" s="419"/>
      <c r="BR4785" s="419"/>
      <c r="BS4785" s="419"/>
      <c r="BT4785" s="419"/>
      <c r="BV4785" s="419"/>
      <c r="BW4785" s="419"/>
      <c r="BX4785" s="397"/>
      <c r="BZ4785" s="449"/>
      <c r="CB4785" s="419"/>
      <c r="CC4785" s="419"/>
      <c r="CD4785" s="419"/>
      <c r="CF4785" s="419"/>
      <c r="CG4785" s="419"/>
      <c r="CH4785" s="419"/>
    </row>
    <row r="4786" spans="3:86" ht="21" thickBot="1">
      <c r="C4786" s="425"/>
      <c r="P4786" s="431"/>
      <c r="R4786" s="419"/>
      <c r="S4786" s="446"/>
      <c r="T4786" s="419"/>
      <c r="V4786" s="196"/>
      <c r="W4786" s="419"/>
      <c r="X4786" s="419"/>
      <c r="Z4786" s="419"/>
      <c r="AA4786" s="419"/>
      <c r="AB4786" s="419"/>
      <c r="AD4786" s="419"/>
      <c r="AE4786" s="419"/>
      <c r="AF4786" s="419"/>
      <c r="AH4786" s="419"/>
      <c r="AI4786" s="419"/>
      <c r="AJ4786" s="419"/>
      <c r="AL4786" s="419"/>
      <c r="AM4786" s="419"/>
      <c r="AN4786" s="403"/>
      <c r="AO4786" s="419"/>
      <c r="AP4786" s="419"/>
      <c r="AQ4786" s="419"/>
      <c r="AR4786" s="419"/>
      <c r="AS4786" s="419"/>
      <c r="AT4786" s="419"/>
      <c r="AU4786" s="419"/>
      <c r="AV4786" s="419"/>
      <c r="AX4786" s="419"/>
      <c r="AY4786" s="419"/>
      <c r="AZ4786" s="419"/>
      <c r="BB4786" s="419"/>
      <c r="BC4786" s="419"/>
      <c r="BD4786" s="419"/>
      <c r="BF4786" s="419"/>
      <c r="BG4786" s="419"/>
      <c r="BH4786" s="419"/>
      <c r="BJ4786" s="419"/>
      <c r="BK4786" s="419"/>
      <c r="BL4786" s="419"/>
      <c r="BN4786" s="419"/>
      <c r="BO4786" s="419"/>
      <c r="BP4786" s="419"/>
      <c r="BR4786" s="419"/>
      <c r="BS4786" s="419"/>
      <c r="BT4786" s="419"/>
      <c r="BV4786" s="419"/>
      <c r="BW4786" s="419"/>
      <c r="BX4786" s="397"/>
      <c r="BZ4786" s="449"/>
      <c r="CB4786" s="419"/>
      <c r="CC4786" s="419"/>
      <c r="CD4786" s="419"/>
      <c r="CF4786" s="419"/>
      <c r="CG4786" s="419"/>
      <c r="CH4786" s="419"/>
    </row>
    <row r="4787" spans="3:86" ht="21" thickBot="1">
      <c r="C4787" s="425"/>
      <c r="P4787" s="431"/>
      <c r="R4787" s="419"/>
      <c r="S4787" s="446"/>
      <c r="T4787" s="419"/>
      <c r="V4787" s="196"/>
      <c r="W4787" s="419"/>
      <c r="X4787" s="419"/>
      <c r="Z4787" s="419"/>
      <c r="AA4787" s="419"/>
      <c r="AB4787" s="419"/>
      <c r="AD4787" s="419"/>
      <c r="AE4787" s="419"/>
      <c r="AF4787" s="419"/>
      <c r="AH4787" s="419"/>
      <c r="AI4787" s="419"/>
      <c r="AJ4787" s="419"/>
      <c r="AL4787" s="419"/>
      <c r="AM4787" s="419"/>
      <c r="AN4787" s="403"/>
      <c r="AO4787" s="419"/>
      <c r="AP4787" s="419"/>
      <c r="AQ4787" s="419"/>
      <c r="AR4787" s="419"/>
      <c r="AS4787" s="419"/>
      <c r="AT4787" s="419"/>
      <c r="AU4787" s="419"/>
      <c r="AV4787" s="419"/>
      <c r="AX4787" s="419"/>
      <c r="AY4787" s="419"/>
      <c r="AZ4787" s="419"/>
      <c r="BB4787" s="419"/>
      <c r="BC4787" s="419"/>
      <c r="BD4787" s="419"/>
      <c r="BF4787" s="419"/>
      <c r="BG4787" s="419"/>
      <c r="BH4787" s="419"/>
      <c r="BJ4787" s="419"/>
      <c r="BK4787" s="419"/>
      <c r="BL4787" s="419"/>
      <c r="BN4787" s="419"/>
      <c r="BO4787" s="419"/>
      <c r="BP4787" s="419"/>
      <c r="BR4787" s="419"/>
      <c r="BS4787" s="419"/>
      <c r="BT4787" s="419"/>
      <c r="BV4787" s="419"/>
      <c r="BW4787" s="419"/>
      <c r="BX4787" s="397"/>
      <c r="BZ4787" s="449"/>
      <c r="CB4787" s="419"/>
      <c r="CC4787" s="419"/>
      <c r="CD4787" s="419"/>
      <c r="CF4787" s="419"/>
      <c r="CG4787" s="419"/>
      <c r="CH4787" s="419"/>
    </row>
    <row r="4788" spans="3:86" ht="21" thickBot="1">
      <c r="C4788" s="425"/>
      <c r="P4788" s="431"/>
      <c r="R4788" s="419"/>
      <c r="S4788" s="446"/>
      <c r="T4788" s="419"/>
      <c r="V4788" s="196"/>
      <c r="W4788" s="419"/>
      <c r="X4788" s="419"/>
      <c r="Z4788" s="419"/>
      <c r="AA4788" s="419"/>
      <c r="AB4788" s="419"/>
      <c r="AD4788" s="419"/>
      <c r="AE4788" s="419"/>
      <c r="AF4788" s="419"/>
      <c r="AH4788" s="419"/>
      <c r="AI4788" s="419"/>
      <c r="AJ4788" s="419"/>
      <c r="AL4788" s="419"/>
      <c r="AM4788" s="419"/>
      <c r="AN4788" s="403"/>
      <c r="AO4788" s="419"/>
      <c r="AP4788" s="419"/>
      <c r="AQ4788" s="419"/>
      <c r="AR4788" s="419"/>
      <c r="AS4788" s="419"/>
      <c r="AT4788" s="419"/>
      <c r="AU4788" s="419"/>
      <c r="AV4788" s="419"/>
      <c r="AX4788" s="419"/>
      <c r="AY4788" s="419"/>
      <c r="AZ4788" s="419"/>
      <c r="BB4788" s="419"/>
      <c r="BC4788" s="419"/>
      <c r="BD4788" s="419"/>
      <c r="BF4788" s="419"/>
      <c r="BG4788" s="419"/>
      <c r="BH4788" s="419"/>
      <c r="BJ4788" s="419"/>
      <c r="BK4788" s="419"/>
      <c r="BL4788" s="419"/>
      <c r="BN4788" s="419"/>
      <c r="BO4788" s="419"/>
      <c r="BP4788" s="419"/>
      <c r="BR4788" s="419"/>
      <c r="BS4788" s="419"/>
      <c r="BT4788" s="419"/>
      <c r="BV4788" s="419"/>
      <c r="BW4788" s="419"/>
      <c r="BX4788" s="397"/>
      <c r="BZ4788" s="449"/>
      <c r="CB4788" s="419"/>
      <c r="CC4788" s="419"/>
      <c r="CD4788" s="419"/>
      <c r="CF4788" s="419"/>
      <c r="CG4788" s="419"/>
      <c r="CH4788" s="419"/>
    </row>
    <row r="4789" spans="3:86" ht="21" thickBot="1">
      <c r="C4789" s="425"/>
      <c r="P4789" s="431"/>
      <c r="R4789" s="419"/>
      <c r="S4789" s="446"/>
      <c r="T4789" s="419"/>
      <c r="V4789" s="196"/>
      <c r="W4789" s="419"/>
      <c r="X4789" s="419"/>
      <c r="Z4789" s="419"/>
      <c r="AA4789" s="419"/>
      <c r="AB4789" s="419"/>
      <c r="AD4789" s="419"/>
      <c r="AE4789" s="419"/>
      <c r="AF4789" s="419"/>
      <c r="AH4789" s="419"/>
      <c r="AI4789" s="419"/>
      <c r="AJ4789" s="419"/>
      <c r="AL4789" s="419"/>
      <c r="AM4789" s="419"/>
      <c r="AN4789" s="403"/>
      <c r="AO4789" s="419"/>
      <c r="AP4789" s="419"/>
      <c r="AQ4789" s="419"/>
      <c r="AR4789" s="419"/>
      <c r="AS4789" s="419"/>
      <c r="AT4789" s="419"/>
      <c r="AU4789" s="419"/>
      <c r="AV4789" s="419"/>
      <c r="AX4789" s="419"/>
      <c r="AY4789" s="419"/>
      <c r="AZ4789" s="419"/>
      <c r="BB4789" s="419"/>
      <c r="BC4789" s="419"/>
      <c r="BD4789" s="419"/>
      <c r="BF4789" s="419"/>
      <c r="BG4789" s="419"/>
      <c r="BH4789" s="419"/>
      <c r="BJ4789" s="419"/>
      <c r="BK4789" s="419"/>
      <c r="BL4789" s="419"/>
      <c r="BN4789" s="419"/>
      <c r="BO4789" s="419"/>
      <c r="BP4789" s="419"/>
      <c r="BR4789" s="419"/>
      <c r="BS4789" s="419"/>
      <c r="BT4789" s="419"/>
      <c r="BV4789" s="419"/>
      <c r="BW4789" s="419"/>
      <c r="BX4789" s="397"/>
      <c r="BZ4789" s="449"/>
      <c r="CB4789" s="419"/>
      <c r="CC4789" s="419"/>
      <c r="CD4789" s="419"/>
      <c r="CF4789" s="419"/>
      <c r="CG4789" s="419"/>
      <c r="CH4789" s="419"/>
    </row>
    <row r="4790" spans="3:86" ht="21" thickBot="1">
      <c r="C4790" s="425"/>
      <c r="P4790" s="431"/>
      <c r="R4790" s="419"/>
      <c r="S4790" s="446"/>
      <c r="T4790" s="419"/>
      <c r="V4790" s="196"/>
      <c r="W4790" s="419"/>
      <c r="X4790" s="419"/>
      <c r="Z4790" s="419"/>
      <c r="AA4790" s="419"/>
      <c r="AB4790" s="419"/>
      <c r="AD4790" s="419"/>
      <c r="AE4790" s="419"/>
      <c r="AF4790" s="419"/>
      <c r="AH4790" s="419"/>
      <c r="AI4790" s="419"/>
      <c r="AJ4790" s="419"/>
      <c r="AL4790" s="419"/>
      <c r="AM4790" s="419"/>
      <c r="AN4790" s="403"/>
      <c r="AO4790" s="419"/>
      <c r="AP4790" s="419"/>
      <c r="AQ4790" s="419"/>
      <c r="AR4790" s="419"/>
      <c r="AS4790" s="419"/>
      <c r="AT4790" s="419"/>
      <c r="AU4790" s="419"/>
      <c r="AV4790" s="419"/>
      <c r="AX4790" s="419"/>
      <c r="AY4790" s="419"/>
      <c r="AZ4790" s="419"/>
      <c r="BB4790" s="419"/>
      <c r="BC4790" s="419"/>
      <c r="BD4790" s="419"/>
      <c r="BF4790" s="419"/>
      <c r="BG4790" s="419"/>
      <c r="BH4790" s="419"/>
      <c r="BJ4790" s="419"/>
      <c r="BK4790" s="419"/>
      <c r="BL4790" s="419"/>
      <c r="BN4790" s="419"/>
      <c r="BO4790" s="419"/>
      <c r="BP4790" s="419"/>
      <c r="BR4790" s="419"/>
      <c r="BS4790" s="419"/>
      <c r="BT4790" s="419"/>
      <c r="BV4790" s="419"/>
      <c r="BW4790" s="419"/>
      <c r="BX4790" s="397"/>
      <c r="BZ4790" s="449"/>
      <c r="CB4790" s="419"/>
      <c r="CC4790" s="419"/>
      <c r="CD4790" s="419"/>
      <c r="CF4790" s="419"/>
      <c r="CG4790" s="419"/>
      <c r="CH4790" s="419"/>
    </row>
    <row r="4791" spans="3:86" ht="21" thickBot="1">
      <c r="C4791" s="425"/>
      <c r="P4791" s="431"/>
      <c r="R4791" s="419"/>
      <c r="S4791" s="446"/>
      <c r="T4791" s="419"/>
      <c r="V4791" s="196"/>
      <c r="W4791" s="419"/>
      <c r="X4791" s="419"/>
      <c r="Z4791" s="419"/>
      <c r="AA4791" s="419"/>
      <c r="AB4791" s="419"/>
      <c r="AD4791" s="419"/>
      <c r="AE4791" s="419"/>
      <c r="AF4791" s="419"/>
      <c r="AH4791" s="419"/>
      <c r="AI4791" s="419"/>
      <c r="AJ4791" s="419"/>
      <c r="AL4791" s="419"/>
      <c r="AM4791" s="419"/>
      <c r="AN4791" s="403"/>
      <c r="AO4791" s="419"/>
      <c r="AP4791" s="419"/>
      <c r="AQ4791" s="419"/>
      <c r="AR4791" s="419"/>
      <c r="AS4791" s="419"/>
      <c r="AT4791" s="419"/>
      <c r="AU4791" s="419"/>
      <c r="AV4791" s="419"/>
      <c r="AX4791" s="419"/>
      <c r="AY4791" s="419"/>
      <c r="AZ4791" s="419"/>
      <c r="BB4791" s="419"/>
      <c r="BC4791" s="419"/>
      <c r="BD4791" s="419"/>
      <c r="BF4791" s="419"/>
      <c r="BG4791" s="419"/>
      <c r="BH4791" s="419"/>
      <c r="BJ4791" s="419"/>
      <c r="BK4791" s="419"/>
      <c r="BL4791" s="419"/>
      <c r="BN4791" s="419"/>
      <c r="BO4791" s="419"/>
      <c r="BP4791" s="419"/>
      <c r="BR4791" s="419"/>
      <c r="BS4791" s="419"/>
      <c r="BT4791" s="419"/>
      <c r="BV4791" s="419"/>
      <c r="BW4791" s="419"/>
      <c r="BX4791" s="397"/>
      <c r="BZ4791" s="449"/>
      <c r="CB4791" s="419"/>
      <c r="CC4791" s="419"/>
      <c r="CD4791" s="419"/>
      <c r="CF4791" s="419"/>
      <c r="CG4791" s="419"/>
      <c r="CH4791" s="419"/>
    </row>
    <row r="4792" spans="3:86" ht="21" thickBot="1">
      <c r="C4792" s="425"/>
      <c r="P4792" s="431"/>
      <c r="R4792" s="419"/>
      <c r="S4792" s="446"/>
      <c r="T4792" s="419"/>
      <c r="V4792" s="196"/>
      <c r="W4792" s="419"/>
      <c r="X4792" s="419"/>
      <c r="Z4792" s="419"/>
      <c r="AA4792" s="419"/>
      <c r="AB4792" s="419"/>
      <c r="AD4792" s="419"/>
      <c r="AE4792" s="419"/>
      <c r="AF4792" s="419"/>
      <c r="AH4792" s="419"/>
      <c r="AI4792" s="419"/>
      <c r="AJ4792" s="419"/>
      <c r="AL4792" s="419"/>
      <c r="AM4792" s="419"/>
      <c r="AN4792" s="403"/>
      <c r="AO4792" s="419"/>
      <c r="AP4792" s="419"/>
      <c r="AQ4792" s="419"/>
      <c r="AR4792" s="419"/>
      <c r="AS4792" s="419"/>
      <c r="AT4792" s="419"/>
      <c r="AU4792" s="419"/>
      <c r="AV4792" s="419"/>
      <c r="AX4792" s="419"/>
      <c r="AY4792" s="419"/>
      <c r="AZ4792" s="419"/>
      <c r="BB4792" s="419"/>
      <c r="BC4792" s="419"/>
      <c r="BD4792" s="419"/>
      <c r="BF4792" s="419"/>
      <c r="BG4792" s="419"/>
      <c r="BH4792" s="419"/>
      <c r="BJ4792" s="419"/>
      <c r="BK4792" s="419"/>
      <c r="BL4792" s="419"/>
      <c r="BN4792" s="419"/>
      <c r="BO4792" s="419"/>
      <c r="BP4792" s="419"/>
      <c r="BR4792" s="419"/>
      <c r="BS4792" s="419"/>
      <c r="BT4792" s="419"/>
      <c r="BV4792" s="419"/>
      <c r="BW4792" s="419"/>
      <c r="BX4792" s="397"/>
      <c r="BZ4792" s="449"/>
      <c r="CB4792" s="419"/>
      <c r="CC4792" s="419"/>
      <c r="CD4792" s="419"/>
      <c r="CF4792" s="419"/>
      <c r="CG4792" s="419"/>
      <c r="CH4792" s="419"/>
    </row>
    <row r="4793" spans="3:86" ht="21" thickBot="1">
      <c r="C4793" s="425"/>
      <c r="P4793" s="431"/>
      <c r="R4793" s="419"/>
      <c r="S4793" s="446"/>
      <c r="T4793" s="419"/>
      <c r="V4793" s="196"/>
      <c r="W4793" s="419"/>
      <c r="X4793" s="419"/>
      <c r="Z4793" s="419"/>
      <c r="AA4793" s="419"/>
      <c r="AB4793" s="419"/>
      <c r="AD4793" s="419"/>
      <c r="AE4793" s="419"/>
      <c r="AF4793" s="419"/>
      <c r="AH4793" s="419"/>
      <c r="AI4793" s="419"/>
      <c r="AJ4793" s="419"/>
      <c r="AL4793" s="419"/>
      <c r="AM4793" s="419"/>
      <c r="AN4793" s="403"/>
      <c r="AO4793" s="419"/>
      <c r="AP4793" s="419"/>
      <c r="AQ4793" s="419"/>
      <c r="AR4793" s="419"/>
      <c r="AS4793" s="419"/>
      <c r="AT4793" s="419"/>
      <c r="AU4793" s="419"/>
      <c r="AV4793" s="419"/>
      <c r="AX4793" s="419"/>
      <c r="AY4793" s="419"/>
      <c r="AZ4793" s="419"/>
      <c r="BB4793" s="419"/>
      <c r="BC4793" s="419"/>
      <c r="BD4793" s="419"/>
      <c r="BF4793" s="419"/>
      <c r="BG4793" s="419"/>
      <c r="BH4793" s="419"/>
      <c r="BJ4793" s="419"/>
      <c r="BK4793" s="419"/>
      <c r="BL4793" s="419"/>
      <c r="BN4793" s="419"/>
      <c r="BO4793" s="419"/>
      <c r="BP4793" s="419"/>
      <c r="BR4793" s="419"/>
      <c r="BS4793" s="419"/>
      <c r="BT4793" s="419"/>
      <c r="BV4793" s="419"/>
      <c r="BW4793" s="419"/>
      <c r="BX4793" s="397"/>
      <c r="BZ4793" s="449"/>
      <c r="CB4793" s="419"/>
      <c r="CC4793" s="419"/>
      <c r="CD4793" s="419"/>
      <c r="CF4793" s="419"/>
      <c r="CG4793" s="419"/>
      <c r="CH4793" s="419"/>
    </row>
    <row r="4794" spans="3:86" ht="21" thickBot="1">
      <c r="C4794" s="425"/>
      <c r="P4794" s="431"/>
      <c r="R4794" s="419"/>
      <c r="S4794" s="446"/>
      <c r="T4794" s="419"/>
      <c r="V4794" s="196"/>
      <c r="W4794" s="419"/>
      <c r="X4794" s="419"/>
      <c r="Z4794" s="419"/>
      <c r="AA4794" s="419"/>
      <c r="AB4794" s="419"/>
      <c r="AD4794" s="419"/>
      <c r="AE4794" s="419"/>
      <c r="AF4794" s="419"/>
      <c r="AH4794" s="419"/>
      <c r="AI4794" s="419"/>
      <c r="AJ4794" s="419"/>
      <c r="AL4794" s="419"/>
      <c r="AM4794" s="419"/>
      <c r="AN4794" s="403"/>
      <c r="AO4794" s="419"/>
      <c r="AP4794" s="419"/>
      <c r="AQ4794" s="419"/>
      <c r="AR4794" s="419"/>
      <c r="AS4794" s="419"/>
      <c r="AT4794" s="419"/>
      <c r="AU4794" s="419"/>
      <c r="AV4794" s="419"/>
      <c r="AX4794" s="419"/>
      <c r="AY4794" s="419"/>
      <c r="AZ4794" s="419"/>
      <c r="BB4794" s="419"/>
      <c r="BC4794" s="419"/>
      <c r="BD4794" s="419"/>
      <c r="BF4794" s="419"/>
      <c r="BG4794" s="419"/>
      <c r="BH4794" s="419"/>
      <c r="BJ4794" s="419"/>
      <c r="BK4794" s="419"/>
      <c r="BL4794" s="419"/>
      <c r="BN4794" s="419"/>
      <c r="BO4794" s="419"/>
      <c r="BP4794" s="419"/>
      <c r="BR4794" s="419"/>
      <c r="BS4794" s="419"/>
      <c r="BT4794" s="419"/>
      <c r="BV4794" s="419"/>
      <c r="BW4794" s="419"/>
      <c r="BX4794" s="397"/>
      <c r="BZ4794" s="449"/>
      <c r="CB4794" s="419"/>
      <c r="CC4794" s="419"/>
      <c r="CD4794" s="419"/>
      <c r="CF4794" s="419"/>
      <c r="CG4794" s="419"/>
      <c r="CH4794" s="419"/>
    </row>
    <row r="4795" spans="3:86" ht="21" thickBot="1">
      <c r="C4795" s="425"/>
      <c r="P4795" s="431"/>
      <c r="R4795" s="419"/>
      <c r="S4795" s="446"/>
      <c r="T4795" s="419"/>
      <c r="V4795" s="196"/>
      <c r="W4795" s="419"/>
      <c r="X4795" s="419"/>
      <c r="Z4795" s="419"/>
      <c r="AA4795" s="419"/>
      <c r="AB4795" s="419"/>
      <c r="AD4795" s="419"/>
      <c r="AE4795" s="419"/>
      <c r="AF4795" s="419"/>
      <c r="AH4795" s="419"/>
      <c r="AI4795" s="419"/>
      <c r="AJ4795" s="419"/>
      <c r="AL4795" s="419"/>
      <c r="AM4795" s="419"/>
      <c r="AN4795" s="403"/>
      <c r="AO4795" s="419"/>
      <c r="AP4795" s="419"/>
      <c r="AQ4795" s="419"/>
      <c r="AR4795" s="419"/>
      <c r="AS4795" s="419"/>
      <c r="AT4795" s="419"/>
      <c r="AU4795" s="419"/>
      <c r="AV4795" s="419"/>
      <c r="AX4795" s="419"/>
      <c r="AY4795" s="419"/>
      <c r="AZ4795" s="419"/>
      <c r="BB4795" s="419"/>
      <c r="BC4795" s="419"/>
      <c r="BD4795" s="419"/>
      <c r="BF4795" s="419"/>
      <c r="BG4795" s="419"/>
      <c r="BH4795" s="419"/>
      <c r="BJ4795" s="419"/>
      <c r="BK4795" s="419"/>
      <c r="BL4795" s="419"/>
      <c r="BN4795" s="419"/>
      <c r="BO4795" s="419"/>
      <c r="BP4795" s="419"/>
      <c r="BR4795" s="419"/>
      <c r="BS4795" s="419"/>
      <c r="BT4795" s="419"/>
      <c r="BV4795" s="419"/>
      <c r="BW4795" s="419"/>
      <c r="BX4795" s="397"/>
      <c r="BZ4795" s="449"/>
      <c r="CB4795" s="419"/>
      <c r="CC4795" s="419"/>
      <c r="CD4795" s="419"/>
      <c r="CF4795" s="419"/>
      <c r="CG4795" s="419"/>
      <c r="CH4795" s="419"/>
    </row>
    <row r="4796" spans="3:86" ht="21" thickBot="1">
      <c r="C4796" s="425"/>
      <c r="P4796" s="431"/>
      <c r="R4796" s="419"/>
      <c r="S4796" s="446"/>
      <c r="T4796" s="419"/>
      <c r="V4796" s="196"/>
      <c r="W4796" s="419"/>
      <c r="X4796" s="419"/>
      <c r="Z4796" s="419"/>
      <c r="AA4796" s="419"/>
      <c r="AB4796" s="419"/>
      <c r="AD4796" s="419"/>
      <c r="AE4796" s="419"/>
      <c r="AF4796" s="419"/>
      <c r="AH4796" s="419"/>
      <c r="AI4796" s="419"/>
      <c r="AJ4796" s="419"/>
      <c r="AL4796" s="419"/>
      <c r="AM4796" s="419"/>
      <c r="AN4796" s="403"/>
      <c r="AO4796" s="419"/>
      <c r="AP4796" s="419"/>
      <c r="AQ4796" s="419"/>
      <c r="AR4796" s="419"/>
      <c r="AS4796" s="419"/>
      <c r="AT4796" s="419"/>
      <c r="AU4796" s="419"/>
      <c r="AV4796" s="419"/>
      <c r="AX4796" s="419"/>
      <c r="AY4796" s="419"/>
      <c r="AZ4796" s="419"/>
      <c r="BB4796" s="419"/>
      <c r="BC4796" s="419"/>
      <c r="BD4796" s="419"/>
      <c r="BF4796" s="419"/>
      <c r="BG4796" s="419"/>
      <c r="BH4796" s="419"/>
      <c r="BJ4796" s="419"/>
      <c r="BK4796" s="419"/>
      <c r="BL4796" s="419"/>
      <c r="BN4796" s="419"/>
      <c r="BO4796" s="419"/>
      <c r="BP4796" s="419"/>
      <c r="BR4796" s="419"/>
      <c r="BS4796" s="419"/>
      <c r="BT4796" s="419"/>
      <c r="BV4796" s="419"/>
      <c r="BW4796" s="419"/>
      <c r="BX4796" s="397"/>
      <c r="BZ4796" s="449"/>
      <c r="CB4796" s="419"/>
      <c r="CC4796" s="419"/>
      <c r="CD4796" s="419"/>
      <c r="CF4796" s="419"/>
      <c r="CG4796" s="419"/>
      <c r="CH4796" s="419"/>
    </row>
    <row r="4797" spans="3:86" ht="21" thickBot="1">
      <c r="C4797" s="425"/>
      <c r="P4797" s="431"/>
      <c r="R4797" s="419"/>
      <c r="S4797" s="446"/>
      <c r="T4797" s="419"/>
      <c r="V4797" s="196"/>
      <c r="W4797" s="419"/>
      <c r="X4797" s="419"/>
      <c r="Z4797" s="419"/>
      <c r="AA4797" s="419"/>
      <c r="AB4797" s="419"/>
      <c r="AD4797" s="419"/>
      <c r="AE4797" s="419"/>
      <c r="AF4797" s="419"/>
      <c r="AH4797" s="419"/>
      <c r="AI4797" s="419"/>
      <c r="AJ4797" s="419"/>
      <c r="AL4797" s="419"/>
      <c r="AM4797" s="419"/>
      <c r="AN4797" s="403"/>
      <c r="AO4797" s="419"/>
      <c r="AP4797" s="419"/>
      <c r="AQ4797" s="419"/>
      <c r="AR4797" s="419"/>
      <c r="AS4797" s="419"/>
      <c r="AT4797" s="419"/>
      <c r="AU4797" s="419"/>
      <c r="AV4797" s="419"/>
      <c r="AX4797" s="419"/>
      <c r="AY4797" s="419"/>
      <c r="AZ4797" s="419"/>
      <c r="BB4797" s="419"/>
      <c r="BC4797" s="419"/>
      <c r="BD4797" s="419"/>
      <c r="BF4797" s="419"/>
      <c r="BG4797" s="419"/>
      <c r="BH4797" s="419"/>
      <c r="BJ4797" s="419"/>
      <c r="BK4797" s="419"/>
      <c r="BL4797" s="419"/>
      <c r="BN4797" s="419"/>
      <c r="BO4797" s="419"/>
      <c r="BP4797" s="419"/>
      <c r="BR4797" s="419"/>
      <c r="BS4797" s="419"/>
      <c r="BT4797" s="419"/>
      <c r="BV4797" s="419"/>
      <c r="BW4797" s="419"/>
      <c r="BX4797" s="397"/>
      <c r="BZ4797" s="449"/>
      <c r="CB4797" s="419"/>
      <c r="CC4797" s="419"/>
      <c r="CD4797" s="419"/>
      <c r="CF4797" s="419"/>
      <c r="CG4797" s="419"/>
      <c r="CH4797" s="419"/>
    </row>
    <row r="4798" spans="3:86" ht="21" thickBot="1">
      <c r="C4798" s="425"/>
      <c r="P4798" s="431"/>
      <c r="R4798" s="419"/>
      <c r="S4798" s="446"/>
      <c r="T4798" s="419"/>
      <c r="V4798" s="196"/>
      <c r="W4798" s="419"/>
      <c r="X4798" s="419"/>
      <c r="Z4798" s="419"/>
      <c r="AA4798" s="419"/>
      <c r="AB4798" s="419"/>
      <c r="AD4798" s="419"/>
      <c r="AE4798" s="419"/>
      <c r="AF4798" s="419"/>
      <c r="AH4798" s="419"/>
      <c r="AI4798" s="419"/>
      <c r="AJ4798" s="419"/>
      <c r="AL4798" s="419"/>
      <c r="AM4798" s="419"/>
      <c r="AN4798" s="403"/>
      <c r="AO4798" s="419"/>
      <c r="AP4798" s="419"/>
      <c r="AQ4798" s="419"/>
      <c r="AR4798" s="419"/>
      <c r="AS4798" s="419"/>
      <c r="AT4798" s="419"/>
      <c r="AU4798" s="419"/>
      <c r="AV4798" s="419"/>
      <c r="AX4798" s="419"/>
      <c r="AY4798" s="419"/>
      <c r="AZ4798" s="419"/>
      <c r="BB4798" s="419"/>
      <c r="BC4798" s="419"/>
      <c r="BD4798" s="419"/>
      <c r="BF4798" s="419"/>
      <c r="BG4798" s="419"/>
      <c r="BH4798" s="419"/>
      <c r="BJ4798" s="419"/>
      <c r="BK4798" s="419"/>
      <c r="BL4798" s="419"/>
      <c r="BN4798" s="419"/>
      <c r="BO4798" s="419"/>
      <c r="BP4798" s="419"/>
      <c r="BR4798" s="419"/>
      <c r="BS4798" s="419"/>
      <c r="BT4798" s="419"/>
      <c r="BV4798" s="419"/>
      <c r="BW4798" s="419"/>
      <c r="BX4798" s="397"/>
      <c r="BZ4798" s="449"/>
      <c r="CB4798" s="419"/>
      <c r="CC4798" s="419"/>
      <c r="CD4798" s="419"/>
      <c r="CF4798" s="419"/>
      <c r="CG4798" s="419"/>
      <c r="CH4798" s="419"/>
    </row>
    <row r="4799" spans="3:86" ht="21" thickBot="1">
      <c r="C4799" s="425"/>
      <c r="P4799" s="431"/>
      <c r="R4799" s="419"/>
      <c r="S4799" s="446"/>
      <c r="T4799" s="419"/>
      <c r="V4799" s="196"/>
      <c r="W4799" s="419"/>
      <c r="X4799" s="419"/>
      <c r="Z4799" s="419"/>
      <c r="AA4799" s="419"/>
      <c r="AB4799" s="419"/>
      <c r="AD4799" s="419"/>
      <c r="AE4799" s="419"/>
      <c r="AF4799" s="419"/>
      <c r="AH4799" s="419"/>
      <c r="AI4799" s="419"/>
      <c r="AJ4799" s="419"/>
      <c r="AL4799" s="419"/>
      <c r="AM4799" s="419"/>
      <c r="AN4799" s="403"/>
      <c r="AO4799" s="419"/>
      <c r="AP4799" s="419"/>
      <c r="AQ4799" s="419"/>
      <c r="AR4799" s="419"/>
      <c r="AS4799" s="419"/>
      <c r="AT4799" s="419"/>
      <c r="AU4799" s="419"/>
      <c r="AV4799" s="419"/>
      <c r="AX4799" s="419"/>
      <c r="AY4799" s="419"/>
      <c r="AZ4799" s="419"/>
      <c r="BB4799" s="419"/>
      <c r="BC4799" s="419"/>
      <c r="BD4799" s="419"/>
      <c r="BF4799" s="419"/>
      <c r="BG4799" s="419"/>
      <c r="BH4799" s="419"/>
      <c r="BJ4799" s="419"/>
      <c r="BK4799" s="419"/>
      <c r="BL4799" s="419"/>
      <c r="BN4799" s="419"/>
      <c r="BO4799" s="419"/>
      <c r="BP4799" s="419"/>
      <c r="BR4799" s="419"/>
      <c r="BS4799" s="419"/>
      <c r="BT4799" s="419"/>
      <c r="BV4799" s="419"/>
      <c r="BW4799" s="419"/>
      <c r="BX4799" s="397"/>
      <c r="BZ4799" s="449"/>
      <c r="CB4799" s="419"/>
      <c r="CC4799" s="419"/>
      <c r="CD4799" s="419"/>
      <c r="CF4799" s="419"/>
      <c r="CG4799" s="419"/>
      <c r="CH4799" s="419"/>
    </row>
    <row r="4800" spans="3:86" ht="21" thickBot="1">
      <c r="C4800" s="425"/>
      <c r="P4800" s="431"/>
      <c r="R4800" s="419"/>
      <c r="S4800" s="446"/>
      <c r="T4800" s="419"/>
      <c r="V4800" s="196"/>
      <c r="W4800" s="419"/>
      <c r="X4800" s="419"/>
      <c r="Z4800" s="419"/>
      <c r="AA4800" s="419"/>
      <c r="AB4800" s="419"/>
      <c r="AD4800" s="419"/>
      <c r="AE4800" s="419"/>
      <c r="AF4800" s="419"/>
      <c r="AH4800" s="419"/>
      <c r="AI4800" s="419"/>
      <c r="AJ4800" s="419"/>
      <c r="AL4800" s="419"/>
      <c r="AM4800" s="419"/>
      <c r="AN4800" s="403"/>
      <c r="AO4800" s="419"/>
      <c r="AP4800" s="419"/>
      <c r="AQ4800" s="419"/>
      <c r="AR4800" s="419"/>
      <c r="AS4800" s="419"/>
      <c r="AT4800" s="419"/>
      <c r="AU4800" s="419"/>
      <c r="AV4800" s="419"/>
      <c r="AX4800" s="419"/>
      <c r="AY4800" s="419"/>
      <c r="AZ4800" s="419"/>
      <c r="BB4800" s="419"/>
      <c r="BC4800" s="419"/>
      <c r="BD4800" s="419"/>
      <c r="BF4800" s="419"/>
      <c r="BG4800" s="419"/>
      <c r="BH4800" s="419"/>
      <c r="BJ4800" s="419"/>
      <c r="BK4800" s="419"/>
      <c r="BL4800" s="419"/>
      <c r="BN4800" s="419"/>
      <c r="BO4800" s="419"/>
      <c r="BP4800" s="419"/>
      <c r="BR4800" s="419"/>
      <c r="BS4800" s="419"/>
      <c r="BT4800" s="419"/>
      <c r="BV4800" s="419"/>
      <c r="BW4800" s="419"/>
      <c r="BX4800" s="397"/>
      <c r="BZ4800" s="449"/>
      <c r="CB4800" s="419"/>
      <c r="CC4800" s="419"/>
      <c r="CD4800" s="419"/>
      <c r="CF4800" s="419"/>
      <c r="CG4800" s="419"/>
      <c r="CH4800" s="419"/>
    </row>
    <row r="4801" spans="3:86" ht="21" thickBot="1">
      <c r="C4801" s="425"/>
      <c r="P4801" s="431"/>
      <c r="R4801" s="419"/>
      <c r="S4801" s="446"/>
      <c r="T4801" s="419"/>
      <c r="V4801" s="196"/>
      <c r="W4801" s="419"/>
      <c r="X4801" s="419"/>
      <c r="Z4801" s="419"/>
      <c r="AA4801" s="419"/>
      <c r="AB4801" s="419"/>
      <c r="AD4801" s="419"/>
      <c r="AE4801" s="419"/>
      <c r="AF4801" s="419"/>
      <c r="AH4801" s="419"/>
      <c r="AI4801" s="419"/>
      <c r="AJ4801" s="419"/>
      <c r="AL4801" s="419"/>
      <c r="AM4801" s="419"/>
      <c r="AN4801" s="403"/>
      <c r="AO4801" s="419"/>
      <c r="AP4801" s="419"/>
      <c r="AQ4801" s="419"/>
      <c r="AR4801" s="419"/>
      <c r="AS4801" s="419"/>
      <c r="AT4801" s="419"/>
      <c r="AU4801" s="419"/>
      <c r="AV4801" s="419"/>
      <c r="AX4801" s="419"/>
      <c r="AY4801" s="419"/>
      <c r="AZ4801" s="419"/>
      <c r="BB4801" s="419"/>
      <c r="BC4801" s="419"/>
      <c r="BD4801" s="419"/>
      <c r="BF4801" s="419"/>
      <c r="BG4801" s="419"/>
      <c r="BH4801" s="419"/>
      <c r="BJ4801" s="419"/>
      <c r="BK4801" s="419"/>
      <c r="BL4801" s="419"/>
      <c r="BN4801" s="419"/>
      <c r="BO4801" s="419"/>
      <c r="BP4801" s="419"/>
      <c r="BR4801" s="419"/>
      <c r="BS4801" s="419"/>
      <c r="BT4801" s="419"/>
      <c r="BV4801" s="419"/>
      <c r="BW4801" s="419"/>
      <c r="BX4801" s="397"/>
      <c r="BZ4801" s="449"/>
      <c r="CB4801" s="419"/>
      <c r="CC4801" s="419"/>
      <c r="CD4801" s="419"/>
      <c r="CF4801" s="419"/>
      <c r="CG4801" s="419"/>
      <c r="CH4801" s="419"/>
    </row>
    <row r="4802" spans="3:86" ht="21" thickBot="1">
      <c r="C4802" s="425"/>
      <c r="P4802" s="431"/>
      <c r="R4802" s="419"/>
      <c r="S4802" s="446"/>
      <c r="T4802" s="419"/>
      <c r="V4802" s="196"/>
      <c r="W4802" s="419"/>
      <c r="X4802" s="419"/>
      <c r="Z4802" s="419"/>
      <c r="AA4802" s="419"/>
      <c r="AB4802" s="419"/>
      <c r="AD4802" s="419"/>
      <c r="AE4802" s="419"/>
      <c r="AF4802" s="419"/>
      <c r="AH4802" s="419"/>
      <c r="AI4802" s="419"/>
      <c r="AJ4802" s="419"/>
      <c r="AL4802" s="419"/>
      <c r="AM4802" s="419"/>
      <c r="AN4802" s="403"/>
      <c r="AO4802" s="419"/>
      <c r="AP4802" s="419"/>
      <c r="AQ4802" s="419"/>
      <c r="AR4802" s="419"/>
      <c r="AS4802" s="419"/>
      <c r="AT4802" s="419"/>
      <c r="AU4802" s="419"/>
      <c r="AV4802" s="419"/>
      <c r="AX4802" s="419"/>
      <c r="AY4802" s="419"/>
      <c r="AZ4802" s="419"/>
      <c r="BB4802" s="419"/>
      <c r="BC4802" s="419"/>
      <c r="BD4802" s="419"/>
      <c r="BF4802" s="419"/>
      <c r="BG4802" s="419"/>
      <c r="BH4802" s="419"/>
      <c r="BJ4802" s="419"/>
      <c r="BK4802" s="419"/>
      <c r="BL4802" s="419"/>
      <c r="BN4802" s="419"/>
      <c r="BO4802" s="419"/>
      <c r="BP4802" s="419"/>
      <c r="BR4802" s="419"/>
      <c r="BS4802" s="419"/>
      <c r="BT4802" s="419"/>
      <c r="BV4802" s="419"/>
      <c r="BW4802" s="419"/>
      <c r="BX4802" s="397"/>
      <c r="BZ4802" s="449"/>
      <c r="CB4802" s="419"/>
      <c r="CC4802" s="419"/>
      <c r="CD4802" s="419"/>
      <c r="CF4802" s="419"/>
      <c r="CG4802" s="419"/>
      <c r="CH4802" s="419"/>
    </row>
    <row r="4803" spans="3:86" ht="21" thickBot="1">
      <c r="C4803" s="425"/>
      <c r="P4803" s="431"/>
      <c r="R4803" s="419"/>
      <c r="S4803" s="446"/>
      <c r="T4803" s="419"/>
      <c r="V4803" s="196"/>
      <c r="W4803" s="419"/>
      <c r="X4803" s="419"/>
      <c r="Z4803" s="419"/>
      <c r="AA4803" s="419"/>
      <c r="AB4803" s="419"/>
      <c r="AD4803" s="419"/>
      <c r="AE4803" s="419"/>
      <c r="AF4803" s="419"/>
      <c r="AH4803" s="419"/>
      <c r="AI4803" s="419"/>
      <c r="AJ4803" s="419"/>
      <c r="AL4803" s="419"/>
      <c r="AM4803" s="419"/>
      <c r="AN4803" s="403"/>
      <c r="AO4803" s="419"/>
      <c r="AP4803" s="419"/>
      <c r="AQ4803" s="419"/>
      <c r="AR4803" s="419"/>
      <c r="AS4803" s="419"/>
      <c r="AT4803" s="419"/>
      <c r="AU4803" s="419"/>
      <c r="AV4803" s="419"/>
      <c r="AX4803" s="419"/>
      <c r="AY4803" s="419"/>
      <c r="AZ4803" s="419"/>
      <c r="BB4803" s="419"/>
      <c r="BC4803" s="419"/>
      <c r="BD4803" s="419"/>
      <c r="BF4803" s="419"/>
      <c r="BG4803" s="419"/>
      <c r="BH4803" s="419"/>
      <c r="BJ4803" s="419"/>
      <c r="BK4803" s="419"/>
      <c r="BL4803" s="419"/>
      <c r="BN4803" s="419"/>
      <c r="BO4803" s="419"/>
      <c r="BP4803" s="419"/>
      <c r="BR4803" s="419"/>
      <c r="BS4803" s="419"/>
      <c r="BT4803" s="419"/>
      <c r="BV4803" s="419"/>
      <c r="BW4803" s="419"/>
      <c r="BX4803" s="397"/>
      <c r="BZ4803" s="449"/>
      <c r="CB4803" s="419"/>
      <c r="CC4803" s="419"/>
      <c r="CD4803" s="419"/>
      <c r="CF4803" s="419"/>
      <c r="CG4803" s="419"/>
      <c r="CH4803" s="419"/>
    </row>
    <row r="4804" spans="3:86" ht="21" thickBot="1">
      <c r="C4804" s="425"/>
      <c r="P4804" s="431"/>
      <c r="R4804" s="419"/>
      <c r="S4804" s="446"/>
      <c r="T4804" s="419"/>
      <c r="V4804" s="196"/>
      <c r="W4804" s="419"/>
      <c r="X4804" s="419"/>
      <c r="Z4804" s="419"/>
      <c r="AA4804" s="419"/>
      <c r="AB4804" s="419"/>
      <c r="AD4804" s="419"/>
      <c r="AE4804" s="419"/>
      <c r="AF4804" s="419"/>
      <c r="AH4804" s="419"/>
      <c r="AI4804" s="419"/>
      <c r="AJ4804" s="419"/>
      <c r="AL4804" s="419"/>
      <c r="AM4804" s="419"/>
      <c r="AN4804" s="403"/>
      <c r="AO4804" s="419"/>
      <c r="AP4804" s="419"/>
      <c r="AQ4804" s="419"/>
      <c r="AR4804" s="419"/>
      <c r="AS4804" s="419"/>
      <c r="AT4804" s="419"/>
      <c r="AU4804" s="419"/>
      <c r="AV4804" s="419"/>
      <c r="AX4804" s="419"/>
      <c r="AY4804" s="419"/>
      <c r="AZ4804" s="419"/>
      <c r="BB4804" s="419"/>
      <c r="BC4804" s="419"/>
      <c r="BD4804" s="419"/>
      <c r="BF4804" s="419"/>
      <c r="BG4804" s="419"/>
      <c r="BH4804" s="419"/>
      <c r="BJ4804" s="419"/>
      <c r="BK4804" s="419"/>
      <c r="BL4804" s="419"/>
      <c r="BN4804" s="419"/>
      <c r="BO4804" s="419"/>
      <c r="BP4804" s="419"/>
      <c r="BR4804" s="419"/>
      <c r="BS4804" s="419"/>
      <c r="BT4804" s="419"/>
      <c r="BV4804" s="419"/>
      <c r="BW4804" s="419"/>
      <c r="BX4804" s="397"/>
      <c r="BZ4804" s="449"/>
      <c r="CB4804" s="419"/>
      <c r="CC4804" s="419"/>
      <c r="CD4804" s="419"/>
      <c r="CF4804" s="419"/>
      <c r="CG4804" s="419"/>
      <c r="CH4804" s="419"/>
    </row>
    <row r="4805" spans="3:86" ht="21" thickBot="1">
      <c r="C4805" s="425"/>
      <c r="P4805" s="431"/>
      <c r="R4805" s="419"/>
      <c r="S4805" s="446"/>
      <c r="T4805" s="419"/>
      <c r="V4805" s="196"/>
      <c r="W4805" s="419"/>
      <c r="X4805" s="419"/>
      <c r="Z4805" s="419"/>
      <c r="AA4805" s="419"/>
      <c r="AB4805" s="419"/>
      <c r="AD4805" s="419"/>
      <c r="AE4805" s="419"/>
      <c r="AF4805" s="419"/>
      <c r="AH4805" s="419"/>
      <c r="AI4805" s="419"/>
      <c r="AJ4805" s="419"/>
      <c r="AL4805" s="419"/>
      <c r="AM4805" s="419"/>
      <c r="AN4805" s="403"/>
      <c r="AO4805" s="419"/>
      <c r="AP4805" s="419"/>
      <c r="AQ4805" s="419"/>
      <c r="AR4805" s="419"/>
      <c r="AS4805" s="419"/>
      <c r="AT4805" s="419"/>
      <c r="AU4805" s="419"/>
      <c r="AV4805" s="419"/>
      <c r="AX4805" s="419"/>
      <c r="AY4805" s="419"/>
      <c r="AZ4805" s="419"/>
      <c r="BB4805" s="419"/>
      <c r="BC4805" s="419"/>
      <c r="BD4805" s="419"/>
      <c r="BF4805" s="419"/>
      <c r="BG4805" s="419"/>
      <c r="BH4805" s="419"/>
      <c r="BJ4805" s="419"/>
      <c r="BK4805" s="419"/>
      <c r="BL4805" s="419"/>
      <c r="BN4805" s="419"/>
      <c r="BO4805" s="419"/>
      <c r="BP4805" s="419"/>
      <c r="BR4805" s="419"/>
      <c r="BS4805" s="419"/>
      <c r="BT4805" s="419"/>
      <c r="BV4805" s="419"/>
      <c r="BW4805" s="419"/>
      <c r="BX4805" s="397"/>
      <c r="BZ4805" s="449"/>
      <c r="CB4805" s="419"/>
      <c r="CC4805" s="419"/>
      <c r="CD4805" s="419"/>
      <c r="CF4805" s="419"/>
      <c r="CG4805" s="419"/>
      <c r="CH4805" s="419"/>
    </row>
    <row r="4806" spans="3:86" ht="21" thickBot="1">
      <c r="C4806" s="425"/>
      <c r="P4806" s="431"/>
      <c r="R4806" s="419"/>
      <c r="S4806" s="446"/>
      <c r="T4806" s="419"/>
      <c r="V4806" s="196"/>
      <c r="W4806" s="419"/>
      <c r="X4806" s="419"/>
      <c r="Z4806" s="419"/>
      <c r="AA4806" s="419"/>
      <c r="AB4806" s="419"/>
      <c r="AD4806" s="419"/>
      <c r="AE4806" s="419"/>
      <c r="AF4806" s="419"/>
      <c r="AH4806" s="419"/>
      <c r="AI4806" s="419"/>
      <c r="AJ4806" s="419"/>
      <c r="AL4806" s="419"/>
      <c r="AM4806" s="419"/>
      <c r="AN4806" s="403"/>
      <c r="AO4806" s="419"/>
      <c r="AP4806" s="419"/>
      <c r="AQ4806" s="419"/>
      <c r="AR4806" s="419"/>
      <c r="AS4806" s="419"/>
      <c r="AT4806" s="419"/>
      <c r="AU4806" s="419"/>
      <c r="AV4806" s="419"/>
      <c r="AX4806" s="419"/>
      <c r="AY4806" s="419"/>
      <c r="AZ4806" s="419"/>
      <c r="BB4806" s="419"/>
      <c r="BC4806" s="419"/>
      <c r="BD4806" s="419"/>
      <c r="BF4806" s="419"/>
      <c r="BG4806" s="419"/>
      <c r="BH4806" s="419"/>
      <c r="BJ4806" s="419"/>
      <c r="BK4806" s="419"/>
      <c r="BL4806" s="419"/>
      <c r="BN4806" s="419"/>
      <c r="BO4806" s="419"/>
      <c r="BP4806" s="419"/>
      <c r="BR4806" s="419"/>
      <c r="BS4806" s="419"/>
      <c r="BT4806" s="419"/>
      <c r="BV4806" s="419"/>
      <c r="BW4806" s="419"/>
      <c r="BX4806" s="397"/>
      <c r="BZ4806" s="449"/>
      <c r="CB4806" s="419"/>
      <c r="CC4806" s="419"/>
      <c r="CD4806" s="419"/>
      <c r="CF4806" s="419"/>
      <c r="CG4806" s="419"/>
      <c r="CH4806" s="419"/>
    </row>
    <row r="4807" spans="3:86" ht="21" thickBot="1">
      <c r="C4807" s="425"/>
      <c r="P4807" s="431"/>
      <c r="R4807" s="419"/>
      <c r="S4807" s="446"/>
      <c r="T4807" s="419"/>
      <c r="V4807" s="196"/>
      <c r="W4807" s="419"/>
      <c r="X4807" s="419"/>
      <c r="Z4807" s="419"/>
      <c r="AA4807" s="419"/>
      <c r="AB4807" s="419"/>
      <c r="AD4807" s="419"/>
      <c r="AE4807" s="419"/>
      <c r="AF4807" s="419"/>
      <c r="AH4807" s="419"/>
      <c r="AI4807" s="419"/>
      <c r="AJ4807" s="419"/>
      <c r="AL4807" s="419"/>
      <c r="AM4807" s="419"/>
      <c r="AN4807" s="403"/>
      <c r="AO4807" s="419"/>
      <c r="AP4807" s="419"/>
      <c r="AQ4807" s="419"/>
      <c r="AR4807" s="419"/>
      <c r="AS4807" s="419"/>
      <c r="AT4807" s="419"/>
      <c r="AU4807" s="419"/>
      <c r="AV4807" s="419"/>
      <c r="AX4807" s="419"/>
      <c r="AY4807" s="419"/>
      <c r="AZ4807" s="419"/>
      <c r="BB4807" s="419"/>
      <c r="BC4807" s="419"/>
      <c r="BD4807" s="419"/>
      <c r="BF4807" s="419"/>
      <c r="BG4807" s="419"/>
      <c r="BH4807" s="419"/>
      <c r="BJ4807" s="419"/>
      <c r="BK4807" s="419"/>
      <c r="BL4807" s="419"/>
      <c r="BN4807" s="419"/>
      <c r="BO4807" s="419"/>
      <c r="BP4807" s="419"/>
      <c r="BR4807" s="419"/>
      <c r="BS4807" s="419"/>
      <c r="BT4807" s="419"/>
      <c r="BV4807" s="419"/>
      <c r="BW4807" s="419"/>
      <c r="BX4807" s="397"/>
      <c r="BZ4807" s="449"/>
      <c r="CB4807" s="419"/>
      <c r="CC4807" s="419"/>
      <c r="CD4807" s="419"/>
      <c r="CF4807" s="419"/>
      <c r="CG4807" s="419"/>
      <c r="CH4807" s="419"/>
    </row>
    <row r="4808" spans="3:86" ht="21" thickBot="1">
      <c r="C4808" s="425"/>
      <c r="P4808" s="431"/>
      <c r="R4808" s="419"/>
      <c r="S4808" s="446"/>
      <c r="T4808" s="419"/>
      <c r="V4808" s="196"/>
      <c r="W4808" s="419"/>
      <c r="X4808" s="419"/>
      <c r="Z4808" s="419"/>
      <c r="AA4808" s="419"/>
      <c r="AB4808" s="419"/>
      <c r="AD4808" s="419"/>
      <c r="AE4808" s="419"/>
      <c r="AF4808" s="419"/>
      <c r="AH4808" s="419"/>
      <c r="AI4808" s="419"/>
      <c r="AJ4808" s="419"/>
      <c r="AL4808" s="419"/>
      <c r="AM4808" s="419"/>
      <c r="AN4808" s="403"/>
      <c r="AO4808" s="419"/>
      <c r="AP4808" s="419"/>
      <c r="AQ4808" s="419"/>
      <c r="AR4808" s="419"/>
      <c r="AS4808" s="419"/>
      <c r="AT4808" s="419"/>
      <c r="AU4808" s="419"/>
      <c r="AV4808" s="419"/>
      <c r="AX4808" s="419"/>
      <c r="AY4808" s="419"/>
      <c r="AZ4808" s="419"/>
      <c r="BB4808" s="419"/>
      <c r="BC4808" s="419"/>
      <c r="BD4808" s="419"/>
      <c r="BF4808" s="419"/>
      <c r="BG4808" s="419"/>
      <c r="BH4808" s="419"/>
      <c r="BJ4808" s="419"/>
      <c r="BK4808" s="419"/>
      <c r="BL4808" s="419"/>
      <c r="BN4808" s="419"/>
      <c r="BO4808" s="419"/>
      <c r="BP4808" s="419"/>
      <c r="BR4808" s="419"/>
      <c r="BS4808" s="419"/>
      <c r="BT4808" s="419"/>
      <c r="BV4808" s="419"/>
      <c r="BW4808" s="419"/>
      <c r="BX4808" s="397"/>
      <c r="BZ4808" s="449"/>
      <c r="CB4808" s="419"/>
      <c r="CC4808" s="419"/>
      <c r="CD4808" s="419"/>
      <c r="CF4808" s="419"/>
      <c r="CG4808" s="419"/>
      <c r="CH4808" s="419"/>
    </row>
    <row r="4809" spans="3:86" ht="21" thickBot="1">
      <c r="C4809" s="425"/>
      <c r="P4809" s="431"/>
      <c r="R4809" s="419"/>
      <c r="S4809" s="446"/>
      <c r="T4809" s="419"/>
      <c r="V4809" s="196"/>
      <c r="W4809" s="419"/>
      <c r="X4809" s="419"/>
      <c r="Z4809" s="419"/>
      <c r="AA4809" s="419"/>
      <c r="AB4809" s="419"/>
      <c r="AD4809" s="419"/>
      <c r="AE4809" s="419"/>
      <c r="AF4809" s="419"/>
      <c r="AH4809" s="419"/>
      <c r="AI4809" s="419"/>
      <c r="AJ4809" s="419"/>
      <c r="AL4809" s="419"/>
      <c r="AM4809" s="419"/>
      <c r="AN4809" s="403"/>
      <c r="AO4809" s="419"/>
      <c r="AP4809" s="419"/>
      <c r="AQ4809" s="419"/>
      <c r="AR4809" s="419"/>
      <c r="AS4809" s="419"/>
      <c r="AT4809" s="419"/>
      <c r="AU4809" s="419"/>
      <c r="AV4809" s="419"/>
      <c r="AX4809" s="419"/>
      <c r="AY4809" s="419"/>
      <c r="AZ4809" s="419"/>
      <c r="BB4809" s="419"/>
      <c r="BC4809" s="419"/>
      <c r="BD4809" s="419"/>
      <c r="BF4809" s="419"/>
      <c r="BG4809" s="419"/>
      <c r="BH4809" s="419"/>
      <c r="BJ4809" s="419"/>
      <c r="BK4809" s="419"/>
      <c r="BL4809" s="419"/>
      <c r="BN4809" s="419"/>
      <c r="BO4809" s="419"/>
      <c r="BP4809" s="419"/>
      <c r="BR4809" s="419"/>
      <c r="BS4809" s="419"/>
      <c r="BT4809" s="419"/>
      <c r="BV4809" s="419"/>
      <c r="BW4809" s="419"/>
      <c r="BX4809" s="397"/>
      <c r="BZ4809" s="449"/>
      <c r="CB4809" s="419"/>
      <c r="CC4809" s="419"/>
      <c r="CD4809" s="419"/>
      <c r="CF4809" s="419"/>
      <c r="CG4809" s="419"/>
      <c r="CH4809" s="419"/>
    </row>
    <row r="4810" spans="3:86" ht="21" thickBot="1">
      <c r="C4810" s="425"/>
      <c r="P4810" s="431"/>
      <c r="R4810" s="419"/>
      <c r="S4810" s="446"/>
      <c r="T4810" s="419"/>
      <c r="V4810" s="196"/>
      <c r="W4810" s="419"/>
      <c r="X4810" s="419"/>
      <c r="Z4810" s="419"/>
      <c r="AA4810" s="419"/>
      <c r="AB4810" s="419"/>
      <c r="AD4810" s="419"/>
      <c r="AE4810" s="419"/>
      <c r="AF4810" s="419"/>
      <c r="AH4810" s="419"/>
      <c r="AI4810" s="419"/>
      <c r="AJ4810" s="419"/>
      <c r="AL4810" s="419"/>
      <c r="AM4810" s="419"/>
      <c r="AN4810" s="403"/>
      <c r="AO4810" s="419"/>
      <c r="AP4810" s="419"/>
      <c r="AQ4810" s="419"/>
      <c r="AR4810" s="419"/>
      <c r="AS4810" s="419"/>
      <c r="AT4810" s="419"/>
      <c r="AU4810" s="419"/>
      <c r="AV4810" s="419"/>
      <c r="AX4810" s="419"/>
      <c r="AY4810" s="419"/>
      <c r="AZ4810" s="419"/>
      <c r="BB4810" s="419"/>
      <c r="BC4810" s="419"/>
      <c r="BD4810" s="419"/>
      <c r="BF4810" s="419"/>
      <c r="BG4810" s="419"/>
      <c r="BH4810" s="419"/>
      <c r="BJ4810" s="419"/>
      <c r="BK4810" s="419"/>
      <c r="BL4810" s="419"/>
      <c r="BN4810" s="419"/>
      <c r="BO4810" s="419"/>
      <c r="BP4810" s="419"/>
      <c r="BR4810" s="419"/>
      <c r="BS4810" s="419"/>
      <c r="BT4810" s="419"/>
      <c r="BV4810" s="419"/>
      <c r="BW4810" s="419"/>
      <c r="BX4810" s="397"/>
      <c r="BZ4810" s="449"/>
      <c r="CB4810" s="419"/>
      <c r="CC4810" s="419"/>
      <c r="CD4810" s="419"/>
      <c r="CF4810" s="419"/>
      <c r="CG4810" s="419"/>
      <c r="CH4810" s="419"/>
    </row>
    <row r="4811" spans="3:86" ht="21" thickBot="1">
      <c r="C4811" s="425"/>
      <c r="P4811" s="431"/>
      <c r="R4811" s="419"/>
      <c r="S4811" s="446"/>
      <c r="T4811" s="419"/>
      <c r="V4811" s="196"/>
      <c r="W4811" s="419"/>
      <c r="X4811" s="419"/>
      <c r="Z4811" s="419"/>
      <c r="AA4811" s="419"/>
      <c r="AB4811" s="419"/>
      <c r="AD4811" s="419"/>
      <c r="AE4811" s="419"/>
      <c r="AF4811" s="419"/>
      <c r="AH4811" s="419"/>
      <c r="AI4811" s="419"/>
      <c r="AJ4811" s="419"/>
      <c r="AL4811" s="419"/>
      <c r="AM4811" s="419"/>
      <c r="AN4811" s="403"/>
      <c r="AO4811" s="419"/>
      <c r="AP4811" s="419"/>
      <c r="AQ4811" s="419"/>
      <c r="AR4811" s="419"/>
      <c r="AS4811" s="419"/>
      <c r="AT4811" s="419"/>
      <c r="AU4811" s="419"/>
      <c r="AV4811" s="419"/>
      <c r="AX4811" s="419"/>
      <c r="AY4811" s="419"/>
      <c r="AZ4811" s="419"/>
      <c r="BB4811" s="419"/>
      <c r="BC4811" s="419"/>
      <c r="BD4811" s="419"/>
      <c r="BF4811" s="419"/>
      <c r="BG4811" s="419"/>
      <c r="BH4811" s="419"/>
      <c r="BJ4811" s="419"/>
      <c r="BK4811" s="419"/>
      <c r="BL4811" s="419"/>
      <c r="BN4811" s="419"/>
      <c r="BO4811" s="419"/>
      <c r="BP4811" s="419"/>
      <c r="BR4811" s="419"/>
      <c r="BS4811" s="419"/>
      <c r="BT4811" s="419"/>
      <c r="BV4811" s="419"/>
      <c r="BW4811" s="419"/>
      <c r="BX4811" s="397"/>
      <c r="BZ4811" s="449"/>
      <c r="CB4811" s="419"/>
      <c r="CC4811" s="419"/>
      <c r="CD4811" s="419"/>
      <c r="CF4811" s="419"/>
      <c r="CG4811" s="419"/>
      <c r="CH4811" s="419"/>
    </row>
    <row r="4812" spans="3:86" ht="21" thickBot="1">
      <c r="C4812" s="425"/>
      <c r="P4812" s="431"/>
      <c r="R4812" s="419"/>
      <c r="S4812" s="446"/>
      <c r="T4812" s="419"/>
      <c r="V4812" s="196"/>
      <c r="W4812" s="419"/>
      <c r="X4812" s="419"/>
      <c r="Z4812" s="419"/>
      <c r="AA4812" s="419"/>
      <c r="AB4812" s="419"/>
      <c r="AD4812" s="419"/>
      <c r="AE4812" s="419"/>
      <c r="AF4812" s="419"/>
      <c r="AH4812" s="419"/>
      <c r="AI4812" s="419"/>
      <c r="AJ4812" s="419"/>
      <c r="AL4812" s="419"/>
      <c r="AM4812" s="419"/>
      <c r="AN4812" s="403"/>
      <c r="AO4812" s="419"/>
      <c r="AP4812" s="419"/>
      <c r="AQ4812" s="419"/>
      <c r="AR4812" s="419"/>
      <c r="AS4812" s="419"/>
      <c r="AT4812" s="419"/>
      <c r="AU4812" s="419"/>
      <c r="AV4812" s="419"/>
      <c r="AX4812" s="419"/>
      <c r="AY4812" s="419"/>
      <c r="AZ4812" s="419"/>
      <c r="BB4812" s="419"/>
      <c r="BC4812" s="419"/>
      <c r="BD4812" s="419"/>
      <c r="BF4812" s="419"/>
      <c r="BG4812" s="419"/>
      <c r="BH4812" s="419"/>
      <c r="BJ4812" s="419"/>
      <c r="BK4812" s="419"/>
      <c r="BL4812" s="419"/>
      <c r="BN4812" s="419"/>
      <c r="BO4812" s="419"/>
      <c r="BP4812" s="419"/>
      <c r="BR4812" s="419"/>
      <c r="BS4812" s="419"/>
      <c r="BT4812" s="419"/>
      <c r="BV4812" s="419"/>
      <c r="BW4812" s="419"/>
      <c r="BX4812" s="397"/>
      <c r="BZ4812" s="449"/>
      <c r="CB4812" s="419"/>
      <c r="CC4812" s="419"/>
      <c r="CD4812" s="419"/>
      <c r="CF4812" s="419"/>
      <c r="CG4812" s="419"/>
      <c r="CH4812" s="419"/>
    </row>
    <row r="4813" spans="3:86" ht="21" thickBot="1">
      <c r="C4813" s="425"/>
      <c r="P4813" s="431"/>
      <c r="R4813" s="419"/>
      <c r="S4813" s="446"/>
      <c r="T4813" s="419"/>
      <c r="V4813" s="196"/>
      <c r="W4813" s="419"/>
      <c r="X4813" s="419"/>
      <c r="Z4813" s="419"/>
      <c r="AA4813" s="419"/>
      <c r="AB4813" s="419"/>
      <c r="AD4813" s="419"/>
      <c r="AE4813" s="419"/>
      <c r="AF4813" s="419"/>
      <c r="AH4813" s="419"/>
      <c r="AI4813" s="419"/>
      <c r="AJ4813" s="419"/>
      <c r="AL4813" s="419"/>
      <c r="AM4813" s="419"/>
      <c r="AN4813" s="403"/>
      <c r="AO4813" s="419"/>
      <c r="AP4813" s="419"/>
      <c r="AQ4813" s="419"/>
      <c r="AR4813" s="419"/>
      <c r="AS4813" s="419"/>
      <c r="AT4813" s="419"/>
      <c r="AU4813" s="419"/>
      <c r="AV4813" s="419"/>
      <c r="AX4813" s="419"/>
      <c r="AY4813" s="419"/>
      <c r="AZ4813" s="419"/>
      <c r="BB4813" s="419"/>
      <c r="BC4813" s="419"/>
      <c r="BD4813" s="419"/>
      <c r="BF4813" s="419"/>
      <c r="BG4813" s="419"/>
      <c r="BH4813" s="419"/>
      <c r="BJ4813" s="419"/>
      <c r="BK4813" s="419"/>
      <c r="BL4813" s="419"/>
      <c r="BN4813" s="419"/>
      <c r="BO4813" s="419"/>
      <c r="BP4813" s="419"/>
      <c r="BR4813" s="419"/>
      <c r="BS4813" s="419"/>
      <c r="BT4813" s="419"/>
      <c r="BV4813" s="419"/>
      <c r="BW4813" s="419"/>
      <c r="BX4813" s="397"/>
      <c r="BZ4813" s="449"/>
      <c r="CB4813" s="419"/>
      <c r="CC4813" s="419"/>
      <c r="CD4813" s="419"/>
      <c r="CF4813" s="419"/>
      <c r="CG4813" s="419"/>
      <c r="CH4813" s="419"/>
    </row>
    <row r="4814" spans="3:86" ht="21" thickBot="1">
      <c r="C4814" s="425"/>
      <c r="P4814" s="431"/>
      <c r="R4814" s="419"/>
      <c r="S4814" s="446"/>
      <c r="T4814" s="419"/>
      <c r="V4814" s="196"/>
      <c r="W4814" s="419"/>
      <c r="X4814" s="419"/>
      <c r="Z4814" s="419"/>
      <c r="AA4814" s="419"/>
      <c r="AB4814" s="419"/>
      <c r="AD4814" s="419"/>
      <c r="AE4814" s="419"/>
      <c r="AF4814" s="419"/>
      <c r="AH4814" s="419"/>
      <c r="AI4814" s="419"/>
      <c r="AJ4814" s="419"/>
      <c r="AL4814" s="419"/>
      <c r="AM4814" s="419"/>
      <c r="AN4814" s="403"/>
      <c r="AO4814" s="419"/>
      <c r="AP4814" s="419"/>
      <c r="AQ4814" s="419"/>
      <c r="AR4814" s="419"/>
      <c r="AS4814" s="419"/>
      <c r="AT4814" s="419"/>
      <c r="AU4814" s="419"/>
      <c r="AV4814" s="419"/>
      <c r="AX4814" s="419"/>
      <c r="AY4814" s="419"/>
      <c r="AZ4814" s="419"/>
      <c r="BB4814" s="419"/>
      <c r="BC4814" s="419"/>
      <c r="BD4814" s="419"/>
      <c r="BF4814" s="419"/>
      <c r="BG4814" s="419"/>
      <c r="BH4814" s="419"/>
      <c r="BJ4814" s="419"/>
      <c r="BK4814" s="419"/>
      <c r="BL4814" s="419"/>
      <c r="BN4814" s="419"/>
      <c r="BO4814" s="419"/>
      <c r="BP4814" s="419"/>
      <c r="BR4814" s="419"/>
      <c r="BS4814" s="419"/>
      <c r="BT4814" s="419"/>
      <c r="BV4814" s="419"/>
      <c r="BW4814" s="419"/>
      <c r="BX4814" s="397"/>
      <c r="BZ4814" s="449"/>
      <c r="CB4814" s="419"/>
      <c r="CC4814" s="419"/>
      <c r="CD4814" s="419"/>
      <c r="CF4814" s="419"/>
      <c r="CG4814" s="419"/>
      <c r="CH4814" s="419"/>
    </row>
    <row r="4815" spans="3:86" ht="21" thickBot="1">
      <c r="C4815" s="425"/>
      <c r="P4815" s="431"/>
      <c r="R4815" s="419"/>
      <c r="S4815" s="446"/>
      <c r="T4815" s="419"/>
      <c r="V4815" s="196"/>
      <c r="W4815" s="419"/>
      <c r="X4815" s="419"/>
      <c r="Z4815" s="419"/>
      <c r="AA4815" s="419"/>
      <c r="AB4815" s="419"/>
      <c r="AD4815" s="419"/>
      <c r="AE4815" s="419"/>
      <c r="AF4815" s="419"/>
      <c r="AH4815" s="419"/>
      <c r="AI4815" s="419"/>
      <c r="AJ4815" s="419"/>
      <c r="AL4815" s="419"/>
      <c r="AM4815" s="419"/>
      <c r="AN4815" s="403"/>
      <c r="AO4815" s="419"/>
      <c r="AP4815" s="419"/>
      <c r="AQ4815" s="419"/>
      <c r="AR4815" s="419"/>
      <c r="AS4815" s="419"/>
      <c r="AT4815" s="419"/>
      <c r="AU4815" s="419"/>
      <c r="AV4815" s="419"/>
      <c r="AX4815" s="419"/>
      <c r="AY4815" s="419"/>
      <c r="AZ4815" s="419"/>
      <c r="BB4815" s="419"/>
      <c r="BC4815" s="419"/>
      <c r="BD4815" s="419"/>
      <c r="BF4815" s="419"/>
      <c r="BG4815" s="419"/>
      <c r="BH4815" s="419"/>
      <c r="BJ4815" s="419"/>
      <c r="BK4815" s="419"/>
      <c r="BL4815" s="419"/>
      <c r="BN4815" s="419"/>
      <c r="BO4815" s="419"/>
      <c r="BP4815" s="419"/>
      <c r="BR4815" s="419"/>
      <c r="BS4815" s="419"/>
      <c r="BT4815" s="419"/>
      <c r="BV4815" s="419"/>
      <c r="BW4815" s="419"/>
      <c r="BX4815" s="397"/>
      <c r="BZ4815" s="449"/>
      <c r="CB4815" s="419"/>
      <c r="CC4815" s="419"/>
      <c r="CD4815" s="419"/>
      <c r="CF4815" s="419"/>
      <c r="CG4815" s="419"/>
      <c r="CH4815" s="419"/>
    </row>
    <row r="4816" spans="3:86" ht="21" thickBot="1">
      <c r="C4816" s="425"/>
      <c r="P4816" s="431"/>
      <c r="R4816" s="419"/>
      <c r="S4816" s="446"/>
      <c r="T4816" s="419"/>
      <c r="V4816" s="196"/>
      <c r="W4816" s="419"/>
      <c r="X4816" s="419"/>
      <c r="Z4816" s="419"/>
      <c r="AA4816" s="419"/>
      <c r="AB4816" s="419"/>
      <c r="AD4816" s="419"/>
      <c r="AE4816" s="419"/>
      <c r="AF4816" s="419"/>
      <c r="AH4816" s="419"/>
      <c r="AI4816" s="419"/>
      <c r="AJ4816" s="419"/>
      <c r="AL4816" s="419"/>
      <c r="AM4816" s="419"/>
      <c r="AN4816" s="403"/>
      <c r="AO4816" s="419"/>
      <c r="AP4816" s="419"/>
      <c r="AQ4816" s="419"/>
      <c r="AR4816" s="419"/>
      <c r="AS4816" s="419"/>
      <c r="AT4816" s="419"/>
      <c r="AU4816" s="419"/>
      <c r="AV4816" s="419"/>
      <c r="AX4816" s="419"/>
      <c r="AY4816" s="419"/>
      <c r="AZ4816" s="419"/>
      <c r="BB4816" s="419"/>
      <c r="BC4816" s="419"/>
      <c r="BD4816" s="419"/>
      <c r="BF4816" s="419"/>
      <c r="BG4816" s="419"/>
      <c r="BH4816" s="419"/>
      <c r="BJ4816" s="419"/>
      <c r="BK4816" s="419"/>
      <c r="BL4816" s="419"/>
      <c r="BN4816" s="419"/>
      <c r="BO4816" s="419"/>
      <c r="BP4816" s="419"/>
      <c r="BR4816" s="419"/>
      <c r="BS4816" s="419"/>
      <c r="BT4816" s="419"/>
      <c r="BV4816" s="419"/>
      <c r="BW4816" s="419"/>
      <c r="BX4816" s="397"/>
      <c r="BZ4816" s="449"/>
      <c r="CB4816" s="419"/>
      <c r="CC4816" s="419"/>
      <c r="CD4816" s="419"/>
      <c r="CF4816" s="419"/>
      <c r="CG4816" s="419"/>
      <c r="CH4816" s="419"/>
    </row>
    <row r="4817" spans="3:86" ht="21" thickBot="1">
      <c r="C4817" s="425"/>
      <c r="P4817" s="431"/>
      <c r="R4817" s="419"/>
      <c r="S4817" s="446"/>
      <c r="T4817" s="419"/>
      <c r="V4817" s="196"/>
      <c r="W4817" s="419"/>
      <c r="X4817" s="419"/>
      <c r="Z4817" s="419"/>
      <c r="AA4817" s="419"/>
      <c r="AB4817" s="419"/>
      <c r="AD4817" s="419"/>
      <c r="AE4817" s="419"/>
      <c r="AF4817" s="419"/>
      <c r="AH4817" s="419"/>
      <c r="AI4817" s="419"/>
      <c r="AJ4817" s="419"/>
      <c r="AL4817" s="419"/>
      <c r="AM4817" s="419"/>
      <c r="AN4817" s="403"/>
      <c r="AO4817" s="419"/>
      <c r="AP4817" s="419"/>
      <c r="AQ4817" s="419"/>
      <c r="AR4817" s="419"/>
      <c r="AS4817" s="419"/>
      <c r="AT4817" s="419"/>
      <c r="AU4817" s="419"/>
      <c r="AV4817" s="419"/>
      <c r="AX4817" s="419"/>
      <c r="AY4817" s="419"/>
      <c r="AZ4817" s="419"/>
      <c r="BB4817" s="419"/>
      <c r="BC4817" s="419"/>
      <c r="BD4817" s="419"/>
      <c r="BF4817" s="419"/>
      <c r="BG4817" s="419"/>
      <c r="BH4817" s="419"/>
      <c r="BJ4817" s="419"/>
      <c r="BK4817" s="419"/>
      <c r="BL4817" s="419"/>
      <c r="BN4817" s="419"/>
      <c r="BO4817" s="419"/>
      <c r="BP4817" s="419"/>
      <c r="BR4817" s="419"/>
      <c r="BS4817" s="419"/>
      <c r="BT4817" s="419"/>
      <c r="BV4817" s="419"/>
      <c r="BW4817" s="419"/>
      <c r="BX4817" s="397"/>
      <c r="BZ4817" s="449"/>
      <c r="CB4817" s="419"/>
      <c r="CC4817" s="419"/>
      <c r="CD4817" s="419"/>
      <c r="CF4817" s="419"/>
      <c r="CG4817" s="419"/>
      <c r="CH4817" s="419"/>
    </row>
    <row r="4818" spans="3:86" ht="21" thickBot="1">
      <c r="C4818" s="425"/>
      <c r="P4818" s="431"/>
      <c r="R4818" s="419"/>
      <c r="S4818" s="446"/>
      <c r="T4818" s="419"/>
      <c r="V4818" s="196"/>
      <c r="W4818" s="419"/>
      <c r="X4818" s="419"/>
      <c r="Z4818" s="419"/>
      <c r="AA4818" s="419"/>
      <c r="AB4818" s="419"/>
      <c r="AD4818" s="419"/>
      <c r="AE4818" s="419"/>
      <c r="AF4818" s="419"/>
      <c r="AH4818" s="419"/>
      <c r="AI4818" s="419"/>
      <c r="AJ4818" s="419"/>
      <c r="AL4818" s="419"/>
      <c r="AM4818" s="419"/>
      <c r="AN4818" s="403"/>
      <c r="AO4818" s="419"/>
      <c r="AP4818" s="419"/>
      <c r="AQ4818" s="419"/>
      <c r="AR4818" s="419"/>
      <c r="AS4818" s="419"/>
      <c r="AT4818" s="419"/>
      <c r="AU4818" s="419"/>
      <c r="AV4818" s="419"/>
      <c r="AX4818" s="419"/>
      <c r="AY4818" s="419"/>
      <c r="AZ4818" s="419"/>
      <c r="BB4818" s="419"/>
      <c r="BC4818" s="419"/>
      <c r="BD4818" s="419"/>
      <c r="BF4818" s="419"/>
      <c r="BG4818" s="419"/>
      <c r="BH4818" s="419"/>
      <c r="BJ4818" s="419"/>
      <c r="BK4818" s="419"/>
      <c r="BL4818" s="419"/>
      <c r="BN4818" s="419"/>
      <c r="BO4818" s="419"/>
      <c r="BP4818" s="419"/>
      <c r="BR4818" s="419"/>
      <c r="BS4818" s="419"/>
      <c r="BT4818" s="419"/>
      <c r="BV4818" s="419"/>
      <c r="BW4818" s="419"/>
      <c r="BX4818" s="397"/>
      <c r="BZ4818" s="449"/>
      <c r="CB4818" s="419"/>
      <c r="CC4818" s="419"/>
      <c r="CD4818" s="419"/>
      <c r="CF4818" s="419"/>
      <c r="CG4818" s="419"/>
      <c r="CH4818" s="419"/>
    </row>
    <row r="4819" spans="3:86" ht="21" thickBot="1">
      <c r="C4819" s="425"/>
      <c r="P4819" s="431"/>
      <c r="R4819" s="419"/>
      <c r="S4819" s="446"/>
      <c r="T4819" s="419"/>
      <c r="V4819" s="196"/>
      <c r="W4819" s="419"/>
      <c r="X4819" s="419"/>
      <c r="Z4819" s="419"/>
      <c r="AA4819" s="419"/>
      <c r="AB4819" s="419"/>
      <c r="AD4819" s="419"/>
      <c r="AE4819" s="419"/>
      <c r="AF4819" s="419"/>
      <c r="AH4819" s="419"/>
      <c r="AI4819" s="419"/>
      <c r="AJ4819" s="419"/>
      <c r="AL4819" s="419"/>
      <c r="AM4819" s="419"/>
      <c r="AN4819" s="403"/>
      <c r="AO4819" s="419"/>
      <c r="AP4819" s="419"/>
      <c r="AQ4819" s="419"/>
      <c r="AR4819" s="419"/>
      <c r="AS4819" s="419"/>
      <c r="AT4819" s="419"/>
      <c r="AU4819" s="419"/>
      <c r="AV4819" s="419"/>
      <c r="AX4819" s="419"/>
      <c r="AY4819" s="419"/>
      <c r="AZ4819" s="419"/>
      <c r="BB4819" s="419"/>
      <c r="BC4819" s="419"/>
      <c r="BD4819" s="419"/>
      <c r="BF4819" s="419"/>
      <c r="BG4819" s="419"/>
      <c r="BH4819" s="419"/>
      <c r="BJ4819" s="419"/>
      <c r="BK4819" s="419"/>
      <c r="BL4819" s="419"/>
      <c r="BN4819" s="419"/>
      <c r="BO4819" s="419"/>
      <c r="BP4819" s="419"/>
      <c r="BR4819" s="419"/>
      <c r="BS4819" s="419"/>
      <c r="BT4819" s="419"/>
      <c r="BV4819" s="419"/>
      <c r="BW4819" s="419"/>
      <c r="BX4819" s="397"/>
      <c r="BZ4819" s="449"/>
      <c r="CB4819" s="419"/>
      <c r="CC4819" s="419"/>
      <c r="CD4819" s="419"/>
      <c r="CF4819" s="419"/>
      <c r="CG4819" s="419"/>
      <c r="CH4819" s="419"/>
    </row>
    <row r="4820" spans="3:86" ht="21" thickBot="1">
      <c r="C4820" s="425"/>
      <c r="P4820" s="431"/>
      <c r="R4820" s="419"/>
      <c r="S4820" s="446"/>
      <c r="T4820" s="419"/>
      <c r="V4820" s="196"/>
      <c r="W4820" s="419"/>
      <c r="X4820" s="419"/>
      <c r="Z4820" s="419"/>
      <c r="AA4820" s="419"/>
      <c r="AB4820" s="419"/>
      <c r="AD4820" s="419"/>
      <c r="AE4820" s="419"/>
      <c r="AF4820" s="419"/>
      <c r="AH4820" s="419"/>
      <c r="AI4820" s="419"/>
      <c r="AJ4820" s="419"/>
      <c r="AL4820" s="419"/>
      <c r="AM4820" s="419"/>
      <c r="AN4820" s="403"/>
      <c r="AO4820" s="419"/>
      <c r="AP4820" s="419"/>
      <c r="AQ4820" s="419"/>
      <c r="AR4820" s="419"/>
      <c r="AS4820" s="419"/>
      <c r="AT4820" s="419"/>
      <c r="AU4820" s="419"/>
      <c r="AV4820" s="419"/>
      <c r="AX4820" s="419"/>
      <c r="AY4820" s="419"/>
      <c r="AZ4820" s="419"/>
      <c r="BB4820" s="419"/>
      <c r="BC4820" s="419"/>
      <c r="BD4820" s="419"/>
      <c r="BF4820" s="419"/>
      <c r="BG4820" s="419"/>
      <c r="BH4820" s="419"/>
      <c r="BJ4820" s="419"/>
      <c r="BK4820" s="419"/>
      <c r="BL4820" s="419"/>
      <c r="BN4820" s="419"/>
      <c r="BO4820" s="419"/>
      <c r="BP4820" s="419"/>
      <c r="BR4820" s="419"/>
      <c r="BS4820" s="419"/>
      <c r="BT4820" s="419"/>
      <c r="BV4820" s="419"/>
      <c r="BW4820" s="419"/>
      <c r="BX4820" s="397"/>
      <c r="BZ4820" s="449"/>
      <c r="CB4820" s="419"/>
      <c r="CC4820" s="419"/>
      <c r="CD4820" s="419"/>
      <c r="CF4820" s="419"/>
      <c r="CG4820" s="419"/>
      <c r="CH4820" s="419"/>
    </row>
    <row r="4821" spans="3:86" ht="21" thickBot="1">
      <c r="C4821" s="425"/>
      <c r="P4821" s="431"/>
      <c r="R4821" s="419"/>
      <c r="S4821" s="446"/>
      <c r="T4821" s="419"/>
      <c r="V4821" s="196"/>
      <c r="W4821" s="419"/>
      <c r="X4821" s="419"/>
      <c r="Z4821" s="419"/>
      <c r="AA4821" s="419"/>
      <c r="AB4821" s="419"/>
      <c r="AD4821" s="419"/>
      <c r="AE4821" s="419"/>
      <c r="AF4821" s="419"/>
      <c r="AH4821" s="419"/>
      <c r="AI4821" s="419"/>
      <c r="AJ4821" s="419"/>
      <c r="AL4821" s="419"/>
      <c r="AM4821" s="419"/>
      <c r="AN4821" s="403"/>
      <c r="AO4821" s="419"/>
      <c r="AP4821" s="419"/>
      <c r="AQ4821" s="419"/>
      <c r="AR4821" s="419"/>
      <c r="AS4821" s="419"/>
      <c r="AT4821" s="419"/>
      <c r="AU4821" s="419"/>
      <c r="AV4821" s="419"/>
      <c r="AX4821" s="419"/>
      <c r="AY4821" s="419"/>
      <c r="AZ4821" s="419"/>
      <c r="BB4821" s="419"/>
      <c r="BC4821" s="419"/>
      <c r="BD4821" s="419"/>
      <c r="BF4821" s="419"/>
      <c r="BG4821" s="419"/>
      <c r="BH4821" s="419"/>
      <c r="BJ4821" s="419"/>
      <c r="BK4821" s="419"/>
      <c r="BL4821" s="419"/>
      <c r="BN4821" s="419"/>
      <c r="BO4821" s="419"/>
      <c r="BP4821" s="419"/>
      <c r="BR4821" s="419"/>
      <c r="BS4821" s="419"/>
      <c r="BT4821" s="419"/>
      <c r="BV4821" s="419"/>
      <c r="BW4821" s="419"/>
      <c r="BX4821" s="397"/>
      <c r="BZ4821" s="449"/>
      <c r="CB4821" s="419"/>
      <c r="CC4821" s="419"/>
      <c r="CD4821" s="419"/>
      <c r="CF4821" s="419"/>
      <c r="CG4821" s="419"/>
      <c r="CH4821" s="419"/>
    </row>
    <row r="4822" spans="3:86" ht="21" thickBot="1">
      <c r="C4822" s="425"/>
      <c r="P4822" s="431"/>
      <c r="R4822" s="419"/>
      <c r="S4822" s="446"/>
      <c r="T4822" s="419"/>
      <c r="V4822" s="196"/>
      <c r="W4822" s="419"/>
      <c r="X4822" s="419"/>
      <c r="Z4822" s="419"/>
      <c r="AA4822" s="419"/>
      <c r="AB4822" s="419"/>
      <c r="AD4822" s="419"/>
      <c r="AE4822" s="419"/>
      <c r="AF4822" s="419"/>
      <c r="AH4822" s="419"/>
      <c r="AI4822" s="419"/>
      <c r="AJ4822" s="419"/>
      <c r="AL4822" s="419"/>
      <c r="AM4822" s="419"/>
      <c r="AN4822" s="403"/>
      <c r="AO4822" s="419"/>
      <c r="AP4822" s="419"/>
      <c r="AQ4822" s="419"/>
      <c r="AR4822" s="419"/>
      <c r="AS4822" s="419"/>
      <c r="AT4822" s="419"/>
      <c r="AU4822" s="419"/>
      <c r="AV4822" s="419"/>
      <c r="AX4822" s="419"/>
      <c r="AY4822" s="419"/>
      <c r="AZ4822" s="419"/>
      <c r="BB4822" s="419"/>
      <c r="BC4822" s="419"/>
      <c r="BD4822" s="419"/>
      <c r="BF4822" s="419"/>
      <c r="BG4822" s="419"/>
      <c r="BH4822" s="419"/>
      <c r="BJ4822" s="419"/>
      <c r="BK4822" s="419"/>
      <c r="BL4822" s="419"/>
      <c r="BN4822" s="419"/>
      <c r="BO4822" s="419"/>
      <c r="BP4822" s="419"/>
      <c r="BR4822" s="419"/>
      <c r="BS4822" s="419"/>
      <c r="BT4822" s="419"/>
      <c r="BV4822" s="419"/>
      <c r="BW4822" s="419"/>
      <c r="BX4822" s="397"/>
      <c r="BZ4822" s="449"/>
      <c r="CB4822" s="419"/>
      <c r="CC4822" s="419"/>
      <c r="CD4822" s="419"/>
      <c r="CF4822" s="419"/>
      <c r="CG4822" s="419"/>
      <c r="CH4822" s="419"/>
    </row>
    <row r="4823" spans="3:86" ht="21" thickBot="1">
      <c r="C4823" s="425"/>
      <c r="P4823" s="431"/>
      <c r="R4823" s="419"/>
      <c r="S4823" s="446"/>
      <c r="T4823" s="419"/>
      <c r="V4823" s="196"/>
      <c r="W4823" s="419"/>
      <c r="X4823" s="419"/>
      <c r="Z4823" s="419"/>
      <c r="AA4823" s="419"/>
      <c r="AB4823" s="419"/>
      <c r="AD4823" s="419"/>
      <c r="AE4823" s="419"/>
      <c r="AF4823" s="419"/>
      <c r="AH4823" s="419"/>
      <c r="AI4823" s="419"/>
      <c r="AJ4823" s="419"/>
      <c r="AL4823" s="419"/>
      <c r="AM4823" s="419"/>
      <c r="AN4823" s="403"/>
      <c r="AO4823" s="419"/>
      <c r="AP4823" s="419"/>
      <c r="AQ4823" s="419"/>
      <c r="AR4823" s="419"/>
      <c r="AS4823" s="419"/>
      <c r="AT4823" s="419"/>
      <c r="AU4823" s="419"/>
      <c r="AV4823" s="419"/>
      <c r="AX4823" s="419"/>
      <c r="AY4823" s="419"/>
      <c r="AZ4823" s="419"/>
      <c r="BB4823" s="419"/>
      <c r="BC4823" s="419"/>
      <c r="BD4823" s="419"/>
      <c r="BF4823" s="419"/>
      <c r="BG4823" s="419"/>
      <c r="BH4823" s="419"/>
      <c r="BJ4823" s="419"/>
      <c r="BK4823" s="419"/>
      <c r="BL4823" s="419"/>
      <c r="BN4823" s="419"/>
      <c r="BO4823" s="419"/>
      <c r="BP4823" s="419"/>
      <c r="BR4823" s="419"/>
      <c r="BS4823" s="419"/>
      <c r="BT4823" s="419"/>
      <c r="BV4823" s="419"/>
      <c r="BW4823" s="419"/>
      <c r="BX4823" s="397"/>
      <c r="BZ4823" s="449"/>
      <c r="CB4823" s="419"/>
      <c r="CC4823" s="419"/>
      <c r="CD4823" s="419"/>
      <c r="CF4823" s="419"/>
      <c r="CG4823" s="419"/>
      <c r="CH4823" s="419"/>
    </row>
    <row r="4824" spans="3:86" ht="21" thickBot="1">
      <c r="C4824" s="425"/>
      <c r="P4824" s="431"/>
      <c r="R4824" s="419"/>
      <c r="S4824" s="446"/>
      <c r="T4824" s="419"/>
      <c r="V4824" s="196"/>
      <c r="W4824" s="419"/>
      <c r="X4824" s="419"/>
      <c r="Z4824" s="419"/>
      <c r="AA4824" s="419"/>
      <c r="AB4824" s="419"/>
      <c r="AD4824" s="419"/>
      <c r="AE4824" s="419"/>
      <c r="AF4824" s="419"/>
      <c r="AH4824" s="419"/>
      <c r="AI4824" s="419"/>
      <c r="AJ4824" s="419"/>
      <c r="AL4824" s="419"/>
      <c r="AM4824" s="419"/>
      <c r="AN4824" s="403"/>
      <c r="AO4824" s="419"/>
      <c r="AP4824" s="419"/>
      <c r="AQ4824" s="419"/>
      <c r="AR4824" s="419"/>
      <c r="AS4824" s="419"/>
      <c r="AT4824" s="419"/>
      <c r="AU4824" s="419"/>
      <c r="AV4824" s="419"/>
      <c r="AX4824" s="419"/>
      <c r="AY4824" s="419"/>
      <c r="AZ4824" s="419"/>
      <c r="BB4824" s="419"/>
      <c r="BC4824" s="419"/>
      <c r="BD4824" s="419"/>
      <c r="BF4824" s="419"/>
      <c r="BG4824" s="419"/>
      <c r="BH4824" s="419"/>
      <c r="BJ4824" s="419"/>
      <c r="BK4824" s="419"/>
      <c r="BL4824" s="419"/>
      <c r="BN4824" s="419"/>
      <c r="BO4824" s="419"/>
      <c r="BP4824" s="419"/>
      <c r="BR4824" s="419"/>
      <c r="BS4824" s="419"/>
      <c r="BT4824" s="419"/>
      <c r="BV4824" s="419"/>
      <c r="BW4824" s="419"/>
      <c r="BX4824" s="397"/>
      <c r="BZ4824" s="449"/>
      <c r="CB4824" s="419"/>
      <c r="CC4824" s="419"/>
      <c r="CD4824" s="419"/>
      <c r="CF4824" s="419"/>
      <c r="CG4824" s="419"/>
      <c r="CH4824" s="419"/>
    </row>
    <row r="4825" spans="3:86" ht="21" thickBot="1">
      <c r="C4825" s="425"/>
      <c r="P4825" s="431"/>
      <c r="R4825" s="419"/>
      <c r="S4825" s="446"/>
      <c r="T4825" s="419"/>
      <c r="V4825" s="196"/>
      <c r="W4825" s="419"/>
      <c r="X4825" s="419"/>
      <c r="Z4825" s="419"/>
      <c r="AA4825" s="419"/>
      <c r="AB4825" s="419"/>
      <c r="AD4825" s="419"/>
      <c r="AE4825" s="419"/>
      <c r="AF4825" s="419"/>
      <c r="AH4825" s="419"/>
      <c r="AI4825" s="419"/>
      <c r="AJ4825" s="419"/>
      <c r="AL4825" s="419"/>
      <c r="AM4825" s="419"/>
      <c r="AN4825" s="403"/>
      <c r="AO4825" s="419"/>
      <c r="AP4825" s="419"/>
      <c r="AQ4825" s="419"/>
      <c r="AR4825" s="419"/>
      <c r="AS4825" s="419"/>
      <c r="AT4825" s="419"/>
      <c r="AU4825" s="419"/>
      <c r="AV4825" s="419"/>
      <c r="AX4825" s="419"/>
      <c r="AY4825" s="419"/>
      <c r="AZ4825" s="419"/>
      <c r="BB4825" s="419"/>
      <c r="BC4825" s="419"/>
      <c r="BD4825" s="419"/>
      <c r="BF4825" s="419"/>
      <c r="BG4825" s="419"/>
      <c r="BH4825" s="419"/>
      <c r="BJ4825" s="419"/>
      <c r="BK4825" s="419"/>
      <c r="BL4825" s="419"/>
      <c r="BN4825" s="419"/>
      <c r="BO4825" s="419"/>
      <c r="BP4825" s="419"/>
      <c r="BR4825" s="419"/>
      <c r="BS4825" s="419"/>
      <c r="BT4825" s="419"/>
      <c r="BV4825" s="419"/>
      <c r="BW4825" s="419"/>
      <c r="BX4825" s="397"/>
      <c r="BZ4825" s="449"/>
      <c r="CB4825" s="419"/>
      <c r="CC4825" s="419"/>
      <c r="CD4825" s="419"/>
      <c r="CF4825" s="419"/>
      <c r="CG4825" s="419"/>
      <c r="CH4825" s="419"/>
    </row>
    <row r="4826" spans="3:86" ht="21" thickBot="1">
      <c r="C4826" s="425"/>
      <c r="P4826" s="431"/>
      <c r="R4826" s="419"/>
      <c r="S4826" s="446"/>
      <c r="T4826" s="419"/>
      <c r="V4826" s="196"/>
      <c r="W4826" s="419"/>
      <c r="X4826" s="419"/>
      <c r="Z4826" s="419"/>
      <c r="AA4826" s="419"/>
      <c r="AB4826" s="419"/>
      <c r="AD4826" s="419"/>
      <c r="AE4826" s="419"/>
      <c r="AF4826" s="419"/>
      <c r="AH4826" s="419"/>
      <c r="AI4826" s="419"/>
      <c r="AJ4826" s="419"/>
      <c r="AL4826" s="419"/>
      <c r="AM4826" s="419"/>
      <c r="AN4826" s="403"/>
      <c r="AO4826" s="419"/>
      <c r="AP4826" s="419"/>
      <c r="AQ4826" s="419"/>
      <c r="AR4826" s="419"/>
      <c r="AS4826" s="419"/>
      <c r="AT4826" s="419"/>
      <c r="AU4826" s="419"/>
      <c r="AV4826" s="419"/>
      <c r="AX4826" s="419"/>
      <c r="AY4826" s="419"/>
      <c r="AZ4826" s="419"/>
      <c r="BB4826" s="419"/>
      <c r="BC4826" s="419"/>
      <c r="BD4826" s="419"/>
      <c r="BF4826" s="419"/>
      <c r="BG4826" s="419"/>
      <c r="BH4826" s="419"/>
      <c r="BJ4826" s="419"/>
      <c r="BK4826" s="419"/>
      <c r="BL4826" s="419"/>
      <c r="BN4826" s="419"/>
      <c r="BO4826" s="419"/>
      <c r="BP4826" s="419"/>
      <c r="BR4826" s="419"/>
      <c r="BS4826" s="419"/>
      <c r="BT4826" s="419"/>
      <c r="BV4826" s="419"/>
      <c r="BW4826" s="419"/>
      <c r="BX4826" s="397"/>
      <c r="BZ4826" s="449"/>
      <c r="CB4826" s="419"/>
      <c r="CC4826" s="419"/>
      <c r="CD4826" s="419"/>
      <c r="CF4826" s="419"/>
      <c r="CG4826" s="419"/>
      <c r="CH4826" s="419"/>
    </row>
    <row r="4827" spans="3:86" ht="21" thickBot="1">
      <c r="C4827" s="425"/>
      <c r="P4827" s="431"/>
      <c r="R4827" s="419"/>
      <c r="S4827" s="446"/>
      <c r="T4827" s="419"/>
      <c r="V4827" s="196"/>
      <c r="W4827" s="419"/>
      <c r="X4827" s="419"/>
      <c r="Z4827" s="419"/>
      <c r="AA4827" s="419"/>
      <c r="AB4827" s="419"/>
      <c r="AD4827" s="419"/>
      <c r="AE4827" s="419"/>
      <c r="AF4827" s="419"/>
      <c r="AH4827" s="419"/>
      <c r="AI4827" s="419"/>
      <c r="AJ4827" s="419"/>
      <c r="AL4827" s="419"/>
      <c r="AM4827" s="419"/>
      <c r="AN4827" s="403"/>
      <c r="AO4827" s="419"/>
      <c r="AP4827" s="419"/>
      <c r="AQ4827" s="419"/>
      <c r="AR4827" s="419"/>
      <c r="AS4827" s="419"/>
      <c r="AT4827" s="419"/>
      <c r="AU4827" s="419"/>
      <c r="AV4827" s="419"/>
      <c r="AX4827" s="419"/>
      <c r="AY4827" s="419"/>
      <c r="AZ4827" s="419"/>
      <c r="BB4827" s="419"/>
      <c r="BC4827" s="419"/>
      <c r="BD4827" s="419"/>
      <c r="BF4827" s="419"/>
      <c r="BG4827" s="419"/>
      <c r="BH4827" s="419"/>
      <c r="BJ4827" s="419"/>
      <c r="BK4827" s="419"/>
      <c r="BL4827" s="419"/>
      <c r="BN4827" s="419"/>
      <c r="BO4827" s="419"/>
      <c r="BP4827" s="419"/>
      <c r="BR4827" s="419"/>
      <c r="BS4827" s="419"/>
      <c r="BT4827" s="419"/>
      <c r="BV4827" s="419"/>
      <c r="BW4827" s="419"/>
      <c r="BX4827" s="397"/>
      <c r="BZ4827" s="449"/>
      <c r="CB4827" s="419"/>
      <c r="CC4827" s="419"/>
      <c r="CD4827" s="419"/>
      <c r="CF4827" s="419"/>
      <c r="CG4827" s="419"/>
      <c r="CH4827" s="419"/>
    </row>
    <row r="4828" spans="3:86" ht="21" thickBot="1">
      <c r="C4828" s="425"/>
      <c r="P4828" s="431"/>
      <c r="R4828" s="419"/>
      <c r="S4828" s="446"/>
      <c r="T4828" s="419"/>
      <c r="V4828" s="196"/>
      <c r="W4828" s="419"/>
      <c r="X4828" s="419"/>
      <c r="Z4828" s="419"/>
      <c r="AA4828" s="419"/>
      <c r="AB4828" s="419"/>
      <c r="AD4828" s="419"/>
      <c r="AE4828" s="419"/>
      <c r="AF4828" s="419"/>
      <c r="AH4828" s="419"/>
      <c r="AI4828" s="419"/>
      <c r="AJ4828" s="419"/>
      <c r="AL4828" s="419"/>
      <c r="AM4828" s="419"/>
      <c r="AN4828" s="403"/>
      <c r="AO4828" s="419"/>
      <c r="AP4828" s="419"/>
      <c r="AQ4828" s="419"/>
      <c r="AR4828" s="419"/>
      <c r="AS4828" s="419"/>
      <c r="AT4828" s="419"/>
      <c r="AU4828" s="419"/>
      <c r="AV4828" s="419"/>
      <c r="AX4828" s="419"/>
      <c r="AY4828" s="419"/>
      <c r="AZ4828" s="419"/>
      <c r="BB4828" s="419"/>
      <c r="BC4828" s="419"/>
      <c r="BD4828" s="419"/>
      <c r="BF4828" s="419"/>
      <c r="BG4828" s="419"/>
      <c r="BH4828" s="419"/>
      <c r="BJ4828" s="419"/>
      <c r="BK4828" s="419"/>
      <c r="BL4828" s="419"/>
      <c r="BN4828" s="419"/>
      <c r="BO4828" s="419"/>
      <c r="BP4828" s="419"/>
      <c r="BR4828" s="419"/>
      <c r="BS4828" s="419"/>
      <c r="BT4828" s="419"/>
      <c r="BV4828" s="419"/>
      <c r="BW4828" s="419"/>
      <c r="BX4828" s="397"/>
      <c r="BZ4828" s="449"/>
      <c r="CB4828" s="419"/>
      <c r="CC4828" s="419"/>
      <c r="CD4828" s="419"/>
      <c r="CF4828" s="419"/>
      <c r="CG4828" s="419"/>
      <c r="CH4828" s="419"/>
    </row>
    <row r="4829" spans="3:86" ht="21" thickBot="1">
      <c r="C4829" s="425"/>
      <c r="P4829" s="431"/>
      <c r="R4829" s="419"/>
      <c r="S4829" s="446"/>
      <c r="T4829" s="419"/>
      <c r="V4829" s="196"/>
      <c r="W4829" s="419"/>
      <c r="X4829" s="419"/>
      <c r="Z4829" s="419"/>
      <c r="AA4829" s="419"/>
      <c r="AB4829" s="419"/>
      <c r="AD4829" s="419"/>
      <c r="AE4829" s="419"/>
      <c r="AF4829" s="419"/>
      <c r="AH4829" s="419"/>
      <c r="AI4829" s="419"/>
      <c r="AJ4829" s="419"/>
      <c r="AL4829" s="419"/>
      <c r="AM4829" s="419"/>
      <c r="AN4829" s="403"/>
      <c r="AO4829" s="419"/>
      <c r="AP4829" s="419"/>
      <c r="AQ4829" s="419"/>
      <c r="AR4829" s="419"/>
      <c r="AS4829" s="419"/>
      <c r="AT4829" s="419"/>
      <c r="AU4829" s="419"/>
      <c r="AV4829" s="419"/>
      <c r="AX4829" s="419"/>
      <c r="AY4829" s="419"/>
      <c r="AZ4829" s="419"/>
      <c r="BB4829" s="419"/>
      <c r="BC4829" s="419"/>
      <c r="BD4829" s="419"/>
      <c r="BF4829" s="419"/>
      <c r="BG4829" s="419"/>
      <c r="BH4829" s="419"/>
      <c r="BJ4829" s="419"/>
      <c r="BK4829" s="419"/>
      <c r="BL4829" s="419"/>
      <c r="BN4829" s="419"/>
      <c r="BO4829" s="419"/>
      <c r="BP4829" s="419"/>
      <c r="BR4829" s="419"/>
      <c r="BS4829" s="419"/>
      <c r="BT4829" s="419"/>
      <c r="BV4829" s="419"/>
      <c r="BW4829" s="419"/>
      <c r="BX4829" s="397"/>
      <c r="BZ4829" s="449"/>
      <c r="CB4829" s="419"/>
      <c r="CC4829" s="419"/>
      <c r="CD4829" s="419"/>
      <c r="CF4829" s="419"/>
      <c r="CG4829" s="419"/>
      <c r="CH4829" s="419"/>
    </row>
    <row r="4830" spans="3:86" ht="21" thickBot="1">
      <c r="C4830" s="425"/>
      <c r="P4830" s="431"/>
      <c r="R4830" s="419"/>
      <c r="S4830" s="446"/>
      <c r="T4830" s="419"/>
      <c r="V4830" s="196"/>
      <c r="W4830" s="419"/>
      <c r="X4830" s="419"/>
      <c r="Z4830" s="419"/>
      <c r="AA4830" s="419"/>
      <c r="AB4830" s="419"/>
      <c r="AD4830" s="419"/>
      <c r="AE4830" s="419"/>
      <c r="AF4830" s="419"/>
      <c r="AH4830" s="419"/>
      <c r="AI4830" s="419"/>
      <c r="AJ4830" s="419"/>
      <c r="AL4830" s="419"/>
      <c r="AM4830" s="419"/>
      <c r="AN4830" s="403"/>
      <c r="AO4830" s="419"/>
      <c r="AP4830" s="419"/>
      <c r="AQ4830" s="419"/>
      <c r="AR4830" s="419"/>
      <c r="AS4830" s="419"/>
      <c r="AT4830" s="419"/>
      <c r="AU4830" s="419"/>
      <c r="AV4830" s="419"/>
      <c r="AX4830" s="419"/>
      <c r="AY4830" s="419"/>
      <c r="AZ4830" s="419"/>
      <c r="BB4830" s="419"/>
      <c r="BC4830" s="419"/>
      <c r="BD4830" s="419"/>
      <c r="BF4830" s="419"/>
      <c r="BG4830" s="419"/>
      <c r="BH4830" s="419"/>
      <c r="BJ4830" s="419"/>
      <c r="BK4830" s="419"/>
      <c r="BL4830" s="419"/>
      <c r="BN4830" s="419"/>
      <c r="BO4830" s="419"/>
      <c r="BP4830" s="419"/>
      <c r="BR4830" s="419"/>
      <c r="BS4830" s="419"/>
      <c r="BT4830" s="419"/>
      <c r="BV4830" s="419"/>
      <c r="BW4830" s="419"/>
      <c r="BX4830" s="397"/>
      <c r="BZ4830" s="449"/>
      <c r="CB4830" s="419"/>
      <c r="CC4830" s="419"/>
      <c r="CD4830" s="419"/>
      <c r="CF4830" s="419"/>
      <c r="CG4830" s="419"/>
      <c r="CH4830" s="419"/>
    </row>
    <row r="4831" spans="3:86" ht="21" thickBot="1">
      <c r="C4831" s="425"/>
      <c r="P4831" s="431"/>
      <c r="R4831" s="419"/>
      <c r="S4831" s="446"/>
      <c r="T4831" s="419"/>
      <c r="V4831" s="196"/>
      <c r="W4831" s="419"/>
      <c r="X4831" s="419"/>
      <c r="Z4831" s="419"/>
      <c r="AA4831" s="419"/>
      <c r="AB4831" s="419"/>
      <c r="AD4831" s="419"/>
      <c r="AE4831" s="419"/>
      <c r="AF4831" s="419"/>
      <c r="AH4831" s="419"/>
      <c r="AI4831" s="419"/>
      <c r="AJ4831" s="419"/>
      <c r="AL4831" s="419"/>
      <c r="AM4831" s="419"/>
      <c r="AN4831" s="403"/>
      <c r="AO4831" s="419"/>
      <c r="AP4831" s="419"/>
      <c r="AQ4831" s="419"/>
      <c r="AR4831" s="419"/>
      <c r="AS4831" s="419"/>
      <c r="AT4831" s="419"/>
      <c r="AU4831" s="419"/>
      <c r="AV4831" s="419"/>
      <c r="AX4831" s="419"/>
      <c r="AY4831" s="419"/>
      <c r="AZ4831" s="419"/>
      <c r="BB4831" s="419"/>
      <c r="BC4831" s="419"/>
      <c r="BD4831" s="419"/>
      <c r="BF4831" s="419"/>
      <c r="BG4831" s="419"/>
      <c r="BH4831" s="419"/>
      <c r="BJ4831" s="419"/>
      <c r="BK4831" s="419"/>
      <c r="BL4831" s="419"/>
      <c r="BN4831" s="419"/>
      <c r="BO4831" s="419"/>
      <c r="BP4831" s="419"/>
      <c r="BR4831" s="419"/>
      <c r="BS4831" s="419"/>
      <c r="BT4831" s="419"/>
      <c r="BV4831" s="419"/>
      <c r="BW4831" s="419"/>
      <c r="BX4831" s="397"/>
      <c r="BZ4831" s="449"/>
      <c r="CB4831" s="419"/>
      <c r="CC4831" s="419"/>
      <c r="CD4831" s="419"/>
      <c r="CF4831" s="419"/>
      <c r="CG4831" s="419"/>
      <c r="CH4831" s="419"/>
    </row>
    <row r="4832" spans="3:86" ht="21" thickBot="1">
      <c r="C4832" s="425"/>
      <c r="P4832" s="431"/>
      <c r="R4832" s="419"/>
      <c r="S4832" s="446"/>
      <c r="T4832" s="419"/>
      <c r="V4832" s="196"/>
      <c r="W4832" s="419"/>
      <c r="X4832" s="419"/>
      <c r="Z4832" s="419"/>
      <c r="AA4832" s="419"/>
      <c r="AB4832" s="419"/>
      <c r="AD4832" s="419"/>
      <c r="AE4832" s="419"/>
      <c r="AF4832" s="419"/>
      <c r="AH4832" s="419"/>
      <c r="AI4832" s="419"/>
      <c r="AJ4832" s="419"/>
      <c r="AL4832" s="419"/>
      <c r="AM4832" s="419"/>
      <c r="AN4832" s="403"/>
      <c r="AO4832" s="419"/>
      <c r="AP4832" s="419"/>
      <c r="AQ4832" s="419"/>
      <c r="AR4832" s="419"/>
      <c r="AS4832" s="419"/>
      <c r="AT4832" s="419"/>
      <c r="AU4832" s="419"/>
      <c r="AV4832" s="419"/>
      <c r="AX4832" s="419"/>
      <c r="AY4832" s="419"/>
      <c r="AZ4832" s="419"/>
      <c r="BB4832" s="419"/>
      <c r="BC4832" s="419"/>
      <c r="BD4832" s="419"/>
      <c r="BF4832" s="419"/>
      <c r="BG4832" s="419"/>
      <c r="BH4832" s="419"/>
      <c r="BJ4832" s="419"/>
      <c r="BK4832" s="419"/>
      <c r="BL4832" s="419"/>
      <c r="BN4832" s="419"/>
      <c r="BO4832" s="419"/>
      <c r="BP4832" s="419"/>
      <c r="BR4832" s="419"/>
      <c r="BS4832" s="419"/>
      <c r="BT4832" s="419"/>
      <c r="BV4832" s="419"/>
      <c r="BW4832" s="419"/>
      <c r="BX4832" s="397"/>
      <c r="BZ4832" s="449"/>
      <c r="CB4832" s="419"/>
      <c r="CC4832" s="419"/>
      <c r="CD4832" s="419"/>
      <c r="CF4832" s="419"/>
      <c r="CG4832" s="419"/>
      <c r="CH4832" s="419"/>
    </row>
    <row r="4833" spans="3:86" ht="21" thickBot="1">
      <c r="C4833" s="425"/>
      <c r="P4833" s="431"/>
      <c r="R4833" s="419"/>
      <c r="S4833" s="446"/>
      <c r="T4833" s="419"/>
      <c r="V4833" s="196"/>
      <c r="W4833" s="419"/>
      <c r="X4833" s="419"/>
      <c r="Z4833" s="419"/>
      <c r="AA4833" s="419"/>
      <c r="AB4833" s="419"/>
      <c r="AD4833" s="419"/>
      <c r="AE4833" s="419"/>
      <c r="AF4833" s="419"/>
      <c r="AH4833" s="419"/>
      <c r="AI4833" s="419"/>
      <c r="AJ4833" s="419"/>
      <c r="AL4833" s="419"/>
      <c r="AM4833" s="419"/>
      <c r="AN4833" s="403"/>
      <c r="AO4833" s="419"/>
      <c r="AP4833" s="419"/>
      <c r="AQ4833" s="419"/>
      <c r="AR4833" s="419"/>
      <c r="AS4833" s="419"/>
      <c r="AT4833" s="419"/>
      <c r="AU4833" s="419"/>
      <c r="AV4833" s="419"/>
      <c r="AX4833" s="419"/>
      <c r="AY4833" s="419"/>
      <c r="AZ4833" s="419"/>
      <c r="BB4833" s="419"/>
      <c r="BC4833" s="419"/>
      <c r="BD4833" s="419"/>
      <c r="BF4833" s="419"/>
      <c r="BG4833" s="419"/>
      <c r="BH4833" s="419"/>
      <c r="BJ4833" s="419"/>
      <c r="BK4833" s="419"/>
      <c r="BL4833" s="419"/>
      <c r="BN4833" s="419"/>
      <c r="BO4833" s="419"/>
      <c r="BP4833" s="419"/>
      <c r="BR4833" s="419"/>
      <c r="BS4833" s="419"/>
      <c r="BT4833" s="419"/>
      <c r="BV4833" s="419"/>
      <c r="BW4833" s="419"/>
      <c r="BX4833" s="397"/>
      <c r="BZ4833" s="449"/>
      <c r="CB4833" s="419"/>
      <c r="CC4833" s="419"/>
      <c r="CD4833" s="419"/>
      <c r="CF4833" s="419"/>
      <c r="CG4833" s="419"/>
      <c r="CH4833" s="419"/>
    </row>
    <row r="4834" spans="3:86" ht="21" thickBot="1">
      <c r="C4834" s="425"/>
      <c r="P4834" s="431"/>
      <c r="R4834" s="419"/>
      <c r="S4834" s="446"/>
      <c r="T4834" s="419"/>
      <c r="V4834" s="196"/>
      <c r="W4834" s="419"/>
      <c r="X4834" s="419"/>
      <c r="Z4834" s="419"/>
      <c r="AA4834" s="419"/>
      <c r="AB4834" s="419"/>
      <c r="AD4834" s="419"/>
      <c r="AE4834" s="419"/>
      <c r="AF4834" s="419"/>
      <c r="AH4834" s="419"/>
      <c r="AI4834" s="419"/>
      <c r="AJ4834" s="419"/>
      <c r="AL4834" s="419"/>
      <c r="AM4834" s="419"/>
      <c r="AN4834" s="403"/>
      <c r="AO4834" s="419"/>
      <c r="AP4834" s="419"/>
      <c r="AQ4834" s="419"/>
      <c r="AR4834" s="419"/>
      <c r="AS4834" s="419"/>
      <c r="AT4834" s="419"/>
      <c r="AU4834" s="419"/>
      <c r="AV4834" s="419"/>
      <c r="AX4834" s="419"/>
      <c r="AY4834" s="419"/>
      <c r="AZ4834" s="419"/>
      <c r="BB4834" s="419"/>
      <c r="BC4834" s="419"/>
      <c r="BD4834" s="419"/>
      <c r="BF4834" s="419"/>
      <c r="BG4834" s="419"/>
      <c r="BH4834" s="419"/>
      <c r="BJ4834" s="419"/>
      <c r="BK4834" s="419"/>
      <c r="BL4834" s="419"/>
      <c r="BN4834" s="419"/>
      <c r="BO4834" s="419"/>
      <c r="BP4834" s="419"/>
      <c r="BR4834" s="419"/>
      <c r="BS4834" s="419"/>
      <c r="BT4834" s="419"/>
      <c r="BV4834" s="419"/>
      <c r="BW4834" s="419"/>
      <c r="BX4834" s="397"/>
      <c r="BZ4834" s="449"/>
      <c r="CB4834" s="419"/>
      <c r="CC4834" s="419"/>
      <c r="CD4834" s="419"/>
      <c r="CF4834" s="419"/>
      <c r="CG4834" s="419"/>
      <c r="CH4834" s="419"/>
    </row>
    <row r="4835" spans="3:86" ht="21" thickBot="1">
      <c r="C4835" s="425"/>
      <c r="P4835" s="431"/>
      <c r="R4835" s="419"/>
      <c r="S4835" s="446"/>
      <c r="T4835" s="419"/>
      <c r="V4835" s="196"/>
      <c r="W4835" s="419"/>
      <c r="X4835" s="419"/>
      <c r="Z4835" s="419"/>
      <c r="AA4835" s="419"/>
      <c r="AB4835" s="419"/>
      <c r="AD4835" s="419"/>
      <c r="AE4835" s="419"/>
      <c r="AF4835" s="419"/>
      <c r="AH4835" s="419"/>
      <c r="AI4835" s="419"/>
      <c r="AJ4835" s="419"/>
      <c r="AL4835" s="419"/>
      <c r="AM4835" s="419"/>
      <c r="AN4835" s="403"/>
      <c r="AO4835" s="419"/>
      <c r="AP4835" s="419"/>
      <c r="AQ4835" s="419"/>
      <c r="AR4835" s="419"/>
      <c r="AS4835" s="419"/>
      <c r="AT4835" s="419"/>
      <c r="AU4835" s="419"/>
      <c r="AV4835" s="419"/>
      <c r="AX4835" s="419"/>
      <c r="AY4835" s="419"/>
      <c r="AZ4835" s="419"/>
      <c r="BB4835" s="419"/>
      <c r="BC4835" s="419"/>
      <c r="BD4835" s="419"/>
      <c r="BF4835" s="419"/>
      <c r="BG4835" s="419"/>
      <c r="BH4835" s="419"/>
      <c r="BJ4835" s="419"/>
      <c r="BK4835" s="419"/>
      <c r="BL4835" s="419"/>
      <c r="BN4835" s="419"/>
      <c r="BO4835" s="419"/>
      <c r="BP4835" s="419"/>
      <c r="BR4835" s="419"/>
      <c r="BS4835" s="419"/>
      <c r="BT4835" s="419"/>
      <c r="BV4835" s="419"/>
      <c r="BW4835" s="419"/>
      <c r="BX4835" s="397"/>
      <c r="BZ4835" s="449"/>
      <c r="CB4835" s="419"/>
      <c r="CC4835" s="419"/>
      <c r="CD4835" s="419"/>
      <c r="CF4835" s="419"/>
      <c r="CG4835" s="419"/>
      <c r="CH4835" s="419"/>
    </row>
    <row r="4836" spans="3:86" ht="21" thickBot="1">
      <c r="C4836" s="425"/>
      <c r="P4836" s="431"/>
      <c r="R4836" s="419"/>
      <c r="S4836" s="446"/>
      <c r="T4836" s="419"/>
      <c r="V4836" s="196"/>
      <c r="W4836" s="419"/>
      <c r="X4836" s="419"/>
      <c r="Z4836" s="419"/>
      <c r="AA4836" s="419"/>
      <c r="AB4836" s="419"/>
      <c r="AD4836" s="419"/>
      <c r="AE4836" s="419"/>
      <c r="AF4836" s="419"/>
      <c r="AH4836" s="419"/>
      <c r="AI4836" s="419"/>
      <c r="AJ4836" s="419"/>
      <c r="AL4836" s="419"/>
      <c r="AM4836" s="419"/>
      <c r="AN4836" s="403"/>
      <c r="AO4836" s="419"/>
      <c r="AP4836" s="419"/>
      <c r="AQ4836" s="419"/>
      <c r="AR4836" s="419"/>
      <c r="AS4836" s="419"/>
      <c r="AT4836" s="419"/>
      <c r="AU4836" s="419"/>
      <c r="AV4836" s="419"/>
      <c r="AX4836" s="419"/>
      <c r="AY4836" s="419"/>
      <c r="AZ4836" s="419"/>
      <c r="BB4836" s="419"/>
      <c r="BC4836" s="419"/>
      <c r="BD4836" s="419"/>
      <c r="BF4836" s="419"/>
      <c r="BG4836" s="419"/>
      <c r="BH4836" s="419"/>
      <c r="BJ4836" s="419"/>
      <c r="BK4836" s="419"/>
      <c r="BL4836" s="419"/>
      <c r="BN4836" s="419"/>
      <c r="BO4836" s="419"/>
      <c r="BP4836" s="419"/>
      <c r="BR4836" s="419"/>
      <c r="BS4836" s="419"/>
      <c r="BT4836" s="419"/>
      <c r="BV4836" s="419"/>
      <c r="BW4836" s="419"/>
      <c r="BX4836" s="397"/>
      <c r="BZ4836" s="449"/>
      <c r="CB4836" s="419"/>
      <c r="CC4836" s="419"/>
      <c r="CD4836" s="419"/>
      <c r="CF4836" s="419"/>
      <c r="CG4836" s="419"/>
      <c r="CH4836" s="419"/>
    </row>
    <row r="4837" spans="3:86" ht="21" thickBot="1">
      <c r="C4837" s="425"/>
      <c r="P4837" s="431"/>
      <c r="R4837" s="419"/>
      <c r="S4837" s="446"/>
      <c r="T4837" s="419"/>
      <c r="V4837" s="196"/>
      <c r="W4837" s="419"/>
      <c r="X4837" s="419"/>
      <c r="Z4837" s="419"/>
      <c r="AA4837" s="419"/>
      <c r="AB4837" s="419"/>
      <c r="AD4837" s="419"/>
      <c r="AE4837" s="419"/>
      <c r="AF4837" s="419"/>
      <c r="AH4837" s="419"/>
      <c r="AI4837" s="419"/>
      <c r="AJ4837" s="419"/>
      <c r="AL4837" s="419"/>
      <c r="AM4837" s="419"/>
      <c r="AN4837" s="403"/>
      <c r="AO4837" s="419"/>
      <c r="AP4837" s="419"/>
      <c r="AQ4837" s="419"/>
      <c r="AR4837" s="419"/>
      <c r="AS4837" s="419"/>
      <c r="AT4837" s="419"/>
      <c r="AU4837" s="419"/>
      <c r="AV4837" s="419"/>
      <c r="AX4837" s="419"/>
      <c r="AY4837" s="419"/>
      <c r="AZ4837" s="419"/>
      <c r="BB4837" s="419"/>
      <c r="BC4837" s="419"/>
      <c r="BD4837" s="419"/>
      <c r="BF4837" s="419"/>
      <c r="BG4837" s="419"/>
      <c r="BH4837" s="419"/>
      <c r="BJ4837" s="419"/>
      <c r="BK4837" s="419"/>
      <c r="BL4837" s="419"/>
      <c r="BN4837" s="419"/>
      <c r="BO4837" s="419"/>
      <c r="BP4837" s="419"/>
      <c r="BR4837" s="419"/>
      <c r="BS4837" s="419"/>
      <c r="BT4837" s="419"/>
      <c r="BV4837" s="419"/>
      <c r="BW4837" s="419"/>
      <c r="BX4837" s="397"/>
      <c r="BZ4837" s="449"/>
      <c r="CB4837" s="419"/>
      <c r="CC4837" s="419"/>
      <c r="CD4837" s="419"/>
      <c r="CF4837" s="419"/>
      <c r="CG4837" s="419"/>
      <c r="CH4837" s="419"/>
    </row>
    <row r="4838" spans="3:86" ht="21" thickBot="1">
      <c r="C4838" s="425"/>
      <c r="P4838" s="431"/>
      <c r="R4838" s="419"/>
      <c r="S4838" s="446"/>
      <c r="T4838" s="419"/>
      <c r="V4838" s="196"/>
      <c r="W4838" s="419"/>
      <c r="X4838" s="419"/>
      <c r="Z4838" s="419"/>
      <c r="AA4838" s="419"/>
      <c r="AB4838" s="419"/>
      <c r="AD4838" s="419"/>
      <c r="AE4838" s="419"/>
      <c r="AF4838" s="419"/>
      <c r="AH4838" s="419"/>
      <c r="AI4838" s="419"/>
      <c r="AJ4838" s="419"/>
      <c r="AL4838" s="419"/>
      <c r="AM4838" s="419"/>
      <c r="AN4838" s="403"/>
      <c r="AO4838" s="419"/>
      <c r="AP4838" s="419"/>
      <c r="AQ4838" s="419"/>
      <c r="AR4838" s="419"/>
      <c r="AS4838" s="419"/>
      <c r="AT4838" s="419"/>
      <c r="AU4838" s="419"/>
      <c r="AV4838" s="419"/>
      <c r="AX4838" s="419"/>
      <c r="AY4838" s="419"/>
      <c r="AZ4838" s="419"/>
      <c r="BB4838" s="419"/>
      <c r="BC4838" s="419"/>
      <c r="BD4838" s="419"/>
      <c r="BF4838" s="419"/>
      <c r="BG4838" s="419"/>
      <c r="BH4838" s="419"/>
      <c r="BJ4838" s="419"/>
      <c r="BK4838" s="419"/>
      <c r="BL4838" s="419"/>
      <c r="BN4838" s="419"/>
      <c r="BO4838" s="419"/>
      <c r="BP4838" s="419"/>
      <c r="BR4838" s="419"/>
      <c r="BS4838" s="419"/>
      <c r="BT4838" s="419"/>
      <c r="BV4838" s="419"/>
      <c r="BW4838" s="419"/>
      <c r="BX4838" s="397"/>
      <c r="BZ4838" s="449"/>
      <c r="CB4838" s="419"/>
      <c r="CC4838" s="419"/>
      <c r="CD4838" s="419"/>
      <c r="CF4838" s="419"/>
      <c r="CG4838" s="419"/>
      <c r="CH4838" s="419"/>
    </row>
    <row r="4839" spans="3:86" ht="21" thickBot="1">
      <c r="C4839" s="425"/>
      <c r="P4839" s="431"/>
      <c r="R4839" s="419"/>
      <c r="S4839" s="446"/>
      <c r="T4839" s="419"/>
      <c r="V4839" s="196"/>
      <c r="W4839" s="419"/>
      <c r="X4839" s="419"/>
      <c r="Z4839" s="419"/>
      <c r="AA4839" s="419"/>
      <c r="AB4839" s="419"/>
      <c r="AD4839" s="419"/>
      <c r="AE4839" s="419"/>
      <c r="AF4839" s="419"/>
      <c r="AH4839" s="419"/>
      <c r="AI4839" s="419"/>
      <c r="AJ4839" s="419"/>
      <c r="AL4839" s="419"/>
      <c r="AM4839" s="419"/>
      <c r="AN4839" s="403"/>
      <c r="AO4839" s="419"/>
      <c r="AP4839" s="419"/>
      <c r="AQ4839" s="419"/>
      <c r="AR4839" s="419"/>
      <c r="AS4839" s="419"/>
      <c r="AT4839" s="419"/>
      <c r="AU4839" s="419"/>
      <c r="AV4839" s="419"/>
      <c r="AX4839" s="419"/>
      <c r="AY4839" s="419"/>
      <c r="AZ4839" s="419"/>
      <c r="BB4839" s="419"/>
      <c r="BC4839" s="419"/>
      <c r="BD4839" s="419"/>
      <c r="BF4839" s="419"/>
      <c r="BG4839" s="419"/>
      <c r="BH4839" s="419"/>
      <c r="BJ4839" s="419"/>
      <c r="BK4839" s="419"/>
      <c r="BL4839" s="419"/>
      <c r="BN4839" s="419"/>
      <c r="BO4839" s="419"/>
      <c r="BP4839" s="419"/>
      <c r="BR4839" s="419"/>
      <c r="BS4839" s="419"/>
      <c r="BT4839" s="419"/>
      <c r="BV4839" s="419"/>
      <c r="BW4839" s="419"/>
      <c r="BX4839" s="397"/>
      <c r="BZ4839" s="449"/>
      <c r="CB4839" s="419"/>
      <c r="CC4839" s="419"/>
      <c r="CD4839" s="419"/>
      <c r="CF4839" s="419"/>
      <c r="CG4839" s="419"/>
      <c r="CH4839" s="419"/>
    </row>
    <row r="4840" spans="3:86" ht="21" thickBot="1">
      <c r="C4840" s="425"/>
      <c r="P4840" s="431"/>
      <c r="R4840" s="419"/>
      <c r="S4840" s="446"/>
      <c r="T4840" s="419"/>
      <c r="V4840" s="196"/>
      <c r="W4840" s="419"/>
      <c r="X4840" s="419"/>
      <c r="Z4840" s="419"/>
      <c r="AA4840" s="419"/>
      <c r="AB4840" s="419"/>
      <c r="AD4840" s="419"/>
      <c r="AE4840" s="419"/>
      <c r="AF4840" s="419"/>
      <c r="AH4840" s="419"/>
      <c r="AI4840" s="419"/>
      <c r="AJ4840" s="419"/>
      <c r="AL4840" s="419"/>
      <c r="AM4840" s="419"/>
      <c r="AN4840" s="403"/>
      <c r="AO4840" s="419"/>
      <c r="AP4840" s="419"/>
      <c r="AQ4840" s="419"/>
      <c r="AR4840" s="419"/>
      <c r="AS4840" s="419"/>
      <c r="AT4840" s="419"/>
      <c r="AU4840" s="419"/>
      <c r="AV4840" s="419"/>
      <c r="AX4840" s="419"/>
      <c r="AY4840" s="419"/>
      <c r="AZ4840" s="419"/>
      <c r="BB4840" s="419"/>
      <c r="BC4840" s="419"/>
      <c r="BD4840" s="419"/>
      <c r="BF4840" s="419"/>
      <c r="BG4840" s="419"/>
      <c r="BH4840" s="419"/>
      <c r="BJ4840" s="419"/>
      <c r="BK4840" s="419"/>
      <c r="BL4840" s="419"/>
      <c r="BN4840" s="419"/>
      <c r="BO4840" s="419"/>
      <c r="BP4840" s="419"/>
      <c r="BR4840" s="419"/>
      <c r="BS4840" s="419"/>
      <c r="BT4840" s="419"/>
      <c r="BV4840" s="419"/>
      <c r="BW4840" s="419"/>
      <c r="BX4840" s="397"/>
      <c r="BZ4840" s="449"/>
      <c r="CB4840" s="419"/>
      <c r="CC4840" s="419"/>
      <c r="CD4840" s="419"/>
      <c r="CF4840" s="419"/>
      <c r="CG4840" s="419"/>
      <c r="CH4840" s="419"/>
    </row>
    <row r="4841" spans="3:86" ht="21" thickBot="1">
      <c r="C4841" s="425"/>
      <c r="P4841" s="431"/>
      <c r="R4841" s="419"/>
      <c r="S4841" s="446"/>
      <c r="T4841" s="419"/>
      <c r="V4841" s="196"/>
      <c r="W4841" s="419"/>
      <c r="X4841" s="419"/>
      <c r="Z4841" s="419"/>
      <c r="AA4841" s="419"/>
      <c r="AB4841" s="419"/>
      <c r="AD4841" s="419"/>
      <c r="AE4841" s="419"/>
      <c r="AF4841" s="419"/>
      <c r="AH4841" s="419"/>
      <c r="AI4841" s="419"/>
      <c r="AJ4841" s="419"/>
      <c r="AL4841" s="419"/>
      <c r="AM4841" s="419"/>
      <c r="AN4841" s="403"/>
      <c r="AO4841" s="419"/>
      <c r="AP4841" s="419"/>
      <c r="AQ4841" s="419"/>
      <c r="AR4841" s="419"/>
      <c r="AS4841" s="419"/>
      <c r="AT4841" s="419"/>
      <c r="AU4841" s="419"/>
      <c r="AV4841" s="419"/>
      <c r="AX4841" s="419"/>
      <c r="AY4841" s="419"/>
      <c r="AZ4841" s="419"/>
      <c r="BB4841" s="419"/>
      <c r="BC4841" s="419"/>
      <c r="BD4841" s="419"/>
      <c r="BF4841" s="419"/>
      <c r="BG4841" s="419"/>
      <c r="BH4841" s="419"/>
      <c r="BJ4841" s="419"/>
      <c r="BK4841" s="419"/>
      <c r="BL4841" s="419"/>
      <c r="BN4841" s="419"/>
      <c r="BO4841" s="419"/>
      <c r="BP4841" s="419"/>
      <c r="BR4841" s="419"/>
      <c r="BS4841" s="419"/>
      <c r="BT4841" s="419"/>
      <c r="BV4841" s="419"/>
      <c r="BW4841" s="419"/>
      <c r="BX4841" s="397"/>
      <c r="BZ4841" s="449"/>
      <c r="CB4841" s="419"/>
      <c r="CC4841" s="419"/>
      <c r="CD4841" s="419"/>
      <c r="CF4841" s="419"/>
      <c r="CG4841" s="419"/>
      <c r="CH4841" s="419"/>
    </row>
    <row r="4842" spans="3:86" ht="21" thickBot="1">
      <c r="C4842" s="425"/>
      <c r="P4842" s="431"/>
      <c r="R4842" s="419"/>
      <c r="S4842" s="446"/>
      <c r="T4842" s="419"/>
      <c r="V4842" s="196"/>
      <c r="W4842" s="419"/>
      <c r="X4842" s="419"/>
      <c r="Z4842" s="419"/>
      <c r="AA4842" s="419"/>
      <c r="AB4842" s="419"/>
      <c r="AD4842" s="419"/>
      <c r="AE4842" s="419"/>
      <c r="AF4842" s="419"/>
      <c r="AH4842" s="419"/>
      <c r="AI4842" s="419"/>
      <c r="AJ4842" s="419"/>
      <c r="AL4842" s="419"/>
      <c r="AM4842" s="419"/>
      <c r="AN4842" s="403"/>
      <c r="AO4842" s="419"/>
      <c r="AP4842" s="419"/>
      <c r="AQ4842" s="419"/>
      <c r="AR4842" s="419"/>
      <c r="AS4842" s="419"/>
      <c r="AT4842" s="419"/>
      <c r="AU4842" s="419"/>
      <c r="AV4842" s="419"/>
      <c r="AX4842" s="419"/>
      <c r="AY4842" s="419"/>
      <c r="AZ4842" s="419"/>
      <c r="BB4842" s="419"/>
      <c r="BC4842" s="419"/>
      <c r="BD4842" s="419"/>
      <c r="BF4842" s="419"/>
      <c r="BG4842" s="419"/>
      <c r="BH4842" s="419"/>
      <c r="BJ4842" s="419"/>
      <c r="BK4842" s="419"/>
      <c r="BL4842" s="419"/>
      <c r="BN4842" s="419"/>
      <c r="BO4842" s="419"/>
      <c r="BP4842" s="419"/>
      <c r="BR4842" s="419"/>
      <c r="BS4842" s="419"/>
      <c r="BT4842" s="419"/>
      <c r="BV4842" s="419"/>
      <c r="BW4842" s="419"/>
      <c r="BX4842" s="397"/>
      <c r="BZ4842" s="449"/>
      <c r="CB4842" s="419"/>
      <c r="CC4842" s="419"/>
      <c r="CD4842" s="419"/>
      <c r="CF4842" s="419"/>
      <c r="CG4842" s="419"/>
      <c r="CH4842" s="419"/>
    </row>
    <row r="4843" spans="3:86" ht="21" thickBot="1">
      <c r="C4843" s="425"/>
      <c r="P4843" s="431"/>
      <c r="R4843" s="419"/>
      <c r="S4843" s="446"/>
      <c r="T4843" s="419"/>
      <c r="V4843" s="196"/>
      <c r="W4843" s="419"/>
      <c r="X4843" s="419"/>
      <c r="Z4843" s="419"/>
      <c r="AA4843" s="419"/>
      <c r="AB4843" s="419"/>
      <c r="AD4843" s="419"/>
      <c r="AE4843" s="419"/>
      <c r="AF4843" s="419"/>
      <c r="AH4843" s="419"/>
      <c r="AI4843" s="419"/>
      <c r="AJ4843" s="419"/>
      <c r="AL4843" s="419"/>
      <c r="AM4843" s="419"/>
      <c r="AN4843" s="403"/>
      <c r="AO4843" s="419"/>
      <c r="AP4843" s="419"/>
      <c r="AQ4843" s="419"/>
      <c r="AR4843" s="419"/>
      <c r="AS4843" s="419"/>
      <c r="AT4843" s="419"/>
      <c r="AU4843" s="419"/>
      <c r="AV4843" s="419"/>
      <c r="AX4843" s="419"/>
      <c r="AY4843" s="419"/>
      <c r="AZ4843" s="419"/>
      <c r="BB4843" s="419"/>
      <c r="BC4843" s="419"/>
      <c r="BD4843" s="419"/>
      <c r="BF4843" s="419"/>
      <c r="BG4843" s="419"/>
      <c r="BH4843" s="419"/>
      <c r="BJ4843" s="419"/>
      <c r="BK4843" s="419"/>
      <c r="BL4843" s="419"/>
      <c r="BN4843" s="419"/>
      <c r="BO4843" s="419"/>
      <c r="BP4843" s="419"/>
      <c r="BR4843" s="419"/>
      <c r="BS4843" s="419"/>
      <c r="BT4843" s="419"/>
      <c r="BV4843" s="419"/>
      <c r="BW4843" s="419"/>
      <c r="BX4843" s="397"/>
      <c r="BZ4843" s="449"/>
      <c r="CB4843" s="419"/>
      <c r="CC4843" s="419"/>
      <c r="CD4843" s="419"/>
      <c r="CF4843" s="419"/>
      <c r="CG4843" s="419"/>
      <c r="CH4843" s="419"/>
    </row>
    <row r="4844" spans="3:86" ht="21" thickBot="1">
      <c r="C4844" s="425"/>
      <c r="P4844" s="431"/>
      <c r="R4844" s="419"/>
      <c r="S4844" s="446"/>
      <c r="T4844" s="419"/>
      <c r="V4844" s="196"/>
      <c r="W4844" s="419"/>
      <c r="X4844" s="419"/>
      <c r="Z4844" s="419"/>
      <c r="AA4844" s="419"/>
      <c r="AB4844" s="419"/>
      <c r="AD4844" s="419"/>
      <c r="AE4844" s="419"/>
      <c r="AF4844" s="419"/>
      <c r="AH4844" s="419"/>
      <c r="AI4844" s="419"/>
      <c r="AJ4844" s="419"/>
      <c r="AL4844" s="419"/>
      <c r="AM4844" s="419"/>
      <c r="AN4844" s="403"/>
      <c r="AO4844" s="419"/>
      <c r="AP4844" s="419"/>
      <c r="AQ4844" s="419"/>
      <c r="AR4844" s="419"/>
      <c r="AS4844" s="419"/>
      <c r="AT4844" s="419"/>
      <c r="AU4844" s="419"/>
      <c r="AV4844" s="419"/>
      <c r="AX4844" s="419"/>
      <c r="AY4844" s="419"/>
      <c r="AZ4844" s="419"/>
      <c r="BB4844" s="419"/>
      <c r="BC4844" s="419"/>
      <c r="BD4844" s="419"/>
      <c r="BF4844" s="419"/>
      <c r="BG4844" s="419"/>
      <c r="BH4844" s="419"/>
      <c r="BJ4844" s="419"/>
      <c r="BK4844" s="419"/>
      <c r="BL4844" s="419"/>
      <c r="BN4844" s="419"/>
      <c r="BO4844" s="419"/>
      <c r="BP4844" s="419"/>
      <c r="BR4844" s="419"/>
      <c r="BS4844" s="419"/>
      <c r="BT4844" s="419"/>
      <c r="BV4844" s="419"/>
      <c r="BW4844" s="419"/>
      <c r="BX4844" s="397"/>
      <c r="BZ4844" s="449"/>
      <c r="CB4844" s="419"/>
      <c r="CC4844" s="419"/>
      <c r="CD4844" s="419"/>
      <c r="CF4844" s="419"/>
      <c r="CG4844" s="419"/>
      <c r="CH4844" s="419"/>
    </row>
    <row r="4845" spans="3:86" ht="21" thickBot="1">
      <c r="C4845" s="425"/>
      <c r="P4845" s="431"/>
      <c r="R4845" s="419"/>
      <c r="S4845" s="446"/>
      <c r="T4845" s="419"/>
      <c r="V4845" s="196"/>
      <c r="W4845" s="419"/>
      <c r="X4845" s="419"/>
      <c r="Z4845" s="419"/>
      <c r="AA4845" s="419"/>
      <c r="AB4845" s="419"/>
      <c r="AD4845" s="419"/>
      <c r="AE4845" s="419"/>
      <c r="AF4845" s="419"/>
      <c r="AH4845" s="419"/>
      <c r="AI4845" s="419"/>
      <c r="AJ4845" s="419"/>
      <c r="AL4845" s="419"/>
      <c r="AM4845" s="419"/>
      <c r="AN4845" s="403"/>
      <c r="AO4845" s="419"/>
      <c r="AP4845" s="419"/>
      <c r="AQ4845" s="419"/>
      <c r="AR4845" s="419"/>
      <c r="AS4845" s="419"/>
      <c r="AT4845" s="419"/>
      <c r="AU4845" s="419"/>
      <c r="AV4845" s="419"/>
      <c r="AX4845" s="419"/>
      <c r="AY4845" s="419"/>
      <c r="AZ4845" s="419"/>
      <c r="BB4845" s="419"/>
      <c r="BC4845" s="419"/>
      <c r="BD4845" s="419"/>
      <c r="BF4845" s="419"/>
      <c r="BG4845" s="419"/>
      <c r="BH4845" s="419"/>
      <c r="BJ4845" s="419"/>
      <c r="BK4845" s="419"/>
      <c r="BL4845" s="419"/>
      <c r="BN4845" s="419"/>
      <c r="BO4845" s="419"/>
      <c r="BP4845" s="419"/>
      <c r="BR4845" s="419"/>
      <c r="BS4845" s="419"/>
      <c r="BT4845" s="419"/>
      <c r="BV4845" s="419"/>
      <c r="BW4845" s="419"/>
      <c r="BX4845" s="397"/>
      <c r="BZ4845" s="449"/>
      <c r="CB4845" s="419"/>
      <c r="CC4845" s="419"/>
      <c r="CD4845" s="419"/>
      <c r="CF4845" s="419"/>
      <c r="CG4845" s="419"/>
      <c r="CH4845" s="419"/>
    </row>
    <row r="4846" spans="3:86" ht="21" thickBot="1">
      <c r="C4846" s="425"/>
      <c r="P4846" s="431"/>
      <c r="R4846" s="419"/>
      <c r="S4846" s="446"/>
      <c r="T4846" s="419"/>
      <c r="V4846" s="196"/>
      <c r="W4846" s="419"/>
      <c r="X4846" s="419"/>
      <c r="Z4846" s="419"/>
      <c r="AA4846" s="419"/>
      <c r="AB4846" s="419"/>
      <c r="AD4846" s="419"/>
      <c r="AE4846" s="419"/>
      <c r="AF4846" s="419"/>
      <c r="AH4846" s="419"/>
      <c r="AI4846" s="419"/>
      <c r="AJ4846" s="419"/>
      <c r="AL4846" s="419"/>
      <c r="AM4846" s="419"/>
      <c r="AN4846" s="403"/>
      <c r="AO4846" s="419"/>
      <c r="AP4846" s="419"/>
      <c r="AQ4846" s="419"/>
      <c r="AR4846" s="419"/>
      <c r="AS4846" s="419"/>
      <c r="AT4846" s="419"/>
      <c r="AU4846" s="419"/>
      <c r="AV4846" s="419"/>
      <c r="AX4846" s="419"/>
      <c r="AY4846" s="419"/>
      <c r="AZ4846" s="419"/>
      <c r="BB4846" s="419"/>
      <c r="BC4846" s="419"/>
      <c r="BD4846" s="419"/>
      <c r="BF4846" s="419"/>
      <c r="BG4846" s="419"/>
      <c r="BH4846" s="419"/>
      <c r="BJ4846" s="419"/>
      <c r="BK4846" s="419"/>
      <c r="BL4846" s="419"/>
      <c r="BN4846" s="419"/>
      <c r="BO4846" s="419"/>
      <c r="BP4846" s="419"/>
      <c r="BR4846" s="419"/>
      <c r="BS4846" s="419"/>
      <c r="BT4846" s="419"/>
      <c r="BV4846" s="419"/>
      <c r="BW4846" s="419"/>
      <c r="BX4846" s="397"/>
      <c r="BZ4846" s="449"/>
      <c r="CB4846" s="419"/>
      <c r="CC4846" s="419"/>
      <c r="CD4846" s="419"/>
      <c r="CF4846" s="419"/>
      <c r="CG4846" s="419"/>
      <c r="CH4846" s="419"/>
    </row>
    <row r="4847" spans="3:86" ht="21" thickBot="1">
      <c r="C4847" s="425"/>
      <c r="P4847" s="431"/>
      <c r="R4847" s="419"/>
      <c r="S4847" s="446"/>
      <c r="T4847" s="419"/>
      <c r="V4847" s="196"/>
      <c r="W4847" s="419"/>
      <c r="X4847" s="419"/>
      <c r="Z4847" s="419"/>
      <c r="AA4847" s="419"/>
      <c r="AB4847" s="419"/>
      <c r="AD4847" s="419"/>
      <c r="AE4847" s="419"/>
      <c r="AF4847" s="419"/>
      <c r="AH4847" s="419"/>
      <c r="AI4847" s="419"/>
      <c r="AJ4847" s="419"/>
      <c r="AL4847" s="419"/>
      <c r="AM4847" s="419"/>
      <c r="AN4847" s="403"/>
      <c r="AO4847" s="419"/>
      <c r="AP4847" s="419"/>
      <c r="AQ4847" s="419"/>
      <c r="AR4847" s="419"/>
      <c r="AS4847" s="419"/>
      <c r="AT4847" s="419"/>
      <c r="AU4847" s="419"/>
      <c r="AV4847" s="419"/>
      <c r="AX4847" s="419"/>
      <c r="AY4847" s="419"/>
      <c r="AZ4847" s="419"/>
      <c r="BB4847" s="419"/>
      <c r="BC4847" s="419"/>
      <c r="BD4847" s="419"/>
      <c r="BF4847" s="419"/>
      <c r="BG4847" s="419"/>
      <c r="BH4847" s="419"/>
      <c r="BJ4847" s="419"/>
      <c r="BK4847" s="419"/>
      <c r="BL4847" s="419"/>
      <c r="BN4847" s="419"/>
      <c r="BO4847" s="419"/>
      <c r="BP4847" s="419"/>
      <c r="BR4847" s="419"/>
      <c r="BS4847" s="419"/>
      <c r="BT4847" s="419"/>
      <c r="BV4847" s="419"/>
      <c r="BW4847" s="419"/>
      <c r="BX4847" s="397"/>
      <c r="BZ4847" s="449"/>
      <c r="CB4847" s="419"/>
      <c r="CC4847" s="419"/>
      <c r="CD4847" s="419"/>
      <c r="CF4847" s="419"/>
      <c r="CG4847" s="419"/>
      <c r="CH4847" s="419"/>
    </row>
    <row r="4848" spans="3:86" ht="21" thickBot="1">
      <c r="C4848" s="425"/>
      <c r="P4848" s="431"/>
      <c r="R4848" s="419"/>
      <c r="S4848" s="446"/>
      <c r="T4848" s="419"/>
      <c r="V4848" s="196"/>
      <c r="W4848" s="419"/>
      <c r="X4848" s="419"/>
      <c r="Z4848" s="419"/>
      <c r="AA4848" s="419"/>
      <c r="AB4848" s="419"/>
      <c r="AD4848" s="419"/>
      <c r="AE4848" s="419"/>
      <c r="AF4848" s="419"/>
      <c r="AH4848" s="419"/>
      <c r="AI4848" s="419"/>
      <c r="AJ4848" s="419"/>
      <c r="AL4848" s="419"/>
      <c r="AM4848" s="419"/>
      <c r="AN4848" s="403"/>
      <c r="AO4848" s="419"/>
      <c r="AP4848" s="419"/>
      <c r="AQ4848" s="419"/>
      <c r="AR4848" s="419"/>
      <c r="AS4848" s="419"/>
      <c r="AT4848" s="419"/>
      <c r="AU4848" s="419"/>
      <c r="AV4848" s="419"/>
      <c r="AX4848" s="419"/>
      <c r="AY4848" s="419"/>
      <c r="AZ4848" s="419"/>
      <c r="BB4848" s="419"/>
      <c r="BC4848" s="419"/>
      <c r="BD4848" s="419"/>
      <c r="BF4848" s="419"/>
      <c r="BG4848" s="419"/>
      <c r="BH4848" s="419"/>
      <c r="BJ4848" s="419"/>
      <c r="BK4848" s="419"/>
      <c r="BL4848" s="419"/>
      <c r="BN4848" s="419"/>
      <c r="BO4848" s="419"/>
      <c r="BP4848" s="419"/>
      <c r="BR4848" s="419"/>
      <c r="BS4848" s="419"/>
      <c r="BT4848" s="419"/>
      <c r="BV4848" s="419"/>
      <c r="BW4848" s="419"/>
      <c r="BX4848" s="397"/>
      <c r="BZ4848" s="449"/>
      <c r="CB4848" s="419"/>
      <c r="CC4848" s="419"/>
      <c r="CD4848" s="419"/>
      <c r="CF4848" s="419"/>
      <c r="CG4848" s="419"/>
      <c r="CH4848" s="419"/>
    </row>
    <row r="4849" spans="3:86" ht="21" thickBot="1">
      <c r="C4849" s="425"/>
      <c r="P4849" s="431"/>
      <c r="R4849" s="419"/>
      <c r="S4849" s="446"/>
      <c r="T4849" s="419"/>
      <c r="V4849" s="196"/>
      <c r="W4849" s="419"/>
      <c r="X4849" s="419"/>
      <c r="Z4849" s="419"/>
      <c r="AA4849" s="419"/>
      <c r="AB4849" s="419"/>
      <c r="AD4849" s="419"/>
      <c r="AE4849" s="419"/>
      <c r="AF4849" s="419"/>
      <c r="AH4849" s="419"/>
      <c r="AI4849" s="419"/>
      <c r="AJ4849" s="419"/>
      <c r="AL4849" s="419"/>
      <c r="AM4849" s="419"/>
      <c r="AN4849" s="403"/>
      <c r="AO4849" s="419"/>
      <c r="AP4849" s="419"/>
      <c r="AQ4849" s="419"/>
      <c r="AR4849" s="419"/>
      <c r="AS4849" s="419"/>
      <c r="AT4849" s="419"/>
      <c r="AU4849" s="419"/>
      <c r="AV4849" s="419"/>
      <c r="AX4849" s="419"/>
      <c r="AY4849" s="419"/>
      <c r="AZ4849" s="419"/>
      <c r="BB4849" s="419"/>
      <c r="BC4849" s="419"/>
      <c r="BD4849" s="419"/>
      <c r="BF4849" s="419"/>
      <c r="BG4849" s="419"/>
      <c r="BH4849" s="419"/>
      <c r="BJ4849" s="419"/>
      <c r="BK4849" s="419"/>
      <c r="BL4849" s="419"/>
      <c r="BN4849" s="419"/>
      <c r="BO4849" s="419"/>
      <c r="BP4849" s="419"/>
      <c r="BR4849" s="419"/>
      <c r="BS4849" s="419"/>
      <c r="BT4849" s="419"/>
      <c r="BV4849" s="419"/>
      <c r="BW4849" s="419"/>
      <c r="BX4849" s="397"/>
      <c r="BZ4849" s="449"/>
      <c r="CB4849" s="419"/>
      <c r="CC4849" s="419"/>
      <c r="CD4849" s="419"/>
      <c r="CF4849" s="419"/>
      <c r="CG4849" s="419"/>
      <c r="CH4849" s="419"/>
    </row>
    <row r="4850" spans="3:86" ht="21" thickBot="1">
      <c r="C4850" s="425"/>
      <c r="P4850" s="431"/>
      <c r="R4850" s="419"/>
      <c r="S4850" s="446"/>
      <c r="T4850" s="419"/>
      <c r="V4850" s="196"/>
      <c r="W4850" s="419"/>
      <c r="X4850" s="419"/>
      <c r="Z4850" s="419"/>
      <c r="AA4850" s="419"/>
      <c r="AB4850" s="419"/>
      <c r="AD4850" s="419"/>
      <c r="AE4850" s="419"/>
      <c r="AF4850" s="419"/>
      <c r="AH4850" s="419"/>
      <c r="AI4850" s="419"/>
      <c r="AJ4850" s="419"/>
      <c r="AL4850" s="419"/>
      <c r="AM4850" s="419"/>
      <c r="AN4850" s="403"/>
      <c r="AO4850" s="419"/>
      <c r="AP4850" s="419"/>
      <c r="AQ4850" s="419"/>
      <c r="AR4850" s="419"/>
      <c r="AS4850" s="419"/>
      <c r="AT4850" s="419"/>
      <c r="AU4850" s="419"/>
      <c r="AV4850" s="419"/>
      <c r="AX4850" s="419"/>
      <c r="AY4850" s="419"/>
      <c r="AZ4850" s="419"/>
      <c r="BB4850" s="419"/>
      <c r="BC4850" s="419"/>
      <c r="BD4850" s="419"/>
      <c r="BF4850" s="419"/>
      <c r="BG4850" s="419"/>
      <c r="BH4850" s="419"/>
      <c r="BJ4850" s="419"/>
      <c r="BK4850" s="419"/>
      <c r="BL4850" s="419"/>
      <c r="BN4850" s="419"/>
      <c r="BO4850" s="419"/>
      <c r="BP4850" s="419"/>
      <c r="BR4850" s="419"/>
      <c r="BS4850" s="419"/>
      <c r="BT4850" s="419"/>
      <c r="BV4850" s="419"/>
      <c r="BW4850" s="419"/>
      <c r="BX4850" s="397"/>
      <c r="BZ4850" s="449"/>
      <c r="CB4850" s="419"/>
      <c r="CC4850" s="419"/>
      <c r="CD4850" s="419"/>
      <c r="CF4850" s="419"/>
      <c r="CG4850" s="419"/>
      <c r="CH4850" s="419"/>
    </row>
    <row r="4851" spans="3:86" ht="21" thickBot="1">
      <c r="C4851" s="425"/>
      <c r="P4851" s="431"/>
      <c r="R4851" s="419"/>
      <c r="S4851" s="446"/>
      <c r="T4851" s="419"/>
      <c r="V4851" s="196"/>
      <c r="W4851" s="419"/>
      <c r="X4851" s="419"/>
      <c r="Z4851" s="419"/>
      <c r="AA4851" s="419"/>
      <c r="AB4851" s="419"/>
      <c r="AD4851" s="419"/>
      <c r="AE4851" s="419"/>
      <c r="AF4851" s="419"/>
      <c r="AH4851" s="419"/>
      <c r="AI4851" s="419"/>
      <c r="AJ4851" s="419"/>
      <c r="AL4851" s="419"/>
      <c r="AM4851" s="419"/>
      <c r="AN4851" s="403"/>
      <c r="AO4851" s="419"/>
      <c r="AP4851" s="419"/>
      <c r="AQ4851" s="419"/>
      <c r="AR4851" s="419"/>
      <c r="AS4851" s="419"/>
      <c r="AT4851" s="419"/>
      <c r="AU4851" s="419"/>
      <c r="AV4851" s="419"/>
      <c r="AX4851" s="419"/>
      <c r="AY4851" s="419"/>
      <c r="AZ4851" s="419"/>
      <c r="BB4851" s="419"/>
      <c r="BC4851" s="419"/>
      <c r="BD4851" s="419"/>
      <c r="BF4851" s="419"/>
      <c r="BG4851" s="419"/>
      <c r="BH4851" s="419"/>
      <c r="BJ4851" s="419"/>
      <c r="BK4851" s="419"/>
      <c r="BL4851" s="419"/>
      <c r="BN4851" s="419"/>
      <c r="BO4851" s="419"/>
      <c r="BP4851" s="419"/>
      <c r="BR4851" s="419"/>
      <c r="BS4851" s="419"/>
      <c r="BT4851" s="419"/>
      <c r="BV4851" s="419"/>
      <c r="BW4851" s="419"/>
      <c r="BX4851" s="397"/>
      <c r="BZ4851" s="449"/>
      <c r="CB4851" s="419"/>
      <c r="CC4851" s="419"/>
      <c r="CD4851" s="419"/>
      <c r="CF4851" s="419"/>
      <c r="CG4851" s="419"/>
      <c r="CH4851" s="419"/>
    </row>
    <row r="4852" spans="3:86" ht="21" thickBot="1">
      <c r="C4852" s="425"/>
      <c r="P4852" s="431"/>
      <c r="R4852" s="419"/>
      <c r="S4852" s="446"/>
      <c r="T4852" s="419"/>
      <c r="V4852" s="196"/>
      <c r="W4852" s="419"/>
      <c r="X4852" s="419"/>
      <c r="Z4852" s="419"/>
      <c r="AA4852" s="419"/>
      <c r="AB4852" s="419"/>
      <c r="AD4852" s="419"/>
      <c r="AE4852" s="419"/>
      <c r="AF4852" s="419"/>
      <c r="AH4852" s="419"/>
      <c r="AI4852" s="419"/>
      <c r="AJ4852" s="419"/>
      <c r="AL4852" s="419"/>
      <c r="AM4852" s="419"/>
      <c r="AN4852" s="403"/>
      <c r="AO4852" s="419"/>
      <c r="AP4852" s="419"/>
      <c r="AQ4852" s="419"/>
      <c r="AR4852" s="419"/>
      <c r="AS4852" s="419"/>
      <c r="AT4852" s="419"/>
      <c r="AU4852" s="419"/>
      <c r="AV4852" s="419"/>
      <c r="AX4852" s="419"/>
      <c r="AY4852" s="419"/>
      <c r="AZ4852" s="419"/>
      <c r="BB4852" s="419"/>
      <c r="BC4852" s="419"/>
      <c r="BD4852" s="419"/>
      <c r="BF4852" s="419"/>
      <c r="BG4852" s="419"/>
      <c r="BH4852" s="419"/>
      <c r="BJ4852" s="419"/>
      <c r="BK4852" s="419"/>
      <c r="BL4852" s="419"/>
      <c r="BN4852" s="419"/>
      <c r="BO4852" s="419"/>
      <c r="BP4852" s="419"/>
      <c r="BR4852" s="419"/>
      <c r="BS4852" s="419"/>
      <c r="BT4852" s="419"/>
      <c r="BV4852" s="419"/>
      <c r="BW4852" s="419"/>
      <c r="BX4852" s="397"/>
      <c r="BZ4852" s="449"/>
      <c r="CB4852" s="419"/>
      <c r="CC4852" s="419"/>
      <c r="CD4852" s="419"/>
      <c r="CF4852" s="419"/>
      <c r="CG4852" s="419"/>
      <c r="CH4852" s="419"/>
    </row>
    <row r="4853" spans="3:86" ht="21" thickBot="1">
      <c r="C4853" s="425"/>
      <c r="P4853" s="431"/>
      <c r="R4853" s="419"/>
      <c r="S4853" s="446"/>
      <c r="T4853" s="419"/>
      <c r="V4853" s="196"/>
      <c r="W4853" s="419"/>
      <c r="X4853" s="419"/>
      <c r="Z4853" s="419"/>
      <c r="AA4853" s="419"/>
      <c r="AB4853" s="419"/>
      <c r="AD4853" s="419"/>
      <c r="AE4853" s="419"/>
      <c r="AF4853" s="419"/>
      <c r="AH4853" s="419"/>
      <c r="AI4853" s="419"/>
      <c r="AJ4853" s="419"/>
      <c r="AL4853" s="419"/>
      <c r="AM4853" s="419"/>
      <c r="AN4853" s="403"/>
      <c r="AO4853" s="419"/>
      <c r="AP4853" s="419"/>
      <c r="AQ4853" s="419"/>
      <c r="AR4853" s="419"/>
      <c r="AS4853" s="419"/>
      <c r="AT4853" s="419"/>
      <c r="AU4853" s="419"/>
      <c r="AV4853" s="419"/>
      <c r="AX4853" s="419"/>
      <c r="AY4853" s="419"/>
      <c r="AZ4853" s="419"/>
      <c r="BB4853" s="419"/>
      <c r="BC4853" s="419"/>
      <c r="BD4853" s="419"/>
      <c r="BF4853" s="419"/>
      <c r="BG4853" s="419"/>
      <c r="BH4853" s="419"/>
      <c r="BJ4853" s="419"/>
      <c r="BK4853" s="419"/>
      <c r="BL4853" s="419"/>
      <c r="BN4853" s="419"/>
      <c r="BO4853" s="419"/>
      <c r="BP4853" s="419"/>
      <c r="BR4853" s="419"/>
      <c r="BS4853" s="419"/>
      <c r="BT4853" s="419"/>
      <c r="BV4853" s="419"/>
      <c r="BW4853" s="419"/>
      <c r="BX4853" s="397"/>
      <c r="BZ4853" s="449"/>
      <c r="CB4853" s="419"/>
      <c r="CC4853" s="419"/>
      <c r="CD4853" s="419"/>
      <c r="CF4853" s="419"/>
      <c r="CG4853" s="419"/>
      <c r="CH4853" s="419"/>
    </row>
    <row r="4854" spans="3:86" ht="21" thickBot="1">
      <c r="C4854" s="425"/>
      <c r="P4854" s="431"/>
      <c r="R4854" s="419"/>
      <c r="S4854" s="446"/>
      <c r="T4854" s="419"/>
      <c r="V4854" s="196"/>
      <c r="W4854" s="419"/>
      <c r="X4854" s="419"/>
      <c r="Z4854" s="419"/>
      <c r="AA4854" s="419"/>
      <c r="AB4854" s="419"/>
      <c r="AD4854" s="419"/>
      <c r="AE4854" s="419"/>
      <c r="AF4854" s="419"/>
      <c r="AH4854" s="419"/>
      <c r="AI4854" s="419"/>
      <c r="AJ4854" s="419"/>
      <c r="AL4854" s="419"/>
      <c r="AM4854" s="419"/>
      <c r="AN4854" s="403"/>
      <c r="AO4854" s="419"/>
      <c r="AP4854" s="419"/>
      <c r="AQ4854" s="419"/>
      <c r="AR4854" s="419"/>
      <c r="AS4854" s="419"/>
      <c r="AT4854" s="419"/>
      <c r="AU4854" s="419"/>
      <c r="AV4854" s="419"/>
      <c r="AX4854" s="419"/>
      <c r="AY4854" s="419"/>
      <c r="AZ4854" s="419"/>
      <c r="BB4854" s="419"/>
      <c r="BC4854" s="419"/>
      <c r="BD4854" s="419"/>
      <c r="BF4854" s="419"/>
      <c r="BG4854" s="419"/>
      <c r="BH4854" s="419"/>
      <c r="BJ4854" s="419"/>
      <c r="BK4854" s="419"/>
      <c r="BL4854" s="419"/>
      <c r="BN4854" s="419"/>
      <c r="BO4854" s="419"/>
      <c r="BP4854" s="419"/>
      <c r="BR4854" s="419"/>
      <c r="BS4854" s="419"/>
      <c r="BT4854" s="419"/>
      <c r="BV4854" s="419"/>
      <c r="BW4854" s="419"/>
      <c r="BX4854" s="397"/>
      <c r="BZ4854" s="449"/>
      <c r="CB4854" s="419"/>
      <c r="CC4854" s="419"/>
      <c r="CD4854" s="419"/>
      <c r="CF4854" s="419"/>
      <c r="CG4854" s="419"/>
      <c r="CH4854" s="419"/>
    </row>
    <row r="4855" spans="3:86" ht="21" thickBot="1">
      <c r="C4855" s="425"/>
      <c r="P4855" s="431"/>
      <c r="R4855" s="419"/>
      <c r="S4855" s="446"/>
      <c r="T4855" s="419"/>
      <c r="V4855" s="196"/>
      <c r="W4855" s="419"/>
      <c r="X4855" s="419"/>
      <c r="Z4855" s="419"/>
      <c r="AA4855" s="419"/>
      <c r="AB4855" s="419"/>
      <c r="AD4855" s="419"/>
      <c r="AE4855" s="419"/>
      <c r="AF4855" s="419"/>
      <c r="AH4855" s="419"/>
      <c r="AI4855" s="419"/>
      <c r="AJ4855" s="419"/>
      <c r="AL4855" s="419"/>
      <c r="AM4855" s="419"/>
      <c r="AN4855" s="403"/>
      <c r="AO4855" s="419"/>
      <c r="AP4855" s="419"/>
      <c r="AQ4855" s="419"/>
      <c r="AR4855" s="419"/>
      <c r="AS4855" s="419"/>
      <c r="AT4855" s="419"/>
      <c r="AU4855" s="419"/>
      <c r="AV4855" s="419"/>
      <c r="AX4855" s="419"/>
      <c r="AY4855" s="419"/>
      <c r="AZ4855" s="419"/>
      <c r="BB4855" s="419"/>
      <c r="BC4855" s="419"/>
      <c r="BD4855" s="419"/>
      <c r="BF4855" s="419"/>
      <c r="BG4855" s="419"/>
      <c r="BH4855" s="419"/>
      <c r="BJ4855" s="419"/>
      <c r="BK4855" s="419"/>
      <c r="BL4855" s="419"/>
      <c r="BN4855" s="419"/>
      <c r="BO4855" s="419"/>
      <c r="BP4855" s="419"/>
      <c r="BR4855" s="419"/>
      <c r="BS4855" s="419"/>
      <c r="BT4855" s="419"/>
      <c r="BV4855" s="419"/>
      <c r="BW4855" s="419"/>
      <c r="BX4855" s="397"/>
      <c r="BZ4855" s="449"/>
      <c r="CB4855" s="419"/>
      <c r="CC4855" s="419"/>
      <c r="CD4855" s="419"/>
      <c r="CF4855" s="419"/>
      <c r="CG4855" s="419"/>
      <c r="CH4855" s="419"/>
    </row>
    <row r="4856" spans="3:86" ht="21" thickBot="1">
      <c r="C4856" s="425"/>
      <c r="P4856" s="431"/>
      <c r="R4856" s="419"/>
      <c r="S4856" s="446"/>
      <c r="T4856" s="419"/>
      <c r="V4856" s="196"/>
      <c r="W4856" s="419"/>
      <c r="X4856" s="419"/>
      <c r="Z4856" s="419"/>
      <c r="AA4856" s="419"/>
      <c r="AB4856" s="419"/>
      <c r="AD4856" s="419"/>
      <c r="AE4856" s="419"/>
      <c r="AF4856" s="419"/>
      <c r="AH4856" s="419"/>
      <c r="AI4856" s="419"/>
      <c r="AJ4856" s="419"/>
      <c r="AL4856" s="419"/>
      <c r="AM4856" s="419"/>
      <c r="AN4856" s="403"/>
      <c r="AO4856" s="419"/>
      <c r="AP4856" s="419"/>
      <c r="AQ4856" s="419"/>
      <c r="AR4856" s="419"/>
      <c r="AS4856" s="419"/>
      <c r="AT4856" s="419"/>
      <c r="AU4856" s="419"/>
      <c r="AV4856" s="419"/>
      <c r="AX4856" s="419"/>
      <c r="AY4856" s="419"/>
      <c r="AZ4856" s="419"/>
      <c r="BB4856" s="419"/>
      <c r="BC4856" s="419"/>
      <c r="BD4856" s="419"/>
      <c r="BF4856" s="419"/>
      <c r="BG4856" s="419"/>
      <c r="BH4856" s="419"/>
      <c r="BJ4856" s="419"/>
      <c r="BK4856" s="419"/>
      <c r="BL4856" s="419"/>
      <c r="BN4856" s="419"/>
      <c r="BO4856" s="419"/>
      <c r="BP4856" s="419"/>
      <c r="BR4856" s="419"/>
      <c r="BS4856" s="419"/>
      <c r="BT4856" s="419"/>
      <c r="BV4856" s="419"/>
      <c r="BW4856" s="419"/>
      <c r="BX4856" s="397"/>
      <c r="BZ4856" s="449"/>
      <c r="CB4856" s="419"/>
      <c r="CC4856" s="419"/>
      <c r="CD4856" s="419"/>
      <c r="CF4856" s="419"/>
      <c r="CG4856" s="419"/>
      <c r="CH4856" s="419"/>
    </row>
    <row r="4857" spans="3:86" ht="21" thickBot="1">
      <c r="C4857" s="425"/>
      <c r="P4857" s="431"/>
      <c r="R4857" s="419"/>
      <c r="S4857" s="446"/>
      <c r="T4857" s="419"/>
      <c r="V4857" s="196"/>
      <c r="W4857" s="419"/>
      <c r="X4857" s="419"/>
      <c r="Z4857" s="419"/>
      <c r="AA4857" s="419"/>
      <c r="AB4857" s="419"/>
      <c r="AD4857" s="419"/>
      <c r="AE4857" s="419"/>
      <c r="AF4857" s="419"/>
      <c r="AH4857" s="419"/>
      <c r="AI4857" s="419"/>
      <c r="AJ4857" s="419"/>
      <c r="AL4857" s="419"/>
      <c r="AM4857" s="419"/>
      <c r="AN4857" s="403"/>
      <c r="AO4857" s="419"/>
      <c r="AP4857" s="419"/>
      <c r="AQ4857" s="419"/>
      <c r="AR4857" s="419"/>
      <c r="AS4857" s="419"/>
      <c r="AT4857" s="419"/>
      <c r="AU4857" s="419"/>
      <c r="AV4857" s="419"/>
      <c r="AX4857" s="419"/>
      <c r="AY4857" s="419"/>
      <c r="AZ4857" s="419"/>
      <c r="BB4857" s="419"/>
      <c r="BC4857" s="419"/>
      <c r="BD4857" s="419"/>
      <c r="BF4857" s="419"/>
      <c r="BG4857" s="419"/>
      <c r="BH4857" s="419"/>
      <c r="BJ4857" s="419"/>
      <c r="BK4857" s="419"/>
      <c r="BL4857" s="419"/>
      <c r="BN4857" s="419"/>
      <c r="BO4857" s="419"/>
      <c r="BP4857" s="419"/>
      <c r="BR4857" s="419"/>
      <c r="BS4857" s="419"/>
      <c r="BT4857" s="419"/>
      <c r="BV4857" s="419"/>
      <c r="BW4857" s="419"/>
      <c r="BX4857" s="397"/>
      <c r="BZ4857" s="449"/>
      <c r="CB4857" s="419"/>
      <c r="CC4857" s="419"/>
      <c r="CD4857" s="419"/>
      <c r="CF4857" s="419"/>
      <c r="CG4857" s="419"/>
      <c r="CH4857" s="419"/>
    </row>
    <row r="4858" spans="3:86" ht="21" thickBot="1">
      <c r="C4858" s="425"/>
      <c r="P4858" s="431"/>
      <c r="R4858" s="419"/>
      <c r="S4858" s="446"/>
      <c r="T4858" s="419"/>
      <c r="V4858" s="196"/>
      <c r="W4858" s="419"/>
      <c r="X4858" s="419"/>
      <c r="Z4858" s="419"/>
      <c r="AA4858" s="419"/>
      <c r="AB4858" s="419"/>
      <c r="AD4858" s="419"/>
      <c r="AE4858" s="419"/>
      <c r="AF4858" s="419"/>
      <c r="AH4858" s="419"/>
      <c r="AI4858" s="419"/>
      <c r="AJ4858" s="419"/>
      <c r="AL4858" s="419"/>
      <c r="AM4858" s="419"/>
      <c r="AN4858" s="403"/>
      <c r="AO4858" s="419"/>
      <c r="AP4858" s="419"/>
      <c r="AQ4858" s="419"/>
      <c r="AR4858" s="419"/>
      <c r="AS4858" s="419"/>
      <c r="AT4858" s="419"/>
      <c r="AU4858" s="419"/>
      <c r="AV4858" s="419"/>
      <c r="AX4858" s="419"/>
      <c r="AY4858" s="419"/>
      <c r="AZ4858" s="419"/>
      <c r="BB4858" s="419"/>
      <c r="BC4858" s="419"/>
      <c r="BD4858" s="419"/>
      <c r="BF4858" s="419"/>
      <c r="BG4858" s="419"/>
      <c r="BH4858" s="419"/>
      <c r="BJ4858" s="419"/>
      <c r="BK4858" s="419"/>
      <c r="BL4858" s="419"/>
      <c r="BN4858" s="419"/>
      <c r="BO4858" s="419"/>
      <c r="BP4858" s="419"/>
      <c r="BR4858" s="419"/>
      <c r="BS4858" s="419"/>
      <c r="BT4858" s="419"/>
      <c r="BV4858" s="419"/>
      <c r="BW4858" s="419"/>
      <c r="BX4858" s="397"/>
      <c r="BZ4858" s="449"/>
      <c r="CB4858" s="419"/>
      <c r="CC4858" s="419"/>
      <c r="CD4858" s="419"/>
      <c r="CF4858" s="419"/>
      <c r="CG4858" s="419"/>
      <c r="CH4858" s="419"/>
    </row>
    <row r="4859" spans="3:86" ht="21" thickBot="1">
      <c r="C4859" s="425"/>
      <c r="P4859" s="431"/>
      <c r="R4859" s="419"/>
      <c r="S4859" s="446"/>
      <c r="T4859" s="419"/>
      <c r="V4859" s="196"/>
      <c r="W4859" s="419"/>
      <c r="X4859" s="419"/>
      <c r="Z4859" s="419"/>
      <c r="AA4859" s="419"/>
      <c r="AB4859" s="419"/>
      <c r="AD4859" s="419"/>
      <c r="AE4859" s="419"/>
      <c r="AF4859" s="419"/>
      <c r="AH4859" s="419"/>
      <c r="AI4859" s="419"/>
      <c r="AJ4859" s="419"/>
      <c r="AL4859" s="419"/>
      <c r="AM4859" s="419"/>
      <c r="AN4859" s="403"/>
      <c r="AO4859" s="419"/>
      <c r="AP4859" s="419"/>
      <c r="AQ4859" s="419"/>
      <c r="AR4859" s="419"/>
      <c r="AS4859" s="419"/>
      <c r="AT4859" s="419"/>
      <c r="AU4859" s="419"/>
      <c r="AV4859" s="419"/>
      <c r="AX4859" s="419"/>
      <c r="AY4859" s="419"/>
      <c r="AZ4859" s="419"/>
      <c r="BB4859" s="419"/>
      <c r="BC4859" s="419"/>
      <c r="BD4859" s="419"/>
      <c r="BF4859" s="419"/>
      <c r="BG4859" s="419"/>
      <c r="BH4859" s="419"/>
      <c r="BJ4859" s="419"/>
      <c r="BK4859" s="419"/>
      <c r="BL4859" s="419"/>
      <c r="BN4859" s="419"/>
      <c r="BO4859" s="419"/>
      <c r="BP4859" s="419"/>
      <c r="BR4859" s="419"/>
      <c r="BS4859" s="419"/>
      <c r="BT4859" s="419"/>
      <c r="BV4859" s="419"/>
      <c r="BW4859" s="419"/>
      <c r="BX4859" s="397"/>
      <c r="BZ4859" s="449"/>
      <c r="CB4859" s="419"/>
      <c r="CC4859" s="419"/>
      <c r="CD4859" s="419"/>
      <c r="CF4859" s="419"/>
      <c r="CG4859" s="419"/>
      <c r="CH4859" s="419"/>
    </row>
    <row r="4860" spans="3:86" ht="21" thickBot="1">
      <c r="C4860" s="425"/>
      <c r="P4860" s="431"/>
      <c r="R4860" s="419"/>
      <c r="S4860" s="446"/>
      <c r="T4860" s="419"/>
      <c r="V4860" s="196"/>
      <c r="W4860" s="419"/>
      <c r="X4860" s="419"/>
      <c r="Z4860" s="419"/>
      <c r="AA4860" s="419"/>
      <c r="AB4860" s="419"/>
      <c r="AD4860" s="419"/>
      <c r="AE4860" s="419"/>
      <c r="AF4860" s="419"/>
      <c r="AH4860" s="419"/>
      <c r="AI4860" s="419"/>
      <c r="AJ4860" s="419"/>
      <c r="AL4860" s="419"/>
      <c r="AM4860" s="419"/>
      <c r="AN4860" s="403"/>
      <c r="AO4860" s="419"/>
      <c r="AP4860" s="419"/>
      <c r="AQ4860" s="419"/>
      <c r="AR4860" s="419"/>
      <c r="AS4860" s="419"/>
      <c r="AT4860" s="419"/>
      <c r="AU4860" s="419"/>
      <c r="AV4860" s="419"/>
      <c r="AX4860" s="419"/>
      <c r="AY4860" s="419"/>
      <c r="AZ4860" s="419"/>
      <c r="BB4860" s="419"/>
      <c r="BC4860" s="419"/>
      <c r="BD4860" s="419"/>
      <c r="BF4860" s="419"/>
      <c r="BG4860" s="419"/>
      <c r="BH4860" s="419"/>
      <c r="BJ4860" s="419"/>
      <c r="BK4860" s="419"/>
      <c r="BL4860" s="419"/>
      <c r="BN4860" s="419"/>
      <c r="BO4860" s="419"/>
      <c r="BP4860" s="419"/>
      <c r="BR4860" s="419"/>
      <c r="BS4860" s="419"/>
      <c r="BT4860" s="419"/>
      <c r="BV4860" s="419"/>
      <c r="BW4860" s="419"/>
      <c r="BX4860" s="397"/>
      <c r="BZ4860" s="449"/>
      <c r="CB4860" s="419"/>
      <c r="CC4860" s="419"/>
      <c r="CD4860" s="419"/>
      <c r="CF4860" s="419"/>
      <c r="CG4860" s="419"/>
      <c r="CH4860" s="419"/>
    </row>
    <row r="4861" spans="3:86" ht="21" thickBot="1">
      <c r="C4861" s="425"/>
      <c r="P4861" s="431"/>
      <c r="R4861" s="419"/>
      <c r="S4861" s="446"/>
      <c r="T4861" s="419"/>
      <c r="V4861" s="196"/>
      <c r="W4861" s="419"/>
      <c r="X4861" s="419"/>
      <c r="Z4861" s="419"/>
      <c r="AA4861" s="419"/>
      <c r="AB4861" s="419"/>
      <c r="AD4861" s="419"/>
      <c r="AE4861" s="419"/>
      <c r="AF4861" s="419"/>
      <c r="AH4861" s="419"/>
      <c r="AI4861" s="419"/>
      <c r="AJ4861" s="419"/>
      <c r="AL4861" s="419"/>
      <c r="AM4861" s="419"/>
      <c r="AN4861" s="403"/>
      <c r="AO4861" s="419"/>
      <c r="AP4861" s="419"/>
      <c r="AQ4861" s="419"/>
      <c r="AR4861" s="419"/>
      <c r="AS4861" s="419"/>
      <c r="AT4861" s="419"/>
      <c r="AU4861" s="419"/>
      <c r="AV4861" s="419"/>
      <c r="AX4861" s="419"/>
      <c r="AY4861" s="419"/>
      <c r="AZ4861" s="419"/>
      <c r="BB4861" s="419"/>
      <c r="BC4861" s="419"/>
      <c r="BD4861" s="419"/>
      <c r="BF4861" s="419"/>
      <c r="BG4861" s="419"/>
      <c r="BH4861" s="419"/>
      <c r="BJ4861" s="419"/>
      <c r="BK4861" s="419"/>
      <c r="BL4861" s="419"/>
      <c r="BN4861" s="419"/>
      <c r="BO4861" s="419"/>
      <c r="BP4861" s="419"/>
      <c r="BR4861" s="419"/>
      <c r="BS4861" s="419"/>
      <c r="BT4861" s="419"/>
      <c r="BV4861" s="419"/>
      <c r="BW4861" s="419"/>
      <c r="BX4861" s="397"/>
      <c r="BZ4861" s="449"/>
      <c r="CB4861" s="419"/>
      <c r="CC4861" s="419"/>
      <c r="CD4861" s="419"/>
      <c r="CF4861" s="419"/>
      <c r="CG4861" s="419"/>
      <c r="CH4861" s="419"/>
    </row>
    <row r="4862" spans="3:86" ht="21" thickBot="1">
      <c r="C4862" s="425"/>
      <c r="P4862" s="431"/>
      <c r="R4862" s="419"/>
      <c r="S4862" s="446"/>
      <c r="T4862" s="419"/>
      <c r="V4862" s="196"/>
      <c r="W4862" s="419"/>
      <c r="X4862" s="419"/>
      <c r="Z4862" s="419"/>
      <c r="AA4862" s="419"/>
      <c r="AB4862" s="419"/>
      <c r="AD4862" s="419"/>
      <c r="AE4862" s="419"/>
      <c r="AF4862" s="419"/>
      <c r="AH4862" s="419"/>
      <c r="AI4862" s="419"/>
      <c r="AJ4862" s="419"/>
      <c r="AL4862" s="419"/>
      <c r="AM4862" s="419"/>
      <c r="AN4862" s="403"/>
      <c r="AO4862" s="419"/>
      <c r="AP4862" s="419"/>
      <c r="AQ4862" s="419"/>
      <c r="AR4862" s="419"/>
      <c r="AS4862" s="419"/>
      <c r="AT4862" s="419"/>
      <c r="AU4862" s="419"/>
      <c r="AV4862" s="419"/>
      <c r="AX4862" s="419"/>
      <c r="AY4862" s="419"/>
      <c r="AZ4862" s="419"/>
      <c r="BB4862" s="419"/>
      <c r="BC4862" s="419"/>
      <c r="BD4862" s="419"/>
      <c r="BF4862" s="419"/>
      <c r="BG4862" s="419"/>
      <c r="BH4862" s="419"/>
      <c r="BJ4862" s="419"/>
      <c r="BK4862" s="419"/>
      <c r="BL4862" s="419"/>
      <c r="BN4862" s="419"/>
      <c r="BO4862" s="419"/>
      <c r="BP4862" s="419"/>
      <c r="BR4862" s="419"/>
      <c r="BS4862" s="419"/>
      <c r="BT4862" s="419"/>
      <c r="BV4862" s="419"/>
      <c r="BW4862" s="419"/>
      <c r="BX4862" s="397"/>
      <c r="BZ4862" s="449"/>
      <c r="CB4862" s="419"/>
      <c r="CC4862" s="419"/>
      <c r="CD4862" s="419"/>
      <c r="CF4862" s="419"/>
      <c r="CG4862" s="419"/>
      <c r="CH4862" s="419"/>
    </row>
    <row r="4863" spans="3:86" ht="21" thickBot="1">
      <c r="C4863" s="425"/>
      <c r="P4863" s="431"/>
      <c r="R4863" s="419"/>
      <c r="S4863" s="446"/>
      <c r="T4863" s="419"/>
      <c r="V4863" s="196"/>
      <c r="W4863" s="419"/>
      <c r="X4863" s="419"/>
      <c r="Z4863" s="419"/>
      <c r="AA4863" s="419"/>
      <c r="AB4863" s="419"/>
      <c r="AD4863" s="419"/>
      <c r="AE4863" s="419"/>
      <c r="AF4863" s="419"/>
      <c r="AH4863" s="419"/>
      <c r="AI4863" s="419"/>
      <c r="AJ4863" s="419"/>
      <c r="AL4863" s="419"/>
      <c r="AM4863" s="419"/>
      <c r="AN4863" s="403"/>
      <c r="AO4863" s="419"/>
      <c r="AP4863" s="419"/>
      <c r="AQ4863" s="419"/>
      <c r="AR4863" s="419"/>
      <c r="AS4863" s="419"/>
      <c r="AT4863" s="419"/>
      <c r="AU4863" s="419"/>
      <c r="AV4863" s="419"/>
      <c r="AX4863" s="419"/>
      <c r="AY4863" s="419"/>
      <c r="AZ4863" s="419"/>
      <c r="BB4863" s="419"/>
      <c r="BC4863" s="419"/>
      <c r="BD4863" s="419"/>
      <c r="BF4863" s="419"/>
      <c r="BG4863" s="419"/>
      <c r="BH4863" s="419"/>
      <c r="BJ4863" s="419"/>
      <c r="BK4863" s="419"/>
      <c r="BL4863" s="419"/>
      <c r="BN4863" s="419"/>
      <c r="BO4863" s="419"/>
      <c r="BP4863" s="419"/>
      <c r="BR4863" s="419"/>
      <c r="BS4863" s="419"/>
      <c r="BT4863" s="419"/>
      <c r="BV4863" s="419"/>
      <c r="BW4863" s="419"/>
      <c r="BX4863" s="397"/>
      <c r="BZ4863" s="449"/>
      <c r="CB4863" s="419"/>
      <c r="CC4863" s="419"/>
      <c r="CD4863" s="419"/>
      <c r="CF4863" s="419"/>
      <c r="CG4863" s="419"/>
      <c r="CH4863" s="419"/>
    </row>
    <row r="4864" spans="3:86" ht="21" thickBot="1">
      <c r="C4864" s="425"/>
      <c r="P4864" s="431"/>
      <c r="R4864" s="419"/>
      <c r="S4864" s="446"/>
      <c r="T4864" s="419"/>
      <c r="V4864" s="196"/>
      <c r="W4864" s="419"/>
      <c r="X4864" s="419"/>
      <c r="Z4864" s="419"/>
      <c r="AA4864" s="419"/>
      <c r="AB4864" s="419"/>
      <c r="AD4864" s="419"/>
      <c r="AE4864" s="419"/>
      <c r="AF4864" s="419"/>
      <c r="AH4864" s="419"/>
      <c r="AI4864" s="419"/>
      <c r="AJ4864" s="419"/>
      <c r="AL4864" s="419"/>
      <c r="AM4864" s="419"/>
      <c r="AN4864" s="403"/>
      <c r="AO4864" s="419"/>
      <c r="AP4864" s="419"/>
      <c r="AQ4864" s="419"/>
      <c r="AR4864" s="419"/>
      <c r="AS4864" s="419"/>
      <c r="AT4864" s="419"/>
      <c r="AU4864" s="419"/>
      <c r="AV4864" s="419"/>
      <c r="AX4864" s="419"/>
      <c r="AY4864" s="419"/>
      <c r="AZ4864" s="419"/>
      <c r="BB4864" s="419"/>
      <c r="BC4864" s="419"/>
      <c r="BD4864" s="419"/>
      <c r="BF4864" s="419"/>
      <c r="BG4864" s="419"/>
      <c r="BH4864" s="419"/>
      <c r="BJ4864" s="419"/>
      <c r="BK4864" s="419"/>
      <c r="BL4864" s="419"/>
      <c r="BN4864" s="419"/>
      <c r="BO4864" s="419"/>
      <c r="BP4864" s="419"/>
      <c r="BR4864" s="419"/>
      <c r="BS4864" s="419"/>
      <c r="BT4864" s="419"/>
      <c r="BV4864" s="419"/>
      <c r="BW4864" s="419"/>
      <c r="BX4864" s="397"/>
      <c r="BZ4864" s="449"/>
      <c r="CB4864" s="419"/>
      <c r="CC4864" s="419"/>
      <c r="CD4864" s="419"/>
      <c r="CF4864" s="419"/>
      <c r="CG4864" s="419"/>
      <c r="CH4864" s="419"/>
    </row>
    <row r="4865" spans="3:86" ht="21" thickBot="1">
      <c r="C4865" s="425"/>
      <c r="P4865" s="431"/>
      <c r="R4865" s="419"/>
      <c r="S4865" s="446"/>
      <c r="T4865" s="419"/>
      <c r="V4865" s="196"/>
      <c r="W4865" s="419"/>
      <c r="X4865" s="419"/>
      <c r="Z4865" s="419"/>
      <c r="AA4865" s="419"/>
      <c r="AB4865" s="419"/>
      <c r="AD4865" s="419"/>
      <c r="AE4865" s="419"/>
      <c r="AF4865" s="419"/>
      <c r="AH4865" s="419"/>
      <c r="AI4865" s="419"/>
      <c r="AJ4865" s="419"/>
      <c r="AL4865" s="419"/>
      <c r="AM4865" s="419"/>
      <c r="AN4865" s="403"/>
      <c r="AO4865" s="419"/>
      <c r="AP4865" s="419"/>
      <c r="AQ4865" s="419"/>
      <c r="AR4865" s="419"/>
      <c r="AS4865" s="419"/>
      <c r="AT4865" s="419"/>
      <c r="AU4865" s="419"/>
      <c r="AV4865" s="419"/>
      <c r="AX4865" s="419"/>
      <c r="AY4865" s="419"/>
      <c r="AZ4865" s="419"/>
      <c r="BB4865" s="419"/>
      <c r="BC4865" s="419"/>
      <c r="BD4865" s="419"/>
      <c r="BF4865" s="419"/>
      <c r="BG4865" s="419"/>
      <c r="BH4865" s="419"/>
      <c r="BJ4865" s="419"/>
      <c r="BK4865" s="419"/>
      <c r="BL4865" s="419"/>
      <c r="BN4865" s="419"/>
      <c r="BO4865" s="419"/>
      <c r="BP4865" s="419"/>
      <c r="BR4865" s="419"/>
      <c r="BS4865" s="419"/>
      <c r="BT4865" s="419"/>
      <c r="BV4865" s="419"/>
      <c r="BW4865" s="419"/>
      <c r="BX4865" s="397"/>
      <c r="BZ4865" s="449"/>
      <c r="CB4865" s="419"/>
      <c r="CC4865" s="419"/>
      <c r="CD4865" s="419"/>
      <c r="CF4865" s="419"/>
      <c r="CG4865" s="419"/>
      <c r="CH4865" s="419"/>
    </row>
    <row r="4866" spans="3:86" ht="21" thickBot="1">
      <c r="C4866" s="425"/>
      <c r="P4866" s="431"/>
      <c r="R4866" s="419"/>
      <c r="S4866" s="446"/>
      <c r="T4866" s="419"/>
      <c r="V4866" s="196"/>
      <c r="W4866" s="419"/>
      <c r="X4866" s="419"/>
      <c r="Z4866" s="419"/>
      <c r="AA4866" s="419"/>
      <c r="AB4866" s="419"/>
      <c r="AD4866" s="419"/>
      <c r="AE4866" s="419"/>
      <c r="AF4866" s="419"/>
      <c r="AH4866" s="419"/>
      <c r="AI4866" s="419"/>
      <c r="AJ4866" s="419"/>
      <c r="AL4866" s="419"/>
      <c r="AM4866" s="419"/>
      <c r="AN4866" s="403"/>
      <c r="AO4866" s="419"/>
      <c r="AP4866" s="419"/>
      <c r="AQ4866" s="419"/>
      <c r="AR4866" s="419"/>
      <c r="AS4866" s="419"/>
      <c r="AT4866" s="419"/>
      <c r="AU4866" s="419"/>
      <c r="AV4866" s="419"/>
      <c r="AX4866" s="419"/>
      <c r="AY4866" s="419"/>
      <c r="AZ4866" s="419"/>
      <c r="BB4866" s="419"/>
      <c r="BC4866" s="419"/>
      <c r="BD4866" s="419"/>
      <c r="BF4866" s="419"/>
      <c r="BG4866" s="419"/>
      <c r="BH4866" s="419"/>
      <c r="BJ4866" s="419"/>
      <c r="BK4866" s="419"/>
      <c r="BL4866" s="419"/>
      <c r="BN4866" s="419"/>
      <c r="BO4866" s="419"/>
      <c r="BP4866" s="419"/>
      <c r="BR4866" s="419"/>
      <c r="BS4866" s="419"/>
      <c r="BT4866" s="419"/>
      <c r="BV4866" s="419"/>
      <c r="BW4866" s="419"/>
      <c r="BX4866" s="397"/>
      <c r="BZ4866" s="449"/>
      <c r="CB4866" s="419"/>
      <c r="CC4866" s="419"/>
      <c r="CD4866" s="419"/>
      <c r="CF4866" s="419"/>
      <c r="CG4866" s="419"/>
      <c r="CH4866" s="419"/>
    </row>
    <row r="4867" spans="3:86" ht="21" thickBot="1">
      <c r="C4867" s="425"/>
      <c r="P4867" s="431"/>
      <c r="R4867" s="419"/>
      <c r="S4867" s="446"/>
      <c r="T4867" s="419"/>
      <c r="V4867" s="196"/>
      <c r="W4867" s="419"/>
      <c r="X4867" s="419"/>
      <c r="Z4867" s="419"/>
      <c r="AA4867" s="419"/>
      <c r="AB4867" s="419"/>
      <c r="AD4867" s="419"/>
      <c r="AE4867" s="419"/>
      <c r="AF4867" s="419"/>
      <c r="AH4867" s="419"/>
      <c r="AI4867" s="419"/>
      <c r="AJ4867" s="419"/>
      <c r="AL4867" s="419"/>
      <c r="AM4867" s="419"/>
      <c r="AN4867" s="403"/>
      <c r="AO4867" s="419"/>
      <c r="AP4867" s="419"/>
      <c r="AQ4867" s="419"/>
      <c r="AR4867" s="419"/>
      <c r="AS4867" s="419"/>
      <c r="AT4867" s="419"/>
      <c r="AU4867" s="419"/>
      <c r="AV4867" s="419"/>
      <c r="AX4867" s="419"/>
      <c r="AY4867" s="419"/>
      <c r="AZ4867" s="419"/>
      <c r="BB4867" s="419"/>
      <c r="BC4867" s="419"/>
      <c r="BD4867" s="419"/>
      <c r="BF4867" s="419"/>
      <c r="BG4867" s="419"/>
      <c r="BH4867" s="419"/>
      <c r="BJ4867" s="419"/>
      <c r="BK4867" s="419"/>
      <c r="BL4867" s="419"/>
      <c r="BN4867" s="419"/>
      <c r="BO4867" s="419"/>
      <c r="BP4867" s="419"/>
      <c r="BR4867" s="419"/>
      <c r="BS4867" s="419"/>
      <c r="BT4867" s="419"/>
      <c r="BV4867" s="419"/>
      <c r="BW4867" s="419"/>
      <c r="BX4867" s="397"/>
      <c r="BZ4867" s="449"/>
      <c r="CB4867" s="419"/>
      <c r="CC4867" s="419"/>
      <c r="CD4867" s="419"/>
      <c r="CF4867" s="419"/>
      <c r="CG4867" s="419"/>
      <c r="CH4867" s="419"/>
    </row>
    <row r="4868" spans="3:86" ht="21" thickBot="1">
      <c r="C4868" s="425"/>
      <c r="P4868" s="431"/>
      <c r="R4868" s="419"/>
      <c r="S4868" s="446"/>
      <c r="T4868" s="419"/>
      <c r="V4868" s="196"/>
      <c r="W4868" s="419"/>
      <c r="X4868" s="419"/>
      <c r="Z4868" s="419"/>
      <c r="AA4868" s="419"/>
      <c r="AB4868" s="419"/>
      <c r="AD4868" s="419"/>
      <c r="AE4868" s="419"/>
      <c r="AF4868" s="419"/>
      <c r="AH4868" s="419"/>
      <c r="AI4868" s="419"/>
      <c r="AJ4868" s="419"/>
      <c r="AL4868" s="419"/>
      <c r="AM4868" s="419"/>
      <c r="AN4868" s="403"/>
      <c r="AO4868" s="419"/>
      <c r="AP4868" s="419"/>
      <c r="AQ4868" s="419"/>
      <c r="AR4868" s="419"/>
      <c r="AS4868" s="419"/>
      <c r="AT4868" s="419"/>
      <c r="AU4868" s="419"/>
      <c r="AV4868" s="419"/>
      <c r="AX4868" s="419"/>
      <c r="AY4868" s="419"/>
      <c r="AZ4868" s="419"/>
      <c r="BB4868" s="419"/>
      <c r="BC4868" s="419"/>
      <c r="BD4868" s="419"/>
      <c r="BF4868" s="419"/>
      <c r="BG4868" s="419"/>
      <c r="BH4868" s="419"/>
      <c r="BJ4868" s="419"/>
      <c r="BK4868" s="419"/>
      <c r="BL4868" s="419"/>
      <c r="BN4868" s="419"/>
      <c r="BO4868" s="419"/>
      <c r="BP4868" s="419"/>
      <c r="BR4868" s="419"/>
      <c r="BS4868" s="419"/>
      <c r="BT4868" s="419"/>
      <c r="BV4868" s="419"/>
      <c r="BW4868" s="419"/>
      <c r="BX4868" s="397"/>
      <c r="BZ4868" s="449"/>
      <c r="CB4868" s="419"/>
      <c r="CC4868" s="419"/>
      <c r="CD4868" s="419"/>
      <c r="CF4868" s="419"/>
      <c r="CG4868" s="419"/>
      <c r="CH4868" s="419"/>
    </row>
    <row r="4869" spans="3:86" ht="21" thickBot="1">
      <c r="C4869" s="425"/>
      <c r="P4869" s="431"/>
      <c r="R4869" s="419"/>
      <c r="S4869" s="446"/>
      <c r="T4869" s="419"/>
      <c r="V4869" s="196"/>
      <c r="W4869" s="419"/>
      <c r="X4869" s="419"/>
      <c r="Z4869" s="419"/>
      <c r="AA4869" s="419"/>
      <c r="AB4869" s="419"/>
      <c r="AD4869" s="419"/>
      <c r="AE4869" s="419"/>
      <c r="AF4869" s="419"/>
      <c r="AH4869" s="419"/>
      <c r="AI4869" s="419"/>
      <c r="AJ4869" s="419"/>
      <c r="AL4869" s="419"/>
      <c r="AM4869" s="419"/>
      <c r="AN4869" s="403"/>
      <c r="AO4869" s="419"/>
      <c r="AP4869" s="419"/>
      <c r="AQ4869" s="419"/>
      <c r="AR4869" s="419"/>
      <c r="AS4869" s="419"/>
      <c r="AT4869" s="419"/>
      <c r="AU4869" s="419"/>
      <c r="AV4869" s="419"/>
      <c r="AX4869" s="419"/>
      <c r="AY4869" s="419"/>
      <c r="AZ4869" s="419"/>
      <c r="BB4869" s="419"/>
      <c r="BC4869" s="419"/>
      <c r="BD4869" s="419"/>
      <c r="BF4869" s="419"/>
      <c r="BG4869" s="419"/>
      <c r="BH4869" s="419"/>
      <c r="BJ4869" s="419"/>
      <c r="BK4869" s="419"/>
      <c r="BL4869" s="419"/>
      <c r="BN4869" s="419"/>
      <c r="BO4869" s="419"/>
      <c r="BP4869" s="419"/>
      <c r="BR4869" s="419"/>
      <c r="BS4869" s="419"/>
      <c r="BT4869" s="419"/>
      <c r="BV4869" s="419"/>
      <c r="BW4869" s="419"/>
      <c r="BX4869" s="397"/>
      <c r="BZ4869" s="449"/>
      <c r="CB4869" s="419"/>
      <c r="CC4869" s="419"/>
      <c r="CD4869" s="419"/>
      <c r="CF4869" s="419"/>
      <c r="CG4869" s="419"/>
      <c r="CH4869" s="419"/>
    </row>
    <row r="4870" spans="3:86" ht="21" thickBot="1">
      <c r="C4870" s="425"/>
      <c r="P4870" s="431"/>
      <c r="R4870" s="419"/>
      <c r="S4870" s="446"/>
      <c r="T4870" s="419"/>
      <c r="V4870" s="196"/>
      <c r="W4870" s="419"/>
      <c r="X4870" s="419"/>
      <c r="Z4870" s="419"/>
      <c r="AA4870" s="419"/>
      <c r="AB4870" s="419"/>
      <c r="AD4870" s="419"/>
      <c r="AE4870" s="419"/>
      <c r="AF4870" s="419"/>
      <c r="AH4870" s="419"/>
      <c r="AI4870" s="419"/>
      <c r="AJ4870" s="419"/>
      <c r="AL4870" s="419"/>
      <c r="AM4870" s="419"/>
      <c r="AN4870" s="403"/>
      <c r="AO4870" s="419"/>
      <c r="AP4870" s="419"/>
      <c r="AQ4870" s="419"/>
      <c r="AR4870" s="419"/>
      <c r="AS4870" s="419"/>
      <c r="AT4870" s="419"/>
      <c r="AU4870" s="419"/>
      <c r="AV4870" s="419"/>
      <c r="AX4870" s="419"/>
      <c r="AY4870" s="419"/>
      <c r="AZ4870" s="419"/>
      <c r="BB4870" s="419"/>
      <c r="BC4870" s="419"/>
      <c r="BD4870" s="419"/>
      <c r="BF4870" s="419"/>
      <c r="BG4870" s="419"/>
      <c r="BH4870" s="419"/>
      <c r="BJ4870" s="419"/>
      <c r="BK4870" s="419"/>
      <c r="BL4870" s="419"/>
      <c r="BN4870" s="419"/>
      <c r="BO4870" s="419"/>
      <c r="BP4870" s="419"/>
      <c r="BR4870" s="419"/>
      <c r="BS4870" s="419"/>
      <c r="BT4870" s="419"/>
      <c r="BV4870" s="419"/>
      <c r="BW4870" s="419"/>
      <c r="BX4870" s="397"/>
      <c r="BZ4870" s="449"/>
      <c r="CB4870" s="419"/>
      <c r="CC4870" s="419"/>
      <c r="CD4870" s="419"/>
      <c r="CF4870" s="419"/>
      <c r="CG4870" s="419"/>
      <c r="CH4870" s="419"/>
    </row>
    <row r="4871" spans="3:86" ht="21" thickBot="1">
      <c r="C4871" s="425"/>
      <c r="P4871" s="431"/>
      <c r="R4871" s="419"/>
      <c r="S4871" s="446"/>
      <c r="T4871" s="419"/>
      <c r="V4871" s="196"/>
      <c r="W4871" s="419"/>
      <c r="X4871" s="419"/>
      <c r="Z4871" s="419"/>
      <c r="AA4871" s="419"/>
      <c r="AB4871" s="419"/>
      <c r="AD4871" s="419"/>
      <c r="AE4871" s="419"/>
      <c r="AF4871" s="419"/>
      <c r="AH4871" s="419"/>
      <c r="AI4871" s="419"/>
      <c r="AJ4871" s="419"/>
      <c r="AL4871" s="419"/>
      <c r="AM4871" s="419"/>
      <c r="AN4871" s="403"/>
      <c r="AO4871" s="419"/>
      <c r="AP4871" s="419"/>
      <c r="AQ4871" s="419"/>
      <c r="AR4871" s="419"/>
      <c r="AS4871" s="419"/>
      <c r="AT4871" s="419"/>
      <c r="AU4871" s="419"/>
      <c r="AV4871" s="419"/>
      <c r="AX4871" s="419"/>
      <c r="AY4871" s="419"/>
      <c r="AZ4871" s="419"/>
      <c r="BB4871" s="419"/>
      <c r="BC4871" s="419"/>
      <c r="BD4871" s="419"/>
      <c r="BF4871" s="419"/>
      <c r="BG4871" s="419"/>
      <c r="BH4871" s="419"/>
      <c r="BJ4871" s="419"/>
      <c r="BK4871" s="419"/>
      <c r="BL4871" s="419"/>
      <c r="BN4871" s="419"/>
      <c r="BO4871" s="419"/>
      <c r="BP4871" s="419"/>
      <c r="BR4871" s="419"/>
      <c r="BS4871" s="419"/>
      <c r="BT4871" s="419"/>
      <c r="BV4871" s="419"/>
      <c r="BW4871" s="419"/>
      <c r="BX4871" s="397"/>
      <c r="BZ4871" s="449"/>
      <c r="CB4871" s="419"/>
      <c r="CC4871" s="419"/>
      <c r="CD4871" s="419"/>
      <c r="CF4871" s="419"/>
      <c r="CG4871" s="419"/>
      <c r="CH4871" s="419"/>
    </row>
    <row r="4872" spans="3:86" ht="21" thickBot="1">
      <c r="C4872" s="425"/>
      <c r="P4872" s="431"/>
      <c r="R4872" s="419"/>
      <c r="S4872" s="446"/>
      <c r="T4872" s="419"/>
      <c r="V4872" s="196"/>
      <c r="W4872" s="419"/>
      <c r="X4872" s="419"/>
      <c r="Z4872" s="419"/>
      <c r="AA4872" s="419"/>
      <c r="AB4872" s="419"/>
      <c r="AD4872" s="419"/>
      <c r="AE4872" s="419"/>
      <c r="AF4872" s="419"/>
      <c r="AH4872" s="419"/>
      <c r="AI4872" s="419"/>
      <c r="AJ4872" s="419"/>
      <c r="AL4872" s="419"/>
      <c r="AM4872" s="419"/>
      <c r="AN4872" s="403"/>
      <c r="AO4872" s="419"/>
      <c r="AP4872" s="419"/>
      <c r="AQ4872" s="419"/>
      <c r="AR4872" s="419"/>
      <c r="AS4872" s="419"/>
      <c r="AT4872" s="419"/>
      <c r="AU4872" s="419"/>
      <c r="AV4872" s="419"/>
      <c r="AX4872" s="419"/>
      <c r="AY4872" s="419"/>
      <c r="AZ4872" s="419"/>
      <c r="BB4872" s="419"/>
      <c r="BC4872" s="419"/>
      <c r="BD4872" s="419"/>
      <c r="BF4872" s="419"/>
      <c r="BG4872" s="419"/>
      <c r="BH4872" s="419"/>
      <c r="BJ4872" s="419"/>
      <c r="BK4872" s="419"/>
      <c r="BL4872" s="419"/>
      <c r="BN4872" s="419"/>
      <c r="BO4872" s="419"/>
      <c r="BP4872" s="419"/>
      <c r="BR4872" s="419"/>
      <c r="BS4872" s="419"/>
      <c r="BT4872" s="419"/>
      <c r="BV4872" s="419"/>
      <c r="BW4872" s="419"/>
      <c r="BX4872" s="397"/>
      <c r="BZ4872" s="449"/>
      <c r="CB4872" s="419"/>
      <c r="CC4872" s="419"/>
      <c r="CD4872" s="419"/>
      <c r="CF4872" s="419"/>
      <c r="CG4872" s="419"/>
      <c r="CH4872" s="419"/>
    </row>
    <row r="4873" spans="3:86" ht="21" thickBot="1">
      <c r="C4873" s="425"/>
      <c r="P4873" s="431"/>
      <c r="R4873" s="419"/>
      <c r="S4873" s="446"/>
      <c r="T4873" s="419"/>
      <c r="V4873" s="196"/>
      <c r="W4873" s="419"/>
      <c r="X4873" s="419"/>
      <c r="Z4873" s="419"/>
      <c r="AA4873" s="419"/>
      <c r="AB4873" s="419"/>
      <c r="AD4873" s="419"/>
      <c r="AE4873" s="419"/>
      <c r="AF4873" s="419"/>
      <c r="AH4873" s="419"/>
      <c r="AI4873" s="419"/>
      <c r="AJ4873" s="419"/>
      <c r="AL4873" s="419"/>
      <c r="AM4873" s="419"/>
      <c r="AN4873" s="403"/>
      <c r="AO4873" s="419"/>
      <c r="AP4873" s="419"/>
      <c r="AQ4873" s="419"/>
      <c r="AR4873" s="419"/>
      <c r="AS4873" s="419"/>
      <c r="AT4873" s="419"/>
      <c r="AU4873" s="419"/>
      <c r="AV4873" s="419"/>
      <c r="AX4873" s="419"/>
      <c r="AY4873" s="419"/>
      <c r="AZ4873" s="419"/>
      <c r="BB4873" s="419"/>
      <c r="BC4873" s="419"/>
      <c r="BD4873" s="419"/>
      <c r="BF4873" s="419"/>
      <c r="BG4873" s="419"/>
      <c r="BH4873" s="419"/>
      <c r="BJ4873" s="419"/>
      <c r="BK4873" s="419"/>
      <c r="BL4873" s="419"/>
      <c r="BN4873" s="419"/>
      <c r="BO4873" s="419"/>
      <c r="BP4873" s="419"/>
      <c r="BR4873" s="419"/>
      <c r="BS4873" s="419"/>
      <c r="BT4873" s="419"/>
      <c r="BV4873" s="419"/>
      <c r="BW4873" s="419"/>
      <c r="BX4873" s="397"/>
      <c r="BZ4873" s="449"/>
      <c r="CB4873" s="419"/>
      <c r="CC4873" s="419"/>
      <c r="CD4873" s="419"/>
      <c r="CF4873" s="419"/>
      <c r="CG4873" s="419"/>
      <c r="CH4873" s="419"/>
    </row>
    <row r="4874" spans="3:86" ht="21" thickBot="1">
      <c r="C4874" s="425"/>
      <c r="P4874" s="431"/>
      <c r="R4874" s="419"/>
      <c r="S4874" s="446"/>
      <c r="T4874" s="419"/>
      <c r="V4874" s="196"/>
      <c r="W4874" s="419"/>
      <c r="X4874" s="419"/>
      <c r="Z4874" s="419"/>
      <c r="AA4874" s="419"/>
      <c r="AB4874" s="419"/>
      <c r="AD4874" s="419"/>
      <c r="AE4874" s="419"/>
      <c r="AF4874" s="419"/>
      <c r="AH4874" s="419"/>
      <c r="AI4874" s="419"/>
      <c r="AJ4874" s="419"/>
      <c r="AL4874" s="419"/>
      <c r="AM4874" s="419"/>
      <c r="AN4874" s="403"/>
      <c r="AO4874" s="419"/>
      <c r="AP4874" s="419"/>
      <c r="AQ4874" s="419"/>
      <c r="AR4874" s="419"/>
      <c r="AS4874" s="419"/>
      <c r="AT4874" s="419"/>
      <c r="AU4874" s="419"/>
      <c r="AV4874" s="419"/>
      <c r="AX4874" s="419"/>
      <c r="AY4874" s="419"/>
      <c r="AZ4874" s="419"/>
      <c r="BB4874" s="419"/>
      <c r="BC4874" s="419"/>
      <c r="BD4874" s="419"/>
      <c r="BF4874" s="419"/>
      <c r="BG4874" s="419"/>
      <c r="BH4874" s="419"/>
      <c r="BJ4874" s="419"/>
      <c r="BK4874" s="419"/>
      <c r="BL4874" s="419"/>
      <c r="BN4874" s="419"/>
      <c r="BO4874" s="419"/>
      <c r="BP4874" s="419"/>
      <c r="BR4874" s="419"/>
      <c r="BS4874" s="419"/>
      <c r="BT4874" s="419"/>
      <c r="BV4874" s="419"/>
      <c r="BW4874" s="419"/>
      <c r="BX4874" s="397"/>
      <c r="BZ4874" s="449"/>
      <c r="CB4874" s="419"/>
      <c r="CC4874" s="419"/>
      <c r="CD4874" s="419"/>
      <c r="CF4874" s="419"/>
      <c r="CG4874" s="419"/>
      <c r="CH4874" s="419"/>
    </row>
    <row r="4875" spans="3:86" ht="21" thickBot="1">
      <c r="C4875" s="425"/>
      <c r="P4875" s="431"/>
      <c r="R4875" s="419"/>
      <c r="S4875" s="446"/>
      <c r="T4875" s="419"/>
      <c r="V4875" s="196"/>
      <c r="W4875" s="419"/>
      <c r="X4875" s="419"/>
      <c r="Z4875" s="419"/>
      <c r="AA4875" s="419"/>
      <c r="AB4875" s="419"/>
      <c r="AD4875" s="419"/>
      <c r="AE4875" s="419"/>
      <c r="AF4875" s="419"/>
      <c r="AH4875" s="419"/>
      <c r="AI4875" s="419"/>
      <c r="AJ4875" s="419"/>
      <c r="AL4875" s="419"/>
      <c r="AM4875" s="419"/>
      <c r="AN4875" s="403"/>
      <c r="AO4875" s="419"/>
      <c r="AP4875" s="419"/>
      <c r="AQ4875" s="419"/>
      <c r="AR4875" s="419"/>
      <c r="AS4875" s="419"/>
      <c r="AT4875" s="419"/>
      <c r="AU4875" s="419"/>
      <c r="AV4875" s="419"/>
      <c r="AX4875" s="419"/>
      <c r="AY4875" s="419"/>
      <c r="AZ4875" s="419"/>
      <c r="BB4875" s="419"/>
      <c r="BC4875" s="419"/>
      <c r="BD4875" s="419"/>
      <c r="BF4875" s="419"/>
      <c r="BG4875" s="419"/>
      <c r="BH4875" s="419"/>
      <c r="BJ4875" s="419"/>
      <c r="BK4875" s="419"/>
      <c r="BL4875" s="419"/>
      <c r="BN4875" s="419"/>
      <c r="BO4875" s="419"/>
      <c r="BP4875" s="419"/>
      <c r="BR4875" s="419"/>
      <c r="BS4875" s="419"/>
      <c r="BT4875" s="419"/>
      <c r="BV4875" s="419"/>
      <c r="BW4875" s="419"/>
      <c r="BX4875" s="397"/>
      <c r="BZ4875" s="449"/>
      <c r="CB4875" s="419"/>
      <c r="CC4875" s="419"/>
      <c r="CD4875" s="419"/>
      <c r="CF4875" s="419"/>
      <c r="CG4875" s="419"/>
      <c r="CH4875" s="419"/>
    </row>
    <row r="4876" spans="3:86" ht="21" thickBot="1">
      <c r="C4876" s="425"/>
      <c r="P4876" s="431"/>
      <c r="R4876" s="419"/>
      <c r="S4876" s="446"/>
      <c r="T4876" s="419"/>
      <c r="V4876" s="196"/>
      <c r="W4876" s="419"/>
      <c r="X4876" s="419"/>
      <c r="Z4876" s="419"/>
      <c r="AA4876" s="419"/>
      <c r="AB4876" s="419"/>
      <c r="AD4876" s="419"/>
      <c r="AE4876" s="419"/>
      <c r="AF4876" s="419"/>
      <c r="AH4876" s="419"/>
      <c r="AI4876" s="419"/>
      <c r="AJ4876" s="419"/>
      <c r="AL4876" s="419"/>
      <c r="AM4876" s="419"/>
      <c r="AN4876" s="403"/>
      <c r="AO4876" s="419"/>
      <c r="AP4876" s="419"/>
      <c r="AQ4876" s="419"/>
      <c r="AR4876" s="419"/>
      <c r="AS4876" s="419"/>
      <c r="AT4876" s="419"/>
      <c r="AU4876" s="419"/>
      <c r="AV4876" s="419"/>
      <c r="AX4876" s="419"/>
      <c r="AY4876" s="419"/>
      <c r="AZ4876" s="419"/>
      <c r="BB4876" s="419"/>
      <c r="BC4876" s="419"/>
      <c r="BD4876" s="419"/>
      <c r="BF4876" s="419"/>
      <c r="BG4876" s="419"/>
      <c r="BH4876" s="419"/>
      <c r="BJ4876" s="419"/>
      <c r="BK4876" s="419"/>
      <c r="BL4876" s="419"/>
      <c r="BN4876" s="419"/>
      <c r="BO4876" s="419"/>
      <c r="BP4876" s="419"/>
      <c r="BR4876" s="419"/>
      <c r="BS4876" s="419"/>
      <c r="BT4876" s="419"/>
      <c r="BV4876" s="419"/>
      <c r="BW4876" s="419"/>
      <c r="BX4876" s="397"/>
      <c r="BZ4876" s="449"/>
      <c r="CB4876" s="419"/>
      <c r="CC4876" s="419"/>
      <c r="CD4876" s="419"/>
      <c r="CF4876" s="419"/>
      <c r="CG4876" s="419"/>
      <c r="CH4876" s="419"/>
    </row>
    <row r="4877" spans="3:86" ht="21" thickBot="1">
      <c r="C4877" s="425"/>
      <c r="P4877" s="431"/>
      <c r="R4877" s="419"/>
      <c r="S4877" s="446"/>
      <c r="T4877" s="419"/>
      <c r="V4877" s="196"/>
      <c r="W4877" s="419"/>
      <c r="X4877" s="419"/>
      <c r="Z4877" s="419"/>
      <c r="AA4877" s="419"/>
      <c r="AB4877" s="419"/>
      <c r="AD4877" s="419"/>
      <c r="AE4877" s="419"/>
      <c r="AF4877" s="419"/>
      <c r="AH4877" s="419"/>
      <c r="AI4877" s="419"/>
      <c r="AJ4877" s="419"/>
      <c r="AL4877" s="419"/>
      <c r="AM4877" s="419"/>
      <c r="AN4877" s="403"/>
      <c r="AO4877" s="419"/>
      <c r="AP4877" s="419"/>
      <c r="AQ4877" s="419"/>
      <c r="AR4877" s="419"/>
      <c r="AS4877" s="419"/>
      <c r="AT4877" s="419"/>
      <c r="AU4877" s="419"/>
      <c r="AV4877" s="419"/>
      <c r="AX4877" s="419"/>
      <c r="AY4877" s="419"/>
      <c r="AZ4877" s="419"/>
      <c r="BB4877" s="419"/>
      <c r="BC4877" s="419"/>
      <c r="BD4877" s="419"/>
      <c r="BF4877" s="419"/>
      <c r="BG4877" s="419"/>
      <c r="BH4877" s="419"/>
      <c r="BJ4877" s="419"/>
      <c r="BK4877" s="419"/>
      <c r="BL4877" s="419"/>
      <c r="BN4877" s="419"/>
      <c r="BO4877" s="419"/>
      <c r="BP4877" s="419"/>
      <c r="BR4877" s="419"/>
      <c r="BS4877" s="419"/>
      <c r="BT4877" s="419"/>
      <c r="BV4877" s="419"/>
      <c r="BW4877" s="419"/>
      <c r="BX4877" s="397"/>
      <c r="BZ4877" s="449"/>
      <c r="CB4877" s="419"/>
      <c r="CC4877" s="419"/>
      <c r="CD4877" s="419"/>
      <c r="CF4877" s="419"/>
      <c r="CG4877" s="419"/>
      <c r="CH4877" s="419"/>
    </row>
    <row r="4878" spans="3:86" ht="21" thickBot="1">
      <c r="C4878" s="425"/>
      <c r="P4878" s="431"/>
      <c r="R4878" s="419"/>
      <c r="S4878" s="446"/>
      <c r="T4878" s="419"/>
      <c r="V4878" s="196"/>
      <c r="W4878" s="419"/>
      <c r="X4878" s="419"/>
      <c r="Z4878" s="419"/>
      <c r="AA4878" s="419"/>
      <c r="AB4878" s="419"/>
      <c r="AD4878" s="419"/>
      <c r="AE4878" s="419"/>
      <c r="AF4878" s="419"/>
      <c r="AH4878" s="419"/>
      <c r="AI4878" s="419"/>
      <c r="AJ4878" s="419"/>
      <c r="AL4878" s="419"/>
      <c r="AM4878" s="419"/>
      <c r="AN4878" s="403"/>
      <c r="AO4878" s="419"/>
      <c r="AP4878" s="419"/>
      <c r="AQ4878" s="419"/>
      <c r="AR4878" s="419"/>
      <c r="AS4878" s="419"/>
      <c r="AT4878" s="419"/>
      <c r="AU4878" s="419"/>
      <c r="AV4878" s="419"/>
      <c r="AX4878" s="419"/>
      <c r="AY4878" s="419"/>
      <c r="AZ4878" s="419"/>
      <c r="BB4878" s="419"/>
      <c r="BC4878" s="419"/>
      <c r="BD4878" s="419"/>
      <c r="BF4878" s="419"/>
      <c r="BG4878" s="419"/>
      <c r="BH4878" s="419"/>
      <c r="BJ4878" s="419"/>
      <c r="BK4878" s="419"/>
      <c r="BL4878" s="419"/>
      <c r="BN4878" s="419"/>
      <c r="BO4878" s="419"/>
      <c r="BP4878" s="419"/>
      <c r="BR4878" s="419"/>
      <c r="BS4878" s="419"/>
      <c r="BT4878" s="419"/>
      <c r="BV4878" s="419"/>
      <c r="BW4878" s="419"/>
      <c r="BX4878" s="397"/>
      <c r="BZ4878" s="449"/>
      <c r="CB4878" s="419"/>
      <c r="CC4878" s="419"/>
      <c r="CD4878" s="419"/>
      <c r="CF4878" s="419"/>
      <c r="CG4878" s="419"/>
      <c r="CH4878" s="419"/>
    </row>
    <row r="4879" spans="3:86" ht="21" thickBot="1">
      <c r="C4879" s="425"/>
      <c r="P4879" s="431"/>
      <c r="R4879" s="419"/>
      <c r="S4879" s="446"/>
      <c r="T4879" s="419"/>
      <c r="V4879" s="196"/>
      <c r="W4879" s="419"/>
      <c r="X4879" s="419"/>
      <c r="Z4879" s="419"/>
      <c r="AA4879" s="419"/>
      <c r="AB4879" s="419"/>
      <c r="AD4879" s="419"/>
      <c r="AE4879" s="419"/>
      <c r="AF4879" s="419"/>
      <c r="AH4879" s="419"/>
      <c r="AI4879" s="419"/>
      <c r="AJ4879" s="419"/>
      <c r="AL4879" s="419"/>
      <c r="AM4879" s="419"/>
      <c r="AN4879" s="403"/>
      <c r="AO4879" s="419"/>
      <c r="AP4879" s="419"/>
      <c r="AQ4879" s="419"/>
      <c r="AR4879" s="419"/>
      <c r="AS4879" s="419"/>
      <c r="AT4879" s="419"/>
      <c r="AU4879" s="419"/>
      <c r="AV4879" s="419"/>
      <c r="AX4879" s="419"/>
      <c r="AY4879" s="419"/>
      <c r="AZ4879" s="419"/>
      <c r="BB4879" s="419"/>
      <c r="BC4879" s="419"/>
      <c r="BD4879" s="419"/>
      <c r="BF4879" s="419"/>
      <c r="BG4879" s="419"/>
      <c r="BH4879" s="419"/>
      <c r="BJ4879" s="419"/>
      <c r="BK4879" s="419"/>
      <c r="BL4879" s="419"/>
      <c r="BN4879" s="419"/>
      <c r="BO4879" s="419"/>
      <c r="BP4879" s="419"/>
      <c r="BR4879" s="419"/>
      <c r="BS4879" s="419"/>
      <c r="BT4879" s="419"/>
      <c r="BV4879" s="419"/>
      <c r="BW4879" s="419"/>
      <c r="BX4879" s="397"/>
      <c r="BZ4879" s="449"/>
      <c r="CB4879" s="419"/>
      <c r="CC4879" s="419"/>
      <c r="CD4879" s="419"/>
      <c r="CF4879" s="419"/>
      <c r="CG4879" s="419"/>
      <c r="CH4879" s="419"/>
    </row>
    <row r="4880" spans="3:86" ht="21" thickBot="1">
      <c r="C4880" s="425"/>
      <c r="P4880" s="431"/>
      <c r="R4880" s="419"/>
      <c r="S4880" s="446"/>
      <c r="T4880" s="419"/>
      <c r="V4880" s="196"/>
      <c r="W4880" s="419"/>
      <c r="X4880" s="419"/>
      <c r="Z4880" s="419"/>
      <c r="AA4880" s="419"/>
      <c r="AB4880" s="419"/>
      <c r="AD4880" s="419"/>
      <c r="AE4880" s="419"/>
      <c r="AF4880" s="419"/>
      <c r="AH4880" s="419"/>
      <c r="AI4880" s="419"/>
      <c r="AJ4880" s="419"/>
      <c r="AL4880" s="419"/>
      <c r="AM4880" s="419"/>
      <c r="AN4880" s="403"/>
      <c r="AO4880" s="419"/>
      <c r="AP4880" s="419"/>
      <c r="AQ4880" s="419"/>
      <c r="AR4880" s="419"/>
      <c r="AS4880" s="419"/>
      <c r="AT4880" s="419"/>
      <c r="AU4880" s="419"/>
      <c r="AV4880" s="419"/>
      <c r="AX4880" s="419"/>
      <c r="AY4880" s="419"/>
      <c r="AZ4880" s="419"/>
      <c r="BB4880" s="419"/>
      <c r="BC4880" s="419"/>
      <c r="BD4880" s="419"/>
      <c r="BF4880" s="419"/>
      <c r="BG4880" s="419"/>
      <c r="BH4880" s="419"/>
      <c r="BJ4880" s="419"/>
      <c r="BK4880" s="419"/>
      <c r="BL4880" s="419"/>
      <c r="BN4880" s="419"/>
      <c r="BO4880" s="419"/>
      <c r="BP4880" s="419"/>
      <c r="BR4880" s="419"/>
      <c r="BS4880" s="419"/>
      <c r="BT4880" s="419"/>
      <c r="BV4880" s="419"/>
      <c r="BW4880" s="419"/>
      <c r="BX4880" s="397"/>
      <c r="BZ4880" s="449"/>
      <c r="CB4880" s="419"/>
      <c r="CC4880" s="419"/>
      <c r="CD4880" s="419"/>
      <c r="CF4880" s="419"/>
      <c r="CG4880" s="419"/>
      <c r="CH4880" s="419"/>
    </row>
    <row r="4881" spans="3:86" ht="21" thickBot="1">
      <c r="C4881" s="425"/>
      <c r="P4881" s="431"/>
      <c r="R4881" s="419"/>
      <c r="S4881" s="446"/>
      <c r="T4881" s="419"/>
      <c r="V4881" s="196"/>
      <c r="W4881" s="419"/>
      <c r="X4881" s="419"/>
      <c r="Z4881" s="419"/>
      <c r="AA4881" s="419"/>
      <c r="AB4881" s="419"/>
      <c r="AD4881" s="419"/>
      <c r="AE4881" s="419"/>
      <c r="AF4881" s="419"/>
      <c r="AH4881" s="419"/>
      <c r="AI4881" s="419"/>
      <c r="AJ4881" s="419"/>
      <c r="AL4881" s="419"/>
      <c r="AM4881" s="419"/>
      <c r="AN4881" s="403"/>
      <c r="AO4881" s="419"/>
      <c r="AP4881" s="419"/>
      <c r="AQ4881" s="419"/>
      <c r="AR4881" s="419"/>
      <c r="AS4881" s="419"/>
      <c r="AT4881" s="419"/>
      <c r="AU4881" s="419"/>
      <c r="AV4881" s="419"/>
      <c r="AX4881" s="419"/>
      <c r="AY4881" s="419"/>
      <c r="AZ4881" s="419"/>
      <c r="BB4881" s="419"/>
      <c r="BC4881" s="419"/>
      <c r="BD4881" s="419"/>
      <c r="BF4881" s="419"/>
      <c r="BG4881" s="419"/>
      <c r="BH4881" s="419"/>
      <c r="BJ4881" s="419"/>
      <c r="BK4881" s="419"/>
      <c r="BL4881" s="419"/>
      <c r="BN4881" s="419"/>
      <c r="BO4881" s="419"/>
      <c r="BP4881" s="419"/>
      <c r="BR4881" s="419"/>
      <c r="BS4881" s="419"/>
      <c r="BT4881" s="419"/>
      <c r="BV4881" s="419"/>
      <c r="BW4881" s="419"/>
      <c r="BX4881" s="397"/>
      <c r="BZ4881" s="449"/>
      <c r="CB4881" s="419"/>
      <c r="CC4881" s="419"/>
      <c r="CD4881" s="419"/>
      <c r="CF4881" s="419"/>
      <c r="CG4881" s="419"/>
      <c r="CH4881" s="419"/>
    </row>
    <row r="4882" spans="3:86" ht="21" thickBot="1">
      <c r="C4882" s="425"/>
      <c r="P4882" s="431"/>
      <c r="R4882" s="419"/>
      <c r="S4882" s="446"/>
      <c r="T4882" s="419"/>
      <c r="V4882" s="196"/>
      <c r="W4882" s="419"/>
      <c r="X4882" s="419"/>
      <c r="Z4882" s="419"/>
      <c r="AA4882" s="419"/>
      <c r="AB4882" s="419"/>
      <c r="AD4882" s="419"/>
      <c r="AE4882" s="419"/>
      <c r="AF4882" s="419"/>
      <c r="AH4882" s="419"/>
      <c r="AI4882" s="419"/>
      <c r="AJ4882" s="419"/>
      <c r="AL4882" s="419"/>
      <c r="AM4882" s="419"/>
      <c r="AN4882" s="403"/>
      <c r="AO4882" s="419"/>
      <c r="AP4882" s="419"/>
      <c r="AQ4882" s="419"/>
      <c r="AR4882" s="419"/>
      <c r="AS4882" s="419"/>
      <c r="AT4882" s="419"/>
      <c r="AU4882" s="419"/>
      <c r="AV4882" s="419"/>
      <c r="AX4882" s="419"/>
      <c r="AY4882" s="419"/>
      <c r="AZ4882" s="419"/>
      <c r="BB4882" s="419"/>
      <c r="BC4882" s="419"/>
      <c r="BD4882" s="419"/>
      <c r="BF4882" s="419"/>
      <c r="BG4882" s="419"/>
      <c r="BH4882" s="419"/>
      <c r="BJ4882" s="419"/>
      <c r="BK4882" s="419"/>
      <c r="BL4882" s="419"/>
      <c r="BN4882" s="419"/>
      <c r="BO4882" s="419"/>
      <c r="BP4882" s="419"/>
      <c r="BR4882" s="419"/>
      <c r="BS4882" s="419"/>
      <c r="BT4882" s="419"/>
      <c r="BV4882" s="419"/>
      <c r="BW4882" s="419"/>
      <c r="BX4882" s="397"/>
      <c r="BZ4882" s="449"/>
      <c r="CB4882" s="419"/>
      <c r="CC4882" s="419"/>
      <c r="CD4882" s="419"/>
      <c r="CF4882" s="419"/>
      <c r="CG4882" s="419"/>
      <c r="CH4882" s="419"/>
    </row>
    <row r="4883" spans="3:86" ht="21" thickBot="1">
      <c r="C4883" s="425"/>
      <c r="P4883" s="431"/>
      <c r="R4883" s="419"/>
      <c r="S4883" s="446"/>
      <c r="T4883" s="419"/>
      <c r="V4883" s="196"/>
      <c r="W4883" s="419"/>
      <c r="X4883" s="419"/>
      <c r="Z4883" s="419"/>
      <c r="AA4883" s="419"/>
      <c r="AB4883" s="419"/>
      <c r="AD4883" s="419"/>
      <c r="AE4883" s="419"/>
      <c r="AF4883" s="419"/>
      <c r="AH4883" s="419"/>
      <c r="AI4883" s="419"/>
      <c r="AJ4883" s="419"/>
      <c r="AL4883" s="419"/>
      <c r="AM4883" s="419"/>
      <c r="AN4883" s="403"/>
      <c r="AO4883" s="419"/>
      <c r="AP4883" s="419"/>
      <c r="AQ4883" s="419"/>
      <c r="AR4883" s="419"/>
      <c r="AS4883" s="419"/>
      <c r="AT4883" s="419"/>
      <c r="AU4883" s="419"/>
      <c r="AV4883" s="419"/>
      <c r="AX4883" s="419"/>
      <c r="AY4883" s="419"/>
      <c r="AZ4883" s="419"/>
      <c r="BB4883" s="419"/>
      <c r="BC4883" s="419"/>
      <c r="BD4883" s="419"/>
      <c r="BF4883" s="419"/>
      <c r="BG4883" s="419"/>
      <c r="BH4883" s="419"/>
      <c r="BJ4883" s="419"/>
      <c r="BK4883" s="419"/>
      <c r="BL4883" s="419"/>
      <c r="BN4883" s="419"/>
      <c r="BO4883" s="419"/>
      <c r="BP4883" s="419"/>
      <c r="BR4883" s="419"/>
      <c r="BS4883" s="419"/>
      <c r="BT4883" s="419"/>
      <c r="BV4883" s="419"/>
      <c r="BW4883" s="419"/>
      <c r="BX4883" s="397"/>
      <c r="BZ4883" s="449"/>
      <c r="CB4883" s="419"/>
      <c r="CC4883" s="419"/>
      <c r="CD4883" s="419"/>
      <c r="CF4883" s="419"/>
      <c r="CG4883" s="419"/>
      <c r="CH4883" s="419"/>
    </row>
    <row r="4884" spans="3:86" ht="21" thickBot="1">
      <c r="C4884" s="425"/>
      <c r="P4884" s="431"/>
      <c r="R4884" s="419"/>
      <c r="S4884" s="446"/>
      <c r="T4884" s="419"/>
      <c r="V4884" s="196"/>
      <c r="W4884" s="419"/>
      <c r="X4884" s="419"/>
      <c r="Z4884" s="419"/>
      <c r="AA4884" s="419"/>
      <c r="AB4884" s="419"/>
      <c r="AD4884" s="419"/>
      <c r="AE4884" s="419"/>
      <c r="AF4884" s="419"/>
      <c r="AH4884" s="419"/>
      <c r="AI4884" s="419"/>
      <c r="AJ4884" s="419"/>
      <c r="AL4884" s="419"/>
      <c r="AM4884" s="419"/>
      <c r="AN4884" s="403"/>
      <c r="AO4884" s="419"/>
      <c r="AP4884" s="419"/>
      <c r="AQ4884" s="419"/>
      <c r="AR4884" s="419"/>
      <c r="AS4884" s="419"/>
      <c r="AT4884" s="419"/>
      <c r="AU4884" s="419"/>
      <c r="AV4884" s="419"/>
      <c r="AX4884" s="419"/>
      <c r="AY4884" s="419"/>
      <c r="AZ4884" s="419"/>
      <c r="BB4884" s="419"/>
      <c r="BC4884" s="419"/>
      <c r="BD4884" s="419"/>
      <c r="BF4884" s="419"/>
      <c r="BG4884" s="419"/>
      <c r="BH4884" s="419"/>
      <c r="BJ4884" s="419"/>
      <c r="BK4884" s="419"/>
      <c r="BL4884" s="419"/>
      <c r="BN4884" s="419"/>
      <c r="BO4884" s="419"/>
      <c r="BP4884" s="419"/>
      <c r="BR4884" s="419"/>
      <c r="BS4884" s="419"/>
      <c r="BT4884" s="419"/>
      <c r="BV4884" s="419"/>
      <c r="BW4884" s="419"/>
      <c r="BX4884" s="397"/>
      <c r="BZ4884" s="449"/>
      <c r="CB4884" s="419"/>
      <c r="CC4884" s="419"/>
      <c r="CD4884" s="419"/>
      <c r="CF4884" s="419"/>
      <c r="CG4884" s="419"/>
      <c r="CH4884" s="419"/>
    </row>
    <row r="4885" spans="3:86" ht="21" thickBot="1">
      <c r="C4885" s="425"/>
      <c r="P4885" s="431"/>
      <c r="R4885" s="419"/>
      <c r="S4885" s="446"/>
      <c r="T4885" s="419"/>
      <c r="V4885" s="196"/>
      <c r="W4885" s="419"/>
      <c r="X4885" s="419"/>
      <c r="Z4885" s="419"/>
      <c r="AA4885" s="419"/>
      <c r="AB4885" s="419"/>
      <c r="AD4885" s="419"/>
      <c r="AE4885" s="419"/>
      <c r="AF4885" s="419"/>
      <c r="AH4885" s="419"/>
      <c r="AI4885" s="419"/>
      <c r="AJ4885" s="419"/>
      <c r="AL4885" s="419"/>
      <c r="AM4885" s="419"/>
      <c r="AN4885" s="403"/>
      <c r="AO4885" s="419"/>
      <c r="AP4885" s="419"/>
      <c r="AQ4885" s="419"/>
      <c r="AR4885" s="419"/>
      <c r="AS4885" s="419"/>
      <c r="AT4885" s="419"/>
      <c r="AU4885" s="419"/>
      <c r="AV4885" s="419"/>
      <c r="AX4885" s="419"/>
      <c r="AY4885" s="419"/>
      <c r="AZ4885" s="419"/>
      <c r="BB4885" s="419"/>
      <c r="BC4885" s="419"/>
      <c r="BD4885" s="419"/>
      <c r="BF4885" s="419"/>
      <c r="BG4885" s="419"/>
      <c r="BH4885" s="419"/>
      <c r="BJ4885" s="419"/>
      <c r="BK4885" s="419"/>
      <c r="BL4885" s="419"/>
      <c r="BN4885" s="419"/>
      <c r="BO4885" s="419"/>
      <c r="BP4885" s="419"/>
      <c r="BR4885" s="419"/>
      <c r="BS4885" s="419"/>
      <c r="BT4885" s="419"/>
      <c r="BV4885" s="419"/>
      <c r="BW4885" s="419"/>
      <c r="BX4885" s="397"/>
      <c r="BZ4885" s="449"/>
      <c r="CB4885" s="419"/>
      <c r="CC4885" s="419"/>
      <c r="CD4885" s="419"/>
      <c r="CF4885" s="419"/>
      <c r="CG4885" s="419"/>
      <c r="CH4885" s="419"/>
    </row>
    <row r="4886" spans="3:86" ht="21" thickBot="1">
      <c r="C4886" s="425"/>
      <c r="P4886" s="431"/>
      <c r="R4886" s="419"/>
      <c r="S4886" s="446"/>
      <c r="T4886" s="419"/>
      <c r="V4886" s="196"/>
      <c r="W4886" s="419"/>
      <c r="X4886" s="419"/>
      <c r="Z4886" s="419"/>
      <c r="AA4886" s="419"/>
      <c r="AB4886" s="419"/>
      <c r="AD4886" s="419"/>
      <c r="AE4886" s="419"/>
      <c r="AF4886" s="419"/>
      <c r="AH4886" s="419"/>
      <c r="AI4886" s="419"/>
      <c r="AJ4886" s="419"/>
      <c r="AL4886" s="419"/>
      <c r="AM4886" s="419"/>
      <c r="AN4886" s="403"/>
      <c r="AO4886" s="419"/>
      <c r="AP4886" s="419"/>
      <c r="AQ4886" s="419"/>
      <c r="AR4886" s="419"/>
      <c r="AS4886" s="419"/>
      <c r="AT4886" s="419"/>
      <c r="AU4886" s="419"/>
      <c r="AV4886" s="419"/>
      <c r="AX4886" s="419"/>
      <c r="AY4886" s="419"/>
      <c r="AZ4886" s="419"/>
      <c r="BB4886" s="419"/>
      <c r="BC4886" s="419"/>
      <c r="BD4886" s="419"/>
      <c r="BF4886" s="419"/>
      <c r="BG4886" s="419"/>
      <c r="BH4886" s="419"/>
      <c r="BJ4886" s="419"/>
      <c r="BK4886" s="419"/>
      <c r="BL4886" s="419"/>
      <c r="BN4886" s="419"/>
      <c r="BO4886" s="419"/>
      <c r="BP4886" s="419"/>
      <c r="BR4886" s="419"/>
      <c r="BS4886" s="419"/>
      <c r="BT4886" s="419"/>
      <c r="BV4886" s="419"/>
      <c r="BW4886" s="419"/>
      <c r="BX4886" s="397"/>
      <c r="BZ4886" s="449"/>
      <c r="CB4886" s="419"/>
      <c r="CC4886" s="419"/>
      <c r="CD4886" s="419"/>
      <c r="CF4886" s="419"/>
      <c r="CG4886" s="419"/>
      <c r="CH4886" s="419"/>
    </row>
    <row r="4887" spans="3:86" ht="21" thickBot="1">
      <c r="C4887" s="425"/>
      <c r="P4887" s="431"/>
      <c r="R4887" s="419"/>
      <c r="S4887" s="446"/>
      <c r="T4887" s="419"/>
      <c r="V4887" s="196"/>
      <c r="W4887" s="419"/>
      <c r="X4887" s="419"/>
      <c r="Z4887" s="419"/>
      <c r="AA4887" s="419"/>
      <c r="AB4887" s="419"/>
      <c r="AD4887" s="419"/>
      <c r="AE4887" s="419"/>
      <c r="AF4887" s="419"/>
      <c r="AH4887" s="419"/>
      <c r="AI4887" s="419"/>
      <c r="AJ4887" s="419"/>
      <c r="AL4887" s="419"/>
      <c r="AM4887" s="419"/>
      <c r="AN4887" s="403"/>
      <c r="AO4887" s="419"/>
      <c r="AP4887" s="419"/>
      <c r="AQ4887" s="419"/>
      <c r="AR4887" s="419"/>
      <c r="AS4887" s="419"/>
      <c r="AT4887" s="419"/>
      <c r="AU4887" s="419"/>
      <c r="AV4887" s="419"/>
      <c r="AX4887" s="419"/>
      <c r="AY4887" s="419"/>
      <c r="AZ4887" s="419"/>
      <c r="BB4887" s="419"/>
      <c r="BC4887" s="419"/>
      <c r="BD4887" s="419"/>
      <c r="BF4887" s="419"/>
      <c r="BG4887" s="419"/>
      <c r="BH4887" s="419"/>
      <c r="BJ4887" s="419"/>
      <c r="BK4887" s="419"/>
      <c r="BL4887" s="419"/>
      <c r="BN4887" s="419"/>
      <c r="BO4887" s="419"/>
      <c r="BP4887" s="419"/>
      <c r="BR4887" s="419"/>
      <c r="BS4887" s="419"/>
      <c r="BT4887" s="419"/>
      <c r="BV4887" s="419"/>
      <c r="BW4887" s="419"/>
      <c r="BX4887" s="397"/>
      <c r="BZ4887" s="449"/>
      <c r="CB4887" s="419"/>
      <c r="CC4887" s="419"/>
      <c r="CD4887" s="419"/>
      <c r="CF4887" s="419"/>
      <c r="CG4887" s="419"/>
      <c r="CH4887" s="419"/>
    </row>
    <row r="4888" spans="3:86" ht="21" thickBot="1">
      <c r="C4888" s="425"/>
      <c r="P4888" s="431"/>
      <c r="R4888" s="419"/>
      <c r="S4888" s="446"/>
      <c r="T4888" s="419"/>
      <c r="V4888" s="196"/>
      <c r="W4888" s="419"/>
      <c r="X4888" s="419"/>
      <c r="Z4888" s="419"/>
      <c r="AA4888" s="419"/>
      <c r="AB4888" s="419"/>
      <c r="AD4888" s="419"/>
      <c r="AE4888" s="419"/>
      <c r="AF4888" s="419"/>
      <c r="AH4888" s="419"/>
      <c r="AI4888" s="419"/>
      <c r="AJ4888" s="419"/>
      <c r="AL4888" s="419"/>
      <c r="AM4888" s="419"/>
      <c r="AN4888" s="403"/>
      <c r="AO4888" s="419"/>
      <c r="AP4888" s="419"/>
      <c r="AQ4888" s="419"/>
      <c r="AR4888" s="419"/>
      <c r="AS4888" s="419"/>
      <c r="AT4888" s="419"/>
      <c r="AU4888" s="419"/>
      <c r="AV4888" s="419"/>
      <c r="AX4888" s="419"/>
      <c r="AY4888" s="419"/>
      <c r="AZ4888" s="419"/>
      <c r="BB4888" s="419"/>
      <c r="BC4888" s="419"/>
      <c r="BD4888" s="419"/>
      <c r="BF4888" s="419"/>
      <c r="BG4888" s="419"/>
      <c r="BH4888" s="419"/>
      <c r="BJ4888" s="419"/>
      <c r="BK4888" s="419"/>
      <c r="BL4888" s="419"/>
      <c r="BN4888" s="419"/>
      <c r="BO4888" s="419"/>
      <c r="BP4888" s="419"/>
      <c r="BR4888" s="419"/>
      <c r="BS4888" s="419"/>
      <c r="BT4888" s="419"/>
      <c r="BV4888" s="419"/>
      <c r="BW4888" s="419"/>
      <c r="BX4888" s="397"/>
      <c r="BZ4888" s="449"/>
      <c r="CB4888" s="419"/>
      <c r="CC4888" s="419"/>
      <c r="CD4888" s="419"/>
      <c r="CF4888" s="419"/>
      <c r="CG4888" s="419"/>
      <c r="CH4888" s="419"/>
    </row>
    <row r="4889" spans="3:86" ht="21" thickBot="1">
      <c r="C4889" s="425"/>
      <c r="P4889" s="431"/>
      <c r="R4889" s="419"/>
      <c r="S4889" s="446"/>
      <c r="T4889" s="419"/>
      <c r="V4889" s="196"/>
      <c r="W4889" s="419"/>
      <c r="X4889" s="419"/>
      <c r="Z4889" s="419"/>
      <c r="AA4889" s="419"/>
      <c r="AB4889" s="419"/>
      <c r="AD4889" s="419"/>
      <c r="AE4889" s="419"/>
      <c r="AF4889" s="419"/>
      <c r="AH4889" s="419"/>
      <c r="AI4889" s="419"/>
      <c r="AJ4889" s="419"/>
      <c r="AL4889" s="419"/>
      <c r="AM4889" s="419"/>
      <c r="AN4889" s="403"/>
      <c r="AO4889" s="419"/>
      <c r="AP4889" s="419"/>
      <c r="AQ4889" s="419"/>
      <c r="AR4889" s="419"/>
      <c r="AS4889" s="419"/>
      <c r="AT4889" s="419"/>
      <c r="AU4889" s="419"/>
      <c r="AV4889" s="419"/>
      <c r="AX4889" s="419"/>
      <c r="AY4889" s="419"/>
      <c r="AZ4889" s="419"/>
      <c r="BB4889" s="419"/>
      <c r="BC4889" s="419"/>
      <c r="BD4889" s="419"/>
      <c r="BF4889" s="419"/>
      <c r="BG4889" s="419"/>
      <c r="BH4889" s="419"/>
      <c r="BJ4889" s="419"/>
      <c r="BK4889" s="419"/>
      <c r="BL4889" s="419"/>
      <c r="BN4889" s="419"/>
      <c r="BO4889" s="419"/>
      <c r="BP4889" s="419"/>
      <c r="BR4889" s="419"/>
      <c r="BS4889" s="419"/>
      <c r="BT4889" s="419"/>
      <c r="BV4889" s="419"/>
      <c r="BW4889" s="419"/>
      <c r="BX4889" s="397"/>
      <c r="BZ4889" s="449"/>
      <c r="CB4889" s="419"/>
      <c r="CC4889" s="419"/>
      <c r="CD4889" s="419"/>
      <c r="CF4889" s="419"/>
      <c r="CG4889" s="419"/>
      <c r="CH4889" s="419"/>
    </row>
    <row r="4890" spans="3:86" ht="21" thickBot="1">
      <c r="C4890" s="425"/>
      <c r="P4890" s="431"/>
      <c r="R4890" s="419"/>
      <c r="S4890" s="446"/>
      <c r="T4890" s="419"/>
      <c r="V4890" s="196"/>
      <c r="W4890" s="419"/>
      <c r="X4890" s="419"/>
      <c r="Z4890" s="419"/>
      <c r="AA4890" s="419"/>
      <c r="AB4890" s="419"/>
      <c r="AD4890" s="419"/>
      <c r="AE4890" s="419"/>
      <c r="AF4890" s="419"/>
      <c r="AH4890" s="419"/>
      <c r="AI4890" s="419"/>
      <c r="AJ4890" s="419"/>
      <c r="AL4890" s="419"/>
      <c r="AM4890" s="419"/>
      <c r="AN4890" s="403"/>
      <c r="AO4890" s="419"/>
      <c r="AP4890" s="419"/>
      <c r="AQ4890" s="419"/>
      <c r="AR4890" s="419"/>
      <c r="AS4890" s="419"/>
      <c r="AT4890" s="419"/>
      <c r="AU4890" s="419"/>
      <c r="AV4890" s="419"/>
      <c r="AX4890" s="419"/>
      <c r="AY4890" s="419"/>
      <c r="AZ4890" s="419"/>
      <c r="BB4890" s="419"/>
      <c r="BC4890" s="419"/>
      <c r="BD4890" s="419"/>
      <c r="BF4890" s="419"/>
      <c r="BG4890" s="419"/>
      <c r="BH4890" s="419"/>
      <c r="BJ4890" s="419"/>
      <c r="BK4890" s="419"/>
      <c r="BL4890" s="419"/>
      <c r="BN4890" s="419"/>
      <c r="BO4890" s="419"/>
      <c r="BP4890" s="419"/>
      <c r="BR4890" s="419"/>
      <c r="BS4890" s="419"/>
      <c r="BT4890" s="419"/>
      <c r="BV4890" s="419"/>
      <c r="BW4890" s="419"/>
      <c r="BX4890" s="397"/>
      <c r="BZ4890" s="449"/>
      <c r="CB4890" s="419"/>
      <c r="CC4890" s="419"/>
      <c r="CD4890" s="419"/>
      <c r="CF4890" s="419"/>
      <c r="CG4890" s="419"/>
      <c r="CH4890" s="419"/>
    </row>
    <row r="4891" spans="3:86" ht="21" thickBot="1">
      <c r="C4891" s="425"/>
      <c r="P4891" s="431"/>
      <c r="R4891" s="419"/>
      <c r="S4891" s="446"/>
      <c r="T4891" s="419"/>
      <c r="V4891" s="196"/>
      <c r="W4891" s="419"/>
      <c r="X4891" s="419"/>
      <c r="Z4891" s="419"/>
      <c r="AA4891" s="419"/>
      <c r="AB4891" s="419"/>
      <c r="AD4891" s="419"/>
      <c r="AE4891" s="419"/>
      <c r="AF4891" s="419"/>
      <c r="AH4891" s="419"/>
      <c r="AI4891" s="419"/>
      <c r="AJ4891" s="419"/>
      <c r="AL4891" s="419"/>
      <c r="AM4891" s="419"/>
      <c r="AN4891" s="403"/>
      <c r="AO4891" s="419"/>
      <c r="AP4891" s="419"/>
      <c r="AQ4891" s="419"/>
      <c r="AR4891" s="419"/>
      <c r="AS4891" s="419"/>
      <c r="AT4891" s="419"/>
      <c r="AU4891" s="419"/>
      <c r="AV4891" s="419"/>
      <c r="AX4891" s="419"/>
      <c r="AY4891" s="419"/>
      <c r="AZ4891" s="419"/>
      <c r="BB4891" s="419"/>
      <c r="BC4891" s="419"/>
      <c r="BD4891" s="419"/>
      <c r="BF4891" s="419"/>
      <c r="BG4891" s="419"/>
      <c r="BH4891" s="419"/>
      <c r="BJ4891" s="419"/>
      <c r="BK4891" s="419"/>
      <c r="BL4891" s="419"/>
      <c r="BN4891" s="419"/>
      <c r="BO4891" s="419"/>
      <c r="BP4891" s="419"/>
      <c r="BR4891" s="419"/>
      <c r="BS4891" s="419"/>
      <c r="BT4891" s="419"/>
      <c r="BV4891" s="419"/>
      <c r="BW4891" s="419"/>
      <c r="BX4891" s="397"/>
      <c r="BZ4891" s="449"/>
      <c r="CB4891" s="419"/>
      <c r="CC4891" s="419"/>
      <c r="CD4891" s="419"/>
      <c r="CF4891" s="419"/>
      <c r="CG4891" s="419"/>
      <c r="CH4891" s="419"/>
    </row>
    <row r="4892" spans="3:86" ht="21" thickBot="1">
      <c r="C4892" s="425"/>
      <c r="P4892" s="431"/>
      <c r="R4892" s="419"/>
      <c r="S4892" s="446"/>
      <c r="T4892" s="419"/>
      <c r="V4892" s="196"/>
      <c r="W4892" s="419"/>
      <c r="X4892" s="419"/>
      <c r="Z4892" s="419"/>
      <c r="AA4892" s="419"/>
      <c r="AB4892" s="419"/>
      <c r="AD4892" s="419"/>
      <c r="AE4892" s="419"/>
      <c r="AF4892" s="419"/>
      <c r="AH4892" s="419"/>
      <c r="AI4892" s="419"/>
      <c r="AJ4892" s="419"/>
      <c r="AL4892" s="419"/>
      <c r="AM4892" s="419"/>
      <c r="AN4892" s="403"/>
      <c r="AO4892" s="419"/>
      <c r="AP4892" s="419"/>
      <c r="AQ4892" s="419"/>
      <c r="AR4892" s="419"/>
      <c r="AS4892" s="419"/>
      <c r="AT4892" s="419"/>
      <c r="AU4892" s="419"/>
      <c r="AV4892" s="419"/>
      <c r="AX4892" s="419"/>
      <c r="AY4892" s="419"/>
      <c r="AZ4892" s="419"/>
      <c r="BB4892" s="419"/>
      <c r="BC4892" s="419"/>
      <c r="BD4892" s="419"/>
      <c r="BF4892" s="419"/>
      <c r="BG4892" s="419"/>
      <c r="BH4892" s="419"/>
      <c r="BJ4892" s="419"/>
      <c r="BK4892" s="419"/>
      <c r="BL4892" s="419"/>
      <c r="BN4892" s="419"/>
      <c r="BO4892" s="419"/>
      <c r="BP4892" s="419"/>
      <c r="BR4892" s="419"/>
      <c r="BS4892" s="419"/>
      <c r="BT4892" s="419"/>
      <c r="BV4892" s="419"/>
      <c r="BW4892" s="419"/>
      <c r="BX4892" s="397"/>
      <c r="BZ4892" s="449"/>
      <c r="CB4892" s="419"/>
      <c r="CC4892" s="419"/>
      <c r="CD4892" s="419"/>
      <c r="CF4892" s="419"/>
      <c r="CG4892" s="419"/>
      <c r="CH4892" s="419"/>
    </row>
    <row r="4893" spans="3:86" ht="21" thickBot="1">
      <c r="C4893" s="425"/>
      <c r="P4893" s="431"/>
      <c r="R4893" s="419"/>
      <c r="S4893" s="446"/>
      <c r="T4893" s="419"/>
      <c r="V4893" s="196"/>
      <c r="W4893" s="419"/>
      <c r="X4893" s="419"/>
      <c r="Z4893" s="419"/>
      <c r="AA4893" s="419"/>
      <c r="AB4893" s="419"/>
      <c r="AD4893" s="419"/>
      <c r="AE4893" s="419"/>
      <c r="AF4893" s="419"/>
      <c r="AH4893" s="419"/>
      <c r="AI4893" s="419"/>
      <c r="AJ4893" s="419"/>
      <c r="AL4893" s="419"/>
      <c r="AM4893" s="419"/>
      <c r="AN4893" s="403"/>
      <c r="AO4893" s="419"/>
      <c r="AP4893" s="419"/>
      <c r="AQ4893" s="419"/>
      <c r="AR4893" s="419"/>
      <c r="AS4893" s="419"/>
      <c r="AT4893" s="419"/>
      <c r="AU4893" s="419"/>
      <c r="AV4893" s="419"/>
      <c r="AX4893" s="419"/>
      <c r="AY4893" s="419"/>
      <c r="AZ4893" s="419"/>
      <c r="BB4893" s="419"/>
      <c r="BC4893" s="419"/>
      <c r="BD4893" s="419"/>
      <c r="BF4893" s="419"/>
      <c r="BG4893" s="419"/>
      <c r="BH4893" s="419"/>
      <c r="BJ4893" s="419"/>
      <c r="BK4893" s="419"/>
      <c r="BL4893" s="419"/>
      <c r="BN4893" s="419"/>
      <c r="BO4893" s="419"/>
      <c r="BP4893" s="419"/>
      <c r="BR4893" s="419"/>
      <c r="BS4893" s="419"/>
      <c r="BT4893" s="419"/>
      <c r="BV4893" s="419"/>
      <c r="BW4893" s="419"/>
      <c r="BX4893" s="397"/>
      <c r="BZ4893" s="449"/>
      <c r="CB4893" s="419"/>
      <c r="CC4893" s="419"/>
      <c r="CD4893" s="419"/>
      <c r="CF4893" s="419"/>
      <c r="CG4893" s="419"/>
      <c r="CH4893" s="419"/>
    </row>
    <row r="4894" spans="3:86" ht="21" thickBot="1">
      <c r="C4894" s="425"/>
      <c r="P4894" s="431"/>
      <c r="R4894" s="419"/>
      <c r="S4894" s="446"/>
      <c r="T4894" s="419"/>
      <c r="V4894" s="196"/>
      <c r="W4894" s="419"/>
      <c r="X4894" s="419"/>
      <c r="Z4894" s="419"/>
      <c r="AA4894" s="419"/>
      <c r="AB4894" s="419"/>
      <c r="AD4894" s="419"/>
      <c r="AE4894" s="419"/>
      <c r="AF4894" s="419"/>
      <c r="AH4894" s="419"/>
      <c r="AI4894" s="419"/>
      <c r="AJ4894" s="419"/>
      <c r="AL4894" s="419"/>
      <c r="AM4894" s="419"/>
      <c r="AN4894" s="403"/>
      <c r="AO4894" s="419"/>
      <c r="AP4894" s="419"/>
      <c r="AQ4894" s="419"/>
      <c r="AR4894" s="419"/>
      <c r="AS4894" s="419"/>
      <c r="AT4894" s="419"/>
      <c r="AU4894" s="419"/>
      <c r="AV4894" s="419"/>
      <c r="AX4894" s="419"/>
      <c r="AY4894" s="419"/>
      <c r="AZ4894" s="419"/>
      <c r="BB4894" s="419"/>
      <c r="BC4894" s="419"/>
      <c r="BD4894" s="419"/>
      <c r="BF4894" s="419"/>
      <c r="BG4894" s="419"/>
      <c r="BH4894" s="419"/>
      <c r="BJ4894" s="419"/>
      <c r="BK4894" s="419"/>
      <c r="BL4894" s="419"/>
      <c r="BN4894" s="419"/>
      <c r="BO4894" s="419"/>
      <c r="BP4894" s="419"/>
      <c r="BR4894" s="419"/>
      <c r="BS4894" s="419"/>
      <c r="BT4894" s="419"/>
      <c r="BV4894" s="419"/>
      <c r="BW4894" s="419"/>
      <c r="BX4894" s="397"/>
      <c r="BZ4894" s="449"/>
      <c r="CB4894" s="419"/>
      <c r="CC4894" s="419"/>
      <c r="CD4894" s="419"/>
      <c r="CF4894" s="419"/>
      <c r="CG4894" s="419"/>
      <c r="CH4894" s="419"/>
    </row>
    <row r="4895" spans="3:86" ht="21" thickBot="1">
      <c r="C4895" s="425"/>
      <c r="P4895" s="431"/>
      <c r="R4895" s="419"/>
      <c r="S4895" s="446"/>
      <c r="T4895" s="419"/>
      <c r="V4895" s="196"/>
      <c r="W4895" s="419"/>
      <c r="X4895" s="419"/>
      <c r="Z4895" s="419"/>
      <c r="AA4895" s="419"/>
      <c r="AB4895" s="419"/>
      <c r="AD4895" s="419"/>
      <c r="AE4895" s="419"/>
      <c r="AF4895" s="419"/>
      <c r="AH4895" s="419"/>
      <c r="AI4895" s="419"/>
      <c r="AJ4895" s="419"/>
      <c r="AL4895" s="419"/>
      <c r="AM4895" s="419"/>
      <c r="AN4895" s="403"/>
      <c r="AO4895" s="419"/>
      <c r="AP4895" s="419"/>
      <c r="AQ4895" s="419"/>
      <c r="AR4895" s="419"/>
      <c r="AS4895" s="419"/>
      <c r="AT4895" s="419"/>
      <c r="AU4895" s="419"/>
      <c r="AV4895" s="419"/>
      <c r="AX4895" s="419"/>
      <c r="AY4895" s="419"/>
      <c r="AZ4895" s="419"/>
      <c r="BB4895" s="419"/>
      <c r="BC4895" s="419"/>
      <c r="BD4895" s="419"/>
      <c r="BF4895" s="419"/>
      <c r="BG4895" s="419"/>
      <c r="BH4895" s="419"/>
      <c r="BJ4895" s="419"/>
      <c r="BK4895" s="419"/>
      <c r="BL4895" s="419"/>
      <c r="BN4895" s="419"/>
      <c r="BO4895" s="419"/>
      <c r="BP4895" s="419"/>
      <c r="BR4895" s="419"/>
      <c r="BS4895" s="419"/>
      <c r="BT4895" s="419"/>
      <c r="BV4895" s="419"/>
      <c r="BW4895" s="419"/>
      <c r="BX4895" s="397"/>
      <c r="BZ4895" s="449"/>
      <c r="CB4895" s="419"/>
      <c r="CC4895" s="419"/>
      <c r="CD4895" s="419"/>
      <c r="CF4895" s="419"/>
      <c r="CG4895" s="419"/>
      <c r="CH4895" s="419"/>
    </row>
    <row r="4896" spans="3:86" ht="21" thickBot="1">
      <c r="C4896" s="425"/>
      <c r="P4896" s="431"/>
      <c r="R4896" s="419"/>
      <c r="S4896" s="446"/>
      <c r="T4896" s="419"/>
      <c r="V4896" s="196"/>
      <c r="W4896" s="419"/>
      <c r="X4896" s="419"/>
      <c r="Z4896" s="419"/>
      <c r="AA4896" s="419"/>
      <c r="AB4896" s="419"/>
      <c r="AD4896" s="419"/>
      <c r="AE4896" s="419"/>
      <c r="AF4896" s="419"/>
      <c r="AH4896" s="419"/>
      <c r="AI4896" s="419"/>
      <c r="AJ4896" s="419"/>
      <c r="AL4896" s="419"/>
      <c r="AM4896" s="419"/>
      <c r="AN4896" s="403"/>
      <c r="AO4896" s="419"/>
      <c r="AP4896" s="419"/>
      <c r="AQ4896" s="419"/>
      <c r="AR4896" s="419"/>
      <c r="AS4896" s="419"/>
      <c r="AT4896" s="419"/>
      <c r="AU4896" s="419"/>
      <c r="AV4896" s="419"/>
      <c r="AX4896" s="419"/>
      <c r="AY4896" s="419"/>
      <c r="AZ4896" s="419"/>
      <c r="BB4896" s="419"/>
      <c r="BC4896" s="419"/>
      <c r="BD4896" s="419"/>
      <c r="BF4896" s="419"/>
      <c r="BG4896" s="419"/>
      <c r="BH4896" s="419"/>
      <c r="BJ4896" s="419"/>
      <c r="BK4896" s="419"/>
      <c r="BL4896" s="419"/>
      <c r="BN4896" s="419"/>
      <c r="BO4896" s="419"/>
      <c r="BP4896" s="419"/>
      <c r="BR4896" s="419"/>
      <c r="BS4896" s="419"/>
      <c r="BT4896" s="419"/>
      <c r="BV4896" s="419"/>
      <c r="BW4896" s="419"/>
      <c r="BX4896" s="397"/>
      <c r="BZ4896" s="449"/>
      <c r="CB4896" s="419"/>
      <c r="CC4896" s="419"/>
      <c r="CD4896" s="419"/>
      <c r="CF4896" s="419"/>
      <c r="CG4896" s="419"/>
      <c r="CH4896" s="419"/>
    </row>
    <row r="4897" spans="3:86" ht="21" thickBot="1">
      <c r="C4897" s="425"/>
      <c r="P4897" s="431"/>
      <c r="R4897" s="419"/>
      <c r="S4897" s="446"/>
      <c r="T4897" s="419"/>
      <c r="V4897" s="196"/>
      <c r="W4897" s="419"/>
      <c r="X4897" s="419"/>
      <c r="Z4897" s="419"/>
      <c r="AA4897" s="419"/>
      <c r="AB4897" s="419"/>
      <c r="AD4897" s="419"/>
      <c r="AE4897" s="419"/>
      <c r="AF4897" s="419"/>
      <c r="AH4897" s="419"/>
      <c r="AI4897" s="419"/>
      <c r="AJ4897" s="419"/>
      <c r="AL4897" s="419"/>
      <c r="AM4897" s="419"/>
      <c r="AN4897" s="403"/>
      <c r="AO4897" s="419"/>
      <c r="AP4897" s="419"/>
      <c r="AQ4897" s="419"/>
      <c r="AR4897" s="419"/>
      <c r="AS4897" s="419"/>
      <c r="AT4897" s="419"/>
      <c r="AU4897" s="419"/>
      <c r="AV4897" s="419"/>
      <c r="AX4897" s="419"/>
      <c r="AY4897" s="419"/>
      <c r="AZ4897" s="419"/>
      <c r="BB4897" s="419"/>
      <c r="BC4897" s="419"/>
      <c r="BD4897" s="419"/>
      <c r="BF4897" s="419"/>
      <c r="BG4897" s="419"/>
      <c r="BH4897" s="419"/>
      <c r="BJ4897" s="419"/>
      <c r="BK4897" s="419"/>
      <c r="BL4897" s="419"/>
      <c r="BN4897" s="419"/>
      <c r="BO4897" s="419"/>
      <c r="BP4897" s="419"/>
      <c r="BR4897" s="419"/>
      <c r="BS4897" s="419"/>
      <c r="BT4897" s="419"/>
      <c r="BV4897" s="419"/>
      <c r="BW4897" s="419"/>
      <c r="BX4897" s="397"/>
      <c r="BZ4897" s="449"/>
      <c r="CB4897" s="419"/>
      <c r="CC4897" s="419"/>
      <c r="CD4897" s="419"/>
      <c r="CF4897" s="419"/>
      <c r="CG4897" s="419"/>
      <c r="CH4897" s="419"/>
    </row>
    <row r="4898" spans="3:86" ht="21" thickBot="1">
      <c r="C4898" s="425"/>
      <c r="P4898" s="431"/>
      <c r="R4898" s="419"/>
      <c r="S4898" s="446"/>
      <c r="T4898" s="419"/>
      <c r="V4898" s="196"/>
      <c r="W4898" s="419"/>
      <c r="X4898" s="419"/>
      <c r="Z4898" s="419"/>
      <c r="AA4898" s="419"/>
      <c r="AB4898" s="419"/>
      <c r="AD4898" s="419"/>
      <c r="AE4898" s="419"/>
      <c r="AF4898" s="419"/>
      <c r="AH4898" s="419"/>
      <c r="AI4898" s="419"/>
      <c r="AJ4898" s="419"/>
      <c r="AL4898" s="419"/>
      <c r="AM4898" s="419"/>
      <c r="AN4898" s="403"/>
      <c r="AO4898" s="419"/>
      <c r="AP4898" s="419"/>
      <c r="AQ4898" s="419"/>
      <c r="AR4898" s="419"/>
      <c r="AS4898" s="419"/>
      <c r="AT4898" s="419"/>
      <c r="AU4898" s="419"/>
      <c r="AV4898" s="419"/>
      <c r="AX4898" s="419"/>
      <c r="AY4898" s="419"/>
      <c r="AZ4898" s="419"/>
      <c r="BB4898" s="419"/>
      <c r="BC4898" s="419"/>
      <c r="BD4898" s="419"/>
      <c r="BF4898" s="419"/>
      <c r="BG4898" s="419"/>
      <c r="BH4898" s="419"/>
      <c r="BJ4898" s="419"/>
      <c r="BK4898" s="419"/>
      <c r="BL4898" s="419"/>
      <c r="BN4898" s="419"/>
      <c r="BO4898" s="419"/>
      <c r="BP4898" s="419"/>
      <c r="BR4898" s="419"/>
      <c r="BS4898" s="419"/>
      <c r="BT4898" s="419"/>
      <c r="BV4898" s="419"/>
      <c r="BW4898" s="419"/>
      <c r="BX4898" s="397"/>
      <c r="BZ4898" s="449"/>
      <c r="CB4898" s="419"/>
      <c r="CC4898" s="419"/>
      <c r="CD4898" s="419"/>
      <c r="CF4898" s="419"/>
      <c r="CG4898" s="419"/>
      <c r="CH4898" s="419"/>
    </row>
    <row r="4899" spans="3:86" ht="21" thickBot="1">
      <c r="C4899" s="425"/>
      <c r="P4899" s="431"/>
      <c r="R4899" s="419"/>
      <c r="S4899" s="446"/>
      <c r="T4899" s="419"/>
      <c r="V4899" s="196"/>
      <c r="W4899" s="419"/>
      <c r="X4899" s="419"/>
      <c r="Z4899" s="419"/>
      <c r="AA4899" s="419"/>
      <c r="AB4899" s="419"/>
      <c r="AD4899" s="419"/>
      <c r="AE4899" s="419"/>
      <c r="AF4899" s="419"/>
      <c r="AH4899" s="419"/>
      <c r="AI4899" s="419"/>
      <c r="AJ4899" s="419"/>
      <c r="AL4899" s="419"/>
      <c r="AM4899" s="419"/>
      <c r="AN4899" s="403"/>
      <c r="AO4899" s="419"/>
      <c r="AP4899" s="419"/>
      <c r="AQ4899" s="419"/>
      <c r="AR4899" s="419"/>
      <c r="AS4899" s="419"/>
      <c r="AT4899" s="419"/>
      <c r="AU4899" s="419"/>
      <c r="AV4899" s="419"/>
      <c r="AX4899" s="419"/>
      <c r="AY4899" s="419"/>
      <c r="AZ4899" s="419"/>
      <c r="BB4899" s="419"/>
      <c r="BC4899" s="419"/>
      <c r="BD4899" s="419"/>
      <c r="BF4899" s="419"/>
      <c r="BG4899" s="419"/>
      <c r="BH4899" s="419"/>
      <c r="BJ4899" s="419"/>
      <c r="BK4899" s="419"/>
      <c r="BL4899" s="419"/>
      <c r="BN4899" s="419"/>
      <c r="BO4899" s="419"/>
      <c r="BP4899" s="419"/>
      <c r="BR4899" s="419"/>
      <c r="BS4899" s="419"/>
      <c r="BT4899" s="419"/>
      <c r="BV4899" s="419"/>
      <c r="BW4899" s="419"/>
      <c r="BX4899" s="397"/>
      <c r="BZ4899" s="449"/>
      <c r="CB4899" s="419"/>
      <c r="CC4899" s="419"/>
      <c r="CD4899" s="419"/>
      <c r="CF4899" s="419"/>
      <c r="CG4899" s="419"/>
      <c r="CH4899" s="419"/>
    </row>
    <row r="4900" spans="3:86" ht="21" thickBot="1">
      <c r="C4900" s="425"/>
      <c r="P4900" s="431"/>
      <c r="R4900" s="419"/>
      <c r="S4900" s="446"/>
      <c r="T4900" s="419"/>
      <c r="V4900" s="196"/>
      <c r="W4900" s="419"/>
      <c r="X4900" s="419"/>
      <c r="Z4900" s="419"/>
      <c r="AA4900" s="419"/>
      <c r="AB4900" s="419"/>
      <c r="AD4900" s="419"/>
      <c r="AE4900" s="419"/>
      <c r="AF4900" s="419"/>
      <c r="AH4900" s="419"/>
      <c r="AI4900" s="419"/>
      <c r="AJ4900" s="419"/>
      <c r="AL4900" s="419"/>
      <c r="AM4900" s="419"/>
      <c r="AN4900" s="403"/>
      <c r="AO4900" s="419"/>
      <c r="AP4900" s="419"/>
      <c r="AQ4900" s="419"/>
      <c r="AR4900" s="419"/>
      <c r="AS4900" s="419"/>
      <c r="AT4900" s="419"/>
      <c r="AU4900" s="419"/>
      <c r="AV4900" s="419"/>
      <c r="AX4900" s="419"/>
      <c r="AY4900" s="419"/>
      <c r="AZ4900" s="419"/>
      <c r="BB4900" s="419"/>
      <c r="BC4900" s="419"/>
      <c r="BD4900" s="419"/>
      <c r="BF4900" s="419"/>
      <c r="BG4900" s="419"/>
      <c r="BH4900" s="419"/>
      <c r="BJ4900" s="419"/>
      <c r="BK4900" s="419"/>
      <c r="BL4900" s="419"/>
      <c r="BN4900" s="419"/>
      <c r="BO4900" s="419"/>
      <c r="BP4900" s="419"/>
      <c r="BR4900" s="419"/>
      <c r="BS4900" s="419"/>
      <c r="BT4900" s="419"/>
      <c r="BV4900" s="419"/>
      <c r="BW4900" s="419"/>
      <c r="BX4900" s="397"/>
      <c r="BZ4900" s="449"/>
      <c r="CB4900" s="419"/>
      <c r="CC4900" s="419"/>
      <c r="CD4900" s="419"/>
      <c r="CF4900" s="419"/>
      <c r="CG4900" s="419"/>
      <c r="CH4900" s="419"/>
    </row>
    <row r="4901" spans="3:86" ht="21" thickBot="1">
      <c r="C4901" s="425"/>
      <c r="P4901" s="431"/>
      <c r="R4901" s="419"/>
      <c r="S4901" s="446"/>
      <c r="T4901" s="419"/>
      <c r="V4901" s="196"/>
      <c r="W4901" s="419"/>
      <c r="X4901" s="419"/>
      <c r="Z4901" s="419"/>
      <c r="AA4901" s="419"/>
      <c r="AB4901" s="419"/>
      <c r="AD4901" s="419"/>
      <c r="AE4901" s="419"/>
      <c r="AF4901" s="419"/>
      <c r="AH4901" s="419"/>
      <c r="AI4901" s="419"/>
      <c r="AJ4901" s="419"/>
      <c r="AL4901" s="419"/>
      <c r="AM4901" s="419"/>
      <c r="AN4901" s="403"/>
      <c r="AO4901" s="419"/>
      <c r="AP4901" s="419"/>
      <c r="AQ4901" s="419"/>
      <c r="AR4901" s="419"/>
      <c r="AS4901" s="419"/>
      <c r="AT4901" s="419"/>
      <c r="AU4901" s="419"/>
      <c r="AV4901" s="419"/>
      <c r="AX4901" s="419"/>
      <c r="AY4901" s="419"/>
      <c r="AZ4901" s="419"/>
      <c r="BB4901" s="419"/>
      <c r="BC4901" s="419"/>
      <c r="BD4901" s="419"/>
      <c r="BF4901" s="419"/>
      <c r="BG4901" s="419"/>
      <c r="BH4901" s="419"/>
      <c r="BJ4901" s="419"/>
      <c r="BK4901" s="419"/>
      <c r="BL4901" s="419"/>
      <c r="BN4901" s="419"/>
      <c r="BO4901" s="419"/>
      <c r="BP4901" s="419"/>
      <c r="BR4901" s="419"/>
      <c r="BS4901" s="419"/>
      <c r="BT4901" s="419"/>
      <c r="BV4901" s="419"/>
      <c r="BW4901" s="419"/>
      <c r="BX4901" s="397"/>
      <c r="BZ4901" s="449"/>
      <c r="CB4901" s="419"/>
      <c r="CC4901" s="419"/>
      <c r="CD4901" s="419"/>
      <c r="CF4901" s="419"/>
      <c r="CG4901" s="419"/>
      <c r="CH4901" s="419"/>
    </row>
    <row r="4902" spans="3:86" ht="21" thickBot="1">
      <c r="C4902" s="425"/>
      <c r="P4902" s="431"/>
      <c r="R4902" s="419"/>
      <c r="S4902" s="446"/>
      <c r="T4902" s="419"/>
      <c r="V4902" s="196"/>
      <c r="W4902" s="419"/>
      <c r="X4902" s="419"/>
      <c r="Z4902" s="419"/>
      <c r="AA4902" s="419"/>
      <c r="AB4902" s="419"/>
      <c r="AD4902" s="419"/>
      <c r="AE4902" s="419"/>
      <c r="AF4902" s="419"/>
      <c r="AH4902" s="419"/>
      <c r="AI4902" s="419"/>
      <c r="AJ4902" s="419"/>
      <c r="AL4902" s="419"/>
      <c r="AM4902" s="419"/>
      <c r="AN4902" s="403"/>
      <c r="AO4902" s="419"/>
      <c r="AP4902" s="419"/>
      <c r="AQ4902" s="419"/>
      <c r="AR4902" s="419"/>
      <c r="AS4902" s="419"/>
      <c r="AT4902" s="419"/>
      <c r="AU4902" s="419"/>
      <c r="AV4902" s="419"/>
      <c r="AX4902" s="419"/>
      <c r="AY4902" s="419"/>
      <c r="AZ4902" s="419"/>
      <c r="BB4902" s="419"/>
      <c r="BC4902" s="419"/>
      <c r="BD4902" s="419"/>
      <c r="BF4902" s="419"/>
      <c r="BG4902" s="419"/>
      <c r="BH4902" s="419"/>
      <c r="BJ4902" s="419"/>
      <c r="BK4902" s="419"/>
      <c r="BL4902" s="419"/>
      <c r="BN4902" s="419"/>
      <c r="BO4902" s="419"/>
      <c r="BP4902" s="419"/>
      <c r="BR4902" s="419"/>
      <c r="BS4902" s="419"/>
      <c r="BT4902" s="419"/>
      <c r="BV4902" s="419"/>
      <c r="BW4902" s="419"/>
      <c r="BX4902" s="397"/>
      <c r="BZ4902" s="449"/>
      <c r="CB4902" s="419"/>
      <c r="CC4902" s="419"/>
      <c r="CD4902" s="419"/>
      <c r="CF4902" s="419"/>
      <c r="CG4902" s="419"/>
      <c r="CH4902" s="419"/>
    </row>
    <row r="4903" spans="3:86" ht="21" thickBot="1">
      <c r="C4903" s="425"/>
      <c r="P4903" s="431"/>
      <c r="R4903" s="419"/>
      <c r="S4903" s="446"/>
      <c r="T4903" s="419"/>
      <c r="V4903" s="196"/>
      <c r="W4903" s="419"/>
      <c r="X4903" s="419"/>
      <c r="Z4903" s="419"/>
      <c r="AA4903" s="419"/>
      <c r="AB4903" s="419"/>
      <c r="AD4903" s="419"/>
      <c r="AE4903" s="419"/>
      <c r="AF4903" s="419"/>
      <c r="AH4903" s="419"/>
      <c r="AI4903" s="419"/>
      <c r="AJ4903" s="419"/>
      <c r="AL4903" s="419"/>
      <c r="AM4903" s="419"/>
      <c r="AN4903" s="403"/>
      <c r="AO4903" s="419"/>
      <c r="AP4903" s="419"/>
      <c r="AQ4903" s="419"/>
      <c r="AR4903" s="419"/>
      <c r="AS4903" s="419"/>
      <c r="AT4903" s="419"/>
      <c r="AU4903" s="419"/>
      <c r="AV4903" s="419"/>
      <c r="AX4903" s="419"/>
      <c r="AY4903" s="419"/>
      <c r="AZ4903" s="419"/>
      <c r="BB4903" s="419"/>
      <c r="BC4903" s="419"/>
      <c r="BD4903" s="419"/>
      <c r="BF4903" s="419"/>
      <c r="BG4903" s="419"/>
      <c r="BH4903" s="419"/>
      <c r="BJ4903" s="419"/>
      <c r="BK4903" s="419"/>
      <c r="BL4903" s="419"/>
      <c r="BN4903" s="419"/>
      <c r="BO4903" s="419"/>
      <c r="BP4903" s="419"/>
      <c r="BR4903" s="419"/>
      <c r="BS4903" s="419"/>
      <c r="BT4903" s="419"/>
      <c r="BV4903" s="419"/>
      <c r="BW4903" s="419"/>
      <c r="BX4903" s="397"/>
      <c r="BZ4903" s="449"/>
      <c r="CB4903" s="419"/>
      <c r="CC4903" s="419"/>
      <c r="CD4903" s="419"/>
      <c r="CF4903" s="419"/>
      <c r="CG4903" s="419"/>
      <c r="CH4903" s="419"/>
    </row>
    <row r="4904" spans="3:86" ht="21" thickBot="1">
      <c r="C4904" s="425"/>
      <c r="P4904" s="431"/>
      <c r="R4904" s="419"/>
      <c r="S4904" s="446"/>
      <c r="T4904" s="419"/>
      <c r="V4904" s="196"/>
      <c r="W4904" s="419"/>
      <c r="X4904" s="419"/>
      <c r="Z4904" s="419"/>
      <c r="AA4904" s="419"/>
      <c r="AB4904" s="419"/>
      <c r="AD4904" s="419"/>
      <c r="AE4904" s="419"/>
      <c r="AF4904" s="419"/>
      <c r="AH4904" s="419"/>
      <c r="AI4904" s="419"/>
      <c r="AJ4904" s="419"/>
      <c r="AL4904" s="419"/>
      <c r="AM4904" s="419"/>
      <c r="AN4904" s="403"/>
      <c r="AO4904" s="419"/>
      <c r="AP4904" s="419"/>
      <c r="AQ4904" s="419"/>
      <c r="AR4904" s="419"/>
      <c r="AS4904" s="419"/>
      <c r="AT4904" s="419"/>
      <c r="AU4904" s="419"/>
      <c r="AV4904" s="419"/>
      <c r="AX4904" s="419"/>
      <c r="AY4904" s="419"/>
      <c r="AZ4904" s="419"/>
      <c r="BB4904" s="419"/>
      <c r="BC4904" s="419"/>
      <c r="BD4904" s="419"/>
      <c r="BF4904" s="419"/>
      <c r="BG4904" s="419"/>
      <c r="BH4904" s="419"/>
      <c r="BJ4904" s="419"/>
      <c r="BK4904" s="419"/>
      <c r="BL4904" s="419"/>
      <c r="BN4904" s="419"/>
      <c r="BO4904" s="419"/>
      <c r="BP4904" s="419"/>
      <c r="BR4904" s="419"/>
      <c r="BS4904" s="419"/>
      <c r="BT4904" s="419"/>
      <c r="BV4904" s="419"/>
      <c r="BW4904" s="419"/>
      <c r="BX4904" s="397"/>
      <c r="BZ4904" s="449"/>
      <c r="CB4904" s="419"/>
      <c r="CC4904" s="419"/>
      <c r="CD4904" s="419"/>
      <c r="CF4904" s="419"/>
      <c r="CG4904" s="419"/>
      <c r="CH4904" s="419"/>
    </row>
    <row r="4905" spans="3:86" ht="21" thickBot="1">
      <c r="C4905" s="425"/>
      <c r="P4905" s="431"/>
      <c r="R4905" s="419"/>
      <c r="S4905" s="446"/>
      <c r="T4905" s="419"/>
      <c r="V4905" s="196"/>
      <c r="W4905" s="419"/>
      <c r="X4905" s="419"/>
      <c r="Z4905" s="419"/>
      <c r="AA4905" s="419"/>
      <c r="AB4905" s="419"/>
      <c r="AD4905" s="419"/>
      <c r="AE4905" s="419"/>
      <c r="AF4905" s="419"/>
      <c r="AH4905" s="419"/>
      <c r="AI4905" s="419"/>
      <c r="AJ4905" s="419"/>
      <c r="AL4905" s="419"/>
      <c r="AM4905" s="419"/>
      <c r="AN4905" s="403"/>
      <c r="AO4905" s="419"/>
      <c r="AP4905" s="419"/>
      <c r="AQ4905" s="419"/>
      <c r="AR4905" s="419"/>
      <c r="AS4905" s="419"/>
      <c r="AT4905" s="419"/>
      <c r="AU4905" s="419"/>
      <c r="AV4905" s="419"/>
      <c r="AX4905" s="419"/>
      <c r="AY4905" s="419"/>
      <c r="AZ4905" s="419"/>
      <c r="BB4905" s="419"/>
      <c r="BC4905" s="419"/>
      <c r="BD4905" s="419"/>
      <c r="BF4905" s="419"/>
      <c r="BG4905" s="419"/>
      <c r="BH4905" s="419"/>
      <c r="BJ4905" s="419"/>
      <c r="BK4905" s="419"/>
      <c r="BL4905" s="419"/>
      <c r="BN4905" s="419"/>
      <c r="BO4905" s="419"/>
      <c r="BP4905" s="419"/>
      <c r="BR4905" s="419"/>
      <c r="BS4905" s="419"/>
      <c r="BT4905" s="419"/>
      <c r="BV4905" s="419"/>
      <c r="BW4905" s="419"/>
      <c r="BX4905" s="397"/>
      <c r="BZ4905" s="449"/>
      <c r="CB4905" s="419"/>
      <c r="CC4905" s="419"/>
      <c r="CD4905" s="419"/>
      <c r="CF4905" s="419"/>
      <c r="CG4905" s="419"/>
      <c r="CH4905" s="419"/>
    </row>
    <row r="4906" spans="3:86" ht="21" thickBot="1">
      <c r="C4906" s="425"/>
      <c r="P4906" s="431"/>
      <c r="R4906" s="419"/>
      <c r="S4906" s="446"/>
      <c r="T4906" s="419"/>
      <c r="V4906" s="196"/>
      <c r="W4906" s="419"/>
      <c r="X4906" s="419"/>
      <c r="Z4906" s="419"/>
      <c r="AA4906" s="419"/>
      <c r="AB4906" s="419"/>
      <c r="AD4906" s="419"/>
      <c r="AE4906" s="419"/>
      <c r="AF4906" s="419"/>
      <c r="AH4906" s="419"/>
      <c r="AI4906" s="419"/>
      <c r="AJ4906" s="419"/>
      <c r="AL4906" s="419"/>
      <c r="AM4906" s="419"/>
      <c r="AN4906" s="403"/>
      <c r="AO4906" s="419"/>
      <c r="AP4906" s="419"/>
      <c r="AQ4906" s="419"/>
      <c r="AR4906" s="419"/>
      <c r="AS4906" s="419"/>
      <c r="AT4906" s="419"/>
      <c r="AU4906" s="419"/>
      <c r="AV4906" s="419"/>
      <c r="AX4906" s="419"/>
      <c r="AY4906" s="419"/>
      <c r="AZ4906" s="419"/>
      <c r="BB4906" s="419"/>
      <c r="BC4906" s="419"/>
      <c r="BD4906" s="419"/>
      <c r="BF4906" s="419"/>
      <c r="BG4906" s="419"/>
      <c r="BH4906" s="419"/>
      <c r="BJ4906" s="419"/>
      <c r="BK4906" s="419"/>
      <c r="BL4906" s="419"/>
      <c r="BN4906" s="419"/>
      <c r="BO4906" s="419"/>
      <c r="BP4906" s="419"/>
      <c r="BR4906" s="419"/>
      <c r="BS4906" s="419"/>
      <c r="BT4906" s="419"/>
      <c r="BV4906" s="419"/>
      <c r="BW4906" s="419"/>
      <c r="BX4906" s="397"/>
      <c r="BZ4906" s="449"/>
      <c r="CB4906" s="419"/>
      <c r="CC4906" s="419"/>
      <c r="CD4906" s="419"/>
      <c r="CF4906" s="419"/>
      <c r="CG4906" s="419"/>
      <c r="CH4906" s="419"/>
    </row>
    <row r="4907" spans="3:86" ht="21" thickBot="1">
      <c r="C4907" s="425"/>
      <c r="P4907" s="431"/>
      <c r="R4907" s="419"/>
      <c r="S4907" s="446"/>
      <c r="T4907" s="419"/>
      <c r="V4907" s="196"/>
      <c r="W4907" s="419"/>
      <c r="X4907" s="419"/>
      <c r="Z4907" s="419"/>
      <c r="AA4907" s="419"/>
      <c r="AB4907" s="419"/>
      <c r="AD4907" s="419"/>
      <c r="AE4907" s="419"/>
      <c r="AF4907" s="419"/>
      <c r="AH4907" s="419"/>
      <c r="AI4907" s="419"/>
      <c r="AJ4907" s="419"/>
      <c r="AL4907" s="419"/>
      <c r="AM4907" s="419"/>
      <c r="AN4907" s="403"/>
      <c r="AO4907" s="419"/>
      <c r="AP4907" s="419"/>
      <c r="AQ4907" s="419"/>
      <c r="AR4907" s="419"/>
      <c r="AS4907" s="419"/>
      <c r="AT4907" s="419"/>
      <c r="AU4907" s="419"/>
      <c r="AV4907" s="419"/>
      <c r="AX4907" s="419"/>
      <c r="AY4907" s="419"/>
      <c r="AZ4907" s="419"/>
      <c r="BB4907" s="419"/>
      <c r="BC4907" s="419"/>
      <c r="BD4907" s="419"/>
      <c r="BF4907" s="419"/>
      <c r="BG4907" s="419"/>
      <c r="BH4907" s="419"/>
      <c r="BJ4907" s="419"/>
      <c r="BK4907" s="419"/>
      <c r="BL4907" s="419"/>
      <c r="BN4907" s="419"/>
      <c r="BO4907" s="419"/>
      <c r="BP4907" s="419"/>
      <c r="BR4907" s="419"/>
      <c r="BS4907" s="419"/>
      <c r="BT4907" s="419"/>
      <c r="BV4907" s="419"/>
      <c r="BW4907" s="419"/>
      <c r="BX4907" s="397"/>
      <c r="BZ4907" s="449"/>
      <c r="CB4907" s="419"/>
      <c r="CC4907" s="419"/>
      <c r="CD4907" s="419"/>
      <c r="CF4907" s="419"/>
      <c r="CG4907" s="419"/>
      <c r="CH4907" s="419"/>
    </row>
    <row r="4908" spans="3:86" ht="21" thickBot="1">
      <c r="C4908" s="425"/>
      <c r="P4908" s="431"/>
      <c r="R4908" s="419"/>
      <c r="S4908" s="446"/>
      <c r="T4908" s="419"/>
      <c r="V4908" s="196"/>
      <c r="W4908" s="419"/>
      <c r="X4908" s="419"/>
      <c r="Z4908" s="419"/>
      <c r="AA4908" s="419"/>
      <c r="AB4908" s="419"/>
      <c r="AD4908" s="419"/>
      <c r="AE4908" s="419"/>
      <c r="AF4908" s="419"/>
      <c r="AH4908" s="419"/>
      <c r="AI4908" s="419"/>
      <c r="AJ4908" s="419"/>
      <c r="AL4908" s="419"/>
      <c r="AM4908" s="419"/>
      <c r="AN4908" s="403"/>
      <c r="AO4908" s="419"/>
      <c r="AP4908" s="419"/>
      <c r="AQ4908" s="419"/>
      <c r="AR4908" s="419"/>
      <c r="AS4908" s="419"/>
      <c r="AT4908" s="419"/>
      <c r="AU4908" s="419"/>
      <c r="AV4908" s="419"/>
      <c r="AX4908" s="419"/>
      <c r="AY4908" s="419"/>
      <c r="AZ4908" s="419"/>
      <c r="BB4908" s="419"/>
      <c r="BC4908" s="419"/>
      <c r="BD4908" s="419"/>
      <c r="BF4908" s="419"/>
      <c r="BG4908" s="419"/>
      <c r="BH4908" s="419"/>
      <c r="BJ4908" s="419"/>
      <c r="BK4908" s="419"/>
      <c r="BL4908" s="419"/>
      <c r="BN4908" s="419"/>
      <c r="BO4908" s="419"/>
      <c r="BP4908" s="419"/>
      <c r="BR4908" s="419"/>
      <c r="BS4908" s="419"/>
      <c r="BT4908" s="419"/>
      <c r="BV4908" s="419"/>
      <c r="BW4908" s="419"/>
      <c r="BX4908" s="397"/>
      <c r="BZ4908" s="449"/>
      <c r="CB4908" s="419"/>
      <c r="CC4908" s="419"/>
      <c r="CD4908" s="419"/>
      <c r="CF4908" s="419"/>
      <c r="CG4908" s="419"/>
      <c r="CH4908" s="419"/>
    </row>
    <row r="4909" spans="3:86" ht="21" thickBot="1">
      <c r="C4909" s="425"/>
      <c r="P4909" s="431"/>
      <c r="R4909" s="419"/>
      <c r="S4909" s="446"/>
      <c r="T4909" s="419"/>
      <c r="V4909" s="196"/>
      <c r="W4909" s="419"/>
      <c r="X4909" s="419"/>
      <c r="Z4909" s="419"/>
      <c r="AA4909" s="419"/>
      <c r="AB4909" s="419"/>
      <c r="AD4909" s="419"/>
      <c r="AE4909" s="419"/>
      <c r="AF4909" s="419"/>
      <c r="AH4909" s="419"/>
      <c r="AI4909" s="419"/>
      <c r="AJ4909" s="419"/>
      <c r="AL4909" s="419"/>
      <c r="AM4909" s="419"/>
      <c r="AN4909" s="403"/>
      <c r="AO4909" s="419"/>
      <c r="AP4909" s="419"/>
      <c r="AQ4909" s="419"/>
      <c r="AR4909" s="419"/>
      <c r="AS4909" s="419"/>
      <c r="AT4909" s="419"/>
      <c r="AU4909" s="419"/>
      <c r="AV4909" s="419"/>
      <c r="AX4909" s="419"/>
      <c r="AY4909" s="419"/>
      <c r="AZ4909" s="419"/>
      <c r="BB4909" s="419"/>
      <c r="BC4909" s="419"/>
      <c r="BD4909" s="419"/>
      <c r="BF4909" s="419"/>
      <c r="BG4909" s="419"/>
      <c r="BH4909" s="419"/>
      <c r="BJ4909" s="419"/>
      <c r="BK4909" s="419"/>
      <c r="BL4909" s="419"/>
      <c r="BN4909" s="419"/>
      <c r="BO4909" s="419"/>
      <c r="BP4909" s="419"/>
      <c r="BR4909" s="419"/>
      <c r="BS4909" s="419"/>
      <c r="BT4909" s="419"/>
      <c r="BV4909" s="419"/>
      <c r="BW4909" s="419"/>
      <c r="BX4909" s="397"/>
      <c r="BZ4909" s="449"/>
      <c r="CB4909" s="419"/>
      <c r="CC4909" s="419"/>
      <c r="CD4909" s="419"/>
      <c r="CF4909" s="419"/>
      <c r="CG4909" s="419"/>
      <c r="CH4909" s="419"/>
    </row>
    <row r="4910" spans="3:86" ht="21" thickBot="1">
      <c r="C4910" s="425"/>
      <c r="P4910" s="431"/>
      <c r="R4910" s="419"/>
      <c r="S4910" s="446"/>
      <c r="T4910" s="419"/>
      <c r="V4910" s="196"/>
      <c r="W4910" s="419"/>
      <c r="X4910" s="419"/>
      <c r="Z4910" s="419"/>
      <c r="AA4910" s="419"/>
      <c r="AB4910" s="419"/>
      <c r="AD4910" s="419"/>
      <c r="AE4910" s="419"/>
      <c r="AF4910" s="419"/>
      <c r="AH4910" s="419"/>
      <c r="AI4910" s="419"/>
      <c r="AJ4910" s="419"/>
      <c r="AL4910" s="419"/>
      <c r="AM4910" s="419"/>
      <c r="AN4910" s="403"/>
      <c r="AO4910" s="419"/>
      <c r="AP4910" s="419"/>
      <c r="AQ4910" s="419"/>
      <c r="AR4910" s="419"/>
      <c r="AS4910" s="419"/>
      <c r="AT4910" s="419"/>
      <c r="AU4910" s="419"/>
      <c r="AV4910" s="419"/>
      <c r="AX4910" s="419"/>
      <c r="AY4910" s="419"/>
      <c r="AZ4910" s="419"/>
      <c r="BB4910" s="419"/>
      <c r="BC4910" s="419"/>
      <c r="BD4910" s="419"/>
      <c r="BF4910" s="419"/>
      <c r="BG4910" s="419"/>
      <c r="BH4910" s="419"/>
      <c r="BJ4910" s="419"/>
      <c r="BK4910" s="419"/>
      <c r="BL4910" s="419"/>
      <c r="BN4910" s="419"/>
      <c r="BO4910" s="419"/>
      <c r="BP4910" s="419"/>
      <c r="BR4910" s="419"/>
      <c r="BS4910" s="419"/>
      <c r="BT4910" s="419"/>
      <c r="BV4910" s="419"/>
      <c r="BW4910" s="419"/>
      <c r="BX4910" s="397"/>
      <c r="BZ4910" s="449"/>
      <c r="CB4910" s="419"/>
      <c r="CC4910" s="419"/>
      <c r="CD4910" s="419"/>
      <c r="CF4910" s="419"/>
      <c r="CG4910" s="419"/>
      <c r="CH4910" s="419"/>
    </row>
    <row r="4911" spans="3:86" ht="21" thickBot="1">
      <c r="C4911" s="425"/>
      <c r="P4911" s="431"/>
      <c r="R4911" s="419"/>
      <c r="S4911" s="446"/>
      <c r="T4911" s="419"/>
      <c r="V4911" s="196"/>
      <c r="W4911" s="419"/>
      <c r="X4911" s="419"/>
      <c r="Z4911" s="419"/>
      <c r="AA4911" s="419"/>
      <c r="AB4911" s="419"/>
      <c r="AD4911" s="419"/>
      <c r="AE4911" s="419"/>
      <c r="AF4911" s="419"/>
      <c r="AH4911" s="419"/>
      <c r="AI4911" s="419"/>
      <c r="AJ4911" s="419"/>
      <c r="AL4911" s="419"/>
      <c r="AM4911" s="419"/>
      <c r="AN4911" s="403"/>
      <c r="AO4911" s="419"/>
      <c r="AP4911" s="419"/>
      <c r="AQ4911" s="419"/>
      <c r="AR4911" s="419"/>
      <c r="AS4911" s="419"/>
      <c r="AT4911" s="419"/>
      <c r="AU4911" s="419"/>
      <c r="AV4911" s="419"/>
      <c r="AX4911" s="419"/>
      <c r="AY4911" s="419"/>
      <c r="AZ4911" s="419"/>
      <c r="BB4911" s="419"/>
      <c r="BC4911" s="419"/>
      <c r="BD4911" s="419"/>
      <c r="BF4911" s="419"/>
      <c r="BG4911" s="419"/>
      <c r="BH4911" s="419"/>
      <c r="BJ4911" s="419"/>
      <c r="BK4911" s="419"/>
      <c r="BL4911" s="419"/>
      <c r="BN4911" s="419"/>
      <c r="BO4911" s="419"/>
      <c r="BP4911" s="419"/>
      <c r="BR4911" s="419"/>
      <c r="BS4911" s="419"/>
      <c r="BT4911" s="419"/>
      <c r="BV4911" s="419"/>
      <c r="BW4911" s="419"/>
      <c r="BX4911" s="397"/>
      <c r="BZ4911" s="449"/>
      <c r="CB4911" s="419"/>
      <c r="CC4911" s="419"/>
      <c r="CD4911" s="419"/>
      <c r="CF4911" s="419"/>
      <c r="CG4911" s="419"/>
      <c r="CH4911" s="419"/>
    </row>
    <row r="4912" spans="3:86" ht="21" thickBot="1">
      <c r="C4912" s="425"/>
      <c r="P4912" s="431"/>
      <c r="R4912" s="419"/>
      <c r="S4912" s="446"/>
      <c r="T4912" s="419"/>
      <c r="V4912" s="196"/>
      <c r="W4912" s="419"/>
      <c r="X4912" s="419"/>
      <c r="Z4912" s="419"/>
      <c r="AA4912" s="419"/>
      <c r="AB4912" s="419"/>
      <c r="AD4912" s="419"/>
      <c r="AE4912" s="419"/>
      <c r="AF4912" s="419"/>
      <c r="AH4912" s="419"/>
      <c r="AI4912" s="419"/>
      <c r="AJ4912" s="419"/>
      <c r="AL4912" s="419"/>
      <c r="AM4912" s="419"/>
      <c r="AN4912" s="403"/>
      <c r="AO4912" s="419"/>
      <c r="AP4912" s="419"/>
      <c r="AQ4912" s="419"/>
      <c r="AR4912" s="419"/>
      <c r="AS4912" s="419"/>
      <c r="AT4912" s="419"/>
      <c r="AU4912" s="419"/>
      <c r="AV4912" s="419"/>
      <c r="AX4912" s="419"/>
      <c r="AY4912" s="419"/>
      <c r="AZ4912" s="419"/>
      <c r="BB4912" s="419"/>
      <c r="BC4912" s="419"/>
      <c r="BD4912" s="419"/>
      <c r="BF4912" s="419"/>
      <c r="BG4912" s="419"/>
      <c r="BH4912" s="419"/>
      <c r="BJ4912" s="419"/>
      <c r="BK4912" s="419"/>
      <c r="BL4912" s="419"/>
      <c r="BN4912" s="419"/>
      <c r="BO4912" s="419"/>
      <c r="BP4912" s="419"/>
      <c r="BR4912" s="419"/>
      <c r="BS4912" s="419"/>
      <c r="BT4912" s="419"/>
      <c r="BV4912" s="419"/>
      <c r="BW4912" s="419"/>
      <c r="BX4912" s="397"/>
      <c r="BZ4912" s="449"/>
      <c r="CB4912" s="419"/>
      <c r="CC4912" s="419"/>
      <c r="CD4912" s="419"/>
      <c r="CF4912" s="419"/>
      <c r="CG4912" s="419"/>
      <c r="CH4912" s="419"/>
    </row>
    <row r="4913" spans="3:86" ht="21" thickBot="1">
      <c r="C4913" s="425"/>
      <c r="P4913" s="431"/>
      <c r="R4913" s="419"/>
      <c r="S4913" s="446"/>
      <c r="T4913" s="419"/>
      <c r="V4913" s="196"/>
      <c r="W4913" s="419"/>
      <c r="X4913" s="419"/>
      <c r="Z4913" s="419"/>
      <c r="AA4913" s="419"/>
      <c r="AB4913" s="419"/>
      <c r="AD4913" s="419"/>
      <c r="AE4913" s="419"/>
      <c r="AF4913" s="419"/>
      <c r="AH4913" s="419"/>
      <c r="AI4913" s="419"/>
      <c r="AJ4913" s="419"/>
      <c r="AL4913" s="419"/>
      <c r="AM4913" s="419"/>
      <c r="AN4913" s="403"/>
      <c r="AO4913" s="419"/>
      <c r="AP4913" s="419"/>
      <c r="AQ4913" s="419"/>
      <c r="AR4913" s="419"/>
      <c r="AS4913" s="419"/>
      <c r="AT4913" s="419"/>
      <c r="AU4913" s="419"/>
      <c r="AV4913" s="419"/>
      <c r="AX4913" s="419"/>
      <c r="AY4913" s="419"/>
      <c r="AZ4913" s="419"/>
      <c r="BB4913" s="419"/>
      <c r="BC4913" s="419"/>
      <c r="BD4913" s="419"/>
      <c r="BF4913" s="419"/>
      <c r="BG4913" s="419"/>
      <c r="BH4913" s="419"/>
      <c r="BJ4913" s="419"/>
      <c r="BK4913" s="419"/>
      <c r="BL4913" s="419"/>
      <c r="BN4913" s="419"/>
      <c r="BO4913" s="419"/>
      <c r="BP4913" s="419"/>
      <c r="BR4913" s="419"/>
      <c r="BS4913" s="419"/>
      <c r="BT4913" s="419"/>
      <c r="BV4913" s="419"/>
      <c r="BW4913" s="419"/>
      <c r="BX4913" s="397"/>
      <c r="BZ4913" s="449"/>
      <c r="CB4913" s="419"/>
      <c r="CC4913" s="419"/>
      <c r="CD4913" s="419"/>
      <c r="CF4913" s="419"/>
      <c r="CG4913" s="419"/>
      <c r="CH4913" s="419"/>
    </row>
    <row r="4914" spans="3:86" ht="21" thickBot="1">
      <c r="C4914" s="425"/>
      <c r="P4914" s="431"/>
      <c r="R4914" s="419"/>
      <c r="S4914" s="446"/>
      <c r="T4914" s="419"/>
      <c r="V4914" s="196"/>
      <c r="W4914" s="419"/>
      <c r="X4914" s="419"/>
      <c r="Z4914" s="419"/>
      <c r="AA4914" s="419"/>
      <c r="AB4914" s="419"/>
      <c r="AD4914" s="419"/>
      <c r="AE4914" s="419"/>
      <c r="AF4914" s="419"/>
      <c r="AH4914" s="419"/>
      <c r="AI4914" s="419"/>
      <c r="AJ4914" s="419"/>
      <c r="AL4914" s="419"/>
      <c r="AM4914" s="419"/>
      <c r="AN4914" s="403"/>
      <c r="AO4914" s="419"/>
      <c r="AP4914" s="419"/>
      <c r="AQ4914" s="419"/>
      <c r="AR4914" s="419"/>
      <c r="AS4914" s="419"/>
      <c r="AT4914" s="419"/>
      <c r="AU4914" s="419"/>
      <c r="AV4914" s="419"/>
      <c r="AX4914" s="419"/>
      <c r="AY4914" s="419"/>
      <c r="AZ4914" s="419"/>
      <c r="BB4914" s="419"/>
      <c r="BC4914" s="419"/>
      <c r="BD4914" s="419"/>
      <c r="BF4914" s="419"/>
      <c r="BG4914" s="419"/>
      <c r="BH4914" s="419"/>
      <c r="BJ4914" s="419"/>
      <c r="BK4914" s="419"/>
      <c r="BL4914" s="419"/>
      <c r="BN4914" s="419"/>
      <c r="BO4914" s="419"/>
      <c r="BP4914" s="419"/>
      <c r="BR4914" s="419"/>
      <c r="BS4914" s="419"/>
      <c r="BT4914" s="419"/>
      <c r="BV4914" s="419"/>
      <c r="BW4914" s="419"/>
      <c r="BX4914" s="397"/>
      <c r="BZ4914" s="449"/>
      <c r="CB4914" s="419"/>
      <c r="CC4914" s="419"/>
      <c r="CD4914" s="419"/>
      <c r="CF4914" s="419"/>
      <c r="CG4914" s="419"/>
      <c r="CH4914" s="419"/>
    </row>
    <row r="4915" spans="3:86" ht="21" thickBot="1">
      <c r="C4915" s="425"/>
      <c r="P4915" s="431"/>
      <c r="R4915" s="419"/>
      <c r="S4915" s="446"/>
      <c r="T4915" s="419"/>
      <c r="V4915" s="196"/>
      <c r="W4915" s="419"/>
      <c r="X4915" s="419"/>
      <c r="Z4915" s="419"/>
      <c r="AA4915" s="419"/>
      <c r="AB4915" s="419"/>
      <c r="AD4915" s="419"/>
      <c r="AE4915" s="419"/>
      <c r="AF4915" s="419"/>
      <c r="AH4915" s="419"/>
      <c r="AI4915" s="419"/>
      <c r="AJ4915" s="419"/>
      <c r="AL4915" s="419"/>
      <c r="AM4915" s="419"/>
      <c r="AN4915" s="403"/>
      <c r="AO4915" s="419"/>
      <c r="AP4915" s="419"/>
      <c r="AQ4915" s="419"/>
      <c r="AR4915" s="419"/>
      <c r="AS4915" s="419"/>
      <c r="AT4915" s="419"/>
      <c r="AU4915" s="419"/>
      <c r="AV4915" s="419"/>
      <c r="AX4915" s="419"/>
      <c r="AY4915" s="419"/>
      <c r="AZ4915" s="419"/>
      <c r="BB4915" s="419"/>
      <c r="BC4915" s="419"/>
      <c r="BD4915" s="419"/>
      <c r="BF4915" s="419"/>
      <c r="BG4915" s="419"/>
      <c r="BH4915" s="419"/>
      <c r="BJ4915" s="419"/>
      <c r="BK4915" s="419"/>
      <c r="BL4915" s="419"/>
      <c r="BN4915" s="419"/>
      <c r="BO4915" s="419"/>
      <c r="BP4915" s="419"/>
      <c r="BR4915" s="419"/>
      <c r="BS4915" s="419"/>
      <c r="BT4915" s="419"/>
      <c r="BV4915" s="419"/>
      <c r="BW4915" s="419"/>
      <c r="BX4915" s="397"/>
      <c r="BZ4915" s="449"/>
      <c r="CB4915" s="419"/>
      <c r="CC4915" s="419"/>
      <c r="CD4915" s="419"/>
      <c r="CF4915" s="419"/>
      <c r="CG4915" s="419"/>
      <c r="CH4915" s="419"/>
    </row>
    <row r="4916" spans="3:86" ht="21" thickBot="1">
      <c r="C4916" s="425"/>
      <c r="P4916" s="431"/>
      <c r="R4916" s="419"/>
      <c r="S4916" s="446"/>
      <c r="T4916" s="419"/>
      <c r="V4916" s="196"/>
      <c r="W4916" s="419"/>
      <c r="X4916" s="419"/>
      <c r="Z4916" s="419"/>
      <c r="AA4916" s="419"/>
      <c r="AB4916" s="419"/>
      <c r="AD4916" s="419"/>
      <c r="AE4916" s="419"/>
      <c r="AF4916" s="419"/>
      <c r="AH4916" s="419"/>
      <c r="AI4916" s="419"/>
      <c r="AJ4916" s="419"/>
      <c r="AL4916" s="419"/>
      <c r="AM4916" s="419"/>
      <c r="AN4916" s="403"/>
      <c r="AO4916" s="419"/>
      <c r="AP4916" s="419"/>
      <c r="AQ4916" s="419"/>
      <c r="AR4916" s="419"/>
      <c r="AS4916" s="419"/>
      <c r="AT4916" s="419"/>
      <c r="AU4916" s="419"/>
      <c r="AV4916" s="419"/>
      <c r="AX4916" s="419"/>
      <c r="AY4916" s="419"/>
      <c r="AZ4916" s="419"/>
      <c r="BB4916" s="419"/>
      <c r="BC4916" s="419"/>
      <c r="BD4916" s="419"/>
      <c r="BF4916" s="419"/>
      <c r="BG4916" s="419"/>
      <c r="BH4916" s="419"/>
      <c r="BJ4916" s="419"/>
      <c r="BK4916" s="419"/>
      <c r="BL4916" s="419"/>
      <c r="BN4916" s="419"/>
      <c r="BO4916" s="419"/>
      <c r="BP4916" s="419"/>
      <c r="BR4916" s="419"/>
      <c r="BS4916" s="419"/>
      <c r="BT4916" s="419"/>
      <c r="BV4916" s="419"/>
      <c r="BW4916" s="419"/>
      <c r="BX4916" s="397"/>
      <c r="BZ4916" s="449"/>
      <c r="CB4916" s="419"/>
      <c r="CC4916" s="419"/>
      <c r="CD4916" s="419"/>
      <c r="CF4916" s="419"/>
      <c r="CG4916" s="419"/>
      <c r="CH4916" s="419"/>
    </row>
    <row r="4917" spans="3:86" ht="21" thickBot="1">
      <c r="C4917" s="425"/>
      <c r="P4917" s="431"/>
      <c r="R4917" s="419"/>
      <c r="S4917" s="446"/>
      <c r="T4917" s="419"/>
      <c r="V4917" s="196"/>
      <c r="W4917" s="419"/>
      <c r="X4917" s="419"/>
      <c r="Z4917" s="419"/>
      <c r="AA4917" s="419"/>
      <c r="AB4917" s="419"/>
      <c r="AD4917" s="419"/>
      <c r="AE4917" s="419"/>
      <c r="AF4917" s="419"/>
      <c r="AH4917" s="419"/>
      <c r="AI4917" s="419"/>
      <c r="AJ4917" s="419"/>
      <c r="AL4917" s="419"/>
      <c r="AM4917" s="419"/>
      <c r="AN4917" s="403"/>
      <c r="AO4917" s="419"/>
      <c r="AP4917" s="419"/>
      <c r="AQ4917" s="419"/>
      <c r="AR4917" s="419"/>
      <c r="AS4917" s="419"/>
      <c r="AT4917" s="419"/>
      <c r="AU4917" s="419"/>
      <c r="AV4917" s="419"/>
      <c r="AX4917" s="419"/>
      <c r="AY4917" s="419"/>
      <c r="AZ4917" s="419"/>
      <c r="BB4917" s="419"/>
      <c r="BC4917" s="419"/>
      <c r="BD4917" s="419"/>
      <c r="BF4917" s="419"/>
      <c r="BG4917" s="419"/>
      <c r="BH4917" s="419"/>
      <c r="BJ4917" s="419"/>
      <c r="BK4917" s="419"/>
      <c r="BL4917" s="419"/>
      <c r="BN4917" s="419"/>
      <c r="BO4917" s="419"/>
      <c r="BP4917" s="419"/>
      <c r="BR4917" s="419"/>
      <c r="BS4917" s="419"/>
      <c r="BT4917" s="419"/>
      <c r="BV4917" s="419"/>
      <c r="BW4917" s="419"/>
      <c r="BX4917" s="397"/>
      <c r="BZ4917" s="449"/>
      <c r="CB4917" s="419"/>
      <c r="CC4917" s="419"/>
      <c r="CD4917" s="419"/>
      <c r="CF4917" s="419"/>
      <c r="CG4917" s="419"/>
      <c r="CH4917" s="419"/>
    </row>
    <row r="4918" spans="3:86" ht="21" thickBot="1">
      <c r="C4918" s="425"/>
      <c r="P4918" s="431"/>
      <c r="R4918" s="419"/>
      <c r="S4918" s="446"/>
      <c r="T4918" s="419"/>
      <c r="V4918" s="196"/>
      <c r="W4918" s="419"/>
      <c r="X4918" s="419"/>
      <c r="Z4918" s="419"/>
      <c r="AA4918" s="419"/>
      <c r="AB4918" s="419"/>
      <c r="AD4918" s="419"/>
      <c r="AE4918" s="419"/>
      <c r="AF4918" s="419"/>
      <c r="AH4918" s="419"/>
      <c r="AI4918" s="419"/>
      <c r="AJ4918" s="419"/>
      <c r="AL4918" s="419"/>
      <c r="AM4918" s="419"/>
      <c r="AN4918" s="403"/>
      <c r="AO4918" s="419"/>
      <c r="AP4918" s="419"/>
      <c r="AQ4918" s="419"/>
      <c r="AR4918" s="419"/>
      <c r="AS4918" s="419"/>
      <c r="AT4918" s="419"/>
      <c r="AU4918" s="419"/>
      <c r="AV4918" s="419"/>
      <c r="AX4918" s="419"/>
      <c r="AY4918" s="419"/>
      <c r="AZ4918" s="419"/>
      <c r="BB4918" s="419"/>
      <c r="BC4918" s="419"/>
      <c r="BD4918" s="419"/>
      <c r="BF4918" s="419"/>
      <c r="BG4918" s="419"/>
      <c r="BH4918" s="419"/>
      <c r="BJ4918" s="419"/>
      <c r="BK4918" s="419"/>
      <c r="BL4918" s="419"/>
      <c r="BN4918" s="419"/>
      <c r="BO4918" s="419"/>
      <c r="BP4918" s="419"/>
      <c r="BR4918" s="419"/>
      <c r="BS4918" s="419"/>
      <c r="BT4918" s="419"/>
      <c r="BV4918" s="419"/>
      <c r="BW4918" s="419"/>
      <c r="BX4918" s="397"/>
      <c r="BZ4918" s="449"/>
      <c r="CB4918" s="419"/>
      <c r="CC4918" s="419"/>
      <c r="CD4918" s="419"/>
      <c r="CF4918" s="419"/>
      <c r="CG4918" s="419"/>
      <c r="CH4918" s="419"/>
    </row>
    <row r="4919" spans="3:86" ht="21" thickBot="1">
      <c r="C4919" s="425"/>
      <c r="P4919" s="431"/>
      <c r="R4919" s="419"/>
      <c r="S4919" s="446"/>
      <c r="T4919" s="419"/>
      <c r="V4919" s="196"/>
      <c r="W4919" s="419"/>
      <c r="X4919" s="419"/>
      <c r="Z4919" s="419"/>
      <c r="AA4919" s="419"/>
      <c r="AB4919" s="419"/>
      <c r="AD4919" s="419"/>
      <c r="AE4919" s="419"/>
      <c r="AF4919" s="419"/>
      <c r="AH4919" s="419"/>
      <c r="AI4919" s="419"/>
      <c r="AJ4919" s="419"/>
      <c r="AL4919" s="419"/>
      <c r="AM4919" s="419"/>
      <c r="AN4919" s="403"/>
      <c r="AO4919" s="419"/>
      <c r="AP4919" s="419"/>
      <c r="AQ4919" s="419"/>
      <c r="AR4919" s="419"/>
      <c r="AS4919" s="419"/>
      <c r="AT4919" s="419"/>
      <c r="AU4919" s="419"/>
      <c r="AV4919" s="419"/>
      <c r="AX4919" s="419"/>
      <c r="AY4919" s="419"/>
      <c r="AZ4919" s="419"/>
      <c r="BB4919" s="419"/>
      <c r="BC4919" s="419"/>
      <c r="BD4919" s="419"/>
      <c r="BF4919" s="419"/>
      <c r="BG4919" s="419"/>
      <c r="BH4919" s="419"/>
      <c r="BJ4919" s="419"/>
      <c r="BK4919" s="419"/>
      <c r="BL4919" s="419"/>
      <c r="BN4919" s="419"/>
      <c r="BO4919" s="419"/>
      <c r="BP4919" s="419"/>
      <c r="BR4919" s="419"/>
      <c r="BS4919" s="419"/>
      <c r="BT4919" s="419"/>
      <c r="BV4919" s="419"/>
      <c r="BW4919" s="419"/>
      <c r="BX4919" s="397"/>
      <c r="BZ4919" s="449"/>
      <c r="CB4919" s="419"/>
      <c r="CC4919" s="419"/>
      <c r="CD4919" s="419"/>
      <c r="CF4919" s="419"/>
      <c r="CG4919" s="419"/>
      <c r="CH4919" s="419"/>
    </row>
    <row r="4920" spans="3:86" ht="21" thickBot="1">
      <c r="C4920" s="425"/>
      <c r="P4920" s="431"/>
      <c r="R4920" s="419"/>
      <c r="S4920" s="446"/>
      <c r="T4920" s="419"/>
      <c r="V4920" s="196"/>
      <c r="W4920" s="419"/>
      <c r="X4920" s="419"/>
      <c r="Z4920" s="419"/>
      <c r="AA4920" s="419"/>
      <c r="AB4920" s="419"/>
      <c r="AD4920" s="419"/>
      <c r="AE4920" s="419"/>
      <c r="AF4920" s="419"/>
      <c r="AH4920" s="419"/>
      <c r="AI4920" s="419"/>
      <c r="AJ4920" s="419"/>
      <c r="AL4920" s="419"/>
      <c r="AM4920" s="419"/>
      <c r="AN4920" s="403"/>
      <c r="AO4920" s="419"/>
      <c r="AP4920" s="419"/>
      <c r="AQ4920" s="419"/>
      <c r="AR4920" s="419"/>
      <c r="AS4920" s="419"/>
      <c r="AT4920" s="419"/>
      <c r="AU4920" s="419"/>
      <c r="AV4920" s="419"/>
      <c r="AX4920" s="419"/>
      <c r="AY4920" s="419"/>
      <c r="AZ4920" s="419"/>
      <c r="BB4920" s="419"/>
      <c r="BC4920" s="419"/>
      <c r="BD4920" s="419"/>
      <c r="BF4920" s="419"/>
      <c r="BG4920" s="419"/>
      <c r="BH4920" s="419"/>
      <c r="BJ4920" s="419"/>
      <c r="BK4920" s="419"/>
      <c r="BL4920" s="419"/>
      <c r="BN4920" s="419"/>
      <c r="BO4920" s="419"/>
      <c r="BP4920" s="419"/>
      <c r="BR4920" s="419"/>
      <c r="BS4920" s="419"/>
      <c r="BT4920" s="419"/>
      <c r="BV4920" s="419"/>
      <c r="BW4920" s="419"/>
      <c r="BX4920" s="397"/>
      <c r="BZ4920" s="449"/>
      <c r="CB4920" s="419"/>
      <c r="CC4920" s="419"/>
      <c r="CD4920" s="419"/>
      <c r="CF4920" s="419"/>
      <c r="CG4920" s="419"/>
      <c r="CH4920" s="419"/>
    </row>
    <row r="4921" spans="3:86" ht="21" thickBot="1">
      <c r="C4921" s="425"/>
      <c r="P4921" s="431"/>
      <c r="R4921" s="419"/>
      <c r="S4921" s="446"/>
      <c r="T4921" s="419"/>
      <c r="V4921" s="196"/>
      <c r="W4921" s="419"/>
      <c r="X4921" s="419"/>
      <c r="Z4921" s="419"/>
      <c r="AA4921" s="419"/>
      <c r="AB4921" s="419"/>
      <c r="AD4921" s="419"/>
      <c r="AE4921" s="419"/>
      <c r="AF4921" s="419"/>
      <c r="AH4921" s="419"/>
      <c r="AI4921" s="419"/>
      <c r="AJ4921" s="419"/>
      <c r="AL4921" s="419"/>
      <c r="AM4921" s="419"/>
      <c r="AN4921" s="403"/>
      <c r="AO4921" s="419"/>
      <c r="AP4921" s="419"/>
      <c r="AQ4921" s="419"/>
      <c r="AR4921" s="419"/>
      <c r="AS4921" s="419"/>
      <c r="AT4921" s="419"/>
      <c r="AU4921" s="419"/>
      <c r="AV4921" s="419"/>
      <c r="AX4921" s="419"/>
      <c r="AY4921" s="419"/>
      <c r="AZ4921" s="419"/>
      <c r="BB4921" s="419"/>
      <c r="BC4921" s="419"/>
      <c r="BD4921" s="419"/>
      <c r="BF4921" s="419"/>
      <c r="BG4921" s="419"/>
      <c r="BH4921" s="419"/>
      <c r="BJ4921" s="419"/>
      <c r="BK4921" s="419"/>
      <c r="BL4921" s="419"/>
      <c r="BN4921" s="419"/>
      <c r="BO4921" s="419"/>
      <c r="BP4921" s="419"/>
      <c r="BR4921" s="419"/>
      <c r="BS4921" s="419"/>
      <c r="BT4921" s="419"/>
      <c r="BV4921" s="419"/>
      <c r="BW4921" s="419"/>
      <c r="BX4921" s="397"/>
      <c r="BZ4921" s="449"/>
      <c r="CB4921" s="419"/>
      <c r="CC4921" s="419"/>
      <c r="CD4921" s="419"/>
      <c r="CF4921" s="419"/>
      <c r="CG4921" s="419"/>
      <c r="CH4921" s="419"/>
    </row>
    <row r="4922" spans="3:86" ht="21" thickBot="1">
      <c r="C4922" s="425"/>
      <c r="P4922" s="431"/>
      <c r="R4922" s="419"/>
      <c r="S4922" s="446"/>
      <c r="T4922" s="419"/>
      <c r="V4922" s="196"/>
      <c r="W4922" s="419"/>
      <c r="X4922" s="419"/>
      <c r="Z4922" s="419"/>
      <c r="AA4922" s="419"/>
      <c r="AB4922" s="419"/>
      <c r="AD4922" s="419"/>
      <c r="AE4922" s="419"/>
      <c r="AF4922" s="419"/>
      <c r="AH4922" s="419"/>
      <c r="AI4922" s="419"/>
      <c r="AJ4922" s="419"/>
      <c r="AL4922" s="419"/>
      <c r="AM4922" s="419"/>
      <c r="AN4922" s="403"/>
      <c r="AO4922" s="419"/>
      <c r="AP4922" s="419"/>
      <c r="AQ4922" s="419"/>
      <c r="AR4922" s="419"/>
      <c r="AS4922" s="419"/>
      <c r="AT4922" s="419"/>
      <c r="AU4922" s="419"/>
      <c r="AV4922" s="419"/>
      <c r="AX4922" s="419"/>
      <c r="AY4922" s="419"/>
      <c r="AZ4922" s="419"/>
      <c r="BB4922" s="419"/>
      <c r="BC4922" s="419"/>
      <c r="BD4922" s="419"/>
      <c r="BF4922" s="419"/>
      <c r="BG4922" s="419"/>
      <c r="BH4922" s="419"/>
      <c r="BJ4922" s="419"/>
      <c r="BK4922" s="419"/>
      <c r="BL4922" s="419"/>
      <c r="BN4922" s="419"/>
      <c r="BO4922" s="419"/>
      <c r="BP4922" s="419"/>
      <c r="BR4922" s="419"/>
      <c r="BS4922" s="419"/>
      <c r="BT4922" s="419"/>
      <c r="BV4922" s="419"/>
      <c r="BW4922" s="419"/>
      <c r="BX4922" s="397"/>
      <c r="BZ4922" s="449"/>
      <c r="CB4922" s="419"/>
      <c r="CC4922" s="419"/>
      <c r="CD4922" s="419"/>
      <c r="CF4922" s="419"/>
      <c r="CG4922" s="419"/>
      <c r="CH4922" s="419"/>
    </row>
    <row r="4923" spans="3:86" ht="21" thickBot="1">
      <c r="C4923" s="425"/>
      <c r="P4923" s="431"/>
      <c r="R4923" s="419"/>
      <c r="S4923" s="446"/>
      <c r="T4923" s="419"/>
      <c r="V4923" s="196"/>
      <c r="W4923" s="419"/>
      <c r="X4923" s="419"/>
      <c r="Z4923" s="419"/>
      <c r="AA4923" s="419"/>
      <c r="AB4923" s="419"/>
      <c r="AD4923" s="419"/>
      <c r="AE4923" s="419"/>
      <c r="AF4923" s="419"/>
      <c r="AH4923" s="419"/>
      <c r="AI4923" s="419"/>
      <c r="AJ4923" s="419"/>
      <c r="AL4923" s="419"/>
      <c r="AM4923" s="419"/>
      <c r="AN4923" s="403"/>
      <c r="AO4923" s="419"/>
      <c r="AP4923" s="419"/>
      <c r="AQ4923" s="419"/>
      <c r="AR4923" s="419"/>
      <c r="AS4923" s="419"/>
      <c r="AT4923" s="419"/>
      <c r="AU4923" s="419"/>
      <c r="AV4923" s="419"/>
      <c r="AX4923" s="419"/>
      <c r="AY4923" s="419"/>
      <c r="AZ4923" s="419"/>
      <c r="BB4923" s="419"/>
      <c r="BC4923" s="419"/>
      <c r="BD4923" s="419"/>
      <c r="BF4923" s="419"/>
      <c r="BG4923" s="419"/>
      <c r="BH4923" s="419"/>
      <c r="BJ4923" s="419"/>
      <c r="BK4923" s="419"/>
      <c r="BL4923" s="419"/>
      <c r="BN4923" s="419"/>
      <c r="BO4923" s="419"/>
      <c r="BP4923" s="419"/>
      <c r="BR4923" s="419"/>
      <c r="BS4923" s="419"/>
      <c r="BT4923" s="419"/>
      <c r="BV4923" s="419"/>
      <c r="BW4923" s="419"/>
      <c r="BX4923" s="397"/>
      <c r="BZ4923" s="449"/>
      <c r="CB4923" s="419"/>
      <c r="CC4923" s="419"/>
      <c r="CD4923" s="419"/>
      <c r="CF4923" s="419"/>
      <c r="CG4923" s="419"/>
      <c r="CH4923" s="419"/>
    </row>
    <row r="4924" spans="3:86" ht="21" thickBot="1">
      <c r="C4924" s="425"/>
      <c r="P4924" s="431"/>
      <c r="R4924" s="419"/>
      <c r="S4924" s="446"/>
      <c r="T4924" s="419"/>
      <c r="V4924" s="196"/>
      <c r="W4924" s="419"/>
      <c r="X4924" s="419"/>
      <c r="Z4924" s="419"/>
      <c r="AA4924" s="419"/>
      <c r="AB4924" s="419"/>
      <c r="AD4924" s="419"/>
      <c r="AE4924" s="419"/>
      <c r="AF4924" s="419"/>
      <c r="AH4924" s="419"/>
      <c r="AI4924" s="419"/>
      <c r="AJ4924" s="419"/>
      <c r="AL4924" s="419"/>
      <c r="AM4924" s="419"/>
      <c r="AN4924" s="403"/>
      <c r="AO4924" s="419"/>
      <c r="AP4924" s="419"/>
      <c r="AQ4924" s="419"/>
      <c r="AR4924" s="419"/>
      <c r="AS4924" s="419"/>
      <c r="AT4924" s="419"/>
      <c r="AU4924" s="419"/>
      <c r="AV4924" s="419"/>
      <c r="AX4924" s="419"/>
      <c r="AY4924" s="419"/>
      <c r="AZ4924" s="419"/>
      <c r="BB4924" s="419"/>
      <c r="BC4924" s="419"/>
      <c r="BD4924" s="419"/>
      <c r="BF4924" s="419"/>
      <c r="BG4924" s="419"/>
      <c r="BH4924" s="419"/>
      <c r="BJ4924" s="419"/>
      <c r="BK4924" s="419"/>
      <c r="BL4924" s="419"/>
      <c r="BN4924" s="419"/>
      <c r="BO4924" s="419"/>
      <c r="BP4924" s="419"/>
      <c r="BR4924" s="419"/>
      <c r="BS4924" s="419"/>
      <c r="BT4924" s="419"/>
      <c r="BV4924" s="419"/>
      <c r="BW4924" s="419"/>
      <c r="BX4924" s="397"/>
      <c r="BZ4924" s="449"/>
      <c r="CB4924" s="419"/>
      <c r="CC4924" s="419"/>
      <c r="CD4924" s="419"/>
      <c r="CF4924" s="419"/>
      <c r="CG4924" s="419"/>
      <c r="CH4924" s="419"/>
    </row>
    <row r="4925" spans="3:86" ht="21" thickBot="1">
      <c r="C4925" s="425"/>
      <c r="P4925" s="431"/>
      <c r="R4925" s="419"/>
      <c r="S4925" s="446"/>
      <c r="T4925" s="419"/>
      <c r="V4925" s="196"/>
      <c r="W4925" s="419"/>
      <c r="X4925" s="419"/>
      <c r="Z4925" s="419"/>
      <c r="AA4925" s="419"/>
      <c r="AB4925" s="419"/>
      <c r="AD4925" s="419"/>
      <c r="AE4925" s="419"/>
      <c r="AF4925" s="419"/>
      <c r="AH4925" s="419"/>
      <c r="AI4925" s="419"/>
      <c r="AJ4925" s="419"/>
      <c r="AL4925" s="419"/>
      <c r="AM4925" s="419"/>
      <c r="AN4925" s="403"/>
      <c r="AO4925" s="419"/>
      <c r="AP4925" s="419"/>
      <c r="AQ4925" s="419"/>
      <c r="AR4925" s="419"/>
      <c r="AS4925" s="419"/>
      <c r="AT4925" s="419"/>
      <c r="AU4925" s="419"/>
      <c r="AV4925" s="419"/>
      <c r="AX4925" s="419"/>
      <c r="AY4925" s="419"/>
      <c r="AZ4925" s="419"/>
      <c r="BB4925" s="419"/>
      <c r="BC4925" s="419"/>
      <c r="BD4925" s="419"/>
      <c r="BF4925" s="419"/>
      <c r="BG4925" s="419"/>
      <c r="BH4925" s="419"/>
      <c r="BJ4925" s="419"/>
      <c r="BK4925" s="419"/>
      <c r="BL4925" s="419"/>
      <c r="BN4925" s="419"/>
      <c r="BO4925" s="419"/>
      <c r="BP4925" s="419"/>
      <c r="BR4925" s="419"/>
      <c r="BS4925" s="419"/>
      <c r="BT4925" s="419"/>
      <c r="BV4925" s="419"/>
      <c r="BW4925" s="419"/>
      <c r="BX4925" s="397"/>
      <c r="BZ4925" s="449"/>
      <c r="CB4925" s="419"/>
      <c r="CC4925" s="419"/>
      <c r="CD4925" s="419"/>
      <c r="CF4925" s="419"/>
      <c r="CG4925" s="419"/>
      <c r="CH4925" s="419"/>
    </row>
    <row r="4926" spans="3:86" ht="21" thickBot="1">
      <c r="C4926" s="425"/>
      <c r="P4926" s="431"/>
      <c r="R4926" s="419"/>
      <c r="S4926" s="446"/>
      <c r="T4926" s="419"/>
      <c r="V4926" s="196"/>
      <c r="W4926" s="419"/>
      <c r="X4926" s="419"/>
      <c r="Z4926" s="419"/>
      <c r="AA4926" s="419"/>
      <c r="AB4926" s="419"/>
      <c r="AD4926" s="419"/>
      <c r="AE4926" s="419"/>
      <c r="AF4926" s="419"/>
      <c r="AH4926" s="419"/>
      <c r="AI4926" s="419"/>
      <c r="AJ4926" s="419"/>
      <c r="AL4926" s="419"/>
      <c r="AM4926" s="419"/>
      <c r="AN4926" s="403"/>
      <c r="AO4926" s="419"/>
      <c r="AP4926" s="419"/>
      <c r="AQ4926" s="419"/>
      <c r="AR4926" s="419"/>
      <c r="AS4926" s="419"/>
      <c r="AT4926" s="419"/>
      <c r="AU4926" s="419"/>
      <c r="AV4926" s="419"/>
      <c r="AX4926" s="419"/>
      <c r="AY4926" s="419"/>
      <c r="AZ4926" s="419"/>
      <c r="BB4926" s="419"/>
      <c r="BC4926" s="419"/>
      <c r="BD4926" s="419"/>
      <c r="BF4926" s="419"/>
      <c r="BG4926" s="419"/>
      <c r="BH4926" s="419"/>
      <c r="BJ4926" s="419"/>
      <c r="BK4926" s="419"/>
      <c r="BL4926" s="419"/>
      <c r="BN4926" s="419"/>
      <c r="BO4926" s="419"/>
      <c r="BP4926" s="419"/>
      <c r="BR4926" s="419"/>
      <c r="BS4926" s="419"/>
      <c r="BT4926" s="419"/>
      <c r="BV4926" s="419"/>
      <c r="BW4926" s="419"/>
      <c r="BX4926" s="397"/>
      <c r="BZ4926" s="449"/>
      <c r="CB4926" s="419"/>
      <c r="CC4926" s="419"/>
      <c r="CD4926" s="419"/>
      <c r="CF4926" s="419"/>
      <c r="CG4926" s="419"/>
      <c r="CH4926" s="419"/>
    </row>
    <row r="4927" spans="3:86" ht="21" thickBot="1">
      <c r="C4927" s="425"/>
      <c r="P4927" s="431"/>
      <c r="R4927" s="419"/>
      <c r="S4927" s="446"/>
      <c r="T4927" s="419"/>
      <c r="V4927" s="196"/>
      <c r="W4927" s="419"/>
      <c r="X4927" s="419"/>
      <c r="Z4927" s="419"/>
      <c r="AA4927" s="419"/>
      <c r="AB4927" s="419"/>
      <c r="AD4927" s="419"/>
      <c r="AE4927" s="419"/>
      <c r="AF4927" s="419"/>
      <c r="AH4927" s="419"/>
      <c r="AI4927" s="419"/>
      <c r="AJ4927" s="419"/>
      <c r="AL4927" s="419"/>
      <c r="AM4927" s="419"/>
      <c r="AN4927" s="403"/>
      <c r="AO4927" s="419"/>
      <c r="AP4927" s="419"/>
      <c r="AQ4927" s="419"/>
      <c r="AR4927" s="419"/>
      <c r="AS4927" s="419"/>
      <c r="AT4927" s="419"/>
      <c r="AU4927" s="419"/>
      <c r="AV4927" s="419"/>
      <c r="AX4927" s="419"/>
      <c r="AY4927" s="419"/>
      <c r="AZ4927" s="419"/>
      <c r="BB4927" s="419"/>
      <c r="BC4927" s="419"/>
      <c r="BD4927" s="419"/>
      <c r="BF4927" s="419"/>
      <c r="BG4927" s="419"/>
      <c r="BH4927" s="419"/>
      <c r="BJ4927" s="419"/>
      <c r="BK4927" s="419"/>
      <c r="BL4927" s="419"/>
      <c r="BN4927" s="419"/>
      <c r="BO4927" s="419"/>
      <c r="BP4927" s="419"/>
      <c r="BR4927" s="419"/>
      <c r="BS4927" s="419"/>
      <c r="BT4927" s="419"/>
      <c r="BV4927" s="419"/>
      <c r="BW4927" s="419"/>
      <c r="BX4927" s="397"/>
      <c r="BZ4927" s="449"/>
      <c r="CB4927" s="419"/>
      <c r="CC4927" s="419"/>
      <c r="CD4927" s="419"/>
      <c r="CF4927" s="419"/>
      <c r="CG4927" s="419"/>
      <c r="CH4927" s="419"/>
    </row>
    <row r="4928" spans="3:86" ht="21" thickBot="1">
      <c r="C4928" s="425"/>
      <c r="P4928" s="431"/>
      <c r="R4928" s="419"/>
      <c r="S4928" s="446"/>
      <c r="T4928" s="419"/>
      <c r="V4928" s="196"/>
      <c r="W4928" s="419"/>
      <c r="X4928" s="419"/>
      <c r="Z4928" s="419"/>
      <c r="AA4928" s="419"/>
      <c r="AB4928" s="419"/>
      <c r="AD4928" s="419"/>
      <c r="AE4928" s="419"/>
      <c r="AF4928" s="419"/>
      <c r="AH4928" s="419"/>
      <c r="AI4928" s="419"/>
      <c r="AJ4928" s="419"/>
      <c r="AL4928" s="419"/>
      <c r="AM4928" s="419"/>
      <c r="AN4928" s="403"/>
      <c r="AO4928" s="419"/>
      <c r="AP4928" s="419"/>
      <c r="AQ4928" s="419"/>
      <c r="AR4928" s="419"/>
      <c r="AS4928" s="419"/>
      <c r="AT4928" s="419"/>
      <c r="AU4928" s="419"/>
      <c r="AV4928" s="419"/>
      <c r="AX4928" s="419"/>
      <c r="AY4928" s="419"/>
      <c r="AZ4928" s="419"/>
      <c r="BB4928" s="419"/>
      <c r="BC4928" s="419"/>
      <c r="BD4928" s="419"/>
      <c r="BF4928" s="419"/>
      <c r="BG4928" s="419"/>
      <c r="BH4928" s="419"/>
      <c r="BJ4928" s="419"/>
      <c r="BK4928" s="419"/>
      <c r="BL4928" s="419"/>
      <c r="BN4928" s="419"/>
      <c r="BO4928" s="419"/>
      <c r="BP4928" s="419"/>
      <c r="BR4928" s="419"/>
      <c r="BS4928" s="419"/>
      <c r="BT4928" s="419"/>
      <c r="BV4928" s="419"/>
      <c r="BW4928" s="419"/>
      <c r="BX4928" s="397"/>
      <c r="BZ4928" s="449"/>
      <c r="CB4928" s="419"/>
      <c r="CC4928" s="419"/>
      <c r="CD4928" s="419"/>
      <c r="CF4928" s="419"/>
      <c r="CG4928" s="419"/>
      <c r="CH4928" s="419"/>
    </row>
    <row r="4929" spans="3:86" ht="21" thickBot="1">
      <c r="C4929" s="425"/>
      <c r="P4929" s="431"/>
      <c r="R4929" s="419"/>
      <c r="S4929" s="446"/>
      <c r="T4929" s="419"/>
      <c r="V4929" s="196"/>
      <c r="W4929" s="419"/>
      <c r="X4929" s="419"/>
      <c r="Z4929" s="419"/>
      <c r="AA4929" s="419"/>
      <c r="AB4929" s="419"/>
      <c r="AD4929" s="419"/>
      <c r="AE4929" s="419"/>
      <c r="AF4929" s="419"/>
      <c r="AH4929" s="419"/>
      <c r="AI4929" s="419"/>
      <c r="AJ4929" s="419"/>
      <c r="AL4929" s="419"/>
      <c r="AM4929" s="419"/>
      <c r="AN4929" s="403"/>
      <c r="AO4929" s="419"/>
      <c r="AP4929" s="419"/>
      <c r="AQ4929" s="419"/>
      <c r="AR4929" s="419"/>
      <c r="AS4929" s="419"/>
      <c r="AT4929" s="419"/>
      <c r="AU4929" s="419"/>
      <c r="AV4929" s="419"/>
      <c r="AX4929" s="419"/>
      <c r="AY4929" s="419"/>
      <c r="AZ4929" s="419"/>
      <c r="BB4929" s="419"/>
      <c r="BC4929" s="419"/>
      <c r="BD4929" s="419"/>
      <c r="BF4929" s="419"/>
      <c r="BG4929" s="419"/>
      <c r="BH4929" s="419"/>
      <c r="BJ4929" s="419"/>
      <c r="BK4929" s="419"/>
      <c r="BL4929" s="419"/>
      <c r="BN4929" s="419"/>
      <c r="BO4929" s="419"/>
      <c r="BP4929" s="419"/>
      <c r="BR4929" s="419"/>
      <c r="BS4929" s="419"/>
      <c r="BT4929" s="419"/>
      <c r="BV4929" s="419"/>
      <c r="BW4929" s="419"/>
      <c r="BX4929" s="397"/>
      <c r="BZ4929" s="449"/>
      <c r="CB4929" s="419"/>
      <c r="CC4929" s="419"/>
      <c r="CD4929" s="419"/>
      <c r="CF4929" s="419"/>
      <c r="CG4929" s="419"/>
      <c r="CH4929" s="419"/>
    </row>
    <row r="4930" spans="3:86" ht="21" thickBot="1">
      <c r="C4930" s="425"/>
      <c r="P4930" s="431"/>
      <c r="R4930" s="419"/>
      <c r="S4930" s="446"/>
      <c r="T4930" s="419"/>
      <c r="V4930" s="196"/>
      <c r="W4930" s="419"/>
      <c r="X4930" s="419"/>
      <c r="Z4930" s="419"/>
      <c r="AA4930" s="419"/>
      <c r="AB4930" s="419"/>
      <c r="AD4930" s="419"/>
      <c r="AE4930" s="419"/>
      <c r="AF4930" s="419"/>
      <c r="AH4930" s="419"/>
      <c r="AI4930" s="419"/>
      <c r="AJ4930" s="419"/>
      <c r="AL4930" s="419"/>
      <c r="AM4930" s="419"/>
      <c r="AN4930" s="403"/>
      <c r="AO4930" s="419"/>
      <c r="AP4930" s="419"/>
      <c r="AQ4930" s="419"/>
      <c r="AR4930" s="419"/>
      <c r="AS4930" s="419"/>
      <c r="AT4930" s="419"/>
      <c r="AU4930" s="419"/>
      <c r="AV4930" s="419"/>
      <c r="AX4930" s="419"/>
      <c r="AY4930" s="419"/>
      <c r="AZ4930" s="419"/>
      <c r="BB4930" s="419"/>
      <c r="BC4930" s="419"/>
      <c r="BD4930" s="419"/>
      <c r="BF4930" s="419"/>
      <c r="BG4930" s="419"/>
      <c r="BH4930" s="419"/>
      <c r="BJ4930" s="419"/>
      <c r="BK4930" s="419"/>
      <c r="BL4930" s="419"/>
      <c r="BN4930" s="419"/>
      <c r="BO4930" s="419"/>
      <c r="BP4930" s="419"/>
      <c r="BR4930" s="419"/>
      <c r="BS4930" s="419"/>
      <c r="BT4930" s="419"/>
      <c r="BV4930" s="419"/>
      <c r="BW4930" s="419"/>
      <c r="BX4930" s="397"/>
      <c r="BZ4930" s="449"/>
      <c r="CB4930" s="419"/>
      <c r="CC4930" s="419"/>
      <c r="CD4930" s="419"/>
      <c r="CF4930" s="419"/>
      <c r="CG4930" s="419"/>
      <c r="CH4930" s="419"/>
    </row>
    <row r="4931" spans="3:86" ht="21" thickBot="1">
      <c r="C4931" s="425"/>
      <c r="P4931" s="431"/>
      <c r="R4931" s="419"/>
      <c r="S4931" s="446"/>
      <c r="T4931" s="419"/>
      <c r="V4931" s="196"/>
      <c r="W4931" s="419"/>
      <c r="X4931" s="419"/>
      <c r="Z4931" s="419"/>
      <c r="AA4931" s="419"/>
      <c r="AB4931" s="419"/>
      <c r="AD4931" s="419"/>
      <c r="AE4931" s="419"/>
      <c r="AF4931" s="419"/>
      <c r="AH4931" s="419"/>
      <c r="AI4931" s="419"/>
      <c r="AJ4931" s="419"/>
      <c r="AL4931" s="419"/>
      <c r="AM4931" s="419"/>
      <c r="AN4931" s="403"/>
      <c r="AO4931" s="419"/>
      <c r="AP4931" s="419"/>
      <c r="AQ4931" s="419"/>
      <c r="AR4931" s="419"/>
      <c r="AS4931" s="419"/>
      <c r="AT4931" s="419"/>
      <c r="AU4931" s="419"/>
      <c r="AV4931" s="419"/>
      <c r="AX4931" s="419"/>
      <c r="AY4931" s="419"/>
      <c r="AZ4931" s="419"/>
      <c r="BB4931" s="419"/>
      <c r="BC4931" s="419"/>
      <c r="BD4931" s="419"/>
      <c r="BF4931" s="419"/>
      <c r="BG4931" s="419"/>
      <c r="BH4931" s="419"/>
      <c r="BJ4931" s="419"/>
      <c r="BK4931" s="419"/>
      <c r="BL4931" s="419"/>
      <c r="BN4931" s="419"/>
      <c r="BO4931" s="419"/>
      <c r="BP4931" s="419"/>
      <c r="BR4931" s="419"/>
      <c r="BS4931" s="419"/>
      <c r="BT4931" s="419"/>
      <c r="BV4931" s="419"/>
      <c r="BW4931" s="419"/>
      <c r="BX4931" s="397"/>
      <c r="BZ4931" s="449"/>
      <c r="CB4931" s="419"/>
      <c r="CC4931" s="419"/>
      <c r="CD4931" s="419"/>
      <c r="CF4931" s="419"/>
      <c r="CG4931" s="419"/>
      <c r="CH4931" s="419"/>
    </row>
    <row r="4932" spans="3:86" ht="21" thickBot="1">
      <c r="C4932" s="425"/>
      <c r="P4932" s="431"/>
      <c r="R4932" s="419"/>
      <c r="S4932" s="446"/>
      <c r="T4932" s="419"/>
      <c r="V4932" s="196"/>
      <c r="W4932" s="419"/>
      <c r="X4932" s="419"/>
      <c r="Z4932" s="419"/>
      <c r="AA4932" s="419"/>
      <c r="AB4932" s="419"/>
      <c r="AD4932" s="419"/>
      <c r="AE4932" s="419"/>
      <c r="AF4932" s="419"/>
      <c r="AH4932" s="419"/>
      <c r="AI4932" s="419"/>
      <c r="AJ4932" s="419"/>
      <c r="AL4932" s="419"/>
      <c r="AM4932" s="419"/>
      <c r="AN4932" s="403"/>
      <c r="AO4932" s="419"/>
      <c r="AP4932" s="419"/>
      <c r="AQ4932" s="419"/>
      <c r="AR4932" s="419"/>
      <c r="AS4932" s="419"/>
      <c r="AT4932" s="419"/>
      <c r="AU4932" s="419"/>
      <c r="AV4932" s="419"/>
      <c r="AX4932" s="419"/>
      <c r="AY4932" s="419"/>
      <c r="AZ4932" s="419"/>
      <c r="BB4932" s="419"/>
      <c r="BC4932" s="419"/>
      <c r="BD4932" s="419"/>
      <c r="BF4932" s="419"/>
      <c r="BG4932" s="419"/>
      <c r="BH4932" s="419"/>
      <c r="BJ4932" s="419"/>
      <c r="BK4932" s="419"/>
      <c r="BL4932" s="419"/>
      <c r="BN4932" s="419"/>
      <c r="BO4932" s="419"/>
      <c r="BP4932" s="419"/>
      <c r="BR4932" s="419"/>
      <c r="BS4932" s="419"/>
      <c r="BT4932" s="419"/>
      <c r="BV4932" s="419"/>
      <c r="BW4932" s="419"/>
      <c r="BX4932" s="397"/>
      <c r="BZ4932" s="449"/>
      <c r="CB4932" s="419"/>
      <c r="CC4932" s="419"/>
      <c r="CD4932" s="419"/>
      <c r="CF4932" s="419"/>
      <c r="CG4932" s="419"/>
      <c r="CH4932" s="419"/>
    </row>
    <row r="4933" spans="3:86" ht="21" thickBot="1">
      <c r="C4933" s="425"/>
      <c r="P4933" s="431"/>
      <c r="R4933" s="419"/>
      <c r="S4933" s="446"/>
      <c r="T4933" s="419"/>
      <c r="V4933" s="196"/>
      <c r="W4933" s="419"/>
      <c r="X4933" s="419"/>
      <c r="Z4933" s="419"/>
      <c r="AA4933" s="419"/>
      <c r="AB4933" s="419"/>
      <c r="AD4933" s="419"/>
      <c r="AE4933" s="419"/>
      <c r="AF4933" s="419"/>
      <c r="AH4933" s="419"/>
      <c r="AI4933" s="419"/>
      <c r="AJ4933" s="419"/>
      <c r="AL4933" s="419"/>
      <c r="AM4933" s="419"/>
      <c r="AN4933" s="403"/>
      <c r="AO4933" s="419"/>
      <c r="AP4933" s="419"/>
      <c r="AQ4933" s="419"/>
      <c r="AR4933" s="419"/>
      <c r="AS4933" s="419"/>
      <c r="AT4933" s="419"/>
      <c r="AU4933" s="419"/>
      <c r="AV4933" s="419"/>
      <c r="AX4933" s="419"/>
      <c r="AY4933" s="419"/>
      <c r="AZ4933" s="419"/>
      <c r="BB4933" s="419"/>
      <c r="BC4933" s="419"/>
      <c r="BD4933" s="419"/>
      <c r="BF4933" s="419"/>
      <c r="BG4933" s="419"/>
      <c r="BH4933" s="419"/>
      <c r="BJ4933" s="419"/>
      <c r="BK4933" s="419"/>
      <c r="BL4933" s="419"/>
      <c r="BN4933" s="419"/>
      <c r="BO4933" s="419"/>
      <c r="BP4933" s="419"/>
      <c r="BR4933" s="419"/>
      <c r="BS4933" s="419"/>
      <c r="BT4933" s="419"/>
      <c r="BV4933" s="419"/>
      <c r="BW4933" s="419"/>
      <c r="BX4933" s="397"/>
      <c r="BZ4933" s="449"/>
      <c r="CB4933" s="419"/>
      <c r="CC4933" s="419"/>
      <c r="CD4933" s="419"/>
      <c r="CF4933" s="419"/>
      <c r="CG4933" s="419"/>
      <c r="CH4933" s="419"/>
    </row>
    <row r="4934" spans="3:86" ht="21" thickBot="1">
      <c r="C4934" s="425"/>
      <c r="P4934" s="431"/>
      <c r="R4934" s="419"/>
      <c r="S4934" s="446"/>
      <c r="T4934" s="419"/>
      <c r="V4934" s="196"/>
      <c r="W4934" s="419"/>
      <c r="X4934" s="419"/>
      <c r="Z4934" s="419"/>
      <c r="AA4934" s="419"/>
      <c r="AB4934" s="419"/>
      <c r="AD4934" s="419"/>
      <c r="AE4934" s="419"/>
      <c r="AF4934" s="419"/>
      <c r="AH4934" s="419"/>
      <c r="AI4934" s="419"/>
      <c r="AJ4934" s="419"/>
      <c r="AL4934" s="419"/>
      <c r="AM4934" s="419"/>
      <c r="AN4934" s="403"/>
      <c r="AO4934" s="419"/>
      <c r="AP4934" s="419"/>
      <c r="AQ4934" s="419"/>
      <c r="AR4934" s="419"/>
      <c r="AS4934" s="419"/>
      <c r="AT4934" s="419"/>
      <c r="AU4934" s="419"/>
      <c r="AV4934" s="419"/>
      <c r="AX4934" s="419"/>
      <c r="AY4934" s="419"/>
      <c r="AZ4934" s="419"/>
      <c r="BB4934" s="419"/>
      <c r="BC4934" s="419"/>
      <c r="BD4934" s="419"/>
      <c r="BF4934" s="419"/>
      <c r="BG4934" s="419"/>
      <c r="BH4934" s="419"/>
      <c r="BJ4934" s="419"/>
      <c r="BK4934" s="419"/>
      <c r="BL4934" s="419"/>
      <c r="BN4934" s="419"/>
      <c r="BO4934" s="419"/>
      <c r="BP4934" s="419"/>
      <c r="BR4934" s="419"/>
      <c r="BS4934" s="419"/>
      <c r="BT4934" s="419"/>
      <c r="BV4934" s="419"/>
      <c r="BW4934" s="419"/>
      <c r="BX4934" s="397"/>
      <c r="BZ4934" s="449"/>
      <c r="CB4934" s="419"/>
      <c r="CC4934" s="419"/>
      <c r="CD4934" s="419"/>
      <c r="CF4934" s="419"/>
      <c r="CG4934" s="419"/>
      <c r="CH4934" s="419"/>
    </row>
    <row r="4935" spans="3:86" ht="21" thickBot="1">
      <c r="C4935" s="425"/>
      <c r="P4935" s="431"/>
      <c r="R4935" s="419"/>
      <c r="S4935" s="446"/>
      <c r="T4935" s="419"/>
      <c r="V4935" s="196"/>
      <c r="W4935" s="419"/>
      <c r="X4935" s="419"/>
      <c r="Z4935" s="419"/>
      <c r="AA4935" s="419"/>
      <c r="AB4935" s="419"/>
      <c r="AD4935" s="419"/>
      <c r="AE4935" s="419"/>
      <c r="AF4935" s="419"/>
      <c r="AH4935" s="419"/>
      <c r="AI4935" s="419"/>
      <c r="AJ4935" s="419"/>
      <c r="AL4935" s="419"/>
      <c r="AM4935" s="419"/>
      <c r="AN4935" s="403"/>
      <c r="AO4935" s="419"/>
      <c r="AP4935" s="419"/>
      <c r="AQ4935" s="419"/>
      <c r="AR4935" s="419"/>
      <c r="AS4935" s="419"/>
      <c r="AT4935" s="419"/>
      <c r="AU4935" s="419"/>
      <c r="AV4935" s="419"/>
      <c r="AX4935" s="419"/>
      <c r="AY4935" s="419"/>
      <c r="AZ4935" s="419"/>
      <c r="BB4935" s="419"/>
      <c r="BC4935" s="419"/>
      <c r="BD4935" s="419"/>
      <c r="BF4935" s="419"/>
      <c r="BG4935" s="419"/>
      <c r="BH4935" s="419"/>
      <c r="BJ4935" s="419"/>
      <c r="BK4935" s="419"/>
      <c r="BL4935" s="419"/>
      <c r="BN4935" s="419"/>
      <c r="BO4935" s="419"/>
      <c r="BP4935" s="419"/>
      <c r="BR4935" s="419"/>
      <c r="BS4935" s="419"/>
      <c r="BT4935" s="419"/>
      <c r="BV4935" s="419"/>
      <c r="BW4935" s="419"/>
      <c r="BX4935" s="397"/>
      <c r="BZ4935" s="449"/>
      <c r="CB4935" s="419"/>
      <c r="CC4935" s="419"/>
      <c r="CD4935" s="419"/>
      <c r="CF4935" s="419"/>
      <c r="CG4935" s="419"/>
      <c r="CH4935" s="419"/>
    </row>
    <row r="4936" spans="3:86" ht="21" thickBot="1">
      <c r="C4936" s="425"/>
      <c r="P4936" s="431"/>
      <c r="R4936" s="419"/>
      <c r="S4936" s="446"/>
      <c r="T4936" s="419"/>
      <c r="V4936" s="196"/>
      <c r="W4936" s="419"/>
      <c r="X4936" s="419"/>
      <c r="Z4936" s="419"/>
      <c r="AA4936" s="419"/>
      <c r="AB4936" s="419"/>
      <c r="AD4936" s="419"/>
      <c r="AE4936" s="419"/>
      <c r="AF4936" s="419"/>
      <c r="AH4936" s="419"/>
      <c r="AI4936" s="419"/>
      <c r="AJ4936" s="419"/>
      <c r="AL4936" s="419"/>
      <c r="AM4936" s="419"/>
      <c r="AN4936" s="403"/>
      <c r="AO4936" s="419"/>
      <c r="AP4936" s="419"/>
      <c r="AQ4936" s="419"/>
      <c r="AR4936" s="419"/>
      <c r="AS4936" s="419"/>
      <c r="AT4936" s="419"/>
      <c r="AU4936" s="419"/>
      <c r="AV4936" s="419"/>
      <c r="AX4936" s="419"/>
      <c r="AY4936" s="419"/>
      <c r="AZ4936" s="419"/>
      <c r="BB4936" s="419"/>
      <c r="BC4936" s="419"/>
      <c r="BD4936" s="419"/>
      <c r="BF4936" s="419"/>
      <c r="BG4936" s="419"/>
      <c r="BH4936" s="419"/>
      <c r="BJ4936" s="419"/>
      <c r="BK4936" s="419"/>
      <c r="BL4936" s="419"/>
      <c r="BN4936" s="419"/>
      <c r="BO4936" s="419"/>
      <c r="BP4936" s="419"/>
      <c r="BR4936" s="419"/>
      <c r="BS4936" s="419"/>
      <c r="BT4936" s="419"/>
      <c r="BV4936" s="419"/>
      <c r="BW4936" s="419"/>
      <c r="BX4936" s="397"/>
      <c r="BZ4936" s="449"/>
      <c r="CB4936" s="419"/>
      <c r="CC4936" s="419"/>
      <c r="CD4936" s="419"/>
      <c r="CF4936" s="419"/>
      <c r="CG4936" s="419"/>
      <c r="CH4936" s="419"/>
    </row>
    <row r="4937" spans="3:86" ht="21" thickBot="1">
      <c r="C4937" s="425"/>
      <c r="P4937" s="431"/>
      <c r="R4937" s="419"/>
      <c r="S4937" s="446"/>
      <c r="T4937" s="419"/>
      <c r="V4937" s="196"/>
      <c r="W4937" s="419"/>
      <c r="X4937" s="419"/>
      <c r="Z4937" s="419"/>
      <c r="AA4937" s="419"/>
      <c r="AB4937" s="419"/>
      <c r="AD4937" s="419"/>
      <c r="AE4937" s="419"/>
      <c r="AF4937" s="419"/>
      <c r="AH4937" s="419"/>
      <c r="AI4937" s="419"/>
      <c r="AJ4937" s="419"/>
      <c r="AL4937" s="419"/>
      <c r="AM4937" s="419"/>
      <c r="AN4937" s="403"/>
      <c r="AO4937" s="419"/>
      <c r="AP4937" s="419"/>
      <c r="AQ4937" s="419"/>
      <c r="AR4937" s="419"/>
      <c r="AS4937" s="419"/>
      <c r="AT4937" s="419"/>
      <c r="AU4937" s="419"/>
      <c r="AV4937" s="419"/>
      <c r="AX4937" s="419"/>
      <c r="AY4937" s="419"/>
      <c r="AZ4937" s="419"/>
      <c r="BB4937" s="419"/>
      <c r="BC4937" s="419"/>
      <c r="BD4937" s="419"/>
      <c r="BF4937" s="419"/>
      <c r="BG4937" s="419"/>
      <c r="BH4937" s="419"/>
      <c r="BJ4937" s="419"/>
      <c r="BK4937" s="419"/>
      <c r="BL4937" s="419"/>
      <c r="BN4937" s="419"/>
      <c r="BO4937" s="419"/>
      <c r="BP4937" s="419"/>
      <c r="BR4937" s="419"/>
      <c r="BS4937" s="419"/>
      <c r="BT4937" s="419"/>
      <c r="BV4937" s="419"/>
      <c r="BW4937" s="419"/>
      <c r="BX4937" s="397"/>
      <c r="BZ4937" s="449"/>
      <c r="CB4937" s="419"/>
      <c r="CC4937" s="419"/>
      <c r="CD4937" s="419"/>
      <c r="CF4937" s="419"/>
      <c r="CG4937" s="419"/>
      <c r="CH4937" s="419"/>
    </row>
    <row r="4938" spans="3:86" ht="21" thickBot="1">
      <c r="C4938" s="425"/>
      <c r="P4938" s="431"/>
      <c r="R4938" s="419"/>
      <c r="S4938" s="446"/>
      <c r="T4938" s="419"/>
      <c r="V4938" s="196"/>
      <c r="W4938" s="419"/>
      <c r="X4938" s="419"/>
      <c r="Z4938" s="419"/>
      <c r="AA4938" s="419"/>
      <c r="AB4938" s="419"/>
      <c r="AD4938" s="419"/>
      <c r="AE4938" s="419"/>
      <c r="AF4938" s="419"/>
      <c r="AH4938" s="419"/>
      <c r="AI4938" s="419"/>
      <c r="AJ4938" s="419"/>
      <c r="AL4938" s="419"/>
      <c r="AM4938" s="419"/>
      <c r="AN4938" s="403"/>
      <c r="AO4938" s="419"/>
      <c r="AP4938" s="419"/>
      <c r="AQ4938" s="419"/>
      <c r="AR4938" s="419"/>
      <c r="AS4938" s="419"/>
      <c r="AT4938" s="419"/>
      <c r="AU4938" s="419"/>
      <c r="AV4938" s="419"/>
      <c r="AX4938" s="419"/>
      <c r="AY4938" s="419"/>
      <c r="AZ4938" s="419"/>
      <c r="BB4938" s="419"/>
      <c r="BC4938" s="419"/>
      <c r="BD4938" s="419"/>
      <c r="BF4938" s="419"/>
      <c r="BG4938" s="419"/>
      <c r="BH4938" s="419"/>
      <c r="BJ4938" s="419"/>
      <c r="BK4938" s="419"/>
      <c r="BL4938" s="419"/>
      <c r="BN4938" s="419"/>
      <c r="BO4938" s="419"/>
      <c r="BP4938" s="419"/>
      <c r="BR4938" s="419"/>
      <c r="BS4938" s="419"/>
      <c r="BT4938" s="419"/>
      <c r="BV4938" s="419"/>
      <c r="BW4938" s="419"/>
      <c r="BX4938" s="397"/>
      <c r="BZ4938" s="449"/>
      <c r="CB4938" s="419"/>
      <c r="CC4938" s="419"/>
      <c r="CD4938" s="419"/>
      <c r="CF4938" s="419"/>
      <c r="CG4938" s="419"/>
      <c r="CH4938" s="419"/>
    </row>
    <row r="4939" spans="3:86" ht="21" thickBot="1">
      <c r="C4939" s="425"/>
      <c r="P4939" s="431"/>
      <c r="R4939" s="419"/>
      <c r="S4939" s="446"/>
      <c r="T4939" s="419"/>
      <c r="V4939" s="196"/>
      <c r="W4939" s="419"/>
      <c r="X4939" s="419"/>
      <c r="Z4939" s="419"/>
      <c r="AA4939" s="419"/>
      <c r="AB4939" s="419"/>
      <c r="AD4939" s="419"/>
      <c r="AE4939" s="419"/>
      <c r="AF4939" s="419"/>
      <c r="AH4939" s="419"/>
      <c r="AI4939" s="419"/>
      <c r="AJ4939" s="419"/>
      <c r="AL4939" s="419"/>
      <c r="AM4939" s="419"/>
      <c r="AN4939" s="403"/>
      <c r="AO4939" s="419"/>
      <c r="AP4939" s="419"/>
      <c r="AQ4939" s="419"/>
      <c r="AR4939" s="419"/>
      <c r="AS4939" s="419"/>
      <c r="AT4939" s="419"/>
      <c r="AU4939" s="419"/>
      <c r="AV4939" s="419"/>
      <c r="AX4939" s="419"/>
      <c r="AY4939" s="419"/>
      <c r="AZ4939" s="419"/>
      <c r="BB4939" s="419"/>
      <c r="BC4939" s="419"/>
      <c r="BD4939" s="419"/>
      <c r="BF4939" s="419"/>
      <c r="BG4939" s="419"/>
      <c r="BH4939" s="419"/>
      <c r="BJ4939" s="419"/>
      <c r="BK4939" s="419"/>
      <c r="BL4939" s="419"/>
      <c r="BN4939" s="419"/>
      <c r="BO4939" s="419"/>
      <c r="BP4939" s="419"/>
      <c r="BR4939" s="419"/>
      <c r="BS4939" s="419"/>
      <c r="BT4939" s="419"/>
      <c r="BV4939" s="419"/>
      <c r="BW4939" s="419"/>
      <c r="BX4939" s="397"/>
      <c r="BZ4939" s="449"/>
      <c r="CB4939" s="419"/>
      <c r="CC4939" s="419"/>
      <c r="CD4939" s="419"/>
      <c r="CF4939" s="419"/>
      <c r="CG4939" s="419"/>
      <c r="CH4939" s="419"/>
    </row>
    <row r="4940" spans="3:86" ht="21" thickBot="1">
      <c r="C4940" s="425"/>
      <c r="P4940" s="431"/>
      <c r="R4940" s="419"/>
      <c r="S4940" s="446"/>
      <c r="T4940" s="419"/>
      <c r="V4940" s="196"/>
      <c r="W4940" s="419"/>
      <c r="X4940" s="419"/>
      <c r="Z4940" s="419"/>
      <c r="AA4940" s="419"/>
      <c r="AB4940" s="419"/>
      <c r="AD4940" s="419"/>
      <c r="AE4940" s="419"/>
      <c r="AF4940" s="419"/>
      <c r="AH4940" s="419"/>
      <c r="AI4940" s="419"/>
      <c r="AJ4940" s="419"/>
      <c r="AL4940" s="419"/>
      <c r="AM4940" s="419"/>
      <c r="AN4940" s="403"/>
      <c r="AO4940" s="419"/>
      <c r="AP4940" s="419"/>
      <c r="AQ4940" s="419"/>
      <c r="AR4940" s="419"/>
      <c r="AS4940" s="419"/>
      <c r="AT4940" s="419"/>
      <c r="AU4940" s="419"/>
      <c r="AV4940" s="419"/>
      <c r="AX4940" s="419"/>
      <c r="AY4940" s="419"/>
      <c r="AZ4940" s="419"/>
      <c r="BB4940" s="419"/>
      <c r="BC4940" s="419"/>
      <c r="BD4940" s="419"/>
      <c r="BF4940" s="419"/>
      <c r="BG4940" s="419"/>
      <c r="BH4940" s="419"/>
      <c r="BJ4940" s="419"/>
      <c r="BK4940" s="419"/>
      <c r="BL4940" s="419"/>
      <c r="BN4940" s="419"/>
      <c r="BO4940" s="419"/>
      <c r="BP4940" s="419"/>
      <c r="BR4940" s="419"/>
      <c r="BS4940" s="419"/>
      <c r="BT4940" s="419"/>
      <c r="BV4940" s="419"/>
      <c r="BW4940" s="419"/>
      <c r="BX4940" s="397"/>
      <c r="BZ4940" s="449"/>
      <c r="CB4940" s="419"/>
      <c r="CC4940" s="419"/>
      <c r="CD4940" s="419"/>
      <c r="CF4940" s="419"/>
      <c r="CG4940" s="419"/>
      <c r="CH4940" s="419"/>
    </row>
    <row r="4941" spans="3:86" ht="21" thickBot="1">
      <c r="C4941" s="425"/>
      <c r="P4941" s="431"/>
      <c r="R4941" s="419"/>
      <c r="S4941" s="446"/>
      <c r="T4941" s="419"/>
      <c r="V4941" s="196"/>
      <c r="W4941" s="419"/>
      <c r="X4941" s="419"/>
      <c r="Z4941" s="419"/>
      <c r="AA4941" s="419"/>
      <c r="AB4941" s="419"/>
      <c r="AD4941" s="419"/>
      <c r="AE4941" s="419"/>
      <c r="AF4941" s="419"/>
      <c r="AH4941" s="419"/>
      <c r="AI4941" s="419"/>
      <c r="AJ4941" s="419"/>
      <c r="AL4941" s="419"/>
      <c r="AM4941" s="419"/>
      <c r="AN4941" s="403"/>
      <c r="AO4941" s="419"/>
      <c r="AP4941" s="419"/>
      <c r="AQ4941" s="419"/>
      <c r="AR4941" s="419"/>
      <c r="AS4941" s="419"/>
      <c r="AT4941" s="419"/>
      <c r="AU4941" s="419"/>
      <c r="AV4941" s="419"/>
      <c r="AX4941" s="419"/>
      <c r="AY4941" s="419"/>
      <c r="AZ4941" s="419"/>
      <c r="BB4941" s="419"/>
      <c r="BC4941" s="419"/>
      <c r="BD4941" s="419"/>
      <c r="BF4941" s="419"/>
      <c r="BG4941" s="419"/>
      <c r="BH4941" s="419"/>
      <c r="BJ4941" s="419"/>
      <c r="BK4941" s="419"/>
      <c r="BL4941" s="419"/>
      <c r="BN4941" s="419"/>
      <c r="BO4941" s="419"/>
      <c r="BP4941" s="419"/>
      <c r="BR4941" s="419"/>
      <c r="BS4941" s="419"/>
      <c r="BT4941" s="419"/>
      <c r="BV4941" s="419"/>
      <c r="BW4941" s="419"/>
      <c r="BX4941" s="397"/>
      <c r="BZ4941" s="449"/>
      <c r="CB4941" s="419"/>
      <c r="CC4941" s="419"/>
      <c r="CD4941" s="419"/>
      <c r="CF4941" s="419"/>
      <c r="CG4941" s="419"/>
      <c r="CH4941" s="419"/>
    </row>
    <row r="4942" spans="3:86" ht="21" thickBot="1">
      <c r="C4942" s="425"/>
      <c r="P4942" s="431"/>
      <c r="R4942" s="419"/>
      <c r="S4942" s="446"/>
      <c r="T4942" s="419"/>
      <c r="V4942" s="196"/>
      <c r="W4942" s="419"/>
      <c r="X4942" s="419"/>
      <c r="Z4942" s="419"/>
      <c r="AA4942" s="419"/>
      <c r="AB4942" s="419"/>
      <c r="AD4942" s="419"/>
      <c r="AE4942" s="419"/>
      <c r="AF4942" s="419"/>
      <c r="AH4942" s="419"/>
      <c r="AI4942" s="419"/>
      <c r="AJ4942" s="419"/>
      <c r="AL4942" s="419"/>
      <c r="AM4942" s="419"/>
      <c r="AN4942" s="403"/>
      <c r="AO4942" s="419"/>
      <c r="AP4942" s="419"/>
      <c r="AQ4942" s="419"/>
      <c r="AR4942" s="419"/>
      <c r="AS4942" s="419"/>
      <c r="AT4942" s="419"/>
      <c r="AU4942" s="419"/>
      <c r="AV4942" s="419"/>
      <c r="AX4942" s="419"/>
      <c r="AY4942" s="419"/>
      <c r="AZ4942" s="419"/>
      <c r="BB4942" s="419"/>
      <c r="BC4942" s="419"/>
      <c r="BD4942" s="419"/>
      <c r="BF4942" s="419"/>
      <c r="BG4942" s="419"/>
      <c r="BH4942" s="419"/>
      <c r="BJ4942" s="419"/>
      <c r="BK4942" s="419"/>
      <c r="BL4942" s="419"/>
      <c r="BN4942" s="419"/>
      <c r="BO4942" s="419"/>
      <c r="BP4942" s="419"/>
      <c r="BR4942" s="419"/>
      <c r="BS4942" s="419"/>
      <c r="BT4942" s="419"/>
      <c r="BV4942" s="419"/>
      <c r="BW4942" s="419"/>
      <c r="BX4942" s="397"/>
      <c r="BZ4942" s="449"/>
      <c r="CB4942" s="419"/>
      <c r="CC4942" s="419"/>
      <c r="CD4942" s="419"/>
      <c r="CF4942" s="419"/>
      <c r="CG4942" s="419"/>
      <c r="CH4942" s="419"/>
    </row>
    <row r="4943" spans="3:86" ht="21" thickBot="1">
      <c r="C4943" s="425"/>
      <c r="P4943" s="431"/>
      <c r="R4943" s="419"/>
      <c r="S4943" s="446"/>
      <c r="T4943" s="419"/>
      <c r="V4943" s="196"/>
      <c r="W4943" s="419"/>
      <c r="X4943" s="419"/>
      <c r="Z4943" s="419"/>
      <c r="AA4943" s="419"/>
      <c r="AB4943" s="419"/>
      <c r="AD4943" s="419"/>
      <c r="AE4943" s="419"/>
      <c r="AF4943" s="419"/>
      <c r="AH4943" s="419"/>
      <c r="AI4943" s="419"/>
      <c r="AJ4943" s="419"/>
      <c r="AL4943" s="419"/>
      <c r="AM4943" s="419"/>
      <c r="AN4943" s="403"/>
      <c r="AO4943" s="419"/>
      <c r="AP4943" s="419"/>
      <c r="AQ4943" s="419"/>
      <c r="AR4943" s="419"/>
      <c r="AS4943" s="419"/>
      <c r="AT4943" s="419"/>
      <c r="AU4943" s="419"/>
      <c r="AV4943" s="419"/>
      <c r="AX4943" s="419"/>
      <c r="AY4943" s="419"/>
      <c r="AZ4943" s="419"/>
      <c r="BB4943" s="419"/>
      <c r="BC4943" s="419"/>
      <c r="BD4943" s="419"/>
      <c r="BF4943" s="419"/>
      <c r="BG4943" s="419"/>
      <c r="BH4943" s="419"/>
      <c r="BJ4943" s="419"/>
      <c r="BK4943" s="419"/>
      <c r="BL4943" s="419"/>
      <c r="BN4943" s="419"/>
      <c r="BO4943" s="419"/>
      <c r="BP4943" s="419"/>
      <c r="BR4943" s="419"/>
      <c r="BS4943" s="419"/>
      <c r="BT4943" s="419"/>
      <c r="BV4943" s="419"/>
      <c r="BW4943" s="419"/>
      <c r="BX4943" s="397"/>
      <c r="BZ4943" s="449"/>
      <c r="CB4943" s="419"/>
      <c r="CC4943" s="419"/>
      <c r="CD4943" s="419"/>
      <c r="CF4943" s="419"/>
      <c r="CG4943" s="419"/>
      <c r="CH4943" s="419"/>
    </row>
    <row r="4944" spans="3:86" ht="21" thickBot="1">
      <c r="C4944" s="425"/>
      <c r="P4944" s="431"/>
      <c r="R4944" s="419"/>
      <c r="S4944" s="446"/>
      <c r="T4944" s="419"/>
      <c r="V4944" s="196"/>
      <c r="W4944" s="419"/>
      <c r="X4944" s="419"/>
      <c r="Z4944" s="419"/>
      <c r="AA4944" s="419"/>
      <c r="AB4944" s="419"/>
      <c r="AD4944" s="419"/>
      <c r="AE4944" s="419"/>
      <c r="AF4944" s="419"/>
      <c r="AH4944" s="419"/>
      <c r="AI4944" s="419"/>
      <c r="AJ4944" s="419"/>
      <c r="AL4944" s="419"/>
      <c r="AM4944" s="419"/>
      <c r="AN4944" s="403"/>
      <c r="AO4944" s="419"/>
      <c r="AP4944" s="419"/>
      <c r="AQ4944" s="419"/>
      <c r="AR4944" s="419"/>
      <c r="AS4944" s="419"/>
      <c r="AT4944" s="419"/>
      <c r="AU4944" s="419"/>
      <c r="AV4944" s="419"/>
      <c r="AX4944" s="419"/>
      <c r="AY4944" s="419"/>
      <c r="AZ4944" s="419"/>
      <c r="BB4944" s="419"/>
      <c r="BC4944" s="419"/>
      <c r="BD4944" s="419"/>
      <c r="BF4944" s="419"/>
      <c r="BG4944" s="419"/>
      <c r="BH4944" s="419"/>
      <c r="BJ4944" s="419"/>
      <c r="BK4944" s="419"/>
      <c r="BL4944" s="419"/>
      <c r="BN4944" s="419"/>
      <c r="BO4944" s="419"/>
      <c r="BP4944" s="419"/>
      <c r="BR4944" s="419"/>
      <c r="BS4944" s="419"/>
      <c r="BT4944" s="419"/>
      <c r="BV4944" s="419"/>
      <c r="BW4944" s="419"/>
      <c r="BX4944" s="397"/>
      <c r="BZ4944" s="449"/>
      <c r="CB4944" s="419"/>
      <c r="CC4944" s="419"/>
      <c r="CD4944" s="419"/>
      <c r="CF4944" s="419"/>
      <c r="CG4944" s="419"/>
      <c r="CH4944" s="419"/>
    </row>
    <row r="4945" spans="3:86" ht="21" thickBot="1">
      <c r="C4945" s="425"/>
      <c r="P4945" s="431"/>
      <c r="R4945" s="419"/>
      <c r="S4945" s="446"/>
      <c r="T4945" s="419"/>
      <c r="V4945" s="196"/>
      <c r="W4945" s="419"/>
      <c r="X4945" s="419"/>
      <c r="Z4945" s="419"/>
      <c r="AA4945" s="419"/>
      <c r="AB4945" s="419"/>
      <c r="AD4945" s="419"/>
      <c r="AE4945" s="419"/>
      <c r="AF4945" s="419"/>
      <c r="AH4945" s="419"/>
      <c r="AI4945" s="419"/>
      <c r="AJ4945" s="419"/>
      <c r="AL4945" s="419"/>
      <c r="AM4945" s="419"/>
      <c r="AN4945" s="403"/>
      <c r="AO4945" s="419"/>
      <c r="AP4945" s="419"/>
      <c r="AQ4945" s="419"/>
      <c r="AR4945" s="419"/>
      <c r="AS4945" s="419"/>
      <c r="AT4945" s="419"/>
      <c r="AU4945" s="419"/>
      <c r="AV4945" s="419"/>
      <c r="AX4945" s="419"/>
      <c r="AY4945" s="419"/>
      <c r="AZ4945" s="419"/>
      <c r="BB4945" s="419"/>
      <c r="BC4945" s="419"/>
      <c r="BD4945" s="419"/>
      <c r="BF4945" s="419"/>
      <c r="BG4945" s="419"/>
      <c r="BH4945" s="419"/>
      <c r="BJ4945" s="419"/>
      <c r="BK4945" s="419"/>
      <c r="BL4945" s="419"/>
      <c r="BN4945" s="419"/>
      <c r="BO4945" s="419"/>
      <c r="BP4945" s="419"/>
      <c r="BR4945" s="419"/>
      <c r="BS4945" s="419"/>
      <c r="BT4945" s="419"/>
      <c r="BV4945" s="419"/>
      <c r="BW4945" s="419"/>
      <c r="BX4945" s="397"/>
      <c r="BZ4945" s="449"/>
      <c r="CB4945" s="419"/>
      <c r="CC4945" s="419"/>
      <c r="CD4945" s="419"/>
      <c r="CF4945" s="419"/>
      <c r="CG4945" s="419"/>
      <c r="CH4945" s="419"/>
    </row>
    <row r="4946" spans="3:86" ht="21" thickBot="1">
      <c r="C4946" s="425"/>
      <c r="P4946" s="431"/>
      <c r="R4946" s="419"/>
      <c r="S4946" s="446"/>
      <c r="T4946" s="419"/>
      <c r="V4946" s="196"/>
      <c r="W4946" s="419"/>
      <c r="X4946" s="419"/>
      <c r="Z4946" s="419"/>
      <c r="AA4946" s="419"/>
      <c r="AB4946" s="419"/>
      <c r="AD4946" s="419"/>
      <c r="AE4946" s="419"/>
      <c r="AF4946" s="419"/>
      <c r="AH4946" s="419"/>
      <c r="AI4946" s="419"/>
      <c r="AJ4946" s="419"/>
      <c r="AL4946" s="419"/>
      <c r="AM4946" s="419"/>
      <c r="AN4946" s="403"/>
      <c r="AO4946" s="419"/>
      <c r="AP4946" s="419"/>
      <c r="AQ4946" s="419"/>
      <c r="AR4946" s="419"/>
      <c r="AS4946" s="419"/>
      <c r="AT4946" s="419"/>
      <c r="AU4946" s="419"/>
      <c r="AV4946" s="419"/>
      <c r="AX4946" s="419"/>
      <c r="AY4946" s="419"/>
      <c r="AZ4946" s="419"/>
      <c r="BB4946" s="419"/>
      <c r="BC4946" s="419"/>
      <c r="BD4946" s="419"/>
      <c r="BF4946" s="419"/>
      <c r="BG4946" s="419"/>
      <c r="BH4946" s="419"/>
      <c r="BJ4946" s="419"/>
      <c r="BK4946" s="419"/>
      <c r="BL4946" s="419"/>
      <c r="BN4946" s="419"/>
      <c r="BO4946" s="419"/>
      <c r="BP4946" s="419"/>
      <c r="BR4946" s="419"/>
      <c r="BS4946" s="419"/>
      <c r="BT4946" s="419"/>
      <c r="BV4946" s="419"/>
      <c r="BW4946" s="419"/>
      <c r="BX4946" s="397"/>
      <c r="BZ4946" s="449"/>
      <c r="CB4946" s="419"/>
      <c r="CC4946" s="419"/>
      <c r="CD4946" s="419"/>
      <c r="CF4946" s="419"/>
      <c r="CG4946" s="419"/>
      <c r="CH4946" s="419"/>
    </row>
    <row r="4947" spans="3:86" ht="21" thickBot="1">
      <c r="C4947" s="425"/>
      <c r="P4947" s="431"/>
      <c r="R4947" s="419"/>
      <c r="S4947" s="446"/>
      <c r="T4947" s="419"/>
      <c r="V4947" s="196"/>
      <c r="W4947" s="419"/>
      <c r="X4947" s="419"/>
      <c r="Z4947" s="419"/>
      <c r="AA4947" s="419"/>
      <c r="AB4947" s="419"/>
      <c r="AD4947" s="419"/>
      <c r="AE4947" s="419"/>
      <c r="AF4947" s="419"/>
      <c r="AH4947" s="419"/>
      <c r="AI4947" s="419"/>
      <c r="AJ4947" s="419"/>
      <c r="AL4947" s="419"/>
      <c r="AM4947" s="419"/>
      <c r="AN4947" s="403"/>
      <c r="AO4947" s="419"/>
      <c r="AP4947" s="419"/>
      <c r="AQ4947" s="419"/>
      <c r="AR4947" s="419"/>
      <c r="AS4947" s="419"/>
      <c r="AT4947" s="419"/>
      <c r="AU4947" s="419"/>
      <c r="AV4947" s="419"/>
      <c r="AX4947" s="419"/>
      <c r="AY4947" s="419"/>
      <c r="AZ4947" s="419"/>
      <c r="BB4947" s="419"/>
      <c r="BC4947" s="419"/>
      <c r="BD4947" s="419"/>
      <c r="BF4947" s="419"/>
      <c r="BG4947" s="419"/>
      <c r="BH4947" s="419"/>
      <c r="BJ4947" s="419"/>
      <c r="BK4947" s="419"/>
      <c r="BL4947" s="419"/>
      <c r="BN4947" s="419"/>
      <c r="BO4947" s="419"/>
      <c r="BP4947" s="419"/>
      <c r="BR4947" s="419"/>
      <c r="BS4947" s="419"/>
      <c r="BT4947" s="419"/>
      <c r="BV4947" s="419"/>
      <c r="BW4947" s="419"/>
      <c r="BX4947" s="397"/>
      <c r="BZ4947" s="449"/>
      <c r="CB4947" s="419"/>
      <c r="CC4947" s="419"/>
      <c r="CD4947" s="419"/>
      <c r="CF4947" s="419"/>
      <c r="CG4947" s="419"/>
      <c r="CH4947" s="419"/>
    </row>
    <row r="4948" spans="3:86" ht="21" thickBot="1">
      <c r="C4948" s="425"/>
      <c r="P4948" s="431"/>
      <c r="R4948" s="419"/>
      <c r="S4948" s="446"/>
      <c r="T4948" s="419"/>
      <c r="V4948" s="196"/>
      <c r="W4948" s="419"/>
      <c r="X4948" s="419"/>
      <c r="Z4948" s="419"/>
      <c r="AA4948" s="419"/>
      <c r="AB4948" s="419"/>
      <c r="AD4948" s="419"/>
      <c r="AE4948" s="419"/>
      <c r="AF4948" s="419"/>
      <c r="AH4948" s="419"/>
      <c r="AI4948" s="419"/>
      <c r="AJ4948" s="419"/>
      <c r="AL4948" s="419"/>
      <c r="AM4948" s="419"/>
      <c r="AN4948" s="403"/>
      <c r="AO4948" s="419"/>
      <c r="AP4948" s="419"/>
      <c r="AQ4948" s="419"/>
      <c r="AR4948" s="419"/>
      <c r="AS4948" s="419"/>
      <c r="AT4948" s="419"/>
      <c r="AU4948" s="419"/>
      <c r="AV4948" s="419"/>
      <c r="AX4948" s="419"/>
      <c r="AY4948" s="419"/>
      <c r="AZ4948" s="419"/>
      <c r="BB4948" s="419"/>
      <c r="BC4948" s="419"/>
      <c r="BD4948" s="419"/>
      <c r="BF4948" s="419"/>
      <c r="BG4948" s="419"/>
      <c r="BH4948" s="419"/>
      <c r="BJ4948" s="419"/>
      <c r="BK4948" s="419"/>
      <c r="BL4948" s="419"/>
      <c r="BN4948" s="419"/>
      <c r="BO4948" s="419"/>
      <c r="BP4948" s="419"/>
      <c r="BR4948" s="419"/>
      <c r="BS4948" s="419"/>
      <c r="BT4948" s="419"/>
      <c r="BV4948" s="419"/>
      <c r="BW4948" s="419"/>
      <c r="BX4948" s="397"/>
      <c r="BZ4948" s="449"/>
      <c r="CB4948" s="419"/>
      <c r="CC4948" s="419"/>
      <c r="CD4948" s="419"/>
      <c r="CF4948" s="419"/>
      <c r="CG4948" s="419"/>
      <c r="CH4948" s="419"/>
    </row>
    <row r="4949" spans="3:86" ht="21" thickBot="1">
      <c r="C4949" s="425"/>
      <c r="P4949" s="431"/>
      <c r="R4949" s="419"/>
      <c r="S4949" s="446"/>
      <c r="T4949" s="419"/>
      <c r="V4949" s="196"/>
      <c r="W4949" s="419"/>
      <c r="X4949" s="419"/>
      <c r="Z4949" s="419"/>
      <c r="AA4949" s="419"/>
      <c r="AB4949" s="419"/>
      <c r="AD4949" s="419"/>
      <c r="AE4949" s="419"/>
      <c r="AF4949" s="419"/>
      <c r="AH4949" s="419"/>
      <c r="AI4949" s="419"/>
      <c r="AJ4949" s="419"/>
      <c r="AL4949" s="419"/>
      <c r="AM4949" s="419"/>
      <c r="AN4949" s="403"/>
      <c r="AO4949" s="419"/>
      <c r="AP4949" s="419"/>
      <c r="AQ4949" s="419"/>
      <c r="AR4949" s="419"/>
      <c r="AS4949" s="419"/>
      <c r="AT4949" s="419"/>
      <c r="AU4949" s="419"/>
      <c r="AV4949" s="419"/>
      <c r="AX4949" s="419"/>
      <c r="AY4949" s="419"/>
      <c r="AZ4949" s="419"/>
      <c r="BB4949" s="419"/>
      <c r="BC4949" s="419"/>
      <c r="BD4949" s="419"/>
      <c r="BF4949" s="419"/>
      <c r="BG4949" s="419"/>
      <c r="BH4949" s="419"/>
      <c r="BJ4949" s="419"/>
      <c r="BK4949" s="419"/>
      <c r="BL4949" s="419"/>
      <c r="BN4949" s="419"/>
      <c r="BO4949" s="419"/>
      <c r="BP4949" s="419"/>
      <c r="BR4949" s="419"/>
      <c r="BS4949" s="419"/>
      <c r="BT4949" s="419"/>
      <c r="BV4949" s="419"/>
      <c r="BW4949" s="419"/>
      <c r="BX4949" s="397"/>
      <c r="BZ4949" s="449"/>
      <c r="CB4949" s="419"/>
      <c r="CC4949" s="419"/>
      <c r="CD4949" s="419"/>
      <c r="CF4949" s="419"/>
      <c r="CG4949" s="419"/>
      <c r="CH4949" s="419"/>
    </row>
    <row r="4950" spans="3:86" ht="21" thickBot="1">
      <c r="C4950" s="425"/>
      <c r="P4950" s="431"/>
      <c r="R4950" s="419"/>
      <c r="S4950" s="446"/>
      <c r="T4950" s="419"/>
      <c r="V4950" s="196"/>
      <c r="W4950" s="419"/>
      <c r="X4950" s="419"/>
      <c r="Z4950" s="419"/>
      <c r="AA4950" s="419"/>
      <c r="AB4950" s="419"/>
      <c r="AD4950" s="419"/>
      <c r="AE4950" s="419"/>
      <c r="AF4950" s="419"/>
      <c r="AH4950" s="419"/>
      <c r="AI4950" s="419"/>
      <c r="AJ4950" s="419"/>
      <c r="AL4950" s="419"/>
      <c r="AM4950" s="419"/>
      <c r="AN4950" s="403"/>
      <c r="AO4950" s="419"/>
      <c r="AP4950" s="419"/>
      <c r="AQ4950" s="419"/>
      <c r="AR4950" s="419"/>
      <c r="AS4950" s="419"/>
      <c r="AT4950" s="419"/>
      <c r="AU4950" s="419"/>
      <c r="AV4950" s="419"/>
      <c r="AX4950" s="419"/>
      <c r="AY4950" s="419"/>
      <c r="AZ4950" s="419"/>
      <c r="BB4950" s="419"/>
      <c r="BC4950" s="419"/>
      <c r="BD4950" s="419"/>
      <c r="BF4950" s="419"/>
      <c r="BG4950" s="419"/>
      <c r="BH4950" s="419"/>
      <c r="BJ4950" s="419"/>
      <c r="BK4950" s="419"/>
      <c r="BL4950" s="419"/>
      <c r="BN4950" s="419"/>
      <c r="BO4950" s="419"/>
      <c r="BP4950" s="419"/>
      <c r="BR4950" s="419"/>
      <c r="BS4950" s="419"/>
      <c r="BT4950" s="419"/>
      <c r="BV4950" s="419"/>
      <c r="BW4950" s="419"/>
      <c r="BX4950" s="397"/>
      <c r="BZ4950" s="449"/>
      <c r="CB4950" s="419"/>
      <c r="CC4950" s="419"/>
      <c r="CD4950" s="419"/>
      <c r="CF4950" s="419"/>
      <c r="CG4950" s="419"/>
      <c r="CH4950" s="419"/>
    </row>
    <row r="4951" spans="3:86" ht="21" thickBot="1">
      <c r="C4951" s="425"/>
      <c r="P4951" s="431"/>
      <c r="R4951" s="419"/>
      <c r="S4951" s="446"/>
      <c r="T4951" s="419"/>
      <c r="V4951" s="196"/>
      <c r="W4951" s="419"/>
      <c r="X4951" s="419"/>
      <c r="Z4951" s="419"/>
      <c r="AA4951" s="419"/>
      <c r="AB4951" s="419"/>
      <c r="AD4951" s="419"/>
      <c r="AE4951" s="419"/>
      <c r="AF4951" s="419"/>
      <c r="AH4951" s="419"/>
      <c r="AI4951" s="419"/>
      <c r="AJ4951" s="419"/>
      <c r="AL4951" s="419"/>
      <c r="AM4951" s="419"/>
      <c r="AN4951" s="403"/>
      <c r="AO4951" s="419"/>
      <c r="AP4951" s="419"/>
      <c r="AQ4951" s="419"/>
      <c r="AR4951" s="419"/>
      <c r="AS4951" s="419"/>
      <c r="AT4951" s="419"/>
      <c r="AU4951" s="419"/>
      <c r="AV4951" s="419"/>
      <c r="AX4951" s="419"/>
      <c r="AY4951" s="419"/>
      <c r="AZ4951" s="419"/>
      <c r="BB4951" s="419"/>
      <c r="BC4951" s="419"/>
      <c r="BD4951" s="419"/>
      <c r="BF4951" s="419"/>
      <c r="BG4951" s="419"/>
      <c r="BH4951" s="419"/>
      <c r="BJ4951" s="419"/>
      <c r="BK4951" s="419"/>
      <c r="BL4951" s="419"/>
      <c r="BN4951" s="419"/>
      <c r="BO4951" s="419"/>
      <c r="BP4951" s="419"/>
      <c r="BR4951" s="419"/>
      <c r="BS4951" s="419"/>
      <c r="BT4951" s="419"/>
      <c r="BV4951" s="419"/>
      <c r="BW4951" s="419"/>
      <c r="BX4951" s="397"/>
      <c r="BZ4951" s="449"/>
      <c r="CB4951" s="419"/>
      <c r="CC4951" s="419"/>
      <c r="CD4951" s="419"/>
      <c r="CF4951" s="419"/>
      <c r="CG4951" s="419"/>
      <c r="CH4951" s="419"/>
    </row>
    <row r="4952" spans="3:86" ht="21" thickBot="1">
      <c r="C4952" s="425"/>
      <c r="P4952" s="431"/>
      <c r="R4952" s="419"/>
      <c r="S4952" s="446"/>
      <c r="T4952" s="419"/>
      <c r="V4952" s="196"/>
      <c r="W4952" s="419"/>
      <c r="X4952" s="419"/>
      <c r="Z4952" s="419"/>
      <c r="AA4952" s="419"/>
      <c r="AB4952" s="419"/>
      <c r="AD4952" s="419"/>
      <c r="AE4952" s="419"/>
      <c r="AF4952" s="419"/>
      <c r="AH4952" s="419"/>
      <c r="AI4952" s="419"/>
      <c r="AJ4952" s="419"/>
      <c r="AL4952" s="419"/>
      <c r="AM4952" s="419"/>
      <c r="AN4952" s="403"/>
      <c r="AO4952" s="419"/>
      <c r="AP4952" s="419"/>
      <c r="AQ4952" s="419"/>
      <c r="AR4952" s="419"/>
      <c r="AS4952" s="419"/>
      <c r="AT4952" s="419"/>
      <c r="AU4952" s="419"/>
      <c r="AV4952" s="419"/>
      <c r="AX4952" s="419"/>
      <c r="AY4952" s="419"/>
      <c r="AZ4952" s="419"/>
      <c r="BB4952" s="419"/>
      <c r="BC4952" s="419"/>
      <c r="BD4952" s="419"/>
      <c r="BF4952" s="419"/>
      <c r="BG4952" s="419"/>
      <c r="BH4952" s="419"/>
      <c r="BJ4952" s="419"/>
      <c r="BK4952" s="419"/>
      <c r="BL4952" s="419"/>
      <c r="BN4952" s="419"/>
      <c r="BO4952" s="419"/>
      <c r="BP4952" s="419"/>
      <c r="BR4952" s="419"/>
      <c r="BS4952" s="419"/>
      <c r="BT4952" s="419"/>
      <c r="BV4952" s="419"/>
      <c r="BW4952" s="419"/>
      <c r="BX4952" s="397"/>
      <c r="BZ4952" s="449"/>
      <c r="CB4952" s="419"/>
      <c r="CC4952" s="419"/>
      <c r="CD4952" s="419"/>
      <c r="CF4952" s="419"/>
      <c r="CG4952" s="419"/>
      <c r="CH4952" s="419"/>
    </row>
    <row r="4953" spans="3:86" ht="21" thickBot="1">
      <c r="C4953" s="425"/>
      <c r="P4953" s="431"/>
      <c r="R4953" s="419"/>
      <c r="S4953" s="446"/>
      <c r="T4953" s="419"/>
      <c r="V4953" s="196"/>
      <c r="W4953" s="419"/>
      <c r="X4953" s="419"/>
      <c r="Z4953" s="419"/>
      <c r="AA4953" s="419"/>
      <c r="AB4953" s="419"/>
      <c r="AD4953" s="419"/>
      <c r="AE4953" s="419"/>
      <c r="AF4953" s="419"/>
      <c r="AH4953" s="419"/>
      <c r="AI4953" s="419"/>
      <c r="AJ4953" s="419"/>
      <c r="AL4953" s="419"/>
      <c r="AM4953" s="419"/>
      <c r="AN4953" s="403"/>
      <c r="AO4953" s="419"/>
      <c r="AP4953" s="419"/>
      <c r="AQ4953" s="419"/>
      <c r="AR4953" s="419"/>
      <c r="AS4953" s="419"/>
      <c r="AT4953" s="419"/>
      <c r="AU4953" s="419"/>
      <c r="AV4953" s="419"/>
      <c r="AX4953" s="419"/>
      <c r="AY4953" s="419"/>
      <c r="AZ4953" s="419"/>
      <c r="BB4953" s="419"/>
      <c r="BC4953" s="419"/>
      <c r="BD4953" s="419"/>
      <c r="BF4953" s="419"/>
      <c r="BG4953" s="419"/>
      <c r="BH4953" s="419"/>
      <c r="BJ4953" s="419"/>
      <c r="BK4953" s="419"/>
      <c r="BL4953" s="419"/>
      <c r="BN4953" s="419"/>
      <c r="BO4953" s="419"/>
      <c r="BP4953" s="419"/>
      <c r="BR4953" s="419"/>
      <c r="BS4953" s="419"/>
      <c r="BT4953" s="419"/>
      <c r="BV4953" s="419"/>
      <c r="BW4953" s="419"/>
      <c r="BX4953" s="397"/>
      <c r="BZ4953" s="449"/>
      <c r="CB4953" s="419"/>
      <c r="CC4953" s="419"/>
      <c r="CD4953" s="419"/>
      <c r="CF4953" s="419"/>
      <c r="CG4953" s="419"/>
      <c r="CH4953" s="419"/>
    </row>
    <row r="4954" spans="3:86" ht="21" thickBot="1">
      <c r="C4954" s="425"/>
      <c r="P4954" s="431"/>
      <c r="R4954" s="419"/>
      <c r="S4954" s="446"/>
      <c r="T4954" s="419"/>
      <c r="V4954" s="196"/>
      <c r="W4954" s="419"/>
      <c r="X4954" s="419"/>
      <c r="Z4954" s="419"/>
      <c r="AA4954" s="419"/>
      <c r="AB4954" s="419"/>
      <c r="AD4954" s="419"/>
      <c r="AE4954" s="419"/>
      <c r="AF4954" s="419"/>
      <c r="AH4954" s="419"/>
      <c r="AI4954" s="419"/>
      <c r="AJ4954" s="419"/>
      <c r="AL4954" s="419"/>
      <c r="AM4954" s="419"/>
      <c r="AN4954" s="403"/>
      <c r="AO4954" s="419"/>
      <c r="AP4954" s="419"/>
      <c r="AQ4954" s="419"/>
      <c r="AR4954" s="419"/>
      <c r="AS4954" s="419"/>
      <c r="AT4954" s="419"/>
      <c r="AU4954" s="419"/>
      <c r="AV4954" s="419"/>
      <c r="AX4954" s="419"/>
      <c r="AY4954" s="419"/>
      <c r="AZ4954" s="419"/>
      <c r="BB4954" s="419"/>
      <c r="BC4954" s="419"/>
      <c r="BD4954" s="419"/>
      <c r="BF4954" s="419"/>
      <c r="BG4954" s="419"/>
      <c r="BH4954" s="419"/>
      <c r="BJ4954" s="419"/>
      <c r="BK4954" s="419"/>
      <c r="BL4954" s="419"/>
      <c r="BN4954" s="419"/>
      <c r="BO4954" s="419"/>
      <c r="BP4954" s="419"/>
      <c r="BR4954" s="419"/>
      <c r="BS4954" s="419"/>
      <c r="BT4954" s="419"/>
      <c r="BV4954" s="419"/>
      <c r="BW4954" s="419"/>
      <c r="BX4954" s="397"/>
      <c r="BZ4954" s="449"/>
      <c r="CB4954" s="419"/>
      <c r="CC4954" s="419"/>
      <c r="CD4954" s="419"/>
      <c r="CF4954" s="419"/>
      <c r="CG4954" s="419"/>
      <c r="CH4954" s="419"/>
    </row>
    <row r="4955" spans="3:86" ht="21" thickBot="1">
      <c r="C4955" s="425"/>
      <c r="P4955" s="431"/>
      <c r="R4955" s="419"/>
      <c r="S4955" s="446"/>
      <c r="T4955" s="419"/>
      <c r="V4955" s="196"/>
      <c r="W4955" s="419"/>
      <c r="X4955" s="419"/>
      <c r="Z4955" s="419"/>
      <c r="AA4955" s="419"/>
      <c r="AB4955" s="419"/>
      <c r="AD4955" s="419"/>
      <c r="AE4955" s="419"/>
      <c r="AF4955" s="419"/>
      <c r="AH4955" s="419"/>
      <c r="AI4955" s="419"/>
      <c r="AJ4955" s="419"/>
      <c r="AL4955" s="419"/>
      <c r="AM4955" s="419"/>
      <c r="AN4955" s="403"/>
      <c r="AO4955" s="419"/>
      <c r="AP4955" s="419"/>
      <c r="AQ4955" s="419"/>
      <c r="AR4955" s="419"/>
      <c r="AS4955" s="419"/>
      <c r="AT4955" s="419"/>
      <c r="AU4955" s="419"/>
      <c r="AV4955" s="419"/>
      <c r="AX4955" s="419"/>
      <c r="AY4955" s="419"/>
      <c r="AZ4955" s="419"/>
      <c r="BB4955" s="419"/>
      <c r="BC4955" s="419"/>
      <c r="BD4955" s="419"/>
      <c r="BF4955" s="419"/>
      <c r="BG4955" s="419"/>
      <c r="BH4955" s="419"/>
      <c r="BJ4955" s="419"/>
      <c r="BK4955" s="419"/>
      <c r="BL4955" s="419"/>
      <c r="BN4955" s="419"/>
      <c r="BO4955" s="419"/>
      <c r="BP4955" s="419"/>
      <c r="BR4955" s="419"/>
      <c r="BS4955" s="419"/>
      <c r="BT4955" s="419"/>
      <c r="BV4955" s="419"/>
      <c r="BW4955" s="419"/>
      <c r="BX4955" s="397"/>
      <c r="BZ4955" s="449"/>
      <c r="CB4955" s="419"/>
      <c r="CC4955" s="419"/>
      <c r="CD4955" s="419"/>
      <c r="CF4955" s="419"/>
      <c r="CG4955" s="419"/>
      <c r="CH4955" s="419"/>
    </row>
    <row r="4956" spans="3:86" ht="21" thickBot="1">
      <c r="C4956" s="425"/>
      <c r="P4956" s="431"/>
      <c r="R4956" s="419"/>
      <c r="S4956" s="446"/>
      <c r="T4956" s="419"/>
      <c r="V4956" s="196"/>
      <c r="W4956" s="419"/>
      <c r="X4956" s="419"/>
      <c r="Z4956" s="419"/>
      <c r="AA4956" s="419"/>
      <c r="AB4956" s="419"/>
      <c r="AD4956" s="419"/>
      <c r="AE4956" s="419"/>
      <c r="AF4956" s="419"/>
      <c r="AH4956" s="419"/>
      <c r="AI4956" s="419"/>
      <c r="AJ4956" s="419"/>
      <c r="AL4956" s="419"/>
      <c r="AM4956" s="419"/>
      <c r="AN4956" s="403"/>
      <c r="AO4956" s="419"/>
      <c r="AP4956" s="419"/>
      <c r="AQ4956" s="419"/>
      <c r="AR4956" s="419"/>
      <c r="AS4956" s="419"/>
      <c r="AT4956" s="419"/>
      <c r="AU4956" s="419"/>
      <c r="AV4956" s="419"/>
      <c r="AX4956" s="419"/>
      <c r="AY4956" s="419"/>
      <c r="AZ4956" s="419"/>
      <c r="BB4956" s="419"/>
      <c r="BC4956" s="419"/>
      <c r="BD4956" s="419"/>
      <c r="BF4956" s="419"/>
      <c r="BG4956" s="419"/>
      <c r="BH4956" s="419"/>
      <c r="BJ4956" s="419"/>
      <c r="BK4956" s="419"/>
      <c r="BL4956" s="419"/>
      <c r="BN4956" s="419"/>
      <c r="BO4956" s="419"/>
      <c r="BP4956" s="419"/>
      <c r="BR4956" s="419"/>
      <c r="BS4956" s="419"/>
      <c r="BT4956" s="419"/>
      <c r="BV4956" s="419"/>
      <c r="BW4956" s="419"/>
      <c r="BX4956" s="397"/>
      <c r="BZ4956" s="449"/>
      <c r="CB4956" s="419"/>
      <c r="CC4956" s="419"/>
      <c r="CD4956" s="419"/>
      <c r="CF4956" s="419"/>
      <c r="CG4956" s="419"/>
      <c r="CH4956" s="419"/>
    </row>
    <row r="4957" spans="3:86" ht="21" thickBot="1">
      <c r="C4957" s="425"/>
      <c r="P4957" s="431"/>
      <c r="R4957" s="419"/>
      <c r="S4957" s="446"/>
      <c r="T4957" s="419"/>
      <c r="V4957" s="196"/>
      <c r="W4957" s="419"/>
      <c r="X4957" s="419"/>
      <c r="Z4957" s="419"/>
      <c r="AA4957" s="419"/>
      <c r="AB4957" s="419"/>
      <c r="AD4957" s="419"/>
      <c r="AE4957" s="419"/>
      <c r="AF4957" s="419"/>
      <c r="AH4957" s="419"/>
      <c r="AI4957" s="419"/>
      <c r="AJ4957" s="419"/>
      <c r="AL4957" s="419"/>
      <c r="AM4957" s="419"/>
      <c r="AN4957" s="403"/>
      <c r="AO4957" s="419"/>
      <c r="AP4957" s="419"/>
      <c r="AQ4957" s="419"/>
      <c r="AR4957" s="419"/>
      <c r="AS4957" s="419"/>
      <c r="AT4957" s="419"/>
      <c r="AU4957" s="419"/>
      <c r="AV4957" s="419"/>
      <c r="AX4957" s="419"/>
      <c r="AY4957" s="419"/>
      <c r="AZ4957" s="419"/>
      <c r="BB4957" s="419"/>
      <c r="BC4957" s="419"/>
      <c r="BD4957" s="419"/>
      <c r="BF4957" s="419"/>
      <c r="BG4957" s="419"/>
      <c r="BH4957" s="419"/>
      <c r="BJ4957" s="419"/>
      <c r="BK4957" s="419"/>
      <c r="BL4957" s="419"/>
      <c r="BN4957" s="419"/>
      <c r="BO4957" s="419"/>
      <c r="BP4957" s="419"/>
      <c r="BR4957" s="419"/>
      <c r="BS4957" s="419"/>
      <c r="BT4957" s="419"/>
      <c r="BV4957" s="419"/>
      <c r="BW4957" s="419"/>
      <c r="BX4957" s="397"/>
      <c r="BZ4957" s="449"/>
      <c r="CB4957" s="419"/>
      <c r="CC4957" s="419"/>
      <c r="CD4957" s="419"/>
      <c r="CF4957" s="419"/>
      <c r="CG4957" s="419"/>
      <c r="CH4957" s="419"/>
    </row>
    <row r="4958" spans="3:86" ht="21" thickBot="1">
      <c r="C4958" s="425"/>
      <c r="P4958" s="431"/>
      <c r="R4958" s="419"/>
      <c r="S4958" s="446"/>
      <c r="T4958" s="419"/>
      <c r="V4958" s="196"/>
      <c r="W4958" s="419"/>
      <c r="X4958" s="419"/>
      <c r="Z4958" s="419"/>
      <c r="AA4958" s="419"/>
      <c r="AB4958" s="419"/>
      <c r="AD4958" s="419"/>
      <c r="AE4958" s="419"/>
      <c r="AF4958" s="419"/>
      <c r="AH4958" s="419"/>
      <c r="AI4958" s="419"/>
      <c r="AJ4958" s="419"/>
      <c r="AL4958" s="419"/>
      <c r="AM4958" s="419"/>
      <c r="AN4958" s="403"/>
      <c r="AO4958" s="419"/>
      <c r="AP4958" s="419"/>
      <c r="AQ4958" s="419"/>
      <c r="AR4958" s="419"/>
      <c r="AS4958" s="419"/>
      <c r="AT4958" s="419"/>
      <c r="AU4958" s="419"/>
      <c r="AV4958" s="419"/>
      <c r="AX4958" s="419"/>
      <c r="AY4958" s="419"/>
      <c r="AZ4958" s="419"/>
      <c r="BB4958" s="419"/>
      <c r="BC4958" s="419"/>
      <c r="BD4958" s="419"/>
      <c r="BF4958" s="419"/>
      <c r="BG4958" s="419"/>
      <c r="BH4958" s="419"/>
      <c r="BJ4958" s="419"/>
      <c r="BK4958" s="419"/>
      <c r="BL4958" s="419"/>
      <c r="BN4958" s="419"/>
      <c r="BO4958" s="419"/>
      <c r="BP4958" s="419"/>
      <c r="BR4958" s="419"/>
      <c r="BS4958" s="419"/>
      <c r="BT4958" s="419"/>
      <c r="BV4958" s="419"/>
      <c r="BW4958" s="419"/>
      <c r="BX4958" s="397"/>
      <c r="BZ4958" s="449"/>
      <c r="CB4958" s="419"/>
      <c r="CC4958" s="419"/>
      <c r="CD4958" s="419"/>
      <c r="CF4958" s="419"/>
      <c r="CG4958" s="419"/>
      <c r="CH4958" s="419"/>
    </row>
    <row r="4959" spans="3:86" ht="21" thickBot="1">
      <c r="C4959" s="425"/>
      <c r="P4959" s="431"/>
      <c r="R4959" s="419"/>
      <c r="S4959" s="446"/>
      <c r="T4959" s="419"/>
      <c r="V4959" s="196"/>
      <c r="W4959" s="419"/>
      <c r="X4959" s="419"/>
      <c r="Z4959" s="419"/>
      <c r="AA4959" s="419"/>
      <c r="AB4959" s="419"/>
      <c r="AD4959" s="419"/>
      <c r="AE4959" s="419"/>
      <c r="AF4959" s="419"/>
      <c r="AH4959" s="419"/>
      <c r="AI4959" s="419"/>
      <c r="AJ4959" s="419"/>
      <c r="AL4959" s="419"/>
      <c r="AM4959" s="419"/>
      <c r="AN4959" s="403"/>
      <c r="AO4959" s="419"/>
      <c r="AP4959" s="419"/>
      <c r="AQ4959" s="419"/>
      <c r="AR4959" s="419"/>
      <c r="AS4959" s="419"/>
      <c r="AT4959" s="419"/>
      <c r="AU4959" s="419"/>
      <c r="AV4959" s="419"/>
      <c r="AX4959" s="419"/>
      <c r="AY4959" s="419"/>
      <c r="AZ4959" s="419"/>
      <c r="BB4959" s="419"/>
      <c r="BC4959" s="419"/>
      <c r="BD4959" s="419"/>
      <c r="BF4959" s="419"/>
      <c r="BG4959" s="419"/>
      <c r="BH4959" s="419"/>
      <c r="BJ4959" s="419"/>
      <c r="BK4959" s="419"/>
      <c r="BL4959" s="419"/>
      <c r="BN4959" s="419"/>
      <c r="BO4959" s="419"/>
      <c r="BP4959" s="419"/>
      <c r="BR4959" s="419"/>
      <c r="BS4959" s="419"/>
      <c r="BT4959" s="419"/>
      <c r="BV4959" s="419"/>
      <c r="BW4959" s="419"/>
      <c r="BX4959" s="397"/>
      <c r="BZ4959" s="449"/>
      <c r="CB4959" s="419"/>
      <c r="CC4959" s="419"/>
      <c r="CD4959" s="419"/>
      <c r="CF4959" s="419"/>
      <c r="CG4959" s="419"/>
      <c r="CH4959" s="419"/>
    </row>
    <row r="4960" spans="3:86" ht="21" thickBot="1">
      <c r="C4960" s="425"/>
      <c r="P4960" s="431"/>
      <c r="R4960" s="419"/>
      <c r="S4960" s="446"/>
      <c r="T4960" s="419"/>
      <c r="V4960" s="196"/>
      <c r="W4960" s="419"/>
      <c r="X4960" s="419"/>
      <c r="Z4960" s="419"/>
      <c r="AA4960" s="419"/>
      <c r="AB4960" s="419"/>
      <c r="AD4960" s="419"/>
      <c r="AE4960" s="419"/>
      <c r="AF4960" s="419"/>
      <c r="AH4960" s="419"/>
      <c r="AI4960" s="419"/>
      <c r="AJ4960" s="419"/>
      <c r="AL4960" s="419"/>
      <c r="AM4960" s="419"/>
      <c r="AN4960" s="403"/>
      <c r="AO4960" s="419"/>
      <c r="AP4960" s="419"/>
      <c r="AQ4960" s="419"/>
      <c r="AR4960" s="419"/>
      <c r="AS4960" s="419"/>
      <c r="AT4960" s="419"/>
      <c r="AU4960" s="419"/>
      <c r="AV4960" s="419"/>
      <c r="AX4960" s="419"/>
      <c r="AY4960" s="419"/>
      <c r="AZ4960" s="419"/>
      <c r="BB4960" s="419"/>
      <c r="BC4960" s="419"/>
      <c r="BD4960" s="419"/>
      <c r="BF4960" s="419"/>
      <c r="BG4960" s="419"/>
      <c r="BH4960" s="419"/>
      <c r="BJ4960" s="419"/>
      <c r="BK4960" s="419"/>
      <c r="BL4960" s="419"/>
      <c r="BN4960" s="419"/>
      <c r="BO4960" s="419"/>
      <c r="BP4960" s="419"/>
      <c r="BR4960" s="419"/>
      <c r="BS4960" s="419"/>
      <c r="BT4960" s="419"/>
      <c r="BV4960" s="419"/>
      <c r="BW4960" s="419"/>
      <c r="BX4960" s="397"/>
      <c r="BZ4960" s="449"/>
      <c r="CB4960" s="419"/>
      <c r="CC4960" s="419"/>
      <c r="CD4960" s="419"/>
      <c r="CF4960" s="419"/>
      <c r="CG4960" s="419"/>
      <c r="CH4960" s="419"/>
    </row>
    <row r="4961" spans="3:86" ht="21" thickBot="1">
      <c r="C4961" s="425"/>
      <c r="P4961" s="431"/>
      <c r="R4961" s="419"/>
      <c r="S4961" s="446"/>
      <c r="T4961" s="419"/>
      <c r="V4961" s="196"/>
      <c r="W4961" s="419"/>
      <c r="X4961" s="419"/>
      <c r="Z4961" s="419"/>
      <c r="AA4961" s="419"/>
      <c r="AB4961" s="419"/>
      <c r="AD4961" s="419"/>
      <c r="AE4961" s="419"/>
      <c r="AF4961" s="419"/>
      <c r="AH4961" s="419"/>
      <c r="AI4961" s="419"/>
      <c r="AJ4961" s="419"/>
      <c r="AL4961" s="419"/>
      <c r="AM4961" s="419"/>
      <c r="AN4961" s="403"/>
      <c r="AO4961" s="419"/>
      <c r="AP4961" s="419"/>
      <c r="AQ4961" s="419"/>
      <c r="AR4961" s="419"/>
      <c r="AS4961" s="419"/>
      <c r="AT4961" s="419"/>
      <c r="AU4961" s="419"/>
      <c r="AV4961" s="419"/>
      <c r="AX4961" s="419"/>
      <c r="AY4961" s="419"/>
      <c r="AZ4961" s="419"/>
      <c r="BB4961" s="419"/>
      <c r="BC4961" s="419"/>
      <c r="BD4961" s="419"/>
      <c r="BF4961" s="419"/>
      <c r="BG4961" s="419"/>
      <c r="BH4961" s="419"/>
      <c r="BJ4961" s="419"/>
      <c r="BK4961" s="419"/>
      <c r="BL4961" s="419"/>
      <c r="BN4961" s="419"/>
      <c r="BO4961" s="419"/>
      <c r="BP4961" s="419"/>
      <c r="BR4961" s="419"/>
      <c r="BS4961" s="419"/>
      <c r="BT4961" s="419"/>
      <c r="BV4961" s="419"/>
      <c r="BW4961" s="419"/>
      <c r="BX4961" s="397"/>
      <c r="BZ4961" s="449"/>
      <c r="CB4961" s="419"/>
      <c r="CC4961" s="419"/>
      <c r="CD4961" s="419"/>
      <c r="CF4961" s="419"/>
      <c r="CG4961" s="419"/>
      <c r="CH4961" s="419"/>
    </row>
    <row r="4962" spans="3:86" ht="21" thickBot="1">
      <c r="C4962" s="425"/>
      <c r="P4962" s="431"/>
      <c r="R4962" s="419"/>
      <c r="S4962" s="446"/>
      <c r="T4962" s="419"/>
      <c r="V4962" s="196"/>
      <c r="W4962" s="419"/>
      <c r="X4962" s="419"/>
      <c r="Z4962" s="419"/>
      <c r="AA4962" s="419"/>
      <c r="AB4962" s="419"/>
      <c r="AD4962" s="419"/>
      <c r="AE4962" s="419"/>
      <c r="AF4962" s="419"/>
      <c r="AH4962" s="419"/>
      <c r="AI4962" s="419"/>
      <c r="AJ4962" s="419"/>
      <c r="AL4962" s="419"/>
      <c r="AM4962" s="419"/>
      <c r="AN4962" s="403"/>
      <c r="AO4962" s="419"/>
      <c r="AP4962" s="419"/>
      <c r="AQ4962" s="419"/>
      <c r="AR4962" s="419"/>
      <c r="AS4962" s="419"/>
      <c r="AT4962" s="419"/>
      <c r="AU4962" s="419"/>
      <c r="AV4962" s="419"/>
      <c r="AX4962" s="419"/>
      <c r="AY4962" s="419"/>
      <c r="AZ4962" s="419"/>
      <c r="BB4962" s="419"/>
      <c r="BC4962" s="419"/>
      <c r="BD4962" s="419"/>
      <c r="BF4962" s="419"/>
      <c r="BG4962" s="419"/>
      <c r="BH4962" s="419"/>
      <c r="BJ4962" s="419"/>
      <c r="BK4962" s="419"/>
      <c r="BL4962" s="419"/>
      <c r="BN4962" s="419"/>
      <c r="BO4962" s="419"/>
      <c r="BP4962" s="419"/>
      <c r="BR4962" s="419"/>
      <c r="BS4962" s="419"/>
      <c r="BT4962" s="419"/>
      <c r="BV4962" s="419"/>
      <c r="BW4962" s="419"/>
      <c r="BX4962" s="397"/>
      <c r="BZ4962" s="449"/>
      <c r="CB4962" s="419"/>
      <c r="CC4962" s="419"/>
      <c r="CD4962" s="419"/>
      <c r="CF4962" s="419"/>
      <c r="CG4962" s="419"/>
      <c r="CH4962" s="419"/>
    </row>
    <row r="4963" spans="3:86" ht="21" thickBot="1">
      <c r="C4963" s="425"/>
      <c r="P4963" s="431"/>
      <c r="R4963" s="419"/>
      <c r="S4963" s="446"/>
      <c r="T4963" s="419"/>
      <c r="V4963" s="196"/>
      <c r="W4963" s="419"/>
      <c r="X4963" s="419"/>
      <c r="Z4963" s="419"/>
      <c r="AA4963" s="419"/>
      <c r="AB4963" s="419"/>
      <c r="AD4963" s="419"/>
      <c r="AE4963" s="419"/>
      <c r="AF4963" s="419"/>
      <c r="AH4963" s="419"/>
      <c r="AI4963" s="419"/>
      <c r="AJ4963" s="419"/>
      <c r="AL4963" s="419"/>
      <c r="AM4963" s="419"/>
      <c r="AN4963" s="403"/>
      <c r="AO4963" s="419"/>
      <c r="AP4963" s="419"/>
      <c r="AQ4963" s="419"/>
      <c r="AR4963" s="419"/>
      <c r="AS4963" s="419"/>
      <c r="AT4963" s="419"/>
      <c r="AU4963" s="419"/>
      <c r="AV4963" s="419"/>
      <c r="AX4963" s="419"/>
      <c r="AY4963" s="419"/>
      <c r="AZ4963" s="419"/>
      <c r="BB4963" s="419"/>
      <c r="BC4963" s="419"/>
      <c r="BD4963" s="419"/>
      <c r="BF4963" s="419"/>
      <c r="BG4963" s="419"/>
      <c r="BH4963" s="419"/>
      <c r="BJ4963" s="419"/>
      <c r="BK4963" s="419"/>
      <c r="BL4963" s="419"/>
      <c r="BN4963" s="419"/>
      <c r="BO4963" s="419"/>
      <c r="BP4963" s="419"/>
      <c r="BR4963" s="419"/>
      <c r="BS4963" s="419"/>
      <c r="BT4963" s="419"/>
      <c r="BV4963" s="419"/>
      <c r="BW4963" s="419"/>
      <c r="BX4963" s="397"/>
      <c r="BZ4963" s="449"/>
      <c r="CB4963" s="419"/>
      <c r="CC4963" s="419"/>
      <c r="CD4963" s="419"/>
      <c r="CF4963" s="419"/>
      <c r="CG4963" s="419"/>
      <c r="CH4963" s="419"/>
    </row>
    <row r="4964" spans="3:86" ht="21" thickBot="1">
      <c r="C4964" s="425"/>
      <c r="P4964" s="431"/>
      <c r="R4964" s="419"/>
      <c r="S4964" s="446"/>
      <c r="T4964" s="419"/>
      <c r="V4964" s="196"/>
      <c r="W4964" s="419"/>
      <c r="X4964" s="419"/>
      <c r="Z4964" s="419"/>
      <c r="AA4964" s="419"/>
      <c r="AB4964" s="419"/>
      <c r="AD4964" s="419"/>
      <c r="AE4964" s="419"/>
      <c r="AF4964" s="419"/>
      <c r="AH4964" s="419"/>
      <c r="AI4964" s="419"/>
      <c r="AJ4964" s="419"/>
      <c r="AL4964" s="419"/>
      <c r="AM4964" s="419"/>
      <c r="AN4964" s="403"/>
      <c r="AO4964" s="419"/>
      <c r="AP4964" s="419"/>
      <c r="AQ4964" s="419"/>
      <c r="AR4964" s="419"/>
      <c r="AS4964" s="419"/>
      <c r="AT4964" s="419"/>
      <c r="AU4964" s="419"/>
      <c r="AV4964" s="419"/>
      <c r="AX4964" s="419"/>
      <c r="AY4964" s="419"/>
      <c r="AZ4964" s="419"/>
      <c r="BB4964" s="419"/>
      <c r="BC4964" s="419"/>
      <c r="BD4964" s="419"/>
      <c r="BF4964" s="419"/>
      <c r="BG4964" s="419"/>
      <c r="BH4964" s="419"/>
      <c r="BJ4964" s="419"/>
      <c r="BK4964" s="419"/>
      <c r="BL4964" s="419"/>
      <c r="BN4964" s="419"/>
      <c r="BO4964" s="419"/>
      <c r="BP4964" s="419"/>
      <c r="BR4964" s="419"/>
      <c r="BS4964" s="419"/>
      <c r="BT4964" s="419"/>
      <c r="BV4964" s="419"/>
      <c r="BW4964" s="419"/>
      <c r="BX4964" s="397"/>
      <c r="BZ4964" s="449"/>
      <c r="CB4964" s="419"/>
      <c r="CC4964" s="419"/>
      <c r="CD4964" s="419"/>
      <c r="CF4964" s="419"/>
      <c r="CG4964" s="419"/>
      <c r="CH4964" s="419"/>
    </row>
    <row r="4965" spans="3:86" ht="21" thickBot="1">
      <c r="C4965" s="425"/>
      <c r="P4965" s="431"/>
      <c r="R4965" s="419"/>
      <c r="S4965" s="446"/>
      <c r="T4965" s="419"/>
      <c r="V4965" s="196"/>
      <c r="W4965" s="419"/>
      <c r="X4965" s="419"/>
      <c r="Z4965" s="419"/>
      <c r="AA4965" s="419"/>
      <c r="AB4965" s="419"/>
      <c r="AD4965" s="419"/>
      <c r="AE4965" s="419"/>
      <c r="AF4965" s="419"/>
      <c r="AH4965" s="419"/>
      <c r="AI4965" s="419"/>
      <c r="AJ4965" s="419"/>
      <c r="AL4965" s="419"/>
      <c r="AM4965" s="419"/>
      <c r="AN4965" s="403"/>
      <c r="AO4965" s="419"/>
      <c r="AP4965" s="419"/>
      <c r="AQ4965" s="419"/>
      <c r="AR4965" s="419"/>
      <c r="AS4965" s="419"/>
      <c r="AT4965" s="419"/>
      <c r="AU4965" s="419"/>
      <c r="AV4965" s="419"/>
      <c r="AX4965" s="419"/>
      <c r="AY4965" s="419"/>
      <c r="AZ4965" s="419"/>
      <c r="BB4965" s="419"/>
      <c r="BC4965" s="419"/>
      <c r="BD4965" s="419"/>
      <c r="BF4965" s="419"/>
      <c r="BG4965" s="419"/>
      <c r="BH4965" s="419"/>
      <c r="BJ4965" s="419"/>
      <c r="BK4965" s="419"/>
      <c r="BL4965" s="419"/>
      <c r="BN4965" s="419"/>
      <c r="BO4965" s="419"/>
      <c r="BP4965" s="419"/>
      <c r="BR4965" s="419"/>
      <c r="BS4965" s="419"/>
      <c r="BT4965" s="419"/>
      <c r="BV4965" s="419"/>
      <c r="BW4965" s="419"/>
      <c r="BX4965" s="397"/>
      <c r="BZ4965" s="449"/>
      <c r="CB4965" s="419"/>
      <c r="CC4965" s="419"/>
      <c r="CD4965" s="419"/>
      <c r="CF4965" s="419"/>
      <c r="CG4965" s="419"/>
      <c r="CH4965" s="419"/>
    </row>
    <row r="4966" spans="3:86" ht="21" thickBot="1">
      <c r="C4966" s="425"/>
      <c r="P4966" s="431"/>
      <c r="R4966" s="419"/>
      <c r="S4966" s="446"/>
      <c r="T4966" s="419"/>
      <c r="V4966" s="196"/>
      <c r="W4966" s="419"/>
      <c r="X4966" s="419"/>
      <c r="Z4966" s="419"/>
      <c r="AA4966" s="419"/>
      <c r="AB4966" s="419"/>
      <c r="AD4966" s="419"/>
      <c r="AE4966" s="419"/>
      <c r="AF4966" s="419"/>
      <c r="AH4966" s="419"/>
      <c r="AI4966" s="419"/>
      <c r="AJ4966" s="419"/>
      <c r="AL4966" s="419"/>
      <c r="AM4966" s="419"/>
      <c r="AN4966" s="403"/>
      <c r="AO4966" s="419"/>
      <c r="AP4966" s="419"/>
      <c r="AQ4966" s="419"/>
      <c r="AR4966" s="419"/>
      <c r="AS4966" s="419"/>
      <c r="AT4966" s="419"/>
      <c r="AU4966" s="419"/>
      <c r="AV4966" s="419"/>
      <c r="AX4966" s="419"/>
      <c r="AY4966" s="419"/>
      <c r="AZ4966" s="419"/>
      <c r="BB4966" s="419"/>
      <c r="BC4966" s="419"/>
      <c r="BD4966" s="419"/>
      <c r="BF4966" s="419"/>
      <c r="BG4966" s="419"/>
      <c r="BH4966" s="419"/>
      <c r="BJ4966" s="419"/>
      <c r="BK4966" s="419"/>
      <c r="BL4966" s="419"/>
      <c r="BN4966" s="419"/>
      <c r="BO4966" s="419"/>
      <c r="BP4966" s="419"/>
      <c r="BR4966" s="419"/>
      <c r="BS4966" s="419"/>
      <c r="BT4966" s="419"/>
      <c r="BV4966" s="419"/>
      <c r="BW4966" s="419"/>
      <c r="BX4966" s="397"/>
      <c r="BZ4966" s="449"/>
      <c r="CB4966" s="419"/>
      <c r="CC4966" s="419"/>
      <c r="CD4966" s="419"/>
      <c r="CF4966" s="419"/>
      <c r="CG4966" s="419"/>
      <c r="CH4966" s="419"/>
    </row>
    <row r="4967" spans="3:86" ht="21" thickBot="1">
      <c r="C4967" s="425"/>
      <c r="P4967" s="431"/>
      <c r="R4967" s="419"/>
      <c r="S4967" s="446"/>
      <c r="T4967" s="419"/>
      <c r="V4967" s="196"/>
      <c r="W4967" s="419"/>
      <c r="X4967" s="419"/>
      <c r="Z4967" s="419"/>
      <c r="AA4967" s="419"/>
      <c r="AB4967" s="419"/>
      <c r="AD4967" s="419"/>
      <c r="AE4967" s="419"/>
      <c r="AF4967" s="419"/>
      <c r="AH4967" s="419"/>
      <c r="AI4967" s="419"/>
      <c r="AJ4967" s="419"/>
      <c r="AL4967" s="419"/>
      <c r="AM4967" s="419"/>
      <c r="AN4967" s="403"/>
      <c r="AO4967" s="419"/>
      <c r="AP4967" s="419"/>
      <c r="AQ4967" s="419"/>
      <c r="AR4967" s="419"/>
      <c r="AS4967" s="419"/>
      <c r="AT4967" s="419"/>
      <c r="AU4967" s="419"/>
      <c r="AV4967" s="419"/>
      <c r="AX4967" s="419"/>
      <c r="AY4967" s="419"/>
      <c r="AZ4967" s="419"/>
      <c r="BB4967" s="419"/>
      <c r="BC4967" s="419"/>
      <c r="BD4967" s="419"/>
      <c r="BF4967" s="419"/>
      <c r="BG4967" s="419"/>
      <c r="BH4967" s="419"/>
      <c r="BJ4967" s="419"/>
      <c r="BK4967" s="419"/>
      <c r="BL4967" s="419"/>
      <c r="BN4967" s="419"/>
      <c r="BO4967" s="419"/>
      <c r="BP4967" s="419"/>
      <c r="BR4967" s="419"/>
      <c r="BS4967" s="419"/>
      <c r="BT4967" s="419"/>
      <c r="BV4967" s="419"/>
      <c r="BW4967" s="419"/>
      <c r="BX4967" s="397"/>
      <c r="BZ4967" s="449"/>
      <c r="CB4967" s="419"/>
      <c r="CC4967" s="419"/>
      <c r="CD4967" s="419"/>
      <c r="CF4967" s="419"/>
      <c r="CG4967" s="419"/>
      <c r="CH4967" s="419"/>
    </row>
    <row r="4968" spans="3:86" ht="21" thickBot="1">
      <c r="C4968" s="425"/>
      <c r="P4968" s="431"/>
      <c r="R4968" s="419"/>
      <c r="S4968" s="446"/>
      <c r="T4968" s="419"/>
      <c r="V4968" s="196"/>
      <c r="W4968" s="419"/>
      <c r="X4968" s="419"/>
      <c r="Z4968" s="419"/>
      <c r="AA4968" s="419"/>
      <c r="AB4968" s="419"/>
      <c r="AD4968" s="419"/>
      <c r="AE4968" s="419"/>
      <c r="AF4968" s="419"/>
      <c r="AH4968" s="419"/>
      <c r="AI4968" s="419"/>
      <c r="AJ4968" s="419"/>
      <c r="AL4968" s="419"/>
      <c r="AM4968" s="419"/>
      <c r="AN4968" s="403"/>
      <c r="AO4968" s="419"/>
      <c r="AP4968" s="419"/>
      <c r="AQ4968" s="419"/>
      <c r="AR4968" s="419"/>
      <c r="AS4968" s="419"/>
      <c r="AT4968" s="419"/>
      <c r="AU4968" s="419"/>
      <c r="AV4968" s="419"/>
      <c r="AX4968" s="419"/>
      <c r="AY4968" s="419"/>
      <c r="AZ4968" s="419"/>
      <c r="BB4968" s="419"/>
      <c r="BC4968" s="419"/>
      <c r="BD4968" s="419"/>
      <c r="BF4968" s="419"/>
      <c r="BG4968" s="419"/>
      <c r="BH4968" s="419"/>
      <c r="BJ4968" s="419"/>
      <c r="BK4968" s="419"/>
      <c r="BL4968" s="419"/>
      <c r="BN4968" s="419"/>
      <c r="BO4968" s="419"/>
      <c r="BP4968" s="419"/>
      <c r="BR4968" s="419"/>
      <c r="BS4968" s="419"/>
      <c r="BT4968" s="419"/>
      <c r="BV4968" s="419"/>
      <c r="BW4968" s="419"/>
      <c r="BX4968" s="397"/>
      <c r="BZ4968" s="449"/>
      <c r="CB4968" s="419"/>
      <c r="CC4968" s="419"/>
      <c r="CD4968" s="419"/>
      <c r="CF4968" s="419"/>
      <c r="CG4968" s="419"/>
      <c r="CH4968" s="419"/>
    </row>
    <row r="4969" spans="3:86" ht="21" thickBot="1">
      <c r="C4969" s="425"/>
      <c r="P4969" s="431"/>
      <c r="R4969" s="419"/>
      <c r="S4969" s="446"/>
      <c r="T4969" s="419"/>
      <c r="V4969" s="196"/>
      <c r="W4969" s="419"/>
      <c r="X4969" s="419"/>
      <c r="Z4969" s="419"/>
      <c r="AA4969" s="419"/>
      <c r="AB4969" s="419"/>
      <c r="AD4969" s="419"/>
      <c r="AE4969" s="419"/>
      <c r="AF4969" s="419"/>
      <c r="AH4969" s="419"/>
      <c r="AI4969" s="419"/>
      <c r="AJ4969" s="419"/>
      <c r="AL4969" s="419"/>
      <c r="AM4969" s="419"/>
      <c r="AN4969" s="403"/>
      <c r="AO4969" s="419"/>
      <c r="AP4969" s="419"/>
      <c r="AQ4969" s="419"/>
      <c r="AR4969" s="419"/>
      <c r="AS4969" s="419"/>
      <c r="AT4969" s="419"/>
      <c r="AU4969" s="419"/>
      <c r="AV4969" s="419"/>
      <c r="AX4969" s="419"/>
      <c r="AY4969" s="419"/>
      <c r="AZ4969" s="419"/>
      <c r="BB4969" s="419"/>
      <c r="BC4969" s="419"/>
      <c r="BD4969" s="419"/>
      <c r="BF4969" s="419"/>
      <c r="BG4969" s="419"/>
      <c r="BH4969" s="419"/>
      <c r="BJ4969" s="419"/>
      <c r="BK4969" s="419"/>
      <c r="BL4969" s="419"/>
      <c r="BN4969" s="419"/>
      <c r="BO4969" s="419"/>
      <c r="BP4969" s="419"/>
      <c r="BR4969" s="419"/>
      <c r="BS4969" s="419"/>
      <c r="BT4969" s="419"/>
      <c r="BV4969" s="419"/>
      <c r="BW4969" s="419"/>
      <c r="BX4969" s="397"/>
      <c r="BZ4969" s="449"/>
      <c r="CB4969" s="419"/>
      <c r="CC4969" s="419"/>
      <c r="CD4969" s="419"/>
      <c r="CF4969" s="419"/>
      <c r="CG4969" s="419"/>
      <c r="CH4969" s="419"/>
    </row>
    <row r="4970" spans="3:86" ht="21" thickBot="1">
      <c r="C4970" s="425"/>
      <c r="P4970" s="431"/>
      <c r="R4970" s="419"/>
      <c r="S4970" s="446"/>
      <c r="T4970" s="419"/>
      <c r="V4970" s="196"/>
      <c r="W4970" s="419"/>
      <c r="X4970" s="419"/>
      <c r="Z4970" s="419"/>
      <c r="AA4970" s="419"/>
      <c r="AB4970" s="419"/>
      <c r="AD4970" s="419"/>
      <c r="AE4970" s="419"/>
      <c r="AF4970" s="419"/>
      <c r="AH4970" s="419"/>
      <c r="AI4970" s="419"/>
      <c r="AJ4970" s="419"/>
      <c r="AL4970" s="419"/>
      <c r="AM4970" s="419"/>
      <c r="AN4970" s="403"/>
      <c r="AO4970" s="419"/>
      <c r="AP4970" s="419"/>
      <c r="AQ4970" s="419"/>
      <c r="AR4970" s="419"/>
      <c r="AS4970" s="419"/>
      <c r="AT4970" s="419"/>
      <c r="AU4970" s="419"/>
      <c r="AV4970" s="419"/>
      <c r="AX4970" s="419"/>
      <c r="AY4970" s="419"/>
      <c r="AZ4970" s="419"/>
      <c r="BB4970" s="419"/>
      <c r="BC4970" s="419"/>
      <c r="BD4970" s="419"/>
      <c r="BF4970" s="419"/>
      <c r="BG4970" s="419"/>
      <c r="BH4970" s="419"/>
      <c r="BJ4970" s="419"/>
      <c r="BK4970" s="419"/>
      <c r="BL4970" s="419"/>
      <c r="BN4970" s="419"/>
      <c r="BO4970" s="419"/>
      <c r="BP4970" s="419"/>
      <c r="BR4970" s="419"/>
      <c r="BS4970" s="419"/>
      <c r="BT4970" s="419"/>
      <c r="BV4970" s="419"/>
      <c r="BW4970" s="419"/>
      <c r="BX4970" s="397"/>
      <c r="BZ4970" s="449"/>
      <c r="CB4970" s="419"/>
      <c r="CC4970" s="419"/>
      <c r="CD4970" s="419"/>
      <c r="CF4970" s="419"/>
      <c r="CG4970" s="419"/>
      <c r="CH4970" s="419"/>
    </row>
    <row r="4971" spans="3:86" ht="21" thickBot="1">
      <c r="C4971" s="425"/>
      <c r="P4971" s="431"/>
      <c r="R4971" s="419"/>
      <c r="S4971" s="446"/>
      <c r="T4971" s="419"/>
      <c r="V4971" s="196"/>
      <c r="W4971" s="419"/>
      <c r="X4971" s="419"/>
      <c r="Z4971" s="419"/>
      <c r="AA4971" s="419"/>
      <c r="AB4971" s="419"/>
      <c r="AD4971" s="419"/>
      <c r="AE4971" s="419"/>
      <c r="AF4971" s="419"/>
      <c r="AH4971" s="419"/>
      <c r="AI4971" s="419"/>
      <c r="AJ4971" s="419"/>
      <c r="AL4971" s="419"/>
      <c r="AM4971" s="419"/>
      <c r="AN4971" s="403"/>
      <c r="AO4971" s="419"/>
      <c r="AP4971" s="419"/>
      <c r="AQ4971" s="419"/>
      <c r="AR4971" s="419"/>
      <c r="AS4971" s="419"/>
      <c r="AT4971" s="419"/>
      <c r="AU4971" s="419"/>
      <c r="AV4971" s="419"/>
      <c r="AX4971" s="419"/>
      <c r="AY4971" s="419"/>
      <c r="AZ4971" s="419"/>
      <c r="BB4971" s="419"/>
      <c r="BC4971" s="419"/>
      <c r="BD4971" s="419"/>
      <c r="BF4971" s="419"/>
      <c r="BG4971" s="419"/>
      <c r="BH4971" s="419"/>
      <c r="BJ4971" s="419"/>
      <c r="BK4971" s="419"/>
      <c r="BL4971" s="419"/>
      <c r="BN4971" s="419"/>
      <c r="BO4971" s="419"/>
      <c r="BP4971" s="419"/>
      <c r="BR4971" s="419"/>
      <c r="BS4971" s="419"/>
      <c r="BT4971" s="419"/>
      <c r="BV4971" s="419"/>
      <c r="BW4971" s="419"/>
      <c r="BX4971" s="397"/>
      <c r="BZ4971" s="449"/>
      <c r="CB4971" s="419"/>
      <c r="CC4971" s="419"/>
      <c r="CD4971" s="419"/>
      <c r="CF4971" s="419"/>
      <c r="CG4971" s="419"/>
      <c r="CH4971" s="419"/>
    </row>
    <row r="4972" spans="3:86" ht="21" thickBot="1">
      <c r="C4972" s="425"/>
      <c r="P4972" s="431"/>
      <c r="R4972" s="419"/>
      <c r="S4972" s="446"/>
      <c r="T4972" s="419"/>
      <c r="V4972" s="196"/>
      <c r="W4972" s="419"/>
      <c r="X4972" s="419"/>
      <c r="Z4972" s="419"/>
      <c r="AA4972" s="419"/>
      <c r="AB4972" s="419"/>
      <c r="AD4972" s="419"/>
      <c r="AE4972" s="419"/>
      <c r="AF4972" s="419"/>
      <c r="AH4972" s="419"/>
      <c r="AI4972" s="419"/>
      <c r="AJ4972" s="419"/>
      <c r="AL4972" s="419"/>
      <c r="AM4972" s="419"/>
      <c r="AN4972" s="403"/>
      <c r="AO4972" s="419"/>
      <c r="AP4972" s="419"/>
      <c r="AQ4972" s="419"/>
      <c r="AR4972" s="419"/>
      <c r="AS4972" s="419"/>
      <c r="AT4972" s="419"/>
      <c r="AU4972" s="419"/>
      <c r="AV4972" s="419"/>
      <c r="AX4972" s="419"/>
      <c r="AY4972" s="419"/>
      <c r="AZ4972" s="419"/>
      <c r="BB4972" s="419"/>
      <c r="BC4972" s="419"/>
      <c r="BD4972" s="419"/>
      <c r="BF4972" s="419"/>
      <c r="BG4972" s="419"/>
      <c r="BH4972" s="419"/>
      <c r="BJ4972" s="419"/>
      <c r="BK4972" s="419"/>
      <c r="BL4972" s="419"/>
      <c r="BN4972" s="419"/>
      <c r="BO4972" s="419"/>
      <c r="BP4972" s="419"/>
      <c r="BR4972" s="419"/>
      <c r="BS4972" s="419"/>
      <c r="BT4972" s="419"/>
      <c r="BV4972" s="419"/>
      <c r="BW4972" s="419"/>
      <c r="BX4972" s="397"/>
      <c r="BZ4972" s="449"/>
      <c r="CB4972" s="419"/>
      <c r="CC4972" s="419"/>
      <c r="CD4972" s="419"/>
      <c r="CF4972" s="419"/>
      <c r="CG4972" s="419"/>
      <c r="CH4972" s="419"/>
    </row>
    <row r="4973" spans="3:86" ht="21" thickBot="1">
      <c r="C4973" s="425"/>
      <c r="P4973" s="431"/>
      <c r="R4973" s="419"/>
      <c r="S4973" s="446"/>
      <c r="T4973" s="419"/>
      <c r="V4973" s="196"/>
      <c r="W4973" s="419"/>
      <c r="X4973" s="419"/>
      <c r="Z4973" s="419"/>
      <c r="AA4973" s="419"/>
      <c r="AB4973" s="419"/>
      <c r="AD4973" s="419"/>
      <c r="AE4973" s="419"/>
      <c r="AF4973" s="419"/>
      <c r="AH4973" s="419"/>
      <c r="AI4973" s="419"/>
      <c r="AJ4973" s="419"/>
      <c r="AL4973" s="419"/>
      <c r="AM4973" s="419"/>
      <c r="AN4973" s="403"/>
      <c r="AO4973" s="419"/>
      <c r="AP4973" s="419"/>
      <c r="AQ4973" s="419"/>
      <c r="AR4973" s="419"/>
      <c r="AS4973" s="419"/>
      <c r="AT4973" s="419"/>
      <c r="AU4973" s="419"/>
      <c r="AV4973" s="419"/>
      <c r="AX4973" s="419"/>
      <c r="AY4973" s="419"/>
      <c r="AZ4973" s="419"/>
      <c r="BB4973" s="419"/>
      <c r="BC4973" s="419"/>
      <c r="BD4973" s="419"/>
      <c r="BF4973" s="419"/>
      <c r="BG4973" s="419"/>
      <c r="BH4973" s="419"/>
      <c r="BJ4973" s="419"/>
      <c r="BK4973" s="419"/>
      <c r="BL4973" s="419"/>
      <c r="BN4973" s="419"/>
      <c r="BO4973" s="419"/>
      <c r="BP4973" s="419"/>
      <c r="BR4973" s="419"/>
      <c r="BS4973" s="419"/>
      <c r="BT4973" s="419"/>
      <c r="BV4973" s="419"/>
      <c r="BW4973" s="419"/>
      <c r="BX4973" s="397"/>
      <c r="BZ4973" s="449"/>
      <c r="CB4973" s="419"/>
      <c r="CC4973" s="419"/>
      <c r="CD4973" s="419"/>
      <c r="CF4973" s="419"/>
      <c r="CG4973" s="419"/>
      <c r="CH4973" s="419"/>
    </row>
    <row r="4974" spans="3:86" ht="21" thickBot="1">
      <c r="C4974" s="425"/>
      <c r="P4974" s="431"/>
      <c r="R4974" s="419"/>
      <c r="S4974" s="446"/>
      <c r="T4974" s="419"/>
      <c r="V4974" s="196"/>
      <c r="W4974" s="419"/>
      <c r="X4974" s="419"/>
      <c r="Z4974" s="419"/>
      <c r="AA4974" s="419"/>
      <c r="AB4974" s="419"/>
      <c r="AD4974" s="419"/>
      <c r="AE4974" s="419"/>
      <c r="AF4974" s="419"/>
      <c r="AH4974" s="419"/>
      <c r="AI4974" s="419"/>
      <c r="AJ4974" s="419"/>
      <c r="AL4974" s="419"/>
      <c r="AM4974" s="419"/>
      <c r="AN4974" s="403"/>
      <c r="AO4974" s="419"/>
      <c r="AP4974" s="419"/>
      <c r="AQ4974" s="419"/>
      <c r="AR4974" s="419"/>
      <c r="AS4974" s="419"/>
      <c r="AT4974" s="419"/>
      <c r="AU4974" s="419"/>
      <c r="AV4974" s="419"/>
      <c r="AX4974" s="419"/>
      <c r="AY4974" s="419"/>
      <c r="AZ4974" s="419"/>
      <c r="BB4974" s="419"/>
      <c r="BC4974" s="419"/>
      <c r="BD4974" s="419"/>
      <c r="BF4974" s="419"/>
      <c r="BG4974" s="419"/>
      <c r="BH4974" s="419"/>
      <c r="BJ4974" s="419"/>
      <c r="BK4974" s="419"/>
      <c r="BL4974" s="419"/>
      <c r="BN4974" s="419"/>
      <c r="BO4974" s="419"/>
      <c r="BP4974" s="419"/>
      <c r="BR4974" s="419"/>
      <c r="BS4974" s="419"/>
      <c r="BT4974" s="419"/>
      <c r="BV4974" s="419"/>
      <c r="BW4974" s="419"/>
      <c r="BX4974" s="397"/>
      <c r="BZ4974" s="449"/>
      <c r="CB4974" s="419"/>
      <c r="CC4974" s="419"/>
      <c r="CD4974" s="419"/>
      <c r="CF4974" s="419"/>
      <c r="CG4974" s="419"/>
      <c r="CH4974" s="419"/>
    </row>
    <row r="4975" spans="3:86" ht="21" thickBot="1">
      <c r="C4975" s="425"/>
      <c r="P4975" s="431"/>
      <c r="R4975" s="419"/>
      <c r="S4975" s="446"/>
      <c r="T4975" s="419"/>
      <c r="V4975" s="196"/>
      <c r="W4975" s="419"/>
      <c r="X4975" s="419"/>
      <c r="Z4975" s="419"/>
      <c r="AA4975" s="419"/>
      <c r="AB4975" s="419"/>
      <c r="AD4975" s="419"/>
      <c r="AE4975" s="419"/>
      <c r="AF4975" s="419"/>
      <c r="AH4975" s="419"/>
      <c r="AI4975" s="419"/>
      <c r="AJ4975" s="419"/>
      <c r="AL4975" s="419"/>
      <c r="AM4975" s="419"/>
      <c r="AN4975" s="403"/>
      <c r="AO4975" s="419"/>
      <c r="AP4975" s="419"/>
      <c r="AQ4975" s="419"/>
      <c r="AR4975" s="419"/>
      <c r="AS4975" s="419"/>
      <c r="AT4975" s="419"/>
      <c r="AU4975" s="419"/>
      <c r="AV4975" s="419"/>
      <c r="AX4975" s="419"/>
      <c r="AY4975" s="419"/>
      <c r="AZ4975" s="419"/>
      <c r="BB4975" s="419"/>
      <c r="BC4975" s="419"/>
      <c r="BD4975" s="419"/>
      <c r="BF4975" s="419"/>
      <c r="BG4975" s="419"/>
      <c r="BH4975" s="419"/>
      <c r="BJ4975" s="419"/>
      <c r="BK4975" s="419"/>
      <c r="BL4975" s="419"/>
      <c r="BN4975" s="419"/>
      <c r="BO4975" s="419"/>
      <c r="BP4975" s="419"/>
      <c r="BR4975" s="419"/>
      <c r="BS4975" s="419"/>
      <c r="BT4975" s="419"/>
      <c r="BV4975" s="419"/>
      <c r="BW4975" s="419"/>
      <c r="BX4975" s="397"/>
      <c r="BZ4975" s="449"/>
      <c r="CB4975" s="419"/>
      <c r="CC4975" s="419"/>
      <c r="CD4975" s="419"/>
      <c r="CF4975" s="419"/>
      <c r="CG4975" s="419"/>
      <c r="CH4975" s="419"/>
    </row>
    <row r="4976" spans="3:86" ht="21" thickBot="1">
      <c r="C4976" s="425"/>
      <c r="P4976" s="431"/>
      <c r="R4976" s="419"/>
      <c r="S4976" s="446"/>
      <c r="T4976" s="419"/>
      <c r="V4976" s="196"/>
      <c r="W4976" s="419"/>
      <c r="X4976" s="419"/>
      <c r="Z4976" s="419"/>
      <c r="AA4976" s="419"/>
      <c r="AB4976" s="419"/>
      <c r="AD4976" s="419"/>
      <c r="AE4976" s="419"/>
      <c r="AF4976" s="419"/>
      <c r="AH4976" s="419"/>
      <c r="AI4976" s="419"/>
      <c r="AJ4976" s="419"/>
      <c r="AL4976" s="419"/>
      <c r="AM4976" s="419"/>
      <c r="AN4976" s="403"/>
      <c r="AO4976" s="419"/>
      <c r="AP4976" s="419"/>
      <c r="AQ4976" s="419"/>
      <c r="AR4976" s="419"/>
      <c r="AS4976" s="419"/>
      <c r="AT4976" s="419"/>
      <c r="AU4976" s="419"/>
      <c r="AV4976" s="419"/>
      <c r="AX4976" s="419"/>
      <c r="AY4976" s="419"/>
      <c r="AZ4976" s="419"/>
      <c r="BB4976" s="419"/>
      <c r="BC4976" s="419"/>
      <c r="BD4976" s="419"/>
      <c r="BF4976" s="419"/>
      <c r="BG4976" s="419"/>
      <c r="BH4976" s="419"/>
      <c r="BJ4976" s="419"/>
      <c r="BK4976" s="419"/>
      <c r="BL4976" s="419"/>
      <c r="BN4976" s="419"/>
      <c r="BO4976" s="419"/>
      <c r="BP4976" s="419"/>
      <c r="BR4976" s="419"/>
      <c r="BS4976" s="419"/>
      <c r="BT4976" s="419"/>
      <c r="BV4976" s="419"/>
      <c r="BW4976" s="419"/>
      <c r="BX4976" s="397"/>
      <c r="BZ4976" s="449"/>
      <c r="CB4976" s="419"/>
      <c r="CC4976" s="419"/>
      <c r="CD4976" s="419"/>
      <c r="CF4976" s="419"/>
      <c r="CG4976" s="419"/>
      <c r="CH4976" s="419"/>
    </row>
    <row r="4977" spans="3:86" ht="21" thickBot="1">
      <c r="C4977" s="425"/>
      <c r="P4977" s="431"/>
      <c r="R4977" s="419"/>
      <c r="S4977" s="446"/>
      <c r="T4977" s="419"/>
      <c r="V4977" s="196"/>
      <c r="W4977" s="419"/>
      <c r="X4977" s="419"/>
      <c r="Z4977" s="419"/>
      <c r="AA4977" s="419"/>
      <c r="AB4977" s="419"/>
      <c r="AD4977" s="419"/>
      <c r="AE4977" s="419"/>
      <c r="AF4977" s="419"/>
      <c r="AH4977" s="419"/>
      <c r="AI4977" s="419"/>
      <c r="AJ4977" s="419"/>
      <c r="AL4977" s="419"/>
      <c r="AM4977" s="419"/>
      <c r="AN4977" s="403"/>
      <c r="AO4977" s="419"/>
      <c r="AP4977" s="419"/>
      <c r="AQ4977" s="419"/>
      <c r="AR4977" s="419"/>
      <c r="AS4977" s="419"/>
      <c r="AT4977" s="419"/>
      <c r="AU4977" s="419"/>
      <c r="AV4977" s="419"/>
      <c r="AX4977" s="419"/>
      <c r="AY4977" s="419"/>
      <c r="AZ4977" s="419"/>
      <c r="BB4977" s="419"/>
      <c r="BC4977" s="419"/>
      <c r="BD4977" s="419"/>
      <c r="BF4977" s="419"/>
      <c r="BG4977" s="419"/>
      <c r="BH4977" s="419"/>
      <c r="BJ4977" s="419"/>
      <c r="BK4977" s="419"/>
      <c r="BL4977" s="419"/>
      <c r="BN4977" s="419"/>
      <c r="BO4977" s="419"/>
      <c r="BP4977" s="419"/>
      <c r="BR4977" s="419"/>
      <c r="BS4977" s="419"/>
      <c r="BT4977" s="419"/>
      <c r="BV4977" s="419"/>
      <c r="BW4977" s="419"/>
      <c r="BX4977" s="397"/>
      <c r="BZ4977" s="449"/>
      <c r="CB4977" s="419"/>
      <c r="CC4977" s="419"/>
      <c r="CD4977" s="419"/>
      <c r="CF4977" s="419"/>
      <c r="CG4977" s="419"/>
      <c r="CH4977" s="419"/>
    </row>
    <row r="4978" spans="3:86" ht="21" thickBot="1">
      <c r="C4978" s="425"/>
      <c r="P4978" s="431"/>
      <c r="R4978" s="419"/>
      <c r="S4978" s="446"/>
      <c r="T4978" s="419"/>
      <c r="V4978" s="196"/>
      <c r="W4978" s="419"/>
      <c r="X4978" s="419"/>
      <c r="Z4978" s="419"/>
      <c r="AA4978" s="419"/>
      <c r="AB4978" s="419"/>
      <c r="AD4978" s="419"/>
      <c r="AE4978" s="419"/>
      <c r="AF4978" s="419"/>
      <c r="AH4978" s="419"/>
      <c r="AI4978" s="419"/>
      <c r="AJ4978" s="419"/>
      <c r="AL4978" s="419"/>
      <c r="AM4978" s="419"/>
      <c r="AN4978" s="403"/>
      <c r="AO4978" s="419"/>
      <c r="AP4978" s="419"/>
      <c r="AQ4978" s="419"/>
      <c r="AR4978" s="419"/>
      <c r="AS4978" s="419"/>
      <c r="AT4978" s="419"/>
      <c r="AU4978" s="419"/>
      <c r="AV4978" s="419"/>
      <c r="AX4978" s="419"/>
      <c r="AY4978" s="419"/>
      <c r="AZ4978" s="419"/>
      <c r="BB4978" s="419"/>
      <c r="BC4978" s="419"/>
      <c r="BD4978" s="419"/>
      <c r="BF4978" s="419"/>
      <c r="BG4978" s="419"/>
      <c r="BH4978" s="419"/>
      <c r="BJ4978" s="419"/>
      <c r="BK4978" s="419"/>
      <c r="BL4978" s="419"/>
      <c r="BN4978" s="419"/>
      <c r="BO4978" s="419"/>
      <c r="BP4978" s="419"/>
      <c r="BR4978" s="419"/>
      <c r="BS4978" s="419"/>
      <c r="BT4978" s="419"/>
      <c r="BV4978" s="419"/>
      <c r="BW4978" s="419"/>
      <c r="BX4978" s="397"/>
      <c r="BZ4978" s="449"/>
      <c r="CB4978" s="419"/>
      <c r="CC4978" s="419"/>
      <c r="CD4978" s="419"/>
      <c r="CF4978" s="419"/>
      <c r="CG4978" s="419"/>
      <c r="CH4978" s="419"/>
    </row>
    <row r="4979" spans="3:86" ht="21" thickBot="1">
      <c r="C4979" s="425"/>
      <c r="P4979" s="431"/>
      <c r="R4979" s="419"/>
      <c r="S4979" s="446"/>
      <c r="T4979" s="419"/>
      <c r="V4979" s="196"/>
      <c r="W4979" s="419"/>
      <c r="X4979" s="419"/>
      <c r="Z4979" s="419"/>
      <c r="AA4979" s="419"/>
      <c r="AB4979" s="419"/>
      <c r="AD4979" s="419"/>
      <c r="AE4979" s="419"/>
      <c r="AF4979" s="419"/>
      <c r="AH4979" s="419"/>
      <c r="AI4979" s="419"/>
      <c r="AJ4979" s="419"/>
      <c r="AL4979" s="419"/>
      <c r="AM4979" s="419"/>
      <c r="AN4979" s="403"/>
      <c r="AO4979" s="419"/>
      <c r="AP4979" s="419"/>
      <c r="AQ4979" s="419"/>
      <c r="AR4979" s="419"/>
      <c r="AS4979" s="419"/>
      <c r="AT4979" s="419"/>
      <c r="AU4979" s="419"/>
      <c r="AV4979" s="419"/>
      <c r="AX4979" s="419"/>
      <c r="AY4979" s="419"/>
      <c r="AZ4979" s="419"/>
      <c r="BB4979" s="419"/>
      <c r="BC4979" s="419"/>
      <c r="BD4979" s="419"/>
      <c r="BF4979" s="419"/>
      <c r="BG4979" s="419"/>
      <c r="BH4979" s="419"/>
      <c r="BJ4979" s="419"/>
      <c r="BK4979" s="419"/>
      <c r="BL4979" s="419"/>
      <c r="BN4979" s="419"/>
      <c r="BO4979" s="419"/>
      <c r="BP4979" s="419"/>
      <c r="BR4979" s="419"/>
      <c r="BS4979" s="419"/>
      <c r="BT4979" s="419"/>
      <c r="BV4979" s="419"/>
      <c r="BW4979" s="419"/>
      <c r="BX4979" s="397"/>
      <c r="BZ4979" s="449"/>
      <c r="CB4979" s="419"/>
      <c r="CC4979" s="419"/>
      <c r="CD4979" s="419"/>
      <c r="CF4979" s="419"/>
      <c r="CG4979" s="419"/>
      <c r="CH4979" s="419"/>
    </row>
    <row r="4980" spans="3:86" ht="21" thickBot="1">
      <c r="C4980" s="425"/>
      <c r="P4980" s="431"/>
      <c r="R4980" s="419"/>
      <c r="S4980" s="446"/>
      <c r="T4980" s="419"/>
      <c r="V4980" s="196"/>
      <c r="W4980" s="419"/>
      <c r="X4980" s="419"/>
      <c r="Z4980" s="419"/>
      <c r="AA4980" s="419"/>
      <c r="AB4980" s="419"/>
      <c r="AD4980" s="419"/>
      <c r="AE4980" s="419"/>
      <c r="AF4980" s="419"/>
      <c r="AH4980" s="419"/>
      <c r="AI4980" s="419"/>
      <c r="AJ4980" s="419"/>
      <c r="AL4980" s="419"/>
      <c r="AM4980" s="419"/>
      <c r="AN4980" s="403"/>
      <c r="AO4980" s="419"/>
      <c r="AP4980" s="419"/>
      <c r="AQ4980" s="419"/>
      <c r="AR4980" s="419"/>
      <c r="AS4980" s="419"/>
      <c r="AT4980" s="419"/>
      <c r="AU4980" s="419"/>
      <c r="AV4980" s="419"/>
      <c r="AX4980" s="419"/>
      <c r="AY4980" s="419"/>
      <c r="AZ4980" s="419"/>
      <c r="BB4980" s="419"/>
      <c r="BC4980" s="419"/>
      <c r="BD4980" s="419"/>
      <c r="BF4980" s="419"/>
      <c r="BG4980" s="419"/>
      <c r="BH4980" s="419"/>
      <c r="BJ4980" s="419"/>
      <c r="BK4980" s="419"/>
      <c r="BL4980" s="419"/>
      <c r="BN4980" s="419"/>
      <c r="BO4980" s="419"/>
      <c r="BP4980" s="419"/>
      <c r="BR4980" s="419"/>
      <c r="BS4980" s="419"/>
      <c r="BT4980" s="419"/>
      <c r="BV4980" s="419"/>
      <c r="BW4980" s="419"/>
      <c r="BX4980" s="397"/>
      <c r="BZ4980" s="449"/>
      <c r="CB4980" s="419"/>
      <c r="CC4980" s="419"/>
      <c r="CD4980" s="419"/>
      <c r="CF4980" s="419"/>
      <c r="CG4980" s="419"/>
      <c r="CH4980" s="419"/>
    </row>
    <row r="4981" spans="3:86" ht="21" thickBot="1">
      <c r="C4981" s="425"/>
      <c r="P4981" s="431"/>
      <c r="R4981" s="419"/>
      <c r="S4981" s="446"/>
      <c r="T4981" s="419"/>
      <c r="V4981" s="196"/>
      <c r="W4981" s="419"/>
      <c r="X4981" s="419"/>
      <c r="Z4981" s="419"/>
      <c r="AA4981" s="419"/>
      <c r="AB4981" s="419"/>
      <c r="AD4981" s="419"/>
      <c r="AE4981" s="419"/>
      <c r="AF4981" s="419"/>
      <c r="AH4981" s="419"/>
      <c r="AI4981" s="419"/>
      <c r="AJ4981" s="419"/>
      <c r="AL4981" s="419"/>
      <c r="AM4981" s="419"/>
      <c r="AN4981" s="403"/>
      <c r="AO4981" s="419"/>
      <c r="AP4981" s="419"/>
      <c r="AQ4981" s="419"/>
      <c r="AR4981" s="419"/>
      <c r="AS4981" s="419"/>
      <c r="AT4981" s="419"/>
      <c r="AU4981" s="419"/>
      <c r="AV4981" s="419"/>
      <c r="AX4981" s="419"/>
      <c r="AY4981" s="419"/>
      <c r="AZ4981" s="419"/>
      <c r="BB4981" s="419"/>
      <c r="BC4981" s="419"/>
      <c r="BD4981" s="419"/>
      <c r="BF4981" s="419"/>
      <c r="BG4981" s="419"/>
      <c r="BH4981" s="419"/>
      <c r="BJ4981" s="419"/>
      <c r="BK4981" s="419"/>
      <c r="BL4981" s="419"/>
      <c r="BN4981" s="419"/>
      <c r="BO4981" s="419"/>
      <c r="BP4981" s="419"/>
      <c r="BR4981" s="419"/>
      <c r="BS4981" s="419"/>
      <c r="BT4981" s="419"/>
      <c r="BV4981" s="419"/>
      <c r="BW4981" s="419"/>
      <c r="BX4981" s="397"/>
      <c r="BZ4981" s="449"/>
      <c r="CB4981" s="419"/>
      <c r="CC4981" s="419"/>
      <c r="CD4981" s="419"/>
      <c r="CF4981" s="419"/>
      <c r="CG4981" s="419"/>
      <c r="CH4981" s="419"/>
    </row>
    <row r="4982" spans="3:86" ht="21" thickBot="1">
      <c r="C4982" s="425"/>
      <c r="P4982" s="431"/>
      <c r="R4982" s="419"/>
      <c r="S4982" s="446"/>
      <c r="T4982" s="419"/>
      <c r="V4982" s="196"/>
      <c r="W4982" s="419"/>
      <c r="X4982" s="419"/>
      <c r="Z4982" s="419"/>
      <c r="AA4982" s="419"/>
      <c r="AB4982" s="419"/>
      <c r="AD4982" s="419"/>
      <c r="AE4982" s="419"/>
      <c r="AF4982" s="419"/>
      <c r="AH4982" s="419"/>
      <c r="AI4982" s="419"/>
      <c r="AJ4982" s="419"/>
      <c r="AL4982" s="419"/>
      <c r="AM4982" s="419"/>
      <c r="AN4982" s="403"/>
      <c r="AO4982" s="419"/>
      <c r="AP4982" s="419"/>
      <c r="AQ4982" s="419"/>
      <c r="AR4982" s="419"/>
      <c r="AS4982" s="419"/>
      <c r="AT4982" s="419"/>
      <c r="AU4982" s="419"/>
      <c r="AV4982" s="419"/>
      <c r="AX4982" s="419"/>
      <c r="AY4982" s="419"/>
      <c r="AZ4982" s="419"/>
      <c r="BB4982" s="419"/>
      <c r="BC4982" s="419"/>
      <c r="BD4982" s="419"/>
      <c r="BF4982" s="419"/>
      <c r="BG4982" s="419"/>
      <c r="BH4982" s="419"/>
      <c r="BJ4982" s="419"/>
      <c r="BK4982" s="419"/>
      <c r="BL4982" s="419"/>
      <c r="BN4982" s="419"/>
      <c r="BO4982" s="419"/>
      <c r="BP4982" s="419"/>
      <c r="BR4982" s="419"/>
      <c r="BS4982" s="419"/>
      <c r="BT4982" s="419"/>
      <c r="BV4982" s="419"/>
      <c r="BW4982" s="419"/>
      <c r="BX4982" s="397"/>
      <c r="BZ4982" s="449"/>
      <c r="CB4982" s="419"/>
      <c r="CC4982" s="419"/>
      <c r="CD4982" s="419"/>
      <c r="CF4982" s="419"/>
      <c r="CG4982" s="419"/>
      <c r="CH4982" s="419"/>
    </row>
    <row r="4983" spans="3:86" ht="21" thickBot="1">
      <c r="C4983" s="425"/>
      <c r="P4983" s="431"/>
      <c r="R4983" s="419"/>
      <c r="S4983" s="446"/>
      <c r="T4983" s="419"/>
      <c r="V4983" s="196"/>
      <c r="W4983" s="419"/>
      <c r="X4983" s="419"/>
      <c r="Z4983" s="419"/>
      <c r="AA4983" s="419"/>
      <c r="AB4983" s="419"/>
      <c r="AD4983" s="419"/>
      <c r="AE4983" s="419"/>
      <c r="AF4983" s="419"/>
      <c r="AH4983" s="419"/>
      <c r="AI4983" s="419"/>
      <c r="AJ4983" s="419"/>
      <c r="AL4983" s="419"/>
      <c r="AM4983" s="419"/>
      <c r="AN4983" s="403"/>
      <c r="AO4983" s="419"/>
      <c r="AP4983" s="419"/>
      <c r="AQ4983" s="419"/>
      <c r="AR4983" s="419"/>
      <c r="AS4983" s="419"/>
      <c r="AT4983" s="419"/>
      <c r="AU4983" s="419"/>
      <c r="AV4983" s="419"/>
      <c r="AX4983" s="419"/>
      <c r="AY4983" s="419"/>
      <c r="AZ4983" s="419"/>
      <c r="BB4983" s="419"/>
      <c r="BC4983" s="419"/>
      <c r="BD4983" s="419"/>
      <c r="BF4983" s="419"/>
      <c r="BG4983" s="419"/>
      <c r="BH4983" s="419"/>
      <c r="BJ4983" s="419"/>
      <c r="BK4983" s="419"/>
      <c r="BL4983" s="419"/>
      <c r="BN4983" s="419"/>
      <c r="BO4983" s="419"/>
      <c r="BP4983" s="419"/>
      <c r="BR4983" s="419"/>
      <c r="BS4983" s="419"/>
      <c r="BT4983" s="419"/>
      <c r="BV4983" s="419"/>
      <c r="BW4983" s="419"/>
      <c r="BX4983" s="397"/>
      <c r="BZ4983" s="449"/>
      <c r="CB4983" s="419"/>
      <c r="CC4983" s="419"/>
      <c r="CD4983" s="419"/>
      <c r="CF4983" s="419"/>
      <c r="CG4983" s="419"/>
      <c r="CH4983" s="419"/>
    </row>
    <row r="4984" spans="3:86" ht="21" thickBot="1">
      <c r="C4984" s="425"/>
      <c r="P4984" s="431"/>
      <c r="R4984" s="419"/>
      <c r="S4984" s="446"/>
      <c r="T4984" s="419"/>
      <c r="V4984" s="196"/>
      <c r="W4984" s="419"/>
      <c r="X4984" s="419"/>
      <c r="Z4984" s="419"/>
      <c r="AA4984" s="419"/>
      <c r="AB4984" s="419"/>
      <c r="AD4984" s="419"/>
      <c r="AE4984" s="419"/>
      <c r="AF4984" s="419"/>
      <c r="AH4984" s="419"/>
      <c r="AI4984" s="419"/>
      <c r="AJ4984" s="419"/>
      <c r="AL4984" s="419"/>
      <c r="AM4984" s="419"/>
      <c r="AN4984" s="403"/>
      <c r="AO4984" s="419"/>
      <c r="AP4984" s="419"/>
      <c r="AQ4984" s="419"/>
      <c r="AR4984" s="419"/>
      <c r="AS4984" s="419"/>
      <c r="AT4984" s="419"/>
      <c r="AU4984" s="419"/>
      <c r="AV4984" s="419"/>
      <c r="AX4984" s="419"/>
      <c r="AY4984" s="419"/>
      <c r="AZ4984" s="419"/>
      <c r="BB4984" s="419"/>
      <c r="BC4984" s="419"/>
      <c r="BD4984" s="419"/>
      <c r="BF4984" s="419"/>
      <c r="BG4984" s="419"/>
      <c r="BH4984" s="419"/>
      <c r="BJ4984" s="419"/>
      <c r="BK4984" s="419"/>
      <c r="BL4984" s="419"/>
      <c r="BN4984" s="419"/>
      <c r="BO4984" s="419"/>
      <c r="BP4984" s="419"/>
      <c r="BR4984" s="419"/>
      <c r="BS4984" s="419"/>
      <c r="BT4984" s="419"/>
      <c r="BV4984" s="419"/>
      <c r="BW4984" s="419"/>
      <c r="BX4984" s="397"/>
      <c r="BZ4984" s="449"/>
      <c r="CB4984" s="419"/>
      <c r="CC4984" s="419"/>
      <c r="CD4984" s="419"/>
      <c r="CF4984" s="419"/>
      <c r="CG4984" s="419"/>
      <c r="CH4984" s="419"/>
    </row>
    <row r="4985" spans="3:86" ht="21" thickBot="1">
      <c r="C4985" s="425"/>
      <c r="P4985" s="431"/>
      <c r="R4985" s="419"/>
      <c r="S4985" s="446"/>
      <c r="T4985" s="419"/>
      <c r="V4985" s="196"/>
      <c r="W4985" s="419"/>
      <c r="X4985" s="419"/>
      <c r="Z4985" s="419"/>
      <c r="AA4985" s="419"/>
      <c r="AB4985" s="419"/>
      <c r="AD4985" s="419"/>
      <c r="AE4985" s="419"/>
      <c r="AF4985" s="419"/>
      <c r="AH4985" s="419"/>
      <c r="AI4985" s="419"/>
      <c r="AJ4985" s="419"/>
      <c r="AL4985" s="419"/>
      <c r="AM4985" s="419"/>
      <c r="AN4985" s="403"/>
      <c r="AO4985" s="419"/>
      <c r="AP4985" s="419"/>
      <c r="AQ4985" s="419"/>
      <c r="AR4985" s="419"/>
      <c r="AS4985" s="419"/>
      <c r="AT4985" s="419"/>
      <c r="AU4985" s="419"/>
      <c r="AV4985" s="419"/>
      <c r="AX4985" s="419"/>
      <c r="AY4985" s="419"/>
      <c r="AZ4985" s="419"/>
      <c r="BB4985" s="419"/>
      <c r="BC4985" s="419"/>
      <c r="BD4985" s="419"/>
      <c r="BF4985" s="419"/>
      <c r="BG4985" s="419"/>
      <c r="BH4985" s="419"/>
      <c r="BJ4985" s="419"/>
      <c r="BK4985" s="419"/>
      <c r="BL4985" s="419"/>
      <c r="BN4985" s="419"/>
      <c r="BO4985" s="419"/>
      <c r="BP4985" s="419"/>
      <c r="BR4985" s="419"/>
      <c r="BS4985" s="419"/>
      <c r="BT4985" s="419"/>
      <c r="BV4985" s="419"/>
      <c r="BW4985" s="419"/>
      <c r="BX4985" s="397"/>
      <c r="BZ4985" s="449"/>
      <c r="CB4985" s="419"/>
      <c r="CC4985" s="419"/>
      <c r="CD4985" s="419"/>
      <c r="CF4985" s="419"/>
      <c r="CG4985" s="419"/>
      <c r="CH4985" s="419"/>
    </row>
    <row r="4986" spans="3:86" ht="21" thickBot="1">
      <c r="C4986" s="425"/>
      <c r="P4986" s="431"/>
      <c r="R4986" s="419"/>
      <c r="S4986" s="446"/>
      <c r="T4986" s="419"/>
      <c r="V4986" s="196"/>
      <c r="W4986" s="419"/>
      <c r="X4986" s="419"/>
      <c r="Z4986" s="419"/>
      <c r="AA4986" s="419"/>
      <c r="AB4986" s="419"/>
      <c r="AD4986" s="419"/>
      <c r="AE4986" s="419"/>
      <c r="AF4986" s="419"/>
      <c r="AH4986" s="419"/>
      <c r="AI4986" s="419"/>
      <c r="AJ4986" s="419"/>
      <c r="AL4986" s="419"/>
      <c r="AM4986" s="419"/>
      <c r="AN4986" s="403"/>
      <c r="AO4986" s="419"/>
      <c r="AP4986" s="419"/>
      <c r="AQ4986" s="419"/>
      <c r="AR4986" s="419"/>
      <c r="AS4986" s="419"/>
      <c r="AT4986" s="419"/>
      <c r="AU4986" s="419"/>
      <c r="AV4986" s="419"/>
      <c r="AX4986" s="419"/>
      <c r="AY4986" s="419"/>
      <c r="AZ4986" s="419"/>
      <c r="BB4986" s="419"/>
      <c r="BC4986" s="419"/>
      <c r="BD4986" s="419"/>
      <c r="BF4986" s="419"/>
      <c r="BG4986" s="419"/>
      <c r="BH4986" s="419"/>
      <c r="BJ4986" s="419"/>
      <c r="BK4986" s="419"/>
      <c r="BL4986" s="419"/>
      <c r="BN4986" s="419"/>
      <c r="BO4986" s="419"/>
      <c r="BP4986" s="419"/>
      <c r="BR4986" s="419"/>
      <c r="BS4986" s="419"/>
      <c r="BT4986" s="419"/>
      <c r="BV4986" s="419"/>
      <c r="BW4986" s="419"/>
      <c r="BX4986" s="397"/>
      <c r="BZ4986" s="449"/>
      <c r="CB4986" s="419"/>
      <c r="CC4986" s="419"/>
      <c r="CD4986" s="419"/>
      <c r="CF4986" s="419"/>
      <c r="CG4986" s="419"/>
      <c r="CH4986" s="419"/>
    </row>
    <row r="4987" spans="3:86" ht="21" thickBot="1">
      <c r="C4987" s="425"/>
      <c r="P4987" s="431"/>
      <c r="R4987" s="419"/>
      <c r="S4987" s="446"/>
      <c r="T4987" s="419"/>
      <c r="V4987" s="196"/>
      <c r="W4987" s="419"/>
      <c r="X4987" s="419"/>
      <c r="Z4987" s="419"/>
      <c r="AA4987" s="419"/>
      <c r="AB4987" s="419"/>
      <c r="AD4987" s="419"/>
      <c r="AE4987" s="419"/>
      <c r="AF4987" s="419"/>
      <c r="AH4987" s="419"/>
      <c r="AI4987" s="419"/>
      <c r="AJ4987" s="419"/>
      <c r="AL4987" s="419"/>
      <c r="AM4987" s="419"/>
      <c r="AN4987" s="403"/>
      <c r="AO4987" s="419"/>
      <c r="AP4987" s="419"/>
      <c r="AQ4987" s="419"/>
      <c r="AR4987" s="419"/>
      <c r="AS4987" s="419"/>
      <c r="AT4987" s="419"/>
      <c r="AU4987" s="419"/>
      <c r="AV4987" s="419"/>
      <c r="AX4987" s="419"/>
      <c r="AY4987" s="419"/>
      <c r="AZ4987" s="419"/>
      <c r="BB4987" s="419"/>
      <c r="BC4987" s="419"/>
      <c r="BD4987" s="419"/>
      <c r="BF4987" s="419"/>
      <c r="BG4987" s="419"/>
      <c r="BH4987" s="419"/>
      <c r="BJ4987" s="419"/>
      <c r="BK4987" s="419"/>
      <c r="BL4987" s="419"/>
      <c r="BN4987" s="419"/>
      <c r="BO4987" s="419"/>
      <c r="BP4987" s="419"/>
      <c r="BR4987" s="419"/>
      <c r="BS4987" s="419"/>
      <c r="BT4987" s="419"/>
      <c r="BV4987" s="419"/>
      <c r="BW4987" s="419"/>
      <c r="BX4987" s="397"/>
      <c r="BZ4987" s="449"/>
      <c r="CB4987" s="419"/>
      <c r="CC4987" s="419"/>
      <c r="CD4987" s="419"/>
      <c r="CF4987" s="419"/>
      <c r="CG4987" s="419"/>
      <c r="CH4987" s="419"/>
    </row>
    <row r="4988" spans="3:86" ht="21" thickBot="1">
      <c r="C4988" s="425"/>
      <c r="P4988" s="431"/>
      <c r="R4988" s="419"/>
      <c r="S4988" s="446"/>
      <c r="T4988" s="419"/>
      <c r="V4988" s="196"/>
      <c r="W4988" s="419"/>
      <c r="X4988" s="419"/>
      <c r="Z4988" s="419"/>
      <c r="AA4988" s="419"/>
      <c r="AB4988" s="419"/>
      <c r="AD4988" s="419"/>
      <c r="AE4988" s="419"/>
      <c r="AF4988" s="419"/>
      <c r="AH4988" s="419"/>
      <c r="AI4988" s="419"/>
      <c r="AJ4988" s="419"/>
      <c r="AL4988" s="419"/>
      <c r="AM4988" s="419"/>
      <c r="AN4988" s="403"/>
      <c r="AO4988" s="419"/>
      <c r="AP4988" s="419"/>
      <c r="AQ4988" s="419"/>
      <c r="AR4988" s="419"/>
      <c r="AS4988" s="419"/>
      <c r="AT4988" s="419"/>
      <c r="AU4988" s="419"/>
      <c r="AV4988" s="419"/>
      <c r="AX4988" s="419"/>
      <c r="AY4988" s="419"/>
      <c r="AZ4988" s="419"/>
      <c r="BB4988" s="419"/>
      <c r="BC4988" s="419"/>
      <c r="BD4988" s="419"/>
      <c r="BF4988" s="419"/>
      <c r="BG4988" s="419"/>
      <c r="BH4988" s="419"/>
      <c r="BJ4988" s="419"/>
      <c r="BK4988" s="419"/>
      <c r="BL4988" s="419"/>
      <c r="BN4988" s="419"/>
      <c r="BO4988" s="419"/>
      <c r="BP4988" s="419"/>
      <c r="BR4988" s="419"/>
      <c r="BS4988" s="419"/>
      <c r="BT4988" s="419"/>
      <c r="BV4988" s="419"/>
      <c r="BW4988" s="419"/>
      <c r="BX4988" s="397"/>
      <c r="BZ4988" s="449"/>
      <c r="CB4988" s="419"/>
      <c r="CC4988" s="419"/>
      <c r="CD4988" s="419"/>
      <c r="CF4988" s="419"/>
      <c r="CG4988" s="419"/>
      <c r="CH4988" s="419"/>
    </row>
    <row r="4989" spans="3:86" ht="21" thickBot="1">
      <c r="C4989" s="425"/>
      <c r="P4989" s="431"/>
      <c r="R4989" s="419"/>
      <c r="S4989" s="446"/>
      <c r="T4989" s="419"/>
      <c r="V4989" s="196"/>
      <c r="W4989" s="419"/>
      <c r="X4989" s="419"/>
      <c r="Z4989" s="419"/>
      <c r="AA4989" s="419"/>
      <c r="AB4989" s="419"/>
      <c r="AD4989" s="419"/>
      <c r="AE4989" s="419"/>
      <c r="AF4989" s="419"/>
      <c r="AH4989" s="419"/>
      <c r="AI4989" s="419"/>
      <c r="AJ4989" s="419"/>
      <c r="AL4989" s="419"/>
      <c r="AM4989" s="419"/>
      <c r="AN4989" s="403"/>
      <c r="AO4989" s="419"/>
      <c r="AP4989" s="419"/>
      <c r="AQ4989" s="419"/>
      <c r="AR4989" s="419"/>
      <c r="AS4989" s="419"/>
      <c r="AT4989" s="419"/>
      <c r="AU4989" s="419"/>
      <c r="AV4989" s="419"/>
      <c r="AX4989" s="419"/>
      <c r="AY4989" s="419"/>
      <c r="AZ4989" s="419"/>
      <c r="BB4989" s="419"/>
      <c r="BC4989" s="419"/>
      <c r="BD4989" s="419"/>
      <c r="BF4989" s="419"/>
      <c r="BG4989" s="419"/>
      <c r="BH4989" s="419"/>
      <c r="BJ4989" s="419"/>
      <c r="BK4989" s="419"/>
      <c r="BL4989" s="419"/>
      <c r="BN4989" s="419"/>
      <c r="BO4989" s="419"/>
      <c r="BP4989" s="419"/>
      <c r="BR4989" s="419"/>
      <c r="BS4989" s="419"/>
      <c r="BT4989" s="419"/>
      <c r="BV4989" s="419"/>
      <c r="BW4989" s="419"/>
      <c r="BX4989" s="397"/>
      <c r="BZ4989" s="449"/>
      <c r="CB4989" s="419"/>
      <c r="CC4989" s="419"/>
      <c r="CD4989" s="419"/>
      <c r="CF4989" s="419"/>
      <c r="CG4989" s="419"/>
      <c r="CH4989" s="419"/>
    </row>
    <row r="4990" spans="3:86" ht="21" thickBot="1">
      <c r="C4990" s="425"/>
      <c r="P4990" s="431"/>
      <c r="R4990" s="419"/>
      <c r="S4990" s="446"/>
      <c r="T4990" s="419"/>
      <c r="V4990" s="196"/>
      <c r="W4990" s="419"/>
      <c r="X4990" s="419"/>
      <c r="Z4990" s="419"/>
      <c r="AA4990" s="419"/>
      <c r="AB4990" s="419"/>
      <c r="AD4990" s="419"/>
      <c r="AE4990" s="419"/>
      <c r="AF4990" s="419"/>
      <c r="AH4990" s="419"/>
      <c r="AI4990" s="419"/>
      <c r="AJ4990" s="419"/>
      <c r="AL4990" s="419"/>
      <c r="AM4990" s="419"/>
      <c r="AN4990" s="403"/>
      <c r="AO4990" s="419"/>
      <c r="AP4990" s="419"/>
      <c r="AQ4990" s="419"/>
      <c r="AR4990" s="419"/>
      <c r="AS4990" s="419"/>
      <c r="AT4990" s="419"/>
      <c r="AU4990" s="419"/>
      <c r="AV4990" s="419"/>
      <c r="AX4990" s="419"/>
      <c r="AY4990" s="419"/>
      <c r="AZ4990" s="419"/>
      <c r="BB4990" s="419"/>
      <c r="BC4990" s="419"/>
      <c r="BD4990" s="419"/>
      <c r="BF4990" s="419"/>
      <c r="BG4990" s="419"/>
      <c r="BH4990" s="419"/>
      <c r="BJ4990" s="419"/>
      <c r="BK4990" s="419"/>
      <c r="BL4990" s="419"/>
      <c r="BN4990" s="419"/>
      <c r="BO4990" s="419"/>
      <c r="BP4990" s="419"/>
      <c r="BR4990" s="419"/>
      <c r="BS4990" s="419"/>
      <c r="BT4990" s="419"/>
      <c r="BV4990" s="419"/>
      <c r="BW4990" s="419"/>
      <c r="BX4990" s="397"/>
      <c r="BZ4990" s="449"/>
      <c r="CB4990" s="419"/>
      <c r="CC4990" s="419"/>
      <c r="CD4990" s="419"/>
      <c r="CF4990" s="419"/>
      <c r="CG4990" s="419"/>
      <c r="CH4990" s="419"/>
    </row>
    <row r="4991" spans="3:86" ht="21" thickBot="1">
      <c r="C4991" s="425"/>
      <c r="P4991" s="431"/>
      <c r="R4991" s="419"/>
      <c r="S4991" s="446"/>
      <c r="T4991" s="419"/>
      <c r="V4991" s="196"/>
      <c r="W4991" s="419"/>
      <c r="X4991" s="419"/>
      <c r="Z4991" s="419"/>
      <c r="AA4991" s="419"/>
      <c r="AB4991" s="419"/>
      <c r="AD4991" s="419"/>
      <c r="AE4991" s="419"/>
      <c r="AF4991" s="419"/>
      <c r="AH4991" s="419"/>
      <c r="AI4991" s="419"/>
      <c r="AJ4991" s="419"/>
      <c r="AL4991" s="419"/>
      <c r="AM4991" s="419"/>
      <c r="AN4991" s="403"/>
      <c r="AO4991" s="419"/>
      <c r="AP4991" s="419"/>
      <c r="AQ4991" s="419"/>
      <c r="AR4991" s="419"/>
      <c r="AS4991" s="419"/>
      <c r="AT4991" s="419"/>
      <c r="AU4991" s="419"/>
      <c r="AV4991" s="419"/>
      <c r="AX4991" s="419"/>
      <c r="AY4991" s="419"/>
      <c r="AZ4991" s="419"/>
      <c r="BB4991" s="419"/>
      <c r="BC4991" s="419"/>
      <c r="BD4991" s="419"/>
      <c r="BF4991" s="419"/>
      <c r="BG4991" s="419"/>
      <c r="BH4991" s="419"/>
      <c r="BJ4991" s="419"/>
      <c r="BK4991" s="419"/>
      <c r="BL4991" s="419"/>
      <c r="BN4991" s="419"/>
      <c r="BO4991" s="419"/>
      <c r="BP4991" s="419"/>
      <c r="BR4991" s="419"/>
      <c r="BS4991" s="419"/>
      <c r="BT4991" s="419"/>
      <c r="BV4991" s="419"/>
      <c r="BW4991" s="419"/>
      <c r="BX4991" s="397"/>
      <c r="BZ4991" s="449"/>
      <c r="CB4991" s="419"/>
      <c r="CC4991" s="419"/>
      <c r="CD4991" s="419"/>
      <c r="CF4991" s="419"/>
      <c r="CG4991" s="419"/>
      <c r="CH4991" s="419"/>
    </row>
    <row r="4992" spans="3:86" ht="21" thickBot="1">
      <c r="C4992" s="425"/>
      <c r="P4992" s="431"/>
      <c r="R4992" s="419"/>
      <c r="S4992" s="446"/>
      <c r="T4992" s="419"/>
      <c r="V4992" s="196"/>
      <c r="W4992" s="419"/>
      <c r="X4992" s="419"/>
      <c r="Z4992" s="419"/>
      <c r="AA4992" s="419"/>
      <c r="AB4992" s="419"/>
      <c r="AD4992" s="419"/>
      <c r="AE4992" s="419"/>
      <c r="AF4992" s="419"/>
      <c r="AH4992" s="419"/>
      <c r="AI4992" s="419"/>
      <c r="AJ4992" s="419"/>
      <c r="AL4992" s="419"/>
      <c r="AM4992" s="419"/>
      <c r="AN4992" s="403"/>
      <c r="AO4992" s="419"/>
      <c r="AP4992" s="419"/>
      <c r="AQ4992" s="419"/>
      <c r="AR4992" s="419"/>
      <c r="AS4992" s="419"/>
      <c r="AT4992" s="419"/>
      <c r="AU4992" s="419"/>
      <c r="AV4992" s="419"/>
      <c r="AX4992" s="419"/>
      <c r="AY4992" s="419"/>
      <c r="AZ4992" s="419"/>
      <c r="BB4992" s="419"/>
      <c r="BC4992" s="419"/>
      <c r="BD4992" s="419"/>
      <c r="BF4992" s="419"/>
      <c r="BG4992" s="419"/>
      <c r="BH4992" s="419"/>
      <c r="BJ4992" s="419"/>
      <c r="BK4992" s="419"/>
      <c r="BL4992" s="419"/>
      <c r="BN4992" s="419"/>
      <c r="BO4992" s="419"/>
      <c r="BP4992" s="419"/>
      <c r="BR4992" s="419"/>
      <c r="BS4992" s="419"/>
      <c r="BT4992" s="419"/>
      <c r="BV4992" s="419"/>
      <c r="BW4992" s="419"/>
      <c r="BX4992" s="397"/>
      <c r="BZ4992" s="449"/>
      <c r="CB4992" s="419"/>
      <c r="CC4992" s="419"/>
      <c r="CD4992" s="419"/>
      <c r="CF4992" s="419"/>
      <c r="CG4992" s="419"/>
      <c r="CH4992" s="419"/>
    </row>
    <row r="4993" spans="3:86" ht="21" thickBot="1">
      <c r="C4993" s="425"/>
      <c r="P4993" s="431"/>
      <c r="R4993" s="419"/>
      <c r="S4993" s="446"/>
      <c r="T4993" s="419"/>
      <c r="V4993" s="196"/>
      <c r="W4993" s="419"/>
      <c r="X4993" s="419"/>
      <c r="Z4993" s="419"/>
      <c r="AA4993" s="419"/>
      <c r="AB4993" s="419"/>
      <c r="AD4993" s="419"/>
      <c r="AE4993" s="419"/>
      <c r="AF4993" s="419"/>
      <c r="AH4993" s="419"/>
      <c r="AI4993" s="419"/>
      <c r="AJ4993" s="419"/>
      <c r="AL4993" s="419"/>
      <c r="AM4993" s="419"/>
      <c r="AN4993" s="403"/>
      <c r="AO4993" s="419"/>
      <c r="AP4993" s="419"/>
      <c r="AQ4993" s="419"/>
      <c r="AR4993" s="419"/>
      <c r="AS4993" s="419"/>
      <c r="AT4993" s="419"/>
      <c r="AU4993" s="419"/>
      <c r="AV4993" s="419"/>
      <c r="AX4993" s="419"/>
      <c r="AY4993" s="419"/>
      <c r="AZ4993" s="419"/>
      <c r="BB4993" s="419"/>
      <c r="BC4993" s="419"/>
      <c r="BD4993" s="419"/>
      <c r="BF4993" s="419"/>
      <c r="BG4993" s="419"/>
      <c r="BH4993" s="419"/>
      <c r="BJ4993" s="419"/>
      <c r="BK4993" s="419"/>
      <c r="BL4993" s="419"/>
      <c r="BN4993" s="419"/>
      <c r="BO4993" s="419"/>
      <c r="BP4993" s="419"/>
      <c r="BR4993" s="419"/>
      <c r="BS4993" s="419"/>
      <c r="BT4993" s="419"/>
      <c r="BV4993" s="419"/>
      <c r="BW4993" s="419"/>
      <c r="BX4993" s="397"/>
      <c r="BZ4993" s="449"/>
      <c r="CB4993" s="419"/>
      <c r="CC4993" s="419"/>
      <c r="CD4993" s="419"/>
      <c r="CF4993" s="419"/>
      <c r="CG4993" s="419"/>
      <c r="CH4993" s="419"/>
    </row>
    <row r="4994" spans="3:86" ht="21" thickBot="1">
      <c r="C4994" s="425"/>
      <c r="P4994" s="431"/>
      <c r="R4994" s="419"/>
      <c r="S4994" s="446"/>
      <c r="T4994" s="419"/>
      <c r="V4994" s="196"/>
      <c r="W4994" s="419"/>
      <c r="X4994" s="419"/>
      <c r="Z4994" s="419"/>
      <c r="AA4994" s="419"/>
      <c r="AB4994" s="419"/>
      <c r="AD4994" s="419"/>
      <c r="AE4994" s="419"/>
      <c r="AF4994" s="419"/>
      <c r="AH4994" s="419"/>
      <c r="AI4994" s="419"/>
      <c r="AJ4994" s="419"/>
      <c r="AL4994" s="419"/>
      <c r="AM4994" s="419"/>
      <c r="AN4994" s="403"/>
      <c r="AO4994" s="419"/>
      <c r="AP4994" s="419"/>
      <c r="AQ4994" s="419"/>
      <c r="AR4994" s="419"/>
      <c r="AS4994" s="419"/>
      <c r="AT4994" s="419"/>
      <c r="AU4994" s="419"/>
      <c r="AV4994" s="419"/>
      <c r="AX4994" s="419"/>
      <c r="AY4994" s="419"/>
      <c r="AZ4994" s="419"/>
      <c r="BB4994" s="419"/>
      <c r="BC4994" s="419"/>
      <c r="BD4994" s="419"/>
      <c r="BF4994" s="419"/>
      <c r="BG4994" s="419"/>
      <c r="BH4994" s="419"/>
      <c r="BJ4994" s="419"/>
      <c r="BK4994" s="419"/>
      <c r="BL4994" s="419"/>
      <c r="BN4994" s="419"/>
      <c r="BO4994" s="419"/>
      <c r="BP4994" s="419"/>
      <c r="BR4994" s="419"/>
      <c r="BS4994" s="419"/>
      <c r="BT4994" s="419"/>
      <c r="BV4994" s="419"/>
      <c r="BW4994" s="419"/>
      <c r="BX4994" s="397"/>
      <c r="BZ4994" s="449"/>
      <c r="CB4994" s="419"/>
      <c r="CC4994" s="419"/>
      <c r="CD4994" s="419"/>
      <c r="CF4994" s="419"/>
      <c r="CG4994" s="419"/>
      <c r="CH4994" s="419"/>
    </row>
    <row r="4995" spans="3:86" ht="21" thickBot="1">
      <c r="C4995" s="425"/>
      <c r="P4995" s="431"/>
      <c r="R4995" s="419"/>
      <c r="S4995" s="446"/>
      <c r="T4995" s="419"/>
      <c r="V4995" s="196"/>
      <c r="W4995" s="419"/>
      <c r="X4995" s="419"/>
      <c r="Z4995" s="419"/>
      <c r="AA4995" s="419"/>
      <c r="AB4995" s="419"/>
      <c r="AD4995" s="419"/>
      <c r="AE4995" s="419"/>
      <c r="AF4995" s="419"/>
      <c r="AH4995" s="419"/>
      <c r="AI4995" s="419"/>
      <c r="AJ4995" s="419"/>
      <c r="AL4995" s="419"/>
      <c r="AM4995" s="419"/>
      <c r="AN4995" s="403"/>
      <c r="AO4995" s="419"/>
      <c r="AP4995" s="419"/>
      <c r="AQ4995" s="419"/>
      <c r="AR4995" s="419"/>
      <c r="AS4995" s="419"/>
      <c r="AT4995" s="419"/>
      <c r="AU4995" s="419"/>
      <c r="AV4995" s="419"/>
      <c r="AX4995" s="419"/>
      <c r="AY4995" s="419"/>
      <c r="AZ4995" s="419"/>
      <c r="BB4995" s="419"/>
      <c r="BC4995" s="419"/>
      <c r="BD4995" s="419"/>
      <c r="BF4995" s="419"/>
      <c r="BG4995" s="419"/>
      <c r="BH4995" s="419"/>
      <c r="BJ4995" s="419"/>
      <c r="BK4995" s="419"/>
      <c r="BL4995" s="419"/>
      <c r="BN4995" s="419"/>
      <c r="BO4995" s="419"/>
      <c r="BP4995" s="419"/>
      <c r="BR4995" s="419"/>
      <c r="BS4995" s="419"/>
      <c r="BT4995" s="419"/>
      <c r="BV4995" s="419"/>
      <c r="BW4995" s="419"/>
      <c r="BX4995" s="397"/>
      <c r="BZ4995" s="449"/>
      <c r="CB4995" s="419"/>
      <c r="CC4995" s="419"/>
      <c r="CD4995" s="419"/>
      <c r="CF4995" s="419"/>
      <c r="CG4995" s="419"/>
      <c r="CH4995" s="419"/>
    </row>
    <row r="4996" spans="3:86" ht="21" thickBot="1">
      <c r="C4996" s="425"/>
      <c r="P4996" s="431"/>
      <c r="R4996" s="419"/>
      <c r="S4996" s="446"/>
      <c r="T4996" s="419"/>
      <c r="V4996" s="196"/>
      <c r="W4996" s="419"/>
      <c r="X4996" s="419"/>
      <c r="Z4996" s="419"/>
      <c r="AA4996" s="419"/>
      <c r="AB4996" s="419"/>
      <c r="AD4996" s="419"/>
      <c r="AE4996" s="419"/>
      <c r="AF4996" s="419"/>
      <c r="AH4996" s="419"/>
      <c r="AI4996" s="419"/>
      <c r="AJ4996" s="419"/>
      <c r="AL4996" s="419"/>
      <c r="AM4996" s="419"/>
      <c r="AN4996" s="403"/>
      <c r="AO4996" s="419"/>
      <c r="AP4996" s="419"/>
      <c r="AQ4996" s="419"/>
      <c r="AR4996" s="419"/>
      <c r="AS4996" s="419"/>
      <c r="AT4996" s="419"/>
      <c r="AU4996" s="419"/>
      <c r="AV4996" s="419"/>
      <c r="AX4996" s="419"/>
      <c r="AY4996" s="419"/>
      <c r="AZ4996" s="419"/>
      <c r="BB4996" s="419"/>
      <c r="BC4996" s="419"/>
      <c r="BD4996" s="419"/>
      <c r="BF4996" s="419"/>
      <c r="BG4996" s="419"/>
      <c r="BH4996" s="419"/>
      <c r="BJ4996" s="419"/>
      <c r="BK4996" s="419"/>
      <c r="BL4996" s="419"/>
      <c r="BN4996" s="419"/>
      <c r="BO4996" s="419"/>
      <c r="BP4996" s="419"/>
      <c r="BR4996" s="419"/>
      <c r="BS4996" s="419"/>
      <c r="BT4996" s="419"/>
      <c r="BV4996" s="419"/>
      <c r="BW4996" s="419"/>
      <c r="BX4996" s="397"/>
      <c r="BZ4996" s="449"/>
      <c r="CB4996" s="419"/>
      <c r="CC4996" s="419"/>
      <c r="CD4996" s="419"/>
      <c r="CF4996" s="419"/>
      <c r="CG4996" s="419"/>
      <c r="CH4996" s="419"/>
    </row>
    <row r="4997" spans="3:86" ht="21" thickBot="1">
      <c r="C4997" s="425"/>
      <c r="P4997" s="431"/>
      <c r="R4997" s="419"/>
      <c r="S4997" s="446"/>
      <c r="T4997" s="419"/>
      <c r="V4997" s="196"/>
      <c r="W4997" s="419"/>
      <c r="X4997" s="419"/>
      <c r="Z4997" s="419"/>
      <c r="AA4997" s="419"/>
      <c r="AB4997" s="419"/>
      <c r="AD4997" s="419"/>
      <c r="AE4997" s="419"/>
      <c r="AF4997" s="419"/>
      <c r="AH4997" s="419"/>
      <c r="AI4997" s="419"/>
      <c r="AJ4997" s="419"/>
      <c r="AL4997" s="419"/>
      <c r="AM4997" s="419"/>
      <c r="AN4997" s="403"/>
      <c r="AO4997" s="419"/>
      <c r="AP4997" s="419"/>
      <c r="AQ4997" s="419"/>
      <c r="AR4997" s="419"/>
      <c r="AS4997" s="419"/>
      <c r="AT4997" s="419"/>
      <c r="AU4997" s="419"/>
      <c r="AV4997" s="419"/>
      <c r="AX4997" s="419"/>
      <c r="AY4997" s="419"/>
      <c r="AZ4997" s="419"/>
      <c r="BB4997" s="419"/>
      <c r="BC4997" s="419"/>
      <c r="BD4997" s="419"/>
      <c r="BF4997" s="419"/>
      <c r="BG4997" s="419"/>
      <c r="BH4997" s="419"/>
      <c r="BJ4997" s="419"/>
      <c r="BK4997" s="419"/>
      <c r="BL4997" s="419"/>
      <c r="BN4997" s="419"/>
      <c r="BO4997" s="419"/>
      <c r="BP4997" s="419"/>
      <c r="BR4997" s="419"/>
      <c r="BS4997" s="419"/>
      <c r="BT4997" s="419"/>
      <c r="BV4997" s="419"/>
      <c r="BW4997" s="419"/>
      <c r="BX4997" s="397"/>
      <c r="BZ4997" s="449"/>
      <c r="CB4997" s="419"/>
      <c r="CC4997" s="419"/>
      <c r="CD4997" s="419"/>
      <c r="CF4997" s="419"/>
      <c r="CG4997" s="419"/>
      <c r="CH4997" s="419"/>
    </row>
    <row r="4998" spans="3:86" ht="21" thickBot="1">
      <c r="C4998" s="425"/>
      <c r="P4998" s="431"/>
      <c r="R4998" s="419"/>
      <c r="S4998" s="446"/>
      <c r="T4998" s="419"/>
      <c r="V4998" s="196"/>
      <c r="W4998" s="419"/>
      <c r="X4998" s="419"/>
      <c r="Z4998" s="419"/>
      <c r="AA4998" s="419"/>
      <c r="AB4998" s="419"/>
      <c r="AD4998" s="419"/>
      <c r="AE4998" s="419"/>
      <c r="AF4998" s="419"/>
      <c r="AH4998" s="419"/>
      <c r="AI4998" s="419"/>
      <c r="AJ4998" s="419"/>
      <c r="AL4998" s="419"/>
      <c r="AM4998" s="419"/>
      <c r="AN4998" s="403"/>
      <c r="AO4998" s="419"/>
      <c r="AP4998" s="419"/>
      <c r="AQ4998" s="419"/>
      <c r="AR4998" s="419"/>
      <c r="AS4998" s="419"/>
      <c r="AT4998" s="419"/>
      <c r="AU4998" s="419"/>
      <c r="AV4998" s="419"/>
      <c r="AX4998" s="419"/>
      <c r="AY4998" s="419"/>
      <c r="AZ4998" s="419"/>
      <c r="BB4998" s="419"/>
      <c r="BC4998" s="419"/>
      <c r="BD4998" s="419"/>
      <c r="BF4998" s="419"/>
      <c r="BG4998" s="419"/>
      <c r="BH4998" s="419"/>
      <c r="BJ4998" s="419"/>
      <c r="BK4998" s="419"/>
      <c r="BL4998" s="419"/>
      <c r="BN4998" s="419"/>
      <c r="BO4998" s="419"/>
      <c r="BP4998" s="419"/>
      <c r="BR4998" s="419"/>
      <c r="BS4998" s="419"/>
      <c r="BT4998" s="419"/>
      <c r="BV4998" s="419"/>
      <c r="BW4998" s="419"/>
      <c r="BX4998" s="397"/>
      <c r="BZ4998" s="449"/>
      <c r="CB4998" s="419"/>
      <c r="CC4998" s="419"/>
      <c r="CD4998" s="419"/>
      <c r="CF4998" s="419"/>
      <c r="CG4998" s="419"/>
      <c r="CH4998" s="419"/>
    </row>
    <row r="4999" spans="3:86" ht="21" thickBot="1">
      <c r="C4999" s="425"/>
      <c r="P4999" s="431"/>
      <c r="R4999" s="419"/>
      <c r="S4999" s="446"/>
      <c r="T4999" s="419"/>
      <c r="V4999" s="196"/>
      <c r="W4999" s="419"/>
      <c r="X4999" s="419"/>
      <c r="Z4999" s="419"/>
      <c r="AA4999" s="419"/>
      <c r="AB4999" s="419"/>
      <c r="AD4999" s="419"/>
      <c r="AE4999" s="419"/>
      <c r="AF4999" s="419"/>
      <c r="AH4999" s="419"/>
      <c r="AI4999" s="419"/>
      <c r="AJ4999" s="419"/>
      <c r="AL4999" s="419"/>
      <c r="AM4999" s="419"/>
      <c r="AN4999" s="403"/>
      <c r="AO4999" s="419"/>
      <c r="AP4999" s="419"/>
      <c r="AQ4999" s="419"/>
      <c r="AR4999" s="419"/>
      <c r="AS4999" s="419"/>
      <c r="AT4999" s="419"/>
      <c r="AU4999" s="419"/>
      <c r="AV4999" s="419"/>
      <c r="AX4999" s="419"/>
      <c r="AY4999" s="419"/>
      <c r="AZ4999" s="419"/>
      <c r="BB4999" s="419"/>
      <c r="BC4999" s="419"/>
      <c r="BD4999" s="419"/>
      <c r="BF4999" s="419"/>
      <c r="BG4999" s="419"/>
      <c r="BH4999" s="419"/>
      <c r="BJ4999" s="419"/>
      <c r="BK4999" s="419"/>
      <c r="BL4999" s="419"/>
      <c r="BN4999" s="419"/>
      <c r="BO4999" s="419"/>
      <c r="BP4999" s="419"/>
      <c r="BR4999" s="419"/>
      <c r="BS4999" s="419"/>
      <c r="BT4999" s="419"/>
      <c r="BV4999" s="419"/>
      <c r="BW4999" s="419"/>
      <c r="BX4999" s="397"/>
      <c r="BZ4999" s="449"/>
      <c r="CB4999" s="419"/>
      <c r="CC4999" s="419"/>
      <c r="CD4999" s="419"/>
      <c r="CF4999" s="419"/>
      <c r="CG4999" s="419"/>
      <c r="CH4999" s="419"/>
    </row>
    <row r="5000" spans="3:86" ht="21" thickBot="1">
      <c r="C5000" s="425"/>
      <c r="P5000" s="431"/>
      <c r="R5000" s="419"/>
      <c r="S5000" s="446"/>
      <c r="T5000" s="419"/>
      <c r="V5000" s="196"/>
      <c r="W5000" s="419"/>
      <c r="X5000" s="419"/>
      <c r="Z5000" s="419"/>
      <c r="AA5000" s="419"/>
      <c r="AB5000" s="419"/>
      <c r="AD5000" s="419"/>
      <c r="AE5000" s="419"/>
      <c r="AF5000" s="419"/>
      <c r="AH5000" s="419"/>
      <c r="AI5000" s="419"/>
      <c r="AJ5000" s="419"/>
      <c r="AL5000" s="419"/>
      <c r="AM5000" s="419"/>
      <c r="AN5000" s="403"/>
      <c r="AO5000" s="419"/>
      <c r="AP5000" s="419"/>
      <c r="AQ5000" s="419"/>
      <c r="AR5000" s="419"/>
      <c r="AS5000" s="419"/>
      <c r="AT5000" s="419"/>
      <c r="AU5000" s="419"/>
      <c r="AV5000" s="419"/>
      <c r="AX5000" s="419"/>
      <c r="AY5000" s="419"/>
      <c r="AZ5000" s="419"/>
      <c r="BB5000" s="419"/>
      <c r="BC5000" s="419"/>
      <c r="BD5000" s="419"/>
      <c r="BF5000" s="419"/>
      <c r="BG5000" s="419"/>
      <c r="BH5000" s="419"/>
      <c r="BJ5000" s="419"/>
      <c r="BK5000" s="419"/>
      <c r="BL5000" s="419"/>
      <c r="BN5000" s="419"/>
      <c r="BO5000" s="419"/>
      <c r="BP5000" s="419"/>
      <c r="BR5000" s="419"/>
      <c r="BS5000" s="419"/>
      <c r="BT5000" s="419"/>
      <c r="BV5000" s="419"/>
      <c r="BW5000" s="419"/>
      <c r="BX5000" s="397"/>
      <c r="BZ5000" s="449"/>
      <c r="CB5000" s="419"/>
      <c r="CC5000" s="419"/>
      <c r="CD5000" s="419"/>
      <c r="CF5000" s="419"/>
      <c r="CG5000" s="419"/>
      <c r="CH5000" s="419"/>
    </row>
    <row r="5001" spans="3:86" ht="21" thickBot="1">
      <c r="C5001" s="425"/>
      <c r="P5001" s="431"/>
      <c r="R5001" s="419"/>
      <c r="S5001" s="446"/>
      <c r="T5001" s="419"/>
      <c r="V5001" s="196"/>
      <c r="W5001" s="419"/>
      <c r="X5001" s="419"/>
      <c r="Z5001" s="419"/>
      <c r="AA5001" s="419"/>
      <c r="AB5001" s="419"/>
      <c r="AD5001" s="419"/>
      <c r="AE5001" s="419"/>
      <c r="AF5001" s="419"/>
      <c r="AH5001" s="419"/>
      <c r="AI5001" s="419"/>
      <c r="AJ5001" s="419"/>
      <c r="AL5001" s="419"/>
      <c r="AM5001" s="419"/>
      <c r="AN5001" s="403"/>
      <c r="AO5001" s="419"/>
      <c r="AP5001" s="419"/>
      <c r="AQ5001" s="419"/>
      <c r="AR5001" s="419"/>
      <c r="AS5001" s="419"/>
      <c r="AT5001" s="419"/>
      <c r="AU5001" s="419"/>
      <c r="AV5001" s="419"/>
      <c r="AX5001" s="419"/>
      <c r="AY5001" s="419"/>
      <c r="AZ5001" s="419"/>
      <c r="BB5001" s="419"/>
      <c r="BC5001" s="419"/>
      <c r="BD5001" s="419"/>
      <c r="BF5001" s="419"/>
      <c r="BG5001" s="419"/>
      <c r="BH5001" s="419"/>
      <c r="BJ5001" s="419"/>
      <c r="BK5001" s="419"/>
      <c r="BL5001" s="419"/>
      <c r="BN5001" s="419"/>
      <c r="BO5001" s="419"/>
      <c r="BP5001" s="419"/>
      <c r="BR5001" s="419"/>
      <c r="BS5001" s="419"/>
      <c r="BT5001" s="419"/>
      <c r="BV5001" s="419"/>
      <c r="BW5001" s="419"/>
      <c r="BX5001" s="397"/>
      <c r="BZ5001" s="449"/>
      <c r="CB5001" s="419"/>
      <c r="CC5001" s="419"/>
      <c r="CD5001" s="419"/>
      <c r="CF5001" s="419"/>
      <c r="CG5001" s="419"/>
      <c r="CH5001" s="419"/>
    </row>
    <row r="5002" spans="3:86" ht="21" thickBot="1">
      <c r="C5002" s="425"/>
      <c r="P5002" s="431"/>
      <c r="R5002" s="419"/>
      <c r="S5002" s="446"/>
      <c r="T5002" s="419"/>
      <c r="V5002" s="196"/>
      <c r="W5002" s="419"/>
      <c r="X5002" s="419"/>
      <c r="Z5002" s="419"/>
      <c r="AA5002" s="419"/>
      <c r="AB5002" s="419"/>
      <c r="AD5002" s="419"/>
      <c r="AE5002" s="419"/>
      <c r="AF5002" s="419"/>
      <c r="AH5002" s="419"/>
      <c r="AI5002" s="419"/>
      <c r="AJ5002" s="419"/>
      <c r="AL5002" s="419"/>
      <c r="AM5002" s="419"/>
      <c r="AN5002" s="403"/>
      <c r="AO5002" s="419"/>
      <c r="AP5002" s="419"/>
      <c r="AQ5002" s="419"/>
      <c r="AR5002" s="419"/>
      <c r="AS5002" s="419"/>
      <c r="AT5002" s="419"/>
      <c r="AU5002" s="419"/>
      <c r="AV5002" s="419"/>
      <c r="AX5002" s="419"/>
      <c r="AY5002" s="419"/>
      <c r="AZ5002" s="419"/>
      <c r="BB5002" s="419"/>
      <c r="BC5002" s="419"/>
      <c r="BD5002" s="419"/>
      <c r="BF5002" s="419"/>
      <c r="BG5002" s="419"/>
      <c r="BH5002" s="419"/>
      <c r="BJ5002" s="419"/>
      <c r="BK5002" s="419"/>
      <c r="BL5002" s="419"/>
      <c r="BN5002" s="419"/>
      <c r="BO5002" s="419"/>
      <c r="BP5002" s="419"/>
      <c r="BR5002" s="419"/>
      <c r="BS5002" s="419"/>
      <c r="BT5002" s="419"/>
      <c r="BV5002" s="419"/>
      <c r="BW5002" s="419"/>
      <c r="BX5002" s="397"/>
      <c r="BZ5002" s="449"/>
      <c r="CB5002" s="419"/>
      <c r="CC5002" s="419"/>
      <c r="CD5002" s="419"/>
      <c r="CF5002" s="419"/>
      <c r="CG5002" s="419"/>
      <c r="CH5002" s="419"/>
    </row>
    <row r="5003" spans="3:86" ht="21" thickBot="1">
      <c r="C5003" s="425"/>
      <c r="P5003" s="431"/>
      <c r="R5003" s="419"/>
      <c r="S5003" s="446"/>
      <c r="T5003" s="419"/>
      <c r="V5003" s="196"/>
      <c r="W5003" s="419"/>
      <c r="X5003" s="419"/>
      <c r="Z5003" s="419"/>
      <c r="AA5003" s="419"/>
      <c r="AB5003" s="419"/>
      <c r="AD5003" s="419"/>
      <c r="AE5003" s="419"/>
      <c r="AF5003" s="419"/>
      <c r="AH5003" s="419"/>
      <c r="AI5003" s="419"/>
      <c r="AJ5003" s="419"/>
      <c r="AL5003" s="419"/>
      <c r="AM5003" s="419"/>
      <c r="AN5003" s="403"/>
      <c r="AO5003" s="419"/>
      <c r="AP5003" s="419"/>
      <c r="AQ5003" s="419"/>
      <c r="AR5003" s="419"/>
      <c r="AS5003" s="419"/>
      <c r="AT5003" s="419"/>
      <c r="AU5003" s="419"/>
      <c r="AV5003" s="419"/>
      <c r="AX5003" s="419"/>
      <c r="AY5003" s="419"/>
      <c r="AZ5003" s="419"/>
      <c r="BB5003" s="419"/>
      <c r="BC5003" s="419"/>
      <c r="BD5003" s="419"/>
      <c r="BF5003" s="419"/>
      <c r="BG5003" s="419"/>
      <c r="BH5003" s="419"/>
      <c r="BJ5003" s="419"/>
      <c r="BK5003" s="419"/>
      <c r="BL5003" s="419"/>
      <c r="BN5003" s="419"/>
      <c r="BO5003" s="419"/>
      <c r="BP5003" s="419"/>
      <c r="BR5003" s="419"/>
      <c r="BS5003" s="419"/>
      <c r="BT5003" s="419"/>
      <c r="BV5003" s="419"/>
      <c r="BW5003" s="419"/>
      <c r="BX5003" s="397"/>
      <c r="BZ5003" s="449"/>
      <c r="CB5003" s="419"/>
      <c r="CC5003" s="419"/>
      <c r="CD5003" s="419"/>
      <c r="CF5003" s="419"/>
      <c r="CG5003" s="419"/>
      <c r="CH5003" s="419"/>
    </row>
    <row r="5004" spans="3:86" ht="21" thickBot="1">
      <c r="C5004" s="425"/>
      <c r="P5004" s="431"/>
      <c r="R5004" s="419"/>
      <c r="S5004" s="446"/>
      <c r="T5004" s="419"/>
      <c r="V5004" s="196"/>
      <c r="W5004" s="419"/>
      <c r="X5004" s="419"/>
      <c r="Z5004" s="419"/>
      <c r="AA5004" s="419"/>
      <c r="AB5004" s="419"/>
      <c r="AD5004" s="419"/>
      <c r="AE5004" s="419"/>
      <c r="AF5004" s="419"/>
      <c r="AH5004" s="419"/>
      <c r="AI5004" s="419"/>
      <c r="AJ5004" s="419"/>
      <c r="AL5004" s="419"/>
      <c r="AM5004" s="419"/>
      <c r="AN5004" s="403"/>
      <c r="AO5004" s="419"/>
      <c r="AP5004" s="419"/>
      <c r="AQ5004" s="419"/>
      <c r="AR5004" s="419"/>
      <c r="AS5004" s="419"/>
      <c r="AT5004" s="419"/>
      <c r="AU5004" s="419"/>
      <c r="AV5004" s="419"/>
      <c r="AX5004" s="419"/>
      <c r="AY5004" s="419"/>
      <c r="AZ5004" s="419"/>
      <c r="BB5004" s="419"/>
      <c r="BC5004" s="419"/>
      <c r="BD5004" s="419"/>
      <c r="BF5004" s="419"/>
      <c r="BG5004" s="419"/>
      <c r="BH5004" s="419"/>
      <c r="BJ5004" s="419"/>
      <c r="BK5004" s="419"/>
      <c r="BL5004" s="419"/>
      <c r="BN5004" s="419"/>
      <c r="BO5004" s="419"/>
      <c r="BP5004" s="419"/>
      <c r="BR5004" s="419"/>
      <c r="BS5004" s="419"/>
      <c r="BT5004" s="419"/>
      <c r="BV5004" s="419"/>
      <c r="BW5004" s="419"/>
      <c r="BX5004" s="397"/>
      <c r="BZ5004" s="449"/>
      <c r="CB5004" s="419"/>
      <c r="CC5004" s="419"/>
      <c r="CD5004" s="419"/>
      <c r="CF5004" s="419"/>
      <c r="CG5004" s="419"/>
      <c r="CH5004" s="419"/>
    </row>
    <row r="5005" spans="3:86" ht="21" thickBot="1">
      <c r="C5005" s="425"/>
      <c r="P5005" s="431"/>
      <c r="R5005" s="419"/>
      <c r="S5005" s="446"/>
      <c r="T5005" s="419"/>
      <c r="V5005" s="196"/>
      <c r="W5005" s="419"/>
      <c r="X5005" s="419"/>
      <c r="Z5005" s="419"/>
      <c r="AA5005" s="419"/>
      <c r="AB5005" s="419"/>
      <c r="AD5005" s="419"/>
      <c r="AE5005" s="419"/>
      <c r="AF5005" s="419"/>
      <c r="AH5005" s="419"/>
      <c r="AI5005" s="419"/>
      <c r="AJ5005" s="419"/>
      <c r="AL5005" s="419"/>
      <c r="AM5005" s="419"/>
      <c r="AN5005" s="403"/>
      <c r="AO5005" s="419"/>
      <c r="AP5005" s="419"/>
      <c r="AQ5005" s="419"/>
      <c r="AR5005" s="419"/>
      <c r="AS5005" s="419"/>
      <c r="AT5005" s="419"/>
      <c r="AU5005" s="419"/>
      <c r="AV5005" s="419"/>
      <c r="AX5005" s="419"/>
      <c r="AY5005" s="419"/>
      <c r="AZ5005" s="419"/>
      <c r="BB5005" s="419"/>
      <c r="BC5005" s="419"/>
      <c r="BD5005" s="419"/>
      <c r="BF5005" s="419"/>
      <c r="BG5005" s="419"/>
      <c r="BH5005" s="419"/>
      <c r="BJ5005" s="419"/>
      <c r="BK5005" s="419"/>
      <c r="BL5005" s="419"/>
      <c r="BN5005" s="419"/>
      <c r="BO5005" s="419"/>
      <c r="BP5005" s="419"/>
      <c r="BR5005" s="419"/>
      <c r="BS5005" s="419"/>
      <c r="BT5005" s="419"/>
      <c r="BV5005" s="419"/>
      <c r="BW5005" s="419"/>
      <c r="BX5005" s="397"/>
      <c r="BZ5005" s="449"/>
      <c r="CB5005" s="419"/>
      <c r="CC5005" s="419"/>
      <c r="CD5005" s="419"/>
      <c r="CF5005" s="419"/>
      <c r="CG5005" s="419"/>
      <c r="CH5005" s="419"/>
    </row>
    <row r="5006" spans="3:86" ht="21" thickBot="1">
      <c r="C5006" s="425"/>
      <c r="P5006" s="431"/>
      <c r="R5006" s="419"/>
      <c r="S5006" s="446"/>
      <c r="T5006" s="419"/>
      <c r="V5006" s="196"/>
      <c r="W5006" s="419"/>
      <c r="X5006" s="419"/>
      <c r="Z5006" s="419"/>
      <c r="AA5006" s="419"/>
      <c r="AB5006" s="419"/>
      <c r="AD5006" s="419"/>
      <c r="AE5006" s="419"/>
      <c r="AF5006" s="419"/>
      <c r="AH5006" s="419"/>
      <c r="AI5006" s="419"/>
      <c r="AJ5006" s="419"/>
      <c r="AL5006" s="419"/>
      <c r="AM5006" s="419"/>
      <c r="AN5006" s="403"/>
      <c r="AO5006" s="419"/>
      <c r="AP5006" s="419"/>
      <c r="AQ5006" s="419"/>
      <c r="AR5006" s="419"/>
      <c r="AS5006" s="419"/>
      <c r="AT5006" s="419"/>
      <c r="AU5006" s="419"/>
      <c r="AV5006" s="419"/>
      <c r="AX5006" s="419"/>
      <c r="AY5006" s="419"/>
      <c r="AZ5006" s="419"/>
      <c r="BB5006" s="419"/>
      <c r="BC5006" s="419"/>
      <c r="BD5006" s="419"/>
      <c r="BF5006" s="419"/>
      <c r="BG5006" s="419"/>
      <c r="BH5006" s="419"/>
      <c r="BJ5006" s="419"/>
      <c r="BK5006" s="419"/>
      <c r="BL5006" s="419"/>
      <c r="BN5006" s="419"/>
      <c r="BO5006" s="419"/>
      <c r="BP5006" s="419"/>
      <c r="BR5006" s="419"/>
      <c r="BS5006" s="419"/>
      <c r="BT5006" s="419"/>
      <c r="BV5006" s="419"/>
      <c r="BW5006" s="419"/>
      <c r="BX5006" s="397"/>
      <c r="BZ5006" s="449"/>
      <c r="CB5006" s="419"/>
      <c r="CC5006" s="419"/>
      <c r="CD5006" s="419"/>
      <c r="CF5006" s="419"/>
      <c r="CG5006" s="419"/>
      <c r="CH5006" s="419"/>
    </row>
    <row r="5007" spans="3:86" ht="21" thickBot="1">
      <c r="C5007" s="425"/>
      <c r="P5007" s="431"/>
      <c r="R5007" s="419"/>
      <c r="S5007" s="446"/>
      <c r="T5007" s="419"/>
      <c r="V5007" s="196"/>
      <c r="W5007" s="419"/>
      <c r="X5007" s="419"/>
      <c r="Z5007" s="419"/>
      <c r="AA5007" s="419"/>
      <c r="AB5007" s="419"/>
      <c r="AD5007" s="419"/>
      <c r="AE5007" s="419"/>
      <c r="AF5007" s="419"/>
      <c r="AH5007" s="419"/>
      <c r="AI5007" s="419"/>
      <c r="AJ5007" s="419"/>
      <c r="AL5007" s="419"/>
      <c r="AM5007" s="419"/>
      <c r="AN5007" s="403"/>
      <c r="AO5007" s="419"/>
      <c r="AP5007" s="419"/>
      <c r="AQ5007" s="419"/>
      <c r="AR5007" s="419"/>
      <c r="AS5007" s="419"/>
      <c r="AT5007" s="419"/>
      <c r="AU5007" s="419"/>
      <c r="AV5007" s="419"/>
      <c r="AX5007" s="419"/>
      <c r="AY5007" s="419"/>
      <c r="AZ5007" s="419"/>
      <c r="BB5007" s="419"/>
      <c r="BC5007" s="419"/>
      <c r="BD5007" s="419"/>
      <c r="BF5007" s="419"/>
      <c r="BG5007" s="419"/>
      <c r="BH5007" s="419"/>
      <c r="BJ5007" s="419"/>
      <c r="BK5007" s="419"/>
      <c r="BL5007" s="419"/>
      <c r="BN5007" s="419"/>
      <c r="BO5007" s="419"/>
      <c r="BP5007" s="419"/>
      <c r="BR5007" s="419"/>
      <c r="BS5007" s="419"/>
      <c r="BT5007" s="419"/>
      <c r="BV5007" s="419"/>
      <c r="BW5007" s="419"/>
      <c r="BX5007" s="397"/>
      <c r="BZ5007" s="449"/>
      <c r="CB5007" s="419"/>
      <c r="CC5007" s="419"/>
      <c r="CD5007" s="419"/>
      <c r="CF5007" s="419"/>
      <c r="CG5007" s="419"/>
      <c r="CH5007" s="419"/>
    </row>
    <row r="5008" spans="3:86" ht="21" thickBot="1">
      <c r="C5008" s="425"/>
      <c r="P5008" s="431"/>
      <c r="R5008" s="419"/>
      <c r="S5008" s="446"/>
      <c r="T5008" s="419"/>
      <c r="V5008" s="196"/>
      <c r="W5008" s="419"/>
      <c r="X5008" s="419"/>
      <c r="Z5008" s="419"/>
      <c r="AA5008" s="419"/>
      <c r="AB5008" s="419"/>
      <c r="AD5008" s="419"/>
      <c r="AE5008" s="419"/>
      <c r="AF5008" s="419"/>
      <c r="AH5008" s="419"/>
      <c r="AI5008" s="419"/>
      <c r="AJ5008" s="419"/>
      <c r="AL5008" s="419"/>
      <c r="AM5008" s="419"/>
      <c r="AN5008" s="403"/>
      <c r="AO5008" s="419"/>
      <c r="AP5008" s="419"/>
      <c r="AQ5008" s="419"/>
      <c r="AR5008" s="419"/>
      <c r="AS5008" s="419"/>
      <c r="AT5008" s="419"/>
      <c r="AU5008" s="419"/>
      <c r="AV5008" s="419"/>
      <c r="AX5008" s="419"/>
      <c r="AY5008" s="419"/>
      <c r="AZ5008" s="419"/>
      <c r="BB5008" s="419"/>
      <c r="BC5008" s="419"/>
      <c r="BD5008" s="419"/>
      <c r="BF5008" s="419"/>
      <c r="BG5008" s="419"/>
      <c r="BH5008" s="419"/>
      <c r="BJ5008" s="419"/>
      <c r="BK5008" s="419"/>
      <c r="BL5008" s="419"/>
      <c r="BN5008" s="419"/>
      <c r="BO5008" s="419"/>
      <c r="BP5008" s="419"/>
      <c r="BR5008" s="419"/>
      <c r="BS5008" s="419"/>
      <c r="BT5008" s="419"/>
      <c r="BV5008" s="419"/>
      <c r="BW5008" s="419"/>
      <c r="BX5008" s="397"/>
      <c r="BZ5008" s="449"/>
      <c r="CB5008" s="419"/>
      <c r="CC5008" s="419"/>
      <c r="CD5008" s="419"/>
      <c r="CF5008" s="419"/>
      <c r="CG5008" s="419"/>
      <c r="CH5008" s="419"/>
    </row>
    <row r="5009" spans="3:86" ht="21" thickBot="1">
      <c r="C5009" s="425"/>
      <c r="P5009" s="431"/>
      <c r="R5009" s="419"/>
      <c r="S5009" s="446"/>
      <c r="T5009" s="419"/>
      <c r="V5009" s="196"/>
      <c r="W5009" s="419"/>
      <c r="X5009" s="419"/>
      <c r="Z5009" s="419"/>
      <c r="AA5009" s="419"/>
      <c r="AB5009" s="419"/>
      <c r="AD5009" s="419"/>
      <c r="AE5009" s="419"/>
      <c r="AF5009" s="419"/>
      <c r="AH5009" s="419"/>
      <c r="AI5009" s="419"/>
      <c r="AJ5009" s="419"/>
      <c r="AL5009" s="419"/>
      <c r="AM5009" s="419"/>
      <c r="AN5009" s="403"/>
      <c r="AO5009" s="419"/>
      <c r="AP5009" s="419"/>
      <c r="AQ5009" s="419"/>
      <c r="AR5009" s="419"/>
      <c r="AS5009" s="419"/>
      <c r="AT5009" s="419"/>
      <c r="AU5009" s="419"/>
      <c r="AV5009" s="419"/>
      <c r="AX5009" s="419"/>
      <c r="AY5009" s="419"/>
      <c r="AZ5009" s="419"/>
      <c r="BB5009" s="419"/>
      <c r="BC5009" s="419"/>
      <c r="BD5009" s="419"/>
      <c r="BF5009" s="419"/>
      <c r="BG5009" s="419"/>
      <c r="BH5009" s="419"/>
      <c r="BJ5009" s="419"/>
      <c r="BK5009" s="419"/>
      <c r="BL5009" s="419"/>
      <c r="BN5009" s="419"/>
      <c r="BO5009" s="419"/>
      <c r="BP5009" s="419"/>
      <c r="BR5009" s="419"/>
      <c r="BS5009" s="419"/>
      <c r="BT5009" s="419"/>
      <c r="BV5009" s="419"/>
      <c r="BW5009" s="419"/>
      <c r="BX5009" s="397"/>
      <c r="BZ5009" s="449"/>
      <c r="CB5009" s="419"/>
      <c r="CC5009" s="419"/>
      <c r="CD5009" s="419"/>
      <c r="CF5009" s="419"/>
      <c r="CG5009" s="419"/>
      <c r="CH5009" s="419"/>
    </row>
    <row r="5010" spans="3:86" ht="21" thickBot="1">
      <c r="C5010" s="425"/>
      <c r="P5010" s="431"/>
      <c r="R5010" s="419"/>
      <c r="S5010" s="446"/>
      <c r="T5010" s="419"/>
      <c r="V5010" s="196"/>
      <c r="W5010" s="419"/>
      <c r="X5010" s="419"/>
      <c r="Z5010" s="419"/>
      <c r="AA5010" s="419"/>
      <c r="AB5010" s="419"/>
      <c r="AD5010" s="419"/>
      <c r="AE5010" s="419"/>
      <c r="AF5010" s="419"/>
      <c r="AH5010" s="419"/>
      <c r="AI5010" s="419"/>
      <c r="AJ5010" s="419"/>
      <c r="AL5010" s="419"/>
      <c r="AM5010" s="419"/>
      <c r="AN5010" s="403"/>
      <c r="AO5010" s="419"/>
      <c r="AP5010" s="419"/>
      <c r="AQ5010" s="419"/>
      <c r="AR5010" s="419"/>
      <c r="AS5010" s="419"/>
      <c r="AT5010" s="419"/>
      <c r="AU5010" s="419"/>
      <c r="AV5010" s="419"/>
      <c r="AX5010" s="419"/>
      <c r="AY5010" s="419"/>
      <c r="AZ5010" s="419"/>
      <c r="BB5010" s="419"/>
      <c r="BC5010" s="419"/>
      <c r="BD5010" s="419"/>
      <c r="BF5010" s="419"/>
      <c r="BG5010" s="419"/>
      <c r="BH5010" s="419"/>
      <c r="BJ5010" s="419"/>
      <c r="BK5010" s="419"/>
      <c r="BL5010" s="419"/>
      <c r="BN5010" s="419"/>
      <c r="BO5010" s="419"/>
      <c r="BP5010" s="419"/>
      <c r="BR5010" s="419"/>
      <c r="BS5010" s="419"/>
      <c r="BT5010" s="419"/>
      <c r="BV5010" s="419"/>
      <c r="BW5010" s="419"/>
      <c r="BX5010" s="397"/>
      <c r="BZ5010" s="449"/>
      <c r="CB5010" s="419"/>
      <c r="CC5010" s="419"/>
      <c r="CD5010" s="419"/>
      <c r="CF5010" s="419"/>
      <c r="CG5010" s="419"/>
      <c r="CH5010" s="419"/>
    </row>
    <row r="5011" spans="3:86" ht="21" thickBot="1">
      <c r="C5011" s="425"/>
      <c r="P5011" s="431"/>
      <c r="R5011" s="419"/>
      <c r="S5011" s="446"/>
      <c r="T5011" s="419"/>
      <c r="V5011" s="196"/>
      <c r="W5011" s="419"/>
      <c r="X5011" s="419"/>
      <c r="Z5011" s="419"/>
      <c r="AA5011" s="419"/>
      <c r="AB5011" s="419"/>
      <c r="AD5011" s="419"/>
      <c r="AE5011" s="419"/>
      <c r="AF5011" s="419"/>
      <c r="AH5011" s="419"/>
      <c r="AI5011" s="419"/>
      <c r="AJ5011" s="419"/>
      <c r="AL5011" s="419"/>
      <c r="AM5011" s="419"/>
      <c r="AN5011" s="403"/>
      <c r="AO5011" s="419"/>
      <c r="AP5011" s="419"/>
      <c r="AQ5011" s="419"/>
      <c r="AR5011" s="419"/>
      <c r="AS5011" s="419"/>
      <c r="AT5011" s="419"/>
      <c r="AU5011" s="419"/>
      <c r="AV5011" s="419"/>
      <c r="AX5011" s="419"/>
      <c r="AY5011" s="419"/>
      <c r="AZ5011" s="419"/>
      <c r="BB5011" s="419"/>
      <c r="BC5011" s="419"/>
      <c r="BD5011" s="419"/>
      <c r="BF5011" s="419"/>
      <c r="BG5011" s="419"/>
      <c r="BH5011" s="419"/>
      <c r="BJ5011" s="419"/>
      <c r="BK5011" s="419"/>
      <c r="BL5011" s="419"/>
      <c r="BN5011" s="419"/>
      <c r="BO5011" s="419"/>
      <c r="BP5011" s="419"/>
      <c r="BR5011" s="419"/>
      <c r="BS5011" s="419"/>
      <c r="BT5011" s="419"/>
      <c r="BV5011" s="419"/>
      <c r="BW5011" s="419"/>
      <c r="BX5011" s="397"/>
      <c r="BZ5011" s="449"/>
      <c r="CB5011" s="419"/>
      <c r="CC5011" s="419"/>
      <c r="CD5011" s="419"/>
      <c r="CF5011" s="419"/>
      <c r="CG5011" s="419"/>
      <c r="CH5011" s="419"/>
    </row>
    <row r="5012" spans="3:86" ht="21" thickBot="1">
      <c r="C5012" s="425"/>
      <c r="P5012" s="431"/>
      <c r="R5012" s="419"/>
      <c r="S5012" s="446"/>
      <c r="T5012" s="419"/>
      <c r="V5012" s="196"/>
      <c r="W5012" s="419"/>
      <c r="X5012" s="419"/>
      <c r="Z5012" s="419"/>
      <c r="AA5012" s="419"/>
      <c r="AB5012" s="419"/>
      <c r="AD5012" s="419"/>
      <c r="AE5012" s="419"/>
      <c r="AF5012" s="419"/>
      <c r="AH5012" s="419"/>
      <c r="AI5012" s="419"/>
      <c r="AJ5012" s="419"/>
      <c r="AL5012" s="419"/>
      <c r="AM5012" s="419"/>
      <c r="AN5012" s="403"/>
      <c r="AO5012" s="419"/>
      <c r="AP5012" s="419"/>
      <c r="AQ5012" s="419"/>
      <c r="AR5012" s="419"/>
      <c r="AS5012" s="419"/>
      <c r="AT5012" s="419"/>
      <c r="AU5012" s="419"/>
      <c r="AV5012" s="419"/>
      <c r="AX5012" s="419"/>
      <c r="AY5012" s="419"/>
      <c r="AZ5012" s="419"/>
      <c r="BB5012" s="419"/>
      <c r="BC5012" s="419"/>
      <c r="BD5012" s="419"/>
      <c r="BF5012" s="419"/>
      <c r="BG5012" s="419"/>
      <c r="BH5012" s="419"/>
      <c r="BJ5012" s="419"/>
      <c r="BK5012" s="419"/>
      <c r="BL5012" s="419"/>
      <c r="BN5012" s="419"/>
      <c r="BO5012" s="419"/>
      <c r="BP5012" s="419"/>
      <c r="BR5012" s="419"/>
      <c r="BS5012" s="419"/>
      <c r="BT5012" s="419"/>
      <c r="BV5012" s="419"/>
      <c r="BW5012" s="419"/>
      <c r="BX5012" s="397"/>
      <c r="BZ5012" s="449"/>
      <c r="CB5012" s="419"/>
      <c r="CC5012" s="419"/>
      <c r="CD5012" s="419"/>
      <c r="CF5012" s="419"/>
      <c r="CG5012" s="419"/>
      <c r="CH5012" s="419"/>
    </row>
    <row r="5013" spans="3:86" ht="21" thickBot="1">
      <c r="C5013" s="425"/>
      <c r="P5013" s="431"/>
      <c r="R5013" s="419"/>
      <c r="S5013" s="446"/>
      <c r="T5013" s="419"/>
      <c r="V5013" s="196"/>
      <c r="W5013" s="419"/>
      <c r="X5013" s="419"/>
      <c r="Z5013" s="419"/>
      <c r="AA5013" s="419"/>
      <c r="AB5013" s="419"/>
      <c r="AD5013" s="419"/>
      <c r="AE5013" s="419"/>
      <c r="AF5013" s="419"/>
      <c r="AH5013" s="419"/>
      <c r="AI5013" s="419"/>
      <c r="AJ5013" s="419"/>
      <c r="AL5013" s="419"/>
      <c r="AM5013" s="419"/>
      <c r="AN5013" s="403"/>
      <c r="AO5013" s="419"/>
      <c r="AP5013" s="419"/>
      <c r="AQ5013" s="419"/>
      <c r="AR5013" s="419"/>
      <c r="AS5013" s="419"/>
      <c r="AT5013" s="419"/>
      <c r="AU5013" s="419"/>
      <c r="AV5013" s="419"/>
      <c r="AX5013" s="419"/>
      <c r="AY5013" s="419"/>
      <c r="AZ5013" s="419"/>
      <c r="BB5013" s="419"/>
      <c r="BC5013" s="419"/>
      <c r="BD5013" s="419"/>
      <c r="BF5013" s="419"/>
      <c r="BG5013" s="419"/>
      <c r="BH5013" s="419"/>
      <c r="BJ5013" s="419"/>
      <c r="BK5013" s="419"/>
      <c r="BL5013" s="419"/>
      <c r="BN5013" s="419"/>
      <c r="BO5013" s="419"/>
      <c r="BP5013" s="419"/>
      <c r="BR5013" s="419"/>
      <c r="BS5013" s="419"/>
      <c r="BT5013" s="419"/>
      <c r="BV5013" s="419"/>
      <c r="BW5013" s="419"/>
      <c r="BX5013" s="397"/>
      <c r="BZ5013" s="449"/>
      <c r="CB5013" s="419"/>
      <c r="CC5013" s="419"/>
      <c r="CD5013" s="419"/>
      <c r="CF5013" s="419"/>
      <c r="CG5013" s="419"/>
      <c r="CH5013" s="419"/>
    </row>
    <row r="5014" spans="3:86" ht="21" thickBot="1">
      <c r="C5014" s="425"/>
      <c r="P5014" s="431"/>
      <c r="R5014" s="419"/>
      <c r="S5014" s="446"/>
      <c r="T5014" s="419"/>
      <c r="V5014" s="196"/>
      <c r="W5014" s="419"/>
      <c r="X5014" s="419"/>
      <c r="Z5014" s="419"/>
      <c r="AA5014" s="419"/>
      <c r="AB5014" s="419"/>
      <c r="AD5014" s="419"/>
      <c r="AE5014" s="419"/>
      <c r="AF5014" s="419"/>
      <c r="AH5014" s="419"/>
      <c r="AI5014" s="419"/>
      <c r="AJ5014" s="419"/>
      <c r="AL5014" s="419"/>
      <c r="AM5014" s="419"/>
      <c r="AN5014" s="403"/>
      <c r="AO5014" s="419"/>
      <c r="AP5014" s="419"/>
      <c r="AQ5014" s="419"/>
      <c r="AR5014" s="419"/>
      <c r="AS5014" s="419"/>
      <c r="AT5014" s="419"/>
      <c r="AU5014" s="419"/>
      <c r="AV5014" s="419"/>
      <c r="AX5014" s="419"/>
      <c r="AY5014" s="419"/>
      <c r="AZ5014" s="419"/>
      <c r="BB5014" s="419"/>
      <c r="BC5014" s="419"/>
      <c r="BD5014" s="419"/>
      <c r="BF5014" s="419"/>
      <c r="BG5014" s="419"/>
      <c r="BH5014" s="419"/>
      <c r="BJ5014" s="419"/>
      <c r="BK5014" s="419"/>
      <c r="BL5014" s="419"/>
      <c r="BN5014" s="419"/>
      <c r="BO5014" s="419"/>
      <c r="BP5014" s="419"/>
      <c r="BR5014" s="419"/>
      <c r="BS5014" s="419"/>
      <c r="BT5014" s="419"/>
      <c r="BV5014" s="419"/>
      <c r="BW5014" s="419"/>
      <c r="BX5014" s="397"/>
      <c r="BZ5014" s="449"/>
      <c r="CB5014" s="419"/>
      <c r="CC5014" s="419"/>
      <c r="CD5014" s="419"/>
      <c r="CF5014" s="419"/>
      <c r="CG5014" s="419"/>
      <c r="CH5014" s="419"/>
    </row>
    <row r="5015" spans="3:86" ht="21" thickBot="1">
      <c r="C5015" s="425"/>
      <c r="P5015" s="431"/>
      <c r="R5015" s="419"/>
      <c r="S5015" s="446"/>
      <c r="T5015" s="419"/>
      <c r="V5015" s="196"/>
      <c r="W5015" s="419"/>
      <c r="X5015" s="419"/>
      <c r="Z5015" s="419"/>
      <c r="AA5015" s="419"/>
      <c r="AB5015" s="419"/>
      <c r="AD5015" s="419"/>
      <c r="AE5015" s="419"/>
      <c r="AF5015" s="419"/>
      <c r="AH5015" s="419"/>
      <c r="AI5015" s="419"/>
      <c r="AJ5015" s="419"/>
      <c r="AL5015" s="419"/>
      <c r="AM5015" s="419"/>
      <c r="AN5015" s="403"/>
      <c r="AO5015" s="419"/>
      <c r="AP5015" s="419"/>
      <c r="AQ5015" s="419"/>
      <c r="AR5015" s="419"/>
      <c r="AS5015" s="419"/>
      <c r="AT5015" s="419"/>
      <c r="AU5015" s="419"/>
      <c r="AV5015" s="419"/>
      <c r="AX5015" s="419"/>
      <c r="AY5015" s="419"/>
      <c r="AZ5015" s="419"/>
      <c r="BB5015" s="419"/>
      <c r="BC5015" s="419"/>
      <c r="BD5015" s="419"/>
      <c r="BF5015" s="419"/>
      <c r="BG5015" s="419"/>
      <c r="BH5015" s="419"/>
      <c r="BJ5015" s="419"/>
      <c r="BK5015" s="419"/>
      <c r="BL5015" s="419"/>
      <c r="BN5015" s="419"/>
      <c r="BO5015" s="419"/>
      <c r="BP5015" s="419"/>
      <c r="BR5015" s="419"/>
      <c r="BS5015" s="419"/>
      <c r="BT5015" s="419"/>
      <c r="BV5015" s="419"/>
      <c r="BW5015" s="419"/>
      <c r="BX5015" s="397"/>
      <c r="BZ5015" s="449"/>
      <c r="CB5015" s="419"/>
      <c r="CC5015" s="419"/>
      <c r="CD5015" s="419"/>
      <c r="CF5015" s="419"/>
      <c r="CG5015" s="419"/>
      <c r="CH5015" s="419"/>
    </row>
    <row r="5016" spans="3:86" ht="21" thickBot="1">
      <c r="C5016" s="425"/>
      <c r="P5016" s="431"/>
      <c r="R5016" s="419"/>
      <c r="S5016" s="446"/>
      <c r="T5016" s="419"/>
      <c r="V5016" s="196"/>
      <c r="W5016" s="419"/>
      <c r="X5016" s="419"/>
      <c r="Z5016" s="419"/>
      <c r="AA5016" s="419"/>
      <c r="AB5016" s="419"/>
      <c r="AD5016" s="419"/>
      <c r="AE5016" s="419"/>
      <c r="AF5016" s="419"/>
      <c r="AH5016" s="419"/>
      <c r="AI5016" s="419"/>
      <c r="AJ5016" s="419"/>
      <c r="AL5016" s="419"/>
      <c r="AM5016" s="419"/>
      <c r="AN5016" s="403"/>
      <c r="AO5016" s="419"/>
      <c r="AP5016" s="419"/>
      <c r="AQ5016" s="419"/>
      <c r="AR5016" s="419"/>
      <c r="AS5016" s="419"/>
      <c r="AT5016" s="419"/>
      <c r="AU5016" s="419"/>
      <c r="AV5016" s="419"/>
      <c r="AX5016" s="419"/>
      <c r="AY5016" s="419"/>
      <c r="AZ5016" s="419"/>
      <c r="BB5016" s="419"/>
      <c r="BC5016" s="419"/>
      <c r="BD5016" s="419"/>
      <c r="BF5016" s="419"/>
      <c r="BG5016" s="419"/>
      <c r="BH5016" s="419"/>
      <c r="BJ5016" s="419"/>
      <c r="BK5016" s="419"/>
      <c r="BL5016" s="419"/>
      <c r="BN5016" s="419"/>
      <c r="BO5016" s="419"/>
      <c r="BP5016" s="419"/>
      <c r="BR5016" s="419"/>
      <c r="BS5016" s="419"/>
      <c r="BT5016" s="419"/>
      <c r="BV5016" s="419"/>
      <c r="BW5016" s="419"/>
      <c r="BX5016" s="397"/>
      <c r="BZ5016" s="449"/>
      <c r="CB5016" s="419"/>
      <c r="CC5016" s="419"/>
      <c r="CD5016" s="419"/>
      <c r="CF5016" s="419"/>
      <c r="CG5016" s="419"/>
      <c r="CH5016" s="419"/>
    </row>
    <row r="5017" spans="3:86" ht="21" thickBot="1">
      <c r="C5017" s="425"/>
      <c r="P5017" s="431"/>
      <c r="R5017" s="419"/>
      <c r="S5017" s="446"/>
      <c r="T5017" s="419"/>
      <c r="V5017" s="196"/>
      <c r="W5017" s="419"/>
      <c r="X5017" s="419"/>
      <c r="Z5017" s="419"/>
      <c r="AA5017" s="419"/>
      <c r="AB5017" s="419"/>
      <c r="AD5017" s="419"/>
      <c r="AE5017" s="419"/>
      <c r="AF5017" s="419"/>
      <c r="AH5017" s="419"/>
      <c r="AI5017" s="419"/>
      <c r="AJ5017" s="419"/>
      <c r="AL5017" s="419"/>
      <c r="AM5017" s="419"/>
      <c r="AN5017" s="403"/>
      <c r="AO5017" s="419"/>
      <c r="AP5017" s="419"/>
      <c r="AQ5017" s="419"/>
      <c r="AR5017" s="419"/>
      <c r="AS5017" s="419"/>
      <c r="AT5017" s="419"/>
      <c r="AU5017" s="419"/>
      <c r="AV5017" s="419"/>
      <c r="AX5017" s="419"/>
      <c r="AY5017" s="419"/>
      <c r="AZ5017" s="419"/>
      <c r="BB5017" s="419"/>
      <c r="BC5017" s="419"/>
      <c r="BD5017" s="419"/>
      <c r="BF5017" s="419"/>
      <c r="BG5017" s="419"/>
      <c r="BH5017" s="419"/>
      <c r="BJ5017" s="419"/>
      <c r="BK5017" s="419"/>
      <c r="BL5017" s="419"/>
      <c r="BN5017" s="419"/>
      <c r="BO5017" s="419"/>
      <c r="BP5017" s="419"/>
      <c r="BR5017" s="419"/>
      <c r="BS5017" s="419"/>
      <c r="BT5017" s="419"/>
      <c r="BV5017" s="419"/>
      <c r="BW5017" s="419"/>
      <c r="BX5017" s="397"/>
      <c r="BZ5017" s="449"/>
      <c r="CB5017" s="419"/>
      <c r="CC5017" s="419"/>
      <c r="CD5017" s="419"/>
      <c r="CF5017" s="419"/>
      <c r="CG5017" s="419"/>
      <c r="CH5017" s="419"/>
    </row>
    <row r="5018" spans="3:86" ht="21" thickBot="1">
      <c r="C5018" s="425"/>
      <c r="P5018" s="431"/>
      <c r="R5018" s="419"/>
      <c r="S5018" s="446"/>
      <c r="T5018" s="419"/>
      <c r="V5018" s="196"/>
      <c r="W5018" s="419"/>
      <c r="X5018" s="419"/>
      <c r="Z5018" s="419"/>
      <c r="AA5018" s="419"/>
      <c r="AB5018" s="419"/>
      <c r="AD5018" s="419"/>
      <c r="AE5018" s="419"/>
      <c r="AF5018" s="419"/>
      <c r="AH5018" s="419"/>
      <c r="AI5018" s="419"/>
      <c r="AJ5018" s="419"/>
      <c r="AL5018" s="419"/>
      <c r="AM5018" s="419"/>
      <c r="AN5018" s="403"/>
      <c r="AO5018" s="419"/>
      <c r="AP5018" s="419"/>
      <c r="AQ5018" s="419"/>
      <c r="AR5018" s="419"/>
      <c r="AS5018" s="419"/>
      <c r="AT5018" s="419"/>
      <c r="AU5018" s="419"/>
      <c r="AV5018" s="419"/>
      <c r="AX5018" s="419"/>
      <c r="AY5018" s="419"/>
      <c r="AZ5018" s="419"/>
      <c r="BB5018" s="419"/>
      <c r="BC5018" s="419"/>
      <c r="BD5018" s="419"/>
      <c r="BF5018" s="419"/>
      <c r="BG5018" s="419"/>
      <c r="BH5018" s="419"/>
      <c r="BJ5018" s="419"/>
      <c r="BK5018" s="419"/>
      <c r="BL5018" s="419"/>
      <c r="BN5018" s="419"/>
      <c r="BO5018" s="419"/>
      <c r="BP5018" s="419"/>
      <c r="BR5018" s="419"/>
      <c r="BS5018" s="419"/>
      <c r="BT5018" s="419"/>
      <c r="BV5018" s="419"/>
      <c r="BW5018" s="419"/>
      <c r="BX5018" s="397"/>
      <c r="BZ5018" s="449"/>
      <c r="CB5018" s="419"/>
      <c r="CC5018" s="419"/>
      <c r="CD5018" s="419"/>
      <c r="CF5018" s="419"/>
      <c r="CG5018" s="419"/>
      <c r="CH5018" s="419"/>
    </row>
    <row r="5019" spans="3:86" ht="21" thickBot="1">
      <c r="C5019" s="425"/>
      <c r="P5019" s="431"/>
      <c r="R5019" s="419"/>
      <c r="S5019" s="446"/>
      <c r="T5019" s="419"/>
      <c r="V5019" s="196"/>
      <c r="W5019" s="419"/>
      <c r="X5019" s="419"/>
      <c r="Z5019" s="419"/>
      <c r="AA5019" s="419"/>
      <c r="AB5019" s="419"/>
      <c r="AD5019" s="419"/>
      <c r="AE5019" s="419"/>
      <c r="AF5019" s="419"/>
      <c r="AH5019" s="419"/>
      <c r="AI5019" s="419"/>
      <c r="AJ5019" s="419"/>
      <c r="AL5019" s="419"/>
      <c r="AM5019" s="419"/>
      <c r="AN5019" s="403"/>
      <c r="AO5019" s="419"/>
      <c r="AP5019" s="419"/>
      <c r="AQ5019" s="419"/>
      <c r="AR5019" s="419"/>
      <c r="AS5019" s="419"/>
      <c r="AT5019" s="419"/>
      <c r="AU5019" s="419"/>
      <c r="AV5019" s="419"/>
      <c r="AX5019" s="419"/>
      <c r="AY5019" s="419"/>
      <c r="AZ5019" s="419"/>
      <c r="BB5019" s="419"/>
      <c r="BC5019" s="419"/>
      <c r="BD5019" s="419"/>
      <c r="BF5019" s="419"/>
      <c r="BG5019" s="419"/>
      <c r="BH5019" s="419"/>
      <c r="BJ5019" s="419"/>
      <c r="BK5019" s="419"/>
      <c r="BL5019" s="419"/>
      <c r="BN5019" s="419"/>
      <c r="BO5019" s="419"/>
      <c r="BP5019" s="419"/>
      <c r="BR5019" s="419"/>
      <c r="BS5019" s="419"/>
      <c r="BT5019" s="419"/>
      <c r="BV5019" s="419"/>
      <c r="BW5019" s="419"/>
      <c r="BX5019" s="397"/>
      <c r="BZ5019" s="449"/>
      <c r="CB5019" s="419"/>
      <c r="CC5019" s="419"/>
      <c r="CD5019" s="419"/>
      <c r="CF5019" s="419"/>
      <c r="CG5019" s="419"/>
      <c r="CH5019" s="419"/>
    </row>
    <row r="5020" spans="3:86" ht="21" thickBot="1">
      <c r="C5020" s="425"/>
      <c r="P5020" s="431"/>
      <c r="R5020" s="419"/>
      <c r="S5020" s="446"/>
      <c r="T5020" s="419"/>
      <c r="V5020" s="196"/>
      <c r="W5020" s="419"/>
      <c r="X5020" s="419"/>
      <c r="Z5020" s="419"/>
      <c r="AA5020" s="419"/>
      <c r="AB5020" s="419"/>
      <c r="AD5020" s="419"/>
      <c r="AE5020" s="419"/>
      <c r="AF5020" s="419"/>
      <c r="AH5020" s="419"/>
      <c r="AI5020" s="419"/>
      <c r="AJ5020" s="419"/>
      <c r="AL5020" s="419"/>
      <c r="AM5020" s="419"/>
      <c r="AN5020" s="403"/>
      <c r="AO5020" s="419"/>
      <c r="AP5020" s="419"/>
      <c r="AQ5020" s="419"/>
      <c r="AR5020" s="419"/>
      <c r="AS5020" s="419"/>
      <c r="AT5020" s="419"/>
      <c r="AU5020" s="419"/>
      <c r="AV5020" s="419"/>
      <c r="AX5020" s="419"/>
      <c r="AY5020" s="419"/>
      <c r="AZ5020" s="419"/>
      <c r="BB5020" s="419"/>
      <c r="BC5020" s="419"/>
      <c r="BD5020" s="419"/>
      <c r="BF5020" s="419"/>
      <c r="BG5020" s="419"/>
      <c r="BH5020" s="419"/>
      <c r="BJ5020" s="419"/>
      <c r="BK5020" s="419"/>
      <c r="BL5020" s="419"/>
      <c r="BN5020" s="419"/>
      <c r="BO5020" s="419"/>
      <c r="BP5020" s="419"/>
      <c r="BR5020" s="419"/>
      <c r="BS5020" s="419"/>
      <c r="BT5020" s="419"/>
      <c r="BV5020" s="419"/>
      <c r="BW5020" s="419"/>
      <c r="BX5020" s="397"/>
      <c r="BZ5020" s="449"/>
      <c r="CB5020" s="419"/>
      <c r="CC5020" s="419"/>
      <c r="CD5020" s="419"/>
      <c r="CF5020" s="419"/>
      <c r="CG5020" s="419"/>
      <c r="CH5020" s="419"/>
    </row>
    <row r="5021" spans="3:86" ht="21" thickBot="1">
      <c r="C5021" s="425"/>
      <c r="P5021" s="431"/>
      <c r="R5021" s="419"/>
      <c r="S5021" s="446"/>
      <c r="T5021" s="419"/>
      <c r="V5021" s="196"/>
      <c r="W5021" s="419"/>
      <c r="X5021" s="419"/>
      <c r="Z5021" s="419"/>
      <c r="AA5021" s="419"/>
      <c r="AB5021" s="419"/>
      <c r="AD5021" s="419"/>
      <c r="AE5021" s="419"/>
      <c r="AF5021" s="419"/>
      <c r="AH5021" s="419"/>
      <c r="AI5021" s="419"/>
      <c r="AJ5021" s="419"/>
      <c r="AL5021" s="419"/>
      <c r="AM5021" s="419"/>
      <c r="AN5021" s="403"/>
      <c r="AO5021" s="419"/>
      <c r="AP5021" s="419"/>
      <c r="AQ5021" s="419"/>
      <c r="AR5021" s="419"/>
      <c r="AS5021" s="419"/>
      <c r="AT5021" s="419"/>
      <c r="AU5021" s="419"/>
      <c r="AV5021" s="419"/>
      <c r="AX5021" s="419"/>
      <c r="AY5021" s="419"/>
      <c r="AZ5021" s="419"/>
      <c r="BB5021" s="419"/>
      <c r="BC5021" s="419"/>
      <c r="BD5021" s="419"/>
      <c r="BF5021" s="419"/>
      <c r="BG5021" s="419"/>
      <c r="BH5021" s="419"/>
      <c r="BJ5021" s="419"/>
      <c r="BK5021" s="419"/>
      <c r="BL5021" s="419"/>
      <c r="BN5021" s="419"/>
      <c r="BO5021" s="419"/>
      <c r="BP5021" s="419"/>
      <c r="BR5021" s="419"/>
      <c r="BS5021" s="419"/>
      <c r="BT5021" s="419"/>
      <c r="BV5021" s="419"/>
      <c r="BW5021" s="419"/>
      <c r="BX5021" s="397"/>
      <c r="BZ5021" s="449"/>
      <c r="CB5021" s="419"/>
      <c r="CC5021" s="419"/>
      <c r="CD5021" s="419"/>
      <c r="CF5021" s="419"/>
      <c r="CG5021" s="419"/>
      <c r="CH5021" s="419"/>
    </row>
    <row r="5022" spans="3:86" ht="21" thickBot="1">
      <c r="C5022" s="425"/>
      <c r="P5022" s="431"/>
      <c r="R5022" s="419"/>
      <c r="S5022" s="446"/>
      <c r="T5022" s="419"/>
      <c r="V5022" s="196"/>
      <c r="W5022" s="419"/>
      <c r="X5022" s="419"/>
      <c r="Z5022" s="419"/>
      <c r="AA5022" s="419"/>
      <c r="AB5022" s="419"/>
      <c r="AD5022" s="419"/>
      <c r="AE5022" s="419"/>
      <c r="AF5022" s="419"/>
      <c r="AH5022" s="419"/>
      <c r="AI5022" s="419"/>
      <c r="AJ5022" s="419"/>
      <c r="AL5022" s="419"/>
      <c r="AM5022" s="419"/>
      <c r="AN5022" s="403"/>
      <c r="AO5022" s="419"/>
      <c r="AP5022" s="419"/>
      <c r="AQ5022" s="419"/>
      <c r="AR5022" s="419"/>
      <c r="AS5022" s="419"/>
      <c r="AT5022" s="419"/>
      <c r="AU5022" s="419"/>
      <c r="AV5022" s="419"/>
      <c r="AX5022" s="419"/>
      <c r="AY5022" s="419"/>
      <c r="AZ5022" s="419"/>
      <c r="BB5022" s="419"/>
      <c r="BC5022" s="419"/>
      <c r="BD5022" s="419"/>
      <c r="BF5022" s="419"/>
      <c r="BG5022" s="419"/>
      <c r="BH5022" s="419"/>
      <c r="BJ5022" s="419"/>
      <c r="BK5022" s="419"/>
      <c r="BL5022" s="419"/>
      <c r="BN5022" s="419"/>
      <c r="BO5022" s="419"/>
      <c r="BP5022" s="419"/>
      <c r="BR5022" s="419"/>
      <c r="BS5022" s="419"/>
      <c r="BT5022" s="419"/>
      <c r="BV5022" s="419"/>
      <c r="BW5022" s="419"/>
      <c r="BX5022" s="397"/>
      <c r="BZ5022" s="449"/>
      <c r="CB5022" s="419"/>
      <c r="CC5022" s="419"/>
      <c r="CD5022" s="419"/>
      <c r="CF5022" s="419"/>
      <c r="CG5022" s="419"/>
      <c r="CH5022" s="419"/>
    </row>
    <row r="5023" spans="3:86" ht="21" thickBot="1">
      <c r="C5023" s="425"/>
      <c r="P5023" s="431"/>
      <c r="R5023" s="419"/>
      <c r="S5023" s="446"/>
      <c r="T5023" s="419"/>
      <c r="V5023" s="196"/>
      <c r="W5023" s="419"/>
      <c r="X5023" s="419"/>
      <c r="Z5023" s="419"/>
      <c r="AA5023" s="419"/>
      <c r="AB5023" s="419"/>
      <c r="AD5023" s="419"/>
      <c r="AE5023" s="419"/>
      <c r="AF5023" s="419"/>
      <c r="AH5023" s="419"/>
      <c r="AI5023" s="419"/>
      <c r="AJ5023" s="419"/>
      <c r="AL5023" s="419"/>
      <c r="AM5023" s="419"/>
      <c r="AN5023" s="403"/>
      <c r="AO5023" s="419"/>
      <c r="AP5023" s="419"/>
      <c r="AQ5023" s="419"/>
      <c r="AR5023" s="419"/>
      <c r="AS5023" s="419"/>
      <c r="AT5023" s="419"/>
      <c r="AU5023" s="419"/>
      <c r="AV5023" s="419"/>
      <c r="AX5023" s="419"/>
      <c r="AY5023" s="419"/>
      <c r="AZ5023" s="419"/>
      <c r="BB5023" s="419"/>
      <c r="BC5023" s="419"/>
      <c r="BD5023" s="419"/>
      <c r="BF5023" s="419"/>
      <c r="BG5023" s="419"/>
      <c r="BH5023" s="419"/>
      <c r="BJ5023" s="419"/>
      <c r="BK5023" s="419"/>
      <c r="BL5023" s="419"/>
      <c r="BN5023" s="419"/>
      <c r="BO5023" s="419"/>
      <c r="BP5023" s="419"/>
      <c r="BR5023" s="419"/>
      <c r="BS5023" s="419"/>
      <c r="BT5023" s="419"/>
      <c r="BV5023" s="419"/>
      <c r="BW5023" s="419"/>
      <c r="BX5023" s="397"/>
      <c r="BZ5023" s="449"/>
      <c r="CB5023" s="419"/>
      <c r="CC5023" s="419"/>
      <c r="CD5023" s="419"/>
      <c r="CF5023" s="419"/>
      <c r="CG5023" s="419"/>
      <c r="CH5023" s="419"/>
    </row>
    <row r="5024" spans="3:86" ht="21" thickBot="1">
      <c r="C5024" s="425"/>
      <c r="P5024" s="431"/>
      <c r="R5024" s="419"/>
      <c r="S5024" s="446"/>
      <c r="T5024" s="419"/>
      <c r="V5024" s="196"/>
      <c r="W5024" s="419"/>
      <c r="X5024" s="419"/>
      <c r="Z5024" s="419"/>
      <c r="AA5024" s="419"/>
      <c r="AB5024" s="419"/>
      <c r="AD5024" s="419"/>
      <c r="AE5024" s="419"/>
      <c r="AF5024" s="419"/>
      <c r="AH5024" s="419"/>
      <c r="AI5024" s="419"/>
      <c r="AJ5024" s="419"/>
      <c r="AL5024" s="419"/>
      <c r="AM5024" s="419"/>
      <c r="AN5024" s="403"/>
      <c r="AO5024" s="419"/>
      <c r="AP5024" s="419"/>
      <c r="AQ5024" s="419"/>
      <c r="AR5024" s="419"/>
      <c r="AS5024" s="419"/>
      <c r="AT5024" s="419"/>
      <c r="AU5024" s="419"/>
      <c r="AV5024" s="419"/>
      <c r="AX5024" s="419"/>
      <c r="AY5024" s="419"/>
      <c r="AZ5024" s="419"/>
      <c r="BB5024" s="419"/>
      <c r="BC5024" s="419"/>
      <c r="BD5024" s="419"/>
      <c r="BF5024" s="419"/>
      <c r="BG5024" s="419"/>
      <c r="BH5024" s="419"/>
      <c r="BJ5024" s="419"/>
      <c r="BK5024" s="419"/>
      <c r="BL5024" s="419"/>
      <c r="BN5024" s="419"/>
      <c r="BO5024" s="419"/>
      <c r="BP5024" s="419"/>
      <c r="BR5024" s="419"/>
      <c r="BS5024" s="419"/>
      <c r="BT5024" s="419"/>
      <c r="BV5024" s="419"/>
      <c r="BW5024" s="419"/>
      <c r="BX5024" s="397"/>
      <c r="BZ5024" s="449"/>
      <c r="CB5024" s="419"/>
      <c r="CC5024" s="419"/>
      <c r="CD5024" s="419"/>
      <c r="CF5024" s="419"/>
      <c r="CG5024" s="419"/>
      <c r="CH5024" s="419"/>
    </row>
    <row r="5025" spans="3:86" ht="21" thickBot="1">
      <c r="C5025" s="425"/>
      <c r="P5025" s="431"/>
      <c r="R5025" s="419"/>
      <c r="S5025" s="446"/>
      <c r="T5025" s="419"/>
      <c r="V5025" s="196"/>
      <c r="W5025" s="419"/>
      <c r="X5025" s="419"/>
      <c r="Z5025" s="419"/>
      <c r="AA5025" s="419"/>
      <c r="AB5025" s="419"/>
      <c r="AD5025" s="419"/>
      <c r="AE5025" s="419"/>
      <c r="AF5025" s="419"/>
      <c r="AH5025" s="419"/>
      <c r="AI5025" s="419"/>
      <c r="AJ5025" s="419"/>
      <c r="AL5025" s="419"/>
      <c r="AM5025" s="419"/>
      <c r="AN5025" s="403"/>
      <c r="AO5025" s="419"/>
      <c r="AP5025" s="419"/>
      <c r="AQ5025" s="419"/>
      <c r="AR5025" s="419"/>
      <c r="AS5025" s="419"/>
      <c r="AT5025" s="419"/>
      <c r="AU5025" s="419"/>
      <c r="AV5025" s="419"/>
      <c r="AX5025" s="419"/>
      <c r="AY5025" s="419"/>
      <c r="AZ5025" s="419"/>
      <c r="BB5025" s="419"/>
      <c r="BC5025" s="419"/>
      <c r="BD5025" s="419"/>
      <c r="BF5025" s="419"/>
      <c r="BG5025" s="419"/>
      <c r="BH5025" s="419"/>
      <c r="BJ5025" s="419"/>
      <c r="BK5025" s="419"/>
      <c r="BL5025" s="419"/>
      <c r="BN5025" s="419"/>
      <c r="BO5025" s="419"/>
      <c r="BP5025" s="419"/>
      <c r="BR5025" s="419"/>
      <c r="BS5025" s="419"/>
      <c r="BT5025" s="419"/>
      <c r="BV5025" s="419"/>
      <c r="BW5025" s="419"/>
      <c r="BX5025" s="397"/>
      <c r="BZ5025" s="449"/>
      <c r="CB5025" s="419"/>
      <c r="CC5025" s="419"/>
      <c r="CD5025" s="419"/>
      <c r="CF5025" s="419"/>
      <c r="CG5025" s="419"/>
      <c r="CH5025" s="419"/>
    </row>
    <row r="5026" spans="3:86" ht="21" thickBot="1">
      <c r="C5026" s="425"/>
      <c r="P5026" s="431"/>
      <c r="R5026" s="419"/>
      <c r="S5026" s="446"/>
      <c r="T5026" s="419"/>
      <c r="V5026" s="196"/>
      <c r="W5026" s="419"/>
      <c r="X5026" s="419"/>
      <c r="Z5026" s="419"/>
      <c r="AA5026" s="419"/>
      <c r="AB5026" s="419"/>
      <c r="AD5026" s="419"/>
      <c r="AE5026" s="419"/>
      <c r="AF5026" s="419"/>
      <c r="AH5026" s="419"/>
      <c r="AI5026" s="419"/>
      <c r="AJ5026" s="419"/>
      <c r="AL5026" s="419"/>
      <c r="AM5026" s="419"/>
      <c r="AN5026" s="403"/>
      <c r="AO5026" s="419"/>
      <c r="AP5026" s="419"/>
      <c r="AQ5026" s="419"/>
      <c r="AR5026" s="419"/>
      <c r="AS5026" s="419"/>
      <c r="AT5026" s="419"/>
      <c r="AU5026" s="419"/>
      <c r="AV5026" s="419"/>
      <c r="AX5026" s="419"/>
      <c r="AY5026" s="419"/>
      <c r="AZ5026" s="419"/>
      <c r="BB5026" s="419"/>
      <c r="BC5026" s="419"/>
      <c r="BD5026" s="419"/>
      <c r="BF5026" s="419"/>
      <c r="BG5026" s="419"/>
      <c r="BH5026" s="419"/>
      <c r="BJ5026" s="419"/>
      <c r="BK5026" s="419"/>
      <c r="BL5026" s="419"/>
      <c r="BN5026" s="419"/>
      <c r="BO5026" s="419"/>
      <c r="BP5026" s="419"/>
      <c r="BR5026" s="419"/>
      <c r="BS5026" s="419"/>
      <c r="BT5026" s="419"/>
      <c r="BV5026" s="419"/>
      <c r="BW5026" s="419"/>
      <c r="BX5026" s="397"/>
      <c r="BZ5026" s="449"/>
      <c r="CB5026" s="419"/>
      <c r="CC5026" s="419"/>
      <c r="CD5026" s="419"/>
      <c r="CF5026" s="419"/>
      <c r="CG5026" s="419"/>
      <c r="CH5026" s="419"/>
    </row>
    <row r="5027" spans="3:86" ht="21" thickBot="1">
      <c r="C5027" s="425"/>
      <c r="P5027" s="431"/>
      <c r="R5027" s="419"/>
      <c r="S5027" s="446"/>
      <c r="T5027" s="419"/>
      <c r="V5027" s="196"/>
      <c r="W5027" s="419"/>
      <c r="X5027" s="419"/>
      <c r="Z5027" s="419"/>
      <c r="AA5027" s="419"/>
      <c r="AB5027" s="419"/>
      <c r="AD5027" s="419"/>
      <c r="AE5027" s="419"/>
      <c r="AF5027" s="419"/>
      <c r="AH5027" s="419"/>
      <c r="AI5027" s="419"/>
      <c r="AJ5027" s="419"/>
      <c r="AL5027" s="419"/>
      <c r="AM5027" s="419"/>
      <c r="AN5027" s="403"/>
      <c r="AO5027" s="419"/>
      <c r="AP5027" s="419"/>
      <c r="AQ5027" s="419"/>
      <c r="AR5027" s="419"/>
      <c r="AS5027" s="419"/>
      <c r="AT5027" s="419"/>
      <c r="AU5027" s="419"/>
      <c r="AV5027" s="419"/>
      <c r="AX5027" s="419"/>
      <c r="AY5027" s="419"/>
      <c r="AZ5027" s="419"/>
      <c r="BB5027" s="419"/>
      <c r="BC5027" s="419"/>
      <c r="BD5027" s="419"/>
      <c r="BF5027" s="419"/>
      <c r="BG5027" s="419"/>
      <c r="BH5027" s="419"/>
      <c r="BJ5027" s="419"/>
      <c r="BK5027" s="419"/>
      <c r="BL5027" s="419"/>
      <c r="BN5027" s="419"/>
      <c r="BO5027" s="419"/>
      <c r="BP5027" s="419"/>
      <c r="BR5027" s="419"/>
      <c r="BS5027" s="419"/>
      <c r="BT5027" s="419"/>
      <c r="BV5027" s="419"/>
      <c r="BW5027" s="419"/>
      <c r="BX5027" s="397"/>
      <c r="BZ5027" s="449"/>
      <c r="CB5027" s="419"/>
      <c r="CC5027" s="419"/>
      <c r="CD5027" s="419"/>
      <c r="CF5027" s="419"/>
      <c r="CG5027" s="419"/>
      <c r="CH5027" s="419"/>
    </row>
    <row r="5028" spans="3:86" ht="21" thickBot="1">
      <c r="C5028" s="425"/>
      <c r="P5028" s="431"/>
      <c r="R5028" s="419"/>
      <c r="S5028" s="446"/>
      <c r="T5028" s="419"/>
      <c r="V5028" s="196"/>
      <c r="W5028" s="419"/>
      <c r="X5028" s="419"/>
      <c r="Z5028" s="419"/>
      <c r="AA5028" s="419"/>
      <c r="AB5028" s="419"/>
      <c r="AD5028" s="419"/>
      <c r="AE5028" s="419"/>
      <c r="AF5028" s="419"/>
      <c r="AH5028" s="419"/>
      <c r="AI5028" s="419"/>
      <c r="AJ5028" s="419"/>
      <c r="AL5028" s="419"/>
      <c r="AM5028" s="419"/>
      <c r="AN5028" s="403"/>
      <c r="AO5028" s="419"/>
      <c r="AP5028" s="419"/>
      <c r="AQ5028" s="419"/>
      <c r="AR5028" s="419"/>
      <c r="AS5028" s="419"/>
      <c r="AT5028" s="419"/>
      <c r="AU5028" s="419"/>
      <c r="AV5028" s="419"/>
      <c r="AX5028" s="419"/>
      <c r="AY5028" s="419"/>
      <c r="AZ5028" s="419"/>
      <c r="BB5028" s="419"/>
      <c r="BC5028" s="419"/>
      <c r="BD5028" s="419"/>
      <c r="BF5028" s="419"/>
      <c r="BG5028" s="419"/>
      <c r="BH5028" s="419"/>
      <c r="BJ5028" s="419"/>
      <c r="BK5028" s="419"/>
      <c r="BL5028" s="419"/>
      <c r="BN5028" s="419"/>
      <c r="BO5028" s="419"/>
      <c r="BP5028" s="419"/>
      <c r="BR5028" s="419"/>
      <c r="BS5028" s="419"/>
      <c r="BT5028" s="419"/>
      <c r="BV5028" s="419"/>
      <c r="BW5028" s="419"/>
      <c r="BX5028" s="397"/>
      <c r="BZ5028" s="449"/>
      <c r="CB5028" s="419"/>
      <c r="CC5028" s="419"/>
      <c r="CD5028" s="419"/>
      <c r="CF5028" s="419"/>
      <c r="CG5028" s="419"/>
      <c r="CH5028" s="419"/>
    </row>
    <row r="5029" spans="3:86" ht="21" thickBot="1">
      <c r="C5029" s="425"/>
      <c r="P5029" s="431"/>
      <c r="R5029" s="419"/>
      <c r="S5029" s="446"/>
      <c r="T5029" s="419"/>
      <c r="V5029" s="196"/>
      <c r="W5029" s="419"/>
      <c r="X5029" s="419"/>
      <c r="Z5029" s="419"/>
      <c r="AA5029" s="419"/>
      <c r="AB5029" s="419"/>
      <c r="AD5029" s="419"/>
      <c r="AE5029" s="419"/>
      <c r="AF5029" s="419"/>
      <c r="AH5029" s="419"/>
      <c r="AI5029" s="419"/>
      <c r="AJ5029" s="419"/>
      <c r="AL5029" s="419"/>
      <c r="AM5029" s="419"/>
      <c r="AN5029" s="403"/>
      <c r="AO5029" s="419"/>
      <c r="AP5029" s="419"/>
      <c r="AQ5029" s="419"/>
      <c r="AR5029" s="419"/>
      <c r="AS5029" s="419"/>
      <c r="AT5029" s="419"/>
      <c r="AU5029" s="419"/>
      <c r="AV5029" s="419"/>
      <c r="AX5029" s="419"/>
      <c r="AY5029" s="419"/>
      <c r="AZ5029" s="419"/>
      <c r="BB5029" s="419"/>
      <c r="BC5029" s="419"/>
      <c r="BD5029" s="419"/>
      <c r="BF5029" s="419"/>
      <c r="BG5029" s="419"/>
      <c r="BH5029" s="419"/>
      <c r="BJ5029" s="419"/>
      <c r="BK5029" s="419"/>
      <c r="BL5029" s="419"/>
      <c r="BN5029" s="419"/>
      <c r="BO5029" s="419"/>
      <c r="BP5029" s="419"/>
      <c r="BR5029" s="419"/>
      <c r="BS5029" s="419"/>
      <c r="BT5029" s="419"/>
      <c r="BV5029" s="419"/>
      <c r="BW5029" s="419"/>
      <c r="BX5029" s="397"/>
      <c r="BZ5029" s="449"/>
      <c r="CB5029" s="419"/>
      <c r="CC5029" s="419"/>
      <c r="CD5029" s="419"/>
      <c r="CF5029" s="419"/>
      <c r="CG5029" s="419"/>
      <c r="CH5029" s="419"/>
    </row>
    <row r="5030" spans="3:86" ht="21" thickBot="1">
      <c r="C5030" s="425"/>
      <c r="P5030" s="431"/>
      <c r="R5030" s="419"/>
      <c r="S5030" s="446"/>
      <c r="T5030" s="419"/>
      <c r="V5030" s="196"/>
      <c r="W5030" s="419"/>
      <c r="X5030" s="419"/>
      <c r="Z5030" s="419"/>
      <c r="AA5030" s="419"/>
      <c r="AB5030" s="419"/>
      <c r="AD5030" s="419"/>
      <c r="AE5030" s="419"/>
      <c r="AF5030" s="419"/>
      <c r="AH5030" s="419"/>
      <c r="AI5030" s="419"/>
      <c r="AJ5030" s="419"/>
      <c r="AL5030" s="419"/>
      <c r="AM5030" s="419"/>
      <c r="AN5030" s="403"/>
      <c r="AO5030" s="419"/>
      <c r="AP5030" s="419"/>
      <c r="AQ5030" s="419"/>
      <c r="AR5030" s="419"/>
      <c r="AS5030" s="419"/>
      <c r="AT5030" s="419"/>
      <c r="AU5030" s="419"/>
      <c r="AV5030" s="419"/>
      <c r="AX5030" s="419"/>
      <c r="AY5030" s="419"/>
      <c r="AZ5030" s="419"/>
      <c r="BB5030" s="419"/>
      <c r="BC5030" s="419"/>
      <c r="BD5030" s="419"/>
      <c r="BF5030" s="419"/>
      <c r="BG5030" s="419"/>
      <c r="BH5030" s="419"/>
      <c r="BJ5030" s="419"/>
      <c r="BK5030" s="419"/>
      <c r="BL5030" s="419"/>
      <c r="BN5030" s="419"/>
      <c r="BO5030" s="419"/>
      <c r="BP5030" s="419"/>
      <c r="BR5030" s="419"/>
      <c r="BS5030" s="419"/>
      <c r="BT5030" s="419"/>
      <c r="BV5030" s="419"/>
      <c r="BW5030" s="419"/>
      <c r="BX5030" s="397"/>
      <c r="BZ5030" s="449"/>
      <c r="CB5030" s="419"/>
      <c r="CC5030" s="419"/>
      <c r="CD5030" s="419"/>
      <c r="CF5030" s="419"/>
      <c r="CG5030" s="419"/>
      <c r="CH5030" s="419"/>
    </row>
    <row r="5031" spans="3:86" ht="21" thickBot="1">
      <c r="C5031" s="425"/>
      <c r="P5031" s="431"/>
      <c r="R5031" s="419"/>
      <c r="S5031" s="446"/>
      <c r="T5031" s="419"/>
      <c r="V5031" s="196"/>
      <c r="W5031" s="419"/>
      <c r="X5031" s="419"/>
      <c r="Z5031" s="419"/>
      <c r="AA5031" s="419"/>
      <c r="AB5031" s="419"/>
      <c r="AD5031" s="419"/>
      <c r="AE5031" s="419"/>
      <c r="AF5031" s="419"/>
      <c r="AH5031" s="419"/>
      <c r="AI5031" s="419"/>
      <c r="AJ5031" s="419"/>
      <c r="AL5031" s="419"/>
      <c r="AM5031" s="419"/>
      <c r="AN5031" s="403"/>
      <c r="AO5031" s="419"/>
      <c r="AP5031" s="419"/>
      <c r="AQ5031" s="419"/>
      <c r="AR5031" s="419"/>
      <c r="AS5031" s="419"/>
      <c r="AT5031" s="419"/>
      <c r="AU5031" s="419"/>
      <c r="AV5031" s="419"/>
      <c r="AX5031" s="419"/>
      <c r="AY5031" s="419"/>
      <c r="AZ5031" s="419"/>
      <c r="BB5031" s="419"/>
      <c r="BC5031" s="419"/>
      <c r="BD5031" s="419"/>
      <c r="BF5031" s="419"/>
      <c r="BG5031" s="419"/>
      <c r="BH5031" s="419"/>
      <c r="BJ5031" s="419"/>
      <c r="BK5031" s="419"/>
      <c r="BL5031" s="419"/>
      <c r="BN5031" s="419"/>
      <c r="BO5031" s="419"/>
      <c r="BP5031" s="419"/>
      <c r="BR5031" s="419"/>
      <c r="BS5031" s="419"/>
      <c r="BT5031" s="419"/>
      <c r="BV5031" s="419"/>
      <c r="BW5031" s="419"/>
      <c r="BX5031" s="397"/>
      <c r="BZ5031" s="449"/>
      <c r="CB5031" s="419"/>
      <c r="CC5031" s="419"/>
      <c r="CD5031" s="419"/>
      <c r="CF5031" s="419"/>
      <c r="CG5031" s="419"/>
      <c r="CH5031" s="419"/>
    </row>
    <row r="5032" spans="3:86" ht="21" thickBot="1">
      <c r="C5032" s="425"/>
      <c r="P5032" s="431"/>
      <c r="R5032" s="419"/>
      <c r="S5032" s="446"/>
      <c r="T5032" s="419"/>
      <c r="V5032" s="196"/>
      <c r="W5032" s="419"/>
      <c r="X5032" s="419"/>
      <c r="Z5032" s="419"/>
      <c r="AA5032" s="419"/>
      <c r="AB5032" s="419"/>
      <c r="AD5032" s="419"/>
      <c r="AE5032" s="419"/>
      <c r="AF5032" s="419"/>
      <c r="AH5032" s="419"/>
      <c r="AI5032" s="419"/>
      <c r="AJ5032" s="419"/>
      <c r="AL5032" s="419"/>
      <c r="AM5032" s="419"/>
      <c r="AN5032" s="403"/>
      <c r="AO5032" s="419"/>
      <c r="AP5032" s="419"/>
      <c r="AQ5032" s="419"/>
      <c r="AR5032" s="419"/>
      <c r="AS5032" s="419"/>
      <c r="AT5032" s="419"/>
      <c r="AU5032" s="419"/>
      <c r="AV5032" s="419"/>
      <c r="AX5032" s="419"/>
      <c r="AY5032" s="419"/>
      <c r="AZ5032" s="419"/>
      <c r="BB5032" s="419"/>
      <c r="BC5032" s="419"/>
      <c r="BD5032" s="419"/>
      <c r="BF5032" s="419"/>
      <c r="BG5032" s="419"/>
      <c r="BH5032" s="419"/>
      <c r="BJ5032" s="419"/>
      <c r="BK5032" s="419"/>
      <c r="BL5032" s="419"/>
      <c r="BN5032" s="419"/>
      <c r="BO5032" s="419"/>
      <c r="BP5032" s="419"/>
      <c r="BR5032" s="419"/>
      <c r="BS5032" s="419"/>
      <c r="BT5032" s="419"/>
      <c r="BV5032" s="419"/>
      <c r="BW5032" s="419"/>
      <c r="BX5032" s="397"/>
      <c r="BZ5032" s="449"/>
      <c r="CB5032" s="419"/>
      <c r="CC5032" s="419"/>
      <c r="CD5032" s="419"/>
      <c r="CF5032" s="419"/>
      <c r="CG5032" s="419"/>
      <c r="CH5032" s="419"/>
    </row>
    <row r="5033" spans="3:86" ht="21" thickBot="1">
      <c r="C5033" s="425"/>
      <c r="P5033" s="431"/>
      <c r="R5033" s="419"/>
      <c r="S5033" s="446"/>
      <c r="T5033" s="419"/>
      <c r="V5033" s="196"/>
      <c r="W5033" s="419"/>
      <c r="X5033" s="419"/>
      <c r="Z5033" s="419"/>
      <c r="AA5033" s="419"/>
      <c r="AB5033" s="419"/>
      <c r="AD5033" s="419"/>
      <c r="AE5033" s="419"/>
      <c r="AF5033" s="419"/>
      <c r="AH5033" s="419"/>
      <c r="AI5033" s="419"/>
      <c r="AJ5033" s="419"/>
      <c r="AL5033" s="419"/>
      <c r="AM5033" s="419"/>
      <c r="AN5033" s="403"/>
      <c r="AO5033" s="419"/>
      <c r="AP5033" s="419"/>
      <c r="AQ5033" s="419"/>
      <c r="AR5033" s="419"/>
      <c r="AS5033" s="419"/>
      <c r="AT5033" s="419"/>
      <c r="AU5033" s="419"/>
      <c r="AV5033" s="419"/>
      <c r="AX5033" s="419"/>
      <c r="AY5033" s="419"/>
      <c r="AZ5033" s="419"/>
      <c r="BB5033" s="419"/>
      <c r="BC5033" s="419"/>
      <c r="BD5033" s="419"/>
      <c r="BF5033" s="419"/>
      <c r="BG5033" s="419"/>
      <c r="BH5033" s="419"/>
      <c r="BJ5033" s="419"/>
      <c r="BK5033" s="419"/>
      <c r="BL5033" s="419"/>
      <c r="BN5033" s="419"/>
      <c r="BO5033" s="419"/>
      <c r="BP5033" s="419"/>
      <c r="BR5033" s="419"/>
      <c r="BS5033" s="419"/>
      <c r="BT5033" s="419"/>
      <c r="BV5033" s="419"/>
      <c r="BW5033" s="419"/>
      <c r="BX5033" s="397"/>
      <c r="BZ5033" s="449"/>
      <c r="CB5033" s="419"/>
      <c r="CC5033" s="419"/>
      <c r="CD5033" s="419"/>
      <c r="CF5033" s="419"/>
      <c r="CG5033" s="419"/>
      <c r="CH5033" s="419"/>
    </row>
    <row r="5034" spans="3:86" ht="21" thickBot="1">
      <c r="C5034" s="425"/>
      <c r="P5034" s="431"/>
      <c r="R5034" s="419"/>
      <c r="S5034" s="446"/>
      <c r="T5034" s="419"/>
      <c r="V5034" s="196"/>
      <c r="W5034" s="419"/>
      <c r="X5034" s="419"/>
      <c r="Z5034" s="419"/>
      <c r="AA5034" s="419"/>
      <c r="AB5034" s="419"/>
      <c r="AD5034" s="419"/>
      <c r="AE5034" s="419"/>
      <c r="AF5034" s="419"/>
      <c r="AH5034" s="419"/>
      <c r="AI5034" s="419"/>
      <c r="AJ5034" s="419"/>
      <c r="AL5034" s="419"/>
      <c r="AM5034" s="419"/>
      <c r="AN5034" s="403"/>
      <c r="AO5034" s="419"/>
      <c r="AP5034" s="419"/>
      <c r="AQ5034" s="419"/>
      <c r="AR5034" s="419"/>
      <c r="AS5034" s="419"/>
      <c r="AT5034" s="419"/>
      <c r="AU5034" s="419"/>
      <c r="AV5034" s="419"/>
      <c r="AX5034" s="419"/>
      <c r="AY5034" s="419"/>
      <c r="AZ5034" s="419"/>
      <c r="BB5034" s="419"/>
      <c r="BC5034" s="419"/>
      <c r="BD5034" s="419"/>
      <c r="BF5034" s="419"/>
      <c r="BG5034" s="419"/>
      <c r="BH5034" s="419"/>
      <c r="BJ5034" s="419"/>
      <c r="BK5034" s="419"/>
      <c r="BL5034" s="419"/>
      <c r="BN5034" s="419"/>
      <c r="BO5034" s="419"/>
      <c r="BP5034" s="419"/>
      <c r="BR5034" s="419"/>
      <c r="BS5034" s="419"/>
      <c r="BT5034" s="419"/>
      <c r="BV5034" s="419"/>
      <c r="BW5034" s="419"/>
      <c r="BX5034" s="397"/>
      <c r="BZ5034" s="449"/>
      <c r="CB5034" s="419"/>
      <c r="CC5034" s="419"/>
      <c r="CD5034" s="419"/>
      <c r="CF5034" s="419"/>
      <c r="CG5034" s="419"/>
      <c r="CH5034" s="419"/>
    </row>
    <row r="5035" spans="3:86" ht="21" thickBot="1">
      <c r="C5035" s="425"/>
      <c r="P5035" s="431"/>
      <c r="R5035" s="419"/>
      <c r="S5035" s="446"/>
      <c r="T5035" s="419"/>
      <c r="V5035" s="196"/>
      <c r="W5035" s="419"/>
      <c r="X5035" s="419"/>
      <c r="Z5035" s="419"/>
      <c r="AA5035" s="419"/>
      <c r="AB5035" s="419"/>
      <c r="AD5035" s="419"/>
      <c r="AE5035" s="419"/>
      <c r="AF5035" s="419"/>
      <c r="AH5035" s="419"/>
      <c r="AI5035" s="419"/>
      <c r="AJ5035" s="419"/>
      <c r="AL5035" s="419"/>
      <c r="AM5035" s="419"/>
      <c r="AN5035" s="403"/>
      <c r="AO5035" s="419"/>
      <c r="AP5035" s="419"/>
      <c r="AQ5035" s="419"/>
      <c r="AR5035" s="419"/>
      <c r="AS5035" s="419"/>
      <c r="AT5035" s="419"/>
      <c r="AU5035" s="419"/>
      <c r="AV5035" s="419"/>
      <c r="AX5035" s="419"/>
      <c r="AY5035" s="419"/>
      <c r="AZ5035" s="419"/>
      <c r="BB5035" s="419"/>
      <c r="BC5035" s="419"/>
      <c r="BD5035" s="419"/>
      <c r="BF5035" s="419"/>
      <c r="BG5035" s="419"/>
      <c r="BH5035" s="419"/>
      <c r="BJ5035" s="419"/>
      <c r="BK5035" s="419"/>
      <c r="BL5035" s="419"/>
      <c r="BN5035" s="419"/>
      <c r="BO5035" s="419"/>
      <c r="BP5035" s="419"/>
      <c r="BR5035" s="419"/>
      <c r="BS5035" s="419"/>
      <c r="BT5035" s="419"/>
      <c r="BV5035" s="419"/>
      <c r="BW5035" s="419"/>
      <c r="BX5035" s="397"/>
      <c r="BZ5035" s="449"/>
      <c r="CB5035" s="419"/>
      <c r="CC5035" s="419"/>
      <c r="CD5035" s="419"/>
      <c r="CF5035" s="419"/>
      <c r="CG5035" s="419"/>
      <c r="CH5035" s="419"/>
    </row>
    <row r="5036" spans="3:86" ht="21" thickBot="1">
      <c r="C5036" s="425"/>
      <c r="P5036" s="431"/>
      <c r="R5036" s="419"/>
      <c r="S5036" s="446"/>
      <c r="T5036" s="419"/>
      <c r="V5036" s="196"/>
      <c r="W5036" s="419"/>
      <c r="X5036" s="419"/>
      <c r="Z5036" s="419"/>
      <c r="AA5036" s="419"/>
      <c r="AB5036" s="419"/>
      <c r="AD5036" s="419"/>
      <c r="AE5036" s="419"/>
      <c r="AF5036" s="419"/>
      <c r="AH5036" s="419"/>
      <c r="AI5036" s="419"/>
      <c r="AJ5036" s="419"/>
      <c r="AL5036" s="419"/>
      <c r="AM5036" s="419"/>
      <c r="AN5036" s="403"/>
      <c r="AO5036" s="419"/>
      <c r="AP5036" s="419"/>
      <c r="AQ5036" s="419"/>
      <c r="AR5036" s="419"/>
      <c r="AS5036" s="419"/>
      <c r="AT5036" s="419"/>
      <c r="AU5036" s="419"/>
      <c r="AV5036" s="419"/>
      <c r="AX5036" s="419"/>
      <c r="AY5036" s="419"/>
      <c r="AZ5036" s="419"/>
      <c r="BB5036" s="419"/>
      <c r="BC5036" s="419"/>
      <c r="BD5036" s="419"/>
      <c r="BF5036" s="419"/>
      <c r="BG5036" s="419"/>
      <c r="BH5036" s="419"/>
      <c r="BJ5036" s="419"/>
      <c r="BK5036" s="419"/>
      <c r="BL5036" s="419"/>
      <c r="BN5036" s="419"/>
      <c r="BO5036" s="419"/>
      <c r="BP5036" s="419"/>
      <c r="BR5036" s="419"/>
      <c r="BS5036" s="419"/>
      <c r="BT5036" s="419"/>
      <c r="BV5036" s="419"/>
      <c r="BW5036" s="419"/>
      <c r="BX5036" s="397"/>
      <c r="BZ5036" s="449"/>
      <c r="CB5036" s="419"/>
      <c r="CC5036" s="419"/>
      <c r="CD5036" s="419"/>
      <c r="CF5036" s="419"/>
      <c r="CG5036" s="419"/>
      <c r="CH5036" s="419"/>
    </row>
    <row r="5037" spans="3:86" ht="21" thickBot="1">
      <c r="C5037" s="425"/>
      <c r="P5037" s="431"/>
      <c r="R5037" s="419"/>
      <c r="S5037" s="446"/>
      <c r="T5037" s="419"/>
      <c r="V5037" s="196"/>
      <c r="W5037" s="419"/>
      <c r="X5037" s="419"/>
      <c r="Z5037" s="419"/>
      <c r="AA5037" s="419"/>
      <c r="AB5037" s="419"/>
      <c r="AD5037" s="419"/>
      <c r="AE5037" s="419"/>
      <c r="AF5037" s="419"/>
      <c r="AH5037" s="419"/>
      <c r="AI5037" s="419"/>
      <c r="AJ5037" s="419"/>
      <c r="AL5037" s="419"/>
      <c r="AM5037" s="419"/>
      <c r="AN5037" s="403"/>
      <c r="AO5037" s="419"/>
      <c r="AP5037" s="419"/>
      <c r="AQ5037" s="419"/>
      <c r="AR5037" s="419"/>
      <c r="AS5037" s="419"/>
      <c r="AT5037" s="419"/>
      <c r="AU5037" s="419"/>
      <c r="AV5037" s="419"/>
      <c r="AX5037" s="419"/>
      <c r="AY5037" s="419"/>
      <c r="AZ5037" s="419"/>
      <c r="BB5037" s="419"/>
      <c r="BC5037" s="419"/>
      <c r="BD5037" s="419"/>
      <c r="BF5037" s="419"/>
      <c r="BG5037" s="419"/>
      <c r="BH5037" s="419"/>
      <c r="BJ5037" s="419"/>
      <c r="BK5037" s="419"/>
      <c r="BL5037" s="419"/>
      <c r="BN5037" s="419"/>
      <c r="BO5037" s="419"/>
      <c r="BP5037" s="419"/>
      <c r="BR5037" s="419"/>
      <c r="BS5037" s="419"/>
      <c r="BT5037" s="419"/>
      <c r="BV5037" s="419"/>
      <c r="BW5037" s="419"/>
      <c r="BX5037" s="397"/>
      <c r="BZ5037" s="449"/>
      <c r="CB5037" s="419"/>
      <c r="CC5037" s="419"/>
      <c r="CD5037" s="419"/>
      <c r="CF5037" s="419"/>
      <c r="CG5037" s="419"/>
      <c r="CH5037" s="419"/>
    </row>
    <row r="5038" spans="3:86" ht="21" thickBot="1">
      <c r="C5038" s="425"/>
      <c r="P5038" s="431"/>
      <c r="R5038" s="419"/>
      <c r="S5038" s="446"/>
      <c r="T5038" s="419"/>
      <c r="V5038" s="196"/>
      <c r="W5038" s="419"/>
      <c r="X5038" s="419"/>
      <c r="Z5038" s="419"/>
      <c r="AA5038" s="419"/>
      <c r="AB5038" s="419"/>
      <c r="AD5038" s="419"/>
      <c r="AE5038" s="419"/>
      <c r="AF5038" s="419"/>
      <c r="AH5038" s="419"/>
      <c r="AI5038" s="419"/>
      <c r="AJ5038" s="419"/>
      <c r="AL5038" s="419"/>
      <c r="AM5038" s="419"/>
      <c r="AN5038" s="403"/>
      <c r="AO5038" s="419"/>
      <c r="AP5038" s="419"/>
      <c r="AQ5038" s="419"/>
      <c r="AR5038" s="419"/>
      <c r="AS5038" s="419"/>
      <c r="AT5038" s="419"/>
      <c r="AU5038" s="419"/>
      <c r="AV5038" s="419"/>
      <c r="AX5038" s="419"/>
      <c r="AY5038" s="419"/>
      <c r="AZ5038" s="419"/>
      <c r="BB5038" s="419"/>
      <c r="BC5038" s="419"/>
      <c r="BD5038" s="419"/>
      <c r="BF5038" s="419"/>
      <c r="BG5038" s="419"/>
      <c r="BH5038" s="419"/>
      <c r="BJ5038" s="419"/>
      <c r="BK5038" s="419"/>
      <c r="BL5038" s="419"/>
      <c r="BN5038" s="419"/>
      <c r="BO5038" s="419"/>
      <c r="BP5038" s="419"/>
      <c r="BR5038" s="419"/>
      <c r="BS5038" s="419"/>
      <c r="BT5038" s="419"/>
      <c r="BV5038" s="419"/>
      <c r="BW5038" s="419"/>
      <c r="BX5038" s="397"/>
      <c r="BZ5038" s="449"/>
      <c r="CB5038" s="419"/>
      <c r="CC5038" s="419"/>
      <c r="CD5038" s="419"/>
      <c r="CF5038" s="419"/>
      <c r="CG5038" s="419"/>
      <c r="CH5038" s="419"/>
    </row>
    <row r="5039" spans="3:86" ht="21" thickBot="1">
      <c r="C5039" s="425"/>
      <c r="P5039" s="431"/>
      <c r="R5039" s="419"/>
      <c r="S5039" s="446"/>
      <c r="T5039" s="419"/>
      <c r="V5039" s="196"/>
      <c r="W5039" s="419"/>
      <c r="X5039" s="419"/>
      <c r="Z5039" s="419"/>
      <c r="AA5039" s="419"/>
      <c r="AB5039" s="419"/>
      <c r="AD5039" s="419"/>
      <c r="AE5039" s="419"/>
      <c r="AF5039" s="419"/>
      <c r="AH5039" s="419"/>
      <c r="AI5039" s="419"/>
      <c r="AJ5039" s="419"/>
      <c r="AL5039" s="419"/>
      <c r="AM5039" s="419"/>
      <c r="AN5039" s="403"/>
      <c r="AO5039" s="419"/>
      <c r="AP5039" s="419"/>
      <c r="AQ5039" s="419"/>
      <c r="AR5039" s="419"/>
      <c r="AS5039" s="419"/>
      <c r="AT5039" s="419"/>
      <c r="AU5039" s="419"/>
      <c r="AV5039" s="419"/>
      <c r="AX5039" s="419"/>
      <c r="AY5039" s="419"/>
      <c r="AZ5039" s="419"/>
      <c r="BB5039" s="419"/>
      <c r="BC5039" s="419"/>
      <c r="BD5039" s="419"/>
      <c r="BF5039" s="419"/>
      <c r="BG5039" s="419"/>
      <c r="BH5039" s="419"/>
      <c r="BJ5039" s="419"/>
      <c r="BK5039" s="419"/>
      <c r="BL5039" s="419"/>
      <c r="BN5039" s="419"/>
      <c r="BO5039" s="419"/>
      <c r="BP5039" s="419"/>
      <c r="BR5039" s="419"/>
      <c r="BS5039" s="419"/>
      <c r="BT5039" s="419"/>
      <c r="BV5039" s="419"/>
      <c r="BW5039" s="419"/>
      <c r="BX5039" s="397"/>
      <c r="BZ5039" s="449"/>
      <c r="CB5039" s="419"/>
      <c r="CC5039" s="419"/>
      <c r="CD5039" s="419"/>
      <c r="CF5039" s="419"/>
      <c r="CG5039" s="419"/>
      <c r="CH5039" s="419"/>
    </row>
    <row r="5040" spans="3:86" ht="21" thickBot="1">
      <c r="C5040" s="425"/>
      <c r="P5040" s="431"/>
      <c r="R5040" s="419"/>
      <c r="S5040" s="446"/>
      <c r="T5040" s="419"/>
      <c r="V5040" s="196"/>
      <c r="W5040" s="419"/>
      <c r="X5040" s="419"/>
      <c r="Z5040" s="419"/>
      <c r="AA5040" s="419"/>
      <c r="AB5040" s="419"/>
      <c r="AD5040" s="419"/>
      <c r="AE5040" s="419"/>
      <c r="AF5040" s="419"/>
      <c r="AH5040" s="419"/>
      <c r="AI5040" s="419"/>
      <c r="AJ5040" s="419"/>
      <c r="AL5040" s="419"/>
      <c r="AM5040" s="419"/>
      <c r="AN5040" s="403"/>
      <c r="AO5040" s="419"/>
      <c r="AP5040" s="419"/>
      <c r="AQ5040" s="419"/>
      <c r="AR5040" s="419"/>
      <c r="AS5040" s="419"/>
      <c r="AT5040" s="419"/>
      <c r="AU5040" s="419"/>
      <c r="AV5040" s="419"/>
      <c r="AX5040" s="419"/>
      <c r="AY5040" s="419"/>
      <c r="AZ5040" s="419"/>
      <c r="BB5040" s="419"/>
      <c r="BC5040" s="419"/>
      <c r="BD5040" s="419"/>
      <c r="BF5040" s="419"/>
      <c r="BG5040" s="419"/>
      <c r="BH5040" s="419"/>
      <c r="BJ5040" s="419"/>
      <c r="BK5040" s="419"/>
      <c r="BL5040" s="419"/>
      <c r="BN5040" s="419"/>
      <c r="BO5040" s="419"/>
      <c r="BP5040" s="419"/>
      <c r="BR5040" s="419"/>
      <c r="BS5040" s="419"/>
      <c r="BT5040" s="419"/>
      <c r="BV5040" s="419"/>
      <c r="BW5040" s="419"/>
      <c r="BX5040" s="397"/>
      <c r="BZ5040" s="449"/>
      <c r="CB5040" s="419"/>
      <c r="CC5040" s="419"/>
      <c r="CD5040" s="419"/>
      <c r="CF5040" s="419"/>
      <c r="CG5040" s="419"/>
      <c r="CH5040" s="419"/>
    </row>
    <row r="5041" spans="3:86" ht="21" thickBot="1">
      <c r="C5041" s="425"/>
      <c r="P5041" s="431"/>
      <c r="R5041" s="419"/>
      <c r="S5041" s="446"/>
      <c r="T5041" s="419"/>
      <c r="V5041" s="196"/>
      <c r="W5041" s="419"/>
      <c r="X5041" s="419"/>
      <c r="Z5041" s="419"/>
      <c r="AA5041" s="419"/>
      <c r="AB5041" s="419"/>
      <c r="AD5041" s="419"/>
      <c r="AE5041" s="419"/>
      <c r="AF5041" s="419"/>
      <c r="AH5041" s="419"/>
      <c r="AI5041" s="419"/>
      <c r="AJ5041" s="419"/>
      <c r="AL5041" s="419"/>
      <c r="AM5041" s="419"/>
      <c r="AN5041" s="403"/>
      <c r="AO5041" s="419"/>
      <c r="AP5041" s="419"/>
      <c r="AQ5041" s="419"/>
      <c r="AR5041" s="419"/>
      <c r="AS5041" s="419"/>
      <c r="AT5041" s="419"/>
      <c r="AU5041" s="419"/>
      <c r="AV5041" s="419"/>
      <c r="AX5041" s="419"/>
      <c r="AY5041" s="419"/>
      <c r="AZ5041" s="419"/>
      <c r="BB5041" s="419"/>
      <c r="BC5041" s="419"/>
      <c r="BD5041" s="419"/>
      <c r="BF5041" s="419"/>
      <c r="BG5041" s="419"/>
      <c r="BH5041" s="419"/>
      <c r="BJ5041" s="419"/>
      <c r="BK5041" s="419"/>
      <c r="BL5041" s="419"/>
      <c r="BN5041" s="419"/>
      <c r="BO5041" s="419"/>
      <c r="BP5041" s="419"/>
      <c r="BR5041" s="419"/>
      <c r="BS5041" s="419"/>
      <c r="BT5041" s="419"/>
      <c r="BV5041" s="419"/>
      <c r="BW5041" s="419"/>
      <c r="BX5041" s="397"/>
      <c r="BZ5041" s="449"/>
      <c r="CB5041" s="419"/>
      <c r="CC5041" s="419"/>
      <c r="CD5041" s="419"/>
      <c r="CF5041" s="419"/>
      <c r="CG5041" s="419"/>
      <c r="CH5041" s="419"/>
    </row>
    <row r="5042" spans="3:86" ht="21" thickBot="1">
      <c r="C5042" s="425"/>
      <c r="P5042" s="431"/>
      <c r="R5042" s="419"/>
      <c r="S5042" s="446"/>
      <c r="T5042" s="419"/>
      <c r="V5042" s="196"/>
      <c r="W5042" s="419"/>
      <c r="X5042" s="419"/>
      <c r="Z5042" s="419"/>
      <c r="AA5042" s="419"/>
      <c r="AB5042" s="419"/>
      <c r="AD5042" s="419"/>
      <c r="AE5042" s="419"/>
      <c r="AF5042" s="419"/>
      <c r="AH5042" s="419"/>
      <c r="AI5042" s="419"/>
      <c r="AJ5042" s="419"/>
      <c r="AL5042" s="419"/>
      <c r="AM5042" s="419"/>
      <c r="AN5042" s="403"/>
      <c r="AO5042" s="419"/>
      <c r="AP5042" s="419"/>
      <c r="AQ5042" s="419"/>
      <c r="AR5042" s="419"/>
      <c r="AS5042" s="419"/>
      <c r="AT5042" s="419"/>
      <c r="AU5042" s="419"/>
      <c r="AV5042" s="419"/>
      <c r="AX5042" s="419"/>
      <c r="AY5042" s="419"/>
      <c r="AZ5042" s="419"/>
      <c r="BB5042" s="419"/>
      <c r="BC5042" s="419"/>
      <c r="BD5042" s="419"/>
      <c r="BF5042" s="419"/>
      <c r="BG5042" s="419"/>
      <c r="BH5042" s="419"/>
      <c r="BJ5042" s="419"/>
      <c r="BK5042" s="419"/>
      <c r="BL5042" s="419"/>
      <c r="BN5042" s="419"/>
      <c r="BO5042" s="419"/>
      <c r="BP5042" s="419"/>
      <c r="BR5042" s="419"/>
      <c r="BS5042" s="419"/>
      <c r="BT5042" s="419"/>
      <c r="BV5042" s="419"/>
      <c r="BW5042" s="419"/>
      <c r="BX5042" s="397"/>
      <c r="BZ5042" s="449"/>
      <c r="CB5042" s="419"/>
      <c r="CC5042" s="419"/>
      <c r="CD5042" s="419"/>
      <c r="CF5042" s="419"/>
      <c r="CG5042" s="419"/>
      <c r="CH5042" s="419"/>
    </row>
    <row r="5043" spans="3:86" ht="21" thickBot="1">
      <c r="C5043" s="425"/>
      <c r="P5043" s="431"/>
      <c r="R5043" s="419"/>
      <c r="S5043" s="446"/>
      <c r="T5043" s="419"/>
      <c r="V5043" s="196"/>
      <c r="W5043" s="419"/>
      <c r="X5043" s="419"/>
      <c r="Z5043" s="419"/>
      <c r="AA5043" s="419"/>
      <c r="AB5043" s="419"/>
      <c r="AD5043" s="419"/>
      <c r="AE5043" s="419"/>
      <c r="AF5043" s="419"/>
      <c r="AH5043" s="419"/>
      <c r="AI5043" s="419"/>
      <c r="AJ5043" s="419"/>
      <c r="AL5043" s="419"/>
      <c r="AM5043" s="419"/>
      <c r="AN5043" s="403"/>
      <c r="AO5043" s="419"/>
      <c r="AP5043" s="419"/>
      <c r="AQ5043" s="419"/>
      <c r="AR5043" s="419"/>
      <c r="AS5043" s="419"/>
      <c r="AT5043" s="419"/>
      <c r="AU5043" s="419"/>
      <c r="AV5043" s="419"/>
      <c r="AX5043" s="419"/>
      <c r="AY5043" s="419"/>
      <c r="AZ5043" s="419"/>
      <c r="BB5043" s="419"/>
      <c r="BC5043" s="419"/>
      <c r="BD5043" s="419"/>
      <c r="BF5043" s="419"/>
      <c r="BG5043" s="419"/>
      <c r="BH5043" s="419"/>
      <c r="BJ5043" s="419"/>
      <c r="BK5043" s="419"/>
      <c r="BL5043" s="419"/>
      <c r="BN5043" s="419"/>
      <c r="BO5043" s="419"/>
      <c r="BP5043" s="419"/>
      <c r="BR5043" s="419"/>
      <c r="BS5043" s="419"/>
      <c r="BT5043" s="419"/>
      <c r="BV5043" s="419"/>
      <c r="BW5043" s="419"/>
      <c r="BX5043" s="397"/>
      <c r="BZ5043" s="449"/>
      <c r="CB5043" s="419"/>
      <c r="CC5043" s="419"/>
      <c r="CD5043" s="419"/>
      <c r="CF5043" s="419"/>
      <c r="CG5043" s="419"/>
      <c r="CH5043" s="419"/>
    </row>
    <row r="5044" spans="3:86" ht="21" thickBot="1">
      <c r="C5044" s="425"/>
      <c r="P5044" s="431"/>
      <c r="R5044" s="419"/>
      <c r="S5044" s="446"/>
      <c r="T5044" s="419"/>
      <c r="V5044" s="196"/>
      <c r="W5044" s="419"/>
      <c r="X5044" s="419"/>
      <c r="Z5044" s="419"/>
      <c r="AA5044" s="419"/>
      <c r="AB5044" s="419"/>
      <c r="AD5044" s="419"/>
      <c r="AE5044" s="419"/>
      <c r="AF5044" s="419"/>
      <c r="AH5044" s="419"/>
      <c r="AI5044" s="419"/>
      <c r="AJ5044" s="419"/>
      <c r="AL5044" s="419"/>
      <c r="AM5044" s="419"/>
      <c r="AN5044" s="403"/>
      <c r="AO5044" s="419"/>
      <c r="AP5044" s="419"/>
      <c r="AQ5044" s="419"/>
      <c r="AR5044" s="419"/>
      <c r="AS5044" s="419"/>
      <c r="AT5044" s="419"/>
      <c r="AU5044" s="419"/>
      <c r="AV5044" s="419"/>
      <c r="AX5044" s="419"/>
      <c r="AY5044" s="419"/>
      <c r="AZ5044" s="419"/>
      <c r="BB5044" s="419"/>
      <c r="BC5044" s="419"/>
      <c r="BD5044" s="419"/>
      <c r="BF5044" s="419"/>
      <c r="BG5044" s="419"/>
      <c r="BH5044" s="419"/>
      <c r="BJ5044" s="419"/>
      <c r="BK5044" s="419"/>
      <c r="BL5044" s="419"/>
      <c r="BN5044" s="419"/>
      <c r="BO5044" s="419"/>
      <c r="BP5044" s="419"/>
      <c r="BR5044" s="419"/>
      <c r="BS5044" s="419"/>
      <c r="BT5044" s="419"/>
      <c r="BV5044" s="419"/>
      <c r="BW5044" s="419"/>
      <c r="BX5044" s="397"/>
      <c r="BZ5044" s="449"/>
      <c r="CB5044" s="419"/>
      <c r="CC5044" s="419"/>
      <c r="CD5044" s="419"/>
      <c r="CF5044" s="419"/>
      <c r="CG5044" s="419"/>
      <c r="CH5044" s="419"/>
    </row>
    <row r="5045" spans="3:86" ht="21" thickBot="1">
      <c r="C5045" s="425"/>
      <c r="P5045" s="431"/>
      <c r="R5045" s="419"/>
      <c r="S5045" s="446"/>
      <c r="T5045" s="419"/>
      <c r="V5045" s="196"/>
      <c r="W5045" s="419"/>
      <c r="X5045" s="419"/>
      <c r="Z5045" s="419"/>
      <c r="AA5045" s="419"/>
      <c r="AB5045" s="419"/>
      <c r="AD5045" s="419"/>
      <c r="AE5045" s="419"/>
      <c r="AF5045" s="419"/>
      <c r="AH5045" s="419"/>
      <c r="AI5045" s="419"/>
      <c r="AJ5045" s="419"/>
      <c r="AL5045" s="419"/>
      <c r="AM5045" s="419"/>
      <c r="AN5045" s="403"/>
      <c r="AO5045" s="419"/>
      <c r="AP5045" s="419"/>
      <c r="AQ5045" s="419"/>
      <c r="AR5045" s="419"/>
      <c r="AS5045" s="419"/>
      <c r="AT5045" s="419"/>
      <c r="AU5045" s="419"/>
      <c r="AV5045" s="419"/>
      <c r="AX5045" s="419"/>
      <c r="AY5045" s="419"/>
      <c r="AZ5045" s="419"/>
      <c r="BB5045" s="419"/>
      <c r="BC5045" s="419"/>
      <c r="BD5045" s="419"/>
      <c r="BF5045" s="419"/>
      <c r="BG5045" s="419"/>
      <c r="BH5045" s="419"/>
      <c r="BJ5045" s="419"/>
      <c r="BK5045" s="419"/>
      <c r="BL5045" s="419"/>
      <c r="BN5045" s="419"/>
      <c r="BO5045" s="419"/>
      <c r="BP5045" s="419"/>
      <c r="BR5045" s="419"/>
      <c r="BS5045" s="419"/>
      <c r="BT5045" s="419"/>
      <c r="BV5045" s="419"/>
      <c r="BW5045" s="419"/>
      <c r="BX5045" s="397"/>
      <c r="BZ5045" s="449"/>
      <c r="CB5045" s="419"/>
      <c r="CC5045" s="419"/>
      <c r="CD5045" s="419"/>
      <c r="CF5045" s="419"/>
      <c r="CG5045" s="419"/>
      <c r="CH5045" s="419"/>
    </row>
    <row r="5046" spans="3:86" ht="21" thickBot="1">
      <c r="C5046" s="425"/>
      <c r="P5046" s="431"/>
      <c r="R5046" s="419"/>
      <c r="S5046" s="446"/>
      <c r="T5046" s="419"/>
      <c r="V5046" s="196"/>
      <c r="W5046" s="419"/>
      <c r="X5046" s="419"/>
      <c r="Z5046" s="419"/>
      <c r="AA5046" s="419"/>
      <c r="AB5046" s="419"/>
      <c r="AD5046" s="419"/>
      <c r="AE5046" s="419"/>
      <c r="AF5046" s="419"/>
      <c r="AH5046" s="419"/>
      <c r="AI5046" s="419"/>
      <c r="AJ5046" s="419"/>
      <c r="AL5046" s="419"/>
      <c r="AM5046" s="419"/>
      <c r="AN5046" s="403"/>
      <c r="AO5046" s="419"/>
      <c r="AP5046" s="419"/>
      <c r="AQ5046" s="419"/>
      <c r="AR5046" s="419"/>
      <c r="AS5046" s="419"/>
      <c r="AT5046" s="419"/>
      <c r="AU5046" s="419"/>
      <c r="AV5046" s="419"/>
      <c r="AX5046" s="419"/>
      <c r="AY5046" s="419"/>
      <c r="AZ5046" s="419"/>
      <c r="BB5046" s="419"/>
      <c r="BC5046" s="419"/>
      <c r="BD5046" s="419"/>
      <c r="BF5046" s="419"/>
      <c r="BG5046" s="419"/>
      <c r="BH5046" s="419"/>
      <c r="BJ5046" s="419"/>
      <c r="BK5046" s="419"/>
      <c r="BL5046" s="419"/>
      <c r="BN5046" s="419"/>
      <c r="BO5046" s="419"/>
      <c r="BP5046" s="419"/>
      <c r="BR5046" s="419"/>
      <c r="BS5046" s="419"/>
      <c r="BT5046" s="419"/>
      <c r="BV5046" s="419"/>
      <c r="BW5046" s="419"/>
      <c r="BX5046" s="397"/>
      <c r="BZ5046" s="449"/>
      <c r="CB5046" s="419"/>
      <c r="CC5046" s="419"/>
      <c r="CD5046" s="419"/>
      <c r="CF5046" s="419"/>
      <c r="CG5046" s="419"/>
      <c r="CH5046" s="419"/>
    </row>
    <row r="5047" spans="3:86" ht="21" thickBot="1">
      <c r="C5047" s="425"/>
      <c r="P5047" s="431"/>
      <c r="R5047" s="419"/>
      <c r="S5047" s="446"/>
      <c r="T5047" s="419"/>
      <c r="V5047" s="196"/>
      <c r="W5047" s="419"/>
      <c r="X5047" s="419"/>
      <c r="Z5047" s="419"/>
      <c r="AA5047" s="419"/>
      <c r="AB5047" s="419"/>
      <c r="AD5047" s="419"/>
      <c r="AE5047" s="419"/>
      <c r="AF5047" s="419"/>
      <c r="AH5047" s="419"/>
      <c r="AI5047" s="419"/>
      <c r="AJ5047" s="419"/>
      <c r="AL5047" s="419"/>
      <c r="AM5047" s="419"/>
      <c r="AN5047" s="403"/>
      <c r="AO5047" s="419"/>
      <c r="AP5047" s="419"/>
      <c r="AQ5047" s="419"/>
      <c r="AR5047" s="419"/>
      <c r="AS5047" s="419"/>
      <c r="AT5047" s="419"/>
      <c r="AU5047" s="419"/>
      <c r="AV5047" s="419"/>
      <c r="AX5047" s="419"/>
      <c r="AY5047" s="419"/>
      <c r="AZ5047" s="419"/>
      <c r="BB5047" s="419"/>
      <c r="BC5047" s="419"/>
      <c r="BD5047" s="419"/>
      <c r="BF5047" s="419"/>
      <c r="BG5047" s="419"/>
      <c r="BH5047" s="419"/>
      <c r="BJ5047" s="419"/>
      <c r="BK5047" s="419"/>
      <c r="BL5047" s="419"/>
      <c r="BN5047" s="419"/>
      <c r="BO5047" s="419"/>
      <c r="BP5047" s="419"/>
      <c r="BR5047" s="419"/>
      <c r="BS5047" s="419"/>
      <c r="BT5047" s="419"/>
      <c r="BV5047" s="419"/>
      <c r="BW5047" s="419"/>
      <c r="BX5047" s="397"/>
      <c r="BZ5047" s="449"/>
      <c r="CB5047" s="419"/>
      <c r="CC5047" s="419"/>
      <c r="CD5047" s="419"/>
      <c r="CF5047" s="419"/>
      <c r="CG5047" s="419"/>
      <c r="CH5047" s="419"/>
    </row>
    <row r="5048" spans="3:86" ht="21" thickBot="1">
      <c r="C5048" s="425"/>
      <c r="P5048" s="431"/>
      <c r="R5048" s="419"/>
      <c r="S5048" s="446"/>
      <c r="T5048" s="419"/>
      <c r="V5048" s="196"/>
      <c r="W5048" s="419"/>
      <c r="X5048" s="419"/>
      <c r="Z5048" s="419"/>
      <c r="AA5048" s="419"/>
      <c r="AB5048" s="419"/>
      <c r="AD5048" s="419"/>
      <c r="AE5048" s="419"/>
      <c r="AF5048" s="419"/>
      <c r="AH5048" s="419"/>
      <c r="AI5048" s="419"/>
      <c r="AJ5048" s="419"/>
      <c r="AL5048" s="419"/>
      <c r="AM5048" s="419"/>
      <c r="AN5048" s="403"/>
      <c r="AO5048" s="419"/>
      <c r="AP5048" s="419"/>
      <c r="AQ5048" s="419"/>
      <c r="AR5048" s="419"/>
      <c r="AS5048" s="419"/>
      <c r="AT5048" s="419"/>
      <c r="AU5048" s="419"/>
      <c r="AV5048" s="419"/>
      <c r="AX5048" s="419"/>
      <c r="AY5048" s="419"/>
      <c r="AZ5048" s="419"/>
      <c r="BB5048" s="419"/>
      <c r="BC5048" s="419"/>
      <c r="BD5048" s="419"/>
      <c r="BF5048" s="419"/>
      <c r="BG5048" s="419"/>
      <c r="BH5048" s="419"/>
      <c r="BJ5048" s="419"/>
      <c r="BK5048" s="419"/>
      <c r="BL5048" s="419"/>
      <c r="BN5048" s="419"/>
      <c r="BO5048" s="419"/>
      <c r="BP5048" s="419"/>
      <c r="BR5048" s="419"/>
      <c r="BS5048" s="419"/>
      <c r="BT5048" s="419"/>
      <c r="BV5048" s="419"/>
      <c r="BW5048" s="419"/>
      <c r="BX5048" s="397"/>
      <c r="BZ5048" s="449"/>
      <c r="CB5048" s="419"/>
      <c r="CC5048" s="419"/>
      <c r="CD5048" s="419"/>
      <c r="CF5048" s="419"/>
      <c r="CG5048" s="419"/>
      <c r="CH5048" s="419"/>
    </row>
    <row r="5049" spans="3:86" ht="21" thickBot="1">
      <c r="C5049" s="425"/>
      <c r="P5049" s="431"/>
      <c r="R5049" s="419"/>
      <c r="S5049" s="446"/>
      <c r="T5049" s="419"/>
      <c r="V5049" s="196"/>
      <c r="W5049" s="419"/>
      <c r="X5049" s="419"/>
      <c r="Z5049" s="419"/>
      <c r="AA5049" s="419"/>
      <c r="AB5049" s="419"/>
      <c r="AD5049" s="419"/>
      <c r="AE5049" s="419"/>
      <c r="AF5049" s="419"/>
      <c r="AH5049" s="419"/>
      <c r="AI5049" s="419"/>
      <c r="AJ5049" s="419"/>
      <c r="AL5049" s="419"/>
      <c r="AM5049" s="419"/>
      <c r="AN5049" s="403"/>
      <c r="AO5049" s="419"/>
      <c r="AP5049" s="419"/>
      <c r="AQ5049" s="419"/>
      <c r="AR5049" s="419"/>
      <c r="AS5049" s="419"/>
      <c r="AT5049" s="419"/>
      <c r="AU5049" s="419"/>
      <c r="AV5049" s="419"/>
      <c r="AX5049" s="419"/>
      <c r="AY5049" s="419"/>
      <c r="AZ5049" s="419"/>
      <c r="BB5049" s="419"/>
      <c r="BC5049" s="419"/>
      <c r="BD5049" s="419"/>
      <c r="BF5049" s="419"/>
      <c r="BG5049" s="419"/>
      <c r="BH5049" s="419"/>
      <c r="BJ5049" s="419"/>
      <c r="BK5049" s="419"/>
      <c r="BL5049" s="419"/>
      <c r="BN5049" s="419"/>
      <c r="BO5049" s="419"/>
      <c r="BP5049" s="419"/>
      <c r="BR5049" s="419"/>
      <c r="BS5049" s="419"/>
      <c r="BT5049" s="419"/>
      <c r="BV5049" s="419"/>
      <c r="BW5049" s="419"/>
      <c r="BX5049" s="397"/>
      <c r="BZ5049" s="449"/>
      <c r="CB5049" s="419"/>
      <c r="CC5049" s="419"/>
      <c r="CD5049" s="419"/>
      <c r="CF5049" s="419"/>
      <c r="CG5049" s="419"/>
      <c r="CH5049" s="419"/>
    </row>
    <row r="5050" spans="3:86" ht="21" thickBot="1">
      <c r="C5050" s="425"/>
      <c r="P5050" s="431"/>
      <c r="R5050" s="419"/>
      <c r="S5050" s="446"/>
      <c r="T5050" s="419"/>
      <c r="V5050" s="196"/>
      <c r="W5050" s="419"/>
      <c r="X5050" s="419"/>
      <c r="Z5050" s="419"/>
      <c r="AA5050" s="419"/>
      <c r="AB5050" s="419"/>
      <c r="AD5050" s="419"/>
      <c r="AE5050" s="419"/>
      <c r="AF5050" s="419"/>
      <c r="AH5050" s="419"/>
      <c r="AI5050" s="419"/>
      <c r="AJ5050" s="419"/>
      <c r="AL5050" s="419"/>
      <c r="AM5050" s="419"/>
      <c r="AN5050" s="403"/>
      <c r="AO5050" s="419"/>
      <c r="AP5050" s="419"/>
      <c r="AQ5050" s="419"/>
      <c r="AR5050" s="419"/>
      <c r="AS5050" s="419"/>
      <c r="AT5050" s="419"/>
      <c r="AU5050" s="419"/>
      <c r="AV5050" s="419"/>
      <c r="AX5050" s="419"/>
      <c r="AY5050" s="419"/>
      <c r="AZ5050" s="419"/>
      <c r="BB5050" s="419"/>
      <c r="BC5050" s="419"/>
      <c r="BD5050" s="419"/>
      <c r="BF5050" s="419"/>
      <c r="BG5050" s="419"/>
      <c r="BH5050" s="419"/>
      <c r="BJ5050" s="419"/>
      <c r="BK5050" s="419"/>
      <c r="BL5050" s="419"/>
      <c r="BN5050" s="419"/>
      <c r="BO5050" s="419"/>
      <c r="BP5050" s="419"/>
      <c r="BR5050" s="419"/>
      <c r="BS5050" s="419"/>
      <c r="BT5050" s="419"/>
      <c r="BV5050" s="419"/>
      <c r="BW5050" s="419"/>
      <c r="BX5050" s="397"/>
      <c r="BZ5050" s="449"/>
      <c r="CB5050" s="419"/>
      <c r="CC5050" s="419"/>
      <c r="CD5050" s="419"/>
      <c r="CF5050" s="419"/>
      <c r="CG5050" s="419"/>
      <c r="CH5050" s="419"/>
    </row>
    <row r="5051" spans="3:86" ht="21" thickBot="1">
      <c r="C5051" s="425"/>
      <c r="P5051" s="431"/>
      <c r="R5051" s="419"/>
      <c r="S5051" s="446"/>
      <c r="T5051" s="419"/>
      <c r="V5051" s="196"/>
      <c r="W5051" s="419"/>
      <c r="X5051" s="419"/>
      <c r="Z5051" s="419"/>
      <c r="AA5051" s="419"/>
      <c r="AB5051" s="419"/>
      <c r="AD5051" s="419"/>
      <c r="AE5051" s="419"/>
      <c r="AF5051" s="419"/>
      <c r="AH5051" s="419"/>
      <c r="AI5051" s="419"/>
      <c r="AJ5051" s="419"/>
      <c r="AL5051" s="419"/>
      <c r="AM5051" s="419"/>
      <c r="AN5051" s="403"/>
      <c r="AO5051" s="419"/>
      <c r="AP5051" s="419"/>
      <c r="AQ5051" s="419"/>
      <c r="AR5051" s="419"/>
      <c r="AS5051" s="419"/>
      <c r="AT5051" s="419"/>
      <c r="AU5051" s="419"/>
      <c r="AV5051" s="419"/>
      <c r="AX5051" s="419"/>
      <c r="AY5051" s="419"/>
      <c r="AZ5051" s="419"/>
      <c r="BB5051" s="419"/>
      <c r="BC5051" s="419"/>
      <c r="BD5051" s="419"/>
      <c r="BF5051" s="419"/>
      <c r="BG5051" s="419"/>
      <c r="BH5051" s="419"/>
      <c r="BJ5051" s="419"/>
      <c r="BK5051" s="419"/>
      <c r="BL5051" s="419"/>
      <c r="BN5051" s="419"/>
      <c r="BO5051" s="419"/>
      <c r="BP5051" s="419"/>
      <c r="BR5051" s="419"/>
      <c r="BS5051" s="419"/>
      <c r="BT5051" s="419"/>
      <c r="BV5051" s="419"/>
      <c r="BW5051" s="419"/>
      <c r="BX5051" s="397"/>
      <c r="BZ5051" s="449"/>
      <c r="CB5051" s="419"/>
      <c r="CC5051" s="419"/>
      <c r="CD5051" s="419"/>
      <c r="CF5051" s="419"/>
      <c r="CG5051" s="419"/>
      <c r="CH5051" s="419"/>
    </row>
    <row r="5052" spans="3:86" ht="21" thickBot="1">
      <c r="C5052" s="425"/>
      <c r="P5052" s="431"/>
      <c r="R5052" s="419"/>
      <c r="S5052" s="446"/>
      <c r="T5052" s="419"/>
      <c r="V5052" s="196"/>
      <c r="W5052" s="419"/>
      <c r="X5052" s="419"/>
      <c r="Z5052" s="419"/>
      <c r="AA5052" s="419"/>
      <c r="AB5052" s="419"/>
      <c r="AD5052" s="419"/>
      <c r="AE5052" s="419"/>
      <c r="AF5052" s="419"/>
      <c r="AH5052" s="419"/>
      <c r="AI5052" s="419"/>
      <c r="AJ5052" s="419"/>
      <c r="AL5052" s="419"/>
      <c r="AM5052" s="419"/>
      <c r="AN5052" s="403"/>
      <c r="AO5052" s="419"/>
      <c r="AP5052" s="419"/>
      <c r="AQ5052" s="419"/>
      <c r="AR5052" s="419"/>
      <c r="AS5052" s="419"/>
      <c r="AT5052" s="419"/>
      <c r="AU5052" s="419"/>
      <c r="AV5052" s="419"/>
      <c r="AX5052" s="419"/>
      <c r="AY5052" s="419"/>
      <c r="AZ5052" s="419"/>
      <c r="BB5052" s="419"/>
      <c r="BC5052" s="419"/>
      <c r="BD5052" s="419"/>
      <c r="BF5052" s="419"/>
      <c r="BG5052" s="419"/>
      <c r="BH5052" s="419"/>
      <c r="BJ5052" s="419"/>
      <c r="BK5052" s="419"/>
      <c r="BL5052" s="419"/>
      <c r="BN5052" s="419"/>
      <c r="BO5052" s="419"/>
      <c r="BP5052" s="419"/>
      <c r="BR5052" s="419"/>
      <c r="BS5052" s="419"/>
      <c r="BT5052" s="419"/>
      <c r="BV5052" s="419"/>
      <c r="BW5052" s="419"/>
      <c r="BX5052" s="397"/>
      <c r="BZ5052" s="449"/>
      <c r="CB5052" s="419"/>
      <c r="CC5052" s="419"/>
      <c r="CD5052" s="419"/>
      <c r="CF5052" s="419"/>
      <c r="CG5052" s="419"/>
      <c r="CH5052" s="419"/>
    </row>
    <row r="5053" spans="3:86" ht="21" thickBot="1">
      <c r="C5053" s="425"/>
      <c r="P5053" s="431"/>
      <c r="R5053" s="419"/>
      <c r="S5053" s="446"/>
      <c r="T5053" s="419"/>
      <c r="V5053" s="196"/>
      <c r="W5053" s="419"/>
      <c r="X5053" s="419"/>
      <c r="Z5053" s="419"/>
      <c r="AA5053" s="419"/>
      <c r="AB5053" s="419"/>
      <c r="AD5053" s="419"/>
      <c r="AE5053" s="419"/>
      <c r="AF5053" s="419"/>
      <c r="AH5053" s="419"/>
      <c r="AI5053" s="419"/>
      <c r="AJ5053" s="419"/>
      <c r="AL5053" s="419"/>
      <c r="AM5053" s="419"/>
      <c r="AN5053" s="403"/>
      <c r="AO5053" s="419"/>
      <c r="AP5053" s="419"/>
      <c r="AQ5053" s="419"/>
      <c r="AR5053" s="419"/>
      <c r="AS5053" s="419"/>
      <c r="AT5053" s="419"/>
      <c r="AU5053" s="419"/>
      <c r="AV5053" s="419"/>
      <c r="AX5053" s="419"/>
      <c r="AY5053" s="419"/>
      <c r="AZ5053" s="419"/>
      <c r="BB5053" s="419"/>
      <c r="BC5053" s="419"/>
      <c r="BD5053" s="419"/>
      <c r="BF5053" s="419"/>
      <c r="BG5053" s="419"/>
      <c r="BH5053" s="419"/>
      <c r="BJ5053" s="419"/>
      <c r="BK5053" s="419"/>
      <c r="BL5053" s="419"/>
      <c r="BN5053" s="419"/>
      <c r="BO5053" s="419"/>
      <c r="BP5053" s="419"/>
      <c r="BR5053" s="419"/>
      <c r="BS5053" s="419"/>
      <c r="BT5053" s="419"/>
      <c r="BV5053" s="419"/>
      <c r="BW5053" s="419"/>
      <c r="BX5053" s="397"/>
      <c r="BZ5053" s="449"/>
      <c r="CB5053" s="419"/>
      <c r="CC5053" s="419"/>
      <c r="CD5053" s="419"/>
      <c r="CF5053" s="419"/>
      <c r="CG5053" s="419"/>
      <c r="CH5053" s="419"/>
    </row>
    <row r="5054" spans="3:86" ht="21" thickBot="1">
      <c r="C5054" s="425"/>
      <c r="P5054" s="431"/>
      <c r="R5054" s="419"/>
      <c r="S5054" s="446"/>
      <c r="T5054" s="419"/>
      <c r="V5054" s="196"/>
      <c r="W5054" s="419"/>
      <c r="X5054" s="419"/>
      <c r="Z5054" s="419"/>
      <c r="AA5054" s="419"/>
      <c r="AB5054" s="419"/>
      <c r="AD5054" s="419"/>
      <c r="AE5054" s="419"/>
      <c r="AF5054" s="419"/>
      <c r="AH5054" s="419"/>
      <c r="AI5054" s="419"/>
      <c r="AJ5054" s="419"/>
      <c r="AL5054" s="419"/>
      <c r="AM5054" s="419"/>
      <c r="AN5054" s="403"/>
      <c r="AO5054" s="419"/>
      <c r="AP5054" s="419"/>
      <c r="AQ5054" s="419"/>
      <c r="AR5054" s="419"/>
      <c r="AS5054" s="419"/>
      <c r="AT5054" s="419"/>
      <c r="AU5054" s="419"/>
      <c r="AV5054" s="419"/>
      <c r="AX5054" s="419"/>
      <c r="AY5054" s="419"/>
      <c r="AZ5054" s="419"/>
      <c r="BB5054" s="419"/>
      <c r="BC5054" s="419"/>
      <c r="BD5054" s="419"/>
      <c r="BF5054" s="419"/>
      <c r="BG5054" s="419"/>
      <c r="BH5054" s="419"/>
      <c r="BJ5054" s="419"/>
      <c r="BK5054" s="419"/>
      <c r="BL5054" s="419"/>
      <c r="BN5054" s="419"/>
      <c r="BO5054" s="419"/>
      <c r="BP5054" s="419"/>
      <c r="BR5054" s="419"/>
      <c r="BS5054" s="419"/>
      <c r="BT5054" s="419"/>
      <c r="BV5054" s="419"/>
      <c r="BW5054" s="419"/>
      <c r="BX5054" s="397"/>
      <c r="BZ5054" s="449"/>
      <c r="CB5054" s="419"/>
      <c r="CC5054" s="419"/>
      <c r="CD5054" s="419"/>
      <c r="CF5054" s="419"/>
      <c r="CG5054" s="419"/>
      <c r="CH5054" s="419"/>
    </row>
    <row r="5055" spans="3:86" ht="21" thickBot="1">
      <c r="C5055" s="425"/>
      <c r="P5055" s="431"/>
      <c r="R5055" s="419"/>
      <c r="S5055" s="446"/>
      <c r="T5055" s="419"/>
      <c r="V5055" s="196"/>
      <c r="W5055" s="419"/>
      <c r="X5055" s="419"/>
      <c r="Z5055" s="419"/>
      <c r="AA5055" s="419"/>
      <c r="AB5055" s="419"/>
      <c r="AD5055" s="419"/>
      <c r="AE5055" s="419"/>
      <c r="AF5055" s="419"/>
      <c r="AH5055" s="419"/>
      <c r="AI5055" s="419"/>
      <c r="AJ5055" s="419"/>
      <c r="AL5055" s="419"/>
      <c r="AM5055" s="419"/>
      <c r="AN5055" s="403"/>
      <c r="AO5055" s="419"/>
      <c r="AP5055" s="419"/>
      <c r="AQ5055" s="419"/>
      <c r="AR5055" s="419"/>
      <c r="AS5055" s="419"/>
      <c r="AT5055" s="419"/>
      <c r="AU5055" s="419"/>
      <c r="AV5055" s="419"/>
      <c r="AX5055" s="419"/>
      <c r="AY5055" s="419"/>
      <c r="AZ5055" s="419"/>
      <c r="BB5055" s="419"/>
      <c r="BC5055" s="419"/>
      <c r="BD5055" s="419"/>
      <c r="BF5055" s="419"/>
      <c r="BG5055" s="419"/>
      <c r="BH5055" s="419"/>
      <c r="BJ5055" s="419"/>
      <c r="BK5055" s="419"/>
      <c r="BL5055" s="419"/>
      <c r="BN5055" s="419"/>
      <c r="BO5055" s="419"/>
      <c r="BP5055" s="419"/>
      <c r="BR5055" s="419"/>
      <c r="BS5055" s="419"/>
      <c r="BT5055" s="419"/>
      <c r="BV5055" s="419"/>
      <c r="BW5055" s="419"/>
      <c r="BX5055" s="397"/>
      <c r="BZ5055" s="449"/>
      <c r="CB5055" s="419"/>
      <c r="CC5055" s="419"/>
      <c r="CD5055" s="419"/>
      <c r="CF5055" s="419"/>
      <c r="CG5055" s="419"/>
      <c r="CH5055" s="419"/>
    </row>
    <row r="5056" spans="3:86" ht="21" thickBot="1">
      <c r="C5056" s="425"/>
      <c r="P5056" s="431"/>
      <c r="R5056" s="419"/>
      <c r="S5056" s="446"/>
      <c r="T5056" s="419"/>
      <c r="V5056" s="196"/>
      <c r="W5056" s="419"/>
      <c r="X5056" s="419"/>
      <c r="Z5056" s="419"/>
      <c r="AA5056" s="419"/>
      <c r="AB5056" s="419"/>
      <c r="AD5056" s="419"/>
      <c r="AE5056" s="419"/>
      <c r="AF5056" s="419"/>
      <c r="AH5056" s="419"/>
      <c r="AI5056" s="419"/>
      <c r="AJ5056" s="419"/>
      <c r="AL5056" s="419"/>
      <c r="AM5056" s="419"/>
      <c r="AN5056" s="403"/>
      <c r="AO5056" s="419"/>
      <c r="AP5056" s="419"/>
      <c r="AQ5056" s="419"/>
      <c r="AR5056" s="419"/>
      <c r="AS5056" s="419"/>
      <c r="AT5056" s="419"/>
      <c r="AU5056" s="419"/>
      <c r="AV5056" s="419"/>
      <c r="AX5056" s="419"/>
      <c r="AY5056" s="419"/>
      <c r="AZ5056" s="419"/>
      <c r="BB5056" s="419"/>
      <c r="BC5056" s="419"/>
      <c r="BD5056" s="419"/>
      <c r="BF5056" s="419"/>
      <c r="BG5056" s="419"/>
      <c r="BH5056" s="419"/>
      <c r="BJ5056" s="419"/>
      <c r="BK5056" s="419"/>
      <c r="BL5056" s="419"/>
      <c r="BN5056" s="419"/>
      <c r="BO5056" s="419"/>
      <c r="BP5056" s="419"/>
      <c r="BR5056" s="419"/>
      <c r="BS5056" s="419"/>
      <c r="BT5056" s="419"/>
      <c r="BV5056" s="419"/>
      <c r="BW5056" s="419"/>
      <c r="BX5056" s="397"/>
      <c r="BZ5056" s="449"/>
      <c r="CB5056" s="419"/>
      <c r="CC5056" s="419"/>
      <c r="CD5056" s="419"/>
      <c r="CF5056" s="419"/>
      <c r="CG5056" s="419"/>
      <c r="CH5056" s="419"/>
    </row>
    <row r="5057" spans="3:86" ht="21" thickBot="1">
      <c r="C5057" s="425"/>
      <c r="P5057" s="431"/>
      <c r="R5057" s="419"/>
      <c r="S5057" s="446"/>
      <c r="T5057" s="419"/>
      <c r="V5057" s="196"/>
      <c r="W5057" s="419"/>
      <c r="X5057" s="419"/>
      <c r="Z5057" s="419"/>
      <c r="AA5057" s="419"/>
      <c r="AB5057" s="419"/>
      <c r="AD5057" s="419"/>
      <c r="AE5057" s="419"/>
      <c r="AF5057" s="419"/>
      <c r="AH5057" s="419"/>
      <c r="AI5057" s="419"/>
      <c r="AJ5057" s="419"/>
      <c r="AL5057" s="419"/>
      <c r="AM5057" s="419"/>
      <c r="AN5057" s="403"/>
      <c r="AO5057" s="419"/>
      <c r="AP5057" s="419"/>
      <c r="AQ5057" s="419"/>
      <c r="AR5057" s="419"/>
      <c r="AS5057" s="419"/>
      <c r="AT5057" s="419"/>
      <c r="AU5057" s="419"/>
      <c r="AV5057" s="419"/>
      <c r="AX5057" s="419"/>
      <c r="AY5057" s="419"/>
      <c r="AZ5057" s="419"/>
      <c r="BB5057" s="419"/>
      <c r="BC5057" s="419"/>
      <c r="BD5057" s="419"/>
      <c r="BF5057" s="419"/>
      <c r="BG5057" s="419"/>
      <c r="BH5057" s="419"/>
      <c r="BJ5057" s="419"/>
      <c r="BK5057" s="419"/>
      <c r="BL5057" s="419"/>
      <c r="BN5057" s="419"/>
      <c r="BO5057" s="419"/>
      <c r="BP5057" s="419"/>
      <c r="BR5057" s="419"/>
      <c r="BS5057" s="419"/>
      <c r="BT5057" s="419"/>
      <c r="BV5057" s="419"/>
      <c r="BW5057" s="419"/>
      <c r="BX5057" s="397"/>
      <c r="BZ5057" s="449"/>
      <c r="CB5057" s="419"/>
      <c r="CC5057" s="419"/>
      <c r="CD5057" s="419"/>
      <c r="CF5057" s="419"/>
      <c r="CG5057" s="419"/>
      <c r="CH5057" s="419"/>
    </row>
    <row r="5058" spans="3:86" ht="21" thickBot="1">
      <c r="C5058" s="425"/>
      <c r="P5058" s="431"/>
      <c r="R5058" s="419"/>
      <c r="S5058" s="446"/>
      <c r="T5058" s="419"/>
      <c r="V5058" s="196"/>
      <c r="W5058" s="419"/>
      <c r="X5058" s="419"/>
      <c r="Z5058" s="419"/>
      <c r="AA5058" s="419"/>
      <c r="AB5058" s="419"/>
      <c r="AD5058" s="419"/>
      <c r="AE5058" s="419"/>
      <c r="AF5058" s="419"/>
      <c r="AH5058" s="419"/>
      <c r="AI5058" s="419"/>
      <c r="AJ5058" s="419"/>
      <c r="AL5058" s="419"/>
      <c r="AM5058" s="419"/>
      <c r="AN5058" s="403"/>
      <c r="AO5058" s="419"/>
      <c r="AP5058" s="419"/>
      <c r="AQ5058" s="419"/>
      <c r="AR5058" s="419"/>
      <c r="AS5058" s="419"/>
      <c r="AT5058" s="419"/>
      <c r="AU5058" s="419"/>
      <c r="AV5058" s="419"/>
      <c r="AX5058" s="419"/>
      <c r="AY5058" s="419"/>
      <c r="AZ5058" s="419"/>
      <c r="BB5058" s="419"/>
      <c r="BC5058" s="419"/>
      <c r="BD5058" s="419"/>
      <c r="BF5058" s="419"/>
      <c r="BG5058" s="419"/>
      <c r="BH5058" s="419"/>
      <c r="BJ5058" s="419"/>
      <c r="BK5058" s="419"/>
      <c r="BL5058" s="419"/>
      <c r="BN5058" s="419"/>
      <c r="BO5058" s="419"/>
      <c r="BP5058" s="419"/>
      <c r="BR5058" s="419"/>
      <c r="BS5058" s="419"/>
      <c r="BT5058" s="419"/>
      <c r="BV5058" s="419"/>
      <c r="BW5058" s="419"/>
      <c r="BX5058" s="397"/>
      <c r="BZ5058" s="449"/>
      <c r="CB5058" s="419"/>
      <c r="CC5058" s="419"/>
      <c r="CD5058" s="419"/>
      <c r="CF5058" s="419"/>
      <c r="CG5058" s="419"/>
      <c r="CH5058" s="419"/>
    </row>
    <row r="5059" spans="3:86" ht="21" thickBot="1">
      <c r="C5059" s="425"/>
      <c r="P5059" s="431"/>
      <c r="R5059" s="419"/>
      <c r="S5059" s="446"/>
      <c r="T5059" s="419"/>
      <c r="V5059" s="196"/>
      <c r="W5059" s="419"/>
      <c r="X5059" s="419"/>
      <c r="Z5059" s="419"/>
      <c r="AA5059" s="419"/>
      <c r="AB5059" s="419"/>
      <c r="AD5059" s="419"/>
      <c r="AE5059" s="419"/>
      <c r="AF5059" s="419"/>
      <c r="AH5059" s="419"/>
      <c r="AI5059" s="419"/>
      <c r="AJ5059" s="419"/>
      <c r="AL5059" s="419"/>
      <c r="AM5059" s="419"/>
      <c r="AN5059" s="403"/>
      <c r="AO5059" s="419"/>
      <c r="AP5059" s="419"/>
      <c r="AQ5059" s="419"/>
      <c r="AR5059" s="419"/>
      <c r="AS5059" s="419"/>
      <c r="AT5059" s="419"/>
      <c r="AU5059" s="419"/>
      <c r="AV5059" s="419"/>
      <c r="AX5059" s="419"/>
      <c r="AY5059" s="419"/>
      <c r="AZ5059" s="419"/>
      <c r="BB5059" s="419"/>
      <c r="BC5059" s="419"/>
      <c r="BD5059" s="419"/>
      <c r="BF5059" s="419"/>
      <c r="BG5059" s="419"/>
      <c r="BH5059" s="419"/>
      <c r="BJ5059" s="419"/>
      <c r="BK5059" s="419"/>
      <c r="BL5059" s="419"/>
      <c r="BN5059" s="419"/>
      <c r="BO5059" s="419"/>
      <c r="BP5059" s="419"/>
      <c r="BR5059" s="419"/>
      <c r="BS5059" s="419"/>
      <c r="BT5059" s="419"/>
      <c r="BV5059" s="419"/>
      <c r="BW5059" s="419"/>
      <c r="BX5059" s="397"/>
      <c r="BZ5059" s="449"/>
      <c r="CB5059" s="419"/>
      <c r="CC5059" s="419"/>
      <c r="CD5059" s="419"/>
      <c r="CF5059" s="419"/>
      <c r="CG5059" s="419"/>
      <c r="CH5059" s="419"/>
    </row>
    <row r="5060" spans="3:86" ht="21" thickBot="1">
      <c r="C5060" s="425"/>
      <c r="P5060" s="431"/>
      <c r="R5060" s="419"/>
      <c r="S5060" s="446"/>
      <c r="T5060" s="419"/>
      <c r="V5060" s="196"/>
      <c r="W5060" s="419"/>
      <c r="X5060" s="419"/>
      <c r="Z5060" s="419"/>
      <c r="AA5060" s="419"/>
      <c r="AB5060" s="419"/>
      <c r="AD5060" s="419"/>
      <c r="AE5060" s="419"/>
      <c r="AF5060" s="419"/>
      <c r="AH5060" s="419"/>
      <c r="AI5060" s="419"/>
      <c r="AJ5060" s="419"/>
      <c r="AL5060" s="419"/>
      <c r="AM5060" s="419"/>
      <c r="AN5060" s="403"/>
      <c r="AO5060" s="419"/>
      <c r="AP5060" s="419"/>
      <c r="AQ5060" s="419"/>
      <c r="AR5060" s="419"/>
      <c r="AS5060" s="419"/>
      <c r="AT5060" s="419"/>
      <c r="AU5060" s="419"/>
      <c r="AV5060" s="419"/>
      <c r="AX5060" s="419"/>
      <c r="AY5060" s="419"/>
      <c r="AZ5060" s="419"/>
      <c r="BB5060" s="419"/>
      <c r="BC5060" s="419"/>
      <c r="BD5060" s="419"/>
      <c r="BF5060" s="419"/>
      <c r="BG5060" s="419"/>
      <c r="BH5060" s="419"/>
      <c r="BJ5060" s="419"/>
      <c r="BK5060" s="419"/>
      <c r="BL5060" s="419"/>
      <c r="BN5060" s="419"/>
      <c r="BO5060" s="419"/>
      <c r="BP5060" s="419"/>
      <c r="BR5060" s="419"/>
      <c r="BS5060" s="419"/>
      <c r="BT5060" s="419"/>
      <c r="BV5060" s="419"/>
      <c r="BW5060" s="419"/>
      <c r="BX5060" s="397"/>
      <c r="BZ5060" s="449"/>
      <c r="CB5060" s="419"/>
      <c r="CC5060" s="419"/>
      <c r="CD5060" s="419"/>
      <c r="CF5060" s="419"/>
      <c r="CG5060" s="419"/>
      <c r="CH5060" s="419"/>
    </row>
    <row r="5061" spans="3:86" ht="21" thickBot="1">
      <c r="C5061" s="425"/>
      <c r="P5061" s="431"/>
      <c r="R5061" s="419"/>
      <c r="S5061" s="446"/>
      <c r="T5061" s="419"/>
      <c r="V5061" s="196"/>
      <c r="W5061" s="419"/>
      <c r="X5061" s="419"/>
      <c r="Z5061" s="419"/>
      <c r="AA5061" s="419"/>
      <c r="AB5061" s="419"/>
      <c r="AD5061" s="419"/>
      <c r="AE5061" s="419"/>
      <c r="AF5061" s="419"/>
      <c r="AH5061" s="419"/>
      <c r="AI5061" s="419"/>
      <c r="AJ5061" s="419"/>
      <c r="AL5061" s="419"/>
      <c r="AM5061" s="419"/>
      <c r="AN5061" s="403"/>
      <c r="AO5061" s="419"/>
      <c r="AP5061" s="419"/>
      <c r="AQ5061" s="419"/>
      <c r="AR5061" s="419"/>
      <c r="AS5061" s="419"/>
      <c r="AT5061" s="419"/>
      <c r="AU5061" s="419"/>
      <c r="AV5061" s="419"/>
      <c r="AX5061" s="419"/>
      <c r="AY5061" s="419"/>
      <c r="AZ5061" s="419"/>
      <c r="BB5061" s="419"/>
      <c r="BC5061" s="419"/>
      <c r="BD5061" s="419"/>
      <c r="BF5061" s="419"/>
      <c r="BG5061" s="419"/>
      <c r="BH5061" s="419"/>
      <c r="BJ5061" s="419"/>
      <c r="BK5061" s="419"/>
      <c r="BL5061" s="419"/>
      <c r="BN5061" s="419"/>
      <c r="BO5061" s="419"/>
      <c r="BP5061" s="419"/>
      <c r="BR5061" s="419"/>
      <c r="BS5061" s="419"/>
      <c r="BT5061" s="419"/>
      <c r="BV5061" s="419"/>
      <c r="BW5061" s="419"/>
      <c r="BX5061" s="397"/>
      <c r="BZ5061" s="449"/>
      <c r="CB5061" s="419"/>
      <c r="CC5061" s="419"/>
      <c r="CD5061" s="419"/>
      <c r="CF5061" s="419"/>
      <c r="CG5061" s="419"/>
      <c r="CH5061" s="419"/>
    </row>
    <row r="5062" spans="3:86" ht="21" thickBot="1">
      <c r="C5062" s="425"/>
      <c r="P5062" s="431"/>
      <c r="R5062" s="419"/>
      <c r="S5062" s="446"/>
      <c r="T5062" s="419"/>
      <c r="V5062" s="196"/>
      <c r="W5062" s="419"/>
      <c r="X5062" s="419"/>
      <c r="Z5062" s="419"/>
      <c r="AA5062" s="419"/>
      <c r="AB5062" s="419"/>
      <c r="AD5062" s="419"/>
      <c r="AE5062" s="419"/>
      <c r="AF5062" s="419"/>
      <c r="AH5062" s="419"/>
      <c r="AI5062" s="419"/>
      <c r="AJ5062" s="419"/>
      <c r="AL5062" s="419"/>
      <c r="AM5062" s="419"/>
      <c r="AN5062" s="403"/>
      <c r="AO5062" s="419"/>
      <c r="AP5062" s="419"/>
      <c r="AQ5062" s="419"/>
      <c r="AR5062" s="419"/>
      <c r="AS5062" s="419"/>
      <c r="AT5062" s="419"/>
      <c r="AU5062" s="419"/>
      <c r="AV5062" s="419"/>
      <c r="AX5062" s="419"/>
      <c r="AY5062" s="419"/>
      <c r="AZ5062" s="419"/>
      <c r="BB5062" s="419"/>
      <c r="BC5062" s="419"/>
      <c r="BD5062" s="419"/>
      <c r="BF5062" s="419"/>
      <c r="BG5062" s="419"/>
      <c r="BH5062" s="419"/>
      <c r="BJ5062" s="419"/>
      <c r="BK5062" s="419"/>
      <c r="BL5062" s="419"/>
      <c r="BN5062" s="419"/>
      <c r="BO5062" s="419"/>
      <c r="BP5062" s="419"/>
      <c r="BR5062" s="419"/>
      <c r="BS5062" s="419"/>
      <c r="BT5062" s="419"/>
      <c r="BV5062" s="419"/>
      <c r="BW5062" s="419"/>
      <c r="BX5062" s="397"/>
      <c r="BZ5062" s="449"/>
      <c r="CB5062" s="419"/>
      <c r="CC5062" s="419"/>
      <c r="CD5062" s="419"/>
      <c r="CF5062" s="419"/>
      <c r="CG5062" s="419"/>
      <c r="CH5062" s="419"/>
    </row>
    <row r="5063" spans="3:86" ht="21" thickBot="1">
      <c r="C5063" s="425"/>
      <c r="P5063" s="431"/>
      <c r="R5063" s="419"/>
      <c r="S5063" s="446"/>
      <c r="T5063" s="419"/>
      <c r="V5063" s="196"/>
      <c r="W5063" s="419"/>
      <c r="X5063" s="419"/>
      <c r="Z5063" s="419"/>
      <c r="AA5063" s="419"/>
      <c r="AB5063" s="419"/>
      <c r="AD5063" s="419"/>
      <c r="AE5063" s="419"/>
      <c r="AF5063" s="419"/>
      <c r="AH5063" s="419"/>
      <c r="AI5063" s="419"/>
      <c r="AJ5063" s="419"/>
      <c r="AL5063" s="419"/>
      <c r="AM5063" s="419"/>
      <c r="AN5063" s="403"/>
      <c r="AO5063" s="419"/>
      <c r="AP5063" s="419"/>
      <c r="AQ5063" s="419"/>
      <c r="AR5063" s="419"/>
      <c r="AS5063" s="419"/>
      <c r="AT5063" s="419"/>
      <c r="AU5063" s="419"/>
      <c r="AV5063" s="419"/>
      <c r="AX5063" s="419"/>
      <c r="AY5063" s="419"/>
      <c r="AZ5063" s="419"/>
      <c r="BB5063" s="419"/>
      <c r="BC5063" s="419"/>
      <c r="BD5063" s="419"/>
      <c r="BF5063" s="419"/>
      <c r="BG5063" s="419"/>
      <c r="BH5063" s="419"/>
      <c r="BJ5063" s="419"/>
      <c r="BK5063" s="419"/>
      <c r="BL5063" s="419"/>
      <c r="BN5063" s="419"/>
      <c r="BO5063" s="419"/>
      <c r="BP5063" s="419"/>
      <c r="BR5063" s="419"/>
      <c r="BS5063" s="419"/>
      <c r="BT5063" s="419"/>
      <c r="BV5063" s="419"/>
      <c r="BW5063" s="419"/>
      <c r="BX5063" s="397"/>
      <c r="BZ5063" s="449"/>
      <c r="CB5063" s="419"/>
      <c r="CC5063" s="419"/>
      <c r="CD5063" s="419"/>
      <c r="CF5063" s="419"/>
      <c r="CG5063" s="419"/>
      <c r="CH5063" s="419"/>
    </row>
    <row r="5064" spans="3:86" ht="21" thickBot="1">
      <c r="C5064" s="425"/>
      <c r="P5064" s="431"/>
      <c r="R5064" s="419"/>
      <c r="S5064" s="446"/>
      <c r="T5064" s="419"/>
      <c r="V5064" s="196"/>
      <c r="W5064" s="419"/>
      <c r="X5064" s="419"/>
      <c r="Z5064" s="419"/>
      <c r="AA5064" s="419"/>
      <c r="AB5064" s="419"/>
      <c r="AD5064" s="419"/>
      <c r="AE5064" s="419"/>
      <c r="AF5064" s="419"/>
      <c r="AH5064" s="419"/>
      <c r="AI5064" s="419"/>
      <c r="AJ5064" s="419"/>
      <c r="AL5064" s="419"/>
      <c r="AM5064" s="419"/>
      <c r="AN5064" s="403"/>
      <c r="AO5064" s="419"/>
      <c r="AP5064" s="419"/>
      <c r="AQ5064" s="419"/>
      <c r="AR5064" s="419"/>
      <c r="AS5064" s="419"/>
      <c r="AT5064" s="419"/>
      <c r="AU5064" s="419"/>
      <c r="AV5064" s="419"/>
      <c r="AX5064" s="419"/>
      <c r="AY5064" s="419"/>
      <c r="AZ5064" s="419"/>
      <c r="BB5064" s="419"/>
      <c r="BC5064" s="419"/>
      <c r="BD5064" s="419"/>
      <c r="BF5064" s="419"/>
      <c r="BG5064" s="419"/>
      <c r="BH5064" s="419"/>
      <c r="BJ5064" s="419"/>
      <c r="BK5064" s="419"/>
      <c r="BL5064" s="419"/>
      <c r="BN5064" s="419"/>
      <c r="BO5064" s="419"/>
      <c r="BP5064" s="419"/>
      <c r="BR5064" s="419"/>
      <c r="BS5064" s="419"/>
      <c r="BT5064" s="419"/>
      <c r="BV5064" s="419"/>
      <c r="BW5064" s="419"/>
      <c r="BX5064" s="397"/>
      <c r="BZ5064" s="449"/>
      <c r="CB5064" s="419"/>
      <c r="CC5064" s="419"/>
      <c r="CD5064" s="419"/>
      <c r="CF5064" s="419"/>
      <c r="CG5064" s="419"/>
      <c r="CH5064" s="419"/>
    </row>
    <row r="5065" spans="3:86" ht="21" thickBot="1">
      <c r="C5065" s="425"/>
      <c r="P5065" s="431"/>
      <c r="R5065" s="419"/>
      <c r="S5065" s="446"/>
      <c r="T5065" s="419"/>
      <c r="V5065" s="196"/>
      <c r="W5065" s="419"/>
      <c r="X5065" s="419"/>
      <c r="Z5065" s="419"/>
      <c r="AA5065" s="419"/>
      <c r="AB5065" s="419"/>
      <c r="AD5065" s="419"/>
      <c r="AE5065" s="419"/>
      <c r="AF5065" s="419"/>
      <c r="AH5065" s="419"/>
      <c r="AI5065" s="419"/>
      <c r="AJ5065" s="419"/>
      <c r="AL5065" s="419"/>
      <c r="AM5065" s="419"/>
      <c r="AN5065" s="403"/>
      <c r="AO5065" s="419"/>
      <c r="AP5065" s="419"/>
      <c r="AQ5065" s="419"/>
      <c r="AR5065" s="419"/>
      <c r="AS5065" s="419"/>
      <c r="AT5065" s="419"/>
      <c r="AU5065" s="419"/>
      <c r="AV5065" s="419"/>
      <c r="AX5065" s="419"/>
      <c r="AY5065" s="419"/>
      <c r="AZ5065" s="419"/>
      <c r="BB5065" s="419"/>
      <c r="BC5065" s="419"/>
      <c r="BD5065" s="419"/>
      <c r="BF5065" s="419"/>
      <c r="BG5065" s="419"/>
      <c r="BH5065" s="419"/>
      <c r="BJ5065" s="419"/>
      <c r="BK5065" s="419"/>
      <c r="BL5065" s="419"/>
      <c r="BN5065" s="419"/>
      <c r="BO5065" s="419"/>
      <c r="BP5065" s="419"/>
      <c r="BR5065" s="419"/>
      <c r="BS5065" s="419"/>
      <c r="BT5065" s="419"/>
      <c r="BV5065" s="419"/>
      <c r="BW5065" s="419"/>
      <c r="BX5065" s="397"/>
      <c r="BZ5065" s="449"/>
      <c r="CB5065" s="419"/>
      <c r="CC5065" s="419"/>
      <c r="CD5065" s="419"/>
      <c r="CF5065" s="419"/>
      <c r="CG5065" s="419"/>
      <c r="CH5065" s="419"/>
    </row>
    <row r="5066" spans="3:86" ht="21" thickBot="1">
      <c r="C5066" s="425"/>
      <c r="P5066" s="431"/>
      <c r="R5066" s="419"/>
      <c r="S5066" s="446"/>
      <c r="T5066" s="419"/>
      <c r="V5066" s="196"/>
      <c r="W5066" s="419"/>
      <c r="X5066" s="419"/>
      <c r="Z5066" s="419"/>
      <c r="AA5066" s="419"/>
      <c r="AB5066" s="419"/>
      <c r="AD5066" s="419"/>
      <c r="AE5066" s="419"/>
      <c r="AF5066" s="419"/>
      <c r="AH5066" s="419"/>
      <c r="AI5066" s="419"/>
      <c r="AJ5066" s="419"/>
      <c r="AL5066" s="419"/>
      <c r="AM5066" s="419"/>
      <c r="AN5066" s="403"/>
      <c r="AO5066" s="419"/>
      <c r="AP5066" s="419"/>
      <c r="AQ5066" s="419"/>
      <c r="AR5066" s="419"/>
      <c r="AS5066" s="419"/>
      <c r="AT5066" s="419"/>
      <c r="AU5066" s="419"/>
      <c r="AV5066" s="419"/>
      <c r="AX5066" s="419"/>
      <c r="AY5066" s="419"/>
      <c r="AZ5066" s="419"/>
      <c r="BB5066" s="419"/>
      <c r="BC5066" s="419"/>
      <c r="BD5066" s="419"/>
      <c r="BF5066" s="419"/>
      <c r="BG5066" s="419"/>
      <c r="BH5066" s="419"/>
      <c r="BJ5066" s="419"/>
      <c r="BK5066" s="419"/>
      <c r="BL5066" s="419"/>
      <c r="BN5066" s="419"/>
      <c r="BO5066" s="419"/>
      <c r="BP5066" s="419"/>
      <c r="BR5066" s="419"/>
      <c r="BS5066" s="419"/>
      <c r="BT5066" s="419"/>
      <c r="BV5066" s="419"/>
      <c r="BW5066" s="419"/>
      <c r="BX5066" s="397"/>
      <c r="BZ5066" s="449"/>
      <c r="CB5066" s="419"/>
      <c r="CC5066" s="419"/>
      <c r="CD5066" s="419"/>
      <c r="CF5066" s="419"/>
      <c r="CG5066" s="419"/>
      <c r="CH5066" s="419"/>
    </row>
    <row r="5067" spans="3:86" ht="21" thickBot="1">
      <c r="C5067" s="425"/>
      <c r="P5067" s="431"/>
      <c r="R5067" s="419"/>
      <c r="S5067" s="446"/>
      <c r="T5067" s="419"/>
      <c r="V5067" s="196"/>
      <c r="W5067" s="419"/>
      <c r="X5067" s="419"/>
      <c r="Z5067" s="419"/>
      <c r="AA5067" s="419"/>
      <c r="AB5067" s="419"/>
      <c r="AD5067" s="419"/>
      <c r="AE5067" s="419"/>
      <c r="AF5067" s="419"/>
      <c r="AH5067" s="419"/>
      <c r="AI5067" s="419"/>
      <c r="AJ5067" s="419"/>
      <c r="AL5067" s="419"/>
      <c r="AM5067" s="419"/>
      <c r="AN5067" s="403"/>
      <c r="AO5067" s="419"/>
      <c r="AP5067" s="419"/>
      <c r="AQ5067" s="419"/>
      <c r="AR5067" s="419"/>
      <c r="AS5067" s="419"/>
      <c r="AT5067" s="419"/>
      <c r="AU5067" s="419"/>
      <c r="AV5067" s="419"/>
      <c r="AX5067" s="419"/>
      <c r="AY5067" s="419"/>
      <c r="AZ5067" s="419"/>
      <c r="BB5067" s="419"/>
      <c r="BC5067" s="419"/>
      <c r="BD5067" s="419"/>
      <c r="BF5067" s="419"/>
      <c r="BG5067" s="419"/>
      <c r="BH5067" s="419"/>
      <c r="BJ5067" s="419"/>
      <c r="BK5067" s="419"/>
      <c r="BL5067" s="419"/>
      <c r="BN5067" s="419"/>
      <c r="BO5067" s="419"/>
      <c r="BP5067" s="419"/>
      <c r="BR5067" s="419"/>
      <c r="BS5067" s="419"/>
      <c r="BT5067" s="419"/>
      <c r="BV5067" s="419"/>
      <c r="BW5067" s="419"/>
      <c r="BX5067" s="397"/>
      <c r="BZ5067" s="449"/>
      <c r="CB5067" s="419"/>
      <c r="CC5067" s="419"/>
      <c r="CD5067" s="419"/>
      <c r="CF5067" s="419"/>
      <c r="CG5067" s="419"/>
      <c r="CH5067" s="419"/>
    </row>
    <row r="5068" spans="3:86" ht="21" thickBot="1">
      <c r="C5068" s="425"/>
      <c r="P5068" s="431"/>
      <c r="R5068" s="419"/>
      <c r="S5068" s="446"/>
      <c r="T5068" s="419"/>
      <c r="V5068" s="196"/>
      <c r="W5068" s="419"/>
      <c r="X5068" s="419"/>
      <c r="Z5068" s="419"/>
      <c r="AA5068" s="419"/>
      <c r="AB5068" s="419"/>
      <c r="AD5068" s="419"/>
      <c r="AE5068" s="419"/>
      <c r="AF5068" s="419"/>
      <c r="AH5068" s="419"/>
      <c r="AI5068" s="419"/>
      <c r="AJ5068" s="419"/>
      <c r="AL5068" s="419"/>
      <c r="AM5068" s="419"/>
      <c r="AN5068" s="403"/>
      <c r="AO5068" s="419"/>
      <c r="AP5068" s="419"/>
      <c r="AQ5068" s="419"/>
      <c r="AR5068" s="419"/>
      <c r="AS5068" s="419"/>
      <c r="AT5068" s="419"/>
      <c r="AU5068" s="419"/>
      <c r="AV5068" s="419"/>
      <c r="AX5068" s="419"/>
      <c r="AY5068" s="419"/>
      <c r="AZ5068" s="419"/>
      <c r="BB5068" s="419"/>
      <c r="BC5068" s="419"/>
      <c r="BD5068" s="419"/>
      <c r="BF5068" s="419"/>
      <c r="BG5068" s="419"/>
      <c r="BH5068" s="419"/>
      <c r="BJ5068" s="419"/>
      <c r="BK5068" s="419"/>
      <c r="BL5068" s="419"/>
      <c r="BN5068" s="419"/>
      <c r="BO5068" s="419"/>
      <c r="BP5068" s="419"/>
      <c r="BR5068" s="419"/>
      <c r="BS5068" s="419"/>
      <c r="BT5068" s="419"/>
      <c r="BV5068" s="419"/>
      <c r="BW5068" s="419"/>
      <c r="BX5068" s="397"/>
      <c r="BZ5068" s="449"/>
      <c r="CB5068" s="419"/>
      <c r="CC5068" s="419"/>
      <c r="CD5068" s="419"/>
      <c r="CF5068" s="419"/>
      <c r="CG5068" s="419"/>
      <c r="CH5068" s="419"/>
    </row>
    <row r="5069" spans="3:86" ht="21" thickBot="1">
      <c r="C5069" s="425"/>
      <c r="P5069" s="431"/>
      <c r="R5069" s="419"/>
      <c r="S5069" s="446"/>
      <c r="T5069" s="419"/>
      <c r="V5069" s="196"/>
      <c r="W5069" s="419"/>
      <c r="X5069" s="419"/>
      <c r="Z5069" s="419"/>
      <c r="AA5069" s="419"/>
      <c r="AB5069" s="419"/>
      <c r="AD5069" s="419"/>
      <c r="AE5069" s="419"/>
      <c r="AF5069" s="419"/>
      <c r="AH5069" s="419"/>
      <c r="AI5069" s="419"/>
      <c r="AJ5069" s="419"/>
      <c r="AL5069" s="419"/>
      <c r="AM5069" s="419"/>
      <c r="AN5069" s="403"/>
      <c r="AO5069" s="419"/>
      <c r="AP5069" s="419"/>
      <c r="AQ5069" s="419"/>
      <c r="AR5069" s="419"/>
      <c r="AS5069" s="419"/>
      <c r="AT5069" s="419"/>
      <c r="AU5069" s="419"/>
      <c r="AV5069" s="419"/>
      <c r="AX5069" s="419"/>
      <c r="AY5069" s="419"/>
      <c r="AZ5069" s="419"/>
      <c r="BB5069" s="419"/>
      <c r="BC5069" s="419"/>
      <c r="BD5069" s="419"/>
      <c r="BF5069" s="419"/>
      <c r="BG5069" s="419"/>
      <c r="BH5069" s="419"/>
      <c r="BJ5069" s="419"/>
      <c r="BK5069" s="419"/>
      <c r="BL5069" s="419"/>
      <c r="BN5069" s="419"/>
      <c r="BO5069" s="419"/>
      <c r="BP5069" s="419"/>
      <c r="BR5069" s="419"/>
      <c r="BS5069" s="419"/>
      <c r="BT5069" s="419"/>
      <c r="BV5069" s="419"/>
      <c r="BW5069" s="419"/>
      <c r="BX5069" s="397"/>
      <c r="BZ5069" s="449"/>
      <c r="CB5069" s="419"/>
      <c r="CC5069" s="419"/>
      <c r="CD5069" s="419"/>
      <c r="CF5069" s="419"/>
      <c r="CG5069" s="419"/>
      <c r="CH5069" s="419"/>
    </row>
    <row r="5070" spans="3:86" ht="21" thickBot="1">
      <c r="C5070" s="425"/>
      <c r="P5070" s="431"/>
      <c r="R5070" s="419"/>
      <c r="S5070" s="446"/>
      <c r="T5070" s="419"/>
      <c r="V5070" s="196"/>
      <c r="W5070" s="419"/>
      <c r="X5070" s="419"/>
      <c r="Z5070" s="419"/>
      <c r="AA5070" s="419"/>
      <c r="AB5070" s="419"/>
      <c r="AD5070" s="419"/>
      <c r="AE5070" s="419"/>
      <c r="AF5070" s="419"/>
      <c r="AH5070" s="419"/>
      <c r="AI5070" s="419"/>
      <c r="AJ5070" s="419"/>
      <c r="AL5070" s="419"/>
      <c r="AM5070" s="419"/>
      <c r="AN5070" s="403"/>
      <c r="AO5070" s="419"/>
      <c r="AP5070" s="419"/>
      <c r="AQ5070" s="419"/>
      <c r="AR5070" s="419"/>
      <c r="AS5070" s="419"/>
      <c r="AT5070" s="419"/>
      <c r="AU5070" s="419"/>
      <c r="AV5070" s="419"/>
      <c r="AX5070" s="419"/>
      <c r="AY5070" s="419"/>
      <c r="AZ5070" s="419"/>
      <c r="BB5070" s="419"/>
      <c r="BC5070" s="419"/>
      <c r="BD5070" s="419"/>
      <c r="BF5070" s="419"/>
      <c r="BG5070" s="419"/>
      <c r="BH5070" s="419"/>
      <c r="BJ5070" s="419"/>
      <c r="BK5070" s="419"/>
      <c r="BL5070" s="419"/>
      <c r="BN5070" s="419"/>
      <c r="BO5070" s="419"/>
      <c r="BP5070" s="419"/>
      <c r="BR5070" s="419"/>
      <c r="BS5070" s="419"/>
      <c r="BT5070" s="419"/>
      <c r="BV5070" s="419"/>
      <c r="BW5070" s="419"/>
      <c r="BX5070" s="397"/>
      <c r="BZ5070" s="449"/>
      <c r="CB5070" s="419"/>
      <c r="CC5070" s="419"/>
      <c r="CD5070" s="419"/>
      <c r="CF5070" s="419"/>
      <c r="CG5070" s="419"/>
      <c r="CH5070" s="419"/>
    </row>
    <row r="5071" spans="3:86" ht="21" thickBot="1">
      <c r="C5071" s="425"/>
      <c r="P5071" s="431"/>
      <c r="R5071" s="419"/>
      <c r="S5071" s="446"/>
      <c r="T5071" s="419"/>
      <c r="V5071" s="196"/>
      <c r="W5071" s="419"/>
      <c r="X5071" s="419"/>
      <c r="Z5071" s="419"/>
      <c r="AA5071" s="419"/>
      <c r="AB5071" s="419"/>
      <c r="AD5071" s="419"/>
      <c r="AE5071" s="419"/>
      <c r="AF5071" s="419"/>
      <c r="AH5071" s="419"/>
      <c r="AI5071" s="419"/>
      <c r="AJ5071" s="419"/>
      <c r="AL5071" s="419"/>
      <c r="AM5071" s="419"/>
      <c r="AN5071" s="403"/>
      <c r="AO5071" s="419"/>
      <c r="AP5071" s="419"/>
      <c r="AQ5071" s="419"/>
      <c r="AR5071" s="419"/>
      <c r="AS5071" s="419"/>
      <c r="AT5071" s="419"/>
      <c r="AU5071" s="419"/>
      <c r="AV5071" s="419"/>
      <c r="AX5071" s="419"/>
      <c r="AY5071" s="419"/>
      <c r="AZ5071" s="419"/>
      <c r="BB5071" s="419"/>
      <c r="BC5071" s="419"/>
      <c r="BD5071" s="419"/>
      <c r="BF5071" s="419"/>
      <c r="BG5071" s="419"/>
      <c r="BH5071" s="419"/>
      <c r="BJ5071" s="419"/>
      <c r="BK5071" s="419"/>
      <c r="BL5071" s="419"/>
      <c r="BN5071" s="419"/>
      <c r="BO5071" s="419"/>
      <c r="BP5071" s="419"/>
      <c r="BR5071" s="419"/>
      <c r="BS5071" s="419"/>
      <c r="BT5071" s="419"/>
      <c r="BV5071" s="419"/>
      <c r="BW5071" s="419"/>
      <c r="BX5071" s="397"/>
      <c r="BZ5071" s="449"/>
      <c r="CB5071" s="419"/>
      <c r="CC5071" s="419"/>
      <c r="CD5071" s="419"/>
      <c r="CF5071" s="419"/>
      <c r="CG5071" s="419"/>
      <c r="CH5071" s="419"/>
    </row>
    <row r="5072" spans="3:86" ht="21" thickBot="1">
      <c r="C5072" s="425"/>
      <c r="P5072" s="431"/>
      <c r="R5072" s="419"/>
      <c r="S5072" s="446"/>
      <c r="T5072" s="419"/>
      <c r="V5072" s="196"/>
      <c r="W5072" s="419"/>
      <c r="X5072" s="419"/>
      <c r="Z5072" s="419"/>
      <c r="AA5072" s="419"/>
      <c r="AB5072" s="419"/>
      <c r="AD5072" s="419"/>
      <c r="AE5072" s="419"/>
      <c r="AF5072" s="419"/>
      <c r="AH5072" s="419"/>
      <c r="AI5072" s="419"/>
      <c r="AJ5072" s="419"/>
      <c r="AL5072" s="419"/>
      <c r="AM5072" s="419"/>
      <c r="AN5072" s="403"/>
      <c r="AO5072" s="419"/>
      <c r="AP5072" s="419"/>
      <c r="AQ5072" s="419"/>
      <c r="AR5072" s="419"/>
      <c r="AS5072" s="419"/>
      <c r="AT5072" s="419"/>
      <c r="AU5072" s="419"/>
      <c r="AV5072" s="419"/>
      <c r="AX5072" s="419"/>
      <c r="AY5072" s="419"/>
      <c r="AZ5072" s="419"/>
      <c r="BB5072" s="419"/>
      <c r="BC5072" s="419"/>
      <c r="BD5072" s="419"/>
      <c r="BF5072" s="419"/>
      <c r="BG5072" s="419"/>
      <c r="BH5072" s="419"/>
      <c r="BJ5072" s="419"/>
      <c r="BK5072" s="419"/>
      <c r="BL5072" s="419"/>
      <c r="BN5072" s="419"/>
      <c r="BO5072" s="419"/>
      <c r="BP5072" s="419"/>
      <c r="BR5072" s="419"/>
      <c r="BS5072" s="419"/>
      <c r="BT5072" s="419"/>
      <c r="BV5072" s="419"/>
      <c r="BW5072" s="419"/>
      <c r="BX5072" s="397"/>
      <c r="BZ5072" s="449"/>
      <c r="CB5072" s="419"/>
      <c r="CC5072" s="419"/>
      <c r="CD5072" s="419"/>
      <c r="CF5072" s="419"/>
      <c r="CG5072" s="419"/>
      <c r="CH5072" s="419"/>
    </row>
    <row r="5073" spans="3:86" ht="21" thickBot="1">
      <c r="C5073" s="425"/>
      <c r="P5073" s="431"/>
      <c r="R5073" s="419"/>
      <c r="S5073" s="446"/>
      <c r="T5073" s="419"/>
      <c r="V5073" s="196"/>
      <c r="W5073" s="419"/>
      <c r="X5073" s="419"/>
      <c r="Z5073" s="419"/>
      <c r="AA5073" s="419"/>
      <c r="AB5073" s="419"/>
      <c r="AD5073" s="419"/>
      <c r="AE5073" s="419"/>
      <c r="AF5073" s="419"/>
      <c r="AH5073" s="419"/>
      <c r="AI5073" s="419"/>
      <c r="AJ5073" s="419"/>
      <c r="AL5073" s="419"/>
      <c r="AM5073" s="419"/>
      <c r="AN5073" s="403"/>
      <c r="AO5073" s="419"/>
      <c r="AP5073" s="419"/>
      <c r="AQ5073" s="419"/>
      <c r="AR5073" s="419"/>
      <c r="AS5073" s="419"/>
      <c r="AT5073" s="419"/>
      <c r="AU5073" s="419"/>
      <c r="AV5073" s="419"/>
      <c r="AX5073" s="419"/>
      <c r="AY5073" s="419"/>
      <c r="AZ5073" s="419"/>
      <c r="BB5073" s="419"/>
      <c r="BC5073" s="419"/>
      <c r="BD5073" s="419"/>
      <c r="BF5073" s="419"/>
      <c r="BG5073" s="419"/>
      <c r="BH5073" s="419"/>
      <c r="BJ5073" s="419"/>
      <c r="BK5073" s="419"/>
      <c r="BL5073" s="419"/>
      <c r="BN5073" s="419"/>
      <c r="BO5073" s="419"/>
      <c r="BP5073" s="419"/>
      <c r="BR5073" s="419"/>
      <c r="BS5073" s="419"/>
      <c r="BT5073" s="419"/>
      <c r="BV5073" s="419"/>
      <c r="BW5073" s="419"/>
      <c r="BX5073" s="397"/>
      <c r="BZ5073" s="449"/>
      <c r="CB5073" s="419"/>
      <c r="CC5073" s="419"/>
      <c r="CD5073" s="419"/>
      <c r="CF5073" s="419"/>
      <c r="CG5073" s="419"/>
      <c r="CH5073" s="419"/>
    </row>
    <row r="5074" spans="3:86" ht="21" thickBot="1">
      <c r="C5074" s="425"/>
      <c r="P5074" s="431"/>
      <c r="R5074" s="419"/>
      <c r="S5074" s="446"/>
      <c r="T5074" s="419"/>
      <c r="V5074" s="196"/>
      <c r="W5074" s="419"/>
      <c r="X5074" s="419"/>
      <c r="Z5074" s="419"/>
      <c r="AA5074" s="419"/>
      <c r="AB5074" s="419"/>
      <c r="AD5074" s="419"/>
      <c r="AE5074" s="419"/>
      <c r="AF5074" s="419"/>
      <c r="AH5074" s="419"/>
      <c r="AI5074" s="419"/>
      <c r="AJ5074" s="419"/>
      <c r="AL5074" s="419"/>
      <c r="AM5074" s="419"/>
      <c r="AN5074" s="403"/>
      <c r="AO5074" s="419"/>
      <c r="AP5074" s="419"/>
      <c r="AQ5074" s="419"/>
      <c r="AR5074" s="419"/>
      <c r="AS5074" s="419"/>
      <c r="AT5074" s="419"/>
      <c r="AU5074" s="419"/>
      <c r="AV5074" s="419"/>
      <c r="AX5074" s="419"/>
      <c r="AY5074" s="419"/>
      <c r="AZ5074" s="419"/>
      <c r="BB5074" s="419"/>
      <c r="BC5074" s="419"/>
      <c r="BD5074" s="419"/>
      <c r="BF5074" s="419"/>
      <c r="BG5074" s="419"/>
      <c r="BH5074" s="419"/>
      <c r="BJ5074" s="419"/>
      <c r="BK5074" s="419"/>
      <c r="BL5074" s="419"/>
      <c r="BN5074" s="419"/>
      <c r="BO5074" s="419"/>
      <c r="BP5074" s="419"/>
      <c r="BR5074" s="419"/>
      <c r="BS5074" s="419"/>
      <c r="BT5074" s="419"/>
      <c r="BV5074" s="419"/>
      <c r="BW5074" s="419"/>
      <c r="BX5074" s="397"/>
      <c r="BZ5074" s="449"/>
      <c r="CB5074" s="419"/>
      <c r="CC5074" s="419"/>
      <c r="CD5074" s="419"/>
      <c r="CF5074" s="419"/>
      <c r="CG5074" s="419"/>
      <c r="CH5074" s="419"/>
    </row>
    <row r="5075" spans="3:86" ht="21" thickBot="1">
      <c r="C5075" s="425"/>
      <c r="P5075" s="431"/>
      <c r="R5075" s="419"/>
      <c r="S5075" s="446"/>
      <c r="T5075" s="419"/>
      <c r="V5075" s="196"/>
      <c r="W5075" s="419"/>
      <c r="X5075" s="419"/>
      <c r="Z5075" s="419"/>
      <c r="AA5075" s="419"/>
      <c r="AB5075" s="419"/>
      <c r="AD5075" s="419"/>
      <c r="AE5075" s="419"/>
      <c r="AF5075" s="419"/>
      <c r="AH5075" s="419"/>
      <c r="AI5075" s="419"/>
      <c r="AJ5075" s="419"/>
      <c r="AL5075" s="419"/>
      <c r="AM5075" s="419"/>
      <c r="AN5075" s="403"/>
      <c r="AO5075" s="419"/>
      <c r="AP5075" s="419"/>
      <c r="AQ5075" s="419"/>
      <c r="AR5075" s="419"/>
      <c r="AS5075" s="419"/>
      <c r="AT5075" s="419"/>
      <c r="AU5075" s="419"/>
      <c r="AV5075" s="419"/>
      <c r="AX5075" s="419"/>
      <c r="AY5075" s="419"/>
      <c r="AZ5075" s="419"/>
      <c r="BB5075" s="419"/>
      <c r="BC5075" s="419"/>
      <c r="BD5075" s="419"/>
      <c r="BF5075" s="419"/>
      <c r="BG5075" s="419"/>
      <c r="BH5075" s="419"/>
      <c r="BJ5075" s="419"/>
      <c r="BK5075" s="419"/>
      <c r="BL5075" s="419"/>
      <c r="BN5075" s="419"/>
      <c r="BO5075" s="419"/>
      <c r="BP5075" s="419"/>
      <c r="BR5075" s="419"/>
      <c r="BS5075" s="419"/>
      <c r="BT5075" s="419"/>
      <c r="BV5075" s="419"/>
      <c r="BW5075" s="419"/>
      <c r="BX5075" s="397"/>
      <c r="BZ5075" s="449"/>
      <c r="CB5075" s="419"/>
      <c r="CC5075" s="419"/>
      <c r="CD5075" s="419"/>
      <c r="CF5075" s="419"/>
      <c r="CG5075" s="419"/>
      <c r="CH5075" s="419"/>
    </row>
    <row r="5076" spans="3:86" ht="21" thickBot="1">
      <c r="C5076" s="425"/>
      <c r="P5076" s="431"/>
      <c r="R5076" s="419"/>
      <c r="S5076" s="446"/>
      <c r="T5076" s="419"/>
      <c r="V5076" s="196"/>
      <c r="W5076" s="419"/>
      <c r="X5076" s="419"/>
      <c r="Z5076" s="419"/>
      <c r="AA5076" s="419"/>
      <c r="AB5076" s="419"/>
      <c r="AD5076" s="419"/>
      <c r="AE5076" s="419"/>
      <c r="AF5076" s="419"/>
      <c r="AH5076" s="419"/>
      <c r="AI5076" s="419"/>
      <c r="AJ5076" s="419"/>
      <c r="AL5076" s="419"/>
      <c r="AM5076" s="419"/>
      <c r="AN5076" s="403"/>
      <c r="AO5076" s="419"/>
      <c r="AP5076" s="419"/>
      <c r="AQ5076" s="419"/>
      <c r="AR5076" s="419"/>
      <c r="AS5076" s="419"/>
      <c r="AT5076" s="419"/>
      <c r="AU5076" s="419"/>
      <c r="AV5076" s="419"/>
      <c r="AX5076" s="419"/>
      <c r="AY5076" s="419"/>
      <c r="AZ5076" s="419"/>
      <c r="BB5076" s="419"/>
      <c r="BC5076" s="419"/>
      <c r="BD5076" s="419"/>
      <c r="BF5076" s="419"/>
      <c r="BG5076" s="419"/>
      <c r="BH5076" s="419"/>
      <c r="BJ5076" s="419"/>
      <c r="BK5076" s="419"/>
      <c r="BL5076" s="419"/>
      <c r="BN5076" s="419"/>
      <c r="BO5076" s="419"/>
      <c r="BP5076" s="419"/>
      <c r="BR5076" s="419"/>
      <c r="BS5076" s="419"/>
      <c r="BT5076" s="419"/>
      <c r="BV5076" s="419"/>
      <c r="BW5076" s="419"/>
      <c r="BX5076" s="397"/>
      <c r="BZ5076" s="449"/>
      <c r="CB5076" s="419"/>
      <c r="CC5076" s="419"/>
      <c r="CD5076" s="419"/>
      <c r="CF5076" s="419"/>
      <c r="CG5076" s="419"/>
      <c r="CH5076" s="419"/>
    </row>
    <row r="5077" spans="3:86" ht="21" thickBot="1">
      <c r="C5077" s="425"/>
      <c r="P5077" s="431"/>
      <c r="R5077" s="419"/>
      <c r="S5077" s="446"/>
      <c r="T5077" s="419"/>
      <c r="V5077" s="196"/>
      <c r="W5077" s="419"/>
      <c r="X5077" s="419"/>
      <c r="Z5077" s="419"/>
      <c r="AA5077" s="419"/>
      <c r="AB5077" s="419"/>
      <c r="AD5077" s="419"/>
      <c r="AE5077" s="419"/>
      <c r="AF5077" s="419"/>
      <c r="AH5077" s="419"/>
      <c r="AI5077" s="419"/>
      <c r="AJ5077" s="419"/>
      <c r="AL5077" s="419"/>
      <c r="AM5077" s="419"/>
      <c r="AN5077" s="403"/>
      <c r="AO5077" s="419"/>
      <c r="AP5077" s="419"/>
      <c r="AQ5077" s="419"/>
      <c r="AR5077" s="419"/>
      <c r="AS5077" s="419"/>
      <c r="AT5077" s="419"/>
      <c r="AU5077" s="419"/>
      <c r="AV5077" s="419"/>
      <c r="AX5077" s="419"/>
      <c r="AY5077" s="419"/>
      <c r="AZ5077" s="419"/>
      <c r="BB5077" s="419"/>
      <c r="BC5077" s="419"/>
      <c r="BD5077" s="419"/>
      <c r="BF5077" s="419"/>
      <c r="BG5077" s="419"/>
      <c r="BH5077" s="419"/>
      <c r="BJ5077" s="419"/>
      <c r="BK5077" s="419"/>
      <c r="BL5077" s="419"/>
      <c r="BN5077" s="419"/>
      <c r="BO5077" s="419"/>
      <c r="BP5077" s="419"/>
      <c r="BR5077" s="419"/>
      <c r="BS5077" s="419"/>
      <c r="BT5077" s="419"/>
      <c r="BV5077" s="419"/>
      <c r="BW5077" s="419"/>
      <c r="BX5077" s="397"/>
      <c r="BZ5077" s="449"/>
      <c r="CB5077" s="419"/>
      <c r="CC5077" s="419"/>
      <c r="CD5077" s="419"/>
      <c r="CF5077" s="419"/>
      <c r="CG5077" s="419"/>
      <c r="CH5077" s="419"/>
    </row>
    <row r="5078" spans="3:86" ht="21" thickBot="1">
      <c r="C5078" s="425"/>
      <c r="P5078" s="431"/>
      <c r="R5078" s="419"/>
      <c r="S5078" s="446"/>
      <c r="T5078" s="419"/>
      <c r="V5078" s="196"/>
      <c r="W5078" s="419"/>
      <c r="X5078" s="419"/>
      <c r="Z5078" s="419"/>
      <c r="AA5078" s="419"/>
      <c r="AB5078" s="419"/>
      <c r="AD5078" s="419"/>
      <c r="AE5078" s="419"/>
      <c r="AF5078" s="419"/>
      <c r="AH5078" s="419"/>
      <c r="AI5078" s="419"/>
      <c r="AJ5078" s="419"/>
      <c r="AL5078" s="419"/>
      <c r="AM5078" s="419"/>
      <c r="AN5078" s="403"/>
      <c r="AO5078" s="419"/>
      <c r="AP5078" s="419"/>
      <c r="AQ5078" s="419"/>
      <c r="AR5078" s="419"/>
      <c r="AS5078" s="419"/>
      <c r="AT5078" s="419"/>
      <c r="AU5078" s="419"/>
      <c r="AV5078" s="419"/>
      <c r="AX5078" s="419"/>
      <c r="AY5078" s="419"/>
      <c r="AZ5078" s="419"/>
      <c r="BB5078" s="419"/>
      <c r="BC5078" s="419"/>
      <c r="BD5078" s="419"/>
      <c r="BF5078" s="419"/>
      <c r="BG5078" s="419"/>
      <c r="BH5078" s="419"/>
      <c r="BJ5078" s="419"/>
      <c r="BK5078" s="419"/>
      <c r="BL5078" s="419"/>
      <c r="BN5078" s="419"/>
      <c r="BO5078" s="419"/>
      <c r="BP5078" s="419"/>
      <c r="BR5078" s="419"/>
      <c r="BS5078" s="419"/>
      <c r="BT5078" s="419"/>
      <c r="BV5078" s="419"/>
      <c r="BW5078" s="419"/>
      <c r="BX5078" s="397"/>
      <c r="BZ5078" s="449"/>
      <c r="CB5078" s="419"/>
      <c r="CC5078" s="419"/>
      <c r="CD5078" s="419"/>
      <c r="CF5078" s="419"/>
      <c r="CG5078" s="419"/>
      <c r="CH5078" s="419"/>
    </row>
    <row r="5079" spans="3:86" ht="21" thickBot="1">
      <c r="C5079" s="425"/>
      <c r="P5079" s="431"/>
      <c r="R5079" s="419"/>
      <c r="S5079" s="446"/>
      <c r="T5079" s="419"/>
      <c r="V5079" s="196"/>
      <c r="W5079" s="419"/>
      <c r="X5079" s="419"/>
      <c r="Z5079" s="419"/>
      <c r="AA5079" s="419"/>
      <c r="AB5079" s="419"/>
      <c r="AD5079" s="419"/>
      <c r="AE5079" s="419"/>
      <c r="AF5079" s="419"/>
      <c r="AH5079" s="419"/>
      <c r="AI5079" s="419"/>
      <c r="AJ5079" s="419"/>
      <c r="AL5079" s="419"/>
      <c r="AM5079" s="419"/>
      <c r="AN5079" s="403"/>
      <c r="AO5079" s="419"/>
      <c r="AP5079" s="419"/>
      <c r="AQ5079" s="419"/>
      <c r="AR5079" s="419"/>
      <c r="AS5079" s="419"/>
      <c r="AT5079" s="419"/>
      <c r="AU5079" s="419"/>
      <c r="AV5079" s="419"/>
      <c r="AX5079" s="419"/>
      <c r="AY5079" s="419"/>
      <c r="AZ5079" s="419"/>
      <c r="BB5079" s="419"/>
      <c r="BC5079" s="419"/>
      <c r="BD5079" s="419"/>
      <c r="BF5079" s="419"/>
      <c r="BG5079" s="419"/>
      <c r="BH5079" s="419"/>
      <c r="BJ5079" s="419"/>
      <c r="BK5079" s="419"/>
      <c r="BL5079" s="419"/>
      <c r="BN5079" s="419"/>
      <c r="BO5079" s="419"/>
      <c r="BP5079" s="419"/>
      <c r="BR5079" s="419"/>
      <c r="BS5079" s="419"/>
      <c r="BT5079" s="419"/>
      <c r="BV5079" s="419"/>
      <c r="BW5079" s="419"/>
      <c r="BX5079" s="397"/>
      <c r="BZ5079" s="449"/>
      <c r="CB5079" s="419"/>
      <c r="CC5079" s="419"/>
      <c r="CD5079" s="419"/>
      <c r="CF5079" s="419"/>
      <c r="CG5079" s="419"/>
      <c r="CH5079" s="419"/>
    </row>
    <row r="5080" spans="3:86" ht="21" thickBot="1">
      <c r="C5080" s="425"/>
      <c r="P5080" s="431"/>
      <c r="R5080" s="419"/>
      <c r="S5080" s="446"/>
      <c r="T5080" s="419"/>
      <c r="V5080" s="196"/>
      <c r="W5080" s="419"/>
      <c r="X5080" s="419"/>
      <c r="Z5080" s="419"/>
      <c r="AA5080" s="419"/>
      <c r="AB5080" s="419"/>
      <c r="AD5080" s="419"/>
      <c r="AE5080" s="419"/>
      <c r="AF5080" s="419"/>
      <c r="AH5080" s="419"/>
      <c r="AI5080" s="419"/>
      <c r="AJ5080" s="419"/>
      <c r="AL5080" s="419"/>
      <c r="AM5080" s="419"/>
      <c r="AN5080" s="403"/>
      <c r="AO5080" s="419"/>
      <c r="AP5080" s="419"/>
      <c r="AQ5080" s="419"/>
      <c r="AR5080" s="419"/>
      <c r="AS5080" s="419"/>
      <c r="AT5080" s="419"/>
      <c r="AU5080" s="419"/>
      <c r="AV5080" s="419"/>
      <c r="AX5080" s="419"/>
      <c r="AY5080" s="419"/>
      <c r="AZ5080" s="419"/>
      <c r="BB5080" s="419"/>
      <c r="BC5080" s="419"/>
      <c r="BD5080" s="419"/>
      <c r="BF5080" s="419"/>
      <c r="BG5080" s="419"/>
      <c r="BH5080" s="419"/>
      <c r="BJ5080" s="419"/>
      <c r="BK5080" s="419"/>
      <c r="BL5080" s="419"/>
      <c r="BN5080" s="419"/>
      <c r="BO5080" s="419"/>
      <c r="BP5080" s="419"/>
      <c r="BR5080" s="419"/>
      <c r="BS5080" s="419"/>
      <c r="BT5080" s="419"/>
      <c r="BV5080" s="419"/>
      <c r="BW5080" s="419"/>
      <c r="BX5080" s="397"/>
      <c r="BZ5080" s="449"/>
      <c r="CB5080" s="419"/>
      <c r="CC5080" s="419"/>
      <c r="CD5080" s="419"/>
      <c r="CF5080" s="419"/>
      <c r="CG5080" s="419"/>
      <c r="CH5080" s="419"/>
    </row>
    <row r="5081" spans="3:86" ht="21" thickBot="1">
      <c r="C5081" s="425"/>
      <c r="P5081" s="431"/>
      <c r="R5081" s="419"/>
      <c r="S5081" s="446"/>
      <c r="T5081" s="419"/>
      <c r="V5081" s="196"/>
      <c r="W5081" s="419"/>
      <c r="X5081" s="419"/>
      <c r="Z5081" s="419"/>
      <c r="AA5081" s="419"/>
      <c r="AB5081" s="419"/>
      <c r="AD5081" s="419"/>
      <c r="AE5081" s="419"/>
      <c r="AF5081" s="419"/>
      <c r="AH5081" s="419"/>
      <c r="AI5081" s="419"/>
      <c r="AJ5081" s="419"/>
      <c r="AL5081" s="419"/>
      <c r="AM5081" s="419"/>
      <c r="AN5081" s="403"/>
      <c r="AO5081" s="419"/>
      <c r="AP5081" s="419"/>
      <c r="AQ5081" s="419"/>
      <c r="AR5081" s="419"/>
      <c r="AS5081" s="419"/>
      <c r="AT5081" s="419"/>
      <c r="AU5081" s="419"/>
      <c r="AV5081" s="419"/>
      <c r="AX5081" s="419"/>
      <c r="AY5081" s="419"/>
      <c r="AZ5081" s="419"/>
      <c r="BB5081" s="419"/>
      <c r="BC5081" s="419"/>
      <c r="BD5081" s="419"/>
      <c r="BF5081" s="419"/>
      <c r="BG5081" s="419"/>
      <c r="BH5081" s="419"/>
      <c r="BJ5081" s="419"/>
      <c r="BK5081" s="419"/>
      <c r="BL5081" s="419"/>
      <c r="BN5081" s="419"/>
      <c r="BO5081" s="419"/>
      <c r="BP5081" s="419"/>
      <c r="BR5081" s="419"/>
      <c r="BS5081" s="419"/>
      <c r="BT5081" s="419"/>
      <c r="BV5081" s="419"/>
      <c r="BW5081" s="419"/>
      <c r="BX5081" s="397"/>
      <c r="BZ5081" s="449"/>
      <c r="CB5081" s="419"/>
      <c r="CC5081" s="419"/>
      <c r="CD5081" s="419"/>
      <c r="CF5081" s="419"/>
      <c r="CG5081" s="419"/>
      <c r="CH5081" s="419"/>
    </row>
    <row r="5082" spans="3:86" ht="21" thickBot="1">
      <c r="C5082" s="425"/>
      <c r="P5082" s="431"/>
      <c r="R5082" s="419"/>
      <c r="S5082" s="446"/>
      <c r="T5082" s="419"/>
      <c r="V5082" s="196"/>
      <c r="W5082" s="419"/>
      <c r="X5082" s="419"/>
      <c r="Z5082" s="419"/>
      <c r="AA5082" s="419"/>
      <c r="AB5082" s="419"/>
      <c r="AD5082" s="419"/>
      <c r="AE5082" s="419"/>
      <c r="AF5082" s="419"/>
      <c r="AH5082" s="419"/>
      <c r="AI5082" s="419"/>
      <c r="AJ5082" s="419"/>
      <c r="AL5082" s="419"/>
      <c r="AM5082" s="419"/>
      <c r="AN5082" s="403"/>
      <c r="AO5082" s="419"/>
      <c r="AP5082" s="419"/>
      <c r="AQ5082" s="419"/>
      <c r="AR5082" s="419"/>
      <c r="AS5082" s="419"/>
      <c r="AT5082" s="419"/>
      <c r="AU5082" s="419"/>
      <c r="AV5082" s="419"/>
      <c r="AX5082" s="419"/>
      <c r="AY5082" s="419"/>
      <c r="AZ5082" s="419"/>
      <c r="BB5082" s="419"/>
      <c r="BC5082" s="419"/>
      <c r="BD5082" s="419"/>
      <c r="BF5082" s="419"/>
      <c r="BG5082" s="419"/>
      <c r="BH5082" s="419"/>
      <c r="BJ5082" s="419"/>
      <c r="BK5082" s="419"/>
      <c r="BL5082" s="419"/>
      <c r="BN5082" s="419"/>
      <c r="BO5082" s="419"/>
      <c r="BP5082" s="419"/>
      <c r="BR5082" s="419"/>
      <c r="BS5082" s="419"/>
      <c r="BT5082" s="419"/>
      <c r="BV5082" s="419"/>
      <c r="BW5082" s="419"/>
      <c r="BX5082" s="397"/>
      <c r="BZ5082" s="449"/>
      <c r="CB5082" s="419"/>
      <c r="CC5082" s="419"/>
      <c r="CD5082" s="419"/>
      <c r="CF5082" s="419"/>
      <c r="CG5082" s="419"/>
      <c r="CH5082" s="419"/>
    </row>
    <row r="5083" spans="3:86" ht="21" thickBot="1">
      <c r="C5083" s="425"/>
      <c r="P5083" s="431"/>
      <c r="R5083" s="419"/>
      <c r="S5083" s="446"/>
      <c r="T5083" s="419"/>
      <c r="V5083" s="196"/>
      <c r="W5083" s="419"/>
      <c r="X5083" s="419"/>
      <c r="Z5083" s="419"/>
      <c r="AA5083" s="419"/>
      <c r="AB5083" s="419"/>
      <c r="AD5083" s="419"/>
      <c r="AE5083" s="419"/>
      <c r="AF5083" s="419"/>
      <c r="AH5083" s="419"/>
      <c r="AI5083" s="419"/>
      <c r="AJ5083" s="419"/>
      <c r="AL5083" s="419"/>
      <c r="AM5083" s="419"/>
      <c r="AN5083" s="403"/>
      <c r="AO5083" s="419"/>
      <c r="AP5083" s="419"/>
      <c r="AQ5083" s="419"/>
      <c r="AR5083" s="419"/>
      <c r="AS5083" s="419"/>
      <c r="AT5083" s="419"/>
      <c r="AU5083" s="419"/>
      <c r="AV5083" s="419"/>
      <c r="AX5083" s="419"/>
      <c r="AY5083" s="419"/>
      <c r="AZ5083" s="419"/>
      <c r="BB5083" s="419"/>
      <c r="BC5083" s="419"/>
      <c r="BD5083" s="419"/>
      <c r="BF5083" s="419"/>
      <c r="BG5083" s="419"/>
      <c r="BH5083" s="419"/>
      <c r="BJ5083" s="419"/>
      <c r="BK5083" s="419"/>
      <c r="BL5083" s="419"/>
      <c r="BN5083" s="419"/>
      <c r="BO5083" s="419"/>
      <c r="BP5083" s="419"/>
      <c r="BR5083" s="419"/>
      <c r="BS5083" s="419"/>
      <c r="BT5083" s="419"/>
      <c r="BV5083" s="419"/>
      <c r="BW5083" s="419"/>
      <c r="BX5083" s="397"/>
      <c r="BZ5083" s="449"/>
      <c r="CB5083" s="419"/>
      <c r="CC5083" s="419"/>
      <c r="CD5083" s="419"/>
      <c r="CF5083" s="419"/>
      <c r="CG5083" s="419"/>
      <c r="CH5083" s="419"/>
    </row>
    <row r="5084" spans="3:86" ht="21" thickBot="1">
      <c r="C5084" s="425"/>
      <c r="P5084" s="431"/>
      <c r="R5084" s="419"/>
      <c r="S5084" s="446"/>
      <c r="T5084" s="419"/>
      <c r="V5084" s="196"/>
      <c r="W5084" s="419"/>
      <c r="X5084" s="419"/>
      <c r="Z5084" s="419"/>
      <c r="AA5084" s="419"/>
      <c r="AB5084" s="419"/>
      <c r="AD5084" s="419"/>
      <c r="AE5084" s="419"/>
      <c r="AF5084" s="419"/>
      <c r="AH5084" s="419"/>
      <c r="AI5084" s="419"/>
      <c r="AJ5084" s="419"/>
      <c r="AL5084" s="419"/>
      <c r="AM5084" s="419"/>
      <c r="AN5084" s="403"/>
      <c r="AO5084" s="419"/>
      <c r="AP5084" s="419"/>
      <c r="AQ5084" s="419"/>
      <c r="AR5084" s="419"/>
      <c r="AS5084" s="419"/>
      <c r="AT5084" s="419"/>
      <c r="AU5084" s="419"/>
      <c r="AV5084" s="419"/>
      <c r="AX5084" s="419"/>
      <c r="AY5084" s="419"/>
      <c r="AZ5084" s="419"/>
      <c r="BB5084" s="419"/>
      <c r="BC5084" s="419"/>
      <c r="BD5084" s="419"/>
      <c r="BF5084" s="419"/>
      <c r="BG5084" s="419"/>
      <c r="BH5084" s="419"/>
      <c r="BJ5084" s="419"/>
      <c r="BK5084" s="419"/>
      <c r="BL5084" s="419"/>
      <c r="BN5084" s="419"/>
      <c r="BO5084" s="419"/>
      <c r="BP5084" s="419"/>
      <c r="BR5084" s="419"/>
      <c r="BS5084" s="419"/>
      <c r="BT5084" s="419"/>
      <c r="BV5084" s="419"/>
      <c r="BW5084" s="419"/>
      <c r="BX5084" s="397"/>
      <c r="BZ5084" s="449"/>
      <c r="CB5084" s="419"/>
      <c r="CC5084" s="419"/>
      <c r="CD5084" s="419"/>
      <c r="CF5084" s="419"/>
      <c r="CG5084" s="419"/>
      <c r="CH5084" s="419"/>
    </row>
    <row r="5085" spans="3:86" ht="21" thickBot="1">
      <c r="C5085" s="425"/>
      <c r="P5085" s="431"/>
      <c r="R5085" s="419"/>
      <c r="S5085" s="446"/>
      <c r="T5085" s="419"/>
      <c r="V5085" s="196"/>
      <c r="W5085" s="419"/>
      <c r="X5085" s="419"/>
      <c r="Z5085" s="419"/>
      <c r="AA5085" s="419"/>
      <c r="AB5085" s="419"/>
      <c r="AD5085" s="419"/>
      <c r="AE5085" s="419"/>
      <c r="AF5085" s="419"/>
      <c r="AH5085" s="419"/>
      <c r="AI5085" s="419"/>
      <c r="AJ5085" s="419"/>
      <c r="AL5085" s="419"/>
      <c r="AM5085" s="419"/>
      <c r="AN5085" s="403"/>
      <c r="AO5085" s="419"/>
      <c r="AP5085" s="419"/>
      <c r="AQ5085" s="419"/>
      <c r="AR5085" s="419"/>
      <c r="AS5085" s="419"/>
      <c r="AT5085" s="419"/>
      <c r="AU5085" s="419"/>
      <c r="AV5085" s="419"/>
      <c r="AX5085" s="419"/>
      <c r="AY5085" s="419"/>
      <c r="AZ5085" s="419"/>
      <c r="BB5085" s="419"/>
      <c r="BC5085" s="419"/>
      <c r="BD5085" s="419"/>
      <c r="BF5085" s="419"/>
      <c r="BG5085" s="419"/>
      <c r="BH5085" s="419"/>
      <c r="BJ5085" s="419"/>
      <c r="BK5085" s="419"/>
      <c r="BL5085" s="419"/>
      <c r="BN5085" s="419"/>
      <c r="BO5085" s="419"/>
      <c r="BP5085" s="419"/>
      <c r="BR5085" s="419"/>
      <c r="BS5085" s="419"/>
      <c r="BT5085" s="419"/>
      <c r="BV5085" s="419"/>
      <c r="BW5085" s="419"/>
      <c r="BX5085" s="397"/>
      <c r="BZ5085" s="449"/>
      <c r="CB5085" s="419"/>
      <c r="CC5085" s="419"/>
      <c r="CD5085" s="419"/>
      <c r="CF5085" s="419"/>
      <c r="CG5085" s="419"/>
      <c r="CH5085" s="419"/>
    </row>
    <row r="5086" spans="3:86" ht="21" thickBot="1">
      <c r="C5086" s="425"/>
      <c r="P5086" s="431"/>
      <c r="R5086" s="419"/>
      <c r="S5086" s="446"/>
      <c r="T5086" s="419"/>
      <c r="V5086" s="196"/>
      <c r="W5086" s="419"/>
      <c r="X5086" s="419"/>
      <c r="Z5086" s="419"/>
      <c r="AA5086" s="419"/>
      <c r="AB5086" s="419"/>
      <c r="AD5086" s="419"/>
      <c r="AE5086" s="419"/>
      <c r="AF5086" s="419"/>
      <c r="AH5086" s="419"/>
      <c r="AI5086" s="419"/>
      <c r="AJ5086" s="419"/>
      <c r="AL5086" s="419"/>
      <c r="AM5086" s="419"/>
      <c r="AN5086" s="403"/>
      <c r="AO5086" s="419"/>
      <c r="AP5086" s="419"/>
      <c r="AQ5086" s="419"/>
      <c r="AR5086" s="419"/>
      <c r="AS5086" s="419"/>
      <c r="AT5086" s="419"/>
      <c r="AU5086" s="419"/>
      <c r="AV5086" s="419"/>
      <c r="AX5086" s="419"/>
      <c r="AY5086" s="419"/>
      <c r="AZ5086" s="419"/>
      <c r="BB5086" s="419"/>
      <c r="BC5086" s="419"/>
      <c r="BD5086" s="419"/>
      <c r="BF5086" s="419"/>
      <c r="BG5086" s="419"/>
      <c r="BH5086" s="419"/>
      <c r="BJ5086" s="419"/>
      <c r="BK5086" s="419"/>
      <c r="BL5086" s="419"/>
      <c r="BN5086" s="419"/>
      <c r="BO5086" s="419"/>
      <c r="BP5086" s="419"/>
      <c r="BR5086" s="419"/>
      <c r="BS5086" s="419"/>
      <c r="BT5086" s="419"/>
      <c r="BV5086" s="419"/>
      <c r="BW5086" s="419"/>
      <c r="BX5086" s="397"/>
      <c r="BZ5086" s="449"/>
      <c r="CB5086" s="419"/>
      <c r="CC5086" s="419"/>
      <c r="CD5086" s="419"/>
      <c r="CF5086" s="419"/>
      <c r="CG5086" s="419"/>
      <c r="CH5086" s="419"/>
    </row>
    <row r="5087" spans="3:86" ht="21" thickBot="1">
      <c r="C5087" s="425"/>
      <c r="P5087" s="431"/>
      <c r="R5087" s="419"/>
      <c r="S5087" s="446"/>
      <c r="T5087" s="419"/>
      <c r="V5087" s="196"/>
      <c r="W5087" s="419"/>
      <c r="X5087" s="419"/>
      <c r="Z5087" s="419"/>
      <c r="AA5087" s="419"/>
      <c r="AB5087" s="419"/>
      <c r="AD5087" s="419"/>
      <c r="AE5087" s="419"/>
      <c r="AF5087" s="419"/>
      <c r="AH5087" s="419"/>
      <c r="AI5087" s="419"/>
      <c r="AJ5087" s="419"/>
      <c r="AL5087" s="419"/>
      <c r="AM5087" s="419"/>
      <c r="AN5087" s="403"/>
      <c r="AO5087" s="419"/>
      <c r="AP5087" s="419"/>
      <c r="AQ5087" s="419"/>
      <c r="AR5087" s="419"/>
      <c r="AS5087" s="419"/>
      <c r="AT5087" s="419"/>
      <c r="AU5087" s="419"/>
      <c r="AV5087" s="419"/>
      <c r="AX5087" s="419"/>
      <c r="AY5087" s="419"/>
      <c r="AZ5087" s="419"/>
      <c r="BB5087" s="419"/>
      <c r="BC5087" s="419"/>
      <c r="BD5087" s="419"/>
      <c r="BF5087" s="419"/>
      <c r="BG5087" s="419"/>
      <c r="BH5087" s="419"/>
      <c r="BJ5087" s="419"/>
      <c r="BK5087" s="419"/>
      <c r="BL5087" s="419"/>
      <c r="BN5087" s="419"/>
      <c r="BO5087" s="419"/>
      <c r="BP5087" s="419"/>
      <c r="BR5087" s="419"/>
      <c r="BS5087" s="419"/>
      <c r="BT5087" s="419"/>
      <c r="BV5087" s="419"/>
      <c r="BW5087" s="419"/>
      <c r="BX5087" s="397"/>
      <c r="BZ5087" s="449"/>
      <c r="CB5087" s="419"/>
      <c r="CC5087" s="419"/>
      <c r="CD5087" s="419"/>
      <c r="CF5087" s="419"/>
      <c r="CG5087" s="419"/>
      <c r="CH5087" s="419"/>
    </row>
    <row r="5088" spans="3:86" ht="21" thickBot="1">
      <c r="C5088" s="425"/>
      <c r="P5088" s="431"/>
      <c r="R5088" s="419"/>
      <c r="S5088" s="446"/>
      <c r="T5088" s="419"/>
      <c r="V5088" s="196"/>
      <c r="W5088" s="419"/>
      <c r="X5088" s="419"/>
      <c r="Z5088" s="419"/>
      <c r="AA5088" s="419"/>
      <c r="AB5088" s="419"/>
      <c r="AD5088" s="419"/>
      <c r="AE5088" s="419"/>
      <c r="AF5088" s="419"/>
      <c r="AH5088" s="419"/>
      <c r="AI5088" s="419"/>
      <c r="AJ5088" s="419"/>
      <c r="AL5088" s="419"/>
      <c r="AM5088" s="419"/>
      <c r="AN5088" s="403"/>
      <c r="AO5088" s="419"/>
      <c r="AP5088" s="419"/>
      <c r="AQ5088" s="419"/>
      <c r="AR5088" s="419"/>
      <c r="AS5088" s="419"/>
      <c r="AT5088" s="419"/>
      <c r="AU5088" s="419"/>
      <c r="AV5088" s="419"/>
      <c r="AX5088" s="419"/>
      <c r="AY5088" s="419"/>
      <c r="AZ5088" s="419"/>
      <c r="BB5088" s="419"/>
      <c r="BC5088" s="419"/>
      <c r="BD5088" s="419"/>
      <c r="BF5088" s="419"/>
      <c r="BG5088" s="419"/>
      <c r="BH5088" s="419"/>
      <c r="BJ5088" s="419"/>
      <c r="BK5088" s="419"/>
      <c r="BL5088" s="419"/>
      <c r="BN5088" s="419"/>
      <c r="BO5088" s="419"/>
      <c r="BP5088" s="419"/>
      <c r="BR5088" s="419"/>
      <c r="BS5088" s="419"/>
      <c r="BT5088" s="419"/>
      <c r="BV5088" s="419"/>
      <c r="BW5088" s="419"/>
      <c r="BX5088" s="397"/>
      <c r="BZ5088" s="449"/>
      <c r="CB5088" s="419"/>
      <c r="CC5088" s="419"/>
      <c r="CD5088" s="419"/>
      <c r="CF5088" s="419"/>
      <c r="CG5088" s="419"/>
      <c r="CH5088" s="419"/>
    </row>
    <row r="5089" spans="3:86" ht="21" thickBot="1">
      <c r="C5089" s="425"/>
      <c r="P5089" s="431"/>
      <c r="R5089" s="419"/>
      <c r="S5089" s="446"/>
      <c r="T5089" s="419"/>
      <c r="V5089" s="196"/>
      <c r="W5089" s="419"/>
      <c r="X5089" s="419"/>
      <c r="Z5089" s="419"/>
      <c r="AA5089" s="419"/>
      <c r="AB5089" s="419"/>
      <c r="AD5089" s="419"/>
      <c r="AE5089" s="419"/>
      <c r="AF5089" s="419"/>
      <c r="AH5089" s="419"/>
      <c r="AI5089" s="419"/>
      <c r="AJ5089" s="419"/>
      <c r="AL5089" s="419"/>
      <c r="AM5089" s="419"/>
      <c r="AN5089" s="403"/>
      <c r="AO5089" s="419"/>
      <c r="AP5089" s="419"/>
      <c r="AQ5089" s="419"/>
      <c r="AR5089" s="419"/>
      <c r="AS5089" s="419"/>
      <c r="AT5089" s="419"/>
      <c r="AU5089" s="419"/>
      <c r="AV5089" s="419"/>
      <c r="AX5089" s="419"/>
      <c r="AY5089" s="419"/>
      <c r="AZ5089" s="419"/>
      <c r="BB5089" s="419"/>
      <c r="BC5089" s="419"/>
      <c r="BD5089" s="419"/>
      <c r="BF5089" s="419"/>
      <c r="BG5089" s="419"/>
      <c r="BH5089" s="419"/>
      <c r="BJ5089" s="419"/>
      <c r="BK5089" s="419"/>
      <c r="BL5089" s="419"/>
      <c r="BN5089" s="419"/>
      <c r="BO5089" s="419"/>
      <c r="BP5089" s="419"/>
      <c r="BR5089" s="419"/>
      <c r="BS5089" s="419"/>
      <c r="BT5089" s="419"/>
      <c r="BV5089" s="419"/>
      <c r="BW5089" s="419"/>
      <c r="BX5089" s="397"/>
      <c r="BZ5089" s="449"/>
      <c r="CB5089" s="419"/>
      <c r="CC5089" s="419"/>
      <c r="CD5089" s="419"/>
      <c r="CF5089" s="419"/>
      <c r="CG5089" s="419"/>
      <c r="CH5089" s="419"/>
    </row>
    <row r="5090" spans="3:86" ht="21" thickBot="1">
      <c r="C5090" s="425"/>
      <c r="P5090" s="431"/>
      <c r="R5090" s="419"/>
      <c r="S5090" s="446"/>
      <c r="T5090" s="419"/>
      <c r="V5090" s="196"/>
      <c r="W5090" s="419"/>
      <c r="X5090" s="419"/>
      <c r="Z5090" s="419"/>
      <c r="AA5090" s="419"/>
      <c r="AB5090" s="419"/>
      <c r="AD5090" s="419"/>
      <c r="AE5090" s="419"/>
      <c r="AF5090" s="419"/>
      <c r="AH5090" s="419"/>
      <c r="AI5090" s="419"/>
      <c r="AJ5090" s="419"/>
      <c r="AL5090" s="419"/>
      <c r="AM5090" s="419"/>
      <c r="AN5090" s="403"/>
      <c r="AO5090" s="419"/>
      <c r="AP5090" s="419"/>
      <c r="AQ5090" s="419"/>
      <c r="AR5090" s="419"/>
      <c r="AS5090" s="419"/>
      <c r="AT5090" s="419"/>
      <c r="AU5090" s="419"/>
      <c r="AV5090" s="419"/>
      <c r="AX5090" s="419"/>
      <c r="AY5090" s="419"/>
      <c r="AZ5090" s="419"/>
      <c r="BB5090" s="419"/>
      <c r="BC5090" s="419"/>
      <c r="BD5090" s="419"/>
      <c r="BF5090" s="419"/>
      <c r="BG5090" s="419"/>
      <c r="BH5090" s="419"/>
      <c r="BJ5090" s="419"/>
      <c r="BK5090" s="419"/>
      <c r="BL5090" s="419"/>
      <c r="BN5090" s="419"/>
      <c r="BO5090" s="419"/>
      <c r="BP5090" s="419"/>
      <c r="BR5090" s="419"/>
      <c r="BS5090" s="419"/>
      <c r="BT5090" s="419"/>
      <c r="BV5090" s="419"/>
      <c r="BW5090" s="419"/>
      <c r="BX5090" s="397"/>
      <c r="BZ5090" s="449"/>
      <c r="CB5090" s="419"/>
      <c r="CC5090" s="419"/>
      <c r="CD5090" s="419"/>
      <c r="CF5090" s="419"/>
      <c r="CG5090" s="419"/>
      <c r="CH5090" s="419"/>
    </row>
    <row r="5091" spans="3:86" ht="21" thickBot="1">
      <c r="C5091" s="425"/>
      <c r="P5091" s="431"/>
      <c r="R5091" s="419"/>
      <c r="S5091" s="446"/>
      <c r="T5091" s="419"/>
      <c r="V5091" s="196"/>
      <c r="W5091" s="419"/>
      <c r="X5091" s="419"/>
      <c r="Z5091" s="419"/>
      <c r="AA5091" s="419"/>
      <c r="AB5091" s="419"/>
      <c r="AD5091" s="419"/>
      <c r="AE5091" s="419"/>
      <c r="AF5091" s="419"/>
      <c r="AH5091" s="419"/>
      <c r="AI5091" s="419"/>
      <c r="AJ5091" s="419"/>
      <c r="AL5091" s="419"/>
      <c r="AM5091" s="419"/>
      <c r="AN5091" s="403"/>
      <c r="AO5091" s="419"/>
      <c r="AP5091" s="419"/>
      <c r="AQ5091" s="419"/>
      <c r="AR5091" s="419"/>
      <c r="AS5091" s="419"/>
      <c r="AT5091" s="419"/>
      <c r="AU5091" s="419"/>
      <c r="AV5091" s="419"/>
      <c r="AX5091" s="419"/>
      <c r="AY5091" s="419"/>
      <c r="AZ5091" s="419"/>
      <c r="BB5091" s="419"/>
      <c r="BC5091" s="419"/>
      <c r="BD5091" s="419"/>
      <c r="BF5091" s="419"/>
      <c r="BG5091" s="419"/>
      <c r="BH5091" s="419"/>
      <c r="BJ5091" s="419"/>
      <c r="BK5091" s="419"/>
      <c r="BL5091" s="419"/>
      <c r="BN5091" s="419"/>
      <c r="BO5091" s="419"/>
      <c r="BP5091" s="419"/>
      <c r="BR5091" s="419"/>
      <c r="BS5091" s="419"/>
      <c r="BT5091" s="419"/>
      <c r="BV5091" s="419"/>
      <c r="BW5091" s="419"/>
      <c r="BX5091" s="397"/>
      <c r="BZ5091" s="449"/>
      <c r="CB5091" s="419"/>
      <c r="CC5091" s="419"/>
      <c r="CD5091" s="419"/>
      <c r="CF5091" s="419"/>
      <c r="CG5091" s="419"/>
      <c r="CH5091" s="419"/>
    </row>
    <row r="5092" spans="3:86" ht="21" thickBot="1">
      <c r="C5092" s="425"/>
      <c r="P5092" s="431"/>
      <c r="R5092" s="419"/>
      <c r="S5092" s="446"/>
      <c r="T5092" s="419"/>
      <c r="V5092" s="196"/>
      <c r="W5092" s="419"/>
      <c r="X5092" s="419"/>
      <c r="Z5092" s="419"/>
      <c r="AA5092" s="419"/>
      <c r="AB5092" s="419"/>
      <c r="AD5092" s="419"/>
      <c r="AE5092" s="419"/>
      <c r="AF5092" s="419"/>
      <c r="AH5092" s="419"/>
      <c r="AI5092" s="419"/>
      <c r="AJ5092" s="419"/>
      <c r="AL5092" s="419"/>
      <c r="AM5092" s="419"/>
      <c r="AN5092" s="403"/>
      <c r="AO5092" s="419"/>
      <c r="AP5092" s="419"/>
      <c r="AQ5092" s="419"/>
      <c r="AR5092" s="419"/>
      <c r="AS5092" s="419"/>
      <c r="AT5092" s="419"/>
      <c r="AU5092" s="419"/>
      <c r="AV5092" s="419"/>
      <c r="AX5092" s="419"/>
      <c r="AY5092" s="419"/>
      <c r="AZ5092" s="419"/>
      <c r="BB5092" s="419"/>
      <c r="BC5092" s="419"/>
      <c r="BD5092" s="419"/>
      <c r="BF5092" s="419"/>
      <c r="BG5092" s="419"/>
      <c r="BH5092" s="419"/>
      <c r="BJ5092" s="419"/>
      <c r="BK5092" s="419"/>
      <c r="BL5092" s="419"/>
      <c r="BN5092" s="419"/>
      <c r="BO5092" s="419"/>
      <c r="BP5092" s="419"/>
      <c r="BR5092" s="419"/>
      <c r="BS5092" s="419"/>
      <c r="BT5092" s="419"/>
      <c r="BV5092" s="419"/>
      <c r="BW5092" s="419"/>
      <c r="BX5092" s="397"/>
      <c r="BZ5092" s="449"/>
      <c r="CB5092" s="419"/>
      <c r="CC5092" s="419"/>
      <c r="CD5092" s="419"/>
      <c r="CF5092" s="419"/>
      <c r="CG5092" s="419"/>
      <c r="CH5092" s="419"/>
    </row>
    <row r="5093" spans="3:86" ht="21" thickBot="1">
      <c r="C5093" s="425"/>
      <c r="P5093" s="431"/>
      <c r="R5093" s="419"/>
      <c r="S5093" s="446"/>
      <c r="T5093" s="419"/>
      <c r="V5093" s="196"/>
      <c r="W5093" s="419"/>
      <c r="X5093" s="419"/>
      <c r="Z5093" s="419"/>
      <c r="AA5093" s="419"/>
      <c r="AB5093" s="419"/>
      <c r="AD5093" s="419"/>
      <c r="AE5093" s="419"/>
      <c r="AF5093" s="419"/>
      <c r="AH5093" s="419"/>
      <c r="AI5093" s="419"/>
      <c r="AJ5093" s="419"/>
      <c r="AL5093" s="419"/>
      <c r="AM5093" s="419"/>
      <c r="AN5093" s="403"/>
      <c r="AO5093" s="419"/>
      <c r="AP5093" s="419"/>
      <c r="AQ5093" s="419"/>
      <c r="AR5093" s="419"/>
      <c r="AS5093" s="419"/>
      <c r="AT5093" s="419"/>
      <c r="AU5093" s="419"/>
      <c r="AV5093" s="419"/>
      <c r="AX5093" s="419"/>
      <c r="AY5093" s="419"/>
      <c r="AZ5093" s="419"/>
      <c r="BB5093" s="419"/>
      <c r="BC5093" s="419"/>
      <c r="BD5093" s="419"/>
      <c r="BF5093" s="419"/>
      <c r="BG5093" s="419"/>
      <c r="BH5093" s="419"/>
      <c r="BJ5093" s="419"/>
      <c r="BK5093" s="419"/>
      <c r="BL5093" s="419"/>
      <c r="BN5093" s="419"/>
      <c r="BO5093" s="419"/>
      <c r="BP5093" s="419"/>
      <c r="BR5093" s="419"/>
      <c r="BS5093" s="419"/>
      <c r="BT5093" s="419"/>
      <c r="BV5093" s="419"/>
      <c r="BW5093" s="419"/>
      <c r="BX5093" s="397"/>
      <c r="BZ5093" s="449"/>
      <c r="CB5093" s="419"/>
      <c r="CC5093" s="419"/>
      <c r="CD5093" s="419"/>
      <c r="CF5093" s="419"/>
      <c r="CG5093" s="419"/>
      <c r="CH5093" s="419"/>
    </row>
    <row r="5094" spans="3:86" ht="21" thickBot="1">
      <c r="C5094" s="425"/>
      <c r="P5094" s="431"/>
      <c r="R5094" s="419"/>
      <c r="S5094" s="446"/>
      <c r="T5094" s="419"/>
      <c r="V5094" s="196"/>
      <c r="W5094" s="419"/>
      <c r="X5094" s="419"/>
      <c r="Z5094" s="419"/>
      <c r="AA5094" s="419"/>
      <c r="AB5094" s="419"/>
      <c r="AD5094" s="419"/>
      <c r="AE5094" s="419"/>
      <c r="AF5094" s="419"/>
      <c r="AH5094" s="419"/>
      <c r="AI5094" s="419"/>
      <c r="AJ5094" s="419"/>
      <c r="AL5094" s="419"/>
      <c r="AM5094" s="419"/>
      <c r="AN5094" s="403"/>
      <c r="AO5094" s="419"/>
      <c r="AP5094" s="419"/>
      <c r="AQ5094" s="419"/>
      <c r="AR5094" s="419"/>
      <c r="AS5094" s="419"/>
      <c r="AT5094" s="419"/>
      <c r="AU5094" s="419"/>
      <c r="AV5094" s="419"/>
      <c r="AX5094" s="419"/>
      <c r="AY5094" s="419"/>
      <c r="AZ5094" s="419"/>
      <c r="BB5094" s="419"/>
      <c r="BC5094" s="419"/>
      <c r="BD5094" s="419"/>
      <c r="BF5094" s="419"/>
      <c r="BG5094" s="419"/>
      <c r="BH5094" s="419"/>
      <c r="BJ5094" s="419"/>
      <c r="BK5094" s="419"/>
      <c r="BL5094" s="419"/>
      <c r="BN5094" s="419"/>
      <c r="BO5094" s="419"/>
      <c r="BP5094" s="419"/>
      <c r="BR5094" s="419"/>
      <c r="BS5094" s="419"/>
      <c r="BT5094" s="419"/>
      <c r="BV5094" s="419"/>
      <c r="BW5094" s="419"/>
      <c r="BX5094" s="397"/>
      <c r="BZ5094" s="449"/>
      <c r="CB5094" s="419"/>
      <c r="CC5094" s="419"/>
      <c r="CD5094" s="419"/>
      <c r="CF5094" s="419"/>
      <c r="CG5094" s="419"/>
      <c r="CH5094" s="419"/>
    </row>
    <row r="5095" spans="3:86" ht="21" thickBot="1">
      <c r="C5095" s="425"/>
      <c r="P5095" s="431"/>
      <c r="R5095" s="419"/>
      <c r="S5095" s="446"/>
      <c r="T5095" s="419"/>
      <c r="V5095" s="196"/>
      <c r="W5095" s="419"/>
      <c r="X5095" s="419"/>
      <c r="Z5095" s="419"/>
      <c r="AA5095" s="419"/>
      <c r="AB5095" s="419"/>
      <c r="AD5095" s="419"/>
      <c r="AE5095" s="419"/>
      <c r="AF5095" s="419"/>
      <c r="AH5095" s="419"/>
      <c r="AI5095" s="419"/>
      <c r="AJ5095" s="419"/>
      <c r="AL5095" s="419"/>
      <c r="AM5095" s="419"/>
      <c r="AN5095" s="403"/>
      <c r="AO5095" s="419"/>
      <c r="AP5095" s="419"/>
      <c r="AQ5095" s="419"/>
      <c r="AR5095" s="419"/>
      <c r="AS5095" s="419"/>
      <c r="AT5095" s="419"/>
      <c r="AU5095" s="419"/>
      <c r="AV5095" s="419"/>
      <c r="AX5095" s="419"/>
      <c r="AY5095" s="419"/>
      <c r="AZ5095" s="419"/>
      <c r="BB5095" s="419"/>
      <c r="BC5095" s="419"/>
      <c r="BD5095" s="419"/>
      <c r="BF5095" s="419"/>
      <c r="BG5095" s="419"/>
      <c r="BH5095" s="419"/>
      <c r="BJ5095" s="419"/>
      <c r="BK5095" s="419"/>
      <c r="BL5095" s="419"/>
      <c r="BN5095" s="419"/>
      <c r="BO5095" s="419"/>
      <c r="BP5095" s="419"/>
      <c r="BR5095" s="419"/>
      <c r="BS5095" s="419"/>
      <c r="BT5095" s="419"/>
      <c r="BV5095" s="419"/>
      <c r="BW5095" s="419"/>
      <c r="BX5095" s="397"/>
      <c r="BZ5095" s="449"/>
      <c r="CB5095" s="419"/>
      <c r="CC5095" s="419"/>
      <c r="CD5095" s="419"/>
      <c r="CF5095" s="419"/>
      <c r="CG5095" s="419"/>
      <c r="CH5095" s="419"/>
    </row>
    <row r="5096" spans="3:86" ht="21" thickBot="1">
      <c r="C5096" s="425"/>
      <c r="P5096" s="431"/>
      <c r="R5096" s="419"/>
      <c r="S5096" s="446"/>
      <c r="T5096" s="419"/>
      <c r="V5096" s="196"/>
      <c r="W5096" s="419"/>
      <c r="X5096" s="419"/>
      <c r="Z5096" s="419"/>
      <c r="AA5096" s="419"/>
      <c r="AB5096" s="419"/>
      <c r="AD5096" s="419"/>
      <c r="AE5096" s="419"/>
      <c r="AF5096" s="419"/>
      <c r="AH5096" s="419"/>
      <c r="AI5096" s="419"/>
      <c r="AJ5096" s="419"/>
      <c r="AL5096" s="419"/>
      <c r="AM5096" s="419"/>
      <c r="AN5096" s="403"/>
      <c r="AO5096" s="419"/>
      <c r="AP5096" s="419"/>
      <c r="AQ5096" s="419"/>
      <c r="AR5096" s="419"/>
      <c r="AS5096" s="419"/>
      <c r="AT5096" s="419"/>
      <c r="AU5096" s="419"/>
      <c r="AV5096" s="419"/>
      <c r="AX5096" s="419"/>
      <c r="AY5096" s="419"/>
      <c r="AZ5096" s="419"/>
      <c r="BB5096" s="419"/>
      <c r="BC5096" s="419"/>
      <c r="BD5096" s="419"/>
      <c r="BF5096" s="419"/>
      <c r="BG5096" s="419"/>
      <c r="BH5096" s="419"/>
      <c r="BJ5096" s="419"/>
      <c r="BK5096" s="419"/>
      <c r="BL5096" s="419"/>
      <c r="BN5096" s="419"/>
      <c r="BO5096" s="419"/>
      <c r="BP5096" s="419"/>
      <c r="BR5096" s="419"/>
      <c r="BS5096" s="419"/>
      <c r="BT5096" s="419"/>
      <c r="BV5096" s="419"/>
      <c r="BW5096" s="419"/>
      <c r="BX5096" s="397"/>
      <c r="BZ5096" s="449"/>
      <c r="CB5096" s="419"/>
      <c r="CC5096" s="419"/>
      <c r="CD5096" s="419"/>
      <c r="CF5096" s="419"/>
      <c r="CG5096" s="419"/>
      <c r="CH5096" s="419"/>
    </row>
    <row r="5097" spans="3:86" ht="21" thickBot="1">
      <c r="C5097" s="425"/>
      <c r="P5097" s="431"/>
      <c r="R5097" s="419"/>
      <c r="S5097" s="446"/>
      <c r="T5097" s="419"/>
      <c r="V5097" s="196"/>
      <c r="W5097" s="419"/>
      <c r="X5097" s="419"/>
      <c r="Z5097" s="419"/>
      <c r="AA5097" s="419"/>
      <c r="AB5097" s="419"/>
      <c r="AD5097" s="419"/>
      <c r="AE5097" s="419"/>
      <c r="AF5097" s="419"/>
      <c r="AH5097" s="419"/>
      <c r="AI5097" s="419"/>
      <c r="AJ5097" s="419"/>
      <c r="AL5097" s="419"/>
      <c r="AM5097" s="419"/>
      <c r="AN5097" s="403"/>
      <c r="AO5097" s="419"/>
      <c r="AP5097" s="419"/>
      <c r="AQ5097" s="419"/>
      <c r="AR5097" s="419"/>
      <c r="AS5097" s="419"/>
      <c r="AT5097" s="419"/>
      <c r="AU5097" s="419"/>
      <c r="AV5097" s="419"/>
      <c r="AX5097" s="419"/>
      <c r="AY5097" s="419"/>
      <c r="AZ5097" s="419"/>
      <c r="BB5097" s="419"/>
      <c r="BC5097" s="419"/>
      <c r="BD5097" s="419"/>
      <c r="BF5097" s="419"/>
      <c r="BG5097" s="419"/>
      <c r="BH5097" s="419"/>
      <c r="BJ5097" s="419"/>
      <c r="BK5097" s="419"/>
      <c r="BL5097" s="419"/>
      <c r="BN5097" s="419"/>
      <c r="BO5097" s="419"/>
      <c r="BP5097" s="419"/>
      <c r="BR5097" s="419"/>
      <c r="BS5097" s="419"/>
      <c r="BT5097" s="419"/>
      <c r="BV5097" s="419"/>
      <c r="BW5097" s="419"/>
      <c r="BX5097" s="397"/>
      <c r="BZ5097" s="449"/>
      <c r="CB5097" s="419"/>
      <c r="CC5097" s="419"/>
      <c r="CD5097" s="419"/>
      <c r="CF5097" s="419"/>
      <c r="CG5097" s="419"/>
      <c r="CH5097" s="419"/>
    </row>
    <row r="5098" spans="3:86" ht="21" thickBot="1">
      <c r="C5098" s="425"/>
      <c r="P5098" s="431"/>
      <c r="R5098" s="419"/>
      <c r="S5098" s="446"/>
      <c r="T5098" s="419"/>
      <c r="V5098" s="196"/>
      <c r="W5098" s="419"/>
      <c r="X5098" s="419"/>
      <c r="Z5098" s="419"/>
      <c r="AA5098" s="419"/>
      <c r="AB5098" s="419"/>
      <c r="AD5098" s="419"/>
      <c r="AE5098" s="419"/>
      <c r="AF5098" s="419"/>
      <c r="AH5098" s="419"/>
      <c r="AI5098" s="419"/>
      <c r="AJ5098" s="419"/>
      <c r="AL5098" s="419"/>
      <c r="AM5098" s="419"/>
      <c r="AN5098" s="403"/>
      <c r="AO5098" s="419"/>
      <c r="AP5098" s="419"/>
      <c r="AQ5098" s="419"/>
      <c r="AR5098" s="419"/>
      <c r="AS5098" s="419"/>
      <c r="AT5098" s="419"/>
      <c r="AU5098" s="419"/>
      <c r="AV5098" s="419"/>
      <c r="AX5098" s="419"/>
      <c r="AY5098" s="419"/>
      <c r="AZ5098" s="419"/>
      <c r="BB5098" s="419"/>
      <c r="BC5098" s="419"/>
      <c r="BD5098" s="419"/>
      <c r="BF5098" s="419"/>
      <c r="BG5098" s="419"/>
      <c r="BH5098" s="419"/>
      <c r="BJ5098" s="419"/>
      <c r="BK5098" s="419"/>
      <c r="BL5098" s="419"/>
      <c r="BN5098" s="419"/>
      <c r="BO5098" s="419"/>
      <c r="BP5098" s="419"/>
      <c r="BR5098" s="419"/>
      <c r="BS5098" s="419"/>
      <c r="BT5098" s="419"/>
      <c r="BV5098" s="419"/>
      <c r="BW5098" s="419"/>
      <c r="BX5098" s="397"/>
      <c r="BZ5098" s="449"/>
      <c r="CB5098" s="419"/>
      <c r="CC5098" s="419"/>
      <c r="CD5098" s="419"/>
      <c r="CF5098" s="419"/>
      <c r="CG5098" s="419"/>
      <c r="CH5098" s="419"/>
    </row>
    <row r="5099" spans="3:86" ht="21" thickBot="1">
      <c r="C5099" s="425"/>
      <c r="P5099" s="431"/>
      <c r="R5099" s="419"/>
      <c r="S5099" s="446"/>
      <c r="T5099" s="419"/>
      <c r="V5099" s="196"/>
      <c r="W5099" s="419"/>
      <c r="X5099" s="419"/>
      <c r="Z5099" s="419"/>
      <c r="AA5099" s="419"/>
      <c r="AB5099" s="419"/>
      <c r="AD5099" s="419"/>
      <c r="AE5099" s="419"/>
      <c r="AF5099" s="419"/>
      <c r="AH5099" s="419"/>
      <c r="AI5099" s="419"/>
      <c r="AJ5099" s="419"/>
      <c r="AL5099" s="419"/>
      <c r="AM5099" s="419"/>
      <c r="AN5099" s="403"/>
      <c r="AO5099" s="419"/>
      <c r="AP5099" s="419"/>
      <c r="AQ5099" s="419"/>
      <c r="AR5099" s="419"/>
      <c r="AS5099" s="419"/>
      <c r="AT5099" s="419"/>
      <c r="AU5099" s="419"/>
      <c r="AV5099" s="419"/>
      <c r="AX5099" s="419"/>
      <c r="AY5099" s="419"/>
      <c r="AZ5099" s="419"/>
      <c r="BB5099" s="419"/>
      <c r="BC5099" s="419"/>
      <c r="BD5099" s="419"/>
      <c r="BF5099" s="419"/>
      <c r="BG5099" s="419"/>
      <c r="BH5099" s="419"/>
      <c r="BJ5099" s="419"/>
      <c r="BK5099" s="419"/>
      <c r="BL5099" s="419"/>
      <c r="BN5099" s="419"/>
      <c r="BO5099" s="419"/>
      <c r="BP5099" s="419"/>
      <c r="BR5099" s="419"/>
      <c r="BS5099" s="419"/>
      <c r="BT5099" s="419"/>
      <c r="BV5099" s="419"/>
      <c r="BW5099" s="419"/>
      <c r="BX5099" s="397"/>
      <c r="BZ5099" s="449"/>
      <c r="CB5099" s="419"/>
      <c r="CC5099" s="419"/>
      <c r="CD5099" s="419"/>
      <c r="CF5099" s="419"/>
      <c r="CG5099" s="419"/>
      <c r="CH5099" s="419"/>
    </row>
    <row r="5100" spans="3:86" ht="21" thickBot="1">
      <c r="C5100" s="425"/>
      <c r="P5100" s="431"/>
      <c r="R5100" s="419"/>
      <c r="S5100" s="446"/>
      <c r="T5100" s="419"/>
      <c r="V5100" s="196"/>
      <c r="W5100" s="419"/>
      <c r="X5100" s="419"/>
      <c r="Z5100" s="419"/>
      <c r="AA5100" s="419"/>
      <c r="AB5100" s="419"/>
      <c r="AD5100" s="419"/>
      <c r="AE5100" s="419"/>
      <c r="AF5100" s="419"/>
      <c r="AH5100" s="419"/>
      <c r="AI5100" s="419"/>
      <c r="AJ5100" s="419"/>
      <c r="AL5100" s="419"/>
      <c r="AM5100" s="419"/>
      <c r="AN5100" s="403"/>
      <c r="AO5100" s="419"/>
      <c r="AP5100" s="419"/>
      <c r="AQ5100" s="419"/>
      <c r="AR5100" s="419"/>
      <c r="AS5100" s="419"/>
      <c r="AT5100" s="419"/>
      <c r="AU5100" s="419"/>
      <c r="AV5100" s="419"/>
      <c r="AX5100" s="419"/>
      <c r="AY5100" s="419"/>
      <c r="AZ5100" s="419"/>
      <c r="BB5100" s="419"/>
      <c r="BC5100" s="419"/>
      <c r="BD5100" s="419"/>
      <c r="BF5100" s="419"/>
      <c r="BG5100" s="419"/>
      <c r="BH5100" s="419"/>
      <c r="BJ5100" s="419"/>
      <c r="BK5100" s="419"/>
      <c r="BL5100" s="419"/>
      <c r="BN5100" s="419"/>
      <c r="BO5100" s="419"/>
      <c r="BP5100" s="419"/>
      <c r="BR5100" s="419"/>
      <c r="BS5100" s="419"/>
      <c r="BT5100" s="419"/>
      <c r="BV5100" s="419"/>
      <c r="BW5100" s="419"/>
      <c r="BX5100" s="397"/>
      <c r="BZ5100" s="449"/>
      <c r="CB5100" s="419"/>
      <c r="CC5100" s="419"/>
      <c r="CD5100" s="419"/>
      <c r="CF5100" s="419"/>
      <c r="CG5100" s="419"/>
      <c r="CH5100" s="419"/>
    </row>
    <row r="5101" spans="3:86" ht="21" thickBot="1">
      <c r="C5101" s="425"/>
      <c r="P5101" s="431"/>
      <c r="R5101" s="419"/>
      <c r="S5101" s="446"/>
      <c r="T5101" s="419"/>
      <c r="V5101" s="196"/>
      <c r="W5101" s="419"/>
      <c r="X5101" s="419"/>
      <c r="Z5101" s="419"/>
      <c r="AA5101" s="419"/>
      <c r="AB5101" s="419"/>
      <c r="AD5101" s="419"/>
      <c r="AE5101" s="419"/>
      <c r="AF5101" s="419"/>
      <c r="AH5101" s="419"/>
      <c r="AI5101" s="419"/>
      <c r="AJ5101" s="419"/>
      <c r="AL5101" s="419"/>
      <c r="AM5101" s="419"/>
      <c r="AN5101" s="403"/>
      <c r="AO5101" s="419"/>
      <c r="AP5101" s="419"/>
      <c r="AQ5101" s="419"/>
      <c r="AR5101" s="419"/>
      <c r="AS5101" s="419"/>
      <c r="AT5101" s="419"/>
      <c r="AU5101" s="419"/>
      <c r="AV5101" s="419"/>
      <c r="AX5101" s="419"/>
      <c r="AY5101" s="419"/>
      <c r="AZ5101" s="419"/>
      <c r="BB5101" s="419"/>
      <c r="BC5101" s="419"/>
      <c r="BD5101" s="419"/>
      <c r="BF5101" s="419"/>
      <c r="BG5101" s="419"/>
      <c r="BH5101" s="419"/>
      <c r="BJ5101" s="419"/>
      <c r="BK5101" s="419"/>
      <c r="BL5101" s="419"/>
      <c r="BN5101" s="419"/>
      <c r="BO5101" s="419"/>
      <c r="BP5101" s="419"/>
      <c r="BR5101" s="419"/>
      <c r="BS5101" s="419"/>
      <c r="BT5101" s="419"/>
      <c r="BV5101" s="419"/>
      <c r="BW5101" s="419"/>
      <c r="BX5101" s="397"/>
      <c r="BZ5101" s="449"/>
      <c r="CB5101" s="419"/>
      <c r="CC5101" s="419"/>
      <c r="CD5101" s="419"/>
      <c r="CF5101" s="419"/>
      <c r="CG5101" s="419"/>
      <c r="CH5101" s="419"/>
    </row>
    <row r="5102" spans="3:86" ht="21" thickBot="1">
      <c r="C5102" s="425"/>
      <c r="P5102" s="431"/>
      <c r="R5102" s="419"/>
      <c r="S5102" s="446"/>
      <c r="T5102" s="419"/>
      <c r="V5102" s="196"/>
      <c r="W5102" s="419"/>
      <c r="X5102" s="419"/>
      <c r="Z5102" s="419"/>
      <c r="AA5102" s="419"/>
      <c r="AB5102" s="419"/>
      <c r="AD5102" s="419"/>
      <c r="AE5102" s="419"/>
      <c r="AF5102" s="419"/>
      <c r="AH5102" s="419"/>
      <c r="AI5102" s="419"/>
      <c r="AJ5102" s="419"/>
      <c r="AL5102" s="419"/>
      <c r="AM5102" s="419"/>
      <c r="AN5102" s="403"/>
      <c r="AO5102" s="419"/>
      <c r="AP5102" s="419"/>
      <c r="AQ5102" s="419"/>
      <c r="AR5102" s="419"/>
      <c r="AS5102" s="419"/>
      <c r="AT5102" s="419"/>
      <c r="AU5102" s="419"/>
      <c r="AV5102" s="419"/>
      <c r="AX5102" s="419"/>
      <c r="AY5102" s="419"/>
      <c r="AZ5102" s="419"/>
      <c r="BB5102" s="419"/>
      <c r="BC5102" s="419"/>
      <c r="BD5102" s="419"/>
      <c r="BF5102" s="419"/>
      <c r="BG5102" s="419"/>
      <c r="BH5102" s="419"/>
      <c r="BJ5102" s="419"/>
      <c r="BK5102" s="419"/>
      <c r="BL5102" s="419"/>
      <c r="BN5102" s="419"/>
      <c r="BO5102" s="419"/>
      <c r="BP5102" s="419"/>
      <c r="BR5102" s="419"/>
      <c r="BS5102" s="419"/>
      <c r="BT5102" s="419"/>
      <c r="BV5102" s="419"/>
      <c r="BW5102" s="419"/>
      <c r="BX5102" s="397"/>
      <c r="BZ5102" s="449"/>
      <c r="CB5102" s="419"/>
      <c r="CC5102" s="419"/>
      <c r="CD5102" s="419"/>
      <c r="CF5102" s="419"/>
      <c r="CG5102" s="419"/>
      <c r="CH5102" s="419"/>
    </row>
    <row r="5103" spans="3:86" ht="21" thickBot="1">
      <c r="C5103" s="425"/>
      <c r="P5103" s="431"/>
      <c r="R5103" s="419"/>
      <c r="S5103" s="446"/>
      <c r="T5103" s="419"/>
      <c r="V5103" s="196"/>
      <c r="W5103" s="419"/>
      <c r="X5103" s="419"/>
      <c r="Z5103" s="419"/>
      <c r="AA5103" s="419"/>
      <c r="AB5103" s="419"/>
      <c r="AD5103" s="419"/>
      <c r="AE5103" s="419"/>
      <c r="AF5103" s="419"/>
      <c r="AH5103" s="419"/>
      <c r="AI5103" s="419"/>
      <c r="AJ5103" s="419"/>
      <c r="AL5103" s="419"/>
      <c r="AM5103" s="419"/>
      <c r="AN5103" s="403"/>
      <c r="AO5103" s="419"/>
      <c r="AP5103" s="419"/>
      <c r="AQ5103" s="419"/>
      <c r="AR5103" s="419"/>
      <c r="AS5103" s="419"/>
      <c r="AT5103" s="419"/>
      <c r="AU5103" s="419"/>
      <c r="AV5103" s="419"/>
      <c r="AX5103" s="419"/>
      <c r="AY5103" s="419"/>
      <c r="AZ5103" s="419"/>
      <c r="BB5103" s="419"/>
      <c r="BC5103" s="419"/>
      <c r="BD5103" s="419"/>
      <c r="BF5103" s="419"/>
      <c r="BG5103" s="419"/>
      <c r="BH5103" s="419"/>
      <c r="BJ5103" s="419"/>
      <c r="BK5103" s="419"/>
      <c r="BL5103" s="419"/>
      <c r="BN5103" s="419"/>
      <c r="BO5103" s="419"/>
      <c r="BP5103" s="419"/>
      <c r="BR5103" s="419"/>
      <c r="BS5103" s="419"/>
      <c r="BT5103" s="419"/>
      <c r="BV5103" s="419"/>
      <c r="BW5103" s="419"/>
      <c r="BX5103" s="397"/>
      <c r="BZ5103" s="449"/>
      <c r="CB5103" s="419"/>
      <c r="CC5103" s="419"/>
      <c r="CD5103" s="419"/>
      <c r="CF5103" s="419"/>
      <c r="CG5103" s="419"/>
      <c r="CH5103" s="419"/>
    </row>
    <row r="5104" spans="3:86" ht="21" thickBot="1">
      <c r="C5104" s="425"/>
      <c r="P5104" s="431"/>
      <c r="R5104" s="419"/>
      <c r="S5104" s="446"/>
      <c r="T5104" s="419"/>
      <c r="V5104" s="196"/>
      <c r="W5104" s="419"/>
      <c r="X5104" s="419"/>
      <c r="Z5104" s="419"/>
      <c r="AA5104" s="419"/>
      <c r="AB5104" s="419"/>
      <c r="AD5104" s="419"/>
      <c r="AE5104" s="419"/>
      <c r="AF5104" s="419"/>
      <c r="AH5104" s="419"/>
      <c r="AI5104" s="419"/>
      <c r="AJ5104" s="419"/>
      <c r="AL5104" s="419"/>
      <c r="AM5104" s="419"/>
      <c r="AN5104" s="403"/>
      <c r="AO5104" s="419"/>
      <c r="AP5104" s="419"/>
      <c r="AQ5104" s="419"/>
      <c r="AR5104" s="419"/>
      <c r="AS5104" s="419"/>
      <c r="AT5104" s="419"/>
      <c r="AU5104" s="419"/>
      <c r="AV5104" s="419"/>
      <c r="AX5104" s="419"/>
      <c r="AY5104" s="419"/>
      <c r="AZ5104" s="419"/>
      <c r="BB5104" s="419"/>
      <c r="BC5104" s="419"/>
      <c r="BD5104" s="419"/>
      <c r="BF5104" s="419"/>
      <c r="BG5104" s="419"/>
      <c r="BH5104" s="419"/>
      <c r="BJ5104" s="419"/>
      <c r="BK5104" s="419"/>
      <c r="BL5104" s="419"/>
      <c r="BN5104" s="419"/>
      <c r="BO5104" s="419"/>
      <c r="BP5104" s="419"/>
      <c r="BR5104" s="419"/>
      <c r="BS5104" s="419"/>
      <c r="BT5104" s="419"/>
      <c r="BV5104" s="419"/>
      <c r="BW5104" s="419"/>
      <c r="BX5104" s="397"/>
      <c r="BZ5104" s="449"/>
      <c r="CB5104" s="419"/>
      <c r="CC5104" s="419"/>
      <c r="CD5104" s="419"/>
      <c r="CF5104" s="419"/>
      <c r="CG5104" s="419"/>
      <c r="CH5104" s="419"/>
    </row>
    <row r="5105" spans="3:86" ht="21" thickBot="1">
      <c r="C5105" s="425"/>
      <c r="P5105" s="431"/>
      <c r="R5105" s="419"/>
      <c r="S5105" s="446"/>
      <c r="T5105" s="419"/>
      <c r="V5105" s="196"/>
      <c r="W5105" s="419"/>
      <c r="X5105" s="419"/>
      <c r="Z5105" s="419"/>
      <c r="AA5105" s="419"/>
      <c r="AB5105" s="419"/>
      <c r="AD5105" s="419"/>
      <c r="AE5105" s="419"/>
      <c r="AF5105" s="419"/>
      <c r="AH5105" s="419"/>
      <c r="AI5105" s="419"/>
      <c r="AJ5105" s="419"/>
      <c r="AL5105" s="419"/>
      <c r="AM5105" s="419"/>
      <c r="AN5105" s="403"/>
      <c r="AO5105" s="419"/>
      <c r="AP5105" s="419"/>
      <c r="AQ5105" s="419"/>
      <c r="AR5105" s="419"/>
      <c r="AS5105" s="419"/>
      <c r="AT5105" s="419"/>
      <c r="AU5105" s="419"/>
      <c r="AV5105" s="419"/>
      <c r="AX5105" s="419"/>
      <c r="AY5105" s="419"/>
      <c r="AZ5105" s="419"/>
      <c r="BB5105" s="419"/>
      <c r="BC5105" s="419"/>
      <c r="BD5105" s="419"/>
      <c r="BF5105" s="419"/>
      <c r="BG5105" s="419"/>
      <c r="BH5105" s="419"/>
      <c r="BJ5105" s="419"/>
      <c r="BK5105" s="419"/>
      <c r="BL5105" s="419"/>
      <c r="BN5105" s="419"/>
      <c r="BO5105" s="419"/>
      <c r="BP5105" s="419"/>
      <c r="BR5105" s="419"/>
      <c r="BS5105" s="419"/>
      <c r="BT5105" s="419"/>
      <c r="BV5105" s="419"/>
      <c r="BW5105" s="419"/>
      <c r="BX5105" s="397"/>
      <c r="BZ5105" s="449"/>
      <c r="CB5105" s="419"/>
      <c r="CC5105" s="419"/>
      <c r="CD5105" s="419"/>
      <c r="CF5105" s="419"/>
      <c r="CG5105" s="419"/>
      <c r="CH5105" s="419"/>
    </row>
    <row r="5106" spans="3:86" ht="21" thickBot="1">
      <c r="C5106" s="425"/>
      <c r="P5106" s="431"/>
      <c r="R5106" s="419"/>
      <c r="S5106" s="446"/>
      <c r="T5106" s="419"/>
      <c r="V5106" s="196"/>
      <c r="W5106" s="419"/>
      <c r="X5106" s="419"/>
      <c r="Z5106" s="419"/>
      <c r="AA5106" s="419"/>
      <c r="AB5106" s="419"/>
      <c r="AD5106" s="419"/>
      <c r="AE5106" s="419"/>
      <c r="AF5106" s="419"/>
      <c r="AH5106" s="419"/>
      <c r="AI5106" s="419"/>
      <c r="AJ5106" s="419"/>
      <c r="AL5106" s="419"/>
      <c r="AM5106" s="419"/>
      <c r="AN5106" s="403"/>
      <c r="AO5106" s="419"/>
      <c r="AP5106" s="419"/>
      <c r="AQ5106" s="419"/>
      <c r="AR5106" s="419"/>
      <c r="AS5106" s="419"/>
      <c r="AT5106" s="419"/>
      <c r="AU5106" s="419"/>
      <c r="AV5106" s="419"/>
      <c r="AX5106" s="419"/>
      <c r="AY5106" s="419"/>
      <c r="AZ5106" s="419"/>
      <c r="BB5106" s="419"/>
      <c r="BC5106" s="419"/>
      <c r="BD5106" s="419"/>
      <c r="BF5106" s="419"/>
      <c r="BG5106" s="419"/>
      <c r="BH5106" s="419"/>
      <c r="BJ5106" s="419"/>
      <c r="BK5106" s="419"/>
      <c r="BL5106" s="419"/>
      <c r="BN5106" s="419"/>
      <c r="BO5106" s="419"/>
      <c r="BP5106" s="419"/>
      <c r="BR5106" s="419"/>
      <c r="BS5106" s="419"/>
      <c r="BT5106" s="419"/>
      <c r="BV5106" s="419"/>
      <c r="BW5106" s="419"/>
      <c r="BX5106" s="397"/>
      <c r="BZ5106" s="449"/>
      <c r="CB5106" s="419"/>
      <c r="CC5106" s="419"/>
      <c r="CD5106" s="419"/>
      <c r="CF5106" s="419"/>
      <c r="CG5106" s="419"/>
      <c r="CH5106" s="419"/>
    </row>
    <row r="5107" spans="3:86" ht="21" thickBot="1">
      <c r="C5107" s="425"/>
      <c r="P5107" s="431"/>
      <c r="R5107" s="419"/>
      <c r="S5107" s="446"/>
      <c r="T5107" s="419"/>
      <c r="V5107" s="196"/>
      <c r="W5107" s="419"/>
      <c r="X5107" s="419"/>
      <c r="Z5107" s="419"/>
      <c r="AA5107" s="419"/>
      <c r="AB5107" s="419"/>
      <c r="AD5107" s="419"/>
      <c r="AE5107" s="419"/>
      <c r="AF5107" s="419"/>
      <c r="AH5107" s="419"/>
      <c r="AI5107" s="419"/>
      <c r="AJ5107" s="419"/>
      <c r="AL5107" s="419"/>
      <c r="AM5107" s="419"/>
      <c r="AN5107" s="403"/>
      <c r="AO5107" s="419"/>
      <c r="AP5107" s="419"/>
      <c r="AQ5107" s="419"/>
      <c r="AR5107" s="419"/>
      <c r="AS5107" s="419"/>
      <c r="AT5107" s="419"/>
      <c r="AU5107" s="419"/>
      <c r="AV5107" s="419"/>
      <c r="AX5107" s="419"/>
      <c r="AY5107" s="419"/>
      <c r="AZ5107" s="419"/>
      <c r="BB5107" s="419"/>
      <c r="BC5107" s="419"/>
      <c r="BD5107" s="419"/>
      <c r="BF5107" s="419"/>
      <c r="BG5107" s="419"/>
      <c r="BH5107" s="419"/>
      <c r="BJ5107" s="419"/>
      <c r="BK5107" s="419"/>
      <c r="BL5107" s="419"/>
      <c r="BN5107" s="419"/>
      <c r="BO5107" s="419"/>
      <c r="BP5107" s="419"/>
      <c r="BR5107" s="419"/>
      <c r="BS5107" s="419"/>
      <c r="BT5107" s="419"/>
      <c r="BV5107" s="419"/>
      <c r="BW5107" s="419"/>
      <c r="BX5107" s="397"/>
      <c r="BZ5107" s="449"/>
      <c r="CB5107" s="419"/>
      <c r="CC5107" s="419"/>
      <c r="CD5107" s="419"/>
      <c r="CF5107" s="419"/>
      <c r="CG5107" s="419"/>
      <c r="CH5107" s="419"/>
    </row>
    <row r="5108" spans="3:86" ht="21" thickBot="1">
      <c r="C5108" s="425"/>
      <c r="P5108" s="431"/>
      <c r="R5108" s="419"/>
      <c r="S5108" s="446"/>
      <c r="T5108" s="419"/>
      <c r="V5108" s="196"/>
      <c r="W5108" s="419"/>
      <c r="X5108" s="419"/>
      <c r="Z5108" s="419"/>
      <c r="AA5108" s="419"/>
      <c r="AB5108" s="419"/>
      <c r="AD5108" s="419"/>
      <c r="AE5108" s="419"/>
      <c r="AF5108" s="419"/>
      <c r="AH5108" s="419"/>
      <c r="AI5108" s="419"/>
      <c r="AJ5108" s="419"/>
      <c r="AL5108" s="419"/>
      <c r="AM5108" s="419"/>
      <c r="AN5108" s="403"/>
      <c r="AO5108" s="419"/>
      <c r="AP5108" s="419"/>
      <c r="AQ5108" s="419"/>
      <c r="AR5108" s="419"/>
      <c r="AS5108" s="419"/>
      <c r="AT5108" s="419"/>
      <c r="AU5108" s="419"/>
      <c r="AV5108" s="419"/>
      <c r="AX5108" s="419"/>
      <c r="AY5108" s="419"/>
      <c r="AZ5108" s="419"/>
      <c r="BB5108" s="419"/>
      <c r="BC5108" s="419"/>
      <c r="BD5108" s="419"/>
      <c r="BF5108" s="419"/>
      <c r="BG5108" s="419"/>
      <c r="BH5108" s="419"/>
      <c r="BJ5108" s="419"/>
      <c r="BK5108" s="419"/>
      <c r="BL5108" s="419"/>
      <c r="BN5108" s="419"/>
      <c r="BO5108" s="419"/>
      <c r="BP5108" s="419"/>
      <c r="BR5108" s="419"/>
      <c r="BS5108" s="419"/>
      <c r="BT5108" s="419"/>
      <c r="BV5108" s="419"/>
      <c r="BW5108" s="419"/>
      <c r="BX5108" s="397"/>
      <c r="BZ5108" s="449"/>
      <c r="CB5108" s="419"/>
      <c r="CC5108" s="419"/>
      <c r="CD5108" s="419"/>
      <c r="CF5108" s="419"/>
      <c r="CG5108" s="419"/>
      <c r="CH5108" s="419"/>
    </row>
    <row r="5109" spans="3:86" ht="21" thickBot="1">
      <c r="C5109" s="425"/>
      <c r="P5109" s="431"/>
      <c r="R5109" s="419"/>
      <c r="S5109" s="446"/>
      <c r="T5109" s="419"/>
      <c r="V5109" s="196"/>
      <c r="W5109" s="419"/>
      <c r="X5109" s="419"/>
      <c r="Z5109" s="419"/>
      <c r="AA5109" s="419"/>
      <c r="AB5109" s="419"/>
      <c r="AD5109" s="419"/>
      <c r="AE5109" s="419"/>
      <c r="AF5109" s="419"/>
      <c r="AH5109" s="419"/>
      <c r="AI5109" s="419"/>
      <c r="AJ5109" s="419"/>
      <c r="AL5109" s="419"/>
      <c r="AM5109" s="419"/>
      <c r="AN5109" s="403"/>
      <c r="AO5109" s="419"/>
      <c r="AP5109" s="419"/>
      <c r="AQ5109" s="419"/>
      <c r="AR5109" s="419"/>
      <c r="AS5109" s="419"/>
      <c r="AT5109" s="419"/>
      <c r="AU5109" s="419"/>
      <c r="AV5109" s="419"/>
      <c r="AX5109" s="419"/>
      <c r="AY5109" s="419"/>
      <c r="AZ5109" s="419"/>
      <c r="BB5109" s="419"/>
      <c r="BC5109" s="419"/>
      <c r="BD5109" s="419"/>
      <c r="BF5109" s="419"/>
      <c r="BG5109" s="419"/>
      <c r="BH5109" s="419"/>
      <c r="BJ5109" s="419"/>
      <c r="BK5109" s="419"/>
      <c r="BL5109" s="419"/>
      <c r="BN5109" s="419"/>
      <c r="BO5109" s="419"/>
      <c r="BP5109" s="419"/>
      <c r="BR5109" s="419"/>
      <c r="BS5109" s="419"/>
      <c r="BT5109" s="419"/>
      <c r="BV5109" s="419"/>
      <c r="BW5109" s="419"/>
      <c r="BX5109" s="397"/>
      <c r="BZ5109" s="449"/>
      <c r="CB5109" s="419"/>
      <c r="CC5109" s="419"/>
      <c r="CD5109" s="419"/>
      <c r="CF5109" s="419"/>
      <c r="CG5109" s="419"/>
      <c r="CH5109" s="419"/>
    </row>
    <row r="5110" spans="3:86" ht="21" thickBot="1">
      <c r="C5110" s="425"/>
      <c r="P5110" s="431"/>
      <c r="R5110" s="419"/>
      <c r="S5110" s="446"/>
      <c r="T5110" s="419"/>
      <c r="V5110" s="196"/>
      <c r="W5110" s="419"/>
      <c r="X5110" s="419"/>
      <c r="Z5110" s="419"/>
      <c r="AA5110" s="419"/>
      <c r="AB5110" s="419"/>
      <c r="AD5110" s="419"/>
      <c r="AE5110" s="419"/>
      <c r="AF5110" s="419"/>
      <c r="AH5110" s="419"/>
      <c r="AI5110" s="419"/>
      <c r="AJ5110" s="419"/>
      <c r="AL5110" s="419"/>
      <c r="AM5110" s="419"/>
      <c r="AN5110" s="403"/>
      <c r="AO5110" s="419"/>
      <c r="AP5110" s="419"/>
      <c r="AQ5110" s="419"/>
      <c r="AR5110" s="419"/>
      <c r="AS5110" s="419"/>
      <c r="AT5110" s="419"/>
      <c r="AU5110" s="419"/>
      <c r="AV5110" s="419"/>
      <c r="AX5110" s="419"/>
      <c r="AY5110" s="419"/>
      <c r="AZ5110" s="419"/>
      <c r="BB5110" s="419"/>
      <c r="BC5110" s="419"/>
      <c r="BD5110" s="419"/>
      <c r="BF5110" s="419"/>
      <c r="BG5110" s="419"/>
      <c r="BH5110" s="419"/>
      <c r="BJ5110" s="419"/>
      <c r="BK5110" s="419"/>
      <c r="BL5110" s="419"/>
      <c r="BN5110" s="419"/>
      <c r="BO5110" s="419"/>
      <c r="BP5110" s="419"/>
      <c r="BR5110" s="419"/>
      <c r="BS5110" s="419"/>
      <c r="BT5110" s="419"/>
      <c r="BV5110" s="419"/>
      <c r="BW5110" s="419"/>
      <c r="BX5110" s="397"/>
      <c r="BZ5110" s="449"/>
      <c r="CB5110" s="419"/>
      <c r="CC5110" s="419"/>
      <c r="CD5110" s="419"/>
      <c r="CF5110" s="419"/>
      <c r="CG5110" s="419"/>
      <c r="CH5110" s="419"/>
    </row>
    <row r="5111" spans="3:86" ht="21" thickBot="1">
      <c r="C5111" s="425"/>
      <c r="P5111" s="431"/>
      <c r="R5111" s="419"/>
      <c r="S5111" s="446"/>
      <c r="T5111" s="419"/>
      <c r="V5111" s="196"/>
      <c r="W5111" s="419"/>
      <c r="X5111" s="419"/>
      <c r="Z5111" s="419"/>
      <c r="AA5111" s="419"/>
      <c r="AB5111" s="419"/>
      <c r="AD5111" s="419"/>
      <c r="AE5111" s="419"/>
      <c r="AF5111" s="419"/>
      <c r="AH5111" s="419"/>
      <c r="AI5111" s="419"/>
      <c r="AJ5111" s="419"/>
      <c r="AL5111" s="419"/>
      <c r="AM5111" s="419"/>
      <c r="AN5111" s="403"/>
      <c r="AO5111" s="419"/>
      <c r="AP5111" s="419"/>
      <c r="AQ5111" s="419"/>
      <c r="AR5111" s="419"/>
      <c r="AS5111" s="419"/>
      <c r="AT5111" s="419"/>
      <c r="AU5111" s="419"/>
      <c r="AV5111" s="419"/>
      <c r="AX5111" s="419"/>
      <c r="AY5111" s="419"/>
      <c r="AZ5111" s="419"/>
      <c r="BB5111" s="419"/>
      <c r="BC5111" s="419"/>
      <c r="BD5111" s="419"/>
      <c r="BF5111" s="419"/>
      <c r="BG5111" s="419"/>
      <c r="BH5111" s="419"/>
      <c r="BJ5111" s="419"/>
      <c r="BK5111" s="419"/>
      <c r="BL5111" s="419"/>
      <c r="BN5111" s="419"/>
      <c r="BO5111" s="419"/>
      <c r="BP5111" s="419"/>
      <c r="BR5111" s="419"/>
      <c r="BS5111" s="419"/>
      <c r="BT5111" s="419"/>
      <c r="BV5111" s="419"/>
      <c r="BW5111" s="419"/>
      <c r="BX5111" s="397"/>
      <c r="BZ5111" s="449"/>
      <c r="CB5111" s="419"/>
      <c r="CC5111" s="419"/>
      <c r="CD5111" s="419"/>
      <c r="CF5111" s="419"/>
      <c r="CG5111" s="419"/>
      <c r="CH5111" s="419"/>
    </row>
    <row r="5112" spans="3:86" ht="21" thickBot="1">
      <c r="C5112" s="425"/>
      <c r="P5112" s="431"/>
      <c r="R5112" s="419"/>
      <c r="S5112" s="446"/>
      <c r="T5112" s="419"/>
      <c r="V5112" s="196"/>
      <c r="W5112" s="419"/>
      <c r="X5112" s="419"/>
      <c r="Z5112" s="419"/>
      <c r="AA5112" s="419"/>
      <c r="AB5112" s="419"/>
      <c r="AD5112" s="419"/>
      <c r="AE5112" s="419"/>
      <c r="AF5112" s="419"/>
      <c r="AH5112" s="419"/>
      <c r="AI5112" s="419"/>
      <c r="AJ5112" s="419"/>
      <c r="AL5112" s="419"/>
      <c r="AM5112" s="419"/>
      <c r="AN5112" s="403"/>
      <c r="AO5112" s="419"/>
      <c r="AP5112" s="419"/>
      <c r="AQ5112" s="419"/>
      <c r="AR5112" s="419"/>
      <c r="AS5112" s="419"/>
      <c r="AT5112" s="419"/>
      <c r="AU5112" s="419"/>
      <c r="AV5112" s="419"/>
      <c r="AX5112" s="419"/>
      <c r="AY5112" s="419"/>
      <c r="AZ5112" s="419"/>
      <c r="BB5112" s="419"/>
      <c r="BC5112" s="419"/>
      <c r="BD5112" s="419"/>
      <c r="BF5112" s="419"/>
      <c r="BG5112" s="419"/>
      <c r="BH5112" s="419"/>
      <c r="BJ5112" s="419"/>
      <c r="BK5112" s="419"/>
      <c r="BL5112" s="419"/>
      <c r="BN5112" s="419"/>
      <c r="BO5112" s="419"/>
      <c r="BP5112" s="419"/>
      <c r="BR5112" s="419"/>
      <c r="BS5112" s="419"/>
      <c r="BT5112" s="419"/>
      <c r="BV5112" s="419"/>
      <c r="BW5112" s="419"/>
      <c r="BX5112" s="397"/>
      <c r="BZ5112" s="449"/>
      <c r="CB5112" s="419"/>
      <c r="CC5112" s="419"/>
      <c r="CD5112" s="419"/>
      <c r="CF5112" s="419"/>
      <c r="CG5112" s="419"/>
      <c r="CH5112" s="419"/>
    </row>
    <row r="5113" spans="3:86" ht="21" thickBot="1">
      <c r="C5113" s="425"/>
      <c r="P5113" s="431"/>
      <c r="R5113" s="419"/>
      <c r="S5113" s="446"/>
      <c r="T5113" s="419"/>
      <c r="V5113" s="196"/>
      <c r="W5113" s="419"/>
      <c r="X5113" s="419"/>
      <c r="Z5113" s="419"/>
      <c r="AA5113" s="419"/>
      <c r="AB5113" s="419"/>
      <c r="AD5113" s="419"/>
      <c r="AE5113" s="419"/>
      <c r="AF5113" s="419"/>
      <c r="AH5113" s="419"/>
      <c r="AI5113" s="419"/>
      <c r="AJ5113" s="419"/>
      <c r="AL5113" s="419"/>
      <c r="AM5113" s="419"/>
      <c r="AN5113" s="403"/>
      <c r="AO5113" s="419"/>
      <c r="AP5113" s="419"/>
      <c r="AQ5113" s="419"/>
      <c r="AR5113" s="419"/>
      <c r="AS5113" s="419"/>
      <c r="AT5113" s="419"/>
      <c r="AU5113" s="419"/>
      <c r="AV5113" s="419"/>
      <c r="AX5113" s="419"/>
      <c r="AY5113" s="419"/>
      <c r="AZ5113" s="419"/>
      <c r="BB5113" s="419"/>
      <c r="BC5113" s="419"/>
      <c r="BD5113" s="419"/>
      <c r="BF5113" s="419"/>
      <c r="BG5113" s="419"/>
      <c r="BH5113" s="419"/>
      <c r="BJ5113" s="419"/>
      <c r="BK5113" s="419"/>
      <c r="BL5113" s="419"/>
      <c r="BN5113" s="419"/>
      <c r="BO5113" s="419"/>
      <c r="BP5113" s="419"/>
      <c r="BR5113" s="419"/>
      <c r="BS5113" s="419"/>
      <c r="BT5113" s="419"/>
      <c r="BV5113" s="419"/>
      <c r="BW5113" s="419"/>
      <c r="BX5113" s="397"/>
      <c r="BZ5113" s="449"/>
      <c r="CB5113" s="419"/>
      <c r="CC5113" s="419"/>
      <c r="CD5113" s="419"/>
      <c r="CF5113" s="419"/>
      <c r="CG5113" s="419"/>
      <c r="CH5113" s="419"/>
    </row>
    <row r="5114" spans="3:86" ht="21" thickBot="1">
      <c r="C5114" s="425"/>
      <c r="P5114" s="431"/>
      <c r="R5114" s="419"/>
      <c r="S5114" s="446"/>
      <c r="T5114" s="419"/>
      <c r="V5114" s="196"/>
      <c r="W5114" s="419"/>
      <c r="X5114" s="419"/>
      <c r="Z5114" s="419"/>
      <c r="AA5114" s="419"/>
      <c r="AB5114" s="419"/>
      <c r="AD5114" s="419"/>
      <c r="AE5114" s="419"/>
      <c r="AF5114" s="419"/>
      <c r="AH5114" s="419"/>
      <c r="AI5114" s="419"/>
      <c r="AJ5114" s="419"/>
      <c r="AL5114" s="419"/>
      <c r="AM5114" s="419"/>
      <c r="AN5114" s="403"/>
      <c r="AO5114" s="419"/>
      <c r="AP5114" s="419"/>
      <c r="AQ5114" s="419"/>
      <c r="AR5114" s="419"/>
      <c r="AS5114" s="419"/>
      <c r="AT5114" s="419"/>
      <c r="AU5114" s="419"/>
      <c r="AV5114" s="419"/>
      <c r="AX5114" s="419"/>
      <c r="AY5114" s="419"/>
      <c r="AZ5114" s="419"/>
      <c r="BB5114" s="419"/>
      <c r="BC5114" s="419"/>
      <c r="BD5114" s="419"/>
      <c r="BF5114" s="419"/>
      <c r="BG5114" s="419"/>
      <c r="BH5114" s="419"/>
      <c r="BJ5114" s="419"/>
      <c r="BK5114" s="419"/>
      <c r="BL5114" s="419"/>
      <c r="BN5114" s="419"/>
      <c r="BO5114" s="419"/>
      <c r="BP5114" s="419"/>
      <c r="BR5114" s="419"/>
      <c r="BS5114" s="419"/>
      <c r="BT5114" s="419"/>
      <c r="BV5114" s="419"/>
      <c r="BW5114" s="419"/>
      <c r="BX5114" s="397"/>
      <c r="BZ5114" s="449"/>
      <c r="CB5114" s="419"/>
      <c r="CC5114" s="419"/>
      <c r="CD5114" s="419"/>
      <c r="CF5114" s="419"/>
      <c r="CG5114" s="419"/>
      <c r="CH5114" s="419"/>
    </row>
    <row r="5115" spans="3:86" ht="21" thickBot="1">
      <c r="C5115" s="425"/>
      <c r="P5115" s="431"/>
      <c r="R5115" s="419"/>
      <c r="S5115" s="446"/>
      <c r="T5115" s="419"/>
      <c r="V5115" s="196"/>
      <c r="W5115" s="419"/>
      <c r="X5115" s="419"/>
      <c r="Z5115" s="419"/>
      <c r="AA5115" s="419"/>
      <c r="AB5115" s="419"/>
      <c r="AD5115" s="419"/>
      <c r="AE5115" s="419"/>
      <c r="AF5115" s="419"/>
      <c r="AH5115" s="419"/>
      <c r="AI5115" s="419"/>
      <c r="AJ5115" s="419"/>
      <c r="AL5115" s="419"/>
      <c r="AM5115" s="419"/>
      <c r="AN5115" s="403"/>
      <c r="AO5115" s="419"/>
      <c r="AP5115" s="419"/>
      <c r="AQ5115" s="419"/>
      <c r="AR5115" s="419"/>
      <c r="AS5115" s="419"/>
      <c r="AT5115" s="419"/>
      <c r="AU5115" s="419"/>
      <c r="AV5115" s="419"/>
      <c r="AX5115" s="419"/>
      <c r="AY5115" s="419"/>
      <c r="AZ5115" s="419"/>
      <c r="BB5115" s="419"/>
      <c r="BC5115" s="419"/>
      <c r="BD5115" s="419"/>
      <c r="BF5115" s="419"/>
      <c r="BG5115" s="419"/>
      <c r="BH5115" s="419"/>
      <c r="BJ5115" s="419"/>
      <c r="BK5115" s="419"/>
      <c r="BL5115" s="419"/>
      <c r="BN5115" s="419"/>
      <c r="BO5115" s="419"/>
      <c r="BP5115" s="419"/>
      <c r="BR5115" s="419"/>
      <c r="BS5115" s="419"/>
      <c r="BT5115" s="419"/>
      <c r="BV5115" s="419"/>
      <c r="BW5115" s="419"/>
      <c r="BX5115" s="397"/>
      <c r="BZ5115" s="449"/>
      <c r="CB5115" s="419"/>
      <c r="CC5115" s="419"/>
      <c r="CD5115" s="419"/>
      <c r="CF5115" s="419"/>
      <c r="CG5115" s="419"/>
      <c r="CH5115" s="419"/>
    </row>
    <row r="5116" spans="3:86" ht="21" thickBot="1">
      <c r="C5116" s="425"/>
      <c r="P5116" s="431"/>
      <c r="R5116" s="419"/>
      <c r="S5116" s="446"/>
      <c r="T5116" s="419"/>
      <c r="V5116" s="196"/>
      <c r="W5116" s="419"/>
      <c r="X5116" s="419"/>
      <c r="Z5116" s="419"/>
      <c r="AA5116" s="419"/>
      <c r="AB5116" s="419"/>
      <c r="AD5116" s="419"/>
      <c r="AE5116" s="419"/>
      <c r="AF5116" s="419"/>
      <c r="AH5116" s="419"/>
      <c r="AI5116" s="419"/>
      <c r="AJ5116" s="419"/>
      <c r="AL5116" s="419"/>
      <c r="AM5116" s="419"/>
      <c r="AN5116" s="403"/>
      <c r="AO5116" s="419"/>
      <c r="AP5116" s="419"/>
      <c r="AQ5116" s="419"/>
      <c r="AR5116" s="419"/>
      <c r="AS5116" s="419"/>
      <c r="AT5116" s="419"/>
      <c r="AU5116" s="419"/>
      <c r="AV5116" s="419"/>
      <c r="AX5116" s="419"/>
      <c r="AY5116" s="419"/>
      <c r="AZ5116" s="419"/>
      <c r="BB5116" s="419"/>
      <c r="BC5116" s="419"/>
      <c r="BD5116" s="419"/>
      <c r="BF5116" s="419"/>
      <c r="BG5116" s="419"/>
      <c r="BH5116" s="419"/>
      <c r="BJ5116" s="419"/>
      <c r="BK5116" s="419"/>
      <c r="BL5116" s="419"/>
      <c r="BN5116" s="419"/>
      <c r="BO5116" s="419"/>
      <c r="BP5116" s="419"/>
      <c r="BR5116" s="419"/>
      <c r="BS5116" s="419"/>
      <c r="BT5116" s="419"/>
      <c r="BV5116" s="419"/>
      <c r="BW5116" s="419"/>
      <c r="BX5116" s="397"/>
      <c r="BZ5116" s="449"/>
      <c r="CB5116" s="419"/>
      <c r="CC5116" s="419"/>
      <c r="CD5116" s="419"/>
      <c r="CF5116" s="419"/>
      <c r="CG5116" s="419"/>
      <c r="CH5116" s="419"/>
    </row>
    <row r="5117" spans="3:86" ht="21" thickBot="1">
      <c r="C5117" s="425"/>
      <c r="P5117" s="431"/>
      <c r="R5117" s="419"/>
      <c r="S5117" s="446"/>
      <c r="T5117" s="419"/>
      <c r="V5117" s="196"/>
      <c r="W5117" s="419"/>
      <c r="X5117" s="419"/>
      <c r="Z5117" s="419"/>
      <c r="AA5117" s="419"/>
      <c r="AB5117" s="419"/>
      <c r="AD5117" s="419"/>
      <c r="AE5117" s="419"/>
      <c r="AF5117" s="419"/>
      <c r="AH5117" s="419"/>
      <c r="AI5117" s="419"/>
      <c r="AJ5117" s="419"/>
      <c r="AL5117" s="419"/>
      <c r="AM5117" s="419"/>
      <c r="AN5117" s="403"/>
      <c r="AO5117" s="419"/>
      <c r="AP5117" s="419"/>
      <c r="AQ5117" s="419"/>
      <c r="AR5117" s="419"/>
      <c r="AS5117" s="419"/>
      <c r="AT5117" s="419"/>
      <c r="AU5117" s="419"/>
      <c r="AV5117" s="419"/>
      <c r="AX5117" s="419"/>
      <c r="AY5117" s="419"/>
      <c r="AZ5117" s="419"/>
      <c r="BB5117" s="419"/>
      <c r="BC5117" s="419"/>
      <c r="BD5117" s="419"/>
      <c r="BF5117" s="419"/>
      <c r="BG5117" s="419"/>
      <c r="BH5117" s="419"/>
      <c r="BJ5117" s="419"/>
      <c r="BK5117" s="419"/>
      <c r="BL5117" s="419"/>
      <c r="BN5117" s="419"/>
      <c r="BO5117" s="419"/>
      <c r="BP5117" s="419"/>
      <c r="BR5117" s="419"/>
      <c r="BS5117" s="419"/>
      <c r="BT5117" s="419"/>
      <c r="BV5117" s="419"/>
      <c r="BW5117" s="419"/>
      <c r="BX5117" s="397"/>
      <c r="BZ5117" s="449"/>
      <c r="CB5117" s="419"/>
      <c r="CC5117" s="419"/>
      <c r="CD5117" s="419"/>
      <c r="CF5117" s="419"/>
      <c r="CG5117" s="419"/>
      <c r="CH5117" s="419"/>
    </row>
    <row r="5118" spans="3:86" ht="21" thickBot="1">
      <c r="C5118" s="425"/>
      <c r="P5118" s="431"/>
      <c r="R5118" s="419"/>
      <c r="S5118" s="446"/>
      <c r="T5118" s="419"/>
      <c r="V5118" s="196"/>
      <c r="W5118" s="419"/>
      <c r="X5118" s="419"/>
      <c r="Z5118" s="419"/>
      <c r="AA5118" s="419"/>
      <c r="AB5118" s="419"/>
      <c r="AD5118" s="419"/>
      <c r="AE5118" s="419"/>
      <c r="AF5118" s="419"/>
      <c r="AH5118" s="419"/>
      <c r="AI5118" s="419"/>
      <c r="AJ5118" s="419"/>
      <c r="AL5118" s="419"/>
      <c r="AM5118" s="419"/>
      <c r="AN5118" s="403"/>
      <c r="AO5118" s="419"/>
      <c r="AP5118" s="419"/>
      <c r="AQ5118" s="419"/>
      <c r="AR5118" s="419"/>
      <c r="AS5118" s="419"/>
      <c r="AT5118" s="419"/>
      <c r="AU5118" s="419"/>
      <c r="AV5118" s="419"/>
      <c r="AX5118" s="419"/>
      <c r="AY5118" s="419"/>
      <c r="AZ5118" s="419"/>
      <c r="BB5118" s="419"/>
      <c r="BC5118" s="419"/>
      <c r="BD5118" s="419"/>
      <c r="BF5118" s="419"/>
      <c r="BG5118" s="419"/>
      <c r="BH5118" s="419"/>
      <c r="BJ5118" s="419"/>
      <c r="BK5118" s="419"/>
      <c r="BL5118" s="419"/>
      <c r="BN5118" s="419"/>
      <c r="BO5118" s="419"/>
      <c r="BP5118" s="419"/>
      <c r="BR5118" s="419"/>
      <c r="BS5118" s="419"/>
      <c r="BT5118" s="419"/>
      <c r="BV5118" s="419"/>
      <c r="BW5118" s="419"/>
      <c r="BX5118" s="397"/>
      <c r="BZ5118" s="449"/>
      <c r="CB5118" s="419"/>
      <c r="CC5118" s="419"/>
      <c r="CD5118" s="419"/>
      <c r="CF5118" s="419"/>
      <c r="CG5118" s="419"/>
      <c r="CH5118" s="419"/>
    </row>
    <row r="5119" spans="3:86" ht="21" thickBot="1">
      <c r="C5119" s="425"/>
      <c r="P5119" s="431"/>
      <c r="R5119" s="419"/>
      <c r="S5119" s="446"/>
      <c r="T5119" s="419"/>
      <c r="V5119" s="196"/>
      <c r="W5119" s="419"/>
      <c r="X5119" s="419"/>
      <c r="Z5119" s="419"/>
      <c r="AA5119" s="419"/>
      <c r="AB5119" s="419"/>
      <c r="AD5119" s="419"/>
      <c r="AE5119" s="419"/>
      <c r="AF5119" s="419"/>
      <c r="AH5119" s="419"/>
      <c r="AI5119" s="419"/>
      <c r="AJ5119" s="419"/>
      <c r="AL5119" s="419"/>
      <c r="AM5119" s="419"/>
      <c r="AN5119" s="403"/>
      <c r="AO5119" s="419"/>
      <c r="AP5119" s="419"/>
      <c r="AQ5119" s="419"/>
      <c r="AR5119" s="419"/>
      <c r="AS5119" s="419"/>
      <c r="AT5119" s="419"/>
      <c r="AU5119" s="419"/>
      <c r="AV5119" s="419"/>
      <c r="AX5119" s="419"/>
      <c r="AY5119" s="419"/>
      <c r="AZ5119" s="419"/>
      <c r="BB5119" s="419"/>
      <c r="BC5119" s="419"/>
      <c r="BD5119" s="419"/>
      <c r="BF5119" s="419"/>
      <c r="BG5119" s="419"/>
      <c r="BH5119" s="419"/>
      <c r="BJ5119" s="419"/>
      <c r="BK5119" s="419"/>
      <c r="BL5119" s="419"/>
      <c r="BN5119" s="419"/>
      <c r="BO5119" s="419"/>
      <c r="BP5119" s="419"/>
      <c r="BR5119" s="419"/>
      <c r="BS5119" s="419"/>
      <c r="BT5119" s="419"/>
      <c r="BV5119" s="419"/>
      <c r="BW5119" s="419"/>
      <c r="BX5119" s="397"/>
      <c r="BZ5119" s="449"/>
      <c r="CB5119" s="419"/>
      <c r="CC5119" s="419"/>
      <c r="CD5119" s="419"/>
      <c r="CF5119" s="419"/>
      <c r="CG5119" s="419"/>
      <c r="CH5119" s="419"/>
    </row>
    <row r="5120" spans="3:86" ht="21" thickBot="1">
      <c r="C5120" s="425"/>
      <c r="P5120" s="431"/>
      <c r="R5120" s="419"/>
      <c r="S5120" s="446"/>
      <c r="T5120" s="419"/>
      <c r="V5120" s="196"/>
      <c r="W5120" s="419"/>
      <c r="X5120" s="419"/>
      <c r="Z5120" s="419"/>
      <c r="AA5120" s="419"/>
      <c r="AB5120" s="419"/>
      <c r="AD5120" s="419"/>
      <c r="AE5120" s="419"/>
      <c r="AF5120" s="419"/>
      <c r="AH5120" s="419"/>
      <c r="AI5120" s="419"/>
      <c r="AJ5120" s="419"/>
      <c r="AL5120" s="419"/>
      <c r="AM5120" s="419"/>
      <c r="AN5120" s="403"/>
      <c r="AO5120" s="419"/>
      <c r="AP5120" s="419"/>
      <c r="AQ5120" s="419"/>
      <c r="AR5120" s="419"/>
      <c r="AS5120" s="419"/>
      <c r="AT5120" s="419"/>
      <c r="AU5120" s="419"/>
      <c r="AV5120" s="419"/>
      <c r="AX5120" s="419"/>
      <c r="AY5120" s="419"/>
      <c r="AZ5120" s="419"/>
      <c r="BB5120" s="419"/>
      <c r="BC5120" s="419"/>
      <c r="BD5120" s="419"/>
      <c r="BF5120" s="419"/>
      <c r="BG5120" s="419"/>
      <c r="BH5120" s="419"/>
      <c r="BJ5120" s="419"/>
      <c r="BK5120" s="419"/>
      <c r="BL5120" s="419"/>
      <c r="BN5120" s="419"/>
      <c r="BO5120" s="419"/>
      <c r="BP5120" s="419"/>
      <c r="BR5120" s="419"/>
      <c r="BS5120" s="419"/>
      <c r="BT5120" s="419"/>
      <c r="BV5120" s="419"/>
      <c r="BW5120" s="419"/>
      <c r="BX5120" s="397"/>
      <c r="BZ5120" s="449"/>
      <c r="CB5120" s="419"/>
      <c r="CC5120" s="419"/>
      <c r="CD5120" s="419"/>
      <c r="CF5120" s="419"/>
      <c r="CG5120" s="419"/>
      <c r="CH5120" s="419"/>
    </row>
    <row r="5121" spans="3:86" ht="21" thickBot="1">
      <c r="C5121" s="425"/>
      <c r="P5121" s="431"/>
      <c r="R5121" s="419"/>
      <c r="S5121" s="446"/>
      <c r="T5121" s="419"/>
      <c r="V5121" s="196"/>
      <c r="W5121" s="419"/>
      <c r="X5121" s="419"/>
      <c r="Z5121" s="419"/>
      <c r="AA5121" s="419"/>
      <c r="AB5121" s="419"/>
      <c r="AD5121" s="419"/>
      <c r="AE5121" s="419"/>
      <c r="AF5121" s="419"/>
      <c r="AH5121" s="419"/>
      <c r="AI5121" s="419"/>
      <c r="AJ5121" s="419"/>
      <c r="AL5121" s="419"/>
      <c r="AM5121" s="419"/>
      <c r="AN5121" s="403"/>
      <c r="AO5121" s="419"/>
      <c r="AP5121" s="419"/>
      <c r="AQ5121" s="419"/>
      <c r="AR5121" s="419"/>
      <c r="AS5121" s="419"/>
      <c r="AT5121" s="419"/>
      <c r="AU5121" s="419"/>
      <c r="AV5121" s="419"/>
      <c r="AX5121" s="419"/>
      <c r="AY5121" s="419"/>
      <c r="AZ5121" s="419"/>
      <c r="BB5121" s="419"/>
      <c r="BC5121" s="419"/>
      <c r="BD5121" s="419"/>
      <c r="BF5121" s="419"/>
      <c r="BG5121" s="419"/>
      <c r="BH5121" s="419"/>
      <c r="BJ5121" s="419"/>
      <c r="BK5121" s="419"/>
      <c r="BL5121" s="419"/>
      <c r="BN5121" s="419"/>
      <c r="BO5121" s="419"/>
      <c r="BP5121" s="419"/>
      <c r="BR5121" s="419"/>
      <c r="BS5121" s="419"/>
      <c r="BT5121" s="419"/>
      <c r="BV5121" s="419"/>
      <c r="BW5121" s="419"/>
      <c r="BX5121" s="397"/>
      <c r="BZ5121" s="449"/>
      <c r="CB5121" s="419"/>
      <c r="CC5121" s="419"/>
      <c r="CD5121" s="419"/>
      <c r="CF5121" s="419"/>
      <c r="CG5121" s="419"/>
      <c r="CH5121" s="419"/>
    </row>
    <row r="5122" spans="3:86" ht="21" thickBot="1">
      <c r="C5122" s="425"/>
      <c r="P5122" s="431"/>
      <c r="R5122" s="419"/>
      <c r="S5122" s="446"/>
      <c r="T5122" s="419"/>
      <c r="V5122" s="196"/>
      <c r="W5122" s="419"/>
      <c r="X5122" s="419"/>
      <c r="Z5122" s="419"/>
      <c r="AA5122" s="419"/>
      <c r="AB5122" s="419"/>
      <c r="AD5122" s="419"/>
      <c r="AE5122" s="419"/>
      <c r="AF5122" s="419"/>
      <c r="AH5122" s="419"/>
      <c r="AI5122" s="419"/>
      <c r="AJ5122" s="419"/>
      <c r="AL5122" s="419"/>
      <c r="AM5122" s="419"/>
      <c r="AN5122" s="403"/>
      <c r="AO5122" s="419"/>
      <c r="AP5122" s="419"/>
      <c r="AQ5122" s="419"/>
      <c r="AR5122" s="419"/>
      <c r="AS5122" s="419"/>
      <c r="AT5122" s="419"/>
      <c r="AU5122" s="419"/>
      <c r="AV5122" s="419"/>
      <c r="AX5122" s="419"/>
      <c r="AY5122" s="419"/>
      <c r="AZ5122" s="419"/>
      <c r="BB5122" s="419"/>
      <c r="BC5122" s="419"/>
      <c r="BD5122" s="419"/>
      <c r="BF5122" s="419"/>
      <c r="BG5122" s="419"/>
      <c r="BH5122" s="419"/>
      <c r="BJ5122" s="419"/>
      <c r="BK5122" s="419"/>
      <c r="BL5122" s="419"/>
      <c r="BN5122" s="419"/>
      <c r="BO5122" s="419"/>
      <c r="BP5122" s="419"/>
      <c r="BR5122" s="419"/>
      <c r="BS5122" s="419"/>
      <c r="BT5122" s="419"/>
      <c r="BV5122" s="419"/>
      <c r="BW5122" s="419"/>
      <c r="BX5122" s="397"/>
      <c r="BZ5122" s="449"/>
      <c r="CB5122" s="419"/>
      <c r="CC5122" s="419"/>
      <c r="CD5122" s="419"/>
      <c r="CF5122" s="419"/>
      <c r="CG5122" s="419"/>
      <c r="CH5122" s="419"/>
    </row>
    <row r="5123" spans="3:86" ht="21" thickBot="1">
      <c r="C5123" s="425"/>
      <c r="P5123" s="431"/>
      <c r="R5123" s="419"/>
      <c r="S5123" s="446"/>
      <c r="T5123" s="419"/>
      <c r="V5123" s="196"/>
      <c r="W5123" s="419"/>
      <c r="X5123" s="419"/>
      <c r="Z5123" s="419"/>
      <c r="AA5123" s="419"/>
      <c r="AB5123" s="419"/>
      <c r="AD5123" s="419"/>
      <c r="AE5123" s="419"/>
      <c r="AF5123" s="419"/>
      <c r="AH5123" s="419"/>
      <c r="AI5123" s="419"/>
      <c r="AJ5123" s="419"/>
      <c r="AL5123" s="419"/>
      <c r="AM5123" s="419"/>
      <c r="AN5123" s="403"/>
      <c r="AO5123" s="419"/>
      <c r="AP5123" s="419"/>
      <c r="AQ5123" s="419"/>
      <c r="AR5123" s="419"/>
      <c r="AS5123" s="419"/>
      <c r="AT5123" s="419"/>
      <c r="AU5123" s="419"/>
      <c r="AV5123" s="419"/>
      <c r="AX5123" s="419"/>
      <c r="AY5123" s="419"/>
      <c r="AZ5123" s="419"/>
      <c r="BB5123" s="419"/>
      <c r="BC5123" s="419"/>
      <c r="BD5123" s="419"/>
      <c r="BF5123" s="419"/>
      <c r="BG5123" s="419"/>
      <c r="BH5123" s="419"/>
      <c r="BJ5123" s="419"/>
      <c r="BK5123" s="419"/>
      <c r="BL5123" s="419"/>
      <c r="BN5123" s="419"/>
      <c r="BO5123" s="419"/>
      <c r="BP5123" s="419"/>
      <c r="BR5123" s="419"/>
      <c r="BS5123" s="419"/>
      <c r="BT5123" s="419"/>
      <c r="BV5123" s="419"/>
      <c r="BW5123" s="419"/>
      <c r="BX5123" s="397"/>
      <c r="BZ5123" s="449"/>
      <c r="CB5123" s="419"/>
      <c r="CC5123" s="419"/>
      <c r="CD5123" s="419"/>
      <c r="CF5123" s="419"/>
      <c r="CG5123" s="419"/>
      <c r="CH5123" s="419"/>
    </row>
    <row r="5124" spans="3:86" ht="21" thickBot="1">
      <c r="C5124" s="425"/>
      <c r="P5124" s="431"/>
      <c r="R5124" s="419"/>
      <c r="S5124" s="446"/>
      <c r="T5124" s="419"/>
      <c r="V5124" s="196"/>
      <c r="W5124" s="419"/>
      <c r="X5124" s="419"/>
      <c r="Z5124" s="419"/>
      <c r="AA5124" s="419"/>
      <c r="AB5124" s="419"/>
      <c r="AD5124" s="419"/>
      <c r="AE5124" s="419"/>
      <c r="AF5124" s="419"/>
      <c r="AH5124" s="419"/>
      <c r="AI5124" s="419"/>
      <c r="AJ5124" s="419"/>
      <c r="AL5124" s="419"/>
      <c r="AM5124" s="419"/>
      <c r="AN5124" s="403"/>
      <c r="AO5124" s="419"/>
      <c r="AP5124" s="419"/>
      <c r="AQ5124" s="419"/>
      <c r="AR5124" s="419"/>
      <c r="AS5124" s="419"/>
      <c r="AT5124" s="419"/>
      <c r="AU5124" s="419"/>
      <c r="AV5124" s="419"/>
      <c r="AX5124" s="419"/>
      <c r="AY5124" s="419"/>
      <c r="AZ5124" s="419"/>
      <c r="BB5124" s="419"/>
      <c r="BC5124" s="419"/>
      <c r="BD5124" s="419"/>
      <c r="BF5124" s="419"/>
      <c r="BG5124" s="419"/>
      <c r="BH5124" s="419"/>
      <c r="BJ5124" s="419"/>
      <c r="BK5124" s="419"/>
      <c r="BL5124" s="419"/>
      <c r="BN5124" s="419"/>
      <c r="BO5124" s="419"/>
      <c r="BP5124" s="419"/>
      <c r="BR5124" s="419"/>
      <c r="BS5124" s="419"/>
      <c r="BT5124" s="419"/>
      <c r="BV5124" s="419"/>
      <c r="BW5124" s="419"/>
      <c r="BX5124" s="397"/>
      <c r="BZ5124" s="449"/>
      <c r="CB5124" s="419"/>
      <c r="CC5124" s="419"/>
      <c r="CD5124" s="419"/>
      <c r="CF5124" s="419"/>
      <c r="CG5124" s="419"/>
      <c r="CH5124" s="419"/>
    </row>
    <row r="5125" spans="3:86" ht="21" thickBot="1">
      <c r="C5125" s="425"/>
      <c r="P5125" s="431"/>
      <c r="R5125" s="419"/>
      <c r="S5125" s="446"/>
      <c r="T5125" s="419"/>
      <c r="V5125" s="196"/>
      <c r="W5125" s="419"/>
      <c r="X5125" s="419"/>
      <c r="Z5125" s="419"/>
      <c r="AA5125" s="419"/>
      <c r="AB5125" s="419"/>
      <c r="AD5125" s="419"/>
      <c r="AE5125" s="419"/>
      <c r="AF5125" s="419"/>
      <c r="AH5125" s="419"/>
      <c r="AI5125" s="419"/>
      <c r="AJ5125" s="419"/>
      <c r="AL5125" s="419"/>
      <c r="AM5125" s="419"/>
      <c r="AN5125" s="403"/>
      <c r="AO5125" s="419"/>
      <c r="AP5125" s="419"/>
      <c r="AQ5125" s="419"/>
      <c r="AR5125" s="419"/>
      <c r="AS5125" s="419"/>
      <c r="AT5125" s="419"/>
      <c r="AU5125" s="419"/>
      <c r="AV5125" s="419"/>
      <c r="AX5125" s="419"/>
      <c r="AY5125" s="419"/>
      <c r="AZ5125" s="419"/>
      <c r="BB5125" s="419"/>
      <c r="BC5125" s="419"/>
      <c r="BD5125" s="419"/>
      <c r="BF5125" s="419"/>
      <c r="BG5125" s="419"/>
      <c r="BH5125" s="419"/>
      <c r="BJ5125" s="419"/>
      <c r="BK5125" s="419"/>
      <c r="BL5125" s="419"/>
      <c r="BN5125" s="419"/>
      <c r="BO5125" s="419"/>
      <c r="BP5125" s="419"/>
      <c r="BR5125" s="419"/>
      <c r="BS5125" s="419"/>
      <c r="BT5125" s="419"/>
      <c r="BV5125" s="419"/>
      <c r="BW5125" s="419"/>
      <c r="BX5125" s="397"/>
      <c r="BZ5125" s="449"/>
      <c r="CB5125" s="419"/>
      <c r="CC5125" s="419"/>
      <c r="CD5125" s="419"/>
      <c r="CF5125" s="419"/>
      <c r="CG5125" s="419"/>
      <c r="CH5125" s="419"/>
    </row>
    <row r="5126" spans="3:86" ht="21" thickBot="1">
      <c r="C5126" s="425"/>
      <c r="P5126" s="431"/>
      <c r="R5126" s="419"/>
      <c r="S5126" s="446"/>
      <c r="T5126" s="419"/>
      <c r="V5126" s="196"/>
      <c r="W5126" s="419"/>
      <c r="X5126" s="419"/>
      <c r="Z5126" s="419"/>
      <c r="AA5126" s="419"/>
      <c r="AB5126" s="419"/>
      <c r="AD5126" s="419"/>
      <c r="AE5126" s="419"/>
      <c r="AF5126" s="419"/>
      <c r="AH5126" s="419"/>
      <c r="AI5126" s="419"/>
      <c r="AJ5126" s="419"/>
      <c r="AL5126" s="419"/>
      <c r="AM5126" s="419"/>
      <c r="AN5126" s="403"/>
      <c r="AO5126" s="419"/>
      <c r="AP5126" s="419"/>
      <c r="AQ5126" s="419"/>
      <c r="AR5126" s="419"/>
      <c r="AS5126" s="419"/>
      <c r="AT5126" s="419"/>
      <c r="AU5126" s="419"/>
      <c r="AV5126" s="419"/>
      <c r="AX5126" s="419"/>
      <c r="AY5126" s="419"/>
      <c r="AZ5126" s="419"/>
      <c r="BB5126" s="419"/>
      <c r="BC5126" s="419"/>
      <c r="BD5126" s="419"/>
      <c r="BF5126" s="419"/>
      <c r="BG5126" s="419"/>
      <c r="BH5126" s="419"/>
      <c r="BJ5126" s="419"/>
      <c r="BK5126" s="419"/>
      <c r="BL5126" s="419"/>
      <c r="BN5126" s="419"/>
      <c r="BO5126" s="419"/>
      <c r="BP5126" s="419"/>
      <c r="BR5126" s="419"/>
      <c r="BS5126" s="419"/>
      <c r="BT5126" s="419"/>
      <c r="BV5126" s="419"/>
      <c r="BW5126" s="419"/>
      <c r="BX5126" s="397"/>
      <c r="BZ5126" s="449"/>
      <c r="CB5126" s="419"/>
      <c r="CC5126" s="419"/>
      <c r="CD5126" s="419"/>
      <c r="CF5126" s="419"/>
      <c r="CG5126" s="419"/>
      <c r="CH5126" s="419"/>
    </row>
    <row r="5127" spans="3:86" ht="21" thickBot="1">
      <c r="C5127" s="425"/>
      <c r="P5127" s="431"/>
      <c r="R5127" s="419"/>
      <c r="S5127" s="446"/>
      <c r="T5127" s="419"/>
      <c r="V5127" s="196"/>
      <c r="W5127" s="419"/>
      <c r="X5127" s="419"/>
      <c r="Z5127" s="419"/>
      <c r="AA5127" s="419"/>
      <c r="AB5127" s="419"/>
      <c r="AD5127" s="419"/>
      <c r="AE5127" s="419"/>
      <c r="AF5127" s="419"/>
      <c r="AH5127" s="419"/>
      <c r="AI5127" s="419"/>
      <c r="AJ5127" s="419"/>
      <c r="AL5127" s="419"/>
      <c r="AM5127" s="419"/>
      <c r="AN5127" s="403"/>
      <c r="AO5127" s="419"/>
      <c r="AP5127" s="419"/>
      <c r="AQ5127" s="419"/>
      <c r="AR5127" s="419"/>
      <c r="AS5127" s="419"/>
      <c r="AT5127" s="419"/>
      <c r="AU5127" s="419"/>
      <c r="AV5127" s="419"/>
      <c r="AX5127" s="419"/>
      <c r="AY5127" s="419"/>
      <c r="AZ5127" s="419"/>
      <c r="BB5127" s="419"/>
      <c r="BC5127" s="419"/>
      <c r="BD5127" s="419"/>
      <c r="BF5127" s="419"/>
      <c r="BG5127" s="419"/>
      <c r="BH5127" s="419"/>
      <c r="BJ5127" s="419"/>
      <c r="BK5127" s="419"/>
      <c r="BL5127" s="419"/>
      <c r="BN5127" s="419"/>
      <c r="BO5127" s="419"/>
      <c r="BP5127" s="419"/>
      <c r="BR5127" s="419"/>
      <c r="BS5127" s="419"/>
      <c r="BT5127" s="419"/>
      <c r="BV5127" s="419"/>
      <c r="BW5127" s="419"/>
      <c r="BX5127" s="397"/>
      <c r="BZ5127" s="449"/>
      <c r="CB5127" s="419"/>
      <c r="CC5127" s="419"/>
      <c r="CD5127" s="419"/>
      <c r="CF5127" s="419"/>
      <c r="CG5127" s="419"/>
      <c r="CH5127" s="419"/>
    </row>
    <row r="5128" spans="3:86" ht="21" thickBot="1">
      <c r="C5128" s="425"/>
      <c r="P5128" s="431"/>
      <c r="R5128" s="419"/>
      <c r="S5128" s="446"/>
      <c r="T5128" s="419"/>
      <c r="V5128" s="196"/>
      <c r="W5128" s="419"/>
      <c r="X5128" s="419"/>
      <c r="Z5128" s="419"/>
      <c r="AA5128" s="419"/>
      <c r="AB5128" s="419"/>
      <c r="AD5128" s="419"/>
      <c r="AE5128" s="419"/>
      <c r="AF5128" s="419"/>
      <c r="AH5128" s="419"/>
      <c r="AI5128" s="419"/>
      <c r="AJ5128" s="419"/>
      <c r="AL5128" s="419"/>
      <c r="AM5128" s="419"/>
      <c r="AN5128" s="403"/>
      <c r="AO5128" s="419"/>
      <c r="AP5128" s="419"/>
      <c r="AQ5128" s="419"/>
      <c r="AR5128" s="419"/>
      <c r="AS5128" s="419"/>
      <c r="AT5128" s="419"/>
      <c r="AU5128" s="419"/>
      <c r="AV5128" s="419"/>
      <c r="AX5128" s="419"/>
      <c r="AY5128" s="419"/>
      <c r="AZ5128" s="419"/>
      <c r="BB5128" s="419"/>
      <c r="BC5128" s="419"/>
      <c r="BD5128" s="419"/>
      <c r="BF5128" s="419"/>
      <c r="BG5128" s="419"/>
      <c r="BH5128" s="419"/>
      <c r="BJ5128" s="419"/>
      <c r="BK5128" s="419"/>
      <c r="BL5128" s="419"/>
      <c r="BN5128" s="419"/>
      <c r="BO5128" s="419"/>
      <c r="BP5128" s="419"/>
      <c r="BR5128" s="419"/>
      <c r="BS5128" s="419"/>
      <c r="BT5128" s="419"/>
      <c r="BV5128" s="419"/>
      <c r="BW5128" s="419"/>
      <c r="BX5128" s="397"/>
      <c r="BZ5128" s="449"/>
      <c r="CB5128" s="419"/>
      <c r="CC5128" s="419"/>
      <c r="CD5128" s="419"/>
      <c r="CF5128" s="419"/>
      <c r="CG5128" s="419"/>
      <c r="CH5128" s="419"/>
    </row>
    <row r="5129" spans="3:86" ht="21" thickBot="1">
      <c r="C5129" s="425"/>
      <c r="P5129" s="431"/>
      <c r="R5129" s="419"/>
      <c r="S5129" s="446"/>
      <c r="T5129" s="419"/>
      <c r="V5129" s="196"/>
      <c r="W5129" s="419"/>
      <c r="X5129" s="419"/>
      <c r="Z5129" s="419"/>
      <c r="AA5129" s="419"/>
      <c r="AB5129" s="419"/>
      <c r="AD5129" s="419"/>
      <c r="AE5129" s="419"/>
      <c r="AF5129" s="419"/>
      <c r="AH5129" s="419"/>
      <c r="AI5129" s="419"/>
      <c r="AJ5129" s="419"/>
      <c r="AL5129" s="419"/>
      <c r="AM5129" s="419"/>
      <c r="AN5129" s="403"/>
      <c r="AO5129" s="419"/>
      <c r="AP5129" s="419"/>
      <c r="AQ5129" s="419"/>
      <c r="AR5129" s="419"/>
      <c r="AS5129" s="419"/>
      <c r="AT5129" s="419"/>
      <c r="AU5129" s="419"/>
      <c r="AV5129" s="419"/>
      <c r="AX5129" s="419"/>
      <c r="AY5129" s="419"/>
      <c r="AZ5129" s="419"/>
      <c r="BB5129" s="419"/>
      <c r="BC5129" s="419"/>
      <c r="BD5129" s="419"/>
      <c r="BF5129" s="419"/>
      <c r="BG5129" s="419"/>
      <c r="BH5129" s="419"/>
      <c r="BJ5129" s="419"/>
      <c r="BK5129" s="419"/>
      <c r="BL5129" s="419"/>
      <c r="BN5129" s="419"/>
      <c r="BO5129" s="419"/>
      <c r="BP5129" s="419"/>
      <c r="BR5129" s="419"/>
      <c r="BS5129" s="419"/>
      <c r="BT5129" s="419"/>
      <c r="BV5129" s="419"/>
      <c r="BW5129" s="419"/>
      <c r="BX5129" s="397"/>
      <c r="BZ5129" s="449"/>
      <c r="CB5129" s="419"/>
      <c r="CC5129" s="419"/>
      <c r="CD5129" s="419"/>
      <c r="CF5129" s="419"/>
      <c r="CG5129" s="419"/>
      <c r="CH5129" s="419"/>
    </row>
    <row r="5130" spans="3:86" ht="21" thickBot="1">
      <c r="C5130" s="425"/>
      <c r="P5130" s="431"/>
      <c r="R5130" s="419"/>
      <c r="S5130" s="446"/>
      <c r="T5130" s="419"/>
      <c r="V5130" s="196"/>
      <c r="W5130" s="419"/>
      <c r="X5130" s="419"/>
      <c r="Z5130" s="419"/>
      <c r="AA5130" s="419"/>
      <c r="AB5130" s="419"/>
      <c r="AD5130" s="419"/>
      <c r="AE5130" s="419"/>
      <c r="AF5130" s="419"/>
      <c r="AH5130" s="419"/>
      <c r="AI5130" s="419"/>
      <c r="AJ5130" s="419"/>
      <c r="AL5130" s="419"/>
      <c r="AM5130" s="419"/>
      <c r="AN5130" s="403"/>
      <c r="AO5130" s="419"/>
      <c r="AP5130" s="419"/>
      <c r="AQ5130" s="419"/>
      <c r="AR5130" s="419"/>
      <c r="AS5130" s="419"/>
      <c r="AT5130" s="419"/>
      <c r="AU5130" s="419"/>
      <c r="AV5130" s="419"/>
      <c r="AX5130" s="419"/>
      <c r="AY5130" s="419"/>
      <c r="AZ5130" s="419"/>
      <c r="BB5130" s="419"/>
      <c r="BC5130" s="419"/>
      <c r="BD5130" s="419"/>
      <c r="BF5130" s="419"/>
      <c r="BG5130" s="419"/>
      <c r="BH5130" s="419"/>
      <c r="BJ5130" s="419"/>
      <c r="BK5130" s="419"/>
      <c r="BL5130" s="419"/>
      <c r="BN5130" s="419"/>
      <c r="BO5130" s="419"/>
      <c r="BP5130" s="419"/>
      <c r="BR5130" s="419"/>
      <c r="BS5130" s="419"/>
      <c r="BT5130" s="419"/>
      <c r="BV5130" s="419"/>
      <c r="BW5130" s="419"/>
      <c r="BX5130" s="397"/>
      <c r="BZ5130" s="449"/>
      <c r="CB5130" s="419"/>
      <c r="CC5130" s="419"/>
      <c r="CD5130" s="419"/>
      <c r="CF5130" s="419"/>
      <c r="CG5130" s="419"/>
      <c r="CH5130" s="419"/>
    </row>
    <row r="5131" spans="3:86" ht="21" thickBot="1">
      <c r="C5131" s="425"/>
      <c r="P5131" s="431"/>
      <c r="R5131" s="419"/>
      <c r="S5131" s="446"/>
      <c r="T5131" s="419"/>
      <c r="V5131" s="196"/>
      <c r="W5131" s="419"/>
      <c r="X5131" s="419"/>
      <c r="Z5131" s="419"/>
      <c r="AA5131" s="419"/>
      <c r="AB5131" s="419"/>
      <c r="AD5131" s="419"/>
      <c r="AE5131" s="419"/>
      <c r="AF5131" s="419"/>
      <c r="AH5131" s="419"/>
      <c r="AI5131" s="419"/>
      <c r="AJ5131" s="419"/>
      <c r="AL5131" s="419"/>
      <c r="AM5131" s="419"/>
      <c r="AN5131" s="403"/>
      <c r="AO5131" s="419"/>
      <c r="AP5131" s="419"/>
      <c r="AQ5131" s="419"/>
      <c r="AR5131" s="419"/>
      <c r="AS5131" s="419"/>
      <c r="AT5131" s="419"/>
      <c r="AU5131" s="419"/>
      <c r="AV5131" s="419"/>
      <c r="AX5131" s="419"/>
      <c r="AY5131" s="419"/>
      <c r="AZ5131" s="419"/>
      <c r="BB5131" s="419"/>
      <c r="BC5131" s="419"/>
      <c r="BD5131" s="419"/>
      <c r="BF5131" s="419"/>
      <c r="BG5131" s="419"/>
      <c r="BH5131" s="419"/>
      <c r="BJ5131" s="419"/>
      <c r="BK5131" s="419"/>
      <c r="BL5131" s="419"/>
      <c r="BN5131" s="419"/>
      <c r="BO5131" s="419"/>
      <c r="BP5131" s="419"/>
      <c r="BR5131" s="419"/>
      <c r="BS5131" s="419"/>
      <c r="BT5131" s="419"/>
      <c r="BV5131" s="419"/>
      <c r="BW5131" s="419"/>
      <c r="BX5131" s="397"/>
      <c r="BZ5131" s="449"/>
      <c r="CB5131" s="419"/>
      <c r="CC5131" s="419"/>
      <c r="CD5131" s="419"/>
      <c r="CF5131" s="419"/>
      <c r="CG5131" s="419"/>
      <c r="CH5131" s="419"/>
    </row>
    <row r="5132" spans="3:86" ht="21" thickBot="1">
      <c r="C5132" s="425"/>
      <c r="P5132" s="431"/>
      <c r="R5132" s="419"/>
      <c r="S5132" s="446"/>
      <c r="T5132" s="419"/>
      <c r="V5132" s="196"/>
      <c r="W5132" s="419"/>
      <c r="X5132" s="419"/>
      <c r="Z5132" s="419"/>
      <c r="AA5132" s="419"/>
      <c r="AB5132" s="419"/>
      <c r="AD5132" s="419"/>
      <c r="AE5132" s="419"/>
      <c r="AF5132" s="419"/>
      <c r="AH5132" s="419"/>
      <c r="AI5132" s="419"/>
      <c r="AJ5132" s="419"/>
      <c r="AL5132" s="419"/>
      <c r="AM5132" s="419"/>
      <c r="AN5132" s="403"/>
      <c r="AO5132" s="419"/>
      <c r="AP5132" s="419"/>
      <c r="AQ5132" s="419"/>
      <c r="AR5132" s="419"/>
      <c r="AS5132" s="419"/>
      <c r="AT5132" s="419"/>
      <c r="AU5132" s="419"/>
      <c r="AV5132" s="419"/>
      <c r="AX5132" s="419"/>
      <c r="AY5132" s="419"/>
      <c r="AZ5132" s="419"/>
      <c r="BB5132" s="419"/>
      <c r="BC5132" s="419"/>
      <c r="BD5132" s="419"/>
      <c r="BF5132" s="419"/>
      <c r="BG5132" s="419"/>
      <c r="BH5132" s="419"/>
      <c r="BJ5132" s="419"/>
      <c r="BK5132" s="419"/>
      <c r="BL5132" s="419"/>
      <c r="BN5132" s="419"/>
      <c r="BO5132" s="419"/>
      <c r="BP5132" s="419"/>
      <c r="BR5132" s="419"/>
      <c r="BS5132" s="419"/>
      <c r="BT5132" s="419"/>
      <c r="BV5132" s="419"/>
      <c r="BW5132" s="419"/>
      <c r="BX5132" s="397"/>
      <c r="BZ5132" s="449"/>
      <c r="CB5132" s="419"/>
      <c r="CC5132" s="419"/>
      <c r="CD5132" s="419"/>
      <c r="CF5132" s="419"/>
      <c r="CG5132" s="419"/>
      <c r="CH5132" s="419"/>
    </row>
    <row r="5133" spans="3:86" ht="21" thickBot="1">
      <c r="C5133" s="425"/>
      <c r="P5133" s="431"/>
      <c r="R5133" s="419"/>
      <c r="S5133" s="446"/>
      <c r="T5133" s="419"/>
      <c r="V5133" s="196"/>
      <c r="W5133" s="419"/>
      <c r="X5133" s="419"/>
      <c r="Z5133" s="419"/>
      <c r="AA5133" s="419"/>
      <c r="AB5133" s="419"/>
      <c r="AD5133" s="419"/>
      <c r="AE5133" s="419"/>
      <c r="AF5133" s="419"/>
      <c r="AH5133" s="419"/>
      <c r="AI5133" s="419"/>
      <c r="AJ5133" s="419"/>
      <c r="AL5133" s="419"/>
      <c r="AM5133" s="419"/>
      <c r="AN5133" s="403"/>
      <c r="AO5133" s="419"/>
      <c r="AP5133" s="419"/>
      <c r="AQ5133" s="419"/>
      <c r="AR5133" s="419"/>
      <c r="AS5133" s="419"/>
      <c r="AT5133" s="419"/>
      <c r="AU5133" s="419"/>
      <c r="AV5133" s="419"/>
      <c r="AX5133" s="419"/>
      <c r="AY5133" s="419"/>
      <c r="AZ5133" s="419"/>
      <c r="BB5133" s="419"/>
      <c r="BC5133" s="419"/>
      <c r="BD5133" s="419"/>
      <c r="BF5133" s="419"/>
      <c r="BG5133" s="419"/>
      <c r="BH5133" s="419"/>
      <c r="BJ5133" s="419"/>
      <c r="BK5133" s="419"/>
      <c r="BL5133" s="419"/>
      <c r="BN5133" s="419"/>
      <c r="BO5133" s="419"/>
      <c r="BP5133" s="419"/>
      <c r="BR5133" s="419"/>
      <c r="BS5133" s="419"/>
      <c r="BT5133" s="419"/>
      <c r="BV5133" s="419"/>
      <c r="BW5133" s="419"/>
      <c r="BX5133" s="397"/>
      <c r="BZ5133" s="449"/>
      <c r="CB5133" s="419"/>
      <c r="CC5133" s="419"/>
      <c r="CD5133" s="419"/>
      <c r="CF5133" s="419"/>
      <c r="CG5133" s="419"/>
      <c r="CH5133" s="419"/>
    </row>
    <row r="5134" spans="3:86" ht="21" thickBot="1">
      <c r="C5134" s="425"/>
      <c r="P5134" s="431"/>
      <c r="R5134" s="419"/>
      <c r="S5134" s="446"/>
      <c r="T5134" s="419"/>
      <c r="V5134" s="196"/>
      <c r="W5134" s="419"/>
      <c r="X5134" s="419"/>
      <c r="Z5134" s="419"/>
      <c r="AA5134" s="419"/>
      <c r="AB5134" s="419"/>
      <c r="AD5134" s="419"/>
      <c r="AE5134" s="419"/>
      <c r="AF5134" s="419"/>
      <c r="AH5134" s="419"/>
      <c r="AI5134" s="419"/>
      <c r="AJ5134" s="419"/>
      <c r="AL5134" s="419"/>
      <c r="AM5134" s="419"/>
      <c r="AN5134" s="403"/>
      <c r="AO5134" s="419"/>
      <c r="AP5134" s="419"/>
      <c r="AQ5134" s="419"/>
      <c r="AR5134" s="419"/>
      <c r="AS5134" s="419"/>
      <c r="AT5134" s="419"/>
      <c r="AU5134" s="419"/>
      <c r="AV5134" s="419"/>
      <c r="AX5134" s="419"/>
      <c r="AY5134" s="419"/>
      <c r="AZ5134" s="419"/>
      <c r="BB5134" s="419"/>
      <c r="BC5134" s="419"/>
      <c r="BD5134" s="419"/>
      <c r="BF5134" s="419"/>
      <c r="BG5134" s="419"/>
      <c r="BH5134" s="419"/>
      <c r="BJ5134" s="419"/>
      <c r="BK5134" s="419"/>
      <c r="BL5134" s="419"/>
      <c r="BN5134" s="419"/>
      <c r="BO5134" s="419"/>
      <c r="BP5134" s="419"/>
      <c r="BR5134" s="419"/>
      <c r="BS5134" s="419"/>
      <c r="BT5134" s="419"/>
      <c r="BV5134" s="419"/>
      <c r="BW5134" s="419"/>
      <c r="BX5134" s="397"/>
      <c r="BZ5134" s="449"/>
      <c r="CB5134" s="419"/>
      <c r="CC5134" s="419"/>
      <c r="CD5134" s="419"/>
      <c r="CF5134" s="419"/>
      <c r="CG5134" s="419"/>
      <c r="CH5134" s="419"/>
    </row>
    <row r="5135" spans="3:86" ht="21" thickBot="1">
      <c r="C5135" s="425"/>
      <c r="P5135" s="431"/>
      <c r="R5135" s="419"/>
      <c r="S5135" s="446"/>
      <c r="T5135" s="419"/>
      <c r="V5135" s="196"/>
      <c r="W5135" s="419"/>
      <c r="X5135" s="419"/>
      <c r="Z5135" s="419"/>
      <c r="AA5135" s="419"/>
      <c r="AB5135" s="419"/>
      <c r="AD5135" s="419"/>
      <c r="AE5135" s="419"/>
      <c r="AF5135" s="419"/>
      <c r="AH5135" s="419"/>
      <c r="AI5135" s="419"/>
      <c r="AJ5135" s="419"/>
      <c r="AL5135" s="419"/>
      <c r="AM5135" s="419"/>
      <c r="AN5135" s="403"/>
      <c r="AO5135" s="419"/>
      <c r="AP5135" s="419"/>
      <c r="AQ5135" s="419"/>
      <c r="AR5135" s="419"/>
      <c r="AS5135" s="419"/>
      <c r="AT5135" s="419"/>
      <c r="AU5135" s="419"/>
      <c r="AV5135" s="419"/>
      <c r="AX5135" s="419"/>
      <c r="AY5135" s="419"/>
      <c r="AZ5135" s="419"/>
      <c r="BB5135" s="419"/>
      <c r="BC5135" s="419"/>
      <c r="BD5135" s="419"/>
      <c r="BF5135" s="419"/>
      <c r="BG5135" s="419"/>
      <c r="BH5135" s="419"/>
      <c r="BJ5135" s="419"/>
      <c r="BK5135" s="419"/>
      <c r="BL5135" s="419"/>
      <c r="BN5135" s="419"/>
      <c r="BO5135" s="419"/>
      <c r="BP5135" s="419"/>
      <c r="BR5135" s="419"/>
      <c r="BS5135" s="419"/>
      <c r="BT5135" s="419"/>
      <c r="BV5135" s="419"/>
      <c r="BW5135" s="419"/>
      <c r="BX5135" s="397"/>
      <c r="BZ5135" s="449"/>
      <c r="CB5135" s="419"/>
      <c r="CC5135" s="419"/>
      <c r="CD5135" s="419"/>
      <c r="CF5135" s="419"/>
      <c r="CG5135" s="419"/>
      <c r="CH5135" s="419"/>
    </row>
    <row r="5136" spans="3:86" ht="21" thickBot="1">
      <c r="C5136" s="425"/>
      <c r="P5136" s="431"/>
      <c r="R5136" s="419"/>
      <c r="S5136" s="446"/>
      <c r="T5136" s="419"/>
      <c r="V5136" s="196"/>
      <c r="W5136" s="419"/>
      <c r="X5136" s="419"/>
      <c r="Z5136" s="419"/>
      <c r="AA5136" s="419"/>
      <c r="AB5136" s="419"/>
      <c r="AD5136" s="419"/>
      <c r="AE5136" s="419"/>
      <c r="AF5136" s="419"/>
      <c r="AH5136" s="419"/>
      <c r="AI5136" s="419"/>
      <c r="AJ5136" s="419"/>
      <c r="AL5136" s="419"/>
      <c r="AM5136" s="419"/>
      <c r="AN5136" s="403"/>
      <c r="AO5136" s="419"/>
      <c r="AP5136" s="419"/>
      <c r="AQ5136" s="419"/>
      <c r="AR5136" s="419"/>
      <c r="AS5136" s="419"/>
      <c r="AT5136" s="419"/>
      <c r="AU5136" s="419"/>
      <c r="AV5136" s="419"/>
      <c r="AX5136" s="419"/>
      <c r="AY5136" s="419"/>
      <c r="AZ5136" s="419"/>
      <c r="BB5136" s="419"/>
      <c r="BC5136" s="419"/>
      <c r="BD5136" s="419"/>
      <c r="BF5136" s="419"/>
      <c r="BG5136" s="419"/>
      <c r="BH5136" s="419"/>
      <c r="BJ5136" s="419"/>
      <c r="BK5136" s="419"/>
      <c r="BL5136" s="419"/>
      <c r="BN5136" s="419"/>
      <c r="BO5136" s="419"/>
      <c r="BP5136" s="419"/>
      <c r="BR5136" s="419"/>
      <c r="BS5136" s="419"/>
      <c r="BT5136" s="419"/>
      <c r="BV5136" s="419"/>
      <c r="BW5136" s="419"/>
      <c r="BX5136" s="397"/>
      <c r="BZ5136" s="449"/>
      <c r="CB5136" s="419"/>
      <c r="CC5136" s="419"/>
      <c r="CD5136" s="419"/>
      <c r="CF5136" s="419"/>
      <c r="CG5136" s="419"/>
      <c r="CH5136" s="419"/>
    </row>
    <row r="5137" spans="3:86" ht="21" thickBot="1">
      <c r="C5137" s="425"/>
      <c r="P5137" s="431"/>
      <c r="R5137" s="419"/>
      <c r="S5137" s="446"/>
      <c r="T5137" s="419"/>
      <c r="V5137" s="196"/>
      <c r="W5137" s="419"/>
      <c r="X5137" s="419"/>
      <c r="Z5137" s="419"/>
      <c r="AA5137" s="419"/>
      <c r="AB5137" s="419"/>
      <c r="AD5137" s="419"/>
      <c r="AE5137" s="419"/>
      <c r="AF5137" s="419"/>
      <c r="AH5137" s="419"/>
      <c r="AI5137" s="419"/>
      <c r="AJ5137" s="419"/>
      <c r="AL5137" s="419"/>
      <c r="AM5137" s="419"/>
      <c r="AN5137" s="403"/>
      <c r="AO5137" s="419"/>
      <c r="AP5137" s="419"/>
      <c r="AQ5137" s="419"/>
      <c r="AR5137" s="419"/>
      <c r="AS5137" s="419"/>
      <c r="AT5137" s="419"/>
      <c r="AU5137" s="419"/>
      <c r="AV5137" s="419"/>
      <c r="AX5137" s="419"/>
      <c r="AY5137" s="419"/>
      <c r="AZ5137" s="419"/>
      <c r="BB5137" s="419"/>
      <c r="BC5137" s="419"/>
      <c r="BD5137" s="419"/>
      <c r="BF5137" s="419"/>
      <c r="BG5137" s="419"/>
      <c r="BH5137" s="419"/>
      <c r="BJ5137" s="419"/>
      <c r="BK5137" s="419"/>
      <c r="BL5137" s="419"/>
      <c r="BN5137" s="419"/>
      <c r="BO5137" s="419"/>
      <c r="BP5137" s="419"/>
      <c r="BR5137" s="419"/>
      <c r="BS5137" s="419"/>
      <c r="BT5137" s="419"/>
      <c r="BV5137" s="419"/>
      <c r="BW5137" s="419"/>
      <c r="BX5137" s="397"/>
      <c r="BZ5137" s="449"/>
      <c r="CB5137" s="419"/>
      <c r="CC5137" s="419"/>
      <c r="CD5137" s="419"/>
      <c r="CF5137" s="419"/>
      <c r="CG5137" s="419"/>
      <c r="CH5137" s="419"/>
    </row>
    <row r="5138" spans="3:86" ht="21" thickBot="1">
      <c r="C5138" s="425"/>
      <c r="P5138" s="431"/>
      <c r="R5138" s="419"/>
      <c r="S5138" s="446"/>
      <c r="T5138" s="419"/>
      <c r="V5138" s="196"/>
      <c r="W5138" s="419"/>
      <c r="X5138" s="419"/>
      <c r="Z5138" s="419"/>
      <c r="AA5138" s="419"/>
      <c r="AB5138" s="419"/>
      <c r="AD5138" s="419"/>
      <c r="AE5138" s="419"/>
      <c r="AF5138" s="419"/>
      <c r="AH5138" s="419"/>
      <c r="AI5138" s="419"/>
      <c r="AJ5138" s="419"/>
      <c r="AL5138" s="419"/>
      <c r="AM5138" s="419"/>
      <c r="AN5138" s="403"/>
      <c r="AO5138" s="419"/>
      <c r="AP5138" s="419"/>
      <c r="AQ5138" s="419"/>
      <c r="AR5138" s="419"/>
      <c r="AS5138" s="419"/>
      <c r="AT5138" s="419"/>
      <c r="AU5138" s="419"/>
      <c r="AV5138" s="419"/>
      <c r="AX5138" s="419"/>
      <c r="AY5138" s="419"/>
      <c r="AZ5138" s="419"/>
      <c r="BB5138" s="419"/>
      <c r="BC5138" s="419"/>
      <c r="BD5138" s="419"/>
      <c r="BF5138" s="419"/>
      <c r="BG5138" s="419"/>
      <c r="BH5138" s="419"/>
      <c r="BJ5138" s="419"/>
      <c r="BK5138" s="419"/>
      <c r="BL5138" s="419"/>
      <c r="BN5138" s="419"/>
      <c r="BO5138" s="419"/>
      <c r="BP5138" s="419"/>
      <c r="BR5138" s="419"/>
      <c r="BS5138" s="419"/>
      <c r="BT5138" s="419"/>
      <c r="BV5138" s="419"/>
      <c r="BW5138" s="419"/>
      <c r="BX5138" s="397"/>
      <c r="BZ5138" s="449"/>
      <c r="CB5138" s="419"/>
      <c r="CC5138" s="419"/>
      <c r="CD5138" s="419"/>
      <c r="CF5138" s="419"/>
      <c r="CG5138" s="419"/>
      <c r="CH5138" s="419"/>
    </row>
    <row r="5139" spans="3:86" ht="21" thickBot="1">
      <c r="C5139" s="425"/>
      <c r="P5139" s="431"/>
      <c r="R5139" s="419"/>
      <c r="S5139" s="446"/>
      <c r="T5139" s="419"/>
      <c r="V5139" s="196"/>
      <c r="W5139" s="419"/>
      <c r="X5139" s="419"/>
      <c r="Z5139" s="419"/>
      <c r="AA5139" s="419"/>
      <c r="AB5139" s="419"/>
      <c r="AD5139" s="419"/>
      <c r="AE5139" s="419"/>
      <c r="AF5139" s="419"/>
      <c r="AH5139" s="419"/>
      <c r="AI5139" s="419"/>
      <c r="AJ5139" s="419"/>
      <c r="AL5139" s="419"/>
      <c r="AM5139" s="419"/>
      <c r="AN5139" s="403"/>
      <c r="AO5139" s="419"/>
      <c r="AP5139" s="419"/>
      <c r="AQ5139" s="419"/>
      <c r="AR5139" s="419"/>
      <c r="AS5139" s="419"/>
      <c r="AT5139" s="419"/>
      <c r="AU5139" s="419"/>
      <c r="AV5139" s="419"/>
      <c r="AX5139" s="419"/>
      <c r="AY5139" s="419"/>
      <c r="AZ5139" s="419"/>
      <c r="BB5139" s="419"/>
      <c r="BC5139" s="419"/>
      <c r="BD5139" s="419"/>
      <c r="BF5139" s="419"/>
      <c r="BG5139" s="419"/>
      <c r="BH5139" s="419"/>
      <c r="BJ5139" s="419"/>
      <c r="BK5139" s="419"/>
      <c r="BL5139" s="419"/>
      <c r="BN5139" s="419"/>
      <c r="BO5139" s="419"/>
      <c r="BP5139" s="419"/>
      <c r="BR5139" s="419"/>
      <c r="BS5139" s="419"/>
      <c r="BT5139" s="419"/>
      <c r="BV5139" s="419"/>
      <c r="BW5139" s="419"/>
      <c r="BX5139" s="397"/>
      <c r="BZ5139" s="449"/>
      <c r="CB5139" s="419"/>
      <c r="CC5139" s="419"/>
      <c r="CD5139" s="419"/>
      <c r="CF5139" s="419"/>
      <c r="CG5139" s="419"/>
      <c r="CH5139" s="419"/>
    </row>
    <row r="5140" spans="3:86" ht="21" thickBot="1">
      <c r="C5140" s="425"/>
      <c r="P5140" s="431"/>
      <c r="R5140" s="419"/>
      <c r="S5140" s="446"/>
      <c r="T5140" s="419"/>
      <c r="V5140" s="196"/>
      <c r="W5140" s="419"/>
      <c r="X5140" s="419"/>
      <c r="Z5140" s="419"/>
      <c r="AA5140" s="419"/>
      <c r="AB5140" s="419"/>
      <c r="AD5140" s="419"/>
      <c r="AE5140" s="419"/>
      <c r="AF5140" s="419"/>
      <c r="AH5140" s="419"/>
      <c r="AI5140" s="419"/>
      <c r="AJ5140" s="419"/>
      <c r="AL5140" s="419"/>
      <c r="AM5140" s="419"/>
      <c r="AN5140" s="403"/>
      <c r="AO5140" s="419"/>
      <c r="AP5140" s="419"/>
      <c r="AQ5140" s="419"/>
      <c r="AR5140" s="419"/>
      <c r="AS5140" s="419"/>
      <c r="AT5140" s="419"/>
      <c r="AU5140" s="419"/>
      <c r="AV5140" s="419"/>
      <c r="AX5140" s="419"/>
      <c r="AY5140" s="419"/>
      <c r="AZ5140" s="419"/>
      <c r="BB5140" s="419"/>
      <c r="BC5140" s="419"/>
      <c r="BD5140" s="419"/>
      <c r="BF5140" s="419"/>
      <c r="BG5140" s="419"/>
      <c r="BH5140" s="419"/>
      <c r="BJ5140" s="419"/>
      <c r="BK5140" s="419"/>
      <c r="BL5140" s="419"/>
      <c r="BN5140" s="419"/>
      <c r="BO5140" s="419"/>
      <c r="BP5140" s="419"/>
      <c r="BR5140" s="419"/>
      <c r="BS5140" s="419"/>
      <c r="BT5140" s="419"/>
      <c r="BV5140" s="419"/>
      <c r="BW5140" s="419"/>
      <c r="BX5140" s="397"/>
      <c r="BZ5140" s="449"/>
      <c r="CB5140" s="419"/>
      <c r="CC5140" s="419"/>
      <c r="CD5140" s="419"/>
      <c r="CF5140" s="419"/>
      <c r="CG5140" s="419"/>
      <c r="CH5140" s="419"/>
    </row>
    <row r="5141" spans="3:86" ht="21" thickBot="1">
      <c r="C5141" s="425"/>
      <c r="P5141" s="431"/>
      <c r="R5141" s="419"/>
      <c r="S5141" s="446"/>
      <c r="T5141" s="419"/>
      <c r="V5141" s="196"/>
      <c r="W5141" s="419"/>
      <c r="X5141" s="419"/>
      <c r="Z5141" s="419"/>
      <c r="AA5141" s="419"/>
      <c r="AB5141" s="419"/>
      <c r="AD5141" s="419"/>
      <c r="AE5141" s="419"/>
      <c r="AF5141" s="419"/>
      <c r="AH5141" s="419"/>
      <c r="AI5141" s="419"/>
      <c r="AJ5141" s="419"/>
      <c r="AL5141" s="419"/>
      <c r="AM5141" s="419"/>
      <c r="AN5141" s="403"/>
      <c r="AO5141" s="419"/>
      <c r="AP5141" s="419"/>
      <c r="AQ5141" s="419"/>
      <c r="AR5141" s="419"/>
      <c r="AS5141" s="419"/>
      <c r="AT5141" s="419"/>
      <c r="AU5141" s="419"/>
      <c r="AV5141" s="419"/>
      <c r="AX5141" s="419"/>
      <c r="AY5141" s="419"/>
      <c r="AZ5141" s="419"/>
      <c r="BB5141" s="419"/>
      <c r="BC5141" s="419"/>
      <c r="BD5141" s="419"/>
      <c r="BF5141" s="419"/>
      <c r="BG5141" s="419"/>
      <c r="BH5141" s="419"/>
      <c r="BJ5141" s="419"/>
      <c r="BK5141" s="419"/>
      <c r="BL5141" s="419"/>
      <c r="BN5141" s="419"/>
      <c r="BO5141" s="419"/>
      <c r="BP5141" s="419"/>
      <c r="BR5141" s="419"/>
      <c r="BS5141" s="419"/>
      <c r="BT5141" s="419"/>
      <c r="BV5141" s="419"/>
      <c r="BW5141" s="419"/>
      <c r="BX5141" s="397"/>
      <c r="BZ5141" s="449"/>
      <c r="CB5141" s="419"/>
      <c r="CC5141" s="419"/>
      <c r="CD5141" s="419"/>
      <c r="CF5141" s="419"/>
      <c r="CG5141" s="419"/>
      <c r="CH5141" s="419"/>
    </row>
    <row r="5142" spans="3:86" ht="21" thickBot="1">
      <c r="C5142" s="425"/>
      <c r="P5142" s="431"/>
      <c r="R5142" s="419"/>
      <c r="S5142" s="446"/>
      <c r="T5142" s="419"/>
      <c r="V5142" s="196"/>
      <c r="W5142" s="419"/>
      <c r="X5142" s="419"/>
      <c r="Z5142" s="419"/>
      <c r="AA5142" s="419"/>
      <c r="AB5142" s="419"/>
      <c r="AD5142" s="419"/>
      <c r="AE5142" s="419"/>
      <c r="AF5142" s="419"/>
      <c r="AH5142" s="419"/>
      <c r="AI5142" s="419"/>
      <c r="AJ5142" s="419"/>
      <c r="AL5142" s="419"/>
      <c r="AM5142" s="419"/>
      <c r="AN5142" s="403"/>
      <c r="AO5142" s="419"/>
      <c r="AP5142" s="419"/>
      <c r="AQ5142" s="419"/>
      <c r="AR5142" s="419"/>
      <c r="AS5142" s="419"/>
      <c r="AT5142" s="419"/>
      <c r="AU5142" s="419"/>
      <c r="AV5142" s="419"/>
      <c r="AX5142" s="419"/>
      <c r="AY5142" s="419"/>
      <c r="AZ5142" s="419"/>
      <c r="BB5142" s="419"/>
      <c r="BC5142" s="419"/>
      <c r="BD5142" s="419"/>
      <c r="BF5142" s="419"/>
      <c r="BG5142" s="419"/>
      <c r="BH5142" s="419"/>
      <c r="BJ5142" s="419"/>
      <c r="BK5142" s="419"/>
      <c r="BL5142" s="419"/>
      <c r="BN5142" s="419"/>
      <c r="BO5142" s="419"/>
      <c r="BP5142" s="419"/>
      <c r="BR5142" s="419"/>
      <c r="BS5142" s="419"/>
      <c r="BT5142" s="419"/>
      <c r="BV5142" s="419"/>
      <c r="BW5142" s="419"/>
      <c r="BX5142" s="397"/>
      <c r="BZ5142" s="449"/>
      <c r="CB5142" s="419"/>
      <c r="CC5142" s="419"/>
      <c r="CD5142" s="419"/>
      <c r="CF5142" s="419"/>
      <c r="CG5142" s="419"/>
      <c r="CH5142" s="419"/>
    </row>
    <row r="5143" spans="3:86" ht="21" thickBot="1">
      <c r="C5143" s="425"/>
      <c r="P5143" s="431"/>
      <c r="R5143" s="419"/>
      <c r="S5143" s="446"/>
      <c r="T5143" s="419"/>
      <c r="V5143" s="196"/>
      <c r="W5143" s="419"/>
      <c r="X5143" s="419"/>
      <c r="Z5143" s="419"/>
      <c r="AA5143" s="419"/>
      <c r="AB5143" s="419"/>
      <c r="AD5143" s="419"/>
      <c r="AE5143" s="419"/>
      <c r="AF5143" s="419"/>
      <c r="AH5143" s="419"/>
      <c r="AI5143" s="419"/>
      <c r="AJ5143" s="419"/>
      <c r="AL5143" s="419"/>
      <c r="AM5143" s="419"/>
      <c r="AN5143" s="403"/>
      <c r="AO5143" s="419"/>
      <c r="AP5143" s="419"/>
      <c r="AQ5143" s="419"/>
      <c r="AR5143" s="419"/>
      <c r="AS5143" s="419"/>
      <c r="AT5143" s="419"/>
      <c r="AU5143" s="419"/>
      <c r="AV5143" s="419"/>
      <c r="AX5143" s="419"/>
      <c r="AY5143" s="419"/>
      <c r="AZ5143" s="419"/>
      <c r="BB5143" s="419"/>
      <c r="BC5143" s="419"/>
      <c r="BD5143" s="419"/>
      <c r="BF5143" s="419"/>
      <c r="BG5143" s="419"/>
      <c r="BH5143" s="419"/>
      <c r="BJ5143" s="419"/>
      <c r="BK5143" s="419"/>
      <c r="BL5143" s="419"/>
      <c r="BN5143" s="419"/>
      <c r="BO5143" s="419"/>
      <c r="BP5143" s="419"/>
      <c r="BR5143" s="419"/>
      <c r="BS5143" s="419"/>
      <c r="BT5143" s="419"/>
      <c r="BV5143" s="419"/>
      <c r="BW5143" s="419"/>
      <c r="BX5143" s="397"/>
      <c r="BZ5143" s="449"/>
      <c r="CB5143" s="419"/>
      <c r="CC5143" s="419"/>
      <c r="CD5143" s="419"/>
      <c r="CF5143" s="419"/>
      <c r="CG5143" s="419"/>
      <c r="CH5143" s="419"/>
    </row>
    <row r="5144" spans="3:86" ht="21" thickBot="1">
      <c r="C5144" s="425"/>
      <c r="P5144" s="431"/>
      <c r="R5144" s="419"/>
      <c r="S5144" s="446"/>
      <c r="T5144" s="419"/>
      <c r="V5144" s="196"/>
      <c r="W5144" s="419"/>
      <c r="X5144" s="419"/>
      <c r="Z5144" s="419"/>
      <c r="AA5144" s="419"/>
      <c r="AB5144" s="419"/>
      <c r="AD5144" s="419"/>
      <c r="AE5144" s="419"/>
      <c r="AF5144" s="419"/>
      <c r="AH5144" s="419"/>
      <c r="AI5144" s="419"/>
      <c r="AJ5144" s="419"/>
      <c r="AL5144" s="419"/>
      <c r="AM5144" s="419"/>
      <c r="AN5144" s="403"/>
      <c r="AO5144" s="419"/>
      <c r="AP5144" s="419"/>
      <c r="AQ5144" s="419"/>
      <c r="AR5144" s="419"/>
      <c r="AS5144" s="419"/>
      <c r="AT5144" s="419"/>
      <c r="AU5144" s="419"/>
      <c r="AV5144" s="419"/>
      <c r="AX5144" s="419"/>
      <c r="AY5144" s="419"/>
      <c r="AZ5144" s="419"/>
      <c r="BB5144" s="419"/>
      <c r="BC5144" s="419"/>
      <c r="BD5144" s="419"/>
      <c r="BF5144" s="419"/>
      <c r="BG5144" s="419"/>
      <c r="BH5144" s="419"/>
      <c r="BJ5144" s="419"/>
      <c r="BK5144" s="419"/>
      <c r="BL5144" s="419"/>
      <c r="BN5144" s="419"/>
      <c r="BO5144" s="419"/>
      <c r="BP5144" s="419"/>
      <c r="BR5144" s="419"/>
      <c r="BS5144" s="419"/>
      <c r="BT5144" s="419"/>
      <c r="BV5144" s="419"/>
      <c r="BW5144" s="419"/>
      <c r="BX5144" s="397"/>
      <c r="BZ5144" s="449"/>
      <c r="CB5144" s="419"/>
      <c r="CC5144" s="419"/>
      <c r="CD5144" s="419"/>
      <c r="CF5144" s="419"/>
      <c r="CG5144" s="419"/>
      <c r="CH5144" s="419"/>
    </row>
    <row r="5145" spans="3:86" ht="21" thickBot="1">
      <c r="C5145" s="425"/>
      <c r="P5145" s="431"/>
      <c r="R5145" s="419"/>
      <c r="S5145" s="446"/>
      <c r="T5145" s="419"/>
      <c r="V5145" s="196"/>
      <c r="W5145" s="419"/>
      <c r="X5145" s="419"/>
      <c r="Z5145" s="419"/>
      <c r="AA5145" s="419"/>
      <c r="AB5145" s="419"/>
      <c r="AD5145" s="419"/>
      <c r="AE5145" s="419"/>
      <c r="AF5145" s="419"/>
      <c r="AH5145" s="419"/>
      <c r="AI5145" s="419"/>
      <c r="AJ5145" s="419"/>
      <c r="AL5145" s="419"/>
      <c r="AM5145" s="419"/>
      <c r="AN5145" s="403"/>
      <c r="AO5145" s="419"/>
      <c r="AP5145" s="419"/>
      <c r="AQ5145" s="419"/>
      <c r="AR5145" s="419"/>
      <c r="AS5145" s="419"/>
      <c r="AT5145" s="419"/>
      <c r="AU5145" s="419"/>
      <c r="AV5145" s="419"/>
      <c r="AX5145" s="419"/>
      <c r="AY5145" s="419"/>
      <c r="AZ5145" s="419"/>
      <c r="BB5145" s="419"/>
      <c r="BC5145" s="419"/>
      <c r="BD5145" s="419"/>
      <c r="BF5145" s="419"/>
      <c r="BG5145" s="419"/>
      <c r="BH5145" s="419"/>
      <c r="BJ5145" s="419"/>
      <c r="BK5145" s="419"/>
      <c r="BL5145" s="419"/>
      <c r="BN5145" s="419"/>
      <c r="BO5145" s="419"/>
      <c r="BP5145" s="419"/>
      <c r="BR5145" s="419"/>
      <c r="BS5145" s="419"/>
      <c r="BT5145" s="419"/>
      <c r="BV5145" s="419"/>
      <c r="BW5145" s="419"/>
      <c r="BX5145" s="397"/>
      <c r="BZ5145" s="449"/>
      <c r="CB5145" s="419"/>
      <c r="CC5145" s="419"/>
      <c r="CD5145" s="419"/>
      <c r="CF5145" s="419"/>
      <c r="CG5145" s="419"/>
      <c r="CH5145" s="419"/>
    </row>
    <row r="5146" spans="3:86" ht="21" thickBot="1">
      <c r="C5146" s="425"/>
      <c r="P5146" s="431"/>
      <c r="R5146" s="419"/>
      <c r="S5146" s="446"/>
      <c r="T5146" s="419"/>
      <c r="V5146" s="196"/>
      <c r="W5146" s="419"/>
      <c r="X5146" s="419"/>
      <c r="Z5146" s="419"/>
      <c r="AA5146" s="419"/>
      <c r="AB5146" s="419"/>
      <c r="AD5146" s="419"/>
      <c r="AE5146" s="419"/>
      <c r="AF5146" s="419"/>
      <c r="AH5146" s="419"/>
      <c r="AI5146" s="419"/>
      <c r="AJ5146" s="419"/>
      <c r="AL5146" s="419"/>
      <c r="AM5146" s="419"/>
      <c r="AN5146" s="403"/>
      <c r="AO5146" s="419"/>
      <c r="AP5146" s="419"/>
      <c r="AQ5146" s="419"/>
      <c r="AR5146" s="419"/>
      <c r="AS5146" s="419"/>
      <c r="AT5146" s="419"/>
      <c r="AU5146" s="419"/>
      <c r="AV5146" s="419"/>
      <c r="AX5146" s="419"/>
      <c r="AY5146" s="419"/>
      <c r="AZ5146" s="419"/>
      <c r="BB5146" s="419"/>
      <c r="BC5146" s="419"/>
      <c r="BD5146" s="419"/>
      <c r="BF5146" s="419"/>
      <c r="BG5146" s="419"/>
      <c r="BH5146" s="419"/>
      <c r="BJ5146" s="419"/>
      <c r="BK5146" s="419"/>
      <c r="BL5146" s="419"/>
      <c r="BN5146" s="419"/>
      <c r="BO5146" s="419"/>
      <c r="BP5146" s="419"/>
      <c r="BR5146" s="419"/>
      <c r="BS5146" s="419"/>
      <c r="BT5146" s="419"/>
      <c r="BV5146" s="419"/>
      <c r="BW5146" s="419"/>
      <c r="BX5146" s="397"/>
      <c r="BZ5146" s="449"/>
      <c r="CB5146" s="419"/>
      <c r="CC5146" s="419"/>
      <c r="CD5146" s="419"/>
      <c r="CF5146" s="419"/>
      <c r="CG5146" s="419"/>
      <c r="CH5146" s="419"/>
    </row>
    <row r="5147" spans="3:86" ht="21" thickBot="1">
      <c r="C5147" s="425"/>
      <c r="P5147" s="431"/>
      <c r="R5147" s="419"/>
      <c r="S5147" s="446"/>
      <c r="T5147" s="419"/>
      <c r="V5147" s="196"/>
      <c r="W5147" s="419"/>
      <c r="X5147" s="419"/>
      <c r="Z5147" s="419"/>
      <c r="AA5147" s="419"/>
      <c r="AB5147" s="419"/>
      <c r="AD5147" s="419"/>
      <c r="AE5147" s="419"/>
      <c r="AF5147" s="419"/>
      <c r="AH5147" s="419"/>
      <c r="AI5147" s="419"/>
      <c r="AJ5147" s="419"/>
      <c r="AL5147" s="419"/>
      <c r="AM5147" s="419"/>
      <c r="AN5147" s="403"/>
      <c r="AO5147" s="419"/>
      <c r="AP5147" s="419"/>
      <c r="AQ5147" s="419"/>
      <c r="AR5147" s="419"/>
      <c r="AS5147" s="419"/>
      <c r="AT5147" s="419"/>
      <c r="AU5147" s="419"/>
      <c r="AV5147" s="419"/>
      <c r="AX5147" s="419"/>
      <c r="AY5147" s="419"/>
      <c r="AZ5147" s="419"/>
      <c r="BB5147" s="419"/>
      <c r="BC5147" s="419"/>
      <c r="BD5147" s="419"/>
      <c r="BF5147" s="419"/>
      <c r="BG5147" s="419"/>
      <c r="BH5147" s="419"/>
      <c r="BJ5147" s="419"/>
      <c r="BK5147" s="419"/>
      <c r="BL5147" s="419"/>
      <c r="BN5147" s="419"/>
      <c r="BO5147" s="419"/>
      <c r="BP5147" s="419"/>
      <c r="BR5147" s="419"/>
      <c r="BS5147" s="419"/>
      <c r="BT5147" s="419"/>
      <c r="BV5147" s="419"/>
      <c r="BW5147" s="419"/>
      <c r="BX5147" s="397"/>
      <c r="BZ5147" s="449"/>
      <c r="CB5147" s="419"/>
      <c r="CC5147" s="419"/>
      <c r="CD5147" s="419"/>
      <c r="CF5147" s="419"/>
      <c r="CG5147" s="419"/>
      <c r="CH5147" s="419"/>
    </row>
    <row r="5148" spans="3:86" ht="21" thickBot="1">
      <c r="C5148" s="425"/>
      <c r="P5148" s="431"/>
      <c r="R5148" s="419"/>
      <c r="S5148" s="446"/>
      <c r="T5148" s="419"/>
      <c r="V5148" s="196"/>
      <c r="W5148" s="419"/>
      <c r="X5148" s="419"/>
      <c r="Z5148" s="419"/>
      <c r="AA5148" s="419"/>
      <c r="AB5148" s="419"/>
      <c r="AD5148" s="419"/>
      <c r="AE5148" s="419"/>
      <c r="AF5148" s="419"/>
      <c r="AH5148" s="419"/>
      <c r="AI5148" s="419"/>
      <c r="AJ5148" s="419"/>
      <c r="AL5148" s="419"/>
      <c r="AM5148" s="419"/>
      <c r="AN5148" s="403"/>
      <c r="AO5148" s="419"/>
      <c r="AP5148" s="419"/>
      <c r="AQ5148" s="419"/>
      <c r="AR5148" s="419"/>
      <c r="AS5148" s="419"/>
      <c r="AT5148" s="419"/>
      <c r="AU5148" s="419"/>
      <c r="AV5148" s="419"/>
      <c r="AX5148" s="419"/>
      <c r="AY5148" s="419"/>
      <c r="AZ5148" s="419"/>
      <c r="BB5148" s="419"/>
      <c r="BC5148" s="419"/>
      <c r="BD5148" s="419"/>
      <c r="BF5148" s="419"/>
      <c r="BG5148" s="419"/>
      <c r="BH5148" s="419"/>
      <c r="BJ5148" s="419"/>
      <c r="BK5148" s="419"/>
      <c r="BL5148" s="419"/>
      <c r="BN5148" s="419"/>
      <c r="BO5148" s="419"/>
      <c r="BP5148" s="419"/>
      <c r="BR5148" s="419"/>
      <c r="BS5148" s="419"/>
      <c r="BT5148" s="419"/>
      <c r="BV5148" s="419"/>
      <c r="BW5148" s="419"/>
      <c r="BX5148" s="397"/>
      <c r="BZ5148" s="449"/>
      <c r="CB5148" s="419"/>
      <c r="CC5148" s="419"/>
      <c r="CD5148" s="419"/>
      <c r="CF5148" s="419"/>
      <c r="CG5148" s="419"/>
      <c r="CH5148" s="419"/>
    </row>
    <row r="5149" spans="3:86" ht="21" thickBot="1">
      <c r="C5149" s="425"/>
      <c r="P5149" s="431"/>
      <c r="R5149" s="419"/>
      <c r="S5149" s="446"/>
      <c r="T5149" s="419"/>
      <c r="V5149" s="196"/>
      <c r="W5149" s="419"/>
      <c r="X5149" s="419"/>
      <c r="Z5149" s="419"/>
      <c r="AA5149" s="419"/>
      <c r="AB5149" s="419"/>
      <c r="AD5149" s="419"/>
      <c r="AE5149" s="419"/>
      <c r="AF5149" s="419"/>
      <c r="AH5149" s="419"/>
      <c r="AI5149" s="419"/>
      <c r="AJ5149" s="419"/>
      <c r="AL5149" s="419"/>
      <c r="AM5149" s="419"/>
      <c r="AN5149" s="403"/>
      <c r="AO5149" s="419"/>
      <c r="AP5149" s="419"/>
      <c r="AQ5149" s="419"/>
      <c r="AR5149" s="419"/>
      <c r="AS5149" s="419"/>
      <c r="AT5149" s="419"/>
      <c r="AU5149" s="419"/>
      <c r="AV5149" s="419"/>
      <c r="AX5149" s="419"/>
      <c r="AY5149" s="419"/>
      <c r="AZ5149" s="419"/>
      <c r="BB5149" s="419"/>
      <c r="BC5149" s="419"/>
      <c r="BD5149" s="419"/>
      <c r="BF5149" s="419"/>
      <c r="BG5149" s="419"/>
      <c r="BH5149" s="419"/>
      <c r="BJ5149" s="419"/>
      <c r="BK5149" s="419"/>
      <c r="BL5149" s="419"/>
      <c r="BN5149" s="419"/>
      <c r="BO5149" s="419"/>
      <c r="BP5149" s="419"/>
      <c r="BR5149" s="419"/>
      <c r="BS5149" s="419"/>
      <c r="BT5149" s="419"/>
      <c r="BV5149" s="419"/>
      <c r="BW5149" s="419"/>
      <c r="BX5149" s="397"/>
      <c r="BZ5149" s="449"/>
      <c r="CB5149" s="419"/>
      <c r="CC5149" s="419"/>
      <c r="CD5149" s="419"/>
      <c r="CF5149" s="419"/>
      <c r="CG5149" s="419"/>
      <c r="CH5149" s="419"/>
    </row>
    <row r="5150" spans="3:86" ht="21" thickBot="1">
      <c r="C5150" s="425"/>
      <c r="P5150" s="431"/>
      <c r="R5150" s="419"/>
      <c r="S5150" s="446"/>
      <c r="T5150" s="419"/>
      <c r="V5150" s="196"/>
      <c r="W5150" s="419"/>
      <c r="X5150" s="419"/>
      <c r="Z5150" s="419"/>
      <c r="AA5150" s="419"/>
      <c r="AB5150" s="419"/>
      <c r="AD5150" s="419"/>
      <c r="AE5150" s="419"/>
      <c r="AF5150" s="419"/>
      <c r="AH5150" s="419"/>
      <c r="AI5150" s="419"/>
      <c r="AJ5150" s="419"/>
      <c r="AL5150" s="419"/>
      <c r="AM5150" s="419"/>
      <c r="AN5150" s="403"/>
      <c r="AO5150" s="419"/>
      <c r="AP5150" s="419"/>
      <c r="AQ5150" s="419"/>
      <c r="AR5150" s="419"/>
      <c r="AS5150" s="419"/>
      <c r="AT5150" s="419"/>
      <c r="AU5150" s="419"/>
      <c r="AV5150" s="419"/>
      <c r="AX5150" s="419"/>
      <c r="AY5150" s="419"/>
      <c r="AZ5150" s="419"/>
      <c r="BB5150" s="419"/>
      <c r="BC5150" s="419"/>
      <c r="BD5150" s="419"/>
      <c r="BF5150" s="419"/>
      <c r="BG5150" s="419"/>
      <c r="BH5150" s="419"/>
      <c r="BJ5150" s="419"/>
      <c r="BK5150" s="419"/>
      <c r="BL5150" s="419"/>
      <c r="BN5150" s="419"/>
      <c r="BO5150" s="419"/>
      <c r="BP5150" s="419"/>
      <c r="BR5150" s="419"/>
      <c r="BS5150" s="419"/>
      <c r="BT5150" s="419"/>
      <c r="BV5150" s="419"/>
      <c r="BW5150" s="419"/>
      <c r="BX5150" s="397"/>
      <c r="BZ5150" s="449"/>
      <c r="CB5150" s="419"/>
      <c r="CC5150" s="419"/>
      <c r="CD5150" s="419"/>
      <c r="CF5150" s="419"/>
      <c r="CG5150" s="419"/>
      <c r="CH5150" s="419"/>
    </row>
    <row r="5151" spans="3:86" ht="21" thickBot="1">
      <c r="C5151" s="425"/>
      <c r="P5151" s="431"/>
      <c r="R5151" s="419"/>
      <c r="S5151" s="446"/>
      <c r="T5151" s="419"/>
      <c r="V5151" s="196"/>
      <c r="W5151" s="419"/>
      <c r="X5151" s="419"/>
      <c r="Z5151" s="419"/>
      <c r="AA5151" s="419"/>
      <c r="AB5151" s="419"/>
      <c r="AD5151" s="419"/>
      <c r="AE5151" s="419"/>
      <c r="AF5151" s="419"/>
      <c r="AH5151" s="419"/>
      <c r="AI5151" s="419"/>
      <c r="AJ5151" s="419"/>
      <c r="AL5151" s="419"/>
      <c r="AM5151" s="419"/>
      <c r="AN5151" s="403"/>
      <c r="AO5151" s="419"/>
      <c r="AP5151" s="419"/>
      <c r="AQ5151" s="419"/>
      <c r="AR5151" s="419"/>
      <c r="AS5151" s="419"/>
      <c r="AT5151" s="419"/>
      <c r="AU5151" s="419"/>
      <c r="AV5151" s="419"/>
      <c r="AX5151" s="419"/>
      <c r="AY5151" s="419"/>
      <c r="AZ5151" s="419"/>
      <c r="BB5151" s="419"/>
      <c r="BC5151" s="419"/>
      <c r="BD5151" s="419"/>
      <c r="BF5151" s="419"/>
      <c r="BG5151" s="419"/>
      <c r="BH5151" s="419"/>
      <c r="BJ5151" s="419"/>
      <c r="BK5151" s="419"/>
      <c r="BL5151" s="419"/>
      <c r="BN5151" s="419"/>
      <c r="BO5151" s="419"/>
      <c r="BP5151" s="419"/>
      <c r="BR5151" s="419"/>
      <c r="BS5151" s="419"/>
      <c r="BT5151" s="419"/>
      <c r="BV5151" s="419"/>
      <c r="BW5151" s="419"/>
      <c r="BX5151" s="397"/>
      <c r="BZ5151" s="449"/>
      <c r="CB5151" s="419"/>
      <c r="CC5151" s="419"/>
      <c r="CD5151" s="419"/>
      <c r="CF5151" s="419"/>
      <c r="CG5151" s="419"/>
      <c r="CH5151" s="419"/>
    </row>
    <row r="5152" spans="3:86" ht="21" thickBot="1">
      <c r="C5152" s="425"/>
      <c r="P5152" s="431"/>
      <c r="R5152" s="419"/>
      <c r="S5152" s="446"/>
      <c r="T5152" s="419"/>
      <c r="V5152" s="196"/>
      <c r="W5152" s="419"/>
      <c r="X5152" s="419"/>
      <c r="Z5152" s="419"/>
      <c r="AA5152" s="419"/>
      <c r="AB5152" s="419"/>
      <c r="AD5152" s="419"/>
      <c r="AE5152" s="419"/>
      <c r="AF5152" s="419"/>
      <c r="AH5152" s="419"/>
      <c r="AI5152" s="419"/>
      <c r="AJ5152" s="419"/>
      <c r="AL5152" s="419"/>
      <c r="AM5152" s="419"/>
      <c r="AN5152" s="403"/>
      <c r="AO5152" s="419"/>
      <c r="AP5152" s="419"/>
      <c r="AQ5152" s="419"/>
      <c r="AR5152" s="419"/>
      <c r="AS5152" s="419"/>
      <c r="AT5152" s="419"/>
      <c r="AU5152" s="419"/>
      <c r="AV5152" s="419"/>
      <c r="AX5152" s="419"/>
      <c r="AY5152" s="419"/>
      <c r="AZ5152" s="419"/>
      <c r="BB5152" s="419"/>
      <c r="BC5152" s="419"/>
      <c r="BD5152" s="419"/>
      <c r="BF5152" s="419"/>
      <c r="BG5152" s="419"/>
      <c r="BH5152" s="419"/>
      <c r="BJ5152" s="419"/>
      <c r="BK5152" s="419"/>
      <c r="BL5152" s="419"/>
      <c r="BN5152" s="419"/>
      <c r="BO5152" s="419"/>
      <c r="BP5152" s="419"/>
      <c r="BR5152" s="419"/>
      <c r="BS5152" s="419"/>
      <c r="BT5152" s="419"/>
      <c r="BV5152" s="419"/>
      <c r="BW5152" s="419"/>
      <c r="BX5152" s="397"/>
      <c r="BZ5152" s="449"/>
      <c r="CB5152" s="419"/>
      <c r="CC5152" s="419"/>
      <c r="CD5152" s="419"/>
      <c r="CF5152" s="419"/>
      <c r="CG5152" s="419"/>
      <c r="CH5152" s="419"/>
    </row>
    <row r="5153" spans="3:86" ht="21" thickBot="1">
      <c r="C5153" s="425"/>
      <c r="P5153" s="431"/>
      <c r="R5153" s="419"/>
      <c r="S5153" s="446"/>
      <c r="T5153" s="419"/>
      <c r="V5153" s="196"/>
      <c r="W5153" s="419"/>
      <c r="X5153" s="419"/>
      <c r="Z5153" s="419"/>
      <c r="AA5153" s="419"/>
      <c r="AB5153" s="419"/>
      <c r="AD5153" s="419"/>
      <c r="AE5153" s="419"/>
      <c r="AF5153" s="419"/>
      <c r="AH5153" s="419"/>
      <c r="AI5153" s="419"/>
      <c r="AJ5153" s="419"/>
      <c r="AL5153" s="419"/>
      <c r="AM5153" s="419"/>
      <c r="AN5153" s="403"/>
      <c r="AO5153" s="419"/>
      <c r="AP5153" s="419"/>
      <c r="AQ5153" s="419"/>
      <c r="AR5153" s="419"/>
      <c r="AS5153" s="419"/>
      <c r="AT5153" s="419"/>
      <c r="AU5153" s="419"/>
      <c r="AV5153" s="419"/>
      <c r="AX5153" s="419"/>
      <c r="AY5153" s="419"/>
      <c r="AZ5153" s="419"/>
      <c r="BB5153" s="419"/>
      <c r="BC5153" s="419"/>
      <c r="BD5153" s="419"/>
      <c r="BF5153" s="419"/>
      <c r="BG5153" s="419"/>
      <c r="BH5153" s="419"/>
      <c r="BJ5153" s="419"/>
      <c r="BK5153" s="419"/>
      <c r="BL5153" s="419"/>
      <c r="BN5153" s="419"/>
      <c r="BO5153" s="419"/>
      <c r="BP5153" s="419"/>
      <c r="BR5153" s="419"/>
      <c r="BS5153" s="419"/>
      <c r="BT5153" s="419"/>
      <c r="BV5153" s="419"/>
      <c r="BW5153" s="419"/>
      <c r="BX5153" s="397"/>
      <c r="BZ5153" s="449"/>
      <c r="CB5153" s="419"/>
      <c r="CC5153" s="419"/>
      <c r="CD5153" s="419"/>
      <c r="CF5153" s="419"/>
      <c r="CG5153" s="419"/>
      <c r="CH5153" s="419"/>
    </row>
    <row r="5154" spans="3:86" ht="21" thickBot="1">
      <c r="C5154" s="425"/>
      <c r="P5154" s="431"/>
      <c r="R5154" s="419"/>
      <c r="S5154" s="446"/>
      <c r="T5154" s="419"/>
      <c r="V5154" s="196"/>
      <c r="W5154" s="419"/>
      <c r="X5154" s="419"/>
      <c r="Z5154" s="419"/>
      <c r="AA5154" s="419"/>
      <c r="AB5154" s="419"/>
      <c r="AD5154" s="419"/>
      <c r="AE5154" s="419"/>
      <c r="AF5154" s="419"/>
      <c r="AH5154" s="419"/>
      <c r="AI5154" s="419"/>
      <c r="AJ5154" s="419"/>
      <c r="AL5154" s="419"/>
      <c r="AM5154" s="419"/>
      <c r="AN5154" s="403"/>
      <c r="AO5154" s="419"/>
      <c r="AP5154" s="419"/>
      <c r="AQ5154" s="419"/>
      <c r="AR5154" s="419"/>
      <c r="AS5154" s="419"/>
      <c r="AT5154" s="419"/>
      <c r="AU5154" s="419"/>
      <c r="AV5154" s="419"/>
      <c r="AX5154" s="419"/>
      <c r="AY5154" s="419"/>
      <c r="AZ5154" s="419"/>
      <c r="BB5154" s="419"/>
      <c r="BC5154" s="419"/>
      <c r="BD5154" s="419"/>
      <c r="BF5154" s="419"/>
      <c r="BG5154" s="419"/>
      <c r="BH5154" s="419"/>
      <c r="BJ5154" s="419"/>
      <c r="BK5154" s="419"/>
      <c r="BL5154" s="419"/>
      <c r="BN5154" s="419"/>
      <c r="BO5154" s="419"/>
      <c r="BP5154" s="419"/>
      <c r="BR5154" s="419"/>
      <c r="BS5154" s="419"/>
      <c r="BT5154" s="419"/>
      <c r="BV5154" s="419"/>
      <c r="BW5154" s="419"/>
      <c r="BX5154" s="397"/>
      <c r="BZ5154" s="449"/>
      <c r="CB5154" s="419"/>
      <c r="CC5154" s="419"/>
      <c r="CD5154" s="419"/>
      <c r="CF5154" s="419"/>
      <c r="CG5154" s="419"/>
      <c r="CH5154" s="419"/>
    </row>
    <row r="5155" spans="3:86" ht="21" thickBot="1">
      <c r="C5155" s="425"/>
      <c r="P5155" s="431"/>
      <c r="R5155" s="419"/>
      <c r="S5155" s="446"/>
      <c r="T5155" s="419"/>
      <c r="V5155" s="196"/>
      <c r="W5155" s="419"/>
      <c r="X5155" s="419"/>
      <c r="Z5155" s="419"/>
      <c r="AA5155" s="419"/>
      <c r="AB5155" s="419"/>
      <c r="AD5155" s="419"/>
      <c r="AE5155" s="419"/>
      <c r="AF5155" s="419"/>
      <c r="AH5155" s="419"/>
      <c r="AI5155" s="419"/>
      <c r="AJ5155" s="419"/>
      <c r="AL5155" s="419"/>
      <c r="AM5155" s="419"/>
      <c r="AN5155" s="403"/>
      <c r="AO5155" s="419"/>
      <c r="AP5155" s="419"/>
      <c r="AQ5155" s="419"/>
      <c r="AR5155" s="419"/>
      <c r="AS5155" s="419"/>
      <c r="AT5155" s="419"/>
      <c r="AU5155" s="419"/>
      <c r="AV5155" s="419"/>
      <c r="AX5155" s="419"/>
      <c r="AY5155" s="419"/>
      <c r="AZ5155" s="419"/>
      <c r="BB5155" s="419"/>
      <c r="BC5155" s="419"/>
      <c r="BD5155" s="419"/>
      <c r="BF5155" s="419"/>
      <c r="BG5155" s="419"/>
      <c r="BH5155" s="419"/>
      <c r="BJ5155" s="419"/>
      <c r="BK5155" s="419"/>
      <c r="BL5155" s="419"/>
      <c r="BN5155" s="419"/>
      <c r="BO5155" s="419"/>
      <c r="BP5155" s="419"/>
      <c r="BR5155" s="419"/>
      <c r="BS5155" s="419"/>
      <c r="BT5155" s="419"/>
      <c r="BV5155" s="419"/>
      <c r="BW5155" s="419"/>
      <c r="BX5155" s="397"/>
      <c r="BZ5155" s="449"/>
      <c r="CB5155" s="419"/>
      <c r="CC5155" s="419"/>
      <c r="CD5155" s="419"/>
      <c r="CF5155" s="419"/>
      <c r="CG5155" s="419"/>
      <c r="CH5155" s="419"/>
    </row>
    <row r="5156" spans="3:86" ht="21" thickBot="1">
      <c r="C5156" s="425"/>
      <c r="P5156" s="431"/>
      <c r="R5156" s="419"/>
      <c r="S5156" s="446"/>
      <c r="T5156" s="419"/>
      <c r="V5156" s="196"/>
      <c r="W5156" s="419"/>
      <c r="X5156" s="419"/>
      <c r="Z5156" s="419"/>
      <c r="AA5156" s="419"/>
      <c r="AB5156" s="419"/>
      <c r="AD5156" s="419"/>
      <c r="AE5156" s="419"/>
      <c r="AF5156" s="419"/>
      <c r="AH5156" s="419"/>
      <c r="AI5156" s="419"/>
      <c r="AJ5156" s="419"/>
      <c r="AL5156" s="419"/>
      <c r="AM5156" s="419"/>
      <c r="AN5156" s="403"/>
      <c r="AO5156" s="419"/>
      <c r="AP5156" s="419"/>
      <c r="AQ5156" s="419"/>
      <c r="AR5156" s="419"/>
      <c r="AS5156" s="419"/>
      <c r="AT5156" s="419"/>
      <c r="AU5156" s="419"/>
      <c r="AV5156" s="419"/>
      <c r="AX5156" s="419"/>
      <c r="AY5156" s="419"/>
      <c r="AZ5156" s="419"/>
      <c r="BB5156" s="419"/>
      <c r="BC5156" s="419"/>
      <c r="BD5156" s="419"/>
      <c r="BF5156" s="419"/>
      <c r="BG5156" s="419"/>
      <c r="BH5156" s="419"/>
      <c r="BJ5156" s="419"/>
      <c r="BK5156" s="419"/>
      <c r="BL5156" s="419"/>
      <c r="BN5156" s="419"/>
      <c r="BO5156" s="419"/>
      <c r="BP5156" s="419"/>
      <c r="BR5156" s="419"/>
      <c r="BS5156" s="419"/>
      <c r="BT5156" s="419"/>
      <c r="BV5156" s="419"/>
      <c r="BW5156" s="419"/>
      <c r="BX5156" s="397"/>
      <c r="BZ5156" s="449"/>
      <c r="CB5156" s="419"/>
      <c r="CC5156" s="419"/>
      <c r="CD5156" s="419"/>
      <c r="CF5156" s="419"/>
      <c r="CG5156" s="419"/>
      <c r="CH5156" s="419"/>
    </row>
    <row r="5157" spans="3:86" ht="21" thickBot="1">
      <c r="C5157" s="425"/>
      <c r="P5157" s="431"/>
      <c r="R5157" s="419"/>
      <c r="S5157" s="446"/>
      <c r="T5157" s="419"/>
      <c r="V5157" s="196"/>
      <c r="W5157" s="419"/>
      <c r="X5157" s="419"/>
      <c r="Z5157" s="419"/>
      <c r="AA5157" s="419"/>
      <c r="AB5157" s="419"/>
      <c r="AD5157" s="419"/>
      <c r="AE5157" s="419"/>
      <c r="AF5157" s="419"/>
      <c r="AH5157" s="419"/>
      <c r="AI5157" s="419"/>
      <c r="AJ5157" s="419"/>
      <c r="AL5157" s="419"/>
      <c r="AM5157" s="419"/>
      <c r="AN5157" s="403"/>
      <c r="AO5157" s="419"/>
      <c r="AP5157" s="419"/>
      <c r="AQ5157" s="419"/>
      <c r="AR5157" s="419"/>
      <c r="AS5157" s="419"/>
      <c r="AT5157" s="419"/>
      <c r="AU5157" s="419"/>
      <c r="AV5157" s="419"/>
      <c r="AX5157" s="419"/>
      <c r="AY5157" s="419"/>
      <c r="AZ5157" s="419"/>
      <c r="BB5157" s="419"/>
      <c r="BC5157" s="419"/>
      <c r="BD5157" s="419"/>
      <c r="BF5157" s="419"/>
      <c r="BG5157" s="419"/>
      <c r="BH5157" s="419"/>
      <c r="BJ5157" s="419"/>
      <c r="BK5157" s="419"/>
      <c r="BL5157" s="419"/>
      <c r="BN5157" s="419"/>
      <c r="BO5157" s="419"/>
      <c r="BP5157" s="419"/>
      <c r="BR5157" s="419"/>
      <c r="BS5157" s="419"/>
      <c r="BT5157" s="419"/>
      <c r="BV5157" s="419"/>
      <c r="BW5157" s="419"/>
      <c r="BX5157" s="397"/>
      <c r="BZ5157" s="449"/>
      <c r="CB5157" s="419"/>
      <c r="CC5157" s="419"/>
      <c r="CD5157" s="419"/>
      <c r="CF5157" s="419"/>
      <c r="CG5157" s="419"/>
      <c r="CH5157" s="419"/>
    </row>
    <row r="5158" spans="3:86" ht="21" thickBot="1">
      <c r="C5158" s="425"/>
      <c r="P5158" s="431"/>
      <c r="R5158" s="419"/>
      <c r="S5158" s="446"/>
      <c r="T5158" s="419"/>
      <c r="V5158" s="196"/>
      <c r="W5158" s="419"/>
      <c r="X5158" s="419"/>
      <c r="Z5158" s="419"/>
      <c r="AA5158" s="419"/>
      <c r="AB5158" s="419"/>
      <c r="AD5158" s="419"/>
      <c r="AE5158" s="419"/>
      <c r="AF5158" s="419"/>
      <c r="AH5158" s="419"/>
      <c r="AI5158" s="419"/>
      <c r="AJ5158" s="419"/>
      <c r="AL5158" s="419"/>
      <c r="AM5158" s="419"/>
      <c r="AN5158" s="403"/>
      <c r="AO5158" s="419"/>
      <c r="AP5158" s="419"/>
      <c r="AQ5158" s="419"/>
      <c r="AR5158" s="419"/>
      <c r="AS5158" s="419"/>
      <c r="AT5158" s="419"/>
      <c r="AU5158" s="419"/>
      <c r="AV5158" s="419"/>
      <c r="AX5158" s="419"/>
      <c r="AY5158" s="419"/>
      <c r="AZ5158" s="419"/>
      <c r="BB5158" s="419"/>
      <c r="BC5158" s="419"/>
      <c r="BD5158" s="419"/>
      <c r="BF5158" s="419"/>
      <c r="BG5158" s="419"/>
      <c r="BH5158" s="419"/>
      <c r="BJ5158" s="419"/>
      <c r="BK5158" s="419"/>
      <c r="BL5158" s="419"/>
      <c r="BN5158" s="419"/>
      <c r="BO5158" s="419"/>
      <c r="BP5158" s="419"/>
      <c r="BR5158" s="419"/>
      <c r="BS5158" s="419"/>
      <c r="BT5158" s="419"/>
      <c r="BV5158" s="419"/>
      <c r="BW5158" s="419"/>
      <c r="BX5158" s="397"/>
      <c r="BZ5158" s="449"/>
      <c r="CB5158" s="419"/>
      <c r="CC5158" s="419"/>
      <c r="CD5158" s="419"/>
      <c r="CF5158" s="419"/>
      <c r="CG5158" s="419"/>
      <c r="CH5158" s="419"/>
    </row>
    <row r="5159" spans="3:86" ht="21" thickBot="1">
      <c r="C5159" s="425"/>
      <c r="P5159" s="431"/>
      <c r="R5159" s="419"/>
      <c r="S5159" s="446"/>
      <c r="T5159" s="419"/>
      <c r="V5159" s="196"/>
      <c r="W5159" s="419"/>
      <c r="X5159" s="419"/>
      <c r="Z5159" s="419"/>
      <c r="AA5159" s="419"/>
      <c r="AB5159" s="419"/>
      <c r="AD5159" s="419"/>
      <c r="AE5159" s="419"/>
      <c r="AF5159" s="419"/>
      <c r="AH5159" s="419"/>
      <c r="AI5159" s="419"/>
      <c r="AJ5159" s="419"/>
      <c r="AL5159" s="419"/>
      <c r="AM5159" s="419"/>
      <c r="AN5159" s="403"/>
      <c r="AO5159" s="419"/>
      <c r="AP5159" s="419"/>
      <c r="AQ5159" s="419"/>
      <c r="AR5159" s="419"/>
      <c r="AS5159" s="419"/>
      <c r="AT5159" s="419"/>
      <c r="AU5159" s="419"/>
      <c r="AV5159" s="419"/>
      <c r="AX5159" s="419"/>
      <c r="AY5159" s="419"/>
      <c r="AZ5159" s="419"/>
      <c r="BB5159" s="419"/>
      <c r="BC5159" s="419"/>
      <c r="BD5159" s="419"/>
      <c r="BF5159" s="419"/>
      <c r="BG5159" s="419"/>
      <c r="BH5159" s="419"/>
      <c r="BJ5159" s="419"/>
      <c r="BK5159" s="419"/>
      <c r="BL5159" s="419"/>
      <c r="BN5159" s="419"/>
      <c r="BO5159" s="419"/>
      <c r="BP5159" s="419"/>
      <c r="BR5159" s="419"/>
      <c r="BS5159" s="419"/>
      <c r="BT5159" s="419"/>
      <c r="BV5159" s="419"/>
      <c r="BW5159" s="419"/>
      <c r="BX5159" s="397"/>
      <c r="BZ5159" s="449"/>
      <c r="CB5159" s="419"/>
      <c r="CC5159" s="419"/>
      <c r="CD5159" s="419"/>
      <c r="CF5159" s="419"/>
      <c r="CG5159" s="419"/>
      <c r="CH5159" s="419"/>
    </row>
    <row r="5160" spans="3:86" ht="21" thickBot="1">
      <c r="C5160" s="425"/>
      <c r="P5160" s="431"/>
      <c r="R5160" s="419"/>
      <c r="S5160" s="446"/>
      <c r="T5160" s="419"/>
      <c r="V5160" s="196"/>
      <c r="W5160" s="419"/>
      <c r="X5160" s="419"/>
      <c r="Z5160" s="419"/>
      <c r="AA5160" s="419"/>
      <c r="AB5160" s="419"/>
      <c r="AD5160" s="419"/>
      <c r="AE5160" s="419"/>
      <c r="AF5160" s="419"/>
      <c r="AH5160" s="419"/>
      <c r="AI5160" s="419"/>
      <c r="AJ5160" s="419"/>
      <c r="AL5160" s="419"/>
      <c r="AM5160" s="419"/>
      <c r="AN5160" s="403"/>
      <c r="AO5160" s="419"/>
      <c r="AP5160" s="419"/>
      <c r="AQ5160" s="419"/>
      <c r="AR5160" s="419"/>
      <c r="AS5160" s="419"/>
      <c r="AT5160" s="419"/>
      <c r="AU5160" s="419"/>
      <c r="AV5160" s="419"/>
      <c r="AX5160" s="419"/>
      <c r="AY5160" s="419"/>
      <c r="AZ5160" s="419"/>
      <c r="BB5160" s="419"/>
      <c r="BC5160" s="419"/>
      <c r="BD5160" s="419"/>
      <c r="BF5160" s="419"/>
      <c r="BG5160" s="419"/>
      <c r="BH5160" s="419"/>
      <c r="BJ5160" s="419"/>
      <c r="BK5160" s="419"/>
      <c r="BL5160" s="419"/>
      <c r="BN5160" s="419"/>
      <c r="BO5160" s="419"/>
      <c r="BP5160" s="419"/>
      <c r="BR5160" s="419"/>
      <c r="BS5160" s="419"/>
      <c r="BT5160" s="419"/>
      <c r="BV5160" s="419"/>
      <c r="BW5160" s="419"/>
      <c r="BX5160" s="397"/>
      <c r="BZ5160" s="449"/>
      <c r="CB5160" s="419"/>
      <c r="CC5160" s="419"/>
      <c r="CD5160" s="419"/>
      <c r="CF5160" s="419"/>
      <c r="CG5160" s="419"/>
      <c r="CH5160" s="419"/>
    </row>
    <row r="5161" spans="3:86" ht="21" thickBot="1">
      <c r="C5161" s="425"/>
      <c r="P5161" s="431"/>
      <c r="R5161" s="419"/>
      <c r="S5161" s="446"/>
      <c r="T5161" s="419"/>
      <c r="V5161" s="196"/>
      <c r="W5161" s="419"/>
      <c r="X5161" s="419"/>
      <c r="Z5161" s="419"/>
      <c r="AA5161" s="419"/>
      <c r="AB5161" s="419"/>
      <c r="AD5161" s="419"/>
      <c r="AE5161" s="419"/>
      <c r="AF5161" s="419"/>
      <c r="AH5161" s="419"/>
      <c r="AI5161" s="419"/>
      <c r="AJ5161" s="419"/>
      <c r="AL5161" s="419"/>
      <c r="AM5161" s="419"/>
      <c r="AN5161" s="403"/>
      <c r="AO5161" s="419"/>
      <c r="AP5161" s="419"/>
      <c r="AQ5161" s="419"/>
      <c r="AR5161" s="419"/>
      <c r="AS5161" s="419"/>
      <c r="AT5161" s="419"/>
      <c r="AU5161" s="419"/>
      <c r="AV5161" s="419"/>
      <c r="AX5161" s="419"/>
      <c r="AY5161" s="419"/>
      <c r="AZ5161" s="419"/>
      <c r="BB5161" s="419"/>
      <c r="BC5161" s="419"/>
      <c r="BD5161" s="419"/>
      <c r="BF5161" s="419"/>
      <c r="BG5161" s="419"/>
      <c r="BH5161" s="419"/>
      <c r="BJ5161" s="419"/>
      <c r="BK5161" s="419"/>
      <c r="BL5161" s="419"/>
      <c r="BN5161" s="419"/>
      <c r="BO5161" s="419"/>
      <c r="BP5161" s="419"/>
      <c r="BR5161" s="419"/>
      <c r="BS5161" s="419"/>
      <c r="BT5161" s="419"/>
      <c r="BV5161" s="419"/>
      <c r="BW5161" s="419"/>
      <c r="BX5161" s="397"/>
      <c r="BZ5161" s="449"/>
      <c r="CB5161" s="419"/>
      <c r="CC5161" s="419"/>
      <c r="CD5161" s="419"/>
      <c r="CF5161" s="419"/>
      <c r="CG5161" s="419"/>
      <c r="CH5161" s="419"/>
    </row>
    <row r="5162" spans="3:86" ht="21" thickBot="1">
      <c r="C5162" s="425"/>
      <c r="P5162" s="431"/>
      <c r="R5162" s="419"/>
      <c r="S5162" s="446"/>
      <c r="T5162" s="419"/>
      <c r="V5162" s="196"/>
      <c r="W5162" s="419"/>
      <c r="X5162" s="419"/>
      <c r="Z5162" s="419"/>
      <c r="AA5162" s="419"/>
      <c r="AB5162" s="419"/>
      <c r="AD5162" s="419"/>
      <c r="AE5162" s="419"/>
      <c r="AF5162" s="419"/>
      <c r="AH5162" s="419"/>
      <c r="AI5162" s="419"/>
      <c r="AJ5162" s="419"/>
      <c r="AL5162" s="419"/>
      <c r="AM5162" s="419"/>
      <c r="AN5162" s="403"/>
      <c r="AO5162" s="419"/>
      <c r="AP5162" s="419"/>
      <c r="AQ5162" s="419"/>
      <c r="AR5162" s="419"/>
      <c r="AS5162" s="419"/>
      <c r="AT5162" s="419"/>
      <c r="AU5162" s="419"/>
      <c r="AV5162" s="419"/>
      <c r="AX5162" s="419"/>
      <c r="AY5162" s="419"/>
      <c r="AZ5162" s="419"/>
      <c r="BB5162" s="419"/>
      <c r="BC5162" s="419"/>
      <c r="BD5162" s="419"/>
      <c r="BF5162" s="419"/>
      <c r="BG5162" s="419"/>
      <c r="BH5162" s="419"/>
      <c r="BJ5162" s="419"/>
      <c r="BK5162" s="419"/>
      <c r="BL5162" s="419"/>
      <c r="BN5162" s="419"/>
      <c r="BO5162" s="419"/>
      <c r="BP5162" s="419"/>
      <c r="BR5162" s="419"/>
      <c r="BS5162" s="419"/>
      <c r="BT5162" s="419"/>
      <c r="BV5162" s="419"/>
      <c r="BW5162" s="419"/>
      <c r="BX5162" s="397"/>
      <c r="BZ5162" s="449"/>
      <c r="CB5162" s="419"/>
      <c r="CC5162" s="419"/>
      <c r="CD5162" s="419"/>
      <c r="CF5162" s="419"/>
      <c r="CG5162" s="419"/>
      <c r="CH5162" s="419"/>
    </row>
    <row r="5163" spans="3:86" ht="21" thickBot="1">
      <c r="C5163" s="425"/>
      <c r="P5163" s="431"/>
      <c r="R5163" s="419"/>
      <c r="S5163" s="446"/>
      <c r="T5163" s="419"/>
      <c r="V5163" s="196"/>
      <c r="W5163" s="419"/>
      <c r="X5163" s="419"/>
      <c r="Z5163" s="419"/>
      <c r="AA5163" s="419"/>
      <c r="AB5163" s="419"/>
      <c r="AD5163" s="419"/>
      <c r="AE5163" s="419"/>
      <c r="AF5163" s="419"/>
      <c r="AH5163" s="419"/>
      <c r="AI5163" s="419"/>
      <c r="AJ5163" s="419"/>
      <c r="AL5163" s="419"/>
      <c r="AM5163" s="419"/>
      <c r="AN5163" s="403"/>
      <c r="AO5163" s="419"/>
      <c r="AP5163" s="419"/>
      <c r="AQ5163" s="419"/>
      <c r="AR5163" s="419"/>
      <c r="AS5163" s="419"/>
      <c r="AT5163" s="419"/>
      <c r="AU5163" s="419"/>
      <c r="AV5163" s="419"/>
      <c r="AX5163" s="419"/>
      <c r="AY5163" s="419"/>
      <c r="AZ5163" s="419"/>
      <c r="BB5163" s="419"/>
      <c r="BC5163" s="419"/>
      <c r="BD5163" s="419"/>
      <c r="BF5163" s="419"/>
      <c r="BG5163" s="419"/>
      <c r="BH5163" s="419"/>
      <c r="BJ5163" s="419"/>
      <c r="BK5163" s="419"/>
      <c r="BL5163" s="419"/>
      <c r="BN5163" s="419"/>
      <c r="BO5163" s="419"/>
      <c r="BP5163" s="419"/>
      <c r="BR5163" s="419"/>
      <c r="BS5163" s="419"/>
      <c r="BT5163" s="419"/>
      <c r="BV5163" s="419"/>
      <c r="BW5163" s="419"/>
      <c r="BX5163" s="397"/>
      <c r="BZ5163" s="449"/>
      <c r="CB5163" s="419"/>
      <c r="CC5163" s="419"/>
      <c r="CD5163" s="419"/>
      <c r="CF5163" s="419"/>
      <c r="CG5163" s="419"/>
      <c r="CH5163" s="419"/>
    </row>
    <row r="5164" spans="3:86" ht="21" thickBot="1">
      <c r="C5164" s="425"/>
      <c r="P5164" s="431"/>
      <c r="R5164" s="419"/>
      <c r="S5164" s="446"/>
      <c r="T5164" s="419"/>
      <c r="V5164" s="196"/>
      <c r="W5164" s="419"/>
      <c r="X5164" s="419"/>
      <c r="Z5164" s="419"/>
      <c r="AA5164" s="419"/>
      <c r="AB5164" s="419"/>
      <c r="AD5164" s="419"/>
      <c r="AE5164" s="419"/>
      <c r="AF5164" s="419"/>
      <c r="AH5164" s="419"/>
      <c r="AI5164" s="419"/>
      <c r="AJ5164" s="419"/>
      <c r="AL5164" s="419"/>
      <c r="AM5164" s="419"/>
      <c r="AN5164" s="403"/>
      <c r="AO5164" s="419"/>
      <c r="AP5164" s="419"/>
      <c r="AQ5164" s="419"/>
      <c r="AR5164" s="419"/>
      <c r="AS5164" s="419"/>
      <c r="AT5164" s="419"/>
      <c r="AU5164" s="419"/>
      <c r="AV5164" s="419"/>
      <c r="AX5164" s="419"/>
      <c r="AY5164" s="419"/>
      <c r="AZ5164" s="419"/>
      <c r="BB5164" s="419"/>
      <c r="BC5164" s="419"/>
      <c r="BD5164" s="419"/>
      <c r="BF5164" s="419"/>
      <c r="BG5164" s="419"/>
      <c r="BH5164" s="419"/>
      <c r="BJ5164" s="419"/>
      <c r="BK5164" s="419"/>
      <c r="BL5164" s="419"/>
      <c r="BN5164" s="419"/>
      <c r="BO5164" s="419"/>
      <c r="BP5164" s="419"/>
      <c r="BR5164" s="419"/>
      <c r="BS5164" s="419"/>
      <c r="BT5164" s="419"/>
      <c r="BV5164" s="419"/>
      <c r="BW5164" s="419"/>
      <c r="BX5164" s="397"/>
      <c r="BZ5164" s="449"/>
      <c r="CB5164" s="419"/>
      <c r="CC5164" s="419"/>
      <c r="CD5164" s="419"/>
      <c r="CF5164" s="419"/>
      <c r="CG5164" s="419"/>
      <c r="CH5164" s="419"/>
    </row>
    <row r="5165" spans="3:86" ht="21" thickBot="1">
      <c r="C5165" s="425"/>
      <c r="P5165" s="431"/>
      <c r="R5165" s="419"/>
      <c r="S5165" s="446"/>
      <c r="T5165" s="419"/>
      <c r="V5165" s="196"/>
      <c r="W5165" s="419"/>
      <c r="X5165" s="419"/>
      <c r="Z5165" s="419"/>
      <c r="AA5165" s="419"/>
      <c r="AB5165" s="419"/>
      <c r="AD5165" s="419"/>
      <c r="AE5165" s="419"/>
      <c r="AF5165" s="419"/>
      <c r="AH5165" s="419"/>
      <c r="AI5165" s="419"/>
      <c r="AJ5165" s="419"/>
      <c r="AL5165" s="419"/>
      <c r="AM5165" s="419"/>
      <c r="AN5165" s="403"/>
      <c r="AO5165" s="419"/>
      <c r="AP5165" s="419"/>
      <c r="AQ5165" s="419"/>
      <c r="AR5165" s="419"/>
      <c r="AS5165" s="419"/>
      <c r="AT5165" s="419"/>
      <c r="AU5165" s="419"/>
      <c r="AV5165" s="419"/>
      <c r="AX5165" s="419"/>
      <c r="AY5165" s="419"/>
      <c r="AZ5165" s="419"/>
      <c r="BB5165" s="419"/>
      <c r="BC5165" s="419"/>
      <c r="BD5165" s="419"/>
      <c r="BF5165" s="419"/>
      <c r="BG5165" s="419"/>
      <c r="BH5165" s="419"/>
      <c r="BJ5165" s="419"/>
      <c r="BK5165" s="419"/>
      <c r="BL5165" s="419"/>
      <c r="BN5165" s="419"/>
      <c r="BO5165" s="419"/>
      <c r="BP5165" s="419"/>
      <c r="BR5165" s="419"/>
      <c r="BS5165" s="419"/>
      <c r="BT5165" s="419"/>
      <c r="BV5165" s="419"/>
      <c r="BW5165" s="419"/>
      <c r="BX5165" s="397"/>
      <c r="BZ5165" s="449"/>
      <c r="CB5165" s="419"/>
      <c r="CC5165" s="419"/>
      <c r="CD5165" s="419"/>
      <c r="CF5165" s="419"/>
      <c r="CG5165" s="419"/>
      <c r="CH5165" s="419"/>
    </row>
    <row r="5166" spans="3:86" ht="21" thickBot="1">
      <c r="C5166" s="425"/>
      <c r="P5166" s="431"/>
      <c r="R5166" s="419"/>
      <c r="S5166" s="446"/>
      <c r="T5166" s="419"/>
      <c r="V5166" s="196"/>
      <c r="W5166" s="419"/>
      <c r="X5166" s="419"/>
      <c r="Z5166" s="419"/>
      <c r="AA5166" s="419"/>
      <c r="AB5166" s="419"/>
      <c r="AD5166" s="419"/>
      <c r="AE5166" s="419"/>
      <c r="AF5166" s="419"/>
      <c r="AH5166" s="419"/>
      <c r="AI5166" s="419"/>
      <c r="AJ5166" s="419"/>
      <c r="AL5166" s="419"/>
      <c r="AM5166" s="419"/>
      <c r="AN5166" s="403"/>
      <c r="AO5166" s="419"/>
      <c r="AP5166" s="419"/>
      <c r="AQ5166" s="419"/>
      <c r="AR5166" s="419"/>
      <c r="AS5166" s="419"/>
      <c r="AT5166" s="419"/>
      <c r="AU5166" s="419"/>
      <c r="AV5166" s="419"/>
      <c r="AX5166" s="419"/>
      <c r="AY5166" s="419"/>
      <c r="AZ5166" s="419"/>
      <c r="BB5166" s="419"/>
      <c r="BC5166" s="419"/>
      <c r="BD5166" s="419"/>
      <c r="BF5166" s="419"/>
      <c r="BG5166" s="419"/>
      <c r="BH5166" s="419"/>
      <c r="BJ5166" s="419"/>
      <c r="BK5166" s="419"/>
      <c r="BL5166" s="419"/>
      <c r="BN5166" s="419"/>
      <c r="BO5166" s="419"/>
      <c r="BP5166" s="419"/>
      <c r="BR5166" s="419"/>
      <c r="BS5166" s="419"/>
      <c r="BT5166" s="419"/>
      <c r="BV5166" s="419"/>
      <c r="BW5166" s="419"/>
      <c r="BX5166" s="397"/>
      <c r="BZ5166" s="449"/>
      <c r="CB5166" s="419"/>
      <c r="CC5166" s="419"/>
      <c r="CD5166" s="419"/>
      <c r="CF5166" s="419"/>
      <c r="CG5166" s="419"/>
      <c r="CH5166" s="419"/>
    </row>
    <row r="5167" spans="3:86" ht="21" thickBot="1">
      <c r="C5167" s="425"/>
      <c r="P5167" s="431"/>
      <c r="R5167" s="419"/>
      <c r="S5167" s="446"/>
      <c r="T5167" s="419"/>
      <c r="V5167" s="196"/>
      <c r="W5167" s="419"/>
      <c r="X5167" s="419"/>
      <c r="Z5167" s="419"/>
      <c r="AA5167" s="419"/>
      <c r="AB5167" s="419"/>
      <c r="AD5167" s="419"/>
      <c r="AE5167" s="419"/>
      <c r="AF5167" s="419"/>
      <c r="AH5167" s="419"/>
      <c r="AI5167" s="419"/>
      <c r="AJ5167" s="419"/>
      <c r="AL5167" s="419"/>
      <c r="AM5167" s="419"/>
      <c r="AN5167" s="403"/>
      <c r="AO5167" s="419"/>
      <c r="AP5167" s="419"/>
      <c r="AQ5167" s="419"/>
      <c r="AR5167" s="419"/>
      <c r="AS5167" s="419"/>
      <c r="AT5167" s="419"/>
      <c r="AU5167" s="419"/>
      <c r="AV5167" s="419"/>
      <c r="AX5167" s="419"/>
      <c r="AY5167" s="419"/>
      <c r="AZ5167" s="419"/>
      <c r="BB5167" s="419"/>
      <c r="BC5167" s="419"/>
      <c r="BD5167" s="419"/>
      <c r="BF5167" s="419"/>
      <c r="BG5167" s="419"/>
      <c r="BH5167" s="419"/>
      <c r="BJ5167" s="419"/>
      <c r="BK5167" s="419"/>
      <c r="BL5167" s="419"/>
      <c r="BN5167" s="419"/>
      <c r="BO5167" s="419"/>
      <c r="BP5167" s="419"/>
      <c r="BR5167" s="419"/>
      <c r="BS5167" s="419"/>
      <c r="BT5167" s="419"/>
      <c r="BV5167" s="419"/>
      <c r="BW5167" s="419"/>
      <c r="BX5167" s="397"/>
      <c r="BZ5167" s="449"/>
      <c r="CB5167" s="419"/>
      <c r="CC5167" s="419"/>
      <c r="CD5167" s="419"/>
      <c r="CF5167" s="419"/>
      <c r="CG5167" s="419"/>
      <c r="CH5167" s="419"/>
    </row>
    <row r="5168" spans="3:86" ht="21" thickBot="1">
      <c r="C5168" s="425"/>
      <c r="P5168" s="431"/>
      <c r="R5168" s="419"/>
      <c r="S5168" s="446"/>
      <c r="T5168" s="419"/>
      <c r="V5168" s="196"/>
      <c r="W5168" s="419"/>
      <c r="X5168" s="419"/>
      <c r="Z5168" s="419"/>
      <c r="AA5168" s="419"/>
      <c r="AB5168" s="419"/>
      <c r="AD5168" s="419"/>
      <c r="AE5168" s="419"/>
      <c r="AF5168" s="419"/>
      <c r="AH5168" s="419"/>
      <c r="AI5168" s="419"/>
      <c r="AJ5168" s="419"/>
      <c r="AL5168" s="419"/>
      <c r="AM5168" s="419"/>
      <c r="AN5168" s="403"/>
      <c r="AO5168" s="419"/>
      <c r="AP5168" s="419"/>
      <c r="AQ5168" s="419"/>
      <c r="AR5168" s="419"/>
      <c r="AS5168" s="419"/>
      <c r="AT5168" s="419"/>
      <c r="AU5168" s="419"/>
      <c r="AV5168" s="419"/>
      <c r="AX5168" s="419"/>
      <c r="AY5168" s="419"/>
      <c r="AZ5168" s="419"/>
      <c r="BB5168" s="419"/>
      <c r="BC5168" s="419"/>
      <c r="BD5168" s="419"/>
      <c r="BF5168" s="419"/>
      <c r="BG5168" s="419"/>
      <c r="BH5168" s="419"/>
      <c r="BJ5168" s="419"/>
      <c r="BK5168" s="419"/>
      <c r="BL5168" s="419"/>
      <c r="BN5168" s="419"/>
      <c r="BO5168" s="419"/>
      <c r="BP5168" s="419"/>
      <c r="BR5168" s="419"/>
      <c r="BS5168" s="419"/>
      <c r="BT5168" s="419"/>
      <c r="BV5168" s="419"/>
      <c r="BW5168" s="419"/>
      <c r="BX5168" s="397"/>
      <c r="BZ5168" s="449"/>
      <c r="CB5168" s="419"/>
      <c r="CC5168" s="419"/>
      <c r="CD5168" s="419"/>
      <c r="CF5168" s="419"/>
      <c r="CG5168" s="419"/>
      <c r="CH5168" s="419"/>
    </row>
    <row r="5169" spans="3:86" ht="21" thickBot="1">
      <c r="C5169" s="425"/>
      <c r="P5169" s="431"/>
      <c r="R5169" s="419"/>
      <c r="S5169" s="446"/>
      <c r="T5169" s="419"/>
      <c r="V5169" s="196"/>
      <c r="W5169" s="419"/>
      <c r="X5169" s="419"/>
      <c r="Z5169" s="419"/>
      <c r="AA5169" s="419"/>
      <c r="AB5169" s="419"/>
      <c r="AD5169" s="419"/>
      <c r="AE5169" s="419"/>
      <c r="AF5169" s="419"/>
      <c r="AH5169" s="419"/>
      <c r="AI5169" s="419"/>
      <c r="AJ5169" s="419"/>
      <c r="AL5169" s="419"/>
      <c r="AM5169" s="419"/>
      <c r="AN5169" s="403"/>
      <c r="AO5169" s="419"/>
      <c r="AP5169" s="419"/>
      <c r="AQ5169" s="419"/>
      <c r="AR5169" s="419"/>
      <c r="AS5169" s="419"/>
      <c r="AT5169" s="419"/>
      <c r="AU5169" s="419"/>
      <c r="AV5169" s="419"/>
      <c r="AX5169" s="419"/>
      <c r="AY5169" s="419"/>
      <c r="AZ5169" s="419"/>
      <c r="BB5169" s="419"/>
      <c r="BC5169" s="419"/>
      <c r="BD5169" s="419"/>
      <c r="BF5169" s="419"/>
      <c r="BG5169" s="419"/>
      <c r="BH5169" s="419"/>
      <c r="BJ5169" s="419"/>
      <c r="BK5169" s="419"/>
      <c r="BL5169" s="419"/>
      <c r="BN5169" s="419"/>
      <c r="BO5169" s="419"/>
      <c r="BP5169" s="419"/>
      <c r="BR5169" s="419"/>
      <c r="BS5169" s="419"/>
      <c r="BT5169" s="419"/>
      <c r="BV5169" s="419"/>
      <c r="BW5169" s="419"/>
      <c r="BX5169" s="397"/>
      <c r="BZ5169" s="449"/>
      <c r="CB5169" s="419"/>
      <c r="CC5169" s="419"/>
      <c r="CD5169" s="419"/>
      <c r="CF5169" s="419"/>
      <c r="CG5169" s="419"/>
      <c r="CH5169" s="419"/>
    </row>
    <row r="5170" spans="3:86" ht="21" thickBot="1">
      <c r="C5170" s="425"/>
      <c r="P5170" s="431"/>
      <c r="R5170" s="419"/>
      <c r="S5170" s="446"/>
      <c r="T5170" s="419"/>
      <c r="V5170" s="196"/>
      <c r="W5170" s="419"/>
      <c r="X5170" s="419"/>
      <c r="Z5170" s="419"/>
      <c r="AA5170" s="419"/>
      <c r="AB5170" s="419"/>
      <c r="AD5170" s="419"/>
      <c r="AE5170" s="419"/>
      <c r="AF5170" s="419"/>
      <c r="AH5170" s="419"/>
      <c r="AI5170" s="419"/>
      <c r="AJ5170" s="419"/>
      <c r="AL5170" s="419"/>
      <c r="AM5170" s="419"/>
      <c r="AN5170" s="403"/>
      <c r="AO5170" s="419"/>
      <c r="AP5170" s="419"/>
      <c r="AQ5170" s="419"/>
      <c r="AR5170" s="419"/>
      <c r="AS5170" s="419"/>
      <c r="AT5170" s="419"/>
      <c r="AU5170" s="419"/>
      <c r="AV5170" s="419"/>
      <c r="AX5170" s="419"/>
      <c r="AY5170" s="419"/>
      <c r="AZ5170" s="419"/>
      <c r="BB5170" s="419"/>
      <c r="BC5170" s="419"/>
      <c r="BD5170" s="419"/>
      <c r="BF5170" s="419"/>
      <c r="BG5170" s="419"/>
      <c r="BH5170" s="419"/>
      <c r="BJ5170" s="419"/>
      <c r="BK5170" s="419"/>
      <c r="BL5170" s="419"/>
      <c r="BN5170" s="419"/>
      <c r="BO5170" s="419"/>
      <c r="BP5170" s="419"/>
      <c r="BR5170" s="419"/>
      <c r="BS5170" s="419"/>
      <c r="BT5170" s="419"/>
      <c r="BV5170" s="419"/>
      <c r="BW5170" s="419"/>
      <c r="BX5170" s="397"/>
      <c r="BZ5170" s="449"/>
      <c r="CB5170" s="419"/>
      <c r="CC5170" s="419"/>
      <c r="CD5170" s="419"/>
      <c r="CF5170" s="419"/>
      <c r="CG5170" s="419"/>
      <c r="CH5170" s="419"/>
    </row>
    <row r="5171" spans="3:86" ht="21" thickBot="1">
      <c r="C5171" s="425"/>
      <c r="P5171" s="431"/>
      <c r="R5171" s="419"/>
      <c r="S5171" s="446"/>
      <c r="T5171" s="419"/>
      <c r="V5171" s="196"/>
      <c r="W5171" s="419"/>
      <c r="X5171" s="419"/>
      <c r="Z5171" s="419"/>
      <c r="AA5171" s="419"/>
      <c r="AB5171" s="419"/>
      <c r="AD5171" s="419"/>
      <c r="AE5171" s="419"/>
      <c r="AF5171" s="419"/>
      <c r="AH5171" s="419"/>
      <c r="AI5171" s="419"/>
      <c r="AJ5171" s="419"/>
      <c r="AL5171" s="419"/>
      <c r="AM5171" s="419"/>
      <c r="AN5171" s="403"/>
      <c r="AO5171" s="419"/>
      <c r="AP5171" s="419"/>
      <c r="AQ5171" s="419"/>
      <c r="AR5171" s="419"/>
      <c r="AS5171" s="419"/>
      <c r="AT5171" s="419"/>
      <c r="AU5171" s="419"/>
      <c r="AV5171" s="419"/>
      <c r="AX5171" s="419"/>
      <c r="AY5171" s="419"/>
      <c r="AZ5171" s="419"/>
      <c r="BB5171" s="419"/>
      <c r="BC5171" s="419"/>
      <c r="BD5171" s="419"/>
      <c r="BF5171" s="419"/>
      <c r="BG5171" s="419"/>
      <c r="BH5171" s="419"/>
      <c r="BJ5171" s="419"/>
      <c r="BK5171" s="419"/>
      <c r="BL5171" s="419"/>
      <c r="BN5171" s="419"/>
      <c r="BO5171" s="419"/>
      <c r="BP5171" s="419"/>
      <c r="BR5171" s="419"/>
      <c r="BS5171" s="419"/>
      <c r="BT5171" s="419"/>
      <c r="BV5171" s="419"/>
      <c r="BW5171" s="419"/>
      <c r="BX5171" s="397"/>
      <c r="BZ5171" s="449"/>
      <c r="CB5171" s="419"/>
      <c r="CC5171" s="419"/>
      <c r="CD5171" s="419"/>
      <c r="CF5171" s="419"/>
      <c r="CG5171" s="419"/>
      <c r="CH5171" s="419"/>
    </row>
    <row r="5172" spans="3:86" ht="21" thickBot="1">
      <c r="C5172" s="425"/>
      <c r="P5172" s="431"/>
      <c r="R5172" s="419"/>
      <c r="S5172" s="446"/>
      <c r="T5172" s="419"/>
      <c r="V5172" s="196"/>
      <c r="W5172" s="419"/>
      <c r="X5172" s="419"/>
      <c r="Z5172" s="419"/>
      <c r="AA5172" s="419"/>
      <c r="AB5172" s="419"/>
      <c r="AD5172" s="419"/>
      <c r="AE5172" s="419"/>
      <c r="AF5172" s="419"/>
      <c r="AH5172" s="419"/>
      <c r="AI5172" s="419"/>
      <c r="AJ5172" s="419"/>
      <c r="AL5172" s="419"/>
      <c r="AM5172" s="419"/>
      <c r="AN5172" s="403"/>
      <c r="AO5172" s="419"/>
      <c r="AP5172" s="419"/>
      <c r="AQ5172" s="419"/>
      <c r="AR5172" s="419"/>
      <c r="AS5172" s="419"/>
      <c r="AT5172" s="419"/>
      <c r="AU5172" s="419"/>
      <c r="AV5172" s="419"/>
      <c r="AX5172" s="419"/>
      <c r="AY5172" s="419"/>
      <c r="AZ5172" s="419"/>
      <c r="BB5172" s="419"/>
      <c r="BC5172" s="419"/>
      <c r="BD5172" s="419"/>
      <c r="BF5172" s="419"/>
      <c r="BG5172" s="419"/>
      <c r="BH5172" s="419"/>
      <c r="BJ5172" s="419"/>
      <c r="BK5172" s="419"/>
      <c r="BL5172" s="419"/>
      <c r="BN5172" s="419"/>
      <c r="BO5172" s="419"/>
      <c r="BP5172" s="419"/>
      <c r="BR5172" s="419"/>
      <c r="BS5172" s="419"/>
      <c r="BT5172" s="419"/>
      <c r="BV5172" s="419"/>
      <c r="BW5172" s="419"/>
      <c r="BX5172" s="397"/>
      <c r="BZ5172" s="449"/>
      <c r="CB5172" s="419"/>
      <c r="CC5172" s="419"/>
      <c r="CD5172" s="419"/>
      <c r="CF5172" s="419"/>
      <c r="CG5172" s="419"/>
      <c r="CH5172" s="419"/>
    </row>
    <row r="5173" spans="3:86" ht="21" thickBot="1">
      <c r="C5173" s="425"/>
      <c r="P5173" s="431"/>
      <c r="R5173" s="419"/>
      <c r="S5173" s="446"/>
      <c r="T5173" s="419"/>
      <c r="V5173" s="196"/>
      <c r="W5173" s="419"/>
      <c r="X5173" s="419"/>
      <c r="Z5173" s="419"/>
      <c r="AA5173" s="419"/>
      <c r="AB5173" s="419"/>
      <c r="AD5173" s="419"/>
      <c r="AE5173" s="419"/>
      <c r="AF5173" s="419"/>
      <c r="AH5173" s="419"/>
      <c r="AI5173" s="419"/>
      <c r="AJ5173" s="419"/>
      <c r="AL5173" s="419"/>
      <c r="AM5173" s="419"/>
      <c r="AN5173" s="403"/>
      <c r="AO5173" s="419"/>
      <c r="AP5173" s="419"/>
      <c r="AQ5173" s="419"/>
      <c r="AR5173" s="419"/>
      <c r="AS5173" s="419"/>
      <c r="AT5173" s="419"/>
      <c r="AU5173" s="419"/>
      <c r="AV5173" s="419"/>
      <c r="AX5173" s="419"/>
      <c r="AY5173" s="419"/>
      <c r="AZ5173" s="419"/>
      <c r="BB5173" s="419"/>
      <c r="BC5173" s="419"/>
      <c r="BD5173" s="419"/>
      <c r="BF5173" s="419"/>
      <c r="BG5173" s="419"/>
      <c r="BH5173" s="419"/>
      <c r="BJ5173" s="419"/>
      <c r="BK5173" s="419"/>
      <c r="BL5173" s="419"/>
      <c r="BN5173" s="419"/>
      <c r="BO5173" s="419"/>
      <c r="BP5173" s="419"/>
      <c r="BR5173" s="419"/>
      <c r="BS5173" s="419"/>
      <c r="BT5173" s="419"/>
      <c r="BV5173" s="419"/>
      <c r="BW5173" s="419"/>
      <c r="BX5173" s="397"/>
      <c r="BZ5173" s="449"/>
      <c r="CB5173" s="419"/>
      <c r="CC5173" s="419"/>
      <c r="CD5173" s="419"/>
      <c r="CF5173" s="419"/>
      <c r="CG5173" s="419"/>
      <c r="CH5173" s="419"/>
    </row>
    <row r="5174" spans="3:86" ht="21" thickBot="1">
      <c r="C5174" s="425"/>
      <c r="P5174" s="431"/>
      <c r="R5174" s="419"/>
      <c r="S5174" s="446"/>
      <c r="T5174" s="419"/>
      <c r="V5174" s="196"/>
      <c r="W5174" s="419"/>
      <c r="X5174" s="419"/>
      <c r="Z5174" s="419"/>
      <c r="AA5174" s="419"/>
      <c r="AB5174" s="419"/>
      <c r="AD5174" s="419"/>
      <c r="AE5174" s="419"/>
      <c r="AF5174" s="419"/>
      <c r="AH5174" s="419"/>
      <c r="AI5174" s="419"/>
      <c r="AJ5174" s="419"/>
      <c r="AL5174" s="419"/>
      <c r="AM5174" s="419"/>
      <c r="AN5174" s="403"/>
      <c r="AO5174" s="419"/>
      <c r="AP5174" s="419"/>
      <c r="AQ5174" s="419"/>
      <c r="AR5174" s="419"/>
      <c r="AS5174" s="419"/>
      <c r="AT5174" s="419"/>
      <c r="AU5174" s="419"/>
      <c r="AV5174" s="419"/>
      <c r="AX5174" s="419"/>
      <c r="AY5174" s="419"/>
      <c r="AZ5174" s="419"/>
      <c r="BB5174" s="419"/>
      <c r="BC5174" s="419"/>
      <c r="BD5174" s="419"/>
      <c r="BF5174" s="419"/>
      <c r="BG5174" s="419"/>
      <c r="BH5174" s="419"/>
      <c r="BJ5174" s="419"/>
      <c r="BK5174" s="419"/>
      <c r="BL5174" s="419"/>
      <c r="BN5174" s="419"/>
      <c r="BO5174" s="419"/>
      <c r="BP5174" s="419"/>
      <c r="BR5174" s="419"/>
      <c r="BS5174" s="419"/>
      <c r="BT5174" s="419"/>
      <c r="BV5174" s="419"/>
      <c r="BW5174" s="419"/>
      <c r="BX5174" s="397"/>
      <c r="BZ5174" s="449"/>
      <c r="CB5174" s="419"/>
      <c r="CC5174" s="419"/>
      <c r="CD5174" s="419"/>
      <c r="CF5174" s="419"/>
      <c r="CG5174" s="419"/>
      <c r="CH5174" s="419"/>
    </row>
    <row r="5175" spans="3:86" ht="21" thickBot="1">
      <c r="C5175" s="425"/>
      <c r="P5175" s="431"/>
      <c r="R5175" s="419"/>
      <c r="S5175" s="446"/>
      <c r="T5175" s="419"/>
      <c r="V5175" s="196"/>
      <c r="W5175" s="419"/>
      <c r="X5175" s="419"/>
      <c r="Z5175" s="419"/>
      <c r="AA5175" s="419"/>
      <c r="AB5175" s="419"/>
      <c r="AD5175" s="419"/>
      <c r="AE5175" s="419"/>
      <c r="AF5175" s="419"/>
      <c r="AH5175" s="419"/>
      <c r="AI5175" s="419"/>
      <c r="AJ5175" s="419"/>
      <c r="AL5175" s="419"/>
      <c r="AM5175" s="419"/>
      <c r="AN5175" s="403"/>
      <c r="AO5175" s="419"/>
      <c r="AP5175" s="419"/>
      <c r="AQ5175" s="419"/>
      <c r="AR5175" s="419"/>
      <c r="AS5175" s="419"/>
      <c r="AT5175" s="419"/>
      <c r="AU5175" s="419"/>
      <c r="AV5175" s="419"/>
      <c r="AX5175" s="419"/>
      <c r="AY5175" s="419"/>
      <c r="AZ5175" s="419"/>
      <c r="BB5175" s="419"/>
      <c r="BC5175" s="419"/>
      <c r="BD5175" s="419"/>
      <c r="BF5175" s="419"/>
      <c r="BG5175" s="419"/>
      <c r="BH5175" s="419"/>
      <c r="BJ5175" s="419"/>
      <c r="BK5175" s="419"/>
      <c r="BL5175" s="419"/>
      <c r="BN5175" s="419"/>
      <c r="BO5175" s="419"/>
      <c r="BP5175" s="419"/>
      <c r="BR5175" s="419"/>
      <c r="BS5175" s="419"/>
      <c r="BT5175" s="419"/>
      <c r="BV5175" s="419"/>
      <c r="BW5175" s="419"/>
      <c r="BX5175" s="397"/>
      <c r="BZ5175" s="449"/>
      <c r="CB5175" s="419"/>
      <c r="CC5175" s="419"/>
      <c r="CD5175" s="419"/>
      <c r="CF5175" s="419"/>
      <c r="CG5175" s="419"/>
      <c r="CH5175" s="419"/>
    </row>
    <row r="5176" spans="3:86" ht="21" thickBot="1">
      <c r="C5176" s="425"/>
      <c r="P5176" s="431"/>
      <c r="R5176" s="419"/>
      <c r="S5176" s="446"/>
      <c r="T5176" s="419"/>
      <c r="V5176" s="196"/>
      <c r="W5176" s="419"/>
      <c r="X5176" s="419"/>
      <c r="Z5176" s="419"/>
      <c r="AA5176" s="419"/>
      <c r="AB5176" s="419"/>
      <c r="AD5176" s="419"/>
      <c r="AE5176" s="419"/>
      <c r="AF5176" s="419"/>
      <c r="AH5176" s="419"/>
      <c r="AI5176" s="419"/>
      <c r="AJ5176" s="419"/>
      <c r="AL5176" s="419"/>
      <c r="AM5176" s="419"/>
      <c r="AN5176" s="403"/>
      <c r="AO5176" s="419"/>
      <c r="AP5176" s="419"/>
      <c r="AQ5176" s="419"/>
      <c r="AR5176" s="419"/>
      <c r="AS5176" s="419"/>
      <c r="AT5176" s="419"/>
      <c r="AU5176" s="419"/>
      <c r="AV5176" s="419"/>
      <c r="AX5176" s="419"/>
      <c r="AY5176" s="419"/>
      <c r="AZ5176" s="419"/>
      <c r="BB5176" s="419"/>
      <c r="BC5176" s="419"/>
      <c r="BD5176" s="419"/>
      <c r="BF5176" s="419"/>
      <c r="BG5176" s="419"/>
      <c r="BH5176" s="419"/>
      <c r="BJ5176" s="419"/>
      <c r="BK5176" s="419"/>
      <c r="BL5176" s="419"/>
      <c r="BN5176" s="419"/>
      <c r="BO5176" s="419"/>
      <c r="BP5176" s="419"/>
      <c r="BR5176" s="419"/>
      <c r="BS5176" s="419"/>
      <c r="BT5176" s="419"/>
      <c r="BV5176" s="419"/>
      <c r="BW5176" s="419"/>
      <c r="BX5176" s="397"/>
      <c r="BZ5176" s="449"/>
      <c r="CB5176" s="419"/>
      <c r="CC5176" s="419"/>
      <c r="CD5176" s="419"/>
      <c r="CF5176" s="419"/>
      <c r="CG5176" s="419"/>
      <c r="CH5176" s="419"/>
    </row>
    <row r="5177" spans="3:86" ht="21" thickBot="1">
      <c r="C5177" s="425"/>
      <c r="P5177" s="431"/>
      <c r="R5177" s="419"/>
      <c r="S5177" s="446"/>
      <c r="T5177" s="419"/>
      <c r="V5177" s="196"/>
      <c r="W5177" s="419"/>
      <c r="X5177" s="419"/>
      <c r="Z5177" s="419"/>
      <c r="AA5177" s="419"/>
      <c r="AB5177" s="419"/>
      <c r="AD5177" s="419"/>
      <c r="AE5177" s="419"/>
      <c r="AF5177" s="419"/>
      <c r="AH5177" s="419"/>
      <c r="AI5177" s="419"/>
      <c r="AJ5177" s="419"/>
      <c r="AL5177" s="419"/>
      <c r="AM5177" s="419"/>
      <c r="AN5177" s="403"/>
      <c r="AO5177" s="419"/>
      <c r="AP5177" s="419"/>
      <c r="AQ5177" s="419"/>
      <c r="AR5177" s="419"/>
      <c r="AS5177" s="419"/>
      <c r="AT5177" s="419"/>
      <c r="AU5177" s="419"/>
      <c r="AV5177" s="419"/>
      <c r="AX5177" s="419"/>
      <c r="AY5177" s="419"/>
      <c r="AZ5177" s="419"/>
      <c r="BB5177" s="419"/>
      <c r="BC5177" s="419"/>
      <c r="BD5177" s="419"/>
      <c r="BF5177" s="419"/>
      <c r="BG5177" s="419"/>
      <c r="BH5177" s="419"/>
      <c r="BJ5177" s="419"/>
      <c r="BK5177" s="419"/>
      <c r="BL5177" s="419"/>
      <c r="BN5177" s="419"/>
      <c r="BO5177" s="419"/>
      <c r="BP5177" s="419"/>
      <c r="BR5177" s="419"/>
      <c r="BS5177" s="419"/>
      <c r="BT5177" s="419"/>
      <c r="BV5177" s="419"/>
      <c r="BW5177" s="419"/>
      <c r="BX5177" s="397"/>
      <c r="BZ5177" s="449"/>
      <c r="CB5177" s="419"/>
      <c r="CC5177" s="419"/>
      <c r="CD5177" s="419"/>
      <c r="CF5177" s="419"/>
      <c r="CG5177" s="419"/>
      <c r="CH5177" s="419"/>
    </row>
    <row r="5178" spans="3:86" ht="21" thickBot="1">
      <c r="C5178" s="425"/>
      <c r="P5178" s="431"/>
      <c r="R5178" s="419"/>
      <c r="S5178" s="446"/>
      <c r="T5178" s="419"/>
      <c r="V5178" s="196"/>
      <c r="W5178" s="419"/>
      <c r="X5178" s="419"/>
      <c r="Z5178" s="419"/>
      <c r="AA5178" s="419"/>
      <c r="AB5178" s="419"/>
      <c r="AD5178" s="419"/>
      <c r="AE5178" s="419"/>
      <c r="AF5178" s="419"/>
      <c r="AH5178" s="419"/>
      <c r="AI5178" s="419"/>
      <c r="AJ5178" s="419"/>
      <c r="AL5178" s="419"/>
      <c r="AM5178" s="419"/>
      <c r="AN5178" s="403"/>
      <c r="AO5178" s="419"/>
      <c r="AP5178" s="419"/>
      <c r="AQ5178" s="419"/>
      <c r="AR5178" s="419"/>
      <c r="AS5178" s="419"/>
      <c r="AT5178" s="419"/>
      <c r="AU5178" s="419"/>
      <c r="AV5178" s="419"/>
      <c r="AX5178" s="419"/>
      <c r="AY5178" s="419"/>
      <c r="AZ5178" s="419"/>
      <c r="BB5178" s="419"/>
      <c r="BC5178" s="419"/>
      <c r="BD5178" s="419"/>
      <c r="BF5178" s="419"/>
      <c r="BG5178" s="419"/>
      <c r="BH5178" s="419"/>
      <c r="BJ5178" s="419"/>
      <c r="BK5178" s="419"/>
      <c r="BL5178" s="419"/>
      <c r="BN5178" s="419"/>
      <c r="BO5178" s="419"/>
      <c r="BP5178" s="419"/>
      <c r="BR5178" s="419"/>
      <c r="BS5178" s="419"/>
      <c r="BT5178" s="419"/>
      <c r="BV5178" s="419"/>
      <c r="BW5178" s="419"/>
      <c r="BX5178" s="397"/>
      <c r="BZ5178" s="449"/>
      <c r="CB5178" s="419"/>
      <c r="CC5178" s="419"/>
      <c r="CD5178" s="419"/>
      <c r="CF5178" s="419"/>
      <c r="CG5178" s="419"/>
      <c r="CH5178" s="419"/>
    </row>
    <row r="5179" spans="3:86" ht="21" thickBot="1">
      <c r="C5179" s="425"/>
      <c r="P5179" s="431"/>
      <c r="R5179" s="419"/>
      <c r="S5179" s="446"/>
      <c r="T5179" s="419"/>
      <c r="V5179" s="196"/>
      <c r="W5179" s="419"/>
      <c r="X5179" s="419"/>
      <c r="Z5179" s="419"/>
      <c r="AA5179" s="419"/>
      <c r="AB5179" s="419"/>
      <c r="AD5179" s="419"/>
      <c r="AE5179" s="419"/>
      <c r="AF5179" s="419"/>
      <c r="AH5179" s="419"/>
      <c r="AI5179" s="419"/>
      <c r="AJ5179" s="419"/>
      <c r="AL5179" s="419"/>
      <c r="AM5179" s="419"/>
      <c r="AN5179" s="403"/>
      <c r="AO5179" s="419"/>
      <c r="AP5179" s="419"/>
      <c r="AQ5179" s="419"/>
      <c r="AR5179" s="419"/>
      <c r="AS5179" s="419"/>
      <c r="AT5179" s="419"/>
      <c r="AU5179" s="419"/>
      <c r="AV5179" s="419"/>
      <c r="AX5179" s="419"/>
      <c r="AY5179" s="419"/>
      <c r="AZ5179" s="419"/>
      <c r="BB5179" s="419"/>
      <c r="BC5179" s="419"/>
      <c r="BD5179" s="419"/>
      <c r="BF5179" s="419"/>
      <c r="BG5179" s="419"/>
      <c r="BH5179" s="419"/>
      <c r="BJ5179" s="419"/>
      <c r="BK5179" s="419"/>
      <c r="BL5179" s="419"/>
      <c r="BN5179" s="419"/>
      <c r="BO5179" s="419"/>
      <c r="BP5179" s="419"/>
      <c r="BR5179" s="419"/>
      <c r="BS5179" s="419"/>
      <c r="BT5179" s="419"/>
      <c r="BV5179" s="419"/>
      <c r="BW5179" s="419"/>
      <c r="BX5179" s="397"/>
      <c r="BZ5179" s="449"/>
      <c r="CB5179" s="419"/>
      <c r="CC5179" s="419"/>
      <c r="CD5179" s="419"/>
      <c r="CF5179" s="419"/>
      <c r="CG5179" s="419"/>
      <c r="CH5179" s="419"/>
    </row>
    <row r="5180" spans="3:86" ht="21" thickBot="1">
      <c r="C5180" s="425"/>
      <c r="P5180" s="431"/>
      <c r="R5180" s="419"/>
      <c r="S5180" s="446"/>
      <c r="T5180" s="419"/>
      <c r="V5180" s="196"/>
      <c r="W5180" s="419"/>
      <c r="X5180" s="419"/>
      <c r="Z5180" s="419"/>
      <c r="AA5180" s="419"/>
      <c r="AB5180" s="419"/>
      <c r="AD5180" s="419"/>
      <c r="AE5180" s="419"/>
      <c r="AF5180" s="419"/>
      <c r="AH5180" s="419"/>
      <c r="AI5180" s="419"/>
      <c r="AJ5180" s="419"/>
      <c r="AL5180" s="419"/>
      <c r="AM5180" s="419"/>
      <c r="AN5180" s="403"/>
      <c r="AO5180" s="419"/>
      <c r="AP5180" s="419"/>
      <c r="AQ5180" s="419"/>
      <c r="AR5180" s="419"/>
      <c r="AS5180" s="419"/>
      <c r="AT5180" s="419"/>
      <c r="AU5180" s="419"/>
      <c r="AV5180" s="419"/>
      <c r="AX5180" s="419"/>
      <c r="AY5180" s="419"/>
      <c r="AZ5180" s="419"/>
      <c r="BB5180" s="419"/>
      <c r="BC5180" s="419"/>
      <c r="BD5180" s="419"/>
      <c r="BF5180" s="419"/>
      <c r="BG5180" s="419"/>
      <c r="BH5180" s="419"/>
      <c r="BJ5180" s="419"/>
      <c r="BK5180" s="419"/>
      <c r="BL5180" s="419"/>
      <c r="BN5180" s="419"/>
      <c r="BO5180" s="419"/>
      <c r="BP5180" s="419"/>
      <c r="BR5180" s="419"/>
      <c r="BS5180" s="419"/>
      <c r="BT5180" s="419"/>
      <c r="BV5180" s="419"/>
      <c r="BW5180" s="419"/>
      <c r="BX5180" s="397"/>
      <c r="BZ5180" s="449"/>
      <c r="CB5180" s="419"/>
      <c r="CC5180" s="419"/>
      <c r="CD5180" s="419"/>
      <c r="CF5180" s="419"/>
      <c r="CG5180" s="419"/>
      <c r="CH5180" s="419"/>
    </row>
    <row r="5181" spans="3:86" ht="21" thickBot="1">
      <c r="C5181" s="425"/>
      <c r="P5181" s="431"/>
      <c r="R5181" s="419"/>
      <c r="S5181" s="446"/>
      <c r="T5181" s="419"/>
      <c r="V5181" s="196"/>
      <c r="W5181" s="419"/>
      <c r="X5181" s="419"/>
      <c r="Z5181" s="419"/>
      <c r="AA5181" s="419"/>
      <c r="AB5181" s="419"/>
      <c r="AD5181" s="419"/>
      <c r="AE5181" s="419"/>
      <c r="AF5181" s="419"/>
      <c r="AH5181" s="419"/>
      <c r="AI5181" s="419"/>
      <c r="AJ5181" s="419"/>
      <c r="AL5181" s="419"/>
      <c r="AM5181" s="419"/>
      <c r="AN5181" s="403"/>
      <c r="AO5181" s="419"/>
      <c r="AP5181" s="419"/>
      <c r="AQ5181" s="419"/>
      <c r="AR5181" s="419"/>
      <c r="AS5181" s="419"/>
      <c r="AT5181" s="419"/>
      <c r="AU5181" s="419"/>
      <c r="AV5181" s="419"/>
      <c r="AX5181" s="419"/>
      <c r="AY5181" s="419"/>
      <c r="AZ5181" s="419"/>
      <c r="BB5181" s="419"/>
      <c r="BC5181" s="419"/>
      <c r="BD5181" s="419"/>
      <c r="BF5181" s="419"/>
      <c r="BG5181" s="419"/>
      <c r="BH5181" s="419"/>
      <c r="BJ5181" s="419"/>
      <c r="BK5181" s="419"/>
      <c r="BL5181" s="419"/>
      <c r="BN5181" s="419"/>
      <c r="BO5181" s="419"/>
      <c r="BP5181" s="419"/>
      <c r="BR5181" s="419"/>
      <c r="BS5181" s="419"/>
      <c r="BT5181" s="419"/>
      <c r="BV5181" s="419"/>
      <c r="BW5181" s="419"/>
      <c r="BX5181" s="397"/>
      <c r="BZ5181" s="449"/>
      <c r="CB5181" s="419"/>
      <c r="CC5181" s="419"/>
      <c r="CD5181" s="419"/>
      <c r="CF5181" s="419"/>
      <c r="CG5181" s="419"/>
      <c r="CH5181" s="419"/>
    </row>
    <row r="5182" spans="3:86" ht="21" thickBot="1">
      <c r="C5182" s="425"/>
      <c r="P5182" s="431"/>
      <c r="R5182" s="419"/>
      <c r="S5182" s="446"/>
      <c r="T5182" s="419"/>
      <c r="V5182" s="196"/>
      <c r="W5182" s="419"/>
      <c r="X5182" s="419"/>
      <c r="Z5182" s="419"/>
      <c r="AA5182" s="419"/>
      <c r="AB5182" s="419"/>
      <c r="AD5182" s="419"/>
      <c r="AE5182" s="419"/>
      <c r="AF5182" s="419"/>
      <c r="AH5182" s="419"/>
      <c r="AI5182" s="419"/>
      <c r="AJ5182" s="419"/>
      <c r="AL5182" s="419"/>
      <c r="AM5182" s="419"/>
      <c r="AN5182" s="403"/>
      <c r="AO5182" s="419"/>
      <c r="AP5182" s="419"/>
      <c r="AQ5182" s="419"/>
      <c r="AR5182" s="419"/>
      <c r="AS5182" s="419"/>
      <c r="AT5182" s="419"/>
      <c r="AU5182" s="419"/>
      <c r="AV5182" s="419"/>
      <c r="AX5182" s="419"/>
      <c r="AY5182" s="419"/>
      <c r="AZ5182" s="419"/>
      <c r="BB5182" s="419"/>
      <c r="BC5182" s="419"/>
      <c r="BD5182" s="419"/>
      <c r="BF5182" s="419"/>
      <c r="BG5182" s="419"/>
      <c r="BH5182" s="419"/>
      <c r="BJ5182" s="419"/>
      <c r="BK5182" s="419"/>
      <c r="BL5182" s="419"/>
      <c r="BN5182" s="419"/>
      <c r="BO5182" s="419"/>
      <c r="BP5182" s="419"/>
      <c r="BR5182" s="419"/>
      <c r="BS5182" s="419"/>
      <c r="BT5182" s="419"/>
      <c r="BV5182" s="419"/>
      <c r="BW5182" s="419"/>
      <c r="BX5182" s="397"/>
      <c r="BZ5182" s="449"/>
      <c r="CB5182" s="419"/>
      <c r="CC5182" s="419"/>
      <c r="CD5182" s="419"/>
      <c r="CF5182" s="419"/>
      <c r="CG5182" s="419"/>
      <c r="CH5182" s="419"/>
    </row>
    <row r="5183" spans="3:86" ht="21" thickBot="1">
      <c r="C5183" s="425"/>
      <c r="P5183" s="431"/>
      <c r="R5183" s="419"/>
      <c r="S5183" s="446"/>
      <c r="T5183" s="419"/>
      <c r="V5183" s="196"/>
      <c r="W5183" s="419"/>
      <c r="X5183" s="419"/>
      <c r="Z5183" s="419"/>
      <c r="AA5183" s="419"/>
      <c r="AB5183" s="419"/>
      <c r="AD5183" s="419"/>
      <c r="AE5183" s="419"/>
      <c r="AF5183" s="419"/>
      <c r="AH5183" s="419"/>
      <c r="AI5183" s="419"/>
      <c r="AJ5183" s="419"/>
      <c r="AL5183" s="419"/>
      <c r="AM5183" s="419"/>
      <c r="AN5183" s="403"/>
      <c r="AO5183" s="419"/>
      <c r="AP5183" s="419"/>
      <c r="AQ5183" s="419"/>
      <c r="AR5183" s="419"/>
      <c r="AS5183" s="419"/>
      <c r="AT5183" s="419"/>
      <c r="AU5183" s="419"/>
      <c r="AV5183" s="419"/>
      <c r="AX5183" s="419"/>
      <c r="AY5183" s="419"/>
      <c r="AZ5183" s="419"/>
      <c r="BB5183" s="419"/>
      <c r="BC5183" s="419"/>
      <c r="BD5183" s="419"/>
      <c r="BF5183" s="419"/>
      <c r="BG5183" s="419"/>
      <c r="BH5183" s="419"/>
      <c r="BJ5183" s="419"/>
      <c r="BK5183" s="419"/>
      <c r="BL5183" s="419"/>
      <c r="BN5183" s="419"/>
      <c r="BO5183" s="419"/>
      <c r="BP5183" s="419"/>
      <c r="BR5183" s="419"/>
      <c r="BS5183" s="419"/>
      <c r="BT5183" s="419"/>
      <c r="BV5183" s="419"/>
      <c r="BW5183" s="419"/>
      <c r="BX5183" s="397"/>
      <c r="BZ5183" s="449"/>
      <c r="CB5183" s="419"/>
      <c r="CC5183" s="419"/>
      <c r="CD5183" s="419"/>
      <c r="CF5183" s="419"/>
      <c r="CG5183" s="419"/>
      <c r="CH5183" s="419"/>
    </row>
    <row r="5184" spans="3:86" ht="21" thickBot="1">
      <c r="C5184" s="425"/>
      <c r="P5184" s="431"/>
      <c r="R5184" s="419"/>
      <c r="S5184" s="446"/>
      <c r="T5184" s="419"/>
      <c r="V5184" s="196"/>
      <c r="W5184" s="419"/>
      <c r="X5184" s="419"/>
      <c r="Z5184" s="419"/>
      <c r="AA5184" s="419"/>
      <c r="AB5184" s="419"/>
      <c r="AD5184" s="419"/>
      <c r="AE5184" s="419"/>
      <c r="AF5184" s="419"/>
      <c r="AH5184" s="419"/>
      <c r="AI5184" s="419"/>
      <c r="AJ5184" s="419"/>
      <c r="AL5184" s="419"/>
      <c r="AM5184" s="419"/>
      <c r="AN5184" s="403"/>
      <c r="AO5184" s="419"/>
      <c r="AP5184" s="419"/>
      <c r="AQ5184" s="419"/>
      <c r="AR5184" s="419"/>
      <c r="AS5184" s="419"/>
      <c r="AT5184" s="419"/>
      <c r="AU5184" s="419"/>
      <c r="AV5184" s="419"/>
      <c r="AX5184" s="419"/>
      <c r="AY5184" s="419"/>
      <c r="AZ5184" s="419"/>
      <c r="BB5184" s="419"/>
      <c r="BC5184" s="419"/>
      <c r="BD5184" s="419"/>
      <c r="BF5184" s="419"/>
      <c r="BG5184" s="419"/>
      <c r="BH5184" s="419"/>
      <c r="BJ5184" s="419"/>
      <c r="BK5184" s="419"/>
      <c r="BL5184" s="419"/>
      <c r="BN5184" s="419"/>
      <c r="BO5184" s="419"/>
      <c r="BP5184" s="419"/>
      <c r="BR5184" s="419"/>
      <c r="BS5184" s="419"/>
      <c r="BT5184" s="419"/>
      <c r="BV5184" s="419"/>
      <c r="BW5184" s="419"/>
      <c r="BX5184" s="397"/>
      <c r="BZ5184" s="449"/>
      <c r="CB5184" s="419"/>
      <c r="CC5184" s="419"/>
      <c r="CD5184" s="419"/>
      <c r="CF5184" s="419"/>
      <c r="CG5184" s="419"/>
      <c r="CH5184" s="419"/>
    </row>
    <row r="5185" spans="3:86" ht="21" thickBot="1">
      <c r="C5185" s="425"/>
      <c r="P5185" s="431"/>
      <c r="R5185" s="419"/>
      <c r="S5185" s="446"/>
      <c r="T5185" s="419"/>
      <c r="V5185" s="196"/>
      <c r="W5185" s="419"/>
      <c r="X5185" s="419"/>
      <c r="Z5185" s="419"/>
      <c r="AA5185" s="419"/>
      <c r="AB5185" s="419"/>
      <c r="AD5185" s="419"/>
      <c r="AE5185" s="419"/>
      <c r="AF5185" s="419"/>
      <c r="AH5185" s="419"/>
      <c r="AI5185" s="419"/>
      <c r="AJ5185" s="419"/>
      <c r="AL5185" s="419"/>
      <c r="AM5185" s="419"/>
      <c r="AN5185" s="403"/>
      <c r="AO5185" s="419"/>
      <c r="AP5185" s="419"/>
      <c r="AQ5185" s="419"/>
      <c r="AR5185" s="419"/>
      <c r="AS5185" s="419"/>
      <c r="AT5185" s="419"/>
      <c r="AU5185" s="419"/>
      <c r="AV5185" s="419"/>
      <c r="AX5185" s="419"/>
      <c r="AY5185" s="419"/>
      <c r="AZ5185" s="419"/>
      <c r="BB5185" s="419"/>
      <c r="BC5185" s="419"/>
      <c r="BD5185" s="419"/>
      <c r="BF5185" s="419"/>
      <c r="BG5185" s="419"/>
      <c r="BH5185" s="419"/>
      <c r="BJ5185" s="419"/>
      <c r="BK5185" s="419"/>
      <c r="BL5185" s="419"/>
      <c r="BN5185" s="419"/>
      <c r="BO5185" s="419"/>
      <c r="BP5185" s="419"/>
      <c r="BR5185" s="419"/>
      <c r="BS5185" s="419"/>
      <c r="BT5185" s="419"/>
      <c r="BV5185" s="419"/>
      <c r="BW5185" s="419"/>
      <c r="BX5185" s="397"/>
      <c r="BZ5185" s="449"/>
      <c r="CB5185" s="419"/>
      <c r="CC5185" s="419"/>
      <c r="CD5185" s="419"/>
      <c r="CF5185" s="419"/>
      <c r="CG5185" s="419"/>
      <c r="CH5185" s="419"/>
    </row>
    <row r="5186" spans="3:86" ht="21" thickBot="1">
      <c r="C5186" s="425"/>
      <c r="P5186" s="431"/>
      <c r="R5186" s="419"/>
      <c r="S5186" s="446"/>
      <c r="T5186" s="419"/>
      <c r="V5186" s="196"/>
      <c r="W5186" s="419"/>
      <c r="X5186" s="419"/>
      <c r="Z5186" s="419"/>
      <c r="AA5186" s="419"/>
      <c r="AB5186" s="419"/>
      <c r="AD5186" s="419"/>
      <c r="AE5186" s="419"/>
      <c r="AF5186" s="419"/>
      <c r="AH5186" s="419"/>
      <c r="AI5186" s="419"/>
      <c r="AJ5186" s="419"/>
      <c r="AL5186" s="419"/>
      <c r="AM5186" s="419"/>
      <c r="AN5186" s="403"/>
      <c r="AO5186" s="419"/>
      <c r="AP5186" s="419"/>
      <c r="AQ5186" s="419"/>
      <c r="AR5186" s="419"/>
      <c r="AS5186" s="419"/>
      <c r="AT5186" s="419"/>
      <c r="AU5186" s="419"/>
      <c r="AV5186" s="419"/>
      <c r="AX5186" s="419"/>
      <c r="AY5186" s="419"/>
      <c r="AZ5186" s="419"/>
      <c r="BB5186" s="419"/>
      <c r="BC5186" s="419"/>
      <c r="BD5186" s="419"/>
      <c r="BF5186" s="419"/>
      <c r="BG5186" s="419"/>
      <c r="BH5186" s="419"/>
      <c r="BJ5186" s="419"/>
      <c r="BK5186" s="419"/>
      <c r="BL5186" s="419"/>
      <c r="BN5186" s="419"/>
      <c r="BO5186" s="419"/>
      <c r="BP5186" s="419"/>
      <c r="BR5186" s="419"/>
      <c r="BS5186" s="419"/>
      <c r="BT5186" s="419"/>
      <c r="BV5186" s="419"/>
      <c r="BW5186" s="419"/>
      <c r="BX5186" s="397"/>
      <c r="BZ5186" s="449"/>
      <c r="CB5186" s="419"/>
      <c r="CC5186" s="419"/>
      <c r="CD5186" s="419"/>
      <c r="CF5186" s="419"/>
      <c r="CG5186" s="419"/>
      <c r="CH5186" s="419"/>
    </row>
    <row r="5187" spans="3:86" ht="21" thickBot="1">
      <c r="C5187" s="425"/>
      <c r="P5187" s="431"/>
      <c r="R5187" s="419"/>
      <c r="S5187" s="446"/>
      <c r="T5187" s="419"/>
      <c r="V5187" s="196"/>
      <c r="W5187" s="419"/>
      <c r="X5187" s="419"/>
      <c r="Z5187" s="419"/>
      <c r="AA5187" s="419"/>
      <c r="AB5187" s="419"/>
      <c r="AD5187" s="419"/>
      <c r="AE5187" s="419"/>
      <c r="AF5187" s="419"/>
      <c r="AH5187" s="419"/>
      <c r="AI5187" s="419"/>
      <c r="AJ5187" s="419"/>
      <c r="AL5187" s="419"/>
      <c r="AM5187" s="419"/>
      <c r="AN5187" s="403"/>
      <c r="AO5187" s="419"/>
      <c r="AP5187" s="419"/>
      <c r="AQ5187" s="419"/>
      <c r="AR5187" s="419"/>
      <c r="AS5187" s="419"/>
      <c r="AT5187" s="419"/>
      <c r="AU5187" s="419"/>
      <c r="AV5187" s="419"/>
      <c r="AX5187" s="419"/>
      <c r="AY5187" s="419"/>
      <c r="AZ5187" s="419"/>
      <c r="BB5187" s="419"/>
      <c r="BC5187" s="419"/>
      <c r="BD5187" s="419"/>
      <c r="BF5187" s="419"/>
      <c r="BG5187" s="419"/>
      <c r="BH5187" s="419"/>
      <c r="BJ5187" s="419"/>
      <c r="BK5187" s="419"/>
      <c r="BL5187" s="419"/>
      <c r="BN5187" s="419"/>
      <c r="BO5187" s="419"/>
      <c r="BP5187" s="419"/>
      <c r="BR5187" s="419"/>
      <c r="BS5187" s="419"/>
      <c r="BT5187" s="419"/>
      <c r="BV5187" s="419"/>
      <c r="BW5187" s="419"/>
      <c r="BX5187" s="397"/>
      <c r="BZ5187" s="449"/>
      <c r="CB5187" s="419"/>
      <c r="CC5187" s="419"/>
      <c r="CD5187" s="419"/>
      <c r="CF5187" s="419"/>
      <c r="CG5187" s="419"/>
      <c r="CH5187" s="419"/>
    </row>
    <row r="5188" spans="3:86" ht="21" thickBot="1">
      <c r="C5188" s="425"/>
      <c r="P5188" s="431"/>
      <c r="R5188" s="419"/>
      <c r="S5188" s="446"/>
      <c r="T5188" s="419"/>
      <c r="V5188" s="196"/>
      <c r="W5188" s="419"/>
      <c r="X5188" s="419"/>
      <c r="Z5188" s="419"/>
      <c r="AA5188" s="419"/>
      <c r="AB5188" s="419"/>
      <c r="AD5188" s="419"/>
      <c r="AE5188" s="419"/>
      <c r="AF5188" s="419"/>
      <c r="AH5188" s="419"/>
      <c r="AI5188" s="419"/>
      <c r="AJ5188" s="419"/>
      <c r="AL5188" s="419"/>
      <c r="AM5188" s="419"/>
      <c r="AN5188" s="403"/>
      <c r="AO5188" s="419"/>
      <c r="AP5188" s="419"/>
      <c r="AQ5188" s="419"/>
      <c r="AR5188" s="419"/>
      <c r="AS5188" s="419"/>
      <c r="AT5188" s="419"/>
      <c r="AU5188" s="419"/>
      <c r="AV5188" s="419"/>
      <c r="AX5188" s="419"/>
      <c r="AY5188" s="419"/>
      <c r="AZ5188" s="419"/>
      <c r="BB5188" s="419"/>
      <c r="BC5188" s="419"/>
      <c r="BD5188" s="419"/>
      <c r="BF5188" s="419"/>
      <c r="BG5188" s="419"/>
      <c r="BH5188" s="419"/>
      <c r="BJ5188" s="419"/>
      <c r="BK5188" s="419"/>
      <c r="BL5188" s="419"/>
      <c r="BN5188" s="419"/>
      <c r="BO5188" s="419"/>
      <c r="BP5188" s="419"/>
      <c r="BR5188" s="419"/>
      <c r="BS5188" s="419"/>
      <c r="BT5188" s="419"/>
      <c r="BV5188" s="419"/>
      <c r="BW5188" s="419"/>
      <c r="BX5188" s="397"/>
      <c r="BZ5188" s="449"/>
      <c r="CB5188" s="419"/>
      <c r="CC5188" s="419"/>
      <c r="CD5188" s="419"/>
      <c r="CF5188" s="419"/>
      <c r="CG5188" s="419"/>
      <c r="CH5188" s="419"/>
    </row>
    <row r="5189" spans="3:86" ht="21" thickBot="1">
      <c r="C5189" s="425"/>
      <c r="P5189" s="431"/>
      <c r="R5189" s="419"/>
      <c r="S5189" s="446"/>
      <c r="T5189" s="419"/>
      <c r="V5189" s="196"/>
      <c r="W5189" s="419"/>
      <c r="X5189" s="419"/>
      <c r="Z5189" s="419"/>
      <c r="AA5189" s="419"/>
      <c r="AB5189" s="419"/>
      <c r="AD5189" s="419"/>
      <c r="AE5189" s="419"/>
      <c r="AF5189" s="419"/>
      <c r="AH5189" s="419"/>
      <c r="AI5189" s="419"/>
      <c r="AJ5189" s="419"/>
      <c r="AL5189" s="419"/>
      <c r="AM5189" s="419"/>
      <c r="AN5189" s="403"/>
      <c r="AO5189" s="419"/>
      <c r="AP5189" s="419"/>
      <c r="AQ5189" s="419"/>
      <c r="AR5189" s="419"/>
      <c r="AS5189" s="419"/>
      <c r="AT5189" s="419"/>
      <c r="AU5189" s="419"/>
      <c r="AV5189" s="419"/>
      <c r="AX5189" s="419"/>
      <c r="AY5189" s="419"/>
      <c r="AZ5189" s="419"/>
      <c r="BB5189" s="419"/>
      <c r="BC5189" s="419"/>
      <c r="BD5189" s="419"/>
      <c r="BF5189" s="419"/>
      <c r="BG5189" s="419"/>
      <c r="BH5189" s="419"/>
      <c r="BJ5189" s="419"/>
      <c r="BK5189" s="419"/>
      <c r="BL5189" s="419"/>
      <c r="BN5189" s="419"/>
      <c r="BO5189" s="419"/>
      <c r="BP5189" s="419"/>
      <c r="BR5189" s="419"/>
      <c r="BS5189" s="419"/>
      <c r="BT5189" s="419"/>
      <c r="BV5189" s="419"/>
      <c r="BW5189" s="419"/>
      <c r="BX5189" s="397"/>
      <c r="BZ5189" s="449"/>
      <c r="CB5189" s="419"/>
      <c r="CC5189" s="419"/>
      <c r="CD5189" s="419"/>
      <c r="CF5189" s="419"/>
      <c r="CG5189" s="419"/>
      <c r="CH5189" s="419"/>
    </row>
    <row r="5190" spans="3:86" ht="21" thickBot="1">
      <c r="C5190" s="425"/>
      <c r="P5190" s="431"/>
      <c r="R5190" s="419"/>
      <c r="S5190" s="446"/>
      <c r="T5190" s="419"/>
      <c r="V5190" s="196"/>
      <c r="W5190" s="419"/>
      <c r="X5190" s="419"/>
      <c r="Z5190" s="419"/>
      <c r="AA5190" s="419"/>
      <c r="AB5190" s="419"/>
      <c r="AD5190" s="419"/>
      <c r="AE5190" s="419"/>
      <c r="AF5190" s="419"/>
      <c r="AH5190" s="419"/>
      <c r="AI5190" s="419"/>
      <c r="AJ5190" s="419"/>
      <c r="AL5190" s="419"/>
      <c r="AM5190" s="419"/>
      <c r="AN5190" s="403"/>
      <c r="AO5190" s="419"/>
      <c r="AP5190" s="419"/>
      <c r="AQ5190" s="419"/>
      <c r="AR5190" s="419"/>
      <c r="AS5190" s="419"/>
      <c r="AT5190" s="419"/>
      <c r="AU5190" s="419"/>
      <c r="AV5190" s="419"/>
      <c r="AX5190" s="419"/>
      <c r="AY5190" s="419"/>
      <c r="AZ5190" s="419"/>
      <c r="BB5190" s="419"/>
      <c r="BC5190" s="419"/>
      <c r="BD5190" s="419"/>
      <c r="BF5190" s="419"/>
      <c r="BG5190" s="419"/>
      <c r="BH5190" s="419"/>
      <c r="BJ5190" s="419"/>
      <c r="BK5190" s="419"/>
      <c r="BL5190" s="419"/>
      <c r="BN5190" s="419"/>
      <c r="BO5190" s="419"/>
      <c r="BP5190" s="419"/>
      <c r="BR5190" s="419"/>
      <c r="BS5190" s="419"/>
      <c r="BT5190" s="419"/>
      <c r="BV5190" s="419"/>
      <c r="BW5190" s="419"/>
      <c r="BX5190" s="397"/>
      <c r="BZ5190" s="449"/>
      <c r="CB5190" s="419"/>
      <c r="CC5190" s="419"/>
      <c r="CD5190" s="419"/>
      <c r="CF5190" s="419"/>
      <c r="CG5190" s="419"/>
      <c r="CH5190" s="419"/>
    </row>
    <row r="5191" spans="3:86" ht="21" thickBot="1">
      <c r="C5191" s="425"/>
      <c r="P5191" s="431"/>
      <c r="R5191" s="419"/>
      <c r="S5191" s="446"/>
      <c r="T5191" s="419"/>
      <c r="V5191" s="196"/>
      <c r="W5191" s="419"/>
      <c r="X5191" s="419"/>
      <c r="Z5191" s="419"/>
      <c r="AA5191" s="419"/>
      <c r="AB5191" s="419"/>
      <c r="AD5191" s="419"/>
      <c r="AE5191" s="419"/>
      <c r="AF5191" s="419"/>
      <c r="AH5191" s="419"/>
      <c r="AI5191" s="419"/>
      <c r="AJ5191" s="419"/>
      <c r="AL5191" s="419"/>
      <c r="AM5191" s="419"/>
      <c r="AN5191" s="403"/>
      <c r="AO5191" s="419"/>
      <c r="AP5191" s="419"/>
      <c r="AQ5191" s="419"/>
      <c r="AR5191" s="419"/>
      <c r="AS5191" s="419"/>
      <c r="AT5191" s="419"/>
      <c r="AU5191" s="419"/>
      <c r="AV5191" s="419"/>
      <c r="AX5191" s="419"/>
      <c r="AY5191" s="419"/>
      <c r="AZ5191" s="419"/>
      <c r="BB5191" s="419"/>
      <c r="BC5191" s="419"/>
      <c r="BD5191" s="419"/>
      <c r="BF5191" s="419"/>
      <c r="BG5191" s="419"/>
      <c r="BH5191" s="419"/>
      <c r="BJ5191" s="419"/>
      <c r="BK5191" s="419"/>
      <c r="BL5191" s="419"/>
      <c r="BN5191" s="419"/>
      <c r="BO5191" s="419"/>
      <c r="BP5191" s="419"/>
      <c r="BR5191" s="419"/>
      <c r="BS5191" s="419"/>
      <c r="BT5191" s="419"/>
      <c r="BV5191" s="419"/>
      <c r="BW5191" s="419"/>
      <c r="BX5191" s="397"/>
      <c r="BZ5191" s="449"/>
      <c r="CB5191" s="419"/>
      <c r="CC5191" s="419"/>
      <c r="CD5191" s="419"/>
      <c r="CF5191" s="419"/>
      <c r="CG5191" s="419"/>
      <c r="CH5191" s="419"/>
    </row>
    <row r="5192" spans="3:86" ht="21" thickBot="1">
      <c r="C5192" s="425"/>
      <c r="P5192" s="431"/>
      <c r="R5192" s="419"/>
      <c r="S5192" s="446"/>
      <c r="T5192" s="419"/>
      <c r="V5192" s="196"/>
      <c r="W5192" s="419"/>
      <c r="X5192" s="419"/>
      <c r="Z5192" s="419"/>
      <c r="AA5192" s="419"/>
      <c r="AB5192" s="419"/>
      <c r="AD5192" s="419"/>
      <c r="AE5192" s="419"/>
      <c r="AF5192" s="419"/>
      <c r="AH5192" s="419"/>
      <c r="AI5192" s="419"/>
      <c r="AJ5192" s="419"/>
      <c r="AL5192" s="419"/>
      <c r="AM5192" s="419"/>
      <c r="AN5192" s="403"/>
      <c r="AO5192" s="419"/>
      <c r="AP5192" s="419"/>
      <c r="AQ5192" s="419"/>
      <c r="AR5192" s="419"/>
      <c r="AS5192" s="419"/>
      <c r="AT5192" s="419"/>
      <c r="AU5192" s="419"/>
      <c r="AV5192" s="419"/>
      <c r="AX5192" s="419"/>
      <c r="AY5192" s="419"/>
      <c r="AZ5192" s="419"/>
      <c r="BB5192" s="419"/>
      <c r="BC5192" s="419"/>
      <c r="BD5192" s="419"/>
      <c r="BF5192" s="419"/>
      <c r="BG5192" s="419"/>
      <c r="BH5192" s="419"/>
      <c r="BJ5192" s="419"/>
      <c r="BK5192" s="419"/>
      <c r="BL5192" s="419"/>
      <c r="BN5192" s="419"/>
      <c r="BO5192" s="419"/>
      <c r="BP5192" s="419"/>
      <c r="BR5192" s="419"/>
      <c r="BS5192" s="419"/>
      <c r="BT5192" s="419"/>
      <c r="BV5192" s="419"/>
      <c r="BW5192" s="419"/>
      <c r="BX5192" s="397"/>
      <c r="BZ5192" s="449"/>
      <c r="CB5192" s="419"/>
      <c r="CC5192" s="419"/>
      <c r="CD5192" s="419"/>
      <c r="CF5192" s="419"/>
      <c r="CG5192" s="419"/>
      <c r="CH5192" s="419"/>
    </row>
    <row r="5193" spans="3:86" ht="21" thickBot="1">
      <c r="C5193" s="425"/>
      <c r="P5193" s="431"/>
      <c r="R5193" s="419"/>
      <c r="S5193" s="446"/>
      <c r="T5193" s="419"/>
      <c r="V5193" s="196"/>
      <c r="W5193" s="419"/>
      <c r="X5193" s="419"/>
      <c r="Z5193" s="419"/>
      <c r="AA5193" s="419"/>
      <c r="AB5193" s="419"/>
      <c r="AD5193" s="419"/>
      <c r="AE5193" s="419"/>
      <c r="AF5193" s="419"/>
      <c r="AH5193" s="419"/>
      <c r="AI5193" s="419"/>
      <c r="AJ5193" s="419"/>
      <c r="AL5193" s="419"/>
      <c r="AM5193" s="419"/>
      <c r="AN5193" s="403"/>
      <c r="AO5193" s="419"/>
      <c r="AP5193" s="419"/>
      <c r="AQ5193" s="419"/>
      <c r="AR5193" s="419"/>
      <c r="AS5193" s="419"/>
      <c r="AT5193" s="419"/>
      <c r="AU5193" s="419"/>
      <c r="AV5193" s="419"/>
      <c r="AX5193" s="419"/>
      <c r="AY5193" s="419"/>
      <c r="AZ5193" s="419"/>
      <c r="BB5193" s="419"/>
      <c r="BC5193" s="419"/>
      <c r="BD5193" s="419"/>
      <c r="BF5193" s="419"/>
      <c r="BG5193" s="419"/>
      <c r="BH5193" s="419"/>
      <c r="BJ5193" s="419"/>
      <c r="BK5193" s="419"/>
      <c r="BL5193" s="419"/>
      <c r="BN5193" s="419"/>
      <c r="BO5193" s="419"/>
      <c r="BP5193" s="419"/>
      <c r="BR5193" s="419"/>
      <c r="BS5193" s="419"/>
      <c r="BT5193" s="419"/>
      <c r="BV5193" s="419"/>
      <c r="BW5193" s="419"/>
      <c r="BX5193" s="397"/>
      <c r="BZ5193" s="449"/>
      <c r="CB5193" s="419"/>
      <c r="CC5193" s="419"/>
      <c r="CD5193" s="419"/>
      <c r="CF5193" s="419"/>
      <c r="CG5193" s="419"/>
      <c r="CH5193" s="419"/>
    </row>
    <row r="5194" spans="3:86" ht="21" thickBot="1">
      <c r="C5194" s="425"/>
      <c r="P5194" s="431"/>
      <c r="R5194" s="419"/>
      <c r="S5194" s="446"/>
      <c r="T5194" s="419"/>
      <c r="V5194" s="196"/>
      <c r="W5194" s="419"/>
      <c r="X5194" s="419"/>
      <c r="Z5194" s="419"/>
      <c r="AA5194" s="419"/>
      <c r="AB5194" s="419"/>
      <c r="AD5194" s="419"/>
      <c r="AE5194" s="419"/>
      <c r="AF5194" s="419"/>
      <c r="AH5194" s="419"/>
      <c r="AI5194" s="419"/>
      <c r="AJ5194" s="419"/>
      <c r="AL5194" s="419"/>
      <c r="AM5194" s="419"/>
      <c r="AN5194" s="403"/>
      <c r="AO5194" s="419"/>
      <c r="AP5194" s="419"/>
      <c r="AQ5194" s="419"/>
      <c r="AR5194" s="419"/>
      <c r="AS5194" s="419"/>
      <c r="AT5194" s="419"/>
      <c r="AU5194" s="419"/>
      <c r="AV5194" s="419"/>
      <c r="AX5194" s="419"/>
      <c r="AY5194" s="419"/>
      <c r="AZ5194" s="419"/>
      <c r="BB5194" s="419"/>
      <c r="BC5194" s="419"/>
      <c r="BD5194" s="419"/>
      <c r="BF5194" s="419"/>
      <c r="BG5194" s="419"/>
      <c r="BH5194" s="419"/>
      <c r="BJ5194" s="419"/>
      <c r="BK5194" s="419"/>
      <c r="BL5194" s="419"/>
      <c r="BN5194" s="419"/>
      <c r="BO5194" s="419"/>
      <c r="BP5194" s="419"/>
      <c r="BR5194" s="419"/>
      <c r="BS5194" s="419"/>
      <c r="BT5194" s="419"/>
      <c r="BV5194" s="419"/>
      <c r="BW5194" s="419"/>
      <c r="BX5194" s="397"/>
      <c r="BZ5194" s="449"/>
      <c r="CB5194" s="419"/>
      <c r="CC5194" s="419"/>
      <c r="CD5194" s="419"/>
      <c r="CF5194" s="419"/>
      <c r="CG5194" s="419"/>
      <c r="CH5194" s="419"/>
    </row>
    <row r="5195" spans="3:86" ht="21" thickBot="1">
      <c r="C5195" s="425"/>
      <c r="P5195" s="431"/>
      <c r="R5195" s="419"/>
      <c r="S5195" s="446"/>
      <c r="T5195" s="419"/>
      <c r="V5195" s="196"/>
      <c r="W5195" s="419"/>
      <c r="X5195" s="419"/>
      <c r="Z5195" s="419"/>
      <c r="AA5195" s="419"/>
      <c r="AB5195" s="419"/>
      <c r="AD5195" s="419"/>
      <c r="AE5195" s="419"/>
      <c r="AF5195" s="419"/>
      <c r="AH5195" s="419"/>
      <c r="AI5195" s="419"/>
      <c r="AJ5195" s="419"/>
      <c r="AL5195" s="419"/>
      <c r="AM5195" s="419"/>
      <c r="AN5195" s="403"/>
      <c r="AO5195" s="419"/>
      <c r="AP5195" s="419"/>
      <c r="AQ5195" s="419"/>
      <c r="AR5195" s="419"/>
      <c r="AS5195" s="419"/>
      <c r="AT5195" s="419"/>
      <c r="AU5195" s="419"/>
      <c r="AV5195" s="419"/>
      <c r="AX5195" s="419"/>
      <c r="AY5195" s="419"/>
      <c r="AZ5195" s="419"/>
      <c r="BB5195" s="419"/>
      <c r="BC5195" s="419"/>
      <c r="BD5195" s="419"/>
      <c r="BF5195" s="419"/>
      <c r="BG5195" s="419"/>
      <c r="BH5195" s="419"/>
      <c r="BJ5195" s="419"/>
      <c r="BK5195" s="419"/>
      <c r="BL5195" s="419"/>
      <c r="BN5195" s="419"/>
      <c r="BO5195" s="419"/>
      <c r="BP5195" s="419"/>
      <c r="BR5195" s="419"/>
      <c r="BS5195" s="419"/>
      <c r="BT5195" s="419"/>
      <c r="BV5195" s="419"/>
      <c r="BW5195" s="419"/>
      <c r="BX5195" s="397"/>
      <c r="BZ5195" s="449"/>
      <c r="CB5195" s="419"/>
      <c r="CC5195" s="419"/>
      <c r="CD5195" s="419"/>
      <c r="CF5195" s="419"/>
      <c r="CG5195" s="419"/>
      <c r="CH5195" s="419"/>
    </row>
    <row r="5196" spans="3:86" ht="21" thickBot="1">
      <c r="C5196" s="425"/>
      <c r="P5196" s="431"/>
      <c r="R5196" s="419"/>
      <c r="S5196" s="446"/>
      <c r="T5196" s="419"/>
      <c r="V5196" s="196"/>
      <c r="W5196" s="419"/>
      <c r="X5196" s="419"/>
      <c r="Z5196" s="419"/>
      <c r="AA5196" s="419"/>
      <c r="AB5196" s="419"/>
      <c r="AD5196" s="419"/>
      <c r="AE5196" s="419"/>
      <c r="AF5196" s="419"/>
      <c r="AH5196" s="419"/>
      <c r="AI5196" s="419"/>
      <c r="AJ5196" s="419"/>
      <c r="AL5196" s="419"/>
      <c r="AM5196" s="419"/>
      <c r="AN5196" s="403"/>
      <c r="AO5196" s="419"/>
      <c r="AP5196" s="419"/>
      <c r="AQ5196" s="419"/>
      <c r="AR5196" s="419"/>
      <c r="AS5196" s="419"/>
      <c r="AT5196" s="419"/>
      <c r="AU5196" s="419"/>
      <c r="AV5196" s="419"/>
      <c r="AX5196" s="419"/>
      <c r="AY5196" s="419"/>
      <c r="AZ5196" s="419"/>
      <c r="BB5196" s="419"/>
      <c r="BC5196" s="419"/>
      <c r="BD5196" s="419"/>
      <c r="BF5196" s="419"/>
      <c r="BG5196" s="419"/>
      <c r="BH5196" s="419"/>
      <c r="BJ5196" s="419"/>
      <c r="BK5196" s="419"/>
      <c r="BL5196" s="419"/>
      <c r="BN5196" s="419"/>
      <c r="BO5196" s="419"/>
      <c r="BP5196" s="419"/>
      <c r="BR5196" s="419"/>
      <c r="BS5196" s="419"/>
      <c r="BT5196" s="419"/>
      <c r="BV5196" s="419"/>
      <c r="BW5196" s="419"/>
      <c r="BX5196" s="397"/>
      <c r="BZ5196" s="449"/>
      <c r="CB5196" s="419"/>
      <c r="CC5196" s="419"/>
      <c r="CD5196" s="419"/>
      <c r="CF5196" s="419"/>
      <c r="CG5196" s="419"/>
      <c r="CH5196" s="419"/>
    </row>
    <row r="5197" spans="3:86" ht="21" thickBot="1">
      <c r="C5197" s="425"/>
      <c r="P5197" s="431"/>
      <c r="R5197" s="419"/>
      <c r="S5197" s="446"/>
      <c r="T5197" s="419"/>
      <c r="V5197" s="196"/>
      <c r="W5197" s="419"/>
      <c r="X5197" s="419"/>
      <c r="Z5197" s="419"/>
      <c r="AA5197" s="419"/>
      <c r="AB5197" s="419"/>
      <c r="AD5197" s="419"/>
      <c r="AE5197" s="419"/>
      <c r="AF5197" s="419"/>
      <c r="AH5197" s="419"/>
      <c r="AI5197" s="419"/>
      <c r="AJ5197" s="419"/>
      <c r="AL5197" s="419"/>
      <c r="AM5197" s="419"/>
      <c r="AN5197" s="403"/>
      <c r="AO5197" s="419"/>
      <c r="AP5197" s="419"/>
      <c r="AQ5197" s="419"/>
      <c r="AR5197" s="419"/>
      <c r="AS5197" s="419"/>
      <c r="AT5197" s="419"/>
      <c r="AU5197" s="419"/>
      <c r="AV5197" s="419"/>
      <c r="AX5197" s="419"/>
      <c r="AY5197" s="419"/>
      <c r="AZ5197" s="419"/>
      <c r="BB5197" s="419"/>
      <c r="BC5197" s="419"/>
      <c r="BD5197" s="419"/>
      <c r="BF5197" s="419"/>
      <c r="BG5197" s="419"/>
      <c r="BH5197" s="419"/>
      <c r="BJ5197" s="419"/>
      <c r="BK5197" s="419"/>
      <c r="BL5197" s="419"/>
      <c r="BN5197" s="419"/>
      <c r="BO5197" s="419"/>
      <c r="BP5197" s="419"/>
      <c r="BR5197" s="419"/>
      <c r="BS5197" s="419"/>
      <c r="BT5197" s="419"/>
      <c r="BV5197" s="419"/>
      <c r="BW5197" s="419"/>
      <c r="BX5197" s="397"/>
      <c r="BZ5197" s="449"/>
      <c r="CB5197" s="419"/>
      <c r="CC5197" s="419"/>
      <c r="CD5197" s="419"/>
      <c r="CF5197" s="419"/>
      <c r="CG5197" s="419"/>
      <c r="CH5197" s="419"/>
    </row>
    <row r="5198" spans="3:86" ht="21" thickBot="1">
      <c r="C5198" s="425"/>
      <c r="P5198" s="431"/>
      <c r="R5198" s="419"/>
      <c r="S5198" s="446"/>
      <c r="T5198" s="419"/>
      <c r="V5198" s="196"/>
      <c r="W5198" s="419"/>
      <c r="X5198" s="419"/>
      <c r="Z5198" s="419"/>
      <c r="AA5198" s="419"/>
      <c r="AB5198" s="419"/>
      <c r="AD5198" s="419"/>
      <c r="AE5198" s="419"/>
      <c r="AF5198" s="419"/>
      <c r="AH5198" s="419"/>
      <c r="AI5198" s="419"/>
      <c r="AJ5198" s="419"/>
      <c r="AL5198" s="419"/>
      <c r="AM5198" s="419"/>
      <c r="AN5198" s="403"/>
      <c r="AO5198" s="419"/>
      <c r="AP5198" s="419"/>
      <c r="AQ5198" s="419"/>
      <c r="AR5198" s="419"/>
      <c r="AS5198" s="419"/>
      <c r="AT5198" s="419"/>
      <c r="AU5198" s="419"/>
      <c r="AV5198" s="419"/>
      <c r="AX5198" s="419"/>
      <c r="AY5198" s="419"/>
      <c r="AZ5198" s="419"/>
      <c r="BB5198" s="419"/>
      <c r="BC5198" s="419"/>
      <c r="BD5198" s="419"/>
      <c r="BF5198" s="419"/>
      <c r="BG5198" s="419"/>
      <c r="BH5198" s="419"/>
      <c r="BJ5198" s="419"/>
      <c r="BK5198" s="419"/>
      <c r="BL5198" s="419"/>
      <c r="BN5198" s="419"/>
      <c r="BO5198" s="419"/>
      <c r="BP5198" s="419"/>
      <c r="BR5198" s="419"/>
      <c r="BS5198" s="419"/>
      <c r="BT5198" s="419"/>
      <c r="BV5198" s="419"/>
      <c r="BW5198" s="419"/>
      <c r="BX5198" s="397"/>
      <c r="BZ5198" s="449"/>
      <c r="CB5198" s="419"/>
      <c r="CC5198" s="419"/>
      <c r="CD5198" s="419"/>
      <c r="CF5198" s="419"/>
      <c r="CG5198" s="419"/>
      <c r="CH5198" s="419"/>
    </row>
    <row r="5199" spans="3:86" ht="21" thickBot="1">
      <c r="C5199" s="425"/>
      <c r="P5199" s="431"/>
      <c r="R5199" s="419"/>
      <c r="S5199" s="446"/>
      <c r="T5199" s="419"/>
      <c r="V5199" s="196"/>
      <c r="W5199" s="419"/>
      <c r="X5199" s="419"/>
      <c r="Z5199" s="419"/>
      <c r="AA5199" s="419"/>
      <c r="AB5199" s="419"/>
      <c r="AD5199" s="419"/>
      <c r="AE5199" s="419"/>
      <c r="AF5199" s="419"/>
      <c r="AH5199" s="419"/>
      <c r="AI5199" s="419"/>
      <c r="AJ5199" s="419"/>
      <c r="AL5199" s="419"/>
      <c r="AM5199" s="419"/>
      <c r="AN5199" s="403"/>
      <c r="AO5199" s="419"/>
      <c r="AP5199" s="419"/>
      <c r="AQ5199" s="419"/>
      <c r="AR5199" s="419"/>
      <c r="AS5199" s="419"/>
      <c r="AT5199" s="419"/>
      <c r="AU5199" s="419"/>
      <c r="AV5199" s="419"/>
      <c r="AX5199" s="419"/>
      <c r="AY5199" s="419"/>
      <c r="AZ5199" s="419"/>
      <c r="BB5199" s="419"/>
      <c r="BC5199" s="419"/>
      <c r="BD5199" s="419"/>
      <c r="BF5199" s="419"/>
      <c r="BG5199" s="419"/>
      <c r="BH5199" s="419"/>
      <c r="BJ5199" s="419"/>
      <c r="BK5199" s="419"/>
      <c r="BL5199" s="419"/>
      <c r="BN5199" s="419"/>
      <c r="BO5199" s="419"/>
      <c r="BP5199" s="419"/>
      <c r="BR5199" s="419"/>
      <c r="BS5199" s="419"/>
      <c r="BT5199" s="419"/>
      <c r="BV5199" s="419"/>
      <c r="BW5199" s="419"/>
      <c r="BX5199" s="397"/>
      <c r="BZ5199" s="449"/>
      <c r="CB5199" s="419"/>
      <c r="CC5199" s="419"/>
      <c r="CD5199" s="419"/>
      <c r="CF5199" s="419"/>
      <c r="CG5199" s="419"/>
      <c r="CH5199" s="419"/>
    </row>
    <row r="5200" spans="3:86" ht="21" thickBot="1">
      <c r="C5200" s="425"/>
      <c r="P5200" s="431"/>
      <c r="R5200" s="419"/>
      <c r="S5200" s="446"/>
      <c r="T5200" s="419"/>
      <c r="V5200" s="196"/>
      <c r="W5200" s="419"/>
      <c r="X5200" s="419"/>
      <c r="Z5200" s="419"/>
      <c r="AA5200" s="419"/>
      <c r="AB5200" s="419"/>
      <c r="AD5200" s="419"/>
      <c r="AE5200" s="419"/>
      <c r="AF5200" s="419"/>
      <c r="AH5200" s="419"/>
      <c r="AI5200" s="419"/>
      <c r="AJ5200" s="419"/>
      <c r="AL5200" s="419"/>
      <c r="AM5200" s="419"/>
      <c r="AN5200" s="403"/>
      <c r="AO5200" s="419"/>
      <c r="AP5200" s="419"/>
      <c r="AQ5200" s="419"/>
      <c r="AR5200" s="419"/>
      <c r="AS5200" s="419"/>
      <c r="AT5200" s="419"/>
      <c r="AU5200" s="419"/>
      <c r="AV5200" s="419"/>
      <c r="AX5200" s="419"/>
      <c r="AY5200" s="419"/>
      <c r="AZ5200" s="419"/>
      <c r="BB5200" s="419"/>
      <c r="BC5200" s="419"/>
      <c r="BD5200" s="419"/>
      <c r="BF5200" s="419"/>
      <c r="BG5200" s="419"/>
      <c r="BH5200" s="419"/>
      <c r="BJ5200" s="419"/>
      <c r="BK5200" s="419"/>
      <c r="BL5200" s="419"/>
      <c r="BN5200" s="419"/>
      <c r="BO5200" s="419"/>
      <c r="BP5200" s="419"/>
      <c r="BR5200" s="419"/>
      <c r="BS5200" s="419"/>
      <c r="BT5200" s="419"/>
      <c r="BV5200" s="419"/>
      <c r="BW5200" s="419"/>
      <c r="BX5200" s="397"/>
      <c r="BZ5200" s="449"/>
      <c r="CB5200" s="419"/>
      <c r="CC5200" s="419"/>
      <c r="CD5200" s="419"/>
      <c r="CF5200" s="419"/>
      <c r="CG5200" s="419"/>
      <c r="CH5200" s="419"/>
    </row>
    <row r="5201" spans="3:86" ht="21" thickBot="1">
      <c r="C5201" s="425"/>
      <c r="P5201" s="431"/>
      <c r="R5201" s="419"/>
      <c r="S5201" s="446"/>
      <c r="T5201" s="419"/>
      <c r="V5201" s="196"/>
      <c r="W5201" s="419"/>
      <c r="X5201" s="419"/>
      <c r="Z5201" s="419"/>
      <c r="AA5201" s="419"/>
      <c r="AB5201" s="419"/>
      <c r="AD5201" s="419"/>
      <c r="AE5201" s="419"/>
      <c r="AF5201" s="419"/>
      <c r="AH5201" s="419"/>
      <c r="AI5201" s="419"/>
      <c r="AJ5201" s="419"/>
      <c r="AL5201" s="419"/>
      <c r="AM5201" s="419"/>
      <c r="AN5201" s="403"/>
      <c r="AO5201" s="419"/>
      <c r="AP5201" s="419"/>
      <c r="AQ5201" s="419"/>
      <c r="AR5201" s="419"/>
      <c r="AS5201" s="419"/>
      <c r="AT5201" s="419"/>
      <c r="AU5201" s="419"/>
      <c r="AV5201" s="419"/>
      <c r="AX5201" s="419"/>
      <c r="AY5201" s="419"/>
      <c r="AZ5201" s="419"/>
      <c r="BB5201" s="419"/>
      <c r="BC5201" s="419"/>
      <c r="BD5201" s="419"/>
      <c r="BF5201" s="419"/>
      <c r="BG5201" s="419"/>
      <c r="BH5201" s="419"/>
      <c r="BJ5201" s="419"/>
      <c r="BK5201" s="419"/>
      <c r="BL5201" s="419"/>
      <c r="BN5201" s="419"/>
      <c r="BO5201" s="419"/>
      <c r="BP5201" s="419"/>
      <c r="BR5201" s="419"/>
      <c r="BS5201" s="419"/>
      <c r="BT5201" s="419"/>
      <c r="BV5201" s="419"/>
      <c r="BW5201" s="419"/>
      <c r="BX5201" s="397"/>
      <c r="BZ5201" s="449"/>
      <c r="CB5201" s="419"/>
      <c r="CC5201" s="419"/>
      <c r="CD5201" s="419"/>
      <c r="CF5201" s="419"/>
      <c r="CG5201" s="419"/>
      <c r="CH5201" s="419"/>
    </row>
    <row r="5202" spans="3:86" ht="21" thickBot="1">
      <c r="C5202" s="425"/>
      <c r="P5202" s="431"/>
      <c r="R5202" s="419"/>
      <c r="S5202" s="446"/>
      <c r="T5202" s="419"/>
      <c r="V5202" s="196"/>
      <c r="W5202" s="419"/>
      <c r="X5202" s="419"/>
      <c r="Z5202" s="419"/>
      <c r="AA5202" s="419"/>
      <c r="AB5202" s="419"/>
      <c r="AD5202" s="419"/>
      <c r="AE5202" s="419"/>
      <c r="AF5202" s="419"/>
      <c r="AH5202" s="419"/>
      <c r="AI5202" s="419"/>
      <c r="AJ5202" s="419"/>
      <c r="AL5202" s="419"/>
      <c r="AM5202" s="419"/>
      <c r="AN5202" s="403"/>
      <c r="AO5202" s="419"/>
      <c r="AP5202" s="419"/>
      <c r="AQ5202" s="419"/>
      <c r="AR5202" s="419"/>
      <c r="AS5202" s="419"/>
      <c r="AT5202" s="419"/>
      <c r="AU5202" s="419"/>
      <c r="AV5202" s="419"/>
      <c r="AX5202" s="419"/>
      <c r="AY5202" s="419"/>
      <c r="AZ5202" s="419"/>
      <c r="BB5202" s="419"/>
      <c r="BC5202" s="419"/>
      <c r="BD5202" s="419"/>
      <c r="BF5202" s="419"/>
      <c r="BG5202" s="419"/>
      <c r="BH5202" s="419"/>
      <c r="BJ5202" s="419"/>
      <c r="BK5202" s="419"/>
      <c r="BL5202" s="419"/>
      <c r="BN5202" s="419"/>
      <c r="BO5202" s="419"/>
      <c r="BP5202" s="419"/>
      <c r="BR5202" s="419"/>
      <c r="BS5202" s="419"/>
      <c r="BT5202" s="419"/>
      <c r="BV5202" s="419"/>
      <c r="BW5202" s="419"/>
      <c r="BX5202" s="397"/>
      <c r="BZ5202" s="449"/>
      <c r="CB5202" s="419"/>
      <c r="CC5202" s="419"/>
      <c r="CD5202" s="419"/>
      <c r="CF5202" s="419"/>
      <c r="CG5202" s="419"/>
      <c r="CH5202" s="419"/>
    </row>
    <row r="5203" spans="3:86" ht="21" thickBot="1">
      <c r="C5203" s="425"/>
      <c r="P5203" s="431"/>
      <c r="R5203" s="419"/>
      <c r="S5203" s="446"/>
      <c r="T5203" s="419"/>
      <c r="V5203" s="196"/>
      <c r="W5203" s="419"/>
      <c r="X5203" s="419"/>
      <c r="Z5203" s="419"/>
      <c r="AA5203" s="419"/>
      <c r="AB5203" s="419"/>
      <c r="AD5203" s="419"/>
      <c r="AE5203" s="419"/>
      <c r="AF5203" s="419"/>
      <c r="AH5203" s="419"/>
      <c r="AI5203" s="419"/>
      <c r="AJ5203" s="419"/>
      <c r="AL5203" s="419"/>
      <c r="AM5203" s="419"/>
      <c r="AN5203" s="403"/>
      <c r="AO5203" s="419"/>
      <c r="AP5203" s="419"/>
      <c r="AQ5203" s="419"/>
      <c r="AR5203" s="419"/>
      <c r="AS5203" s="419"/>
      <c r="AT5203" s="419"/>
      <c r="AU5203" s="419"/>
      <c r="AV5203" s="419"/>
      <c r="AX5203" s="419"/>
      <c r="AY5203" s="419"/>
      <c r="AZ5203" s="419"/>
      <c r="BB5203" s="419"/>
      <c r="BC5203" s="419"/>
      <c r="BD5203" s="419"/>
      <c r="BF5203" s="419"/>
      <c r="BG5203" s="419"/>
      <c r="BH5203" s="419"/>
      <c r="BJ5203" s="419"/>
      <c r="BK5203" s="419"/>
      <c r="BL5203" s="419"/>
      <c r="BN5203" s="419"/>
      <c r="BO5203" s="419"/>
      <c r="BP5203" s="419"/>
      <c r="BR5203" s="419"/>
      <c r="BS5203" s="419"/>
      <c r="BT5203" s="419"/>
      <c r="BV5203" s="419"/>
      <c r="BW5203" s="419"/>
      <c r="BX5203" s="397"/>
      <c r="BZ5203" s="449"/>
      <c r="CB5203" s="419"/>
      <c r="CC5203" s="419"/>
      <c r="CD5203" s="419"/>
      <c r="CF5203" s="419"/>
      <c r="CG5203" s="419"/>
      <c r="CH5203" s="419"/>
    </row>
    <row r="5204" spans="3:86" ht="21" thickBot="1">
      <c r="C5204" s="425"/>
      <c r="P5204" s="431"/>
      <c r="R5204" s="419"/>
      <c r="S5204" s="446"/>
      <c r="T5204" s="419"/>
      <c r="V5204" s="196"/>
      <c r="W5204" s="419"/>
      <c r="X5204" s="419"/>
      <c r="Z5204" s="419"/>
      <c r="AA5204" s="419"/>
      <c r="AB5204" s="419"/>
      <c r="AD5204" s="419"/>
      <c r="AE5204" s="419"/>
      <c r="AF5204" s="419"/>
      <c r="AH5204" s="419"/>
      <c r="AI5204" s="419"/>
      <c r="AJ5204" s="419"/>
      <c r="AL5204" s="419"/>
      <c r="AM5204" s="419"/>
      <c r="AN5204" s="403"/>
      <c r="AO5204" s="419"/>
      <c r="AP5204" s="419"/>
      <c r="AQ5204" s="419"/>
      <c r="AR5204" s="419"/>
      <c r="AS5204" s="419"/>
      <c r="AT5204" s="419"/>
      <c r="AU5204" s="419"/>
      <c r="AV5204" s="419"/>
      <c r="AX5204" s="419"/>
      <c r="AY5204" s="419"/>
      <c r="AZ5204" s="419"/>
      <c r="BB5204" s="419"/>
      <c r="BC5204" s="419"/>
      <c r="BD5204" s="419"/>
      <c r="BF5204" s="419"/>
      <c r="BG5204" s="419"/>
      <c r="BH5204" s="419"/>
      <c r="BJ5204" s="419"/>
      <c r="BK5204" s="419"/>
      <c r="BL5204" s="419"/>
      <c r="BN5204" s="419"/>
      <c r="BO5204" s="419"/>
      <c r="BP5204" s="419"/>
      <c r="BR5204" s="419"/>
      <c r="BS5204" s="419"/>
      <c r="BT5204" s="419"/>
      <c r="BV5204" s="419"/>
      <c r="BW5204" s="419"/>
      <c r="BX5204" s="397"/>
      <c r="BZ5204" s="449"/>
      <c r="CB5204" s="419"/>
      <c r="CC5204" s="419"/>
      <c r="CD5204" s="419"/>
      <c r="CF5204" s="419"/>
      <c r="CG5204" s="419"/>
      <c r="CH5204" s="419"/>
    </row>
    <row r="5205" spans="3:86" ht="21" thickBot="1">
      <c r="C5205" s="425"/>
      <c r="P5205" s="431"/>
      <c r="R5205" s="419"/>
      <c r="S5205" s="446"/>
      <c r="T5205" s="419"/>
      <c r="V5205" s="196"/>
      <c r="W5205" s="419"/>
      <c r="X5205" s="419"/>
      <c r="Z5205" s="419"/>
      <c r="AA5205" s="419"/>
      <c r="AB5205" s="419"/>
      <c r="AD5205" s="419"/>
      <c r="AE5205" s="419"/>
      <c r="AF5205" s="419"/>
      <c r="AH5205" s="419"/>
      <c r="AI5205" s="419"/>
      <c r="AJ5205" s="419"/>
      <c r="AL5205" s="419"/>
      <c r="AM5205" s="419"/>
      <c r="AN5205" s="403"/>
      <c r="AO5205" s="419"/>
      <c r="AP5205" s="419"/>
      <c r="AQ5205" s="419"/>
      <c r="AR5205" s="419"/>
      <c r="AS5205" s="419"/>
      <c r="AT5205" s="419"/>
      <c r="AU5205" s="419"/>
      <c r="AV5205" s="419"/>
      <c r="AX5205" s="419"/>
      <c r="AY5205" s="419"/>
      <c r="AZ5205" s="419"/>
      <c r="BB5205" s="419"/>
      <c r="BC5205" s="419"/>
      <c r="BD5205" s="419"/>
      <c r="BF5205" s="419"/>
      <c r="BG5205" s="419"/>
      <c r="BH5205" s="419"/>
      <c r="BJ5205" s="419"/>
      <c r="BK5205" s="419"/>
      <c r="BL5205" s="419"/>
      <c r="BN5205" s="419"/>
      <c r="BO5205" s="419"/>
      <c r="BP5205" s="419"/>
      <c r="BR5205" s="419"/>
      <c r="BS5205" s="419"/>
      <c r="BT5205" s="419"/>
      <c r="BV5205" s="419"/>
      <c r="BW5205" s="419"/>
      <c r="BX5205" s="397"/>
      <c r="BZ5205" s="449"/>
      <c r="CB5205" s="419"/>
      <c r="CC5205" s="419"/>
      <c r="CD5205" s="419"/>
      <c r="CF5205" s="419"/>
      <c r="CG5205" s="419"/>
      <c r="CH5205" s="419"/>
    </row>
    <row r="5206" spans="3:86" ht="21" thickBot="1">
      <c r="C5206" s="425"/>
      <c r="P5206" s="431"/>
      <c r="R5206" s="419"/>
      <c r="S5206" s="446"/>
      <c r="T5206" s="419"/>
      <c r="V5206" s="196"/>
      <c r="W5206" s="419"/>
      <c r="X5206" s="419"/>
      <c r="Z5206" s="419"/>
      <c r="AA5206" s="419"/>
      <c r="AB5206" s="419"/>
      <c r="AD5206" s="419"/>
      <c r="AE5206" s="419"/>
      <c r="AF5206" s="419"/>
      <c r="AH5206" s="419"/>
      <c r="AI5206" s="419"/>
      <c r="AJ5206" s="419"/>
      <c r="AL5206" s="419"/>
      <c r="AM5206" s="419"/>
      <c r="AN5206" s="403"/>
      <c r="AO5206" s="419"/>
      <c r="AP5206" s="419"/>
      <c r="AQ5206" s="419"/>
      <c r="AR5206" s="419"/>
      <c r="AS5206" s="419"/>
      <c r="AT5206" s="419"/>
      <c r="AU5206" s="419"/>
      <c r="AV5206" s="419"/>
      <c r="AX5206" s="419"/>
      <c r="AY5206" s="419"/>
      <c r="AZ5206" s="419"/>
      <c r="BB5206" s="419"/>
      <c r="BC5206" s="419"/>
      <c r="BD5206" s="419"/>
      <c r="BF5206" s="419"/>
      <c r="BG5206" s="419"/>
      <c r="BH5206" s="419"/>
      <c r="BJ5206" s="419"/>
      <c r="BK5206" s="419"/>
      <c r="BL5206" s="419"/>
      <c r="BN5206" s="419"/>
      <c r="BO5206" s="419"/>
      <c r="BP5206" s="419"/>
      <c r="BR5206" s="419"/>
      <c r="BS5206" s="419"/>
      <c r="BT5206" s="419"/>
      <c r="BV5206" s="419"/>
      <c r="BW5206" s="419"/>
      <c r="BX5206" s="397"/>
      <c r="BZ5206" s="449"/>
      <c r="CB5206" s="419"/>
      <c r="CC5206" s="419"/>
      <c r="CD5206" s="419"/>
      <c r="CF5206" s="419"/>
      <c r="CG5206" s="419"/>
      <c r="CH5206" s="419"/>
    </row>
    <row r="5207" spans="3:86" ht="21" thickBot="1">
      <c r="C5207" s="425"/>
      <c r="P5207" s="431"/>
      <c r="R5207" s="419"/>
      <c r="S5207" s="446"/>
      <c r="T5207" s="419"/>
      <c r="V5207" s="196"/>
      <c r="W5207" s="419"/>
      <c r="X5207" s="419"/>
      <c r="Z5207" s="419"/>
      <c r="AA5207" s="419"/>
      <c r="AB5207" s="419"/>
      <c r="AD5207" s="419"/>
      <c r="AE5207" s="419"/>
      <c r="AF5207" s="419"/>
      <c r="AH5207" s="419"/>
      <c r="AI5207" s="419"/>
      <c r="AJ5207" s="419"/>
      <c r="AL5207" s="419"/>
      <c r="AM5207" s="419"/>
      <c r="AN5207" s="403"/>
      <c r="AO5207" s="419"/>
      <c r="AP5207" s="419"/>
      <c r="AQ5207" s="419"/>
      <c r="AR5207" s="419"/>
      <c r="AS5207" s="419"/>
      <c r="AT5207" s="419"/>
      <c r="AU5207" s="419"/>
      <c r="AV5207" s="419"/>
      <c r="AX5207" s="419"/>
      <c r="AY5207" s="419"/>
      <c r="AZ5207" s="419"/>
      <c r="BB5207" s="419"/>
      <c r="BC5207" s="419"/>
      <c r="BD5207" s="419"/>
      <c r="BF5207" s="419"/>
      <c r="BG5207" s="419"/>
      <c r="BH5207" s="419"/>
      <c r="BJ5207" s="419"/>
      <c r="BK5207" s="419"/>
      <c r="BL5207" s="419"/>
      <c r="BN5207" s="419"/>
      <c r="BO5207" s="419"/>
      <c r="BP5207" s="419"/>
      <c r="BR5207" s="419"/>
      <c r="BS5207" s="419"/>
      <c r="BT5207" s="419"/>
      <c r="BV5207" s="419"/>
      <c r="BW5207" s="419"/>
      <c r="BX5207" s="397"/>
      <c r="BZ5207" s="449"/>
      <c r="CB5207" s="419"/>
      <c r="CC5207" s="419"/>
      <c r="CD5207" s="419"/>
      <c r="CF5207" s="419"/>
      <c r="CG5207" s="419"/>
      <c r="CH5207" s="419"/>
    </row>
    <row r="5208" spans="3:86" ht="21" thickBot="1">
      <c r="C5208" s="425"/>
      <c r="P5208" s="431"/>
      <c r="R5208" s="419"/>
      <c r="S5208" s="446"/>
      <c r="T5208" s="419"/>
      <c r="V5208" s="196"/>
      <c r="W5208" s="419"/>
      <c r="X5208" s="419"/>
      <c r="Z5208" s="419"/>
      <c r="AA5208" s="419"/>
      <c r="AB5208" s="419"/>
      <c r="AD5208" s="419"/>
      <c r="AE5208" s="419"/>
      <c r="AF5208" s="419"/>
      <c r="AH5208" s="419"/>
      <c r="AI5208" s="419"/>
      <c r="AJ5208" s="419"/>
      <c r="AL5208" s="419"/>
      <c r="AM5208" s="419"/>
      <c r="AN5208" s="403"/>
      <c r="AO5208" s="419"/>
      <c r="AP5208" s="419"/>
      <c r="AQ5208" s="419"/>
      <c r="AR5208" s="419"/>
      <c r="AS5208" s="419"/>
      <c r="AT5208" s="419"/>
      <c r="AU5208" s="419"/>
      <c r="AV5208" s="419"/>
      <c r="AX5208" s="419"/>
      <c r="AY5208" s="419"/>
      <c r="AZ5208" s="419"/>
      <c r="BB5208" s="419"/>
      <c r="BC5208" s="419"/>
      <c r="BD5208" s="419"/>
      <c r="BF5208" s="419"/>
      <c r="BG5208" s="419"/>
      <c r="BH5208" s="419"/>
      <c r="BJ5208" s="419"/>
      <c r="BK5208" s="419"/>
      <c r="BL5208" s="419"/>
      <c r="BN5208" s="419"/>
      <c r="BO5208" s="419"/>
      <c r="BP5208" s="419"/>
      <c r="BR5208" s="419"/>
      <c r="BS5208" s="419"/>
      <c r="BT5208" s="419"/>
      <c r="BV5208" s="419"/>
      <c r="BW5208" s="419"/>
      <c r="BX5208" s="397"/>
      <c r="BZ5208" s="449"/>
      <c r="CB5208" s="419"/>
      <c r="CC5208" s="419"/>
      <c r="CD5208" s="419"/>
      <c r="CF5208" s="419"/>
      <c r="CG5208" s="419"/>
      <c r="CH5208" s="419"/>
    </row>
    <row r="5209" spans="3:86" ht="21" thickBot="1">
      <c r="C5209" s="425"/>
      <c r="P5209" s="431"/>
      <c r="R5209" s="419"/>
      <c r="S5209" s="446"/>
      <c r="T5209" s="419"/>
      <c r="V5209" s="196"/>
      <c r="W5209" s="419"/>
      <c r="X5209" s="419"/>
      <c r="Z5209" s="419"/>
      <c r="AA5209" s="419"/>
      <c r="AB5209" s="419"/>
      <c r="AD5209" s="419"/>
      <c r="AE5209" s="419"/>
      <c r="AF5209" s="419"/>
      <c r="AH5209" s="419"/>
      <c r="AI5209" s="419"/>
      <c r="AJ5209" s="419"/>
      <c r="AL5209" s="419"/>
      <c r="AM5209" s="419"/>
      <c r="AN5209" s="403"/>
      <c r="AO5209" s="419"/>
      <c r="AP5209" s="419"/>
      <c r="AQ5209" s="419"/>
      <c r="AR5209" s="419"/>
      <c r="AS5209" s="419"/>
      <c r="AT5209" s="419"/>
      <c r="AU5209" s="419"/>
      <c r="AV5209" s="419"/>
      <c r="AX5209" s="419"/>
      <c r="AY5209" s="419"/>
      <c r="AZ5209" s="419"/>
      <c r="BB5209" s="419"/>
      <c r="BC5209" s="419"/>
      <c r="BD5209" s="419"/>
      <c r="BF5209" s="419"/>
      <c r="BG5209" s="419"/>
      <c r="BH5209" s="419"/>
      <c r="BJ5209" s="419"/>
      <c r="BK5209" s="419"/>
      <c r="BL5209" s="419"/>
      <c r="BN5209" s="419"/>
      <c r="BO5209" s="419"/>
      <c r="BP5209" s="419"/>
      <c r="BR5209" s="419"/>
      <c r="BS5209" s="419"/>
      <c r="BT5209" s="419"/>
      <c r="BV5209" s="419"/>
      <c r="BW5209" s="419"/>
      <c r="BX5209" s="397"/>
      <c r="BZ5209" s="449"/>
      <c r="CB5209" s="419"/>
      <c r="CC5209" s="419"/>
      <c r="CD5209" s="419"/>
      <c r="CF5209" s="419"/>
      <c r="CG5209" s="419"/>
      <c r="CH5209" s="419"/>
    </row>
    <row r="5210" spans="3:86" ht="21" thickBot="1">
      <c r="C5210" s="425"/>
      <c r="P5210" s="431"/>
      <c r="R5210" s="419"/>
      <c r="S5210" s="446"/>
      <c r="T5210" s="419"/>
      <c r="V5210" s="196"/>
      <c r="W5210" s="419"/>
      <c r="X5210" s="419"/>
      <c r="Z5210" s="419"/>
      <c r="AA5210" s="419"/>
      <c r="AB5210" s="419"/>
      <c r="AD5210" s="419"/>
      <c r="AE5210" s="419"/>
      <c r="AF5210" s="419"/>
      <c r="AH5210" s="419"/>
      <c r="AI5210" s="419"/>
      <c r="AJ5210" s="419"/>
      <c r="AL5210" s="419"/>
      <c r="AM5210" s="419"/>
      <c r="AN5210" s="403"/>
      <c r="AO5210" s="419"/>
      <c r="AP5210" s="419"/>
      <c r="AQ5210" s="419"/>
      <c r="AR5210" s="419"/>
      <c r="AS5210" s="419"/>
      <c r="AT5210" s="419"/>
      <c r="AU5210" s="419"/>
      <c r="AV5210" s="419"/>
      <c r="AX5210" s="419"/>
      <c r="AY5210" s="419"/>
      <c r="AZ5210" s="419"/>
      <c r="BB5210" s="419"/>
      <c r="BC5210" s="419"/>
      <c r="BD5210" s="419"/>
      <c r="BF5210" s="419"/>
      <c r="BG5210" s="419"/>
      <c r="BH5210" s="419"/>
      <c r="BJ5210" s="419"/>
      <c r="BK5210" s="419"/>
      <c r="BL5210" s="419"/>
      <c r="BN5210" s="419"/>
      <c r="BO5210" s="419"/>
      <c r="BP5210" s="419"/>
      <c r="BR5210" s="419"/>
      <c r="BS5210" s="419"/>
      <c r="BT5210" s="419"/>
      <c r="BV5210" s="419"/>
      <c r="BW5210" s="419"/>
      <c r="BX5210" s="397"/>
      <c r="BZ5210" s="449"/>
      <c r="CB5210" s="419"/>
      <c r="CC5210" s="419"/>
      <c r="CD5210" s="419"/>
      <c r="CF5210" s="419"/>
      <c r="CG5210" s="419"/>
      <c r="CH5210" s="419"/>
    </row>
    <row r="5211" spans="3:86" ht="21" thickBot="1">
      <c r="C5211" s="425"/>
      <c r="P5211" s="431"/>
      <c r="R5211" s="419"/>
      <c r="S5211" s="446"/>
      <c r="T5211" s="419"/>
      <c r="V5211" s="196"/>
      <c r="W5211" s="419"/>
      <c r="X5211" s="419"/>
      <c r="Z5211" s="419"/>
      <c r="AA5211" s="419"/>
      <c r="AB5211" s="419"/>
      <c r="AD5211" s="419"/>
      <c r="AE5211" s="419"/>
      <c r="AF5211" s="419"/>
      <c r="AH5211" s="419"/>
      <c r="AI5211" s="419"/>
      <c r="AJ5211" s="419"/>
      <c r="AL5211" s="419"/>
      <c r="AM5211" s="419"/>
      <c r="AN5211" s="403"/>
      <c r="AO5211" s="419"/>
      <c r="AP5211" s="419"/>
      <c r="AQ5211" s="419"/>
      <c r="AR5211" s="419"/>
      <c r="AS5211" s="419"/>
      <c r="AT5211" s="419"/>
      <c r="AU5211" s="419"/>
      <c r="AV5211" s="419"/>
      <c r="AX5211" s="419"/>
      <c r="AY5211" s="419"/>
      <c r="AZ5211" s="419"/>
      <c r="BB5211" s="419"/>
      <c r="BC5211" s="419"/>
      <c r="BD5211" s="419"/>
      <c r="BF5211" s="419"/>
      <c r="BG5211" s="419"/>
      <c r="BH5211" s="419"/>
      <c r="BJ5211" s="419"/>
      <c r="BK5211" s="419"/>
      <c r="BL5211" s="419"/>
      <c r="BN5211" s="419"/>
      <c r="BO5211" s="419"/>
      <c r="BP5211" s="419"/>
      <c r="BR5211" s="419"/>
      <c r="BS5211" s="419"/>
      <c r="BT5211" s="419"/>
      <c r="BV5211" s="419"/>
      <c r="BW5211" s="419"/>
      <c r="BX5211" s="397"/>
      <c r="BZ5211" s="449"/>
      <c r="CB5211" s="419"/>
      <c r="CC5211" s="419"/>
      <c r="CD5211" s="419"/>
      <c r="CF5211" s="419"/>
      <c r="CG5211" s="419"/>
      <c r="CH5211" s="419"/>
    </row>
    <row r="5212" spans="3:86" ht="21" thickBot="1">
      <c r="C5212" s="425"/>
      <c r="P5212" s="431"/>
      <c r="R5212" s="419"/>
      <c r="S5212" s="446"/>
      <c r="T5212" s="419"/>
      <c r="V5212" s="196"/>
      <c r="W5212" s="419"/>
      <c r="X5212" s="419"/>
      <c r="Z5212" s="419"/>
      <c r="AA5212" s="419"/>
      <c r="AB5212" s="419"/>
      <c r="AD5212" s="419"/>
      <c r="AE5212" s="419"/>
      <c r="AF5212" s="419"/>
      <c r="AH5212" s="419"/>
      <c r="AI5212" s="419"/>
      <c r="AJ5212" s="419"/>
      <c r="AL5212" s="419"/>
      <c r="AM5212" s="419"/>
      <c r="AN5212" s="403"/>
      <c r="AO5212" s="419"/>
      <c r="AP5212" s="419"/>
      <c r="AQ5212" s="419"/>
      <c r="AR5212" s="419"/>
      <c r="AS5212" s="419"/>
      <c r="AT5212" s="419"/>
      <c r="AU5212" s="419"/>
      <c r="AV5212" s="419"/>
      <c r="AX5212" s="419"/>
      <c r="AY5212" s="419"/>
      <c r="AZ5212" s="419"/>
      <c r="BB5212" s="419"/>
      <c r="BC5212" s="419"/>
      <c r="BD5212" s="419"/>
      <c r="BF5212" s="419"/>
      <c r="BG5212" s="419"/>
      <c r="BH5212" s="419"/>
      <c r="BJ5212" s="419"/>
      <c r="BK5212" s="419"/>
      <c r="BL5212" s="419"/>
      <c r="BN5212" s="419"/>
      <c r="BO5212" s="419"/>
      <c r="BP5212" s="419"/>
      <c r="BR5212" s="419"/>
      <c r="BS5212" s="419"/>
      <c r="BT5212" s="419"/>
      <c r="BV5212" s="419"/>
      <c r="BW5212" s="419"/>
      <c r="BX5212" s="397"/>
      <c r="BZ5212" s="449"/>
      <c r="CB5212" s="419"/>
      <c r="CC5212" s="419"/>
      <c r="CD5212" s="419"/>
      <c r="CF5212" s="419"/>
      <c r="CG5212" s="419"/>
      <c r="CH5212" s="419"/>
    </row>
    <row r="5213" spans="3:86" ht="21" thickBot="1">
      <c r="C5213" s="425"/>
      <c r="P5213" s="431"/>
      <c r="R5213" s="419"/>
      <c r="S5213" s="446"/>
      <c r="T5213" s="419"/>
      <c r="V5213" s="196"/>
      <c r="W5213" s="419"/>
      <c r="X5213" s="419"/>
      <c r="Z5213" s="419"/>
      <c r="AA5213" s="419"/>
      <c r="AB5213" s="419"/>
      <c r="AD5213" s="419"/>
      <c r="AE5213" s="419"/>
      <c r="AF5213" s="419"/>
      <c r="AH5213" s="419"/>
      <c r="AI5213" s="419"/>
      <c r="AJ5213" s="419"/>
      <c r="AL5213" s="419"/>
      <c r="AM5213" s="419"/>
      <c r="AN5213" s="403"/>
      <c r="AO5213" s="419"/>
      <c r="AP5213" s="419"/>
      <c r="AQ5213" s="419"/>
      <c r="AR5213" s="419"/>
      <c r="AS5213" s="419"/>
      <c r="AT5213" s="419"/>
      <c r="AU5213" s="419"/>
      <c r="AV5213" s="419"/>
      <c r="AX5213" s="419"/>
      <c r="AY5213" s="419"/>
      <c r="AZ5213" s="419"/>
      <c r="BB5213" s="419"/>
      <c r="BC5213" s="419"/>
      <c r="BD5213" s="419"/>
      <c r="BF5213" s="419"/>
      <c r="BG5213" s="419"/>
      <c r="BH5213" s="419"/>
      <c r="BJ5213" s="419"/>
      <c r="BK5213" s="419"/>
      <c r="BL5213" s="419"/>
      <c r="BN5213" s="419"/>
      <c r="BO5213" s="419"/>
      <c r="BP5213" s="419"/>
      <c r="BR5213" s="419"/>
      <c r="BS5213" s="419"/>
      <c r="BT5213" s="419"/>
      <c r="BV5213" s="419"/>
      <c r="BW5213" s="419"/>
      <c r="BX5213" s="397"/>
      <c r="BZ5213" s="449"/>
      <c r="CB5213" s="419"/>
      <c r="CC5213" s="419"/>
      <c r="CD5213" s="419"/>
      <c r="CF5213" s="419"/>
      <c r="CG5213" s="419"/>
      <c r="CH5213" s="419"/>
    </row>
    <row r="5214" spans="3:86" ht="21" thickBot="1">
      <c r="C5214" s="425"/>
      <c r="P5214" s="431"/>
      <c r="R5214" s="419"/>
      <c r="S5214" s="446"/>
      <c r="T5214" s="419"/>
      <c r="V5214" s="196"/>
      <c r="W5214" s="419"/>
      <c r="X5214" s="419"/>
      <c r="Z5214" s="419"/>
      <c r="AA5214" s="419"/>
      <c r="AB5214" s="419"/>
      <c r="AD5214" s="419"/>
      <c r="AE5214" s="419"/>
      <c r="AF5214" s="419"/>
      <c r="AH5214" s="419"/>
      <c r="AI5214" s="419"/>
      <c r="AJ5214" s="419"/>
      <c r="AL5214" s="419"/>
      <c r="AM5214" s="419"/>
      <c r="AN5214" s="403"/>
      <c r="AO5214" s="419"/>
      <c r="AP5214" s="419"/>
      <c r="AQ5214" s="419"/>
      <c r="AR5214" s="419"/>
      <c r="AS5214" s="419"/>
      <c r="AT5214" s="419"/>
      <c r="AU5214" s="419"/>
      <c r="AV5214" s="419"/>
      <c r="AX5214" s="419"/>
      <c r="AY5214" s="419"/>
      <c r="AZ5214" s="419"/>
      <c r="BB5214" s="419"/>
      <c r="BC5214" s="419"/>
      <c r="BD5214" s="419"/>
      <c r="BF5214" s="419"/>
      <c r="BG5214" s="419"/>
      <c r="BH5214" s="419"/>
      <c r="BJ5214" s="419"/>
      <c r="BK5214" s="419"/>
      <c r="BL5214" s="419"/>
      <c r="BN5214" s="419"/>
      <c r="BO5214" s="419"/>
      <c r="BP5214" s="419"/>
      <c r="BR5214" s="419"/>
      <c r="BS5214" s="419"/>
      <c r="BT5214" s="419"/>
      <c r="BV5214" s="419"/>
      <c r="BW5214" s="419"/>
      <c r="BX5214" s="397"/>
      <c r="BZ5214" s="449"/>
      <c r="CB5214" s="419"/>
      <c r="CC5214" s="419"/>
      <c r="CD5214" s="419"/>
      <c r="CF5214" s="419"/>
      <c r="CG5214" s="419"/>
      <c r="CH5214" s="419"/>
    </row>
    <row r="5215" spans="3:86" ht="21" thickBot="1">
      <c r="C5215" s="425"/>
      <c r="P5215" s="431"/>
      <c r="R5215" s="419"/>
      <c r="S5215" s="446"/>
      <c r="T5215" s="419"/>
      <c r="V5215" s="196"/>
      <c r="W5215" s="419"/>
      <c r="X5215" s="419"/>
      <c r="Z5215" s="419"/>
      <c r="AA5215" s="419"/>
      <c r="AB5215" s="419"/>
      <c r="AD5215" s="419"/>
      <c r="AE5215" s="419"/>
      <c r="AF5215" s="419"/>
      <c r="AH5215" s="419"/>
      <c r="AI5215" s="419"/>
      <c r="AJ5215" s="419"/>
      <c r="AL5215" s="419"/>
      <c r="AM5215" s="419"/>
      <c r="AN5215" s="403"/>
      <c r="AO5215" s="419"/>
      <c r="AP5215" s="419"/>
      <c r="AQ5215" s="419"/>
      <c r="AR5215" s="419"/>
      <c r="AS5215" s="419"/>
      <c r="AT5215" s="419"/>
      <c r="AU5215" s="419"/>
      <c r="AV5215" s="419"/>
      <c r="AX5215" s="419"/>
      <c r="AY5215" s="419"/>
      <c r="AZ5215" s="419"/>
      <c r="BB5215" s="419"/>
      <c r="BC5215" s="419"/>
      <c r="BD5215" s="419"/>
      <c r="BF5215" s="419"/>
      <c r="BG5215" s="419"/>
      <c r="BH5215" s="419"/>
      <c r="BJ5215" s="419"/>
      <c r="BK5215" s="419"/>
      <c r="BL5215" s="419"/>
      <c r="BN5215" s="419"/>
      <c r="BO5215" s="419"/>
      <c r="BP5215" s="419"/>
      <c r="BR5215" s="419"/>
      <c r="BS5215" s="419"/>
      <c r="BT5215" s="419"/>
      <c r="BV5215" s="419"/>
      <c r="BW5215" s="419"/>
      <c r="BX5215" s="397"/>
      <c r="BZ5215" s="449"/>
      <c r="CB5215" s="419"/>
      <c r="CC5215" s="419"/>
      <c r="CD5215" s="419"/>
      <c r="CF5215" s="419"/>
      <c r="CG5215" s="419"/>
      <c r="CH5215" s="419"/>
    </row>
    <row r="5216" spans="3:86" ht="21" thickBot="1">
      <c r="C5216" s="425"/>
      <c r="P5216" s="431"/>
      <c r="R5216" s="419"/>
      <c r="S5216" s="446"/>
      <c r="T5216" s="419"/>
      <c r="V5216" s="196"/>
      <c r="W5216" s="419"/>
      <c r="X5216" s="419"/>
      <c r="Z5216" s="419"/>
      <c r="AA5216" s="419"/>
      <c r="AB5216" s="419"/>
      <c r="AD5216" s="419"/>
      <c r="AE5216" s="419"/>
      <c r="AF5216" s="419"/>
      <c r="AH5216" s="419"/>
      <c r="AI5216" s="419"/>
      <c r="AJ5216" s="419"/>
      <c r="AL5216" s="419"/>
      <c r="AM5216" s="419"/>
      <c r="AN5216" s="403"/>
      <c r="AO5216" s="419"/>
      <c r="AP5216" s="419"/>
      <c r="AQ5216" s="419"/>
      <c r="AR5216" s="419"/>
      <c r="AS5216" s="419"/>
      <c r="AT5216" s="419"/>
      <c r="AU5216" s="419"/>
      <c r="AV5216" s="419"/>
      <c r="AX5216" s="419"/>
      <c r="AY5216" s="419"/>
      <c r="AZ5216" s="419"/>
      <c r="BB5216" s="419"/>
      <c r="BC5216" s="419"/>
      <c r="BD5216" s="419"/>
      <c r="BF5216" s="419"/>
      <c r="BG5216" s="419"/>
      <c r="BH5216" s="419"/>
      <c r="BJ5216" s="419"/>
      <c r="BK5216" s="419"/>
      <c r="BL5216" s="419"/>
      <c r="BN5216" s="419"/>
      <c r="BO5216" s="419"/>
      <c r="BP5216" s="419"/>
      <c r="BR5216" s="419"/>
      <c r="BS5216" s="419"/>
      <c r="BT5216" s="419"/>
      <c r="BV5216" s="419"/>
      <c r="BW5216" s="419"/>
      <c r="BX5216" s="397"/>
      <c r="BZ5216" s="449"/>
      <c r="CB5216" s="419"/>
      <c r="CC5216" s="419"/>
      <c r="CD5216" s="419"/>
      <c r="CF5216" s="419"/>
      <c r="CG5216" s="419"/>
      <c r="CH5216" s="419"/>
    </row>
    <row r="5217" spans="3:86" ht="21" thickBot="1">
      <c r="C5217" s="425"/>
      <c r="P5217" s="431"/>
      <c r="R5217" s="419"/>
      <c r="S5217" s="446"/>
      <c r="T5217" s="419"/>
      <c r="V5217" s="196"/>
      <c r="W5217" s="419"/>
      <c r="X5217" s="419"/>
      <c r="Z5217" s="419"/>
      <c r="AA5217" s="419"/>
      <c r="AB5217" s="419"/>
      <c r="AD5217" s="419"/>
      <c r="AE5217" s="419"/>
      <c r="AF5217" s="419"/>
      <c r="AH5217" s="419"/>
      <c r="AI5217" s="419"/>
      <c r="AJ5217" s="419"/>
      <c r="AL5217" s="419"/>
      <c r="AM5217" s="419"/>
      <c r="AN5217" s="403"/>
      <c r="AO5217" s="419"/>
      <c r="AP5217" s="419"/>
      <c r="AQ5217" s="419"/>
      <c r="AR5217" s="419"/>
      <c r="AS5217" s="419"/>
      <c r="AT5217" s="419"/>
      <c r="AU5217" s="419"/>
      <c r="AV5217" s="419"/>
      <c r="AX5217" s="419"/>
      <c r="AY5217" s="419"/>
      <c r="AZ5217" s="419"/>
      <c r="BB5217" s="419"/>
      <c r="BC5217" s="419"/>
      <c r="BD5217" s="419"/>
      <c r="BF5217" s="419"/>
      <c r="BG5217" s="419"/>
      <c r="BH5217" s="419"/>
      <c r="BJ5217" s="419"/>
      <c r="BK5217" s="419"/>
      <c r="BL5217" s="419"/>
      <c r="BN5217" s="419"/>
      <c r="BO5217" s="419"/>
      <c r="BP5217" s="419"/>
      <c r="BR5217" s="419"/>
      <c r="BS5217" s="419"/>
      <c r="BT5217" s="419"/>
      <c r="BV5217" s="419"/>
      <c r="BW5217" s="419"/>
      <c r="BX5217" s="397"/>
      <c r="BZ5217" s="449"/>
      <c r="CB5217" s="419"/>
      <c r="CC5217" s="419"/>
      <c r="CD5217" s="419"/>
      <c r="CF5217" s="419"/>
      <c r="CG5217" s="419"/>
      <c r="CH5217" s="419"/>
    </row>
    <row r="5218" spans="3:86" ht="21" thickBot="1">
      <c r="C5218" s="425"/>
      <c r="P5218" s="431"/>
      <c r="R5218" s="419"/>
      <c r="S5218" s="446"/>
      <c r="T5218" s="419"/>
      <c r="V5218" s="196"/>
      <c r="W5218" s="419"/>
      <c r="X5218" s="419"/>
      <c r="Z5218" s="419"/>
      <c r="AA5218" s="419"/>
      <c r="AB5218" s="419"/>
      <c r="AD5218" s="419"/>
      <c r="AE5218" s="419"/>
      <c r="AF5218" s="419"/>
      <c r="AH5218" s="419"/>
      <c r="AI5218" s="419"/>
      <c r="AJ5218" s="419"/>
      <c r="AL5218" s="419"/>
      <c r="AM5218" s="419"/>
      <c r="AN5218" s="403"/>
      <c r="AO5218" s="419"/>
      <c r="AP5218" s="419"/>
      <c r="AQ5218" s="419"/>
      <c r="AR5218" s="419"/>
      <c r="AS5218" s="419"/>
      <c r="AT5218" s="419"/>
      <c r="AU5218" s="419"/>
      <c r="AV5218" s="419"/>
      <c r="AX5218" s="419"/>
      <c r="AY5218" s="419"/>
      <c r="AZ5218" s="419"/>
      <c r="BB5218" s="419"/>
      <c r="BC5218" s="419"/>
      <c r="BD5218" s="419"/>
      <c r="BF5218" s="419"/>
      <c r="BG5218" s="419"/>
      <c r="BH5218" s="419"/>
      <c r="BJ5218" s="419"/>
      <c r="BK5218" s="419"/>
      <c r="BL5218" s="419"/>
      <c r="BN5218" s="419"/>
      <c r="BO5218" s="419"/>
      <c r="BP5218" s="419"/>
      <c r="BR5218" s="419"/>
      <c r="BS5218" s="419"/>
      <c r="BT5218" s="419"/>
      <c r="BV5218" s="419"/>
      <c r="BW5218" s="419"/>
      <c r="BX5218" s="397"/>
      <c r="BZ5218" s="449"/>
      <c r="CB5218" s="419"/>
      <c r="CC5218" s="419"/>
      <c r="CD5218" s="419"/>
      <c r="CF5218" s="419"/>
      <c r="CG5218" s="419"/>
      <c r="CH5218" s="419"/>
    </row>
    <row r="5219" spans="3:86" ht="21" thickBot="1">
      <c r="C5219" s="425"/>
      <c r="P5219" s="431"/>
      <c r="R5219" s="419"/>
      <c r="S5219" s="446"/>
      <c r="T5219" s="419"/>
      <c r="V5219" s="196"/>
      <c r="W5219" s="419"/>
      <c r="X5219" s="419"/>
      <c r="Z5219" s="419"/>
      <c r="AA5219" s="419"/>
      <c r="AB5219" s="419"/>
      <c r="AD5219" s="419"/>
      <c r="AE5219" s="419"/>
      <c r="AF5219" s="419"/>
      <c r="AH5219" s="419"/>
      <c r="AI5219" s="419"/>
      <c r="AJ5219" s="419"/>
      <c r="AL5219" s="419"/>
      <c r="AM5219" s="419"/>
      <c r="AN5219" s="403"/>
      <c r="AO5219" s="419"/>
      <c r="AP5219" s="419"/>
      <c r="AQ5219" s="419"/>
      <c r="AR5219" s="419"/>
      <c r="AS5219" s="419"/>
      <c r="AT5219" s="419"/>
      <c r="AU5219" s="419"/>
      <c r="AV5219" s="419"/>
      <c r="AX5219" s="419"/>
      <c r="AY5219" s="419"/>
      <c r="AZ5219" s="419"/>
      <c r="BB5219" s="419"/>
      <c r="BC5219" s="419"/>
      <c r="BD5219" s="419"/>
      <c r="BF5219" s="419"/>
      <c r="BG5219" s="419"/>
      <c r="BH5219" s="419"/>
      <c r="BJ5219" s="419"/>
      <c r="BK5219" s="419"/>
      <c r="BL5219" s="419"/>
      <c r="BN5219" s="419"/>
      <c r="BO5219" s="419"/>
      <c r="BP5219" s="419"/>
      <c r="BR5219" s="419"/>
      <c r="BS5219" s="419"/>
      <c r="BT5219" s="419"/>
      <c r="BV5219" s="419"/>
      <c r="BW5219" s="419"/>
      <c r="BX5219" s="397"/>
      <c r="BZ5219" s="449"/>
      <c r="CB5219" s="419"/>
      <c r="CC5219" s="419"/>
      <c r="CD5219" s="419"/>
      <c r="CF5219" s="419"/>
      <c r="CG5219" s="419"/>
      <c r="CH5219" s="419"/>
    </row>
    <row r="5220" spans="3:86" ht="21" thickBot="1">
      <c r="C5220" s="425"/>
      <c r="P5220" s="431"/>
      <c r="R5220" s="419"/>
      <c r="S5220" s="446"/>
      <c r="T5220" s="419"/>
      <c r="V5220" s="196"/>
      <c r="W5220" s="419"/>
      <c r="X5220" s="419"/>
      <c r="Z5220" s="419"/>
      <c r="AA5220" s="419"/>
      <c r="AB5220" s="419"/>
      <c r="AD5220" s="419"/>
      <c r="AE5220" s="419"/>
      <c r="AF5220" s="419"/>
      <c r="AH5220" s="419"/>
      <c r="AI5220" s="419"/>
      <c r="AJ5220" s="419"/>
      <c r="AL5220" s="419"/>
      <c r="AM5220" s="419"/>
      <c r="AN5220" s="403"/>
      <c r="AO5220" s="419"/>
      <c r="AP5220" s="419"/>
      <c r="AQ5220" s="419"/>
      <c r="AR5220" s="419"/>
      <c r="AS5220" s="419"/>
      <c r="AT5220" s="419"/>
      <c r="AU5220" s="419"/>
      <c r="AV5220" s="419"/>
      <c r="AX5220" s="419"/>
      <c r="AY5220" s="419"/>
      <c r="AZ5220" s="419"/>
      <c r="BB5220" s="419"/>
      <c r="BC5220" s="419"/>
      <c r="BD5220" s="419"/>
      <c r="BF5220" s="419"/>
      <c r="BG5220" s="419"/>
      <c r="BH5220" s="419"/>
      <c r="BJ5220" s="419"/>
      <c r="BK5220" s="419"/>
      <c r="BL5220" s="419"/>
      <c r="BN5220" s="419"/>
      <c r="BO5220" s="419"/>
      <c r="BP5220" s="419"/>
      <c r="BR5220" s="419"/>
      <c r="BS5220" s="419"/>
      <c r="BT5220" s="419"/>
      <c r="BV5220" s="419"/>
      <c r="BW5220" s="419"/>
      <c r="BX5220" s="397"/>
      <c r="BZ5220" s="449"/>
      <c r="CB5220" s="419"/>
      <c r="CC5220" s="419"/>
      <c r="CD5220" s="419"/>
      <c r="CF5220" s="419"/>
      <c r="CG5220" s="419"/>
      <c r="CH5220" s="419"/>
    </row>
    <row r="5221" spans="3:86" ht="21" thickBot="1">
      <c r="C5221" s="425"/>
      <c r="P5221" s="431"/>
      <c r="R5221" s="419"/>
      <c r="S5221" s="446"/>
      <c r="T5221" s="419"/>
      <c r="V5221" s="196"/>
      <c r="W5221" s="419"/>
      <c r="X5221" s="419"/>
      <c r="Z5221" s="419"/>
      <c r="AA5221" s="419"/>
      <c r="AB5221" s="419"/>
      <c r="AD5221" s="419"/>
      <c r="AE5221" s="419"/>
      <c r="AF5221" s="419"/>
      <c r="AH5221" s="419"/>
      <c r="AI5221" s="419"/>
      <c r="AJ5221" s="419"/>
      <c r="AL5221" s="419"/>
      <c r="AM5221" s="419"/>
      <c r="AN5221" s="403"/>
      <c r="AO5221" s="419"/>
      <c r="AP5221" s="419"/>
      <c r="AQ5221" s="419"/>
      <c r="AR5221" s="419"/>
      <c r="AS5221" s="419"/>
      <c r="AT5221" s="419"/>
      <c r="AU5221" s="419"/>
      <c r="AV5221" s="419"/>
      <c r="AX5221" s="419"/>
      <c r="AY5221" s="419"/>
      <c r="AZ5221" s="419"/>
      <c r="BB5221" s="419"/>
      <c r="BC5221" s="419"/>
      <c r="BD5221" s="419"/>
      <c r="BF5221" s="419"/>
      <c r="BG5221" s="419"/>
      <c r="BH5221" s="419"/>
      <c r="BJ5221" s="419"/>
      <c r="BK5221" s="419"/>
      <c r="BL5221" s="419"/>
      <c r="BN5221" s="419"/>
      <c r="BO5221" s="419"/>
      <c r="BP5221" s="419"/>
      <c r="BR5221" s="419"/>
      <c r="BS5221" s="419"/>
      <c r="BT5221" s="419"/>
      <c r="BV5221" s="419"/>
      <c r="BW5221" s="419"/>
      <c r="BX5221" s="397"/>
      <c r="BZ5221" s="449"/>
      <c r="CB5221" s="419"/>
      <c r="CC5221" s="419"/>
      <c r="CD5221" s="419"/>
      <c r="CF5221" s="419"/>
      <c r="CG5221" s="419"/>
      <c r="CH5221" s="419"/>
    </row>
    <row r="5222" spans="3:86" ht="21" thickBot="1">
      <c r="C5222" s="425"/>
      <c r="P5222" s="431"/>
      <c r="R5222" s="419"/>
      <c r="S5222" s="446"/>
      <c r="T5222" s="419"/>
      <c r="V5222" s="196"/>
      <c r="W5222" s="419"/>
      <c r="X5222" s="419"/>
      <c r="Z5222" s="419"/>
      <c r="AA5222" s="419"/>
      <c r="AB5222" s="419"/>
      <c r="AD5222" s="419"/>
      <c r="AE5222" s="419"/>
      <c r="AF5222" s="419"/>
      <c r="AH5222" s="419"/>
      <c r="AI5222" s="419"/>
      <c r="AJ5222" s="419"/>
      <c r="AL5222" s="419"/>
      <c r="AM5222" s="419"/>
      <c r="AN5222" s="403"/>
      <c r="AO5222" s="419"/>
      <c r="AP5222" s="419"/>
      <c r="AQ5222" s="419"/>
      <c r="AR5222" s="419"/>
      <c r="AS5222" s="419"/>
      <c r="AT5222" s="419"/>
      <c r="AU5222" s="419"/>
      <c r="AV5222" s="419"/>
      <c r="AX5222" s="419"/>
      <c r="AY5222" s="419"/>
      <c r="AZ5222" s="419"/>
      <c r="BB5222" s="419"/>
      <c r="BC5222" s="419"/>
      <c r="BD5222" s="419"/>
      <c r="BF5222" s="419"/>
      <c r="BG5222" s="419"/>
      <c r="BH5222" s="419"/>
      <c r="BJ5222" s="419"/>
      <c r="BK5222" s="419"/>
      <c r="BL5222" s="419"/>
      <c r="BN5222" s="419"/>
      <c r="BO5222" s="419"/>
      <c r="BP5222" s="419"/>
      <c r="BR5222" s="419"/>
      <c r="BS5222" s="419"/>
      <c r="BT5222" s="419"/>
      <c r="BV5222" s="419"/>
      <c r="BW5222" s="419"/>
      <c r="BX5222" s="397"/>
      <c r="BZ5222" s="449"/>
      <c r="CB5222" s="419"/>
      <c r="CC5222" s="419"/>
      <c r="CD5222" s="419"/>
      <c r="CF5222" s="419"/>
      <c r="CG5222" s="419"/>
      <c r="CH5222" s="419"/>
    </row>
    <row r="5223" spans="3:86" ht="21" thickBot="1">
      <c r="C5223" s="425"/>
      <c r="P5223" s="431"/>
      <c r="R5223" s="419"/>
      <c r="S5223" s="446"/>
      <c r="T5223" s="419"/>
      <c r="V5223" s="196"/>
      <c r="W5223" s="419"/>
      <c r="X5223" s="419"/>
      <c r="Z5223" s="419"/>
      <c r="AA5223" s="419"/>
      <c r="AB5223" s="419"/>
      <c r="AD5223" s="419"/>
      <c r="AE5223" s="419"/>
      <c r="AF5223" s="419"/>
      <c r="AH5223" s="419"/>
      <c r="AI5223" s="419"/>
      <c r="AJ5223" s="419"/>
      <c r="AL5223" s="419"/>
      <c r="AM5223" s="419"/>
      <c r="AN5223" s="403"/>
      <c r="AO5223" s="419"/>
      <c r="AP5223" s="419"/>
      <c r="AQ5223" s="419"/>
      <c r="AR5223" s="419"/>
      <c r="AS5223" s="419"/>
      <c r="AT5223" s="419"/>
      <c r="AU5223" s="419"/>
      <c r="AV5223" s="419"/>
      <c r="AX5223" s="419"/>
      <c r="AY5223" s="419"/>
      <c r="AZ5223" s="419"/>
      <c r="BB5223" s="419"/>
      <c r="BC5223" s="419"/>
      <c r="BD5223" s="419"/>
      <c r="BF5223" s="419"/>
      <c r="BG5223" s="419"/>
      <c r="BH5223" s="419"/>
      <c r="BJ5223" s="419"/>
      <c r="BK5223" s="419"/>
      <c r="BL5223" s="419"/>
      <c r="BN5223" s="419"/>
      <c r="BO5223" s="419"/>
      <c r="BP5223" s="419"/>
      <c r="BR5223" s="419"/>
      <c r="BS5223" s="419"/>
      <c r="BT5223" s="419"/>
      <c r="BV5223" s="419"/>
      <c r="BW5223" s="419"/>
      <c r="BX5223" s="397"/>
      <c r="BZ5223" s="449"/>
      <c r="CB5223" s="419"/>
      <c r="CC5223" s="419"/>
      <c r="CD5223" s="419"/>
      <c r="CF5223" s="419"/>
      <c r="CG5223" s="419"/>
      <c r="CH5223" s="419"/>
    </row>
    <row r="5224" spans="3:86" ht="21" thickBot="1">
      <c r="C5224" s="425"/>
      <c r="P5224" s="431"/>
      <c r="R5224" s="419"/>
      <c r="S5224" s="446"/>
      <c r="T5224" s="419"/>
      <c r="V5224" s="196"/>
      <c r="W5224" s="419"/>
      <c r="X5224" s="419"/>
      <c r="Z5224" s="419"/>
      <c r="AA5224" s="419"/>
      <c r="AB5224" s="419"/>
      <c r="AD5224" s="419"/>
      <c r="AE5224" s="419"/>
      <c r="AF5224" s="419"/>
      <c r="AH5224" s="419"/>
      <c r="AI5224" s="419"/>
      <c r="AJ5224" s="419"/>
      <c r="AL5224" s="419"/>
      <c r="AM5224" s="419"/>
      <c r="AN5224" s="403"/>
      <c r="AO5224" s="419"/>
      <c r="AP5224" s="419"/>
      <c r="AQ5224" s="419"/>
      <c r="AR5224" s="419"/>
      <c r="AS5224" s="419"/>
      <c r="AT5224" s="419"/>
      <c r="AU5224" s="419"/>
      <c r="AV5224" s="419"/>
      <c r="AX5224" s="419"/>
      <c r="AY5224" s="419"/>
      <c r="AZ5224" s="419"/>
      <c r="BB5224" s="419"/>
      <c r="BC5224" s="419"/>
      <c r="BD5224" s="419"/>
      <c r="BF5224" s="419"/>
      <c r="BG5224" s="419"/>
      <c r="BH5224" s="419"/>
      <c r="BJ5224" s="419"/>
      <c r="BK5224" s="419"/>
      <c r="BL5224" s="419"/>
      <c r="BN5224" s="419"/>
      <c r="BO5224" s="419"/>
      <c r="BP5224" s="419"/>
      <c r="BR5224" s="419"/>
      <c r="BS5224" s="419"/>
      <c r="BT5224" s="419"/>
      <c r="BV5224" s="419"/>
      <c r="BW5224" s="419"/>
      <c r="BX5224" s="397"/>
      <c r="BZ5224" s="449"/>
      <c r="CB5224" s="419"/>
      <c r="CC5224" s="419"/>
      <c r="CD5224" s="419"/>
      <c r="CF5224" s="419"/>
      <c r="CG5224" s="419"/>
      <c r="CH5224" s="419"/>
    </row>
    <row r="5225" spans="3:86" ht="21" thickBot="1">
      <c r="C5225" s="425"/>
      <c r="P5225" s="431"/>
      <c r="R5225" s="419"/>
      <c r="S5225" s="446"/>
      <c r="T5225" s="419"/>
      <c r="V5225" s="196"/>
      <c r="W5225" s="419"/>
      <c r="X5225" s="419"/>
      <c r="Z5225" s="419"/>
      <c r="AA5225" s="419"/>
      <c r="AB5225" s="419"/>
      <c r="AD5225" s="419"/>
      <c r="AE5225" s="419"/>
      <c r="AF5225" s="419"/>
      <c r="AH5225" s="419"/>
      <c r="AI5225" s="419"/>
      <c r="AJ5225" s="419"/>
      <c r="AL5225" s="419"/>
      <c r="AM5225" s="419"/>
      <c r="AN5225" s="403"/>
      <c r="AO5225" s="419"/>
      <c r="AP5225" s="419"/>
      <c r="AQ5225" s="419"/>
      <c r="AR5225" s="419"/>
      <c r="AS5225" s="419"/>
      <c r="AT5225" s="419"/>
      <c r="AU5225" s="419"/>
      <c r="AV5225" s="419"/>
      <c r="AX5225" s="419"/>
      <c r="AY5225" s="419"/>
      <c r="AZ5225" s="419"/>
      <c r="BB5225" s="419"/>
      <c r="BC5225" s="419"/>
      <c r="BD5225" s="419"/>
      <c r="BF5225" s="419"/>
      <c r="BG5225" s="419"/>
      <c r="BH5225" s="419"/>
      <c r="BJ5225" s="419"/>
      <c r="BK5225" s="419"/>
      <c r="BL5225" s="419"/>
      <c r="BN5225" s="419"/>
      <c r="BO5225" s="419"/>
      <c r="BP5225" s="419"/>
      <c r="BR5225" s="419"/>
      <c r="BS5225" s="419"/>
      <c r="BT5225" s="419"/>
      <c r="BV5225" s="419"/>
      <c r="BW5225" s="419"/>
      <c r="BX5225" s="397"/>
      <c r="BZ5225" s="449"/>
      <c r="CB5225" s="419"/>
      <c r="CC5225" s="419"/>
      <c r="CD5225" s="419"/>
      <c r="CF5225" s="419"/>
      <c r="CG5225" s="419"/>
      <c r="CH5225" s="419"/>
    </row>
    <row r="5226" spans="3:86" ht="21" thickBot="1">
      <c r="C5226" s="425"/>
      <c r="P5226" s="431"/>
      <c r="R5226" s="419"/>
      <c r="S5226" s="446"/>
      <c r="T5226" s="419"/>
      <c r="V5226" s="196"/>
      <c r="W5226" s="419"/>
      <c r="X5226" s="419"/>
      <c r="Z5226" s="419"/>
      <c r="AA5226" s="419"/>
      <c r="AB5226" s="419"/>
      <c r="AD5226" s="419"/>
      <c r="AE5226" s="419"/>
      <c r="AF5226" s="419"/>
      <c r="AH5226" s="419"/>
      <c r="AI5226" s="419"/>
      <c r="AJ5226" s="419"/>
      <c r="AL5226" s="419"/>
      <c r="AM5226" s="419"/>
      <c r="AN5226" s="403"/>
      <c r="AO5226" s="419"/>
      <c r="AP5226" s="419"/>
      <c r="AQ5226" s="419"/>
      <c r="AR5226" s="419"/>
      <c r="AS5226" s="419"/>
      <c r="AT5226" s="419"/>
      <c r="AU5226" s="419"/>
      <c r="AV5226" s="419"/>
      <c r="AX5226" s="419"/>
      <c r="AY5226" s="419"/>
      <c r="AZ5226" s="419"/>
      <c r="BB5226" s="419"/>
      <c r="BC5226" s="419"/>
      <c r="BD5226" s="419"/>
      <c r="BF5226" s="419"/>
      <c r="BG5226" s="419"/>
      <c r="BH5226" s="419"/>
      <c r="BJ5226" s="419"/>
      <c r="BK5226" s="419"/>
      <c r="BL5226" s="419"/>
      <c r="BN5226" s="419"/>
      <c r="BO5226" s="419"/>
      <c r="BP5226" s="419"/>
      <c r="BR5226" s="419"/>
      <c r="BS5226" s="419"/>
      <c r="BT5226" s="419"/>
      <c r="BV5226" s="419"/>
      <c r="BW5226" s="419"/>
      <c r="BX5226" s="397"/>
      <c r="BZ5226" s="449"/>
      <c r="CB5226" s="419"/>
      <c r="CC5226" s="419"/>
      <c r="CD5226" s="419"/>
      <c r="CF5226" s="419"/>
      <c r="CG5226" s="419"/>
      <c r="CH5226" s="419"/>
    </row>
    <row r="5227" spans="3:86" ht="21" thickBot="1">
      <c r="C5227" s="425"/>
      <c r="P5227" s="431"/>
      <c r="R5227" s="419"/>
      <c r="S5227" s="446"/>
      <c r="T5227" s="419"/>
      <c r="V5227" s="196"/>
      <c r="W5227" s="419"/>
      <c r="X5227" s="419"/>
      <c r="Z5227" s="419"/>
      <c r="AA5227" s="419"/>
      <c r="AB5227" s="419"/>
      <c r="AD5227" s="419"/>
      <c r="AE5227" s="419"/>
      <c r="AF5227" s="419"/>
      <c r="AH5227" s="419"/>
      <c r="AI5227" s="419"/>
      <c r="AJ5227" s="419"/>
      <c r="AL5227" s="419"/>
      <c r="AM5227" s="419"/>
      <c r="AN5227" s="403"/>
      <c r="AO5227" s="419"/>
      <c r="AP5227" s="419"/>
      <c r="AQ5227" s="419"/>
      <c r="AR5227" s="419"/>
      <c r="AS5227" s="419"/>
      <c r="AT5227" s="419"/>
      <c r="AU5227" s="419"/>
      <c r="AV5227" s="419"/>
      <c r="AX5227" s="419"/>
      <c r="AY5227" s="419"/>
      <c r="AZ5227" s="419"/>
      <c r="BB5227" s="419"/>
      <c r="BC5227" s="419"/>
      <c r="BD5227" s="419"/>
      <c r="BF5227" s="419"/>
      <c r="BG5227" s="419"/>
      <c r="BH5227" s="419"/>
      <c r="BJ5227" s="419"/>
      <c r="BK5227" s="419"/>
      <c r="BL5227" s="419"/>
      <c r="BN5227" s="419"/>
      <c r="BO5227" s="419"/>
      <c r="BP5227" s="419"/>
      <c r="BR5227" s="419"/>
      <c r="BS5227" s="419"/>
      <c r="BT5227" s="419"/>
      <c r="BV5227" s="419"/>
      <c r="BW5227" s="419"/>
      <c r="BX5227" s="397"/>
      <c r="BZ5227" s="449"/>
      <c r="CB5227" s="419"/>
      <c r="CC5227" s="419"/>
      <c r="CD5227" s="419"/>
      <c r="CF5227" s="419"/>
      <c r="CG5227" s="419"/>
      <c r="CH5227" s="419"/>
    </row>
    <row r="5228" spans="3:86" ht="21" thickBot="1">
      <c r="C5228" s="425"/>
      <c r="P5228" s="431"/>
      <c r="R5228" s="419"/>
      <c r="S5228" s="446"/>
      <c r="T5228" s="419"/>
      <c r="V5228" s="196"/>
      <c r="W5228" s="419"/>
      <c r="X5228" s="419"/>
      <c r="Z5228" s="419"/>
      <c r="AA5228" s="419"/>
      <c r="AB5228" s="419"/>
      <c r="AD5228" s="419"/>
      <c r="AE5228" s="419"/>
      <c r="AF5228" s="419"/>
      <c r="AH5228" s="419"/>
      <c r="AI5228" s="419"/>
      <c r="AJ5228" s="419"/>
      <c r="AL5228" s="419"/>
      <c r="AM5228" s="419"/>
      <c r="AN5228" s="403"/>
      <c r="AO5228" s="419"/>
      <c r="AP5228" s="419"/>
      <c r="AQ5228" s="419"/>
      <c r="AR5228" s="419"/>
      <c r="AS5228" s="419"/>
      <c r="AT5228" s="419"/>
      <c r="AU5228" s="419"/>
      <c r="AV5228" s="419"/>
      <c r="AX5228" s="419"/>
      <c r="AY5228" s="419"/>
      <c r="AZ5228" s="419"/>
      <c r="BB5228" s="419"/>
      <c r="BC5228" s="419"/>
      <c r="BD5228" s="419"/>
      <c r="BF5228" s="419"/>
      <c r="BG5228" s="419"/>
      <c r="BH5228" s="419"/>
      <c r="BJ5228" s="419"/>
      <c r="BK5228" s="419"/>
      <c r="BL5228" s="419"/>
      <c r="BN5228" s="419"/>
      <c r="BO5228" s="419"/>
      <c r="BP5228" s="419"/>
      <c r="BR5228" s="419"/>
      <c r="BS5228" s="419"/>
      <c r="BT5228" s="419"/>
      <c r="BV5228" s="419"/>
      <c r="BW5228" s="419"/>
      <c r="BX5228" s="397"/>
      <c r="BZ5228" s="449"/>
      <c r="CB5228" s="419"/>
      <c r="CC5228" s="419"/>
      <c r="CD5228" s="419"/>
      <c r="CF5228" s="419"/>
      <c r="CG5228" s="419"/>
      <c r="CH5228" s="419"/>
    </row>
    <row r="5229" spans="3:86" ht="21" thickBot="1">
      <c r="C5229" s="425"/>
      <c r="P5229" s="431"/>
      <c r="R5229" s="419"/>
      <c r="S5229" s="446"/>
      <c r="T5229" s="419"/>
      <c r="V5229" s="196"/>
      <c r="W5229" s="419"/>
      <c r="X5229" s="419"/>
      <c r="Z5229" s="419"/>
      <c r="AA5229" s="419"/>
      <c r="AB5229" s="419"/>
      <c r="AD5229" s="419"/>
      <c r="AE5229" s="419"/>
      <c r="AF5229" s="419"/>
      <c r="AH5229" s="419"/>
      <c r="AI5229" s="419"/>
      <c r="AJ5229" s="419"/>
      <c r="AL5229" s="419"/>
      <c r="AM5229" s="419"/>
      <c r="AN5229" s="403"/>
      <c r="AO5229" s="419"/>
      <c r="AP5229" s="419"/>
      <c r="AQ5229" s="419"/>
      <c r="AR5229" s="419"/>
      <c r="AS5229" s="419"/>
      <c r="AT5229" s="419"/>
      <c r="AU5229" s="419"/>
      <c r="AV5229" s="419"/>
      <c r="AX5229" s="419"/>
      <c r="AY5229" s="419"/>
      <c r="AZ5229" s="419"/>
      <c r="BB5229" s="419"/>
      <c r="BC5229" s="419"/>
      <c r="BD5229" s="419"/>
      <c r="BF5229" s="419"/>
      <c r="BG5229" s="419"/>
      <c r="BH5229" s="419"/>
      <c r="BJ5229" s="419"/>
      <c r="BK5229" s="419"/>
      <c r="BL5229" s="419"/>
      <c r="BN5229" s="419"/>
      <c r="BO5229" s="419"/>
      <c r="BP5229" s="419"/>
      <c r="BR5229" s="419"/>
      <c r="BS5229" s="419"/>
      <c r="BT5229" s="419"/>
      <c r="BV5229" s="419"/>
      <c r="BW5229" s="419"/>
      <c r="BX5229" s="397"/>
      <c r="BZ5229" s="449"/>
      <c r="CB5229" s="419"/>
      <c r="CC5229" s="419"/>
      <c r="CD5229" s="419"/>
      <c r="CF5229" s="419"/>
      <c r="CG5229" s="419"/>
      <c r="CH5229" s="419"/>
    </row>
    <row r="5230" spans="3:86" ht="21" thickBot="1">
      <c r="C5230" s="425"/>
      <c r="P5230" s="431"/>
      <c r="R5230" s="419"/>
      <c r="S5230" s="446"/>
      <c r="T5230" s="419"/>
      <c r="V5230" s="196"/>
      <c r="W5230" s="419"/>
      <c r="X5230" s="419"/>
      <c r="Z5230" s="419"/>
      <c r="AA5230" s="419"/>
      <c r="AB5230" s="419"/>
      <c r="AD5230" s="419"/>
      <c r="AE5230" s="419"/>
      <c r="AF5230" s="419"/>
      <c r="AH5230" s="419"/>
      <c r="AI5230" s="419"/>
      <c r="AJ5230" s="419"/>
      <c r="AL5230" s="419"/>
      <c r="AM5230" s="419"/>
      <c r="AN5230" s="403"/>
      <c r="AO5230" s="419"/>
      <c r="AP5230" s="419"/>
      <c r="AQ5230" s="419"/>
      <c r="AR5230" s="419"/>
      <c r="AS5230" s="419"/>
      <c r="AT5230" s="419"/>
      <c r="AU5230" s="419"/>
      <c r="AV5230" s="419"/>
      <c r="AX5230" s="419"/>
      <c r="AY5230" s="419"/>
      <c r="AZ5230" s="419"/>
      <c r="BB5230" s="419"/>
      <c r="BC5230" s="419"/>
      <c r="BD5230" s="419"/>
      <c r="BF5230" s="419"/>
      <c r="BG5230" s="419"/>
      <c r="BH5230" s="419"/>
      <c r="BJ5230" s="419"/>
      <c r="BK5230" s="419"/>
      <c r="BL5230" s="419"/>
      <c r="BN5230" s="419"/>
      <c r="BO5230" s="419"/>
      <c r="BP5230" s="419"/>
      <c r="BR5230" s="419"/>
      <c r="BS5230" s="419"/>
      <c r="BT5230" s="419"/>
      <c r="BV5230" s="419"/>
      <c r="BW5230" s="419"/>
      <c r="BX5230" s="397"/>
      <c r="BZ5230" s="449"/>
      <c r="CB5230" s="419"/>
      <c r="CC5230" s="419"/>
      <c r="CD5230" s="419"/>
      <c r="CF5230" s="419"/>
      <c r="CG5230" s="419"/>
      <c r="CH5230" s="419"/>
    </row>
    <row r="5231" spans="3:86" ht="21" thickBot="1">
      <c r="C5231" s="425"/>
      <c r="P5231" s="431"/>
      <c r="R5231" s="419"/>
      <c r="S5231" s="446"/>
      <c r="T5231" s="419"/>
      <c r="V5231" s="196"/>
      <c r="W5231" s="419"/>
      <c r="X5231" s="419"/>
      <c r="Z5231" s="419"/>
      <c r="AA5231" s="419"/>
      <c r="AB5231" s="419"/>
      <c r="AD5231" s="419"/>
      <c r="AE5231" s="419"/>
      <c r="AF5231" s="419"/>
      <c r="AH5231" s="419"/>
      <c r="AI5231" s="419"/>
      <c r="AJ5231" s="419"/>
      <c r="AL5231" s="419"/>
      <c r="AM5231" s="419"/>
      <c r="AN5231" s="403"/>
      <c r="AO5231" s="419"/>
      <c r="AP5231" s="419"/>
      <c r="AQ5231" s="419"/>
      <c r="AR5231" s="419"/>
      <c r="AS5231" s="419"/>
      <c r="AT5231" s="419"/>
      <c r="AU5231" s="419"/>
      <c r="AV5231" s="419"/>
      <c r="AX5231" s="419"/>
      <c r="AY5231" s="419"/>
      <c r="AZ5231" s="419"/>
      <c r="BB5231" s="419"/>
      <c r="BC5231" s="419"/>
      <c r="BD5231" s="419"/>
      <c r="BF5231" s="419"/>
      <c r="BG5231" s="419"/>
      <c r="BH5231" s="419"/>
      <c r="BJ5231" s="419"/>
      <c r="BK5231" s="419"/>
      <c r="BL5231" s="419"/>
      <c r="BN5231" s="419"/>
      <c r="BO5231" s="419"/>
      <c r="BP5231" s="419"/>
      <c r="BR5231" s="419"/>
      <c r="BS5231" s="419"/>
      <c r="BT5231" s="419"/>
      <c r="BV5231" s="419"/>
      <c r="BW5231" s="419"/>
      <c r="BX5231" s="397"/>
      <c r="BZ5231" s="449"/>
      <c r="CB5231" s="419"/>
      <c r="CC5231" s="419"/>
      <c r="CD5231" s="419"/>
      <c r="CF5231" s="419"/>
      <c r="CG5231" s="419"/>
      <c r="CH5231" s="419"/>
    </row>
    <row r="5232" spans="3:86" ht="21" thickBot="1">
      <c r="C5232" s="425"/>
      <c r="P5232" s="431"/>
      <c r="R5232" s="419"/>
      <c r="S5232" s="446"/>
      <c r="T5232" s="419"/>
      <c r="V5232" s="196"/>
      <c r="W5232" s="419"/>
      <c r="X5232" s="419"/>
      <c r="Z5232" s="419"/>
      <c r="AA5232" s="419"/>
      <c r="AB5232" s="419"/>
      <c r="AD5232" s="419"/>
      <c r="AE5232" s="419"/>
      <c r="AF5232" s="419"/>
      <c r="AH5232" s="419"/>
      <c r="AI5232" s="419"/>
      <c r="AJ5232" s="419"/>
      <c r="AL5232" s="419"/>
      <c r="AM5232" s="419"/>
      <c r="AN5232" s="403"/>
      <c r="AO5232" s="419"/>
      <c r="AP5232" s="419"/>
      <c r="AQ5232" s="419"/>
      <c r="AR5232" s="419"/>
      <c r="AS5232" s="419"/>
      <c r="AT5232" s="419"/>
      <c r="AU5232" s="419"/>
      <c r="AV5232" s="419"/>
      <c r="AX5232" s="419"/>
      <c r="AY5232" s="419"/>
      <c r="AZ5232" s="419"/>
      <c r="BB5232" s="419"/>
      <c r="BC5232" s="419"/>
      <c r="BD5232" s="419"/>
      <c r="BF5232" s="419"/>
      <c r="BG5232" s="419"/>
      <c r="BH5232" s="419"/>
      <c r="BJ5232" s="419"/>
      <c r="BK5232" s="419"/>
      <c r="BL5232" s="419"/>
      <c r="BN5232" s="419"/>
      <c r="BO5232" s="419"/>
      <c r="BP5232" s="419"/>
      <c r="BR5232" s="419"/>
      <c r="BS5232" s="419"/>
      <c r="BT5232" s="419"/>
      <c r="BV5232" s="419"/>
      <c r="BW5232" s="419"/>
      <c r="BX5232" s="397"/>
      <c r="BZ5232" s="449"/>
      <c r="CB5232" s="419"/>
      <c r="CC5232" s="419"/>
      <c r="CD5232" s="419"/>
      <c r="CF5232" s="419"/>
      <c r="CG5232" s="419"/>
      <c r="CH5232" s="419"/>
    </row>
    <row r="5233" spans="3:86" ht="21" thickBot="1">
      <c r="C5233" s="425"/>
      <c r="P5233" s="431"/>
      <c r="R5233" s="419"/>
      <c r="S5233" s="446"/>
      <c r="T5233" s="419"/>
      <c r="V5233" s="196"/>
      <c r="W5233" s="419"/>
      <c r="X5233" s="419"/>
      <c r="Z5233" s="419"/>
      <c r="AA5233" s="419"/>
      <c r="AB5233" s="419"/>
      <c r="AD5233" s="419"/>
      <c r="AE5233" s="419"/>
      <c r="AF5233" s="419"/>
      <c r="AH5233" s="419"/>
      <c r="AI5233" s="419"/>
      <c r="AJ5233" s="419"/>
      <c r="AL5233" s="419"/>
      <c r="AM5233" s="419"/>
      <c r="AN5233" s="403"/>
      <c r="AO5233" s="419"/>
      <c r="AP5233" s="419"/>
      <c r="AQ5233" s="419"/>
      <c r="AR5233" s="419"/>
      <c r="AS5233" s="419"/>
      <c r="AT5233" s="419"/>
      <c r="AU5233" s="419"/>
      <c r="AV5233" s="419"/>
      <c r="AX5233" s="419"/>
      <c r="AY5233" s="419"/>
      <c r="AZ5233" s="419"/>
      <c r="BB5233" s="419"/>
      <c r="BC5233" s="419"/>
      <c r="BD5233" s="419"/>
      <c r="BF5233" s="419"/>
      <c r="BG5233" s="419"/>
      <c r="BH5233" s="419"/>
      <c r="BJ5233" s="419"/>
      <c r="BK5233" s="419"/>
      <c r="BL5233" s="419"/>
      <c r="BN5233" s="419"/>
      <c r="BO5233" s="419"/>
      <c r="BP5233" s="419"/>
      <c r="BR5233" s="419"/>
      <c r="BS5233" s="419"/>
      <c r="BT5233" s="419"/>
      <c r="BV5233" s="419"/>
      <c r="BW5233" s="419"/>
      <c r="BX5233" s="397"/>
      <c r="BZ5233" s="449"/>
      <c r="CB5233" s="419"/>
      <c r="CC5233" s="419"/>
      <c r="CD5233" s="419"/>
      <c r="CF5233" s="419"/>
      <c r="CG5233" s="419"/>
      <c r="CH5233" s="419"/>
    </row>
    <row r="5234" spans="3:86" ht="21" thickBot="1">
      <c r="C5234" s="425"/>
      <c r="P5234" s="431"/>
      <c r="R5234" s="419"/>
      <c r="S5234" s="446"/>
      <c r="T5234" s="419"/>
      <c r="V5234" s="196"/>
      <c r="W5234" s="419"/>
      <c r="X5234" s="419"/>
      <c r="Z5234" s="419"/>
      <c r="AA5234" s="419"/>
      <c r="AB5234" s="419"/>
      <c r="AD5234" s="419"/>
      <c r="AE5234" s="419"/>
      <c r="AF5234" s="419"/>
      <c r="AH5234" s="419"/>
      <c r="AI5234" s="419"/>
      <c r="AJ5234" s="419"/>
      <c r="AL5234" s="419"/>
      <c r="AM5234" s="419"/>
      <c r="AN5234" s="403"/>
      <c r="AO5234" s="419"/>
      <c r="AP5234" s="419"/>
      <c r="AQ5234" s="419"/>
      <c r="AR5234" s="419"/>
      <c r="AS5234" s="419"/>
      <c r="AT5234" s="419"/>
      <c r="AU5234" s="419"/>
      <c r="AV5234" s="419"/>
      <c r="AX5234" s="419"/>
      <c r="AY5234" s="419"/>
      <c r="AZ5234" s="419"/>
      <c r="BB5234" s="419"/>
      <c r="BC5234" s="419"/>
      <c r="BD5234" s="419"/>
      <c r="BF5234" s="419"/>
      <c r="BG5234" s="419"/>
      <c r="BH5234" s="419"/>
      <c r="BJ5234" s="419"/>
      <c r="BK5234" s="419"/>
      <c r="BL5234" s="419"/>
      <c r="BN5234" s="419"/>
      <c r="BO5234" s="419"/>
      <c r="BP5234" s="419"/>
      <c r="BR5234" s="419"/>
      <c r="BS5234" s="419"/>
      <c r="BT5234" s="419"/>
      <c r="BV5234" s="419"/>
      <c r="BW5234" s="419"/>
      <c r="BX5234" s="397"/>
      <c r="BZ5234" s="449"/>
      <c r="CB5234" s="419"/>
      <c r="CC5234" s="419"/>
      <c r="CD5234" s="419"/>
      <c r="CF5234" s="419"/>
      <c r="CG5234" s="419"/>
      <c r="CH5234" s="419"/>
    </row>
    <row r="5235" spans="3:86" ht="21" thickBot="1">
      <c r="C5235" s="425"/>
      <c r="P5235" s="431"/>
      <c r="R5235" s="419"/>
      <c r="S5235" s="446"/>
      <c r="T5235" s="419"/>
      <c r="V5235" s="196"/>
      <c r="W5235" s="419"/>
      <c r="X5235" s="419"/>
      <c r="Z5235" s="419"/>
      <c r="AA5235" s="419"/>
      <c r="AB5235" s="419"/>
      <c r="AD5235" s="419"/>
      <c r="AE5235" s="419"/>
      <c r="AF5235" s="419"/>
      <c r="AH5235" s="419"/>
      <c r="AI5235" s="419"/>
      <c r="AJ5235" s="419"/>
      <c r="AL5235" s="419"/>
      <c r="AM5235" s="419"/>
      <c r="AN5235" s="403"/>
      <c r="AO5235" s="419"/>
      <c r="AP5235" s="419"/>
      <c r="AQ5235" s="419"/>
      <c r="AR5235" s="419"/>
      <c r="AS5235" s="419"/>
      <c r="AT5235" s="419"/>
      <c r="AU5235" s="419"/>
      <c r="AV5235" s="419"/>
      <c r="AX5235" s="419"/>
      <c r="AY5235" s="419"/>
      <c r="AZ5235" s="419"/>
      <c r="BB5235" s="419"/>
      <c r="BC5235" s="419"/>
      <c r="BD5235" s="419"/>
      <c r="BF5235" s="419"/>
      <c r="BG5235" s="419"/>
      <c r="BH5235" s="419"/>
      <c r="BJ5235" s="419"/>
      <c r="BK5235" s="419"/>
      <c r="BL5235" s="419"/>
      <c r="BN5235" s="419"/>
      <c r="BO5235" s="419"/>
      <c r="BP5235" s="419"/>
      <c r="BR5235" s="419"/>
      <c r="BS5235" s="419"/>
      <c r="BT5235" s="419"/>
      <c r="BV5235" s="419"/>
      <c r="BW5235" s="419"/>
      <c r="BX5235" s="397"/>
      <c r="BZ5235" s="449"/>
      <c r="CB5235" s="419"/>
      <c r="CC5235" s="419"/>
      <c r="CD5235" s="419"/>
      <c r="CF5235" s="419"/>
      <c r="CG5235" s="419"/>
      <c r="CH5235" s="419"/>
    </row>
    <row r="5236" spans="3:86" ht="21" thickBot="1">
      <c r="C5236" s="425"/>
      <c r="P5236" s="431"/>
      <c r="R5236" s="419"/>
      <c r="S5236" s="446"/>
      <c r="T5236" s="419"/>
      <c r="V5236" s="196"/>
      <c r="W5236" s="419"/>
      <c r="X5236" s="419"/>
      <c r="Z5236" s="419"/>
      <c r="AA5236" s="419"/>
      <c r="AB5236" s="419"/>
      <c r="AD5236" s="419"/>
      <c r="AE5236" s="419"/>
      <c r="AF5236" s="419"/>
      <c r="AH5236" s="419"/>
      <c r="AI5236" s="419"/>
      <c r="AJ5236" s="419"/>
      <c r="AL5236" s="419"/>
      <c r="AM5236" s="419"/>
      <c r="AN5236" s="403"/>
      <c r="AO5236" s="419"/>
      <c r="AP5236" s="419"/>
      <c r="AQ5236" s="419"/>
      <c r="AR5236" s="419"/>
      <c r="AS5236" s="419"/>
      <c r="AT5236" s="419"/>
      <c r="AU5236" s="419"/>
      <c r="AV5236" s="419"/>
      <c r="AX5236" s="419"/>
      <c r="AY5236" s="419"/>
      <c r="AZ5236" s="419"/>
      <c r="BB5236" s="419"/>
      <c r="BC5236" s="419"/>
      <c r="BD5236" s="419"/>
      <c r="BF5236" s="419"/>
      <c r="BG5236" s="419"/>
      <c r="BH5236" s="419"/>
      <c r="BJ5236" s="419"/>
      <c r="BK5236" s="419"/>
      <c r="BL5236" s="419"/>
      <c r="BN5236" s="419"/>
      <c r="BO5236" s="419"/>
      <c r="BP5236" s="419"/>
      <c r="BR5236" s="419"/>
      <c r="BS5236" s="419"/>
      <c r="BT5236" s="419"/>
      <c r="BV5236" s="419"/>
      <c r="BW5236" s="419"/>
      <c r="BX5236" s="397"/>
      <c r="BZ5236" s="449"/>
      <c r="CB5236" s="419"/>
      <c r="CC5236" s="419"/>
      <c r="CD5236" s="419"/>
      <c r="CF5236" s="419"/>
      <c r="CG5236" s="419"/>
      <c r="CH5236" s="419"/>
    </row>
    <row r="5237" spans="3:86" ht="21" thickBot="1">
      <c r="C5237" s="425"/>
      <c r="P5237" s="431"/>
      <c r="R5237" s="419"/>
      <c r="S5237" s="446"/>
      <c r="T5237" s="419"/>
      <c r="V5237" s="196"/>
      <c r="W5237" s="419"/>
      <c r="X5237" s="419"/>
      <c r="Z5237" s="419"/>
      <c r="AA5237" s="419"/>
      <c r="AB5237" s="419"/>
      <c r="AD5237" s="419"/>
      <c r="AE5237" s="419"/>
      <c r="AF5237" s="419"/>
      <c r="AH5237" s="419"/>
      <c r="AI5237" s="419"/>
      <c r="AJ5237" s="419"/>
      <c r="AL5237" s="419"/>
      <c r="AM5237" s="419"/>
      <c r="AN5237" s="403"/>
      <c r="AO5237" s="419"/>
      <c r="AP5237" s="419"/>
      <c r="AQ5237" s="419"/>
      <c r="AR5237" s="419"/>
      <c r="AS5237" s="419"/>
      <c r="AT5237" s="419"/>
      <c r="AU5237" s="419"/>
      <c r="AV5237" s="419"/>
      <c r="AX5237" s="419"/>
      <c r="AY5237" s="419"/>
      <c r="AZ5237" s="419"/>
      <c r="BB5237" s="419"/>
      <c r="BC5237" s="419"/>
      <c r="BD5237" s="419"/>
      <c r="BF5237" s="419"/>
      <c r="BG5237" s="419"/>
      <c r="BH5237" s="419"/>
      <c r="BJ5237" s="419"/>
      <c r="BK5237" s="419"/>
      <c r="BL5237" s="419"/>
      <c r="BN5237" s="419"/>
      <c r="BO5237" s="419"/>
      <c r="BP5237" s="419"/>
      <c r="BR5237" s="419"/>
      <c r="BS5237" s="419"/>
      <c r="BT5237" s="419"/>
      <c r="BV5237" s="419"/>
      <c r="BW5237" s="419"/>
      <c r="BX5237" s="397"/>
      <c r="BZ5237" s="449"/>
      <c r="CB5237" s="419"/>
      <c r="CC5237" s="419"/>
      <c r="CD5237" s="419"/>
      <c r="CF5237" s="419"/>
      <c r="CG5237" s="419"/>
      <c r="CH5237" s="419"/>
    </row>
    <row r="5238" spans="3:86" ht="21" thickBot="1">
      <c r="C5238" s="425"/>
      <c r="P5238" s="431"/>
      <c r="R5238" s="419"/>
      <c r="S5238" s="446"/>
      <c r="T5238" s="419"/>
      <c r="V5238" s="196"/>
      <c r="W5238" s="419"/>
      <c r="X5238" s="419"/>
      <c r="Z5238" s="419"/>
      <c r="AA5238" s="419"/>
      <c r="AB5238" s="419"/>
      <c r="AD5238" s="419"/>
      <c r="AE5238" s="419"/>
      <c r="AF5238" s="419"/>
      <c r="AH5238" s="419"/>
      <c r="AI5238" s="419"/>
      <c r="AJ5238" s="419"/>
      <c r="AL5238" s="419"/>
      <c r="AM5238" s="419"/>
      <c r="AN5238" s="403"/>
      <c r="AO5238" s="419"/>
      <c r="AP5238" s="419"/>
      <c r="AQ5238" s="419"/>
      <c r="AR5238" s="419"/>
      <c r="AS5238" s="419"/>
      <c r="AT5238" s="419"/>
      <c r="AU5238" s="419"/>
      <c r="AV5238" s="419"/>
      <c r="AX5238" s="419"/>
      <c r="AY5238" s="419"/>
      <c r="AZ5238" s="419"/>
      <c r="BB5238" s="419"/>
      <c r="BC5238" s="419"/>
      <c r="BD5238" s="419"/>
      <c r="BF5238" s="419"/>
      <c r="BG5238" s="419"/>
      <c r="BH5238" s="419"/>
      <c r="BJ5238" s="419"/>
      <c r="BK5238" s="419"/>
      <c r="BL5238" s="419"/>
      <c r="BN5238" s="419"/>
      <c r="BO5238" s="419"/>
      <c r="BP5238" s="419"/>
      <c r="BR5238" s="419"/>
      <c r="BS5238" s="419"/>
      <c r="BT5238" s="419"/>
      <c r="BV5238" s="419"/>
      <c r="BW5238" s="419"/>
      <c r="BX5238" s="397"/>
      <c r="BZ5238" s="449"/>
      <c r="CB5238" s="419"/>
      <c r="CC5238" s="419"/>
      <c r="CD5238" s="419"/>
      <c r="CF5238" s="419"/>
      <c r="CG5238" s="419"/>
      <c r="CH5238" s="419"/>
    </row>
    <row r="5239" spans="3:86" ht="21" thickBot="1">
      <c r="C5239" s="425"/>
      <c r="P5239" s="431"/>
      <c r="R5239" s="419"/>
      <c r="S5239" s="446"/>
      <c r="T5239" s="419"/>
      <c r="V5239" s="196"/>
      <c r="W5239" s="419"/>
      <c r="X5239" s="419"/>
      <c r="Z5239" s="419"/>
      <c r="AA5239" s="419"/>
      <c r="AB5239" s="419"/>
      <c r="AD5239" s="419"/>
      <c r="AE5239" s="419"/>
      <c r="AF5239" s="419"/>
      <c r="AH5239" s="419"/>
      <c r="AI5239" s="419"/>
      <c r="AJ5239" s="419"/>
      <c r="AL5239" s="419"/>
      <c r="AM5239" s="419"/>
      <c r="AN5239" s="403"/>
      <c r="AO5239" s="419"/>
      <c r="AP5239" s="419"/>
      <c r="AQ5239" s="419"/>
      <c r="AR5239" s="419"/>
      <c r="AS5239" s="419"/>
      <c r="AT5239" s="419"/>
      <c r="AU5239" s="419"/>
      <c r="AV5239" s="419"/>
      <c r="AX5239" s="419"/>
      <c r="AY5239" s="419"/>
      <c r="AZ5239" s="419"/>
      <c r="BB5239" s="419"/>
      <c r="BC5239" s="419"/>
      <c r="BD5239" s="419"/>
      <c r="BF5239" s="419"/>
      <c r="BG5239" s="419"/>
      <c r="BH5239" s="419"/>
      <c r="BJ5239" s="419"/>
      <c r="BK5239" s="419"/>
      <c r="BL5239" s="419"/>
      <c r="BN5239" s="419"/>
      <c r="BO5239" s="419"/>
      <c r="BP5239" s="419"/>
      <c r="BR5239" s="419"/>
      <c r="BS5239" s="419"/>
      <c r="BT5239" s="419"/>
      <c r="BV5239" s="419"/>
      <c r="BW5239" s="419"/>
      <c r="BX5239" s="397"/>
      <c r="BZ5239" s="449"/>
      <c r="CB5239" s="419"/>
      <c r="CC5239" s="419"/>
      <c r="CD5239" s="419"/>
      <c r="CF5239" s="419"/>
      <c r="CG5239" s="419"/>
      <c r="CH5239" s="419"/>
    </row>
    <row r="5240" spans="3:86" ht="21" thickBot="1">
      <c r="C5240" s="425"/>
      <c r="P5240" s="431"/>
      <c r="R5240" s="419"/>
      <c r="S5240" s="446"/>
      <c r="T5240" s="419"/>
      <c r="V5240" s="196"/>
      <c r="W5240" s="419"/>
      <c r="X5240" s="419"/>
      <c r="Z5240" s="419"/>
      <c r="AA5240" s="419"/>
      <c r="AB5240" s="419"/>
      <c r="AD5240" s="419"/>
      <c r="AE5240" s="419"/>
      <c r="AF5240" s="419"/>
      <c r="AH5240" s="419"/>
      <c r="AI5240" s="419"/>
      <c r="AJ5240" s="419"/>
      <c r="AL5240" s="419"/>
      <c r="AM5240" s="419"/>
      <c r="AN5240" s="403"/>
      <c r="AO5240" s="419"/>
      <c r="AP5240" s="419"/>
      <c r="AQ5240" s="419"/>
      <c r="AR5240" s="419"/>
      <c r="AS5240" s="419"/>
      <c r="AT5240" s="419"/>
      <c r="AU5240" s="419"/>
      <c r="AV5240" s="419"/>
      <c r="AX5240" s="419"/>
      <c r="AY5240" s="419"/>
      <c r="AZ5240" s="419"/>
      <c r="BB5240" s="419"/>
      <c r="BC5240" s="419"/>
      <c r="BD5240" s="419"/>
      <c r="BF5240" s="419"/>
      <c r="BG5240" s="419"/>
      <c r="BH5240" s="419"/>
      <c r="BJ5240" s="419"/>
      <c r="BK5240" s="419"/>
      <c r="BL5240" s="419"/>
      <c r="BN5240" s="419"/>
      <c r="BO5240" s="419"/>
      <c r="BP5240" s="419"/>
      <c r="BR5240" s="419"/>
      <c r="BS5240" s="419"/>
      <c r="BT5240" s="419"/>
      <c r="BV5240" s="419"/>
      <c r="BW5240" s="419"/>
      <c r="BX5240" s="397"/>
      <c r="BZ5240" s="449"/>
      <c r="CB5240" s="419"/>
      <c r="CC5240" s="419"/>
      <c r="CD5240" s="419"/>
      <c r="CF5240" s="419"/>
      <c r="CG5240" s="419"/>
      <c r="CH5240" s="419"/>
    </row>
    <row r="5241" spans="3:86" ht="21" thickBot="1">
      <c r="C5241" s="425"/>
      <c r="P5241" s="431"/>
      <c r="R5241" s="419"/>
      <c r="S5241" s="446"/>
      <c r="T5241" s="419"/>
      <c r="V5241" s="196"/>
      <c r="W5241" s="419"/>
      <c r="X5241" s="419"/>
      <c r="Z5241" s="419"/>
      <c r="AA5241" s="419"/>
      <c r="AB5241" s="419"/>
      <c r="AD5241" s="419"/>
      <c r="AE5241" s="419"/>
      <c r="AF5241" s="419"/>
      <c r="AH5241" s="419"/>
      <c r="AI5241" s="419"/>
      <c r="AJ5241" s="419"/>
      <c r="AL5241" s="419"/>
      <c r="AM5241" s="419"/>
      <c r="AN5241" s="403"/>
      <c r="AO5241" s="419"/>
      <c r="AP5241" s="419"/>
      <c r="AQ5241" s="419"/>
      <c r="AR5241" s="419"/>
      <c r="AS5241" s="419"/>
      <c r="AT5241" s="419"/>
      <c r="AU5241" s="419"/>
      <c r="AV5241" s="419"/>
      <c r="AX5241" s="419"/>
      <c r="AY5241" s="419"/>
      <c r="AZ5241" s="419"/>
      <c r="BB5241" s="419"/>
      <c r="BC5241" s="419"/>
      <c r="BD5241" s="419"/>
      <c r="BF5241" s="419"/>
      <c r="BG5241" s="419"/>
      <c r="BH5241" s="419"/>
      <c r="BJ5241" s="419"/>
      <c r="BK5241" s="419"/>
      <c r="BL5241" s="419"/>
      <c r="BN5241" s="419"/>
      <c r="BO5241" s="419"/>
      <c r="BP5241" s="419"/>
      <c r="BR5241" s="419"/>
      <c r="BS5241" s="419"/>
      <c r="BT5241" s="419"/>
      <c r="BV5241" s="419"/>
      <c r="BW5241" s="419"/>
      <c r="BX5241" s="397"/>
      <c r="BZ5241" s="449"/>
      <c r="CB5241" s="419"/>
      <c r="CC5241" s="419"/>
      <c r="CD5241" s="419"/>
      <c r="CF5241" s="419"/>
      <c r="CG5241" s="419"/>
      <c r="CH5241" s="419"/>
    </row>
    <row r="5242" spans="3:86" ht="21" thickBot="1">
      <c r="C5242" s="425"/>
      <c r="P5242" s="431"/>
      <c r="R5242" s="419"/>
      <c r="S5242" s="446"/>
      <c r="T5242" s="419"/>
      <c r="V5242" s="196"/>
      <c r="W5242" s="419"/>
      <c r="X5242" s="419"/>
      <c r="Z5242" s="419"/>
      <c r="AA5242" s="419"/>
      <c r="AB5242" s="419"/>
      <c r="AD5242" s="419"/>
      <c r="AE5242" s="419"/>
      <c r="AF5242" s="419"/>
      <c r="AH5242" s="419"/>
      <c r="AI5242" s="419"/>
      <c r="AJ5242" s="419"/>
      <c r="AL5242" s="419"/>
      <c r="AM5242" s="419"/>
      <c r="AN5242" s="403"/>
      <c r="AO5242" s="419"/>
      <c r="AP5242" s="419"/>
      <c r="AQ5242" s="419"/>
      <c r="AR5242" s="419"/>
      <c r="AS5242" s="419"/>
      <c r="AT5242" s="419"/>
      <c r="AU5242" s="419"/>
      <c r="AV5242" s="419"/>
      <c r="AX5242" s="419"/>
      <c r="AY5242" s="419"/>
      <c r="AZ5242" s="419"/>
      <c r="BB5242" s="419"/>
      <c r="BC5242" s="419"/>
      <c r="BD5242" s="419"/>
      <c r="BF5242" s="419"/>
      <c r="BG5242" s="419"/>
      <c r="BH5242" s="419"/>
      <c r="BJ5242" s="419"/>
      <c r="BK5242" s="419"/>
      <c r="BL5242" s="419"/>
      <c r="BN5242" s="419"/>
      <c r="BO5242" s="419"/>
      <c r="BP5242" s="419"/>
      <c r="BR5242" s="419"/>
      <c r="BS5242" s="419"/>
      <c r="BT5242" s="419"/>
      <c r="BV5242" s="419"/>
      <c r="BW5242" s="419"/>
      <c r="BX5242" s="397"/>
      <c r="BZ5242" s="449"/>
      <c r="CB5242" s="419"/>
      <c r="CC5242" s="419"/>
      <c r="CD5242" s="419"/>
      <c r="CF5242" s="419"/>
      <c r="CG5242" s="419"/>
      <c r="CH5242" s="419"/>
    </row>
    <row r="5243" spans="3:86" ht="21" thickBot="1">
      <c r="C5243" s="425"/>
      <c r="P5243" s="431"/>
      <c r="R5243" s="419"/>
      <c r="S5243" s="446"/>
      <c r="T5243" s="419"/>
      <c r="V5243" s="196"/>
      <c r="W5243" s="419"/>
      <c r="X5243" s="419"/>
      <c r="Z5243" s="419"/>
      <c r="AA5243" s="419"/>
      <c r="AB5243" s="419"/>
      <c r="AD5243" s="419"/>
      <c r="AE5243" s="419"/>
      <c r="AF5243" s="419"/>
      <c r="AH5243" s="419"/>
      <c r="AI5243" s="419"/>
      <c r="AJ5243" s="419"/>
      <c r="AL5243" s="419"/>
      <c r="AM5243" s="419"/>
      <c r="AN5243" s="403"/>
      <c r="AO5243" s="419"/>
      <c r="AP5243" s="419"/>
      <c r="AQ5243" s="419"/>
      <c r="AR5243" s="419"/>
      <c r="AS5243" s="419"/>
      <c r="AT5243" s="419"/>
      <c r="AU5243" s="419"/>
      <c r="AV5243" s="419"/>
      <c r="AX5243" s="419"/>
      <c r="AY5243" s="419"/>
      <c r="AZ5243" s="419"/>
      <c r="BB5243" s="419"/>
      <c r="BC5243" s="419"/>
      <c r="BD5243" s="419"/>
      <c r="BF5243" s="419"/>
      <c r="BG5243" s="419"/>
      <c r="BH5243" s="419"/>
      <c r="BJ5243" s="419"/>
      <c r="BK5243" s="419"/>
      <c r="BL5243" s="419"/>
      <c r="BN5243" s="419"/>
      <c r="BO5243" s="419"/>
      <c r="BP5243" s="419"/>
      <c r="BR5243" s="419"/>
      <c r="BS5243" s="419"/>
      <c r="BT5243" s="419"/>
      <c r="BV5243" s="419"/>
      <c r="BW5243" s="419"/>
      <c r="BX5243" s="397"/>
      <c r="BZ5243" s="449"/>
      <c r="CB5243" s="419"/>
      <c r="CC5243" s="419"/>
      <c r="CD5243" s="419"/>
      <c r="CF5243" s="419"/>
      <c r="CG5243" s="419"/>
      <c r="CH5243" s="419"/>
    </row>
    <row r="5244" spans="3:86" ht="21" thickBot="1">
      <c r="C5244" s="425"/>
      <c r="P5244" s="431"/>
      <c r="R5244" s="419"/>
      <c r="S5244" s="446"/>
      <c r="T5244" s="419"/>
      <c r="V5244" s="196"/>
      <c r="W5244" s="419"/>
      <c r="X5244" s="419"/>
      <c r="Z5244" s="419"/>
      <c r="AA5244" s="419"/>
      <c r="AB5244" s="419"/>
      <c r="AD5244" s="419"/>
      <c r="AE5244" s="419"/>
      <c r="AF5244" s="419"/>
      <c r="AH5244" s="419"/>
      <c r="AI5244" s="419"/>
      <c r="AJ5244" s="419"/>
      <c r="AL5244" s="419"/>
      <c r="AM5244" s="419"/>
      <c r="AN5244" s="403"/>
      <c r="AO5244" s="419"/>
      <c r="AP5244" s="419"/>
      <c r="AQ5244" s="419"/>
      <c r="AR5244" s="419"/>
      <c r="AS5244" s="419"/>
      <c r="AT5244" s="419"/>
      <c r="AU5244" s="419"/>
      <c r="AV5244" s="419"/>
      <c r="AX5244" s="419"/>
      <c r="AY5244" s="419"/>
      <c r="AZ5244" s="419"/>
      <c r="BB5244" s="419"/>
      <c r="BC5244" s="419"/>
      <c r="BD5244" s="419"/>
      <c r="BF5244" s="419"/>
      <c r="BG5244" s="419"/>
      <c r="BH5244" s="419"/>
      <c r="BJ5244" s="419"/>
      <c r="BK5244" s="419"/>
      <c r="BL5244" s="419"/>
      <c r="BN5244" s="419"/>
      <c r="BO5244" s="419"/>
      <c r="BP5244" s="419"/>
      <c r="BR5244" s="419"/>
      <c r="BS5244" s="419"/>
      <c r="BT5244" s="419"/>
      <c r="BV5244" s="419"/>
      <c r="BW5244" s="419"/>
      <c r="BX5244" s="397"/>
      <c r="BZ5244" s="449"/>
      <c r="CB5244" s="419"/>
      <c r="CC5244" s="419"/>
      <c r="CD5244" s="419"/>
      <c r="CF5244" s="419"/>
      <c r="CG5244" s="419"/>
      <c r="CH5244" s="419"/>
    </row>
    <row r="5245" spans="3:86" ht="21" thickBot="1">
      <c r="C5245" s="425"/>
      <c r="P5245" s="431"/>
      <c r="R5245" s="419"/>
      <c r="S5245" s="446"/>
      <c r="T5245" s="419"/>
      <c r="V5245" s="196"/>
      <c r="W5245" s="419"/>
      <c r="X5245" s="419"/>
      <c r="Z5245" s="419"/>
      <c r="AA5245" s="419"/>
      <c r="AB5245" s="419"/>
      <c r="AD5245" s="419"/>
      <c r="AE5245" s="419"/>
      <c r="AF5245" s="419"/>
      <c r="AH5245" s="419"/>
      <c r="AI5245" s="419"/>
      <c r="AJ5245" s="419"/>
      <c r="AL5245" s="419"/>
      <c r="AM5245" s="419"/>
      <c r="AN5245" s="403"/>
      <c r="AO5245" s="419"/>
      <c r="AP5245" s="419"/>
      <c r="AQ5245" s="419"/>
      <c r="AR5245" s="419"/>
      <c r="AS5245" s="419"/>
      <c r="AT5245" s="419"/>
      <c r="AU5245" s="419"/>
      <c r="AV5245" s="419"/>
      <c r="AX5245" s="419"/>
      <c r="AY5245" s="419"/>
      <c r="AZ5245" s="419"/>
      <c r="BB5245" s="419"/>
      <c r="BC5245" s="419"/>
      <c r="BD5245" s="419"/>
      <c r="BF5245" s="419"/>
      <c r="BG5245" s="419"/>
      <c r="BH5245" s="419"/>
      <c r="BJ5245" s="419"/>
      <c r="BK5245" s="419"/>
      <c r="BL5245" s="419"/>
      <c r="BN5245" s="419"/>
      <c r="BO5245" s="419"/>
      <c r="BP5245" s="419"/>
      <c r="BR5245" s="419"/>
      <c r="BS5245" s="419"/>
      <c r="BT5245" s="419"/>
      <c r="BV5245" s="419"/>
      <c r="BW5245" s="419"/>
      <c r="BX5245" s="397"/>
      <c r="BZ5245" s="449"/>
      <c r="CB5245" s="419"/>
      <c r="CC5245" s="419"/>
      <c r="CD5245" s="419"/>
      <c r="CF5245" s="419"/>
      <c r="CG5245" s="419"/>
      <c r="CH5245" s="419"/>
    </row>
    <row r="5246" spans="3:86" ht="21" thickBot="1">
      <c r="C5246" s="425"/>
      <c r="P5246" s="431"/>
      <c r="R5246" s="419"/>
      <c r="S5246" s="446"/>
      <c r="T5246" s="419"/>
      <c r="V5246" s="196"/>
      <c r="W5246" s="419"/>
      <c r="X5246" s="419"/>
      <c r="Z5246" s="419"/>
      <c r="AA5246" s="419"/>
      <c r="AB5246" s="419"/>
      <c r="AD5246" s="419"/>
      <c r="AE5246" s="419"/>
      <c r="AF5246" s="419"/>
      <c r="AH5246" s="419"/>
      <c r="AI5246" s="419"/>
      <c r="AJ5246" s="419"/>
      <c r="AL5246" s="419"/>
      <c r="AM5246" s="419"/>
      <c r="AN5246" s="403"/>
      <c r="AO5246" s="419"/>
      <c r="AP5246" s="419"/>
      <c r="AQ5246" s="419"/>
      <c r="AR5246" s="419"/>
      <c r="AS5246" s="419"/>
      <c r="AT5246" s="419"/>
      <c r="AU5246" s="419"/>
      <c r="AV5246" s="419"/>
      <c r="AX5246" s="419"/>
      <c r="AY5246" s="419"/>
      <c r="AZ5246" s="419"/>
      <c r="BB5246" s="419"/>
      <c r="BC5246" s="419"/>
      <c r="BD5246" s="419"/>
      <c r="BF5246" s="419"/>
      <c r="BG5246" s="419"/>
      <c r="BH5246" s="419"/>
      <c r="BJ5246" s="419"/>
      <c r="BK5246" s="419"/>
      <c r="BL5246" s="419"/>
      <c r="BN5246" s="419"/>
      <c r="BO5246" s="419"/>
      <c r="BP5246" s="419"/>
      <c r="BR5246" s="419"/>
      <c r="BS5246" s="419"/>
      <c r="BT5246" s="419"/>
      <c r="BV5246" s="419"/>
      <c r="BW5246" s="419"/>
      <c r="BX5246" s="397"/>
      <c r="BZ5246" s="449"/>
      <c r="CB5246" s="419"/>
      <c r="CC5246" s="419"/>
      <c r="CD5246" s="419"/>
      <c r="CF5246" s="419"/>
      <c r="CG5246" s="419"/>
      <c r="CH5246" s="419"/>
    </row>
    <row r="5247" spans="3:86" ht="21" thickBot="1">
      <c r="C5247" s="425"/>
      <c r="P5247" s="431"/>
      <c r="R5247" s="419"/>
      <c r="S5247" s="446"/>
      <c r="T5247" s="419"/>
      <c r="V5247" s="196"/>
      <c r="W5247" s="419"/>
      <c r="X5247" s="419"/>
      <c r="Z5247" s="419"/>
      <c r="AA5247" s="419"/>
      <c r="AB5247" s="419"/>
      <c r="AD5247" s="419"/>
      <c r="AE5247" s="419"/>
      <c r="AF5247" s="419"/>
      <c r="AH5247" s="419"/>
      <c r="AI5247" s="419"/>
      <c r="AJ5247" s="419"/>
      <c r="AL5247" s="419"/>
      <c r="AM5247" s="419"/>
      <c r="AN5247" s="403"/>
      <c r="AO5247" s="419"/>
      <c r="AP5247" s="419"/>
      <c r="AQ5247" s="419"/>
      <c r="AR5247" s="419"/>
      <c r="AS5247" s="419"/>
      <c r="AT5247" s="419"/>
      <c r="AU5247" s="419"/>
      <c r="AV5247" s="419"/>
      <c r="AX5247" s="419"/>
      <c r="AY5247" s="419"/>
      <c r="AZ5247" s="419"/>
      <c r="BB5247" s="419"/>
      <c r="BC5247" s="419"/>
      <c r="BD5247" s="419"/>
      <c r="BF5247" s="419"/>
      <c r="BG5247" s="419"/>
      <c r="BH5247" s="419"/>
      <c r="BJ5247" s="419"/>
      <c r="BK5247" s="419"/>
      <c r="BL5247" s="419"/>
      <c r="BN5247" s="419"/>
      <c r="BO5247" s="419"/>
      <c r="BP5247" s="419"/>
      <c r="BR5247" s="419"/>
      <c r="BS5247" s="419"/>
      <c r="BT5247" s="419"/>
      <c r="BV5247" s="419"/>
      <c r="BW5247" s="419"/>
      <c r="BX5247" s="397"/>
      <c r="BZ5247" s="449"/>
      <c r="CB5247" s="419"/>
      <c r="CC5247" s="419"/>
      <c r="CD5247" s="419"/>
      <c r="CF5247" s="419"/>
      <c r="CG5247" s="419"/>
      <c r="CH5247" s="419"/>
    </row>
    <row r="5248" spans="3:86" ht="21" thickBot="1">
      <c r="C5248" s="425"/>
      <c r="P5248" s="431"/>
      <c r="R5248" s="419"/>
      <c r="S5248" s="446"/>
      <c r="T5248" s="419"/>
      <c r="V5248" s="196"/>
      <c r="W5248" s="419"/>
      <c r="X5248" s="419"/>
      <c r="Z5248" s="419"/>
      <c r="AA5248" s="419"/>
      <c r="AB5248" s="419"/>
      <c r="AD5248" s="419"/>
      <c r="AE5248" s="419"/>
      <c r="AF5248" s="419"/>
      <c r="AH5248" s="419"/>
      <c r="AI5248" s="419"/>
      <c r="AJ5248" s="419"/>
      <c r="AL5248" s="419"/>
      <c r="AM5248" s="419"/>
      <c r="AN5248" s="403"/>
      <c r="AO5248" s="419"/>
      <c r="AP5248" s="419"/>
      <c r="AQ5248" s="419"/>
      <c r="AR5248" s="419"/>
      <c r="AS5248" s="419"/>
      <c r="AT5248" s="419"/>
      <c r="AU5248" s="419"/>
      <c r="AV5248" s="419"/>
      <c r="AX5248" s="419"/>
      <c r="AY5248" s="419"/>
      <c r="AZ5248" s="419"/>
      <c r="BB5248" s="419"/>
      <c r="BC5248" s="419"/>
      <c r="BD5248" s="419"/>
      <c r="BF5248" s="419"/>
      <c r="BG5248" s="419"/>
      <c r="BH5248" s="419"/>
      <c r="BJ5248" s="419"/>
      <c r="BK5248" s="419"/>
      <c r="BL5248" s="419"/>
      <c r="BN5248" s="419"/>
      <c r="BO5248" s="419"/>
      <c r="BP5248" s="419"/>
      <c r="BR5248" s="419"/>
      <c r="BS5248" s="419"/>
      <c r="BT5248" s="419"/>
      <c r="BV5248" s="419"/>
      <c r="BW5248" s="419"/>
      <c r="BX5248" s="397"/>
      <c r="BZ5248" s="449"/>
      <c r="CB5248" s="419"/>
      <c r="CC5248" s="419"/>
      <c r="CD5248" s="419"/>
      <c r="CF5248" s="419"/>
      <c r="CG5248" s="419"/>
      <c r="CH5248" s="419"/>
    </row>
    <row r="5249" spans="3:86" ht="21" thickBot="1">
      <c r="C5249" s="425"/>
      <c r="P5249" s="431"/>
      <c r="R5249" s="419"/>
      <c r="S5249" s="446"/>
      <c r="T5249" s="419"/>
      <c r="V5249" s="196"/>
      <c r="W5249" s="419"/>
      <c r="X5249" s="419"/>
      <c r="Z5249" s="419"/>
      <c r="AA5249" s="419"/>
      <c r="AB5249" s="419"/>
      <c r="AD5249" s="419"/>
      <c r="AE5249" s="419"/>
      <c r="AF5249" s="419"/>
      <c r="AH5249" s="419"/>
      <c r="AI5249" s="419"/>
      <c r="AJ5249" s="419"/>
      <c r="AL5249" s="419"/>
      <c r="AM5249" s="419"/>
      <c r="AN5249" s="403"/>
      <c r="AO5249" s="419"/>
      <c r="AP5249" s="419"/>
      <c r="AQ5249" s="419"/>
      <c r="AR5249" s="419"/>
      <c r="AS5249" s="419"/>
      <c r="AT5249" s="419"/>
      <c r="AU5249" s="419"/>
      <c r="AV5249" s="419"/>
      <c r="AX5249" s="419"/>
      <c r="AY5249" s="419"/>
      <c r="AZ5249" s="419"/>
      <c r="BB5249" s="419"/>
      <c r="BC5249" s="419"/>
      <c r="BD5249" s="419"/>
      <c r="BF5249" s="419"/>
      <c r="BG5249" s="419"/>
      <c r="BH5249" s="419"/>
      <c r="BJ5249" s="419"/>
      <c r="BK5249" s="419"/>
      <c r="BL5249" s="419"/>
      <c r="BN5249" s="419"/>
      <c r="BO5249" s="419"/>
      <c r="BP5249" s="419"/>
      <c r="BR5249" s="419"/>
      <c r="BS5249" s="419"/>
      <c r="BT5249" s="419"/>
      <c r="BV5249" s="419"/>
      <c r="BW5249" s="419"/>
      <c r="BX5249" s="397"/>
      <c r="BZ5249" s="449"/>
      <c r="CB5249" s="419"/>
      <c r="CC5249" s="419"/>
      <c r="CD5249" s="419"/>
      <c r="CF5249" s="419"/>
      <c r="CG5249" s="419"/>
      <c r="CH5249" s="419"/>
    </row>
    <row r="5250" spans="3:86" ht="21" thickBot="1">
      <c r="C5250" s="425"/>
      <c r="P5250" s="431"/>
      <c r="R5250" s="419"/>
      <c r="S5250" s="446"/>
      <c r="T5250" s="419"/>
      <c r="V5250" s="196"/>
      <c r="W5250" s="419"/>
      <c r="X5250" s="419"/>
      <c r="Z5250" s="419"/>
      <c r="AA5250" s="419"/>
      <c r="AB5250" s="419"/>
      <c r="AD5250" s="419"/>
      <c r="AE5250" s="419"/>
      <c r="AF5250" s="419"/>
      <c r="AH5250" s="419"/>
      <c r="AI5250" s="419"/>
      <c r="AJ5250" s="419"/>
      <c r="AL5250" s="419"/>
      <c r="AM5250" s="419"/>
      <c r="AN5250" s="403"/>
      <c r="AO5250" s="419"/>
      <c r="AP5250" s="419"/>
      <c r="AQ5250" s="419"/>
      <c r="AR5250" s="419"/>
      <c r="AS5250" s="419"/>
      <c r="AT5250" s="419"/>
      <c r="AU5250" s="419"/>
      <c r="AV5250" s="419"/>
      <c r="AX5250" s="419"/>
      <c r="AY5250" s="419"/>
      <c r="AZ5250" s="419"/>
      <c r="BB5250" s="419"/>
      <c r="BC5250" s="419"/>
      <c r="BD5250" s="419"/>
      <c r="BF5250" s="419"/>
      <c r="BG5250" s="419"/>
      <c r="BH5250" s="419"/>
      <c r="BJ5250" s="419"/>
      <c r="BK5250" s="419"/>
      <c r="BL5250" s="419"/>
      <c r="BN5250" s="419"/>
      <c r="BO5250" s="419"/>
      <c r="BP5250" s="419"/>
      <c r="BR5250" s="419"/>
      <c r="BS5250" s="419"/>
      <c r="BT5250" s="419"/>
      <c r="BV5250" s="419"/>
      <c r="BW5250" s="419"/>
      <c r="BX5250" s="397"/>
      <c r="BZ5250" s="449"/>
      <c r="CB5250" s="419"/>
      <c r="CC5250" s="419"/>
      <c r="CD5250" s="419"/>
      <c r="CF5250" s="419"/>
      <c r="CG5250" s="419"/>
      <c r="CH5250" s="419"/>
    </row>
    <row r="5251" spans="3:86" ht="21" thickBot="1">
      <c r="C5251" s="425"/>
      <c r="P5251" s="431"/>
      <c r="R5251" s="419"/>
      <c r="S5251" s="446"/>
      <c r="T5251" s="419"/>
      <c r="V5251" s="196"/>
      <c r="W5251" s="419"/>
      <c r="X5251" s="419"/>
      <c r="Z5251" s="419"/>
      <c r="AA5251" s="419"/>
      <c r="AB5251" s="419"/>
      <c r="AD5251" s="419"/>
      <c r="AE5251" s="419"/>
      <c r="AF5251" s="419"/>
      <c r="AH5251" s="419"/>
      <c r="AI5251" s="419"/>
      <c r="AJ5251" s="419"/>
      <c r="AL5251" s="419"/>
      <c r="AM5251" s="419"/>
      <c r="AN5251" s="403"/>
      <c r="AO5251" s="419"/>
      <c r="AP5251" s="419"/>
      <c r="AQ5251" s="419"/>
      <c r="AR5251" s="419"/>
      <c r="AS5251" s="419"/>
      <c r="AT5251" s="419"/>
      <c r="AU5251" s="419"/>
      <c r="AV5251" s="419"/>
      <c r="AX5251" s="419"/>
      <c r="AY5251" s="419"/>
      <c r="AZ5251" s="419"/>
      <c r="BB5251" s="419"/>
      <c r="BC5251" s="419"/>
      <c r="BD5251" s="419"/>
      <c r="BF5251" s="419"/>
      <c r="BG5251" s="419"/>
      <c r="BH5251" s="419"/>
      <c r="BJ5251" s="419"/>
      <c r="BK5251" s="419"/>
      <c r="BL5251" s="419"/>
      <c r="BN5251" s="419"/>
      <c r="BO5251" s="419"/>
      <c r="BP5251" s="419"/>
      <c r="BR5251" s="419"/>
      <c r="BS5251" s="419"/>
      <c r="BT5251" s="419"/>
      <c r="BV5251" s="419"/>
      <c r="BW5251" s="419"/>
      <c r="BX5251" s="397"/>
      <c r="BZ5251" s="449"/>
      <c r="CB5251" s="419"/>
      <c r="CC5251" s="419"/>
      <c r="CD5251" s="419"/>
      <c r="CF5251" s="419"/>
      <c r="CG5251" s="419"/>
      <c r="CH5251" s="419"/>
    </row>
    <row r="5252" spans="3:86" ht="21" thickBot="1">
      <c r="C5252" s="425"/>
      <c r="P5252" s="431"/>
      <c r="R5252" s="419"/>
      <c r="S5252" s="446"/>
      <c r="T5252" s="419"/>
      <c r="V5252" s="196"/>
      <c r="W5252" s="419"/>
      <c r="X5252" s="419"/>
      <c r="Z5252" s="419"/>
      <c r="AA5252" s="419"/>
      <c r="AB5252" s="419"/>
      <c r="AD5252" s="419"/>
      <c r="AE5252" s="419"/>
      <c r="AF5252" s="419"/>
      <c r="AH5252" s="419"/>
      <c r="AI5252" s="419"/>
      <c r="AJ5252" s="419"/>
      <c r="AL5252" s="419"/>
      <c r="AM5252" s="419"/>
      <c r="AN5252" s="403"/>
      <c r="AO5252" s="419"/>
      <c r="AP5252" s="419"/>
      <c r="AQ5252" s="419"/>
      <c r="AR5252" s="419"/>
      <c r="AS5252" s="419"/>
      <c r="AT5252" s="419"/>
      <c r="AU5252" s="419"/>
      <c r="AV5252" s="419"/>
      <c r="AX5252" s="419"/>
      <c r="AY5252" s="419"/>
      <c r="AZ5252" s="419"/>
      <c r="BB5252" s="419"/>
      <c r="BC5252" s="419"/>
      <c r="BD5252" s="419"/>
      <c r="BF5252" s="419"/>
      <c r="BG5252" s="419"/>
      <c r="BH5252" s="419"/>
      <c r="BJ5252" s="419"/>
      <c r="BK5252" s="419"/>
      <c r="BL5252" s="419"/>
      <c r="BN5252" s="419"/>
      <c r="BO5252" s="419"/>
      <c r="BP5252" s="419"/>
      <c r="BR5252" s="419"/>
      <c r="BS5252" s="419"/>
      <c r="BT5252" s="419"/>
      <c r="BV5252" s="419"/>
      <c r="BW5252" s="419"/>
      <c r="BX5252" s="397"/>
      <c r="BZ5252" s="449"/>
      <c r="CB5252" s="419"/>
      <c r="CC5252" s="419"/>
      <c r="CD5252" s="419"/>
      <c r="CF5252" s="419"/>
      <c r="CG5252" s="419"/>
      <c r="CH5252" s="419"/>
    </row>
    <row r="5253" spans="3:86" ht="21" thickBot="1">
      <c r="C5253" s="425"/>
      <c r="P5253" s="431"/>
      <c r="R5253" s="419"/>
      <c r="S5253" s="446"/>
      <c r="T5253" s="419"/>
      <c r="V5253" s="196"/>
      <c r="W5253" s="419"/>
      <c r="X5253" s="419"/>
      <c r="Z5253" s="419"/>
      <c r="AA5253" s="419"/>
      <c r="AB5253" s="419"/>
      <c r="AD5253" s="419"/>
      <c r="AE5253" s="419"/>
      <c r="AF5253" s="419"/>
      <c r="AH5253" s="419"/>
      <c r="AI5253" s="419"/>
      <c r="AJ5253" s="419"/>
      <c r="AL5253" s="419"/>
      <c r="AM5253" s="419"/>
      <c r="AN5253" s="403"/>
      <c r="AO5253" s="419"/>
      <c r="AP5253" s="419"/>
      <c r="AQ5253" s="419"/>
      <c r="AR5253" s="419"/>
      <c r="AS5253" s="419"/>
      <c r="AT5253" s="419"/>
      <c r="AU5253" s="419"/>
      <c r="AV5253" s="419"/>
      <c r="AX5253" s="419"/>
      <c r="AY5253" s="419"/>
      <c r="AZ5253" s="419"/>
      <c r="BB5253" s="419"/>
      <c r="BC5253" s="419"/>
      <c r="BD5253" s="419"/>
      <c r="BF5253" s="419"/>
      <c r="BG5253" s="419"/>
      <c r="BH5253" s="419"/>
      <c r="BJ5253" s="419"/>
      <c r="BK5253" s="419"/>
      <c r="BL5253" s="419"/>
      <c r="BN5253" s="419"/>
      <c r="BO5253" s="419"/>
      <c r="BP5253" s="419"/>
      <c r="BR5253" s="419"/>
      <c r="BS5253" s="419"/>
      <c r="BT5253" s="419"/>
      <c r="BV5253" s="419"/>
      <c r="BW5253" s="419"/>
      <c r="BX5253" s="397"/>
      <c r="BZ5253" s="449"/>
      <c r="CB5253" s="419"/>
      <c r="CC5253" s="419"/>
      <c r="CD5253" s="419"/>
      <c r="CF5253" s="419"/>
      <c r="CG5253" s="419"/>
      <c r="CH5253" s="419"/>
    </row>
    <row r="5254" spans="3:86" ht="21" thickBot="1">
      <c r="C5254" s="425"/>
      <c r="P5254" s="431"/>
      <c r="R5254" s="419"/>
      <c r="S5254" s="446"/>
      <c r="T5254" s="419"/>
      <c r="V5254" s="196"/>
      <c r="W5254" s="419"/>
      <c r="X5254" s="419"/>
      <c r="Z5254" s="419"/>
      <c r="AA5254" s="419"/>
      <c r="AB5254" s="419"/>
      <c r="AD5254" s="419"/>
      <c r="AE5254" s="419"/>
      <c r="AF5254" s="419"/>
      <c r="AH5254" s="419"/>
      <c r="AI5254" s="419"/>
      <c r="AJ5254" s="419"/>
      <c r="AL5254" s="419"/>
      <c r="AM5254" s="419"/>
      <c r="AN5254" s="403"/>
      <c r="AO5254" s="419"/>
      <c r="AP5254" s="419"/>
      <c r="AQ5254" s="419"/>
      <c r="AR5254" s="419"/>
      <c r="AS5254" s="419"/>
      <c r="AT5254" s="419"/>
      <c r="AU5254" s="419"/>
      <c r="AV5254" s="419"/>
      <c r="AX5254" s="419"/>
      <c r="AY5254" s="419"/>
      <c r="AZ5254" s="419"/>
      <c r="BB5254" s="419"/>
      <c r="BC5254" s="419"/>
      <c r="BD5254" s="419"/>
      <c r="BF5254" s="419"/>
      <c r="BG5254" s="419"/>
      <c r="BH5254" s="419"/>
      <c r="BJ5254" s="419"/>
      <c r="BK5254" s="419"/>
      <c r="BL5254" s="419"/>
      <c r="BN5254" s="419"/>
      <c r="BO5254" s="419"/>
      <c r="BP5254" s="419"/>
      <c r="BR5254" s="419"/>
      <c r="BS5254" s="419"/>
      <c r="BT5254" s="419"/>
      <c r="BV5254" s="419"/>
      <c r="BW5254" s="419"/>
      <c r="BX5254" s="397"/>
      <c r="BZ5254" s="449"/>
      <c r="CB5254" s="419"/>
      <c r="CC5254" s="419"/>
      <c r="CD5254" s="419"/>
      <c r="CF5254" s="419"/>
      <c r="CG5254" s="419"/>
      <c r="CH5254" s="419"/>
    </row>
    <row r="5255" spans="3:86" ht="21" thickBot="1">
      <c r="C5255" s="425"/>
      <c r="P5255" s="431"/>
      <c r="R5255" s="419"/>
      <c r="S5255" s="446"/>
      <c r="T5255" s="419"/>
      <c r="V5255" s="196"/>
      <c r="W5255" s="419"/>
      <c r="X5255" s="419"/>
      <c r="Z5255" s="419"/>
      <c r="AA5255" s="419"/>
      <c r="AB5255" s="419"/>
      <c r="AD5255" s="419"/>
      <c r="AE5255" s="419"/>
      <c r="AF5255" s="419"/>
      <c r="AH5255" s="419"/>
      <c r="AI5255" s="419"/>
      <c r="AJ5255" s="419"/>
      <c r="AL5255" s="419"/>
      <c r="AM5255" s="419"/>
      <c r="AN5255" s="403"/>
      <c r="AO5255" s="419"/>
      <c r="AP5255" s="419"/>
      <c r="AQ5255" s="419"/>
      <c r="AR5255" s="419"/>
      <c r="AS5255" s="419"/>
      <c r="AT5255" s="419"/>
      <c r="AU5255" s="419"/>
      <c r="AV5255" s="419"/>
      <c r="AX5255" s="419"/>
      <c r="AY5255" s="419"/>
      <c r="AZ5255" s="419"/>
      <c r="BB5255" s="419"/>
      <c r="BC5255" s="419"/>
      <c r="BD5255" s="419"/>
      <c r="BF5255" s="419"/>
      <c r="BG5255" s="419"/>
      <c r="BH5255" s="419"/>
      <c r="BJ5255" s="419"/>
      <c r="BK5255" s="419"/>
      <c r="BL5255" s="419"/>
      <c r="BN5255" s="419"/>
      <c r="BO5255" s="419"/>
      <c r="BP5255" s="419"/>
      <c r="BR5255" s="419"/>
      <c r="BS5255" s="419"/>
      <c r="BT5255" s="419"/>
      <c r="BV5255" s="419"/>
      <c r="BW5255" s="419"/>
      <c r="BX5255" s="397"/>
      <c r="BZ5255" s="449"/>
      <c r="CB5255" s="419"/>
      <c r="CC5255" s="419"/>
      <c r="CD5255" s="419"/>
      <c r="CF5255" s="419"/>
      <c r="CG5255" s="419"/>
      <c r="CH5255" s="419"/>
    </row>
    <row r="5256" spans="3:86" ht="21" thickBot="1">
      <c r="C5256" s="425"/>
      <c r="P5256" s="431"/>
      <c r="R5256" s="419"/>
      <c r="S5256" s="446"/>
      <c r="T5256" s="419"/>
      <c r="V5256" s="196"/>
      <c r="W5256" s="419"/>
      <c r="X5256" s="419"/>
      <c r="Z5256" s="419"/>
      <c r="AA5256" s="419"/>
      <c r="AB5256" s="419"/>
      <c r="AD5256" s="419"/>
      <c r="AE5256" s="419"/>
      <c r="AF5256" s="419"/>
      <c r="AH5256" s="419"/>
      <c r="AI5256" s="419"/>
      <c r="AJ5256" s="419"/>
      <c r="AL5256" s="419"/>
      <c r="AM5256" s="419"/>
      <c r="AN5256" s="403"/>
      <c r="AO5256" s="419"/>
      <c r="AP5256" s="419"/>
      <c r="AQ5256" s="419"/>
      <c r="AR5256" s="419"/>
      <c r="AS5256" s="419"/>
      <c r="AT5256" s="419"/>
      <c r="AU5256" s="419"/>
      <c r="AV5256" s="419"/>
      <c r="AX5256" s="419"/>
      <c r="AY5256" s="419"/>
      <c r="AZ5256" s="419"/>
      <c r="BB5256" s="419"/>
      <c r="BC5256" s="419"/>
      <c r="BD5256" s="419"/>
      <c r="BF5256" s="419"/>
      <c r="BG5256" s="419"/>
      <c r="BH5256" s="419"/>
      <c r="BJ5256" s="419"/>
      <c r="BK5256" s="419"/>
      <c r="BL5256" s="419"/>
      <c r="BN5256" s="419"/>
      <c r="BO5256" s="419"/>
      <c r="BP5256" s="419"/>
      <c r="BR5256" s="419"/>
      <c r="BS5256" s="419"/>
      <c r="BT5256" s="419"/>
      <c r="BV5256" s="419"/>
      <c r="BW5256" s="419"/>
      <c r="BX5256" s="397"/>
      <c r="BZ5256" s="449"/>
      <c r="CB5256" s="419"/>
      <c r="CC5256" s="419"/>
      <c r="CD5256" s="419"/>
      <c r="CF5256" s="419"/>
      <c r="CG5256" s="419"/>
      <c r="CH5256" s="419"/>
    </row>
    <row r="5257" spans="3:86" ht="21" thickBot="1">
      <c r="C5257" s="425"/>
      <c r="P5257" s="431"/>
      <c r="R5257" s="419"/>
      <c r="S5257" s="446"/>
      <c r="T5257" s="419"/>
      <c r="V5257" s="196"/>
      <c r="W5257" s="419"/>
      <c r="X5257" s="419"/>
      <c r="Z5257" s="419"/>
      <c r="AA5257" s="419"/>
      <c r="AB5257" s="419"/>
      <c r="AD5257" s="419"/>
      <c r="AE5257" s="419"/>
      <c r="AF5257" s="419"/>
      <c r="AH5257" s="419"/>
      <c r="AI5257" s="419"/>
      <c r="AJ5257" s="419"/>
      <c r="AL5257" s="419"/>
      <c r="AM5257" s="419"/>
      <c r="AN5257" s="403"/>
      <c r="AO5257" s="419"/>
      <c r="AP5257" s="419"/>
      <c r="AQ5257" s="419"/>
      <c r="AR5257" s="419"/>
      <c r="AS5257" s="419"/>
      <c r="AT5257" s="419"/>
      <c r="AU5257" s="419"/>
      <c r="AV5257" s="419"/>
      <c r="AX5257" s="419"/>
      <c r="AY5257" s="419"/>
      <c r="AZ5257" s="419"/>
      <c r="BB5257" s="419"/>
      <c r="BC5257" s="419"/>
      <c r="BD5257" s="419"/>
      <c r="BF5257" s="419"/>
      <c r="BG5257" s="419"/>
      <c r="BH5257" s="419"/>
      <c r="BJ5257" s="419"/>
      <c r="BK5257" s="419"/>
      <c r="BL5257" s="419"/>
      <c r="BN5257" s="419"/>
      <c r="BO5257" s="419"/>
      <c r="BP5257" s="419"/>
      <c r="BR5257" s="419"/>
      <c r="BS5257" s="419"/>
      <c r="BT5257" s="419"/>
      <c r="BV5257" s="419"/>
      <c r="BW5257" s="419"/>
      <c r="BX5257" s="397"/>
      <c r="BZ5257" s="449"/>
      <c r="CB5257" s="419"/>
      <c r="CC5257" s="419"/>
      <c r="CD5257" s="419"/>
      <c r="CF5257" s="419"/>
      <c r="CG5257" s="419"/>
      <c r="CH5257" s="419"/>
    </row>
    <row r="5258" spans="3:86" ht="21" thickBot="1">
      <c r="C5258" s="425"/>
      <c r="P5258" s="431"/>
      <c r="R5258" s="419"/>
      <c r="S5258" s="446"/>
      <c r="T5258" s="419"/>
      <c r="V5258" s="196"/>
      <c r="W5258" s="419"/>
      <c r="X5258" s="419"/>
      <c r="Z5258" s="419"/>
      <c r="AA5258" s="419"/>
      <c r="AB5258" s="419"/>
      <c r="AD5258" s="419"/>
      <c r="AE5258" s="419"/>
      <c r="AF5258" s="419"/>
      <c r="AH5258" s="419"/>
      <c r="AI5258" s="419"/>
      <c r="AJ5258" s="419"/>
      <c r="AL5258" s="419"/>
      <c r="AM5258" s="419"/>
      <c r="AN5258" s="403"/>
      <c r="AO5258" s="419"/>
      <c r="AP5258" s="419"/>
      <c r="AQ5258" s="419"/>
      <c r="AR5258" s="419"/>
      <c r="AS5258" s="419"/>
      <c r="AT5258" s="419"/>
      <c r="AU5258" s="419"/>
      <c r="AV5258" s="419"/>
      <c r="AX5258" s="419"/>
      <c r="AY5258" s="419"/>
      <c r="AZ5258" s="419"/>
      <c r="BB5258" s="419"/>
      <c r="BC5258" s="419"/>
      <c r="BD5258" s="419"/>
      <c r="BF5258" s="419"/>
      <c r="BG5258" s="419"/>
      <c r="BH5258" s="419"/>
      <c r="BJ5258" s="419"/>
      <c r="BK5258" s="419"/>
      <c r="BL5258" s="419"/>
      <c r="BN5258" s="419"/>
      <c r="BO5258" s="419"/>
      <c r="BP5258" s="419"/>
      <c r="BR5258" s="419"/>
      <c r="BS5258" s="419"/>
      <c r="BT5258" s="419"/>
      <c r="BV5258" s="419"/>
      <c r="BW5258" s="419"/>
      <c r="BX5258" s="397"/>
      <c r="BZ5258" s="449"/>
      <c r="CB5258" s="419"/>
      <c r="CC5258" s="419"/>
      <c r="CD5258" s="419"/>
      <c r="CF5258" s="419"/>
      <c r="CG5258" s="419"/>
      <c r="CH5258" s="419"/>
    </row>
    <row r="5259" spans="3:86" ht="21" thickBot="1">
      <c r="C5259" s="425"/>
      <c r="P5259" s="431"/>
      <c r="R5259" s="419"/>
      <c r="S5259" s="446"/>
      <c r="T5259" s="419"/>
      <c r="V5259" s="196"/>
      <c r="W5259" s="419"/>
      <c r="X5259" s="419"/>
      <c r="Z5259" s="419"/>
      <c r="AA5259" s="419"/>
      <c r="AB5259" s="419"/>
      <c r="AD5259" s="419"/>
      <c r="AE5259" s="419"/>
      <c r="AF5259" s="419"/>
      <c r="AH5259" s="419"/>
      <c r="AI5259" s="419"/>
      <c r="AJ5259" s="419"/>
      <c r="AL5259" s="419"/>
      <c r="AM5259" s="419"/>
      <c r="AN5259" s="403"/>
      <c r="AO5259" s="419"/>
      <c r="AP5259" s="419"/>
      <c r="AQ5259" s="419"/>
      <c r="AR5259" s="419"/>
      <c r="AS5259" s="419"/>
      <c r="AT5259" s="419"/>
      <c r="AU5259" s="419"/>
      <c r="AV5259" s="419"/>
      <c r="AX5259" s="419"/>
      <c r="AY5259" s="419"/>
      <c r="AZ5259" s="419"/>
      <c r="BB5259" s="419"/>
      <c r="BC5259" s="419"/>
      <c r="BD5259" s="419"/>
      <c r="BF5259" s="419"/>
      <c r="BG5259" s="419"/>
      <c r="BH5259" s="419"/>
      <c r="BJ5259" s="419"/>
      <c r="BK5259" s="419"/>
      <c r="BL5259" s="419"/>
      <c r="BN5259" s="419"/>
      <c r="BO5259" s="419"/>
      <c r="BP5259" s="419"/>
      <c r="BR5259" s="419"/>
      <c r="BS5259" s="419"/>
      <c r="BT5259" s="419"/>
      <c r="BV5259" s="419"/>
      <c r="BW5259" s="419"/>
      <c r="BX5259" s="397"/>
      <c r="BZ5259" s="449"/>
      <c r="CB5259" s="419"/>
      <c r="CC5259" s="419"/>
      <c r="CD5259" s="419"/>
      <c r="CF5259" s="419"/>
      <c r="CG5259" s="419"/>
      <c r="CH5259" s="419"/>
    </row>
    <row r="5260" spans="3:86" ht="21" thickBot="1">
      <c r="C5260" s="425"/>
      <c r="P5260" s="431"/>
      <c r="R5260" s="419"/>
      <c r="S5260" s="446"/>
      <c r="T5260" s="419"/>
      <c r="V5260" s="196"/>
      <c r="W5260" s="419"/>
      <c r="X5260" s="419"/>
      <c r="Z5260" s="419"/>
      <c r="AA5260" s="419"/>
      <c r="AB5260" s="419"/>
      <c r="AD5260" s="419"/>
      <c r="AE5260" s="419"/>
      <c r="AF5260" s="419"/>
      <c r="AH5260" s="419"/>
      <c r="AI5260" s="419"/>
      <c r="AJ5260" s="419"/>
      <c r="AL5260" s="419"/>
      <c r="AM5260" s="419"/>
      <c r="AN5260" s="403"/>
      <c r="AO5260" s="419"/>
      <c r="AP5260" s="419"/>
      <c r="AQ5260" s="419"/>
      <c r="AR5260" s="419"/>
      <c r="AS5260" s="419"/>
      <c r="AT5260" s="419"/>
      <c r="AU5260" s="419"/>
      <c r="AV5260" s="419"/>
      <c r="AX5260" s="419"/>
      <c r="AY5260" s="419"/>
      <c r="AZ5260" s="419"/>
      <c r="BB5260" s="419"/>
      <c r="BC5260" s="419"/>
      <c r="BD5260" s="419"/>
      <c r="BF5260" s="419"/>
      <c r="BG5260" s="419"/>
      <c r="BH5260" s="419"/>
      <c r="BJ5260" s="419"/>
      <c r="BK5260" s="419"/>
      <c r="BL5260" s="419"/>
      <c r="BN5260" s="419"/>
      <c r="BO5260" s="419"/>
      <c r="BP5260" s="419"/>
      <c r="BR5260" s="419"/>
      <c r="BS5260" s="419"/>
      <c r="BT5260" s="419"/>
      <c r="BV5260" s="419"/>
      <c r="BW5260" s="419"/>
      <c r="BX5260" s="397"/>
      <c r="BZ5260" s="449"/>
      <c r="CB5260" s="419"/>
      <c r="CC5260" s="419"/>
      <c r="CD5260" s="419"/>
      <c r="CF5260" s="419"/>
      <c r="CG5260" s="419"/>
      <c r="CH5260" s="419"/>
    </row>
    <row r="5261" spans="3:86" ht="21" thickBot="1">
      <c r="C5261" s="425"/>
      <c r="P5261" s="431"/>
      <c r="R5261" s="419"/>
      <c r="S5261" s="446"/>
      <c r="T5261" s="419"/>
      <c r="V5261" s="196"/>
      <c r="W5261" s="419"/>
      <c r="X5261" s="419"/>
      <c r="Z5261" s="419"/>
      <c r="AA5261" s="419"/>
      <c r="AB5261" s="419"/>
      <c r="AD5261" s="419"/>
      <c r="AE5261" s="419"/>
      <c r="AF5261" s="419"/>
      <c r="AH5261" s="419"/>
      <c r="AI5261" s="419"/>
      <c r="AJ5261" s="419"/>
      <c r="AL5261" s="419"/>
      <c r="AM5261" s="419"/>
      <c r="AN5261" s="403"/>
      <c r="AO5261" s="419"/>
      <c r="AP5261" s="419"/>
      <c r="AQ5261" s="419"/>
      <c r="AR5261" s="419"/>
      <c r="AS5261" s="419"/>
      <c r="AT5261" s="419"/>
      <c r="AU5261" s="419"/>
      <c r="AV5261" s="419"/>
      <c r="AX5261" s="419"/>
      <c r="AY5261" s="419"/>
      <c r="AZ5261" s="419"/>
      <c r="BB5261" s="419"/>
      <c r="BC5261" s="419"/>
      <c r="BD5261" s="419"/>
      <c r="BF5261" s="419"/>
      <c r="BG5261" s="419"/>
      <c r="BH5261" s="419"/>
      <c r="BJ5261" s="419"/>
      <c r="BK5261" s="419"/>
      <c r="BL5261" s="419"/>
      <c r="BN5261" s="419"/>
      <c r="BO5261" s="419"/>
      <c r="BP5261" s="419"/>
      <c r="BR5261" s="419"/>
      <c r="BS5261" s="419"/>
      <c r="BT5261" s="419"/>
      <c r="BV5261" s="419"/>
      <c r="BW5261" s="419"/>
      <c r="BX5261" s="397"/>
      <c r="BZ5261" s="449"/>
      <c r="CB5261" s="419"/>
      <c r="CC5261" s="419"/>
      <c r="CD5261" s="419"/>
      <c r="CF5261" s="419"/>
      <c r="CG5261" s="419"/>
      <c r="CH5261" s="419"/>
    </row>
    <row r="5262" spans="3:86" ht="21" thickBot="1">
      <c r="C5262" s="425"/>
      <c r="P5262" s="431"/>
      <c r="R5262" s="419"/>
      <c r="S5262" s="446"/>
      <c r="T5262" s="419"/>
      <c r="V5262" s="196"/>
      <c r="W5262" s="419"/>
      <c r="X5262" s="419"/>
      <c r="Z5262" s="419"/>
      <c r="AA5262" s="419"/>
      <c r="AB5262" s="419"/>
      <c r="AD5262" s="419"/>
      <c r="AE5262" s="419"/>
      <c r="AF5262" s="419"/>
      <c r="AH5262" s="419"/>
      <c r="AI5262" s="419"/>
      <c r="AJ5262" s="419"/>
      <c r="AL5262" s="419"/>
      <c r="AM5262" s="419"/>
      <c r="AN5262" s="403"/>
      <c r="AO5262" s="419"/>
      <c r="AP5262" s="419"/>
      <c r="AQ5262" s="419"/>
      <c r="AR5262" s="419"/>
      <c r="AS5262" s="419"/>
      <c r="AT5262" s="419"/>
      <c r="AU5262" s="419"/>
      <c r="AV5262" s="419"/>
      <c r="AX5262" s="419"/>
      <c r="AY5262" s="419"/>
      <c r="AZ5262" s="419"/>
      <c r="BB5262" s="419"/>
      <c r="BC5262" s="419"/>
      <c r="BD5262" s="419"/>
      <c r="BF5262" s="419"/>
      <c r="BG5262" s="419"/>
      <c r="BH5262" s="419"/>
      <c r="BJ5262" s="419"/>
      <c r="BK5262" s="419"/>
      <c r="BL5262" s="419"/>
      <c r="BN5262" s="419"/>
      <c r="BO5262" s="419"/>
      <c r="BP5262" s="419"/>
      <c r="BR5262" s="419"/>
      <c r="BS5262" s="419"/>
      <c r="BT5262" s="419"/>
      <c r="BV5262" s="419"/>
      <c r="BW5262" s="419"/>
      <c r="BX5262" s="397"/>
      <c r="BZ5262" s="449"/>
      <c r="CB5262" s="419"/>
      <c r="CC5262" s="419"/>
      <c r="CD5262" s="419"/>
      <c r="CF5262" s="419"/>
      <c r="CG5262" s="419"/>
      <c r="CH5262" s="419"/>
    </row>
    <row r="5263" spans="3:86" ht="21" thickBot="1">
      <c r="C5263" s="425"/>
      <c r="P5263" s="431"/>
      <c r="R5263" s="419"/>
      <c r="S5263" s="446"/>
      <c r="T5263" s="419"/>
      <c r="V5263" s="196"/>
      <c r="W5263" s="419"/>
      <c r="X5263" s="419"/>
      <c r="Z5263" s="419"/>
      <c r="AA5263" s="419"/>
      <c r="AB5263" s="419"/>
      <c r="AD5263" s="419"/>
      <c r="AE5263" s="419"/>
      <c r="AF5263" s="419"/>
      <c r="AH5263" s="419"/>
      <c r="AI5263" s="419"/>
      <c r="AJ5263" s="419"/>
      <c r="AL5263" s="419"/>
      <c r="AM5263" s="419"/>
      <c r="AN5263" s="403"/>
      <c r="AO5263" s="419"/>
      <c r="AP5263" s="419"/>
      <c r="AQ5263" s="419"/>
      <c r="AR5263" s="419"/>
      <c r="AS5263" s="419"/>
      <c r="AT5263" s="419"/>
      <c r="AU5263" s="419"/>
      <c r="AV5263" s="419"/>
      <c r="AX5263" s="419"/>
      <c r="AY5263" s="419"/>
      <c r="AZ5263" s="419"/>
      <c r="BB5263" s="419"/>
      <c r="BC5263" s="419"/>
      <c r="BD5263" s="419"/>
      <c r="BF5263" s="419"/>
      <c r="BG5263" s="419"/>
      <c r="BH5263" s="419"/>
      <c r="BJ5263" s="419"/>
      <c r="BK5263" s="419"/>
      <c r="BL5263" s="419"/>
      <c r="BN5263" s="419"/>
      <c r="BO5263" s="419"/>
      <c r="BP5263" s="419"/>
      <c r="BR5263" s="419"/>
      <c r="BS5263" s="419"/>
      <c r="BT5263" s="419"/>
      <c r="BV5263" s="419"/>
      <c r="BW5263" s="419"/>
      <c r="BX5263" s="397"/>
      <c r="BZ5263" s="449"/>
      <c r="CB5263" s="419"/>
      <c r="CC5263" s="419"/>
      <c r="CD5263" s="419"/>
      <c r="CF5263" s="419"/>
      <c r="CG5263" s="419"/>
      <c r="CH5263" s="419"/>
    </row>
    <row r="5264" spans="3:86" ht="21" thickBot="1">
      <c r="C5264" s="425"/>
      <c r="P5264" s="431"/>
      <c r="R5264" s="419"/>
      <c r="S5264" s="446"/>
      <c r="T5264" s="419"/>
      <c r="V5264" s="196"/>
      <c r="W5264" s="419"/>
      <c r="X5264" s="419"/>
      <c r="Z5264" s="419"/>
      <c r="AA5264" s="419"/>
      <c r="AB5264" s="419"/>
      <c r="AD5264" s="419"/>
      <c r="AE5264" s="419"/>
      <c r="AF5264" s="419"/>
      <c r="AH5264" s="419"/>
      <c r="AI5264" s="419"/>
      <c r="AJ5264" s="419"/>
      <c r="AL5264" s="419"/>
      <c r="AM5264" s="419"/>
      <c r="AN5264" s="403"/>
      <c r="AO5264" s="419"/>
      <c r="AP5264" s="419"/>
      <c r="AQ5264" s="419"/>
      <c r="AR5264" s="419"/>
      <c r="AS5264" s="419"/>
      <c r="AT5264" s="419"/>
      <c r="AU5264" s="419"/>
      <c r="AV5264" s="419"/>
      <c r="AX5264" s="419"/>
      <c r="AY5264" s="419"/>
      <c r="AZ5264" s="419"/>
      <c r="BB5264" s="419"/>
      <c r="BC5264" s="419"/>
      <c r="BD5264" s="419"/>
      <c r="BF5264" s="419"/>
      <c r="BG5264" s="419"/>
      <c r="BH5264" s="419"/>
      <c r="BJ5264" s="419"/>
      <c r="BK5264" s="419"/>
      <c r="BL5264" s="419"/>
      <c r="BN5264" s="419"/>
      <c r="BO5264" s="419"/>
      <c r="BP5264" s="419"/>
      <c r="BR5264" s="419"/>
      <c r="BS5264" s="419"/>
      <c r="BT5264" s="419"/>
      <c r="BV5264" s="419"/>
      <c r="BW5264" s="419"/>
      <c r="BX5264" s="397"/>
      <c r="BZ5264" s="449"/>
      <c r="CB5264" s="419"/>
      <c r="CC5264" s="419"/>
      <c r="CD5264" s="419"/>
      <c r="CF5264" s="419"/>
      <c r="CG5264" s="419"/>
      <c r="CH5264" s="419"/>
    </row>
    <row r="5265" spans="3:86" ht="21" thickBot="1">
      <c r="C5265" s="425"/>
      <c r="P5265" s="431"/>
      <c r="R5265" s="419"/>
      <c r="S5265" s="446"/>
      <c r="T5265" s="419"/>
      <c r="V5265" s="196"/>
      <c r="W5265" s="419"/>
      <c r="X5265" s="419"/>
      <c r="Z5265" s="419"/>
      <c r="AA5265" s="419"/>
      <c r="AB5265" s="419"/>
      <c r="AD5265" s="419"/>
      <c r="AE5265" s="419"/>
      <c r="AF5265" s="419"/>
      <c r="AH5265" s="419"/>
      <c r="AI5265" s="419"/>
      <c r="AJ5265" s="419"/>
      <c r="AL5265" s="419"/>
      <c r="AM5265" s="419"/>
      <c r="AN5265" s="403"/>
      <c r="AO5265" s="419"/>
      <c r="AP5265" s="419"/>
      <c r="AQ5265" s="419"/>
      <c r="AR5265" s="419"/>
      <c r="AS5265" s="419"/>
      <c r="AT5265" s="419"/>
      <c r="AU5265" s="419"/>
      <c r="AV5265" s="419"/>
      <c r="AX5265" s="419"/>
      <c r="AY5265" s="419"/>
      <c r="AZ5265" s="419"/>
      <c r="BB5265" s="419"/>
      <c r="BC5265" s="419"/>
      <c r="BD5265" s="419"/>
      <c r="BF5265" s="419"/>
      <c r="BG5265" s="419"/>
      <c r="BH5265" s="419"/>
      <c r="BJ5265" s="419"/>
      <c r="BK5265" s="419"/>
      <c r="BL5265" s="419"/>
      <c r="BN5265" s="419"/>
      <c r="BO5265" s="419"/>
      <c r="BP5265" s="419"/>
      <c r="BR5265" s="419"/>
      <c r="BS5265" s="419"/>
      <c r="BT5265" s="419"/>
      <c r="BV5265" s="419"/>
      <c r="BW5265" s="419"/>
      <c r="BX5265" s="397"/>
      <c r="BZ5265" s="449"/>
      <c r="CB5265" s="419"/>
      <c r="CC5265" s="419"/>
      <c r="CD5265" s="419"/>
      <c r="CF5265" s="419"/>
      <c r="CG5265" s="419"/>
      <c r="CH5265" s="419"/>
    </row>
    <row r="5266" spans="3:86" ht="21" thickBot="1">
      <c r="C5266" s="425"/>
      <c r="P5266" s="431"/>
      <c r="R5266" s="419"/>
      <c r="S5266" s="446"/>
      <c r="T5266" s="419"/>
      <c r="V5266" s="196"/>
      <c r="W5266" s="419"/>
      <c r="X5266" s="419"/>
      <c r="Z5266" s="419"/>
      <c r="AA5266" s="419"/>
      <c r="AB5266" s="419"/>
      <c r="AD5266" s="419"/>
      <c r="AE5266" s="419"/>
      <c r="AF5266" s="419"/>
      <c r="AH5266" s="419"/>
      <c r="AI5266" s="419"/>
      <c r="AJ5266" s="419"/>
      <c r="AL5266" s="419"/>
      <c r="AM5266" s="419"/>
      <c r="AN5266" s="403"/>
      <c r="AO5266" s="419"/>
      <c r="AP5266" s="419"/>
      <c r="AQ5266" s="419"/>
      <c r="AR5266" s="419"/>
      <c r="AS5266" s="419"/>
      <c r="AT5266" s="419"/>
      <c r="AU5266" s="419"/>
      <c r="AV5266" s="419"/>
      <c r="AX5266" s="419"/>
      <c r="AY5266" s="419"/>
      <c r="AZ5266" s="419"/>
      <c r="BB5266" s="419"/>
      <c r="BC5266" s="419"/>
      <c r="BD5266" s="419"/>
      <c r="BF5266" s="419"/>
      <c r="BG5266" s="419"/>
      <c r="BH5266" s="419"/>
      <c r="BJ5266" s="419"/>
      <c r="BK5266" s="419"/>
      <c r="BL5266" s="419"/>
      <c r="BN5266" s="419"/>
      <c r="BO5266" s="419"/>
      <c r="BP5266" s="419"/>
      <c r="BR5266" s="419"/>
      <c r="BS5266" s="419"/>
      <c r="BT5266" s="419"/>
      <c r="BV5266" s="419"/>
      <c r="BW5266" s="419"/>
      <c r="BX5266" s="397"/>
      <c r="BZ5266" s="449"/>
      <c r="CB5266" s="419"/>
      <c r="CC5266" s="419"/>
      <c r="CD5266" s="419"/>
      <c r="CF5266" s="419"/>
      <c r="CG5266" s="419"/>
      <c r="CH5266" s="419"/>
    </row>
    <row r="5267" spans="3:86" ht="21" thickBot="1">
      <c r="C5267" s="425"/>
      <c r="P5267" s="431"/>
      <c r="R5267" s="419"/>
      <c r="S5267" s="446"/>
      <c r="T5267" s="419"/>
      <c r="V5267" s="196"/>
      <c r="W5267" s="419"/>
      <c r="X5267" s="419"/>
      <c r="Z5267" s="419"/>
      <c r="AA5267" s="419"/>
      <c r="AB5267" s="419"/>
      <c r="AD5267" s="419"/>
      <c r="AE5267" s="419"/>
      <c r="AF5267" s="419"/>
      <c r="AH5267" s="419"/>
      <c r="AI5267" s="419"/>
      <c r="AJ5267" s="419"/>
      <c r="AL5267" s="419"/>
      <c r="AM5267" s="419"/>
      <c r="AN5267" s="403"/>
      <c r="AO5267" s="419"/>
      <c r="AP5267" s="419"/>
      <c r="AQ5267" s="419"/>
      <c r="AR5267" s="419"/>
      <c r="AS5267" s="419"/>
      <c r="AT5267" s="419"/>
      <c r="AU5267" s="419"/>
      <c r="AV5267" s="419"/>
      <c r="AX5267" s="419"/>
      <c r="AY5267" s="419"/>
      <c r="AZ5267" s="419"/>
      <c r="BB5267" s="419"/>
      <c r="BC5267" s="419"/>
      <c r="BD5267" s="419"/>
      <c r="BF5267" s="419"/>
      <c r="BG5267" s="419"/>
      <c r="BH5267" s="419"/>
      <c r="BJ5267" s="419"/>
      <c r="BK5267" s="419"/>
      <c r="BL5267" s="419"/>
      <c r="BN5267" s="419"/>
      <c r="BO5267" s="419"/>
      <c r="BP5267" s="419"/>
      <c r="BR5267" s="419"/>
      <c r="BS5267" s="419"/>
      <c r="BT5267" s="419"/>
      <c r="BV5267" s="419"/>
      <c r="BW5267" s="419"/>
      <c r="BX5267" s="397"/>
      <c r="BZ5267" s="449"/>
      <c r="CB5267" s="419"/>
      <c r="CC5267" s="419"/>
      <c r="CD5267" s="419"/>
      <c r="CF5267" s="419"/>
      <c r="CG5267" s="419"/>
      <c r="CH5267" s="419"/>
    </row>
    <row r="5268" spans="3:86" ht="21" thickBot="1">
      <c r="C5268" s="425"/>
      <c r="P5268" s="431"/>
      <c r="R5268" s="419"/>
      <c r="S5268" s="446"/>
      <c r="T5268" s="419"/>
      <c r="V5268" s="196"/>
      <c r="W5268" s="419"/>
      <c r="X5268" s="419"/>
      <c r="Z5268" s="419"/>
      <c r="AA5268" s="419"/>
      <c r="AB5268" s="419"/>
      <c r="AD5268" s="419"/>
      <c r="AE5268" s="419"/>
      <c r="AF5268" s="419"/>
      <c r="AH5268" s="419"/>
      <c r="AI5268" s="419"/>
      <c r="AJ5268" s="419"/>
      <c r="AL5268" s="419"/>
      <c r="AM5268" s="419"/>
      <c r="AN5268" s="403"/>
      <c r="AO5268" s="419"/>
      <c r="AP5268" s="419"/>
      <c r="AQ5268" s="419"/>
      <c r="AR5268" s="419"/>
      <c r="AS5268" s="419"/>
      <c r="AT5268" s="419"/>
      <c r="AU5268" s="419"/>
      <c r="AV5268" s="419"/>
      <c r="AX5268" s="419"/>
      <c r="AY5268" s="419"/>
      <c r="AZ5268" s="419"/>
      <c r="BB5268" s="419"/>
      <c r="BC5268" s="419"/>
      <c r="BD5268" s="419"/>
      <c r="BF5268" s="419"/>
      <c r="BG5268" s="419"/>
      <c r="BH5268" s="419"/>
      <c r="BJ5268" s="419"/>
      <c r="BK5268" s="419"/>
      <c r="BL5268" s="419"/>
      <c r="BN5268" s="419"/>
      <c r="BO5268" s="419"/>
      <c r="BP5268" s="419"/>
      <c r="BR5268" s="419"/>
      <c r="BS5268" s="419"/>
      <c r="BT5268" s="419"/>
      <c r="BV5268" s="419"/>
      <c r="BW5268" s="419"/>
      <c r="BX5268" s="397"/>
      <c r="BZ5268" s="449"/>
      <c r="CB5268" s="419"/>
      <c r="CC5268" s="419"/>
      <c r="CD5268" s="419"/>
      <c r="CF5268" s="419"/>
      <c r="CG5268" s="419"/>
      <c r="CH5268" s="419"/>
    </row>
    <row r="5269" spans="3:86" ht="21" thickBot="1">
      <c r="C5269" s="425"/>
      <c r="P5269" s="431"/>
      <c r="R5269" s="419"/>
      <c r="S5269" s="446"/>
      <c r="T5269" s="419"/>
      <c r="V5269" s="196"/>
      <c r="W5269" s="419"/>
      <c r="X5269" s="419"/>
      <c r="Z5269" s="419"/>
      <c r="AA5269" s="419"/>
      <c r="AB5269" s="419"/>
      <c r="AD5269" s="419"/>
      <c r="AE5269" s="419"/>
      <c r="AF5269" s="419"/>
      <c r="AH5269" s="419"/>
      <c r="AI5269" s="419"/>
      <c r="AJ5269" s="419"/>
      <c r="AL5269" s="419"/>
      <c r="AM5269" s="419"/>
      <c r="AN5269" s="403"/>
      <c r="AO5269" s="419"/>
      <c r="AP5269" s="419"/>
      <c r="AQ5269" s="419"/>
      <c r="AR5269" s="419"/>
      <c r="AS5269" s="419"/>
      <c r="AT5269" s="419"/>
      <c r="AU5269" s="419"/>
      <c r="AV5269" s="419"/>
      <c r="AX5269" s="419"/>
      <c r="AY5269" s="419"/>
      <c r="AZ5269" s="419"/>
      <c r="BB5269" s="419"/>
      <c r="BC5269" s="419"/>
      <c r="BD5269" s="419"/>
      <c r="BF5269" s="419"/>
      <c r="BG5269" s="419"/>
      <c r="BH5269" s="419"/>
      <c r="BJ5269" s="419"/>
      <c r="BK5269" s="419"/>
      <c r="BL5269" s="419"/>
      <c r="BN5269" s="419"/>
      <c r="BO5269" s="419"/>
      <c r="BP5269" s="419"/>
      <c r="BR5269" s="419"/>
      <c r="BS5269" s="419"/>
      <c r="BT5269" s="419"/>
      <c r="BV5269" s="419"/>
      <c r="BW5269" s="419"/>
      <c r="BX5269" s="397"/>
      <c r="BZ5269" s="449"/>
      <c r="CB5269" s="419"/>
      <c r="CC5269" s="419"/>
      <c r="CD5269" s="419"/>
      <c r="CF5269" s="419"/>
      <c r="CG5269" s="419"/>
      <c r="CH5269" s="419"/>
    </row>
    <row r="5270" spans="3:86" ht="21" thickBot="1">
      <c r="C5270" s="425"/>
      <c r="P5270" s="431"/>
      <c r="R5270" s="419"/>
      <c r="S5270" s="446"/>
      <c r="T5270" s="419"/>
      <c r="V5270" s="196"/>
      <c r="W5270" s="419"/>
      <c r="X5270" s="419"/>
      <c r="Z5270" s="419"/>
      <c r="AA5270" s="419"/>
      <c r="AB5270" s="419"/>
      <c r="AD5270" s="419"/>
      <c r="AE5270" s="419"/>
      <c r="AF5270" s="419"/>
      <c r="AH5270" s="419"/>
      <c r="AI5270" s="419"/>
      <c r="AJ5270" s="419"/>
      <c r="AL5270" s="419"/>
      <c r="AM5270" s="419"/>
      <c r="AN5270" s="403"/>
      <c r="AO5270" s="419"/>
      <c r="AP5270" s="419"/>
      <c r="AQ5270" s="419"/>
      <c r="AR5270" s="419"/>
      <c r="AS5270" s="419"/>
      <c r="AT5270" s="419"/>
      <c r="AU5270" s="419"/>
      <c r="AV5270" s="419"/>
      <c r="AX5270" s="419"/>
      <c r="AY5270" s="419"/>
      <c r="AZ5270" s="419"/>
      <c r="BB5270" s="419"/>
      <c r="BC5270" s="419"/>
      <c r="BD5270" s="419"/>
      <c r="BF5270" s="419"/>
      <c r="BG5270" s="419"/>
      <c r="BH5270" s="419"/>
      <c r="BJ5270" s="419"/>
      <c r="BK5270" s="419"/>
      <c r="BL5270" s="419"/>
      <c r="BN5270" s="419"/>
      <c r="BO5270" s="419"/>
      <c r="BP5270" s="419"/>
      <c r="BR5270" s="419"/>
      <c r="BS5270" s="419"/>
      <c r="BT5270" s="419"/>
      <c r="BV5270" s="419"/>
      <c r="BW5270" s="419"/>
      <c r="BX5270" s="397"/>
      <c r="BZ5270" s="449"/>
      <c r="CB5270" s="419"/>
      <c r="CC5270" s="419"/>
      <c r="CD5270" s="419"/>
      <c r="CF5270" s="419"/>
      <c r="CG5270" s="419"/>
      <c r="CH5270" s="419"/>
    </row>
    <row r="5271" spans="3:86" ht="21" thickBot="1">
      <c r="C5271" s="425"/>
      <c r="P5271" s="431"/>
      <c r="R5271" s="419"/>
      <c r="S5271" s="446"/>
      <c r="T5271" s="419"/>
      <c r="V5271" s="196"/>
      <c r="W5271" s="419"/>
      <c r="X5271" s="419"/>
      <c r="Z5271" s="419"/>
      <c r="AA5271" s="419"/>
      <c r="AB5271" s="419"/>
      <c r="AD5271" s="419"/>
      <c r="AE5271" s="419"/>
      <c r="AF5271" s="419"/>
      <c r="AH5271" s="419"/>
      <c r="AI5271" s="419"/>
      <c r="AJ5271" s="419"/>
      <c r="AL5271" s="419"/>
      <c r="AM5271" s="419"/>
      <c r="AN5271" s="403"/>
      <c r="AO5271" s="419"/>
      <c r="AP5271" s="419"/>
      <c r="AQ5271" s="419"/>
      <c r="AR5271" s="419"/>
      <c r="AS5271" s="419"/>
      <c r="AT5271" s="419"/>
      <c r="AU5271" s="419"/>
      <c r="AV5271" s="419"/>
      <c r="AX5271" s="419"/>
      <c r="AY5271" s="419"/>
      <c r="AZ5271" s="419"/>
      <c r="BB5271" s="419"/>
      <c r="BC5271" s="419"/>
      <c r="BD5271" s="419"/>
      <c r="BF5271" s="419"/>
      <c r="BG5271" s="419"/>
      <c r="BH5271" s="419"/>
      <c r="BJ5271" s="419"/>
      <c r="BK5271" s="419"/>
      <c r="BL5271" s="419"/>
      <c r="BN5271" s="419"/>
      <c r="BO5271" s="419"/>
      <c r="BP5271" s="419"/>
      <c r="BR5271" s="419"/>
      <c r="BS5271" s="419"/>
      <c r="BT5271" s="419"/>
      <c r="BV5271" s="419"/>
      <c r="BW5271" s="419"/>
      <c r="BX5271" s="397"/>
      <c r="BZ5271" s="449"/>
      <c r="CB5271" s="419"/>
      <c r="CC5271" s="419"/>
      <c r="CD5271" s="419"/>
      <c r="CF5271" s="419"/>
      <c r="CG5271" s="419"/>
      <c r="CH5271" s="419"/>
    </row>
    <row r="5272" spans="3:86" ht="21" thickBot="1">
      <c r="C5272" s="425"/>
      <c r="P5272" s="431"/>
      <c r="R5272" s="419"/>
      <c r="S5272" s="446"/>
      <c r="T5272" s="419"/>
      <c r="V5272" s="196"/>
      <c r="W5272" s="419"/>
      <c r="X5272" s="419"/>
      <c r="Z5272" s="419"/>
      <c r="AA5272" s="419"/>
      <c r="AB5272" s="419"/>
      <c r="AD5272" s="419"/>
      <c r="AE5272" s="419"/>
      <c r="AF5272" s="419"/>
      <c r="AH5272" s="419"/>
      <c r="AI5272" s="419"/>
      <c r="AJ5272" s="419"/>
      <c r="AL5272" s="419"/>
      <c r="AM5272" s="419"/>
      <c r="AN5272" s="403"/>
      <c r="AO5272" s="419"/>
      <c r="AP5272" s="419"/>
      <c r="AQ5272" s="419"/>
      <c r="AR5272" s="419"/>
      <c r="AS5272" s="419"/>
      <c r="AT5272" s="419"/>
      <c r="AU5272" s="419"/>
      <c r="AV5272" s="419"/>
      <c r="AX5272" s="419"/>
      <c r="AY5272" s="419"/>
      <c r="AZ5272" s="419"/>
      <c r="BB5272" s="419"/>
      <c r="BC5272" s="419"/>
      <c r="BD5272" s="419"/>
      <c r="BF5272" s="419"/>
      <c r="BG5272" s="419"/>
      <c r="BH5272" s="419"/>
      <c r="BJ5272" s="419"/>
      <c r="BK5272" s="419"/>
      <c r="BL5272" s="419"/>
      <c r="BN5272" s="419"/>
      <c r="BO5272" s="419"/>
      <c r="BP5272" s="419"/>
      <c r="BR5272" s="419"/>
      <c r="BS5272" s="419"/>
      <c r="BT5272" s="419"/>
      <c r="BV5272" s="419"/>
      <c r="BW5272" s="419"/>
      <c r="BX5272" s="397"/>
      <c r="BZ5272" s="449"/>
      <c r="CB5272" s="419"/>
      <c r="CC5272" s="419"/>
      <c r="CD5272" s="419"/>
      <c r="CF5272" s="419"/>
      <c r="CG5272" s="419"/>
      <c r="CH5272" s="419"/>
    </row>
    <row r="5273" spans="3:86" ht="21" thickBot="1">
      <c r="C5273" s="425"/>
      <c r="P5273" s="431"/>
      <c r="R5273" s="419"/>
      <c r="S5273" s="446"/>
      <c r="T5273" s="419"/>
      <c r="V5273" s="196"/>
      <c r="W5273" s="419"/>
      <c r="X5273" s="419"/>
      <c r="Z5273" s="419"/>
      <c r="AA5273" s="419"/>
      <c r="AB5273" s="419"/>
      <c r="AD5273" s="419"/>
      <c r="AE5273" s="419"/>
      <c r="AF5273" s="419"/>
      <c r="AH5273" s="419"/>
      <c r="AI5273" s="419"/>
      <c r="AJ5273" s="419"/>
      <c r="AL5273" s="419"/>
      <c r="AM5273" s="419"/>
      <c r="AN5273" s="403"/>
      <c r="AO5273" s="419"/>
      <c r="AP5273" s="419"/>
      <c r="AQ5273" s="419"/>
      <c r="AR5273" s="419"/>
      <c r="AS5273" s="419"/>
      <c r="AT5273" s="419"/>
      <c r="AU5273" s="419"/>
      <c r="AV5273" s="419"/>
      <c r="AX5273" s="419"/>
      <c r="AY5273" s="419"/>
      <c r="AZ5273" s="419"/>
      <c r="BB5273" s="419"/>
      <c r="BC5273" s="419"/>
      <c r="BD5273" s="419"/>
      <c r="BF5273" s="419"/>
      <c r="BG5273" s="419"/>
      <c r="BH5273" s="419"/>
      <c r="BJ5273" s="419"/>
      <c r="BK5273" s="419"/>
      <c r="BL5273" s="419"/>
      <c r="BN5273" s="419"/>
      <c r="BO5273" s="419"/>
      <c r="BP5273" s="419"/>
      <c r="BR5273" s="419"/>
      <c r="BS5273" s="419"/>
      <c r="BT5273" s="419"/>
      <c r="BV5273" s="419"/>
      <c r="BW5273" s="419"/>
      <c r="BX5273" s="397"/>
      <c r="BZ5273" s="449"/>
      <c r="CB5273" s="419"/>
      <c r="CC5273" s="419"/>
      <c r="CD5273" s="419"/>
      <c r="CF5273" s="419"/>
      <c r="CG5273" s="419"/>
      <c r="CH5273" s="419"/>
    </row>
    <row r="5274" spans="3:86" ht="21" thickBot="1">
      <c r="C5274" s="425"/>
      <c r="P5274" s="431"/>
      <c r="R5274" s="419"/>
      <c r="S5274" s="446"/>
      <c r="T5274" s="419"/>
      <c r="V5274" s="196"/>
      <c r="W5274" s="419"/>
      <c r="X5274" s="419"/>
      <c r="Z5274" s="419"/>
      <c r="AA5274" s="419"/>
      <c r="AB5274" s="419"/>
      <c r="AD5274" s="419"/>
      <c r="AE5274" s="419"/>
      <c r="AF5274" s="419"/>
      <c r="AH5274" s="419"/>
      <c r="AI5274" s="419"/>
      <c r="AJ5274" s="419"/>
      <c r="AL5274" s="419"/>
      <c r="AM5274" s="419"/>
      <c r="AN5274" s="403"/>
      <c r="AO5274" s="419"/>
      <c r="AP5274" s="419"/>
      <c r="AQ5274" s="419"/>
      <c r="AR5274" s="419"/>
      <c r="AS5274" s="419"/>
      <c r="AT5274" s="419"/>
      <c r="AU5274" s="419"/>
      <c r="AV5274" s="419"/>
      <c r="AX5274" s="419"/>
      <c r="AY5274" s="419"/>
      <c r="AZ5274" s="419"/>
      <c r="BB5274" s="419"/>
      <c r="BC5274" s="419"/>
      <c r="BD5274" s="419"/>
      <c r="BF5274" s="419"/>
      <c r="BG5274" s="419"/>
      <c r="BH5274" s="419"/>
      <c r="BJ5274" s="419"/>
      <c r="BK5274" s="419"/>
      <c r="BL5274" s="419"/>
      <c r="BN5274" s="419"/>
      <c r="BO5274" s="419"/>
      <c r="BP5274" s="419"/>
      <c r="BR5274" s="419"/>
      <c r="BS5274" s="419"/>
      <c r="BT5274" s="419"/>
      <c r="BV5274" s="419"/>
      <c r="BW5274" s="419"/>
      <c r="BX5274" s="397"/>
      <c r="BZ5274" s="449"/>
      <c r="CB5274" s="419"/>
      <c r="CC5274" s="419"/>
      <c r="CD5274" s="419"/>
      <c r="CF5274" s="419"/>
      <c r="CG5274" s="419"/>
      <c r="CH5274" s="419"/>
    </row>
    <row r="5275" spans="3:86" ht="21" thickBot="1">
      <c r="C5275" s="425"/>
      <c r="P5275" s="431"/>
      <c r="R5275" s="419"/>
      <c r="S5275" s="446"/>
      <c r="T5275" s="419"/>
      <c r="V5275" s="196"/>
      <c r="W5275" s="419"/>
      <c r="X5275" s="419"/>
      <c r="Z5275" s="419"/>
      <c r="AA5275" s="419"/>
      <c r="AB5275" s="419"/>
      <c r="AD5275" s="419"/>
      <c r="AE5275" s="419"/>
      <c r="AF5275" s="419"/>
      <c r="AH5275" s="419"/>
      <c r="AI5275" s="419"/>
      <c r="AJ5275" s="419"/>
      <c r="AL5275" s="419"/>
      <c r="AM5275" s="419"/>
      <c r="AN5275" s="403"/>
      <c r="AO5275" s="419"/>
      <c r="AP5275" s="419"/>
      <c r="AQ5275" s="419"/>
      <c r="AR5275" s="419"/>
      <c r="AS5275" s="419"/>
      <c r="AT5275" s="419"/>
      <c r="AU5275" s="419"/>
      <c r="AV5275" s="419"/>
      <c r="AX5275" s="419"/>
      <c r="AY5275" s="419"/>
      <c r="AZ5275" s="419"/>
      <c r="BB5275" s="419"/>
      <c r="BC5275" s="419"/>
      <c r="BD5275" s="419"/>
      <c r="BF5275" s="419"/>
      <c r="BG5275" s="419"/>
      <c r="BH5275" s="419"/>
      <c r="BJ5275" s="419"/>
      <c r="BK5275" s="419"/>
      <c r="BL5275" s="419"/>
      <c r="BN5275" s="419"/>
      <c r="BO5275" s="419"/>
      <c r="BP5275" s="419"/>
      <c r="BR5275" s="419"/>
      <c r="BS5275" s="419"/>
      <c r="BT5275" s="419"/>
      <c r="BV5275" s="419"/>
      <c r="BW5275" s="419"/>
      <c r="BX5275" s="397"/>
      <c r="BZ5275" s="449"/>
      <c r="CB5275" s="419"/>
      <c r="CC5275" s="419"/>
      <c r="CD5275" s="419"/>
      <c r="CF5275" s="419"/>
      <c r="CG5275" s="419"/>
      <c r="CH5275" s="419"/>
    </row>
    <row r="5276" spans="3:86" ht="21" thickBot="1">
      <c r="C5276" s="425"/>
      <c r="P5276" s="431"/>
      <c r="R5276" s="419"/>
      <c r="S5276" s="446"/>
      <c r="T5276" s="419"/>
      <c r="V5276" s="196"/>
      <c r="W5276" s="419"/>
      <c r="X5276" s="419"/>
      <c r="Z5276" s="419"/>
      <c r="AA5276" s="419"/>
      <c r="AB5276" s="419"/>
      <c r="AD5276" s="419"/>
      <c r="AE5276" s="419"/>
      <c r="AF5276" s="419"/>
      <c r="AH5276" s="419"/>
      <c r="AI5276" s="419"/>
      <c r="AJ5276" s="419"/>
      <c r="AL5276" s="419"/>
      <c r="AM5276" s="419"/>
      <c r="AN5276" s="403"/>
      <c r="AO5276" s="419"/>
      <c r="AP5276" s="419"/>
      <c r="AQ5276" s="419"/>
      <c r="AR5276" s="419"/>
      <c r="AS5276" s="419"/>
      <c r="AT5276" s="419"/>
      <c r="AU5276" s="419"/>
      <c r="AV5276" s="419"/>
      <c r="AX5276" s="419"/>
      <c r="AY5276" s="419"/>
      <c r="AZ5276" s="419"/>
      <c r="BB5276" s="419"/>
      <c r="BC5276" s="419"/>
      <c r="BD5276" s="419"/>
      <c r="BF5276" s="419"/>
      <c r="BG5276" s="419"/>
      <c r="BH5276" s="419"/>
      <c r="BJ5276" s="419"/>
      <c r="BK5276" s="419"/>
      <c r="BL5276" s="419"/>
      <c r="BN5276" s="419"/>
      <c r="BO5276" s="419"/>
      <c r="BP5276" s="419"/>
      <c r="BR5276" s="419"/>
      <c r="BS5276" s="419"/>
      <c r="BT5276" s="419"/>
      <c r="BV5276" s="419"/>
      <c r="BW5276" s="419"/>
      <c r="BX5276" s="397"/>
      <c r="BZ5276" s="449"/>
      <c r="CB5276" s="419"/>
      <c r="CC5276" s="419"/>
      <c r="CD5276" s="419"/>
      <c r="CF5276" s="419"/>
      <c r="CG5276" s="419"/>
      <c r="CH5276" s="419"/>
    </row>
    <row r="5277" spans="3:86" ht="21" thickBot="1">
      <c r="C5277" s="425"/>
      <c r="P5277" s="431"/>
      <c r="R5277" s="419"/>
      <c r="S5277" s="446"/>
      <c r="T5277" s="419"/>
      <c r="V5277" s="196"/>
      <c r="W5277" s="419"/>
      <c r="X5277" s="419"/>
      <c r="Z5277" s="419"/>
      <c r="AA5277" s="419"/>
      <c r="AB5277" s="419"/>
      <c r="AD5277" s="419"/>
      <c r="AE5277" s="419"/>
      <c r="AF5277" s="419"/>
      <c r="AH5277" s="419"/>
      <c r="AI5277" s="419"/>
      <c r="AJ5277" s="419"/>
      <c r="AL5277" s="419"/>
      <c r="AM5277" s="419"/>
      <c r="AN5277" s="403"/>
      <c r="AO5277" s="419"/>
      <c r="AP5277" s="419"/>
      <c r="AQ5277" s="419"/>
      <c r="AR5277" s="419"/>
      <c r="AS5277" s="419"/>
      <c r="AT5277" s="419"/>
      <c r="AU5277" s="419"/>
      <c r="AV5277" s="419"/>
      <c r="AX5277" s="419"/>
      <c r="AY5277" s="419"/>
      <c r="AZ5277" s="419"/>
      <c r="BB5277" s="419"/>
      <c r="BC5277" s="419"/>
      <c r="BD5277" s="419"/>
      <c r="BF5277" s="419"/>
      <c r="BG5277" s="419"/>
      <c r="BH5277" s="419"/>
      <c r="BJ5277" s="419"/>
      <c r="BK5277" s="419"/>
      <c r="BL5277" s="419"/>
      <c r="BN5277" s="419"/>
      <c r="BO5277" s="419"/>
      <c r="BP5277" s="419"/>
      <c r="BR5277" s="419"/>
      <c r="BS5277" s="419"/>
      <c r="BT5277" s="419"/>
      <c r="BV5277" s="419"/>
      <c r="BW5277" s="419"/>
      <c r="BX5277" s="397"/>
      <c r="BZ5277" s="449"/>
      <c r="CB5277" s="419"/>
      <c r="CC5277" s="419"/>
      <c r="CD5277" s="419"/>
      <c r="CF5277" s="419"/>
      <c r="CG5277" s="419"/>
      <c r="CH5277" s="419"/>
    </row>
    <row r="5278" spans="3:86" ht="21" thickBot="1">
      <c r="C5278" s="425"/>
      <c r="P5278" s="431"/>
      <c r="R5278" s="419"/>
      <c r="S5278" s="446"/>
      <c r="T5278" s="419"/>
      <c r="V5278" s="196"/>
      <c r="W5278" s="419"/>
      <c r="X5278" s="419"/>
      <c r="Z5278" s="419"/>
      <c r="AA5278" s="419"/>
      <c r="AB5278" s="419"/>
      <c r="AD5278" s="419"/>
      <c r="AE5278" s="419"/>
      <c r="AF5278" s="419"/>
      <c r="AH5278" s="419"/>
      <c r="AI5278" s="419"/>
      <c r="AJ5278" s="419"/>
      <c r="AL5278" s="419"/>
      <c r="AM5278" s="419"/>
      <c r="AN5278" s="403"/>
      <c r="AO5278" s="419"/>
      <c r="AP5278" s="419"/>
      <c r="AQ5278" s="419"/>
      <c r="AR5278" s="419"/>
      <c r="AS5278" s="419"/>
      <c r="AT5278" s="419"/>
      <c r="AU5278" s="419"/>
      <c r="AV5278" s="419"/>
      <c r="AX5278" s="419"/>
      <c r="AY5278" s="419"/>
      <c r="AZ5278" s="419"/>
      <c r="BB5278" s="419"/>
      <c r="BC5278" s="419"/>
      <c r="BD5278" s="419"/>
      <c r="BF5278" s="419"/>
      <c r="BG5278" s="419"/>
      <c r="BH5278" s="419"/>
      <c r="BJ5278" s="419"/>
      <c r="BK5278" s="419"/>
      <c r="BL5278" s="419"/>
      <c r="BN5278" s="419"/>
      <c r="BO5278" s="419"/>
      <c r="BP5278" s="419"/>
      <c r="BR5278" s="419"/>
      <c r="BS5278" s="419"/>
      <c r="BT5278" s="419"/>
      <c r="BV5278" s="419"/>
      <c r="BW5278" s="419"/>
      <c r="BX5278" s="397"/>
      <c r="BZ5278" s="449"/>
      <c r="CB5278" s="419"/>
      <c r="CC5278" s="419"/>
      <c r="CD5278" s="419"/>
      <c r="CF5278" s="419"/>
      <c r="CG5278" s="419"/>
      <c r="CH5278" s="419"/>
    </row>
    <row r="5279" spans="3:86" ht="21" thickBot="1">
      <c r="C5279" s="425"/>
      <c r="P5279" s="431"/>
      <c r="R5279" s="419"/>
      <c r="S5279" s="446"/>
      <c r="T5279" s="419"/>
      <c r="V5279" s="196"/>
      <c r="W5279" s="419"/>
      <c r="X5279" s="419"/>
      <c r="Z5279" s="419"/>
      <c r="AA5279" s="419"/>
      <c r="AB5279" s="419"/>
      <c r="AD5279" s="419"/>
      <c r="AE5279" s="419"/>
      <c r="AF5279" s="419"/>
      <c r="AH5279" s="419"/>
      <c r="AI5279" s="419"/>
      <c r="AJ5279" s="419"/>
      <c r="AL5279" s="419"/>
      <c r="AM5279" s="419"/>
      <c r="AN5279" s="403"/>
      <c r="AO5279" s="419"/>
      <c r="AP5279" s="419"/>
      <c r="AQ5279" s="419"/>
      <c r="AR5279" s="419"/>
      <c r="AS5279" s="419"/>
      <c r="AT5279" s="419"/>
      <c r="AU5279" s="419"/>
      <c r="AV5279" s="419"/>
      <c r="AX5279" s="419"/>
      <c r="AY5279" s="419"/>
      <c r="AZ5279" s="419"/>
      <c r="BB5279" s="419"/>
      <c r="BC5279" s="419"/>
      <c r="BD5279" s="419"/>
      <c r="BF5279" s="419"/>
      <c r="BG5279" s="419"/>
      <c r="BH5279" s="419"/>
      <c r="BJ5279" s="419"/>
      <c r="BK5279" s="419"/>
      <c r="BL5279" s="419"/>
      <c r="BN5279" s="419"/>
      <c r="BO5279" s="419"/>
      <c r="BP5279" s="419"/>
      <c r="BR5279" s="419"/>
      <c r="BS5279" s="419"/>
      <c r="BT5279" s="419"/>
      <c r="BV5279" s="419"/>
      <c r="BW5279" s="419"/>
      <c r="BX5279" s="397"/>
      <c r="BZ5279" s="449"/>
      <c r="CB5279" s="419"/>
      <c r="CC5279" s="419"/>
      <c r="CD5279" s="419"/>
      <c r="CF5279" s="419"/>
      <c r="CG5279" s="419"/>
      <c r="CH5279" s="419"/>
    </row>
    <row r="5280" spans="3:86" ht="21" thickBot="1">
      <c r="C5280" s="425"/>
      <c r="P5280" s="431"/>
      <c r="R5280" s="419"/>
      <c r="S5280" s="446"/>
      <c r="T5280" s="419"/>
      <c r="V5280" s="196"/>
      <c r="W5280" s="419"/>
      <c r="X5280" s="419"/>
      <c r="Z5280" s="419"/>
      <c r="AA5280" s="419"/>
      <c r="AB5280" s="419"/>
      <c r="AD5280" s="419"/>
      <c r="AE5280" s="419"/>
      <c r="AF5280" s="419"/>
      <c r="AH5280" s="419"/>
      <c r="AI5280" s="419"/>
      <c r="AJ5280" s="419"/>
      <c r="AL5280" s="419"/>
      <c r="AM5280" s="419"/>
      <c r="AN5280" s="403"/>
      <c r="AO5280" s="419"/>
      <c r="AP5280" s="419"/>
      <c r="AQ5280" s="419"/>
      <c r="AR5280" s="419"/>
      <c r="AS5280" s="419"/>
      <c r="AT5280" s="419"/>
      <c r="AU5280" s="419"/>
      <c r="AV5280" s="419"/>
      <c r="AX5280" s="419"/>
      <c r="AY5280" s="419"/>
      <c r="AZ5280" s="419"/>
      <c r="BB5280" s="419"/>
      <c r="BC5280" s="419"/>
      <c r="BD5280" s="419"/>
      <c r="BF5280" s="419"/>
      <c r="BG5280" s="419"/>
      <c r="BH5280" s="419"/>
      <c r="BJ5280" s="419"/>
      <c r="BK5280" s="419"/>
      <c r="BL5280" s="419"/>
      <c r="BN5280" s="419"/>
      <c r="BO5280" s="419"/>
      <c r="BP5280" s="419"/>
      <c r="BR5280" s="419"/>
      <c r="BS5280" s="419"/>
      <c r="BT5280" s="419"/>
      <c r="BV5280" s="419"/>
      <c r="BW5280" s="419"/>
      <c r="BX5280" s="397"/>
      <c r="BZ5280" s="449"/>
      <c r="CB5280" s="419"/>
      <c r="CC5280" s="419"/>
      <c r="CD5280" s="419"/>
      <c r="CF5280" s="419"/>
      <c r="CG5280" s="419"/>
      <c r="CH5280" s="419"/>
    </row>
    <row r="5281" spans="3:86" ht="21" thickBot="1">
      <c r="C5281" s="425"/>
      <c r="P5281" s="431"/>
      <c r="R5281" s="419"/>
      <c r="S5281" s="446"/>
      <c r="T5281" s="419"/>
      <c r="V5281" s="196"/>
      <c r="W5281" s="419"/>
      <c r="X5281" s="419"/>
      <c r="Z5281" s="419"/>
      <c r="AA5281" s="419"/>
      <c r="AB5281" s="419"/>
      <c r="AD5281" s="419"/>
      <c r="AE5281" s="419"/>
      <c r="AF5281" s="419"/>
      <c r="AH5281" s="419"/>
      <c r="AI5281" s="419"/>
      <c r="AJ5281" s="419"/>
      <c r="AL5281" s="419"/>
      <c r="AM5281" s="419"/>
      <c r="AN5281" s="403"/>
      <c r="AO5281" s="419"/>
      <c r="AP5281" s="419"/>
      <c r="AQ5281" s="419"/>
      <c r="AR5281" s="419"/>
      <c r="AS5281" s="419"/>
      <c r="AT5281" s="419"/>
      <c r="AU5281" s="419"/>
      <c r="AV5281" s="419"/>
      <c r="AX5281" s="419"/>
      <c r="AY5281" s="419"/>
      <c r="AZ5281" s="419"/>
      <c r="BB5281" s="419"/>
      <c r="BC5281" s="419"/>
      <c r="BD5281" s="419"/>
      <c r="BF5281" s="419"/>
      <c r="BG5281" s="419"/>
      <c r="BH5281" s="419"/>
      <c r="BJ5281" s="419"/>
      <c r="BK5281" s="419"/>
      <c r="BL5281" s="419"/>
      <c r="BN5281" s="419"/>
      <c r="BO5281" s="419"/>
      <c r="BP5281" s="419"/>
      <c r="BR5281" s="419"/>
      <c r="BS5281" s="419"/>
      <c r="BT5281" s="419"/>
      <c r="BV5281" s="419"/>
      <c r="BW5281" s="419"/>
      <c r="BX5281" s="397"/>
      <c r="BZ5281" s="449"/>
      <c r="CB5281" s="419"/>
      <c r="CC5281" s="419"/>
      <c r="CD5281" s="419"/>
      <c r="CF5281" s="419"/>
      <c r="CG5281" s="419"/>
      <c r="CH5281" s="419"/>
    </row>
    <row r="5282" spans="3:86" ht="21" thickBot="1">
      <c r="C5282" s="425"/>
      <c r="P5282" s="431"/>
      <c r="R5282" s="419"/>
      <c r="S5282" s="446"/>
      <c r="T5282" s="419"/>
      <c r="V5282" s="196"/>
      <c r="W5282" s="419"/>
      <c r="X5282" s="419"/>
      <c r="Z5282" s="419"/>
      <c r="AA5282" s="419"/>
      <c r="AB5282" s="419"/>
      <c r="AD5282" s="419"/>
      <c r="AE5282" s="419"/>
      <c r="AF5282" s="419"/>
      <c r="AH5282" s="419"/>
      <c r="AI5282" s="419"/>
      <c r="AJ5282" s="419"/>
      <c r="AL5282" s="419"/>
      <c r="AM5282" s="419"/>
      <c r="AN5282" s="403"/>
      <c r="AO5282" s="419"/>
      <c r="AP5282" s="419"/>
      <c r="AQ5282" s="419"/>
      <c r="AR5282" s="419"/>
      <c r="AS5282" s="419"/>
      <c r="AT5282" s="419"/>
      <c r="AU5282" s="419"/>
      <c r="AV5282" s="419"/>
      <c r="AX5282" s="419"/>
      <c r="AY5282" s="419"/>
      <c r="AZ5282" s="419"/>
      <c r="BB5282" s="419"/>
      <c r="BC5282" s="419"/>
      <c r="BD5282" s="419"/>
      <c r="BF5282" s="419"/>
      <c r="BG5282" s="419"/>
      <c r="BH5282" s="419"/>
      <c r="BJ5282" s="419"/>
      <c r="BK5282" s="419"/>
      <c r="BL5282" s="419"/>
      <c r="BN5282" s="419"/>
      <c r="BO5282" s="419"/>
      <c r="BP5282" s="419"/>
      <c r="BR5282" s="419"/>
      <c r="BS5282" s="419"/>
      <c r="BT5282" s="419"/>
      <c r="BV5282" s="419"/>
      <c r="BW5282" s="419"/>
      <c r="BX5282" s="397"/>
      <c r="BZ5282" s="449"/>
      <c r="CB5282" s="419"/>
      <c r="CC5282" s="419"/>
      <c r="CD5282" s="419"/>
      <c r="CF5282" s="419"/>
      <c r="CG5282" s="419"/>
      <c r="CH5282" s="419"/>
    </row>
    <row r="5283" spans="3:86" ht="21" thickBot="1">
      <c r="C5283" s="425"/>
      <c r="P5283" s="431"/>
      <c r="R5283" s="419"/>
      <c r="S5283" s="446"/>
      <c r="T5283" s="419"/>
      <c r="V5283" s="196"/>
      <c r="W5283" s="419"/>
      <c r="X5283" s="419"/>
      <c r="Z5283" s="419"/>
      <c r="AA5283" s="419"/>
      <c r="AB5283" s="419"/>
      <c r="AD5283" s="419"/>
      <c r="AE5283" s="419"/>
      <c r="AF5283" s="419"/>
      <c r="AH5283" s="419"/>
      <c r="AI5283" s="419"/>
      <c r="AJ5283" s="419"/>
      <c r="AL5283" s="419"/>
      <c r="AM5283" s="419"/>
      <c r="AN5283" s="403"/>
      <c r="AO5283" s="419"/>
      <c r="AP5283" s="419"/>
      <c r="AQ5283" s="419"/>
      <c r="AR5283" s="419"/>
      <c r="AS5283" s="419"/>
      <c r="AT5283" s="419"/>
      <c r="AU5283" s="419"/>
      <c r="AV5283" s="419"/>
      <c r="AX5283" s="419"/>
      <c r="AY5283" s="419"/>
      <c r="AZ5283" s="419"/>
      <c r="BB5283" s="419"/>
      <c r="BC5283" s="419"/>
      <c r="BD5283" s="419"/>
      <c r="BF5283" s="419"/>
      <c r="BG5283" s="419"/>
      <c r="BH5283" s="419"/>
      <c r="BJ5283" s="419"/>
      <c r="BK5283" s="419"/>
      <c r="BL5283" s="419"/>
      <c r="BN5283" s="419"/>
      <c r="BO5283" s="419"/>
      <c r="BP5283" s="419"/>
      <c r="BR5283" s="419"/>
      <c r="BS5283" s="419"/>
      <c r="BT5283" s="419"/>
      <c r="BV5283" s="419"/>
      <c r="BW5283" s="419"/>
      <c r="BX5283" s="397"/>
      <c r="BZ5283" s="449"/>
      <c r="CB5283" s="419"/>
      <c r="CC5283" s="419"/>
      <c r="CD5283" s="419"/>
      <c r="CF5283" s="419"/>
      <c r="CG5283" s="419"/>
      <c r="CH5283" s="419"/>
    </row>
    <row r="5284" spans="3:86" ht="21" thickBot="1">
      <c r="C5284" s="425"/>
      <c r="P5284" s="431"/>
      <c r="R5284" s="419"/>
      <c r="S5284" s="446"/>
      <c r="T5284" s="419"/>
      <c r="V5284" s="196"/>
      <c r="W5284" s="419"/>
      <c r="X5284" s="419"/>
      <c r="Z5284" s="419"/>
      <c r="AA5284" s="419"/>
      <c r="AB5284" s="419"/>
      <c r="AD5284" s="419"/>
      <c r="AE5284" s="419"/>
      <c r="AF5284" s="419"/>
      <c r="AH5284" s="419"/>
      <c r="AI5284" s="419"/>
      <c r="AJ5284" s="419"/>
      <c r="AL5284" s="419"/>
      <c r="AM5284" s="419"/>
      <c r="AN5284" s="403"/>
      <c r="AO5284" s="419"/>
      <c r="AP5284" s="419"/>
      <c r="AQ5284" s="419"/>
      <c r="AR5284" s="419"/>
      <c r="AS5284" s="419"/>
      <c r="AT5284" s="419"/>
      <c r="AU5284" s="419"/>
      <c r="AV5284" s="419"/>
      <c r="AX5284" s="419"/>
      <c r="AY5284" s="419"/>
      <c r="AZ5284" s="419"/>
      <c r="BB5284" s="419"/>
      <c r="BC5284" s="419"/>
      <c r="BD5284" s="419"/>
      <c r="BF5284" s="419"/>
      <c r="BG5284" s="419"/>
      <c r="BH5284" s="419"/>
      <c r="BJ5284" s="419"/>
      <c r="BK5284" s="419"/>
      <c r="BL5284" s="419"/>
      <c r="BN5284" s="419"/>
      <c r="BO5284" s="419"/>
      <c r="BP5284" s="419"/>
      <c r="BR5284" s="419"/>
      <c r="BS5284" s="419"/>
      <c r="BT5284" s="419"/>
      <c r="BV5284" s="419"/>
      <c r="BW5284" s="419"/>
      <c r="BX5284" s="397"/>
      <c r="BZ5284" s="449"/>
      <c r="CB5284" s="419"/>
      <c r="CC5284" s="419"/>
      <c r="CD5284" s="419"/>
      <c r="CF5284" s="419"/>
      <c r="CG5284" s="419"/>
      <c r="CH5284" s="419"/>
    </row>
    <row r="5285" spans="3:86" ht="21" thickBot="1">
      <c r="C5285" s="425"/>
      <c r="P5285" s="431"/>
      <c r="R5285" s="419"/>
      <c r="S5285" s="446"/>
      <c r="T5285" s="419"/>
      <c r="V5285" s="196"/>
      <c r="W5285" s="419"/>
      <c r="X5285" s="419"/>
      <c r="Z5285" s="419"/>
      <c r="AA5285" s="419"/>
      <c r="AB5285" s="419"/>
      <c r="AD5285" s="419"/>
      <c r="AE5285" s="419"/>
      <c r="AF5285" s="419"/>
      <c r="AH5285" s="419"/>
      <c r="AI5285" s="419"/>
      <c r="AJ5285" s="419"/>
      <c r="AL5285" s="419"/>
      <c r="AM5285" s="419"/>
      <c r="AN5285" s="403"/>
      <c r="AO5285" s="419"/>
      <c r="AP5285" s="419"/>
      <c r="AQ5285" s="419"/>
      <c r="AR5285" s="419"/>
      <c r="AS5285" s="419"/>
      <c r="AT5285" s="419"/>
      <c r="AU5285" s="419"/>
      <c r="AV5285" s="419"/>
      <c r="AX5285" s="419"/>
      <c r="AY5285" s="419"/>
      <c r="AZ5285" s="419"/>
      <c r="BB5285" s="419"/>
      <c r="BC5285" s="419"/>
      <c r="BD5285" s="419"/>
      <c r="BF5285" s="419"/>
      <c r="BG5285" s="419"/>
      <c r="BH5285" s="419"/>
      <c r="BJ5285" s="419"/>
      <c r="BK5285" s="419"/>
      <c r="BL5285" s="419"/>
      <c r="BN5285" s="419"/>
      <c r="BO5285" s="419"/>
      <c r="BP5285" s="419"/>
      <c r="BR5285" s="419"/>
      <c r="BS5285" s="419"/>
      <c r="BT5285" s="419"/>
      <c r="BV5285" s="419"/>
      <c r="BW5285" s="419"/>
      <c r="BX5285" s="397"/>
      <c r="BZ5285" s="449"/>
      <c r="CB5285" s="419"/>
      <c r="CC5285" s="419"/>
      <c r="CD5285" s="419"/>
      <c r="CF5285" s="419"/>
      <c r="CG5285" s="419"/>
      <c r="CH5285" s="419"/>
    </row>
    <row r="5286" spans="3:86" ht="21" thickBot="1">
      <c r="C5286" s="425"/>
      <c r="P5286" s="431"/>
      <c r="R5286" s="419"/>
      <c r="S5286" s="446"/>
      <c r="T5286" s="419"/>
      <c r="V5286" s="196"/>
      <c r="W5286" s="419"/>
      <c r="X5286" s="419"/>
      <c r="Z5286" s="419"/>
      <c r="AA5286" s="419"/>
      <c r="AB5286" s="419"/>
      <c r="AD5286" s="419"/>
      <c r="AE5286" s="419"/>
      <c r="AF5286" s="419"/>
      <c r="AH5286" s="419"/>
      <c r="AI5286" s="419"/>
      <c r="AJ5286" s="419"/>
      <c r="AL5286" s="419"/>
      <c r="AM5286" s="419"/>
      <c r="AN5286" s="403"/>
      <c r="AO5286" s="419"/>
      <c r="AP5286" s="419"/>
      <c r="AQ5286" s="419"/>
      <c r="AR5286" s="419"/>
      <c r="AS5286" s="419"/>
      <c r="AT5286" s="419"/>
      <c r="AU5286" s="419"/>
      <c r="AV5286" s="419"/>
      <c r="AX5286" s="419"/>
      <c r="AY5286" s="419"/>
      <c r="AZ5286" s="419"/>
      <c r="BB5286" s="419"/>
      <c r="BC5286" s="419"/>
      <c r="BD5286" s="419"/>
      <c r="BF5286" s="419"/>
      <c r="BG5286" s="419"/>
      <c r="BH5286" s="419"/>
      <c r="BJ5286" s="419"/>
      <c r="BK5286" s="419"/>
      <c r="BL5286" s="419"/>
      <c r="BN5286" s="419"/>
      <c r="BO5286" s="419"/>
      <c r="BP5286" s="419"/>
      <c r="BR5286" s="419"/>
      <c r="BS5286" s="419"/>
      <c r="BT5286" s="419"/>
      <c r="BV5286" s="419"/>
      <c r="BW5286" s="419"/>
      <c r="BX5286" s="397"/>
      <c r="BZ5286" s="449"/>
      <c r="CB5286" s="419"/>
      <c r="CC5286" s="419"/>
      <c r="CD5286" s="419"/>
      <c r="CF5286" s="419"/>
      <c r="CG5286" s="419"/>
      <c r="CH5286" s="419"/>
    </row>
    <row r="5287" spans="3:86" ht="21" thickBot="1">
      <c r="C5287" s="425"/>
      <c r="P5287" s="431"/>
      <c r="R5287" s="419"/>
      <c r="S5287" s="446"/>
      <c r="T5287" s="419"/>
      <c r="V5287" s="196"/>
      <c r="W5287" s="419"/>
      <c r="X5287" s="419"/>
      <c r="Z5287" s="419"/>
      <c r="AA5287" s="419"/>
      <c r="AB5287" s="419"/>
      <c r="AD5287" s="419"/>
      <c r="AE5287" s="419"/>
      <c r="AF5287" s="419"/>
      <c r="AH5287" s="419"/>
      <c r="AI5287" s="419"/>
      <c r="AJ5287" s="419"/>
      <c r="AL5287" s="419"/>
      <c r="AM5287" s="419"/>
      <c r="AN5287" s="403"/>
      <c r="AO5287" s="419"/>
      <c r="AP5287" s="419"/>
      <c r="AQ5287" s="419"/>
      <c r="AR5287" s="419"/>
      <c r="AS5287" s="419"/>
      <c r="AT5287" s="419"/>
      <c r="AU5287" s="419"/>
      <c r="AV5287" s="419"/>
      <c r="AX5287" s="419"/>
      <c r="AY5287" s="419"/>
      <c r="AZ5287" s="419"/>
      <c r="BB5287" s="419"/>
      <c r="BC5287" s="419"/>
      <c r="BD5287" s="419"/>
      <c r="BF5287" s="419"/>
      <c r="BG5287" s="419"/>
      <c r="BH5287" s="419"/>
      <c r="BJ5287" s="419"/>
      <c r="BK5287" s="419"/>
      <c r="BL5287" s="419"/>
      <c r="BN5287" s="419"/>
      <c r="BO5287" s="419"/>
      <c r="BP5287" s="419"/>
      <c r="BR5287" s="419"/>
      <c r="BS5287" s="419"/>
      <c r="BT5287" s="419"/>
      <c r="BV5287" s="419"/>
      <c r="BW5287" s="419"/>
      <c r="BX5287" s="397"/>
      <c r="BZ5287" s="449"/>
      <c r="CB5287" s="419"/>
      <c r="CC5287" s="419"/>
      <c r="CD5287" s="419"/>
      <c r="CF5287" s="419"/>
      <c r="CG5287" s="419"/>
      <c r="CH5287" s="419"/>
    </row>
    <row r="5288" spans="3:86" ht="21" thickBot="1">
      <c r="C5288" s="425"/>
      <c r="P5288" s="431"/>
      <c r="R5288" s="419"/>
      <c r="S5288" s="446"/>
      <c r="T5288" s="419"/>
      <c r="V5288" s="196"/>
      <c r="W5288" s="419"/>
      <c r="X5288" s="419"/>
      <c r="Z5288" s="419"/>
      <c r="AA5288" s="419"/>
      <c r="AB5288" s="419"/>
      <c r="AD5288" s="419"/>
      <c r="AE5288" s="419"/>
      <c r="AF5288" s="419"/>
      <c r="AH5288" s="419"/>
      <c r="AI5288" s="419"/>
      <c r="AJ5288" s="419"/>
      <c r="AL5288" s="419"/>
      <c r="AM5288" s="419"/>
      <c r="AN5288" s="403"/>
      <c r="AO5288" s="419"/>
      <c r="AP5288" s="419"/>
      <c r="AQ5288" s="419"/>
      <c r="AR5288" s="419"/>
      <c r="AS5288" s="419"/>
      <c r="AT5288" s="419"/>
      <c r="AU5288" s="419"/>
      <c r="AV5288" s="419"/>
      <c r="AX5288" s="419"/>
      <c r="AY5288" s="419"/>
      <c r="AZ5288" s="419"/>
      <c r="BB5288" s="419"/>
      <c r="BC5288" s="419"/>
      <c r="BD5288" s="419"/>
      <c r="BF5288" s="419"/>
      <c r="BG5288" s="419"/>
      <c r="BH5288" s="419"/>
      <c r="BJ5288" s="419"/>
      <c r="BK5288" s="419"/>
      <c r="BL5288" s="419"/>
      <c r="BN5288" s="419"/>
      <c r="BO5288" s="419"/>
      <c r="BP5288" s="419"/>
      <c r="BR5288" s="419"/>
      <c r="BS5288" s="419"/>
      <c r="BT5288" s="419"/>
      <c r="BV5288" s="419"/>
      <c r="BW5288" s="419"/>
      <c r="BX5288" s="397"/>
      <c r="BZ5288" s="449"/>
      <c r="CB5288" s="419"/>
      <c r="CC5288" s="419"/>
      <c r="CD5288" s="419"/>
      <c r="CF5288" s="419"/>
      <c r="CG5288" s="419"/>
      <c r="CH5288" s="419"/>
    </row>
    <row r="5289" spans="3:86" ht="21" thickBot="1">
      <c r="C5289" s="425"/>
      <c r="P5289" s="431"/>
      <c r="R5289" s="419"/>
      <c r="S5289" s="446"/>
      <c r="T5289" s="419"/>
      <c r="V5289" s="196"/>
      <c r="W5289" s="419"/>
      <c r="X5289" s="419"/>
      <c r="Z5289" s="419"/>
      <c r="AA5289" s="419"/>
      <c r="AB5289" s="419"/>
      <c r="AD5289" s="419"/>
      <c r="AE5289" s="419"/>
      <c r="AF5289" s="419"/>
      <c r="AH5289" s="419"/>
      <c r="AI5289" s="419"/>
      <c r="AJ5289" s="419"/>
      <c r="AL5289" s="419"/>
      <c r="AM5289" s="419"/>
      <c r="AN5289" s="403"/>
      <c r="AO5289" s="419"/>
      <c r="AP5289" s="419"/>
      <c r="AQ5289" s="419"/>
      <c r="AR5289" s="419"/>
      <c r="AS5289" s="419"/>
      <c r="AT5289" s="419"/>
      <c r="AU5289" s="419"/>
      <c r="AV5289" s="419"/>
      <c r="AX5289" s="419"/>
      <c r="AY5289" s="419"/>
      <c r="AZ5289" s="419"/>
      <c r="BB5289" s="419"/>
      <c r="BC5289" s="419"/>
      <c r="BD5289" s="419"/>
      <c r="BF5289" s="419"/>
      <c r="BG5289" s="419"/>
      <c r="BH5289" s="419"/>
      <c r="BJ5289" s="419"/>
      <c r="BK5289" s="419"/>
      <c r="BL5289" s="419"/>
      <c r="BN5289" s="419"/>
      <c r="BO5289" s="419"/>
      <c r="BP5289" s="419"/>
      <c r="BR5289" s="419"/>
      <c r="BS5289" s="419"/>
      <c r="BT5289" s="419"/>
      <c r="BV5289" s="419"/>
      <c r="BW5289" s="419"/>
      <c r="BX5289" s="397"/>
      <c r="BZ5289" s="449"/>
      <c r="CB5289" s="419"/>
      <c r="CC5289" s="419"/>
      <c r="CD5289" s="419"/>
      <c r="CF5289" s="419"/>
      <c r="CG5289" s="419"/>
      <c r="CH5289" s="419"/>
    </row>
    <row r="5290" spans="3:86" ht="21" thickBot="1">
      <c r="C5290" s="425"/>
      <c r="P5290" s="431"/>
      <c r="R5290" s="419"/>
      <c r="S5290" s="446"/>
      <c r="T5290" s="419"/>
      <c r="V5290" s="196"/>
      <c r="W5290" s="419"/>
      <c r="X5290" s="419"/>
      <c r="Z5290" s="419"/>
      <c r="AA5290" s="419"/>
      <c r="AB5290" s="419"/>
      <c r="AD5290" s="419"/>
      <c r="AE5290" s="419"/>
      <c r="AF5290" s="419"/>
      <c r="AH5290" s="419"/>
      <c r="AI5290" s="419"/>
      <c r="AJ5290" s="419"/>
      <c r="AL5290" s="419"/>
      <c r="AM5290" s="419"/>
      <c r="AN5290" s="403"/>
      <c r="AO5290" s="419"/>
      <c r="AP5290" s="419"/>
      <c r="AQ5290" s="419"/>
      <c r="AR5290" s="419"/>
      <c r="AS5290" s="419"/>
      <c r="AT5290" s="419"/>
      <c r="AU5290" s="419"/>
      <c r="AV5290" s="419"/>
      <c r="AX5290" s="419"/>
      <c r="AY5290" s="419"/>
      <c r="AZ5290" s="419"/>
      <c r="BB5290" s="419"/>
      <c r="BC5290" s="419"/>
      <c r="BD5290" s="419"/>
      <c r="BF5290" s="419"/>
      <c r="BG5290" s="419"/>
      <c r="BH5290" s="419"/>
      <c r="BJ5290" s="419"/>
      <c r="BK5290" s="419"/>
      <c r="BL5290" s="419"/>
      <c r="BN5290" s="419"/>
      <c r="BO5290" s="419"/>
      <c r="BP5290" s="419"/>
      <c r="BR5290" s="419"/>
      <c r="BS5290" s="419"/>
      <c r="BT5290" s="419"/>
      <c r="BV5290" s="419"/>
      <c r="BW5290" s="419"/>
      <c r="BX5290" s="397"/>
      <c r="BZ5290" s="449"/>
      <c r="CB5290" s="419"/>
      <c r="CC5290" s="419"/>
      <c r="CD5290" s="419"/>
      <c r="CF5290" s="419"/>
      <c r="CG5290" s="419"/>
      <c r="CH5290" s="419"/>
    </row>
    <row r="5291" spans="3:86" ht="21" thickBot="1">
      <c r="C5291" s="425"/>
      <c r="P5291" s="431"/>
      <c r="R5291" s="419"/>
      <c r="S5291" s="446"/>
      <c r="T5291" s="419"/>
      <c r="V5291" s="196"/>
      <c r="W5291" s="419"/>
      <c r="X5291" s="419"/>
      <c r="Z5291" s="419"/>
      <c r="AA5291" s="419"/>
      <c r="AB5291" s="419"/>
      <c r="AD5291" s="419"/>
      <c r="AE5291" s="419"/>
      <c r="AF5291" s="419"/>
      <c r="AH5291" s="419"/>
      <c r="AI5291" s="419"/>
      <c r="AJ5291" s="419"/>
      <c r="AL5291" s="419"/>
      <c r="AM5291" s="419"/>
      <c r="AN5291" s="403"/>
      <c r="AO5291" s="419"/>
      <c r="AP5291" s="419"/>
      <c r="AQ5291" s="419"/>
      <c r="AR5291" s="419"/>
      <c r="AS5291" s="419"/>
      <c r="AT5291" s="419"/>
      <c r="AU5291" s="419"/>
      <c r="AV5291" s="419"/>
      <c r="AX5291" s="419"/>
      <c r="AY5291" s="419"/>
      <c r="AZ5291" s="419"/>
      <c r="BB5291" s="419"/>
      <c r="BC5291" s="419"/>
      <c r="BD5291" s="419"/>
      <c r="BF5291" s="419"/>
      <c r="BG5291" s="419"/>
      <c r="BH5291" s="419"/>
      <c r="BJ5291" s="419"/>
      <c r="BK5291" s="419"/>
      <c r="BL5291" s="419"/>
      <c r="BN5291" s="419"/>
      <c r="BO5291" s="419"/>
      <c r="BP5291" s="419"/>
      <c r="BR5291" s="419"/>
      <c r="BS5291" s="419"/>
      <c r="BT5291" s="419"/>
      <c r="BV5291" s="419"/>
      <c r="BW5291" s="419"/>
      <c r="BX5291" s="397"/>
      <c r="BZ5291" s="449"/>
      <c r="CB5291" s="419"/>
      <c r="CC5291" s="419"/>
      <c r="CD5291" s="419"/>
      <c r="CF5291" s="419"/>
      <c r="CG5291" s="419"/>
      <c r="CH5291" s="419"/>
    </row>
    <row r="5292" spans="3:86" ht="21" thickBot="1">
      <c r="C5292" s="425"/>
      <c r="P5292" s="431"/>
      <c r="R5292" s="419"/>
      <c r="S5292" s="446"/>
      <c r="T5292" s="419"/>
      <c r="V5292" s="196"/>
      <c r="W5292" s="419"/>
      <c r="X5292" s="419"/>
      <c r="Z5292" s="419"/>
      <c r="AA5292" s="419"/>
      <c r="AB5292" s="419"/>
      <c r="AD5292" s="419"/>
      <c r="AE5292" s="419"/>
      <c r="AF5292" s="419"/>
      <c r="AH5292" s="419"/>
      <c r="AI5292" s="419"/>
      <c r="AJ5292" s="419"/>
      <c r="AL5292" s="419"/>
      <c r="AM5292" s="419"/>
      <c r="AN5292" s="403"/>
      <c r="AO5292" s="419"/>
      <c r="AP5292" s="419"/>
      <c r="AQ5292" s="419"/>
      <c r="AR5292" s="419"/>
      <c r="AS5292" s="419"/>
      <c r="AT5292" s="419"/>
      <c r="AU5292" s="419"/>
      <c r="AV5292" s="419"/>
      <c r="AX5292" s="419"/>
      <c r="AY5292" s="419"/>
      <c r="AZ5292" s="419"/>
      <c r="BB5292" s="419"/>
      <c r="BC5292" s="419"/>
      <c r="BD5292" s="419"/>
      <c r="BF5292" s="419"/>
      <c r="BG5292" s="419"/>
      <c r="BH5292" s="419"/>
      <c r="BJ5292" s="419"/>
      <c r="BK5292" s="419"/>
      <c r="BL5292" s="419"/>
      <c r="BN5292" s="419"/>
      <c r="BO5292" s="419"/>
      <c r="BP5292" s="419"/>
      <c r="BR5292" s="419"/>
      <c r="BS5292" s="419"/>
      <c r="BT5292" s="419"/>
      <c r="BV5292" s="419"/>
      <c r="BW5292" s="419"/>
      <c r="BX5292" s="397"/>
      <c r="BZ5292" s="449"/>
      <c r="CB5292" s="419"/>
      <c r="CC5292" s="419"/>
      <c r="CD5292" s="419"/>
      <c r="CF5292" s="419"/>
      <c r="CG5292" s="419"/>
      <c r="CH5292" s="419"/>
    </row>
    <row r="5293" spans="3:86" ht="21" thickBot="1">
      <c r="C5293" s="425"/>
      <c r="P5293" s="431"/>
      <c r="R5293" s="419"/>
      <c r="S5293" s="446"/>
      <c r="T5293" s="419"/>
      <c r="V5293" s="196"/>
      <c r="W5293" s="419"/>
      <c r="X5293" s="419"/>
      <c r="Z5293" s="419"/>
      <c r="AA5293" s="419"/>
      <c r="AB5293" s="419"/>
      <c r="AD5293" s="419"/>
      <c r="AE5293" s="419"/>
      <c r="AF5293" s="419"/>
      <c r="AH5293" s="419"/>
      <c r="AI5293" s="419"/>
      <c r="AJ5293" s="419"/>
      <c r="AL5293" s="419"/>
      <c r="AM5293" s="419"/>
      <c r="AN5293" s="403"/>
      <c r="AO5293" s="419"/>
      <c r="AP5293" s="419"/>
      <c r="AQ5293" s="419"/>
      <c r="AR5293" s="419"/>
      <c r="AS5293" s="419"/>
      <c r="AT5293" s="419"/>
      <c r="AU5293" s="419"/>
      <c r="AV5293" s="419"/>
      <c r="AX5293" s="419"/>
      <c r="AY5293" s="419"/>
      <c r="AZ5293" s="419"/>
      <c r="BB5293" s="419"/>
      <c r="BC5293" s="419"/>
      <c r="BD5293" s="419"/>
      <c r="BF5293" s="419"/>
      <c r="BG5293" s="419"/>
      <c r="BH5293" s="419"/>
      <c r="BJ5293" s="419"/>
      <c r="BK5293" s="419"/>
      <c r="BL5293" s="419"/>
      <c r="BN5293" s="419"/>
      <c r="BO5293" s="419"/>
      <c r="BP5293" s="419"/>
      <c r="BR5293" s="419"/>
      <c r="BS5293" s="419"/>
      <c r="BT5293" s="419"/>
      <c r="BV5293" s="419"/>
      <c r="BW5293" s="419"/>
      <c r="BX5293" s="397"/>
      <c r="BZ5293" s="449"/>
      <c r="CB5293" s="419"/>
      <c r="CC5293" s="419"/>
      <c r="CD5293" s="419"/>
      <c r="CF5293" s="419"/>
      <c r="CG5293" s="419"/>
      <c r="CH5293" s="419"/>
    </row>
    <row r="5294" spans="3:86" ht="21" thickBot="1">
      <c r="C5294" s="425"/>
      <c r="P5294" s="431"/>
      <c r="R5294" s="419"/>
      <c r="S5294" s="446"/>
      <c r="T5294" s="419"/>
      <c r="V5294" s="196"/>
      <c r="W5294" s="419"/>
      <c r="X5294" s="419"/>
      <c r="Z5294" s="419"/>
      <c r="AA5294" s="419"/>
      <c r="AB5294" s="419"/>
      <c r="AD5294" s="419"/>
      <c r="AE5294" s="419"/>
      <c r="AF5294" s="419"/>
      <c r="AH5294" s="419"/>
      <c r="AI5294" s="419"/>
      <c r="AJ5294" s="419"/>
      <c r="AL5294" s="419"/>
      <c r="AM5294" s="419"/>
      <c r="AN5294" s="403"/>
      <c r="AO5294" s="419"/>
      <c r="AP5294" s="419"/>
      <c r="AQ5294" s="419"/>
      <c r="AR5294" s="419"/>
      <c r="AS5294" s="419"/>
      <c r="AT5294" s="419"/>
      <c r="AU5294" s="419"/>
      <c r="AV5294" s="419"/>
      <c r="AX5294" s="419"/>
      <c r="AY5294" s="419"/>
      <c r="AZ5294" s="419"/>
      <c r="BB5294" s="419"/>
      <c r="BC5294" s="419"/>
      <c r="BD5294" s="419"/>
      <c r="BF5294" s="419"/>
      <c r="BG5294" s="419"/>
      <c r="BH5294" s="419"/>
      <c r="BJ5294" s="419"/>
      <c r="BK5294" s="419"/>
      <c r="BL5294" s="419"/>
      <c r="BN5294" s="419"/>
      <c r="BO5294" s="419"/>
      <c r="BP5294" s="419"/>
      <c r="BR5294" s="419"/>
      <c r="BS5294" s="419"/>
      <c r="BT5294" s="419"/>
      <c r="BV5294" s="419"/>
      <c r="BW5294" s="419"/>
      <c r="BX5294" s="397"/>
      <c r="BZ5294" s="449"/>
      <c r="CB5294" s="419"/>
      <c r="CC5294" s="419"/>
      <c r="CD5294" s="419"/>
      <c r="CF5294" s="419"/>
      <c r="CG5294" s="419"/>
      <c r="CH5294" s="419"/>
    </row>
    <row r="5295" spans="3:86" ht="21" thickBot="1">
      <c r="C5295" s="425"/>
      <c r="P5295" s="431"/>
      <c r="R5295" s="419"/>
      <c r="S5295" s="446"/>
      <c r="T5295" s="419"/>
      <c r="V5295" s="196"/>
      <c r="W5295" s="419"/>
      <c r="X5295" s="419"/>
      <c r="Z5295" s="419"/>
      <c r="AA5295" s="419"/>
      <c r="AB5295" s="419"/>
      <c r="AD5295" s="419"/>
      <c r="AE5295" s="419"/>
      <c r="AF5295" s="419"/>
      <c r="AH5295" s="419"/>
      <c r="AI5295" s="419"/>
      <c r="AJ5295" s="419"/>
      <c r="AL5295" s="419"/>
      <c r="AM5295" s="419"/>
      <c r="AN5295" s="403"/>
      <c r="AO5295" s="419"/>
      <c r="AP5295" s="419"/>
      <c r="AQ5295" s="419"/>
      <c r="AR5295" s="419"/>
      <c r="AS5295" s="419"/>
      <c r="AT5295" s="419"/>
      <c r="AU5295" s="419"/>
      <c r="AV5295" s="419"/>
      <c r="AX5295" s="419"/>
      <c r="AY5295" s="419"/>
      <c r="AZ5295" s="419"/>
      <c r="BB5295" s="419"/>
      <c r="BC5295" s="419"/>
      <c r="BD5295" s="419"/>
      <c r="BF5295" s="419"/>
      <c r="BG5295" s="419"/>
      <c r="BH5295" s="419"/>
      <c r="BJ5295" s="419"/>
      <c r="BK5295" s="419"/>
      <c r="BL5295" s="419"/>
      <c r="BN5295" s="419"/>
      <c r="BO5295" s="419"/>
      <c r="BP5295" s="419"/>
      <c r="BR5295" s="419"/>
      <c r="BS5295" s="419"/>
      <c r="BT5295" s="419"/>
      <c r="BV5295" s="419"/>
      <c r="BW5295" s="419"/>
      <c r="BX5295" s="397"/>
      <c r="BZ5295" s="449"/>
      <c r="CB5295" s="419"/>
      <c r="CC5295" s="419"/>
      <c r="CD5295" s="419"/>
      <c r="CF5295" s="419"/>
      <c r="CG5295" s="419"/>
      <c r="CH5295" s="419"/>
    </row>
    <row r="5296" spans="3:86" ht="21" thickBot="1">
      <c r="C5296" s="425"/>
      <c r="P5296" s="431"/>
      <c r="R5296" s="419"/>
      <c r="S5296" s="446"/>
      <c r="T5296" s="419"/>
      <c r="V5296" s="196"/>
      <c r="W5296" s="419"/>
      <c r="X5296" s="419"/>
      <c r="Z5296" s="419"/>
      <c r="AA5296" s="419"/>
      <c r="AB5296" s="419"/>
      <c r="AD5296" s="419"/>
      <c r="AE5296" s="419"/>
      <c r="AF5296" s="419"/>
      <c r="AH5296" s="419"/>
      <c r="AI5296" s="419"/>
      <c r="AJ5296" s="419"/>
      <c r="AL5296" s="419"/>
      <c r="AM5296" s="419"/>
      <c r="AN5296" s="403"/>
      <c r="AO5296" s="419"/>
      <c r="AP5296" s="419"/>
      <c r="AQ5296" s="419"/>
      <c r="AR5296" s="419"/>
      <c r="AS5296" s="419"/>
      <c r="AT5296" s="419"/>
      <c r="AU5296" s="419"/>
      <c r="AV5296" s="419"/>
      <c r="AX5296" s="419"/>
      <c r="AY5296" s="419"/>
      <c r="AZ5296" s="419"/>
      <c r="BB5296" s="419"/>
      <c r="BC5296" s="419"/>
      <c r="BD5296" s="419"/>
      <c r="BF5296" s="419"/>
      <c r="BG5296" s="419"/>
      <c r="BH5296" s="419"/>
      <c r="BJ5296" s="419"/>
      <c r="BK5296" s="419"/>
      <c r="BL5296" s="419"/>
      <c r="BN5296" s="419"/>
      <c r="BO5296" s="419"/>
      <c r="BP5296" s="419"/>
      <c r="BR5296" s="419"/>
      <c r="BS5296" s="419"/>
      <c r="BT5296" s="419"/>
      <c r="BV5296" s="419"/>
      <c r="BW5296" s="419"/>
      <c r="BX5296" s="397"/>
      <c r="BZ5296" s="449"/>
      <c r="CB5296" s="419"/>
      <c r="CC5296" s="419"/>
      <c r="CD5296" s="419"/>
      <c r="CF5296" s="419"/>
      <c r="CG5296" s="419"/>
      <c r="CH5296" s="419"/>
    </row>
    <row r="5297" spans="3:86" ht="21" thickBot="1">
      <c r="C5297" s="425"/>
      <c r="P5297" s="431"/>
      <c r="R5297" s="419"/>
      <c r="S5297" s="446"/>
      <c r="T5297" s="419"/>
      <c r="V5297" s="196"/>
      <c r="W5297" s="419"/>
      <c r="X5297" s="419"/>
      <c r="Z5297" s="419"/>
      <c r="AA5297" s="419"/>
      <c r="AB5297" s="419"/>
      <c r="AD5297" s="419"/>
      <c r="AE5297" s="419"/>
      <c r="AF5297" s="419"/>
      <c r="AH5297" s="419"/>
      <c r="AI5297" s="419"/>
      <c r="AJ5297" s="419"/>
      <c r="AL5297" s="419"/>
      <c r="AM5297" s="419"/>
      <c r="AN5297" s="403"/>
      <c r="AO5297" s="419"/>
      <c r="AP5297" s="419"/>
      <c r="AQ5297" s="419"/>
      <c r="AR5297" s="419"/>
      <c r="AS5297" s="419"/>
      <c r="AT5297" s="419"/>
      <c r="AU5297" s="419"/>
      <c r="AV5297" s="419"/>
      <c r="AX5297" s="419"/>
      <c r="AY5297" s="419"/>
      <c r="AZ5297" s="419"/>
      <c r="BB5297" s="419"/>
      <c r="BC5297" s="419"/>
      <c r="BD5297" s="419"/>
      <c r="BF5297" s="419"/>
      <c r="BG5297" s="419"/>
      <c r="BH5297" s="419"/>
      <c r="BJ5297" s="419"/>
      <c r="BK5297" s="419"/>
      <c r="BL5297" s="419"/>
      <c r="BN5297" s="419"/>
      <c r="BO5297" s="419"/>
      <c r="BP5297" s="419"/>
      <c r="BR5297" s="419"/>
      <c r="BS5297" s="419"/>
      <c r="BT5297" s="419"/>
      <c r="BV5297" s="419"/>
      <c r="BW5297" s="419"/>
      <c r="BX5297" s="397"/>
      <c r="BZ5297" s="449"/>
      <c r="CB5297" s="419"/>
      <c r="CC5297" s="419"/>
      <c r="CD5297" s="419"/>
      <c r="CF5297" s="419"/>
      <c r="CG5297" s="419"/>
      <c r="CH5297" s="419"/>
    </row>
    <row r="5298" spans="3:86" ht="21" thickBot="1">
      <c r="C5298" s="425"/>
      <c r="P5298" s="431"/>
      <c r="R5298" s="419"/>
      <c r="S5298" s="446"/>
      <c r="T5298" s="419"/>
      <c r="V5298" s="196"/>
      <c r="W5298" s="419"/>
      <c r="X5298" s="419"/>
      <c r="Z5298" s="419"/>
      <c r="AA5298" s="419"/>
      <c r="AB5298" s="419"/>
      <c r="AD5298" s="419"/>
      <c r="AE5298" s="419"/>
      <c r="AF5298" s="419"/>
      <c r="AH5298" s="419"/>
      <c r="AI5298" s="419"/>
      <c r="AJ5298" s="419"/>
      <c r="AL5298" s="419"/>
      <c r="AM5298" s="419"/>
      <c r="AN5298" s="403"/>
      <c r="AO5298" s="419"/>
      <c r="AP5298" s="419"/>
      <c r="AQ5298" s="419"/>
      <c r="AR5298" s="419"/>
      <c r="AS5298" s="419"/>
      <c r="AT5298" s="419"/>
      <c r="AU5298" s="419"/>
      <c r="AV5298" s="419"/>
      <c r="AX5298" s="419"/>
      <c r="AY5298" s="419"/>
      <c r="AZ5298" s="419"/>
      <c r="BB5298" s="419"/>
      <c r="BC5298" s="419"/>
      <c r="BD5298" s="419"/>
      <c r="BF5298" s="419"/>
      <c r="BG5298" s="419"/>
      <c r="BH5298" s="419"/>
      <c r="BJ5298" s="419"/>
      <c r="BK5298" s="419"/>
      <c r="BL5298" s="419"/>
      <c r="BN5298" s="419"/>
      <c r="BO5298" s="419"/>
      <c r="BP5298" s="419"/>
      <c r="BR5298" s="419"/>
      <c r="BS5298" s="419"/>
      <c r="BT5298" s="419"/>
      <c r="BV5298" s="419"/>
      <c r="BW5298" s="419"/>
      <c r="BX5298" s="397"/>
      <c r="BZ5298" s="449"/>
      <c r="CB5298" s="419"/>
      <c r="CC5298" s="419"/>
      <c r="CD5298" s="419"/>
      <c r="CF5298" s="419"/>
      <c r="CG5298" s="419"/>
      <c r="CH5298" s="419"/>
    </row>
    <row r="5299" spans="3:86" ht="21" thickBot="1">
      <c r="C5299" s="425"/>
      <c r="P5299" s="431"/>
      <c r="R5299" s="419"/>
      <c r="S5299" s="446"/>
      <c r="T5299" s="419"/>
      <c r="V5299" s="196"/>
      <c r="W5299" s="419"/>
      <c r="X5299" s="419"/>
      <c r="Z5299" s="419"/>
      <c r="AA5299" s="419"/>
      <c r="AB5299" s="419"/>
      <c r="AD5299" s="419"/>
      <c r="AE5299" s="419"/>
      <c r="AF5299" s="419"/>
      <c r="AH5299" s="419"/>
      <c r="AI5299" s="419"/>
      <c r="AJ5299" s="419"/>
      <c r="AL5299" s="419"/>
      <c r="AM5299" s="419"/>
      <c r="AN5299" s="403"/>
      <c r="AO5299" s="419"/>
      <c r="AP5299" s="419"/>
      <c r="AQ5299" s="419"/>
      <c r="AR5299" s="419"/>
      <c r="AS5299" s="419"/>
      <c r="AT5299" s="419"/>
      <c r="AU5299" s="419"/>
      <c r="AV5299" s="419"/>
      <c r="AX5299" s="419"/>
      <c r="AY5299" s="419"/>
      <c r="AZ5299" s="419"/>
      <c r="BB5299" s="419"/>
      <c r="BC5299" s="419"/>
      <c r="BD5299" s="419"/>
      <c r="BF5299" s="419"/>
      <c r="BG5299" s="419"/>
      <c r="BH5299" s="419"/>
      <c r="BJ5299" s="419"/>
      <c r="BK5299" s="419"/>
      <c r="BL5299" s="419"/>
      <c r="BN5299" s="419"/>
      <c r="BO5299" s="419"/>
      <c r="BP5299" s="419"/>
      <c r="BR5299" s="419"/>
      <c r="BS5299" s="419"/>
      <c r="BT5299" s="419"/>
      <c r="BV5299" s="419"/>
      <c r="BW5299" s="419"/>
      <c r="BX5299" s="397"/>
      <c r="BZ5299" s="449"/>
      <c r="CB5299" s="419"/>
      <c r="CC5299" s="419"/>
      <c r="CD5299" s="419"/>
      <c r="CF5299" s="419"/>
      <c r="CG5299" s="419"/>
      <c r="CH5299" s="419"/>
    </row>
    <row r="5300" spans="3:86" ht="21" thickBot="1">
      <c r="C5300" s="425"/>
      <c r="P5300" s="431"/>
      <c r="R5300" s="419"/>
      <c r="S5300" s="446"/>
      <c r="T5300" s="419"/>
      <c r="V5300" s="196"/>
      <c r="W5300" s="419"/>
      <c r="X5300" s="419"/>
      <c r="Z5300" s="419"/>
      <c r="AA5300" s="419"/>
      <c r="AB5300" s="419"/>
      <c r="AD5300" s="419"/>
      <c r="AE5300" s="419"/>
      <c r="AF5300" s="419"/>
      <c r="AH5300" s="419"/>
      <c r="AI5300" s="419"/>
      <c r="AJ5300" s="419"/>
      <c r="AL5300" s="419"/>
      <c r="AM5300" s="419"/>
      <c r="AN5300" s="403"/>
      <c r="AO5300" s="419"/>
      <c r="AP5300" s="419"/>
      <c r="AQ5300" s="419"/>
      <c r="AR5300" s="419"/>
      <c r="AS5300" s="419"/>
      <c r="AT5300" s="419"/>
      <c r="AU5300" s="419"/>
      <c r="AV5300" s="419"/>
      <c r="AX5300" s="419"/>
      <c r="AY5300" s="419"/>
      <c r="AZ5300" s="419"/>
      <c r="BB5300" s="419"/>
      <c r="BC5300" s="419"/>
      <c r="BD5300" s="419"/>
      <c r="BF5300" s="419"/>
      <c r="BG5300" s="419"/>
      <c r="BH5300" s="419"/>
      <c r="BJ5300" s="419"/>
      <c r="BK5300" s="419"/>
      <c r="BL5300" s="419"/>
      <c r="BN5300" s="419"/>
      <c r="BO5300" s="419"/>
      <c r="BP5300" s="419"/>
      <c r="BR5300" s="419"/>
      <c r="BS5300" s="419"/>
      <c r="BT5300" s="419"/>
      <c r="BV5300" s="419"/>
      <c r="BW5300" s="419"/>
      <c r="BX5300" s="397"/>
      <c r="BZ5300" s="449"/>
      <c r="CB5300" s="419"/>
      <c r="CC5300" s="419"/>
      <c r="CD5300" s="419"/>
      <c r="CF5300" s="419"/>
      <c r="CG5300" s="419"/>
      <c r="CH5300" s="419"/>
    </row>
    <row r="5301" spans="3:86" ht="21" thickBot="1">
      <c r="C5301" s="425"/>
      <c r="P5301" s="431"/>
      <c r="R5301" s="419"/>
      <c r="S5301" s="446"/>
      <c r="T5301" s="419"/>
      <c r="V5301" s="196"/>
      <c r="W5301" s="419"/>
      <c r="X5301" s="419"/>
      <c r="Z5301" s="419"/>
      <c r="AA5301" s="419"/>
      <c r="AB5301" s="419"/>
      <c r="AD5301" s="419"/>
      <c r="AE5301" s="419"/>
      <c r="AF5301" s="419"/>
      <c r="AH5301" s="419"/>
      <c r="AI5301" s="419"/>
      <c r="AJ5301" s="419"/>
      <c r="AL5301" s="419"/>
      <c r="AM5301" s="419"/>
      <c r="AN5301" s="403"/>
      <c r="AO5301" s="419"/>
      <c r="AP5301" s="419"/>
      <c r="AQ5301" s="419"/>
      <c r="AR5301" s="419"/>
      <c r="AS5301" s="419"/>
      <c r="AT5301" s="419"/>
      <c r="AU5301" s="419"/>
      <c r="AV5301" s="419"/>
      <c r="AX5301" s="419"/>
      <c r="AY5301" s="419"/>
      <c r="AZ5301" s="419"/>
      <c r="BB5301" s="419"/>
      <c r="BC5301" s="419"/>
      <c r="BD5301" s="419"/>
      <c r="BF5301" s="419"/>
      <c r="BG5301" s="419"/>
      <c r="BH5301" s="419"/>
      <c r="BJ5301" s="419"/>
      <c r="BK5301" s="419"/>
      <c r="BL5301" s="419"/>
      <c r="BN5301" s="419"/>
      <c r="BO5301" s="419"/>
      <c r="BP5301" s="419"/>
      <c r="BR5301" s="419"/>
      <c r="BS5301" s="419"/>
      <c r="BT5301" s="419"/>
      <c r="BV5301" s="419"/>
      <c r="BW5301" s="419"/>
      <c r="BX5301" s="397"/>
      <c r="BZ5301" s="449"/>
      <c r="CB5301" s="419"/>
      <c r="CC5301" s="419"/>
      <c r="CD5301" s="419"/>
      <c r="CF5301" s="419"/>
      <c r="CG5301" s="419"/>
      <c r="CH5301" s="419"/>
    </row>
    <row r="5302" spans="3:86" ht="21" thickBot="1">
      <c r="C5302" s="425"/>
      <c r="P5302" s="431"/>
      <c r="R5302" s="419"/>
      <c r="S5302" s="446"/>
      <c r="T5302" s="419"/>
      <c r="V5302" s="196"/>
      <c r="W5302" s="419"/>
      <c r="X5302" s="419"/>
      <c r="Z5302" s="419"/>
      <c r="AA5302" s="419"/>
      <c r="AB5302" s="419"/>
      <c r="AD5302" s="419"/>
      <c r="AE5302" s="419"/>
      <c r="AF5302" s="419"/>
      <c r="AH5302" s="419"/>
      <c r="AI5302" s="419"/>
      <c r="AJ5302" s="419"/>
      <c r="AL5302" s="419"/>
      <c r="AM5302" s="419"/>
      <c r="AN5302" s="403"/>
      <c r="AO5302" s="419"/>
      <c r="AP5302" s="419"/>
      <c r="AQ5302" s="419"/>
      <c r="AR5302" s="419"/>
      <c r="AS5302" s="419"/>
      <c r="AT5302" s="419"/>
      <c r="AU5302" s="419"/>
      <c r="AV5302" s="419"/>
      <c r="AX5302" s="419"/>
      <c r="AY5302" s="419"/>
      <c r="AZ5302" s="419"/>
      <c r="BB5302" s="419"/>
      <c r="BC5302" s="419"/>
      <c r="BD5302" s="419"/>
      <c r="BF5302" s="419"/>
      <c r="BG5302" s="419"/>
      <c r="BH5302" s="419"/>
      <c r="BJ5302" s="419"/>
      <c r="BK5302" s="419"/>
      <c r="BL5302" s="419"/>
      <c r="BN5302" s="419"/>
      <c r="BO5302" s="419"/>
      <c r="BP5302" s="419"/>
      <c r="BR5302" s="419"/>
      <c r="BS5302" s="419"/>
      <c r="BT5302" s="419"/>
      <c r="BV5302" s="419"/>
      <c r="BW5302" s="419"/>
      <c r="BX5302" s="397"/>
      <c r="BZ5302" s="449"/>
      <c r="CB5302" s="419"/>
      <c r="CC5302" s="419"/>
      <c r="CD5302" s="419"/>
      <c r="CF5302" s="419"/>
      <c r="CG5302" s="419"/>
      <c r="CH5302" s="419"/>
    </row>
    <row r="5303" spans="3:86" ht="21" thickBot="1">
      <c r="C5303" s="425"/>
      <c r="P5303" s="431"/>
      <c r="R5303" s="419"/>
      <c r="S5303" s="446"/>
      <c r="T5303" s="419"/>
      <c r="V5303" s="196"/>
      <c r="W5303" s="419"/>
      <c r="X5303" s="419"/>
      <c r="Z5303" s="419"/>
      <c r="AA5303" s="419"/>
      <c r="AB5303" s="419"/>
      <c r="AD5303" s="419"/>
      <c r="AE5303" s="419"/>
      <c r="AF5303" s="419"/>
      <c r="AH5303" s="419"/>
      <c r="AI5303" s="419"/>
      <c r="AJ5303" s="419"/>
      <c r="AL5303" s="419"/>
      <c r="AM5303" s="419"/>
      <c r="AN5303" s="403"/>
      <c r="AO5303" s="419"/>
      <c r="AP5303" s="419"/>
      <c r="AQ5303" s="419"/>
      <c r="AR5303" s="419"/>
      <c r="AS5303" s="419"/>
      <c r="AT5303" s="419"/>
      <c r="AU5303" s="419"/>
      <c r="AV5303" s="419"/>
      <c r="AX5303" s="419"/>
      <c r="AY5303" s="419"/>
      <c r="AZ5303" s="419"/>
      <c r="BB5303" s="419"/>
      <c r="BC5303" s="419"/>
      <c r="BD5303" s="419"/>
      <c r="BF5303" s="419"/>
      <c r="BG5303" s="419"/>
      <c r="BH5303" s="419"/>
      <c r="BJ5303" s="419"/>
      <c r="BK5303" s="419"/>
      <c r="BL5303" s="419"/>
      <c r="BN5303" s="419"/>
      <c r="BO5303" s="419"/>
      <c r="BP5303" s="419"/>
      <c r="BR5303" s="419"/>
      <c r="BS5303" s="419"/>
      <c r="BT5303" s="419"/>
      <c r="BV5303" s="419"/>
      <c r="BW5303" s="419"/>
      <c r="BX5303" s="397"/>
      <c r="BZ5303" s="449"/>
      <c r="CB5303" s="419"/>
      <c r="CC5303" s="419"/>
      <c r="CD5303" s="419"/>
      <c r="CF5303" s="419"/>
      <c r="CG5303" s="419"/>
      <c r="CH5303" s="419"/>
    </row>
    <row r="5304" spans="3:86" ht="21" thickBot="1">
      <c r="C5304" s="425"/>
      <c r="P5304" s="431"/>
      <c r="R5304" s="419"/>
      <c r="S5304" s="446"/>
      <c r="T5304" s="419"/>
      <c r="V5304" s="196"/>
      <c r="W5304" s="419"/>
      <c r="X5304" s="419"/>
      <c r="Z5304" s="419"/>
      <c r="AA5304" s="419"/>
      <c r="AB5304" s="419"/>
      <c r="AD5304" s="419"/>
      <c r="AE5304" s="419"/>
      <c r="AF5304" s="419"/>
      <c r="AH5304" s="419"/>
      <c r="AI5304" s="419"/>
      <c r="AJ5304" s="419"/>
      <c r="AL5304" s="419"/>
      <c r="AM5304" s="419"/>
      <c r="AN5304" s="403"/>
      <c r="AO5304" s="419"/>
      <c r="AP5304" s="419"/>
      <c r="AQ5304" s="419"/>
      <c r="AR5304" s="419"/>
      <c r="AS5304" s="419"/>
      <c r="AT5304" s="419"/>
      <c r="AU5304" s="419"/>
      <c r="AV5304" s="419"/>
      <c r="AX5304" s="419"/>
      <c r="AY5304" s="419"/>
      <c r="AZ5304" s="419"/>
      <c r="BB5304" s="419"/>
      <c r="BC5304" s="419"/>
      <c r="BD5304" s="419"/>
      <c r="BF5304" s="419"/>
      <c r="BG5304" s="419"/>
      <c r="BH5304" s="419"/>
      <c r="BJ5304" s="419"/>
      <c r="BK5304" s="419"/>
      <c r="BL5304" s="419"/>
      <c r="BN5304" s="419"/>
      <c r="BO5304" s="419"/>
      <c r="BP5304" s="419"/>
      <c r="BR5304" s="419"/>
      <c r="BS5304" s="419"/>
      <c r="BT5304" s="419"/>
      <c r="BV5304" s="419"/>
      <c r="BW5304" s="419"/>
      <c r="BX5304" s="397"/>
      <c r="BZ5304" s="449"/>
      <c r="CB5304" s="419"/>
      <c r="CC5304" s="419"/>
      <c r="CD5304" s="419"/>
      <c r="CF5304" s="419"/>
      <c r="CG5304" s="419"/>
      <c r="CH5304" s="419"/>
    </row>
    <row r="5305" spans="3:86" ht="21" thickBot="1">
      <c r="C5305" s="425"/>
      <c r="P5305" s="431"/>
      <c r="R5305" s="419"/>
      <c r="S5305" s="446"/>
      <c r="T5305" s="419"/>
      <c r="V5305" s="196"/>
      <c r="W5305" s="419"/>
      <c r="X5305" s="419"/>
      <c r="Z5305" s="419"/>
      <c r="AA5305" s="419"/>
      <c r="AB5305" s="419"/>
      <c r="AD5305" s="419"/>
      <c r="AE5305" s="419"/>
      <c r="AF5305" s="419"/>
      <c r="AH5305" s="419"/>
      <c r="AI5305" s="419"/>
      <c r="AJ5305" s="419"/>
      <c r="AL5305" s="419"/>
      <c r="AM5305" s="419"/>
      <c r="AN5305" s="403"/>
      <c r="AO5305" s="419"/>
      <c r="AP5305" s="419"/>
      <c r="AQ5305" s="419"/>
      <c r="AR5305" s="419"/>
      <c r="AS5305" s="419"/>
      <c r="AT5305" s="419"/>
      <c r="AU5305" s="419"/>
      <c r="AV5305" s="419"/>
      <c r="AX5305" s="419"/>
      <c r="AY5305" s="419"/>
      <c r="AZ5305" s="419"/>
      <c r="BB5305" s="419"/>
      <c r="BC5305" s="419"/>
      <c r="BD5305" s="419"/>
      <c r="BF5305" s="419"/>
      <c r="BG5305" s="419"/>
      <c r="BH5305" s="419"/>
      <c r="BJ5305" s="419"/>
      <c r="BK5305" s="419"/>
      <c r="BL5305" s="419"/>
      <c r="BN5305" s="419"/>
      <c r="BO5305" s="419"/>
      <c r="BP5305" s="419"/>
      <c r="BR5305" s="419"/>
      <c r="BS5305" s="419"/>
      <c r="BT5305" s="419"/>
      <c r="BV5305" s="419"/>
      <c r="BW5305" s="419"/>
      <c r="BX5305" s="397"/>
      <c r="BZ5305" s="449"/>
      <c r="CB5305" s="419"/>
      <c r="CC5305" s="419"/>
      <c r="CD5305" s="419"/>
      <c r="CF5305" s="419"/>
      <c r="CG5305" s="419"/>
      <c r="CH5305" s="419"/>
    </row>
    <row r="5306" spans="3:86" ht="21" thickBot="1">
      <c r="C5306" s="425"/>
      <c r="P5306" s="431"/>
      <c r="R5306" s="419"/>
      <c r="S5306" s="446"/>
      <c r="T5306" s="419"/>
      <c r="V5306" s="196"/>
      <c r="W5306" s="419"/>
      <c r="X5306" s="419"/>
      <c r="Z5306" s="419"/>
      <c r="AA5306" s="419"/>
      <c r="AB5306" s="419"/>
      <c r="AD5306" s="419"/>
      <c r="AE5306" s="419"/>
      <c r="AF5306" s="419"/>
      <c r="AH5306" s="419"/>
      <c r="AI5306" s="419"/>
      <c r="AJ5306" s="419"/>
      <c r="AL5306" s="419"/>
      <c r="AM5306" s="419"/>
      <c r="AN5306" s="403"/>
      <c r="AO5306" s="419"/>
      <c r="AP5306" s="419"/>
      <c r="AQ5306" s="419"/>
      <c r="AR5306" s="419"/>
      <c r="AS5306" s="419"/>
      <c r="AT5306" s="419"/>
      <c r="AU5306" s="419"/>
      <c r="AV5306" s="419"/>
      <c r="AX5306" s="419"/>
      <c r="AY5306" s="419"/>
      <c r="AZ5306" s="419"/>
      <c r="BB5306" s="419"/>
      <c r="BC5306" s="419"/>
      <c r="BD5306" s="419"/>
      <c r="BF5306" s="419"/>
      <c r="BG5306" s="419"/>
      <c r="BH5306" s="419"/>
      <c r="BJ5306" s="419"/>
      <c r="BK5306" s="419"/>
      <c r="BL5306" s="419"/>
      <c r="BN5306" s="419"/>
      <c r="BO5306" s="419"/>
      <c r="BP5306" s="419"/>
      <c r="BR5306" s="419"/>
      <c r="BS5306" s="419"/>
      <c r="BT5306" s="419"/>
      <c r="BV5306" s="419"/>
      <c r="BW5306" s="419"/>
      <c r="BX5306" s="397"/>
      <c r="BZ5306" s="449"/>
      <c r="CB5306" s="419"/>
      <c r="CC5306" s="419"/>
      <c r="CD5306" s="419"/>
      <c r="CF5306" s="419"/>
      <c r="CG5306" s="419"/>
      <c r="CH5306" s="419"/>
    </row>
    <row r="5307" spans="3:86" ht="21" thickBot="1">
      <c r="C5307" s="425"/>
      <c r="P5307" s="431"/>
      <c r="R5307" s="419"/>
      <c r="S5307" s="446"/>
      <c r="T5307" s="419"/>
      <c r="V5307" s="196"/>
      <c r="W5307" s="419"/>
      <c r="X5307" s="419"/>
      <c r="Z5307" s="419"/>
      <c r="AA5307" s="419"/>
      <c r="AB5307" s="419"/>
      <c r="AD5307" s="419"/>
      <c r="AE5307" s="419"/>
      <c r="AF5307" s="419"/>
      <c r="AH5307" s="419"/>
      <c r="AI5307" s="419"/>
      <c r="AJ5307" s="419"/>
      <c r="AL5307" s="419"/>
      <c r="AM5307" s="419"/>
      <c r="AN5307" s="403"/>
      <c r="AO5307" s="419"/>
      <c r="AP5307" s="419"/>
      <c r="AQ5307" s="419"/>
      <c r="AR5307" s="419"/>
      <c r="AS5307" s="419"/>
      <c r="AT5307" s="419"/>
      <c r="AU5307" s="419"/>
      <c r="AV5307" s="419"/>
      <c r="AX5307" s="419"/>
      <c r="AY5307" s="419"/>
      <c r="AZ5307" s="419"/>
      <c r="BB5307" s="419"/>
      <c r="BC5307" s="419"/>
      <c r="BD5307" s="419"/>
      <c r="BF5307" s="419"/>
      <c r="BG5307" s="419"/>
      <c r="BH5307" s="419"/>
      <c r="BJ5307" s="419"/>
      <c r="BK5307" s="419"/>
      <c r="BL5307" s="419"/>
      <c r="BN5307" s="419"/>
      <c r="BO5307" s="419"/>
      <c r="BP5307" s="419"/>
      <c r="BR5307" s="419"/>
      <c r="BS5307" s="419"/>
      <c r="BT5307" s="419"/>
      <c r="BV5307" s="419"/>
      <c r="BW5307" s="419"/>
      <c r="BX5307" s="397"/>
      <c r="BZ5307" s="449"/>
      <c r="CB5307" s="419"/>
      <c r="CC5307" s="419"/>
      <c r="CD5307" s="419"/>
      <c r="CF5307" s="419"/>
      <c r="CG5307" s="419"/>
      <c r="CH5307" s="419"/>
    </row>
    <row r="5308" spans="3:86" ht="21" thickBot="1">
      <c r="C5308" s="425"/>
      <c r="P5308" s="431"/>
      <c r="R5308" s="419"/>
      <c r="S5308" s="446"/>
      <c r="T5308" s="419"/>
      <c r="V5308" s="196"/>
      <c r="W5308" s="419"/>
      <c r="X5308" s="419"/>
      <c r="Z5308" s="419"/>
      <c r="AA5308" s="419"/>
      <c r="AB5308" s="419"/>
      <c r="AD5308" s="419"/>
      <c r="AE5308" s="419"/>
      <c r="AF5308" s="419"/>
      <c r="AH5308" s="419"/>
      <c r="AI5308" s="419"/>
      <c r="AJ5308" s="419"/>
      <c r="AL5308" s="419"/>
      <c r="AM5308" s="419"/>
      <c r="AN5308" s="403"/>
      <c r="AO5308" s="419"/>
      <c r="AP5308" s="419"/>
      <c r="AQ5308" s="419"/>
      <c r="AR5308" s="419"/>
      <c r="AS5308" s="419"/>
      <c r="AT5308" s="419"/>
      <c r="AU5308" s="419"/>
      <c r="AV5308" s="419"/>
      <c r="AX5308" s="419"/>
      <c r="AY5308" s="419"/>
      <c r="AZ5308" s="419"/>
      <c r="BB5308" s="419"/>
      <c r="BC5308" s="419"/>
      <c r="BD5308" s="419"/>
      <c r="BF5308" s="419"/>
      <c r="BG5308" s="419"/>
      <c r="BH5308" s="419"/>
      <c r="BJ5308" s="419"/>
      <c r="BK5308" s="419"/>
      <c r="BL5308" s="419"/>
      <c r="BN5308" s="419"/>
      <c r="BO5308" s="419"/>
      <c r="BP5308" s="419"/>
      <c r="BR5308" s="419"/>
      <c r="BS5308" s="419"/>
      <c r="BT5308" s="419"/>
      <c r="BV5308" s="419"/>
      <c r="BW5308" s="419"/>
      <c r="BX5308" s="397"/>
      <c r="BZ5308" s="449"/>
      <c r="CB5308" s="419"/>
      <c r="CC5308" s="419"/>
      <c r="CD5308" s="419"/>
      <c r="CF5308" s="419"/>
      <c r="CG5308" s="419"/>
      <c r="CH5308" s="419"/>
    </row>
    <row r="5309" spans="3:86" ht="21" thickBot="1">
      <c r="C5309" s="425"/>
      <c r="P5309" s="431"/>
      <c r="R5309" s="419"/>
      <c r="S5309" s="446"/>
      <c r="T5309" s="419"/>
      <c r="V5309" s="196"/>
      <c r="W5309" s="419"/>
      <c r="X5309" s="419"/>
      <c r="Z5309" s="419"/>
      <c r="AA5309" s="419"/>
      <c r="AB5309" s="419"/>
      <c r="AD5309" s="419"/>
      <c r="AE5309" s="419"/>
      <c r="AF5309" s="419"/>
      <c r="AH5309" s="419"/>
      <c r="AI5309" s="419"/>
      <c r="AJ5309" s="419"/>
      <c r="AL5309" s="419"/>
      <c r="AM5309" s="419"/>
      <c r="AN5309" s="403"/>
      <c r="AO5309" s="419"/>
      <c r="AP5309" s="419"/>
      <c r="AQ5309" s="419"/>
      <c r="AR5309" s="419"/>
      <c r="AS5309" s="419"/>
      <c r="AT5309" s="419"/>
      <c r="AU5309" s="419"/>
      <c r="AV5309" s="419"/>
      <c r="AX5309" s="419"/>
      <c r="AY5309" s="419"/>
      <c r="AZ5309" s="419"/>
      <c r="BB5309" s="419"/>
      <c r="BC5309" s="419"/>
      <c r="BD5309" s="419"/>
      <c r="BF5309" s="419"/>
      <c r="BG5309" s="419"/>
      <c r="BH5309" s="419"/>
      <c r="BJ5309" s="419"/>
      <c r="BK5309" s="419"/>
      <c r="BL5309" s="419"/>
      <c r="BN5309" s="419"/>
      <c r="BO5309" s="419"/>
      <c r="BP5309" s="419"/>
      <c r="BR5309" s="419"/>
      <c r="BS5309" s="419"/>
      <c r="BT5309" s="419"/>
      <c r="BV5309" s="419"/>
      <c r="BW5309" s="419"/>
      <c r="BX5309" s="397"/>
      <c r="BZ5309" s="449"/>
      <c r="CB5309" s="419"/>
      <c r="CC5309" s="419"/>
      <c r="CD5309" s="419"/>
      <c r="CF5309" s="419"/>
      <c r="CG5309" s="419"/>
      <c r="CH5309" s="419"/>
    </row>
    <row r="5310" spans="3:86" ht="21" thickBot="1">
      <c r="C5310" s="425"/>
      <c r="P5310" s="431"/>
      <c r="R5310" s="419"/>
      <c r="S5310" s="446"/>
      <c r="T5310" s="419"/>
      <c r="V5310" s="196"/>
      <c r="W5310" s="419"/>
      <c r="X5310" s="419"/>
      <c r="Z5310" s="419"/>
      <c r="AA5310" s="419"/>
      <c r="AB5310" s="419"/>
      <c r="AD5310" s="419"/>
      <c r="AE5310" s="419"/>
      <c r="AF5310" s="419"/>
      <c r="AH5310" s="419"/>
      <c r="AI5310" s="419"/>
      <c r="AJ5310" s="419"/>
      <c r="AL5310" s="419"/>
      <c r="AM5310" s="419"/>
      <c r="AN5310" s="403"/>
      <c r="AO5310" s="419"/>
      <c r="AP5310" s="419"/>
      <c r="AQ5310" s="419"/>
      <c r="AR5310" s="419"/>
      <c r="AS5310" s="419"/>
      <c r="AT5310" s="419"/>
      <c r="AU5310" s="419"/>
      <c r="AV5310" s="419"/>
      <c r="AX5310" s="419"/>
      <c r="AY5310" s="419"/>
      <c r="AZ5310" s="419"/>
      <c r="BB5310" s="419"/>
      <c r="BC5310" s="419"/>
      <c r="BD5310" s="419"/>
      <c r="BF5310" s="419"/>
      <c r="BG5310" s="419"/>
      <c r="BH5310" s="419"/>
      <c r="BJ5310" s="419"/>
      <c r="BK5310" s="419"/>
      <c r="BL5310" s="419"/>
      <c r="BN5310" s="419"/>
      <c r="BO5310" s="419"/>
      <c r="BP5310" s="419"/>
      <c r="BR5310" s="419"/>
      <c r="BS5310" s="419"/>
      <c r="BT5310" s="419"/>
      <c r="BV5310" s="419"/>
      <c r="BW5310" s="419"/>
      <c r="BX5310" s="397"/>
      <c r="BZ5310" s="449"/>
      <c r="CB5310" s="419"/>
      <c r="CC5310" s="419"/>
      <c r="CD5310" s="419"/>
      <c r="CF5310" s="419"/>
      <c r="CG5310" s="419"/>
      <c r="CH5310" s="419"/>
    </row>
    <row r="5311" spans="3:86" ht="21" thickBot="1">
      <c r="C5311" s="425"/>
      <c r="P5311" s="431"/>
      <c r="R5311" s="419"/>
      <c r="S5311" s="446"/>
      <c r="T5311" s="419"/>
      <c r="V5311" s="196"/>
      <c r="W5311" s="419"/>
      <c r="X5311" s="419"/>
      <c r="Z5311" s="419"/>
      <c r="AA5311" s="419"/>
      <c r="AB5311" s="419"/>
      <c r="AD5311" s="419"/>
      <c r="AE5311" s="419"/>
      <c r="AF5311" s="419"/>
      <c r="AH5311" s="419"/>
      <c r="AI5311" s="419"/>
      <c r="AJ5311" s="419"/>
      <c r="AL5311" s="419"/>
      <c r="AM5311" s="419"/>
      <c r="AN5311" s="403"/>
      <c r="AO5311" s="419"/>
      <c r="AP5311" s="419"/>
      <c r="AQ5311" s="419"/>
      <c r="AR5311" s="419"/>
      <c r="AS5311" s="419"/>
      <c r="AT5311" s="419"/>
      <c r="AU5311" s="419"/>
      <c r="AV5311" s="419"/>
      <c r="AX5311" s="419"/>
      <c r="AY5311" s="419"/>
      <c r="AZ5311" s="419"/>
      <c r="BB5311" s="419"/>
      <c r="BC5311" s="419"/>
      <c r="BD5311" s="419"/>
      <c r="BF5311" s="419"/>
      <c r="BG5311" s="419"/>
      <c r="BH5311" s="419"/>
      <c r="BJ5311" s="419"/>
      <c r="BK5311" s="419"/>
      <c r="BL5311" s="419"/>
      <c r="BN5311" s="419"/>
      <c r="BO5311" s="419"/>
      <c r="BP5311" s="419"/>
      <c r="BR5311" s="419"/>
      <c r="BS5311" s="419"/>
      <c r="BT5311" s="419"/>
      <c r="BV5311" s="419"/>
      <c r="BW5311" s="419"/>
      <c r="BX5311" s="397"/>
      <c r="BZ5311" s="449"/>
      <c r="CB5311" s="419"/>
      <c r="CC5311" s="419"/>
      <c r="CD5311" s="419"/>
      <c r="CF5311" s="419"/>
      <c r="CG5311" s="419"/>
      <c r="CH5311" s="419"/>
    </row>
    <row r="5312" spans="3:86" ht="21" thickBot="1">
      <c r="C5312" s="425"/>
      <c r="P5312" s="431"/>
      <c r="R5312" s="419"/>
      <c r="S5312" s="446"/>
      <c r="T5312" s="419"/>
      <c r="V5312" s="196"/>
      <c r="W5312" s="419"/>
      <c r="X5312" s="419"/>
      <c r="Z5312" s="419"/>
      <c r="AA5312" s="419"/>
      <c r="AB5312" s="419"/>
      <c r="AD5312" s="419"/>
      <c r="AE5312" s="419"/>
      <c r="AF5312" s="419"/>
      <c r="AH5312" s="419"/>
      <c r="AI5312" s="419"/>
      <c r="AJ5312" s="419"/>
      <c r="AL5312" s="419"/>
      <c r="AM5312" s="419"/>
      <c r="AN5312" s="403"/>
      <c r="AO5312" s="419"/>
      <c r="AP5312" s="419"/>
      <c r="AQ5312" s="419"/>
      <c r="AR5312" s="419"/>
      <c r="AS5312" s="419"/>
      <c r="AT5312" s="419"/>
      <c r="AU5312" s="419"/>
      <c r="AV5312" s="419"/>
      <c r="AX5312" s="419"/>
      <c r="AY5312" s="419"/>
      <c r="AZ5312" s="419"/>
      <c r="BB5312" s="419"/>
      <c r="BC5312" s="419"/>
      <c r="BD5312" s="419"/>
      <c r="BF5312" s="419"/>
      <c r="BG5312" s="419"/>
      <c r="BH5312" s="419"/>
      <c r="BJ5312" s="419"/>
      <c r="BK5312" s="419"/>
      <c r="BL5312" s="419"/>
      <c r="BN5312" s="419"/>
      <c r="BO5312" s="419"/>
      <c r="BP5312" s="419"/>
      <c r="BR5312" s="419"/>
      <c r="BS5312" s="419"/>
      <c r="BT5312" s="419"/>
      <c r="BV5312" s="419"/>
      <c r="BW5312" s="419"/>
      <c r="BX5312" s="397"/>
      <c r="BZ5312" s="449"/>
      <c r="CB5312" s="419"/>
      <c r="CC5312" s="419"/>
      <c r="CD5312" s="419"/>
      <c r="CF5312" s="419"/>
      <c r="CG5312" s="419"/>
      <c r="CH5312" s="419"/>
    </row>
    <row r="5313" spans="3:86" ht="21" thickBot="1">
      <c r="C5313" s="425"/>
      <c r="P5313" s="431"/>
      <c r="R5313" s="419"/>
      <c r="S5313" s="446"/>
      <c r="T5313" s="419"/>
      <c r="V5313" s="196"/>
      <c r="W5313" s="419"/>
      <c r="X5313" s="419"/>
      <c r="Z5313" s="419"/>
      <c r="AA5313" s="419"/>
      <c r="AB5313" s="419"/>
      <c r="AD5313" s="419"/>
      <c r="AE5313" s="419"/>
      <c r="AF5313" s="419"/>
      <c r="AH5313" s="419"/>
      <c r="AI5313" s="419"/>
      <c r="AJ5313" s="419"/>
      <c r="AL5313" s="419"/>
      <c r="AM5313" s="419"/>
      <c r="AN5313" s="403"/>
      <c r="AO5313" s="419"/>
      <c r="AP5313" s="419"/>
      <c r="AQ5313" s="419"/>
      <c r="AR5313" s="419"/>
      <c r="AS5313" s="419"/>
      <c r="AT5313" s="419"/>
      <c r="AU5313" s="419"/>
      <c r="AV5313" s="419"/>
      <c r="AX5313" s="419"/>
      <c r="AY5313" s="419"/>
      <c r="AZ5313" s="419"/>
      <c r="BB5313" s="419"/>
      <c r="BC5313" s="419"/>
      <c r="BD5313" s="419"/>
      <c r="BF5313" s="419"/>
      <c r="BG5313" s="419"/>
      <c r="BH5313" s="419"/>
      <c r="BJ5313" s="419"/>
      <c r="BK5313" s="419"/>
      <c r="BL5313" s="419"/>
      <c r="BN5313" s="419"/>
      <c r="BO5313" s="419"/>
      <c r="BP5313" s="419"/>
      <c r="BR5313" s="419"/>
      <c r="BS5313" s="419"/>
      <c r="BT5313" s="419"/>
      <c r="BV5313" s="419"/>
      <c r="BW5313" s="419"/>
      <c r="BX5313" s="397"/>
      <c r="BZ5313" s="449"/>
      <c r="CB5313" s="419"/>
      <c r="CC5313" s="419"/>
      <c r="CD5313" s="419"/>
      <c r="CF5313" s="419"/>
      <c r="CG5313" s="419"/>
      <c r="CH5313" s="419"/>
    </row>
    <row r="5314" spans="3:86" ht="21" thickBot="1">
      <c r="C5314" s="425"/>
      <c r="P5314" s="431"/>
      <c r="R5314" s="419"/>
      <c r="S5314" s="446"/>
      <c r="T5314" s="419"/>
      <c r="V5314" s="196"/>
      <c r="W5314" s="419"/>
      <c r="X5314" s="419"/>
      <c r="Z5314" s="419"/>
      <c r="AA5314" s="419"/>
      <c r="AB5314" s="419"/>
      <c r="AD5314" s="419"/>
      <c r="AE5314" s="419"/>
      <c r="AF5314" s="419"/>
      <c r="AH5314" s="419"/>
      <c r="AI5314" s="419"/>
      <c r="AJ5314" s="419"/>
      <c r="AL5314" s="419"/>
      <c r="AM5314" s="419"/>
      <c r="AN5314" s="403"/>
      <c r="AO5314" s="419"/>
      <c r="AP5314" s="419"/>
      <c r="AQ5314" s="419"/>
      <c r="AR5314" s="419"/>
      <c r="AS5314" s="419"/>
      <c r="AT5314" s="419"/>
      <c r="AU5314" s="419"/>
      <c r="AV5314" s="419"/>
      <c r="AX5314" s="419"/>
      <c r="AY5314" s="419"/>
      <c r="AZ5314" s="419"/>
      <c r="BB5314" s="419"/>
      <c r="BC5314" s="419"/>
      <c r="BD5314" s="419"/>
      <c r="BF5314" s="419"/>
      <c r="BG5314" s="419"/>
      <c r="BH5314" s="419"/>
      <c r="BJ5314" s="419"/>
      <c r="BK5314" s="419"/>
      <c r="BL5314" s="419"/>
      <c r="BN5314" s="419"/>
      <c r="BO5314" s="419"/>
      <c r="BP5314" s="419"/>
      <c r="BR5314" s="419"/>
      <c r="BS5314" s="419"/>
      <c r="BT5314" s="419"/>
      <c r="BV5314" s="419"/>
      <c r="BW5314" s="419"/>
      <c r="BX5314" s="397"/>
      <c r="BZ5314" s="449"/>
      <c r="CB5314" s="419"/>
      <c r="CC5314" s="419"/>
      <c r="CD5314" s="419"/>
      <c r="CF5314" s="419"/>
      <c r="CG5314" s="419"/>
      <c r="CH5314" s="419"/>
    </row>
    <row r="5315" spans="3:86" ht="21" thickBot="1">
      <c r="C5315" s="425"/>
      <c r="P5315" s="431"/>
      <c r="R5315" s="419"/>
      <c r="S5315" s="446"/>
      <c r="T5315" s="419"/>
      <c r="V5315" s="196"/>
      <c r="W5315" s="419"/>
      <c r="X5315" s="419"/>
      <c r="Z5315" s="419"/>
      <c r="AA5315" s="419"/>
      <c r="AB5315" s="419"/>
      <c r="AD5315" s="419"/>
      <c r="AE5315" s="419"/>
      <c r="AF5315" s="419"/>
      <c r="AH5315" s="419"/>
      <c r="AI5315" s="419"/>
      <c r="AJ5315" s="419"/>
      <c r="AL5315" s="419"/>
      <c r="AM5315" s="419"/>
      <c r="AN5315" s="403"/>
      <c r="AO5315" s="419"/>
      <c r="AP5315" s="419"/>
      <c r="AQ5315" s="419"/>
      <c r="AR5315" s="419"/>
      <c r="AS5315" s="419"/>
      <c r="AT5315" s="419"/>
      <c r="AU5315" s="419"/>
      <c r="AV5315" s="419"/>
      <c r="AX5315" s="419"/>
      <c r="AY5315" s="419"/>
      <c r="AZ5315" s="419"/>
      <c r="BB5315" s="419"/>
      <c r="BC5315" s="419"/>
      <c r="BD5315" s="419"/>
      <c r="BF5315" s="419"/>
      <c r="BG5315" s="419"/>
      <c r="BH5315" s="419"/>
      <c r="BJ5315" s="419"/>
      <c r="BK5315" s="419"/>
      <c r="BL5315" s="419"/>
      <c r="BN5315" s="419"/>
      <c r="BO5315" s="419"/>
      <c r="BP5315" s="419"/>
      <c r="BR5315" s="419"/>
      <c r="BS5315" s="419"/>
      <c r="BT5315" s="419"/>
      <c r="BV5315" s="419"/>
      <c r="BW5315" s="419"/>
      <c r="BX5315" s="397"/>
      <c r="BZ5315" s="449"/>
      <c r="CB5315" s="419"/>
      <c r="CC5315" s="419"/>
      <c r="CD5315" s="419"/>
      <c r="CF5315" s="419"/>
      <c r="CG5315" s="419"/>
      <c r="CH5315" s="419"/>
    </row>
    <row r="5316" spans="3:86" ht="21" thickBot="1">
      <c r="C5316" s="425"/>
      <c r="P5316" s="431"/>
      <c r="R5316" s="419"/>
      <c r="S5316" s="446"/>
      <c r="T5316" s="419"/>
      <c r="V5316" s="196"/>
      <c r="W5316" s="419"/>
      <c r="X5316" s="419"/>
      <c r="Z5316" s="419"/>
      <c r="AA5316" s="419"/>
      <c r="AB5316" s="419"/>
      <c r="AD5316" s="419"/>
      <c r="AE5316" s="419"/>
      <c r="AF5316" s="419"/>
      <c r="AH5316" s="419"/>
      <c r="AI5316" s="419"/>
      <c r="AJ5316" s="419"/>
      <c r="AL5316" s="419"/>
      <c r="AM5316" s="419"/>
      <c r="AN5316" s="403"/>
      <c r="AO5316" s="419"/>
      <c r="AP5316" s="419"/>
      <c r="AQ5316" s="419"/>
      <c r="AR5316" s="419"/>
      <c r="AS5316" s="419"/>
      <c r="AT5316" s="419"/>
      <c r="AU5316" s="419"/>
      <c r="AV5316" s="419"/>
      <c r="AX5316" s="419"/>
      <c r="AY5316" s="419"/>
      <c r="AZ5316" s="419"/>
      <c r="BB5316" s="419"/>
      <c r="BC5316" s="419"/>
      <c r="BD5316" s="419"/>
      <c r="BF5316" s="419"/>
      <c r="BG5316" s="419"/>
      <c r="BH5316" s="419"/>
      <c r="BJ5316" s="419"/>
      <c r="BK5316" s="419"/>
      <c r="BL5316" s="419"/>
      <c r="BN5316" s="419"/>
      <c r="BO5316" s="419"/>
      <c r="BP5316" s="419"/>
      <c r="BR5316" s="419"/>
      <c r="BS5316" s="419"/>
      <c r="BT5316" s="419"/>
      <c r="BV5316" s="419"/>
      <c r="BW5316" s="419"/>
      <c r="BX5316" s="397"/>
      <c r="BZ5316" s="449"/>
      <c r="CB5316" s="419"/>
      <c r="CC5316" s="419"/>
      <c r="CD5316" s="419"/>
      <c r="CF5316" s="419"/>
      <c r="CG5316" s="419"/>
      <c r="CH5316" s="419"/>
    </row>
    <row r="5317" spans="3:86" ht="21" thickBot="1">
      <c r="C5317" s="425"/>
      <c r="P5317" s="431"/>
      <c r="R5317" s="419"/>
      <c r="S5317" s="446"/>
      <c r="T5317" s="419"/>
      <c r="V5317" s="196"/>
      <c r="W5317" s="419"/>
      <c r="X5317" s="419"/>
      <c r="Z5317" s="419"/>
      <c r="AA5317" s="419"/>
      <c r="AB5317" s="419"/>
      <c r="AD5317" s="419"/>
      <c r="AE5317" s="419"/>
      <c r="AF5317" s="419"/>
      <c r="AH5317" s="419"/>
      <c r="AI5317" s="419"/>
      <c r="AJ5317" s="419"/>
      <c r="AL5317" s="419"/>
      <c r="AM5317" s="419"/>
      <c r="AN5317" s="403"/>
      <c r="AO5317" s="419"/>
      <c r="AP5317" s="419"/>
      <c r="AQ5317" s="419"/>
      <c r="AR5317" s="419"/>
      <c r="AS5317" s="419"/>
      <c r="AT5317" s="419"/>
      <c r="AU5317" s="419"/>
      <c r="AV5317" s="419"/>
      <c r="AX5317" s="419"/>
      <c r="AY5317" s="419"/>
      <c r="AZ5317" s="419"/>
      <c r="BB5317" s="419"/>
      <c r="BC5317" s="419"/>
      <c r="BD5317" s="419"/>
      <c r="BF5317" s="419"/>
      <c r="BG5317" s="419"/>
      <c r="BH5317" s="419"/>
      <c r="BJ5317" s="419"/>
      <c r="BK5317" s="419"/>
      <c r="BL5317" s="419"/>
      <c r="BN5317" s="419"/>
      <c r="BO5317" s="419"/>
      <c r="BP5317" s="419"/>
      <c r="BR5317" s="419"/>
      <c r="BS5317" s="419"/>
      <c r="BT5317" s="419"/>
      <c r="BV5317" s="419"/>
      <c r="BW5317" s="419"/>
      <c r="BX5317" s="397"/>
      <c r="BZ5317" s="449"/>
      <c r="CB5317" s="419"/>
      <c r="CC5317" s="419"/>
      <c r="CD5317" s="419"/>
      <c r="CF5317" s="419"/>
      <c r="CG5317" s="419"/>
      <c r="CH5317" s="419"/>
    </row>
    <row r="5318" spans="3:86" ht="21" thickBot="1">
      <c r="C5318" s="425"/>
      <c r="P5318" s="431"/>
      <c r="R5318" s="419"/>
      <c r="S5318" s="446"/>
      <c r="T5318" s="419"/>
      <c r="V5318" s="196"/>
      <c r="W5318" s="419"/>
      <c r="X5318" s="419"/>
      <c r="Z5318" s="419"/>
      <c r="AA5318" s="419"/>
      <c r="AB5318" s="419"/>
      <c r="AD5318" s="419"/>
      <c r="AE5318" s="419"/>
      <c r="AF5318" s="419"/>
      <c r="AH5318" s="419"/>
      <c r="AI5318" s="419"/>
      <c r="AJ5318" s="419"/>
      <c r="AL5318" s="419"/>
      <c r="AM5318" s="419"/>
      <c r="AN5318" s="403"/>
      <c r="AO5318" s="419"/>
      <c r="AP5318" s="419"/>
      <c r="AQ5318" s="419"/>
      <c r="AR5318" s="419"/>
      <c r="AS5318" s="419"/>
      <c r="AT5318" s="419"/>
      <c r="AU5318" s="419"/>
      <c r="AV5318" s="419"/>
      <c r="AX5318" s="419"/>
      <c r="AY5318" s="419"/>
      <c r="AZ5318" s="419"/>
      <c r="BB5318" s="419"/>
      <c r="BC5318" s="419"/>
      <c r="BD5318" s="419"/>
      <c r="BF5318" s="419"/>
      <c r="BG5318" s="419"/>
      <c r="BH5318" s="419"/>
      <c r="BJ5318" s="419"/>
      <c r="BK5318" s="419"/>
      <c r="BL5318" s="419"/>
      <c r="BN5318" s="419"/>
      <c r="BO5318" s="419"/>
      <c r="BP5318" s="419"/>
      <c r="BR5318" s="419"/>
      <c r="BS5318" s="419"/>
      <c r="BT5318" s="419"/>
      <c r="BV5318" s="419"/>
      <c r="BW5318" s="419"/>
      <c r="BX5318" s="397"/>
      <c r="BZ5318" s="449"/>
      <c r="CB5318" s="419"/>
      <c r="CC5318" s="419"/>
      <c r="CD5318" s="419"/>
      <c r="CF5318" s="419"/>
      <c r="CG5318" s="419"/>
      <c r="CH5318" s="419"/>
    </row>
    <row r="5319" spans="3:86" ht="21" thickBot="1">
      <c r="C5319" s="425"/>
      <c r="P5319" s="431"/>
      <c r="R5319" s="419"/>
      <c r="S5319" s="446"/>
      <c r="T5319" s="419"/>
      <c r="V5319" s="196"/>
      <c r="W5319" s="419"/>
      <c r="X5319" s="419"/>
      <c r="Z5319" s="419"/>
      <c r="AA5319" s="419"/>
      <c r="AB5319" s="419"/>
      <c r="AD5319" s="419"/>
      <c r="AE5319" s="419"/>
      <c r="AF5319" s="419"/>
      <c r="AH5319" s="419"/>
      <c r="AI5319" s="419"/>
      <c r="AJ5319" s="419"/>
      <c r="AL5319" s="419"/>
      <c r="AM5319" s="419"/>
      <c r="AN5319" s="403"/>
      <c r="AO5319" s="419"/>
      <c r="AP5319" s="419"/>
      <c r="AQ5319" s="419"/>
      <c r="AR5319" s="419"/>
      <c r="AS5319" s="419"/>
      <c r="AT5319" s="419"/>
      <c r="AU5319" s="419"/>
      <c r="AV5319" s="419"/>
      <c r="AX5319" s="419"/>
      <c r="AY5319" s="419"/>
      <c r="AZ5319" s="419"/>
      <c r="BB5319" s="419"/>
      <c r="BC5319" s="419"/>
      <c r="BD5319" s="419"/>
      <c r="BF5319" s="419"/>
      <c r="BG5319" s="419"/>
      <c r="BH5319" s="419"/>
      <c r="BJ5319" s="419"/>
      <c r="BK5319" s="419"/>
      <c r="BL5319" s="419"/>
      <c r="BN5319" s="419"/>
      <c r="BO5319" s="419"/>
      <c r="BP5319" s="419"/>
      <c r="BR5319" s="419"/>
      <c r="BS5319" s="419"/>
      <c r="BT5319" s="419"/>
      <c r="BV5319" s="419"/>
      <c r="BW5319" s="419"/>
      <c r="BX5319" s="397"/>
      <c r="BZ5319" s="449"/>
      <c r="CB5319" s="419"/>
      <c r="CC5319" s="419"/>
      <c r="CD5319" s="419"/>
      <c r="CF5319" s="419"/>
      <c r="CG5319" s="419"/>
      <c r="CH5319" s="419"/>
    </row>
    <row r="5320" spans="3:86" ht="21" thickBot="1">
      <c r="C5320" s="425"/>
      <c r="P5320" s="431"/>
      <c r="R5320" s="419"/>
      <c r="S5320" s="446"/>
      <c r="T5320" s="419"/>
      <c r="V5320" s="196"/>
      <c r="W5320" s="419"/>
      <c r="X5320" s="419"/>
      <c r="Z5320" s="419"/>
      <c r="AA5320" s="419"/>
      <c r="AB5320" s="419"/>
      <c r="AD5320" s="419"/>
      <c r="AE5320" s="419"/>
      <c r="AF5320" s="419"/>
      <c r="AH5320" s="419"/>
      <c r="AI5320" s="419"/>
      <c r="AJ5320" s="419"/>
      <c r="AL5320" s="419"/>
      <c r="AM5320" s="419"/>
      <c r="AN5320" s="403"/>
      <c r="AO5320" s="419"/>
      <c r="AP5320" s="419"/>
      <c r="AQ5320" s="419"/>
      <c r="AR5320" s="419"/>
      <c r="AS5320" s="419"/>
      <c r="AT5320" s="419"/>
      <c r="AU5320" s="419"/>
      <c r="AV5320" s="419"/>
      <c r="AX5320" s="419"/>
      <c r="AY5320" s="419"/>
      <c r="AZ5320" s="419"/>
      <c r="BB5320" s="419"/>
      <c r="BC5320" s="419"/>
      <c r="BD5320" s="419"/>
      <c r="BF5320" s="419"/>
      <c r="BG5320" s="419"/>
      <c r="BH5320" s="419"/>
      <c r="BJ5320" s="419"/>
      <c r="BK5320" s="419"/>
      <c r="BL5320" s="419"/>
      <c r="BN5320" s="419"/>
      <c r="BO5320" s="419"/>
      <c r="BP5320" s="419"/>
      <c r="BR5320" s="419"/>
      <c r="BS5320" s="419"/>
      <c r="BT5320" s="419"/>
      <c r="BV5320" s="419"/>
      <c r="BW5320" s="419"/>
      <c r="BX5320" s="397"/>
      <c r="BZ5320" s="449"/>
      <c r="CB5320" s="419"/>
      <c r="CC5320" s="419"/>
      <c r="CD5320" s="419"/>
      <c r="CF5320" s="419"/>
      <c r="CG5320" s="419"/>
      <c r="CH5320" s="419"/>
    </row>
    <row r="5321" spans="3:86" ht="21" thickBot="1">
      <c r="C5321" s="425"/>
      <c r="P5321" s="431"/>
      <c r="R5321" s="419"/>
      <c r="S5321" s="446"/>
      <c r="T5321" s="419"/>
      <c r="V5321" s="196"/>
      <c r="W5321" s="419"/>
      <c r="X5321" s="419"/>
      <c r="Z5321" s="419"/>
      <c r="AA5321" s="419"/>
      <c r="AB5321" s="419"/>
      <c r="AD5321" s="419"/>
      <c r="AE5321" s="419"/>
      <c r="AF5321" s="419"/>
      <c r="AH5321" s="419"/>
      <c r="AI5321" s="419"/>
      <c r="AJ5321" s="419"/>
      <c r="AL5321" s="419"/>
      <c r="AM5321" s="419"/>
      <c r="AN5321" s="403"/>
      <c r="AO5321" s="419"/>
      <c r="AP5321" s="419"/>
      <c r="AQ5321" s="419"/>
      <c r="AR5321" s="419"/>
      <c r="AS5321" s="419"/>
      <c r="AT5321" s="419"/>
      <c r="AU5321" s="419"/>
      <c r="AV5321" s="419"/>
      <c r="AX5321" s="419"/>
      <c r="AY5321" s="419"/>
      <c r="AZ5321" s="419"/>
      <c r="BB5321" s="419"/>
      <c r="BC5321" s="419"/>
      <c r="BD5321" s="419"/>
      <c r="BF5321" s="419"/>
      <c r="BG5321" s="419"/>
      <c r="BH5321" s="419"/>
      <c r="BJ5321" s="419"/>
      <c r="BK5321" s="419"/>
      <c r="BL5321" s="419"/>
      <c r="BN5321" s="419"/>
      <c r="BO5321" s="419"/>
      <c r="BP5321" s="419"/>
      <c r="BR5321" s="419"/>
      <c r="BS5321" s="419"/>
      <c r="BT5321" s="419"/>
      <c r="BV5321" s="419"/>
      <c r="BW5321" s="419"/>
      <c r="BX5321" s="397"/>
      <c r="BZ5321" s="449"/>
      <c r="CB5321" s="419"/>
      <c r="CC5321" s="419"/>
      <c r="CD5321" s="419"/>
      <c r="CF5321" s="419"/>
      <c r="CG5321" s="419"/>
      <c r="CH5321" s="419"/>
    </row>
    <row r="5322" spans="3:86" ht="21" thickBot="1">
      <c r="C5322" s="425"/>
      <c r="P5322" s="431"/>
      <c r="R5322" s="419"/>
      <c r="S5322" s="446"/>
      <c r="T5322" s="419"/>
      <c r="V5322" s="196"/>
      <c r="W5322" s="419"/>
      <c r="X5322" s="419"/>
      <c r="Z5322" s="419"/>
      <c r="AA5322" s="419"/>
      <c r="AB5322" s="419"/>
      <c r="AD5322" s="419"/>
      <c r="AE5322" s="419"/>
      <c r="AF5322" s="419"/>
      <c r="AH5322" s="419"/>
      <c r="AI5322" s="419"/>
      <c r="AJ5322" s="419"/>
      <c r="AL5322" s="419"/>
      <c r="AM5322" s="419"/>
      <c r="AN5322" s="403"/>
      <c r="AO5322" s="419"/>
      <c r="AP5322" s="419"/>
      <c r="AQ5322" s="419"/>
      <c r="AR5322" s="419"/>
      <c r="AS5322" s="419"/>
      <c r="AT5322" s="419"/>
      <c r="AU5322" s="419"/>
      <c r="AV5322" s="419"/>
      <c r="AX5322" s="419"/>
      <c r="AY5322" s="419"/>
      <c r="AZ5322" s="419"/>
      <c r="BB5322" s="419"/>
      <c r="BC5322" s="419"/>
      <c r="BD5322" s="419"/>
      <c r="BF5322" s="419"/>
      <c r="BG5322" s="419"/>
      <c r="BH5322" s="419"/>
      <c r="BJ5322" s="419"/>
      <c r="BK5322" s="419"/>
      <c r="BL5322" s="419"/>
      <c r="BN5322" s="419"/>
      <c r="BO5322" s="419"/>
      <c r="BP5322" s="419"/>
      <c r="BR5322" s="419"/>
      <c r="BS5322" s="419"/>
      <c r="BT5322" s="419"/>
      <c r="BV5322" s="419"/>
      <c r="BW5322" s="419"/>
      <c r="BX5322" s="397"/>
      <c r="BZ5322" s="449"/>
      <c r="CB5322" s="419"/>
      <c r="CC5322" s="419"/>
      <c r="CD5322" s="419"/>
      <c r="CF5322" s="419"/>
      <c r="CG5322" s="419"/>
      <c r="CH5322" s="419"/>
    </row>
    <row r="5323" spans="3:86" ht="21" thickBot="1">
      <c r="C5323" s="425"/>
      <c r="P5323" s="431"/>
      <c r="R5323" s="419"/>
      <c r="S5323" s="446"/>
      <c r="T5323" s="419"/>
      <c r="V5323" s="196"/>
      <c r="W5323" s="419"/>
      <c r="X5323" s="419"/>
      <c r="Z5323" s="419"/>
      <c r="AA5323" s="419"/>
      <c r="AB5323" s="419"/>
      <c r="AD5323" s="419"/>
      <c r="AE5323" s="419"/>
      <c r="AF5323" s="419"/>
      <c r="AH5323" s="419"/>
      <c r="AI5323" s="419"/>
      <c r="AJ5323" s="419"/>
      <c r="AL5323" s="419"/>
      <c r="AM5323" s="419"/>
      <c r="AN5323" s="403"/>
      <c r="AO5323" s="419"/>
      <c r="AP5323" s="419"/>
      <c r="AQ5323" s="419"/>
      <c r="AR5323" s="419"/>
      <c r="AS5323" s="419"/>
      <c r="AT5323" s="419"/>
      <c r="AU5323" s="419"/>
      <c r="AV5323" s="419"/>
      <c r="AX5323" s="419"/>
      <c r="AY5323" s="419"/>
      <c r="AZ5323" s="419"/>
      <c r="BB5323" s="419"/>
      <c r="BC5323" s="419"/>
      <c r="BD5323" s="419"/>
      <c r="BF5323" s="419"/>
      <c r="BG5323" s="419"/>
      <c r="BH5323" s="419"/>
      <c r="BJ5323" s="419"/>
      <c r="BK5323" s="419"/>
      <c r="BL5323" s="419"/>
      <c r="BN5323" s="419"/>
      <c r="BO5323" s="419"/>
      <c r="BP5323" s="419"/>
      <c r="BR5323" s="419"/>
      <c r="BS5323" s="419"/>
      <c r="BT5323" s="419"/>
      <c r="BV5323" s="419"/>
      <c r="BW5323" s="419"/>
      <c r="BX5323" s="397"/>
      <c r="BZ5323" s="449"/>
      <c r="CB5323" s="419"/>
      <c r="CC5323" s="419"/>
      <c r="CD5323" s="419"/>
      <c r="CF5323" s="419"/>
      <c r="CG5323" s="419"/>
      <c r="CH5323" s="419"/>
    </row>
    <row r="5324" spans="3:86" ht="21" thickBot="1">
      <c r="C5324" s="425"/>
      <c r="P5324" s="431"/>
      <c r="R5324" s="419"/>
      <c r="S5324" s="446"/>
      <c r="T5324" s="419"/>
      <c r="V5324" s="196"/>
      <c r="W5324" s="419"/>
      <c r="X5324" s="419"/>
      <c r="Z5324" s="419"/>
      <c r="AA5324" s="419"/>
      <c r="AB5324" s="419"/>
      <c r="AD5324" s="419"/>
      <c r="AE5324" s="419"/>
      <c r="AF5324" s="419"/>
      <c r="AH5324" s="419"/>
      <c r="AI5324" s="419"/>
      <c r="AJ5324" s="419"/>
      <c r="AL5324" s="419"/>
      <c r="AM5324" s="419"/>
      <c r="AN5324" s="403"/>
      <c r="AO5324" s="419"/>
      <c r="AP5324" s="419"/>
      <c r="AQ5324" s="419"/>
      <c r="AR5324" s="419"/>
      <c r="AS5324" s="419"/>
      <c r="AT5324" s="419"/>
      <c r="AU5324" s="419"/>
      <c r="AV5324" s="419"/>
      <c r="AX5324" s="419"/>
      <c r="AY5324" s="419"/>
      <c r="AZ5324" s="419"/>
      <c r="BB5324" s="419"/>
      <c r="BC5324" s="419"/>
      <c r="BD5324" s="419"/>
      <c r="BF5324" s="419"/>
      <c r="BG5324" s="419"/>
      <c r="BH5324" s="419"/>
      <c r="BJ5324" s="419"/>
      <c r="BK5324" s="419"/>
      <c r="BL5324" s="419"/>
      <c r="BN5324" s="419"/>
      <c r="BO5324" s="419"/>
      <c r="BP5324" s="419"/>
      <c r="BR5324" s="419"/>
      <c r="BS5324" s="419"/>
      <c r="BT5324" s="419"/>
      <c r="BV5324" s="419"/>
      <c r="BW5324" s="419"/>
      <c r="BX5324" s="397"/>
      <c r="BZ5324" s="449"/>
      <c r="CB5324" s="419"/>
      <c r="CC5324" s="419"/>
      <c r="CD5324" s="419"/>
      <c r="CF5324" s="419"/>
      <c r="CG5324" s="419"/>
      <c r="CH5324" s="419"/>
    </row>
    <row r="5325" spans="3:86" ht="21" thickBot="1">
      <c r="C5325" s="425"/>
      <c r="P5325" s="431"/>
      <c r="R5325" s="419"/>
      <c r="S5325" s="446"/>
      <c r="T5325" s="419"/>
      <c r="V5325" s="196"/>
      <c r="W5325" s="419"/>
      <c r="X5325" s="419"/>
      <c r="Z5325" s="419"/>
      <c r="AA5325" s="419"/>
      <c r="AB5325" s="419"/>
      <c r="AD5325" s="419"/>
      <c r="AE5325" s="419"/>
      <c r="AF5325" s="419"/>
      <c r="AH5325" s="419"/>
      <c r="AI5325" s="419"/>
      <c r="AJ5325" s="419"/>
      <c r="AL5325" s="419"/>
      <c r="AM5325" s="419"/>
      <c r="AN5325" s="403"/>
      <c r="AO5325" s="419"/>
      <c r="AP5325" s="419"/>
      <c r="AQ5325" s="419"/>
      <c r="AR5325" s="419"/>
      <c r="AS5325" s="419"/>
      <c r="AT5325" s="419"/>
      <c r="AU5325" s="419"/>
      <c r="AV5325" s="419"/>
      <c r="AX5325" s="419"/>
      <c r="AY5325" s="419"/>
      <c r="AZ5325" s="419"/>
      <c r="BB5325" s="419"/>
      <c r="BC5325" s="419"/>
      <c r="BD5325" s="419"/>
      <c r="BF5325" s="419"/>
      <c r="BG5325" s="419"/>
      <c r="BH5325" s="419"/>
      <c r="BJ5325" s="419"/>
      <c r="BK5325" s="419"/>
      <c r="BL5325" s="419"/>
      <c r="BN5325" s="419"/>
      <c r="BO5325" s="419"/>
      <c r="BP5325" s="419"/>
      <c r="BR5325" s="419"/>
      <c r="BS5325" s="419"/>
      <c r="BT5325" s="419"/>
      <c r="BV5325" s="419"/>
      <c r="BW5325" s="419"/>
      <c r="BX5325" s="397"/>
      <c r="BZ5325" s="449"/>
      <c r="CB5325" s="419"/>
      <c r="CC5325" s="419"/>
      <c r="CD5325" s="419"/>
      <c r="CF5325" s="419"/>
      <c r="CG5325" s="419"/>
      <c r="CH5325" s="419"/>
    </row>
    <row r="5326" spans="3:86" ht="21" thickBot="1">
      <c r="C5326" s="425"/>
      <c r="P5326" s="431"/>
      <c r="R5326" s="419"/>
      <c r="S5326" s="446"/>
      <c r="T5326" s="419"/>
      <c r="V5326" s="196"/>
      <c r="W5326" s="419"/>
      <c r="X5326" s="419"/>
      <c r="Z5326" s="419"/>
      <c r="AA5326" s="419"/>
      <c r="AB5326" s="419"/>
      <c r="AD5326" s="419"/>
      <c r="AE5326" s="419"/>
      <c r="AF5326" s="419"/>
      <c r="AH5326" s="419"/>
      <c r="AI5326" s="419"/>
      <c r="AJ5326" s="419"/>
      <c r="AL5326" s="419"/>
      <c r="AM5326" s="419"/>
      <c r="AN5326" s="403"/>
      <c r="AO5326" s="419"/>
      <c r="AP5326" s="419"/>
      <c r="AQ5326" s="419"/>
      <c r="AR5326" s="419"/>
      <c r="AS5326" s="419"/>
      <c r="AT5326" s="419"/>
      <c r="AU5326" s="419"/>
      <c r="AV5326" s="419"/>
      <c r="AX5326" s="419"/>
      <c r="AY5326" s="419"/>
      <c r="AZ5326" s="419"/>
      <c r="BB5326" s="419"/>
      <c r="BC5326" s="419"/>
      <c r="BD5326" s="419"/>
      <c r="BF5326" s="419"/>
      <c r="BG5326" s="419"/>
      <c r="BH5326" s="419"/>
      <c r="BJ5326" s="419"/>
      <c r="BK5326" s="419"/>
      <c r="BL5326" s="419"/>
      <c r="BN5326" s="419"/>
      <c r="BO5326" s="419"/>
      <c r="BP5326" s="419"/>
      <c r="BR5326" s="419"/>
      <c r="BS5326" s="419"/>
      <c r="BT5326" s="419"/>
      <c r="BV5326" s="419"/>
      <c r="BW5326" s="419"/>
      <c r="BX5326" s="397"/>
      <c r="BZ5326" s="449"/>
      <c r="CB5326" s="419"/>
      <c r="CC5326" s="419"/>
      <c r="CD5326" s="419"/>
      <c r="CF5326" s="419"/>
      <c r="CG5326" s="419"/>
      <c r="CH5326" s="419"/>
    </row>
    <row r="5327" spans="3:86" ht="21" thickBot="1">
      <c r="C5327" s="425"/>
      <c r="P5327" s="431"/>
      <c r="R5327" s="419"/>
      <c r="S5327" s="446"/>
      <c r="T5327" s="419"/>
      <c r="V5327" s="196"/>
      <c r="W5327" s="419"/>
      <c r="X5327" s="419"/>
      <c r="Z5327" s="419"/>
      <c r="AA5327" s="419"/>
      <c r="AB5327" s="419"/>
      <c r="AD5327" s="419"/>
      <c r="AE5327" s="419"/>
      <c r="AF5327" s="419"/>
      <c r="AH5327" s="419"/>
      <c r="AI5327" s="419"/>
      <c r="AJ5327" s="419"/>
      <c r="AL5327" s="419"/>
      <c r="AM5327" s="419"/>
      <c r="AN5327" s="403"/>
      <c r="AO5327" s="419"/>
      <c r="AP5327" s="419"/>
      <c r="AQ5327" s="419"/>
      <c r="AR5327" s="419"/>
      <c r="AS5327" s="419"/>
      <c r="AT5327" s="419"/>
      <c r="AU5327" s="419"/>
      <c r="AV5327" s="419"/>
      <c r="AX5327" s="419"/>
      <c r="AY5327" s="419"/>
      <c r="AZ5327" s="419"/>
      <c r="BB5327" s="419"/>
      <c r="BC5327" s="419"/>
      <c r="BD5327" s="419"/>
      <c r="BF5327" s="419"/>
      <c r="BG5327" s="419"/>
      <c r="BH5327" s="419"/>
      <c r="BJ5327" s="419"/>
      <c r="BK5327" s="419"/>
      <c r="BL5327" s="419"/>
      <c r="BN5327" s="419"/>
      <c r="BO5327" s="419"/>
      <c r="BP5327" s="419"/>
      <c r="BR5327" s="419"/>
      <c r="BS5327" s="419"/>
      <c r="BT5327" s="419"/>
      <c r="BV5327" s="419"/>
      <c r="BW5327" s="419"/>
      <c r="BX5327" s="397"/>
      <c r="BZ5327" s="449"/>
      <c r="CB5327" s="419"/>
      <c r="CC5327" s="419"/>
      <c r="CD5327" s="419"/>
      <c r="CF5327" s="419"/>
      <c r="CG5327" s="419"/>
      <c r="CH5327" s="419"/>
    </row>
    <row r="5328" spans="3:86" ht="21" thickBot="1">
      <c r="C5328" s="425"/>
      <c r="P5328" s="431"/>
      <c r="R5328" s="419"/>
      <c r="S5328" s="446"/>
      <c r="T5328" s="419"/>
      <c r="V5328" s="196"/>
      <c r="W5328" s="419"/>
      <c r="X5328" s="419"/>
      <c r="Z5328" s="419"/>
      <c r="AA5328" s="419"/>
      <c r="AB5328" s="419"/>
      <c r="AD5328" s="419"/>
      <c r="AE5328" s="419"/>
      <c r="AF5328" s="419"/>
      <c r="AH5328" s="419"/>
      <c r="AI5328" s="419"/>
      <c r="AJ5328" s="419"/>
      <c r="AL5328" s="419"/>
      <c r="AM5328" s="419"/>
      <c r="AN5328" s="403"/>
      <c r="AO5328" s="419"/>
      <c r="AP5328" s="419"/>
      <c r="AQ5328" s="419"/>
      <c r="AR5328" s="419"/>
      <c r="AS5328" s="419"/>
      <c r="AT5328" s="419"/>
      <c r="AU5328" s="419"/>
      <c r="AV5328" s="419"/>
      <c r="AX5328" s="419"/>
      <c r="AY5328" s="419"/>
      <c r="AZ5328" s="419"/>
      <c r="BB5328" s="419"/>
      <c r="BC5328" s="419"/>
      <c r="BD5328" s="419"/>
      <c r="BF5328" s="419"/>
      <c r="BG5328" s="419"/>
      <c r="BH5328" s="419"/>
      <c r="BJ5328" s="419"/>
      <c r="BK5328" s="419"/>
      <c r="BL5328" s="419"/>
      <c r="BN5328" s="419"/>
      <c r="BO5328" s="419"/>
      <c r="BP5328" s="419"/>
      <c r="BR5328" s="419"/>
      <c r="BS5328" s="419"/>
      <c r="BT5328" s="419"/>
      <c r="BV5328" s="419"/>
      <c r="BW5328" s="419"/>
      <c r="BX5328" s="397"/>
      <c r="BZ5328" s="449"/>
      <c r="CB5328" s="419"/>
      <c r="CC5328" s="419"/>
      <c r="CD5328" s="419"/>
      <c r="CF5328" s="419"/>
      <c r="CG5328" s="419"/>
      <c r="CH5328" s="419"/>
    </row>
    <row r="5329" spans="3:86" ht="21" thickBot="1">
      <c r="C5329" s="425"/>
      <c r="P5329" s="431"/>
      <c r="R5329" s="419"/>
      <c r="S5329" s="446"/>
      <c r="T5329" s="419"/>
      <c r="V5329" s="196"/>
      <c r="W5329" s="419"/>
      <c r="X5329" s="419"/>
      <c r="Z5329" s="419"/>
      <c r="AA5329" s="419"/>
      <c r="AB5329" s="419"/>
      <c r="AD5329" s="419"/>
      <c r="AE5329" s="419"/>
      <c r="AF5329" s="419"/>
      <c r="AH5329" s="419"/>
      <c r="AI5329" s="419"/>
      <c r="AJ5329" s="419"/>
      <c r="AL5329" s="419"/>
      <c r="AM5329" s="419"/>
      <c r="AN5329" s="403"/>
      <c r="AO5329" s="419"/>
      <c r="AP5329" s="419"/>
      <c r="AQ5329" s="419"/>
      <c r="AR5329" s="419"/>
      <c r="AS5329" s="419"/>
      <c r="AT5329" s="419"/>
      <c r="AU5329" s="419"/>
      <c r="AV5329" s="419"/>
      <c r="AX5329" s="419"/>
      <c r="AY5329" s="419"/>
      <c r="AZ5329" s="419"/>
      <c r="BB5329" s="419"/>
      <c r="BC5329" s="419"/>
      <c r="BD5329" s="419"/>
      <c r="BF5329" s="419"/>
      <c r="BG5329" s="419"/>
      <c r="BH5329" s="419"/>
      <c r="BJ5329" s="419"/>
      <c r="BK5329" s="419"/>
      <c r="BL5329" s="419"/>
      <c r="BN5329" s="419"/>
      <c r="BO5329" s="419"/>
      <c r="BP5329" s="419"/>
      <c r="BR5329" s="419"/>
      <c r="BS5329" s="419"/>
      <c r="BT5329" s="419"/>
      <c r="BV5329" s="419"/>
      <c r="BW5329" s="419"/>
      <c r="BX5329" s="397"/>
      <c r="BZ5329" s="449"/>
      <c r="CB5329" s="419"/>
      <c r="CC5329" s="419"/>
      <c r="CD5329" s="419"/>
      <c r="CF5329" s="419"/>
      <c r="CG5329" s="419"/>
      <c r="CH5329" s="419"/>
    </row>
    <row r="5330" spans="3:86" ht="21" thickBot="1">
      <c r="C5330" s="425"/>
      <c r="P5330" s="431"/>
      <c r="R5330" s="419"/>
      <c r="S5330" s="446"/>
      <c r="T5330" s="419"/>
      <c r="V5330" s="196"/>
      <c r="W5330" s="419"/>
      <c r="X5330" s="419"/>
      <c r="Z5330" s="419"/>
      <c r="AA5330" s="419"/>
      <c r="AB5330" s="419"/>
      <c r="AD5330" s="419"/>
      <c r="AE5330" s="419"/>
      <c r="AF5330" s="419"/>
      <c r="AH5330" s="419"/>
      <c r="AI5330" s="419"/>
      <c r="AJ5330" s="419"/>
      <c r="AL5330" s="419"/>
      <c r="AM5330" s="419"/>
      <c r="AN5330" s="403"/>
      <c r="AO5330" s="419"/>
      <c r="AP5330" s="419"/>
      <c r="AQ5330" s="419"/>
      <c r="AR5330" s="419"/>
      <c r="AS5330" s="419"/>
      <c r="AT5330" s="419"/>
      <c r="AU5330" s="419"/>
      <c r="AV5330" s="419"/>
      <c r="AX5330" s="419"/>
      <c r="AY5330" s="419"/>
      <c r="AZ5330" s="419"/>
      <c r="BB5330" s="419"/>
      <c r="BC5330" s="419"/>
      <c r="BD5330" s="419"/>
      <c r="BF5330" s="419"/>
      <c r="BG5330" s="419"/>
      <c r="BH5330" s="419"/>
      <c r="BJ5330" s="419"/>
      <c r="BK5330" s="419"/>
      <c r="BL5330" s="419"/>
      <c r="BN5330" s="419"/>
      <c r="BO5330" s="419"/>
      <c r="BP5330" s="419"/>
      <c r="BR5330" s="419"/>
      <c r="BS5330" s="419"/>
      <c r="BT5330" s="419"/>
      <c r="BV5330" s="419"/>
      <c r="BW5330" s="419"/>
      <c r="BX5330" s="397"/>
      <c r="BZ5330" s="449"/>
      <c r="CB5330" s="419"/>
      <c r="CC5330" s="419"/>
      <c r="CD5330" s="419"/>
      <c r="CF5330" s="419"/>
      <c r="CG5330" s="419"/>
      <c r="CH5330" s="419"/>
    </row>
    <row r="5331" spans="3:86" ht="21" thickBot="1">
      <c r="C5331" s="425"/>
      <c r="P5331" s="431"/>
      <c r="R5331" s="419"/>
      <c r="S5331" s="446"/>
      <c r="T5331" s="419"/>
      <c r="V5331" s="196"/>
      <c r="W5331" s="419"/>
      <c r="X5331" s="419"/>
      <c r="Z5331" s="419"/>
      <c r="AA5331" s="419"/>
      <c r="AB5331" s="419"/>
      <c r="AD5331" s="419"/>
      <c r="AE5331" s="419"/>
      <c r="AF5331" s="419"/>
      <c r="AH5331" s="419"/>
      <c r="AI5331" s="419"/>
      <c r="AJ5331" s="419"/>
      <c r="AL5331" s="419"/>
      <c r="AM5331" s="419"/>
      <c r="AN5331" s="403"/>
      <c r="AO5331" s="419"/>
      <c r="AP5331" s="419"/>
      <c r="AQ5331" s="419"/>
      <c r="AR5331" s="419"/>
      <c r="AS5331" s="419"/>
      <c r="AT5331" s="419"/>
      <c r="AU5331" s="419"/>
      <c r="AV5331" s="419"/>
      <c r="AX5331" s="419"/>
      <c r="AY5331" s="419"/>
      <c r="AZ5331" s="419"/>
      <c r="BB5331" s="419"/>
      <c r="BC5331" s="419"/>
      <c r="BD5331" s="419"/>
      <c r="BF5331" s="419"/>
      <c r="BG5331" s="419"/>
      <c r="BH5331" s="419"/>
      <c r="BJ5331" s="419"/>
      <c r="BK5331" s="419"/>
      <c r="BL5331" s="419"/>
      <c r="BN5331" s="419"/>
      <c r="BO5331" s="419"/>
      <c r="BP5331" s="419"/>
      <c r="BR5331" s="419"/>
      <c r="BS5331" s="419"/>
      <c r="BT5331" s="419"/>
      <c r="BV5331" s="419"/>
      <c r="BW5331" s="419"/>
      <c r="BX5331" s="397"/>
      <c r="BZ5331" s="449"/>
      <c r="CB5331" s="419"/>
      <c r="CC5331" s="419"/>
      <c r="CD5331" s="419"/>
      <c r="CF5331" s="419"/>
      <c r="CG5331" s="419"/>
      <c r="CH5331" s="419"/>
    </row>
    <row r="5332" spans="3:86" ht="21" thickBot="1">
      <c r="C5332" s="425"/>
      <c r="P5332" s="431"/>
      <c r="R5332" s="419"/>
      <c r="S5332" s="446"/>
      <c r="T5332" s="419"/>
      <c r="V5332" s="196"/>
      <c r="W5332" s="419"/>
      <c r="X5332" s="419"/>
      <c r="Z5332" s="419"/>
      <c r="AA5332" s="419"/>
      <c r="AB5332" s="419"/>
      <c r="AD5332" s="419"/>
      <c r="AE5332" s="419"/>
      <c r="AF5332" s="419"/>
      <c r="AH5332" s="419"/>
      <c r="AI5332" s="419"/>
      <c r="AJ5332" s="419"/>
      <c r="AL5332" s="419"/>
      <c r="AM5332" s="419"/>
      <c r="AN5332" s="403"/>
      <c r="AO5332" s="419"/>
      <c r="AP5332" s="419"/>
      <c r="AQ5332" s="419"/>
      <c r="AR5332" s="419"/>
      <c r="AS5332" s="419"/>
      <c r="AT5332" s="419"/>
      <c r="AU5332" s="419"/>
      <c r="AV5332" s="419"/>
      <c r="AX5332" s="419"/>
      <c r="AY5332" s="419"/>
      <c r="AZ5332" s="419"/>
      <c r="BB5332" s="419"/>
      <c r="BC5332" s="419"/>
      <c r="BD5332" s="419"/>
      <c r="BF5332" s="419"/>
      <c r="BG5332" s="419"/>
      <c r="BH5332" s="419"/>
      <c r="BJ5332" s="419"/>
      <c r="BK5332" s="419"/>
      <c r="BL5332" s="419"/>
      <c r="BN5332" s="419"/>
      <c r="BO5332" s="419"/>
      <c r="BP5332" s="419"/>
      <c r="BR5332" s="419"/>
      <c r="BS5332" s="419"/>
      <c r="BT5332" s="419"/>
      <c r="BV5332" s="419"/>
      <c r="BW5332" s="419"/>
      <c r="BX5332" s="397"/>
      <c r="BZ5332" s="449"/>
      <c r="CB5332" s="419"/>
      <c r="CC5332" s="419"/>
      <c r="CD5332" s="419"/>
      <c r="CF5332" s="419"/>
      <c r="CG5332" s="419"/>
      <c r="CH5332" s="419"/>
    </row>
    <row r="5333" spans="3:86" ht="21" thickBot="1">
      <c r="C5333" s="425"/>
      <c r="P5333" s="431"/>
      <c r="R5333" s="419"/>
      <c r="S5333" s="446"/>
      <c r="T5333" s="419"/>
      <c r="V5333" s="196"/>
      <c r="W5333" s="419"/>
      <c r="X5333" s="419"/>
      <c r="Z5333" s="419"/>
      <c r="AA5333" s="419"/>
      <c r="AB5333" s="419"/>
      <c r="AD5333" s="419"/>
      <c r="AE5333" s="419"/>
      <c r="AF5333" s="419"/>
      <c r="AH5333" s="419"/>
      <c r="AI5333" s="419"/>
      <c r="AJ5333" s="419"/>
      <c r="AL5333" s="419"/>
      <c r="AM5333" s="419"/>
      <c r="AN5333" s="403"/>
      <c r="AO5333" s="419"/>
      <c r="AP5333" s="419"/>
      <c r="AQ5333" s="419"/>
      <c r="AR5333" s="419"/>
      <c r="AS5333" s="419"/>
      <c r="AT5333" s="419"/>
      <c r="AU5333" s="419"/>
      <c r="AV5333" s="419"/>
      <c r="AX5333" s="419"/>
      <c r="AY5333" s="419"/>
      <c r="AZ5333" s="419"/>
      <c r="BB5333" s="419"/>
      <c r="BC5333" s="419"/>
      <c r="BD5333" s="419"/>
      <c r="BF5333" s="419"/>
      <c r="BG5333" s="419"/>
      <c r="BH5333" s="419"/>
      <c r="BJ5333" s="419"/>
      <c r="BK5333" s="419"/>
      <c r="BL5333" s="419"/>
      <c r="BN5333" s="419"/>
      <c r="BO5333" s="419"/>
      <c r="BP5333" s="419"/>
      <c r="BR5333" s="419"/>
      <c r="BS5333" s="419"/>
      <c r="BT5333" s="419"/>
      <c r="BV5333" s="419"/>
      <c r="BW5333" s="419"/>
      <c r="BX5333" s="397"/>
      <c r="BZ5333" s="449"/>
      <c r="CB5333" s="419"/>
      <c r="CC5333" s="419"/>
      <c r="CD5333" s="419"/>
      <c r="CF5333" s="419"/>
      <c r="CG5333" s="419"/>
      <c r="CH5333" s="419"/>
    </row>
    <row r="5334" spans="3:86" ht="21" thickBot="1">
      <c r="C5334" s="425"/>
      <c r="P5334" s="431"/>
      <c r="R5334" s="419"/>
      <c r="S5334" s="446"/>
      <c r="T5334" s="419"/>
      <c r="V5334" s="196"/>
      <c r="W5334" s="419"/>
      <c r="X5334" s="419"/>
      <c r="Z5334" s="419"/>
      <c r="AA5334" s="419"/>
      <c r="AB5334" s="419"/>
      <c r="AD5334" s="419"/>
      <c r="AE5334" s="419"/>
      <c r="AF5334" s="419"/>
      <c r="AH5334" s="419"/>
      <c r="AI5334" s="419"/>
      <c r="AJ5334" s="419"/>
      <c r="AL5334" s="419"/>
      <c r="AM5334" s="419"/>
      <c r="AN5334" s="403"/>
      <c r="AO5334" s="419"/>
      <c r="AP5334" s="419"/>
      <c r="AQ5334" s="419"/>
      <c r="AR5334" s="419"/>
      <c r="AS5334" s="419"/>
      <c r="AT5334" s="419"/>
      <c r="AU5334" s="419"/>
      <c r="AV5334" s="419"/>
      <c r="AX5334" s="419"/>
      <c r="AY5334" s="419"/>
      <c r="AZ5334" s="419"/>
      <c r="BB5334" s="419"/>
      <c r="BC5334" s="419"/>
      <c r="BD5334" s="419"/>
      <c r="BF5334" s="419"/>
      <c r="BG5334" s="419"/>
      <c r="BH5334" s="419"/>
      <c r="BJ5334" s="419"/>
      <c r="BK5334" s="419"/>
      <c r="BL5334" s="419"/>
      <c r="BN5334" s="419"/>
      <c r="BO5334" s="419"/>
      <c r="BP5334" s="419"/>
      <c r="BR5334" s="419"/>
      <c r="BS5334" s="419"/>
      <c r="BT5334" s="419"/>
      <c r="BV5334" s="419"/>
      <c r="BW5334" s="419"/>
      <c r="BX5334" s="397"/>
      <c r="BZ5334" s="449"/>
      <c r="CB5334" s="419"/>
      <c r="CC5334" s="419"/>
      <c r="CD5334" s="419"/>
      <c r="CF5334" s="419"/>
      <c r="CG5334" s="419"/>
      <c r="CH5334" s="419"/>
    </row>
    <row r="5335" spans="3:86" ht="21" thickBot="1">
      <c r="C5335" s="425"/>
      <c r="P5335" s="431"/>
      <c r="R5335" s="419"/>
      <c r="S5335" s="446"/>
      <c r="T5335" s="419"/>
      <c r="V5335" s="196"/>
      <c r="W5335" s="419"/>
      <c r="X5335" s="419"/>
      <c r="Z5335" s="419"/>
      <c r="AA5335" s="419"/>
      <c r="AB5335" s="419"/>
      <c r="AD5335" s="419"/>
      <c r="AE5335" s="419"/>
      <c r="AF5335" s="419"/>
      <c r="AH5335" s="419"/>
      <c r="AI5335" s="419"/>
      <c r="AJ5335" s="419"/>
      <c r="AL5335" s="419"/>
      <c r="AM5335" s="419"/>
      <c r="AN5335" s="403"/>
      <c r="AO5335" s="419"/>
      <c r="AP5335" s="419"/>
      <c r="AQ5335" s="419"/>
      <c r="AR5335" s="419"/>
      <c r="AS5335" s="419"/>
      <c r="AT5335" s="419"/>
      <c r="AU5335" s="419"/>
      <c r="AV5335" s="419"/>
      <c r="AX5335" s="419"/>
      <c r="AY5335" s="419"/>
      <c r="AZ5335" s="419"/>
      <c r="BB5335" s="419"/>
      <c r="BC5335" s="419"/>
      <c r="BD5335" s="419"/>
      <c r="BF5335" s="419"/>
      <c r="BG5335" s="419"/>
      <c r="BH5335" s="419"/>
      <c r="BJ5335" s="419"/>
      <c r="BK5335" s="419"/>
      <c r="BL5335" s="419"/>
      <c r="BN5335" s="419"/>
      <c r="BO5335" s="419"/>
      <c r="BP5335" s="419"/>
      <c r="BR5335" s="419"/>
      <c r="BS5335" s="419"/>
      <c r="BT5335" s="419"/>
      <c r="BV5335" s="419"/>
      <c r="BW5335" s="419"/>
      <c r="BX5335" s="397"/>
      <c r="BZ5335" s="449"/>
      <c r="CB5335" s="419"/>
      <c r="CC5335" s="419"/>
      <c r="CD5335" s="419"/>
      <c r="CF5335" s="419"/>
      <c r="CG5335" s="419"/>
      <c r="CH5335" s="419"/>
    </row>
    <row r="5336" spans="3:86" ht="21" thickBot="1">
      <c r="C5336" s="425"/>
      <c r="P5336" s="431"/>
      <c r="R5336" s="419"/>
      <c r="S5336" s="446"/>
      <c r="T5336" s="419"/>
      <c r="V5336" s="196"/>
      <c r="W5336" s="419"/>
      <c r="X5336" s="419"/>
      <c r="Z5336" s="419"/>
      <c r="AA5336" s="419"/>
      <c r="AB5336" s="419"/>
      <c r="AD5336" s="419"/>
      <c r="AE5336" s="419"/>
      <c r="AF5336" s="419"/>
      <c r="AH5336" s="419"/>
      <c r="AI5336" s="419"/>
      <c r="AJ5336" s="419"/>
      <c r="AL5336" s="419"/>
      <c r="AM5336" s="419"/>
      <c r="AN5336" s="403"/>
      <c r="AO5336" s="419"/>
      <c r="AP5336" s="419"/>
      <c r="AQ5336" s="419"/>
      <c r="AR5336" s="419"/>
      <c r="AS5336" s="419"/>
      <c r="AT5336" s="419"/>
      <c r="AU5336" s="419"/>
      <c r="AV5336" s="419"/>
      <c r="AX5336" s="419"/>
      <c r="AY5336" s="419"/>
      <c r="AZ5336" s="419"/>
      <c r="BB5336" s="419"/>
      <c r="BC5336" s="419"/>
      <c r="BD5336" s="419"/>
      <c r="BF5336" s="419"/>
      <c r="BG5336" s="419"/>
      <c r="BH5336" s="419"/>
      <c r="BJ5336" s="419"/>
      <c r="BK5336" s="419"/>
      <c r="BL5336" s="419"/>
      <c r="BN5336" s="419"/>
      <c r="BO5336" s="419"/>
      <c r="BP5336" s="419"/>
      <c r="BR5336" s="419"/>
      <c r="BS5336" s="419"/>
      <c r="BT5336" s="419"/>
      <c r="BV5336" s="419"/>
      <c r="BW5336" s="419"/>
      <c r="BX5336" s="397"/>
      <c r="BZ5336" s="449"/>
      <c r="CB5336" s="419"/>
      <c r="CC5336" s="419"/>
      <c r="CD5336" s="419"/>
      <c r="CF5336" s="419"/>
      <c r="CG5336" s="419"/>
      <c r="CH5336" s="419"/>
    </row>
    <row r="5337" spans="3:86" ht="21" thickBot="1">
      <c r="C5337" s="425"/>
      <c r="P5337" s="431"/>
      <c r="R5337" s="419"/>
      <c r="S5337" s="446"/>
      <c r="T5337" s="419"/>
      <c r="V5337" s="196"/>
      <c r="W5337" s="419"/>
      <c r="X5337" s="419"/>
      <c r="Z5337" s="419"/>
      <c r="AA5337" s="419"/>
      <c r="AB5337" s="419"/>
      <c r="AD5337" s="419"/>
      <c r="AE5337" s="419"/>
      <c r="AF5337" s="419"/>
      <c r="AH5337" s="419"/>
      <c r="AI5337" s="419"/>
      <c r="AJ5337" s="419"/>
      <c r="AL5337" s="419"/>
      <c r="AM5337" s="419"/>
      <c r="AN5337" s="403"/>
      <c r="AO5337" s="419"/>
      <c r="AP5337" s="419"/>
      <c r="AQ5337" s="419"/>
      <c r="AR5337" s="419"/>
      <c r="AS5337" s="419"/>
      <c r="AT5337" s="419"/>
      <c r="AU5337" s="419"/>
      <c r="AV5337" s="419"/>
      <c r="AX5337" s="419"/>
      <c r="AY5337" s="419"/>
      <c r="AZ5337" s="419"/>
      <c r="BB5337" s="419"/>
      <c r="BC5337" s="419"/>
      <c r="BD5337" s="419"/>
      <c r="BF5337" s="419"/>
      <c r="BG5337" s="419"/>
      <c r="BH5337" s="419"/>
      <c r="BJ5337" s="419"/>
      <c r="BK5337" s="419"/>
      <c r="BL5337" s="419"/>
      <c r="BN5337" s="419"/>
      <c r="BO5337" s="419"/>
      <c r="BP5337" s="419"/>
      <c r="BR5337" s="419"/>
      <c r="BS5337" s="419"/>
      <c r="BT5337" s="419"/>
      <c r="BV5337" s="419"/>
      <c r="BW5337" s="419"/>
      <c r="BX5337" s="397"/>
      <c r="BZ5337" s="449"/>
      <c r="CB5337" s="419"/>
      <c r="CC5337" s="419"/>
      <c r="CD5337" s="419"/>
      <c r="CF5337" s="419"/>
      <c r="CG5337" s="419"/>
      <c r="CH5337" s="419"/>
    </row>
    <row r="5338" spans="3:86" ht="21" thickBot="1">
      <c r="C5338" s="425"/>
      <c r="P5338" s="431"/>
      <c r="R5338" s="419"/>
      <c r="S5338" s="446"/>
      <c r="T5338" s="419"/>
      <c r="V5338" s="196"/>
      <c r="W5338" s="419"/>
      <c r="X5338" s="419"/>
      <c r="Z5338" s="419"/>
      <c r="AA5338" s="419"/>
      <c r="AB5338" s="419"/>
      <c r="AD5338" s="419"/>
      <c r="AE5338" s="419"/>
      <c r="AF5338" s="419"/>
      <c r="AH5338" s="419"/>
      <c r="AI5338" s="419"/>
      <c r="AJ5338" s="419"/>
      <c r="AL5338" s="419"/>
      <c r="AM5338" s="419"/>
      <c r="AN5338" s="403"/>
      <c r="AO5338" s="419"/>
      <c r="AP5338" s="419"/>
      <c r="AQ5338" s="419"/>
      <c r="AR5338" s="419"/>
      <c r="AS5338" s="419"/>
      <c r="AT5338" s="419"/>
      <c r="AU5338" s="419"/>
      <c r="AV5338" s="419"/>
      <c r="AX5338" s="419"/>
      <c r="AY5338" s="419"/>
      <c r="AZ5338" s="419"/>
      <c r="BB5338" s="419"/>
      <c r="BC5338" s="419"/>
      <c r="BD5338" s="419"/>
      <c r="BF5338" s="419"/>
      <c r="BG5338" s="419"/>
      <c r="BH5338" s="419"/>
      <c r="BJ5338" s="419"/>
      <c r="BK5338" s="419"/>
      <c r="BL5338" s="419"/>
      <c r="BN5338" s="419"/>
      <c r="BO5338" s="419"/>
      <c r="BP5338" s="419"/>
      <c r="BR5338" s="419"/>
      <c r="BS5338" s="419"/>
      <c r="BT5338" s="419"/>
      <c r="BV5338" s="419"/>
      <c r="BW5338" s="419"/>
      <c r="BX5338" s="397"/>
      <c r="BZ5338" s="449"/>
      <c r="CB5338" s="419"/>
      <c r="CC5338" s="419"/>
      <c r="CD5338" s="419"/>
      <c r="CF5338" s="419"/>
      <c r="CG5338" s="419"/>
      <c r="CH5338" s="419"/>
    </row>
    <row r="5339" spans="3:86" ht="21" thickBot="1">
      <c r="C5339" s="425"/>
      <c r="P5339" s="431"/>
      <c r="R5339" s="419"/>
      <c r="S5339" s="446"/>
      <c r="T5339" s="419"/>
      <c r="V5339" s="196"/>
      <c r="W5339" s="419"/>
      <c r="X5339" s="419"/>
      <c r="Z5339" s="419"/>
      <c r="AA5339" s="419"/>
      <c r="AB5339" s="419"/>
      <c r="AD5339" s="419"/>
      <c r="AE5339" s="419"/>
      <c r="AF5339" s="419"/>
      <c r="AH5339" s="419"/>
      <c r="AI5339" s="419"/>
      <c r="AJ5339" s="419"/>
      <c r="AL5339" s="419"/>
      <c r="AM5339" s="419"/>
      <c r="AN5339" s="403"/>
      <c r="AO5339" s="419"/>
      <c r="AP5339" s="419"/>
      <c r="AQ5339" s="419"/>
      <c r="AR5339" s="419"/>
      <c r="AS5339" s="419"/>
      <c r="AT5339" s="419"/>
      <c r="AU5339" s="419"/>
      <c r="AV5339" s="419"/>
      <c r="AX5339" s="419"/>
      <c r="AY5339" s="419"/>
      <c r="AZ5339" s="419"/>
      <c r="BB5339" s="419"/>
      <c r="BC5339" s="419"/>
      <c r="BD5339" s="419"/>
      <c r="BF5339" s="419"/>
      <c r="BG5339" s="419"/>
      <c r="BH5339" s="419"/>
      <c r="BJ5339" s="419"/>
      <c r="BK5339" s="419"/>
      <c r="BL5339" s="419"/>
      <c r="BN5339" s="419"/>
      <c r="BO5339" s="419"/>
      <c r="BP5339" s="419"/>
      <c r="BR5339" s="419"/>
      <c r="BS5339" s="419"/>
      <c r="BT5339" s="419"/>
      <c r="BV5339" s="419"/>
      <c r="BW5339" s="419"/>
      <c r="BX5339" s="397"/>
      <c r="BZ5339" s="449"/>
      <c r="CB5339" s="419"/>
      <c r="CC5339" s="419"/>
      <c r="CD5339" s="419"/>
      <c r="CF5339" s="419"/>
      <c r="CG5339" s="419"/>
      <c r="CH5339" s="419"/>
    </row>
    <row r="5340" spans="3:86" ht="21" thickBot="1">
      <c r="C5340" s="425"/>
      <c r="P5340" s="431"/>
      <c r="R5340" s="419"/>
      <c r="S5340" s="446"/>
      <c r="T5340" s="419"/>
      <c r="V5340" s="196"/>
      <c r="W5340" s="419"/>
      <c r="X5340" s="419"/>
      <c r="Z5340" s="419"/>
      <c r="AA5340" s="419"/>
      <c r="AB5340" s="419"/>
      <c r="AD5340" s="419"/>
      <c r="AE5340" s="419"/>
      <c r="AF5340" s="419"/>
      <c r="AH5340" s="419"/>
      <c r="AI5340" s="419"/>
      <c r="AJ5340" s="419"/>
      <c r="AL5340" s="419"/>
      <c r="AM5340" s="419"/>
      <c r="AN5340" s="403"/>
      <c r="AO5340" s="419"/>
      <c r="AP5340" s="419"/>
      <c r="AQ5340" s="419"/>
      <c r="AR5340" s="419"/>
      <c r="AS5340" s="419"/>
      <c r="AT5340" s="419"/>
      <c r="AU5340" s="419"/>
      <c r="AV5340" s="419"/>
      <c r="AX5340" s="419"/>
      <c r="AY5340" s="419"/>
      <c r="AZ5340" s="419"/>
      <c r="BB5340" s="419"/>
      <c r="BC5340" s="419"/>
      <c r="BD5340" s="419"/>
      <c r="BF5340" s="419"/>
      <c r="BG5340" s="419"/>
      <c r="BH5340" s="419"/>
      <c r="BJ5340" s="419"/>
      <c r="BK5340" s="419"/>
      <c r="BL5340" s="419"/>
      <c r="BN5340" s="419"/>
      <c r="BO5340" s="419"/>
      <c r="BP5340" s="419"/>
      <c r="BR5340" s="419"/>
      <c r="BS5340" s="419"/>
      <c r="BT5340" s="419"/>
      <c r="BV5340" s="419"/>
      <c r="BW5340" s="419"/>
      <c r="BX5340" s="397"/>
      <c r="BZ5340" s="449"/>
      <c r="CB5340" s="419"/>
      <c r="CC5340" s="419"/>
      <c r="CD5340" s="419"/>
      <c r="CF5340" s="419"/>
      <c r="CG5340" s="419"/>
      <c r="CH5340" s="419"/>
    </row>
    <row r="5341" spans="3:86" ht="21" thickBot="1">
      <c r="C5341" s="425"/>
      <c r="P5341" s="431"/>
      <c r="R5341" s="419"/>
      <c r="S5341" s="446"/>
      <c r="T5341" s="419"/>
      <c r="V5341" s="196"/>
      <c r="W5341" s="419"/>
      <c r="X5341" s="419"/>
      <c r="Z5341" s="419"/>
      <c r="AA5341" s="419"/>
      <c r="AB5341" s="419"/>
      <c r="AD5341" s="419"/>
      <c r="AE5341" s="419"/>
      <c r="AF5341" s="419"/>
      <c r="AH5341" s="419"/>
      <c r="AI5341" s="419"/>
      <c r="AJ5341" s="419"/>
      <c r="AL5341" s="419"/>
      <c r="AM5341" s="419"/>
      <c r="AN5341" s="403"/>
      <c r="AO5341" s="419"/>
      <c r="AP5341" s="419"/>
      <c r="AQ5341" s="419"/>
      <c r="AR5341" s="419"/>
      <c r="AS5341" s="419"/>
      <c r="AT5341" s="419"/>
      <c r="AU5341" s="419"/>
      <c r="AV5341" s="419"/>
      <c r="AX5341" s="419"/>
      <c r="AY5341" s="419"/>
      <c r="AZ5341" s="419"/>
      <c r="BB5341" s="419"/>
      <c r="BC5341" s="419"/>
      <c r="BD5341" s="419"/>
      <c r="BF5341" s="419"/>
      <c r="BG5341" s="419"/>
      <c r="BH5341" s="419"/>
      <c r="BJ5341" s="419"/>
      <c r="BK5341" s="419"/>
      <c r="BL5341" s="419"/>
      <c r="BN5341" s="419"/>
      <c r="BO5341" s="419"/>
      <c r="BP5341" s="419"/>
      <c r="BR5341" s="419"/>
      <c r="BS5341" s="419"/>
      <c r="BT5341" s="419"/>
      <c r="BV5341" s="419"/>
      <c r="BW5341" s="419"/>
      <c r="BX5341" s="397"/>
      <c r="BZ5341" s="449"/>
      <c r="CB5341" s="419"/>
      <c r="CC5341" s="419"/>
      <c r="CD5341" s="419"/>
      <c r="CF5341" s="419"/>
      <c r="CG5341" s="419"/>
      <c r="CH5341" s="419"/>
    </row>
    <row r="5342" spans="3:86" ht="21" thickBot="1">
      <c r="C5342" s="425"/>
      <c r="P5342" s="431"/>
      <c r="R5342" s="419"/>
      <c r="S5342" s="446"/>
      <c r="T5342" s="419"/>
      <c r="V5342" s="196"/>
      <c r="W5342" s="419"/>
      <c r="X5342" s="419"/>
      <c r="Z5342" s="419"/>
      <c r="AA5342" s="419"/>
      <c r="AB5342" s="419"/>
      <c r="AD5342" s="419"/>
      <c r="AE5342" s="419"/>
      <c r="AF5342" s="419"/>
      <c r="AH5342" s="419"/>
      <c r="AI5342" s="419"/>
      <c r="AJ5342" s="419"/>
      <c r="AL5342" s="419"/>
      <c r="AM5342" s="419"/>
      <c r="AN5342" s="403"/>
      <c r="AO5342" s="419"/>
      <c r="AP5342" s="419"/>
      <c r="AQ5342" s="419"/>
      <c r="AR5342" s="419"/>
      <c r="AS5342" s="419"/>
      <c r="AT5342" s="419"/>
      <c r="AU5342" s="419"/>
      <c r="AV5342" s="419"/>
      <c r="AX5342" s="419"/>
      <c r="AY5342" s="419"/>
      <c r="AZ5342" s="419"/>
      <c r="BB5342" s="419"/>
      <c r="BC5342" s="419"/>
      <c r="BD5342" s="419"/>
      <c r="BF5342" s="419"/>
      <c r="BG5342" s="419"/>
      <c r="BH5342" s="419"/>
      <c r="BJ5342" s="419"/>
      <c r="BK5342" s="419"/>
      <c r="BL5342" s="419"/>
      <c r="BN5342" s="419"/>
      <c r="BO5342" s="419"/>
      <c r="BP5342" s="419"/>
      <c r="BR5342" s="419"/>
      <c r="BS5342" s="419"/>
      <c r="BT5342" s="419"/>
      <c r="BV5342" s="419"/>
      <c r="BW5342" s="419"/>
      <c r="BX5342" s="397"/>
      <c r="BZ5342" s="449"/>
      <c r="CB5342" s="419"/>
      <c r="CC5342" s="419"/>
      <c r="CD5342" s="419"/>
      <c r="CF5342" s="419"/>
      <c r="CG5342" s="419"/>
      <c r="CH5342" s="419"/>
    </row>
    <row r="5343" spans="3:86" ht="21" thickBot="1">
      <c r="C5343" s="425"/>
      <c r="P5343" s="431"/>
      <c r="R5343" s="419"/>
      <c r="S5343" s="446"/>
      <c r="T5343" s="419"/>
      <c r="V5343" s="196"/>
      <c r="W5343" s="419"/>
      <c r="X5343" s="419"/>
      <c r="Z5343" s="419"/>
      <c r="AA5343" s="419"/>
      <c r="AB5343" s="419"/>
      <c r="AD5343" s="419"/>
      <c r="AE5343" s="419"/>
      <c r="AF5343" s="419"/>
      <c r="AH5343" s="419"/>
      <c r="AI5343" s="419"/>
      <c r="AJ5343" s="419"/>
      <c r="AL5343" s="419"/>
      <c r="AM5343" s="419"/>
      <c r="AN5343" s="403"/>
      <c r="AO5343" s="419"/>
      <c r="AP5343" s="419"/>
      <c r="AQ5343" s="419"/>
      <c r="AR5343" s="419"/>
      <c r="AS5343" s="419"/>
      <c r="AT5343" s="419"/>
      <c r="AU5343" s="419"/>
      <c r="AV5343" s="419"/>
      <c r="AX5343" s="419"/>
      <c r="AY5343" s="419"/>
      <c r="AZ5343" s="419"/>
      <c r="BB5343" s="419"/>
      <c r="BC5343" s="419"/>
      <c r="BD5343" s="419"/>
      <c r="BF5343" s="419"/>
      <c r="BG5343" s="419"/>
      <c r="BH5343" s="419"/>
      <c r="BJ5343" s="419"/>
      <c r="BK5343" s="419"/>
      <c r="BL5343" s="419"/>
      <c r="BN5343" s="419"/>
      <c r="BO5343" s="419"/>
      <c r="BP5343" s="419"/>
      <c r="BR5343" s="419"/>
      <c r="BS5343" s="419"/>
      <c r="BT5343" s="419"/>
      <c r="BV5343" s="419"/>
      <c r="BW5343" s="419"/>
      <c r="BX5343" s="397"/>
      <c r="BZ5343" s="449"/>
      <c r="CB5343" s="419"/>
      <c r="CC5343" s="419"/>
      <c r="CD5343" s="419"/>
      <c r="CF5343" s="419"/>
      <c r="CG5343" s="419"/>
      <c r="CH5343" s="419"/>
    </row>
    <row r="5344" spans="3:86" ht="21" thickBot="1">
      <c r="C5344" s="425"/>
      <c r="P5344" s="431"/>
      <c r="R5344" s="419"/>
      <c r="S5344" s="446"/>
      <c r="T5344" s="419"/>
      <c r="V5344" s="196"/>
      <c r="W5344" s="419"/>
      <c r="X5344" s="419"/>
      <c r="Z5344" s="419"/>
      <c r="AA5344" s="419"/>
      <c r="AB5344" s="419"/>
      <c r="AD5344" s="419"/>
      <c r="AE5344" s="419"/>
      <c r="AF5344" s="419"/>
      <c r="AH5344" s="419"/>
      <c r="AI5344" s="419"/>
      <c r="AJ5344" s="419"/>
      <c r="AL5344" s="419"/>
      <c r="AM5344" s="419"/>
      <c r="AN5344" s="403"/>
      <c r="AO5344" s="419"/>
      <c r="AP5344" s="419"/>
      <c r="AQ5344" s="419"/>
      <c r="AR5344" s="419"/>
      <c r="AS5344" s="419"/>
      <c r="AT5344" s="419"/>
      <c r="AU5344" s="419"/>
      <c r="AV5344" s="419"/>
      <c r="AX5344" s="419"/>
      <c r="AY5344" s="419"/>
      <c r="AZ5344" s="419"/>
      <c r="BB5344" s="419"/>
      <c r="BC5344" s="419"/>
      <c r="BD5344" s="419"/>
      <c r="BF5344" s="419"/>
      <c r="BG5344" s="419"/>
      <c r="BH5344" s="419"/>
      <c r="BJ5344" s="419"/>
      <c r="BK5344" s="419"/>
      <c r="BL5344" s="419"/>
      <c r="BN5344" s="419"/>
      <c r="BO5344" s="419"/>
      <c r="BP5344" s="419"/>
      <c r="BR5344" s="419"/>
      <c r="BS5344" s="419"/>
      <c r="BT5344" s="419"/>
      <c r="BV5344" s="419"/>
      <c r="BW5344" s="419"/>
      <c r="BX5344" s="397"/>
      <c r="BZ5344" s="449"/>
      <c r="CB5344" s="419"/>
      <c r="CC5344" s="419"/>
      <c r="CD5344" s="419"/>
      <c r="CF5344" s="419"/>
      <c r="CG5344" s="419"/>
      <c r="CH5344" s="419"/>
    </row>
    <row r="5345" spans="3:86" ht="21" thickBot="1">
      <c r="C5345" s="425"/>
      <c r="P5345" s="431"/>
      <c r="R5345" s="419"/>
      <c r="S5345" s="446"/>
      <c r="T5345" s="419"/>
      <c r="V5345" s="196"/>
      <c r="W5345" s="419"/>
      <c r="X5345" s="419"/>
      <c r="Z5345" s="419"/>
      <c r="AA5345" s="419"/>
      <c r="AB5345" s="419"/>
      <c r="AD5345" s="419"/>
      <c r="AE5345" s="419"/>
      <c r="AF5345" s="419"/>
      <c r="AH5345" s="419"/>
      <c r="AI5345" s="419"/>
      <c r="AJ5345" s="419"/>
      <c r="AL5345" s="419"/>
      <c r="AM5345" s="419"/>
      <c r="AN5345" s="403"/>
      <c r="AO5345" s="419"/>
      <c r="AP5345" s="419"/>
      <c r="AQ5345" s="419"/>
      <c r="AR5345" s="419"/>
      <c r="AS5345" s="419"/>
      <c r="AT5345" s="419"/>
      <c r="AU5345" s="419"/>
      <c r="AV5345" s="419"/>
      <c r="AX5345" s="419"/>
      <c r="AY5345" s="419"/>
      <c r="AZ5345" s="419"/>
      <c r="BB5345" s="419"/>
      <c r="BC5345" s="419"/>
      <c r="BD5345" s="419"/>
      <c r="BF5345" s="419"/>
      <c r="BG5345" s="419"/>
      <c r="BH5345" s="419"/>
      <c r="BJ5345" s="419"/>
      <c r="BK5345" s="419"/>
      <c r="BL5345" s="419"/>
      <c r="BN5345" s="419"/>
      <c r="BO5345" s="419"/>
      <c r="BP5345" s="419"/>
      <c r="BR5345" s="419"/>
      <c r="BS5345" s="419"/>
      <c r="BT5345" s="419"/>
      <c r="BV5345" s="419"/>
      <c r="BW5345" s="419"/>
      <c r="BX5345" s="397"/>
      <c r="BZ5345" s="449"/>
      <c r="CB5345" s="419"/>
      <c r="CC5345" s="419"/>
      <c r="CD5345" s="419"/>
      <c r="CF5345" s="419"/>
      <c r="CG5345" s="419"/>
      <c r="CH5345" s="419"/>
    </row>
    <row r="5346" spans="3:86" ht="21" thickBot="1">
      <c r="C5346" s="425"/>
      <c r="P5346" s="431"/>
      <c r="R5346" s="419"/>
      <c r="S5346" s="446"/>
      <c r="T5346" s="419"/>
      <c r="V5346" s="196"/>
      <c r="W5346" s="419"/>
      <c r="X5346" s="419"/>
      <c r="Z5346" s="419"/>
      <c r="AA5346" s="419"/>
      <c r="AB5346" s="419"/>
      <c r="AD5346" s="419"/>
      <c r="AE5346" s="419"/>
      <c r="AF5346" s="419"/>
      <c r="AH5346" s="419"/>
      <c r="AI5346" s="419"/>
      <c r="AJ5346" s="419"/>
      <c r="AL5346" s="419"/>
      <c r="AM5346" s="419"/>
      <c r="AN5346" s="403"/>
      <c r="AO5346" s="419"/>
      <c r="AP5346" s="419"/>
      <c r="AQ5346" s="419"/>
      <c r="AR5346" s="419"/>
      <c r="AS5346" s="419"/>
      <c r="AT5346" s="419"/>
      <c r="AU5346" s="419"/>
      <c r="AV5346" s="419"/>
      <c r="AX5346" s="419"/>
      <c r="AY5346" s="419"/>
      <c r="AZ5346" s="419"/>
      <c r="BB5346" s="419"/>
      <c r="BC5346" s="419"/>
      <c r="BD5346" s="419"/>
      <c r="BF5346" s="419"/>
      <c r="BG5346" s="419"/>
      <c r="BH5346" s="419"/>
      <c r="BJ5346" s="419"/>
      <c r="BK5346" s="419"/>
      <c r="BL5346" s="419"/>
      <c r="BN5346" s="419"/>
      <c r="BO5346" s="419"/>
      <c r="BP5346" s="419"/>
      <c r="BR5346" s="419"/>
      <c r="BS5346" s="419"/>
      <c r="BT5346" s="419"/>
      <c r="BV5346" s="419"/>
      <c r="BW5346" s="419"/>
      <c r="BX5346" s="397"/>
      <c r="BZ5346" s="449"/>
      <c r="CB5346" s="419"/>
      <c r="CC5346" s="419"/>
      <c r="CD5346" s="419"/>
      <c r="CF5346" s="419"/>
      <c r="CG5346" s="419"/>
      <c r="CH5346" s="419"/>
    </row>
    <row r="5347" spans="3:86" ht="21" thickBot="1">
      <c r="C5347" s="425"/>
      <c r="P5347" s="431"/>
      <c r="R5347" s="419"/>
      <c r="S5347" s="446"/>
      <c r="T5347" s="419"/>
      <c r="V5347" s="196"/>
      <c r="W5347" s="419"/>
      <c r="X5347" s="419"/>
      <c r="Z5347" s="419"/>
      <c r="AA5347" s="419"/>
      <c r="AB5347" s="419"/>
      <c r="AD5347" s="419"/>
      <c r="AE5347" s="419"/>
      <c r="AF5347" s="419"/>
      <c r="AH5347" s="419"/>
      <c r="AI5347" s="419"/>
      <c r="AJ5347" s="419"/>
      <c r="AL5347" s="419"/>
      <c r="AM5347" s="419"/>
      <c r="AN5347" s="403"/>
      <c r="AO5347" s="419"/>
      <c r="AP5347" s="419"/>
      <c r="AQ5347" s="419"/>
      <c r="AR5347" s="419"/>
      <c r="AS5347" s="419"/>
      <c r="AT5347" s="419"/>
      <c r="AU5347" s="419"/>
      <c r="AV5347" s="419"/>
      <c r="AX5347" s="419"/>
      <c r="AY5347" s="419"/>
      <c r="AZ5347" s="419"/>
      <c r="BB5347" s="419"/>
      <c r="BC5347" s="419"/>
      <c r="BD5347" s="419"/>
      <c r="BF5347" s="419"/>
      <c r="BG5347" s="419"/>
      <c r="BH5347" s="419"/>
      <c r="BJ5347" s="419"/>
      <c r="BK5347" s="419"/>
      <c r="BL5347" s="419"/>
      <c r="BN5347" s="419"/>
      <c r="BO5347" s="419"/>
      <c r="BP5347" s="419"/>
      <c r="BR5347" s="419"/>
      <c r="BS5347" s="419"/>
      <c r="BT5347" s="419"/>
      <c r="BV5347" s="419"/>
      <c r="BW5347" s="419"/>
      <c r="BX5347" s="397"/>
      <c r="BZ5347" s="449"/>
      <c r="CB5347" s="419"/>
      <c r="CC5347" s="419"/>
      <c r="CD5347" s="419"/>
      <c r="CF5347" s="419"/>
      <c r="CG5347" s="419"/>
      <c r="CH5347" s="419"/>
    </row>
    <row r="5348" spans="3:86" ht="21" thickBot="1">
      <c r="C5348" s="425"/>
      <c r="P5348" s="431"/>
      <c r="R5348" s="419"/>
      <c r="S5348" s="446"/>
      <c r="T5348" s="419"/>
      <c r="V5348" s="196"/>
      <c r="W5348" s="419"/>
      <c r="X5348" s="419"/>
      <c r="Z5348" s="419"/>
      <c r="AA5348" s="419"/>
      <c r="AB5348" s="419"/>
      <c r="AD5348" s="419"/>
      <c r="AE5348" s="419"/>
      <c r="AF5348" s="419"/>
      <c r="AH5348" s="419"/>
      <c r="AI5348" s="419"/>
      <c r="AJ5348" s="419"/>
      <c r="AL5348" s="419"/>
      <c r="AM5348" s="419"/>
      <c r="AN5348" s="403"/>
      <c r="AO5348" s="419"/>
      <c r="AP5348" s="419"/>
      <c r="AQ5348" s="419"/>
      <c r="AR5348" s="419"/>
      <c r="AS5348" s="419"/>
      <c r="AT5348" s="419"/>
      <c r="AU5348" s="419"/>
      <c r="AV5348" s="419"/>
      <c r="AX5348" s="419"/>
      <c r="AY5348" s="419"/>
      <c r="AZ5348" s="419"/>
      <c r="BB5348" s="419"/>
      <c r="BC5348" s="419"/>
      <c r="BD5348" s="419"/>
      <c r="BF5348" s="419"/>
      <c r="BG5348" s="419"/>
      <c r="BH5348" s="419"/>
      <c r="BJ5348" s="419"/>
      <c r="BK5348" s="419"/>
      <c r="BL5348" s="419"/>
      <c r="BN5348" s="419"/>
      <c r="BO5348" s="419"/>
      <c r="BP5348" s="419"/>
      <c r="BR5348" s="419"/>
      <c r="BS5348" s="419"/>
      <c r="BT5348" s="419"/>
      <c r="BV5348" s="419"/>
      <c r="BW5348" s="419"/>
      <c r="BX5348" s="397"/>
      <c r="BZ5348" s="449"/>
      <c r="CB5348" s="419"/>
      <c r="CC5348" s="419"/>
      <c r="CD5348" s="419"/>
      <c r="CF5348" s="419"/>
      <c r="CG5348" s="419"/>
      <c r="CH5348" s="419"/>
    </row>
    <row r="5349" spans="3:86" ht="21" thickBot="1">
      <c r="C5349" s="425"/>
      <c r="P5349" s="431"/>
      <c r="R5349" s="419"/>
      <c r="S5349" s="446"/>
      <c r="T5349" s="419"/>
      <c r="V5349" s="196"/>
      <c r="W5349" s="419"/>
      <c r="X5349" s="419"/>
      <c r="Z5349" s="419"/>
      <c r="AA5349" s="419"/>
      <c r="AB5349" s="419"/>
      <c r="AD5349" s="419"/>
      <c r="AE5349" s="419"/>
      <c r="AF5349" s="419"/>
      <c r="AH5349" s="419"/>
      <c r="AI5349" s="419"/>
      <c r="AJ5349" s="419"/>
      <c r="AL5349" s="419"/>
      <c r="AM5349" s="419"/>
      <c r="AN5349" s="403"/>
      <c r="AO5349" s="419"/>
      <c r="AP5349" s="419"/>
      <c r="AQ5349" s="419"/>
      <c r="AR5349" s="419"/>
      <c r="AS5349" s="419"/>
      <c r="AT5349" s="419"/>
      <c r="AU5349" s="419"/>
      <c r="AV5349" s="419"/>
      <c r="AX5349" s="419"/>
      <c r="AY5349" s="419"/>
      <c r="AZ5349" s="419"/>
      <c r="BB5349" s="419"/>
      <c r="BC5349" s="419"/>
      <c r="BD5349" s="419"/>
      <c r="BF5349" s="419"/>
      <c r="BG5349" s="419"/>
      <c r="BH5349" s="419"/>
      <c r="BJ5349" s="419"/>
      <c r="BK5349" s="419"/>
      <c r="BL5349" s="419"/>
      <c r="BN5349" s="419"/>
      <c r="BO5349" s="419"/>
      <c r="BP5349" s="419"/>
      <c r="BR5349" s="419"/>
      <c r="BS5349" s="419"/>
      <c r="BT5349" s="419"/>
      <c r="BV5349" s="419"/>
      <c r="BW5349" s="419"/>
      <c r="BX5349" s="397"/>
      <c r="BZ5349" s="449"/>
      <c r="CB5349" s="419"/>
      <c r="CC5349" s="419"/>
      <c r="CD5349" s="419"/>
      <c r="CF5349" s="419"/>
      <c r="CG5349" s="419"/>
      <c r="CH5349" s="419"/>
    </row>
    <row r="5350" spans="3:86" ht="21" thickBot="1">
      <c r="C5350" s="425"/>
      <c r="P5350" s="431"/>
      <c r="R5350" s="419"/>
      <c r="S5350" s="446"/>
      <c r="T5350" s="419"/>
      <c r="V5350" s="196"/>
      <c r="W5350" s="419"/>
      <c r="X5350" s="419"/>
      <c r="Z5350" s="419"/>
      <c r="AA5350" s="419"/>
      <c r="AB5350" s="419"/>
      <c r="AD5350" s="419"/>
      <c r="AE5350" s="419"/>
      <c r="AF5350" s="419"/>
      <c r="AH5350" s="419"/>
      <c r="AI5350" s="419"/>
      <c r="AJ5350" s="419"/>
      <c r="AL5350" s="419"/>
      <c r="AM5350" s="419"/>
      <c r="AN5350" s="403"/>
      <c r="AO5350" s="419"/>
      <c r="AP5350" s="419"/>
      <c r="AQ5350" s="419"/>
      <c r="AR5350" s="419"/>
      <c r="AS5350" s="419"/>
      <c r="AT5350" s="419"/>
      <c r="AU5350" s="419"/>
      <c r="AV5350" s="419"/>
      <c r="AX5350" s="419"/>
      <c r="AY5350" s="419"/>
      <c r="AZ5350" s="419"/>
      <c r="BB5350" s="419"/>
      <c r="BC5350" s="419"/>
      <c r="BD5350" s="419"/>
      <c r="BF5350" s="419"/>
      <c r="BG5350" s="419"/>
      <c r="BH5350" s="419"/>
      <c r="BJ5350" s="419"/>
      <c r="BK5350" s="419"/>
      <c r="BL5350" s="419"/>
      <c r="BN5350" s="419"/>
      <c r="BO5350" s="419"/>
      <c r="BP5350" s="419"/>
      <c r="BR5350" s="419"/>
      <c r="BS5350" s="419"/>
      <c r="BT5350" s="419"/>
      <c r="BV5350" s="419"/>
      <c r="BW5350" s="419"/>
      <c r="BX5350" s="397"/>
      <c r="BZ5350" s="449"/>
      <c r="CB5350" s="419"/>
      <c r="CC5350" s="419"/>
      <c r="CD5350" s="419"/>
      <c r="CF5350" s="419"/>
      <c r="CG5350" s="419"/>
      <c r="CH5350" s="419"/>
    </row>
    <row r="5351" spans="3:86" ht="21" thickBot="1">
      <c r="C5351" s="425"/>
      <c r="P5351" s="431"/>
      <c r="R5351" s="419"/>
      <c r="S5351" s="446"/>
      <c r="T5351" s="419"/>
      <c r="V5351" s="196"/>
      <c r="W5351" s="419"/>
      <c r="X5351" s="419"/>
      <c r="Z5351" s="419"/>
      <c r="AA5351" s="419"/>
      <c r="AB5351" s="419"/>
      <c r="AD5351" s="419"/>
      <c r="AE5351" s="419"/>
      <c r="AF5351" s="419"/>
      <c r="AH5351" s="419"/>
      <c r="AI5351" s="419"/>
      <c r="AJ5351" s="419"/>
      <c r="AL5351" s="419"/>
      <c r="AM5351" s="419"/>
      <c r="AN5351" s="403"/>
      <c r="AO5351" s="419"/>
      <c r="AP5351" s="419"/>
      <c r="AQ5351" s="419"/>
      <c r="AR5351" s="419"/>
      <c r="AS5351" s="419"/>
      <c r="AT5351" s="419"/>
      <c r="AU5351" s="419"/>
      <c r="AV5351" s="419"/>
      <c r="AX5351" s="419"/>
      <c r="AY5351" s="419"/>
      <c r="AZ5351" s="419"/>
      <c r="BB5351" s="419"/>
      <c r="BC5351" s="419"/>
      <c r="BD5351" s="419"/>
      <c r="BF5351" s="419"/>
      <c r="BG5351" s="419"/>
      <c r="BH5351" s="419"/>
      <c r="BJ5351" s="419"/>
      <c r="BK5351" s="419"/>
      <c r="BL5351" s="419"/>
      <c r="BN5351" s="419"/>
      <c r="BO5351" s="419"/>
      <c r="BP5351" s="419"/>
      <c r="BR5351" s="419"/>
      <c r="BS5351" s="419"/>
      <c r="BT5351" s="419"/>
      <c r="BV5351" s="419"/>
      <c r="BW5351" s="419"/>
      <c r="BX5351" s="397"/>
      <c r="BZ5351" s="449"/>
      <c r="CB5351" s="419"/>
      <c r="CC5351" s="419"/>
      <c r="CD5351" s="419"/>
      <c r="CF5351" s="419"/>
      <c r="CG5351" s="419"/>
      <c r="CH5351" s="419"/>
    </row>
    <row r="5352" spans="3:86" ht="21" thickBot="1">
      <c r="C5352" s="425"/>
      <c r="P5352" s="431"/>
      <c r="R5352" s="419"/>
      <c r="S5352" s="446"/>
      <c r="T5352" s="419"/>
      <c r="V5352" s="196"/>
      <c r="W5352" s="419"/>
      <c r="X5352" s="419"/>
      <c r="Z5352" s="419"/>
      <c r="AA5352" s="419"/>
      <c r="AB5352" s="419"/>
      <c r="AD5352" s="419"/>
      <c r="AE5352" s="419"/>
      <c r="AF5352" s="419"/>
      <c r="AH5352" s="419"/>
      <c r="AI5352" s="419"/>
      <c r="AJ5352" s="419"/>
      <c r="AL5352" s="419"/>
      <c r="AM5352" s="419"/>
      <c r="AN5352" s="403"/>
      <c r="AO5352" s="419"/>
      <c r="AP5352" s="419"/>
      <c r="AQ5352" s="419"/>
      <c r="AR5352" s="419"/>
      <c r="AS5352" s="419"/>
      <c r="AT5352" s="419"/>
      <c r="AU5352" s="419"/>
      <c r="AV5352" s="419"/>
      <c r="AX5352" s="419"/>
      <c r="AY5352" s="419"/>
      <c r="AZ5352" s="419"/>
      <c r="BB5352" s="419"/>
      <c r="BC5352" s="419"/>
      <c r="BD5352" s="419"/>
      <c r="BF5352" s="419"/>
      <c r="BG5352" s="419"/>
      <c r="BH5352" s="419"/>
      <c r="BJ5352" s="419"/>
      <c r="BK5352" s="419"/>
      <c r="BL5352" s="419"/>
      <c r="BN5352" s="419"/>
      <c r="BO5352" s="419"/>
      <c r="BP5352" s="419"/>
      <c r="BR5352" s="419"/>
      <c r="BS5352" s="419"/>
      <c r="BT5352" s="419"/>
      <c r="BV5352" s="419"/>
      <c r="BW5352" s="419"/>
      <c r="BX5352" s="397"/>
      <c r="BZ5352" s="449"/>
      <c r="CB5352" s="419"/>
      <c r="CC5352" s="419"/>
      <c r="CD5352" s="419"/>
      <c r="CF5352" s="419"/>
      <c r="CG5352" s="419"/>
      <c r="CH5352" s="419"/>
    </row>
    <row r="5353" spans="3:86" ht="21" thickBot="1">
      <c r="C5353" s="425"/>
      <c r="P5353" s="431"/>
      <c r="R5353" s="419"/>
      <c r="S5353" s="446"/>
      <c r="T5353" s="419"/>
      <c r="V5353" s="196"/>
      <c r="W5353" s="419"/>
      <c r="X5353" s="419"/>
      <c r="Z5353" s="419"/>
      <c r="AA5353" s="419"/>
      <c r="AB5353" s="419"/>
      <c r="AD5353" s="419"/>
      <c r="AE5353" s="419"/>
      <c r="AF5353" s="419"/>
      <c r="AH5353" s="419"/>
      <c r="AI5353" s="419"/>
      <c r="AJ5353" s="419"/>
      <c r="AL5353" s="419"/>
      <c r="AM5353" s="419"/>
      <c r="AN5353" s="403"/>
      <c r="AO5353" s="419"/>
      <c r="AP5353" s="419"/>
      <c r="AQ5353" s="419"/>
      <c r="AR5353" s="419"/>
      <c r="AS5353" s="419"/>
      <c r="AT5353" s="419"/>
      <c r="AU5353" s="419"/>
      <c r="AV5353" s="419"/>
      <c r="AX5353" s="419"/>
      <c r="AY5353" s="419"/>
      <c r="AZ5353" s="419"/>
      <c r="BB5353" s="419"/>
      <c r="BC5353" s="419"/>
      <c r="BD5353" s="419"/>
      <c r="BF5353" s="419"/>
      <c r="BG5353" s="419"/>
      <c r="BH5353" s="419"/>
      <c r="BJ5353" s="419"/>
      <c r="BK5353" s="419"/>
      <c r="BL5353" s="419"/>
      <c r="BN5353" s="419"/>
      <c r="BO5353" s="419"/>
      <c r="BP5353" s="419"/>
      <c r="BR5353" s="419"/>
      <c r="BS5353" s="419"/>
      <c r="BT5353" s="419"/>
      <c r="BV5353" s="419"/>
      <c r="BW5353" s="419"/>
      <c r="BX5353" s="397"/>
      <c r="BZ5353" s="449"/>
      <c r="CB5353" s="419"/>
      <c r="CC5353" s="419"/>
      <c r="CD5353" s="419"/>
      <c r="CF5353" s="419"/>
      <c r="CG5353" s="419"/>
      <c r="CH5353" s="419"/>
    </row>
    <row r="5354" spans="3:86" ht="21" thickBot="1">
      <c r="C5354" s="425"/>
      <c r="P5354" s="431"/>
      <c r="R5354" s="419"/>
      <c r="S5354" s="446"/>
      <c r="T5354" s="419"/>
      <c r="V5354" s="196"/>
      <c r="W5354" s="419"/>
      <c r="X5354" s="419"/>
      <c r="Z5354" s="419"/>
      <c r="AA5354" s="419"/>
      <c r="AB5354" s="419"/>
      <c r="AD5354" s="419"/>
      <c r="AE5354" s="419"/>
      <c r="AF5354" s="419"/>
      <c r="AH5354" s="419"/>
      <c r="AI5354" s="419"/>
      <c r="AJ5354" s="419"/>
      <c r="AL5354" s="419"/>
      <c r="AM5354" s="419"/>
      <c r="AN5354" s="403"/>
      <c r="AO5354" s="419"/>
      <c r="AP5354" s="419"/>
      <c r="AQ5354" s="419"/>
      <c r="AR5354" s="419"/>
      <c r="AS5354" s="419"/>
      <c r="AT5354" s="419"/>
      <c r="AU5354" s="419"/>
      <c r="AV5354" s="419"/>
      <c r="AX5354" s="419"/>
      <c r="AY5354" s="419"/>
      <c r="AZ5354" s="419"/>
      <c r="BB5354" s="419"/>
      <c r="BC5354" s="419"/>
      <c r="BD5354" s="419"/>
      <c r="BF5354" s="419"/>
      <c r="BG5354" s="419"/>
      <c r="BH5354" s="419"/>
      <c r="BJ5354" s="419"/>
      <c r="BK5354" s="419"/>
      <c r="BL5354" s="419"/>
      <c r="BN5354" s="419"/>
      <c r="BO5354" s="419"/>
      <c r="BP5354" s="419"/>
      <c r="BR5354" s="419"/>
      <c r="BS5354" s="419"/>
      <c r="BT5354" s="419"/>
      <c r="BV5354" s="419"/>
      <c r="BW5354" s="419"/>
      <c r="BX5354" s="397"/>
      <c r="BZ5354" s="449"/>
      <c r="CB5354" s="419"/>
      <c r="CC5354" s="419"/>
      <c r="CD5354" s="419"/>
      <c r="CF5354" s="419"/>
      <c r="CG5354" s="419"/>
      <c r="CH5354" s="419"/>
    </row>
    <row r="5355" spans="3:86" ht="21" thickBot="1">
      <c r="C5355" s="425"/>
      <c r="P5355" s="431"/>
      <c r="R5355" s="419"/>
      <c r="S5355" s="446"/>
      <c r="T5355" s="419"/>
      <c r="V5355" s="196"/>
      <c r="W5355" s="419"/>
      <c r="X5355" s="419"/>
      <c r="Z5355" s="419"/>
      <c r="AA5355" s="419"/>
      <c r="AB5355" s="419"/>
      <c r="AD5355" s="419"/>
      <c r="AE5355" s="419"/>
      <c r="AF5355" s="419"/>
      <c r="AH5355" s="419"/>
      <c r="AI5355" s="419"/>
      <c r="AJ5355" s="419"/>
      <c r="AL5355" s="419"/>
      <c r="AM5355" s="419"/>
      <c r="AN5355" s="403"/>
      <c r="AO5355" s="419"/>
      <c r="AP5355" s="419"/>
      <c r="AQ5355" s="419"/>
      <c r="AR5355" s="419"/>
      <c r="AS5355" s="419"/>
      <c r="AT5355" s="419"/>
      <c r="AU5355" s="419"/>
      <c r="AV5355" s="419"/>
      <c r="AX5355" s="419"/>
      <c r="AY5355" s="419"/>
      <c r="AZ5355" s="419"/>
      <c r="BB5355" s="419"/>
      <c r="BC5355" s="419"/>
      <c r="BD5355" s="419"/>
      <c r="BF5355" s="419"/>
      <c r="BG5355" s="419"/>
      <c r="BH5355" s="419"/>
      <c r="BJ5355" s="419"/>
      <c r="BK5355" s="419"/>
      <c r="BL5355" s="419"/>
      <c r="BN5355" s="419"/>
      <c r="BO5355" s="419"/>
      <c r="BP5355" s="419"/>
      <c r="BR5355" s="419"/>
      <c r="BS5355" s="419"/>
      <c r="BT5355" s="419"/>
      <c r="BV5355" s="419"/>
      <c r="BW5355" s="419"/>
      <c r="BX5355" s="397"/>
      <c r="BZ5355" s="449"/>
      <c r="CB5355" s="419"/>
      <c r="CC5355" s="419"/>
      <c r="CD5355" s="419"/>
      <c r="CF5355" s="419"/>
      <c r="CG5355" s="419"/>
      <c r="CH5355" s="419"/>
    </row>
    <row r="5356" spans="3:86" ht="21" thickBot="1">
      <c r="C5356" s="425"/>
      <c r="P5356" s="431"/>
      <c r="R5356" s="419"/>
      <c r="S5356" s="446"/>
      <c r="T5356" s="419"/>
      <c r="V5356" s="196"/>
      <c r="W5356" s="419"/>
      <c r="X5356" s="419"/>
      <c r="Z5356" s="419"/>
      <c r="AA5356" s="419"/>
      <c r="AB5356" s="419"/>
      <c r="AD5356" s="419"/>
      <c r="AE5356" s="419"/>
      <c r="AF5356" s="419"/>
      <c r="AH5356" s="419"/>
      <c r="AI5356" s="419"/>
      <c r="AJ5356" s="419"/>
      <c r="AL5356" s="419"/>
      <c r="AM5356" s="419"/>
      <c r="AN5356" s="403"/>
      <c r="AO5356" s="419"/>
      <c r="AP5356" s="419"/>
      <c r="AQ5356" s="419"/>
      <c r="AR5356" s="419"/>
      <c r="AS5356" s="419"/>
      <c r="AT5356" s="419"/>
      <c r="AU5356" s="419"/>
      <c r="AV5356" s="419"/>
      <c r="AX5356" s="419"/>
      <c r="AY5356" s="419"/>
      <c r="AZ5356" s="419"/>
      <c r="BB5356" s="419"/>
      <c r="BC5356" s="419"/>
      <c r="BD5356" s="419"/>
      <c r="BF5356" s="419"/>
      <c r="BG5356" s="419"/>
      <c r="BH5356" s="419"/>
      <c r="BJ5356" s="419"/>
      <c r="BK5356" s="419"/>
      <c r="BL5356" s="419"/>
      <c r="BN5356" s="419"/>
      <c r="BO5356" s="419"/>
      <c r="BP5356" s="419"/>
      <c r="BR5356" s="419"/>
      <c r="BS5356" s="419"/>
      <c r="BT5356" s="419"/>
      <c r="BV5356" s="419"/>
      <c r="BW5356" s="419"/>
      <c r="BX5356" s="397"/>
      <c r="BZ5356" s="449"/>
      <c r="CB5356" s="419"/>
      <c r="CC5356" s="419"/>
      <c r="CD5356" s="419"/>
      <c r="CF5356" s="419"/>
      <c r="CG5356" s="419"/>
      <c r="CH5356" s="419"/>
    </row>
    <row r="5357" spans="3:86" ht="21" thickBot="1">
      <c r="C5357" s="425"/>
      <c r="P5357" s="431"/>
      <c r="R5357" s="419"/>
      <c r="S5357" s="446"/>
      <c r="T5357" s="419"/>
      <c r="V5357" s="196"/>
      <c r="W5357" s="419"/>
      <c r="X5357" s="419"/>
      <c r="Z5357" s="419"/>
      <c r="AA5357" s="419"/>
      <c r="AB5357" s="419"/>
      <c r="AD5357" s="419"/>
      <c r="AE5357" s="419"/>
      <c r="AF5357" s="419"/>
      <c r="AH5357" s="419"/>
      <c r="AI5357" s="419"/>
      <c r="AJ5357" s="419"/>
      <c r="AL5357" s="419"/>
      <c r="AM5357" s="419"/>
      <c r="AN5357" s="403"/>
      <c r="AO5357" s="419"/>
      <c r="AP5357" s="419"/>
      <c r="AQ5357" s="419"/>
      <c r="AR5357" s="419"/>
      <c r="AS5357" s="419"/>
      <c r="AT5357" s="419"/>
      <c r="AU5357" s="419"/>
      <c r="AV5357" s="419"/>
      <c r="AX5357" s="419"/>
      <c r="AY5357" s="419"/>
      <c r="AZ5357" s="419"/>
      <c r="BB5357" s="419"/>
      <c r="BC5357" s="419"/>
      <c r="BD5357" s="419"/>
      <c r="BF5357" s="419"/>
      <c r="BG5357" s="419"/>
      <c r="BH5357" s="419"/>
      <c r="BJ5357" s="419"/>
      <c r="BK5357" s="419"/>
      <c r="BL5357" s="419"/>
      <c r="BN5357" s="419"/>
      <c r="BO5357" s="419"/>
      <c r="BP5357" s="419"/>
      <c r="BR5357" s="419"/>
      <c r="BS5357" s="419"/>
      <c r="BT5357" s="419"/>
      <c r="BV5357" s="419"/>
      <c r="BW5357" s="419"/>
      <c r="BX5357" s="397"/>
      <c r="BZ5357" s="449"/>
      <c r="CB5357" s="419"/>
      <c r="CC5357" s="419"/>
      <c r="CD5357" s="419"/>
      <c r="CF5357" s="419"/>
      <c r="CG5357" s="419"/>
      <c r="CH5357" s="419"/>
    </row>
    <row r="5358" spans="3:86" ht="21" thickBot="1">
      <c r="C5358" s="425"/>
      <c r="P5358" s="431"/>
      <c r="R5358" s="419"/>
      <c r="S5358" s="446"/>
      <c r="T5358" s="419"/>
      <c r="V5358" s="196"/>
      <c r="W5358" s="419"/>
      <c r="X5358" s="419"/>
      <c r="Z5358" s="419"/>
      <c r="AA5358" s="419"/>
      <c r="AB5358" s="419"/>
      <c r="AD5358" s="419"/>
      <c r="AE5358" s="419"/>
      <c r="AF5358" s="419"/>
      <c r="AH5358" s="419"/>
      <c r="AI5358" s="419"/>
      <c r="AJ5358" s="419"/>
      <c r="AL5358" s="419"/>
      <c r="AM5358" s="419"/>
      <c r="AN5358" s="403"/>
      <c r="AO5358" s="419"/>
      <c r="AP5358" s="419"/>
      <c r="AQ5358" s="419"/>
      <c r="AR5358" s="419"/>
      <c r="AS5358" s="419"/>
      <c r="AT5358" s="419"/>
      <c r="AU5358" s="419"/>
      <c r="AV5358" s="419"/>
      <c r="AX5358" s="419"/>
      <c r="AY5358" s="419"/>
      <c r="AZ5358" s="419"/>
      <c r="BB5358" s="419"/>
      <c r="BC5358" s="419"/>
      <c r="BD5358" s="419"/>
      <c r="BF5358" s="419"/>
      <c r="BG5358" s="419"/>
      <c r="BH5358" s="419"/>
      <c r="BJ5358" s="419"/>
      <c r="BK5358" s="419"/>
      <c r="BL5358" s="419"/>
      <c r="BN5358" s="419"/>
      <c r="BO5358" s="419"/>
      <c r="BP5358" s="419"/>
      <c r="BR5358" s="419"/>
      <c r="BS5358" s="419"/>
      <c r="BT5358" s="419"/>
      <c r="BV5358" s="419"/>
      <c r="BW5358" s="419"/>
      <c r="BX5358" s="397"/>
      <c r="BZ5358" s="449"/>
      <c r="CB5358" s="419"/>
      <c r="CC5358" s="419"/>
      <c r="CD5358" s="419"/>
      <c r="CF5358" s="419"/>
      <c r="CG5358" s="419"/>
      <c r="CH5358" s="419"/>
    </row>
    <row r="5359" spans="3:86" ht="21" thickBot="1">
      <c r="C5359" s="425"/>
      <c r="P5359" s="431"/>
      <c r="R5359" s="419"/>
      <c r="S5359" s="446"/>
      <c r="T5359" s="419"/>
      <c r="V5359" s="196"/>
      <c r="W5359" s="419"/>
      <c r="X5359" s="419"/>
      <c r="Z5359" s="419"/>
      <c r="AA5359" s="419"/>
      <c r="AB5359" s="419"/>
      <c r="AD5359" s="419"/>
      <c r="AE5359" s="419"/>
      <c r="AF5359" s="419"/>
      <c r="AH5359" s="419"/>
      <c r="AI5359" s="419"/>
      <c r="AJ5359" s="419"/>
      <c r="AL5359" s="419"/>
      <c r="AM5359" s="419"/>
      <c r="AN5359" s="403"/>
      <c r="AO5359" s="419"/>
      <c r="AP5359" s="419"/>
      <c r="AQ5359" s="419"/>
      <c r="AR5359" s="419"/>
      <c r="AS5359" s="419"/>
      <c r="AT5359" s="419"/>
      <c r="AU5359" s="419"/>
      <c r="AV5359" s="419"/>
      <c r="AX5359" s="419"/>
      <c r="AY5359" s="419"/>
      <c r="AZ5359" s="419"/>
      <c r="BB5359" s="419"/>
      <c r="BC5359" s="419"/>
      <c r="BD5359" s="419"/>
      <c r="BF5359" s="419"/>
      <c r="BG5359" s="419"/>
      <c r="BH5359" s="419"/>
      <c r="BJ5359" s="419"/>
      <c r="BK5359" s="419"/>
      <c r="BL5359" s="419"/>
      <c r="BN5359" s="419"/>
      <c r="BO5359" s="419"/>
      <c r="BP5359" s="419"/>
      <c r="BR5359" s="419"/>
      <c r="BS5359" s="419"/>
      <c r="BT5359" s="419"/>
      <c r="BV5359" s="419"/>
      <c r="BW5359" s="419"/>
      <c r="BX5359" s="397"/>
      <c r="BZ5359" s="449"/>
      <c r="CB5359" s="419"/>
      <c r="CC5359" s="419"/>
      <c r="CD5359" s="419"/>
      <c r="CF5359" s="419"/>
      <c r="CG5359" s="419"/>
      <c r="CH5359" s="419"/>
    </row>
    <row r="5360" spans="3:86" ht="21" thickBot="1">
      <c r="C5360" s="425"/>
      <c r="P5360" s="431"/>
      <c r="R5360" s="419"/>
      <c r="S5360" s="446"/>
      <c r="T5360" s="419"/>
      <c r="V5360" s="196"/>
      <c r="W5360" s="419"/>
      <c r="X5360" s="419"/>
      <c r="Z5360" s="419"/>
      <c r="AA5360" s="419"/>
      <c r="AB5360" s="419"/>
      <c r="AD5360" s="419"/>
      <c r="AE5360" s="419"/>
      <c r="AF5360" s="419"/>
      <c r="AH5360" s="419"/>
      <c r="AI5360" s="419"/>
      <c r="AJ5360" s="419"/>
      <c r="AL5360" s="419"/>
      <c r="AM5360" s="419"/>
      <c r="AN5360" s="403"/>
      <c r="AO5360" s="419"/>
      <c r="AP5360" s="419"/>
      <c r="AQ5360" s="419"/>
      <c r="AR5360" s="419"/>
      <c r="AS5360" s="419"/>
      <c r="AT5360" s="419"/>
      <c r="AU5360" s="419"/>
      <c r="AV5360" s="419"/>
      <c r="AX5360" s="419"/>
      <c r="AY5360" s="419"/>
      <c r="AZ5360" s="419"/>
      <c r="BB5360" s="419"/>
      <c r="BC5360" s="419"/>
      <c r="BD5360" s="419"/>
      <c r="BF5360" s="419"/>
      <c r="BG5360" s="419"/>
      <c r="BH5360" s="419"/>
      <c r="BJ5360" s="419"/>
      <c r="BK5360" s="419"/>
      <c r="BL5360" s="419"/>
      <c r="BN5360" s="419"/>
      <c r="BO5360" s="419"/>
      <c r="BP5360" s="419"/>
      <c r="BR5360" s="419"/>
      <c r="BS5360" s="419"/>
      <c r="BT5360" s="419"/>
      <c r="BV5360" s="419"/>
      <c r="BW5360" s="419"/>
      <c r="BX5360" s="397"/>
      <c r="BZ5360" s="449"/>
      <c r="CB5360" s="419"/>
      <c r="CC5360" s="419"/>
      <c r="CD5360" s="419"/>
      <c r="CF5360" s="419"/>
      <c r="CG5360" s="419"/>
      <c r="CH5360" s="419"/>
    </row>
    <row r="5361" spans="3:86" ht="21" thickBot="1">
      <c r="C5361" s="425"/>
      <c r="P5361" s="431"/>
      <c r="R5361" s="419"/>
      <c r="S5361" s="446"/>
      <c r="T5361" s="419"/>
      <c r="V5361" s="196"/>
      <c r="W5361" s="419"/>
      <c r="X5361" s="419"/>
      <c r="Z5361" s="419"/>
      <c r="AA5361" s="419"/>
      <c r="AB5361" s="419"/>
      <c r="AD5361" s="419"/>
      <c r="AE5361" s="419"/>
      <c r="AF5361" s="419"/>
      <c r="AH5361" s="419"/>
      <c r="AI5361" s="419"/>
      <c r="AJ5361" s="419"/>
      <c r="AL5361" s="419"/>
      <c r="AM5361" s="419"/>
      <c r="AN5361" s="403"/>
      <c r="AO5361" s="419"/>
      <c r="AP5361" s="419"/>
      <c r="AQ5361" s="419"/>
      <c r="AR5361" s="419"/>
      <c r="AS5361" s="419"/>
      <c r="AT5361" s="419"/>
      <c r="AU5361" s="419"/>
      <c r="AV5361" s="419"/>
      <c r="AX5361" s="419"/>
      <c r="AY5361" s="419"/>
      <c r="AZ5361" s="419"/>
      <c r="BB5361" s="419"/>
      <c r="BC5361" s="419"/>
      <c r="BD5361" s="419"/>
      <c r="BF5361" s="419"/>
      <c r="BG5361" s="419"/>
      <c r="BH5361" s="419"/>
      <c r="BJ5361" s="419"/>
      <c r="BK5361" s="419"/>
      <c r="BL5361" s="419"/>
      <c r="BN5361" s="419"/>
      <c r="BO5361" s="419"/>
      <c r="BP5361" s="419"/>
      <c r="BR5361" s="419"/>
      <c r="BS5361" s="419"/>
      <c r="BT5361" s="419"/>
      <c r="BV5361" s="419"/>
      <c r="BW5361" s="419"/>
      <c r="BX5361" s="397"/>
      <c r="BZ5361" s="449"/>
      <c r="CB5361" s="419"/>
      <c r="CC5361" s="419"/>
      <c r="CD5361" s="419"/>
      <c r="CF5361" s="419"/>
      <c r="CG5361" s="419"/>
      <c r="CH5361" s="419"/>
    </row>
    <row r="5362" spans="3:86" ht="21" thickBot="1">
      <c r="C5362" s="425"/>
      <c r="P5362" s="431"/>
      <c r="R5362" s="419"/>
      <c r="S5362" s="446"/>
      <c r="T5362" s="419"/>
      <c r="V5362" s="196"/>
      <c r="W5362" s="419"/>
      <c r="X5362" s="419"/>
      <c r="Z5362" s="419"/>
      <c r="AA5362" s="419"/>
      <c r="AB5362" s="419"/>
      <c r="AD5362" s="419"/>
      <c r="AE5362" s="419"/>
      <c r="AF5362" s="419"/>
      <c r="AH5362" s="419"/>
      <c r="AI5362" s="419"/>
      <c r="AJ5362" s="419"/>
      <c r="AL5362" s="419"/>
      <c r="AM5362" s="419"/>
      <c r="AN5362" s="403"/>
      <c r="AO5362" s="419"/>
      <c r="AP5362" s="419"/>
      <c r="AQ5362" s="419"/>
      <c r="AR5362" s="419"/>
      <c r="AS5362" s="419"/>
      <c r="AT5362" s="419"/>
      <c r="AU5362" s="419"/>
      <c r="AV5362" s="419"/>
      <c r="AX5362" s="419"/>
      <c r="AY5362" s="419"/>
      <c r="AZ5362" s="419"/>
      <c r="BB5362" s="419"/>
      <c r="BC5362" s="419"/>
      <c r="BD5362" s="419"/>
      <c r="BF5362" s="419"/>
      <c r="BG5362" s="419"/>
      <c r="BH5362" s="419"/>
      <c r="BJ5362" s="419"/>
      <c r="BK5362" s="419"/>
      <c r="BL5362" s="419"/>
      <c r="BN5362" s="419"/>
      <c r="BO5362" s="419"/>
      <c r="BP5362" s="419"/>
      <c r="BR5362" s="419"/>
      <c r="BS5362" s="419"/>
      <c r="BT5362" s="419"/>
      <c r="BV5362" s="419"/>
      <c r="BW5362" s="419"/>
      <c r="BX5362" s="397"/>
      <c r="BZ5362" s="449"/>
      <c r="CB5362" s="419"/>
      <c r="CC5362" s="419"/>
      <c r="CD5362" s="419"/>
      <c r="CF5362" s="419"/>
      <c r="CG5362" s="419"/>
      <c r="CH5362" s="419"/>
    </row>
    <row r="5363" spans="3:86" ht="21" thickBot="1">
      <c r="C5363" s="425"/>
      <c r="P5363" s="431"/>
      <c r="R5363" s="419"/>
      <c r="S5363" s="446"/>
      <c r="T5363" s="419"/>
      <c r="V5363" s="196"/>
      <c r="W5363" s="419"/>
      <c r="X5363" s="419"/>
      <c r="Z5363" s="419"/>
      <c r="AA5363" s="419"/>
      <c r="AB5363" s="419"/>
      <c r="AD5363" s="419"/>
      <c r="AE5363" s="419"/>
      <c r="AF5363" s="419"/>
      <c r="AH5363" s="419"/>
      <c r="AI5363" s="419"/>
      <c r="AJ5363" s="419"/>
      <c r="AL5363" s="419"/>
      <c r="AM5363" s="419"/>
      <c r="AN5363" s="403"/>
      <c r="AO5363" s="419"/>
      <c r="AP5363" s="419"/>
      <c r="AQ5363" s="419"/>
      <c r="AR5363" s="419"/>
      <c r="AS5363" s="419"/>
      <c r="AT5363" s="419"/>
      <c r="AU5363" s="419"/>
      <c r="AV5363" s="419"/>
      <c r="AX5363" s="419"/>
      <c r="AY5363" s="419"/>
      <c r="AZ5363" s="419"/>
      <c r="BB5363" s="419"/>
      <c r="BC5363" s="419"/>
      <c r="BD5363" s="419"/>
      <c r="BF5363" s="419"/>
      <c r="BG5363" s="419"/>
      <c r="BH5363" s="419"/>
      <c r="BJ5363" s="419"/>
      <c r="BK5363" s="419"/>
      <c r="BL5363" s="419"/>
      <c r="BN5363" s="419"/>
      <c r="BO5363" s="419"/>
      <c r="BP5363" s="419"/>
      <c r="BR5363" s="419"/>
      <c r="BS5363" s="419"/>
      <c r="BT5363" s="419"/>
      <c r="BV5363" s="419"/>
      <c r="BW5363" s="419"/>
      <c r="BX5363" s="397"/>
      <c r="BZ5363" s="449"/>
      <c r="CB5363" s="419"/>
      <c r="CC5363" s="419"/>
      <c r="CD5363" s="419"/>
      <c r="CF5363" s="419"/>
      <c r="CG5363" s="419"/>
      <c r="CH5363" s="419"/>
    </row>
    <row r="5364" spans="3:86" ht="21" thickBot="1">
      <c r="C5364" s="425"/>
      <c r="P5364" s="431"/>
      <c r="R5364" s="419"/>
      <c r="S5364" s="446"/>
      <c r="T5364" s="419"/>
      <c r="V5364" s="196"/>
      <c r="W5364" s="419"/>
      <c r="X5364" s="419"/>
      <c r="Z5364" s="419"/>
      <c r="AA5364" s="419"/>
      <c r="AB5364" s="419"/>
      <c r="AD5364" s="419"/>
      <c r="AE5364" s="419"/>
      <c r="AF5364" s="419"/>
      <c r="AH5364" s="419"/>
      <c r="AI5364" s="419"/>
      <c r="AJ5364" s="419"/>
      <c r="AL5364" s="419"/>
      <c r="AM5364" s="419"/>
      <c r="AN5364" s="403"/>
      <c r="AO5364" s="419"/>
      <c r="AP5364" s="419"/>
      <c r="AQ5364" s="419"/>
      <c r="AR5364" s="419"/>
      <c r="AS5364" s="419"/>
      <c r="AT5364" s="419"/>
      <c r="AU5364" s="419"/>
      <c r="AV5364" s="419"/>
      <c r="AX5364" s="419"/>
      <c r="AY5364" s="419"/>
      <c r="AZ5364" s="419"/>
      <c r="BB5364" s="419"/>
      <c r="BC5364" s="419"/>
      <c r="BD5364" s="419"/>
      <c r="BF5364" s="419"/>
      <c r="BG5364" s="419"/>
      <c r="BH5364" s="419"/>
      <c r="BJ5364" s="419"/>
      <c r="BK5364" s="419"/>
      <c r="BL5364" s="419"/>
      <c r="BN5364" s="419"/>
      <c r="BO5364" s="419"/>
      <c r="BP5364" s="419"/>
      <c r="BR5364" s="419"/>
      <c r="BS5364" s="419"/>
      <c r="BT5364" s="419"/>
      <c r="BV5364" s="419"/>
      <c r="BW5364" s="419"/>
      <c r="BX5364" s="397"/>
      <c r="BZ5364" s="449"/>
      <c r="CB5364" s="419"/>
      <c r="CC5364" s="419"/>
      <c r="CD5364" s="419"/>
      <c r="CF5364" s="419"/>
      <c r="CG5364" s="419"/>
      <c r="CH5364" s="419"/>
    </row>
    <row r="5365" spans="3:86" ht="21" thickBot="1">
      <c r="C5365" s="425"/>
      <c r="P5365" s="431"/>
      <c r="R5365" s="419"/>
      <c r="S5365" s="446"/>
      <c r="T5365" s="419"/>
      <c r="V5365" s="196"/>
      <c r="W5365" s="419"/>
      <c r="X5365" s="419"/>
      <c r="Z5365" s="419"/>
      <c r="AA5365" s="419"/>
      <c r="AB5365" s="419"/>
      <c r="AD5365" s="419"/>
      <c r="AE5365" s="419"/>
      <c r="AF5365" s="419"/>
      <c r="AH5365" s="419"/>
      <c r="AI5365" s="419"/>
      <c r="AJ5365" s="419"/>
      <c r="AL5365" s="419"/>
      <c r="AM5365" s="419"/>
      <c r="AN5365" s="403"/>
      <c r="AO5365" s="419"/>
      <c r="AP5365" s="419"/>
      <c r="AQ5365" s="419"/>
      <c r="AR5365" s="419"/>
      <c r="AS5365" s="419"/>
      <c r="AT5365" s="419"/>
      <c r="AU5365" s="419"/>
      <c r="AV5365" s="419"/>
      <c r="AX5365" s="419"/>
      <c r="AY5365" s="419"/>
      <c r="AZ5365" s="419"/>
      <c r="BB5365" s="419"/>
      <c r="BC5365" s="419"/>
      <c r="BD5365" s="419"/>
      <c r="BF5365" s="419"/>
      <c r="BG5365" s="419"/>
      <c r="BH5365" s="419"/>
      <c r="BJ5365" s="419"/>
      <c r="BK5365" s="419"/>
      <c r="BL5365" s="419"/>
      <c r="BN5365" s="419"/>
      <c r="BO5365" s="419"/>
      <c r="BP5365" s="419"/>
      <c r="BR5365" s="419"/>
      <c r="BS5365" s="419"/>
      <c r="BT5365" s="419"/>
      <c r="BV5365" s="419"/>
      <c r="BW5365" s="419"/>
      <c r="BX5365" s="397"/>
      <c r="BZ5365" s="449"/>
      <c r="CB5365" s="419"/>
      <c r="CC5365" s="419"/>
      <c r="CD5365" s="419"/>
      <c r="CF5365" s="419"/>
      <c r="CG5365" s="419"/>
      <c r="CH5365" s="419"/>
    </row>
    <row r="5366" spans="3:86" ht="21" thickBot="1">
      <c r="C5366" s="425"/>
      <c r="P5366" s="431"/>
      <c r="R5366" s="419"/>
      <c r="S5366" s="446"/>
      <c r="T5366" s="419"/>
      <c r="V5366" s="196"/>
      <c r="W5366" s="419"/>
      <c r="X5366" s="419"/>
      <c r="Z5366" s="419"/>
      <c r="AA5366" s="419"/>
      <c r="AB5366" s="419"/>
      <c r="AD5366" s="419"/>
      <c r="AE5366" s="419"/>
      <c r="AF5366" s="419"/>
      <c r="AH5366" s="419"/>
      <c r="AI5366" s="419"/>
      <c r="AJ5366" s="419"/>
      <c r="AL5366" s="419"/>
      <c r="AM5366" s="419"/>
      <c r="AN5366" s="403"/>
      <c r="AO5366" s="419"/>
      <c r="AP5366" s="419"/>
      <c r="AQ5366" s="419"/>
      <c r="AR5366" s="419"/>
      <c r="AS5366" s="419"/>
      <c r="AT5366" s="419"/>
      <c r="AU5366" s="419"/>
      <c r="AV5366" s="419"/>
      <c r="AX5366" s="419"/>
      <c r="AY5366" s="419"/>
      <c r="AZ5366" s="419"/>
      <c r="BB5366" s="419"/>
      <c r="BC5366" s="419"/>
      <c r="BD5366" s="419"/>
      <c r="BF5366" s="419"/>
      <c r="BG5366" s="419"/>
      <c r="BH5366" s="419"/>
      <c r="BJ5366" s="419"/>
      <c r="BK5366" s="419"/>
      <c r="BL5366" s="419"/>
      <c r="BN5366" s="419"/>
      <c r="BO5366" s="419"/>
      <c r="BP5366" s="419"/>
      <c r="BR5366" s="419"/>
      <c r="BS5366" s="419"/>
      <c r="BT5366" s="419"/>
      <c r="BV5366" s="419"/>
      <c r="BW5366" s="419"/>
      <c r="BX5366" s="397"/>
      <c r="BZ5366" s="449"/>
      <c r="CB5366" s="419"/>
      <c r="CC5366" s="419"/>
      <c r="CD5366" s="419"/>
      <c r="CF5366" s="419"/>
      <c r="CG5366" s="419"/>
      <c r="CH5366" s="419"/>
    </row>
    <row r="5367" spans="3:86" ht="21" thickBot="1">
      <c r="C5367" s="425"/>
      <c r="P5367" s="431"/>
      <c r="R5367" s="419"/>
      <c r="S5367" s="446"/>
      <c r="T5367" s="419"/>
      <c r="V5367" s="196"/>
      <c r="W5367" s="419"/>
      <c r="X5367" s="419"/>
      <c r="Z5367" s="419"/>
      <c r="AA5367" s="419"/>
      <c r="AB5367" s="419"/>
      <c r="AD5367" s="419"/>
      <c r="AE5367" s="419"/>
      <c r="AF5367" s="419"/>
      <c r="AH5367" s="419"/>
      <c r="AI5367" s="419"/>
      <c r="AJ5367" s="419"/>
      <c r="AL5367" s="419"/>
      <c r="AM5367" s="419"/>
      <c r="AN5367" s="403"/>
      <c r="AO5367" s="419"/>
      <c r="AP5367" s="419"/>
      <c r="AQ5367" s="419"/>
      <c r="AR5367" s="419"/>
      <c r="AS5367" s="419"/>
      <c r="AT5367" s="419"/>
      <c r="AU5367" s="419"/>
      <c r="AV5367" s="419"/>
      <c r="AX5367" s="419"/>
      <c r="AY5367" s="419"/>
      <c r="AZ5367" s="419"/>
      <c r="BB5367" s="419"/>
      <c r="BC5367" s="419"/>
      <c r="BD5367" s="419"/>
      <c r="BF5367" s="419"/>
      <c r="BG5367" s="419"/>
      <c r="BH5367" s="419"/>
      <c r="BJ5367" s="419"/>
      <c r="BK5367" s="419"/>
      <c r="BL5367" s="419"/>
      <c r="BN5367" s="419"/>
      <c r="BO5367" s="419"/>
      <c r="BP5367" s="419"/>
      <c r="BR5367" s="419"/>
      <c r="BS5367" s="419"/>
      <c r="BT5367" s="419"/>
      <c r="BV5367" s="419"/>
      <c r="BW5367" s="419"/>
      <c r="BX5367" s="397"/>
      <c r="BZ5367" s="449"/>
      <c r="CB5367" s="419"/>
      <c r="CC5367" s="419"/>
      <c r="CD5367" s="419"/>
      <c r="CF5367" s="419"/>
      <c r="CG5367" s="419"/>
      <c r="CH5367" s="419"/>
    </row>
    <row r="5368" spans="3:86" ht="21" thickBot="1">
      <c r="C5368" s="425"/>
      <c r="P5368" s="431"/>
      <c r="R5368" s="419"/>
      <c r="S5368" s="446"/>
      <c r="T5368" s="419"/>
      <c r="V5368" s="196"/>
      <c r="W5368" s="419"/>
      <c r="X5368" s="419"/>
      <c r="Z5368" s="419"/>
      <c r="AA5368" s="419"/>
      <c r="AB5368" s="419"/>
      <c r="AD5368" s="419"/>
      <c r="AE5368" s="419"/>
      <c r="AF5368" s="419"/>
      <c r="AH5368" s="419"/>
      <c r="AI5368" s="419"/>
      <c r="AJ5368" s="419"/>
      <c r="AL5368" s="419"/>
      <c r="AM5368" s="419"/>
      <c r="AN5368" s="403"/>
      <c r="AO5368" s="419"/>
      <c r="AP5368" s="419"/>
      <c r="AQ5368" s="419"/>
      <c r="AR5368" s="419"/>
      <c r="AS5368" s="419"/>
      <c r="AT5368" s="419"/>
      <c r="AU5368" s="419"/>
      <c r="AV5368" s="419"/>
      <c r="AX5368" s="419"/>
      <c r="AY5368" s="419"/>
      <c r="AZ5368" s="419"/>
      <c r="BB5368" s="419"/>
      <c r="BC5368" s="419"/>
      <c r="BD5368" s="419"/>
      <c r="BF5368" s="419"/>
      <c r="BG5368" s="419"/>
      <c r="BH5368" s="419"/>
      <c r="BJ5368" s="419"/>
      <c r="BK5368" s="419"/>
      <c r="BL5368" s="419"/>
      <c r="BN5368" s="419"/>
      <c r="BO5368" s="419"/>
      <c r="BP5368" s="419"/>
      <c r="BR5368" s="419"/>
      <c r="BS5368" s="419"/>
      <c r="BT5368" s="419"/>
      <c r="BV5368" s="419"/>
      <c r="BW5368" s="419"/>
      <c r="BX5368" s="397"/>
      <c r="BZ5368" s="449"/>
      <c r="CB5368" s="419"/>
      <c r="CC5368" s="419"/>
      <c r="CD5368" s="419"/>
      <c r="CF5368" s="419"/>
      <c r="CG5368" s="419"/>
      <c r="CH5368" s="419"/>
    </row>
    <row r="5369" spans="3:86" ht="21" thickBot="1">
      <c r="C5369" s="425"/>
      <c r="P5369" s="431"/>
      <c r="R5369" s="419"/>
      <c r="S5369" s="446"/>
      <c r="T5369" s="419"/>
      <c r="V5369" s="196"/>
      <c r="W5369" s="419"/>
      <c r="X5369" s="419"/>
      <c r="Z5369" s="419"/>
      <c r="AA5369" s="419"/>
      <c r="AB5369" s="419"/>
      <c r="AD5369" s="419"/>
      <c r="AE5369" s="419"/>
      <c r="AF5369" s="419"/>
      <c r="AH5369" s="419"/>
      <c r="AI5369" s="419"/>
      <c r="AJ5369" s="419"/>
      <c r="AL5369" s="419"/>
      <c r="AM5369" s="419"/>
      <c r="AN5369" s="403"/>
      <c r="AO5369" s="419"/>
      <c r="AP5369" s="419"/>
      <c r="AQ5369" s="419"/>
      <c r="AR5369" s="419"/>
      <c r="AS5369" s="419"/>
      <c r="AT5369" s="419"/>
      <c r="AU5369" s="419"/>
      <c r="AV5369" s="419"/>
      <c r="AX5369" s="419"/>
      <c r="AY5369" s="419"/>
      <c r="AZ5369" s="419"/>
      <c r="BB5369" s="419"/>
      <c r="BC5369" s="419"/>
      <c r="BD5369" s="419"/>
      <c r="BF5369" s="419"/>
      <c r="BG5369" s="419"/>
      <c r="BH5369" s="419"/>
      <c r="BJ5369" s="419"/>
      <c r="BK5369" s="419"/>
      <c r="BL5369" s="419"/>
      <c r="BN5369" s="419"/>
      <c r="BO5369" s="419"/>
      <c r="BP5369" s="419"/>
      <c r="BR5369" s="419"/>
      <c r="BS5369" s="419"/>
      <c r="BT5369" s="419"/>
      <c r="BV5369" s="419"/>
      <c r="BW5369" s="419"/>
      <c r="BX5369" s="397"/>
      <c r="BZ5369" s="449"/>
      <c r="CB5369" s="419"/>
      <c r="CC5369" s="419"/>
      <c r="CD5369" s="419"/>
      <c r="CF5369" s="419"/>
      <c r="CG5369" s="419"/>
      <c r="CH5369" s="419"/>
    </row>
    <row r="5370" spans="3:86" ht="21" thickBot="1">
      <c r="C5370" s="425"/>
      <c r="P5370" s="431"/>
      <c r="R5370" s="419"/>
      <c r="S5370" s="446"/>
      <c r="T5370" s="419"/>
      <c r="V5370" s="196"/>
      <c r="W5370" s="419"/>
      <c r="X5370" s="419"/>
      <c r="Z5370" s="419"/>
      <c r="AA5370" s="419"/>
      <c r="AB5370" s="419"/>
      <c r="AD5370" s="419"/>
      <c r="AE5370" s="419"/>
      <c r="AF5370" s="419"/>
      <c r="AH5370" s="419"/>
      <c r="AI5370" s="419"/>
      <c r="AJ5370" s="419"/>
      <c r="AL5370" s="419"/>
      <c r="AM5370" s="419"/>
      <c r="AN5370" s="403"/>
      <c r="AO5370" s="419"/>
      <c r="AP5370" s="419"/>
      <c r="AQ5370" s="419"/>
      <c r="AR5370" s="419"/>
      <c r="AS5370" s="419"/>
      <c r="AT5370" s="419"/>
      <c r="AU5370" s="419"/>
      <c r="AV5370" s="419"/>
      <c r="AX5370" s="419"/>
      <c r="AY5370" s="419"/>
      <c r="AZ5370" s="419"/>
      <c r="BB5370" s="419"/>
      <c r="BC5370" s="419"/>
      <c r="BD5370" s="419"/>
      <c r="BF5370" s="419"/>
      <c r="BG5370" s="419"/>
      <c r="BH5370" s="419"/>
      <c r="BJ5370" s="419"/>
      <c r="BK5370" s="419"/>
      <c r="BL5370" s="419"/>
      <c r="BN5370" s="419"/>
      <c r="BO5370" s="419"/>
      <c r="BP5370" s="419"/>
      <c r="BR5370" s="419"/>
      <c r="BS5370" s="419"/>
      <c r="BT5370" s="419"/>
      <c r="BV5370" s="419"/>
      <c r="BW5370" s="419"/>
      <c r="BX5370" s="397"/>
      <c r="BZ5370" s="449"/>
      <c r="CB5370" s="419"/>
      <c r="CC5370" s="419"/>
      <c r="CD5370" s="419"/>
      <c r="CF5370" s="419"/>
      <c r="CG5370" s="419"/>
      <c r="CH5370" s="419"/>
    </row>
    <row r="5371" spans="3:86" ht="21" thickBot="1">
      <c r="C5371" s="425"/>
      <c r="P5371" s="431"/>
      <c r="R5371" s="419"/>
      <c r="S5371" s="446"/>
      <c r="T5371" s="419"/>
      <c r="V5371" s="196"/>
      <c r="W5371" s="419"/>
      <c r="X5371" s="419"/>
      <c r="Z5371" s="419"/>
      <c r="AA5371" s="419"/>
      <c r="AB5371" s="419"/>
      <c r="AD5371" s="419"/>
      <c r="AE5371" s="419"/>
      <c r="AF5371" s="419"/>
      <c r="AH5371" s="419"/>
      <c r="AI5371" s="419"/>
      <c r="AJ5371" s="419"/>
      <c r="AL5371" s="419"/>
      <c r="AM5371" s="419"/>
      <c r="AN5371" s="403"/>
      <c r="AO5371" s="419"/>
      <c r="AP5371" s="419"/>
      <c r="AQ5371" s="419"/>
      <c r="AR5371" s="419"/>
      <c r="AS5371" s="419"/>
      <c r="AT5371" s="419"/>
      <c r="AU5371" s="419"/>
      <c r="AV5371" s="419"/>
      <c r="AX5371" s="419"/>
      <c r="AY5371" s="419"/>
      <c r="AZ5371" s="419"/>
      <c r="BB5371" s="419"/>
      <c r="BC5371" s="419"/>
      <c r="BD5371" s="419"/>
      <c r="BF5371" s="419"/>
      <c r="BG5371" s="419"/>
      <c r="BH5371" s="419"/>
      <c r="BJ5371" s="419"/>
      <c r="BK5371" s="419"/>
      <c r="BL5371" s="419"/>
      <c r="BN5371" s="419"/>
      <c r="BO5371" s="419"/>
      <c r="BP5371" s="419"/>
      <c r="BR5371" s="419"/>
      <c r="BS5371" s="419"/>
      <c r="BT5371" s="419"/>
      <c r="BV5371" s="419"/>
      <c r="BW5371" s="419"/>
      <c r="BX5371" s="397"/>
      <c r="BZ5371" s="449"/>
      <c r="CB5371" s="419"/>
      <c r="CC5371" s="419"/>
      <c r="CD5371" s="419"/>
      <c r="CF5371" s="419"/>
      <c r="CG5371" s="419"/>
      <c r="CH5371" s="419"/>
    </row>
    <row r="5372" spans="3:86" ht="21" thickBot="1">
      <c r="C5372" s="425"/>
      <c r="P5372" s="431"/>
      <c r="R5372" s="419"/>
      <c r="S5372" s="446"/>
      <c r="T5372" s="419"/>
      <c r="V5372" s="196"/>
      <c r="W5372" s="419"/>
      <c r="X5372" s="419"/>
      <c r="Z5372" s="419"/>
      <c r="AA5372" s="419"/>
      <c r="AB5372" s="419"/>
      <c r="AD5372" s="419"/>
      <c r="AE5372" s="419"/>
      <c r="AF5372" s="419"/>
      <c r="AH5372" s="419"/>
      <c r="AI5372" s="419"/>
      <c r="AJ5372" s="419"/>
      <c r="AL5372" s="419"/>
      <c r="AM5372" s="419"/>
      <c r="AN5372" s="403"/>
      <c r="AO5372" s="419"/>
      <c r="AP5372" s="419"/>
      <c r="AQ5372" s="419"/>
      <c r="AR5372" s="419"/>
      <c r="AS5372" s="419"/>
      <c r="AT5372" s="419"/>
      <c r="AU5372" s="419"/>
      <c r="AV5372" s="419"/>
      <c r="AX5372" s="419"/>
      <c r="AY5372" s="419"/>
      <c r="AZ5372" s="419"/>
      <c r="BB5372" s="419"/>
      <c r="BC5372" s="419"/>
      <c r="BD5372" s="419"/>
      <c r="BF5372" s="419"/>
      <c r="BG5372" s="419"/>
      <c r="BH5372" s="419"/>
      <c r="BJ5372" s="419"/>
      <c r="BK5372" s="419"/>
      <c r="BL5372" s="419"/>
      <c r="BN5372" s="419"/>
      <c r="BO5372" s="419"/>
      <c r="BP5372" s="419"/>
      <c r="BR5372" s="419"/>
      <c r="BS5372" s="419"/>
      <c r="BT5372" s="419"/>
      <c r="BV5372" s="419"/>
      <c r="BW5372" s="419"/>
      <c r="BX5372" s="397"/>
      <c r="BZ5372" s="449"/>
      <c r="CB5372" s="419"/>
      <c r="CC5372" s="419"/>
      <c r="CD5372" s="419"/>
      <c r="CF5372" s="419"/>
      <c r="CG5372" s="419"/>
      <c r="CH5372" s="419"/>
    </row>
    <row r="5373" spans="3:86" ht="21" thickBot="1">
      <c r="C5373" s="425"/>
      <c r="P5373" s="431"/>
      <c r="R5373" s="419"/>
      <c r="S5373" s="446"/>
      <c r="T5373" s="419"/>
      <c r="V5373" s="196"/>
      <c r="W5373" s="419"/>
      <c r="X5373" s="419"/>
      <c r="Z5373" s="419"/>
      <c r="AA5373" s="419"/>
      <c r="AB5373" s="419"/>
      <c r="AD5373" s="419"/>
      <c r="AE5373" s="419"/>
      <c r="AF5373" s="419"/>
      <c r="AH5373" s="419"/>
      <c r="AI5373" s="419"/>
      <c r="AJ5373" s="419"/>
      <c r="AL5373" s="419"/>
      <c r="AM5373" s="419"/>
      <c r="AN5373" s="403"/>
      <c r="AO5373" s="419"/>
      <c r="AP5373" s="419"/>
      <c r="AQ5373" s="419"/>
      <c r="AR5373" s="419"/>
      <c r="AS5373" s="419"/>
      <c r="AT5373" s="419"/>
      <c r="AU5373" s="419"/>
      <c r="AV5373" s="419"/>
      <c r="AX5373" s="419"/>
      <c r="AY5373" s="419"/>
      <c r="AZ5373" s="419"/>
      <c r="BB5373" s="419"/>
      <c r="BC5373" s="419"/>
      <c r="BD5373" s="419"/>
      <c r="BF5373" s="419"/>
      <c r="BG5373" s="419"/>
      <c r="BH5373" s="419"/>
      <c r="BJ5373" s="419"/>
      <c r="BK5373" s="419"/>
      <c r="BL5373" s="419"/>
      <c r="BN5373" s="419"/>
      <c r="BO5373" s="419"/>
      <c r="BP5373" s="419"/>
      <c r="BR5373" s="419"/>
      <c r="BS5373" s="419"/>
      <c r="BT5373" s="419"/>
      <c r="BV5373" s="419"/>
      <c r="BW5373" s="419"/>
      <c r="BX5373" s="397"/>
      <c r="BZ5373" s="449"/>
      <c r="CB5373" s="419"/>
      <c r="CC5373" s="419"/>
      <c r="CD5373" s="419"/>
      <c r="CF5373" s="419"/>
      <c r="CG5373" s="419"/>
      <c r="CH5373" s="419"/>
    </row>
    <row r="5374" spans="3:86" ht="21" thickBot="1">
      <c r="C5374" s="425"/>
      <c r="P5374" s="431"/>
      <c r="R5374" s="419"/>
      <c r="S5374" s="446"/>
      <c r="T5374" s="419"/>
      <c r="V5374" s="196"/>
      <c r="W5374" s="419"/>
      <c r="X5374" s="419"/>
      <c r="Z5374" s="419"/>
      <c r="AA5374" s="419"/>
      <c r="AB5374" s="419"/>
      <c r="AD5374" s="419"/>
      <c r="AE5374" s="419"/>
      <c r="AF5374" s="419"/>
      <c r="AH5374" s="419"/>
      <c r="AI5374" s="419"/>
      <c r="AJ5374" s="419"/>
      <c r="AL5374" s="419"/>
      <c r="AM5374" s="419"/>
      <c r="AN5374" s="403"/>
      <c r="AO5374" s="419"/>
      <c r="AP5374" s="419"/>
      <c r="AQ5374" s="419"/>
      <c r="AR5374" s="419"/>
      <c r="AS5374" s="419"/>
      <c r="AT5374" s="419"/>
      <c r="AU5374" s="419"/>
      <c r="AV5374" s="419"/>
      <c r="AX5374" s="419"/>
      <c r="AY5374" s="419"/>
      <c r="AZ5374" s="419"/>
      <c r="BB5374" s="419"/>
      <c r="BC5374" s="419"/>
      <c r="BD5374" s="419"/>
      <c r="BF5374" s="419"/>
      <c r="BG5374" s="419"/>
      <c r="BH5374" s="419"/>
      <c r="BJ5374" s="419"/>
      <c r="BK5374" s="419"/>
      <c r="BL5374" s="419"/>
      <c r="BN5374" s="419"/>
      <c r="BO5374" s="419"/>
      <c r="BP5374" s="419"/>
      <c r="BR5374" s="419"/>
      <c r="BS5374" s="419"/>
      <c r="BT5374" s="419"/>
      <c r="BV5374" s="419"/>
      <c r="BW5374" s="419"/>
      <c r="BX5374" s="397"/>
      <c r="BZ5374" s="449"/>
      <c r="CB5374" s="419"/>
      <c r="CC5374" s="419"/>
      <c r="CD5374" s="419"/>
      <c r="CF5374" s="419"/>
      <c r="CG5374" s="419"/>
      <c r="CH5374" s="419"/>
    </row>
    <row r="5375" spans="3:86" ht="21" thickBot="1">
      <c r="C5375" s="425"/>
      <c r="P5375" s="431"/>
      <c r="R5375" s="419"/>
      <c r="S5375" s="446"/>
      <c r="T5375" s="419"/>
      <c r="V5375" s="196"/>
      <c r="W5375" s="419"/>
      <c r="X5375" s="419"/>
      <c r="Z5375" s="419"/>
      <c r="AA5375" s="419"/>
      <c r="AB5375" s="419"/>
      <c r="AD5375" s="419"/>
      <c r="AE5375" s="419"/>
      <c r="AF5375" s="419"/>
      <c r="AH5375" s="419"/>
      <c r="AI5375" s="419"/>
      <c r="AJ5375" s="419"/>
      <c r="AL5375" s="419"/>
      <c r="AM5375" s="419"/>
      <c r="AN5375" s="403"/>
      <c r="AO5375" s="419"/>
      <c r="AP5375" s="419"/>
      <c r="AQ5375" s="419"/>
      <c r="AR5375" s="419"/>
      <c r="AS5375" s="419"/>
      <c r="AT5375" s="419"/>
      <c r="AU5375" s="419"/>
      <c r="AV5375" s="419"/>
      <c r="AX5375" s="419"/>
      <c r="AY5375" s="419"/>
      <c r="AZ5375" s="419"/>
      <c r="BB5375" s="419"/>
      <c r="BC5375" s="419"/>
      <c r="BD5375" s="419"/>
      <c r="BF5375" s="419"/>
      <c r="BG5375" s="419"/>
      <c r="BH5375" s="419"/>
      <c r="BJ5375" s="419"/>
      <c r="BK5375" s="419"/>
      <c r="BL5375" s="419"/>
      <c r="BN5375" s="419"/>
      <c r="BO5375" s="419"/>
      <c r="BP5375" s="419"/>
      <c r="BR5375" s="419"/>
      <c r="BS5375" s="419"/>
      <c r="BT5375" s="419"/>
      <c r="BV5375" s="419"/>
      <c r="BW5375" s="419"/>
      <c r="BX5375" s="397"/>
      <c r="BZ5375" s="449"/>
      <c r="CB5375" s="419"/>
      <c r="CC5375" s="419"/>
      <c r="CD5375" s="419"/>
      <c r="CF5375" s="419"/>
      <c r="CG5375" s="419"/>
      <c r="CH5375" s="419"/>
    </row>
    <row r="5376" spans="3:86" ht="21" thickBot="1">
      <c r="C5376" s="425"/>
      <c r="P5376" s="431"/>
      <c r="R5376" s="419"/>
      <c r="S5376" s="446"/>
      <c r="T5376" s="419"/>
      <c r="V5376" s="196"/>
      <c r="W5376" s="419"/>
      <c r="X5376" s="419"/>
      <c r="Z5376" s="419"/>
      <c r="AA5376" s="419"/>
      <c r="AB5376" s="419"/>
      <c r="AD5376" s="419"/>
      <c r="AE5376" s="419"/>
      <c r="AF5376" s="419"/>
      <c r="AH5376" s="419"/>
      <c r="AI5376" s="419"/>
      <c r="AJ5376" s="419"/>
      <c r="AL5376" s="419"/>
      <c r="AM5376" s="419"/>
      <c r="AN5376" s="403"/>
      <c r="AO5376" s="419"/>
      <c r="AP5376" s="419"/>
      <c r="AQ5376" s="419"/>
      <c r="AR5376" s="419"/>
      <c r="AS5376" s="419"/>
      <c r="AT5376" s="419"/>
      <c r="AU5376" s="419"/>
      <c r="AV5376" s="419"/>
      <c r="AX5376" s="419"/>
      <c r="AY5376" s="419"/>
      <c r="AZ5376" s="419"/>
      <c r="BB5376" s="419"/>
      <c r="BC5376" s="419"/>
      <c r="BD5376" s="419"/>
      <c r="BF5376" s="419"/>
      <c r="BG5376" s="419"/>
      <c r="BH5376" s="419"/>
      <c r="BJ5376" s="419"/>
      <c r="BK5376" s="419"/>
      <c r="BL5376" s="419"/>
      <c r="BN5376" s="419"/>
      <c r="BO5376" s="419"/>
      <c r="BP5376" s="419"/>
      <c r="BR5376" s="419"/>
      <c r="BS5376" s="419"/>
      <c r="BT5376" s="419"/>
      <c r="BV5376" s="419"/>
      <c r="BW5376" s="419"/>
      <c r="BX5376" s="397"/>
      <c r="BZ5376" s="449"/>
      <c r="CB5376" s="419"/>
      <c r="CC5376" s="419"/>
      <c r="CD5376" s="419"/>
      <c r="CF5376" s="419"/>
      <c r="CG5376" s="419"/>
      <c r="CH5376" s="419"/>
    </row>
    <row r="5377" spans="3:86" ht="21" thickBot="1">
      <c r="C5377" s="425"/>
      <c r="P5377" s="431"/>
      <c r="R5377" s="419"/>
      <c r="S5377" s="446"/>
      <c r="T5377" s="419"/>
      <c r="V5377" s="196"/>
      <c r="W5377" s="419"/>
      <c r="X5377" s="419"/>
      <c r="Z5377" s="419"/>
      <c r="AA5377" s="419"/>
      <c r="AB5377" s="419"/>
      <c r="AD5377" s="419"/>
      <c r="AE5377" s="419"/>
      <c r="AF5377" s="419"/>
      <c r="AH5377" s="419"/>
      <c r="AI5377" s="419"/>
      <c r="AJ5377" s="419"/>
      <c r="AL5377" s="419"/>
      <c r="AM5377" s="419"/>
      <c r="AN5377" s="403"/>
      <c r="AO5377" s="419"/>
      <c r="AP5377" s="419"/>
      <c r="AQ5377" s="419"/>
      <c r="AR5377" s="419"/>
      <c r="AS5377" s="419"/>
      <c r="AT5377" s="419"/>
      <c r="AU5377" s="419"/>
      <c r="AV5377" s="419"/>
      <c r="AX5377" s="419"/>
      <c r="AY5377" s="419"/>
      <c r="AZ5377" s="419"/>
      <c r="BB5377" s="419"/>
      <c r="BC5377" s="419"/>
      <c r="BD5377" s="419"/>
      <c r="BF5377" s="419"/>
      <c r="BG5377" s="419"/>
      <c r="BH5377" s="419"/>
      <c r="BJ5377" s="419"/>
      <c r="BK5377" s="419"/>
      <c r="BL5377" s="419"/>
      <c r="BN5377" s="419"/>
      <c r="BO5377" s="419"/>
      <c r="BP5377" s="419"/>
      <c r="BR5377" s="419"/>
      <c r="BS5377" s="419"/>
      <c r="BT5377" s="419"/>
      <c r="BV5377" s="419"/>
      <c r="BW5377" s="419"/>
      <c r="BX5377" s="397"/>
      <c r="BZ5377" s="449"/>
      <c r="CB5377" s="419"/>
      <c r="CC5377" s="419"/>
      <c r="CD5377" s="419"/>
      <c r="CF5377" s="419"/>
      <c r="CG5377" s="419"/>
      <c r="CH5377" s="419"/>
    </row>
    <row r="5378" spans="3:86" ht="21" thickBot="1">
      <c r="C5378" s="425"/>
      <c r="P5378" s="431"/>
      <c r="R5378" s="419"/>
      <c r="S5378" s="446"/>
      <c r="T5378" s="419"/>
      <c r="V5378" s="196"/>
      <c r="W5378" s="419"/>
      <c r="X5378" s="419"/>
      <c r="Z5378" s="419"/>
      <c r="AA5378" s="419"/>
      <c r="AB5378" s="419"/>
      <c r="AD5378" s="419"/>
      <c r="AE5378" s="419"/>
      <c r="AF5378" s="419"/>
      <c r="AH5378" s="419"/>
      <c r="AI5378" s="419"/>
      <c r="AJ5378" s="419"/>
      <c r="AL5378" s="419"/>
      <c r="AM5378" s="419"/>
      <c r="AN5378" s="403"/>
      <c r="AO5378" s="419"/>
      <c r="AP5378" s="419"/>
      <c r="AQ5378" s="419"/>
      <c r="AR5378" s="419"/>
      <c r="AS5378" s="419"/>
      <c r="AT5378" s="419"/>
      <c r="AU5378" s="419"/>
      <c r="AV5378" s="419"/>
      <c r="AX5378" s="419"/>
      <c r="AY5378" s="419"/>
      <c r="AZ5378" s="419"/>
      <c r="BB5378" s="419"/>
      <c r="BC5378" s="419"/>
      <c r="BD5378" s="419"/>
      <c r="BF5378" s="419"/>
      <c r="BG5378" s="419"/>
      <c r="BH5378" s="419"/>
      <c r="BJ5378" s="419"/>
      <c r="BK5378" s="419"/>
      <c r="BL5378" s="419"/>
      <c r="BN5378" s="419"/>
      <c r="BO5378" s="419"/>
      <c r="BP5378" s="419"/>
      <c r="BR5378" s="419"/>
      <c r="BS5378" s="419"/>
      <c r="BT5378" s="419"/>
      <c r="BV5378" s="419"/>
      <c r="BW5378" s="419"/>
      <c r="BX5378" s="397"/>
      <c r="BZ5378" s="449"/>
      <c r="CB5378" s="419"/>
      <c r="CC5378" s="419"/>
      <c r="CD5378" s="419"/>
      <c r="CF5378" s="419"/>
      <c r="CG5378" s="419"/>
      <c r="CH5378" s="419"/>
    </row>
    <row r="5379" spans="3:86" ht="21" thickBot="1">
      <c r="C5379" s="425"/>
      <c r="P5379" s="431"/>
      <c r="R5379" s="419"/>
      <c r="S5379" s="446"/>
      <c r="T5379" s="419"/>
      <c r="V5379" s="196"/>
      <c r="W5379" s="419"/>
      <c r="X5379" s="419"/>
      <c r="Z5379" s="419"/>
      <c r="AA5379" s="419"/>
      <c r="AB5379" s="419"/>
      <c r="AD5379" s="419"/>
      <c r="AE5379" s="419"/>
      <c r="AF5379" s="419"/>
      <c r="AH5379" s="419"/>
      <c r="AI5379" s="419"/>
      <c r="AJ5379" s="419"/>
      <c r="AL5379" s="419"/>
      <c r="AM5379" s="419"/>
      <c r="AN5379" s="403"/>
      <c r="AO5379" s="419"/>
      <c r="AP5379" s="419"/>
      <c r="AQ5379" s="419"/>
      <c r="AR5379" s="419"/>
      <c r="AS5379" s="419"/>
      <c r="AT5379" s="419"/>
      <c r="AU5379" s="419"/>
      <c r="AV5379" s="419"/>
      <c r="AX5379" s="419"/>
      <c r="AY5379" s="419"/>
      <c r="AZ5379" s="419"/>
      <c r="BB5379" s="419"/>
      <c r="BC5379" s="419"/>
      <c r="BD5379" s="419"/>
      <c r="BF5379" s="419"/>
      <c r="BG5379" s="419"/>
      <c r="BH5379" s="419"/>
      <c r="BJ5379" s="419"/>
      <c r="BK5379" s="419"/>
      <c r="BL5379" s="419"/>
      <c r="BN5379" s="419"/>
      <c r="BO5379" s="419"/>
      <c r="BP5379" s="419"/>
      <c r="BR5379" s="419"/>
      <c r="BS5379" s="419"/>
      <c r="BT5379" s="419"/>
      <c r="BV5379" s="419"/>
      <c r="BW5379" s="419"/>
      <c r="BX5379" s="397"/>
      <c r="BZ5379" s="449"/>
      <c r="CB5379" s="419"/>
      <c r="CC5379" s="419"/>
      <c r="CD5379" s="419"/>
      <c r="CF5379" s="419"/>
      <c r="CG5379" s="419"/>
      <c r="CH5379" s="419"/>
    </row>
    <row r="5380" spans="3:86" ht="21" thickBot="1">
      <c r="C5380" s="425"/>
      <c r="P5380" s="431"/>
      <c r="R5380" s="419"/>
      <c r="S5380" s="446"/>
      <c r="T5380" s="419"/>
      <c r="V5380" s="196"/>
      <c r="W5380" s="419"/>
      <c r="X5380" s="419"/>
      <c r="Z5380" s="419"/>
      <c r="AA5380" s="419"/>
      <c r="AB5380" s="419"/>
      <c r="AD5380" s="419"/>
      <c r="AE5380" s="419"/>
      <c r="AF5380" s="419"/>
      <c r="AH5380" s="419"/>
      <c r="AI5380" s="419"/>
      <c r="AJ5380" s="419"/>
      <c r="AL5380" s="419"/>
      <c r="AM5380" s="419"/>
      <c r="AN5380" s="403"/>
      <c r="AO5380" s="419"/>
      <c r="AP5380" s="419"/>
      <c r="AQ5380" s="419"/>
      <c r="AR5380" s="419"/>
      <c r="AS5380" s="419"/>
      <c r="AT5380" s="419"/>
      <c r="AU5380" s="419"/>
      <c r="AV5380" s="419"/>
      <c r="AX5380" s="419"/>
      <c r="AY5380" s="419"/>
      <c r="AZ5380" s="419"/>
      <c r="BB5380" s="419"/>
      <c r="BC5380" s="419"/>
      <c r="BD5380" s="419"/>
      <c r="BF5380" s="419"/>
      <c r="BG5380" s="419"/>
      <c r="BH5380" s="419"/>
      <c r="BJ5380" s="419"/>
      <c r="BK5380" s="419"/>
      <c r="BL5380" s="419"/>
      <c r="BN5380" s="419"/>
      <c r="BO5380" s="419"/>
      <c r="BP5380" s="419"/>
      <c r="BR5380" s="419"/>
      <c r="BS5380" s="419"/>
      <c r="BT5380" s="419"/>
      <c r="BV5380" s="419"/>
      <c r="BW5380" s="419"/>
      <c r="BX5380" s="397"/>
      <c r="BZ5380" s="449"/>
      <c r="CB5380" s="419"/>
      <c r="CC5380" s="419"/>
      <c r="CD5380" s="419"/>
      <c r="CF5380" s="419"/>
      <c r="CG5380" s="419"/>
      <c r="CH5380" s="419"/>
    </row>
    <row r="5381" spans="3:86" ht="21" thickBot="1">
      <c r="C5381" s="425"/>
      <c r="P5381" s="431"/>
      <c r="R5381" s="419"/>
      <c r="S5381" s="446"/>
      <c r="T5381" s="419"/>
      <c r="V5381" s="196"/>
      <c r="W5381" s="419"/>
      <c r="X5381" s="419"/>
      <c r="Z5381" s="419"/>
      <c r="AA5381" s="419"/>
      <c r="AB5381" s="419"/>
      <c r="AD5381" s="419"/>
      <c r="AE5381" s="419"/>
      <c r="AF5381" s="419"/>
      <c r="AH5381" s="419"/>
      <c r="AI5381" s="419"/>
      <c r="AJ5381" s="419"/>
      <c r="AL5381" s="419"/>
      <c r="AM5381" s="419"/>
      <c r="AN5381" s="403"/>
      <c r="AO5381" s="419"/>
      <c r="AP5381" s="419"/>
      <c r="AQ5381" s="419"/>
      <c r="AR5381" s="419"/>
      <c r="AS5381" s="419"/>
      <c r="AT5381" s="419"/>
      <c r="AU5381" s="419"/>
      <c r="AV5381" s="419"/>
      <c r="AX5381" s="419"/>
      <c r="AY5381" s="419"/>
      <c r="AZ5381" s="419"/>
      <c r="BB5381" s="419"/>
      <c r="BC5381" s="419"/>
      <c r="BD5381" s="419"/>
      <c r="BF5381" s="419"/>
      <c r="BG5381" s="419"/>
      <c r="BH5381" s="419"/>
      <c r="BJ5381" s="419"/>
      <c r="BK5381" s="419"/>
      <c r="BL5381" s="419"/>
      <c r="BN5381" s="419"/>
      <c r="BO5381" s="419"/>
      <c r="BP5381" s="419"/>
      <c r="BR5381" s="419"/>
      <c r="BS5381" s="419"/>
      <c r="BT5381" s="419"/>
      <c r="BV5381" s="419"/>
      <c r="BW5381" s="419"/>
      <c r="BX5381" s="397"/>
      <c r="BZ5381" s="449"/>
      <c r="CB5381" s="419"/>
      <c r="CC5381" s="419"/>
      <c r="CD5381" s="419"/>
      <c r="CF5381" s="419"/>
      <c r="CG5381" s="419"/>
      <c r="CH5381" s="419"/>
    </row>
    <row r="5382" spans="3:86" ht="21" thickBot="1">
      <c r="C5382" s="425"/>
      <c r="P5382" s="431"/>
      <c r="R5382" s="419"/>
      <c r="S5382" s="446"/>
      <c r="T5382" s="419"/>
      <c r="V5382" s="196"/>
      <c r="W5382" s="419"/>
      <c r="X5382" s="419"/>
      <c r="Z5382" s="419"/>
      <c r="AA5382" s="419"/>
      <c r="AB5382" s="419"/>
      <c r="AD5382" s="419"/>
      <c r="AE5382" s="419"/>
      <c r="AF5382" s="419"/>
      <c r="AH5382" s="419"/>
      <c r="AI5382" s="419"/>
      <c r="AJ5382" s="419"/>
      <c r="AL5382" s="419"/>
      <c r="AM5382" s="419"/>
      <c r="AN5382" s="403"/>
      <c r="AO5382" s="419"/>
      <c r="AP5382" s="419"/>
      <c r="AQ5382" s="419"/>
      <c r="AR5382" s="419"/>
      <c r="AS5382" s="419"/>
      <c r="AT5382" s="419"/>
      <c r="AU5382" s="419"/>
      <c r="AV5382" s="419"/>
      <c r="AX5382" s="419"/>
      <c r="AY5382" s="419"/>
      <c r="AZ5382" s="419"/>
      <c r="BB5382" s="419"/>
      <c r="BC5382" s="419"/>
      <c r="BD5382" s="419"/>
      <c r="BF5382" s="419"/>
      <c r="BG5382" s="419"/>
      <c r="BH5382" s="419"/>
      <c r="BJ5382" s="419"/>
      <c r="BK5382" s="419"/>
      <c r="BL5382" s="419"/>
      <c r="BN5382" s="419"/>
      <c r="BO5382" s="419"/>
      <c r="BP5382" s="419"/>
      <c r="BR5382" s="419"/>
      <c r="BS5382" s="419"/>
      <c r="BT5382" s="419"/>
      <c r="BV5382" s="419"/>
      <c r="BW5382" s="419"/>
      <c r="BX5382" s="397"/>
      <c r="BZ5382" s="449"/>
      <c r="CB5382" s="419"/>
      <c r="CC5382" s="419"/>
      <c r="CD5382" s="419"/>
      <c r="CF5382" s="419"/>
      <c r="CG5382" s="419"/>
      <c r="CH5382" s="419"/>
    </row>
    <row r="5383" spans="3:86" ht="21" thickBot="1">
      <c r="C5383" s="425"/>
      <c r="P5383" s="431"/>
      <c r="R5383" s="419"/>
      <c r="S5383" s="446"/>
      <c r="T5383" s="419"/>
      <c r="V5383" s="196"/>
      <c r="W5383" s="419"/>
      <c r="X5383" s="419"/>
      <c r="Z5383" s="419"/>
      <c r="AA5383" s="419"/>
      <c r="AB5383" s="419"/>
      <c r="AD5383" s="419"/>
      <c r="AE5383" s="419"/>
      <c r="AF5383" s="419"/>
      <c r="AH5383" s="419"/>
      <c r="AI5383" s="419"/>
      <c r="AJ5383" s="419"/>
      <c r="AL5383" s="419"/>
      <c r="AM5383" s="419"/>
      <c r="AN5383" s="403"/>
      <c r="AO5383" s="419"/>
      <c r="AP5383" s="419"/>
      <c r="AQ5383" s="419"/>
      <c r="AR5383" s="419"/>
      <c r="AS5383" s="419"/>
      <c r="AT5383" s="419"/>
      <c r="AU5383" s="419"/>
      <c r="AV5383" s="419"/>
      <c r="AX5383" s="419"/>
      <c r="AY5383" s="419"/>
      <c r="AZ5383" s="419"/>
      <c r="BB5383" s="419"/>
      <c r="BC5383" s="419"/>
      <c r="BD5383" s="419"/>
      <c r="BF5383" s="419"/>
      <c r="BG5383" s="419"/>
      <c r="BH5383" s="419"/>
      <c r="BJ5383" s="419"/>
      <c r="BK5383" s="419"/>
      <c r="BL5383" s="419"/>
      <c r="BN5383" s="419"/>
      <c r="BO5383" s="419"/>
      <c r="BP5383" s="419"/>
      <c r="BR5383" s="419"/>
      <c r="BS5383" s="419"/>
      <c r="BT5383" s="419"/>
      <c r="BV5383" s="419"/>
      <c r="BW5383" s="419"/>
      <c r="BX5383" s="397"/>
      <c r="BZ5383" s="449"/>
      <c r="CB5383" s="419"/>
      <c r="CC5383" s="419"/>
      <c r="CD5383" s="419"/>
      <c r="CF5383" s="419"/>
      <c r="CG5383" s="419"/>
      <c r="CH5383" s="419"/>
    </row>
    <row r="5384" spans="3:86" ht="21" thickBot="1">
      <c r="C5384" s="425"/>
      <c r="P5384" s="431"/>
      <c r="R5384" s="419"/>
      <c r="S5384" s="446"/>
      <c r="T5384" s="419"/>
      <c r="V5384" s="196"/>
      <c r="W5384" s="419"/>
      <c r="X5384" s="419"/>
      <c r="Z5384" s="419"/>
      <c r="AA5384" s="419"/>
      <c r="AB5384" s="419"/>
      <c r="AD5384" s="419"/>
      <c r="AE5384" s="419"/>
      <c r="AF5384" s="419"/>
      <c r="AH5384" s="419"/>
      <c r="AI5384" s="419"/>
      <c r="AJ5384" s="419"/>
      <c r="AL5384" s="419"/>
      <c r="AM5384" s="419"/>
      <c r="AN5384" s="403"/>
      <c r="AO5384" s="419"/>
      <c r="AP5384" s="419"/>
      <c r="AQ5384" s="419"/>
      <c r="AR5384" s="419"/>
      <c r="AS5384" s="419"/>
      <c r="AT5384" s="419"/>
      <c r="AU5384" s="419"/>
      <c r="AV5384" s="419"/>
      <c r="AX5384" s="419"/>
      <c r="AY5384" s="419"/>
      <c r="AZ5384" s="419"/>
      <c r="BB5384" s="419"/>
      <c r="BC5384" s="419"/>
      <c r="BD5384" s="419"/>
      <c r="BF5384" s="419"/>
      <c r="BG5384" s="419"/>
      <c r="BH5384" s="419"/>
      <c r="BJ5384" s="419"/>
      <c r="BK5384" s="419"/>
      <c r="BL5384" s="419"/>
      <c r="BN5384" s="419"/>
      <c r="BO5384" s="419"/>
      <c r="BP5384" s="419"/>
      <c r="BR5384" s="419"/>
      <c r="BS5384" s="419"/>
      <c r="BT5384" s="419"/>
      <c r="BV5384" s="419"/>
      <c r="BW5384" s="419"/>
      <c r="BX5384" s="397"/>
      <c r="BZ5384" s="449"/>
      <c r="CB5384" s="419"/>
      <c r="CC5384" s="419"/>
      <c r="CD5384" s="419"/>
      <c r="CF5384" s="419"/>
      <c r="CG5384" s="419"/>
      <c r="CH5384" s="419"/>
    </row>
    <row r="5385" spans="3:86" ht="21" thickBot="1">
      <c r="C5385" s="425"/>
      <c r="P5385" s="431"/>
      <c r="R5385" s="419"/>
      <c r="S5385" s="446"/>
      <c r="T5385" s="419"/>
      <c r="V5385" s="196"/>
      <c r="W5385" s="419"/>
      <c r="X5385" s="419"/>
      <c r="Z5385" s="419"/>
      <c r="AA5385" s="419"/>
      <c r="AB5385" s="419"/>
      <c r="AD5385" s="419"/>
      <c r="AE5385" s="419"/>
      <c r="AF5385" s="419"/>
      <c r="AH5385" s="419"/>
      <c r="AI5385" s="419"/>
      <c r="AJ5385" s="419"/>
      <c r="AL5385" s="419"/>
      <c r="AM5385" s="419"/>
      <c r="AN5385" s="403"/>
      <c r="AO5385" s="419"/>
      <c r="AP5385" s="419"/>
      <c r="AQ5385" s="419"/>
      <c r="AR5385" s="419"/>
      <c r="AS5385" s="419"/>
      <c r="AT5385" s="419"/>
      <c r="AU5385" s="419"/>
      <c r="AV5385" s="419"/>
      <c r="AX5385" s="419"/>
      <c r="AY5385" s="419"/>
      <c r="AZ5385" s="419"/>
      <c r="BB5385" s="419"/>
      <c r="BC5385" s="419"/>
      <c r="BD5385" s="419"/>
      <c r="BF5385" s="419"/>
      <c r="BG5385" s="419"/>
      <c r="BH5385" s="419"/>
      <c r="BJ5385" s="419"/>
      <c r="BK5385" s="419"/>
      <c r="BL5385" s="419"/>
      <c r="BN5385" s="419"/>
      <c r="BO5385" s="419"/>
      <c r="BP5385" s="419"/>
      <c r="BR5385" s="419"/>
      <c r="BS5385" s="419"/>
      <c r="BT5385" s="419"/>
      <c r="BV5385" s="419"/>
      <c r="BW5385" s="419"/>
      <c r="BX5385" s="397"/>
      <c r="BZ5385" s="449"/>
      <c r="CB5385" s="419"/>
      <c r="CC5385" s="419"/>
      <c r="CD5385" s="419"/>
      <c r="CF5385" s="419"/>
      <c r="CG5385" s="419"/>
      <c r="CH5385" s="419"/>
    </row>
    <row r="5386" spans="3:86" ht="21" thickBot="1">
      <c r="C5386" s="425"/>
      <c r="P5386" s="431"/>
      <c r="R5386" s="419"/>
      <c r="S5386" s="446"/>
      <c r="T5386" s="419"/>
      <c r="V5386" s="196"/>
      <c r="W5386" s="419"/>
      <c r="X5386" s="419"/>
      <c r="Z5386" s="419"/>
      <c r="AA5386" s="419"/>
      <c r="AB5386" s="419"/>
      <c r="AD5386" s="419"/>
      <c r="AE5386" s="419"/>
      <c r="AF5386" s="419"/>
      <c r="AH5386" s="419"/>
      <c r="AI5386" s="419"/>
      <c r="AJ5386" s="419"/>
      <c r="AL5386" s="419"/>
      <c r="AM5386" s="419"/>
      <c r="AN5386" s="403"/>
      <c r="AO5386" s="419"/>
      <c r="AP5386" s="419"/>
      <c r="AQ5386" s="419"/>
      <c r="AR5386" s="419"/>
      <c r="AS5386" s="419"/>
      <c r="AT5386" s="419"/>
      <c r="AU5386" s="419"/>
      <c r="AV5386" s="419"/>
      <c r="AX5386" s="419"/>
      <c r="AY5386" s="419"/>
      <c r="AZ5386" s="419"/>
      <c r="BB5386" s="419"/>
      <c r="BC5386" s="419"/>
      <c r="BD5386" s="419"/>
      <c r="BF5386" s="419"/>
      <c r="BG5386" s="419"/>
      <c r="BH5386" s="419"/>
      <c r="BJ5386" s="419"/>
      <c r="BK5386" s="419"/>
      <c r="BL5386" s="419"/>
      <c r="BN5386" s="419"/>
      <c r="BO5386" s="419"/>
      <c r="BP5386" s="419"/>
      <c r="BR5386" s="419"/>
      <c r="BS5386" s="419"/>
      <c r="BT5386" s="419"/>
      <c r="BV5386" s="419"/>
      <c r="BW5386" s="419"/>
      <c r="BX5386" s="397"/>
      <c r="BZ5386" s="449"/>
      <c r="CB5386" s="419"/>
      <c r="CC5386" s="419"/>
      <c r="CD5386" s="419"/>
      <c r="CF5386" s="419"/>
      <c r="CG5386" s="419"/>
      <c r="CH5386" s="419"/>
    </row>
    <row r="5387" spans="3:86" ht="21" thickBot="1">
      <c r="C5387" s="425"/>
      <c r="P5387" s="431"/>
      <c r="R5387" s="419"/>
      <c r="S5387" s="446"/>
      <c r="T5387" s="419"/>
      <c r="V5387" s="196"/>
      <c r="W5387" s="419"/>
      <c r="X5387" s="419"/>
      <c r="Z5387" s="419"/>
      <c r="AA5387" s="419"/>
      <c r="AB5387" s="419"/>
      <c r="AD5387" s="419"/>
      <c r="AE5387" s="419"/>
      <c r="AF5387" s="419"/>
      <c r="AH5387" s="419"/>
      <c r="AI5387" s="419"/>
      <c r="AJ5387" s="419"/>
      <c r="AL5387" s="419"/>
      <c r="AM5387" s="419"/>
      <c r="AN5387" s="403"/>
      <c r="AO5387" s="419"/>
      <c r="AP5387" s="419"/>
      <c r="AQ5387" s="419"/>
      <c r="AR5387" s="419"/>
      <c r="AS5387" s="419"/>
      <c r="AT5387" s="419"/>
      <c r="AU5387" s="419"/>
      <c r="AV5387" s="419"/>
      <c r="AX5387" s="419"/>
      <c r="AY5387" s="419"/>
      <c r="AZ5387" s="419"/>
      <c r="BB5387" s="419"/>
      <c r="BC5387" s="419"/>
      <c r="BD5387" s="419"/>
      <c r="BF5387" s="419"/>
      <c r="BG5387" s="419"/>
      <c r="BH5387" s="419"/>
      <c r="BJ5387" s="419"/>
      <c r="BK5387" s="419"/>
      <c r="BL5387" s="419"/>
      <c r="BN5387" s="419"/>
      <c r="BO5387" s="419"/>
      <c r="BP5387" s="419"/>
      <c r="BR5387" s="419"/>
      <c r="BS5387" s="419"/>
      <c r="BT5387" s="419"/>
      <c r="BV5387" s="419"/>
      <c r="BW5387" s="419"/>
      <c r="BX5387" s="397"/>
      <c r="BZ5387" s="449"/>
      <c r="CB5387" s="419"/>
      <c r="CC5387" s="419"/>
      <c r="CD5387" s="419"/>
      <c r="CF5387" s="419"/>
      <c r="CG5387" s="419"/>
      <c r="CH5387" s="419"/>
    </row>
    <row r="5388" spans="3:86" ht="21" thickBot="1">
      <c r="C5388" s="425"/>
      <c r="P5388" s="431"/>
      <c r="R5388" s="419"/>
      <c r="S5388" s="446"/>
      <c r="T5388" s="419"/>
      <c r="V5388" s="196"/>
      <c r="W5388" s="419"/>
      <c r="X5388" s="419"/>
      <c r="Z5388" s="419"/>
      <c r="AA5388" s="419"/>
      <c r="AB5388" s="419"/>
      <c r="AD5388" s="419"/>
      <c r="AE5388" s="419"/>
      <c r="AF5388" s="419"/>
      <c r="AH5388" s="419"/>
      <c r="AI5388" s="419"/>
      <c r="AJ5388" s="419"/>
      <c r="AL5388" s="419"/>
      <c r="AM5388" s="419"/>
      <c r="AN5388" s="403"/>
      <c r="AO5388" s="419"/>
      <c r="AP5388" s="419"/>
      <c r="AQ5388" s="419"/>
      <c r="AR5388" s="419"/>
      <c r="AS5388" s="419"/>
      <c r="AT5388" s="419"/>
      <c r="AU5388" s="419"/>
      <c r="AV5388" s="419"/>
      <c r="AX5388" s="419"/>
      <c r="AY5388" s="419"/>
      <c r="AZ5388" s="419"/>
      <c r="BB5388" s="419"/>
      <c r="BC5388" s="419"/>
      <c r="BD5388" s="419"/>
      <c r="BF5388" s="419"/>
      <c r="BG5388" s="419"/>
      <c r="BH5388" s="419"/>
      <c r="BJ5388" s="419"/>
      <c r="BK5388" s="419"/>
      <c r="BL5388" s="419"/>
      <c r="BN5388" s="419"/>
      <c r="BO5388" s="419"/>
      <c r="BP5388" s="419"/>
      <c r="BR5388" s="419"/>
      <c r="BS5388" s="419"/>
      <c r="BT5388" s="419"/>
      <c r="BV5388" s="419"/>
      <c r="BW5388" s="419"/>
      <c r="BX5388" s="397"/>
      <c r="BZ5388" s="449"/>
      <c r="CB5388" s="419"/>
      <c r="CC5388" s="419"/>
      <c r="CD5388" s="419"/>
      <c r="CF5388" s="419"/>
      <c r="CG5388" s="419"/>
      <c r="CH5388" s="419"/>
    </row>
    <row r="5389" spans="3:86" ht="21" thickBot="1">
      <c r="C5389" s="425"/>
      <c r="P5389" s="431"/>
      <c r="R5389" s="419"/>
      <c r="S5389" s="446"/>
      <c r="T5389" s="419"/>
      <c r="V5389" s="196"/>
      <c r="W5389" s="419"/>
      <c r="X5389" s="419"/>
      <c r="Z5389" s="419"/>
      <c r="AA5389" s="419"/>
      <c r="AB5389" s="419"/>
      <c r="AD5389" s="419"/>
      <c r="AE5389" s="419"/>
      <c r="AF5389" s="419"/>
      <c r="AH5389" s="419"/>
      <c r="AI5389" s="419"/>
      <c r="AJ5389" s="419"/>
      <c r="AL5389" s="419"/>
      <c r="AM5389" s="419"/>
      <c r="AN5389" s="403"/>
      <c r="AO5389" s="419"/>
      <c r="AP5389" s="419"/>
      <c r="AQ5389" s="419"/>
      <c r="AR5389" s="419"/>
      <c r="AS5389" s="419"/>
      <c r="AT5389" s="419"/>
      <c r="AU5389" s="419"/>
      <c r="AV5389" s="419"/>
      <c r="AX5389" s="419"/>
      <c r="AY5389" s="419"/>
      <c r="AZ5389" s="419"/>
      <c r="BB5389" s="419"/>
      <c r="BC5389" s="419"/>
      <c r="BD5389" s="419"/>
      <c r="BF5389" s="419"/>
      <c r="BG5389" s="419"/>
      <c r="BH5389" s="419"/>
      <c r="BJ5389" s="419"/>
      <c r="BK5389" s="419"/>
      <c r="BL5389" s="419"/>
      <c r="BN5389" s="419"/>
      <c r="BO5389" s="419"/>
      <c r="BP5389" s="419"/>
      <c r="BR5389" s="419"/>
      <c r="BS5389" s="419"/>
      <c r="BT5389" s="419"/>
      <c r="BV5389" s="419"/>
      <c r="BW5389" s="419"/>
      <c r="BX5389" s="397"/>
      <c r="BZ5389" s="449"/>
      <c r="CB5389" s="419"/>
      <c r="CC5389" s="419"/>
      <c r="CD5389" s="419"/>
      <c r="CF5389" s="419"/>
      <c r="CG5389" s="419"/>
      <c r="CH5389" s="419"/>
    </row>
    <row r="5390" spans="3:86" ht="21" thickBot="1">
      <c r="C5390" s="425"/>
      <c r="P5390" s="431"/>
      <c r="R5390" s="419"/>
      <c r="S5390" s="446"/>
      <c r="T5390" s="419"/>
      <c r="V5390" s="196"/>
      <c r="W5390" s="419"/>
      <c r="X5390" s="419"/>
      <c r="Z5390" s="419"/>
      <c r="AA5390" s="419"/>
      <c r="AB5390" s="419"/>
      <c r="AD5390" s="419"/>
      <c r="AE5390" s="419"/>
      <c r="AF5390" s="419"/>
      <c r="AH5390" s="419"/>
      <c r="AI5390" s="419"/>
      <c r="AJ5390" s="419"/>
      <c r="AL5390" s="419"/>
      <c r="AM5390" s="419"/>
      <c r="AN5390" s="403"/>
      <c r="AO5390" s="419"/>
      <c r="AP5390" s="419"/>
      <c r="AQ5390" s="419"/>
      <c r="AR5390" s="419"/>
      <c r="AS5390" s="419"/>
      <c r="AT5390" s="419"/>
      <c r="AU5390" s="419"/>
      <c r="AV5390" s="419"/>
      <c r="AX5390" s="419"/>
      <c r="AY5390" s="419"/>
      <c r="AZ5390" s="419"/>
      <c r="BB5390" s="419"/>
      <c r="BC5390" s="419"/>
      <c r="BD5390" s="419"/>
      <c r="BF5390" s="419"/>
      <c r="BG5390" s="419"/>
      <c r="BH5390" s="419"/>
      <c r="BJ5390" s="419"/>
      <c r="BK5390" s="419"/>
      <c r="BL5390" s="419"/>
      <c r="BN5390" s="419"/>
      <c r="BO5390" s="419"/>
      <c r="BP5390" s="419"/>
      <c r="BR5390" s="419"/>
      <c r="BS5390" s="419"/>
      <c r="BT5390" s="419"/>
      <c r="BV5390" s="419"/>
      <c r="BW5390" s="419"/>
      <c r="BX5390" s="397"/>
      <c r="BZ5390" s="449"/>
      <c r="CB5390" s="419"/>
      <c r="CC5390" s="419"/>
      <c r="CD5390" s="419"/>
      <c r="CF5390" s="419"/>
      <c r="CG5390" s="419"/>
      <c r="CH5390" s="419"/>
    </row>
    <row r="5391" spans="3:86" ht="21" thickBot="1">
      <c r="C5391" s="425"/>
      <c r="P5391" s="431"/>
      <c r="R5391" s="419"/>
      <c r="S5391" s="446"/>
      <c r="T5391" s="419"/>
      <c r="V5391" s="196"/>
      <c r="W5391" s="419"/>
      <c r="X5391" s="419"/>
      <c r="Z5391" s="419"/>
      <c r="AA5391" s="419"/>
      <c r="AB5391" s="419"/>
      <c r="AD5391" s="419"/>
      <c r="AE5391" s="419"/>
      <c r="AF5391" s="419"/>
      <c r="AH5391" s="419"/>
      <c r="AI5391" s="419"/>
      <c r="AJ5391" s="419"/>
      <c r="AL5391" s="419"/>
      <c r="AM5391" s="419"/>
      <c r="AN5391" s="403"/>
      <c r="AO5391" s="419"/>
      <c r="AP5391" s="419"/>
      <c r="AQ5391" s="419"/>
      <c r="AR5391" s="419"/>
      <c r="AS5391" s="419"/>
      <c r="AT5391" s="419"/>
      <c r="AU5391" s="419"/>
      <c r="AV5391" s="419"/>
      <c r="AX5391" s="419"/>
      <c r="AY5391" s="419"/>
      <c r="AZ5391" s="419"/>
      <c r="BB5391" s="419"/>
      <c r="BC5391" s="419"/>
      <c r="BD5391" s="419"/>
      <c r="BF5391" s="419"/>
      <c r="BG5391" s="419"/>
      <c r="BH5391" s="419"/>
      <c r="BJ5391" s="419"/>
      <c r="BK5391" s="419"/>
      <c r="BL5391" s="419"/>
      <c r="BN5391" s="419"/>
      <c r="BO5391" s="419"/>
      <c r="BP5391" s="419"/>
      <c r="BR5391" s="419"/>
      <c r="BS5391" s="419"/>
      <c r="BT5391" s="419"/>
      <c r="BV5391" s="419"/>
      <c r="BW5391" s="419"/>
      <c r="BX5391" s="397"/>
      <c r="BZ5391" s="449"/>
      <c r="CB5391" s="419"/>
      <c r="CC5391" s="419"/>
      <c r="CD5391" s="419"/>
      <c r="CF5391" s="419"/>
      <c r="CG5391" s="419"/>
      <c r="CH5391" s="419"/>
    </row>
    <row r="5392" spans="3:86" ht="21" thickBot="1">
      <c r="C5392" s="425"/>
      <c r="P5392" s="431"/>
      <c r="R5392" s="419"/>
      <c r="S5392" s="446"/>
      <c r="T5392" s="419"/>
      <c r="V5392" s="196"/>
      <c r="W5392" s="419"/>
      <c r="X5392" s="419"/>
      <c r="Z5392" s="419"/>
      <c r="AA5392" s="419"/>
      <c r="AB5392" s="419"/>
      <c r="AD5392" s="419"/>
      <c r="AE5392" s="419"/>
      <c r="AF5392" s="419"/>
      <c r="AH5392" s="419"/>
      <c r="AI5392" s="419"/>
      <c r="AJ5392" s="419"/>
      <c r="AL5392" s="419"/>
      <c r="AM5392" s="419"/>
      <c r="AN5392" s="403"/>
      <c r="AO5392" s="419"/>
      <c r="AP5392" s="419"/>
      <c r="AQ5392" s="419"/>
      <c r="AR5392" s="419"/>
      <c r="AS5392" s="419"/>
      <c r="AT5392" s="419"/>
      <c r="AU5392" s="419"/>
      <c r="AV5392" s="419"/>
      <c r="AX5392" s="419"/>
      <c r="AY5392" s="419"/>
      <c r="AZ5392" s="419"/>
      <c r="BB5392" s="419"/>
      <c r="BC5392" s="419"/>
      <c r="BD5392" s="419"/>
      <c r="BF5392" s="419"/>
      <c r="BG5392" s="419"/>
      <c r="BH5392" s="419"/>
      <c r="BJ5392" s="419"/>
      <c r="BK5392" s="419"/>
      <c r="BL5392" s="419"/>
      <c r="BN5392" s="419"/>
      <c r="BO5392" s="419"/>
      <c r="BP5392" s="419"/>
      <c r="BR5392" s="419"/>
      <c r="BS5392" s="419"/>
      <c r="BT5392" s="419"/>
      <c r="BV5392" s="419"/>
      <c r="BW5392" s="419"/>
      <c r="BX5392" s="397"/>
      <c r="BZ5392" s="449"/>
      <c r="CB5392" s="419"/>
      <c r="CC5392" s="419"/>
      <c r="CD5392" s="419"/>
      <c r="CF5392" s="419"/>
      <c r="CG5392" s="419"/>
      <c r="CH5392" s="419"/>
    </row>
    <row r="5393" spans="3:86" ht="21" thickBot="1">
      <c r="C5393" s="425"/>
      <c r="P5393" s="431"/>
      <c r="R5393" s="419"/>
      <c r="S5393" s="446"/>
      <c r="T5393" s="419"/>
      <c r="V5393" s="196"/>
      <c r="W5393" s="419"/>
      <c r="X5393" s="419"/>
      <c r="Z5393" s="419"/>
      <c r="AA5393" s="419"/>
      <c r="AB5393" s="419"/>
      <c r="AD5393" s="419"/>
      <c r="AE5393" s="419"/>
      <c r="AF5393" s="419"/>
      <c r="AH5393" s="419"/>
      <c r="AI5393" s="419"/>
      <c r="AJ5393" s="419"/>
      <c r="AL5393" s="419"/>
      <c r="AM5393" s="419"/>
      <c r="AN5393" s="403"/>
      <c r="AO5393" s="419"/>
      <c r="AP5393" s="419"/>
      <c r="AQ5393" s="419"/>
      <c r="AR5393" s="419"/>
      <c r="AS5393" s="419"/>
      <c r="AT5393" s="419"/>
      <c r="AU5393" s="419"/>
      <c r="AV5393" s="419"/>
      <c r="AX5393" s="419"/>
      <c r="AY5393" s="419"/>
      <c r="AZ5393" s="419"/>
      <c r="BB5393" s="419"/>
      <c r="BC5393" s="419"/>
      <c r="BD5393" s="419"/>
      <c r="BF5393" s="419"/>
      <c r="BG5393" s="419"/>
      <c r="BH5393" s="419"/>
      <c r="BJ5393" s="419"/>
      <c r="BK5393" s="419"/>
      <c r="BL5393" s="419"/>
      <c r="BN5393" s="419"/>
      <c r="BO5393" s="419"/>
      <c r="BP5393" s="419"/>
      <c r="BR5393" s="419"/>
      <c r="BS5393" s="419"/>
      <c r="BT5393" s="419"/>
      <c r="BV5393" s="419"/>
      <c r="BW5393" s="419"/>
      <c r="BX5393" s="397"/>
      <c r="BZ5393" s="449"/>
      <c r="CB5393" s="419"/>
      <c r="CC5393" s="419"/>
      <c r="CD5393" s="419"/>
      <c r="CF5393" s="419"/>
      <c r="CG5393" s="419"/>
      <c r="CH5393" s="419"/>
    </row>
    <row r="5394" spans="3:86" ht="21" thickBot="1">
      <c r="C5394" s="425"/>
      <c r="P5394" s="431"/>
      <c r="R5394" s="419"/>
      <c r="S5394" s="446"/>
      <c r="T5394" s="419"/>
      <c r="V5394" s="196"/>
      <c r="W5394" s="419"/>
      <c r="X5394" s="419"/>
      <c r="Z5394" s="419"/>
      <c r="AA5394" s="419"/>
      <c r="AB5394" s="419"/>
      <c r="AD5394" s="419"/>
      <c r="AE5394" s="419"/>
      <c r="AF5394" s="419"/>
      <c r="AH5394" s="419"/>
      <c r="AI5394" s="419"/>
      <c r="AJ5394" s="419"/>
      <c r="AL5394" s="419"/>
      <c r="AM5394" s="419"/>
      <c r="AN5394" s="403"/>
      <c r="AO5394" s="419"/>
      <c r="AP5394" s="419"/>
      <c r="AQ5394" s="419"/>
      <c r="AR5394" s="419"/>
      <c r="AS5394" s="419"/>
      <c r="AT5394" s="419"/>
      <c r="AU5394" s="419"/>
      <c r="AV5394" s="419"/>
      <c r="AX5394" s="419"/>
      <c r="AY5394" s="419"/>
      <c r="AZ5394" s="419"/>
      <c r="BB5394" s="419"/>
      <c r="BC5394" s="419"/>
      <c r="BD5394" s="419"/>
      <c r="BF5394" s="419"/>
      <c r="BG5394" s="419"/>
      <c r="BH5394" s="419"/>
      <c r="BJ5394" s="419"/>
      <c r="BK5394" s="419"/>
      <c r="BL5394" s="419"/>
      <c r="BN5394" s="419"/>
      <c r="BO5394" s="419"/>
      <c r="BP5394" s="419"/>
      <c r="BR5394" s="419"/>
      <c r="BS5394" s="419"/>
      <c r="BT5394" s="419"/>
      <c r="BV5394" s="419"/>
      <c r="BW5394" s="419"/>
      <c r="BX5394" s="397"/>
      <c r="BZ5394" s="449"/>
      <c r="CB5394" s="419"/>
      <c r="CC5394" s="419"/>
      <c r="CD5394" s="419"/>
      <c r="CF5394" s="419"/>
      <c r="CG5394" s="419"/>
      <c r="CH5394" s="419"/>
    </row>
    <row r="5395" spans="3:86" ht="21" thickBot="1">
      <c r="C5395" s="425"/>
      <c r="P5395" s="431"/>
      <c r="R5395" s="419"/>
      <c r="S5395" s="446"/>
      <c r="T5395" s="419"/>
      <c r="V5395" s="196"/>
      <c r="W5395" s="419"/>
      <c r="X5395" s="419"/>
      <c r="Z5395" s="419"/>
      <c r="AA5395" s="419"/>
      <c r="AB5395" s="419"/>
      <c r="AD5395" s="419"/>
      <c r="AE5395" s="419"/>
      <c r="AF5395" s="419"/>
      <c r="AH5395" s="419"/>
      <c r="AI5395" s="419"/>
      <c r="AJ5395" s="419"/>
      <c r="AL5395" s="419"/>
      <c r="AM5395" s="419"/>
      <c r="AN5395" s="403"/>
      <c r="AO5395" s="419"/>
      <c r="AP5395" s="419"/>
      <c r="AQ5395" s="419"/>
      <c r="AR5395" s="419"/>
      <c r="AS5395" s="419"/>
      <c r="AT5395" s="419"/>
      <c r="AU5395" s="419"/>
      <c r="AV5395" s="419"/>
      <c r="AX5395" s="419"/>
      <c r="AY5395" s="419"/>
      <c r="AZ5395" s="419"/>
      <c r="BB5395" s="419"/>
      <c r="BC5395" s="419"/>
      <c r="BD5395" s="419"/>
      <c r="BF5395" s="419"/>
      <c r="BG5395" s="419"/>
      <c r="BH5395" s="419"/>
      <c r="BJ5395" s="419"/>
      <c r="BK5395" s="419"/>
      <c r="BL5395" s="419"/>
      <c r="BN5395" s="419"/>
      <c r="BO5395" s="419"/>
      <c r="BP5395" s="419"/>
      <c r="BR5395" s="419"/>
      <c r="BS5395" s="419"/>
      <c r="BT5395" s="419"/>
      <c r="BV5395" s="419"/>
      <c r="BW5395" s="419"/>
      <c r="BX5395" s="397"/>
      <c r="BZ5395" s="449"/>
      <c r="CB5395" s="419"/>
      <c r="CC5395" s="419"/>
      <c r="CD5395" s="419"/>
      <c r="CF5395" s="419"/>
      <c r="CG5395" s="419"/>
      <c r="CH5395" s="419"/>
    </row>
    <row r="5396" spans="3:86" ht="21" thickBot="1">
      <c r="C5396" s="425"/>
      <c r="P5396" s="431"/>
      <c r="R5396" s="419"/>
      <c r="S5396" s="446"/>
      <c r="T5396" s="419"/>
      <c r="V5396" s="196"/>
      <c r="W5396" s="419"/>
      <c r="X5396" s="419"/>
      <c r="Z5396" s="419"/>
      <c r="AA5396" s="419"/>
      <c r="AB5396" s="419"/>
      <c r="AD5396" s="419"/>
      <c r="AE5396" s="419"/>
      <c r="AF5396" s="419"/>
      <c r="AH5396" s="419"/>
      <c r="AI5396" s="419"/>
      <c r="AJ5396" s="419"/>
      <c r="AL5396" s="419"/>
      <c r="AM5396" s="419"/>
      <c r="AN5396" s="403"/>
      <c r="AO5396" s="419"/>
      <c r="AP5396" s="419"/>
      <c r="AQ5396" s="419"/>
      <c r="AR5396" s="419"/>
      <c r="AS5396" s="419"/>
      <c r="AT5396" s="419"/>
      <c r="AU5396" s="419"/>
      <c r="AV5396" s="419"/>
      <c r="AX5396" s="419"/>
      <c r="AY5396" s="419"/>
      <c r="AZ5396" s="419"/>
      <c r="BB5396" s="419"/>
      <c r="BC5396" s="419"/>
      <c r="BD5396" s="419"/>
      <c r="BF5396" s="419"/>
      <c r="BG5396" s="419"/>
      <c r="BH5396" s="419"/>
      <c r="BJ5396" s="419"/>
      <c r="BK5396" s="419"/>
      <c r="BL5396" s="419"/>
      <c r="BN5396" s="419"/>
      <c r="BO5396" s="419"/>
      <c r="BP5396" s="419"/>
      <c r="BR5396" s="419"/>
      <c r="BS5396" s="419"/>
      <c r="BT5396" s="419"/>
      <c r="BV5396" s="419"/>
      <c r="BW5396" s="419"/>
      <c r="BX5396" s="397"/>
      <c r="BZ5396" s="449"/>
      <c r="CB5396" s="419"/>
      <c r="CC5396" s="419"/>
      <c r="CD5396" s="419"/>
      <c r="CF5396" s="419"/>
      <c r="CG5396" s="419"/>
      <c r="CH5396" s="419"/>
    </row>
    <row r="5397" spans="3:86" ht="21" thickBot="1">
      <c r="C5397" s="425"/>
      <c r="P5397" s="431"/>
      <c r="R5397" s="419"/>
      <c r="S5397" s="446"/>
      <c r="T5397" s="419"/>
      <c r="V5397" s="196"/>
      <c r="W5397" s="419"/>
      <c r="X5397" s="419"/>
      <c r="Z5397" s="419"/>
      <c r="AA5397" s="419"/>
      <c r="AB5397" s="419"/>
      <c r="AD5397" s="419"/>
      <c r="AE5397" s="419"/>
      <c r="AF5397" s="419"/>
      <c r="AH5397" s="419"/>
      <c r="AI5397" s="419"/>
      <c r="AJ5397" s="419"/>
      <c r="AL5397" s="419"/>
      <c r="AM5397" s="419"/>
      <c r="AN5397" s="403"/>
      <c r="AO5397" s="419"/>
      <c r="AP5397" s="419"/>
      <c r="AQ5397" s="419"/>
      <c r="AR5397" s="419"/>
      <c r="AS5397" s="419"/>
      <c r="AT5397" s="419"/>
      <c r="AU5397" s="419"/>
      <c r="AV5397" s="419"/>
      <c r="AX5397" s="419"/>
      <c r="AY5397" s="419"/>
      <c r="AZ5397" s="419"/>
      <c r="BB5397" s="419"/>
      <c r="BC5397" s="419"/>
      <c r="BD5397" s="419"/>
      <c r="BF5397" s="419"/>
      <c r="BG5397" s="419"/>
      <c r="BH5397" s="419"/>
      <c r="BJ5397" s="419"/>
      <c r="BK5397" s="419"/>
      <c r="BL5397" s="419"/>
      <c r="BN5397" s="419"/>
      <c r="BO5397" s="419"/>
      <c r="BP5397" s="419"/>
      <c r="BR5397" s="419"/>
      <c r="BS5397" s="419"/>
      <c r="BT5397" s="419"/>
      <c r="BV5397" s="419"/>
      <c r="BW5397" s="419"/>
      <c r="BX5397" s="397"/>
      <c r="BZ5397" s="449"/>
      <c r="CB5397" s="419"/>
      <c r="CC5397" s="419"/>
      <c r="CD5397" s="419"/>
      <c r="CF5397" s="419"/>
      <c r="CG5397" s="419"/>
      <c r="CH5397" s="419"/>
    </row>
    <row r="5398" spans="3:86" ht="21" thickBot="1">
      <c r="C5398" s="425"/>
      <c r="P5398" s="431"/>
      <c r="R5398" s="419"/>
      <c r="S5398" s="446"/>
      <c r="T5398" s="419"/>
      <c r="V5398" s="196"/>
      <c r="W5398" s="419"/>
      <c r="X5398" s="419"/>
      <c r="Z5398" s="419"/>
      <c r="AA5398" s="419"/>
      <c r="AB5398" s="419"/>
      <c r="AD5398" s="419"/>
      <c r="AE5398" s="419"/>
      <c r="AF5398" s="419"/>
      <c r="AH5398" s="419"/>
      <c r="AI5398" s="419"/>
      <c r="AJ5398" s="419"/>
      <c r="AL5398" s="419"/>
      <c r="AM5398" s="419"/>
      <c r="AN5398" s="403"/>
      <c r="AO5398" s="419"/>
      <c r="AP5398" s="419"/>
      <c r="AQ5398" s="419"/>
      <c r="AR5398" s="419"/>
      <c r="AS5398" s="419"/>
      <c r="AT5398" s="419"/>
      <c r="AU5398" s="419"/>
      <c r="AV5398" s="419"/>
      <c r="AX5398" s="419"/>
      <c r="AY5398" s="419"/>
      <c r="AZ5398" s="419"/>
      <c r="BB5398" s="419"/>
      <c r="BC5398" s="419"/>
      <c r="BD5398" s="419"/>
      <c r="BF5398" s="419"/>
      <c r="BG5398" s="419"/>
      <c r="BH5398" s="419"/>
      <c r="BJ5398" s="419"/>
      <c r="BK5398" s="419"/>
      <c r="BL5398" s="419"/>
      <c r="BN5398" s="419"/>
      <c r="BO5398" s="419"/>
      <c r="BP5398" s="419"/>
      <c r="BR5398" s="419"/>
      <c r="BS5398" s="419"/>
      <c r="BT5398" s="419"/>
      <c r="BV5398" s="419"/>
      <c r="BW5398" s="419"/>
      <c r="BX5398" s="397"/>
      <c r="BZ5398" s="449"/>
      <c r="CB5398" s="419"/>
      <c r="CC5398" s="419"/>
      <c r="CD5398" s="419"/>
      <c r="CF5398" s="419"/>
      <c r="CG5398" s="419"/>
      <c r="CH5398" s="419"/>
    </row>
    <row r="5399" spans="3:86" ht="21" thickBot="1">
      <c r="C5399" s="425"/>
      <c r="P5399" s="431"/>
      <c r="R5399" s="419"/>
      <c r="S5399" s="446"/>
      <c r="T5399" s="419"/>
      <c r="V5399" s="196"/>
      <c r="W5399" s="419"/>
      <c r="X5399" s="419"/>
      <c r="Z5399" s="419"/>
      <c r="AA5399" s="419"/>
      <c r="AB5399" s="419"/>
      <c r="AD5399" s="419"/>
      <c r="AE5399" s="419"/>
      <c r="AF5399" s="419"/>
      <c r="AH5399" s="419"/>
      <c r="AI5399" s="419"/>
      <c r="AJ5399" s="419"/>
      <c r="AL5399" s="419"/>
      <c r="AM5399" s="419"/>
      <c r="AN5399" s="403"/>
      <c r="AO5399" s="419"/>
      <c r="AP5399" s="419"/>
      <c r="AQ5399" s="419"/>
      <c r="AR5399" s="419"/>
      <c r="AS5399" s="419"/>
      <c r="AT5399" s="419"/>
      <c r="AU5399" s="419"/>
      <c r="AV5399" s="419"/>
      <c r="AX5399" s="419"/>
      <c r="AY5399" s="419"/>
      <c r="AZ5399" s="419"/>
      <c r="BB5399" s="419"/>
      <c r="BC5399" s="419"/>
      <c r="BD5399" s="419"/>
      <c r="BF5399" s="419"/>
      <c r="BG5399" s="419"/>
      <c r="BH5399" s="419"/>
      <c r="BJ5399" s="419"/>
      <c r="BK5399" s="419"/>
      <c r="BL5399" s="419"/>
      <c r="BN5399" s="419"/>
      <c r="BO5399" s="419"/>
      <c r="BP5399" s="419"/>
      <c r="BR5399" s="419"/>
      <c r="BS5399" s="419"/>
      <c r="BT5399" s="419"/>
      <c r="BV5399" s="419"/>
      <c r="BW5399" s="419"/>
      <c r="BX5399" s="397"/>
      <c r="BZ5399" s="449"/>
      <c r="CB5399" s="419"/>
      <c r="CC5399" s="419"/>
      <c r="CD5399" s="419"/>
      <c r="CF5399" s="419"/>
      <c r="CG5399" s="419"/>
      <c r="CH5399" s="419"/>
    </row>
    <row r="5400" spans="3:86" ht="21" thickBot="1">
      <c r="C5400" s="425"/>
      <c r="P5400" s="431"/>
      <c r="R5400" s="419"/>
      <c r="S5400" s="446"/>
      <c r="T5400" s="419"/>
      <c r="V5400" s="196"/>
      <c r="W5400" s="419"/>
      <c r="X5400" s="419"/>
      <c r="Z5400" s="419"/>
      <c r="AA5400" s="419"/>
      <c r="AB5400" s="419"/>
      <c r="AD5400" s="419"/>
      <c r="AE5400" s="419"/>
      <c r="AF5400" s="419"/>
      <c r="AH5400" s="419"/>
      <c r="AI5400" s="419"/>
      <c r="AJ5400" s="419"/>
      <c r="AL5400" s="419"/>
      <c r="AM5400" s="419"/>
      <c r="AN5400" s="403"/>
      <c r="AO5400" s="419"/>
      <c r="AP5400" s="419"/>
      <c r="AQ5400" s="419"/>
      <c r="AR5400" s="419"/>
      <c r="AS5400" s="419"/>
      <c r="AT5400" s="419"/>
      <c r="AU5400" s="419"/>
      <c r="AV5400" s="419"/>
      <c r="AX5400" s="419"/>
      <c r="AY5400" s="419"/>
      <c r="AZ5400" s="419"/>
      <c r="BB5400" s="419"/>
      <c r="BC5400" s="419"/>
      <c r="BD5400" s="419"/>
      <c r="BF5400" s="419"/>
      <c r="BG5400" s="419"/>
      <c r="BH5400" s="419"/>
      <c r="BJ5400" s="419"/>
      <c r="BK5400" s="419"/>
      <c r="BL5400" s="419"/>
      <c r="BN5400" s="419"/>
      <c r="BO5400" s="419"/>
      <c r="BP5400" s="419"/>
      <c r="BR5400" s="419"/>
      <c r="BS5400" s="419"/>
      <c r="BT5400" s="419"/>
      <c r="BV5400" s="419"/>
      <c r="BW5400" s="419"/>
      <c r="BX5400" s="397"/>
      <c r="BZ5400" s="449"/>
      <c r="CB5400" s="419"/>
      <c r="CC5400" s="419"/>
      <c r="CD5400" s="419"/>
      <c r="CF5400" s="419"/>
      <c r="CG5400" s="419"/>
      <c r="CH5400" s="419"/>
    </row>
    <row r="5401" spans="3:86" ht="21" thickBot="1">
      <c r="C5401" s="425"/>
      <c r="P5401" s="431"/>
      <c r="R5401" s="419"/>
      <c r="S5401" s="446"/>
      <c r="T5401" s="419"/>
      <c r="V5401" s="196"/>
      <c r="W5401" s="419"/>
      <c r="X5401" s="419"/>
      <c r="Z5401" s="419"/>
      <c r="AA5401" s="419"/>
      <c r="AB5401" s="419"/>
      <c r="AD5401" s="419"/>
      <c r="AE5401" s="419"/>
      <c r="AF5401" s="419"/>
      <c r="AH5401" s="419"/>
      <c r="AI5401" s="419"/>
      <c r="AJ5401" s="419"/>
      <c r="AL5401" s="419"/>
      <c r="AM5401" s="419"/>
      <c r="AN5401" s="403"/>
      <c r="AO5401" s="419"/>
      <c r="AP5401" s="419"/>
      <c r="AQ5401" s="419"/>
      <c r="AR5401" s="419"/>
      <c r="AS5401" s="419"/>
      <c r="AT5401" s="419"/>
      <c r="AU5401" s="419"/>
      <c r="AV5401" s="419"/>
      <c r="AX5401" s="419"/>
      <c r="AY5401" s="419"/>
      <c r="AZ5401" s="419"/>
      <c r="BB5401" s="419"/>
      <c r="BC5401" s="419"/>
      <c r="BD5401" s="419"/>
      <c r="BF5401" s="419"/>
      <c r="BG5401" s="419"/>
      <c r="BH5401" s="419"/>
      <c r="BJ5401" s="419"/>
      <c r="BK5401" s="419"/>
      <c r="BL5401" s="419"/>
      <c r="BN5401" s="419"/>
      <c r="BO5401" s="419"/>
      <c r="BP5401" s="419"/>
      <c r="BR5401" s="419"/>
      <c r="BS5401" s="419"/>
      <c r="BT5401" s="419"/>
      <c r="BV5401" s="419"/>
      <c r="BW5401" s="419"/>
      <c r="BX5401" s="397"/>
      <c r="BZ5401" s="449"/>
      <c r="CB5401" s="419"/>
      <c r="CC5401" s="419"/>
      <c r="CD5401" s="419"/>
      <c r="CF5401" s="419"/>
      <c r="CG5401" s="419"/>
      <c r="CH5401" s="419"/>
    </row>
    <row r="5402" spans="3:86" ht="21" thickBot="1">
      <c r="C5402" s="425"/>
      <c r="P5402" s="431"/>
      <c r="R5402" s="419"/>
      <c r="S5402" s="446"/>
      <c r="T5402" s="419"/>
      <c r="V5402" s="196"/>
      <c r="W5402" s="419"/>
      <c r="X5402" s="419"/>
      <c r="Z5402" s="419"/>
      <c r="AA5402" s="419"/>
      <c r="AB5402" s="419"/>
      <c r="AD5402" s="419"/>
      <c r="AE5402" s="419"/>
      <c r="AF5402" s="419"/>
      <c r="AH5402" s="419"/>
      <c r="AI5402" s="419"/>
      <c r="AJ5402" s="419"/>
      <c r="AL5402" s="419"/>
      <c r="AM5402" s="419"/>
      <c r="AN5402" s="403"/>
      <c r="AO5402" s="419"/>
      <c r="AP5402" s="419"/>
      <c r="AQ5402" s="419"/>
      <c r="AR5402" s="419"/>
      <c r="AS5402" s="419"/>
      <c r="AT5402" s="419"/>
      <c r="AU5402" s="419"/>
      <c r="AV5402" s="419"/>
      <c r="AX5402" s="419"/>
      <c r="AY5402" s="419"/>
      <c r="AZ5402" s="419"/>
      <c r="BB5402" s="419"/>
      <c r="BC5402" s="419"/>
      <c r="BD5402" s="419"/>
      <c r="BF5402" s="419"/>
      <c r="BG5402" s="419"/>
      <c r="BH5402" s="419"/>
      <c r="BJ5402" s="419"/>
      <c r="BK5402" s="419"/>
      <c r="BL5402" s="419"/>
      <c r="BN5402" s="419"/>
      <c r="BO5402" s="419"/>
      <c r="BP5402" s="419"/>
      <c r="BR5402" s="419"/>
      <c r="BS5402" s="419"/>
      <c r="BT5402" s="419"/>
      <c r="BV5402" s="419"/>
      <c r="BW5402" s="419"/>
      <c r="BX5402" s="397"/>
      <c r="BZ5402" s="449"/>
      <c r="CB5402" s="419"/>
      <c r="CC5402" s="419"/>
      <c r="CD5402" s="419"/>
      <c r="CF5402" s="419"/>
      <c r="CG5402" s="419"/>
      <c r="CH5402" s="419"/>
    </row>
    <row r="5403" spans="3:86" ht="21" thickBot="1">
      <c r="C5403" s="425"/>
      <c r="P5403" s="431"/>
      <c r="R5403" s="419"/>
      <c r="S5403" s="446"/>
      <c r="T5403" s="419"/>
      <c r="V5403" s="196"/>
      <c r="W5403" s="419"/>
      <c r="X5403" s="419"/>
      <c r="Z5403" s="419"/>
      <c r="AA5403" s="419"/>
      <c r="AB5403" s="419"/>
      <c r="AD5403" s="419"/>
      <c r="AE5403" s="419"/>
      <c r="AF5403" s="419"/>
      <c r="AH5403" s="419"/>
      <c r="AI5403" s="419"/>
      <c r="AJ5403" s="419"/>
      <c r="AL5403" s="419"/>
      <c r="AM5403" s="419"/>
      <c r="AN5403" s="403"/>
      <c r="AO5403" s="419"/>
      <c r="AP5403" s="419"/>
      <c r="AQ5403" s="419"/>
      <c r="AR5403" s="419"/>
      <c r="AS5403" s="419"/>
      <c r="AT5403" s="419"/>
      <c r="AU5403" s="419"/>
      <c r="AV5403" s="419"/>
      <c r="AX5403" s="419"/>
      <c r="AY5403" s="419"/>
      <c r="AZ5403" s="419"/>
      <c r="BB5403" s="419"/>
      <c r="BC5403" s="419"/>
      <c r="BD5403" s="419"/>
      <c r="BF5403" s="419"/>
      <c r="BG5403" s="419"/>
      <c r="BH5403" s="419"/>
      <c r="BJ5403" s="419"/>
      <c r="BK5403" s="419"/>
      <c r="BL5403" s="419"/>
      <c r="BN5403" s="419"/>
      <c r="BO5403" s="419"/>
      <c r="BP5403" s="419"/>
      <c r="BR5403" s="419"/>
      <c r="BS5403" s="419"/>
      <c r="BT5403" s="419"/>
      <c r="BV5403" s="419"/>
      <c r="BW5403" s="419"/>
      <c r="BX5403" s="397"/>
      <c r="BZ5403" s="449"/>
      <c r="CB5403" s="419"/>
      <c r="CC5403" s="419"/>
      <c r="CD5403" s="419"/>
      <c r="CF5403" s="419"/>
      <c r="CG5403" s="419"/>
      <c r="CH5403" s="419"/>
    </row>
    <row r="5404" spans="3:86" ht="21" thickBot="1">
      <c r="C5404" s="425"/>
      <c r="P5404" s="431"/>
      <c r="R5404" s="419"/>
      <c r="S5404" s="446"/>
      <c r="T5404" s="419"/>
      <c r="V5404" s="196"/>
      <c r="W5404" s="419"/>
      <c r="X5404" s="419"/>
      <c r="Z5404" s="419"/>
      <c r="AA5404" s="419"/>
      <c r="AB5404" s="419"/>
      <c r="AD5404" s="419"/>
      <c r="AE5404" s="419"/>
      <c r="AF5404" s="419"/>
      <c r="AH5404" s="419"/>
      <c r="AI5404" s="419"/>
      <c r="AJ5404" s="419"/>
      <c r="AL5404" s="419"/>
      <c r="AM5404" s="419"/>
      <c r="AN5404" s="403"/>
      <c r="AO5404" s="419"/>
      <c r="AP5404" s="419"/>
      <c r="AQ5404" s="419"/>
      <c r="AR5404" s="419"/>
      <c r="AS5404" s="419"/>
      <c r="AT5404" s="419"/>
      <c r="AU5404" s="419"/>
      <c r="AV5404" s="419"/>
      <c r="AX5404" s="419"/>
      <c r="AY5404" s="419"/>
      <c r="AZ5404" s="419"/>
      <c r="BB5404" s="419"/>
      <c r="BC5404" s="419"/>
      <c r="BD5404" s="419"/>
      <c r="BF5404" s="419"/>
      <c r="BG5404" s="419"/>
      <c r="BH5404" s="419"/>
      <c r="BJ5404" s="419"/>
      <c r="BK5404" s="419"/>
      <c r="BL5404" s="419"/>
      <c r="BN5404" s="419"/>
      <c r="BO5404" s="419"/>
      <c r="BP5404" s="419"/>
      <c r="BR5404" s="419"/>
      <c r="BS5404" s="419"/>
      <c r="BT5404" s="419"/>
      <c r="BV5404" s="419"/>
      <c r="BW5404" s="419"/>
      <c r="BX5404" s="397"/>
      <c r="BZ5404" s="449"/>
      <c r="CB5404" s="419"/>
      <c r="CC5404" s="419"/>
      <c r="CD5404" s="419"/>
      <c r="CF5404" s="419"/>
      <c r="CG5404" s="419"/>
      <c r="CH5404" s="419"/>
    </row>
    <row r="5405" spans="3:86" ht="21" thickBot="1">
      <c r="C5405" s="425"/>
      <c r="P5405" s="431"/>
      <c r="R5405" s="419"/>
      <c r="S5405" s="446"/>
      <c r="T5405" s="419"/>
      <c r="V5405" s="196"/>
      <c r="W5405" s="419"/>
      <c r="X5405" s="419"/>
      <c r="Z5405" s="419"/>
      <c r="AA5405" s="419"/>
      <c r="AB5405" s="419"/>
      <c r="AD5405" s="419"/>
      <c r="AE5405" s="419"/>
      <c r="AF5405" s="419"/>
      <c r="AH5405" s="419"/>
      <c r="AI5405" s="419"/>
      <c r="AJ5405" s="419"/>
      <c r="AL5405" s="419"/>
      <c r="AM5405" s="419"/>
      <c r="AN5405" s="403"/>
      <c r="AO5405" s="419"/>
      <c r="AP5405" s="419"/>
      <c r="AQ5405" s="419"/>
      <c r="AR5405" s="419"/>
      <c r="AS5405" s="419"/>
      <c r="AT5405" s="419"/>
      <c r="AU5405" s="419"/>
      <c r="AV5405" s="419"/>
      <c r="AX5405" s="419"/>
      <c r="AY5405" s="419"/>
      <c r="AZ5405" s="419"/>
      <c r="BB5405" s="419"/>
      <c r="BC5405" s="419"/>
      <c r="BD5405" s="419"/>
      <c r="BF5405" s="419"/>
      <c r="BG5405" s="419"/>
      <c r="BH5405" s="419"/>
      <c r="BJ5405" s="419"/>
      <c r="BK5405" s="419"/>
      <c r="BL5405" s="419"/>
      <c r="BN5405" s="419"/>
      <c r="BO5405" s="419"/>
      <c r="BP5405" s="419"/>
      <c r="BR5405" s="419"/>
      <c r="BS5405" s="419"/>
      <c r="BT5405" s="419"/>
      <c r="BV5405" s="419"/>
      <c r="BW5405" s="419"/>
      <c r="BX5405" s="397"/>
      <c r="BZ5405" s="449"/>
      <c r="CB5405" s="419"/>
      <c r="CC5405" s="419"/>
      <c r="CD5405" s="419"/>
      <c r="CF5405" s="419"/>
      <c r="CG5405" s="419"/>
      <c r="CH5405" s="419"/>
    </row>
    <row r="5406" spans="3:86" ht="21" thickBot="1">
      <c r="C5406" s="425"/>
      <c r="P5406" s="431"/>
      <c r="R5406" s="419"/>
      <c r="S5406" s="446"/>
      <c r="T5406" s="419"/>
      <c r="V5406" s="196"/>
      <c r="W5406" s="419"/>
      <c r="X5406" s="419"/>
      <c r="Z5406" s="419"/>
      <c r="AA5406" s="419"/>
      <c r="AB5406" s="419"/>
      <c r="AD5406" s="419"/>
      <c r="AE5406" s="419"/>
      <c r="AF5406" s="419"/>
      <c r="AH5406" s="419"/>
      <c r="AI5406" s="419"/>
      <c r="AJ5406" s="419"/>
      <c r="AL5406" s="419"/>
      <c r="AM5406" s="419"/>
      <c r="AN5406" s="403"/>
      <c r="AO5406" s="419"/>
      <c r="AP5406" s="419"/>
      <c r="AQ5406" s="419"/>
      <c r="AR5406" s="419"/>
      <c r="AS5406" s="419"/>
      <c r="AT5406" s="419"/>
      <c r="AU5406" s="419"/>
      <c r="AV5406" s="419"/>
      <c r="AX5406" s="419"/>
      <c r="AY5406" s="419"/>
      <c r="AZ5406" s="419"/>
      <c r="BB5406" s="419"/>
      <c r="BC5406" s="419"/>
      <c r="BD5406" s="419"/>
      <c r="BF5406" s="419"/>
      <c r="BG5406" s="419"/>
      <c r="BH5406" s="419"/>
      <c r="BJ5406" s="419"/>
      <c r="BK5406" s="419"/>
      <c r="BL5406" s="419"/>
      <c r="BN5406" s="419"/>
      <c r="BO5406" s="419"/>
      <c r="BP5406" s="419"/>
      <c r="BR5406" s="419"/>
      <c r="BS5406" s="419"/>
      <c r="BT5406" s="419"/>
      <c r="BV5406" s="419"/>
      <c r="BW5406" s="419"/>
      <c r="BX5406" s="397"/>
      <c r="BZ5406" s="449"/>
      <c r="CB5406" s="419"/>
      <c r="CC5406" s="419"/>
      <c r="CD5406" s="419"/>
      <c r="CF5406" s="419"/>
      <c r="CG5406" s="419"/>
      <c r="CH5406" s="419"/>
    </row>
    <row r="5407" spans="3:86" ht="21" thickBot="1">
      <c r="C5407" s="425"/>
      <c r="P5407" s="431"/>
      <c r="R5407" s="419"/>
      <c r="S5407" s="446"/>
      <c r="T5407" s="419"/>
      <c r="V5407" s="196"/>
      <c r="W5407" s="419"/>
      <c r="X5407" s="419"/>
      <c r="Z5407" s="419"/>
      <c r="AA5407" s="419"/>
      <c r="AB5407" s="419"/>
      <c r="AD5407" s="419"/>
      <c r="AE5407" s="419"/>
      <c r="AF5407" s="419"/>
      <c r="AH5407" s="419"/>
      <c r="AI5407" s="419"/>
      <c r="AJ5407" s="419"/>
      <c r="AL5407" s="419"/>
      <c r="AM5407" s="419"/>
      <c r="AN5407" s="403"/>
      <c r="AO5407" s="419"/>
      <c r="AP5407" s="419"/>
      <c r="AQ5407" s="419"/>
      <c r="AR5407" s="419"/>
      <c r="AS5407" s="419"/>
      <c r="AT5407" s="419"/>
      <c r="AU5407" s="419"/>
      <c r="AV5407" s="419"/>
      <c r="AX5407" s="419"/>
      <c r="AY5407" s="419"/>
      <c r="AZ5407" s="419"/>
      <c r="BB5407" s="419"/>
      <c r="BC5407" s="419"/>
      <c r="BD5407" s="419"/>
      <c r="BF5407" s="419"/>
      <c r="BG5407" s="419"/>
      <c r="BH5407" s="419"/>
      <c r="BJ5407" s="419"/>
      <c r="BK5407" s="419"/>
      <c r="BL5407" s="419"/>
      <c r="BN5407" s="419"/>
      <c r="BO5407" s="419"/>
      <c r="BP5407" s="419"/>
      <c r="BR5407" s="419"/>
      <c r="BS5407" s="419"/>
      <c r="BT5407" s="419"/>
      <c r="BV5407" s="419"/>
      <c r="BW5407" s="419"/>
      <c r="BX5407" s="397"/>
      <c r="BZ5407" s="449"/>
      <c r="CB5407" s="419"/>
      <c r="CC5407" s="419"/>
      <c r="CD5407" s="419"/>
      <c r="CF5407" s="419"/>
      <c r="CG5407" s="419"/>
      <c r="CH5407" s="419"/>
    </row>
    <row r="5408" spans="3:86" ht="21" thickBot="1">
      <c r="C5408" s="425"/>
      <c r="P5408" s="431"/>
      <c r="R5408" s="419"/>
      <c r="S5408" s="446"/>
      <c r="T5408" s="419"/>
      <c r="V5408" s="196"/>
      <c r="W5408" s="419"/>
      <c r="X5408" s="419"/>
      <c r="Z5408" s="419"/>
      <c r="AA5408" s="419"/>
      <c r="AB5408" s="419"/>
      <c r="AD5408" s="419"/>
      <c r="AE5408" s="419"/>
      <c r="AF5408" s="419"/>
      <c r="AH5408" s="419"/>
      <c r="AI5408" s="419"/>
      <c r="AJ5408" s="419"/>
      <c r="AL5408" s="419"/>
      <c r="AM5408" s="419"/>
      <c r="AN5408" s="403"/>
      <c r="AO5408" s="419"/>
      <c r="AP5408" s="419"/>
      <c r="AQ5408" s="419"/>
      <c r="AR5408" s="419"/>
      <c r="AS5408" s="419"/>
      <c r="AT5408" s="419"/>
      <c r="AU5408" s="419"/>
      <c r="AV5408" s="419"/>
      <c r="AX5408" s="419"/>
      <c r="AY5408" s="419"/>
      <c r="AZ5408" s="419"/>
      <c r="BB5408" s="419"/>
      <c r="BC5408" s="419"/>
      <c r="BD5408" s="419"/>
      <c r="BF5408" s="419"/>
      <c r="BG5408" s="419"/>
      <c r="BH5408" s="419"/>
      <c r="BJ5408" s="419"/>
      <c r="BK5408" s="419"/>
      <c r="BL5408" s="419"/>
      <c r="BN5408" s="419"/>
      <c r="BO5408" s="419"/>
      <c r="BP5408" s="419"/>
      <c r="BR5408" s="419"/>
      <c r="BS5408" s="419"/>
      <c r="BT5408" s="419"/>
      <c r="BV5408" s="419"/>
      <c r="BW5408" s="419"/>
      <c r="BX5408" s="397"/>
      <c r="BZ5408" s="449"/>
      <c r="CB5408" s="419"/>
      <c r="CC5408" s="419"/>
      <c r="CD5408" s="419"/>
      <c r="CF5408" s="419"/>
      <c r="CG5408" s="419"/>
      <c r="CH5408" s="419"/>
    </row>
    <row r="5409" spans="3:86" ht="21" thickBot="1">
      <c r="C5409" s="425"/>
      <c r="P5409" s="431"/>
      <c r="R5409" s="419"/>
      <c r="S5409" s="446"/>
      <c r="T5409" s="419"/>
      <c r="V5409" s="196"/>
      <c r="W5409" s="419"/>
      <c r="X5409" s="419"/>
      <c r="Z5409" s="419"/>
      <c r="AA5409" s="419"/>
      <c r="AB5409" s="419"/>
      <c r="AD5409" s="419"/>
      <c r="AE5409" s="419"/>
      <c r="AF5409" s="419"/>
      <c r="AH5409" s="419"/>
      <c r="AI5409" s="419"/>
      <c r="AJ5409" s="419"/>
      <c r="AL5409" s="419"/>
      <c r="AM5409" s="419"/>
      <c r="AN5409" s="403"/>
      <c r="AO5409" s="419"/>
      <c r="AP5409" s="419"/>
      <c r="AQ5409" s="419"/>
      <c r="AR5409" s="419"/>
      <c r="AS5409" s="419"/>
      <c r="AT5409" s="419"/>
      <c r="AU5409" s="419"/>
      <c r="AV5409" s="419"/>
      <c r="AX5409" s="419"/>
      <c r="AY5409" s="419"/>
      <c r="AZ5409" s="419"/>
      <c r="BB5409" s="419"/>
      <c r="BC5409" s="419"/>
      <c r="BD5409" s="419"/>
      <c r="BF5409" s="419"/>
      <c r="BG5409" s="419"/>
      <c r="BH5409" s="419"/>
      <c r="BJ5409" s="419"/>
      <c r="BK5409" s="419"/>
      <c r="BL5409" s="419"/>
      <c r="BN5409" s="419"/>
      <c r="BO5409" s="419"/>
      <c r="BP5409" s="419"/>
      <c r="BR5409" s="419"/>
      <c r="BS5409" s="419"/>
      <c r="BT5409" s="419"/>
      <c r="BV5409" s="419"/>
      <c r="BW5409" s="419"/>
      <c r="BX5409" s="397"/>
      <c r="BZ5409" s="449"/>
      <c r="CB5409" s="419"/>
      <c r="CC5409" s="419"/>
      <c r="CD5409" s="419"/>
      <c r="CF5409" s="419"/>
      <c r="CG5409" s="419"/>
      <c r="CH5409" s="419"/>
    </row>
    <row r="5410" spans="3:86" ht="21" thickBot="1">
      <c r="C5410" s="425"/>
      <c r="P5410" s="431"/>
      <c r="R5410" s="419"/>
      <c r="S5410" s="446"/>
      <c r="T5410" s="419"/>
      <c r="V5410" s="196"/>
      <c r="W5410" s="419"/>
      <c r="X5410" s="419"/>
      <c r="Z5410" s="419"/>
      <c r="AA5410" s="419"/>
      <c r="AB5410" s="419"/>
      <c r="AD5410" s="419"/>
      <c r="AE5410" s="419"/>
      <c r="AF5410" s="419"/>
      <c r="AH5410" s="419"/>
      <c r="AI5410" s="419"/>
      <c r="AJ5410" s="419"/>
      <c r="AL5410" s="419"/>
      <c r="AM5410" s="419"/>
      <c r="AN5410" s="403"/>
      <c r="AO5410" s="419"/>
      <c r="AP5410" s="419"/>
      <c r="AQ5410" s="419"/>
      <c r="AR5410" s="419"/>
      <c r="AS5410" s="419"/>
      <c r="AT5410" s="419"/>
      <c r="AU5410" s="419"/>
      <c r="AV5410" s="419"/>
      <c r="AX5410" s="419"/>
      <c r="AY5410" s="419"/>
      <c r="AZ5410" s="419"/>
      <c r="BB5410" s="419"/>
      <c r="BC5410" s="419"/>
      <c r="BD5410" s="419"/>
      <c r="BF5410" s="419"/>
      <c r="BG5410" s="419"/>
      <c r="BH5410" s="419"/>
      <c r="BJ5410" s="419"/>
      <c r="BK5410" s="419"/>
      <c r="BL5410" s="419"/>
      <c r="BN5410" s="419"/>
      <c r="BO5410" s="419"/>
      <c r="BP5410" s="419"/>
      <c r="BR5410" s="419"/>
      <c r="BS5410" s="419"/>
      <c r="BT5410" s="419"/>
      <c r="BV5410" s="419"/>
      <c r="BW5410" s="419"/>
      <c r="BX5410" s="397"/>
      <c r="BZ5410" s="449"/>
      <c r="CB5410" s="419"/>
      <c r="CC5410" s="419"/>
      <c r="CD5410" s="419"/>
      <c r="CF5410" s="419"/>
      <c r="CG5410" s="419"/>
      <c r="CH5410" s="419"/>
    </row>
    <row r="5411" spans="3:86" ht="21" thickBot="1">
      <c r="C5411" s="425"/>
      <c r="P5411" s="431"/>
      <c r="R5411" s="419"/>
      <c r="S5411" s="446"/>
      <c r="T5411" s="419"/>
      <c r="V5411" s="196"/>
      <c r="W5411" s="419"/>
      <c r="X5411" s="419"/>
      <c r="Z5411" s="419"/>
      <c r="AA5411" s="419"/>
      <c r="AB5411" s="419"/>
      <c r="AD5411" s="419"/>
      <c r="AE5411" s="419"/>
      <c r="AF5411" s="419"/>
      <c r="AH5411" s="419"/>
      <c r="AI5411" s="419"/>
      <c r="AJ5411" s="419"/>
      <c r="AL5411" s="419"/>
      <c r="AM5411" s="419"/>
      <c r="AN5411" s="403"/>
      <c r="AO5411" s="419"/>
      <c r="AP5411" s="419"/>
      <c r="AQ5411" s="419"/>
      <c r="AR5411" s="419"/>
      <c r="AS5411" s="419"/>
      <c r="AT5411" s="419"/>
      <c r="AU5411" s="419"/>
      <c r="AV5411" s="419"/>
      <c r="AX5411" s="419"/>
      <c r="AY5411" s="419"/>
      <c r="AZ5411" s="419"/>
      <c r="BB5411" s="419"/>
      <c r="BC5411" s="419"/>
      <c r="BD5411" s="419"/>
      <c r="BF5411" s="419"/>
      <c r="BG5411" s="419"/>
      <c r="BH5411" s="419"/>
      <c r="BJ5411" s="419"/>
      <c r="BK5411" s="419"/>
      <c r="BL5411" s="419"/>
      <c r="BN5411" s="419"/>
      <c r="BO5411" s="419"/>
      <c r="BP5411" s="419"/>
      <c r="BR5411" s="419"/>
      <c r="BS5411" s="419"/>
      <c r="BT5411" s="419"/>
      <c r="BV5411" s="419"/>
      <c r="BW5411" s="419"/>
      <c r="BX5411" s="397"/>
      <c r="BZ5411" s="449"/>
      <c r="CB5411" s="419"/>
      <c r="CC5411" s="419"/>
      <c r="CD5411" s="419"/>
      <c r="CF5411" s="419"/>
      <c r="CG5411" s="419"/>
      <c r="CH5411" s="419"/>
    </row>
    <row r="5412" spans="3:86" ht="21" thickBot="1">
      <c r="C5412" s="425"/>
      <c r="P5412" s="431"/>
      <c r="R5412" s="419"/>
      <c r="S5412" s="446"/>
      <c r="T5412" s="419"/>
      <c r="V5412" s="196"/>
      <c r="W5412" s="419"/>
      <c r="X5412" s="419"/>
      <c r="Z5412" s="419"/>
      <c r="AA5412" s="419"/>
      <c r="AB5412" s="419"/>
      <c r="AD5412" s="419"/>
      <c r="AE5412" s="419"/>
      <c r="AF5412" s="419"/>
      <c r="AH5412" s="419"/>
      <c r="AI5412" s="419"/>
      <c r="AJ5412" s="419"/>
      <c r="AL5412" s="419"/>
      <c r="AM5412" s="419"/>
      <c r="AN5412" s="403"/>
      <c r="AO5412" s="419"/>
      <c r="AP5412" s="419"/>
      <c r="AQ5412" s="419"/>
      <c r="AR5412" s="419"/>
      <c r="AS5412" s="419"/>
      <c r="AT5412" s="419"/>
      <c r="AU5412" s="419"/>
      <c r="AV5412" s="419"/>
      <c r="AX5412" s="419"/>
      <c r="AY5412" s="419"/>
      <c r="AZ5412" s="419"/>
      <c r="BB5412" s="419"/>
      <c r="BC5412" s="419"/>
      <c r="BD5412" s="419"/>
      <c r="BF5412" s="419"/>
      <c r="BG5412" s="419"/>
      <c r="BH5412" s="419"/>
      <c r="BJ5412" s="419"/>
      <c r="BK5412" s="419"/>
      <c r="BL5412" s="419"/>
      <c r="BN5412" s="419"/>
      <c r="BO5412" s="419"/>
      <c r="BP5412" s="419"/>
      <c r="BR5412" s="419"/>
      <c r="BS5412" s="419"/>
      <c r="BT5412" s="419"/>
      <c r="BV5412" s="419"/>
      <c r="BW5412" s="419"/>
      <c r="BX5412" s="397"/>
      <c r="BZ5412" s="449"/>
      <c r="CB5412" s="419"/>
      <c r="CC5412" s="419"/>
      <c r="CD5412" s="419"/>
      <c r="CF5412" s="419"/>
      <c r="CG5412" s="419"/>
      <c r="CH5412" s="419"/>
    </row>
    <row r="5413" spans="3:86" ht="21" thickBot="1">
      <c r="C5413" s="425"/>
      <c r="P5413" s="431"/>
      <c r="R5413" s="419"/>
      <c r="S5413" s="446"/>
      <c r="T5413" s="419"/>
      <c r="V5413" s="196"/>
      <c r="W5413" s="419"/>
      <c r="X5413" s="419"/>
      <c r="Z5413" s="419"/>
      <c r="AA5413" s="419"/>
      <c r="AB5413" s="419"/>
      <c r="AD5413" s="419"/>
      <c r="AE5413" s="419"/>
      <c r="AF5413" s="419"/>
      <c r="AH5413" s="419"/>
      <c r="AI5413" s="419"/>
      <c r="AJ5413" s="419"/>
      <c r="AL5413" s="419"/>
      <c r="AM5413" s="419"/>
      <c r="AN5413" s="403"/>
      <c r="AO5413" s="419"/>
      <c r="AP5413" s="419"/>
      <c r="AQ5413" s="419"/>
      <c r="AR5413" s="419"/>
      <c r="AS5413" s="419"/>
      <c r="AT5413" s="419"/>
      <c r="AU5413" s="419"/>
      <c r="AV5413" s="419"/>
      <c r="AX5413" s="419"/>
      <c r="AY5413" s="419"/>
      <c r="AZ5413" s="419"/>
      <c r="BB5413" s="419"/>
      <c r="BC5413" s="419"/>
      <c r="BD5413" s="419"/>
      <c r="BF5413" s="419"/>
      <c r="BG5413" s="419"/>
      <c r="BH5413" s="419"/>
      <c r="BJ5413" s="419"/>
      <c r="BK5413" s="419"/>
      <c r="BL5413" s="419"/>
      <c r="BN5413" s="419"/>
      <c r="BO5413" s="419"/>
      <c r="BP5413" s="419"/>
      <c r="BR5413" s="419"/>
      <c r="BS5413" s="419"/>
      <c r="BT5413" s="419"/>
      <c r="BV5413" s="419"/>
      <c r="BW5413" s="419"/>
      <c r="BX5413" s="397"/>
      <c r="BZ5413" s="449"/>
      <c r="CB5413" s="419"/>
      <c r="CC5413" s="419"/>
      <c r="CD5413" s="419"/>
      <c r="CF5413" s="419"/>
      <c r="CG5413" s="419"/>
      <c r="CH5413" s="419"/>
    </row>
    <row r="5414" spans="3:86" ht="21" thickBot="1">
      <c r="C5414" s="425"/>
      <c r="P5414" s="431"/>
      <c r="R5414" s="419"/>
      <c r="S5414" s="446"/>
      <c r="T5414" s="419"/>
      <c r="V5414" s="196"/>
      <c r="W5414" s="419"/>
      <c r="X5414" s="419"/>
      <c r="Z5414" s="419"/>
      <c r="AA5414" s="419"/>
      <c r="AB5414" s="419"/>
      <c r="AD5414" s="419"/>
      <c r="AE5414" s="419"/>
      <c r="AF5414" s="419"/>
      <c r="AH5414" s="419"/>
      <c r="AI5414" s="419"/>
      <c r="AJ5414" s="419"/>
      <c r="AL5414" s="419"/>
      <c r="AM5414" s="419"/>
      <c r="AN5414" s="403"/>
      <c r="AO5414" s="419"/>
      <c r="AP5414" s="419"/>
      <c r="AQ5414" s="419"/>
      <c r="AR5414" s="419"/>
      <c r="AS5414" s="419"/>
      <c r="AT5414" s="419"/>
      <c r="AU5414" s="419"/>
      <c r="AV5414" s="419"/>
      <c r="AX5414" s="419"/>
      <c r="AY5414" s="419"/>
      <c r="AZ5414" s="419"/>
      <c r="BB5414" s="419"/>
      <c r="BC5414" s="419"/>
      <c r="BD5414" s="419"/>
      <c r="BF5414" s="419"/>
      <c r="BG5414" s="419"/>
      <c r="BH5414" s="419"/>
      <c r="BJ5414" s="419"/>
      <c r="BK5414" s="419"/>
      <c r="BL5414" s="419"/>
      <c r="BN5414" s="419"/>
      <c r="BO5414" s="419"/>
      <c r="BP5414" s="419"/>
      <c r="BR5414" s="419"/>
      <c r="BS5414" s="419"/>
      <c r="BT5414" s="419"/>
      <c r="BV5414" s="419"/>
      <c r="BW5414" s="419"/>
      <c r="BX5414" s="397"/>
      <c r="BZ5414" s="449"/>
      <c r="CB5414" s="419"/>
      <c r="CC5414" s="419"/>
      <c r="CD5414" s="419"/>
      <c r="CF5414" s="419"/>
      <c r="CG5414" s="419"/>
      <c r="CH5414" s="419"/>
    </row>
    <row r="5415" spans="3:86" ht="21" thickBot="1">
      <c r="C5415" s="425"/>
      <c r="P5415" s="431"/>
      <c r="R5415" s="419"/>
      <c r="S5415" s="446"/>
      <c r="T5415" s="419"/>
      <c r="V5415" s="196"/>
      <c r="W5415" s="419"/>
      <c r="X5415" s="419"/>
      <c r="Z5415" s="419"/>
      <c r="AA5415" s="419"/>
      <c r="AB5415" s="419"/>
      <c r="AD5415" s="419"/>
      <c r="AE5415" s="419"/>
      <c r="AF5415" s="419"/>
      <c r="AH5415" s="419"/>
      <c r="AI5415" s="419"/>
      <c r="AJ5415" s="419"/>
      <c r="AL5415" s="419"/>
      <c r="AM5415" s="419"/>
      <c r="AN5415" s="403"/>
      <c r="AO5415" s="419"/>
      <c r="AP5415" s="419"/>
      <c r="AQ5415" s="419"/>
      <c r="AR5415" s="419"/>
      <c r="AS5415" s="419"/>
      <c r="AT5415" s="419"/>
      <c r="AU5415" s="419"/>
      <c r="AV5415" s="419"/>
      <c r="AX5415" s="419"/>
      <c r="AY5415" s="419"/>
      <c r="AZ5415" s="419"/>
      <c r="BB5415" s="419"/>
      <c r="BC5415" s="419"/>
      <c r="BD5415" s="419"/>
      <c r="BF5415" s="419"/>
      <c r="BG5415" s="419"/>
      <c r="BH5415" s="419"/>
      <c r="BJ5415" s="419"/>
      <c r="BK5415" s="419"/>
      <c r="BL5415" s="419"/>
      <c r="BN5415" s="419"/>
      <c r="BO5415" s="419"/>
      <c r="BP5415" s="419"/>
      <c r="BR5415" s="419"/>
      <c r="BS5415" s="419"/>
      <c r="BT5415" s="419"/>
      <c r="BV5415" s="419"/>
      <c r="BW5415" s="419"/>
      <c r="BX5415" s="397"/>
      <c r="BZ5415" s="449"/>
      <c r="CB5415" s="419"/>
      <c r="CC5415" s="419"/>
      <c r="CD5415" s="419"/>
      <c r="CF5415" s="419"/>
      <c r="CG5415" s="419"/>
      <c r="CH5415" s="419"/>
    </row>
    <row r="5416" spans="3:86" ht="21" thickBot="1">
      <c r="C5416" s="425"/>
      <c r="P5416" s="431"/>
      <c r="R5416" s="419"/>
      <c r="S5416" s="446"/>
      <c r="T5416" s="419"/>
      <c r="V5416" s="196"/>
      <c r="W5416" s="419"/>
      <c r="X5416" s="419"/>
      <c r="Z5416" s="419"/>
      <c r="AA5416" s="419"/>
      <c r="AB5416" s="419"/>
      <c r="AD5416" s="419"/>
      <c r="AE5416" s="419"/>
      <c r="AF5416" s="419"/>
      <c r="AH5416" s="419"/>
      <c r="AI5416" s="419"/>
      <c r="AJ5416" s="419"/>
      <c r="AL5416" s="419"/>
      <c r="AM5416" s="419"/>
      <c r="AN5416" s="403"/>
      <c r="AO5416" s="419"/>
      <c r="AP5416" s="419"/>
      <c r="AQ5416" s="419"/>
      <c r="AR5416" s="419"/>
      <c r="AS5416" s="419"/>
      <c r="AT5416" s="419"/>
      <c r="AU5416" s="419"/>
      <c r="AV5416" s="419"/>
      <c r="AX5416" s="419"/>
      <c r="AY5416" s="419"/>
      <c r="AZ5416" s="419"/>
      <c r="BB5416" s="419"/>
      <c r="BC5416" s="419"/>
      <c r="BD5416" s="419"/>
      <c r="BF5416" s="419"/>
      <c r="BG5416" s="419"/>
      <c r="BH5416" s="419"/>
      <c r="BJ5416" s="419"/>
      <c r="BK5416" s="419"/>
      <c r="BL5416" s="419"/>
      <c r="BN5416" s="419"/>
      <c r="BO5416" s="419"/>
      <c r="BP5416" s="419"/>
      <c r="BR5416" s="419"/>
      <c r="BS5416" s="419"/>
      <c r="BT5416" s="419"/>
      <c r="BV5416" s="419"/>
      <c r="BW5416" s="419"/>
      <c r="BX5416" s="397"/>
      <c r="BZ5416" s="449"/>
      <c r="CB5416" s="419"/>
      <c r="CC5416" s="419"/>
      <c r="CD5416" s="419"/>
      <c r="CF5416" s="419"/>
      <c r="CG5416" s="419"/>
      <c r="CH5416" s="419"/>
    </row>
    <row r="5417" spans="3:86" ht="21" thickBot="1">
      <c r="C5417" s="425"/>
      <c r="P5417" s="431"/>
      <c r="R5417" s="419"/>
      <c r="S5417" s="446"/>
      <c r="T5417" s="419"/>
      <c r="V5417" s="196"/>
      <c r="W5417" s="419"/>
      <c r="X5417" s="419"/>
      <c r="Z5417" s="419"/>
      <c r="AA5417" s="419"/>
      <c r="AB5417" s="419"/>
      <c r="AD5417" s="419"/>
      <c r="AE5417" s="419"/>
      <c r="AF5417" s="419"/>
      <c r="AH5417" s="419"/>
      <c r="AI5417" s="419"/>
      <c r="AJ5417" s="419"/>
      <c r="AL5417" s="419"/>
      <c r="AM5417" s="419"/>
      <c r="AN5417" s="403"/>
      <c r="AO5417" s="419"/>
      <c r="AP5417" s="419"/>
      <c r="AQ5417" s="419"/>
      <c r="AR5417" s="419"/>
      <c r="AS5417" s="419"/>
      <c r="AT5417" s="419"/>
      <c r="AU5417" s="419"/>
      <c r="AV5417" s="419"/>
      <c r="AX5417" s="419"/>
      <c r="AY5417" s="419"/>
      <c r="AZ5417" s="419"/>
      <c r="BB5417" s="419"/>
      <c r="BC5417" s="419"/>
      <c r="BD5417" s="419"/>
      <c r="BF5417" s="419"/>
      <c r="BG5417" s="419"/>
      <c r="BH5417" s="419"/>
      <c r="BJ5417" s="419"/>
      <c r="BK5417" s="419"/>
      <c r="BL5417" s="419"/>
      <c r="BN5417" s="419"/>
      <c r="BO5417" s="419"/>
      <c r="BP5417" s="419"/>
      <c r="BR5417" s="419"/>
      <c r="BS5417" s="419"/>
      <c r="BT5417" s="419"/>
      <c r="BV5417" s="419"/>
      <c r="BW5417" s="419"/>
      <c r="BX5417" s="397"/>
      <c r="BZ5417" s="449"/>
      <c r="CB5417" s="419"/>
      <c r="CC5417" s="419"/>
      <c r="CD5417" s="419"/>
      <c r="CF5417" s="419"/>
      <c r="CG5417" s="419"/>
      <c r="CH5417" s="419"/>
    </row>
    <row r="5418" spans="3:86" ht="21" thickBot="1">
      <c r="C5418" s="425"/>
      <c r="P5418" s="431"/>
      <c r="R5418" s="419"/>
      <c r="S5418" s="446"/>
      <c r="T5418" s="419"/>
      <c r="V5418" s="196"/>
      <c r="W5418" s="419"/>
      <c r="X5418" s="419"/>
      <c r="Z5418" s="419"/>
      <c r="AA5418" s="419"/>
      <c r="AB5418" s="419"/>
      <c r="AD5418" s="419"/>
      <c r="AE5418" s="419"/>
      <c r="AF5418" s="419"/>
      <c r="AH5418" s="419"/>
      <c r="AI5418" s="419"/>
      <c r="AJ5418" s="419"/>
      <c r="AL5418" s="419"/>
      <c r="AM5418" s="419"/>
      <c r="AN5418" s="403"/>
      <c r="AO5418" s="419"/>
      <c r="AP5418" s="419"/>
      <c r="AQ5418" s="419"/>
      <c r="AR5418" s="419"/>
      <c r="AS5418" s="419"/>
      <c r="AT5418" s="419"/>
      <c r="AU5418" s="419"/>
      <c r="AV5418" s="419"/>
      <c r="AX5418" s="419"/>
      <c r="AY5418" s="419"/>
      <c r="AZ5418" s="419"/>
      <c r="BB5418" s="419"/>
      <c r="BC5418" s="419"/>
      <c r="BD5418" s="419"/>
      <c r="BF5418" s="419"/>
      <c r="BG5418" s="419"/>
      <c r="BH5418" s="419"/>
      <c r="BJ5418" s="419"/>
      <c r="BK5418" s="419"/>
      <c r="BL5418" s="419"/>
      <c r="BN5418" s="419"/>
      <c r="BO5418" s="419"/>
      <c r="BP5418" s="419"/>
      <c r="BR5418" s="419"/>
      <c r="BS5418" s="419"/>
      <c r="BT5418" s="419"/>
      <c r="BV5418" s="419"/>
      <c r="BW5418" s="419"/>
      <c r="BX5418" s="397"/>
      <c r="BZ5418" s="449"/>
      <c r="CB5418" s="419"/>
      <c r="CC5418" s="419"/>
      <c r="CD5418" s="419"/>
      <c r="CF5418" s="419"/>
      <c r="CG5418" s="419"/>
      <c r="CH5418" s="419"/>
    </row>
    <row r="5419" spans="3:86" ht="21" thickBot="1">
      <c r="C5419" s="425"/>
      <c r="P5419" s="431"/>
      <c r="R5419" s="419"/>
      <c r="S5419" s="446"/>
      <c r="T5419" s="419"/>
      <c r="V5419" s="196"/>
      <c r="W5419" s="419"/>
      <c r="X5419" s="419"/>
      <c r="Z5419" s="419"/>
      <c r="AA5419" s="419"/>
      <c r="AB5419" s="419"/>
      <c r="AD5419" s="419"/>
      <c r="AE5419" s="419"/>
      <c r="AF5419" s="419"/>
      <c r="AH5419" s="419"/>
      <c r="AI5419" s="419"/>
      <c r="AJ5419" s="419"/>
      <c r="AL5419" s="419"/>
      <c r="AM5419" s="419"/>
      <c r="AN5419" s="403"/>
      <c r="AO5419" s="419"/>
      <c r="AP5419" s="419"/>
      <c r="AQ5419" s="419"/>
      <c r="AR5419" s="419"/>
      <c r="AS5419" s="419"/>
      <c r="AT5419" s="419"/>
      <c r="AU5419" s="419"/>
      <c r="AV5419" s="419"/>
      <c r="AX5419" s="419"/>
      <c r="AY5419" s="419"/>
      <c r="AZ5419" s="419"/>
      <c r="BB5419" s="419"/>
      <c r="BC5419" s="419"/>
      <c r="BD5419" s="419"/>
      <c r="BF5419" s="419"/>
      <c r="BG5419" s="419"/>
      <c r="BH5419" s="419"/>
      <c r="BJ5419" s="419"/>
      <c r="BK5419" s="419"/>
      <c r="BL5419" s="419"/>
      <c r="BN5419" s="419"/>
      <c r="BO5419" s="419"/>
      <c r="BP5419" s="419"/>
      <c r="BR5419" s="419"/>
      <c r="BS5419" s="419"/>
      <c r="BT5419" s="419"/>
      <c r="BV5419" s="419"/>
      <c r="BW5419" s="419"/>
      <c r="BX5419" s="397"/>
      <c r="BZ5419" s="449"/>
      <c r="CB5419" s="419"/>
      <c r="CC5419" s="419"/>
      <c r="CD5419" s="419"/>
      <c r="CF5419" s="419"/>
      <c r="CG5419" s="419"/>
      <c r="CH5419" s="419"/>
    </row>
    <row r="5420" spans="3:86" ht="21" thickBot="1">
      <c r="C5420" s="425"/>
      <c r="P5420" s="431"/>
      <c r="R5420" s="419"/>
      <c r="S5420" s="446"/>
      <c r="T5420" s="419"/>
      <c r="V5420" s="196"/>
      <c r="W5420" s="419"/>
      <c r="X5420" s="419"/>
      <c r="Z5420" s="419"/>
      <c r="AA5420" s="419"/>
      <c r="AB5420" s="419"/>
      <c r="AD5420" s="419"/>
      <c r="AE5420" s="419"/>
      <c r="AF5420" s="419"/>
      <c r="AH5420" s="419"/>
      <c r="AI5420" s="419"/>
      <c r="AJ5420" s="419"/>
      <c r="AL5420" s="419"/>
      <c r="AM5420" s="419"/>
      <c r="AN5420" s="403"/>
      <c r="AO5420" s="419"/>
      <c r="AP5420" s="419"/>
      <c r="AQ5420" s="419"/>
      <c r="AR5420" s="419"/>
      <c r="AS5420" s="419"/>
      <c r="AT5420" s="419"/>
      <c r="AU5420" s="419"/>
      <c r="AV5420" s="419"/>
      <c r="AX5420" s="419"/>
      <c r="AY5420" s="419"/>
      <c r="AZ5420" s="419"/>
      <c r="BB5420" s="419"/>
      <c r="BC5420" s="419"/>
      <c r="BD5420" s="419"/>
      <c r="BF5420" s="419"/>
      <c r="BG5420" s="419"/>
      <c r="BH5420" s="419"/>
      <c r="BJ5420" s="419"/>
      <c r="BK5420" s="419"/>
      <c r="BL5420" s="419"/>
      <c r="BN5420" s="419"/>
      <c r="BO5420" s="419"/>
      <c r="BP5420" s="419"/>
      <c r="BR5420" s="419"/>
      <c r="BS5420" s="419"/>
      <c r="BT5420" s="419"/>
      <c r="BV5420" s="419"/>
      <c r="BW5420" s="419"/>
      <c r="BX5420" s="397"/>
      <c r="BZ5420" s="449"/>
      <c r="CB5420" s="419"/>
      <c r="CC5420" s="419"/>
      <c r="CD5420" s="419"/>
      <c r="CF5420" s="419"/>
      <c r="CG5420" s="419"/>
      <c r="CH5420" s="419"/>
    </row>
    <row r="5421" spans="3:86" ht="21" thickBot="1">
      <c r="C5421" s="425"/>
      <c r="P5421" s="431"/>
      <c r="R5421" s="419"/>
      <c r="S5421" s="446"/>
      <c r="T5421" s="419"/>
      <c r="V5421" s="196"/>
      <c r="W5421" s="419"/>
      <c r="X5421" s="419"/>
      <c r="Z5421" s="419"/>
      <c r="AA5421" s="419"/>
      <c r="AB5421" s="419"/>
      <c r="AD5421" s="419"/>
      <c r="AE5421" s="419"/>
      <c r="AF5421" s="419"/>
      <c r="AH5421" s="419"/>
      <c r="AI5421" s="419"/>
      <c r="AJ5421" s="419"/>
      <c r="AL5421" s="419"/>
      <c r="AM5421" s="419"/>
      <c r="AN5421" s="403"/>
      <c r="AO5421" s="419"/>
      <c r="AP5421" s="419"/>
      <c r="AQ5421" s="419"/>
      <c r="AR5421" s="419"/>
      <c r="AS5421" s="419"/>
      <c r="AT5421" s="419"/>
      <c r="AU5421" s="419"/>
      <c r="AV5421" s="419"/>
      <c r="AX5421" s="419"/>
      <c r="AY5421" s="419"/>
      <c r="AZ5421" s="419"/>
      <c r="BB5421" s="419"/>
      <c r="BC5421" s="419"/>
      <c r="BD5421" s="419"/>
      <c r="BF5421" s="419"/>
      <c r="BG5421" s="419"/>
      <c r="BH5421" s="419"/>
      <c r="BJ5421" s="419"/>
      <c r="BK5421" s="419"/>
      <c r="BL5421" s="419"/>
      <c r="BN5421" s="419"/>
      <c r="BO5421" s="419"/>
      <c r="BP5421" s="419"/>
      <c r="BR5421" s="419"/>
      <c r="BS5421" s="419"/>
      <c r="BT5421" s="419"/>
      <c r="BV5421" s="419"/>
      <c r="BW5421" s="419"/>
      <c r="BX5421" s="397"/>
      <c r="BZ5421" s="449"/>
      <c r="CB5421" s="419"/>
      <c r="CC5421" s="419"/>
      <c r="CD5421" s="419"/>
      <c r="CF5421" s="419"/>
      <c r="CG5421" s="419"/>
      <c r="CH5421" s="419"/>
    </row>
    <row r="5422" spans="3:86" ht="21" thickBot="1">
      <c r="C5422" s="425"/>
      <c r="P5422" s="431"/>
      <c r="R5422" s="419"/>
      <c r="S5422" s="446"/>
      <c r="T5422" s="419"/>
      <c r="V5422" s="196"/>
      <c r="W5422" s="419"/>
      <c r="X5422" s="419"/>
      <c r="Z5422" s="419"/>
      <c r="AA5422" s="419"/>
      <c r="AB5422" s="419"/>
      <c r="AD5422" s="419"/>
      <c r="AE5422" s="419"/>
      <c r="AF5422" s="419"/>
      <c r="AH5422" s="419"/>
      <c r="AI5422" s="419"/>
      <c r="AJ5422" s="419"/>
      <c r="AL5422" s="419"/>
      <c r="AM5422" s="419"/>
      <c r="AN5422" s="403"/>
      <c r="AO5422" s="419"/>
      <c r="AP5422" s="419"/>
      <c r="AQ5422" s="419"/>
      <c r="AR5422" s="419"/>
      <c r="AS5422" s="419"/>
      <c r="AT5422" s="419"/>
      <c r="AU5422" s="419"/>
      <c r="AV5422" s="419"/>
      <c r="AX5422" s="419"/>
      <c r="AY5422" s="419"/>
      <c r="AZ5422" s="419"/>
      <c r="BB5422" s="419"/>
      <c r="BC5422" s="419"/>
      <c r="BD5422" s="419"/>
      <c r="BF5422" s="419"/>
      <c r="BG5422" s="419"/>
      <c r="BH5422" s="419"/>
      <c r="BJ5422" s="419"/>
      <c r="BK5422" s="419"/>
      <c r="BL5422" s="419"/>
      <c r="BN5422" s="419"/>
      <c r="BO5422" s="419"/>
      <c r="BP5422" s="419"/>
      <c r="BR5422" s="419"/>
      <c r="BS5422" s="419"/>
      <c r="BT5422" s="419"/>
      <c r="BV5422" s="419"/>
      <c r="BW5422" s="419"/>
      <c r="BX5422" s="397"/>
      <c r="BZ5422" s="449"/>
      <c r="CB5422" s="419"/>
      <c r="CC5422" s="419"/>
      <c r="CD5422" s="419"/>
      <c r="CF5422" s="419"/>
      <c r="CG5422" s="419"/>
      <c r="CH5422" s="419"/>
    </row>
    <row r="5423" spans="3:86" ht="21" thickBot="1">
      <c r="C5423" s="425"/>
      <c r="P5423" s="431"/>
      <c r="R5423" s="419"/>
      <c r="S5423" s="446"/>
      <c r="T5423" s="419"/>
      <c r="V5423" s="196"/>
      <c r="W5423" s="419"/>
      <c r="X5423" s="419"/>
      <c r="Z5423" s="419"/>
      <c r="AA5423" s="419"/>
      <c r="AB5423" s="419"/>
      <c r="AD5423" s="419"/>
      <c r="AE5423" s="419"/>
      <c r="AF5423" s="419"/>
      <c r="AH5423" s="419"/>
      <c r="AI5423" s="419"/>
      <c r="AJ5423" s="419"/>
      <c r="AL5423" s="419"/>
      <c r="AM5423" s="419"/>
      <c r="AN5423" s="403"/>
      <c r="AO5423" s="419"/>
      <c r="AP5423" s="419"/>
      <c r="AQ5423" s="419"/>
      <c r="AR5423" s="419"/>
      <c r="AS5423" s="419"/>
      <c r="AT5423" s="419"/>
      <c r="AU5423" s="419"/>
      <c r="AV5423" s="419"/>
      <c r="AX5423" s="419"/>
      <c r="AY5423" s="419"/>
      <c r="AZ5423" s="419"/>
      <c r="BB5423" s="419"/>
      <c r="BC5423" s="419"/>
      <c r="BD5423" s="419"/>
      <c r="BF5423" s="419"/>
      <c r="BG5423" s="419"/>
      <c r="BH5423" s="419"/>
      <c r="BJ5423" s="419"/>
      <c r="BK5423" s="419"/>
      <c r="BL5423" s="419"/>
      <c r="BN5423" s="419"/>
      <c r="BO5423" s="419"/>
      <c r="BP5423" s="419"/>
      <c r="BR5423" s="419"/>
      <c r="BS5423" s="419"/>
      <c r="BT5423" s="419"/>
      <c r="BV5423" s="419"/>
      <c r="BW5423" s="419"/>
      <c r="BX5423" s="397"/>
      <c r="BZ5423" s="449"/>
      <c r="CB5423" s="419"/>
      <c r="CC5423" s="419"/>
      <c r="CD5423" s="419"/>
      <c r="CF5423" s="419"/>
      <c r="CG5423" s="419"/>
      <c r="CH5423" s="419"/>
    </row>
    <row r="5424" spans="3:86" ht="21" thickBot="1">
      <c r="C5424" s="425"/>
      <c r="P5424" s="431"/>
      <c r="R5424" s="419"/>
      <c r="S5424" s="446"/>
      <c r="T5424" s="419"/>
      <c r="V5424" s="196"/>
      <c r="W5424" s="419"/>
      <c r="X5424" s="419"/>
      <c r="Z5424" s="419"/>
      <c r="AA5424" s="419"/>
      <c r="AB5424" s="419"/>
      <c r="AD5424" s="419"/>
      <c r="AE5424" s="419"/>
      <c r="AF5424" s="419"/>
      <c r="AH5424" s="419"/>
      <c r="AI5424" s="419"/>
      <c r="AJ5424" s="419"/>
      <c r="AL5424" s="419"/>
      <c r="AM5424" s="419"/>
      <c r="AN5424" s="403"/>
      <c r="AO5424" s="419"/>
      <c r="AP5424" s="419"/>
      <c r="AQ5424" s="419"/>
      <c r="AR5424" s="419"/>
      <c r="AS5424" s="419"/>
      <c r="AT5424" s="419"/>
      <c r="AU5424" s="419"/>
      <c r="AV5424" s="419"/>
      <c r="AX5424" s="419"/>
      <c r="AY5424" s="419"/>
      <c r="AZ5424" s="419"/>
      <c r="BB5424" s="419"/>
      <c r="BC5424" s="419"/>
      <c r="BD5424" s="419"/>
      <c r="BF5424" s="419"/>
      <c r="BG5424" s="419"/>
      <c r="BH5424" s="419"/>
      <c r="BJ5424" s="419"/>
      <c r="BK5424" s="419"/>
      <c r="BL5424" s="419"/>
      <c r="BN5424" s="419"/>
      <c r="BO5424" s="419"/>
      <c r="BP5424" s="419"/>
      <c r="BR5424" s="419"/>
      <c r="BS5424" s="419"/>
      <c r="BT5424" s="419"/>
      <c r="BV5424" s="419"/>
      <c r="BW5424" s="419"/>
      <c r="BX5424" s="397"/>
      <c r="BZ5424" s="449"/>
      <c r="CB5424" s="419"/>
      <c r="CC5424" s="419"/>
      <c r="CD5424" s="419"/>
      <c r="CF5424" s="419"/>
      <c r="CG5424" s="419"/>
      <c r="CH5424" s="419"/>
    </row>
    <row r="5425" spans="3:86" ht="21" thickBot="1">
      <c r="C5425" s="425"/>
      <c r="P5425" s="431"/>
      <c r="R5425" s="419"/>
      <c r="S5425" s="446"/>
      <c r="T5425" s="419"/>
      <c r="V5425" s="196"/>
      <c r="W5425" s="419"/>
      <c r="X5425" s="419"/>
      <c r="Z5425" s="419"/>
      <c r="AA5425" s="419"/>
      <c r="AB5425" s="419"/>
      <c r="AD5425" s="419"/>
      <c r="AE5425" s="419"/>
      <c r="AF5425" s="419"/>
      <c r="AH5425" s="419"/>
      <c r="AI5425" s="419"/>
      <c r="AJ5425" s="419"/>
      <c r="AL5425" s="419"/>
      <c r="AM5425" s="419"/>
      <c r="AN5425" s="403"/>
      <c r="AO5425" s="419"/>
      <c r="AP5425" s="419"/>
      <c r="AQ5425" s="419"/>
      <c r="AR5425" s="419"/>
      <c r="AS5425" s="419"/>
      <c r="AT5425" s="419"/>
      <c r="AU5425" s="419"/>
      <c r="AV5425" s="419"/>
      <c r="AX5425" s="419"/>
      <c r="AY5425" s="419"/>
      <c r="AZ5425" s="419"/>
      <c r="BB5425" s="419"/>
      <c r="BC5425" s="419"/>
      <c r="BD5425" s="419"/>
      <c r="BF5425" s="419"/>
      <c r="BG5425" s="419"/>
      <c r="BH5425" s="419"/>
      <c r="BJ5425" s="419"/>
      <c r="BK5425" s="419"/>
      <c r="BL5425" s="419"/>
      <c r="BN5425" s="419"/>
      <c r="BO5425" s="419"/>
      <c r="BP5425" s="419"/>
      <c r="BR5425" s="419"/>
      <c r="BS5425" s="419"/>
      <c r="BT5425" s="419"/>
      <c r="BV5425" s="419"/>
      <c r="BW5425" s="419"/>
      <c r="BX5425" s="397"/>
      <c r="BZ5425" s="449"/>
      <c r="CB5425" s="419"/>
      <c r="CC5425" s="419"/>
      <c r="CD5425" s="419"/>
      <c r="CF5425" s="419"/>
      <c r="CG5425" s="419"/>
      <c r="CH5425" s="419"/>
    </row>
    <row r="5426" spans="3:86" ht="21" thickBot="1">
      <c r="C5426" s="425"/>
      <c r="P5426" s="431"/>
      <c r="R5426" s="419"/>
      <c r="S5426" s="446"/>
      <c r="T5426" s="419"/>
      <c r="V5426" s="196"/>
      <c r="W5426" s="419"/>
      <c r="X5426" s="419"/>
      <c r="Z5426" s="419"/>
      <c r="AA5426" s="419"/>
      <c r="AB5426" s="419"/>
      <c r="AD5426" s="419"/>
      <c r="AE5426" s="419"/>
      <c r="AF5426" s="419"/>
      <c r="AH5426" s="419"/>
      <c r="AI5426" s="419"/>
      <c r="AJ5426" s="419"/>
      <c r="AL5426" s="419"/>
      <c r="AM5426" s="419"/>
      <c r="AN5426" s="403"/>
      <c r="AO5426" s="419"/>
      <c r="AP5426" s="419"/>
      <c r="AQ5426" s="419"/>
      <c r="AR5426" s="419"/>
      <c r="AS5426" s="419"/>
      <c r="AT5426" s="419"/>
      <c r="AU5426" s="419"/>
      <c r="AV5426" s="419"/>
      <c r="AX5426" s="419"/>
      <c r="AY5426" s="419"/>
      <c r="AZ5426" s="419"/>
      <c r="BB5426" s="419"/>
      <c r="BC5426" s="419"/>
      <c r="BD5426" s="419"/>
      <c r="BF5426" s="419"/>
      <c r="BG5426" s="419"/>
      <c r="BH5426" s="419"/>
      <c r="BJ5426" s="419"/>
      <c r="BK5426" s="419"/>
      <c r="BL5426" s="419"/>
      <c r="BN5426" s="419"/>
      <c r="BO5426" s="419"/>
      <c r="BP5426" s="419"/>
      <c r="BR5426" s="419"/>
      <c r="BS5426" s="419"/>
      <c r="BT5426" s="419"/>
      <c r="BV5426" s="419"/>
      <c r="BW5426" s="419"/>
      <c r="BX5426" s="397"/>
      <c r="BZ5426" s="449"/>
      <c r="CB5426" s="419"/>
      <c r="CC5426" s="419"/>
      <c r="CD5426" s="419"/>
      <c r="CF5426" s="419"/>
      <c r="CG5426" s="419"/>
      <c r="CH5426" s="419"/>
    </row>
    <row r="5427" spans="3:86" ht="21" thickBot="1">
      <c r="C5427" s="425"/>
      <c r="P5427" s="431"/>
      <c r="R5427" s="419"/>
      <c r="S5427" s="446"/>
      <c r="T5427" s="419"/>
      <c r="V5427" s="196"/>
      <c r="W5427" s="419"/>
      <c r="X5427" s="419"/>
      <c r="Z5427" s="419"/>
      <c r="AA5427" s="419"/>
      <c r="AB5427" s="419"/>
      <c r="AD5427" s="419"/>
      <c r="AE5427" s="419"/>
      <c r="AF5427" s="419"/>
      <c r="AH5427" s="419"/>
      <c r="AI5427" s="419"/>
      <c r="AJ5427" s="419"/>
      <c r="AL5427" s="419"/>
      <c r="AM5427" s="419"/>
      <c r="AN5427" s="403"/>
      <c r="AO5427" s="419"/>
      <c r="AP5427" s="419"/>
      <c r="AQ5427" s="419"/>
      <c r="AR5427" s="419"/>
      <c r="AS5427" s="419"/>
      <c r="AT5427" s="419"/>
      <c r="AU5427" s="419"/>
      <c r="AV5427" s="419"/>
      <c r="AX5427" s="419"/>
      <c r="AY5427" s="419"/>
      <c r="AZ5427" s="419"/>
      <c r="BB5427" s="419"/>
      <c r="BC5427" s="419"/>
      <c r="BD5427" s="419"/>
      <c r="BF5427" s="419"/>
      <c r="BG5427" s="419"/>
      <c r="BH5427" s="419"/>
      <c r="BJ5427" s="419"/>
      <c r="BK5427" s="419"/>
      <c r="BL5427" s="419"/>
      <c r="BN5427" s="419"/>
      <c r="BO5427" s="419"/>
      <c r="BP5427" s="419"/>
      <c r="BR5427" s="419"/>
      <c r="BS5427" s="419"/>
      <c r="BT5427" s="419"/>
      <c r="BV5427" s="419"/>
      <c r="BW5427" s="419"/>
      <c r="BX5427" s="397"/>
      <c r="BZ5427" s="449"/>
      <c r="CB5427" s="419"/>
      <c r="CC5427" s="419"/>
      <c r="CD5427" s="419"/>
      <c r="CF5427" s="419"/>
      <c r="CG5427" s="419"/>
      <c r="CH5427" s="419"/>
    </row>
    <row r="5428" spans="3:86" ht="21" thickBot="1">
      <c r="C5428" s="425"/>
      <c r="P5428" s="431"/>
      <c r="R5428" s="419"/>
      <c r="S5428" s="446"/>
      <c r="T5428" s="419"/>
      <c r="V5428" s="196"/>
      <c r="W5428" s="419"/>
      <c r="X5428" s="419"/>
      <c r="Z5428" s="419"/>
      <c r="AA5428" s="419"/>
      <c r="AB5428" s="419"/>
      <c r="AD5428" s="419"/>
      <c r="AE5428" s="419"/>
      <c r="AF5428" s="419"/>
      <c r="AH5428" s="419"/>
      <c r="AI5428" s="419"/>
      <c r="AJ5428" s="419"/>
      <c r="AL5428" s="419"/>
      <c r="AM5428" s="419"/>
      <c r="AN5428" s="403"/>
      <c r="AO5428" s="419"/>
      <c r="AP5428" s="419"/>
      <c r="AQ5428" s="419"/>
      <c r="AR5428" s="419"/>
      <c r="AS5428" s="419"/>
      <c r="AT5428" s="419"/>
      <c r="AU5428" s="419"/>
      <c r="AV5428" s="419"/>
      <c r="AX5428" s="419"/>
      <c r="AY5428" s="419"/>
      <c r="AZ5428" s="419"/>
      <c r="BB5428" s="419"/>
      <c r="BC5428" s="419"/>
      <c r="BD5428" s="419"/>
      <c r="BF5428" s="419"/>
      <c r="BG5428" s="419"/>
      <c r="BH5428" s="419"/>
      <c r="BJ5428" s="419"/>
      <c r="BK5428" s="419"/>
      <c r="BL5428" s="419"/>
      <c r="BN5428" s="419"/>
      <c r="BO5428" s="419"/>
      <c r="BP5428" s="419"/>
      <c r="BR5428" s="419"/>
      <c r="BS5428" s="419"/>
      <c r="BT5428" s="419"/>
      <c r="BV5428" s="419"/>
      <c r="BW5428" s="419"/>
      <c r="BX5428" s="397"/>
      <c r="BZ5428" s="449"/>
      <c r="CB5428" s="419"/>
      <c r="CC5428" s="419"/>
      <c r="CD5428" s="419"/>
      <c r="CF5428" s="419"/>
      <c r="CG5428" s="419"/>
      <c r="CH5428" s="419"/>
    </row>
    <row r="5429" spans="3:86" ht="21" thickBot="1">
      <c r="C5429" s="425"/>
      <c r="P5429" s="431"/>
      <c r="R5429" s="419"/>
      <c r="S5429" s="446"/>
      <c r="T5429" s="419"/>
      <c r="V5429" s="196"/>
      <c r="W5429" s="419"/>
      <c r="X5429" s="419"/>
      <c r="Z5429" s="419"/>
      <c r="AA5429" s="419"/>
      <c r="AB5429" s="419"/>
      <c r="AD5429" s="419"/>
      <c r="AE5429" s="419"/>
      <c r="AF5429" s="419"/>
      <c r="AH5429" s="419"/>
      <c r="AI5429" s="419"/>
      <c r="AJ5429" s="419"/>
      <c r="AL5429" s="419"/>
      <c r="AM5429" s="419"/>
      <c r="AN5429" s="403"/>
      <c r="AO5429" s="419"/>
      <c r="AP5429" s="419"/>
      <c r="AQ5429" s="419"/>
      <c r="AR5429" s="419"/>
      <c r="AS5429" s="419"/>
      <c r="AT5429" s="419"/>
      <c r="AU5429" s="419"/>
      <c r="AV5429" s="419"/>
      <c r="AX5429" s="419"/>
      <c r="AY5429" s="419"/>
      <c r="AZ5429" s="419"/>
      <c r="BB5429" s="419"/>
      <c r="BC5429" s="419"/>
      <c r="BD5429" s="419"/>
      <c r="BF5429" s="419"/>
      <c r="BG5429" s="419"/>
      <c r="BH5429" s="419"/>
      <c r="BJ5429" s="419"/>
      <c r="BK5429" s="419"/>
      <c r="BL5429" s="419"/>
      <c r="BN5429" s="419"/>
      <c r="BO5429" s="419"/>
      <c r="BP5429" s="419"/>
      <c r="BR5429" s="419"/>
      <c r="BS5429" s="419"/>
      <c r="BT5429" s="419"/>
      <c r="BV5429" s="419"/>
      <c r="BW5429" s="419"/>
      <c r="BX5429" s="397"/>
      <c r="BZ5429" s="449"/>
      <c r="CB5429" s="419"/>
      <c r="CC5429" s="419"/>
      <c r="CD5429" s="419"/>
      <c r="CF5429" s="419"/>
      <c r="CG5429" s="419"/>
      <c r="CH5429" s="419"/>
    </row>
    <row r="5430" spans="3:86" ht="21" thickBot="1">
      <c r="C5430" s="425"/>
      <c r="P5430" s="431"/>
      <c r="R5430" s="419"/>
      <c r="S5430" s="446"/>
      <c r="T5430" s="419"/>
      <c r="V5430" s="196"/>
      <c r="W5430" s="419"/>
      <c r="X5430" s="419"/>
      <c r="Z5430" s="419"/>
      <c r="AA5430" s="419"/>
      <c r="AB5430" s="419"/>
      <c r="AD5430" s="419"/>
      <c r="AE5430" s="419"/>
      <c r="AF5430" s="419"/>
      <c r="AH5430" s="419"/>
      <c r="AI5430" s="419"/>
      <c r="AJ5430" s="419"/>
      <c r="AL5430" s="419"/>
      <c r="AM5430" s="419"/>
      <c r="AN5430" s="403"/>
      <c r="AO5430" s="419"/>
      <c r="AP5430" s="419"/>
      <c r="AQ5430" s="419"/>
      <c r="AR5430" s="419"/>
      <c r="AS5430" s="419"/>
      <c r="AT5430" s="419"/>
      <c r="AU5430" s="419"/>
      <c r="AV5430" s="419"/>
      <c r="AX5430" s="419"/>
      <c r="AY5430" s="419"/>
      <c r="AZ5430" s="419"/>
      <c r="BB5430" s="419"/>
      <c r="BC5430" s="419"/>
      <c r="BD5430" s="419"/>
      <c r="BF5430" s="419"/>
      <c r="BG5430" s="419"/>
      <c r="BH5430" s="419"/>
      <c r="BJ5430" s="419"/>
      <c r="BK5430" s="419"/>
      <c r="BL5430" s="419"/>
      <c r="BN5430" s="419"/>
      <c r="BO5430" s="419"/>
      <c r="BP5430" s="419"/>
      <c r="BR5430" s="419"/>
      <c r="BS5430" s="419"/>
      <c r="BT5430" s="419"/>
      <c r="BV5430" s="419"/>
      <c r="BW5430" s="419"/>
      <c r="BX5430" s="397"/>
      <c r="BZ5430" s="449"/>
      <c r="CB5430" s="419"/>
      <c r="CC5430" s="419"/>
      <c r="CD5430" s="419"/>
      <c r="CF5430" s="419"/>
      <c r="CG5430" s="419"/>
      <c r="CH5430" s="419"/>
    </row>
    <row r="5431" spans="3:86" ht="21" thickBot="1">
      <c r="C5431" s="425"/>
      <c r="P5431" s="431"/>
      <c r="R5431" s="419"/>
      <c r="S5431" s="446"/>
      <c r="T5431" s="419"/>
      <c r="V5431" s="196"/>
      <c r="W5431" s="419"/>
      <c r="X5431" s="419"/>
      <c r="Z5431" s="419"/>
      <c r="AA5431" s="419"/>
      <c r="AB5431" s="419"/>
      <c r="AD5431" s="419"/>
      <c r="AE5431" s="419"/>
      <c r="AF5431" s="419"/>
      <c r="AH5431" s="419"/>
      <c r="AI5431" s="419"/>
      <c r="AJ5431" s="419"/>
      <c r="AL5431" s="419"/>
      <c r="AM5431" s="419"/>
      <c r="AN5431" s="403"/>
      <c r="AO5431" s="419"/>
      <c r="AP5431" s="419"/>
      <c r="AQ5431" s="419"/>
      <c r="AR5431" s="419"/>
      <c r="AS5431" s="419"/>
      <c r="AT5431" s="419"/>
      <c r="AU5431" s="419"/>
      <c r="AV5431" s="419"/>
      <c r="AX5431" s="419"/>
      <c r="AY5431" s="419"/>
      <c r="AZ5431" s="419"/>
      <c r="BB5431" s="419"/>
      <c r="BC5431" s="419"/>
      <c r="BD5431" s="419"/>
      <c r="BF5431" s="419"/>
      <c r="BG5431" s="419"/>
      <c r="BH5431" s="419"/>
      <c r="BJ5431" s="419"/>
      <c r="BK5431" s="419"/>
      <c r="BL5431" s="419"/>
      <c r="BN5431" s="419"/>
      <c r="BO5431" s="419"/>
      <c r="BP5431" s="419"/>
      <c r="BR5431" s="419"/>
      <c r="BS5431" s="419"/>
      <c r="BT5431" s="419"/>
      <c r="BV5431" s="419"/>
      <c r="BW5431" s="419"/>
      <c r="BX5431" s="397"/>
      <c r="BZ5431" s="449"/>
      <c r="CB5431" s="419"/>
      <c r="CC5431" s="419"/>
      <c r="CD5431" s="419"/>
      <c r="CF5431" s="419"/>
      <c r="CG5431" s="419"/>
      <c r="CH5431" s="419"/>
    </row>
    <row r="5432" spans="3:86" ht="21" thickBot="1">
      <c r="C5432" s="425"/>
      <c r="P5432" s="431"/>
      <c r="R5432" s="419"/>
      <c r="S5432" s="446"/>
      <c r="T5432" s="419"/>
      <c r="V5432" s="196"/>
      <c r="W5432" s="419"/>
      <c r="X5432" s="419"/>
      <c r="Z5432" s="419"/>
      <c r="AA5432" s="419"/>
      <c r="AB5432" s="419"/>
      <c r="AD5432" s="419"/>
      <c r="AE5432" s="419"/>
      <c r="AF5432" s="419"/>
      <c r="AH5432" s="419"/>
      <c r="AI5432" s="419"/>
      <c r="AJ5432" s="419"/>
      <c r="AL5432" s="419"/>
      <c r="AM5432" s="419"/>
      <c r="AN5432" s="403"/>
      <c r="AO5432" s="419"/>
      <c r="AP5432" s="419"/>
      <c r="AQ5432" s="419"/>
      <c r="AR5432" s="419"/>
      <c r="AS5432" s="419"/>
      <c r="AT5432" s="419"/>
      <c r="AU5432" s="419"/>
      <c r="AV5432" s="419"/>
      <c r="AX5432" s="419"/>
      <c r="AY5432" s="419"/>
      <c r="AZ5432" s="419"/>
      <c r="BB5432" s="419"/>
      <c r="BC5432" s="419"/>
      <c r="BD5432" s="419"/>
      <c r="BF5432" s="419"/>
      <c r="BG5432" s="419"/>
      <c r="BH5432" s="419"/>
      <c r="BJ5432" s="419"/>
      <c r="BK5432" s="419"/>
      <c r="BL5432" s="419"/>
      <c r="BN5432" s="419"/>
      <c r="BO5432" s="419"/>
      <c r="BP5432" s="419"/>
      <c r="BR5432" s="419"/>
      <c r="BS5432" s="419"/>
      <c r="BT5432" s="419"/>
      <c r="BV5432" s="419"/>
      <c r="BW5432" s="419"/>
      <c r="BX5432" s="397"/>
      <c r="BZ5432" s="449"/>
      <c r="CB5432" s="419"/>
      <c r="CC5432" s="419"/>
      <c r="CD5432" s="419"/>
      <c r="CF5432" s="419"/>
      <c r="CG5432" s="419"/>
      <c r="CH5432" s="419"/>
    </row>
    <row r="5433" spans="3:86" ht="21" thickBot="1">
      <c r="C5433" s="425"/>
      <c r="P5433" s="431"/>
      <c r="R5433" s="419"/>
      <c r="S5433" s="446"/>
      <c r="T5433" s="419"/>
      <c r="V5433" s="196"/>
      <c r="W5433" s="419"/>
      <c r="X5433" s="419"/>
      <c r="Z5433" s="419"/>
      <c r="AA5433" s="419"/>
      <c r="AB5433" s="419"/>
      <c r="AD5433" s="419"/>
      <c r="AE5433" s="419"/>
      <c r="AF5433" s="419"/>
      <c r="AH5433" s="419"/>
      <c r="AI5433" s="419"/>
      <c r="AJ5433" s="419"/>
      <c r="AL5433" s="419"/>
      <c r="AM5433" s="419"/>
      <c r="AN5433" s="403"/>
      <c r="AO5433" s="419"/>
      <c r="AP5433" s="419"/>
      <c r="AQ5433" s="419"/>
      <c r="AR5433" s="419"/>
      <c r="AS5433" s="419"/>
      <c r="AT5433" s="419"/>
      <c r="AU5433" s="419"/>
      <c r="AV5433" s="419"/>
      <c r="AX5433" s="419"/>
      <c r="AY5433" s="419"/>
      <c r="AZ5433" s="419"/>
      <c r="BB5433" s="419"/>
      <c r="BC5433" s="419"/>
      <c r="BD5433" s="419"/>
      <c r="BF5433" s="419"/>
      <c r="BG5433" s="419"/>
      <c r="BH5433" s="419"/>
      <c r="BJ5433" s="419"/>
      <c r="BK5433" s="419"/>
      <c r="BL5433" s="419"/>
      <c r="BN5433" s="419"/>
      <c r="BO5433" s="419"/>
      <c r="BP5433" s="419"/>
      <c r="BR5433" s="419"/>
      <c r="BS5433" s="419"/>
      <c r="BT5433" s="419"/>
      <c r="BV5433" s="419"/>
      <c r="BW5433" s="419"/>
      <c r="BX5433" s="397"/>
      <c r="BZ5433" s="449"/>
      <c r="CB5433" s="419"/>
      <c r="CC5433" s="419"/>
      <c r="CD5433" s="419"/>
      <c r="CF5433" s="419"/>
      <c r="CG5433" s="419"/>
      <c r="CH5433" s="419"/>
    </row>
    <row r="5434" spans="3:86" ht="21" thickBot="1">
      <c r="C5434" s="425"/>
      <c r="P5434" s="431"/>
      <c r="R5434" s="419"/>
      <c r="S5434" s="446"/>
      <c r="T5434" s="419"/>
      <c r="V5434" s="196"/>
      <c r="W5434" s="419"/>
      <c r="X5434" s="419"/>
      <c r="Z5434" s="419"/>
      <c r="AA5434" s="419"/>
      <c r="AB5434" s="419"/>
      <c r="AD5434" s="419"/>
      <c r="AE5434" s="419"/>
      <c r="AF5434" s="419"/>
      <c r="AH5434" s="419"/>
      <c r="AI5434" s="419"/>
      <c r="AJ5434" s="419"/>
      <c r="AL5434" s="419"/>
      <c r="AM5434" s="419"/>
      <c r="AN5434" s="403"/>
      <c r="AO5434" s="419"/>
      <c r="AP5434" s="419"/>
      <c r="AQ5434" s="419"/>
      <c r="AR5434" s="419"/>
      <c r="AS5434" s="419"/>
      <c r="AT5434" s="419"/>
      <c r="AU5434" s="419"/>
      <c r="AV5434" s="419"/>
      <c r="AX5434" s="419"/>
      <c r="AY5434" s="419"/>
      <c r="AZ5434" s="419"/>
      <c r="BB5434" s="419"/>
      <c r="BC5434" s="419"/>
      <c r="BD5434" s="419"/>
      <c r="BF5434" s="419"/>
      <c r="BG5434" s="419"/>
      <c r="BH5434" s="419"/>
      <c r="BJ5434" s="419"/>
      <c r="BK5434" s="419"/>
      <c r="BL5434" s="419"/>
      <c r="BN5434" s="419"/>
      <c r="BO5434" s="419"/>
      <c r="BP5434" s="419"/>
      <c r="BR5434" s="419"/>
      <c r="BS5434" s="419"/>
      <c r="BT5434" s="419"/>
      <c r="BV5434" s="419"/>
      <c r="BW5434" s="419"/>
      <c r="BX5434" s="397"/>
      <c r="BZ5434" s="449"/>
      <c r="CB5434" s="419"/>
      <c r="CC5434" s="419"/>
      <c r="CD5434" s="419"/>
      <c r="CF5434" s="419"/>
      <c r="CG5434" s="419"/>
      <c r="CH5434" s="419"/>
    </row>
    <row r="5435" spans="3:86" ht="21" thickBot="1">
      <c r="C5435" s="425"/>
      <c r="P5435" s="431"/>
      <c r="R5435" s="419"/>
      <c r="S5435" s="446"/>
      <c r="T5435" s="419"/>
      <c r="V5435" s="196"/>
      <c r="W5435" s="419"/>
      <c r="X5435" s="419"/>
      <c r="Z5435" s="419"/>
      <c r="AA5435" s="419"/>
      <c r="AB5435" s="419"/>
      <c r="AD5435" s="419"/>
      <c r="AE5435" s="419"/>
      <c r="AF5435" s="419"/>
      <c r="AH5435" s="419"/>
      <c r="AI5435" s="419"/>
      <c r="AJ5435" s="419"/>
      <c r="AL5435" s="419"/>
      <c r="AM5435" s="419"/>
      <c r="AN5435" s="403"/>
      <c r="AO5435" s="419"/>
      <c r="AP5435" s="419"/>
      <c r="AQ5435" s="419"/>
      <c r="AR5435" s="419"/>
      <c r="AS5435" s="419"/>
      <c r="AT5435" s="419"/>
      <c r="AU5435" s="419"/>
      <c r="AV5435" s="419"/>
      <c r="AX5435" s="419"/>
      <c r="AY5435" s="419"/>
      <c r="AZ5435" s="419"/>
      <c r="BB5435" s="419"/>
      <c r="BC5435" s="419"/>
      <c r="BD5435" s="419"/>
      <c r="BF5435" s="419"/>
      <c r="BG5435" s="419"/>
      <c r="BH5435" s="419"/>
      <c r="BJ5435" s="419"/>
      <c r="BK5435" s="419"/>
      <c r="BL5435" s="419"/>
      <c r="BN5435" s="419"/>
      <c r="BO5435" s="419"/>
      <c r="BP5435" s="419"/>
      <c r="BR5435" s="419"/>
      <c r="BS5435" s="419"/>
      <c r="BT5435" s="419"/>
      <c r="BV5435" s="419"/>
      <c r="BW5435" s="419"/>
      <c r="BX5435" s="397"/>
      <c r="BZ5435" s="449"/>
      <c r="CB5435" s="419"/>
      <c r="CC5435" s="419"/>
      <c r="CD5435" s="419"/>
      <c r="CF5435" s="419"/>
      <c r="CG5435" s="419"/>
      <c r="CH5435" s="419"/>
    </row>
    <row r="5436" spans="3:86" ht="21" thickBot="1">
      <c r="C5436" s="425"/>
      <c r="P5436" s="431"/>
      <c r="R5436" s="419"/>
      <c r="S5436" s="446"/>
      <c r="T5436" s="419"/>
      <c r="V5436" s="196"/>
      <c r="W5436" s="419"/>
      <c r="X5436" s="419"/>
      <c r="Z5436" s="419"/>
      <c r="AA5436" s="419"/>
      <c r="AB5436" s="419"/>
      <c r="AD5436" s="419"/>
      <c r="AE5436" s="419"/>
      <c r="AF5436" s="419"/>
      <c r="AH5436" s="419"/>
      <c r="AI5436" s="419"/>
      <c r="AJ5436" s="419"/>
      <c r="AL5436" s="419"/>
      <c r="AM5436" s="419"/>
      <c r="AN5436" s="403"/>
      <c r="AO5436" s="419"/>
      <c r="AP5436" s="419"/>
      <c r="AQ5436" s="419"/>
      <c r="AR5436" s="419"/>
      <c r="AS5436" s="419"/>
      <c r="AT5436" s="419"/>
      <c r="AU5436" s="419"/>
      <c r="AV5436" s="419"/>
      <c r="AX5436" s="419"/>
      <c r="AY5436" s="419"/>
      <c r="AZ5436" s="419"/>
      <c r="BB5436" s="419"/>
      <c r="BC5436" s="419"/>
      <c r="BD5436" s="419"/>
      <c r="BF5436" s="419"/>
      <c r="BG5436" s="419"/>
      <c r="BH5436" s="419"/>
      <c r="BJ5436" s="419"/>
      <c r="BK5436" s="419"/>
      <c r="BL5436" s="419"/>
      <c r="BN5436" s="419"/>
      <c r="BO5436" s="419"/>
      <c r="BP5436" s="419"/>
      <c r="BR5436" s="419"/>
      <c r="BS5436" s="419"/>
      <c r="BT5436" s="419"/>
      <c r="BV5436" s="419"/>
      <c r="BW5436" s="419"/>
      <c r="BX5436" s="397"/>
      <c r="BZ5436" s="449"/>
      <c r="CB5436" s="419"/>
      <c r="CC5436" s="419"/>
      <c r="CD5436" s="419"/>
      <c r="CF5436" s="419"/>
      <c r="CG5436" s="419"/>
      <c r="CH5436" s="419"/>
    </row>
    <row r="5437" spans="3:86" ht="21" thickBot="1">
      <c r="C5437" s="425"/>
      <c r="P5437" s="431"/>
      <c r="R5437" s="419"/>
      <c r="S5437" s="446"/>
      <c r="T5437" s="419"/>
      <c r="V5437" s="196"/>
      <c r="W5437" s="419"/>
      <c r="X5437" s="419"/>
      <c r="Z5437" s="419"/>
      <c r="AA5437" s="419"/>
      <c r="AB5437" s="419"/>
      <c r="AD5437" s="419"/>
      <c r="AE5437" s="419"/>
      <c r="AF5437" s="419"/>
      <c r="AH5437" s="419"/>
      <c r="AI5437" s="419"/>
      <c r="AJ5437" s="419"/>
      <c r="AL5437" s="419"/>
      <c r="AM5437" s="419"/>
      <c r="AN5437" s="403"/>
      <c r="AO5437" s="419"/>
      <c r="AP5437" s="419"/>
      <c r="AQ5437" s="419"/>
      <c r="AR5437" s="419"/>
      <c r="AS5437" s="419"/>
      <c r="AT5437" s="419"/>
      <c r="AU5437" s="419"/>
      <c r="AV5437" s="419"/>
      <c r="AX5437" s="419"/>
      <c r="AY5437" s="419"/>
      <c r="AZ5437" s="419"/>
      <c r="BB5437" s="419"/>
      <c r="BC5437" s="419"/>
      <c r="BD5437" s="419"/>
      <c r="BF5437" s="419"/>
      <c r="BG5437" s="419"/>
      <c r="BH5437" s="419"/>
      <c r="BJ5437" s="419"/>
      <c r="BK5437" s="419"/>
      <c r="BL5437" s="419"/>
      <c r="BN5437" s="419"/>
      <c r="BO5437" s="419"/>
      <c r="BP5437" s="419"/>
      <c r="BR5437" s="419"/>
      <c r="BS5437" s="419"/>
      <c r="BT5437" s="419"/>
      <c r="BV5437" s="419"/>
      <c r="BW5437" s="419"/>
      <c r="BX5437" s="397"/>
      <c r="BZ5437" s="449"/>
      <c r="CB5437" s="419"/>
      <c r="CC5437" s="419"/>
      <c r="CD5437" s="419"/>
      <c r="CF5437" s="419"/>
      <c r="CG5437" s="419"/>
      <c r="CH5437" s="419"/>
    </row>
    <row r="5438" spans="3:86" ht="21" thickBot="1">
      <c r="C5438" s="425"/>
      <c r="P5438" s="431"/>
      <c r="R5438" s="419"/>
      <c r="S5438" s="446"/>
      <c r="T5438" s="419"/>
      <c r="V5438" s="196"/>
      <c r="W5438" s="419"/>
      <c r="X5438" s="419"/>
      <c r="Z5438" s="419"/>
      <c r="AA5438" s="419"/>
      <c r="AB5438" s="419"/>
      <c r="AD5438" s="419"/>
      <c r="AE5438" s="419"/>
      <c r="AF5438" s="419"/>
      <c r="AH5438" s="419"/>
      <c r="AI5438" s="419"/>
      <c r="AJ5438" s="419"/>
      <c r="AL5438" s="419"/>
      <c r="AM5438" s="419"/>
      <c r="AN5438" s="403"/>
      <c r="AO5438" s="419"/>
      <c r="AP5438" s="419"/>
      <c r="AQ5438" s="419"/>
      <c r="AR5438" s="419"/>
      <c r="AS5438" s="419"/>
      <c r="AT5438" s="419"/>
      <c r="AU5438" s="419"/>
      <c r="AV5438" s="419"/>
      <c r="AX5438" s="419"/>
      <c r="AY5438" s="419"/>
      <c r="AZ5438" s="419"/>
      <c r="BB5438" s="419"/>
      <c r="BC5438" s="419"/>
      <c r="BD5438" s="419"/>
      <c r="BF5438" s="419"/>
      <c r="BG5438" s="419"/>
      <c r="BH5438" s="419"/>
      <c r="BJ5438" s="419"/>
      <c r="BK5438" s="419"/>
      <c r="BL5438" s="419"/>
      <c r="BN5438" s="419"/>
      <c r="BO5438" s="419"/>
      <c r="BP5438" s="419"/>
      <c r="BR5438" s="419"/>
      <c r="BS5438" s="419"/>
      <c r="BT5438" s="419"/>
      <c r="BV5438" s="419"/>
      <c r="BW5438" s="419"/>
      <c r="BX5438" s="397"/>
      <c r="BZ5438" s="449"/>
      <c r="CB5438" s="419"/>
      <c r="CC5438" s="419"/>
      <c r="CD5438" s="419"/>
      <c r="CF5438" s="419"/>
      <c r="CG5438" s="419"/>
      <c r="CH5438" s="419"/>
    </row>
    <row r="5439" spans="3:86" ht="21" thickBot="1">
      <c r="C5439" s="425"/>
      <c r="P5439" s="431"/>
      <c r="R5439" s="419"/>
      <c r="S5439" s="446"/>
      <c r="T5439" s="419"/>
      <c r="V5439" s="196"/>
      <c r="W5439" s="419"/>
      <c r="X5439" s="419"/>
      <c r="Z5439" s="419"/>
      <c r="AA5439" s="419"/>
      <c r="AB5439" s="419"/>
      <c r="AD5439" s="419"/>
      <c r="AE5439" s="419"/>
      <c r="AF5439" s="419"/>
      <c r="AH5439" s="419"/>
      <c r="AI5439" s="419"/>
      <c r="AJ5439" s="419"/>
      <c r="AL5439" s="419"/>
      <c r="AM5439" s="419"/>
      <c r="AN5439" s="403"/>
      <c r="AO5439" s="419"/>
      <c r="AP5439" s="419"/>
      <c r="AQ5439" s="419"/>
      <c r="AR5439" s="419"/>
      <c r="AS5439" s="419"/>
      <c r="AT5439" s="419"/>
      <c r="AU5439" s="419"/>
      <c r="AV5439" s="419"/>
      <c r="AX5439" s="419"/>
      <c r="AY5439" s="419"/>
      <c r="AZ5439" s="419"/>
      <c r="BB5439" s="419"/>
      <c r="BC5439" s="419"/>
      <c r="BD5439" s="419"/>
      <c r="BF5439" s="419"/>
      <c r="BG5439" s="419"/>
      <c r="BH5439" s="419"/>
      <c r="BJ5439" s="419"/>
      <c r="BK5439" s="419"/>
      <c r="BL5439" s="419"/>
      <c r="BN5439" s="419"/>
      <c r="BO5439" s="419"/>
      <c r="BP5439" s="419"/>
      <c r="BR5439" s="419"/>
      <c r="BS5439" s="419"/>
      <c r="BT5439" s="419"/>
      <c r="BV5439" s="419"/>
      <c r="BW5439" s="419"/>
      <c r="BX5439" s="397"/>
      <c r="BZ5439" s="449"/>
      <c r="CB5439" s="419"/>
      <c r="CC5439" s="419"/>
      <c r="CD5439" s="419"/>
      <c r="CF5439" s="419"/>
      <c r="CG5439" s="419"/>
      <c r="CH5439" s="419"/>
    </row>
    <row r="5440" spans="3:86" ht="21" thickBot="1">
      <c r="C5440" s="425"/>
      <c r="P5440" s="431"/>
      <c r="R5440" s="419"/>
      <c r="S5440" s="446"/>
      <c r="T5440" s="419"/>
      <c r="V5440" s="196"/>
      <c r="W5440" s="419"/>
      <c r="X5440" s="419"/>
      <c r="Z5440" s="419"/>
      <c r="AA5440" s="419"/>
      <c r="AB5440" s="419"/>
      <c r="AD5440" s="419"/>
      <c r="AE5440" s="419"/>
      <c r="AF5440" s="419"/>
      <c r="AH5440" s="419"/>
      <c r="AI5440" s="419"/>
      <c r="AJ5440" s="419"/>
      <c r="AL5440" s="419"/>
      <c r="AM5440" s="419"/>
      <c r="AN5440" s="403"/>
      <c r="AO5440" s="419"/>
      <c r="AP5440" s="419"/>
      <c r="AQ5440" s="419"/>
      <c r="AR5440" s="419"/>
      <c r="AS5440" s="419"/>
      <c r="AT5440" s="419"/>
      <c r="AU5440" s="419"/>
      <c r="AV5440" s="419"/>
      <c r="AX5440" s="419"/>
      <c r="AY5440" s="419"/>
      <c r="AZ5440" s="419"/>
      <c r="BB5440" s="419"/>
      <c r="BC5440" s="419"/>
      <c r="BD5440" s="419"/>
      <c r="BF5440" s="419"/>
      <c r="BG5440" s="419"/>
      <c r="BH5440" s="419"/>
      <c r="BJ5440" s="419"/>
      <c r="BK5440" s="419"/>
      <c r="BL5440" s="419"/>
      <c r="BN5440" s="419"/>
      <c r="BO5440" s="419"/>
      <c r="BP5440" s="419"/>
      <c r="BR5440" s="419"/>
      <c r="BS5440" s="419"/>
      <c r="BT5440" s="419"/>
      <c r="BV5440" s="419"/>
      <c r="BW5440" s="419"/>
      <c r="BX5440" s="397"/>
      <c r="BZ5440" s="449"/>
      <c r="CB5440" s="419"/>
      <c r="CC5440" s="419"/>
      <c r="CD5440" s="419"/>
      <c r="CF5440" s="419"/>
      <c r="CG5440" s="419"/>
      <c r="CH5440" s="419"/>
    </row>
    <row r="5441" spans="3:86" ht="21" thickBot="1">
      <c r="C5441" s="425"/>
      <c r="P5441" s="431"/>
      <c r="R5441" s="419"/>
      <c r="S5441" s="446"/>
      <c r="T5441" s="419"/>
      <c r="V5441" s="196"/>
      <c r="W5441" s="419"/>
      <c r="X5441" s="419"/>
      <c r="Z5441" s="419"/>
      <c r="AA5441" s="419"/>
      <c r="AB5441" s="419"/>
      <c r="AD5441" s="419"/>
      <c r="AE5441" s="419"/>
      <c r="AF5441" s="419"/>
      <c r="AH5441" s="419"/>
      <c r="AI5441" s="419"/>
      <c r="AJ5441" s="419"/>
      <c r="AL5441" s="419"/>
      <c r="AM5441" s="419"/>
      <c r="AN5441" s="403"/>
      <c r="AO5441" s="419"/>
      <c r="AP5441" s="419"/>
      <c r="AQ5441" s="419"/>
      <c r="AR5441" s="419"/>
      <c r="AS5441" s="419"/>
      <c r="AT5441" s="419"/>
      <c r="AU5441" s="419"/>
      <c r="AV5441" s="419"/>
      <c r="AX5441" s="419"/>
      <c r="AY5441" s="419"/>
      <c r="AZ5441" s="419"/>
      <c r="BB5441" s="419"/>
      <c r="BC5441" s="419"/>
      <c r="BD5441" s="419"/>
      <c r="BF5441" s="419"/>
      <c r="BG5441" s="419"/>
      <c r="BH5441" s="419"/>
      <c r="BJ5441" s="419"/>
      <c r="BK5441" s="419"/>
      <c r="BL5441" s="419"/>
      <c r="BN5441" s="419"/>
      <c r="BO5441" s="419"/>
      <c r="BP5441" s="419"/>
      <c r="BR5441" s="419"/>
      <c r="BS5441" s="419"/>
      <c r="BT5441" s="419"/>
      <c r="BV5441" s="419"/>
      <c r="BW5441" s="419"/>
      <c r="BX5441" s="397"/>
      <c r="BZ5441" s="449"/>
      <c r="CB5441" s="419"/>
      <c r="CC5441" s="419"/>
      <c r="CD5441" s="419"/>
      <c r="CF5441" s="419"/>
      <c r="CG5441" s="419"/>
      <c r="CH5441" s="419"/>
    </row>
    <row r="5442" spans="3:86" ht="21" thickBot="1">
      <c r="C5442" s="425"/>
      <c r="P5442" s="431"/>
      <c r="R5442" s="419"/>
      <c r="S5442" s="446"/>
      <c r="T5442" s="419"/>
      <c r="V5442" s="196"/>
      <c r="W5442" s="419"/>
      <c r="X5442" s="419"/>
      <c r="Z5442" s="419"/>
      <c r="AA5442" s="419"/>
      <c r="AB5442" s="419"/>
      <c r="AD5442" s="419"/>
      <c r="AE5442" s="419"/>
      <c r="AF5442" s="419"/>
      <c r="AH5442" s="419"/>
      <c r="AI5442" s="419"/>
      <c r="AJ5442" s="419"/>
      <c r="AL5442" s="419"/>
      <c r="AM5442" s="419"/>
      <c r="AN5442" s="403"/>
      <c r="AO5442" s="419"/>
      <c r="AP5442" s="419"/>
      <c r="AQ5442" s="419"/>
      <c r="AR5442" s="419"/>
      <c r="AS5442" s="419"/>
      <c r="AT5442" s="419"/>
      <c r="AU5442" s="419"/>
      <c r="AV5442" s="419"/>
      <c r="AX5442" s="419"/>
      <c r="AY5442" s="419"/>
      <c r="AZ5442" s="419"/>
      <c r="BB5442" s="419"/>
      <c r="BC5442" s="419"/>
      <c r="BD5442" s="419"/>
      <c r="BF5442" s="419"/>
      <c r="BG5442" s="419"/>
      <c r="BH5442" s="419"/>
      <c r="BJ5442" s="419"/>
      <c r="BK5442" s="419"/>
      <c r="BL5442" s="419"/>
      <c r="BN5442" s="419"/>
      <c r="BO5442" s="419"/>
      <c r="BP5442" s="419"/>
      <c r="BR5442" s="419"/>
      <c r="BS5442" s="419"/>
      <c r="BT5442" s="419"/>
      <c r="BV5442" s="419"/>
      <c r="BW5442" s="419"/>
      <c r="BX5442" s="397"/>
      <c r="BZ5442" s="449"/>
      <c r="CB5442" s="419"/>
      <c r="CC5442" s="419"/>
      <c r="CD5442" s="419"/>
      <c r="CF5442" s="419"/>
      <c r="CG5442" s="419"/>
      <c r="CH5442" s="419"/>
    </row>
    <row r="5443" spans="3:86" ht="21" thickBot="1">
      <c r="C5443" s="425"/>
      <c r="P5443" s="431"/>
      <c r="R5443" s="419"/>
      <c r="S5443" s="446"/>
      <c r="T5443" s="419"/>
      <c r="V5443" s="196"/>
      <c r="W5443" s="419"/>
      <c r="X5443" s="419"/>
      <c r="Z5443" s="419"/>
      <c r="AA5443" s="419"/>
      <c r="AB5443" s="419"/>
      <c r="AD5443" s="419"/>
      <c r="AE5443" s="419"/>
      <c r="AF5443" s="419"/>
      <c r="AH5443" s="419"/>
      <c r="AI5443" s="419"/>
      <c r="AJ5443" s="419"/>
      <c r="AL5443" s="419"/>
      <c r="AM5443" s="419"/>
      <c r="AN5443" s="403"/>
      <c r="AO5443" s="419"/>
      <c r="AP5443" s="419"/>
      <c r="AQ5443" s="419"/>
      <c r="AR5443" s="419"/>
      <c r="AS5443" s="419"/>
      <c r="AT5443" s="419"/>
      <c r="AU5443" s="419"/>
      <c r="AV5443" s="419"/>
      <c r="AX5443" s="419"/>
      <c r="AY5443" s="419"/>
      <c r="AZ5443" s="419"/>
      <c r="BB5443" s="419"/>
      <c r="BC5443" s="419"/>
      <c r="BD5443" s="419"/>
      <c r="BF5443" s="419"/>
      <c r="BG5443" s="419"/>
      <c r="BH5443" s="419"/>
      <c r="BJ5443" s="419"/>
      <c r="BK5443" s="419"/>
      <c r="BL5443" s="419"/>
      <c r="BN5443" s="419"/>
      <c r="BO5443" s="419"/>
      <c r="BP5443" s="419"/>
      <c r="BR5443" s="419"/>
      <c r="BS5443" s="419"/>
      <c r="BT5443" s="419"/>
      <c r="BV5443" s="419"/>
      <c r="BW5443" s="419"/>
      <c r="BX5443" s="397"/>
      <c r="BZ5443" s="449"/>
      <c r="CB5443" s="419"/>
      <c r="CC5443" s="419"/>
      <c r="CD5443" s="419"/>
      <c r="CF5443" s="419"/>
      <c r="CG5443" s="419"/>
      <c r="CH5443" s="419"/>
    </row>
    <row r="5444" spans="3:86" ht="21" thickBot="1">
      <c r="C5444" s="425"/>
      <c r="P5444" s="431"/>
      <c r="R5444" s="419"/>
      <c r="S5444" s="446"/>
      <c r="T5444" s="419"/>
      <c r="V5444" s="196"/>
      <c r="W5444" s="419"/>
      <c r="X5444" s="419"/>
      <c r="Z5444" s="419"/>
      <c r="AA5444" s="419"/>
      <c r="AB5444" s="419"/>
      <c r="AD5444" s="419"/>
      <c r="AE5444" s="419"/>
      <c r="AF5444" s="419"/>
      <c r="AH5444" s="419"/>
      <c r="AI5444" s="419"/>
      <c r="AJ5444" s="419"/>
      <c r="AL5444" s="419"/>
      <c r="AM5444" s="419"/>
      <c r="AN5444" s="403"/>
      <c r="AO5444" s="419"/>
      <c r="AP5444" s="419"/>
      <c r="AQ5444" s="419"/>
      <c r="AR5444" s="419"/>
      <c r="AS5444" s="419"/>
      <c r="AT5444" s="419"/>
      <c r="AU5444" s="419"/>
      <c r="AV5444" s="419"/>
      <c r="AX5444" s="419"/>
      <c r="AY5444" s="419"/>
      <c r="AZ5444" s="419"/>
      <c r="BB5444" s="419"/>
      <c r="BC5444" s="419"/>
      <c r="BD5444" s="419"/>
      <c r="BF5444" s="419"/>
      <c r="BG5444" s="419"/>
      <c r="BH5444" s="419"/>
      <c r="BJ5444" s="419"/>
      <c r="BK5444" s="419"/>
      <c r="BL5444" s="419"/>
      <c r="BN5444" s="419"/>
      <c r="BO5444" s="419"/>
      <c r="BP5444" s="419"/>
      <c r="BR5444" s="419"/>
      <c r="BS5444" s="419"/>
      <c r="BT5444" s="419"/>
      <c r="BV5444" s="419"/>
      <c r="BW5444" s="419"/>
      <c r="BX5444" s="397"/>
      <c r="BZ5444" s="449"/>
      <c r="CB5444" s="419"/>
      <c r="CC5444" s="419"/>
      <c r="CD5444" s="419"/>
      <c r="CF5444" s="419"/>
      <c r="CG5444" s="419"/>
      <c r="CH5444" s="419"/>
    </row>
    <row r="5445" spans="3:86" ht="21" thickBot="1">
      <c r="C5445" s="425"/>
      <c r="P5445" s="431"/>
      <c r="R5445" s="419"/>
      <c r="S5445" s="446"/>
      <c r="T5445" s="419"/>
      <c r="V5445" s="196"/>
      <c r="W5445" s="419"/>
      <c r="X5445" s="419"/>
      <c r="Z5445" s="419"/>
      <c r="AA5445" s="419"/>
      <c r="AB5445" s="419"/>
      <c r="AD5445" s="419"/>
      <c r="AE5445" s="419"/>
      <c r="AF5445" s="419"/>
      <c r="AH5445" s="419"/>
      <c r="AI5445" s="419"/>
      <c r="AJ5445" s="419"/>
      <c r="AL5445" s="419"/>
      <c r="AM5445" s="419"/>
      <c r="AN5445" s="403"/>
      <c r="AO5445" s="419"/>
      <c r="AP5445" s="419"/>
      <c r="AQ5445" s="419"/>
      <c r="AR5445" s="419"/>
      <c r="AS5445" s="419"/>
      <c r="AT5445" s="419"/>
      <c r="AU5445" s="419"/>
      <c r="AV5445" s="419"/>
      <c r="AX5445" s="419"/>
      <c r="AY5445" s="419"/>
      <c r="AZ5445" s="419"/>
      <c r="BB5445" s="419"/>
      <c r="BC5445" s="419"/>
      <c r="BD5445" s="419"/>
      <c r="BF5445" s="419"/>
      <c r="BG5445" s="419"/>
      <c r="BH5445" s="419"/>
      <c r="BJ5445" s="419"/>
      <c r="BK5445" s="419"/>
      <c r="BL5445" s="419"/>
      <c r="BN5445" s="419"/>
      <c r="BO5445" s="419"/>
      <c r="BP5445" s="419"/>
      <c r="BR5445" s="419"/>
      <c r="BS5445" s="419"/>
      <c r="BT5445" s="419"/>
      <c r="BV5445" s="419"/>
      <c r="BW5445" s="419"/>
      <c r="BX5445" s="397"/>
      <c r="BZ5445" s="449"/>
      <c r="CB5445" s="419"/>
      <c r="CC5445" s="419"/>
      <c r="CD5445" s="419"/>
      <c r="CF5445" s="419"/>
      <c r="CG5445" s="419"/>
      <c r="CH5445" s="419"/>
    </row>
    <row r="5446" spans="3:86" ht="21" thickBot="1">
      <c r="C5446" s="425"/>
      <c r="P5446" s="431"/>
      <c r="R5446" s="419"/>
      <c r="S5446" s="446"/>
      <c r="T5446" s="419"/>
      <c r="V5446" s="196"/>
      <c r="W5446" s="419"/>
      <c r="X5446" s="419"/>
      <c r="Z5446" s="419"/>
      <c r="AA5446" s="419"/>
      <c r="AB5446" s="419"/>
      <c r="AD5446" s="419"/>
      <c r="AE5446" s="419"/>
      <c r="AF5446" s="419"/>
      <c r="AH5446" s="419"/>
      <c r="AI5446" s="419"/>
      <c r="AJ5446" s="419"/>
      <c r="AL5446" s="419"/>
      <c r="AM5446" s="419"/>
      <c r="AN5446" s="403"/>
      <c r="AO5446" s="419"/>
      <c r="AP5446" s="419"/>
      <c r="AQ5446" s="419"/>
      <c r="AR5446" s="419"/>
      <c r="AS5446" s="419"/>
      <c r="AT5446" s="419"/>
      <c r="AU5446" s="419"/>
      <c r="AV5446" s="419"/>
      <c r="AX5446" s="419"/>
      <c r="AY5446" s="419"/>
      <c r="AZ5446" s="419"/>
      <c r="BB5446" s="419"/>
      <c r="BC5446" s="419"/>
      <c r="BD5446" s="419"/>
      <c r="BF5446" s="419"/>
      <c r="BG5446" s="419"/>
      <c r="BH5446" s="419"/>
      <c r="BJ5446" s="419"/>
      <c r="BK5446" s="419"/>
      <c r="BL5446" s="419"/>
      <c r="BN5446" s="419"/>
      <c r="BO5446" s="419"/>
      <c r="BP5446" s="419"/>
      <c r="BR5446" s="419"/>
      <c r="BS5446" s="419"/>
      <c r="BT5446" s="419"/>
      <c r="BV5446" s="419"/>
      <c r="BW5446" s="419"/>
      <c r="BX5446" s="397"/>
      <c r="BZ5446" s="449"/>
      <c r="CB5446" s="419"/>
      <c r="CC5446" s="419"/>
      <c r="CD5446" s="419"/>
      <c r="CF5446" s="419"/>
      <c r="CG5446" s="419"/>
      <c r="CH5446" s="419"/>
    </row>
    <row r="5447" spans="3:86" ht="21" thickBot="1">
      <c r="C5447" s="425"/>
      <c r="P5447" s="431"/>
      <c r="R5447" s="419"/>
      <c r="S5447" s="446"/>
      <c r="T5447" s="419"/>
      <c r="V5447" s="196"/>
      <c r="W5447" s="419"/>
      <c r="X5447" s="419"/>
      <c r="Z5447" s="419"/>
      <c r="AA5447" s="419"/>
      <c r="AB5447" s="419"/>
      <c r="AD5447" s="419"/>
      <c r="AE5447" s="419"/>
      <c r="AF5447" s="419"/>
      <c r="AH5447" s="419"/>
      <c r="AI5447" s="419"/>
      <c r="AJ5447" s="419"/>
      <c r="AL5447" s="419"/>
      <c r="AM5447" s="419"/>
      <c r="AN5447" s="403"/>
      <c r="AO5447" s="419"/>
      <c r="AP5447" s="419"/>
      <c r="AQ5447" s="419"/>
      <c r="AR5447" s="419"/>
      <c r="AS5447" s="419"/>
      <c r="AT5447" s="419"/>
      <c r="AU5447" s="419"/>
      <c r="AV5447" s="419"/>
      <c r="AX5447" s="419"/>
      <c r="AY5447" s="419"/>
      <c r="AZ5447" s="419"/>
      <c r="BB5447" s="419"/>
      <c r="BC5447" s="419"/>
      <c r="BD5447" s="419"/>
      <c r="BF5447" s="419"/>
      <c r="BG5447" s="419"/>
      <c r="BH5447" s="419"/>
      <c r="BJ5447" s="419"/>
      <c r="BK5447" s="419"/>
      <c r="BL5447" s="419"/>
      <c r="BN5447" s="419"/>
      <c r="BO5447" s="419"/>
      <c r="BP5447" s="419"/>
      <c r="BR5447" s="419"/>
      <c r="BS5447" s="419"/>
      <c r="BT5447" s="419"/>
      <c r="BV5447" s="419"/>
      <c r="BW5447" s="419"/>
      <c r="BX5447" s="397"/>
      <c r="BZ5447" s="449"/>
      <c r="CB5447" s="419"/>
      <c r="CC5447" s="419"/>
      <c r="CD5447" s="419"/>
      <c r="CF5447" s="419"/>
      <c r="CG5447" s="419"/>
      <c r="CH5447" s="419"/>
    </row>
    <row r="5448" spans="3:86" ht="21" thickBot="1">
      <c r="C5448" s="425"/>
      <c r="P5448" s="431"/>
      <c r="R5448" s="419"/>
      <c r="S5448" s="446"/>
      <c r="T5448" s="419"/>
      <c r="V5448" s="196"/>
      <c r="W5448" s="419"/>
      <c r="X5448" s="419"/>
      <c r="Z5448" s="419"/>
      <c r="AA5448" s="419"/>
      <c r="AB5448" s="419"/>
      <c r="AD5448" s="419"/>
      <c r="AE5448" s="419"/>
      <c r="AF5448" s="419"/>
      <c r="AH5448" s="419"/>
      <c r="AI5448" s="419"/>
      <c r="AJ5448" s="419"/>
      <c r="AL5448" s="419"/>
      <c r="AM5448" s="419"/>
      <c r="AN5448" s="403"/>
      <c r="AO5448" s="419"/>
      <c r="AP5448" s="419"/>
      <c r="AQ5448" s="419"/>
      <c r="AR5448" s="419"/>
      <c r="AS5448" s="419"/>
      <c r="AT5448" s="419"/>
      <c r="AU5448" s="419"/>
      <c r="AV5448" s="419"/>
      <c r="AX5448" s="419"/>
      <c r="AY5448" s="419"/>
      <c r="AZ5448" s="419"/>
      <c r="BB5448" s="419"/>
      <c r="BC5448" s="419"/>
      <c r="BD5448" s="419"/>
      <c r="BF5448" s="419"/>
      <c r="BG5448" s="419"/>
      <c r="BH5448" s="419"/>
      <c r="BJ5448" s="419"/>
      <c r="BK5448" s="419"/>
      <c r="BL5448" s="419"/>
      <c r="BN5448" s="419"/>
      <c r="BO5448" s="419"/>
      <c r="BP5448" s="419"/>
      <c r="BR5448" s="419"/>
      <c r="BS5448" s="419"/>
      <c r="BT5448" s="419"/>
      <c r="BV5448" s="419"/>
      <c r="BW5448" s="419"/>
      <c r="BX5448" s="397"/>
      <c r="BZ5448" s="449"/>
      <c r="CB5448" s="419"/>
      <c r="CC5448" s="419"/>
      <c r="CD5448" s="419"/>
      <c r="CF5448" s="419"/>
      <c r="CG5448" s="419"/>
      <c r="CH5448" s="419"/>
    </row>
    <row r="5449" spans="3:86" ht="21" thickBot="1">
      <c r="C5449" s="425"/>
      <c r="P5449" s="431"/>
      <c r="R5449" s="419"/>
      <c r="S5449" s="446"/>
      <c r="T5449" s="419"/>
      <c r="V5449" s="196"/>
      <c r="W5449" s="419"/>
      <c r="X5449" s="419"/>
      <c r="Z5449" s="419"/>
      <c r="AA5449" s="419"/>
      <c r="AB5449" s="419"/>
      <c r="AD5449" s="419"/>
      <c r="AE5449" s="419"/>
      <c r="AF5449" s="419"/>
      <c r="AH5449" s="419"/>
      <c r="AI5449" s="419"/>
      <c r="AJ5449" s="419"/>
      <c r="AL5449" s="419"/>
      <c r="AM5449" s="419"/>
      <c r="AN5449" s="403"/>
      <c r="AO5449" s="419"/>
      <c r="AP5449" s="419"/>
      <c r="AQ5449" s="419"/>
      <c r="AR5449" s="419"/>
      <c r="AS5449" s="419"/>
      <c r="AT5449" s="419"/>
      <c r="AU5449" s="419"/>
      <c r="AV5449" s="419"/>
      <c r="AX5449" s="419"/>
      <c r="AY5449" s="419"/>
      <c r="AZ5449" s="419"/>
      <c r="BB5449" s="419"/>
      <c r="BC5449" s="419"/>
      <c r="BD5449" s="419"/>
      <c r="BF5449" s="419"/>
      <c r="BG5449" s="419"/>
      <c r="BH5449" s="419"/>
      <c r="BJ5449" s="419"/>
      <c r="BK5449" s="419"/>
      <c r="BL5449" s="419"/>
      <c r="BN5449" s="419"/>
      <c r="BO5449" s="419"/>
      <c r="BP5449" s="419"/>
      <c r="BR5449" s="419"/>
      <c r="BS5449" s="419"/>
      <c r="BT5449" s="419"/>
      <c r="BV5449" s="419"/>
      <c r="BW5449" s="419"/>
      <c r="BX5449" s="397"/>
      <c r="BZ5449" s="449"/>
      <c r="CB5449" s="419"/>
      <c r="CC5449" s="419"/>
      <c r="CD5449" s="419"/>
      <c r="CF5449" s="419"/>
      <c r="CG5449" s="419"/>
      <c r="CH5449" s="419"/>
    </row>
    <row r="5450" spans="3:86" ht="21" thickBot="1">
      <c r="C5450" s="425"/>
      <c r="P5450" s="431"/>
      <c r="R5450" s="419"/>
      <c r="S5450" s="446"/>
      <c r="T5450" s="419"/>
      <c r="V5450" s="196"/>
      <c r="W5450" s="419"/>
      <c r="X5450" s="419"/>
      <c r="Z5450" s="419"/>
      <c r="AA5450" s="419"/>
      <c r="AB5450" s="419"/>
      <c r="AD5450" s="419"/>
      <c r="AE5450" s="419"/>
      <c r="AF5450" s="419"/>
      <c r="AH5450" s="419"/>
      <c r="AI5450" s="419"/>
      <c r="AJ5450" s="419"/>
      <c r="AL5450" s="419"/>
      <c r="AM5450" s="419"/>
      <c r="AN5450" s="403"/>
      <c r="AO5450" s="419"/>
      <c r="AP5450" s="419"/>
      <c r="AQ5450" s="419"/>
      <c r="AR5450" s="419"/>
      <c r="AS5450" s="419"/>
      <c r="AT5450" s="419"/>
      <c r="AU5450" s="419"/>
      <c r="AV5450" s="419"/>
      <c r="AX5450" s="419"/>
      <c r="AY5450" s="419"/>
      <c r="AZ5450" s="419"/>
      <c r="BB5450" s="419"/>
      <c r="BC5450" s="419"/>
      <c r="BD5450" s="419"/>
      <c r="BF5450" s="419"/>
      <c r="BG5450" s="419"/>
      <c r="BH5450" s="419"/>
      <c r="BJ5450" s="419"/>
      <c r="BK5450" s="419"/>
      <c r="BL5450" s="419"/>
      <c r="BN5450" s="419"/>
      <c r="BO5450" s="419"/>
      <c r="BP5450" s="419"/>
      <c r="BR5450" s="419"/>
      <c r="BS5450" s="419"/>
      <c r="BT5450" s="419"/>
      <c r="BV5450" s="419"/>
      <c r="BW5450" s="419"/>
      <c r="BX5450" s="397"/>
      <c r="BZ5450" s="449"/>
      <c r="CB5450" s="419"/>
      <c r="CC5450" s="419"/>
      <c r="CD5450" s="419"/>
      <c r="CF5450" s="419"/>
      <c r="CG5450" s="419"/>
      <c r="CH5450" s="419"/>
    </row>
    <row r="5451" spans="3:86" ht="21" thickBot="1">
      <c r="C5451" s="425"/>
      <c r="P5451" s="431"/>
      <c r="R5451" s="419"/>
      <c r="S5451" s="446"/>
      <c r="T5451" s="419"/>
      <c r="V5451" s="196"/>
      <c r="W5451" s="419"/>
      <c r="X5451" s="419"/>
      <c r="Z5451" s="419"/>
      <c r="AA5451" s="419"/>
      <c r="AB5451" s="419"/>
      <c r="AD5451" s="419"/>
      <c r="AE5451" s="419"/>
      <c r="AF5451" s="419"/>
      <c r="AH5451" s="419"/>
      <c r="AI5451" s="419"/>
      <c r="AJ5451" s="419"/>
      <c r="AL5451" s="419"/>
      <c r="AM5451" s="419"/>
      <c r="AN5451" s="403"/>
      <c r="AO5451" s="419"/>
      <c r="AP5451" s="419"/>
      <c r="AQ5451" s="419"/>
      <c r="AR5451" s="419"/>
      <c r="AS5451" s="419"/>
      <c r="AT5451" s="419"/>
      <c r="AU5451" s="419"/>
      <c r="AV5451" s="419"/>
      <c r="AX5451" s="419"/>
      <c r="AY5451" s="419"/>
      <c r="AZ5451" s="419"/>
      <c r="BB5451" s="419"/>
      <c r="BC5451" s="419"/>
      <c r="BD5451" s="419"/>
      <c r="BF5451" s="419"/>
      <c r="BG5451" s="419"/>
      <c r="BH5451" s="419"/>
      <c r="BJ5451" s="419"/>
      <c r="BK5451" s="419"/>
      <c r="BL5451" s="419"/>
      <c r="BN5451" s="419"/>
      <c r="BO5451" s="419"/>
      <c r="BP5451" s="419"/>
      <c r="BR5451" s="419"/>
      <c r="BS5451" s="419"/>
      <c r="BT5451" s="419"/>
      <c r="BV5451" s="419"/>
      <c r="BW5451" s="419"/>
      <c r="BX5451" s="397"/>
      <c r="BZ5451" s="449"/>
      <c r="CB5451" s="419"/>
      <c r="CC5451" s="419"/>
      <c r="CD5451" s="419"/>
      <c r="CF5451" s="419"/>
      <c r="CG5451" s="419"/>
      <c r="CH5451" s="419"/>
    </row>
    <row r="5452" spans="3:86" ht="21" thickBot="1">
      <c r="C5452" s="425"/>
      <c r="P5452" s="431"/>
      <c r="R5452" s="419"/>
      <c r="S5452" s="446"/>
      <c r="T5452" s="419"/>
      <c r="V5452" s="196"/>
      <c r="W5452" s="419"/>
      <c r="X5452" s="419"/>
      <c r="Z5452" s="419"/>
      <c r="AA5452" s="419"/>
      <c r="AB5452" s="419"/>
      <c r="AD5452" s="419"/>
      <c r="AE5452" s="419"/>
      <c r="AF5452" s="419"/>
      <c r="AH5452" s="419"/>
      <c r="AI5452" s="419"/>
      <c r="AJ5452" s="419"/>
      <c r="AL5452" s="419"/>
      <c r="AM5452" s="419"/>
      <c r="AN5452" s="403"/>
      <c r="AO5452" s="419"/>
      <c r="AP5452" s="419"/>
      <c r="AQ5452" s="419"/>
      <c r="AR5452" s="419"/>
      <c r="AS5452" s="419"/>
      <c r="AT5452" s="419"/>
      <c r="AU5452" s="419"/>
      <c r="AV5452" s="419"/>
      <c r="AX5452" s="419"/>
      <c r="AY5452" s="419"/>
      <c r="AZ5452" s="419"/>
      <c r="BB5452" s="419"/>
      <c r="BC5452" s="419"/>
      <c r="BD5452" s="419"/>
      <c r="BF5452" s="419"/>
      <c r="BG5452" s="419"/>
      <c r="BH5452" s="419"/>
      <c r="BJ5452" s="419"/>
      <c r="BK5452" s="419"/>
      <c r="BL5452" s="419"/>
      <c r="BN5452" s="419"/>
      <c r="BO5452" s="419"/>
      <c r="BP5452" s="419"/>
      <c r="BR5452" s="419"/>
      <c r="BS5452" s="419"/>
      <c r="BT5452" s="419"/>
      <c r="BV5452" s="419"/>
      <c r="BW5452" s="419"/>
      <c r="BX5452" s="397"/>
      <c r="BZ5452" s="449"/>
      <c r="CB5452" s="419"/>
      <c r="CC5452" s="419"/>
      <c r="CD5452" s="419"/>
      <c r="CF5452" s="419"/>
      <c r="CG5452" s="419"/>
      <c r="CH5452" s="419"/>
    </row>
    <row r="5453" spans="3:86" ht="21" thickBot="1">
      <c r="C5453" s="425"/>
      <c r="P5453" s="431"/>
      <c r="R5453" s="419"/>
      <c r="S5453" s="446"/>
      <c r="T5453" s="419"/>
      <c r="V5453" s="196"/>
      <c r="W5453" s="419"/>
      <c r="X5453" s="419"/>
      <c r="Z5453" s="419"/>
      <c r="AA5453" s="419"/>
      <c r="AB5453" s="419"/>
      <c r="AD5453" s="419"/>
      <c r="AE5453" s="419"/>
      <c r="AF5453" s="419"/>
      <c r="AH5453" s="419"/>
      <c r="AI5453" s="419"/>
      <c r="AJ5453" s="419"/>
      <c r="AL5453" s="419"/>
      <c r="AM5453" s="419"/>
      <c r="AN5453" s="403"/>
      <c r="AO5453" s="419"/>
      <c r="AP5453" s="419"/>
      <c r="AQ5453" s="419"/>
      <c r="AR5453" s="419"/>
      <c r="AS5453" s="419"/>
      <c r="AT5453" s="419"/>
      <c r="AU5453" s="419"/>
      <c r="AV5453" s="419"/>
      <c r="AX5453" s="419"/>
      <c r="AY5453" s="419"/>
      <c r="AZ5453" s="419"/>
      <c r="BB5453" s="419"/>
      <c r="BC5453" s="419"/>
      <c r="BD5453" s="419"/>
      <c r="BF5453" s="419"/>
      <c r="BG5453" s="419"/>
      <c r="BH5453" s="419"/>
      <c r="BJ5453" s="419"/>
      <c r="BK5453" s="419"/>
      <c r="BL5453" s="419"/>
      <c r="BN5453" s="419"/>
      <c r="BO5453" s="419"/>
      <c r="BP5453" s="419"/>
      <c r="BR5453" s="419"/>
      <c r="BS5453" s="419"/>
      <c r="BT5453" s="419"/>
      <c r="BV5453" s="419"/>
      <c r="BW5453" s="419"/>
      <c r="BX5453" s="397"/>
      <c r="BZ5453" s="449"/>
      <c r="CB5453" s="419"/>
      <c r="CC5453" s="419"/>
      <c r="CD5453" s="419"/>
      <c r="CF5453" s="419"/>
      <c r="CG5453" s="419"/>
      <c r="CH5453" s="419"/>
    </row>
    <row r="5454" spans="3:86" ht="21" thickBot="1">
      <c r="C5454" s="425"/>
      <c r="P5454" s="431"/>
      <c r="R5454" s="419"/>
      <c r="S5454" s="446"/>
      <c r="T5454" s="419"/>
      <c r="V5454" s="196"/>
      <c r="W5454" s="419"/>
      <c r="X5454" s="419"/>
      <c r="Z5454" s="419"/>
      <c r="AA5454" s="419"/>
      <c r="AB5454" s="419"/>
      <c r="AD5454" s="419"/>
      <c r="AE5454" s="419"/>
      <c r="AF5454" s="419"/>
      <c r="AH5454" s="419"/>
      <c r="AI5454" s="419"/>
      <c r="AJ5454" s="419"/>
      <c r="AL5454" s="419"/>
      <c r="AM5454" s="419"/>
      <c r="AN5454" s="403"/>
      <c r="AO5454" s="419"/>
      <c r="AP5454" s="419"/>
      <c r="AQ5454" s="419"/>
      <c r="AR5454" s="419"/>
      <c r="AS5454" s="419"/>
      <c r="AT5454" s="419"/>
      <c r="AU5454" s="419"/>
      <c r="AV5454" s="419"/>
      <c r="AX5454" s="419"/>
      <c r="AY5454" s="419"/>
      <c r="AZ5454" s="419"/>
      <c r="BB5454" s="419"/>
      <c r="BC5454" s="419"/>
      <c r="BD5454" s="419"/>
      <c r="BF5454" s="419"/>
      <c r="BG5454" s="419"/>
      <c r="BH5454" s="419"/>
      <c r="BJ5454" s="419"/>
      <c r="BK5454" s="419"/>
      <c r="BL5454" s="419"/>
      <c r="BN5454" s="419"/>
      <c r="BO5454" s="419"/>
      <c r="BP5454" s="419"/>
      <c r="BR5454" s="419"/>
      <c r="BS5454" s="419"/>
      <c r="BT5454" s="419"/>
      <c r="BV5454" s="419"/>
      <c r="BW5454" s="419"/>
      <c r="BX5454" s="397"/>
      <c r="BZ5454" s="449"/>
      <c r="CB5454" s="419"/>
      <c r="CC5454" s="419"/>
      <c r="CD5454" s="419"/>
      <c r="CF5454" s="419"/>
      <c r="CG5454" s="419"/>
      <c r="CH5454" s="419"/>
    </row>
    <row r="5455" spans="3:86" ht="21" thickBot="1">
      <c r="C5455" s="425"/>
      <c r="P5455" s="431"/>
      <c r="R5455" s="419"/>
      <c r="S5455" s="446"/>
      <c r="T5455" s="419"/>
      <c r="V5455" s="196"/>
      <c r="W5455" s="419"/>
      <c r="X5455" s="419"/>
      <c r="Z5455" s="419"/>
      <c r="AA5455" s="419"/>
      <c r="AB5455" s="419"/>
      <c r="AD5455" s="419"/>
      <c r="AE5455" s="419"/>
      <c r="AF5455" s="419"/>
      <c r="AH5455" s="419"/>
      <c r="AI5455" s="419"/>
      <c r="AJ5455" s="419"/>
      <c r="AL5455" s="419"/>
      <c r="AM5455" s="419"/>
      <c r="AN5455" s="403"/>
      <c r="AO5455" s="419"/>
      <c r="AP5455" s="419"/>
      <c r="AQ5455" s="419"/>
      <c r="AR5455" s="419"/>
      <c r="AS5455" s="419"/>
      <c r="AT5455" s="419"/>
      <c r="AU5455" s="419"/>
      <c r="AV5455" s="419"/>
      <c r="AX5455" s="419"/>
      <c r="AY5455" s="419"/>
      <c r="AZ5455" s="419"/>
      <c r="BB5455" s="419"/>
      <c r="BC5455" s="419"/>
      <c r="BD5455" s="419"/>
      <c r="BF5455" s="419"/>
      <c r="BG5455" s="419"/>
      <c r="BH5455" s="419"/>
      <c r="BJ5455" s="419"/>
      <c r="BK5455" s="419"/>
      <c r="BL5455" s="419"/>
      <c r="BN5455" s="419"/>
      <c r="BO5455" s="419"/>
      <c r="BP5455" s="419"/>
      <c r="BR5455" s="419"/>
      <c r="BS5455" s="419"/>
      <c r="BT5455" s="419"/>
      <c r="BV5455" s="419"/>
      <c r="BW5455" s="419"/>
      <c r="BX5455" s="397"/>
      <c r="BZ5455" s="449"/>
      <c r="CB5455" s="419"/>
      <c r="CC5455" s="419"/>
      <c r="CD5455" s="419"/>
      <c r="CF5455" s="419"/>
      <c r="CG5455" s="419"/>
      <c r="CH5455" s="419"/>
    </row>
    <row r="5456" spans="3:86" ht="21" thickBot="1">
      <c r="C5456" s="425"/>
      <c r="P5456" s="431"/>
      <c r="R5456" s="419"/>
      <c r="S5456" s="446"/>
      <c r="T5456" s="419"/>
      <c r="V5456" s="196"/>
      <c r="W5456" s="419"/>
      <c r="X5456" s="419"/>
      <c r="Z5456" s="419"/>
      <c r="AA5456" s="419"/>
      <c r="AB5456" s="419"/>
      <c r="AD5456" s="419"/>
      <c r="AE5456" s="419"/>
      <c r="AF5456" s="419"/>
      <c r="AH5456" s="419"/>
      <c r="AI5456" s="419"/>
      <c r="AJ5456" s="419"/>
      <c r="AL5456" s="419"/>
      <c r="AM5456" s="419"/>
      <c r="AN5456" s="403"/>
      <c r="AO5456" s="419"/>
      <c r="AP5456" s="419"/>
      <c r="AQ5456" s="419"/>
      <c r="AR5456" s="419"/>
      <c r="AS5456" s="419"/>
      <c r="AT5456" s="419"/>
      <c r="AU5456" s="419"/>
      <c r="AV5456" s="419"/>
      <c r="AX5456" s="419"/>
      <c r="AY5456" s="419"/>
      <c r="AZ5456" s="419"/>
      <c r="BB5456" s="419"/>
      <c r="BC5456" s="419"/>
      <c r="BD5456" s="419"/>
      <c r="BF5456" s="419"/>
      <c r="BG5456" s="419"/>
      <c r="BH5456" s="419"/>
      <c r="BJ5456" s="419"/>
      <c r="BK5456" s="419"/>
      <c r="BL5456" s="419"/>
      <c r="BN5456" s="419"/>
      <c r="BO5456" s="419"/>
      <c r="BP5456" s="419"/>
      <c r="BR5456" s="419"/>
      <c r="BS5456" s="419"/>
      <c r="BT5456" s="419"/>
      <c r="BV5456" s="419"/>
      <c r="BW5456" s="419"/>
      <c r="BX5456" s="397"/>
      <c r="BZ5456" s="449"/>
      <c r="CB5456" s="419"/>
      <c r="CC5456" s="419"/>
      <c r="CD5456" s="419"/>
      <c r="CF5456" s="419"/>
      <c r="CG5456" s="419"/>
      <c r="CH5456" s="419"/>
    </row>
    <row r="5457" spans="3:86" ht="21" thickBot="1">
      <c r="C5457" s="425"/>
      <c r="P5457" s="431"/>
      <c r="R5457" s="419"/>
      <c r="S5457" s="446"/>
      <c r="T5457" s="419"/>
      <c r="V5457" s="196"/>
      <c r="W5457" s="419"/>
      <c r="X5457" s="419"/>
      <c r="Z5457" s="419"/>
      <c r="AA5457" s="419"/>
      <c r="AB5457" s="419"/>
      <c r="AD5457" s="419"/>
      <c r="AE5457" s="419"/>
      <c r="AF5457" s="419"/>
      <c r="AH5457" s="419"/>
      <c r="AI5457" s="419"/>
      <c r="AJ5457" s="419"/>
      <c r="AL5457" s="419"/>
      <c r="AM5457" s="419"/>
      <c r="AN5457" s="403"/>
      <c r="AO5457" s="419"/>
      <c r="AP5457" s="419"/>
      <c r="AQ5457" s="419"/>
      <c r="AR5457" s="419"/>
      <c r="AS5457" s="419"/>
      <c r="AT5457" s="419"/>
      <c r="AU5457" s="419"/>
      <c r="AV5457" s="419"/>
      <c r="AX5457" s="419"/>
      <c r="AY5457" s="419"/>
      <c r="AZ5457" s="419"/>
      <c r="BB5457" s="419"/>
      <c r="BC5457" s="419"/>
      <c r="BD5457" s="419"/>
      <c r="BF5457" s="419"/>
      <c r="BG5457" s="419"/>
      <c r="BH5457" s="419"/>
      <c r="BJ5457" s="419"/>
      <c r="BK5457" s="419"/>
      <c r="BL5457" s="419"/>
      <c r="BN5457" s="419"/>
      <c r="BO5457" s="419"/>
      <c r="BP5457" s="419"/>
      <c r="BR5457" s="419"/>
      <c r="BS5457" s="419"/>
      <c r="BT5457" s="419"/>
      <c r="BV5457" s="419"/>
      <c r="BW5457" s="419"/>
      <c r="BX5457" s="397"/>
      <c r="BZ5457" s="449"/>
      <c r="CB5457" s="419"/>
      <c r="CC5457" s="419"/>
      <c r="CD5457" s="419"/>
      <c r="CF5457" s="419"/>
      <c r="CG5457" s="419"/>
      <c r="CH5457" s="419"/>
    </row>
    <row r="5458" spans="3:86" ht="21" thickBot="1">
      <c r="C5458" s="425"/>
      <c r="P5458" s="431"/>
      <c r="R5458" s="419"/>
      <c r="S5458" s="446"/>
      <c r="T5458" s="419"/>
      <c r="V5458" s="196"/>
      <c r="W5458" s="419"/>
      <c r="X5458" s="419"/>
      <c r="Z5458" s="419"/>
      <c r="AA5458" s="419"/>
      <c r="AB5458" s="419"/>
      <c r="AD5458" s="419"/>
      <c r="AE5458" s="419"/>
      <c r="AF5458" s="419"/>
      <c r="AH5458" s="419"/>
      <c r="AI5458" s="419"/>
      <c r="AJ5458" s="419"/>
      <c r="AL5458" s="419"/>
      <c r="AM5458" s="419"/>
      <c r="AN5458" s="403"/>
      <c r="AO5458" s="419"/>
      <c r="AP5458" s="419"/>
      <c r="AQ5458" s="419"/>
      <c r="AR5458" s="419"/>
      <c r="AS5458" s="419"/>
      <c r="AT5458" s="419"/>
      <c r="AU5458" s="419"/>
      <c r="AV5458" s="419"/>
      <c r="AX5458" s="419"/>
      <c r="AY5458" s="419"/>
      <c r="AZ5458" s="419"/>
      <c r="BB5458" s="419"/>
      <c r="BC5458" s="419"/>
      <c r="BD5458" s="419"/>
      <c r="BF5458" s="419"/>
      <c r="BG5458" s="419"/>
      <c r="BH5458" s="419"/>
      <c r="BJ5458" s="419"/>
      <c r="BK5458" s="419"/>
      <c r="BL5458" s="419"/>
      <c r="BN5458" s="419"/>
      <c r="BO5458" s="419"/>
      <c r="BP5458" s="419"/>
      <c r="BR5458" s="419"/>
      <c r="BS5458" s="419"/>
      <c r="BT5458" s="419"/>
      <c r="BV5458" s="419"/>
      <c r="BW5458" s="419"/>
      <c r="BX5458" s="397"/>
      <c r="BZ5458" s="449"/>
      <c r="CB5458" s="419"/>
      <c r="CC5458" s="419"/>
      <c r="CD5458" s="419"/>
      <c r="CF5458" s="419"/>
      <c r="CG5458" s="419"/>
      <c r="CH5458" s="419"/>
    </row>
    <row r="5459" spans="3:86" ht="21" thickBot="1">
      <c r="C5459" s="425"/>
      <c r="P5459" s="431"/>
      <c r="R5459" s="419"/>
      <c r="S5459" s="446"/>
      <c r="T5459" s="419"/>
      <c r="V5459" s="196"/>
      <c r="W5459" s="419"/>
      <c r="X5459" s="419"/>
      <c r="Z5459" s="419"/>
      <c r="AA5459" s="419"/>
      <c r="AB5459" s="419"/>
      <c r="AD5459" s="419"/>
      <c r="AE5459" s="419"/>
      <c r="AF5459" s="419"/>
      <c r="AH5459" s="419"/>
      <c r="AI5459" s="419"/>
      <c r="AJ5459" s="419"/>
      <c r="AL5459" s="419"/>
      <c r="AM5459" s="419"/>
      <c r="AN5459" s="403"/>
      <c r="AO5459" s="419"/>
      <c r="AP5459" s="419"/>
      <c r="AQ5459" s="419"/>
      <c r="AR5459" s="419"/>
      <c r="AS5459" s="419"/>
      <c r="AT5459" s="419"/>
      <c r="AU5459" s="419"/>
      <c r="AV5459" s="419"/>
      <c r="AX5459" s="419"/>
      <c r="AY5459" s="419"/>
      <c r="AZ5459" s="419"/>
      <c r="BB5459" s="419"/>
      <c r="BC5459" s="419"/>
      <c r="BD5459" s="419"/>
      <c r="BF5459" s="419"/>
      <c r="BG5459" s="419"/>
      <c r="BH5459" s="419"/>
      <c r="BJ5459" s="419"/>
      <c r="BK5459" s="419"/>
      <c r="BL5459" s="419"/>
      <c r="BN5459" s="419"/>
      <c r="BO5459" s="419"/>
      <c r="BP5459" s="419"/>
      <c r="BR5459" s="419"/>
      <c r="BS5459" s="419"/>
      <c r="BT5459" s="419"/>
      <c r="BV5459" s="419"/>
      <c r="BW5459" s="419"/>
      <c r="BX5459" s="397"/>
      <c r="BZ5459" s="449"/>
      <c r="CB5459" s="419"/>
      <c r="CC5459" s="419"/>
      <c r="CD5459" s="419"/>
      <c r="CF5459" s="419"/>
      <c r="CG5459" s="419"/>
      <c r="CH5459" s="419"/>
    </row>
    <row r="5460" spans="3:86" ht="21" thickBot="1">
      <c r="C5460" s="425"/>
      <c r="P5460" s="431"/>
      <c r="R5460" s="419"/>
      <c r="S5460" s="446"/>
      <c r="T5460" s="419"/>
      <c r="V5460" s="196"/>
      <c r="W5460" s="419"/>
      <c r="X5460" s="419"/>
      <c r="Z5460" s="419"/>
      <c r="AA5460" s="419"/>
      <c r="AB5460" s="419"/>
      <c r="AD5460" s="419"/>
      <c r="AE5460" s="419"/>
      <c r="AF5460" s="419"/>
      <c r="AH5460" s="419"/>
      <c r="AI5460" s="419"/>
      <c r="AJ5460" s="419"/>
      <c r="AL5460" s="419"/>
      <c r="AM5460" s="419"/>
      <c r="AN5460" s="403"/>
      <c r="AO5460" s="419"/>
      <c r="AP5460" s="419"/>
      <c r="AQ5460" s="419"/>
      <c r="AR5460" s="419"/>
      <c r="AS5460" s="419"/>
      <c r="AT5460" s="419"/>
      <c r="AU5460" s="419"/>
      <c r="AV5460" s="419"/>
      <c r="AX5460" s="419"/>
      <c r="AY5460" s="419"/>
      <c r="AZ5460" s="419"/>
      <c r="BB5460" s="419"/>
      <c r="BC5460" s="419"/>
      <c r="BD5460" s="419"/>
      <c r="BF5460" s="419"/>
      <c r="BG5460" s="419"/>
      <c r="BH5460" s="419"/>
      <c r="BJ5460" s="419"/>
      <c r="BK5460" s="419"/>
      <c r="BL5460" s="419"/>
      <c r="BN5460" s="419"/>
      <c r="BO5460" s="419"/>
      <c r="BP5460" s="419"/>
      <c r="BR5460" s="419"/>
      <c r="BS5460" s="419"/>
      <c r="BT5460" s="419"/>
      <c r="BV5460" s="419"/>
      <c r="BW5460" s="419"/>
      <c r="BX5460" s="397"/>
      <c r="BZ5460" s="449"/>
      <c r="CB5460" s="419"/>
      <c r="CC5460" s="419"/>
      <c r="CD5460" s="419"/>
      <c r="CF5460" s="419"/>
      <c r="CG5460" s="419"/>
      <c r="CH5460" s="419"/>
    </row>
    <row r="5461" spans="3:86" ht="21" thickBot="1">
      <c r="C5461" s="425"/>
      <c r="P5461" s="431"/>
      <c r="R5461" s="419"/>
      <c r="S5461" s="446"/>
      <c r="T5461" s="419"/>
      <c r="V5461" s="196"/>
      <c r="W5461" s="419"/>
      <c r="X5461" s="419"/>
      <c r="Z5461" s="419"/>
      <c r="AA5461" s="419"/>
      <c r="AB5461" s="419"/>
      <c r="AD5461" s="419"/>
      <c r="AE5461" s="419"/>
      <c r="AF5461" s="419"/>
      <c r="AH5461" s="419"/>
      <c r="AI5461" s="419"/>
      <c r="AJ5461" s="419"/>
      <c r="AL5461" s="419"/>
      <c r="AM5461" s="419"/>
      <c r="AN5461" s="403"/>
      <c r="AO5461" s="419"/>
      <c r="AP5461" s="419"/>
      <c r="AQ5461" s="419"/>
      <c r="AR5461" s="419"/>
      <c r="AS5461" s="419"/>
      <c r="AT5461" s="419"/>
      <c r="AU5461" s="419"/>
      <c r="AV5461" s="419"/>
      <c r="AX5461" s="419"/>
      <c r="AY5461" s="419"/>
      <c r="AZ5461" s="419"/>
      <c r="BB5461" s="419"/>
      <c r="BC5461" s="419"/>
      <c r="BD5461" s="419"/>
      <c r="BF5461" s="419"/>
      <c r="BG5461" s="419"/>
      <c r="BH5461" s="419"/>
      <c r="BJ5461" s="419"/>
      <c r="BK5461" s="419"/>
      <c r="BL5461" s="419"/>
      <c r="BN5461" s="419"/>
      <c r="BO5461" s="419"/>
      <c r="BP5461" s="419"/>
      <c r="BR5461" s="419"/>
      <c r="BS5461" s="419"/>
      <c r="BT5461" s="419"/>
      <c r="BV5461" s="419"/>
      <c r="BW5461" s="419"/>
      <c r="BX5461" s="397"/>
      <c r="BZ5461" s="449"/>
      <c r="CB5461" s="419"/>
      <c r="CC5461" s="419"/>
      <c r="CD5461" s="419"/>
      <c r="CF5461" s="419"/>
      <c r="CG5461" s="419"/>
      <c r="CH5461" s="419"/>
    </row>
    <row r="5462" spans="3:86" ht="21" thickBot="1">
      <c r="C5462" s="425"/>
      <c r="P5462" s="431"/>
      <c r="R5462" s="419"/>
      <c r="S5462" s="446"/>
      <c r="T5462" s="419"/>
      <c r="V5462" s="196"/>
      <c r="W5462" s="419"/>
      <c r="X5462" s="419"/>
      <c r="Z5462" s="419"/>
      <c r="AA5462" s="419"/>
      <c r="AB5462" s="419"/>
      <c r="AD5462" s="419"/>
      <c r="AE5462" s="419"/>
      <c r="AF5462" s="419"/>
      <c r="AH5462" s="419"/>
      <c r="AI5462" s="419"/>
      <c r="AJ5462" s="419"/>
      <c r="AL5462" s="419"/>
      <c r="AM5462" s="419"/>
      <c r="AN5462" s="403"/>
      <c r="AO5462" s="419"/>
      <c r="AP5462" s="419"/>
      <c r="AQ5462" s="419"/>
      <c r="AR5462" s="419"/>
      <c r="AS5462" s="419"/>
      <c r="AT5462" s="419"/>
      <c r="AU5462" s="419"/>
      <c r="AV5462" s="419"/>
      <c r="AX5462" s="419"/>
      <c r="AY5462" s="419"/>
      <c r="AZ5462" s="419"/>
      <c r="BB5462" s="419"/>
      <c r="BC5462" s="419"/>
      <c r="BD5462" s="419"/>
      <c r="BF5462" s="419"/>
      <c r="BG5462" s="419"/>
      <c r="BH5462" s="419"/>
      <c r="BJ5462" s="419"/>
      <c r="BK5462" s="419"/>
      <c r="BL5462" s="419"/>
      <c r="BN5462" s="419"/>
      <c r="BO5462" s="419"/>
      <c r="BP5462" s="419"/>
      <c r="BR5462" s="419"/>
      <c r="BS5462" s="419"/>
      <c r="BT5462" s="419"/>
      <c r="BV5462" s="419"/>
      <c r="BW5462" s="419"/>
      <c r="BX5462" s="397"/>
      <c r="BZ5462" s="449"/>
      <c r="CB5462" s="419"/>
      <c r="CC5462" s="419"/>
      <c r="CD5462" s="419"/>
      <c r="CF5462" s="419"/>
      <c r="CG5462" s="419"/>
      <c r="CH5462" s="419"/>
    </row>
    <row r="5463" spans="3:86" ht="21" thickBot="1">
      <c r="C5463" s="425"/>
      <c r="P5463" s="431"/>
      <c r="R5463" s="419"/>
      <c r="S5463" s="446"/>
      <c r="T5463" s="419"/>
      <c r="V5463" s="196"/>
      <c r="W5463" s="419"/>
      <c r="X5463" s="419"/>
      <c r="Z5463" s="419"/>
      <c r="AA5463" s="419"/>
      <c r="AB5463" s="419"/>
      <c r="AD5463" s="419"/>
      <c r="AE5463" s="419"/>
      <c r="AF5463" s="419"/>
      <c r="AH5463" s="419"/>
      <c r="AI5463" s="419"/>
      <c r="AJ5463" s="419"/>
      <c r="AL5463" s="419"/>
      <c r="AM5463" s="419"/>
      <c r="AN5463" s="403"/>
      <c r="AO5463" s="419"/>
      <c r="AP5463" s="419"/>
      <c r="AQ5463" s="419"/>
      <c r="AR5463" s="419"/>
      <c r="AS5463" s="419"/>
      <c r="AT5463" s="419"/>
      <c r="AU5463" s="419"/>
      <c r="AV5463" s="419"/>
      <c r="AX5463" s="419"/>
      <c r="AY5463" s="419"/>
      <c r="AZ5463" s="419"/>
      <c r="BB5463" s="419"/>
      <c r="BC5463" s="419"/>
      <c r="BD5463" s="419"/>
      <c r="BF5463" s="419"/>
      <c r="BG5463" s="419"/>
      <c r="BH5463" s="419"/>
      <c r="BJ5463" s="419"/>
      <c r="BK5463" s="419"/>
      <c r="BL5463" s="419"/>
      <c r="BN5463" s="419"/>
      <c r="BO5463" s="419"/>
      <c r="BP5463" s="419"/>
      <c r="BR5463" s="419"/>
      <c r="BS5463" s="419"/>
      <c r="BT5463" s="419"/>
      <c r="BV5463" s="419"/>
      <c r="BW5463" s="419"/>
      <c r="BX5463" s="397"/>
      <c r="BZ5463" s="449"/>
      <c r="CB5463" s="419"/>
      <c r="CC5463" s="419"/>
      <c r="CD5463" s="419"/>
      <c r="CF5463" s="419"/>
      <c r="CG5463" s="419"/>
      <c r="CH5463" s="419"/>
    </row>
    <row r="5464" spans="3:86" ht="21" thickBot="1">
      <c r="C5464" s="425"/>
      <c r="P5464" s="431"/>
      <c r="R5464" s="419"/>
      <c r="S5464" s="446"/>
      <c r="T5464" s="419"/>
      <c r="V5464" s="196"/>
      <c r="W5464" s="419"/>
      <c r="X5464" s="419"/>
      <c r="Z5464" s="419"/>
      <c r="AA5464" s="419"/>
      <c r="AB5464" s="419"/>
      <c r="AD5464" s="419"/>
      <c r="AE5464" s="419"/>
      <c r="AF5464" s="419"/>
      <c r="AH5464" s="419"/>
      <c r="AI5464" s="419"/>
      <c r="AJ5464" s="419"/>
      <c r="AL5464" s="419"/>
      <c r="AM5464" s="419"/>
      <c r="AN5464" s="403"/>
      <c r="AO5464" s="419"/>
      <c r="AP5464" s="419"/>
      <c r="AQ5464" s="419"/>
      <c r="AR5464" s="419"/>
      <c r="AS5464" s="419"/>
      <c r="AT5464" s="419"/>
      <c r="AU5464" s="419"/>
      <c r="AV5464" s="419"/>
      <c r="AX5464" s="419"/>
      <c r="AY5464" s="419"/>
      <c r="AZ5464" s="419"/>
      <c r="BB5464" s="419"/>
      <c r="BC5464" s="419"/>
      <c r="BD5464" s="419"/>
      <c r="BF5464" s="419"/>
      <c r="BG5464" s="419"/>
      <c r="BH5464" s="419"/>
      <c r="BJ5464" s="419"/>
      <c r="BK5464" s="419"/>
      <c r="BL5464" s="419"/>
      <c r="BN5464" s="419"/>
      <c r="BO5464" s="419"/>
      <c r="BP5464" s="419"/>
      <c r="BR5464" s="419"/>
      <c r="BS5464" s="419"/>
      <c r="BT5464" s="419"/>
      <c r="BV5464" s="419"/>
      <c r="BW5464" s="419"/>
      <c r="BX5464" s="397"/>
      <c r="BZ5464" s="449"/>
      <c r="CB5464" s="419"/>
      <c r="CC5464" s="419"/>
      <c r="CD5464" s="419"/>
      <c r="CF5464" s="419"/>
      <c r="CG5464" s="419"/>
      <c r="CH5464" s="419"/>
    </row>
    <row r="5465" spans="3:86" ht="21" thickBot="1">
      <c r="C5465" s="425"/>
      <c r="P5465" s="431"/>
      <c r="R5465" s="419"/>
      <c r="S5465" s="446"/>
      <c r="T5465" s="419"/>
      <c r="V5465" s="196"/>
      <c r="W5465" s="419"/>
      <c r="X5465" s="419"/>
      <c r="Z5465" s="419"/>
      <c r="AA5465" s="419"/>
      <c r="AB5465" s="419"/>
      <c r="AD5465" s="419"/>
      <c r="AE5465" s="419"/>
      <c r="AF5465" s="419"/>
      <c r="AH5465" s="419"/>
      <c r="AI5465" s="419"/>
      <c r="AJ5465" s="419"/>
      <c r="AL5465" s="419"/>
      <c r="AM5465" s="419"/>
      <c r="AN5465" s="403"/>
      <c r="AO5465" s="419"/>
      <c r="AP5465" s="419"/>
      <c r="AQ5465" s="419"/>
      <c r="AR5465" s="419"/>
      <c r="AS5465" s="419"/>
      <c r="AT5465" s="419"/>
      <c r="AU5465" s="419"/>
      <c r="AV5465" s="419"/>
      <c r="AX5465" s="419"/>
      <c r="AY5465" s="419"/>
      <c r="AZ5465" s="419"/>
      <c r="BB5465" s="419"/>
      <c r="BC5465" s="419"/>
      <c r="BD5465" s="419"/>
      <c r="BF5465" s="419"/>
      <c r="BG5465" s="419"/>
      <c r="BH5465" s="419"/>
      <c r="BJ5465" s="419"/>
      <c r="BK5465" s="419"/>
      <c r="BL5465" s="419"/>
      <c r="BN5465" s="419"/>
      <c r="BO5465" s="419"/>
      <c r="BP5465" s="419"/>
      <c r="BR5465" s="419"/>
      <c r="BS5465" s="419"/>
      <c r="BT5465" s="419"/>
      <c r="BV5465" s="419"/>
      <c r="BW5465" s="419"/>
      <c r="BX5465" s="397"/>
      <c r="BZ5465" s="449"/>
      <c r="CB5465" s="419"/>
      <c r="CC5465" s="419"/>
      <c r="CD5465" s="419"/>
      <c r="CF5465" s="419"/>
      <c r="CG5465" s="419"/>
      <c r="CH5465" s="419"/>
    </row>
    <row r="5466" spans="3:86" ht="21" thickBot="1">
      <c r="C5466" s="425"/>
      <c r="P5466" s="431"/>
      <c r="R5466" s="419"/>
      <c r="S5466" s="446"/>
      <c r="T5466" s="419"/>
      <c r="V5466" s="196"/>
      <c r="W5466" s="419"/>
      <c r="X5466" s="419"/>
      <c r="Z5466" s="419"/>
      <c r="AA5466" s="419"/>
      <c r="AB5466" s="419"/>
      <c r="AD5466" s="419"/>
      <c r="AE5466" s="419"/>
      <c r="AF5466" s="419"/>
      <c r="AH5466" s="419"/>
      <c r="AI5466" s="419"/>
      <c r="AJ5466" s="419"/>
      <c r="AL5466" s="419"/>
      <c r="AM5466" s="419"/>
      <c r="AN5466" s="403"/>
      <c r="AO5466" s="419"/>
      <c r="AP5466" s="419"/>
      <c r="AQ5466" s="419"/>
      <c r="AR5466" s="419"/>
      <c r="AS5466" s="419"/>
      <c r="AT5466" s="419"/>
      <c r="AU5466" s="419"/>
      <c r="AV5466" s="419"/>
      <c r="AX5466" s="419"/>
      <c r="AY5466" s="419"/>
      <c r="AZ5466" s="419"/>
      <c r="BB5466" s="419"/>
      <c r="BC5466" s="419"/>
      <c r="BD5466" s="419"/>
      <c r="BF5466" s="419"/>
      <c r="BG5466" s="419"/>
      <c r="BH5466" s="419"/>
      <c r="BJ5466" s="419"/>
      <c r="BK5466" s="419"/>
      <c r="BL5466" s="419"/>
      <c r="BN5466" s="419"/>
      <c r="BO5466" s="419"/>
      <c r="BP5466" s="419"/>
      <c r="BR5466" s="419"/>
      <c r="BS5466" s="419"/>
      <c r="BT5466" s="419"/>
      <c r="BV5466" s="419"/>
      <c r="BW5466" s="419"/>
      <c r="BX5466" s="397"/>
      <c r="BZ5466" s="449"/>
      <c r="CB5466" s="419"/>
      <c r="CC5466" s="419"/>
      <c r="CD5466" s="419"/>
      <c r="CF5466" s="419"/>
      <c r="CG5466" s="419"/>
      <c r="CH5466" s="419"/>
    </row>
    <row r="5467" spans="3:86" ht="21" thickBot="1">
      <c r="C5467" s="425"/>
      <c r="P5467" s="431"/>
      <c r="R5467" s="419"/>
      <c r="S5467" s="446"/>
      <c r="T5467" s="419"/>
      <c r="V5467" s="196"/>
      <c r="W5467" s="419"/>
      <c r="X5467" s="419"/>
      <c r="Z5467" s="419"/>
      <c r="AA5467" s="419"/>
      <c r="AB5467" s="419"/>
      <c r="AD5467" s="419"/>
      <c r="AE5467" s="419"/>
      <c r="AF5467" s="419"/>
      <c r="AH5467" s="419"/>
      <c r="AI5467" s="419"/>
      <c r="AJ5467" s="419"/>
      <c r="AL5467" s="419"/>
      <c r="AM5467" s="419"/>
      <c r="AN5467" s="403"/>
      <c r="AO5467" s="419"/>
      <c r="AP5467" s="419"/>
      <c r="AQ5467" s="419"/>
      <c r="AR5467" s="419"/>
      <c r="AS5467" s="419"/>
      <c r="AT5467" s="419"/>
      <c r="AU5467" s="419"/>
      <c r="AV5467" s="419"/>
      <c r="AX5467" s="419"/>
      <c r="AY5467" s="419"/>
      <c r="AZ5467" s="419"/>
      <c r="BB5467" s="419"/>
      <c r="BC5467" s="419"/>
      <c r="BD5467" s="419"/>
      <c r="BF5467" s="419"/>
      <c r="BG5467" s="419"/>
      <c r="BH5467" s="419"/>
      <c r="BJ5467" s="419"/>
      <c r="BK5467" s="419"/>
      <c r="BL5467" s="419"/>
      <c r="BN5467" s="419"/>
      <c r="BO5467" s="419"/>
      <c r="BP5467" s="419"/>
      <c r="BR5467" s="419"/>
      <c r="BS5467" s="419"/>
      <c r="BT5467" s="419"/>
      <c r="BV5467" s="419"/>
      <c r="BW5467" s="419"/>
      <c r="BX5467" s="397"/>
      <c r="BZ5467" s="449"/>
      <c r="CB5467" s="419"/>
      <c r="CC5467" s="419"/>
      <c r="CD5467" s="419"/>
      <c r="CF5467" s="419"/>
      <c r="CG5467" s="419"/>
      <c r="CH5467" s="419"/>
    </row>
    <row r="5468" spans="3:86" ht="21" thickBot="1">
      <c r="C5468" s="425"/>
      <c r="P5468" s="431"/>
      <c r="R5468" s="419"/>
      <c r="S5468" s="446"/>
      <c r="T5468" s="419"/>
      <c r="V5468" s="196"/>
      <c r="W5468" s="419"/>
      <c r="X5468" s="419"/>
      <c r="Z5468" s="419"/>
      <c r="AA5468" s="419"/>
      <c r="AB5468" s="419"/>
      <c r="AD5468" s="419"/>
      <c r="AE5468" s="419"/>
      <c r="AF5468" s="419"/>
      <c r="AH5468" s="419"/>
      <c r="AI5468" s="419"/>
      <c r="AJ5468" s="419"/>
      <c r="AL5468" s="419"/>
      <c r="AM5468" s="419"/>
      <c r="AN5468" s="403"/>
      <c r="AO5468" s="419"/>
      <c r="AP5468" s="419"/>
      <c r="AQ5468" s="419"/>
      <c r="AR5468" s="419"/>
      <c r="AS5468" s="419"/>
      <c r="AT5468" s="419"/>
      <c r="AU5468" s="419"/>
      <c r="AV5468" s="419"/>
      <c r="AX5468" s="419"/>
      <c r="AY5468" s="419"/>
      <c r="AZ5468" s="419"/>
      <c r="BB5468" s="419"/>
      <c r="BC5468" s="419"/>
      <c r="BD5468" s="419"/>
      <c r="BF5468" s="419"/>
      <c r="BG5468" s="419"/>
      <c r="BH5468" s="419"/>
      <c r="BJ5468" s="419"/>
      <c r="BK5468" s="419"/>
      <c r="BL5468" s="419"/>
      <c r="BN5468" s="419"/>
      <c r="BO5468" s="419"/>
      <c r="BP5468" s="419"/>
      <c r="BR5468" s="419"/>
      <c r="BS5468" s="419"/>
      <c r="BT5468" s="419"/>
      <c r="BV5468" s="419"/>
      <c r="BW5468" s="419"/>
      <c r="BX5468" s="397"/>
      <c r="BZ5468" s="449"/>
      <c r="CB5468" s="419"/>
      <c r="CC5468" s="419"/>
      <c r="CD5468" s="419"/>
      <c r="CF5468" s="419"/>
      <c r="CG5468" s="419"/>
      <c r="CH5468" s="419"/>
    </row>
    <row r="5469" spans="3:86" ht="21" thickBot="1">
      <c r="C5469" s="425"/>
      <c r="P5469" s="431"/>
      <c r="R5469" s="419"/>
      <c r="S5469" s="446"/>
      <c r="T5469" s="419"/>
      <c r="V5469" s="196"/>
      <c r="W5469" s="419"/>
      <c r="X5469" s="419"/>
      <c r="Z5469" s="419"/>
      <c r="AA5469" s="419"/>
      <c r="AB5469" s="419"/>
      <c r="AD5469" s="419"/>
      <c r="AE5469" s="419"/>
      <c r="AF5469" s="419"/>
      <c r="AH5469" s="419"/>
      <c r="AI5469" s="419"/>
      <c r="AJ5469" s="419"/>
      <c r="AL5469" s="419"/>
      <c r="AM5469" s="419"/>
      <c r="AN5469" s="403"/>
      <c r="AO5469" s="419"/>
      <c r="AP5469" s="419"/>
      <c r="AQ5469" s="419"/>
      <c r="AR5469" s="419"/>
      <c r="AS5469" s="419"/>
      <c r="AT5469" s="419"/>
      <c r="AU5469" s="419"/>
      <c r="AV5469" s="419"/>
      <c r="AX5469" s="419"/>
      <c r="AY5469" s="419"/>
      <c r="AZ5469" s="419"/>
      <c r="BB5469" s="419"/>
      <c r="BC5469" s="419"/>
      <c r="BD5469" s="419"/>
      <c r="BF5469" s="419"/>
      <c r="BG5469" s="419"/>
      <c r="BH5469" s="419"/>
      <c r="BJ5469" s="419"/>
      <c r="BK5469" s="419"/>
      <c r="BL5469" s="419"/>
      <c r="BN5469" s="419"/>
      <c r="BO5469" s="419"/>
      <c r="BP5469" s="419"/>
      <c r="BR5469" s="419"/>
      <c r="BS5469" s="419"/>
      <c r="BT5469" s="419"/>
      <c r="BV5469" s="419"/>
      <c r="BW5469" s="419"/>
      <c r="BX5469" s="397"/>
      <c r="BZ5469" s="449"/>
      <c r="CB5469" s="419"/>
      <c r="CC5469" s="419"/>
      <c r="CD5469" s="419"/>
      <c r="CF5469" s="419"/>
      <c r="CG5469" s="419"/>
      <c r="CH5469" s="419"/>
    </row>
    <row r="5470" spans="3:86" ht="21" thickBot="1">
      <c r="C5470" s="425"/>
      <c r="P5470" s="431"/>
      <c r="R5470" s="419"/>
      <c r="S5470" s="446"/>
      <c r="T5470" s="419"/>
      <c r="V5470" s="196"/>
      <c r="W5470" s="419"/>
      <c r="X5470" s="419"/>
      <c r="Z5470" s="419"/>
      <c r="AA5470" s="419"/>
      <c r="AB5470" s="419"/>
      <c r="AD5470" s="419"/>
      <c r="AE5470" s="419"/>
      <c r="AF5470" s="419"/>
      <c r="AH5470" s="419"/>
      <c r="AI5470" s="419"/>
      <c r="AJ5470" s="419"/>
      <c r="AL5470" s="419"/>
      <c r="AM5470" s="419"/>
      <c r="AN5470" s="403"/>
      <c r="AO5470" s="419"/>
      <c r="AP5470" s="419"/>
      <c r="AQ5470" s="419"/>
      <c r="AR5470" s="419"/>
      <c r="AS5470" s="419"/>
      <c r="AT5470" s="419"/>
      <c r="AU5470" s="419"/>
      <c r="AV5470" s="419"/>
      <c r="AX5470" s="419"/>
      <c r="AY5470" s="419"/>
      <c r="AZ5470" s="419"/>
      <c r="BB5470" s="419"/>
      <c r="BC5470" s="419"/>
      <c r="BD5470" s="419"/>
      <c r="BF5470" s="419"/>
      <c r="BG5470" s="419"/>
      <c r="BH5470" s="419"/>
      <c r="BJ5470" s="419"/>
      <c r="BK5470" s="419"/>
      <c r="BL5470" s="419"/>
      <c r="BN5470" s="419"/>
      <c r="BO5470" s="419"/>
      <c r="BP5470" s="419"/>
      <c r="BR5470" s="419"/>
      <c r="BS5470" s="419"/>
      <c r="BT5470" s="419"/>
      <c r="BV5470" s="419"/>
      <c r="BW5470" s="419"/>
      <c r="BX5470" s="397"/>
      <c r="BZ5470" s="449"/>
      <c r="CB5470" s="419"/>
      <c r="CC5470" s="419"/>
      <c r="CD5470" s="419"/>
      <c r="CF5470" s="419"/>
      <c r="CG5470" s="419"/>
      <c r="CH5470" s="419"/>
    </row>
    <row r="5471" spans="3:86" ht="21" thickBot="1">
      <c r="C5471" s="425"/>
      <c r="P5471" s="431"/>
      <c r="R5471" s="419"/>
      <c r="S5471" s="446"/>
      <c r="T5471" s="419"/>
      <c r="V5471" s="196"/>
      <c r="W5471" s="419"/>
      <c r="X5471" s="419"/>
      <c r="Z5471" s="419"/>
      <c r="AA5471" s="419"/>
      <c r="AB5471" s="419"/>
      <c r="AD5471" s="419"/>
      <c r="AE5471" s="419"/>
      <c r="AF5471" s="419"/>
      <c r="AH5471" s="419"/>
      <c r="AI5471" s="419"/>
      <c r="AJ5471" s="419"/>
      <c r="AL5471" s="419"/>
      <c r="AM5471" s="419"/>
      <c r="AN5471" s="403"/>
      <c r="AO5471" s="419"/>
      <c r="AP5471" s="419"/>
      <c r="AQ5471" s="419"/>
      <c r="AR5471" s="419"/>
      <c r="AS5471" s="419"/>
      <c r="AT5471" s="419"/>
      <c r="AU5471" s="419"/>
      <c r="AV5471" s="419"/>
      <c r="AX5471" s="419"/>
      <c r="AY5471" s="419"/>
      <c r="AZ5471" s="419"/>
      <c r="BB5471" s="419"/>
      <c r="BC5471" s="419"/>
      <c r="BD5471" s="419"/>
      <c r="BF5471" s="419"/>
      <c r="BG5471" s="419"/>
      <c r="BH5471" s="419"/>
      <c r="BJ5471" s="419"/>
      <c r="BK5471" s="419"/>
      <c r="BL5471" s="419"/>
      <c r="BN5471" s="419"/>
      <c r="BO5471" s="419"/>
      <c r="BP5471" s="419"/>
      <c r="BR5471" s="419"/>
      <c r="BS5471" s="419"/>
      <c r="BT5471" s="419"/>
      <c r="BV5471" s="419"/>
      <c r="BW5471" s="419"/>
      <c r="BX5471" s="397"/>
      <c r="BZ5471" s="449"/>
      <c r="CB5471" s="419"/>
      <c r="CC5471" s="419"/>
      <c r="CD5471" s="419"/>
      <c r="CF5471" s="419"/>
      <c r="CG5471" s="419"/>
      <c r="CH5471" s="419"/>
    </row>
    <row r="5472" spans="3:86" ht="21" thickBot="1">
      <c r="C5472" s="425"/>
      <c r="P5472" s="431"/>
      <c r="R5472" s="419"/>
      <c r="S5472" s="446"/>
      <c r="T5472" s="419"/>
      <c r="V5472" s="196"/>
      <c r="W5472" s="419"/>
      <c r="X5472" s="419"/>
      <c r="Z5472" s="419"/>
      <c r="AA5472" s="419"/>
      <c r="AB5472" s="419"/>
      <c r="AD5472" s="419"/>
      <c r="AE5472" s="419"/>
      <c r="AF5472" s="419"/>
      <c r="AH5472" s="419"/>
      <c r="AI5472" s="419"/>
      <c r="AJ5472" s="419"/>
      <c r="AL5472" s="419"/>
      <c r="AM5472" s="419"/>
      <c r="AN5472" s="403"/>
      <c r="AO5472" s="419"/>
      <c r="AP5472" s="419"/>
      <c r="AQ5472" s="419"/>
      <c r="AR5472" s="419"/>
      <c r="AS5472" s="419"/>
      <c r="AT5472" s="419"/>
      <c r="AU5472" s="419"/>
      <c r="AV5472" s="419"/>
      <c r="AX5472" s="419"/>
      <c r="AY5472" s="419"/>
      <c r="AZ5472" s="419"/>
      <c r="BB5472" s="419"/>
      <c r="BC5472" s="419"/>
      <c r="BD5472" s="419"/>
      <c r="BF5472" s="419"/>
      <c r="BG5472" s="419"/>
      <c r="BH5472" s="419"/>
      <c r="BJ5472" s="419"/>
      <c r="BK5472" s="419"/>
      <c r="BL5472" s="419"/>
      <c r="BN5472" s="419"/>
      <c r="BO5472" s="419"/>
      <c r="BP5472" s="419"/>
      <c r="BR5472" s="419"/>
      <c r="BS5472" s="419"/>
      <c r="BT5472" s="419"/>
      <c r="BV5472" s="419"/>
      <c r="BW5472" s="419"/>
      <c r="BX5472" s="397"/>
      <c r="BZ5472" s="449"/>
      <c r="CB5472" s="419"/>
      <c r="CC5472" s="419"/>
      <c r="CD5472" s="419"/>
      <c r="CF5472" s="419"/>
      <c r="CG5472" s="419"/>
      <c r="CH5472" s="419"/>
    </row>
    <row r="5473" spans="3:86" ht="21" thickBot="1">
      <c r="C5473" s="425"/>
      <c r="P5473" s="431"/>
      <c r="R5473" s="419"/>
      <c r="S5473" s="446"/>
      <c r="T5473" s="419"/>
      <c r="V5473" s="196"/>
      <c r="W5473" s="419"/>
      <c r="X5473" s="419"/>
      <c r="Z5473" s="419"/>
      <c r="AA5473" s="419"/>
      <c r="AB5473" s="419"/>
      <c r="AD5473" s="419"/>
      <c r="AE5473" s="419"/>
      <c r="AF5473" s="419"/>
      <c r="AH5473" s="419"/>
      <c r="AI5473" s="419"/>
      <c r="AJ5473" s="419"/>
      <c r="AL5473" s="419"/>
      <c r="AM5473" s="419"/>
      <c r="AN5473" s="403"/>
      <c r="AO5473" s="419"/>
      <c r="AP5473" s="419"/>
      <c r="AQ5473" s="419"/>
      <c r="AR5473" s="419"/>
      <c r="AS5473" s="419"/>
      <c r="AT5473" s="419"/>
      <c r="AU5473" s="419"/>
      <c r="AV5473" s="419"/>
      <c r="AX5473" s="419"/>
      <c r="AY5473" s="419"/>
      <c r="AZ5473" s="419"/>
      <c r="BB5473" s="419"/>
      <c r="BC5473" s="419"/>
      <c r="BD5473" s="419"/>
      <c r="BF5473" s="419"/>
      <c r="BG5473" s="419"/>
      <c r="BH5473" s="419"/>
      <c r="BJ5473" s="419"/>
      <c r="BK5473" s="419"/>
      <c r="BL5473" s="419"/>
      <c r="BN5473" s="419"/>
      <c r="BO5473" s="419"/>
      <c r="BP5473" s="419"/>
      <c r="BR5473" s="419"/>
      <c r="BS5473" s="419"/>
      <c r="BT5473" s="419"/>
      <c r="BV5473" s="419"/>
      <c r="BW5473" s="419"/>
      <c r="BX5473" s="397"/>
      <c r="BZ5473" s="449"/>
      <c r="CB5473" s="419"/>
      <c r="CC5473" s="419"/>
      <c r="CD5473" s="419"/>
      <c r="CF5473" s="419"/>
      <c r="CG5473" s="419"/>
      <c r="CH5473" s="419"/>
    </row>
    <row r="5474" spans="3:86" ht="21" thickBot="1">
      <c r="C5474" s="425"/>
      <c r="P5474" s="431"/>
      <c r="R5474" s="419"/>
      <c r="S5474" s="446"/>
      <c r="T5474" s="419"/>
      <c r="V5474" s="196"/>
      <c r="W5474" s="419"/>
      <c r="X5474" s="419"/>
      <c r="Z5474" s="419"/>
      <c r="AA5474" s="419"/>
      <c r="AB5474" s="419"/>
      <c r="AD5474" s="419"/>
      <c r="AE5474" s="419"/>
      <c r="AF5474" s="419"/>
      <c r="AH5474" s="419"/>
      <c r="AI5474" s="419"/>
      <c r="AJ5474" s="419"/>
      <c r="AL5474" s="419"/>
      <c r="AM5474" s="419"/>
      <c r="AN5474" s="403"/>
      <c r="AO5474" s="419"/>
      <c r="AP5474" s="419"/>
      <c r="AQ5474" s="419"/>
      <c r="AR5474" s="419"/>
      <c r="AS5474" s="419"/>
      <c r="AT5474" s="419"/>
      <c r="AU5474" s="419"/>
      <c r="AV5474" s="419"/>
      <c r="AX5474" s="419"/>
      <c r="AY5474" s="419"/>
      <c r="AZ5474" s="419"/>
      <c r="BB5474" s="419"/>
      <c r="BC5474" s="419"/>
      <c r="BD5474" s="419"/>
      <c r="BF5474" s="419"/>
      <c r="BG5474" s="419"/>
      <c r="BH5474" s="419"/>
      <c r="BJ5474" s="419"/>
      <c r="BK5474" s="419"/>
      <c r="BL5474" s="419"/>
      <c r="BN5474" s="419"/>
      <c r="BO5474" s="419"/>
      <c r="BP5474" s="419"/>
      <c r="BR5474" s="419"/>
      <c r="BS5474" s="419"/>
      <c r="BT5474" s="419"/>
      <c r="BV5474" s="419"/>
      <c r="BW5474" s="419"/>
      <c r="BX5474" s="397"/>
      <c r="BZ5474" s="449"/>
      <c r="CB5474" s="419"/>
      <c r="CC5474" s="419"/>
      <c r="CD5474" s="419"/>
      <c r="CF5474" s="419"/>
      <c r="CG5474" s="419"/>
      <c r="CH5474" s="419"/>
    </row>
    <row r="5475" spans="3:86" ht="21" thickBot="1">
      <c r="C5475" s="425"/>
      <c r="P5475" s="431"/>
      <c r="R5475" s="419"/>
      <c r="S5475" s="446"/>
      <c r="T5475" s="419"/>
      <c r="V5475" s="196"/>
      <c r="W5475" s="419"/>
      <c r="X5475" s="419"/>
      <c r="Z5475" s="419"/>
      <c r="AA5475" s="419"/>
      <c r="AB5475" s="419"/>
      <c r="AD5475" s="419"/>
      <c r="AE5475" s="419"/>
      <c r="AF5475" s="419"/>
      <c r="AH5475" s="419"/>
      <c r="AI5475" s="419"/>
      <c r="AJ5475" s="419"/>
      <c r="AL5475" s="419"/>
      <c r="AM5475" s="419"/>
      <c r="AN5475" s="403"/>
      <c r="AO5475" s="419"/>
      <c r="AP5475" s="419"/>
      <c r="AQ5475" s="419"/>
      <c r="AR5475" s="419"/>
      <c r="AS5475" s="419"/>
      <c r="AT5475" s="419"/>
      <c r="AU5475" s="419"/>
      <c r="AV5475" s="419"/>
      <c r="AX5475" s="419"/>
      <c r="AY5475" s="419"/>
      <c r="AZ5475" s="419"/>
      <c r="BB5475" s="419"/>
      <c r="BC5475" s="419"/>
      <c r="BD5475" s="419"/>
      <c r="BF5475" s="419"/>
      <c r="BG5475" s="419"/>
      <c r="BH5475" s="419"/>
      <c r="BJ5475" s="419"/>
      <c r="BK5475" s="419"/>
      <c r="BL5475" s="419"/>
      <c r="BN5475" s="419"/>
      <c r="BO5475" s="419"/>
      <c r="BP5475" s="419"/>
      <c r="BR5475" s="419"/>
      <c r="BS5475" s="419"/>
      <c r="BT5475" s="419"/>
      <c r="BV5475" s="419"/>
      <c r="BW5475" s="419"/>
      <c r="BX5475" s="397"/>
      <c r="BZ5475" s="449"/>
      <c r="CB5475" s="419"/>
      <c r="CC5475" s="419"/>
      <c r="CD5475" s="419"/>
      <c r="CF5475" s="419"/>
      <c r="CG5475" s="419"/>
      <c r="CH5475" s="419"/>
    </row>
    <row r="5476" spans="3:86" ht="21" thickBot="1">
      <c r="C5476" s="425"/>
      <c r="P5476" s="431"/>
      <c r="R5476" s="419"/>
      <c r="S5476" s="446"/>
      <c r="T5476" s="419"/>
      <c r="V5476" s="196"/>
      <c r="W5476" s="419"/>
      <c r="X5476" s="419"/>
      <c r="Z5476" s="419"/>
      <c r="AA5476" s="419"/>
      <c r="AB5476" s="419"/>
      <c r="AD5476" s="419"/>
      <c r="AE5476" s="419"/>
      <c r="AF5476" s="419"/>
      <c r="AH5476" s="419"/>
      <c r="AI5476" s="419"/>
      <c r="AJ5476" s="419"/>
      <c r="AL5476" s="419"/>
      <c r="AM5476" s="419"/>
      <c r="AN5476" s="403"/>
      <c r="AO5476" s="419"/>
      <c r="AP5476" s="419"/>
      <c r="AQ5476" s="419"/>
      <c r="AR5476" s="419"/>
      <c r="AS5476" s="419"/>
      <c r="AT5476" s="419"/>
      <c r="AU5476" s="419"/>
      <c r="AV5476" s="419"/>
      <c r="AX5476" s="419"/>
      <c r="AY5476" s="419"/>
      <c r="AZ5476" s="419"/>
      <c r="BB5476" s="419"/>
      <c r="BC5476" s="419"/>
      <c r="BD5476" s="419"/>
      <c r="BF5476" s="419"/>
      <c r="BG5476" s="419"/>
      <c r="BH5476" s="419"/>
      <c r="BJ5476" s="419"/>
      <c r="BK5476" s="419"/>
      <c r="BL5476" s="419"/>
      <c r="BN5476" s="419"/>
      <c r="BO5476" s="419"/>
      <c r="BP5476" s="419"/>
      <c r="BR5476" s="419"/>
      <c r="BS5476" s="419"/>
      <c r="BT5476" s="419"/>
      <c r="BV5476" s="419"/>
      <c r="BW5476" s="419"/>
      <c r="BX5476" s="397"/>
      <c r="BZ5476" s="449"/>
      <c r="CB5476" s="419"/>
      <c r="CC5476" s="419"/>
      <c r="CD5476" s="419"/>
      <c r="CF5476" s="419"/>
      <c r="CG5476" s="419"/>
      <c r="CH5476" s="419"/>
    </row>
    <row r="5477" spans="3:86" ht="21" thickBot="1">
      <c r="C5477" s="425"/>
      <c r="P5477" s="431"/>
      <c r="R5477" s="419"/>
      <c r="S5477" s="446"/>
      <c r="T5477" s="419"/>
      <c r="V5477" s="196"/>
      <c r="W5477" s="419"/>
      <c r="X5477" s="419"/>
      <c r="Z5477" s="419"/>
      <c r="AA5477" s="419"/>
      <c r="AB5477" s="419"/>
      <c r="AD5477" s="419"/>
      <c r="AE5477" s="419"/>
      <c r="AF5477" s="419"/>
      <c r="AH5477" s="419"/>
      <c r="AI5477" s="419"/>
      <c r="AJ5477" s="419"/>
      <c r="AL5477" s="419"/>
      <c r="AM5477" s="419"/>
      <c r="AN5477" s="403"/>
      <c r="AO5477" s="419"/>
      <c r="AP5477" s="419"/>
      <c r="AQ5477" s="419"/>
      <c r="AR5477" s="419"/>
      <c r="AS5477" s="419"/>
      <c r="AT5477" s="419"/>
      <c r="AU5477" s="419"/>
      <c r="AV5477" s="419"/>
      <c r="AX5477" s="419"/>
      <c r="AY5477" s="419"/>
      <c r="AZ5477" s="419"/>
      <c r="BB5477" s="419"/>
      <c r="BC5477" s="419"/>
      <c r="BD5477" s="419"/>
      <c r="BF5477" s="419"/>
      <c r="BG5477" s="419"/>
      <c r="BH5477" s="419"/>
      <c r="BJ5477" s="419"/>
      <c r="BK5477" s="419"/>
      <c r="BL5477" s="419"/>
      <c r="BN5477" s="419"/>
      <c r="BO5477" s="419"/>
      <c r="BP5477" s="419"/>
      <c r="BR5477" s="419"/>
      <c r="BS5477" s="419"/>
      <c r="BT5477" s="419"/>
      <c r="BV5477" s="419"/>
      <c r="BW5477" s="419"/>
      <c r="BX5477" s="397"/>
      <c r="BZ5477" s="449"/>
      <c r="CB5477" s="419"/>
      <c r="CC5477" s="419"/>
      <c r="CD5477" s="419"/>
      <c r="CF5477" s="419"/>
      <c r="CG5477" s="419"/>
      <c r="CH5477" s="419"/>
    </row>
    <row r="5478" spans="3:86" ht="21" thickBot="1">
      <c r="C5478" s="425"/>
      <c r="P5478" s="431"/>
      <c r="R5478" s="419"/>
      <c r="S5478" s="446"/>
      <c r="T5478" s="419"/>
      <c r="V5478" s="196"/>
      <c r="W5478" s="419"/>
      <c r="X5478" s="419"/>
      <c r="Z5478" s="419"/>
      <c r="AA5478" s="419"/>
      <c r="AB5478" s="419"/>
      <c r="AD5478" s="419"/>
      <c r="AE5478" s="419"/>
      <c r="AF5478" s="419"/>
      <c r="AH5478" s="419"/>
      <c r="AI5478" s="419"/>
      <c r="AJ5478" s="419"/>
      <c r="AL5478" s="419"/>
      <c r="AM5478" s="419"/>
      <c r="AN5478" s="403"/>
      <c r="AO5478" s="419"/>
      <c r="AP5478" s="419"/>
      <c r="AQ5478" s="419"/>
      <c r="AR5478" s="419"/>
      <c r="AS5478" s="419"/>
      <c r="AT5478" s="419"/>
      <c r="AU5478" s="419"/>
      <c r="AV5478" s="419"/>
      <c r="AX5478" s="419"/>
      <c r="AY5478" s="419"/>
      <c r="AZ5478" s="419"/>
      <c r="BB5478" s="419"/>
      <c r="BC5478" s="419"/>
      <c r="BD5478" s="419"/>
      <c r="BF5478" s="419"/>
      <c r="BG5478" s="419"/>
      <c r="BH5478" s="419"/>
      <c r="BJ5478" s="419"/>
      <c r="BK5478" s="419"/>
      <c r="BL5478" s="419"/>
      <c r="BN5478" s="419"/>
      <c r="BO5478" s="419"/>
      <c r="BP5478" s="419"/>
      <c r="BR5478" s="419"/>
      <c r="BS5478" s="419"/>
      <c r="BT5478" s="419"/>
      <c r="BV5478" s="419"/>
      <c r="BW5478" s="419"/>
      <c r="BX5478" s="397"/>
      <c r="BZ5478" s="449"/>
      <c r="CB5478" s="419"/>
      <c r="CC5478" s="419"/>
      <c r="CD5478" s="419"/>
      <c r="CF5478" s="419"/>
      <c r="CG5478" s="419"/>
      <c r="CH5478" s="419"/>
    </row>
    <row r="5479" spans="3:86" ht="21" thickBot="1">
      <c r="C5479" s="425"/>
      <c r="P5479" s="431"/>
      <c r="R5479" s="419"/>
      <c r="S5479" s="446"/>
      <c r="T5479" s="419"/>
      <c r="V5479" s="196"/>
      <c r="W5479" s="419"/>
      <c r="X5479" s="419"/>
      <c r="Z5479" s="419"/>
      <c r="AA5479" s="419"/>
      <c r="AB5479" s="419"/>
      <c r="AD5479" s="419"/>
      <c r="AE5479" s="419"/>
      <c r="AF5479" s="419"/>
      <c r="AH5479" s="419"/>
      <c r="AI5479" s="419"/>
      <c r="AJ5479" s="419"/>
      <c r="AL5479" s="419"/>
      <c r="AM5479" s="419"/>
      <c r="AN5479" s="403"/>
      <c r="AO5479" s="419"/>
      <c r="AP5479" s="419"/>
      <c r="AQ5479" s="419"/>
      <c r="AR5479" s="419"/>
      <c r="AS5479" s="419"/>
      <c r="AT5479" s="419"/>
      <c r="AU5479" s="419"/>
      <c r="AV5479" s="419"/>
      <c r="AX5479" s="419"/>
      <c r="AY5479" s="419"/>
      <c r="AZ5479" s="419"/>
      <c r="BB5479" s="419"/>
      <c r="BC5479" s="419"/>
      <c r="BD5479" s="419"/>
      <c r="BF5479" s="419"/>
      <c r="BG5479" s="419"/>
      <c r="BH5479" s="419"/>
      <c r="BJ5479" s="419"/>
      <c r="BK5479" s="419"/>
      <c r="BL5479" s="419"/>
      <c r="BN5479" s="419"/>
      <c r="BO5479" s="419"/>
      <c r="BP5479" s="419"/>
      <c r="BR5479" s="419"/>
      <c r="BS5479" s="419"/>
      <c r="BT5479" s="419"/>
      <c r="BV5479" s="419"/>
      <c r="BW5479" s="419"/>
      <c r="BX5479" s="397"/>
      <c r="BZ5479" s="449"/>
      <c r="CB5479" s="419"/>
      <c r="CC5479" s="419"/>
      <c r="CD5479" s="419"/>
      <c r="CF5479" s="419"/>
      <c r="CG5479" s="419"/>
      <c r="CH5479" s="419"/>
    </row>
    <row r="5480" spans="3:86" ht="21" thickBot="1">
      <c r="C5480" s="425"/>
      <c r="P5480" s="431"/>
      <c r="R5480" s="419"/>
      <c r="S5480" s="446"/>
      <c r="T5480" s="419"/>
      <c r="V5480" s="196"/>
      <c r="W5480" s="419"/>
      <c r="X5480" s="419"/>
      <c r="Z5480" s="419"/>
      <c r="AA5480" s="419"/>
      <c r="AB5480" s="419"/>
      <c r="AD5480" s="419"/>
      <c r="AE5480" s="419"/>
      <c r="AF5480" s="419"/>
      <c r="AH5480" s="419"/>
      <c r="AI5480" s="419"/>
      <c r="AJ5480" s="419"/>
      <c r="AL5480" s="419"/>
      <c r="AM5480" s="419"/>
      <c r="AN5480" s="403"/>
      <c r="AO5480" s="419"/>
      <c r="AP5480" s="419"/>
      <c r="AQ5480" s="419"/>
      <c r="AR5480" s="419"/>
      <c r="AS5480" s="419"/>
      <c r="AT5480" s="419"/>
      <c r="AU5480" s="419"/>
      <c r="AV5480" s="419"/>
      <c r="AX5480" s="419"/>
      <c r="AY5480" s="419"/>
      <c r="AZ5480" s="419"/>
      <c r="BB5480" s="419"/>
      <c r="BC5480" s="419"/>
      <c r="BD5480" s="419"/>
      <c r="BF5480" s="419"/>
      <c r="BG5480" s="419"/>
      <c r="BH5480" s="419"/>
      <c r="BJ5480" s="419"/>
      <c r="BK5480" s="419"/>
      <c r="BL5480" s="419"/>
      <c r="BN5480" s="419"/>
      <c r="BO5480" s="419"/>
      <c r="BP5480" s="419"/>
      <c r="BR5480" s="419"/>
      <c r="BS5480" s="419"/>
      <c r="BT5480" s="419"/>
      <c r="BV5480" s="419"/>
      <c r="BW5480" s="419"/>
      <c r="BX5480" s="397"/>
      <c r="BZ5480" s="449"/>
      <c r="CB5480" s="419"/>
      <c r="CC5480" s="419"/>
      <c r="CD5480" s="419"/>
      <c r="CF5480" s="419"/>
      <c r="CG5480" s="419"/>
      <c r="CH5480" s="419"/>
    </row>
    <row r="5481" spans="3:86" ht="21" thickBot="1">
      <c r="C5481" s="425"/>
      <c r="P5481" s="431"/>
      <c r="R5481" s="419"/>
      <c r="S5481" s="446"/>
      <c r="T5481" s="419"/>
      <c r="V5481" s="196"/>
      <c r="W5481" s="419"/>
      <c r="X5481" s="419"/>
      <c r="Z5481" s="419"/>
      <c r="AA5481" s="419"/>
      <c r="AB5481" s="419"/>
      <c r="AD5481" s="419"/>
      <c r="AE5481" s="419"/>
      <c r="AF5481" s="419"/>
      <c r="AH5481" s="419"/>
      <c r="AI5481" s="419"/>
      <c r="AJ5481" s="419"/>
      <c r="AL5481" s="419"/>
      <c r="AM5481" s="419"/>
      <c r="AN5481" s="403"/>
      <c r="AO5481" s="419"/>
      <c r="AP5481" s="419"/>
      <c r="AQ5481" s="419"/>
      <c r="AR5481" s="419"/>
      <c r="AS5481" s="419"/>
      <c r="AT5481" s="419"/>
      <c r="AU5481" s="419"/>
      <c r="AV5481" s="419"/>
      <c r="AX5481" s="419"/>
      <c r="AY5481" s="419"/>
      <c r="AZ5481" s="419"/>
      <c r="BB5481" s="419"/>
      <c r="BC5481" s="419"/>
      <c r="BD5481" s="419"/>
      <c r="BF5481" s="419"/>
      <c r="BG5481" s="419"/>
      <c r="BH5481" s="419"/>
      <c r="BJ5481" s="419"/>
      <c r="BK5481" s="419"/>
      <c r="BL5481" s="419"/>
      <c r="BN5481" s="419"/>
      <c r="BO5481" s="419"/>
      <c r="BP5481" s="419"/>
      <c r="BR5481" s="419"/>
      <c r="BS5481" s="419"/>
      <c r="BT5481" s="419"/>
      <c r="BV5481" s="419"/>
      <c r="BW5481" s="419"/>
      <c r="BX5481" s="397"/>
      <c r="BZ5481" s="449"/>
      <c r="CB5481" s="419"/>
      <c r="CC5481" s="419"/>
      <c r="CD5481" s="419"/>
      <c r="CF5481" s="419"/>
      <c r="CG5481" s="419"/>
      <c r="CH5481" s="419"/>
    </row>
    <row r="5482" spans="3:86" ht="21" thickBot="1">
      <c r="C5482" s="425"/>
      <c r="P5482" s="431"/>
      <c r="R5482" s="419"/>
      <c r="S5482" s="446"/>
      <c r="T5482" s="419"/>
      <c r="V5482" s="196"/>
      <c r="W5482" s="419"/>
      <c r="X5482" s="419"/>
      <c r="Z5482" s="419"/>
      <c r="AA5482" s="419"/>
      <c r="AB5482" s="419"/>
      <c r="AD5482" s="419"/>
      <c r="AE5482" s="419"/>
      <c r="AF5482" s="419"/>
      <c r="AH5482" s="419"/>
      <c r="AI5482" s="419"/>
      <c r="AJ5482" s="419"/>
      <c r="AL5482" s="419"/>
      <c r="AM5482" s="419"/>
      <c r="AN5482" s="403"/>
      <c r="AO5482" s="419"/>
      <c r="AP5482" s="419"/>
      <c r="AQ5482" s="419"/>
      <c r="AR5482" s="419"/>
      <c r="AS5482" s="419"/>
      <c r="AT5482" s="419"/>
      <c r="AU5482" s="419"/>
      <c r="AV5482" s="419"/>
      <c r="AX5482" s="419"/>
      <c r="AY5482" s="419"/>
      <c r="AZ5482" s="419"/>
      <c r="BB5482" s="419"/>
      <c r="BC5482" s="419"/>
      <c r="BD5482" s="419"/>
      <c r="BF5482" s="419"/>
      <c r="BG5482" s="419"/>
      <c r="BH5482" s="419"/>
      <c r="BJ5482" s="419"/>
      <c r="BK5482" s="419"/>
      <c r="BL5482" s="419"/>
      <c r="BN5482" s="419"/>
      <c r="BO5482" s="419"/>
      <c r="BP5482" s="419"/>
      <c r="BR5482" s="419"/>
      <c r="BS5482" s="419"/>
      <c r="BT5482" s="419"/>
      <c r="BV5482" s="419"/>
      <c r="BW5482" s="419"/>
      <c r="BX5482" s="397"/>
      <c r="BZ5482" s="449"/>
      <c r="CB5482" s="419"/>
      <c r="CC5482" s="419"/>
      <c r="CD5482" s="419"/>
      <c r="CF5482" s="419"/>
      <c r="CG5482" s="419"/>
      <c r="CH5482" s="419"/>
    </row>
    <row r="5483" spans="3:86" ht="21" thickBot="1">
      <c r="C5483" s="425"/>
      <c r="P5483" s="431"/>
      <c r="R5483" s="419"/>
      <c r="S5483" s="446"/>
      <c r="T5483" s="419"/>
      <c r="V5483" s="196"/>
      <c r="W5483" s="419"/>
      <c r="X5483" s="419"/>
      <c r="Z5483" s="419"/>
      <c r="AA5483" s="419"/>
      <c r="AB5483" s="419"/>
      <c r="AD5483" s="419"/>
      <c r="AE5483" s="419"/>
      <c r="AF5483" s="419"/>
      <c r="AH5483" s="419"/>
      <c r="AI5483" s="419"/>
      <c r="AJ5483" s="419"/>
      <c r="AL5483" s="419"/>
      <c r="AM5483" s="419"/>
      <c r="AN5483" s="403"/>
      <c r="AO5483" s="419"/>
      <c r="AP5483" s="419"/>
      <c r="AQ5483" s="419"/>
      <c r="AR5483" s="419"/>
      <c r="AS5483" s="419"/>
      <c r="AT5483" s="419"/>
      <c r="AU5483" s="419"/>
      <c r="AV5483" s="419"/>
      <c r="AX5483" s="419"/>
      <c r="AY5483" s="419"/>
      <c r="AZ5483" s="419"/>
      <c r="BB5483" s="419"/>
      <c r="BC5483" s="419"/>
      <c r="BD5483" s="419"/>
      <c r="BF5483" s="419"/>
      <c r="BG5483" s="419"/>
      <c r="BH5483" s="419"/>
      <c r="BJ5483" s="419"/>
      <c r="BK5483" s="419"/>
      <c r="BL5483" s="419"/>
      <c r="BN5483" s="419"/>
      <c r="BO5483" s="419"/>
      <c r="BP5483" s="419"/>
      <c r="BR5483" s="419"/>
      <c r="BS5483" s="419"/>
      <c r="BT5483" s="419"/>
      <c r="BV5483" s="419"/>
      <c r="BW5483" s="419"/>
      <c r="BX5483" s="397"/>
      <c r="BZ5483" s="449"/>
      <c r="CB5483" s="419"/>
      <c r="CC5483" s="419"/>
      <c r="CD5483" s="419"/>
      <c r="CF5483" s="419"/>
      <c r="CG5483" s="419"/>
      <c r="CH5483" s="419"/>
    </row>
    <row r="5484" spans="3:86" ht="21" thickBot="1">
      <c r="C5484" s="425"/>
      <c r="P5484" s="431"/>
      <c r="R5484" s="419"/>
      <c r="S5484" s="446"/>
      <c r="T5484" s="419"/>
      <c r="V5484" s="196"/>
      <c r="W5484" s="419"/>
      <c r="X5484" s="419"/>
      <c r="Z5484" s="419"/>
      <c r="AA5484" s="419"/>
      <c r="AB5484" s="419"/>
      <c r="AD5484" s="419"/>
      <c r="AE5484" s="419"/>
      <c r="AF5484" s="419"/>
      <c r="AH5484" s="419"/>
      <c r="AI5484" s="419"/>
      <c r="AJ5484" s="419"/>
      <c r="AL5484" s="419"/>
      <c r="AM5484" s="419"/>
      <c r="AN5484" s="403"/>
      <c r="AO5484" s="419"/>
      <c r="AP5484" s="419"/>
      <c r="AQ5484" s="419"/>
      <c r="AR5484" s="419"/>
      <c r="AS5484" s="419"/>
      <c r="AT5484" s="419"/>
      <c r="AU5484" s="419"/>
      <c r="AV5484" s="419"/>
      <c r="AX5484" s="419"/>
      <c r="AY5484" s="419"/>
      <c r="AZ5484" s="419"/>
      <c r="BB5484" s="419"/>
      <c r="BC5484" s="419"/>
      <c r="BD5484" s="419"/>
      <c r="BF5484" s="419"/>
      <c r="BG5484" s="419"/>
      <c r="BH5484" s="419"/>
      <c r="BJ5484" s="419"/>
      <c r="BK5484" s="419"/>
      <c r="BL5484" s="419"/>
      <c r="BN5484" s="419"/>
      <c r="BO5484" s="419"/>
      <c r="BP5484" s="419"/>
      <c r="BR5484" s="419"/>
      <c r="BS5484" s="419"/>
      <c r="BT5484" s="419"/>
      <c r="BV5484" s="419"/>
      <c r="BW5484" s="419"/>
      <c r="BX5484" s="397"/>
      <c r="BZ5484" s="449"/>
      <c r="CB5484" s="419"/>
      <c r="CC5484" s="419"/>
      <c r="CD5484" s="419"/>
      <c r="CF5484" s="419"/>
      <c r="CG5484" s="419"/>
      <c r="CH5484" s="419"/>
    </row>
    <row r="5485" spans="3:86" ht="21" thickBot="1">
      <c r="C5485" s="425"/>
      <c r="P5485" s="431"/>
      <c r="R5485" s="419"/>
      <c r="S5485" s="446"/>
      <c r="T5485" s="419"/>
      <c r="V5485" s="196"/>
      <c r="W5485" s="419"/>
      <c r="X5485" s="419"/>
      <c r="Z5485" s="419"/>
      <c r="AA5485" s="419"/>
      <c r="AB5485" s="419"/>
      <c r="AD5485" s="419"/>
      <c r="AE5485" s="419"/>
      <c r="AF5485" s="419"/>
      <c r="AH5485" s="419"/>
      <c r="AI5485" s="419"/>
      <c r="AJ5485" s="419"/>
      <c r="AL5485" s="419"/>
      <c r="AM5485" s="419"/>
      <c r="AN5485" s="403"/>
      <c r="AO5485" s="419"/>
      <c r="AP5485" s="419"/>
      <c r="AQ5485" s="419"/>
      <c r="AR5485" s="419"/>
      <c r="AS5485" s="419"/>
      <c r="AT5485" s="419"/>
      <c r="AU5485" s="419"/>
      <c r="AV5485" s="419"/>
      <c r="AX5485" s="419"/>
      <c r="AY5485" s="419"/>
      <c r="AZ5485" s="419"/>
      <c r="BB5485" s="419"/>
      <c r="BC5485" s="419"/>
      <c r="BD5485" s="419"/>
      <c r="BF5485" s="419"/>
      <c r="BG5485" s="419"/>
      <c r="BH5485" s="419"/>
      <c r="BJ5485" s="419"/>
      <c r="BK5485" s="419"/>
      <c r="BL5485" s="419"/>
      <c r="BN5485" s="419"/>
      <c r="BO5485" s="419"/>
      <c r="BP5485" s="419"/>
      <c r="BR5485" s="419"/>
      <c r="BS5485" s="419"/>
      <c r="BT5485" s="419"/>
      <c r="BV5485" s="419"/>
      <c r="BW5485" s="419"/>
      <c r="BX5485" s="397"/>
      <c r="BZ5485" s="449"/>
      <c r="CB5485" s="419"/>
      <c r="CC5485" s="419"/>
      <c r="CD5485" s="419"/>
      <c r="CF5485" s="419"/>
      <c r="CG5485" s="419"/>
      <c r="CH5485" s="419"/>
    </row>
    <row r="5486" spans="3:86" ht="21" thickBot="1">
      <c r="C5486" s="425"/>
      <c r="P5486" s="431"/>
      <c r="R5486" s="419"/>
      <c r="S5486" s="446"/>
      <c r="T5486" s="419"/>
      <c r="V5486" s="196"/>
      <c r="W5486" s="419"/>
      <c r="X5486" s="419"/>
      <c r="Z5486" s="419"/>
      <c r="AA5486" s="419"/>
      <c r="AB5486" s="419"/>
      <c r="AD5486" s="419"/>
      <c r="AE5486" s="419"/>
      <c r="AF5486" s="419"/>
      <c r="AH5486" s="419"/>
      <c r="AI5486" s="419"/>
      <c r="AJ5486" s="419"/>
      <c r="AL5486" s="419"/>
      <c r="AM5486" s="419"/>
      <c r="AN5486" s="403"/>
      <c r="AO5486" s="419"/>
      <c r="AP5486" s="419"/>
      <c r="AQ5486" s="419"/>
      <c r="AR5486" s="419"/>
      <c r="AS5486" s="419"/>
      <c r="AT5486" s="419"/>
      <c r="AU5486" s="419"/>
      <c r="AV5486" s="419"/>
      <c r="AX5486" s="419"/>
      <c r="AY5486" s="419"/>
      <c r="AZ5486" s="419"/>
      <c r="BB5486" s="419"/>
      <c r="BC5486" s="419"/>
      <c r="BD5486" s="419"/>
      <c r="BF5486" s="419"/>
      <c r="BG5486" s="419"/>
      <c r="BH5486" s="419"/>
      <c r="BJ5486" s="419"/>
      <c r="BK5486" s="419"/>
      <c r="BL5486" s="419"/>
      <c r="BN5486" s="419"/>
      <c r="BO5486" s="419"/>
      <c r="BP5486" s="419"/>
      <c r="BR5486" s="419"/>
      <c r="BS5486" s="419"/>
      <c r="BT5486" s="419"/>
      <c r="BV5486" s="419"/>
      <c r="BW5486" s="419"/>
      <c r="BX5486" s="397"/>
      <c r="BZ5486" s="449"/>
      <c r="CB5486" s="419"/>
      <c r="CC5486" s="419"/>
      <c r="CD5486" s="419"/>
      <c r="CF5486" s="419"/>
      <c r="CG5486" s="419"/>
      <c r="CH5486" s="419"/>
    </row>
    <row r="5487" spans="3:86" ht="21" thickBot="1">
      <c r="C5487" s="425"/>
      <c r="P5487" s="431"/>
      <c r="R5487" s="419"/>
      <c r="S5487" s="446"/>
      <c r="T5487" s="419"/>
      <c r="V5487" s="196"/>
      <c r="W5487" s="419"/>
      <c r="X5487" s="419"/>
      <c r="Z5487" s="419"/>
      <c r="AA5487" s="419"/>
      <c r="AB5487" s="419"/>
      <c r="AD5487" s="419"/>
      <c r="AE5487" s="419"/>
      <c r="AF5487" s="419"/>
      <c r="AH5487" s="419"/>
      <c r="AI5487" s="419"/>
      <c r="AJ5487" s="419"/>
      <c r="AL5487" s="419"/>
      <c r="AM5487" s="419"/>
      <c r="AN5487" s="403"/>
      <c r="AO5487" s="419"/>
      <c r="AP5487" s="419"/>
      <c r="AQ5487" s="419"/>
      <c r="AR5487" s="419"/>
      <c r="AS5487" s="419"/>
      <c r="AT5487" s="419"/>
      <c r="AU5487" s="419"/>
      <c r="AV5487" s="419"/>
      <c r="AX5487" s="419"/>
      <c r="AY5487" s="419"/>
      <c r="AZ5487" s="419"/>
      <c r="BB5487" s="419"/>
      <c r="BC5487" s="419"/>
      <c r="BD5487" s="419"/>
      <c r="BF5487" s="419"/>
      <c r="BG5487" s="419"/>
      <c r="BH5487" s="419"/>
      <c r="BJ5487" s="419"/>
      <c r="BK5487" s="419"/>
      <c r="BL5487" s="419"/>
      <c r="BN5487" s="419"/>
      <c r="BO5487" s="419"/>
      <c r="BP5487" s="419"/>
      <c r="BR5487" s="419"/>
      <c r="BS5487" s="419"/>
      <c r="BT5487" s="419"/>
      <c r="BV5487" s="419"/>
      <c r="BW5487" s="419"/>
      <c r="BX5487" s="397"/>
      <c r="BZ5487" s="449"/>
      <c r="CB5487" s="419"/>
      <c r="CC5487" s="419"/>
      <c r="CD5487" s="419"/>
      <c r="CF5487" s="419"/>
      <c r="CG5487" s="419"/>
      <c r="CH5487" s="419"/>
    </row>
    <row r="5488" spans="3:86" ht="21" thickBot="1">
      <c r="C5488" s="425"/>
      <c r="P5488" s="431"/>
      <c r="R5488" s="419"/>
      <c r="S5488" s="446"/>
      <c r="T5488" s="419"/>
      <c r="V5488" s="196"/>
      <c r="W5488" s="419"/>
      <c r="X5488" s="419"/>
      <c r="Z5488" s="419"/>
      <c r="AA5488" s="419"/>
      <c r="AB5488" s="419"/>
      <c r="AD5488" s="419"/>
      <c r="AE5488" s="419"/>
      <c r="AF5488" s="419"/>
      <c r="AH5488" s="419"/>
      <c r="AI5488" s="419"/>
      <c r="AJ5488" s="419"/>
      <c r="AL5488" s="419"/>
      <c r="AM5488" s="419"/>
      <c r="AN5488" s="403"/>
      <c r="AO5488" s="419"/>
      <c r="AP5488" s="419"/>
      <c r="AQ5488" s="419"/>
      <c r="AR5488" s="419"/>
      <c r="AS5488" s="419"/>
      <c r="AT5488" s="419"/>
      <c r="AU5488" s="419"/>
      <c r="AV5488" s="419"/>
      <c r="AX5488" s="419"/>
      <c r="AY5488" s="419"/>
      <c r="AZ5488" s="419"/>
      <c r="BB5488" s="419"/>
      <c r="BC5488" s="419"/>
      <c r="BD5488" s="419"/>
      <c r="BF5488" s="419"/>
      <c r="BG5488" s="419"/>
      <c r="BH5488" s="419"/>
      <c r="BJ5488" s="419"/>
      <c r="BK5488" s="419"/>
      <c r="BL5488" s="419"/>
      <c r="BN5488" s="419"/>
      <c r="BO5488" s="419"/>
      <c r="BP5488" s="419"/>
      <c r="BR5488" s="419"/>
      <c r="BS5488" s="419"/>
      <c r="BT5488" s="419"/>
      <c r="BV5488" s="419"/>
      <c r="BW5488" s="419"/>
      <c r="BX5488" s="397"/>
      <c r="BZ5488" s="449"/>
      <c r="CB5488" s="419"/>
      <c r="CC5488" s="419"/>
      <c r="CD5488" s="419"/>
      <c r="CF5488" s="419"/>
      <c r="CG5488" s="419"/>
      <c r="CH5488" s="419"/>
    </row>
    <row r="5489" spans="3:86" ht="21" thickBot="1">
      <c r="C5489" s="425"/>
      <c r="P5489" s="431"/>
      <c r="R5489" s="419"/>
      <c r="S5489" s="446"/>
      <c r="T5489" s="419"/>
      <c r="V5489" s="196"/>
      <c r="W5489" s="419"/>
      <c r="X5489" s="419"/>
      <c r="Z5489" s="419"/>
      <c r="AA5489" s="419"/>
      <c r="AB5489" s="419"/>
      <c r="AD5489" s="419"/>
      <c r="AE5489" s="419"/>
      <c r="AF5489" s="419"/>
      <c r="AH5489" s="419"/>
      <c r="AI5489" s="419"/>
      <c r="AJ5489" s="419"/>
      <c r="AL5489" s="419"/>
      <c r="AM5489" s="419"/>
      <c r="AN5489" s="403"/>
      <c r="AO5489" s="419"/>
      <c r="AP5489" s="419"/>
      <c r="AQ5489" s="419"/>
      <c r="AR5489" s="419"/>
      <c r="AS5489" s="419"/>
      <c r="AT5489" s="419"/>
      <c r="AU5489" s="419"/>
      <c r="AV5489" s="419"/>
      <c r="AX5489" s="419"/>
      <c r="AY5489" s="419"/>
      <c r="AZ5489" s="419"/>
      <c r="BB5489" s="419"/>
      <c r="BC5489" s="419"/>
      <c r="BD5489" s="419"/>
      <c r="BF5489" s="419"/>
      <c r="BG5489" s="419"/>
      <c r="BH5489" s="419"/>
      <c r="BJ5489" s="419"/>
      <c r="BK5489" s="419"/>
      <c r="BL5489" s="419"/>
      <c r="BN5489" s="419"/>
      <c r="BO5489" s="419"/>
      <c r="BP5489" s="419"/>
      <c r="BR5489" s="419"/>
      <c r="BS5489" s="419"/>
      <c r="BT5489" s="419"/>
      <c r="BV5489" s="419"/>
      <c r="BW5489" s="419"/>
      <c r="BX5489" s="397"/>
      <c r="BZ5489" s="449"/>
      <c r="CB5489" s="419"/>
      <c r="CC5489" s="419"/>
      <c r="CD5489" s="419"/>
      <c r="CF5489" s="419"/>
      <c r="CG5489" s="419"/>
      <c r="CH5489" s="419"/>
    </row>
    <row r="5490" spans="3:86" ht="21" thickBot="1">
      <c r="C5490" s="425"/>
      <c r="P5490" s="431"/>
      <c r="R5490" s="419"/>
      <c r="S5490" s="446"/>
      <c r="T5490" s="419"/>
      <c r="V5490" s="196"/>
      <c r="W5490" s="419"/>
      <c r="X5490" s="419"/>
      <c r="Z5490" s="419"/>
      <c r="AA5490" s="419"/>
      <c r="AB5490" s="419"/>
      <c r="AD5490" s="419"/>
      <c r="AE5490" s="419"/>
      <c r="AF5490" s="419"/>
      <c r="AH5490" s="419"/>
      <c r="AI5490" s="419"/>
      <c r="AJ5490" s="419"/>
      <c r="AL5490" s="419"/>
      <c r="AM5490" s="419"/>
      <c r="AN5490" s="403"/>
      <c r="AO5490" s="419"/>
      <c r="AP5490" s="419"/>
      <c r="AQ5490" s="419"/>
      <c r="AR5490" s="419"/>
      <c r="AS5490" s="419"/>
      <c r="AT5490" s="419"/>
      <c r="AU5490" s="419"/>
      <c r="AV5490" s="419"/>
      <c r="AX5490" s="419"/>
      <c r="AY5490" s="419"/>
      <c r="AZ5490" s="419"/>
      <c r="BB5490" s="419"/>
      <c r="BC5490" s="419"/>
      <c r="BD5490" s="419"/>
      <c r="BF5490" s="419"/>
      <c r="BG5490" s="419"/>
      <c r="BH5490" s="419"/>
      <c r="BJ5490" s="419"/>
      <c r="BK5490" s="419"/>
      <c r="BL5490" s="419"/>
      <c r="BN5490" s="419"/>
      <c r="BO5490" s="419"/>
      <c r="BP5490" s="419"/>
      <c r="BR5490" s="419"/>
      <c r="BS5490" s="419"/>
      <c r="BT5490" s="419"/>
      <c r="BV5490" s="419"/>
      <c r="BW5490" s="419"/>
      <c r="BX5490" s="397"/>
      <c r="BZ5490" s="449"/>
      <c r="CB5490" s="419"/>
      <c r="CC5490" s="419"/>
      <c r="CD5490" s="419"/>
      <c r="CF5490" s="419"/>
      <c r="CG5490" s="419"/>
      <c r="CH5490" s="419"/>
    </row>
    <row r="5491" spans="3:86" ht="21" thickBot="1">
      <c r="C5491" s="425"/>
      <c r="P5491" s="431"/>
      <c r="R5491" s="419"/>
      <c r="S5491" s="446"/>
      <c r="T5491" s="419"/>
      <c r="V5491" s="196"/>
      <c r="W5491" s="419"/>
      <c r="X5491" s="419"/>
      <c r="Z5491" s="419"/>
      <c r="AA5491" s="419"/>
      <c r="AB5491" s="419"/>
      <c r="AD5491" s="419"/>
      <c r="AE5491" s="419"/>
      <c r="AF5491" s="419"/>
      <c r="AH5491" s="419"/>
      <c r="AI5491" s="419"/>
      <c r="AJ5491" s="419"/>
      <c r="AL5491" s="419"/>
      <c r="AM5491" s="419"/>
      <c r="AN5491" s="403"/>
      <c r="AO5491" s="419"/>
      <c r="AP5491" s="419"/>
      <c r="AQ5491" s="419"/>
      <c r="AR5491" s="419"/>
      <c r="AS5491" s="419"/>
      <c r="AT5491" s="419"/>
      <c r="AU5491" s="419"/>
      <c r="AV5491" s="419"/>
      <c r="AX5491" s="419"/>
      <c r="AY5491" s="419"/>
      <c r="AZ5491" s="419"/>
      <c r="BB5491" s="419"/>
      <c r="BC5491" s="419"/>
      <c r="BD5491" s="419"/>
      <c r="BF5491" s="419"/>
      <c r="BG5491" s="419"/>
      <c r="BH5491" s="419"/>
      <c r="BJ5491" s="419"/>
      <c r="BK5491" s="419"/>
      <c r="BL5491" s="419"/>
      <c r="BN5491" s="419"/>
      <c r="BO5491" s="419"/>
      <c r="BP5491" s="419"/>
      <c r="BR5491" s="419"/>
      <c r="BS5491" s="419"/>
      <c r="BT5491" s="419"/>
      <c r="BV5491" s="419"/>
      <c r="BW5491" s="419"/>
      <c r="BX5491" s="397"/>
      <c r="BZ5491" s="449"/>
      <c r="CB5491" s="419"/>
      <c r="CC5491" s="419"/>
      <c r="CD5491" s="419"/>
      <c r="CF5491" s="419"/>
      <c r="CG5491" s="419"/>
      <c r="CH5491" s="419"/>
    </row>
    <row r="5492" spans="3:86" ht="21" thickBot="1">
      <c r="C5492" s="425"/>
      <c r="P5492" s="431"/>
      <c r="R5492" s="419"/>
      <c r="S5492" s="446"/>
      <c r="T5492" s="419"/>
      <c r="V5492" s="196"/>
      <c r="W5492" s="419"/>
      <c r="X5492" s="419"/>
      <c r="Z5492" s="419"/>
      <c r="AA5492" s="419"/>
      <c r="AB5492" s="419"/>
      <c r="AD5492" s="419"/>
      <c r="AE5492" s="419"/>
      <c r="AF5492" s="419"/>
      <c r="AH5492" s="419"/>
      <c r="AI5492" s="419"/>
      <c r="AJ5492" s="419"/>
      <c r="AL5492" s="419"/>
      <c r="AM5492" s="419"/>
      <c r="AN5492" s="403"/>
      <c r="AO5492" s="419"/>
      <c r="AP5492" s="419"/>
      <c r="AQ5492" s="419"/>
      <c r="AR5492" s="419"/>
      <c r="AS5492" s="419"/>
      <c r="AT5492" s="419"/>
      <c r="AU5492" s="419"/>
      <c r="AV5492" s="419"/>
      <c r="AX5492" s="419"/>
      <c r="AY5492" s="419"/>
      <c r="AZ5492" s="419"/>
      <c r="BB5492" s="419"/>
      <c r="BC5492" s="419"/>
      <c r="BD5492" s="419"/>
      <c r="BF5492" s="419"/>
      <c r="BG5492" s="419"/>
      <c r="BH5492" s="419"/>
      <c r="BJ5492" s="419"/>
      <c r="BK5492" s="419"/>
      <c r="BL5492" s="419"/>
      <c r="BN5492" s="419"/>
      <c r="BO5492" s="419"/>
      <c r="BP5492" s="419"/>
      <c r="BR5492" s="419"/>
      <c r="BS5492" s="419"/>
      <c r="BT5492" s="419"/>
      <c r="BV5492" s="419"/>
      <c r="BW5492" s="419"/>
      <c r="BX5492" s="397"/>
      <c r="BZ5492" s="449"/>
      <c r="CB5492" s="419"/>
      <c r="CC5492" s="419"/>
      <c r="CD5492" s="419"/>
      <c r="CF5492" s="419"/>
      <c r="CG5492" s="419"/>
      <c r="CH5492" s="419"/>
    </row>
    <row r="5493" spans="3:86" ht="21" thickBot="1">
      <c r="C5493" s="425"/>
      <c r="P5493" s="431"/>
      <c r="R5493" s="419"/>
      <c r="S5493" s="446"/>
      <c r="T5493" s="419"/>
      <c r="V5493" s="196"/>
      <c r="W5493" s="419"/>
      <c r="X5493" s="419"/>
      <c r="Z5493" s="419"/>
      <c r="AA5493" s="419"/>
      <c r="AB5493" s="419"/>
      <c r="AD5493" s="419"/>
      <c r="AE5493" s="419"/>
      <c r="AF5493" s="419"/>
      <c r="AH5493" s="419"/>
      <c r="AI5493" s="419"/>
      <c r="AJ5493" s="419"/>
      <c r="AL5493" s="419"/>
      <c r="AM5493" s="419"/>
      <c r="AN5493" s="403"/>
      <c r="AO5493" s="419"/>
      <c r="AP5493" s="419"/>
      <c r="AQ5493" s="419"/>
      <c r="AR5493" s="419"/>
      <c r="AS5493" s="419"/>
      <c r="AT5493" s="419"/>
      <c r="AU5493" s="419"/>
      <c r="AV5493" s="419"/>
      <c r="AX5493" s="419"/>
      <c r="AY5493" s="419"/>
      <c r="AZ5493" s="419"/>
      <c r="BB5493" s="419"/>
      <c r="BC5493" s="419"/>
      <c r="BD5493" s="419"/>
      <c r="BF5493" s="419"/>
      <c r="BG5493" s="419"/>
      <c r="BH5493" s="419"/>
      <c r="BJ5493" s="419"/>
      <c r="BK5493" s="419"/>
      <c r="BL5493" s="419"/>
      <c r="BN5493" s="419"/>
      <c r="BO5493" s="419"/>
      <c r="BP5493" s="419"/>
      <c r="BR5493" s="419"/>
      <c r="BS5493" s="419"/>
      <c r="BT5493" s="419"/>
      <c r="BV5493" s="419"/>
      <c r="BW5493" s="419"/>
      <c r="BX5493" s="397"/>
      <c r="BZ5493" s="449"/>
      <c r="CB5493" s="419"/>
      <c r="CC5493" s="419"/>
      <c r="CD5493" s="419"/>
      <c r="CF5493" s="419"/>
      <c r="CG5493" s="419"/>
      <c r="CH5493" s="419"/>
    </row>
    <row r="5494" spans="3:86" ht="21" thickBot="1">
      <c r="C5494" s="425"/>
      <c r="P5494" s="431"/>
      <c r="R5494" s="419"/>
      <c r="S5494" s="446"/>
      <c r="T5494" s="419"/>
      <c r="V5494" s="196"/>
      <c r="W5494" s="419"/>
      <c r="X5494" s="419"/>
      <c r="Z5494" s="419"/>
      <c r="AA5494" s="419"/>
      <c r="AB5494" s="419"/>
      <c r="AD5494" s="419"/>
      <c r="AE5494" s="419"/>
      <c r="AF5494" s="419"/>
      <c r="AH5494" s="419"/>
      <c r="AI5494" s="419"/>
      <c r="AJ5494" s="419"/>
      <c r="AL5494" s="419"/>
      <c r="AM5494" s="419"/>
      <c r="AN5494" s="403"/>
      <c r="AO5494" s="419"/>
      <c r="AP5494" s="419"/>
      <c r="AQ5494" s="419"/>
      <c r="AR5494" s="419"/>
      <c r="AS5494" s="419"/>
      <c r="AT5494" s="419"/>
      <c r="AU5494" s="419"/>
      <c r="AV5494" s="419"/>
      <c r="AX5494" s="419"/>
      <c r="AY5494" s="419"/>
      <c r="AZ5494" s="419"/>
      <c r="BB5494" s="419"/>
      <c r="BC5494" s="419"/>
      <c r="BD5494" s="419"/>
      <c r="BF5494" s="419"/>
      <c r="BG5494" s="419"/>
      <c r="BH5494" s="419"/>
      <c r="BJ5494" s="419"/>
      <c r="BK5494" s="419"/>
      <c r="BL5494" s="419"/>
      <c r="BN5494" s="419"/>
      <c r="BO5494" s="419"/>
      <c r="BP5494" s="419"/>
      <c r="BR5494" s="419"/>
      <c r="BS5494" s="419"/>
      <c r="BT5494" s="419"/>
      <c r="BV5494" s="419"/>
      <c r="BW5494" s="419"/>
      <c r="BX5494" s="397"/>
      <c r="BZ5494" s="449"/>
      <c r="CB5494" s="419"/>
      <c r="CC5494" s="419"/>
      <c r="CD5494" s="419"/>
      <c r="CF5494" s="419"/>
      <c r="CG5494" s="419"/>
      <c r="CH5494" s="419"/>
    </row>
    <row r="5495" spans="3:86" ht="21" thickBot="1">
      <c r="C5495" s="425"/>
      <c r="P5495" s="431"/>
      <c r="R5495" s="419"/>
      <c r="S5495" s="446"/>
      <c r="T5495" s="419"/>
      <c r="V5495" s="196"/>
      <c r="W5495" s="419"/>
      <c r="X5495" s="419"/>
      <c r="Z5495" s="419"/>
      <c r="AA5495" s="419"/>
      <c r="AB5495" s="419"/>
      <c r="AD5495" s="419"/>
      <c r="AE5495" s="419"/>
      <c r="AF5495" s="419"/>
      <c r="AH5495" s="419"/>
      <c r="AI5495" s="419"/>
      <c r="AJ5495" s="419"/>
      <c r="AL5495" s="419"/>
      <c r="AM5495" s="419"/>
      <c r="AN5495" s="403"/>
      <c r="AO5495" s="419"/>
      <c r="AP5495" s="419"/>
      <c r="AQ5495" s="419"/>
      <c r="AR5495" s="419"/>
      <c r="AS5495" s="419"/>
      <c r="AT5495" s="419"/>
      <c r="AU5495" s="419"/>
      <c r="AV5495" s="419"/>
      <c r="AX5495" s="419"/>
      <c r="AY5495" s="419"/>
      <c r="AZ5495" s="419"/>
      <c r="BB5495" s="419"/>
      <c r="BC5495" s="419"/>
      <c r="BD5495" s="419"/>
      <c r="BF5495" s="419"/>
      <c r="BG5495" s="419"/>
      <c r="BH5495" s="419"/>
      <c r="BJ5495" s="419"/>
      <c r="BK5495" s="419"/>
      <c r="BL5495" s="419"/>
      <c r="BN5495" s="419"/>
      <c r="BO5495" s="419"/>
      <c r="BP5495" s="419"/>
      <c r="BR5495" s="419"/>
      <c r="BS5495" s="419"/>
      <c r="BT5495" s="419"/>
      <c r="BV5495" s="419"/>
      <c r="BW5495" s="419"/>
      <c r="BX5495" s="397"/>
      <c r="BZ5495" s="449"/>
      <c r="CB5495" s="419"/>
      <c r="CC5495" s="419"/>
      <c r="CD5495" s="419"/>
      <c r="CF5495" s="419"/>
      <c r="CG5495" s="419"/>
      <c r="CH5495" s="419"/>
    </row>
    <row r="5496" spans="3:86" ht="21" thickBot="1">
      <c r="C5496" s="425"/>
      <c r="P5496" s="431"/>
      <c r="R5496" s="419"/>
      <c r="S5496" s="446"/>
      <c r="T5496" s="419"/>
      <c r="V5496" s="196"/>
      <c r="W5496" s="419"/>
      <c r="X5496" s="419"/>
      <c r="Z5496" s="419"/>
      <c r="AA5496" s="419"/>
      <c r="AB5496" s="419"/>
      <c r="AD5496" s="419"/>
      <c r="AE5496" s="419"/>
      <c r="AF5496" s="419"/>
      <c r="AH5496" s="419"/>
      <c r="AI5496" s="419"/>
      <c r="AJ5496" s="419"/>
      <c r="AL5496" s="419"/>
      <c r="AM5496" s="419"/>
      <c r="AN5496" s="403"/>
      <c r="AO5496" s="419"/>
      <c r="AP5496" s="419"/>
      <c r="AQ5496" s="419"/>
      <c r="AR5496" s="419"/>
      <c r="AS5496" s="419"/>
      <c r="AT5496" s="419"/>
      <c r="AU5496" s="419"/>
      <c r="AV5496" s="419"/>
      <c r="AX5496" s="419"/>
      <c r="AY5496" s="419"/>
      <c r="AZ5496" s="419"/>
      <c r="BB5496" s="419"/>
      <c r="BC5496" s="419"/>
      <c r="BD5496" s="419"/>
      <c r="BF5496" s="419"/>
      <c r="BG5496" s="419"/>
      <c r="BH5496" s="419"/>
      <c r="BJ5496" s="419"/>
      <c r="BK5496" s="419"/>
      <c r="BL5496" s="419"/>
      <c r="BN5496" s="419"/>
      <c r="BO5496" s="419"/>
      <c r="BP5496" s="419"/>
      <c r="BR5496" s="419"/>
      <c r="BS5496" s="419"/>
      <c r="BT5496" s="419"/>
      <c r="BV5496" s="419"/>
      <c r="BW5496" s="419"/>
      <c r="BX5496" s="397"/>
      <c r="BZ5496" s="449"/>
      <c r="CB5496" s="419"/>
      <c r="CC5496" s="419"/>
      <c r="CD5496" s="419"/>
      <c r="CF5496" s="419"/>
      <c r="CG5496" s="419"/>
      <c r="CH5496" s="419"/>
    </row>
    <row r="5497" spans="3:86" ht="21" thickBot="1">
      <c r="C5497" s="425"/>
      <c r="P5497" s="431"/>
      <c r="R5497" s="419"/>
      <c r="S5497" s="446"/>
      <c r="T5497" s="419"/>
      <c r="V5497" s="196"/>
      <c r="W5497" s="419"/>
      <c r="X5497" s="419"/>
      <c r="Z5497" s="419"/>
      <c r="AA5497" s="419"/>
      <c r="AB5497" s="419"/>
      <c r="AD5497" s="419"/>
      <c r="AE5497" s="419"/>
      <c r="AF5497" s="419"/>
      <c r="AH5497" s="419"/>
      <c r="AI5497" s="419"/>
      <c r="AJ5497" s="419"/>
      <c r="AL5497" s="419"/>
      <c r="AM5497" s="419"/>
      <c r="AN5497" s="403"/>
      <c r="AO5497" s="419"/>
      <c r="AP5497" s="419"/>
      <c r="AQ5497" s="419"/>
      <c r="AR5497" s="419"/>
      <c r="AS5497" s="419"/>
      <c r="AT5497" s="419"/>
      <c r="AU5497" s="419"/>
      <c r="AV5497" s="419"/>
      <c r="AX5497" s="419"/>
      <c r="AY5497" s="419"/>
      <c r="AZ5497" s="419"/>
      <c r="BB5497" s="419"/>
      <c r="BC5497" s="419"/>
      <c r="BD5497" s="419"/>
      <c r="BF5497" s="419"/>
      <c r="BG5497" s="419"/>
      <c r="BH5497" s="419"/>
      <c r="BJ5497" s="419"/>
      <c r="BK5497" s="419"/>
      <c r="BL5497" s="419"/>
      <c r="BN5497" s="419"/>
      <c r="BO5497" s="419"/>
      <c r="BP5497" s="419"/>
      <c r="BR5497" s="419"/>
      <c r="BS5497" s="419"/>
      <c r="BT5497" s="419"/>
      <c r="BV5497" s="419"/>
      <c r="BW5497" s="419"/>
      <c r="BX5497" s="397"/>
      <c r="BZ5497" s="449"/>
      <c r="CB5497" s="419"/>
      <c r="CC5497" s="419"/>
      <c r="CD5497" s="419"/>
      <c r="CF5497" s="419"/>
      <c r="CG5497" s="419"/>
      <c r="CH5497" s="419"/>
    </row>
    <row r="5498" spans="3:86" ht="21" thickBot="1">
      <c r="C5498" s="425"/>
      <c r="P5498" s="431"/>
      <c r="R5498" s="419"/>
      <c r="S5498" s="446"/>
      <c r="T5498" s="419"/>
      <c r="V5498" s="196"/>
      <c r="W5498" s="419"/>
      <c r="X5498" s="419"/>
      <c r="Z5498" s="419"/>
      <c r="AA5498" s="419"/>
      <c r="AB5498" s="419"/>
      <c r="AD5498" s="419"/>
      <c r="AE5498" s="419"/>
      <c r="AF5498" s="419"/>
      <c r="AH5498" s="419"/>
      <c r="AI5498" s="419"/>
      <c r="AJ5498" s="419"/>
      <c r="AL5498" s="419"/>
      <c r="AM5498" s="419"/>
      <c r="AN5498" s="403"/>
      <c r="AO5498" s="419"/>
      <c r="AP5498" s="419"/>
      <c r="AQ5498" s="419"/>
      <c r="AR5498" s="419"/>
      <c r="AS5498" s="419"/>
      <c r="AT5498" s="419"/>
      <c r="AU5498" s="419"/>
      <c r="AV5498" s="419"/>
      <c r="AX5498" s="419"/>
      <c r="AY5498" s="419"/>
      <c r="AZ5498" s="419"/>
      <c r="BB5498" s="419"/>
      <c r="BC5498" s="419"/>
      <c r="BD5498" s="419"/>
      <c r="BF5498" s="419"/>
      <c r="BG5498" s="419"/>
      <c r="BH5498" s="419"/>
      <c r="BJ5498" s="419"/>
      <c r="BK5498" s="419"/>
      <c r="BL5498" s="419"/>
      <c r="BN5498" s="419"/>
      <c r="BO5498" s="419"/>
      <c r="BP5498" s="419"/>
      <c r="BR5498" s="419"/>
      <c r="BS5498" s="419"/>
      <c r="BT5498" s="419"/>
      <c r="BV5498" s="419"/>
      <c r="BW5498" s="419"/>
      <c r="BX5498" s="397"/>
      <c r="BZ5498" s="449"/>
      <c r="CB5498" s="419"/>
      <c r="CC5498" s="419"/>
      <c r="CD5498" s="419"/>
      <c r="CF5498" s="419"/>
      <c r="CG5498" s="419"/>
      <c r="CH5498" s="419"/>
    </row>
    <row r="5499" spans="3:86" ht="21" thickBot="1">
      <c r="C5499" s="425"/>
      <c r="P5499" s="431"/>
      <c r="R5499" s="419"/>
      <c r="S5499" s="446"/>
      <c r="T5499" s="419"/>
      <c r="V5499" s="196"/>
      <c r="W5499" s="419"/>
      <c r="X5499" s="419"/>
      <c r="Z5499" s="419"/>
      <c r="AA5499" s="419"/>
      <c r="AB5499" s="419"/>
      <c r="AD5499" s="419"/>
      <c r="AE5499" s="419"/>
      <c r="AF5499" s="419"/>
      <c r="AH5499" s="419"/>
      <c r="AI5499" s="419"/>
      <c r="AJ5499" s="419"/>
      <c r="AL5499" s="419"/>
      <c r="AM5499" s="419"/>
      <c r="AN5499" s="403"/>
      <c r="AO5499" s="419"/>
      <c r="AP5499" s="419"/>
      <c r="AQ5499" s="419"/>
      <c r="AR5499" s="419"/>
      <c r="AS5499" s="419"/>
      <c r="AT5499" s="419"/>
      <c r="AU5499" s="419"/>
      <c r="AV5499" s="419"/>
      <c r="AX5499" s="419"/>
      <c r="AY5499" s="419"/>
      <c r="AZ5499" s="419"/>
      <c r="BB5499" s="419"/>
      <c r="BC5499" s="419"/>
      <c r="BD5499" s="419"/>
      <c r="BF5499" s="419"/>
      <c r="BG5499" s="419"/>
      <c r="BH5499" s="419"/>
      <c r="BJ5499" s="419"/>
      <c r="BK5499" s="419"/>
      <c r="BL5499" s="419"/>
      <c r="BN5499" s="419"/>
      <c r="BO5499" s="419"/>
      <c r="BP5499" s="419"/>
      <c r="BR5499" s="419"/>
      <c r="BS5499" s="419"/>
      <c r="BT5499" s="419"/>
      <c r="BV5499" s="419"/>
      <c r="BW5499" s="419"/>
      <c r="BX5499" s="397"/>
      <c r="BZ5499" s="449"/>
      <c r="CB5499" s="419"/>
      <c r="CC5499" s="419"/>
      <c r="CD5499" s="419"/>
      <c r="CF5499" s="419"/>
      <c r="CG5499" s="419"/>
      <c r="CH5499" s="419"/>
    </row>
    <row r="5500" spans="3:86" ht="21" thickBot="1">
      <c r="C5500" s="425"/>
      <c r="P5500" s="431"/>
      <c r="R5500" s="419"/>
      <c r="S5500" s="446"/>
      <c r="T5500" s="419"/>
      <c r="V5500" s="196"/>
      <c r="W5500" s="419"/>
      <c r="X5500" s="419"/>
      <c r="Z5500" s="419"/>
      <c r="AA5500" s="419"/>
      <c r="AB5500" s="419"/>
      <c r="AD5500" s="419"/>
      <c r="AE5500" s="419"/>
      <c r="AF5500" s="419"/>
      <c r="AH5500" s="419"/>
      <c r="AI5500" s="419"/>
      <c r="AJ5500" s="419"/>
      <c r="AL5500" s="419"/>
      <c r="AM5500" s="419"/>
      <c r="AN5500" s="403"/>
      <c r="AO5500" s="419"/>
      <c r="AP5500" s="419"/>
      <c r="AQ5500" s="419"/>
      <c r="AR5500" s="419"/>
      <c r="AS5500" s="419"/>
      <c r="AT5500" s="419"/>
      <c r="AU5500" s="419"/>
      <c r="AV5500" s="419"/>
      <c r="AX5500" s="419"/>
      <c r="AY5500" s="419"/>
      <c r="AZ5500" s="419"/>
      <c r="BB5500" s="419"/>
      <c r="BC5500" s="419"/>
      <c r="BD5500" s="419"/>
      <c r="BF5500" s="419"/>
      <c r="BG5500" s="419"/>
      <c r="BH5500" s="419"/>
      <c r="BJ5500" s="419"/>
      <c r="BK5500" s="419"/>
      <c r="BL5500" s="419"/>
      <c r="BN5500" s="419"/>
      <c r="BO5500" s="419"/>
      <c r="BP5500" s="419"/>
      <c r="BR5500" s="419"/>
      <c r="BS5500" s="419"/>
      <c r="BT5500" s="419"/>
      <c r="BV5500" s="419"/>
      <c r="BW5500" s="419"/>
      <c r="BX5500" s="397"/>
      <c r="BZ5500" s="449"/>
      <c r="CB5500" s="419"/>
      <c r="CC5500" s="419"/>
      <c r="CD5500" s="419"/>
      <c r="CF5500" s="419"/>
      <c r="CG5500" s="419"/>
      <c r="CH5500" s="419"/>
    </row>
    <row r="5501" spans="3:86" ht="21" thickBot="1">
      <c r="C5501" s="425"/>
      <c r="P5501" s="431"/>
      <c r="R5501" s="419"/>
      <c r="S5501" s="446"/>
      <c r="T5501" s="419"/>
      <c r="V5501" s="196"/>
      <c r="W5501" s="419"/>
      <c r="X5501" s="419"/>
      <c r="Z5501" s="419"/>
      <c r="AA5501" s="419"/>
      <c r="AB5501" s="419"/>
      <c r="AD5501" s="419"/>
      <c r="AE5501" s="419"/>
      <c r="AF5501" s="419"/>
      <c r="AH5501" s="419"/>
      <c r="AI5501" s="419"/>
      <c r="AJ5501" s="419"/>
      <c r="AL5501" s="419"/>
      <c r="AM5501" s="419"/>
      <c r="AN5501" s="403"/>
      <c r="AO5501" s="419"/>
      <c r="AP5501" s="419"/>
      <c r="AQ5501" s="419"/>
      <c r="AR5501" s="419"/>
      <c r="AS5501" s="419"/>
      <c r="AT5501" s="419"/>
      <c r="AU5501" s="419"/>
      <c r="AV5501" s="419"/>
      <c r="AX5501" s="419"/>
      <c r="AY5501" s="419"/>
      <c r="AZ5501" s="419"/>
      <c r="BB5501" s="419"/>
      <c r="BC5501" s="419"/>
      <c r="BD5501" s="419"/>
      <c r="BF5501" s="419"/>
      <c r="BG5501" s="419"/>
      <c r="BH5501" s="419"/>
      <c r="BJ5501" s="419"/>
      <c r="BK5501" s="419"/>
      <c r="BL5501" s="419"/>
      <c r="BN5501" s="419"/>
      <c r="BO5501" s="419"/>
      <c r="BP5501" s="419"/>
      <c r="BR5501" s="419"/>
      <c r="BS5501" s="419"/>
      <c r="BT5501" s="419"/>
      <c r="BV5501" s="419"/>
      <c r="BW5501" s="419"/>
      <c r="BX5501" s="397"/>
      <c r="BZ5501" s="449"/>
      <c r="CB5501" s="419"/>
      <c r="CC5501" s="419"/>
      <c r="CD5501" s="419"/>
      <c r="CF5501" s="419"/>
      <c r="CG5501" s="419"/>
      <c r="CH5501" s="419"/>
    </row>
    <row r="5502" spans="3:86" ht="21" thickBot="1">
      <c r="C5502" s="425"/>
      <c r="P5502" s="431"/>
      <c r="R5502" s="419"/>
      <c r="S5502" s="446"/>
      <c r="T5502" s="419"/>
      <c r="V5502" s="196"/>
      <c r="W5502" s="419"/>
      <c r="X5502" s="419"/>
      <c r="Z5502" s="419"/>
      <c r="AA5502" s="419"/>
      <c r="AB5502" s="419"/>
      <c r="AD5502" s="419"/>
      <c r="AE5502" s="419"/>
      <c r="AF5502" s="419"/>
      <c r="AH5502" s="419"/>
      <c r="AI5502" s="419"/>
      <c r="AJ5502" s="419"/>
      <c r="AL5502" s="419"/>
      <c r="AM5502" s="419"/>
      <c r="AN5502" s="403"/>
      <c r="AO5502" s="419"/>
      <c r="AP5502" s="419"/>
      <c r="AQ5502" s="419"/>
      <c r="AR5502" s="419"/>
      <c r="AS5502" s="419"/>
      <c r="AT5502" s="419"/>
      <c r="AU5502" s="419"/>
      <c r="AV5502" s="419"/>
      <c r="AX5502" s="419"/>
      <c r="AY5502" s="419"/>
      <c r="AZ5502" s="419"/>
      <c r="BB5502" s="419"/>
      <c r="BC5502" s="419"/>
      <c r="BD5502" s="419"/>
      <c r="BF5502" s="419"/>
      <c r="BG5502" s="419"/>
      <c r="BH5502" s="419"/>
      <c r="BJ5502" s="419"/>
      <c r="BK5502" s="419"/>
      <c r="BL5502" s="419"/>
      <c r="BN5502" s="419"/>
      <c r="BO5502" s="419"/>
      <c r="BP5502" s="419"/>
      <c r="BR5502" s="419"/>
      <c r="BS5502" s="419"/>
      <c r="BT5502" s="419"/>
      <c r="BV5502" s="419"/>
      <c r="BW5502" s="419"/>
      <c r="BX5502" s="397"/>
      <c r="BZ5502" s="449"/>
      <c r="CB5502" s="419"/>
      <c r="CC5502" s="419"/>
      <c r="CD5502" s="419"/>
      <c r="CF5502" s="419"/>
      <c r="CG5502" s="419"/>
      <c r="CH5502" s="419"/>
    </row>
    <row r="5503" spans="3:86" ht="21" thickBot="1">
      <c r="C5503" s="425"/>
      <c r="P5503" s="431"/>
      <c r="R5503" s="419"/>
      <c r="S5503" s="446"/>
      <c r="T5503" s="419"/>
      <c r="V5503" s="196"/>
      <c r="W5503" s="419"/>
      <c r="X5503" s="419"/>
      <c r="Z5503" s="419"/>
      <c r="AA5503" s="419"/>
      <c r="AB5503" s="419"/>
      <c r="AD5503" s="419"/>
      <c r="AE5503" s="419"/>
      <c r="AF5503" s="419"/>
      <c r="AH5503" s="419"/>
      <c r="AI5503" s="419"/>
      <c r="AJ5503" s="419"/>
      <c r="AL5503" s="419"/>
      <c r="AM5503" s="419"/>
      <c r="AN5503" s="403"/>
      <c r="AO5503" s="419"/>
      <c r="AP5503" s="419"/>
      <c r="AQ5503" s="419"/>
      <c r="AR5503" s="419"/>
      <c r="AS5503" s="419"/>
      <c r="AT5503" s="419"/>
      <c r="AU5503" s="419"/>
      <c r="AV5503" s="419"/>
      <c r="AX5503" s="419"/>
      <c r="AY5503" s="419"/>
      <c r="AZ5503" s="419"/>
      <c r="BB5503" s="419"/>
      <c r="BC5503" s="419"/>
      <c r="BD5503" s="419"/>
      <c r="BF5503" s="419"/>
      <c r="BG5503" s="419"/>
      <c r="BH5503" s="419"/>
      <c r="BJ5503" s="419"/>
      <c r="BK5503" s="419"/>
      <c r="BL5503" s="419"/>
      <c r="BN5503" s="419"/>
      <c r="BO5503" s="419"/>
      <c r="BP5503" s="419"/>
      <c r="BR5503" s="419"/>
      <c r="BS5503" s="419"/>
      <c r="BT5503" s="419"/>
      <c r="BV5503" s="419"/>
      <c r="BW5503" s="419"/>
      <c r="BX5503" s="397"/>
      <c r="BZ5503" s="449"/>
      <c r="CB5503" s="419"/>
      <c r="CC5503" s="419"/>
      <c r="CD5503" s="419"/>
      <c r="CF5503" s="419"/>
      <c r="CG5503" s="419"/>
      <c r="CH5503" s="419"/>
    </row>
    <row r="5504" spans="3:86" ht="21" thickBot="1">
      <c r="C5504" s="425"/>
      <c r="P5504" s="431"/>
      <c r="R5504" s="419"/>
      <c r="S5504" s="446"/>
      <c r="T5504" s="419"/>
      <c r="V5504" s="196"/>
      <c r="W5504" s="419"/>
      <c r="X5504" s="419"/>
      <c r="Z5504" s="419"/>
      <c r="AA5504" s="419"/>
      <c r="AB5504" s="419"/>
      <c r="AD5504" s="419"/>
      <c r="AE5504" s="419"/>
      <c r="AF5504" s="419"/>
      <c r="AH5504" s="419"/>
      <c r="AI5504" s="419"/>
      <c r="AJ5504" s="419"/>
      <c r="AL5504" s="419"/>
      <c r="AM5504" s="419"/>
      <c r="AN5504" s="403"/>
      <c r="AO5504" s="419"/>
      <c r="AP5504" s="419"/>
      <c r="AQ5504" s="419"/>
      <c r="AR5504" s="419"/>
      <c r="AS5504" s="419"/>
      <c r="AT5504" s="419"/>
      <c r="AU5504" s="419"/>
      <c r="AV5504" s="419"/>
      <c r="AX5504" s="419"/>
      <c r="AY5504" s="419"/>
      <c r="AZ5504" s="419"/>
      <c r="BB5504" s="419"/>
      <c r="BC5504" s="419"/>
      <c r="BD5504" s="419"/>
      <c r="BF5504" s="419"/>
      <c r="BG5504" s="419"/>
      <c r="BH5504" s="419"/>
      <c r="BJ5504" s="419"/>
      <c r="BK5504" s="419"/>
      <c r="BL5504" s="419"/>
      <c r="BN5504" s="419"/>
      <c r="BO5504" s="419"/>
      <c r="BP5504" s="419"/>
      <c r="BR5504" s="419"/>
      <c r="BS5504" s="419"/>
      <c r="BT5504" s="419"/>
      <c r="BV5504" s="419"/>
      <c r="BW5504" s="419"/>
      <c r="BX5504" s="397"/>
      <c r="BZ5504" s="449"/>
      <c r="CB5504" s="419"/>
      <c r="CC5504" s="419"/>
      <c r="CD5504" s="419"/>
      <c r="CF5504" s="419"/>
      <c r="CG5504" s="419"/>
      <c r="CH5504" s="419"/>
    </row>
    <row r="5505" spans="3:86" ht="21" thickBot="1">
      <c r="C5505" s="425"/>
      <c r="P5505" s="431"/>
      <c r="R5505" s="419"/>
      <c r="S5505" s="446"/>
      <c r="T5505" s="419"/>
      <c r="V5505" s="196"/>
      <c r="W5505" s="419"/>
      <c r="X5505" s="419"/>
      <c r="Z5505" s="419"/>
      <c r="AA5505" s="419"/>
      <c r="AB5505" s="419"/>
      <c r="AD5505" s="419"/>
      <c r="AE5505" s="419"/>
      <c r="AF5505" s="419"/>
      <c r="AH5505" s="419"/>
      <c r="AI5505" s="419"/>
      <c r="AJ5505" s="419"/>
      <c r="AL5505" s="419"/>
      <c r="AM5505" s="419"/>
      <c r="AN5505" s="403"/>
      <c r="AO5505" s="419"/>
      <c r="AP5505" s="419"/>
      <c r="AQ5505" s="419"/>
      <c r="AR5505" s="419"/>
      <c r="AS5505" s="419"/>
      <c r="AT5505" s="419"/>
      <c r="AU5505" s="419"/>
      <c r="AV5505" s="419"/>
      <c r="AX5505" s="419"/>
      <c r="AY5505" s="419"/>
      <c r="AZ5505" s="419"/>
      <c r="BB5505" s="419"/>
      <c r="BC5505" s="419"/>
      <c r="BD5505" s="419"/>
      <c r="BF5505" s="419"/>
      <c r="BG5505" s="419"/>
      <c r="BH5505" s="419"/>
      <c r="BJ5505" s="419"/>
      <c r="BK5505" s="419"/>
      <c r="BL5505" s="419"/>
      <c r="BN5505" s="419"/>
      <c r="BO5505" s="419"/>
      <c r="BP5505" s="419"/>
      <c r="BR5505" s="419"/>
      <c r="BS5505" s="419"/>
      <c r="BT5505" s="419"/>
      <c r="BV5505" s="419"/>
      <c r="BW5505" s="419"/>
      <c r="BX5505" s="397"/>
      <c r="BZ5505" s="449"/>
      <c r="CB5505" s="419"/>
      <c r="CC5505" s="419"/>
      <c r="CD5505" s="419"/>
      <c r="CF5505" s="419"/>
      <c r="CG5505" s="419"/>
      <c r="CH5505" s="419"/>
    </row>
    <row r="5506" spans="3:86" ht="21" thickBot="1">
      <c r="C5506" s="425"/>
      <c r="P5506" s="431"/>
      <c r="R5506" s="419"/>
      <c r="S5506" s="446"/>
      <c r="T5506" s="419"/>
      <c r="V5506" s="196"/>
      <c r="W5506" s="419"/>
      <c r="X5506" s="419"/>
      <c r="Z5506" s="419"/>
      <c r="AA5506" s="419"/>
      <c r="AB5506" s="419"/>
      <c r="AD5506" s="419"/>
      <c r="AE5506" s="419"/>
      <c r="AF5506" s="419"/>
      <c r="AH5506" s="419"/>
      <c r="AI5506" s="419"/>
      <c r="AJ5506" s="419"/>
      <c r="AL5506" s="419"/>
      <c r="AM5506" s="419"/>
      <c r="AN5506" s="403"/>
      <c r="AO5506" s="419"/>
      <c r="AP5506" s="419"/>
      <c r="AQ5506" s="419"/>
      <c r="AR5506" s="419"/>
      <c r="AS5506" s="419"/>
      <c r="AT5506" s="419"/>
      <c r="AU5506" s="419"/>
      <c r="AV5506" s="419"/>
      <c r="AX5506" s="419"/>
      <c r="AY5506" s="419"/>
      <c r="AZ5506" s="419"/>
      <c r="BB5506" s="419"/>
      <c r="BC5506" s="419"/>
      <c r="BD5506" s="419"/>
      <c r="BF5506" s="419"/>
      <c r="BG5506" s="419"/>
      <c r="BH5506" s="419"/>
      <c r="BJ5506" s="419"/>
      <c r="BK5506" s="419"/>
      <c r="BL5506" s="419"/>
      <c r="BN5506" s="419"/>
      <c r="BO5506" s="419"/>
      <c r="BP5506" s="419"/>
      <c r="BR5506" s="419"/>
      <c r="BS5506" s="419"/>
      <c r="BT5506" s="419"/>
      <c r="BV5506" s="419"/>
      <c r="BW5506" s="419"/>
      <c r="BX5506" s="397"/>
      <c r="BZ5506" s="449"/>
      <c r="CB5506" s="419"/>
      <c r="CC5506" s="419"/>
      <c r="CD5506" s="419"/>
      <c r="CF5506" s="419"/>
      <c r="CG5506" s="419"/>
      <c r="CH5506" s="419"/>
    </row>
    <row r="5507" spans="3:86" ht="21" thickBot="1">
      <c r="C5507" s="425"/>
      <c r="P5507" s="431"/>
      <c r="R5507" s="419"/>
      <c r="S5507" s="446"/>
      <c r="T5507" s="419"/>
      <c r="V5507" s="196"/>
      <c r="W5507" s="419"/>
      <c r="X5507" s="419"/>
      <c r="Z5507" s="419"/>
      <c r="AA5507" s="419"/>
      <c r="AB5507" s="419"/>
      <c r="AD5507" s="419"/>
      <c r="AE5507" s="419"/>
      <c r="AF5507" s="419"/>
      <c r="AH5507" s="419"/>
      <c r="AI5507" s="419"/>
      <c r="AJ5507" s="419"/>
      <c r="AL5507" s="419"/>
      <c r="AM5507" s="419"/>
      <c r="AN5507" s="403"/>
      <c r="AO5507" s="419"/>
      <c r="AP5507" s="419"/>
      <c r="AQ5507" s="419"/>
      <c r="AR5507" s="419"/>
      <c r="AS5507" s="419"/>
      <c r="AT5507" s="419"/>
      <c r="AU5507" s="419"/>
      <c r="AV5507" s="419"/>
      <c r="AX5507" s="419"/>
      <c r="AY5507" s="419"/>
      <c r="AZ5507" s="419"/>
      <c r="BB5507" s="419"/>
      <c r="BC5507" s="419"/>
      <c r="BD5507" s="419"/>
      <c r="BF5507" s="419"/>
      <c r="BG5507" s="419"/>
      <c r="BH5507" s="419"/>
      <c r="BJ5507" s="419"/>
      <c r="BK5507" s="419"/>
      <c r="BL5507" s="419"/>
      <c r="BN5507" s="419"/>
      <c r="BO5507" s="419"/>
      <c r="BP5507" s="419"/>
      <c r="BR5507" s="419"/>
      <c r="BS5507" s="419"/>
      <c r="BT5507" s="419"/>
      <c r="BV5507" s="419"/>
      <c r="BW5507" s="419"/>
      <c r="BX5507" s="397"/>
      <c r="BZ5507" s="449"/>
      <c r="CB5507" s="419"/>
      <c r="CC5507" s="419"/>
      <c r="CD5507" s="419"/>
      <c r="CF5507" s="419"/>
      <c r="CG5507" s="419"/>
      <c r="CH5507" s="419"/>
    </row>
    <row r="5508" spans="3:86" ht="21" thickBot="1">
      <c r="C5508" s="425"/>
      <c r="P5508" s="431"/>
      <c r="R5508" s="419"/>
      <c r="S5508" s="446"/>
      <c r="T5508" s="419"/>
      <c r="V5508" s="196"/>
      <c r="W5508" s="419"/>
      <c r="X5508" s="419"/>
      <c r="Z5508" s="419"/>
      <c r="AA5508" s="419"/>
      <c r="AB5508" s="419"/>
      <c r="AD5508" s="419"/>
      <c r="AE5508" s="419"/>
      <c r="AF5508" s="419"/>
      <c r="AH5508" s="419"/>
      <c r="AI5508" s="419"/>
      <c r="AJ5508" s="419"/>
      <c r="AL5508" s="419"/>
      <c r="AM5508" s="419"/>
      <c r="AN5508" s="403"/>
      <c r="AO5508" s="419"/>
      <c r="AP5508" s="419"/>
      <c r="AQ5508" s="419"/>
      <c r="AR5508" s="419"/>
      <c r="AS5508" s="419"/>
      <c r="AT5508" s="419"/>
      <c r="AU5508" s="419"/>
      <c r="AV5508" s="419"/>
      <c r="AX5508" s="419"/>
      <c r="AY5508" s="419"/>
      <c r="AZ5508" s="419"/>
      <c r="BB5508" s="419"/>
      <c r="BC5508" s="419"/>
      <c r="BD5508" s="419"/>
      <c r="BF5508" s="419"/>
      <c r="BG5508" s="419"/>
      <c r="BH5508" s="419"/>
      <c r="BJ5508" s="419"/>
      <c r="BK5508" s="419"/>
      <c r="BL5508" s="419"/>
      <c r="BN5508" s="419"/>
      <c r="BO5508" s="419"/>
      <c r="BP5508" s="419"/>
      <c r="BR5508" s="419"/>
      <c r="BS5508" s="419"/>
      <c r="BT5508" s="419"/>
      <c r="BV5508" s="419"/>
      <c r="BW5508" s="419"/>
      <c r="BX5508" s="397"/>
      <c r="BZ5508" s="449"/>
      <c r="CB5508" s="419"/>
      <c r="CC5508" s="419"/>
      <c r="CD5508" s="419"/>
      <c r="CF5508" s="419"/>
      <c r="CG5508" s="419"/>
      <c r="CH5508" s="419"/>
    </row>
    <row r="5509" spans="3:86" ht="21" thickBot="1">
      <c r="C5509" s="425"/>
      <c r="P5509" s="431"/>
      <c r="R5509" s="419"/>
      <c r="S5509" s="446"/>
      <c r="T5509" s="419"/>
      <c r="V5509" s="196"/>
      <c r="W5509" s="419"/>
      <c r="X5509" s="419"/>
      <c r="Z5509" s="419"/>
      <c r="AA5509" s="419"/>
      <c r="AB5509" s="419"/>
      <c r="AD5509" s="419"/>
      <c r="AE5509" s="419"/>
      <c r="AF5509" s="419"/>
      <c r="AH5509" s="419"/>
      <c r="AI5509" s="419"/>
      <c r="AJ5509" s="419"/>
      <c r="AL5509" s="419"/>
      <c r="AM5509" s="419"/>
      <c r="AN5509" s="403"/>
      <c r="AO5509" s="419"/>
      <c r="AP5509" s="419"/>
      <c r="AQ5509" s="419"/>
      <c r="AR5509" s="419"/>
      <c r="AS5509" s="419"/>
      <c r="AT5509" s="419"/>
      <c r="AU5509" s="419"/>
      <c r="AV5509" s="419"/>
      <c r="AX5509" s="419"/>
      <c r="AY5509" s="419"/>
      <c r="AZ5509" s="419"/>
      <c r="BB5509" s="419"/>
      <c r="BC5509" s="419"/>
      <c r="BD5509" s="419"/>
      <c r="BF5509" s="419"/>
      <c r="BG5509" s="419"/>
      <c r="BH5509" s="419"/>
      <c r="BJ5509" s="419"/>
      <c r="BK5509" s="419"/>
      <c r="BL5509" s="419"/>
      <c r="BN5509" s="419"/>
      <c r="BO5509" s="419"/>
      <c r="BP5509" s="419"/>
      <c r="BR5509" s="419"/>
      <c r="BS5509" s="419"/>
      <c r="BT5509" s="419"/>
      <c r="BV5509" s="419"/>
      <c r="BW5509" s="419"/>
      <c r="BX5509" s="397"/>
      <c r="BZ5509" s="449"/>
      <c r="CB5509" s="419"/>
      <c r="CC5509" s="419"/>
      <c r="CD5509" s="419"/>
      <c r="CF5509" s="419"/>
      <c r="CG5509" s="419"/>
      <c r="CH5509" s="419"/>
    </row>
    <row r="5510" spans="3:86" ht="21" thickBot="1">
      <c r="C5510" s="425"/>
      <c r="P5510" s="431"/>
      <c r="R5510" s="419"/>
      <c r="S5510" s="446"/>
      <c r="T5510" s="419"/>
      <c r="V5510" s="196"/>
      <c r="W5510" s="419"/>
      <c r="X5510" s="419"/>
      <c r="Z5510" s="419"/>
      <c r="AA5510" s="419"/>
      <c r="AB5510" s="419"/>
      <c r="AD5510" s="419"/>
      <c r="AE5510" s="419"/>
      <c r="AF5510" s="419"/>
      <c r="AH5510" s="419"/>
      <c r="AI5510" s="419"/>
      <c r="AJ5510" s="419"/>
      <c r="AL5510" s="419"/>
      <c r="AM5510" s="419"/>
      <c r="AN5510" s="403"/>
      <c r="AO5510" s="419"/>
      <c r="AP5510" s="419"/>
      <c r="AQ5510" s="419"/>
      <c r="AR5510" s="419"/>
      <c r="AS5510" s="419"/>
      <c r="AT5510" s="419"/>
      <c r="AU5510" s="419"/>
      <c r="AV5510" s="419"/>
      <c r="AX5510" s="419"/>
      <c r="AY5510" s="419"/>
      <c r="AZ5510" s="419"/>
      <c r="BB5510" s="419"/>
      <c r="BC5510" s="419"/>
      <c r="BD5510" s="419"/>
      <c r="BF5510" s="419"/>
      <c r="BG5510" s="419"/>
      <c r="BH5510" s="419"/>
      <c r="BJ5510" s="419"/>
      <c r="BK5510" s="419"/>
      <c r="BL5510" s="419"/>
      <c r="BN5510" s="419"/>
      <c r="BO5510" s="419"/>
      <c r="BP5510" s="419"/>
      <c r="BR5510" s="419"/>
      <c r="BS5510" s="419"/>
      <c r="BT5510" s="419"/>
      <c r="BV5510" s="419"/>
      <c r="BW5510" s="419"/>
      <c r="BX5510" s="397"/>
      <c r="BZ5510" s="449"/>
      <c r="CB5510" s="419"/>
      <c r="CC5510" s="419"/>
      <c r="CD5510" s="419"/>
      <c r="CF5510" s="419"/>
      <c r="CG5510" s="419"/>
      <c r="CH5510" s="419"/>
    </row>
    <row r="5511" spans="3:86" ht="21" thickBot="1">
      <c r="C5511" s="425"/>
      <c r="P5511" s="431"/>
      <c r="R5511" s="419"/>
      <c r="S5511" s="446"/>
      <c r="T5511" s="419"/>
      <c r="V5511" s="196"/>
      <c r="W5511" s="419"/>
      <c r="X5511" s="419"/>
      <c r="Z5511" s="419"/>
      <c r="AA5511" s="419"/>
      <c r="AB5511" s="419"/>
      <c r="AD5511" s="419"/>
      <c r="AE5511" s="419"/>
      <c r="AF5511" s="419"/>
      <c r="AH5511" s="419"/>
      <c r="AI5511" s="419"/>
      <c r="AJ5511" s="419"/>
      <c r="AL5511" s="419"/>
      <c r="AM5511" s="419"/>
      <c r="AN5511" s="403"/>
      <c r="AO5511" s="419"/>
      <c r="AP5511" s="419"/>
      <c r="AQ5511" s="419"/>
      <c r="AR5511" s="419"/>
      <c r="AS5511" s="419"/>
      <c r="AT5511" s="419"/>
      <c r="AU5511" s="419"/>
      <c r="AV5511" s="419"/>
      <c r="AX5511" s="419"/>
      <c r="AY5511" s="419"/>
      <c r="AZ5511" s="419"/>
      <c r="BB5511" s="419"/>
      <c r="BC5511" s="419"/>
      <c r="BD5511" s="419"/>
      <c r="BF5511" s="419"/>
      <c r="BG5511" s="419"/>
      <c r="BH5511" s="419"/>
      <c r="BJ5511" s="419"/>
      <c r="BK5511" s="419"/>
      <c r="BL5511" s="419"/>
      <c r="BN5511" s="419"/>
      <c r="BO5511" s="419"/>
      <c r="BP5511" s="419"/>
      <c r="BR5511" s="419"/>
      <c r="BS5511" s="419"/>
      <c r="BT5511" s="419"/>
      <c r="BV5511" s="419"/>
      <c r="BW5511" s="419"/>
      <c r="BX5511" s="397"/>
      <c r="BZ5511" s="449"/>
      <c r="CB5511" s="419"/>
      <c r="CC5511" s="419"/>
      <c r="CD5511" s="419"/>
      <c r="CF5511" s="419"/>
      <c r="CG5511" s="419"/>
      <c r="CH5511" s="419"/>
    </row>
    <row r="5512" spans="3:86" ht="21" thickBot="1">
      <c r="C5512" s="425"/>
      <c r="P5512" s="431"/>
      <c r="R5512" s="419"/>
      <c r="S5512" s="446"/>
      <c r="T5512" s="419"/>
      <c r="V5512" s="196"/>
      <c r="W5512" s="419"/>
      <c r="X5512" s="419"/>
      <c r="Z5512" s="419"/>
      <c r="AA5512" s="419"/>
      <c r="AB5512" s="419"/>
      <c r="AD5512" s="419"/>
      <c r="AE5512" s="419"/>
      <c r="AF5512" s="419"/>
      <c r="AH5512" s="419"/>
      <c r="AI5512" s="419"/>
      <c r="AJ5512" s="419"/>
      <c r="AL5512" s="419"/>
      <c r="AM5512" s="419"/>
      <c r="AN5512" s="403"/>
      <c r="AO5512" s="419"/>
      <c r="AP5512" s="419"/>
      <c r="AQ5512" s="419"/>
      <c r="AR5512" s="419"/>
      <c r="AS5512" s="419"/>
      <c r="AT5512" s="419"/>
      <c r="AU5512" s="419"/>
      <c r="AV5512" s="419"/>
      <c r="AX5512" s="419"/>
      <c r="AY5512" s="419"/>
      <c r="AZ5512" s="419"/>
      <c r="BB5512" s="419"/>
      <c r="BC5512" s="419"/>
      <c r="BD5512" s="419"/>
      <c r="BF5512" s="419"/>
      <c r="BG5512" s="419"/>
      <c r="BH5512" s="419"/>
      <c r="BJ5512" s="419"/>
      <c r="BK5512" s="419"/>
      <c r="BL5512" s="419"/>
      <c r="BN5512" s="419"/>
      <c r="BO5512" s="419"/>
      <c r="BP5512" s="419"/>
      <c r="BR5512" s="419"/>
      <c r="BS5512" s="419"/>
      <c r="BT5512" s="419"/>
      <c r="BV5512" s="419"/>
      <c r="BW5512" s="419"/>
      <c r="BX5512" s="397"/>
      <c r="BZ5512" s="449"/>
      <c r="CB5512" s="419"/>
      <c r="CC5512" s="419"/>
      <c r="CD5512" s="419"/>
      <c r="CF5512" s="419"/>
      <c r="CG5512" s="419"/>
      <c r="CH5512" s="419"/>
    </row>
    <row r="5513" spans="3:86" ht="21" thickBot="1">
      <c r="C5513" s="425"/>
      <c r="P5513" s="431"/>
      <c r="R5513" s="419"/>
      <c r="S5513" s="446"/>
      <c r="T5513" s="419"/>
      <c r="V5513" s="196"/>
      <c r="W5513" s="419"/>
      <c r="X5513" s="419"/>
      <c r="Z5513" s="419"/>
      <c r="AA5513" s="419"/>
      <c r="AB5513" s="419"/>
      <c r="AD5513" s="419"/>
      <c r="AE5513" s="419"/>
      <c r="AF5513" s="419"/>
      <c r="AH5513" s="419"/>
      <c r="AI5513" s="419"/>
      <c r="AJ5513" s="419"/>
      <c r="AL5513" s="419"/>
      <c r="AM5513" s="419"/>
      <c r="AN5513" s="403"/>
      <c r="AO5513" s="419"/>
      <c r="AP5513" s="419"/>
      <c r="AQ5513" s="419"/>
      <c r="AR5513" s="419"/>
      <c r="AS5513" s="419"/>
      <c r="AT5513" s="419"/>
      <c r="AU5513" s="419"/>
      <c r="AV5513" s="419"/>
      <c r="AX5513" s="419"/>
      <c r="AY5513" s="419"/>
      <c r="AZ5513" s="419"/>
      <c r="BB5513" s="419"/>
      <c r="BC5513" s="419"/>
      <c r="BD5513" s="419"/>
      <c r="BF5513" s="419"/>
      <c r="BG5513" s="419"/>
      <c r="BH5513" s="419"/>
      <c r="BJ5513" s="419"/>
      <c r="BK5513" s="419"/>
      <c r="BL5513" s="419"/>
      <c r="BN5513" s="419"/>
      <c r="BO5513" s="419"/>
      <c r="BP5513" s="419"/>
      <c r="BR5513" s="419"/>
      <c r="BS5513" s="419"/>
      <c r="BT5513" s="419"/>
      <c r="BV5513" s="419"/>
      <c r="BW5513" s="419"/>
      <c r="BX5513" s="397"/>
      <c r="BZ5513" s="449"/>
      <c r="CB5513" s="419"/>
      <c r="CC5513" s="419"/>
      <c r="CD5513" s="419"/>
      <c r="CF5513" s="419"/>
      <c r="CG5513" s="419"/>
      <c r="CH5513" s="419"/>
    </row>
    <row r="5514" spans="3:86" ht="21" thickBot="1">
      <c r="C5514" s="425"/>
      <c r="P5514" s="431"/>
      <c r="R5514" s="419"/>
      <c r="S5514" s="446"/>
      <c r="T5514" s="419"/>
      <c r="V5514" s="196"/>
      <c r="W5514" s="419"/>
      <c r="X5514" s="419"/>
      <c r="Z5514" s="419"/>
      <c r="AA5514" s="419"/>
      <c r="AB5514" s="419"/>
      <c r="AD5514" s="419"/>
      <c r="AE5514" s="419"/>
      <c r="AF5514" s="419"/>
      <c r="AH5514" s="419"/>
      <c r="AI5514" s="419"/>
      <c r="AJ5514" s="419"/>
      <c r="AL5514" s="419"/>
      <c r="AM5514" s="419"/>
      <c r="AN5514" s="403"/>
      <c r="AO5514" s="419"/>
      <c r="AP5514" s="419"/>
      <c r="AQ5514" s="419"/>
      <c r="AR5514" s="419"/>
      <c r="AS5514" s="419"/>
      <c r="AT5514" s="419"/>
      <c r="AU5514" s="419"/>
      <c r="AV5514" s="419"/>
      <c r="AX5514" s="419"/>
      <c r="AY5514" s="419"/>
      <c r="AZ5514" s="419"/>
      <c r="BB5514" s="419"/>
      <c r="BC5514" s="419"/>
      <c r="BD5514" s="419"/>
      <c r="BF5514" s="419"/>
      <c r="BG5514" s="419"/>
      <c r="BH5514" s="419"/>
      <c r="BJ5514" s="419"/>
      <c r="BK5514" s="419"/>
      <c r="BL5514" s="419"/>
      <c r="BN5514" s="419"/>
      <c r="BO5514" s="419"/>
      <c r="BP5514" s="419"/>
      <c r="BR5514" s="419"/>
      <c r="BS5514" s="419"/>
      <c r="BT5514" s="419"/>
      <c r="BV5514" s="419"/>
      <c r="BW5514" s="419"/>
      <c r="BX5514" s="397"/>
      <c r="BZ5514" s="449"/>
      <c r="CB5514" s="419"/>
      <c r="CC5514" s="419"/>
      <c r="CD5514" s="419"/>
      <c r="CF5514" s="419"/>
      <c r="CG5514" s="419"/>
      <c r="CH5514" s="419"/>
    </row>
    <row r="5515" spans="3:86" ht="21" thickBot="1">
      <c r="C5515" s="425"/>
      <c r="P5515" s="431"/>
      <c r="R5515" s="419"/>
      <c r="S5515" s="446"/>
      <c r="T5515" s="419"/>
      <c r="V5515" s="196"/>
      <c r="W5515" s="419"/>
      <c r="X5515" s="419"/>
      <c r="Z5515" s="419"/>
      <c r="AA5515" s="419"/>
      <c r="AB5515" s="419"/>
      <c r="AD5515" s="419"/>
      <c r="AE5515" s="419"/>
      <c r="AF5515" s="419"/>
      <c r="AH5515" s="419"/>
      <c r="AI5515" s="419"/>
      <c r="AJ5515" s="419"/>
      <c r="AL5515" s="419"/>
      <c r="AM5515" s="419"/>
      <c r="AN5515" s="403"/>
      <c r="AO5515" s="419"/>
      <c r="AP5515" s="419"/>
      <c r="AQ5515" s="419"/>
      <c r="AR5515" s="419"/>
      <c r="AS5515" s="419"/>
      <c r="AT5515" s="419"/>
      <c r="AU5515" s="419"/>
      <c r="AV5515" s="419"/>
      <c r="AX5515" s="419"/>
      <c r="AY5515" s="419"/>
      <c r="AZ5515" s="419"/>
      <c r="BB5515" s="419"/>
      <c r="BC5515" s="419"/>
      <c r="BD5515" s="419"/>
      <c r="BF5515" s="419"/>
      <c r="BG5515" s="419"/>
      <c r="BH5515" s="419"/>
      <c r="BJ5515" s="419"/>
      <c r="BK5515" s="419"/>
      <c r="BL5515" s="419"/>
      <c r="BN5515" s="419"/>
      <c r="BO5515" s="419"/>
      <c r="BP5515" s="419"/>
      <c r="BR5515" s="419"/>
      <c r="BS5515" s="419"/>
      <c r="BT5515" s="419"/>
      <c r="BV5515" s="419"/>
      <c r="BW5515" s="419"/>
      <c r="BX5515" s="397"/>
      <c r="BZ5515" s="449"/>
      <c r="CB5515" s="419"/>
      <c r="CC5515" s="419"/>
      <c r="CD5515" s="419"/>
      <c r="CF5515" s="419"/>
      <c r="CG5515" s="419"/>
      <c r="CH5515" s="419"/>
    </row>
    <row r="5516" spans="3:86" ht="21" thickBot="1">
      <c r="C5516" s="425"/>
      <c r="P5516" s="431"/>
      <c r="R5516" s="419"/>
      <c r="S5516" s="446"/>
      <c r="T5516" s="419"/>
      <c r="V5516" s="196"/>
      <c r="W5516" s="419"/>
      <c r="X5516" s="419"/>
      <c r="Z5516" s="419"/>
      <c r="AA5516" s="419"/>
      <c r="AB5516" s="419"/>
      <c r="AD5516" s="419"/>
      <c r="AE5516" s="419"/>
      <c r="AF5516" s="419"/>
      <c r="AH5516" s="419"/>
      <c r="AI5516" s="419"/>
      <c r="AJ5516" s="419"/>
      <c r="AL5516" s="419"/>
      <c r="AM5516" s="419"/>
      <c r="AN5516" s="403"/>
      <c r="AO5516" s="419"/>
      <c r="AP5516" s="419"/>
      <c r="AQ5516" s="419"/>
      <c r="AR5516" s="419"/>
      <c r="AS5516" s="419"/>
      <c r="AT5516" s="419"/>
      <c r="AU5516" s="419"/>
      <c r="AV5516" s="419"/>
      <c r="AX5516" s="419"/>
      <c r="AY5516" s="419"/>
      <c r="AZ5516" s="419"/>
      <c r="BB5516" s="419"/>
      <c r="BC5516" s="419"/>
      <c r="BD5516" s="419"/>
      <c r="BF5516" s="419"/>
      <c r="BG5516" s="419"/>
      <c r="BH5516" s="419"/>
      <c r="BJ5516" s="419"/>
      <c r="BK5516" s="419"/>
      <c r="BL5516" s="419"/>
      <c r="BN5516" s="419"/>
      <c r="BO5516" s="419"/>
      <c r="BP5516" s="419"/>
      <c r="BR5516" s="419"/>
      <c r="BS5516" s="419"/>
      <c r="BT5516" s="419"/>
      <c r="BV5516" s="419"/>
      <c r="BW5516" s="419"/>
      <c r="BX5516" s="397"/>
      <c r="BZ5516" s="449"/>
      <c r="CB5516" s="419"/>
      <c r="CC5516" s="419"/>
      <c r="CD5516" s="419"/>
      <c r="CF5516" s="419"/>
      <c r="CG5516" s="419"/>
      <c r="CH5516" s="419"/>
    </row>
    <row r="5517" spans="3:86" ht="21" thickBot="1">
      <c r="C5517" s="425"/>
      <c r="P5517" s="431"/>
      <c r="R5517" s="419"/>
      <c r="S5517" s="446"/>
      <c r="T5517" s="419"/>
      <c r="V5517" s="196"/>
      <c r="W5517" s="419"/>
      <c r="X5517" s="419"/>
      <c r="Z5517" s="419"/>
      <c r="AA5517" s="419"/>
      <c r="AB5517" s="419"/>
      <c r="AD5517" s="419"/>
      <c r="AE5517" s="419"/>
      <c r="AF5517" s="419"/>
      <c r="AH5517" s="419"/>
      <c r="AI5517" s="419"/>
      <c r="AJ5517" s="419"/>
      <c r="AL5517" s="419"/>
      <c r="AM5517" s="419"/>
      <c r="AN5517" s="403"/>
      <c r="AO5517" s="419"/>
      <c r="AP5517" s="419"/>
      <c r="AQ5517" s="419"/>
      <c r="AR5517" s="419"/>
      <c r="AS5517" s="419"/>
      <c r="AT5517" s="419"/>
      <c r="AU5517" s="419"/>
      <c r="AV5517" s="419"/>
      <c r="AX5517" s="419"/>
      <c r="AY5517" s="419"/>
      <c r="AZ5517" s="419"/>
      <c r="BB5517" s="419"/>
      <c r="BC5517" s="419"/>
      <c r="BD5517" s="419"/>
      <c r="BF5517" s="419"/>
      <c r="BG5517" s="419"/>
      <c r="BH5517" s="419"/>
      <c r="BJ5517" s="419"/>
      <c r="BK5517" s="419"/>
      <c r="BL5517" s="419"/>
      <c r="BN5517" s="419"/>
      <c r="BO5517" s="419"/>
      <c r="BP5517" s="419"/>
      <c r="BR5517" s="419"/>
      <c r="BS5517" s="419"/>
      <c r="BT5517" s="419"/>
      <c r="BV5517" s="419"/>
      <c r="BW5517" s="419"/>
      <c r="BX5517" s="397"/>
      <c r="BZ5517" s="449"/>
      <c r="CB5517" s="419"/>
      <c r="CC5517" s="419"/>
      <c r="CD5517" s="419"/>
      <c r="CF5517" s="419"/>
      <c r="CG5517" s="419"/>
      <c r="CH5517" s="419"/>
    </row>
    <row r="5518" spans="3:86" ht="21" thickBot="1">
      <c r="C5518" s="425"/>
      <c r="P5518" s="431"/>
      <c r="R5518" s="419"/>
      <c r="S5518" s="446"/>
      <c r="T5518" s="419"/>
      <c r="V5518" s="196"/>
      <c r="W5518" s="419"/>
      <c r="X5518" s="419"/>
      <c r="Z5518" s="419"/>
      <c r="AA5518" s="419"/>
      <c r="AB5518" s="419"/>
      <c r="AD5518" s="419"/>
      <c r="AE5518" s="419"/>
      <c r="AF5518" s="419"/>
      <c r="AH5518" s="419"/>
      <c r="AI5518" s="419"/>
      <c r="AJ5518" s="419"/>
      <c r="AL5518" s="419"/>
      <c r="AM5518" s="419"/>
      <c r="AN5518" s="403"/>
      <c r="AO5518" s="419"/>
      <c r="AP5518" s="419"/>
      <c r="AQ5518" s="419"/>
      <c r="AR5518" s="419"/>
      <c r="AS5518" s="419"/>
      <c r="AT5518" s="419"/>
      <c r="AU5518" s="419"/>
      <c r="AV5518" s="419"/>
      <c r="AX5518" s="419"/>
      <c r="AY5518" s="419"/>
      <c r="AZ5518" s="419"/>
      <c r="BB5518" s="419"/>
      <c r="BC5518" s="419"/>
      <c r="BD5518" s="419"/>
      <c r="BF5518" s="419"/>
      <c r="BG5518" s="419"/>
      <c r="BH5518" s="419"/>
      <c r="BJ5518" s="419"/>
      <c r="BK5518" s="419"/>
      <c r="BL5518" s="419"/>
      <c r="BN5518" s="419"/>
      <c r="BO5518" s="419"/>
      <c r="BP5518" s="419"/>
      <c r="BR5518" s="419"/>
      <c r="BS5518" s="419"/>
      <c r="BT5518" s="419"/>
      <c r="BV5518" s="419"/>
      <c r="BW5518" s="419"/>
      <c r="BX5518" s="397"/>
      <c r="BZ5518" s="449"/>
      <c r="CB5518" s="419"/>
      <c r="CC5518" s="419"/>
      <c r="CD5518" s="419"/>
      <c r="CF5518" s="419"/>
      <c r="CG5518" s="419"/>
      <c r="CH5518" s="419"/>
    </row>
    <row r="5519" spans="3:86" ht="21" thickBot="1">
      <c r="C5519" s="425"/>
      <c r="P5519" s="431"/>
      <c r="R5519" s="419"/>
      <c r="S5519" s="446"/>
      <c r="T5519" s="419"/>
      <c r="V5519" s="196"/>
      <c r="W5519" s="419"/>
      <c r="X5519" s="419"/>
      <c r="Z5519" s="419"/>
      <c r="AA5519" s="419"/>
      <c r="AB5519" s="419"/>
      <c r="AD5519" s="419"/>
      <c r="AE5519" s="419"/>
      <c r="AF5519" s="419"/>
      <c r="AH5519" s="419"/>
      <c r="AI5519" s="419"/>
      <c r="AJ5519" s="419"/>
      <c r="AL5519" s="419"/>
      <c r="AM5519" s="419"/>
      <c r="AN5519" s="403"/>
      <c r="AO5519" s="419"/>
      <c r="AP5519" s="419"/>
      <c r="AQ5519" s="419"/>
      <c r="AR5519" s="419"/>
      <c r="AS5519" s="419"/>
      <c r="AT5519" s="419"/>
      <c r="AU5519" s="419"/>
      <c r="AV5519" s="419"/>
      <c r="AX5519" s="419"/>
      <c r="AY5519" s="419"/>
      <c r="AZ5519" s="419"/>
      <c r="BB5519" s="419"/>
      <c r="BC5519" s="419"/>
      <c r="BD5519" s="419"/>
      <c r="BF5519" s="419"/>
      <c r="BG5519" s="419"/>
      <c r="BH5519" s="419"/>
      <c r="BJ5519" s="419"/>
      <c r="BK5519" s="419"/>
      <c r="BL5519" s="419"/>
      <c r="BN5519" s="419"/>
      <c r="BO5519" s="419"/>
      <c r="BP5519" s="419"/>
      <c r="BR5519" s="419"/>
      <c r="BS5519" s="419"/>
      <c r="BT5519" s="419"/>
      <c r="BV5519" s="419"/>
      <c r="BW5519" s="419"/>
      <c r="BX5519" s="397"/>
      <c r="BZ5519" s="449"/>
      <c r="CB5519" s="419"/>
      <c r="CC5519" s="419"/>
      <c r="CD5519" s="419"/>
      <c r="CF5519" s="419"/>
      <c r="CG5519" s="419"/>
      <c r="CH5519" s="419"/>
    </row>
    <row r="5520" spans="3:86" ht="21" thickBot="1">
      <c r="C5520" s="425"/>
      <c r="P5520" s="431"/>
      <c r="R5520" s="419"/>
      <c r="S5520" s="446"/>
      <c r="T5520" s="419"/>
      <c r="V5520" s="196"/>
      <c r="W5520" s="419"/>
      <c r="X5520" s="419"/>
      <c r="Z5520" s="419"/>
      <c r="AA5520" s="419"/>
      <c r="AB5520" s="419"/>
      <c r="AD5520" s="419"/>
      <c r="AE5520" s="419"/>
      <c r="AF5520" s="419"/>
      <c r="AH5520" s="419"/>
      <c r="AI5520" s="419"/>
      <c r="AJ5520" s="419"/>
      <c r="AL5520" s="419"/>
      <c r="AM5520" s="419"/>
      <c r="AN5520" s="403"/>
      <c r="AO5520" s="419"/>
      <c r="AP5520" s="419"/>
      <c r="AQ5520" s="419"/>
      <c r="AR5520" s="419"/>
      <c r="AS5520" s="419"/>
      <c r="AT5520" s="419"/>
      <c r="AU5520" s="419"/>
      <c r="AV5520" s="419"/>
      <c r="AX5520" s="419"/>
      <c r="AY5520" s="419"/>
      <c r="AZ5520" s="419"/>
      <c r="BB5520" s="419"/>
      <c r="BC5520" s="419"/>
      <c r="BD5520" s="419"/>
      <c r="BF5520" s="419"/>
      <c r="BG5520" s="419"/>
      <c r="BH5520" s="419"/>
      <c r="BJ5520" s="419"/>
      <c r="BK5520" s="419"/>
      <c r="BL5520" s="419"/>
      <c r="BN5520" s="419"/>
      <c r="BO5520" s="419"/>
      <c r="BP5520" s="419"/>
      <c r="BR5520" s="419"/>
      <c r="BS5520" s="419"/>
      <c r="BT5520" s="419"/>
      <c r="BV5520" s="419"/>
      <c r="BW5520" s="419"/>
      <c r="BX5520" s="397"/>
      <c r="BZ5520" s="449"/>
      <c r="CB5520" s="419"/>
      <c r="CC5520" s="419"/>
      <c r="CD5520" s="419"/>
      <c r="CF5520" s="419"/>
      <c r="CG5520" s="419"/>
      <c r="CH5520" s="419"/>
    </row>
    <row r="5521" spans="3:86" ht="21" thickBot="1">
      <c r="C5521" s="425"/>
      <c r="P5521" s="431"/>
      <c r="R5521" s="419"/>
      <c r="S5521" s="446"/>
      <c r="T5521" s="419"/>
      <c r="V5521" s="196"/>
      <c r="W5521" s="419"/>
      <c r="X5521" s="419"/>
      <c r="Z5521" s="419"/>
      <c r="AA5521" s="419"/>
      <c r="AB5521" s="419"/>
      <c r="AD5521" s="419"/>
      <c r="AE5521" s="419"/>
      <c r="AF5521" s="419"/>
      <c r="AH5521" s="419"/>
      <c r="AI5521" s="419"/>
      <c r="AJ5521" s="419"/>
      <c r="AL5521" s="419"/>
      <c r="AM5521" s="419"/>
      <c r="AN5521" s="403"/>
      <c r="AO5521" s="419"/>
      <c r="AP5521" s="419"/>
      <c r="AQ5521" s="419"/>
      <c r="AR5521" s="419"/>
      <c r="AS5521" s="419"/>
      <c r="AT5521" s="419"/>
      <c r="AU5521" s="419"/>
      <c r="AV5521" s="419"/>
      <c r="AX5521" s="419"/>
      <c r="AY5521" s="419"/>
      <c r="AZ5521" s="419"/>
      <c r="BB5521" s="419"/>
      <c r="BC5521" s="419"/>
      <c r="BD5521" s="419"/>
      <c r="BF5521" s="419"/>
      <c r="BG5521" s="419"/>
      <c r="BH5521" s="419"/>
      <c r="BJ5521" s="419"/>
      <c r="BK5521" s="419"/>
      <c r="BL5521" s="419"/>
      <c r="BN5521" s="419"/>
      <c r="BO5521" s="419"/>
      <c r="BP5521" s="419"/>
      <c r="BR5521" s="419"/>
      <c r="BS5521" s="419"/>
      <c r="BT5521" s="419"/>
      <c r="BV5521" s="419"/>
      <c r="BW5521" s="419"/>
      <c r="BX5521" s="397"/>
      <c r="BZ5521" s="449"/>
      <c r="CB5521" s="419"/>
      <c r="CC5521" s="419"/>
      <c r="CD5521" s="419"/>
      <c r="CF5521" s="419"/>
      <c r="CG5521" s="419"/>
      <c r="CH5521" s="419"/>
    </row>
    <row r="5522" spans="3:86" ht="21" thickBot="1">
      <c r="C5522" s="425"/>
      <c r="P5522" s="431"/>
      <c r="R5522" s="419"/>
      <c r="S5522" s="446"/>
      <c r="T5522" s="419"/>
      <c r="V5522" s="196"/>
      <c r="W5522" s="419"/>
      <c r="X5522" s="419"/>
      <c r="Z5522" s="419"/>
      <c r="AA5522" s="419"/>
      <c r="AB5522" s="419"/>
      <c r="AD5522" s="419"/>
      <c r="AE5522" s="419"/>
      <c r="AF5522" s="419"/>
      <c r="AH5522" s="419"/>
      <c r="AI5522" s="419"/>
      <c r="AJ5522" s="419"/>
      <c r="AL5522" s="419"/>
      <c r="AM5522" s="419"/>
      <c r="AN5522" s="403"/>
      <c r="AO5522" s="419"/>
      <c r="AP5522" s="419"/>
      <c r="AQ5522" s="419"/>
      <c r="AR5522" s="419"/>
      <c r="AS5522" s="419"/>
      <c r="AT5522" s="419"/>
      <c r="AU5522" s="419"/>
      <c r="AV5522" s="419"/>
      <c r="AX5522" s="419"/>
      <c r="AY5522" s="419"/>
      <c r="AZ5522" s="419"/>
      <c r="BB5522" s="419"/>
      <c r="BC5522" s="419"/>
      <c r="BD5522" s="419"/>
      <c r="BF5522" s="419"/>
      <c r="BG5522" s="419"/>
      <c r="BH5522" s="419"/>
      <c r="BJ5522" s="419"/>
      <c r="BK5522" s="419"/>
      <c r="BL5522" s="419"/>
      <c r="BN5522" s="419"/>
      <c r="BO5522" s="419"/>
      <c r="BP5522" s="419"/>
      <c r="BR5522" s="419"/>
      <c r="BS5522" s="419"/>
      <c r="BT5522" s="419"/>
      <c r="BV5522" s="419"/>
      <c r="BW5522" s="419"/>
      <c r="BX5522" s="397"/>
      <c r="BZ5522" s="449"/>
      <c r="CB5522" s="419"/>
      <c r="CC5522" s="419"/>
      <c r="CD5522" s="419"/>
      <c r="CF5522" s="419"/>
      <c r="CG5522" s="419"/>
      <c r="CH5522" s="419"/>
    </row>
    <row r="5523" spans="3:86" ht="21" thickBot="1">
      <c r="C5523" s="425"/>
      <c r="P5523" s="431"/>
      <c r="R5523" s="419"/>
      <c r="S5523" s="446"/>
      <c r="T5523" s="419"/>
      <c r="V5523" s="196"/>
      <c r="W5523" s="419"/>
      <c r="X5523" s="419"/>
      <c r="Z5523" s="419"/>
      <c r="AA5523" s="419"/>
      <c r="AB5523" s="419"/>
      <c r="AD5523" s="419"/>
      <c r="AE5523" s="419"/>
      <c r="AF5523" s="419"/>
      <c r="AH5523" s="419"/>
      <c r="AI5523" s="419"/>
      <c r="AJ5523" s="419"/>
      <c r="AL5523" s="419"/>
      <c r="AM5523" s="419"/>
      <c r="AN5523" s="403"/>
      <c r="AO5523" s="419"/>
      <c r="AP5523" s="419"/>
      <c r="AQ5523" s="419"/>
      <c r="AR5523" s="419"/>
      <c r="AS5523" s="419"/>
      <c r="AT5523" s="419"/>
      <c r="AU5523" s="419"/>
      <c r="AV5523" s="419"/>
      <c r="AX5523" s="419"/>
      <c r="AY5523" s="419"/>
      <c r="AZ5523" s="419"/>
      <c r="BB5523" s="419"/>
      <c r="BC5523" s="419"/>
      <c r="BD5523" s="419"/>
      <c r="BF5523" s="419"/>
      <c r="BG5523" s="419"/>
      <c r="BH5523" s="419"/>
      <c r="BJ5523" s="419"/>
      <c r="BK5523" s="419"/>
      <c r="BL5523" s="419"/>
      <c r="BN5523" s="419"/>
      <c r="BO5523" s="419"/>
      <c r="BP5523" s="419"/>
      <c r="BR5523" s="419"/>
      <c r="BS5523" s="419"/>
      <c r="BT5523" s="419"/>
      <c r="BV5523" s="419"/>
      <c r="BW5523" s="419"/>
      <c r="BX5523" s="397"/>
      <c r="BZ5523" s="449"/>
      <c r="CB5523" s="419"/>
      <c r="CC5523" s="419"/>
      <c r="CD5523" s="419"/>
      <c r="CF5523" s="419"/>
      <c r="CG5523" s="419"/>
      <c r="CH5523" s="419"/>
    </row>
    <row r="5524" spans="3:86" ht="21" thickBot="1">
      <c r="C5524" s="425"/>
      <c r="P5524" s="431"/>
      <c r="R5524" s="419"/>
      <c r="S5524" s="446"/>
      <c r="T5524" s="419"/>
      <c r="V5524" s="196"/>
      <c r="W5524" s="419"/>
      <c r="X5524" s="419"/>
      <c r="Z5524" s="419"/>
      <c r="AA5524" s="419"/>
      <c r="AB5524" s="419"/>
      <c r="AD5524" s="419"/>
      <c r="AE5524" s="419"/>
      <c r="AF5524" s="419"/>
      <c r="AH5524" s="419"/>
      <c r="AI5524" s="419"/>
      <c r="AJ5524" s="419"/>
      <c r="AL5524" s="419"/>
      <c r="AM5524" s="419"/>
      <c r="AN5524" s="403"/>
      <c r="AO5524" s="419"/>
      <c r="AP5524" s="419"/>
      <c r="AQ5524" s="419"/>
      <c r="AR5524" s="419"/>
      <c r="AS5524" s="419"/>
      <c r="AT5524" s="419"/>
      <c r="AU5524" s="419"/>
      <c r="AV5524" s="419"/>
      <c r="AX5524" s="419"/>
      <c r="AY5524" s="419"/>
      <c r="AZ5524" s="419"/>
      <c r="BB5524" s="419"/>
      <c r="BC5524" s="419"/>
      <c r="BD5524" s="419"/>
      <c r="BF5524" s="419"/>
      <c r="BG5524" s="419"/>
      <c r="BH5524" s="419"/>
      <c r="BJ5524" s="419"/>
      <c r="BK5524" s="419"/>
      <c r="BL5524" s="419"/>
      <c r="BN5524" s="419"/>
      <c r="BO5524" s="419"/>
      <c r="BP5524" s="419"/>
      <c r="BR5524" s="419"/>
      <c r="BS5524" s="419"/>
      <c r="BT5524" s="419"/>
      <c r="BV5524" s="419"/>
      <c r="BW5524" s="419"/>
      <c r="BX5524" s="397"/>
      <c r="BZ5524" s="449"/>
      <c r="CB5524" s="419"/>
      <c r="CC5524" s="419"/>
      <c r="CD5524" s="419"/>
      <c r="CF5524" s="419"/>
      <c r="CG5524" s="419"/>
      <c r="CH5524" s="419"/>
    </row>
    <row r="5525" spans="3:86" ht="21" thickBot="1">
      <c r="C5525" s="425"/>
      <c r="P5525" s="431"/>
      <c r="R5525" s="419"/>
      <c r="S5525" s="446"/>
      <c r="T5525" s="419"/>
      <c r="V5525" s="196"/>
      <c r="W5525" s="419"/>
      <c r="X5525" s="419"/>
      <c r="Z5525" s="419"/>
      <c r="AA5525" s="419"/>
      <c r="AB5525" s="419"/>
      <c r="AD5525" s="419"/>
      <c r="AE5525" s="419"/>
      <c r="AF5525" s="419"/>
      <c r="AH5525" s="419"/>
      <c r="AI5525" s="419"/>
      <c r="AJ5525" s="419"/>
      <c r="AL5525" s="419"/>
      <c r="AM5525" s="419"/>
      <c r="AN5525" s="403"/>
      <c r="AO5525" s="419"/>
      <c r="AP5525" s="419"/>
      <c r="AQ5525" s="419"/>
      <c r="AR5525" s="419"/>
      <c r="AS5525" s="419"/>
      <c r="AT5525" s="419"/>
      <c r="AU5525" s="419"/>
      <c r="AV5525" s="419"/>
      <c r="AX5525" s="419"/>
      <c r="AY5525" s="419"/>
      <c r="AZ5525" s="419"/>
      <c r="BB5525" s="419"/>
      <c r="BC5525" s="419"/>
      <c r="BD5525" s="419"/>
      <c r="BF5525" s="419"/>
      <c r="BG5525" s="419"/>
      <c r="BH5525" s="419"/>
      <c r="BJ5525" s="419"/>
      <c r="BK5525" s="419"/>
      <c r="BL5525" s="419"/>
      <c r="BN5525" s="419"/>
      <c r="BO5525" s="419"/>
      <c r="BP5525" s="419"/>
      <c r="BR5525" s="419"/>
      <c r="BS5525" s="419"/>
      <c r="BT5525" s="419"/>
      <c r="BV5525" s="419"/>
      <c r="BW5525" s="419"/>
      <c r="BX5525" s="397"/>
      <c r="BZ5525" s="449"/>
      <c r="CB5525" s="419"/>
      <c r="CC5525" s="419"/>
      <c r="CD5525" s="419"/>
      <c r="CF5525" s="419"/>
      <c r="CG5525" s="419"/>
      <c r="CH5525" s="419"/>
    </row>
    <row r="5526" spans="3:86" ht="21" thickBot="1">
      <c r="C5526" s="425"/>
      <c r="P5526" s="431"/>
      <c r="R5526" s="419"/>
      <c r="S5526" s="446"/>
      <c r="T5526" s="419"/>
      <c r="V5526" s="196"/>
      <c r="W5526" s="419"/>
      <c r="X5526" s="419"/>
      <c r="Z5526" s="419"/>
      <c r="AA5526" s="419"/>
      <c r="AB5526" s="419"/>
      <c r="AD5526" s="419"/>
      <c r="AE5526" s="419"/>
      <c r="AF5526" s="419"/>
      <c r="AH5526" s="419"/>
      <c r="AI5526" s="419"/>
      <c r="AJ5526" s="419"/>
      <c r="AL5526" s="419"/>
      <c r="AM5526" s="419"/>
      <c r="AN5526" s="403"/>
      <c r="AO5526" s="419"/>
      <c r="AP5526" s="419"/>
      <c r="AQ5526" s="419"/>
      <c r="AR5526" s="419"/>
      <c r="AS5526" s="419"/>
      <c r="AT5526" s="419"/>
      <c r="AU5526" s="419"/>
      <c r="AV5526" s="419"/>
      <c r="AX5526" s="419"/>
      <c r="AY5526" s="419"/>
      <c r="AZ5526" s="419"/>
      <c r="BB5526" s="419"/>
      <c r="BC5526" s="419"/>
      <c r="BD5526" s="419"/>
      <c r="BF5526" s="419"/>
      <c r="BG5526" s="419"/>
      <c r="BH5526" s="419"/>
      <c r="BJ5526" s="419"/>
      <c r="BK5526" s="419"/>
      <c r="BL5526" s="419"/>
      <c r="BN5526" s="419"/>
      <c r="BO5526" s="419"/>
      <c r="BP5526" s="419"/>
      <c r="BR5526" s="419"/>
      <c r="BS5526" s="419"/>
      <c r="BT5526" s="419"/>
      <c r="BV5526" s="419"/>
      <c r="BW5526" s="419"/>
      <c r="BX5526" s="397"/>
      <c r="BZ5526" s="449"/>
      <c r="CB5526" s="419"/>
      <c r="CC5526" s="419"/>
      <c r="CD5526" s="419"/>
      <c r="CF5526" s="419"/>
      <c r="CG5526" s="419"/>
      <c r="CH5526" s="419"/>
    </row>
    <row r="5527" spans="3:86" ht="21" thickBot="1">
      <c r="C5527" s="425"/>
      <c r="P5527" s="431"/>
      <c r="R5527" s="419"/>
      <c r="S5527" s="446"/>
      <c r="T5527" s="419"/>
      <c r="V5527" s="196"/>
      <c r="W5527" s="419"/>
      <c r="X5527" s="419"/>
      <c r="Z5527" s="419"/>
      <c r="AA5527" s="419"/>
      <c r="AB5527" s="419"/>
      <c r="AD5527" s="419"/>
      <c r="AE5527" s="419"/>
      <c r="AF5527" s="419"/>
      <c r="AH5527" s="419"/>
      <c r="AI5527" s="419"/>
      <c r="AJ5527" s="419"/>
      <c r="AL5527" s="419"/>
      <c r="AM5527" s="419"/>
      <c r="AN5527" s="403"/>
      <c r="AO5527" s="419"/>
      <c r="AP5527" s="419"/>
      <c r="AQ5527" s="419"/>
      <c r="AR5527" s="419"/>
      <c r="AS5527" s="419"/>
      <c r="AT5527" s="419"/>
      <c r="AU5527" s="419"/>
      <c r="AV5527" s="419"/>
      <c r="AX5527" s="419"/>
      <c r="AY5527" s="419"/>
      <c r="AZ5527" s="419"/>
      <c r="BB5527" s="419"/>
      <c r="BC5527" s="419"/>
      <c r="BD5527" s="419"/>
      <c r="BF5527" s="419"/>
      <c r="BG5527" s="419"/>
      <c r="BH5527" s="419"/>
      <c r="BJ5527" s="419"/>
      <c r="BK5527" s="419"/>
      <c r="BL5527" s="419"/>
      <c r="BN5527" s="419"/>
      <c r="BO5527" s="419"/>
      <c r="BP5527" s="419"/>
      <c r="BR5527" s="419"/>
      <c r="BS5527" s="419"/>
      <c r="BT5527" s="419"/>
      <c r="BV5527" s="419"/>
      <c r="BW5527" s="419"/>
      <c r="BX5527" s="397"/>
      <c r="BZ5527" s="449"/>
      <c r="CB5527" s="419"/>
      <c r="CC5527" s="419"/>
      <c r="CD5527" s="419"/>
      <c r="CF5527" s="419"/>
      <c r="CG5527" s="419"/>
      <c r="CH5527" s="419"/>
    </row>
    <row r="5528" spans="3:86" ht="21" thickBot="1">
      <c r="C5528" s="425"/>
      <c r="P5528" s="431"/>
      <c r="R5528" s="419"/>
      <c r="S5528" s="446"/>
      <c r="T5528" s="419"/>
      <c r="V5528" s="196"/>
      <c r="W5528" s="419"/>
      <c r="X5528" s="419"/>
      <c r="Z5528" s="419"/>
      <c r="AA5528" s="419"/>
      <c r="AB5528" s="419"/>
      <c r="AD5528" s="419"/>
      <c r="AE5528" s="419"/>
      <c r="AF5528" s="419"/>
      <c r="AH5528" s="419"/>
      <c r="AI5528" s="419"/>
      <c r="AJ5528" s="419"/>
      <c r="AL5528" s="419"/>
      <c r="AM5528" s="419"/>
      <c r="AN5528" s="403"/>
      <c r="AO5528" s="419"/>
      <c r="AP5528" s="419"/>
      <c r="AQ5528" s="419"/>
      <c r="AR5528" s="419"/>
      <c r="AS5528" s="419"/>
      <c r="AT5528" s="419"/>
      <c r="AU5528" s="419"/>
      <c r="AV5528" s="419"/>
      <c r="AX5528" s="419"/>
      <c r="AY5528" s="419"/>
      <c r="AZ5528" s="419"/>
      <c r="BB5528" s="419"/>
      <c r="BC5528" s="419"/>
      <c r="BD5528" s="419"/>
      <c r="BF5528" s="419"/>
      <c r="BG5528" s="419"/>
      <c r="BH5528" s="419"/>
      <c r="BJ5528" s="419"/>
      <c r="BK5528" s="419"/>
      <c r="BL5528" s="419"/>
      <c r="BN5528" s="419"/>
      <c r="BO5528" s="419"/>
      <c r="BP5528" s="419"/>
      <c r="BR5528" s="419"/>
      <c r="BS5528" s="419"/>
      <c r="BT5528" s="419"/>
      <c r="BV5528" s="419"/>
      <c r="BW5528" s="419"/>
      <c r="BX5528" s="397"/>
      <c r="BZ5528" s="449"/>
      <c r="CB5528" s="419"/>
      <c r="CC5528" s="419"/>
      <c r="CD5528" s="419"/>
      <c r="CF5528" s="419"/>
      <c r="CG5528" s="419"/>
      <c r="CH5528" s="419"/>
    </row>
    <row r="5529" spans="3:86" ht="21" thickBot="1">
      <c r="C5529" s="425"/>
      <c r="P5529" s="431"/>
      <c r="R5529" s="419"/>
      <c r="S5529" s="446"/>
      <c r="T5529" s="419"/>
      <c r="V5529" s="196"/>
      <c r="W5529" s="419"/>
      <c r="X5529" s="419"/>
      <c r="Z5529" s="419"/>
      <c r="AA5529" s="419"/>
      <c r="AB5529" s="419"/>
      <c r="AD5529" s="419"/>
      <c r="AE5529" s="419"/>
      <c r="AF5529" s="419"/>
      <c r="AH5529" s="419"/>
      <c r="AI5529" s="419"/>
      <c r="AJ5529" s="419"/>
      <c r="AL5529" s="419"/>
      <c r="AM5529" s="419"/>
      <c r="AN5529" s="403"/>
      <c r="AO5529" s="419"/>
      <c r="AP5529" s="419"/>
      <c r="AQ5529" s="419"/>
      <c r="AR5529" s="419"/>
      <c r="AS5529" s="419"/>
      <c r="AT5529" s="419"/>
      <c r="AU5529" s="419"/>
      <c r="AV5529" s="419"/>
      <c r="AX5529" s="419"/>
      <c r="AY5529" s="419"/>
      <c r="AZ5529" s="419"/>
      <c r="BB5529" s="419"/>
      <c r="BC5529" s="419"/>
      <c r="BD5529" s="419"/>
      <c r="BF5529" s="419"/>
      <c r="BG5529" s="419"/>
      <c r="BH5529" s="419"/>
      <c r="BJ5529" s="419"/>
      <c r="BK5529" s="419"/>
      <c r="BL5529" s="419"/>
      <c r="BN5529" s="419"/>
      <c r="BO5529" s="419"/>
      <c r="BP5529" s="419"/>
      <c r="BR5529" s="419"/>
      <c r="BS5529" s="419"/>
      <c r="BT5529" s="419"/>
      <c r="BV5529" s="419"/>
      <c r="BW5529" s="419"/>
      <c r="BX5529" s="397"/>
      <c r="BZ5529" s="449"/>
      <c r="CB5529" s="419"/>
      <c r="CC5529" s="419"/>
      <c r="CD5529" s="419"/>
      <c r="CF5529" s="419"/>
      <c r="CG5529" s="419"/>
      <c r="CH5529" s="419"/>
    </row>
    <row r="5530" spans="3:86" ht="21" thickBot="1">
      <c r="C5530" s="425"/>
      <c r="P5530" s="431"/>
      <c r="R5530" s="419"/>
      <c r="S5530" s="446"/>
      <c r="T5530" s="419"/>
      <c r="V5530" s="196"/>
      <c r="W5530" s="419"/>
      <c r="X5530" s="419"/>
      <c r="Z5530" s="419"/>
      <c r="AA5530" s="419"/>
      <c r="AB5530" s="419"/>
      <c r="AD5530" s="419"/>
      <c r="AE5530" s="419"/>
      <c r="AF5530" s="419"/>
      <c r="AH5530" s="419"/>
      <c r="AI5530" s="419"/>
      <c r="AJ5530" s="419"/>
      <c r="AL5530" s="419"/>
      <c r="AM5530" s="419"/>
      <c r="AN5530" s="403"/>
      <c r="AO5530" s="419"/>
      <c r="AP5530" s="419"/>
      <c r="AQ5530" s="419"/>
      <c r="AR5530" s="419"/>
      <c r="AS5530" s="419"/>
      <c r="AT5530" s="419"/>
      <c r="AU5530" s="419"/>
      <c r="AV5530" s="419"/>
      <c r="AX5530" s="419"/>
      <c r="AY5530" s="419"/>
      <c r="AZ5530" s="419"/>
      <c r="BB5530" s="419"/>
      <c r="BC5530" s="419"/>
      <c r="BD5530" s="419"/>
      <c r="BF5530" s="419"/>
      <c r="BG5530" s="419"/>
      <c r="BH5530" s="419"/>
      <c r="BJ5530" s="419"/>
      <c r="BK5530" s="419"/>
      <c r="BL5530" s="419"/>
      <c r="BN5530" s="419"/>
      <c r="BO5530" s="419"/>
      <c r="BP5530" s="419"/>
      <c r="BR5530" s="419"/>
      <c r="BS5530" s="419"/>
      <c r="BT5530" s="419"/>
      <c r="BV5530" s="419"/>
      <c r="BW5530" s="419"/>
      <c r="BX5530" s="397"/>
      <c r="BZ5530" s="449"/>
      <c r="CB5530" s="419"/>
      <c r="CC5530" s="419"/>
      <c r="CD5530" s="419"/>
      <c r="CF5530" s="419"/>
      <c r="CG5530" s="419"/>
      <c r="CH5530" s="419"/>
    </row>
    <row r="5531" spans="3:86" ht="21" thickBot="1">
      <c r="C5531" s="425"/>
      <c r="P5531" s="431"/>
      <c r="R5531" s="419"/>
      <c r="S5531" s="446"/>
      <c r="T5531" s="419"/>
      <c r="V5531" s="196"/>
      <c r="W5531" s="419"/>
      <c r="X5531" s="419"/>
      <c r="Z5531" s="419"/>
      <c r="AA5531" s="419"/>
      <c r="AB5531" s="419"/>
      <c r="AD5531" s="419"/>
      <c r="AE5531" s="419"/>
      <c r="AF5531" s="419"/>
      <c r="AH5531" s="419"/>
      <c r="AI5531" s="419"/>
      <c r="AJ5531" s="419"/>
      <c r="AL5531" s="419"/>
      <c r="AM5531" s="419"/>
      <c r="AN5531" s="403"/>
      <c r="AO5531" s="419"/>
      <c r="AP5531" s="419"/>
      <c r="AQ5531" s="419"/>
      <c r="AR5531" s="419"/>
      <c r="AS5531" s="419"/>
      <c r="AT5531" s="419"/>
      <c r="AU5531" s="419"/>
      <c r="AV5531" s="419"/>
      <c r="AX5531" s="419"/>
      <c r="AY5531" s="419"/>
      <c r="AZ5531" s="419"/>
      <c r="BB5531" s="419"/>
      <c r="BC5531" s="419"/>
      <c r="BD5531" s="419"/>
      <c r="BF5531" s="419"/>
      <c r="BG5531" s="419"/>
      <c r="BH5531" s="419"/>
      <c r="BJ5531" s="419"/>
      <c r="BK5531" s="419"/>
      <c r="BL5531" s="419"/>
      <c r="BN5531" s="419"/>
      <c r="BO5531" s="419"/>
      <c r="BP5531" s="419"/>
      <c r="BR5531" s="419"/>
      <c r="BS5531" s="419"/>
      <c r="BT5531" s="419"/>
      <c r="BV5531" s="419"/>
      <c r="BW5531" s="419"/>
      <c r="BX5531" s="397"/>
      <c r="BZ5531" s="449"/>
      <c r="CB5531" s="419"/>
      <c r="CC5531" s="419"/>
      <c r="CD5531" s="419"/>
      <c r="CF5531" s="419"/>
      <c r="CG5531" s="419"/>
      <c r="CH5531" s="419"/>
    </row>
    <row r="5532" spans="3:86" ht="21" thickBot="1">
      <c r="C5532" s="425"/>
      <c r="P5532" s="431"/>
      <c r="R5532" s="419"/>
      <c r="S5532" s="446"/>
      <c r="T5532" s="419"/>
      <c r="V5532" s="196"/>
      <c r="W5532" s="419"/>
      <c r="X5532" s="419"/>
      <c r="Z5532" s="419"/>
      <c r="AA5532" s="419"/>
      <c r="AB5532" s="419"/>
      <c r="AD5532" s="419"/>
      <c r="AE5532" s="419"/>
      <c r="AF5532" s="419"/>
      <c r="AH5532" s="419"/>
      <c r="AI5532" s="419"/>
      <c r="AJ5532" s="419"/>
      <c r="AL5532" s="419"/>
      <c r="AM5532" s="419"/>
      <c r="AN5532" s="403"/>
      <c r="AO5532" s="419"/>
      <c r="AP5532" s="419"/>
      <c r="AQ5532" s="419"/>
      <c r="AR5532" s="419"/>
      <c r="AS5532" s="419"/>
      <c r="AT5532" s="419"/>
      <c r="AU5532" s="419"/>
      <c r="AV5532" s="419"/>
      <c r="AX5532" s="419"/>
      <c r="AY5532" s="419"/>
      <c r="AZ5532" s="419"/>
      <c r="BB5532" s="419"/>
      <c r="BC5532" s="419"/>
      <c r="BD5532" s="419"/>
      <c r="BF5532" s="419"/>
      <c r="BG5532" s="419"/>
      <c r="BH5532" s="419"/>
      <c r="BJ5532" s="419"/>
      <c r="BK5532" s="419"/>
      <c r="BL5532" s="419"/>
      <c r="BN5532" s="419"/>
      <c r="BO5532" s="419"/>
      <c r="BP5532" s="419"/>
      <c r="BR5532" s="419"/>
      <c r="BS5532" s="419"/>
      <c r="BT5532" s="419"/>
      <c r="BV5532" s="419"/>
      <c r="BW5532" s="419"/>
      <c r="BX5532" s="397"/>
      <c r="BZ5532" s="449"/>
      <c r="CB5532" s="419"/>
      <c r="CC5532" s="419"/>
      <c r="CD5532" s="419"/>
      <c r="CF5532" s="419"/>
      <c r="CG5532" s="419"/>
      <c r="CH5532" s="419"/>
    </row>
    <row r="5533" spans="3:86" ht="21" thickBot="1">
      <c r="C5533" s="425"/>
      <c r="P5533" s="431"/>
      <c r="R5533" s="419"/>
      <c r="S5533" s="446"/>
      <c r="T5533" s="419"/>
      <c r="V5533" s="196"/>
      <c r="W5533" s="419"/>
      <c r="X5533" s="419"/>
      <c r="Z5533" s="419"/>
      <c r="AA5533" s="419"/>
      <c r="AB5533" s="419"/>
      <c r="AD5533" s="419"/>
      <c r="AE5533" s="419"/>
      <c r="AF5533" s="419"/>
      <c r="AH5533" s="419"/>
      <c r="AI5533" s="419"/>
      <c r="AJ5533" s="419"/>
      <c r="AL5533" s="419"/>
      <c r="AM5533" s="419"/>
      <c r="AN5533" s="403"/>
      <c r="AO5533" s="419"/>
      <c r="AP5533" s="419"/>
      <c r="AQ5533" s="419"/>
      <c r="AR5533" s="419"/>
      <c r="AS5533" s="419"/>
      <c r="AT5533" s="419"/>
      <c r="AU5533" s="419"/>
      <c r="AV5533" s="419"/>
      <c r="AX5533" s="419"/>
      <c r="AY5533" s="419"/>
      <c r="AZ5533" s="419"/>
      <c r="BB5533" s="419"/>
      <c r="BC5533" s="419"/>
      <c r="BD5533" s="419"/>
      <c r="BF5533" s="419"/>
      <c r="BG5533" s="419"/>
      <c r="BH5533" s="419"/>
      <c r="BJ5533" s="419"/>
      <c r="BK5533" s="419"/>
      <c r="BL5533" s="419"/>
      <c r="BN5533" s="419"/>
      <c r="BO5533" s="419"/>
      <c r="BP5533" s="419"/>
      <c r="BR5533" s="419"/>
      <c r="BS5533" s="419"/>
      <c r="BT5533" s="419"/>
      <c r="BV5533" s="419"/>
      <c r="BW5533" s="419"/>
      <c r="BX5533" s="397"/>
      <c r="BZ5533" s="449"/>
      <c r="CB5533" s="419"/>
      <c r="CC5533" s="419"/>
      <c r="CD5533" s="419"/>
      <c r="CF5533" s="419"/>
      <c r="CG5533" s="419"/>
      <c r="CH5533" s="419"/>
    </row>
    <row r="5534" spans="3:86" ht="21" thickBot="1">
      <c r="C5534" s="425"/>
      <c r="P5534" s="431"/>
      <c r="R5534" s="419"/>
      <c r="S5534" s="446"/>
      <c r="T5534" s="419"/>
      <c r="V5534" s="196"/>
      <c r="W5534" s="419"/>
      <c r="X5534" s="419"/>
      <c r="Z5534" s="419"/>
      <c r="AA5534" s="419"/>
      <c r="AB5534" s="419"/>
      <c r="AD5534" s="419"/>
      <c r="AE5534" s="419"/>
      <c r="AF5534" s="419"/>
      <c r="AH5534" s="419"/>
      <c r="AI5534" s="419"/>
      <c r="AJ5534" s="419"/>
      <c r="AL5534" s="419"/>
      <c r="AM5534" s="419"/>
      <c r="AN5534" s="403"/>
      <c r="AO5534" s="419"/>
      <c r="AP5534" s="419"/>
      <c r="AQ5534" s="419"/>
      <c r="AR5534" s="419"/>
      <c r="AS5534" s="419"/>
      <c r="AT5534" s="419"/>
      <c r="AU5534" s="419"/>
      <c r="AV5534" s="419"/>
      <c r="AX5534" s="419"/>
      <c r="AY5534" s="419"/>
      <c r="AZ5534" s="419"/>
      <c r="BB5534" s="419"/>
      <c r="BC5534" s="419"/>
      <c r="BD5534" s="419"/>
      <c r="BF5534" s="419"/>
      <c r="BG5534" s="419"/>
      <c r="BH5534" s="419"/>
      <c r="BJ5534" s="419"/>
      <c r="BK5534" s="419"/>
      <c r="BL5534" s="419"/>
      <c r="BN5534" s="419"/>
      <c r="BO5534" s="419"/>
      <c r="BP5534" s="419"/>
      <c r="BR5534" s="419"/>
      <c r="BS5534" s="419"/>
      <c r="BT5534" s="419"/>
      <c r="BV5534" s="419"/>
      <c r="BW5534" s="419"/>
      <c r="BX5534" s="397"/>
      <c r="BZ5534" s="449"/>
      <c r="CB5534" s="419"/>
      <c r="CC5534" s="419"/>
      <c r="CD5534" s="419"/>
      <c r="CF5534" s="419"/>
      <c r="CG5534" s="419"/>
      <c r="CH5534" s="419"/>
    </row>
    <row r="5535" spans="3:86" ht="21" thickBot="1">
      <c r="C5535" s="425"/>
      <c r="P5535" s="431"/>
      <c r="R5535" s="419"/>
      <c r="S5535" s="446"/>
      <c r="T5535" s="419"/>
      <c r="V5535" s="196"/>
      <c r="W5535" s="419"/>
      <c r="X5535" s="419"/>
      <c r="Z5535" s="419"/>
      <c r="AA5535" s="419"/>
      <c r="AB5535" s="419"/>
      <c r="AD5535" s="419"/>
      <c r="AE5535" s="419"/>
      <c r="AF5535" s="419"/>
      <c r="AH5535" s="419"/>
      <c r="AI5535" s="419"/>
      <c r="AJ5535" s="419"/>
      <c r="AL5535" s="419"/>
      <c r="AM5535" s="419"/>
      <c r="AN5535" s="403"/>
      <c r="AO5535" s="419"/>
      <c r="AP5535" s="419"/>
      <c r="AQ5535" s="419"/>
      <c r="AR5535" s="419"/>
      <c r="AS5535" s="419"/>
      <c r="AT5535" s="419"/>
      <c r="AU5535" s="419"/>
      <c r="AV5535" s="419"/>
      <c r="AX5535" s="419"/>
      <c r="AY5535" s="419"/>
      <c r="AZ5535" s="419"/>
      <c r="BB5535" s="419"/>
      <c r="BC5535" s="419"/>
      <c r="BD5535" s="419"/>
      <c r="BF5535" s="419"/>
      <c r="BG5535" s="419"/>
      <c r="BH5535" s="419"/>
      <c r="BJ5535" s="419"/>
      <c r="BK5535" s="419"/>
      <c r="BL5535" s="419"/>
      <c r="BN5535" s="419"/>
      <c r="BO5535" s="419"/>
      <c r="BP5535" s="419"/>
      <c r="BR5535" s="419"/>
      <c r="BS5535" s="419"/>
      <c r="BT5535" s="419"/>
      <c r="BV5535" s="419"/>
      <c r="BW5535" s="419"/>
      <c r="BX5535" s="397"/>
      <c r="BZ5535" s="449"/>
      <c r="CB5535" s="419"/>
      <c r="CC5535" s="419"/>
      <c r="CD5535" s="419"/>
      <c r="CF5535" s="419"/>
      <c r="CG5535" s="419"/>
      <c r="CH5535" s="419"/>
    </row>
    <row r="5536" spans="3:86" ht="21" thickBot="1">
      <c r="C5536" s="425"/>
      <c r="P5536" s="431"/>
      <c r="R5536" s="419"/>
      <c r="S5536" s="446"/>
      <c r="T5536" s="419"/>
      <c r="V5536" s="196"/>
      <c r="W5536" s="419"/>
      <c r="X5536" s="419"/>
      <c r="Z5536" s="419"/>
      <c r="AA5536" s="419"/>
      <c r="AB5536" s="419"/>
      <c r="AD5536" s="419"/>
      <c r="AE5536" s="419"/>
      <c r="AF5536" s="419"/>
      <c r="AH5536" s="419"/>
      <c r="AI5536" s="419"/>
      <c r="AJ5536" s="419"/>
      <c r="AL5536" s="419"/>
      <c r="AM5536" s="419"/>
      <c r="AN5536" s="403"/>
      <c r="AO5536" s="419"/>
      <c r="AP5536" s="419"/>
      <c r="AQ5536" s="419"/>
      <c r="AR5536" s="419"/>
      <c r="AS5536" s="419"/>
      <c r="AT5536" s="419"/>
      <c r="AU5536" s="419"/>
      <c r="AV5536" s="419"/>
      <c r="AX5536" s="419"/>
      <c r="AY5536" s="419"/>
      <c r="AZ5536" s="419"/>
      <c r="BB5536" s="419"/>
      <c r="BC5536" s="419"/>
      <c r="BD5536" s="419"/>
      <c r="BF5536" s="419"/>
      <c r="BG5536" s="419"/>
      <c r="BH5536" s="419"/>
      <c r="BJ5536" s="419"/>
      <c r="BK5536" s="419"/>
      <c r="BL5536" s="419"/>
      <c r="BN5536" s="419"/>
      <c r="BO5536" s="419"/>
      <c r="BP5536" s="419"/>
      <c r="BR5536" s="419"/>
      <c r="BS5536" s="419"/>
      <c r="BT5536" s="419"/>
      <c r="BV5536" s="419"/>
      <c r="BW5536" s="419"/>
      <c r="BX5536" s="397"/>
      <c r="BZ5536" s="449"/>
      <c r="CB5536" s="419"/>
      <c r="CC5536" s="419"/>
      <c r="CD5536" s="419"/>
      <c r="CF5536" s="419"/>
      <c r="CG5536" s="419"/>
      <c r="CH5536" s="419"/>
    </row>
    <row r="5537" spans="3:86" ht="21" thickBot="1">
      <c r="C5537" s="425"/>
      <c r="P5537" s="431"/>
      <c r="R5537" s="419"/>
      <c r="S5537" s="446"/>
      <c r="T5537" s="419"/>
      <c r="V5537" s="196"/>
      <c r="W5537" s="419"/>
      <c r="X5537" s="419"/>
      <c r="Z5537" s="419"/>
      <c r="AA5537" s="419"/>
      <c r="AB5537" s="419"/>
      <c r="AD5537" s="419"/>
      <c r="AE5537" s="419"/>
      <c r="AF5537" s="419"/>
      <c r="AH5537" s="419"/>
      <c r="AI5537" s="419"/>
      <c r="AJ5537" s="419"/>
      <c r="AL5537" s="419"/>
      <c r="AM5537" s="419"/>
      <c r="AN5537" s="403"/>
      <c r="AO5537" s="419"/>
      <c r="AP5537" s="419"/>
      <c r="AQ5537" s="419"/>
      <c r="AR5537" s="419"/>
      <c r="AS5537" s="419"/>
      <c r="AT5537" s="419"/>
      <c r="AU5537" s="419"/>
      <c r="AV5537" s="419"/>
      <c r="AX5537" s="419"/>
      <c r="AY5537" s="419"/>
      <c r="AZ5537" s="419"/>
      <c r="BB5537" s="419"/>
      <c r="BC5537" s="419"/>
      <c r="BD5537" s="419"/>
      <c r="BF5537" s="419"/>
      <c r="BG5537" s="419"/>
      <c r="BH5537" s="419"/>
      <c r="BJ5537" s="419"/>
      <c r="BK5537" s="419"/>
      <c r="BL5537" s="419"/>
      <c r="BN5537" s="419"/>
      <c r="BO5537" s="419"/>
      <c r="BP5537" s="419"/>
      <c r="BR5537" s="419"/>
      <c r="BS5537" s="419"/>
      <c r="BT5537" s="419"/>
      <c r="BV5537" s="419"/>
      <c r="BW5537" s="419"/>
      <c r="BX5537" s="397"/>
      <c r="BZ5537" s="449"/>
      <c r="CB5537" s="419"/>
      <c r="CC5537" s="419"/>
      <c r="CD5537" s="419"/>
      <c r="CF5537" s="419"/>
      <c r="CG5537" s="419"/>
      <c r="CH5537" s="419"/>
    </row>
    <row r="5538" spans="3:86" ht="21" thickBot="1">
      <c r="C5538" s="425"/>
      <c r="P5538" s="431"/>
      <c r="R5538" s="419"/>
      <c r="S5538" s="446"/>
      <c r="T5538" s="419"/>
      <c r="V5538" s="196"/>
      <c r="W5538" s="419"/>
      <c r="X5538" s="419"/>
      <c r="Z5538" s="419"/>
      <c r="AA5538" s="419"/>
      <c r="AB5538" s="419"/>
      <c r="AD5538" s="419"/>
      <c r="AE5538" s="419"/>
      <c r="AF5538" s="419"/>
      <c r="AH5538" s="419"/>
      <c r="AI5538" s="419"/>
      <c r="AJ5538" s="419"/>
      <c r="AL5538" s="419"/>
      <c r="AM5538" s="419"/>
      <c r="AN5538" s="403"/>
      <c r="AO5538" s="419"/>
      <c r="AP5538" s="419"/>
      <c r="AQ5538" s="419"/>
      <c r="AR5538" s="419"/>
      <c r="AS5538" s="419"/>
      <c r="AT5538" s="419"/>
      <c r="AU5538" s="419"/>
      <c r="AV5538" s="419"/>
      <c r="AX5538" s="419"/>
      <c r="AY5538" s="419"/>
      <c r="AZ5538" s="419"/>
      <c r="BB5538" s="419"/>
      <c r="BC5538" s="419"/>
      <c r="BD5538" s="419"/>
      <c r="BF5538" s="419"/>
      <c r="BG5538" s="419"/>
      <c r="BH5538" s="419"/>
      <c r="BJ5538" s="419"/>
      <c r="BK5538" s="419"/>
      <c r="BL5538" s="419"/>
      <c r="BN5538" s="419"/>
      <c r="BO5538" s="419"/>
      <c r="BP5538" s="419"/>
      <c r="BR5538" s="419"/>
      <c r="BS5538" s="419"/>
      <c r="BT5538" s="419"/>
      <c r="BV5538" s="419"/>
      <c r="BW5538" s="419"/>
      <c r="BX5538" s="397"/>
      <c r="BZ5538" s="449"/>
      <c r="CB5538" s="419"/>
      <c r="CC5538" s="419"/>
      <c r="CD5538" s="419"/>
      <c r="CF5538" s="419"/>
      <c r="CG5538" s="419"/>
      <c r="CH5538" s="419"/>
    </row>
    <row r="5539" spans="3:86" ht="21" thickBot="1">
      <c r="C5539" s="425"/>
      <c r="P5539" s="431"/>
      <c r="R5539" s="419"/>
      <c r="S5539" s="446"/>
      <c r="T5539" s="419"/>
      <c r="V5539" s="196"/>
      <c r="W5539" s="419"/>
      <c r="X5539" s="419"/>
      <c r="Z5539" s="419"/>
      <c r="AA5539" s="419"/>
      <c r="AB5539" s="419"/>
      <c r="AD5539" s="419"/>
      <c r="AE5539" s="419"/>
      <c r="AF5539" s="419"/>
      <c r="AH5539" s="419"/>
      <c r="AI5539" s="419"/>
      <c r="AJ5539" s="419"/>
      <c r="AL5539" s="419"/>
      <c r="AM5539" s="419"/>
      <c r="AN5539" s="403"/>
      <c r="AO5539" s="419"/>
      <c r="AP5539" s="419"/>
      <c r="AQ5539" s="419"/>
      <c r="AR5539" s="419"/>
      <c r="AS5539" s="419"/>
      <c r="AT5539" s="419"/>
      <c r="AU5539" s="419"/>
      <c r="AV5539" s="419"/>
      <c r="AX5539" s="419"/>
      <c r="AY5539" s="419"/>
      <c r="AZ5539" s="419"/>
      <c r="BB5539" s="419"/>
      <c r="BC5539" s="419"/>
      <c r="BD5539" s="419"/>
      <c r="BF5539" s="419"/>
      <c r="BG5539" s="419"/>
      <c r="BH5539" s="419"/>
      <c r="BJ5539" s="419"/>
      <c r="BK5539" s="419"/>
      <c r="BL5539" s="419"/>
      <c r="BN5539" s="419"/>
      <c r="BO5539" s="419"/>
      <c r="BP5539" s="419"/>
      <c r="BR5539" s="419"/>
      <c r="BS5539" s="419"/>
      <c r="BT5539" s="419"/>
      <c r="BV5539" s="419"/>
      <c r="BW5539" s="419"/>
      <c r="BX5539" s="397"/>
      <c r="BZ5539" s="449"/>
      <c r="CB5539" s="419"/>
      <c r="CC5539" s="419"/>
      <c r="CD5539" s="419"/>
      <c r="CF5539" s="419"/>
      <c r="CG5539" s="419"/>
      <c r="CH5539" s="419"/>
    </row>
    <row r="5540" spans="3:86" ht="21" thickBot="1">
      <c r="C5540" s="425"/>
      <c r="P5540" s="431"/>
      <c r="R5540" s="419"/>
      <c r="S5540" s="446"/>
      <c r="T5540" s="419"/>
      <c r="V5540" s="196"/>
      <c r="W5540" s="419"/>
      <c r="X5540" s="419"/>
      <c r="Z5540" s="419"/>
      <c r="AA5540" s="419"/>
      <c r="AB5540" s="419"/>
      <c r="AD5540" s="419"/>
      <c r="AE5540" s="419"/>
      <c r="AF5540" s="419"/>
      <c r="AH5540" s="419"/>
      <c r="AI5540" s="419"/>
      <c r="AJ5540" s="419"/>
      <c r="AL5540" s="419"/>
      <c r="AM5540" s="419"/>
      <c r="AN5540" s="403"/>
      <c r="AO5540" s="419"/>
      <c r="AP5540" s="419"/>
      <c r="AQ5540" s="419"/>
      <c r="AR5540" s="419"/>
      <c r="AS5540" s="419"/>
      <c r="AT5540" s="419"/>
      <c r="AU5540" s="419"/>
      <c r="AV5540" s="419"/>
      <c r="AX5540" s="419"/>
      <c r="AY5540" s="419"/>
      <c r="AZ5540" s="419"/>
      <c r="BB5540" s="419"/>
      <c r="BC5540" s="419"/>
      <c r="BD5540" s="419"/>
      <c r="BF5540" s="419"/>
      <c r="BG5540" s="419"/>
      <c r="BH5540" s="419"/>
      <c r="BJ5540" s="419"/>
      <c r="BK5540" s="419"/>
      <c r="BL5540" s="419"/>
      <c r="BN5540" s="419"/>
      <c r="BO5540" s="419"/>
      <c r="BP5540" s="419"/>
      <c r="BR5540" s="419"/>
      <c r="BS5540" s="419"/>
      <c r="BT5540" s="419"/>
      <c r="BV5540" s="419"/>
      <c r="BW5540" s="419"/>
      <c r="BX5540" s="397"/>
      <c r="BZ5540" s="449"/>
      <c r="CB5540" s="419"/>
      <c r="CC5540" s="419"/>
      <c r="CD5540" s="419"/>
      <c r="CF5540" s="419"/>
      <c r="CG5540" s="419"/>
      <c r="CH5540" s="419"/>
    </row>
    <row r="5541" spans="3:86" ht="21" thickBot="1">
      <c r="C5541" s="425"/>
      <c r="P5541" s="431"/>
      <c r="R5541" s="419"/>
      <c r="S5541" s="446"/>
      <c r="T5541" s="419"/>
      <c r="V5541" s="196"/>
      <c r="W5541" s="419"/>
      <c r="X5541" s="419"/>
      <c r="Z5541" s="419"/>
      <c r="AA5541" s="419"/>
      <c r="AB5541" s="419"/>
      <c r="AD5541" s="419"/>
      <c r="AE5541" s="419"/>
      <c r="AF5541" s="419"/>
      <c r="AH5541" s="419"/>
      <c r="AI5541" s="419"/>
      <c r="AJ5541" s="419"/>
      <c r="AL5541" s="419"/>
      <c r="AM5541" s="419"/>
      <c r="AN5541" s="403"/>
      <c r="AO5541" s="419"/>
      <c r="AP5541" s="419"/>
      <c r="AQ5541" s="419"/>
      <c r="AR5541" s="419"/>
      <c r="AS5541" s="419"/>
      <c r="AT5541" s="419"/>
      <c r="AU5541" s="419"/>
      <c r="AV5541" s="419"/>
      <c r="AX5541" s="419"/>
      <c r="AY5541" s="419"/>
      <c r="AZ5541" s="419"/>
      <c r="BB5541" s="419"/>
      <c r="BC5541" s="419"/>
      <c r="BD5541" s="419"/>
      <c r="BF5541" s="419"/>
      <c r="BG5541" s="419"/>
      <c r="BH5541" s="419"/>
      <c r="BJ5541" s="419"/>
      <c r="BK5541" s="419"/>
      <c r="BL5541" s="419"/>
      <c r="BN5541" s="419"/>
      <c r="BO5541" s="419"/>
      <c r="BP5541" s="419"/>
      <c r="BR5541" s="419"/>
      <c r="BS5541" s="419"/>
      <c r="BT5541" s="419"/>
      <c r="BV5541" s="419"/>
      <c r="BW5541" s="419"/>
      <c r="BX5541" s="397"/>
      <c r="BZ5541" s="449"/>
      <c r="CB5541" s="419"/>
      <c r="CC5541" s="419"/>
      <c r="CD5541" s="419"/>
      <c r="CF5541" s="419"/>
      <c r="CG5541" s="419"/>
      <c r="CH5541" s="419"/>
    </row>
    <row r="5542" spans="3:86" ht="21" thickBot="1">
      <c r="C5542" s="425"/>
      <c r="P5542" s="431"/>
      <c r="R5542" s="419"/>
      <c r="S5542" s="446"/>
      <c r="T5542" s="419"/>
      <c r="V5542" s="196"/>
      <c r="W5542" s="419"/>
      <c r="X5542" s="419"/>
      <c r="Z5542" s="419"/>
      <c r="AA5542" s="419"/>
      <c r="AB5542" s="419"/>
      <c r="AD5542" s="419"/>
      <c r="AE5542" s="419"/>
      <c r="AF5542" s="419"/>
      <c r="AH5542" s="419"/>
      <c r="AI5542" s="419"/>
      <c r="AJ5542" s="419"/>
      <c r="AL5542" s="419"/>
      <c r="AM5542" s="419"/>
      <c r="AN5542" s="403"/>
      <c r="AO5542" s="419"/>
      <c r="AP5542" s="419"/>
      <c r="AQ5542" s="419"/>
      <c r="AR5542" s="419"/>
      <c r="AS5542" s="419"/>
      <c r="AT5542" s="419"/>
      <c r="AU5542" s="419"/>
      <c r="AV5542" s="419"/>
      <c r="AX5542" s="419"/>
      <c r="AY5542" s="419"/>
      <c r="AZ5542" s="419"/>
      <c r="BB5542" s="419"/>
      <c r="BC5542" s="419"/>
      <c r="BD5542" s="419"/>
      <c r="BF5542" s="419"/>
      <c r="BG5542" s="419"/>
      <c r="BH5542" s="419"/>
      <c r="BJ5542" s="419"/>
      <c r="BK5542" s="419"/>
      <c r="BL5542" s="419"/>
      <c r="BN5542" s="419"/>
      <c r="BO5542" s="419"/>
      <c r="BP5542" s="419"/>
      <c r="BR5542" s="419"/>
      <c r="BS5542" s="419"/>
      <c r="BT5542" s="419"/>
      <c r="BV5542" s="419"/>
      <c r="BW5542" s="419"/>
      <c r="BX5542" s="397"/>
      <c r="BZ5542" s="449"/>
      <c r="CB5542" s="419"/>
      <c r="CC5542" s="419"/>
      <c r="CD5542" s="419"/>
      <c r="CF5542" s="419"/>
      <c r="CG5542" s="419"/>
      <c r="CH5542" s="419"/>
    </row>
    <row r="5543" spans="3:86" ht="21" thickBot="1">
      <c r="C5543" s="425"/>
      <c r="P5543" s="431"/>
      <c r="R5543" s="419"/>
      <c r="S5543" s="446"/>
      <c r="T5543" s="419"/>
      <c r="V5543" s="196"/>
      <c r="W5543" s="419"/>
      <c r="X5543" s="419"/>
      <c r="Z5543" s="419"/>
      <c r="AA5543" s="419"/>
      <c r="AB5543" s="419"/>
      <c r="AD5543" s="419"/>
      <c r="AE5543" s="419"/>
      <c r="AF5543" s="419"/>
      <c r="AH5543" s="419"/>
      <c r="AI5543" s="419"/>
      <c r="AJ5543" s="419"/>
      <c r="AL5543" s="419"/>
      <c r="AM5543" s="419"/>
      <c r="AN5543" s="403"/>
      <c r="AO5543" s="419"/>
      <c r="AP5543" s="419"/>
      <c r="AQ5543" s="419"/>
      <c r="AR5543" s="419"/>
      <c r="AS5543" s="419"/>
      <c r="AT5543" s="419"/>
      <c r="AU5543" s="419"/>
      <c r="AV5543" s="419"/>
      <c r="AX5543" s="419"/>
      <c r="AY5543" s="419"/>
      <c r="AZ5543" s="419"/>
      <c r="BB5543" s="419"/>
      <c r="BC5543" s="419"/>
      <c r="BD5543" s="419"/>
      <c r="BF5543" s="419"/>
      <c r="BG5543" s="419"/>
      <c r="BH5543" s="419"/>
      <c r="BJ5543" s="419"/>
      <c r="BK5543" s="419"/>
      <c r="BL5543" s="419"/>
      <c r="BN5543" s="419"/>
      <c r="BO5543" s="419"/>
      <c r="BP5543" s="419"/>
      <c r="BR5543" s="419"/>
      <c r="BS5543" s="419"/>
      <c r="BT5543" s="419"/>
      <c r="BV5543" s="419"/>
      <c r="BW5543" s="419"/>
      <c r="BX5543" s="397"/>
      <c r="BZ5543" s="449"/>
      <c r="CB5543" s="419"/>
      <c r="CC5543" s="419"/>
      <c r="CD5543" s="419"/>
      <c r="CF5543" s="419"/>
      <c r="CG5543" s="419"/>
      <c r="CH5543" s="419"/>
    </row>
    <row r="5544" spans="3:86" ht="21" thickBot="1">
      <c r="C5544" s="425"/>
      <c r="P5544" s="431"/>
      <c r="R5544" s="419"/>
      <c r="S5544" s="446"/>
      <c r="T5544" s="419"/>
      <c r="V5544" s="196"/>
      <c r="W5544" s="419"/>
      <c r="X5544" s="419"/>
      <c r="Z5544" s="419"/>
      <c r="AA5544" s="419"/>
      <c r="AB5544" s="419"/>
      <c r="AD5544" s="419"/>
      <c r="AE5544" s="419"/>
      <c r="AF5544" s="419"/>
      <c r="AH5544" s="419"/>
      <c r="AI5544" s="419"/>
      <c r="AJ5544" s="419"/>
      <c r="AL5544" s="419"/>
      <c r="AM5544" s="419"/>
      <c r="AN5544" s="403"/>
      <c r="AO5544" s="419"/>
      <c r="AP5544" s="419"/>
      <c r="AQ5544" s="419"/>
      <c r="AR5544" s="419"/>
      <c r="AS5544" s="419"/>
      <c r="AT5544" s="419"/>
      <c r="AU5544" s="419"/>
      <c r="AV5544" s="419"/>
      <c r="AX5544" s="419"/>
      <c r="AY5544" s="419"/>
      <c r="AZ5544" s="419"/>
      <c r="BB5544" s="419"/>
      <c r="BC5544" s="419"/>
      <c r="BD5544" s="419"/>
      <c r="BF5544" s="419"/>
      <c r="BG5544" s="419"/>
      <c r="BH5544" s="419"/>
      <c r="BJ5544" s="419"/>
      <c r="BK5544" s="419"/>
      <c r="BL5544" s="419"/>
      <c r="BN5544" s="419"/>
      <c r="BO5544" s="419"/>
      <c r="BP5544" s="419"/>
      <c r="BR5544" s="419"/>
      <c r="BS5544" s="419"/>
      <c r="BT5544" s="419"/>
      <c r="BV5544" s="419"/>
      <c r="BW5544" s="419"/>
      <c r="BX5544" s="397"/>
      <c r="BZ5544" s="449"/>
      <c r="CB5544" s="419"/>
      <c r="CC5544" s="419"/>
      <c r="CD5544" s="419"/>
      <c r="CF5544" s="419"/>
      <c r="CG5544" s="419"/>
      <c r="CH5544" s="419"/>
    </row>
    <row r="5545" spans="3:86" ht="21" thickBot="1">
      <c r="C5545" s="425"/>
      <c r="P5545" s="431"/>
      <c r="R5545" s="419"/>
      <c r="S5545" s="446"/>
      <c r="T5545" s="419"/>
      <c r="V5545" s="196"/>
      <c r="W5545" s="419"/>
      <c r="X5545" s="419"/>
      <c r="Z5545" s="419"/>
      <c r="AA5545" s="419"/>
      <c r="AB5545" s="419"/>
      <c r="AD5545" s="419"/>
      <c r="AE5545" s="419"/>
      <c r="AF5545" s="419"/>
      <c r="AH5545" s="419"/>
      <c r="AI5545" s="419"/>
      <c r="AJ5545" s="419"/>
      <c r="AL5545" s="419"/>
      <c r="AM5545" s="419"/>
      <c r="AN5545" s="403"/>
      <c r="AO5545" s="419"/>
      <c r="AP5545" s="419"/>
      <c r="AQ5545" s="419"/>
      <c r="AR5545" s="419"/>
      <c r="AS5545" s="419"/>
      <c r="AT5545" s="419"/>
      <c r="AU5545" s="419"/>
      <c r="AV5545" s="419"/>
      <c r="AX5545" s="419"/>
      <c r="AY5545" s="419"/>
      <c r="AZ5545" s="419"/>
      <c r="BB5545" s="419"/>
      <c r="BC5545" s="419"/>
      <c r="BD5545" s="419"/>
      <c r="BF5545" s="419"/>
      <c r="BG5545" s="419"/>
      <c r="BH5545" s="419"/>
      <c r="BJ5545" s="419"/>
      <c r="BK5545" s="419"/>
      <c r="BL5545" s="419"/>
      <c r="BN5545" s="419"/>
      <c r="BO5545" s="419"/>
      <c r="BP5545" s="419"/>
      <c r="BR5545" s="419"/>
      <c r="BS5545" s="419"/>
      <c r="BT5545" s="419"/>
      <c r="BV5545" s="419"/>
      <c r="BW5545" s="419"/>
      <c r="BX5545" s="397"/>
      <c r="BZ5545" s="449"/>
      <c r="CB5545" s="419"/>
      <c r="CC5545" s="419"/>
      <c r="CD5545" s="419"/>
      <c r="CF5545" s="419"/>
      <c r="CG5545" s="419"/>
      <c r="CH5545" s="419"/>
    </row>
    <row r="5546" spans="3:86" ht="21" thickBot="1">
      <c r="C5546" s="425"/>
      <c r="P5546" s="431"/>
      <c r="R5546" s="419"/>
      <c r="S5546" s="446"/>
      <c r="T5546" s="419"/>
      <c r="V5546" s="196"/>
      <c r="W5546" s="419"/>
      <c r="X5546" s="419"/>
      <c r="Z5546" s="419"/>
      <c r="AA5546" s="419"/>
      <c r="AB5546" s="419"/>
      <c r="AD5546" s="419"/>
      <c r="AE5546" s="419"/>
      <c r="AF5546" s="419"/>
      <c r="AH5546" s="419"/>
      <c r="AI5546" s="419"/>
      <c r="AJ5546" s="419"/>
      <c r="AL5546" s="419"/>
      <c r="AM5546" s="419"/>
      <c r="AN5546" s="403"/>
      <c r="AO5546" s="419"/>
      <c r="AP5546" s="419"/>
      <c r="AQ5546" s="419"/>
      <c r="AR5546" s="419"/>
      <c r="AS5546" s="419"/>
      <c r="AT5546" s="419"/>
      <c r="AU5546" s="419"/>
      <c r="AV5546" s="419"/>
      <c r="AX5546" s="419"/>
      <c r="AY5546" s="419"/>
      <c r="AZ5546" s="419"/>
      <c r="BB5546" s="419"/>
      <c r="BC5546" s="419"/>
      <c r="BD5546" s="419"/>
      <c r="BF5546" s="419"/>
      <c r="BG5546" s="419"/>
      <c r="BH5546" s="419"/>
      <c r="BJ5546" s="419"/>
      <c r="BK5546" s="419"/>
      <c r="BL5546" s="419"/>
      <c r="BN5546" s="419"/>
      <c r="BO5546" s="419"/>
      <c r="BP5546" s="419"/>
      <c r="BR5546" s="419"/>
      <c r="BS5546" s="419"/>
      <c r="BT5546" s="419"/>
      <c r="BV5546" s="419"/>
      <c r="BW5546" s="419"/>
      <c r="BX5546" s="397"/>
      <c r="BZ5546" s="449"/>
      <c r="CB5546" s="419"/>
      <c r="CC5546" s="419"/>
      <c r="CD5546" s="419"/>
      <c r="CF5546" s="419"/>
      <c r="CG5546" s="419"/>
      <c r="CH5546" s="419"/>
    </row>
    <row r="5547" spans="3:86" ht="21" thickBot="1">
      <c r="C5547" s="425"/>
      <c r="P5547" s="431"/>
      <c r="R5547" s="419"/>
      <c r="S5547" s="446"/>
      <c r="T5547" s="419"/>
      <c r="V5547" s="196"/>
      <c r="W5547" s="419"/>
      <c r="X5547" s="419"/>
      <c r="Z5547" s="419"/>
      <c r="AA5547" s="419"/>
      <c r="AB5547" s="419"/>
      <c r="AD5547" s="419"/>
      <c r="AE5547" s="419"/>
      <c r="AF5547" s="419"/>
      <c r="AH5547" s="419"/>
      <c r="AI5547" s="419"/>
      <c r="AJ5547" s="419"/>
      <c r="AL5547" s="419"/>
      <c r="AM5547" s="419"/>
      <c r="AN5547" s="403"/>
      <c r="AO5547" s="419"/>
      <c r="AP5547" s="419"/>
      <c r="AQ5547" s="419"/>
      <c r="AR5547" s="419"/>
      <c r="AS5547" s="419"/>
      <c r="AT5547" s="419"/>
      <c r="AU5547" s="419"/>
      <c r="AV5547" s="419"/>
      <c r="AX5547" s="419"/>
      <c r="AY5547" s="419"/>
      <c r="AZ5547" s="419"/>
      <c r="BB5547" s="419"/>
      <c r="BC5547" s="419"/>
      <c r="BD5547" s="419"/>
      <c r="BF5547" s="419"/>
      <c r="BG5547" s="419"/>
      <c r="BH5547" s="419"/>
      <c r="BJ5547" s="419"/>
      <c r="BK5547" s="419"/>
      <c r="BL5547" s="419"/>
      <c r="BN5547" s="419"/>
      <c r="BO5547" s="419"/>
      <c r="BP5547" s="419"/>
      <c r="BR5547" s="419"/>
      <c r="BS5547" s="419"/>
      <c r="BT5547" s="419"/>
      <c r="BV5547" s="419"/>
      <c r="BW5547" s="419"/>
      <c r="BX5547" s="397"/>
      <c r="BZ5547" s="449"/>
      <c r="CB5547" s="419"/>
      <c r="CC5547" s="419"/>
      <c r="CD5547" s="419"/>
      <c r="CF5547" s="419"/>
      <c r="CG5547" s="419"/>
      <c r="CH5547" s="419"/>
    </row>
    <row r="5548" spans="3:86" ht="21" thickBot="1">
      <c r="C5548" s="425"/>
      <c r="P5548" s="431"/>
      <c r="R5548" s="419"/>
      <c r="S5548" s="446"/>
      <c r="T5548" s="419"/>
      <c r="V5548" s="196"/>
      <c r="W5548" s="419"/>
      <c r="X5548" s="419"/>
      <c r="Z5548" s="419"/>
      <c r="AA5548" s="419"/>
      <c r="AB5548" s="419"/>
      <c r="AD5548" s="419"/>
      <c r="AE5548" s="419"/>
      <c r="AF5548" s="419"/>
      <c r="AH5548" s="419"/>
      <c r="AI5548" s="419"/>
      <c r="AJ5548" s="419"/>
      <c r="AL5548" s="419"/>
      <c r="AM5548" s="419"/>
      <c r="AN5548" s="403"/>
      <c r="AO5548" s="419"/>
      <c r="AP5548" s="419"/>
      <c r="AQ5548" s="419"/>
      <c r="AR5548" s="419"/>
      <c r="AS5548" s="419"/>
      <c r="AT5548" s="419"/>
      <c r="AU5548" s="419"/>
      <c r="AV5548" s="419"/>
      <c r="AX5548" s="419"/>
      <c r="AY5548" s="419"/>
      <c r="AZ5548" s="419"/>
      <c r="BB5548" s="419"/>
      <c r="BC5548" s="419"/>
      <c r="BD5548" s="419"/>
      <c r="BF5548" s="419"/>
      <c r="BG5548" s="419"/>
      <c r="BH5548" s="419"/>
      <c r="BJ5548" s="419"/>
      <c r="BK5548" s="419"/>
      <c r="BL5548" s="419"/>
      <c r="BN5548" s="419"/>
      <c r="BO5548" s="419"/>
      <c r="BP5548" s="419"/>
      <c r="BR5548" s="419"/>
      <c r="BS5548" s="419"/>
      <c r="BT5548" s="419"/>
      <c r="BV5548" s="419"/>
      <c r="BW5548" s="419"/>
      <c r="BX5548" s="397"/>
      <c r="BZ5548" s="449"/>
      <c r="CB5548" s="419"/>
      <c r="CC5548" s="419"/>
      <c r="CD5548" s="419"/>
      <c r="CF5548" s="419"/>
      <c r="CG5548" s="419"/>
      <c r="CH5548" s="419"/>
    </row>
    <row r="5549" spans="3:86" ht="21" thickBot="1">
      <c r="C5549" s="425"/>
      <c r="P5549" s="431"/>
      <c r="R5549" s="419"/>
      <c r="S5549" s="446"/>
      <c r="T5549" s="419"/>
      <c r="V5549" s="196"/>
      <c r="W5549" s="419"/>
      <c r="X5549" s="419"/>
      <c r="Z5549" s="419"/>
      <c r="AA5549" s="419"/>
      <c r="AB5549" s="419"/>
      <c r="AD5549" s="419"/>
      <c r="AE5549" s="419"/>
      <c r="AF5549" s="419"/>
      <c r="AH5549" s="419"/>
      <c r="AI5549" s="419"/>
      <c r="AJ5549" s="419"/>
      <c r="AL5549" s="419"/>
      <c r="AM5549" s="419"/>
      <c r="AN5549" s="403"/>
      <c r="AO5549" s="419"/>
      <c r="AP5549" s="419"/>
      <c r="AQ5549" s="419"/>
      <c r="AR5549" s="419"/>
      <c r="AS5549" s="419"/>
      <c r="AT5549" s="419"/>
      <c r="AU5549" s="419"/>
      <c r="AV5549" s="419"/>
      <c r="AX5549" s="419"/>
      <c r="AY5549" s="419"/>
      <c r="AZ5549" s="419"/>
      <c r="BB5549" s="419"/>
      <c r="BC5549" s="419"/>
      <c r="BD5549" s="419"/>
      <c r="BF5549" s="419"/>
      <c r="BG5549" s="419"/>
      <c r="BH5549" s="419"/>
      <c r="BJ5549" s="419"/>
      <c r="BK5549" s="419"/>
      <c r="BL5549" s="419"/>
      <c r="BN5549" s="419"/>
      <c r="BO5549" s="419"/>
      <c r="BP5549" s="419"/>
      <c r="BR5549" s="419"/>
      <c r="BS5549" s="419"/>
      <c r="BT5549" s="419"/>
      <c r="BV5549" s="419"/>
      <c r="BW5549" s="419"/>
      <c r="BX5549" s="397"/>
      <c r="BZ5549" s="449"/>
      <c r="CB5549" s="419"/>
      <c r="CC5549" s="419"/>
      <c r="CD5549" s="419"/>
      <c r="CF5549" s="419"/>
      <c r="CG5549" s="419"/>
      <c r="CH5549" s="419"/>
    </row>
    <row r="5550" spans="3:86" ht="21" thickBot="1">
      <c r="C5550" s="425"/>
      <c r="P5550" s="431"/>
      <c r="R5550" s="419"/>
      <c r="S5550" s="446"/>
      <c r="T5550" s="419"/>
      <c r="V5550" s="196"/>
      <c r="W5550" s="419"/>
      <c r="X5550" s="419"/>
      <c r="Z5550" s="419"/>
      <c r="AA5550" s="419"/>
      <c r="AB5550" s="419"/>
      <c r="AD5550" s="419"/>
      <c r="AE5550" s="419"/>
      <c r="AF5550" s="419"/>
      <c r="AH5550" s="419"/>
      <c r="AI5550" s="419"/>
      <c r="AJ5550" s="419"/>
      <c r="AL5550" s="419"/>
      <c r="AM5550" s="419"/>
      <c r="AN5550" s="403"/>
      <c r="AO5550" s="419"/>
      <c r="AP5550" s="419"/>
      <c r="AQ5550" s="419"/>
      <c r="AR5550" s="419"/>
      <c r="AS5550" s="419"/>
      <c r="AT5550" s="419"/>
      <c r="AU5550" s="419"/>
      <c r="AV5550" s="419"/>
      <c r="AX5550" s="419"/>
      <c r="AY5550" s="419"/>
      <c r="AZ5550" s="419"/>
      <c r="BB5550" s="419"/>
      <c r="BC5550" s="419"/>
      <c r="BD5550" s="419"/>
      <c r="BF5550" s="419"/>
      <c r="BG5550" s="419"/>
      <c r="BH5550" s="419"/>
      <c r="BJ5550" s="419"/>
      <c r="BK5550" s="419"/>
      <c r="BL5550" s="419"/>
      <c r="BN5550" s="419"/>
      <c r="BO5550" s="419"/>
      <c r="BP5550" s="419"/>
      <c r="BR5550" s="419"/>
      <c r="BS5550" s="419"/>
      <c r="BT5550" s="419"/>
      <c r="BV5550" s="419"/>
      <c r="BW5550" s="419"/>
      <c r="BX5550" s="397"/>
      <c r="BZ5550" s="449"/>
      <c r="CB5550" s="419"/>
      <c r="CC5550" s="419"/>
      <c r="CD5550" s="419"/>
      <c r="CF5550" s="419"/>
      <c r="CG5550" s="419"/>
      <c r="CH5550" s="419"/>
    </row>
    <row r="5551" spans="3:86" ht="21" thickBot="1">
      <c r="C5551" s="425"/>
      <c r="P5551" s="431"/>
      <c r="R5551" s="419"/>
      <c r="S5551" s="446"/>
      <c r="T5551" s="419"/>
      <c r="V5551" s="196"/>
      <c r="W5551" s="419"/>
      <c r="X5551" s="419"/>
      <c r="Z5551" s="419"/>
      <c r="AA5551" s="419"/>
      <c r="AB5551" s="419"/>
      <c r="AD5551" s="419"/>
      <c r="AE5551" s="419"/>
      <c r="AF5551" s="419"/>
      <c r="AH5551" s="419"/>
      <c r="AI5551" s="419"/>
      <c r="AJ5551" s="419"/>
      <c r="AL5551" s="419"/>
      <c r="AM5551" s="419"/>
      <c r="AN5551" s="403"/>
      <c r="AO5551" s="419"/>
      <c r="AP5551" s="419"/>
      <c r="AQ5551" s="419"/>
      <c r="AR5551" s="419"/>
      <c r="AS5551" s="419"/>
      <c r="AT5551" s="419"/>
      <c r="AU5551" s="419"/>
      <c r="AV5551" s="419"/>
      <c r="AX5551" s="419"/>
      <c r="AY5551" s="419"/>
      <c r="AZ5551" s="419"/>
      <c r="BB5551" s="419"/>
      <c r="BC5551" s="419"/>
      <c r="BD5551" s="419"/>
      <c r="BF5551" s="419"/>
      <c r="BG5551" s="419"/>
      <c r="BH5551" s="419"/>
      <c r="BJ5551" s="419"/>
      <c r="BK5551" s="419"/>
      <c r="BL5551" s="419"/>
      <c r="BN5551" s="419"/>
      <c r="BO5551" s="419"/>
      <c r="BP5551" s="419"/>
      <c r="BR5551" s="419"/>
      <c r="BS5551" s="419"/>
      <c r="BT5551" s="419"/>
      <c r="BV5551" s="419"/>
      <c r="BW5551" s="419"/>
      <c r="BX5551" s="397"/>
      <c r="BZ5551" s="449"/>
      <c r="CB5551" s="419"/>
      <c r="CC5551" s="419"/>
      <c r="CD5551" s="419"/>
      <c r="CF5551" s="419"/>
      <c r="CG5551" s="419"/>
      <c r="CH5551" s="419"/>
    </row>
    <row r="5552" spans="3:86" ht="21" thickBot="1">
      <c r="C5552" s="425"/>
      <c r="P5552" s="431"/>
      <c r="R5552" s="419"/>
      <c r="S5552" s="446"/>
      <c r="T5552" s="419"/>
      <c r="V5552" s="196"/>
      <c r="W5552" s="419"/>
      <c r="X5552" s="419"/>
      <c r="Z5552" s="419"/>
      <c r="AA5552" s="419"/>
      <c r="AB5552" s="419"/>
      <c r="AD5552" s="419"/>
      <c r="AE5552" s="419"/>
      <c r="AF5552" s="419"/>
      <c r="AH5552" s="419"/>
      <c r="AI5552" s="419"/>
      <c r="AJ5552" s="419"/>
      <c r="AL5552" s="419"/>
      <c r="AM5552" s="419"/>
      <c r="AN5552" s="403"/>
      <c r="AO5552" s="419"/>
      <c r="AP5552" s="419"/>
      <c r="AQ5552" s="419"/>
      <c r="AR5552" s="419"/>
      <c r="AS5552" s="419"/>
      <c r="AT5552" s="419"/>
      <c r="AU5552" s="419"/>
      <c r="AV5552" s="419"/>
      <c r="AX5552" s="419"/>
      <c r="AY5552" s="419"/>
      <c r="AZ5552" s="419"/>
      <c r="BB5552" s="419"/>
      <c r="BC5552" s="419"/>
      <c r="BD5552" s="419"/>
      <c r="BF5552" s="419"/>
      <c r="BG5552" s="419"/>
      <c r="BH5552" s="419"/>
      <c r="BJ5552" s="419"/>
      <c r="BK5552" s="419"/>
      <c r="BL5552" s="419"/>
      <c r="BN5552" s="419"/>
      <c r="BO5552" s="419"/>
      <c r="BP5552" s="419"/>
      <c r="BR5552" s="419"/>
      <c r="BS5552" s="419"/>
      <c r="BT5552" s="419"/>
      <c r="BV5552" s="419"/>
      <c r="BW5552" s="419"/>
      <c r="BX5552" s="397"/>
      <c r="BZ5552" s="449"/>
      <c r="CB5552" s="419"/>
      <c r="CC5552" s="419"/>
      <c r="CD5552" s="419"/>
      <c r="CF5552" s="419"/>
      <c r="CG5552" s="419"/>
      <c r="CH5552" s="419"/>
    </row>
    <row r="5553" spans="3:86" ht="21" thickBot="1">
      <c r="C5553" s="425"/>
      <c r="P5553" s="431"/>
      <c r="R5553" s="419"/>
      <c r="S5553" s="446"/>
      <c r="T5553" s="419"/>
      <c r="V5553" s="196"/>
      <c r="W5553" s="419"/>
      <c r="X5553" s="419"/>
      <c r="Z5553" s="419"/>
      <c r="AA5553" s="419"/>
      <c r="AB5553" s="419"/>
      <c r="AD5553" s="419"/>
      <c r="AE5553" s="419"/>
      <c r="AF5553" s="419"/>
      <c r="AH5553" s="419"/>
      <c r="AI5553" s="419"/>
      <c r="AJ5553" s="419"/>
      <c r="AL5553" s="419"/>
      <c r="AM5553" s="419"/>
      <c r="AN5553" s="403"/>
      <c r="AO5553" s="419"/>
      <c r="AP5553" s="419"/>
      <c r="AQ5553" s="419"/>
      <c r="AR5553" s="419"/>
      <c r="AS5553" s="419"/>
      <c r="AT5553" s="419"/>
      <c r="AU5553" s="419"/>
      <c r="AV5553" s="419"/>
      <c r="AX5553" s="419"/>
      <c r="AY5553" s="419"/>
      <c r="AZ5553" s="419"/>
      <c r="BB5553" s="419"/>
      <c r="BC5553" s="419"/>
      <c r="BD5553" s="419"/>
      <c r="BF5553" s="419"/>
      <c r="BG5553" s="419"/>
      <c r="BH5553" s="419"/>
      <c r="BJ5553" s="419"/>
      <c r="BK5553" s="419"/>
      <c r="BL5553" s="419"/>
      <c r="BN5553" s="419"/>
      <c r="BO5553" s="419"/>
      <c r="BP5553" s="419"/>
      <c r="BR5553" s="419"/>
      <c r="BS5553" s="419"/>
      <c r="BT5553" s="419"/>
      <c r="BV5553" s="419"/>
      <c r="BW5553" s="419"/>
      <c r="BX5553" s="397"/>
      <c r="BZ5553" s="449"/>
      <c r="CB5553" s="419"/>
      <c r="CC5553" s="419"/>
      <c r="CD5553" s="419"/>
      <c r="CF5553" s="419"/>
      <c r="CG5553" s="419"/>
      <c r="CH5553" s="419"/>
    </row>
    <row r="5554" spans="3:86" ht="21" thickBot="1">
      <c r="C5554" s="425"/>
      <c r="P5554" s="431"/>
      <c r="R5554" s="419"/>
      <c r="S5554" s="446"/>
      <c r="T5554" s="419"/>
      <c r="V5554" s="196"/>
      <c r="W5554" s="419"/>
      <c r="X5554" s="419"/>
      <c r="Z5554" s="419"/>
      <c r="AA5554" s="419"/>
      <c r="AB5554" s="419"/>
      <c r="AD5554" s="419"/>
      <c r="AE5554" s="419"/>
      <c r="AF5554" s="419"/>
      <c r="AH5554" s="419"/>
      <c r="AI5554" s="419"/>
      <c r="AJ5554" s="419"/>
      <c r="AL5554" s="419"/>
      <c r="AM5554" s="419"/>
      <c r="AN5554" s="403"/>
      <c r="AO5554" s="419"/>
      <c r="AP5554" s="419"/>
      <c r="AQ5554" s="419"/>
      <c r="AR5554" s="419"/>
      <c r="AS5554" s="419"/>
      <c r="AT5554" s="419"/>
      <c r="AU5554" s="419"/>
      <c r="AV5554" s="419"/>
      <c r="AX5554" s="419"/>
      <c r="AY5554" s="419"/>
      <c r="AZ5554" s="419"/>
      <c r="BB5554" s="419"/>
      <c r="BC5554" s="419"/>
      <c r="BD5554" s="419"/>
      <c r="BF5554" s="419"/>
      <c r="BG5554" s="419"/>
      <c r="BH5554" s="419"/>
      <c r="BJ5554" s="419"/>
      <c r="BK5554" s="419"/>
      <c r="BL5554" s="419"/>
      <c r="BN5554" s="419"/>
      <c r="BO5554" s="419"/>
      <c r="BP5554" s="419"/>
      <c r="BR5554" s="419"/>
      <c r="BS5554" s="419"/>
      <c r="BT5554" s="419"/>
      <c r="BV5554" s="419"/>
      <c r="BW5554" s="419"/>
      <c r="BX5554" s="397"/>
      <c r="BZ5554" s="449"/>
      <c r="CB5554" s="419"/>
      <c r="CC5554" s="419"/>
      <c r="CD5554" s="419"/>
      <c r="CF5554" s="419"/>
      <c r="CG5554" s="419"/>
      <c r="CH5554" s="419"/>
    </row>
    <row r="5555" spans="3:86" ht="21" thickBot="1">
      <c r="C5555" s="425"/>
      <c r="P5555" s="431"/>
      <c r="R5555" s="419"/>
      <c r="S5555" s="446"/>
      <c r="T5555" s="419"/>
      <c r="V5555" s="196"/>
      <c r="W5555" s="419"/>
      <c r="X5555" s="419"/>
      <c r="Z5555" s="419"/>
      <c r="AA5555" s="419"/>
      <c r="AB5555" s="419"/>
      <c r="AD5555" s="419"/>
      <c r="AE5555" s="419"/>
      <c r="AF5555" s="419"/>
      <c r="AH5555" s="419"/>
      <c r="AI5555" s="419"/>
      <c r="AJ5555" s="419"/>
      <c r="AL5555" s="419"/>
      <c r="AM5555" s="419"/>
      <c r="AN5555" s="403"/>
      <c r="AO5555" s="419"/>
      <c r="AP5555" s="419"/>
      <c r="AQ5555" s="419"/>
      <c r="AR5555" s="419"/>
      <c r="AS5555" s="419"/>
      <c r="AT5555" s="419"/>
      <c r="AU5555" s="419"/>
      <c r="AV5555" s="419"/>
      <c r="AX5555" s="419"/>
      <c r="AY5555" s="419"/>
      <c r="AZ5555" s="419"/>
      <c r="BB5555" s="419"/>
      <c r="BC5555" s="419"/>
      <c r="BD5555" s="419"/>
      <c r="BF5555" s="419"/>
      <c r="BG5555" s="419"/>
      <c r="BH5555" s="419"/>
      <c r="BJ5555" s="419"/>
      <c r="BK5555" s="419"/>
      <c r="BL5555" s="419"/>
      <c r="BN5555" s="419"/>
      <c r="BO5555" s="419"/>
      <c r="BP5555" s="419"/>
      <c r="BR5555" s="419"/>
      <c r="BS5555" s="419"/>
      <c r="BT5555" s="419"/>
      <c r="BV5555" s="419"/>
      <c r="BW5555" s="419"/>
      <c r="BX5555" s="397"/>
      <c r="BZ5555" s="449"/>
      <c r="CB5555" s="419"/>
      <c r="CC5555" s="419"/>
      <c r="CD5555" s="419"/>
      <c r="CF5555" s="419"/>
      <c r="CG5555" s="419"/>
      <c r="CH5555" s="419"/>
    </row>
    <row r="5556" spans="3:86" ht="21" thickBot="1">
      <c r="C5556" s="425"/>
      <c r="P5556" s="431"/>
      <c r="R5556" s="419"/>
      <c r="S5556" s="446"/>
      <c r="T5556" s="419"/>
      <c r="V5556" s="196"/>
      <c r="W5556" s="419"/>
      <c r="X5556" s="419"/>
      <c r="Z5556" s="419"/>
      <c r="AA5556" s="419"/>
      <c r="AB5556" s="419"/>
      <c r="AD5556" s="419"/>
      <c r="AE5556" s="419"/>
      <c r="AF5556" s="419"/>
      <c r="AH5556" s="419"/>
      <c r="AI5556" s="419"/>
      <c r="AJ5556" s="419"/>
      <c r="AL5556" s="419"/>
      <c r="AM5556" s="419"/>
      <c r="AN5556" s="403"/>
      <c r="AO5556" s="419"/>
      <c r="AP5556" s="419"/>
      <c r="AQ5556" s="419"/>
      <c r="AR5556" s="419"/>
      <c r="AS5556" s="419"/>
      <c r="AT5556" s="419"/>
      <c r="AU5556" s="419"/>
      <c r="AV5556" s="419"/>
      <c r="AX5556" s="419"/>
      <c r="AY5556" s="419"/>
      <c r="AZ5556" s="419"/>
      <c r="BB5556" s="419"/>
      <c r="BC5556" s="419"/>
      <c r="BD5556" s="419"/>
      <c r="BF5556" s="419"/>
      <c r="BG5556" s="419"/>
      <c r="BH5556" s="419"/>
      <c r="BJ5556" s="419"/>
      <c r="BK5556" s="419"/>
      <c r="BL5556" s="419"/>
      <c r="BN5556" s="419"/>
      <c r="BO5556" s="419"/>
      <c r="BP5556" s="419"/>
      <c r="BR5556" s="419"/>
      <c r="BS5556" s="419"/>
      <c r="BT5556" s="419"/>
      <c r="BV5556" s="419"/>
      <c r="BW5556" s="419"/>
      <c r="BX5556" s="397"/>
      <c r="BZ5556" s="449"/>
      <c r="CB5556" s="419"/>
      <c r="CC5556" s="419"/>
      <c r="CD5556" s="419"/>
      <c r="CF5556" s="419"/>
      <c r="CG5556" s="419"/>
      <c r="CH5556" s="419"/>
    </row>
    <row r="5557" spans="3:86" ht="21" thickBot="1">
      <c r="C5557" s="425"/>
      <c r="P5557" s="431"/>
      <c r="R5557" s="419"/>
      <c r="S5557" s="446"/>
      <c r="T5557" s="419"/>
      <c r="V5557" s="196"/>
      <c r="W5557" s="419"/>
      <c r="X5557" s="419"/>
      <c r="Z5557" s="419"/>
      <c r="AA5557" s="419"/>
      <c r="AB5557" s="419"/>
      <c r="AD5557" s="419"/>
      <c r="AE5557" s="419"/>
      <c r="AF5557" s="419"/>
      <c r="AH5557" s="419"/>
      <c r="AI5557" s="419"/>
      <c r="AJ5557" s="419"/>
      <c r="AL5557" s="419"/>
      <c r="AM5557" s="419"/>
      <c r="AN5557" s="403"/>
      <c r="AO5557" s="419"/>
      <c r="AP5557" s="419"/>
      <c r="AQ5557" s="419"/>
      <c r="AR5557" s="419"/>
      <c r="AS5557" s="419"/>
      <c r="AT5557" s="419"/>
      <c r="AU5557" s="419"/>
      <c r="AV5557" s="419"/>
      <c r="AX5557" s="419"/>
      <c r="AY5557" s="419"/>
      <c r="AZ5557" s="419"/>
      <c r="BB5557" s="419"/>
      <c r="BC5557" s="419"/>
      <c r="BD5557" s="419"/>
      <c r="BF5557" s="419"/>
      <c r="BG5557" s="419"/>
      <c r="BH5557" s="419"/>
      <c r="BJ5557" s="419"/>
      <c r="BK5557" s="419"/>
      <c r="BL5557" s="419"/>
      <c r="BN5557" s="419"/>
      <c r="BO5557" s="419"/>
      <c r="BP5557" s="419"/>
      <c r="BR5557" s="419"/>
      <c r="BS5557" s="419"/>
      <c r="BT5557" s="419"/>
      <c r="BV5557" s="419"/>
      <c r="BW5557" s="419"/>
      <c r="BX5557" s="397"/>
      <c r="BZ5557" s="449"/>
      <c r="CB5557" s="419"/>
      <c r="CC5557" s="419"/>
      <c r="CD5557" s="419"/>
      <c r="CF5557" s="419"/>
      <c r="CG5557" s="419"/>
      <c r="CH5557" s="419"/>
    </row>
    <row r="5558" spans="3:86" ht="21" thickBot="1">
      <c r="C5558" s="425"/>
      <c r="P5558" s="431"/>
      <c r="R5558" s="419"/>
      <c r="S5558" s="446"/>
      <c r="T5558" s="419"/>
      <c r="V5558" s="196"/>
      <c r="W5558" s="419"/>
      <c r="X5558" s="419"/>
      <c r="Z5558" s="419"/>
      <c r="AA5558" s="419"/>
      <c r="AB5558" s="419"/>
      <c r="AD5558" s="419"/>
      <c r="AE5558" s="419"/>
      <c r="AF5558" s="419"/>
      <c r="AH5558" s="419"/>
      <c r="AI5558" s="419"/>
      <c r="AJ5558" s="419"/>
      <c r="AL5558" s="419"/>
      <c r="AM5558" s="419"/>
      <c r="AN5558" s="403"/>
      <c r="AO5558" s="419"/>
      <c r="AP5558" s="419"/>
      <c r="AQ5558" s="419"/>
      <c r="AR5558" s="419"/>
      <c r="AS5558" s="419"/>
      <c r="AT5558" s="419"/>
      <c r="AU5558" s="419"/>
      <c r="AV5558" s="419"/>
      <c r="AX5558" s="419"/>
      <c r="AY5558" s="419"/>
      <c r="AZ5558" s="419"/>
      <c r="BB5558" s="419"/>
      <c r="BC5558" s="419"/>
      <c r="BD5558" s="419"/>
      <c r="BF5558" s="419"/>
      <c r="BG5558" s="419"/>
      <c r="BH5558" s="419"/>
      <c r="BJ5558" s="419"/>
      <c r="BK5558" s="419"/>
      <c r="BL5558" s="419"/>
      <c r="BN5558" s="419"/>
      <c r="BO5558" s="419"/>
      <c r="BP5558" s="419"/>
      <c r="BR5558" s="419"/>
      <c r="BS5558" s="419"/>
      <c r="BT5558" s="419"/>
      <c r="BV5558" s="419"/>
      <c r="BW5558" s="419"/>
      <c r="BX5558" s="397"/>
      <c r="BZ5558" s="449"/>
      <c r="CB5558" s="419"/>
      <c r="CC5558" s="419"/>
      <c r="CD5558" s="419"/>
      <c r="CF5558" s="419"/>
      <c r="CG5558" s="419"/>
      <c r="CH5558" s="419"/>
    </row>
    <row r="5559" spans="3:86" ht="21" thickBot="1">
      <c r="C5559" s="425"/>
      <c r="P5559" s="431"/>
      <c r="R5559" s="419"/>
      <c r="S5559" s="446"/>
      <c r="T5559" s="419"/>
      <c r="V5559" s="196"/>
      <c r="W5559" s="419"/>
      <c r="X5559" s="419"/>
      <c r="Z5559" s="419"/>
      <c r="AA5559" s="419"/>
      <c r="AB5559" s="419"/>
      <c r="AD5559" s="419"/>
      <c r="AE5559" s="419"/>
      <c r="AF5559" s="419"/>
      <c r="AH5559" s="419"/>
      <c r="AI5559" s="419"/>
      <c r="AJ5559" s="419"/>
      <c r="AL5559" s="419"/>
      <c r="AM5559" s="419"/>
      <c r="AN5559" s="403"/>
      <c r="AO5559" s="419"/>
      <c r="AP5559" s="419"/>
      <c r="AQ5559" s="419"/>
      <c r="AR5559" s="419"/>
      <c r="AS5559" s="419"/>
      <c r="AT5559" s="419"/>
      <c r="AU5559" s="419"/>
      <c r="AV5559" s="419"/>
      <c r="AX5559" s="419"/>
      <c r="AY5559" s="419"/>
      <c r="AZ5559" s="419"/>
      <c r="BB5559" s="419"/>
      <c r="BC5559" s="419"/>
      <c r="BD5559" s="419"/>
      <c r="BF5559" s="419"/>
      <c r="BG5559" s="419"/>
      <c r="BH5559" s="419"/>
      <c r="BJ5559" s="419"/>
      <c r="BK5559" s="419"/>
      <c r="BL5559" s="419"/>
      <c r="BN5559" s="419"/>
      <c r="BO5559" s="419"/>
      <c r="BP5559" s="419"/>
      <c r="BR5559" s="419"/>
      <c r="BS5559" s="419"/>
      <c r="BT5559" s="419"/>
      <c r="BV5559" s="419"/>
      <c r="BW5559" s="419"/>
      <c r="BX5559" s="397"/>
      <c r="BZ5559" s="449"/>
      <c r="CB5559" s="419"/>
      <c r="CC5559" s="419"/>
      <c r="CD5559" s="419"/>
      <c r="CF5559" s="419"/>
      <c r="CG5559" s="419"/>
      <c r="CH5559" s="419"/>
    </row>
    <row r="5560" spans="3:86" ht="21" thickBot="1">
      <c r="C5560" s="425"/>
      <c r="P5560" s="431"/>
      <c r="R5560" s="419"/>
      <c r="S5560" s="446"/>
      <c r="T5560" s="419"/>
      <c r="V5560" s="196"/>
      <c r="W5560" s="419"/>
      <c r="X5560" s="419"/>
      <c r="Z5560" s="419"/>
      <c r="AA5560" s="419"/>
      <c r="AB5560" s="419"/>
      <c r="AD5560" s="419"/>
      <c r="AE5560" s="419"/>
      <c r="AF5560" s="419"/>
      <c r="AH5560" s="419"/>
      <c r="AI5560" s="419"/>
      <c r="AJ5560" s="419"/>
      <c r="AL5560" s="419"/>
      <c r="AM5560" s="419"/>
      <c r="AN5560" s="403"/>
      <c r="AO5560" s="419"/>
      <c r="AP5560" s="419"/>
      <c r="AQ5560" s="419"/>
      <c r="AR5560" s="419"/>
      <c r="AS5560" s="419"/>
      <c r="AT5560" s="419"/>
      <c r="AU5560" s="419"/>
      <c r="AV5560" s="419"/>
      <c r="AX5560" s="419"/>
      <c r="AY5560" s="419"/>
      <c r="AZ5560" s="419"/>
      <c r="BB5560" s="419"/>
      <c r="BC5560" s="419"/>
      <c r="BD5560" s="419"/>
      <c r="BF5560" s="419"/>
      <c r="BG5560" s="419"/>
      <c r="BH5560" s="419"/>
      <c r="BJ5560" s="419"/>
      <c r="BK5560" s="419"/>
      <c r="BL5560" s="419"/>
      <c r="BN5560" s="419"/>
      <c r="BO5560" s="419"/>
      <c r="BP5560" s="419"/>
      <c r="BR5560" s="419"/>
      <c r="BS5560" s="419"/>
      <c r="BT5560" s="419"/>
      <c r="BV5560" s="419"/>
      <c r="BW5560" s="419"/>
      <c r="BX5560" s="397"/>
      <c r="BZ5560" s="449"/>
      <c r="CB5560" s="419"/>
      <c r="CC5560" s="419"/>
      <c r="CD5560" s="419"/>
      <c r="CF5560" s="419"/>
      <c r="CG5560" s="419"/>
      <c r="CH5560" s="419"/>
    </row>
    <row r="5561" spans="3:86" ht="21" thickBot="1">
      <c r="C5561" s="425"/>
      <c r="P5561" s="431"/>
      <c r="R5561" s="419"/>
      <c r="S5561" s="446"/>
      <c r="T5561" s="419"/>
      <c r="V5561" s="196"/>
      <c r="W5561" s="419"/>
      <c r="X5561" s="419"/>
      <c r="Z5561" s="419"/>
      <c r="AA5561" s="419"/>
      <c r="AB5561" s="419"/>
      <c r="AD5561" s="419"/>
      <c r="AE5561" s="419"/>
      <c r="AF5561" s="419"/>
      <c r="AH5561" s="419"/>
      <c r="AI5561" s="419"/>
      <c r="AJ5561" s="419"/>
      <c r="AL5561" s="419"/>
      <c r="AM5561" s="419"/>
      <c r="AN5561" s="403"/>
      <c r="AO5561" s="419"/>
      <c r="AP5561" s="419"/>
      <c r="AQ5561" s="419"/>
      <c r="AR5561" s="419"/>
      <c r="AS5561" s="419"/>
      <c r="AT5561" s="419"/>
      <c r="AU5561" s="419"/>
      <c r="AV5561" s="419"/>
      <c r="AX5561" s="419"/>
      <c r="AY5561" s="419"/>
      <c r="AZ5561" s="419"/>
      <c r="BB5561" s="419"/>
      <c r="BC5561" s="419"/>
      <c r="BD5561" s="419"/>
      <c r="BF5561" s="419"/>
      <c r="BG5561" s="419"/>
      <c r="BH5561" s="419"/>
      <c r="BJ5561" s="419"/>
      <c r="BK5561" s="419"/>
      <c r="BL5561" s="419"/>
      <c r="BN5561" s="419"/>
      <c r="BO5561" s="419"/>
      <c r="BP5561" s="419"/>
      <c r="BR5561" s="419"/>
      <c r="BS5561" s="419"/>
      <c r="BT5561" s="419"/>
      <c r="BV5561" s="419"/>
      <c r="BW5561" s="419"/>
      <c r="BX5561" s="397"/>
      <c r="BZ5561" s="449"/>
      <c r="CB5561" s="419"/>
      <c r="CC5561" s="419"/>
      <c r="CD5561" s="419"/>
      <c r="CF5561" s="419"/>
      <c r="CG5561" s="419"/>
      <c r="CH5561" s="419"/>
    </row>
    <row r="5562" spans="3:86" ht="21" thickBot="1">
      <c r="C5562" s="425"/>
      <c r="P5562" s="431"/>
      <c r="R5562" s="419"/>
      <c r="S5562" s="446"/>
      <c r="T5562" s="419"/>
      <c r="V5562" s="196"/>
      <c r="W5562" s="419"/>
      <c r="X5562" s="419"/>
      <c r="Z5562" s="419"/>
      <c r="AA5562" s="419"/>
      <c r="AB5562" s="419"/>
      <c r="AD5562" s="419"/>
      <c r="AE5562" s="419"/>
      <c r="AF5562" s="419"/>
      <c r="AH5562" s="419"/>
      <c r="AI5562" s="419"/>
      <c r="AJ5562" s="419"/>
      <c r="AL5562" s="419"/>
      <c r="AM5562" s="419"/>
      <c r="AN5562" s="403"/>
      <c r="AO5562" s="419"/>
      <c r="AP5562" s="419"/>
      <c r="AQ5562" s="419"/>
      <c r="AR5562" s="419"/>
      <c r="AS5562" s="419"/>
      <c r="AT5562" s="419"/>
      <c r="AU5562" s="419"/>
      <c r="AV5562" s="419"/>
      <c r="AX5562" s="419"/>
      <c r="AY5562" s="419"/>
      <c r="AZ5562" s="419"/>
      <c r="BB5562" s="419"/>
      <c r="BC5562" s="419"/>
      <c r="BD5562" s="419"/>
      <c r="BF5562" s="419"/>
      <c r="BG5562" s="419"/>
      <c r="BH5562" s="419"/>
      <c r="BJ5562" s="419"/>
      <c r="BK5562" s="419"/>
      <c r="BL5562" s="419"/>
      <c r="BN5562" s="419"/>
      <c r="BO5562" s="419"/>
      <c r="BP5562" s="419"/>
      <c r="BR5562" s="419"/>
      <c r="BS5562" s="419"/>
      <c r="BT5562" s="419"/>
      <c r="BV5562" s="419"/>
      <c r="BW5562" s="419"/>
      <c r="BX5562" s="397"/>
      <c r="BZ5562" s="449"/>
      <c r="CB5562" s="419"/>
      <c r="CC5562" s="419"/>
      <c r="CD5562" s="419"/>
      <c r="CF5562" s="419"/>
      <c r="CG5562" s="419"/>
      <c r="CH5562" s="419"/>
    </row>
    <row r="5563" spans="3:86" ht="21" thickBot="1">
      <c r="C5563" s="425"/>
      <c r="P5563" s="431"/>
      <c r="R5563" s="419"/>
      <c r="S5563" s="446"/>
      <c r="T5563" s="419"/>
      <c r="V5563" s="196"/>
      <c r="W5563" s="419"/>
      <c r="X5563" s="419"/>
      <c r="Z5563" s="419"/>
      <c r="AA5563" s="419"/>
      <c r="AB5563" s="419"/>
      <c r="AD5563" s="419"/>
      <c r="AE5563" s="419"/>
      <c r="AF5563" s="419"/>
      <c r="AH5563" s="419"/>
      <c r="AI5563" s="419"/>
      <c r="AJ5563" s="419"/>
      <c r="AL5563" s="419"/>
      <c r="AM5563" s="419"/>
      <c r="AN5563" s="403"/>
      <c r="AO5563" s="419"/>
      <c r="AP5563" s="419"/>
      <c r="AQ5563" s="419"/>
      <c r="AR5563" s="419"/>
      <c r="AS5563" s="419"/>
      <c r="AT5563" s="419"/>
      <c r="AU5563" s="419"/>
      <c r="AV5563" s="419"/>
      <c r="AX5563" s="419"/>
      <c r="AY5563" s="419"/>
      <c r="AZ5563" s="419"/>
      <c r="BB5563" s="419"/>
      <c r="BC5563" s="419"/>
      <c r="BD5563" s="419"/>
      <c r="BF5563" s="419"/>
      <c r="BG5563" s="419"/>
      <c r="BH5563" s="419"/>
      <c r="BJ5563" s="419"/>
      <c r="BK5563" s="419"/>
      <c r="BL5563" s="419"/>
      <c r="BN5563" s="419"/>
      <c r="BO5563" s="419"/>
      <c r="BP5563" s="419"/>
      <c r="BR5563" s="419"/>
      <c r="BS5563" s="419"/>
      <c r="BT5563" s="419"/>
      <c r="BV5563" s="419"/>
      <c r="BW5563" s="419"/>
      <c r="BX5563" s="397"/>
      <c r="BZ5563" s="449"/>
      <c r="CB5563" s="419"/>
      <c r="CC5563" s="419"/>
      <c r="CD5563" s="419"/>
      <c r="CF5563" s="419"/>
      <c r="CG5563" s="419"/>
      <c r="CH5563" s="419"/>
    </row>
    <row r="5564" spans="3:86" ht="21" thickBot="1">
      <c r="C5564" s="425"/>
      <c r="P5564" s="431"/>
      <c r="R5564" s="419"/>
      <c r="S5564" s="446"/>
      <c r="T5564" s="419"/>
      <c r="V5564" s="196"/>
      <c r="W5564" s="419"/>
      <c r="X5564" s="419"/>
      <c r="Z5564" s="419"/>
      <c r="AA5564" s="419"/>
      <c r="AB5564" s="419"/>
      <c r="AD5564" s="419"/>
      <c r="AE5564" s="419"/>
      <c r="AF5564" s="419"/>
      <c r="AH5564" s="419"/>
      <c r="AI5564" s="419"/>
      <c r="AJ5564" s="419"/>
      <c r="AL5564" s="419"/>
      <c r="AM5564" s="419"/>
      <c r="AN5564" s="403"/>
      <c r="AO5564" s="419"/>
      <c r="AP5564" s="419"/>
      <c r="AQ5564" s="419"/>
      <c r="AR5564" s="419"/>
      <c r="AS5564" s="419"/>
      <c r="AT5564" s="419"/>
      <c r="AU5564" s="419"/>
      <c r="AV5564" s="419"/>
      <c r="AX5564" s="419"/>
      <c r="AY5564" s="419"/>
      <c r="AZ5564" s="419"/>
      <c r="BB5564" s="419"/>
      <c r="BC5564" s="419"/>
      <c r="BD5564" s="419"/>
      <c r="BF5564" s="419"/>
      <c r="BG5564" s="419"/>
      <c r="BH5564" s="419"/>
      <c r="BJ5564" s="419"/>
      <c r="BK5564" s="419"/>
      <c r="BL5564" s="419"/>
      <c r="BN5564" s="419"/>
      <c r="BO5564" s="419"/>
      <c r="BP5564" s="419"/>
      <c r="BR5564" s="419"/>
      <c r="BS5564" s="419"/>
      <c r="BT5564" s="419"/>
      <c r="BV5564" s="419"/>
      <c r="BW5564" s="419"/>
      <c r="BX5564" s="397"/>
      <c r="BZ5564" s="449"/>
      <c r="CB5564" s="419"/>
      <c r="CC5564" s="419"/>
      <c r="CD5564" s="419"/>
      <c r="CF5564" s="419"/>
      <c r="CG5564" s="419"/>
      <c r="CH5564" s="419"/>
    </row>
    <row r="5565" spans="3:86" ht="21" thickBot="1">
      <c r="C5565" s="425"/>
      <c r="P5565" s="431"/>
      <c r="R5565" s="419"/>
      <c r="S5565" s="446"/>
      <c r="T5565" s="419"/>
      <c r="V5565" s="196"/>
      <c r="W5565" s="419"/>
      <c r="X5565" s="419"/>
      <c r="Z5565" s="419"/>
      <c r="AA5565" s="419"/>
      <c r="AB5565" s="419"/>
      <c r="AD5565" s="419"/>
      <c r="AE5565" s="419"/>
      <c r="AF5565" s="419"/>
      <c r="AH5565" s="419"/>
      <c r="AI5565" s="419"/>
      <c r="AJ5565" s="419"/>
      <c r="AL5565" s="419"/>
      <c r="AM5565" s="419"/>
      <c r="AN5565" s="403"/>
      <c r="AO5565" s="419"/>
      <c r="AP5565" s="419"/>
      <c r="AQ5565" s="419"/>
      <c r="AR5565" s="419"/>
      <c r="AS5565" s="419"/>
      <c r="AT5565" s="419"/>
      <c r="AU5565" s="419"/>
      <c r="AV5565" s="419"/>
      <c r="AX5565" s="419"/>
      <c r="AY5565" s="419"/>
      <c r="AZ5565" s="419"/>
      <c r="BB5565" s="419"/>
      <c r="BC5565" s="419"/>
      <c r="BD5565" s="419"/>
      <c r="BF5565" s="419"/>
      <c r="BG5565" s="419"/>
      <c r="BH5565" s="419"/>
      <c r="BJ5565" s="419"/>
      <c r="BK5565" s="419"/>
      <c r="BL5565" s="419"/>
      <c r="BN5565" s="419"/>
      <c r="BO5565" s="419"/>
      <c r="BP5565" s="419"/>
      <c r="BR5565" s="419"/>
      <c r="BS5565" s="419"/>
      <c r="BT5565" s="419"/>
      <c r="BV5565" s="419"/>
      <c r="BW5565" s="419"/>
      <c r="BX5565" s="397"/>
      <c r="BZ5565" s="449"/>
      <c r="CB5565" s="419"/>
      <c r="CC5565" s="419"/>
      <c r="CD5565" s="419"/>
      <c r="CF5565" s="419"/>
      <c r="CG5565" s="419"/>
      <c r="CH5565" s="419"/>
    </row>
    <row r="5566" spans="3:86" ht="21" thickBot="1">
      <c r="C5566" s="425"/>
      <c r="P5566" s="431"/>
      <c r="R5566" s="419"/>
      <c r="S5566" s="446"/>
      <c r="T5566" s="419"/>
      <c r="V5566" s="196"/>
      <c r="W5566" s="419"/>
      <c r="X5566" s="419"/>
      <c r="Z5566" s="419"/>
      <c r="AA5566" s="419"/>
      <c r="AB5566" s="419"/>
      <c r="AD5566" s="419"/>
      <c r="AE5566" s="419"/>
      <c r="AF5566" s="419"/>
      <c r="AH5566" s="419"/>
      <c r="AI5566" s="419"/>
      <c r="AJ5566" s="419"/>
      <c r="AL5566" s="419"/>
      <c r="AM5566" s="419"/>
      <c r="AN5566" s="403"/>
      <c r="AO5566" s="419"/>
      <c r="AP5566" s="419"/>
      <c r="AQ5566" s="419"/>
      <c r="AR5566" s="419"/>
      <c r="AS5566" s="419"/>
      <c r="AT5566" s="419"/>
      <c r="AU5566" s="419"/>
      <c r="AV5566" s="419"/>
      <c r="AX5566" s="419"/>
      <c r="AY5566" s="419"/>
      <c r="AZ5566" s="419"/>
      <c r="BB5566" s="419"/>
      <c r="BC5566" s="419"/>
      <c r="BD5566" s="419"/>
      <c r="BF5566" s="419"/>
      <c r="BG5566" s="419"/>
      <c r="BH5566" s="419"/>
      <c r="BJ5566" s="419"/>
      <c r="BK5566" s="419"/>
      <c r="BL5566" s="419"/>
      <c r="BN5566" s="419"/>
      <c r="BO5566" s="419"/>
      <c r="BP5566" s="419"/>
      <c r="BR5566" s="419"/>
      <c r="BS5566" s="419"/>
      <c r="BT5566" s="419"/>
      <c r="BV5566" s="419"/>
      <c r="BW5566" s="419"/>
      <c r="BX5566" s="397"/>
      <c r="BZ5566" s="449"/>
      <c r="CB5566" s="419"/>
      <c r="CC5566" s="419"/>
      <c r="CD5566" s="419"/>
      <c r="CF5566" s="419"/>
      <c r="CG5566" s="419"/>
      <c r="CH5566" s="419"/>
    </row>
    <row r="5567" spans="3:86" ht="21" thickBot="1">
      <c r="C5567" s="425"/>
      <c r="P5567" s="431"/>
      <c r="R5567" s="419"/>
      <c r="S5567" s="446"/>
      <c r="T5567" s="419"/>
      <c r="V5567" s="196"/>
      <c r="W5567" s="419"/>
      <c r="X5567" s="419"/>
      <c r="Z5567" s="419"/>
      <c r="AA5567" s="419"/>
      <c r="AB5567" s="419"/>
      <c r="AD5567" s="419"/>
      <c r="AE5567" s="419"/>
      <c r="AF5567" s="419"/>
      <c r="AH5567" s="419"/>
      <c r="AI5567" s="419"/>
      <c r="AJ5567" s="419"/>
      <c r="AL5567" s="419"/>
      <c r="AM5567" s="419"/>
      <c r="AN5567" s="403"/>
      <c r="AO5567" s="419"/>
      <c r="AP5567" s="419"/>
      <c r="AQ5567" s="419"/>
      <c r="AR5567" s="419"/>
      <c r="AS5567" s="419"/>
      <c r="AT5567" s="419"/>
      <c r="AU5567" s="419"/>
      <c r="AV5567" s="419"/>
      <c r="AX5567" s="419"/>
      <c r="AY5567" s="419"/>
      <c r="AZ5567" s="419"/>
      <c r="BB5567" s="419"/>
      <c r="BC5567" s="419"/>
      <c r="BD5567" s="419"/>
      <c r="BF5567" s="419"/>
      <c r="BG5567" s="419"/>
      <c r="BH5567" s="419"/>
      <c r="BJ5567" s="419"/>
      <c r="BK5567" s="419"/>
      <c r="BL5567" s="419"/>
      <c r="BN5567" s="419"/>
      <c r="BO5567" s="419"/>
      <c r="BP5567" s="419"/>
      <c r="BR5567" s="419"/>
      <c r="BS5567" s="419"/>
      <c r="BT5567" s="419"/>
      <c r="BV5567" s="419"/>
      <c r="BW5567" s="419"/>
      <c r="BX5567" s="397"/>
      <c r="BZ5567" s="449"/>
      <c r="CB5567" s="419"/>
      <c r="CC5567" s="419"/>
      <c r="CD5567" s="419"/>
      <c r="CF5567" s="419"/>
      <c r="CG5567" s="419"/>
      <c r="CH5567" s="419"/>
    </row>
    <row r="5568" spans="3:86" ht="21" thickBot="1">
      <c r="C5568" s="425"/>
      <c r="P5568" s="431"/>
      <c r="R5568" s="419"/>
      <c r="S5568" s="446"/>
      <c r="T5568" s="419"/>
      <c r="V5568" s="196"/>
      <c r="W5568" s="419"/>
      <c r="X5568" s="419"/>
      <c r="Z5568" s="419"/>
      <c r="AA5568" s="419"/>
      <c r="AB5568" s="419"/>
      <c r="AD5568" s="419"/>
      <c r="AE5568" s="419"/>
      <c r="AF5568" s="419"/>
      <c r="AH5568" s="419"/>
      <c r="AI5568" s="419"/>
      <c r="AJ5568" s="419"/>
      <c r="AL5568" s="419"/>
      <c r="AM5568" s="419"/>
      <c r="AN5568" s="403"/>
      <c r="AO5568" s="419"/>
      <c r="AP5568" s="419"/>
      <c r="AQ5568" s="419"/>
      <c r="AR5568" s="419"/>
      <c r="AS5568" s="419"/>
      <c r="AT5568" s="419"/>
      <c r="AU5568" s="419"/>
      <c r="AV5568" s="419"/>
      <c r="AX5568" s="419"/>
      <c r="AY5568" s="419"/>
      <c r="AZ5568" s="419"/>
      <c r="BB5568" s="419"/>
      <c r="BC5568" s="419"/>
      <c r="BD5568" s="419"/>
      <c r="BF5568" s="419"/>
      <c r="BG5568" s="419"/>
      <c r="BH5568" s="419"/>
      <c r="BJ5568" s="419"/>
      <c r="BK5568" s="419"/>
      <c r="BL5568" s="419"/>
      <c r="BN5568" s="419"/>
      <c r="BO5568" s="419"/>
      <c r="BP5568" s="419"/>
      <c r="BR5568" s="419"/>
      <c r="BS5568" s="419"/>
      <c r="BT5568" s="419"/>
      <c r="BV5568" s="419"/>
      <c r="BW5568" s="419"/>
      <c r="BX5568" s="397"/>
      <c r="BZ5568" s="449"/>
      <c r="CB5568" s="419"/>
      <c r="CC5568" s="419"/>
      <c r="CD5568" s="419"/>
      <c r="CF5568" s="419"/>
      <c r="CG5568" s="419"/>
      <c r="CH5568" s="419"/>
    </row>
    <row r="5569" spans="3:86" ht="21" thickBot="1">
      <c r="C5569" s="425"/>
      <c r="P5569" s="431"/>
      <c r="R5569" s="419"/>
      <c r="S5569" s="446"/>
      <c r="T5569" s="419"/>
      <c r="V5569" s="196"/>
      <c r="W5569" s="419"/>
      <c r="X5569" s="419"/>
      <c r="Z5569" s="419"/>
      <c r="AA5569" s="419"/>
      <c r="AB5569" s="419"/>
      <c r="AD5569" s="419"/>
      <c r="AE5569" s="419"/>
      <c r="AF5569" s="419"/>
      <c r="AH5569" s="419"/>
      <c r="AI5569" s="419"/>
      <c r="AJ5569" s="419"/>
      <c r="AL5569" s="419"/>
      <c r="AM5569" s="419"/>
      <c r="AN5569" s="403"/>
      <c r="AO5569" s="419"/>
      <c r="AP5569" s="419"/>
      <c r="AQ5569" s="419"/>
      <c r="AR5569" s="419"/>
      <c r="AS5569" s="419"/>
      <c r="AT5569" s="419"/>
      <c r="AU5569" s="419"/>
      <c r="AV5569" s="419"/>
      <c r="AX5569" s="419"/>
      <c r="AY5569" s="419"/>
      <c r="AZ5569" s="419"/>
      <c r="BB5569" s="419"/>
      <c r="BC5569" s="419"/>
      <c r="BD5569" s="419"/>
      <c r="BF5569" s="419"/>
      <c r="BG5569" s="419"/>
      <c r="BH5569" s="419"/>
      <c r="BJ5569" s="419"/>
      <c r="BK5569" s="419"/>
      <c r="BL5569" s="419"/>
      <c r="BN5569" s="419"/>
      <c r="BO5569" s="419"/>
      <c r="BP5569" s="419"/>
      <c r="BR5569" s="419"/>
      <c r="BS5569" s="419"/>
      <c r="BT5569" s="419"/>
      <c r="BV5569" s="419"/>
      <c r="BW5569" s="419"/>
      <c r="BX5569" s="397"/>
      <c r="BZ5569" s="449"/>
      <c r="CB5569" s="419"/>
      <c r="CC5569" s="419"/>
      <c r="CD5569" s="419"/>
      <c r="CF5569" s="419"/>
      <c r="CG5569" s="419"/>
      <c r="CH5569" s="419"/>
    </row>
    <row r="5570" spans="3:86" ht="21" thickBot="1">
      <c r="C5570" s="425"/>
      <c r="P5570" s="431"/>
      <c r="R5570" s="419"/>
      <c r="S5570" s="446"/>
      <c r="T5570" s="419"/>
      <c r="V5570" s="196"/>
      <c r="W5570" s="419"/>
      <c r="X5570" s="419"/>
      <c r="Z5570" s="419"/>
      <c r="AA5570" s="419"/>
      <c r="AB5570" s="419"/>
      <c r="AD5570" s="419"/>
      <c r="AE5570" s="419"/>
      <c r="AF5570" s="419"/>
      <c r="AH5570" s="419"/>
      <c r="AI5570" s="419"/>
      <c r="AJ5570" s="419"/>
      <c r="AL5570" s="419"/>
      <c r="AM5570" s="419"/>
      <c r="AN5570" s="403"/>
      <c r="AO5570" s="419"/>
      <c r="AP5570" s="419"/>
      <c r="AQ5570" s="419"/>
      <c r="AR5570" s="419"/>
      <c r="AS5570" s="419"/>
      <c r="AT5570" s="419"/>
      <c r="AU5570" s="419"/>
      <c r="AV5570" s="419"/>
      <c r="AX5570" s="419"/>
      <c r="AY5570" s="419"/>
      <c r="AZ5570" s="419"/>
      <c r="BB5570" s="419"/>
      <c r="BC5570" s="419"/>
      <c r="BD5570" s="419"/>
      <c r="BF5570" s="419"/>
      <c r="BG5570" s="419"/>
      <c r="BH5570" s="419"/>
      <c r="BJ5570" s="419"/>
      <c r="BK5570" s="419"/>
      <c r="BL5570" s="419"/>
      <c r="BN5570" s="419"/>
      <c r="BO5570" s="419"/>
      <c r="BP5570" s="419"/>
      <c r="BR5570" s="419"/>
      <c r="BS5570" s="419"/>
      <c r="BT5570" s="419"/>
      <c r="BV5570" s="419"/>
      <c r="BW5570" s="419"/>
      <c r="BX5570" s="397"/>
      <c r="BZ5570" s="449"/>
      <c r="CB5570" s="419"/>
      <c r="CC5570" s="419"/>
      <c r="CD5570" s="419"/>
      <c r="CF5570" s="419"/>
      <c r="CG5570" s="419"/>
      <c r="CH5570" s="419"/>
    </row>
    <row r="5571" spans="3:86" ht="21" thickBot="1">
      <c r="C5571" s="425"/>
      <c r="P5571" s="431"/>
      <c r="R5571" s="419"/>
      <c r="S5571" s="446"/>
      <c r="T5571" s="419"/>
      <c r="V5571" s="196"/>
      <c r="W5571" s="419"/>
      <c r="X5571" s="419"/>
      <c r="Z5571" s="419"/>
      <c r="AA5571" s="419"/>
      <c r="AB5571" s="419"/>
      <c r="AD5571" s="419"/>
      <c r="AE5571" s="419"/>
      <c r="AF5571" s="419"/>
      <c r="AH5571" s="419"/>
      <c r="AI5571" s="419"/>
      <c r="AJ5571" s="419"/>
      <c r="AL5571" s="419"/>
      <c r="AM5571" s="419"/>
      <c r="AN5571" s="403"/>
      <c r="AO5571" s="419"/>
      <c r="AP5571" s="419"/>
      <c r="AQ5571" s="419"/>
      <c r="AR5571" s="419"/>
      <c r="AS5571" s="419"/>
      <c r="AT5571" s="419"/>
      <c r="AU5571" s="419"/>
      <c r="AV5571" s="419"/>
      <c r="AX5571" s="419"/>
      <c r="AY5571" s="419"/>
      <c r="AZ5571" s="419"/>
      <c r="BB5571" s="419"/>
      <c r="BC5571" s="419"/>
      <c r="BD5571" s="419"/>
      <c r="BF5571" s="419"/>
      <c r="BG5571" s="419"/>
      <c r="BH5571" s="419"/>
      <c r="BJ5571" s="419"/>
      <c r="BK5571" s="419"/>
      <c r="BL5571" s="419"/>
      <c r="BN5571" s="419"/>
      <c r="BO5571" s="419"/>
      <c r="BP5571" s="419"/>
      <c r="BR5571" s="419"/>
      <c r="BS5571" s="419"/>
      <c r="BT5571" s="419"/>
      <c r="BV5571" s="419"/>
      <c r="BW5571" s="419"/>
      <c r="BX5571" s="397"/>
      <c r="BZ5571" s="449"/>
      <c r="CB5571" s="419"/>
      <c r="CC5571" s="419"/>
      <c r="CD5571" s="419"/>
      <c r="CF5571" s="419"/>
      <c r="CG5571" s="419"/>
      <c r="CH5571" s="419"/>
    </row>
    <row r="5572" spans="3:86" ht="21" thickBot="1">
      <c r="C5572" s="425"/>
      <c r="P5572" s="431"/>
      <c r="R5572" s="419"/>
      <c r="S5572" s="446"/>
      <c r="T5572" s="419"/>
      <c r="V5572" s="196"/>
      <c r="W5572" s="419"/>
      <c r="X5572" s="419"/>
      <c r="Z5572" s="419"/>
      <c r="AA5572" s="419"/>
      <c r="AB5572" s="419"/>
      <c r="AD5572" s="419"/>
      <c r="AE5572" s="419"/>
      <c r="AF5572" s="419"/>
      <c r="AH5572" s="419"/>
      <c r="AI5572" s="419"/>
      <c r="AJ5572" s="419"/>
      <c r="AL5572" s="419"/>
      <c r="AM5572" s="419"/>
      <c r="AN5572" s="403"/>
      <c r="AO5572" s="419"/>
      <c r="AP5572" s="419"/>
      <c r="AQ5572" s="419"/>
      <c r="AR5572" s="419"/>
      <c r="AS5572" s="419"/>
      <c r="AT5572" s="419"/>
      <c r="AU5572" s="419"/>
      <c r="AV5572" s="419"/>
      <c r="AX5572" s="419"/>
      <c r="AY5572" s="419"/>
      <c r="AZ5572" s="419"/>
      <c r="BB5572" s="419"/>
      <c r="BC5572" s="419"/>
      <c r="BD5572" s="419"/>
      <c r="BF5572" s="419"/>
      <c r="BG5572" s="419"/>
      <c r="BH5572" s="419"/>
      <c r="BJ5572" s="419"/>
      <c r="BK5572" s="419"/>
      <c r="BL5572" s="419"/>
      <c r="BN5572" s="419"/>
      <c r="BO5572" s="419"/>
      <c r="BP5572" s="419"/>
      <c r="BR5572" s="419"/>
      <c r="BS5572" s="419"/>
      <c r="BT5572" s="419"/>
      <c r="BV5572" s="419"/>
      <c r="BW5572" s="419"/>
      <c r="BX5572" s="397"/>
      <c r="BZ5572" s="449"/>
      <c r="CB5572" s="419"/>
      <c r="CC5572" s="419"/>
      <c r="CD5572" s="419"/>
      <c r="CF5572" s="419"/>
      <c r="CG5572" s="419"/>
      <c r="CH5572" s="419"/>
    </row>
    <row r="5573" spans="3:86" ht="21" thickBot="1">
      <c r="C5573" s="425"/>
      <c r="P5573" s="431"/>
      <c r="R5573" s="419"/>
      <c r="S5573" s="446"/>
      <c r="T5573" s="419"/>
      <c r="V5573" s="196"/>
      <c r="W5573" s="419"/>
      <c r="X5573" s="419"/>
      <c r="Z5573" s="419"/>
      <c r="AA5573" s="419"/>
      <c r="AB5573" s="419"/>
      <c r="AD5573" s="419"/>
      <c r="AE5573" s="419"/>
      <c r="AF5573" s="419"/>
      <c r="AH5573" s="419"/>
      <c r="AI5573" s="419"/>
      <c r="AJ5573" s="419"/>
      <c r="AL5573" s="419"/>
      <c r="AM5573" s="419"/>
      <c r="AN5573" s="403"/>
      <c r="AO5573" s="419"/>
      <c r="AP5573" s="419"/>
      <c r="AQ5573" s="419"/>
      <c r="AR5573" s="419"/>
      <c r="AS5573" s="419"/>
      <c r="AT5573" s="419"/>
      <c r="AU5573" s="419"/>
      <c r="AV5573" s="419"/>
      <c r="AX5573" s="419"/>
      <c r="AY5573" s="419"/>
      <c r="AZ5573" s="419"/>
      <c r="BB5573" s="419"/>
      <c r="BC5573" s="419"/>
      <c r="BD5573" s="419"/>
      <c r="BF5573" s="419"/>
      <c r="BG5573" s="419"/>
      <c r="BH5573" s="419"/>
      <c r="BJ5573" s="419"/>
      <c r="BK5573" s="419"/>
      <c r="BL5573" s="419"/>
      <c r="BN5573" s="419"/>
      <c r="BO5573" s="419"/>
      <c r="BP5573" s="419"/>
      <c r="BR5573" s="419"/>
      <c r="BS5573" s="419"/>
      <c r="BT5573" s="419"/>
      <c r="BV5573" s="419"/>
      <c r="BW5573" s="419"/>
      <c r="BX5573" s="397"/>
      <c r="BZ5573" s="449"/>
      <c r="CB5573" s="419"/>
      <c r="CC5573" s="419"/>
      <c r="CD5573" s="419"/>
      <c r="CF5573" s="419"/>
      <c r="CG5573" s="419"/>
      <c r="CH5573" s="419"/>
    </row>
    <row r="5574" spans="3:86" ht="21" thickBot="1">
      <c r="C5574" s="425"/>
      <c r="P5574" s="431"/>
      <c r="R5574" s="419"/>
      <c r="S5574" s="446"/>
      <c r="T5574" s="419"/>
      <c r="V5574" s="196"/>
      <c r="W5574" s="419"/>
      <c r="X5574" s="419"/>
      <c r="Z5574" s="419"/>
      <c r="AA5574" s="419"/>
      <c r="AB5574" s="419"/>
      <c r="AD5574" s="419"/>
      <c r="AE5574" s="419"/>
      <c r="AF5574" s="419"/>
      <c r="AH5574" s="419"/>
      <c r="AI5574" s="419"/>
      <c r="AJ5574" s="419"/>
      <c r="AL5574" s="419"/>
      <c r="AM5574" s="419"/>
      <c r="AN5574" s="403"/>
      <c r="AO5574" s="419"/>
      <c r="AP5574" s="419"/>
      <c r="AQ5574" s="419"/>
      <c r="AR5574" s="419"/>
      <c r="AS5574" s="419"/>
      <c r="AT5574" s="419"/>
      <c r="AU5574" s="419"/>
      <c r="AV5574" s="419"/>
      <c r="AX5574" s="419"/>
      <c r="AY5574" s="419"/>
      <c r="AZ5574" s="419"/>
      <c r="BB5574" s="419"/>
      <c r="BC5574" s="419"/>
      <c r="BD5574" s="419"/>
      <c r="BF5574" s="419"/>
      <c r="BG5574" s="419"/>
      <c r="BH5574" s="419"/>
      <c r="BJ5574" s="419"/>
      <c r="BK5574" s="419"/>
      <c r="BL5574" s="419"/>
      <c r="BN5574" s="419"/>
      <c r="BO5574" s="419"/>
      <c r="BP5574" s="419"/>
      <c r="BR5574" s="419"/>
      <c r="BS5574" s="419"/>
      <c r="BT5574" s="419"/>
      <c r="BV5574" s="419"/>
      <c r="BW5574" s="419"/>
      <c r="BX5574" s="397"/>
      <c r="BZ5574" s="449"/>
      <c r="CB5574" s="419"/>
      <c r="CC5574" s="419"/>
      <c r="CD5574" s="419"/>
      <c r="CF5574" s="419"/>
      <c r="CG5574" s="419"/>
      <c r="CH5574" s="419"/>
    </row>
    <row r="5575" spans="3:86" ht="21" thickBot="1">
      <c r="C5575" s="425"/>
      <c r="P5575" s="431"/>
      <c r="R5575" s="419"/>
      <c r="S5575" s="446"/>
      <c r="T5575" s="419"/>
      <c r="V5575" s="196"/>
      <c r="W5575" s="419"/>
      <c r="X5575" s="419"/>
      <c r="Z5575" s="419"/>
      <c r="AA5575" s="419"/>
      <c r="AB5575" s="419"/>
      <c r="AD5575" s="419"/>
      <c r="AE5575" s="419"/>
      <c r="AF5575" s="419"/>
      <c r="AH5575" s="419"/>
      <c r="AI5575" s="419"/>
      <c r="AJ5575" s="419"/>
      <c r="AL5575" s="419"/>
      <c r="AM5575" s="419"/>
      <c r="AN5575" s="403"/>
      <c r="AO5575" s="419"/>
      <c r="AP5575" s="419"/>
      <c r="AQ5575" s="419"/>
      <c r="AR5575" s="419"/>
      <c r="AS5575" s="419"/>
      <c r="AT5575" s="419"/>
      <c r="AU5575" s="419"/>
      <c r="AV5575" s="419"/>
      <c r="AX5575" s="419"/>
      <c r="AY5575" s="419"/>
      <c r="AZ5575" s="419"/>
      <c r="BB5575" s="419"/>
      <c r="BC5575" s="419"/>
      <c r="BD5575" s="419"/>
      <c r="BF5575" s="419"/>
      <c r="BG5575" s="419"/>
      <c r="BH5575" s="419"/>
      <c r="BJ5575" s="419"/>
      <c r="BK5575" s="419"/>
      <c r="BL5575" s="419"/>
      <c r="BN5575" s="419"/>
      <c r="BO5575" s="419"/>
      <c r="BP5575" s="419"/>
      <c r="BR5575" s="419"/>
      <c r="BS5575" s="419"/>
      <c r="BT5575" s="419"/>
      <c r="BV5575" s="419"/>
      <c r="BW5575" s="419"/>
      <c r="BX5575" s="397"/>
      <c r="BZ5575" s="449"/>
      <c r="CB5575" s="419"/>
      <c r="CC5575" s="419"/>
      <c r="CD5575" s="419"/>
      <c r="CF5575" s="419"/>
      <c r="CG5575" s="419"/>
      <c r="CH5575" s="419"/>
    </row>
    <row r="5576" spans="3:86" ht="21" thickBot="1">
      <c r="C5576" s="425"/>
      <c r="P5576" s="431"/>
      <c r="R5576" s="419"/>
      <c r="S5576" s="446"/>
      <c r="T5576" s="419"/>
      <c r="V5576" s="196"/>
      <c r="W5576" s="419"/>
      <c r="X5576" s="419"/>
      <c r="Z5576" s="419"/>
      <c r="AA5576" s="419"/>
      <c r="AB5576" s="419"/>
      <c r="AD5576" s="419"/>
      <c r="AE5576" s="419"/>
      <c r="AF5576" s="419"/>
      <c r="AH5576" s="419"/>
      <c r="AI5576" s="419"/>
      <c r="AJ5576" s="419"/>
      <c r="AL5576" s="419"/>
      <c r="AM5576" s="419"/>
      <c r="AN5576" s="403"/>
      <c r="AO5576" s="419"/>
      <c r="AP5576" s="419"/>
      <c r="AQ5576" s="419"/>
      <c r="AR5576" s="419"/>
      <c r="AS5576" s="419"/>
      <c r="AT5576" s="419"/>
      <c r="AU5576" s="419"/>
      <c r="AV5576" s="419"/>
      <c r="AX5576" s="419"/>
      <c r="AY5576" s="419"/>
      <c r="AZ5576" s="419"/>
      <c r="BB5576" s="419"/>
      <c r="BC5576" s="419"/>
      <c r="BD5576" s="419"/>
      <c r="BF5576" s="419"/>
      <c r="BG5576" s="419"/>
      <c r="BH5576" s="419"/>
      <c r="BJ5576" s="419"/>
      <c r="BK5576" s="419"/>
      <c r="BL5576" s="419"/>
      <c r="BN5576" s="419"/>
      <c r="BO5576" s="419"/>
      <c r="BP5576" s="419"/>
      <c r="BR5576" s="419"/>
      <c r="BS5576" s="419"/>
      <c r="BT5576" s="419"/>
      <c r="BV5576" s="419"/>
      <c r="BW5576" s="419"/>
      <c r="BX5576" s="397"/>
      <c r="BZ5576" s="449"/>
      <c r="CB5576" s="419"/>
      <c r="CC5576" s="419"/>
      <c r="CD5576" s="419"/>
      <c r="CF5576" s="419"/>
      <c r="CG5576" s="419"/>
      <c r="CH5576" s="419"/>
    </row>
    <row r="5577" spans="3:86" ht="21" thickBot="1">
      <c r="C5577" s="425"/>
      <c r="P5577" s="431"/>
      <c r="R5577" s="419"/>
      <c r="S5577" s="446"/>
      <c r="T5577" s="419"/>
      <c r="V5577" s="196"/>
      <c r="W5577" s="419"/>
      <c r="X5577" s="419"/>
      <c r="Z5577" s="419"/>
      <c r="AA5577" s="419"/>
      <c r="AB5577" s="419"/>
      <c r="AD5577" s="419"/>
      <c r="AE5577" s="419"/>
      <c r="AF5577" s="419"/>
      <c r="AH5577" s="419"/>
      <c r="AI5577" s="419"/>
      <c r="AJ5577" s="419"/>
      <c r="AL5577" s="419"/>
      <c r="AM5577" s="419"/>
      <c r="AN5577" s="403"/>
      <c r="AO5577" s="419"/>
      <c r="AP5577" s="419"/>
      <c r="AQ5577" s="419"/>
      <c r="AR5577" s="419"/>
      <c r="AS5577" s="419"/>
      <c r="AT5577" s="419"/>
      <c r="AU5577" s="419"/>
      <c r="AV5577" s="419"/>
      <c r="AX5577" s="419"/>
      <c r="AY5577" s="419"/>
      <c r="AZ5577" s="419"/>
      <c r="BB5577" s="419"/>
      <c r="BC5577" s="419"/>
      <c r="BD5577" s="419"/>
      <c r="BF5577" s="419"/>
      <c r="BG5577" s="419"/>
      <c r="BH5577" s="419"/>
      <c r="BJ5577" s="419"/>
      <c r="BK5577" s="419"/>
      <c r="BL5577" s="419"/>
      <c r="BN5577" s="419"/>
      <c r="BO5577" s="419"/>
      <c r="BP5577" s="419"/>
      <c r="BR5577" s="419"/>
      <c r="BS5577" s="419"/>
      <c r="BT5577" s="419"/>
      <c r="BV5577" s="419"/>
      <c r="BW5577" s="419"/>
      <c r="BX5577" s="397"/>
      <c r="BZ5577" s="449"/>
      <c r="CB5577" s="419"/>
      <c r="CC5577" s="419"/>
      <c r="CD5577" s="419"/>
      <c r="CF5577" s="419"/>
      <c r="CG5577" s="419"/>
      <c r="CH5577" s="419"/>
    </row>
    <row r="5578" spans="3:86" ht="21" thickBot="1">
      <c r="C5578" s="425"/>
      <c r="P5578" s="431"/>
      <c r="R5578" s="419"/>
      <c r="S5578" s="446"/>
      <c r="T5578" s="419"/>
      <c r="V5578" s="196"/>
      <c r="W5578" s="419"/>
      <c r="X5578" s="419"/>
      <c r="Z5578" s="419"/>
      <c r="AA5578" s="419"/>
      <c r="AB5578" s="419"/>
      <c r="AD5578" s="419"/>
      <c r="AE5578" s="419"/>
      <c r="AF5578" s="419"/>
      <c r="AH5578" s="419"/>
      <c r="AI5578" s="419"/>
      <c r="AJ5578" s="419"/>
      <c r="AL5578" s="419"/>
      <c r="AM5578" s="419"/>
      <c r="AN5578" s="403"/>
      <c r="AO5578" s="419"/>
      <c r="AP5578" s="419"/>
      <c r="AQ5578" s="419"/>
      <c r="AR5578" s="419"/>
      <c r="AS5578" s="419"/>
      <c r="AT5578" s="419"/>
      <c r="AU5578" s="419"/>
      <c r="AV5578" s="419"/>
      <c r="AX5578" s="419"/>
      <c r="AY5578" s="419"/>
      <c r="AZ5578" s="419"/>
      <c r="BB5578" s="419"/>
      <c r="BC5578" s="419"/>
      <c r="BD5578" s="419"/>
      <c r="BF5578" s="419"/>
      <c r="BG5578" s="419"/>
      <c r="BH5578" s="419"/>
      <c r="BJ5578" s="419"/>
      <c r="BK5578" s="419"/>
      <c r="BL5578" s="419"/>
      <c r="BN5578" s="419"/>
      <c r="BO5578" s="419"/>
      <c r="BP5578" s="419"/>
      <c r="BR5578" s="419"/>
      <c r="BS5578" s="419"/>
      <c r="BT5578" s="419"/>
      <c r="BV5578" s="419"/>
      <c r="BW5578" s="419"/>
      <c r="BX5578" s="397"/>
      <c r="BZ5578" s="449"/>
      <c r="CB5578" s="419"/>
      <c r="CC5578" s="419"/>
      <c r="CD5578" s="419"/>
      <c r="CF5578" s="419"/>
      <c r="CG5578" s="419"/>
      <c r="CH5578" s="419"/>
    </row>
    <row r="5579" spans="3:86" ht="21" thickBot="1">
      <c r="C5579" s="425"/>
      <c r="P5579" s="431"/>
      <c r="R5579" s="419"/>
      <c r="S5579" s="446"/>
      <c r="T5579" s="419"/>
      <c r="V5579" s="196"/>
      <c r="W5579" s="419"/>
      <c r="X5579" s="419"/>
      <c r="Z5579" s="419"/>
      <c r="AA5579" s="419"/>
      <c r="AB5579" s="419"/>
      <c r="AD5579" s="419"/>
      <c r="AE5579" s="419"/>
      <c r="AF5579" s="419"/>
      <c r="AH5579" s="419"/>
      <c r="AI5579" s="419"/>
      <c r="AJ5579" s="419"/>
      <c r="AL5579" s="419"/>
      <c r="AM5579" s="419"/>
      <c r="AN5579" s="403"/>
      <c r="AO5579" s="419"/>
      <c r="AP5579" s="419"/>
      <c r="AQ5579" s="419"/>
      <c r="AR5579" s="419"/>
      <c r="AS5579" s="419"/>
      <c r="AT5579" s="419"/>
      <c r="AU5579" s="419"/>
      <c r="AV5579" s="419"/>
      <c r="AX5579" s="419"/>
      <c r="AY5579" s="419"/>
      <c r="AZ5579" s="419"/>
      <c r="BB5579" s="419"/>
      <c r="BC5579" s="419"/>
      <c r="BD5579" s="419"/>
      <c r="BF5579" s="419"/>
      <c r="BG5579" s="419"/>
      <c r="BH5579" s="419"/>
      <c r="BJ5579" s="419"/>
      <c r="BK5579" s="419"/>
      <c r="BL5579" s="419"/>
      <c r="BN5579" s="419"/>
      <c r="BO5579" s="419"/>
      <c r="BP5579" s="419"/>
      <c r="BR5579" s="419"/>
      <c r="BS5579" s="419"/>
      <c r="BT5579" s="419"/>
      <c r="BV5579" s="419"/>
      <c r="BW5579" s="419"/>
      <c r="BX5579" s="397"/>
      <c r="BZ5579" s="449"/>
      <c r="CB5579" s="419"/>
      <c r="CC5579" s="419"/>
      <c r="CD5579" s="419"/>
      <c r="CF5579" s="419"/>
      <c r="CG5579" s="419"/>
      <c r="CH5579" s="419"/>
    </row>
    <row r="5580" spans="3:86" ht="21" thickBot="1">
      <c r="C5580" s="425"/>
      <c r="P5580" s="431"/>
      <c r="R5580" s="419"/>
      <c r="S5580" s="446"/>
      <c r="T5580" s="419"/>
      <c r="V5580" s="196"/>
      <c r="W5580" s="419"/>
      <c r="X5580" s="419"/>
      <c r="Z5580" s="419"/>
      <c r="AA5580" s="419"/>
      <c r="AB5580" s="419"/>
      <c r="AD5580" s="419"/>
      <c r="AE5580" s="419"/>
      <c r="AF5580" s="419"/>
      <c r="AH5580" s="419"/>
      <c r="AI5580" s="419"/>
      <c r="AJ5580" s="419"/>
      <c r="AL5580" s="419"/>
      <c r="AM5580" s="419"/>
      <c r="AN5580" s="403"/>
      <c r="AO5580" s="419"/>
      <c r="AP5580" s="419"/>
      <c r="AQ5580" s="419"/>
      <c r="AR5580" s="419"/>
      <c r="AS5580" s="419"/>
      <c r="AT5580" s="419"/>
      <c r="AU5580" s="419"/>
      <c r="AV5580" s="419"/>
      <c r="AX5580" s="419"/>
      <c r="AY5580" s="419"/>
      <c r="AZ5580" s="419"/>
      <c r="BB5580" s="419"/>
      <c r="BC5580" s="419"/>
      <c r="BD5580" s="419"/>
      <c r="BF5580" s="419"/>
      <c r="BG5580" s="419"/>
      <c r="BH5580" s="419"/>
      <c r="BJ5580" s="419"/>
      <c r="BK5580" s="419"/>
      <c r="BL5580" s="419"/>
      <c r="BN5580" s="419"/>
      <c r="BO5580" s="419"/>
      <c r="BP5580" s="419"/>
      <c r="BR5580" s="419"/>
      <c r="BS5580" s="419"/>
      <c r="BT5580" s="419"/>
      <c r="BV5580" s="419"/>
      <c r="BW5580" s="419"/>
      <c r="BX5580" s="397"/>
      <c r="BZ5580" s="449"/>
      <c r="CB5580" s="419"/>
      <c r="CC5580" s="419"/>
      <c r="CD5580" s="419"/>
      <c r="CF5580" s="419"/>
      <c r="CG5580" s="419"/>
      <c r="CH5580" s="419"/>
    </row>
    <row r="5581" spans="3:86" ht="21" thickBot="1">
      <c r="C5581" s="425"/>
      <c r="P5581" s="431"/>
      <c r="R5581" s="419"/>
      <c r="S5581" s="446"/>
      <c r="T5581" s="419"/>
      <c r="V5581" s="196"/>
      <c r="W5581" s="419"/>
      <c r="X5581" s="419"/>
      <c r="Z5581" s="419"/>
      <c r="AA5581" s="419"/>
      <c r="AB5581" s="419"/>
      <c r="AD5581" s="419"/>
      <c r="AE5581" s="419"/>
      <c r="AF5581" s="419"/>
      <c r="AH5581" s="419"/>
      <c r="AI5581" s="419"/>
      <c r="AJ5581" s="419"/>
      <c r="AL5581" s="419"/>
      <c r="AM5581" s="419"/>
      <c r="AN5581" s="403"/>
      <c r="AO5581" s="419"/>
      <c r="AP5581" s="419"/>
      <c r="AQ5581" s="419"/>
      <c r="AR5581" s="419"/>
      <c r="AS5581" s="419"/>
      <c r="AT5581" s="419"/>
      <c r="AU5581" s="419"/>
      <c r="AV5581" s="419"/>
      <c r="AX5581" s="419"/>
      <c r="AY5581" s="419"/>
      <c r="AZ5581" s="419"/>
      <c r="BB5581" s="419"/>
      <c r="BC5581" s="419"/>
      <c r="BD5581" s="419"/>
      <c r="BF5581" s="419"/>
      <c r="BG5581" s="419"/>
      <c r="BH5581" s="419"/>
      <c r="BJ5581" s="419"/>
      <c r="BK5581" s="419"/>
      <c r="BL5581" s="419"/>
      <c r="BN5581" s="419"/>
      <c r="BO5581" s="419"/>
      <c r="BP5581" s="419"/>
      <c r="BR5581" s="419"/>
      <c r="BS5581" s="419"/>
      <c r="BT5581" s="419"/>
      <c r="BV5581" s="419"/>
      <c r="BW5581" s="419"/>
      <c r="BX5581" s="397"/>
      <c r="BZ5581" s="449"/>
      <c r="CB5581" s="419"/>
      <c r="CC5581" s="419"/>
      <c r="CD5581" s="419"/>
      <c r="CF5581" s="419"/>
      <c r="CG5581" s="419"/>
      <c r="CH5581" s="419"/>
    </row>
    <row r="5582" spans="3:86" ht="21" thickBot="1">
      <c r="C5582" s="425"/>
      <c r="P5582" s="431"/>
      <c r="R5582" s="419"/>
      <c r="S5582" s="446"/>
      <c r="T5582" s="419"/>
      <c r="V5582" s="196"/>
      <c r="W5582" s="419"/>
      <c r="X5582" s="419"/>
      <c r="Z5582" s="419"/>
      <c r="AA5582" s="419"/>
      <c r="AB5582" s="419"/>
      <c r="AD5582" s="419"/>
      <c r="AE5582" s="419"/>
      <c r="AF5582" s="419"/>
      <c r="AH5582" s="419"/>
      <c r="AI5582" s="419"/>
      <c r="AJ5582" s="419"/>
      <c r="AL5582" s="419"/>
      <c r="AM5582" s="419"/>
      <c r="AN5582" s="403"/>
      <c r="AO5582" s="419"/>
      <c r="AP5582" s="419"/>
      <c r="AQ5582" s="419"/>
      <c r="AR5582" s="419"/>
      <c r="AS5582" s="419"/>
      <c r="AT5582" s="419"/>
      <c r="AU5582" s="419"/>
      <c r="AV5582" s="419"/>
      <c r="AX5582" s="419"/>
      <c r="AY5582" s="419"/>
      <c r="AZ5582" s="419"/>
      <c r="BB5582" s="419"/>
      <c r="BC5582" s="419"/>
      <c r="BD5582" s="419"/>
      <c r="BF5582" s="419"/>
      <c r="BG5582" s="419"/>
      <c r="BH5582" s="419"/>
      <c r="BJ5582" s="419"/>
      <c r="BK5582" s="419"/>
      <c r="BL5582" s="419"/>
      <c r="BN5582" s="419"/>
      <c r="BO5582" s="419"/>
      <c r="BP5582" s="419"/>
      <c r="BR5582" s="419"/>
      <c r="BS5582" s="419"/>
      <c r="BT5582" s="419"/>
      <c r="BV5582" s="419"/>
      <c r="BW5582" s="419"/>
      <c r="BX5582" s="397"/>
      <c r="BZ5582" s="449"/>
      <c r="CB5582" s="419"/>
      <c r="CC5582" s="419"/>
      <c r="CD5582" s="419"/>
      <c r="CF5582" s="419"/>
      <c r="CG5582" s="419"/>
      <c r="CH5582" s="419"/>
    </row>
    <row r="5583" spans="3:86" ht="21" thickBot="1">
      <c r="C5583" s="425"/>
      <c r="P5583" s="431"/>
      <c r="R5583" s="419"/>
      <c r="S5583" s="446"/>
      <c r="T5583" s="419"/>
      <c r="V5583" s="196"/>
      <c r="W5583" s="419"/>
      <c r="X5583" s="419"/>
      <c r="Z5583" s="419"/>
      <c r="AA5583" s="419"/>
      <c r="AB5583" s="419"/>
      <c r="AD5583" s="419"/>
      <c r="AE5583" s="419"/>
      <c r="AF5583" s="419"/>
      <c r="AH5583" s="419"/>
      <c r="AI5583" s="419"/>
      <c r="AJ5583" s="419"/>
      <c r="AL5583" s="419"/>
      <c r="AM5583" s="419"/>
      <c r="AN5583" s="403"/>
      <c r="AO5583" s="419"/>
      <c r="AP5583" s="419"/>
      <c r="AQ5583" s="419"/>
      <c r="AR5583" s="419"/>
      <c r="AS5583" s="419"/>
      <c r="AT5583" s="419"/>
      <c r="AU5583" s="419"/>
      <c r="AV5583" s="419"/>
      <c r="AX5583" s="419"/>
      <c r="AY5583" s="419"/>
      <c r="AZ5583" s="419"/>
      <c r="BB5583" s="419"/>
      <c r="BC5583" s="419"/>
      <c r="BD5583" s="419"/>
      <c r="BF5583" s="419"/>
      <c r="BG5583" s="419"/>
      <c r="BH5583" s="419"/>
      <c r="BJ5583" s="419"/>
      <c r="BK5583" s="419"/>
      <c r="BL5583" s="419"/>
      <c r="BN5583" s="419"/>
      <c r="BO5583" s="419"/>
      <c r="BP5583" s="419"/>
      <c r="BR5583" s="419"/>
      <c r="BS5583" s="419"/>
      <c r="BT5583" s="419"/>
      <c r="BV5583" s="419"/>
      <c r="BW5583" s="419"/>
      <c r="BX5583" s="397"/>
      <c r="BZ5583" s="449"/>
      <c r="CB5583" s="419"/>
      <c r="CC5583" s="419"/>
      <c r="CD5583" s="419"/>
      <c r="CF5583" s="419"/>
      <c r="CG5583" s="419"/>
      <c r="CH5583" s="419"/>
    </row>
    <row r="5584" spans="3:86" ht="21" thickBot="1">
      <c r="C5584" s="425"/>
      <c r="P5584" s="431"/>
      <c r="R5584" s="419"/>
      <c r="S5584" s="446"/>
      <c r="T5584" s="419"/>
      <c r="V5584" s="196"/>
      <c r="W5584" s="419"/>
      <c r="X5584" s="419"/>
      <c r="Z5584" s="419"/>
      <c r="AA5584" s="419"/>
      <c r="AB5584" s="419"/>
      <c r="AD5584" s="419"/>
      <c r="AE5584" s="419"/>
      <c r="AF5584" s="419"/>
      <c r="AH5584" s="419"/>
      <c r="AI5584" s="419"/>
      <c r="AJ5584" s="419"/>
      <c r="AL5584" s="419"/>
      <c r="AM5584" s="419"/>
      <c r="AN5584" s="403"/>
      <c r="AO5584" s="419"/>
      <c r="AP5584" s="419"/>
      <c r="AQ5584" s="419"/>
      <c r="AR5584" s="419"/>
      <c r="AS5584" s="419"/>
      <c r="AT5584" s="419"/>
      <c r="AU5584" s="419"/>
      <c r="AV5584" s="419"/>
      <c r="AX5584" s="419"/>
      <c r="AY5584" s="419"/>
      <c r="AZ5584" s="419"/>
      <c r="BB5584" s="419"/>
      <c r="BC5584" s="419"/>
      <c r="BD5584" s="419"/>
      <c r="BF5584" s="419"/>
      <c r="BG5584" s="419"/>
      <c r="BH5584" s="419"/>
      <c r="BJ5584" s="419"/>
      <c r="BK5584" s="419"/>
      <c r="BL5584" s="419"/>
      <c r="BN5584" s="419"/>
      <c r="BO5584" s="419"/>
      <c r="BP5584" s="419"/>
      <c r="BR5584" s="419"/>
      <c r="BS5584" s="419"/>
      <c r="BT5584" s="419"/>
      <c r="BV5584" s="419"/>
      <c r="BW5584" s="419"/>
      <c r="BX5584" s="397"/>
      <c r="BZ5584" s="449"/>
      <c r="CB5584" s="419"/>
      <c r="CC5584" s="419"/>
      <c r="CD5584" s="419"/>
      <c r="CF5584" s="419"/>
      <c r="CG5584" s="419"/>
      <c r="CH5584" s="419"/>
    </row>
    <row r="5585" spans="3:86" ht="21" thickBot="1">
      <c r="C5585" s="425"/>
      <c r="P5585" s="431"/>
      <c r="R5585" s="419"/>
      <c r="S5585" s="446"/>
      <c r="T5585" s="419"/>
      <c r="V5585" s="196"/>
      <c r="W5585" s="419"/>
      <c r="X5585" s="419"/>
      <c r="Z5585" s="419"/>
      <c r="AA5585" s="419"/>
      <c r="AB5585" s="419"/>
      <c r="AD5585" s="419"/>
      <c r="AE5585" s="419"/>
      <c r="AF5585" s="419"/>
      <c r="AH5585" s="419"/>
      <c r="AI5585" s="419"/>
      <c r="AJ5585" s="419"/>
      <c r="AL5585" s="419"/>
      <c r="AM5585" s="419"/>
      <c r="AN5585" s="403"/>
      <c r="AO5585" s="419"/>
      <c r="AP5585" s="419"/>
      <c r="AQ5585" s="419"/>
      <c r="AR5585" s="419"/>
      <c r="AS5585" s="419"/>
      <c r="AT5585" s="419"/>
      <c r="AU5585" s="419"/>
      <c r="AV5585" s="419"/>
      <c r="AX5585" s="419"/>
      <c r="AY5585" s="419"/>
      <c r="AZ5585" s="419"/>
      <c r="BB5585" s="419"/>
      <c r="BC5585" s="419"/>
      <c r="BD5585" s="419"/>
      <c r="BF5585" s="419"/>
      <c r="BG5585" s="419"/>
      <c r="BH5585" s="419"/>
      <c r="BJ5585" s="419"/>
      <c r="BK5585" s="419"/>
      <c r="BL5585" s="419"/>
      <c r="BN5585" s="419"/>
      <c r="BO5585" s="419"/>
      <c r="BP5585" s="419"/>
      <c r="BR5585" s="419"/>
      <c r="BS5585" s="419"/>
      <c r="BT5585" s="419"/>
      <c r="BV5585" s="419"/>
      <c r="BW5585" s="419"/>
      <c r="BX5585" s="397"/>
      <c r="BZ5585" s="449"/>
      <c r="CB5585" s="419"/>
      <c r="CC5585" s="419"/>
      <c r="CD5585" s="419"/>
      <c r="CF5585" s="419"/>
      <c r="CG5585" s="419"/>
      <c r="CH5585" s="419"/>
    </row>
    <row r="5586" spans="3:86" ht="21" thickBot="1">
      <c r="C5586" s="425"/>
      <c r="P5586" s="431"/>
      <c r="R5586" s="419"/>
      <c r="S5586" s="446"/>
      <c r="T5586" s="419"/>
      <c r="V5586" s="196"/>
      <c r="W5586" s="419"/>
      <c r="X5586" s="419"/>
      <c r="Z5586" s="419"/>
      <c r="AA5586" s="419"/>
      <c r="AB5586" s="419"/>
      <c r="AD5586" s="419"/>
      <c r="AE5586" s="419"/>
      <c r="AF5586" s="419"/>
      <c r="AH5586" s="419"/>
      <c r="AI5586" s="419"/>
      <c r="AJ5586" s="419"/>
      <c r="AL5586" s="419"/>
      <c r="AM5586" s="419"/>
      <c r="AN5586" s="403"/>
      <c r="AO5586" s="419"/>
      <c r="AP5586" s="419"/>
      <c r="AQ5586" s="419"/>
      <c r="AR5586" s="419"/>
      <c r="AS5586" s="419"/>
      <c r="AT5586" s="419"/>
      <c r="AU5586" s="419"/>
      <c r="AV5586" s="419"/>
      <c r="AX5586" s="419"/>
      <c r="AY5586" s="419"/>
      <c r="AZ5586" s="419"/>
      <c r="BB5586" s="419"/>
      <c r="BC5586" s="419"/>
      <c r="BD5586" s="419"/>
      <c r="BF5586" s="419"/>
      <c r="BG5586" s="419"/>
      <c r="BH5586" s="419"/>
      <c r="BJ5586" s="419"/>
      <c r="BK5586" s="419"/>
      <c r="BL5586" s="419"/>
      <c r="BN5586" s="419"/>
      <c r="BO5586" s="419"/>
      <c r="BP5586" s="419"/>
      <c r="BR5586" s="419"/>
      <c r="BS5586" s="419"/>
      <c r="BT5586" s="419"/>
      <c r="BV5586" s="419"/>
      <c r="BW5586" s="419"/>
      <c r="BX5586" s="397"/>
      <c r="BZ5586" s="449"/>
      <c r="CB5586" s="419"/>
      <c r="CC5586" s="419"/>
      <c r="CD5586" s="419"/>
      <c r="CF5586" s="419"/>
      <c r="CG5586" s="419"/>
      <c r="CH5586" s="419"/>
    </row>
    <row r="5587" spans="3:86" ht="21" thickBot="1">
      <c r="C5587" s="425"/>
      <c r="P5587" s="431"/>
      <c r="R5587" s="419"/>
      <c r="S5587" s="446"/>
      <c r="T5587" s="419"/>
      <c r="V5587" s="196"/>
      <c r="W5587" s="419"/>
      <c r="X5587" s="419"/>
      <c r="Z5587" s="419"/>
      <c r="AA5587" s="419"/>
      <c r="AB5587" s="419"/>
      <c r="AD5587" s="419"/>
      <c r="AE5587" s="419"/>
      <c r="AF5587" s="419"/>
      <c r="AH5587" s="419"/>
      <c r="AI5587" s="419"/>
      <c r="AJ5587" s="419"/>
      <c r="AL5587" s="419"/>
      <c r="AM5587" s="419"/>
      <c r="AN5587" s="403"/>
      <c r="AO5587" s="419"/>
      <c r="AP5587" s="419"/>
      <c r="AQ5587" s="419"/>
      <c r="AR5587" s="419"/>
      <c r="AS5587" s="419"/>
      <c r="AT5587" s="419"/>
      <c r="AU5587" s="419"/>
      <c r="AV5587" s="419"/>
      <c r="AX5587" s="419"/>
      <c r="AY5587" s="419"/>
      <c r="AZ5587" s="419"/>
      <c r="BB5587" s="419"/>
      <c r="BC5587" s="419"/>
      <c r="BD5587" s="419"/>
      <c r="BF5587" s="419"/>
      <c r="BG5587" s="419"/>
      <c r="BH5587" s="419"/>
      <c r="BJ5587" s="419"/>
      <c r="BK5587" s="419"/>
      <c r="BL5587" s="419"/>
      <c r="BN5587" s="419"/>
      <c r="BO5587" s="419"/>
      <c r="BP5587" s="419"/>
      <c r="BR5587" s="419"/>
      <c r="BS5587" s="419"/>
      <c r="BT5587" s="419"/>
      <c r="BV5587" s="419"/>
      <c r="BW5587" s="419"/>
      <c r="BX5587" s="397"/>
      <c r="BZ5587" s="449"/>
      <c r="CB5587" s="419"/>
      <c r="CC5587" s="419"/>
      <c r="CD5587" s="419"/>
      <c r="CF5587" s="419"/>
      <c r="CG5587" s="419"/>
      <c r="CH5587" s="419"/>
    </row>
    <row r="5588" spans="3:86" ht="21" thickBot="1">
      <c r="C5588" s="425"/>
      <c r="P5588" s="431"/>
      <c r="R5588" s="419"/>
      <c r="S5588" s="446"/>
      <c r="T5588" s="419"/>
      <c r="V5588" s="196"/>
      <c r="W5588" s="419"/>
      <c r="X5588" s="419"/>
      <c r="Z5588" s="419"/>
      <c r="AA5588" s="419"/>
      <c r="AB5588" s="419"/>
      <c r="AD5588" s="419"/>
      <c r="AE5588" s="419"/>
      <c r="AF5588" s="419"/>
      <c r="AH5588" s="419"/>
      <c r="AI5588" s="419"/>
      <c r="AJ5588" s="419"/>
      <c r="AL5588" s="419"/>
      <c r="AM5588" s="419"/>
      <c r="AN5588" s="403"/>
      <c r="AO5588" s="419"/>
      <c r="AP5588" s="419"/>
      <c r="AQ5588" s="419"/>
      <c r="AR5588" s="419"/>
      <c r="AS5588" s="419"/>
      <c r="AT5588" s="419"/>
      <c r="AU5588" s="419"/>
      <c r="AV5588" s="419"/>
      <c r="AX5588" s="419"/>
      <c r="AY5588" s="419"/>
      <c r="AZ5588" s="419"/>
      <c r="BB5588" s="419"/>
      <c r="BC5588" s="419"/>
      <c r="BD5588" s="419"/>
      <c r="BF5588" s="419"/>
      <c r="BG5588" s="419"/>
      <c r="BH5588" s="419"/>
      <c r="BJ5588" s="419"/>
      <c r="BK5588" s="419"/>
      <c r="BL5588" s="419"/>
      <c r="BN5588" s="419"/>
      <c r="BO5588" s="419"/>
      <c r="BP5588" s="419"/>
      <c r="BR5588" s="419"/>
      <c r="BS5588" s="419"/>
      <c r="BT5588" s="419"/>
      <c r="BV5588" s="419"/>
      <c r="BW5588" s="419"/>
      <c r="BX5588" s="397"/>
      <c r="BZ5588" s="449"/>
      <c r="CB5588" s="419"/>
      <c r="CC5588" s="419"/>
      <c r="CD5588" s="419"/>
      <c r="CF5588" s="419"/>
      <c r="CG5588" s="419"/>
      <c r="CH5588" s="419"/>
    </row>
    <row r="5589" spans="3:86" ht="21" thickBot="1">
      <c r="C5589" s="425"/>
      <c r="P5589" s="431"/>
      <c r="R5589" s="419"/>
      <c r="S5589" s="446"/>
      <c r="T5589" s="419"/>
      <c r="V5589" s="196"/>
      <c r="W5589" s="419"/>
      <c r="X5589" s="419"/>
      <c r="Z5589" s="419"/>
      <c r="AA5589" s="419"/>
      <c r="AB5589" s="419"/>
      <c r="AD5589" s="419"/>
      <c r="AE5589" s="419"/>
      <c r="AF5589" s="419"/>
      <c r="AH5589" s="419"/>
      <c r="AI5589" s="419"/>
      <c r="AJ5589" s="419"/>
      <c r="AL5589" s="419"/>
      <c r="AM5589" s="419"/>
      <c r="AN5589" s="403"/>
      <c r="AO5589" s="419"/>
      <c r="AP5589" s="419"/>
      <c r="AQ5589" s="419"/>
      <c r="AR5589" s="419"/>
      <c r="AS5589" s="419"/>
      <c r="AT5589" s="419"/>
      <c r="AU5589" s="419"/>
      <c r="AV5589" s="419"/>
      <c r="AX5589" s="419"/>
      <c r="AY5589" s="419"/>
      <c r="AZ5589" s="419"/>
      <c r="BB5589" s="419"/>
      <c r="BC5589" s="419"/>
      <c r="BD5589" s="419"/>
      <c r="BF5589" s="419"/>
      <c r="BG5589" s="419"/>
      <c r="BH5589" s="419"/>
      <c r="BJ5589" s="419"/>
      <c r="BK5589" s="419"/>
      <c r="BL5589" s="419"/>
      <c r="BN5589" s="419"/>
      <c r="BO5589" s="419"/>
      <c r="BP5589" s="419"/>
      <c r="BR5589" s="419"/>
      <c r="BS5589" s="419"/>
      <c r="BT5589" s="419"/>
      <c r="BV5589" s="419"/>
      <c r="BW5589" s="419"/>
      <c r="BX5589" s="397"/>
      <c r="BZ5589" s="449"/>
      <c r="CB5589" s="419"/>
      <c r="CC5589" s="419"/>
      <c r="CD5589" s="419"/>
      <c r="CF5589" s="419"/>
      <c r="CG5589" s="419"/>
      <c r="CH5589" s="419"/>
    </row>
    <row r="5590" spans="3:86" ht="21" thickBot="1">
      <c r="C5590" s="425"/>
      <c r="P5590" s="431"/>
      <c r="R5590" s="419"/>
      <c r="S5590" s="446"/>
      <c r="T5590" s="419"/>
      <c r="V5590" s="196"/>
      <c r="W5590" s="419"/>
      <c r="X5590" s="419"/>
      <c r="Z5590" s="419"/>
      <c r="AA5590" s="419"/>
      <c r="AB5590" s="419"/>
      <c r="AD5590" s="419"/>
      <c r="AE5590" s="419"/>
      <c r="AF5590" s="419"/>
      <c r="AH5590" s="419"/>
      <c r="AI5590" s="419"/>
      <c r="AJ5590" s="419"/>
      <c r="AL5590" s="419"/>
      <c r="AM5590" s="419"/>
      <c r="AN5590" s="403"/>
      <c r="AO5590" s="419"/>
      <c r="AP5590" s="419"/>
      <c r="AQ5590" s="419"/>
      <c r="AR5590" s="419"/>
      <c r="AS5590" s="419"/>
      <c r="AT5590" s="419"/>
      <c r="AU5590" s="419"/>
      <c r="AV5590" s="419"/>
      <c r="AX5590" s="419"/>
      <c r="AY5590" s="419"/>
      <c r="AZ5590" s="419"/>
      <c r="BB5590" s="419"/>
      <c r="BC5590" s="419"/>
      <c r="BD5590" s="419"/>
      <c r="BF5590" s="419"/>
      <c r="BG5590" s="419"/>
      <c r="BH5590" s="419"/>
      <c r="BJ5590" s="419"/>
      <c r="BK5590" s="419"/>
      <c r="BL5590" s="419"/>
      <c r="BN5590" s="419"/>
      <c r="BO5590" s="419"/>
      <c r="BP5590" s="419"/>
      <c r="BR5590" s="419"/>
      <c r="BS5590" s="419"/>
      <c r="BT5590" s="419"/>
      <c r="BV5590" s="419"/>
      <c r="BW5590" s="419"/>
      <c r="BX5590" s="397"/>
      <c r="BZ5590" s="449"/>
      <c r="CB5590" s="419"/>
      <c r="CC5590" s="419"/>
      <c r="CD5590" s="419"/>
      <c r="CF5590" s="419"/>
      <c r="CG5590" s="419"/>
      <c r="CH5590" s="419"/>
    </row>
    <row r="5591" spans="3:86" ht="21" thickBot="1">
      <c r="C5591" s="425"/>
      <c r="P5591" s="431"/>
      <c r="R5591" s="419"/>
      <c r="S5591" s="446"/>
      <c r="T5591" s="419"/>
      <c r="V5591" s="196"/>
      <c r="W5591" s="419"/>
      <c r="X5591" s="419"/>
      <c r="Z5591" s="419"/>
      <c r="AA5591" s="419"/>
      <c r="AB5591" s="419"/>
      <c r="AD5591" s="419"/>
      <c r="AE5591" s="419"/>
      <c r="AF5591" s="419"/>
      <c r="AH5591" s="419"/>
      <c r="AI5591" s="419"/>
      <c r="AJ5591" s="419"/>
      <c r="AL5591" s="419"/>
      <c r="AM5591" s="419"/>
      <c r="AN5591" s="403"/>
      <c r="AO5591" s="419"/>
      <c r="AP5591" s="419"/>
      <c r="AQ5591" s="419"/>
      <c r="AR5591" s="419"/>
      <c r="AS5591" s="419"/>
      <c r="AT5591" s="419"/>
      <c r="AU5591" s="419"/>
      <c r="AV5591" s="419"/>
      <c r="AX5591" s="419"/>
      <c r="AY5591" s="419"/>
      <c r="AZ5591" s="419"/>
      <c r="BB5591" s="419"/>
      <c r="BC5591" s="419"/>
      <c r="BD5591" s="419"/>
      <c r="BF5591" s="419"/>
      <c r="BG5591" s="419"/>
      <c r="BH5591" s="419"/>
      <c r="BJ5591" s="419"/>
      <c r="BK5591" s="419"/>
      <c r="BL5591" s="419"/>
      <c r="BN5591" s="419"/>
      <c r="BO5591" s="419"/>
      <c r="BP5591" s="419"/>
      <c r="BR5591" s="419"/>
      <c r="BS5591" s="419"/>
      <c r="BT5591" s="419"/>
      <c r="BV5591" s="419"/>
      <c r="BW5591" s="419"/>
      <c r="BX5591" s="397"/>
      <c r="BZ5591" s="449"/>
      <c r="CB5591" s="419"/>
      <c r="CC5591" s="419"/>
      <c r="CD5591" s="419"/>
      <c r="CF5591" s="419"/>
      <c r="CG5591" s="419"/>
      <c r="CH5591" s="419"/>
    </row>
    <row r="5592" spans="3:86" ht="21" thickBot="1">
      <c r="C5592" s="425"/>
      <c r="P5592" s="431"/>
      <c r="R5592" s="419"/>
      <c r="S5592" s="446"/>
      <c r="T5592" s="419"/>
      <c r="V5592" s="196"/>
      <c r="W5592" s="419"/>
      <c r="X5592" s="419"/>
      <c r="Z5592" s="419"/>
      <c r="AA5592" s="419"/>
      <c r="AB5592" s="419"/>
      <c r="AD5592" s="419"/>
      <c r="AE5592" s="419"/>
      <c r="AF5592" s="419"/>
      <c r="AH5592" s="419"/>
      <c r="AI5592" s="419"/>
      <c r="AJ5592" s="419"/>
      <c r="AL5592" s="419"/>
      <c r="AM5592" s="419"/>
      <c r="AN5592" s="403"/>
      <c r="AO5592" s="419"/>
      <c r="AP5592" s="419"/>
      <c r="AQ5592" s="419"/>
      <c r="AR5592" s="419"/>
      <c r="AS5592" s="419"/>
      <c r="AT5592" s="419"/>
      <c r="AU5592" s="419"/>
      <c r="AV5592" s="419"/>
      <c r="AX5592" s="419"/>
      <c r="AY5592" s="419"/>
      <c r="AZ5592" s="419"/>
      <c r="BB5592" s="419"/>
      <c r="BC5592" s="419"/>
      <c r="BD5592" s="419"/>
      <c r="BF5592" s="419"/>
      <c r="BG5592" s="419"/>
      <c r="BH5592" s="419"/>
      <c r="BJ5592" s="419"/>
      <c r="BK5592" s="419"/>
      <c r="BL5592" s="419"/>
      <c r="BN5592" s="419"/>
      <c r="BO5592" s="419"/>
      <c r="BP5592" s="419"/>
      <c r="BR5592" s="419"/>
      <c r="BS5592" s="419"/>
      <c r="BT5592" s="419"/>
      <c r="BV5592" s="419"/>
      <c r="BW5592" s="419"/>
      <c r="BX5592" s="397"/>
      <c r="BZ5592" s="449"/>
      <c r="CB5592" s="419"/>
      <c r="CC5592" s="419"/>
      <c r="CD5592" s="419"/>
      <c r="CF5592" s="419"/>
      <c r="CG5592" s="419"/>
      <c r="CH5592" s="419"/>
    </row>
    <row r="5593" spans="3:86" ht="21" thickBot="1">
      <c r="C5593" s="425"/>
      <c r="P5593" s="431"/>
      <c r="R5593" s="419"/>
      <c r="S5593" s="446"/>
      <c r="T5593" s="419"/>
      <c r="V5593" s="196"/>
      <c r="W5593" s="419"/>
      <c r="X5593" s="419"/>
      <c r="Z5593" s="419"/>
      <c r="AA5593" s="419"/>
      <c r="AB5593" s="419"/>
      <c r="AD5593" s="419"/>
      <c r="AE5593" s="419"/>
      <c r="AF5593" s="419"/>
      <c r="AH5593" s="419"/>
      <c r="AI5593" s="419"/>
      <c r="AJ5593" s="419"/>
      <c r="AL5593" s="419"/>
      <c r="AM5593" s="419"/>
      <c r="AN5593" s="403"/>
      <c r="AO5593" s="419"/>
      <c r="AP5593" s="419"/>
      <c r="AQ5593" s="419"/>
      <c r="AR5593" s="419"/>
      <c r="AS5593" s="419"/>
      <c r="AT5593" s="419"/>
      <c r="AU5593" s="419"/>
      <c r="AV5593" s="419"/>
      <c r="AX5593" s="419"/>
      <c r="AY5593" s="419"/>
      <c r="AZ5593" s="419"/>
      <c r="BB5593" s="419"/>
      <c r="BC5593" s="419"/>
      <c r="BD5593" s="419"/>
      <c r="BF5593" s="419"/>
      <c r="BG5593" s="419"/>
      <c r="BH5593" s="419"/>
      <c r="BJ5593" s="419"/>
      <c r="BK5593" s="419"/>
      <c r="BL5593" s="419"/>
      <c r="BN5593" s="419"/>
      <c r="BO5593" s="419"/>
      <c r="BP5593" s="419"/>
      <c r="BR5593" s="419"/>
      <c r="BS5593" s="419"/>
      <c r="BT5593" s="419"/>
      <c r="BV5593" s="419"/>
      <c r="BW5593" s="419"/>
      <c r="BX5593" s="397"/>
      <c r="BZ5593" s="449"/>
      <c r="CB5593" s="419"/>
      <c r="CC5593" s="419"/>
      <c r="CD5593" s="419"/>
      <c r="CF5593" s="419"/>
      <c r="CG5593" s="419"/>
      <c r="CH5593" s="419"/>
    </row>
    <row r="5594" spans="3:86" ht="21" thickBot="1">
      <c r="C5594" s="425"/>
      <c r="P5594" s="431"/>
      <c r="R5594" s="419"/>
      <c r="S5594" s="446"/>
      <c r="T5594" s="419"/>
      <c r="V5594" s="196"/>
      <c r="W5594" s="419"/>
      <c r="X5594" s="419"/>
      <c r="Z5594" s="419"/>
      <c r="AA5594" s="419"/>
      <c r="AB5594" s="419"/>
      <c r="AD5594" s="419"/>
      <c r="AE5594" s="419"/>
      <c r="AF5594" s="419"/>
      <c r="AH5594" s="419"/>
      <c r="AI5594" s="419"/>
      <c r="AJ5594" s="419"/>
      <c r="AL5594" s="419"/>
      <c r="AM5594" s="419"/>
      <c r="AN5594" s="403"/>
      <c r="AO5594" s="419"/>
      <c r="AP5594" s="419"/>
      <c r="AQ5594" s="419"/>
      <c r="AR5594" s="419"/>
      <c r="AS5594" s="419"/>
      <c r="AT5594" s="419"/>
      <c r="AU5594" s="419"/>
      <c r="AV5594" s="419"/>
      <c r="AX5594" s="419"/>
      <c r="AY5594" s="419"/>
      <c r="AZ5594" s="419"/>
      <c r="BB5594" s="419"/>
      <c r="BC5594" s="419"/>
      <c r="BD5594" s="419"/>
      <c r="BF5594" s="419"/>
      <c r="BG5594" s="419"/>
      <c r="BH5594" s="419"/>
      <c r="BJ5594" s="419"/>
      <c r="BK5594" s="419"/>
      <c r="BL5594" s="419"/>
      <c r="BN5594" s="419"/>
      <c r="BO5594" s="419"/>
      <c r="BP5594" s="419"/>
      <c r="BR5594" s="419"/>
      <c r="BS5594" s="419"/>
      <c r="BT5594" s="419"/>
      <c r="BV5594" s="419"/>
      <c r="BW5594" s="419"/>
      <c r="BX5594" s="397"/>
      <c r="BZ5594" s="449"/>
      <c r="CB5594" s="419"/>
      <c r="CC5594" s="419"/>
      <c r="CD5594" s="419"/>
      <c r="CF5594" s="419"/>
      <c r="CG5594" s="419"/>
      <c r="CH5594" s="419"/>
    </row>
    <row r="5595" spans="3:86" ht="21" thickBot="1">
      <c r="C5595" s="425"/>
      <c r="P5595" s="431"/>
      <c r="R5595" s="419"/>
      <c r="S5595" s="446"/>
      <c r="T5595" s="419"/>
      <c r="V5595" s="196"/>
      <c r="W5595" s="419"/>
      <c r="X5595" s="419"/>
      <c r="Z5595" s="419"/>
      <c r="AA5595" s="419"/>
      <c r="AB5595" s="419"/>
      <c r="AD5595" s="419"/>
      <c r="AE5595" s="419"/>
      <c r="AF5595" s="419"/>
      <c r="AH5595" s="419"/>
      <c r="AI5595" s="419"/>
      <c r="AJ5595" s="419"/>
      <c r="AL5595" s="419"/>
      <c r="AM5595" s="419"/>
      <c r="AN5595" s="403"/>
      <c r="AO5595" s="419"/>
      <c r="AP5595" s="419"/>
      <c r="AQ5595" s="419"/>
      <c r="AR5595" s="419"/>
      <c r="AS5595" s="419"/>
      <c r="AT5595" s="419"/>
      <c r="AU5595" s="419"/>
      <c r="AV5595" s="419"/>
      <c r="AX5595" s="419"/>
      <c r="AY5595" s="419"/>
      <c r="AZ5595" s="419"/>
      <c r="BB5595" s="419"/>
      <c r="BC5595" s="419"/>
      <c r="BD5595" s="419"/>
      <c r="BF5595" s="419"/>
      <c r="BG5595" s="419"/>
      <c r="BH5595" s="419"/>
      <c r="BJ5595" s="419"/>
      <c r="BK5595" s="419"/>
      <c r="BL5595" s="419"/>
      <c r="BN5595" s="419"/>
      <c r="BO5595" s="419"/>
      <c r="BP5595" s="419"/>
      <c r="BR5595" s="419"/>
      <c r="BS5595" s="419"/>
      <c r="BT5595" s="419"/>
      <c r="BV5595" s="419"/>
      <c r="BW5595" s="419"/>
      <c r="BX5595" s="397"/>
      <c r="BZ5595" s="449"/>
      <c r="CB5595" s="419"/>
      <c r="CC5595" s="419"/>
      <c r="CD5595" s="419"/>
      <c r="CF5595" s="419"/>
      <c r="CG5595" s="419"/>
      <c r="CH5595" s="419"/>
    </row>
    <row r="5596" spans="3:86" ht="21" thickBot="1">
      <c r="C5596" s="425"/>
      <c r="P5596" s="431"/>
      <c r="R5596" s="419"/>
      <c r="S5596" s="446"/>
      <c r="T5596" s="419"/>
      <c r="V5596" s="196"/>
      <c r="W5596" s="419"/>
      <c r="X5596" s="419"/>
      <c r="Z5596" s="419"/>
      <c r="AA5596" s="419"/>
      <c r="AB5596" s="419"/>
      <c r="AD5596" s="419"/>
      <c r="AE5596" s="419"/>
      <c r="AF5596" s="419"/>
      <c r="AH5596" s="419"/>
      <c r="AI5596" s="419"/>
      <c r="AJ5596" s="419"/>
      <c r="AL5596" s="419"/>
      <c r="AM5596" s="419"/>
      <c r="AN5596" s="403"/>
      <c r="AO5596" s="419"/>
      <c r="AP5596" s="419"/>
      <c r="AQ5596" s="419"/>
      <c r="AR5596" s="419"/>
      <c r="AS5596" s="419"/>
      <c r="AT5596" s="419"/>
      <c r="AU5596" s="419"/>
      <c r="AV5596" s="419"/>
      <c r="AX5596" s="419"/>
      <c r="AY5596" s="419"/>
      <c r="AZ5596" s="419"/>
      <c r="BB5596" s="419"/>
      <c r="BC5596" s="419"/>
      <c r="BD5596" s="419"/>
      <c r="BF5596" s="419"/>
      <c r="BG5596" s="419"/>
      <c r="BH5596" s="419"/>
      <c r="BJ5596" s="419"/>
      <c r="BK5596" s="419"/>
      <c r="BL5596" s="419"/>
      <c r="BN5596" s="419"/>
      <c r="BO5596" s="419"/>
      <c r="BP5596" s="419"/>
      <c r="BR5596" s="419"/>
      <c r="BS5596" s="419"/>
      <c r="BT5596" s="419"/>
      <c r="BV5596" s="419"/>
      <c r="BW5596" s="419"/>
      <c r="BX5596" s="397"/>
      <c r="BZ5596" s="449"/>
      <c r="CB5596" s="419"/>
      <c r="CC5596" s="419"/>
      <c r="CD5596" s="419"/>
      <c r="CF5596" s="419"/>
      <c r="CG5596" s="419"/>
      <c r="CH5596" s="419"/>
    </row>
    <row r="5597" spans="3:86" ht="21" thickBot="1">
      <c r="C5597" s="425"/>
      <c r="P5597" s="431"/>
      <c r="R5597" s="419"/>
      <c r="S5597" s="446"/>
      <c r="T5597" s="419"/>
      <c r="V5597" s="196"/>
      <c r="W5597" s="419"/>
      <c r="X5597" s="419"/>
      <c r="Z5597" s="419"/>
      <c r="AA5597" s="419"/>
      <c r="AB5597" s="419"/>
      <c r="AD5597" s="419"/>
      <c r="AE5597" s="419"/>
      <c r="AF5597" s="419"/>
      <c r="AH5597" s="419"/>
      <c r="AI5597" s="419"/>
      <c r="AJ5597" s="419"/>
      <c r="AL5597" s="419"/>
      <c r="AM5597" s="419"/>
      <c r="AN5597" s="403"/>
      <c r="AO5597" s="419"/>
      <c r="AP5597" s="419"/>
      <c r="AQ5597" s="419"/>
      <c r="AR5597" s="419"/>
      <c r="AS5597" s="419"/>
      <c r="AT5597" s="419"/>
      <c r="AU5597" s="419"/>
      <c r="AV5597" s="419"/>
      <c r="AX5597" s="419"/>
      <c r="AY5597" s="419"/>
      <c r="AZ5597" s="419"/>
      <c r="BB5597" s="419"/>
      <c r="BC5597" s="419"/>
      <c r="BD5597" s="419"/>
      <c r="BF5597" s="419"/>
      <c r="BG5597" s="419"/>
      <c r="BH5597" s="419"/>
      <c r="BJ5597" s="419"/>
      <c r="BK5597" s="419"/>
      <c r="BL5597" s="419"/>
      <c r="BN5597" s="419"/>
      <c r="BO5597" s="419"/>
      <c r="BP5597" s="419"/>
      <c r="BR5597" s="419"/>
      <c r="BS5597" s="419"/>
      <c r="BT5597" s="419"/>
      <c r="BV5597" s="419"/>
      <c r="BW5597" s="419"/>
      <c r="BX5597" s="397"/>
      <c r="BZ5597" s="449"/>
      <c r="CB5597" s="419"/>
      <c r="CC5597" s="419"/>
      <c r="CD5597" s="419"/>
      <c r="CF5597" s="419"/>
      <c r="CG5597" s="419"/>
      <c r="CH5597" s="419"/>
    </row>
    <row r="5598" spans="3:86" ht="21" thickBot="1">
      <c r="C5598" s="425"/>
      <c r="P5598" s="431"/>
      <c r="R5598" s="419"/>
      <c r="S5598" s="446"/>
      <c r="T5598" s="419"/>
      <c r="V5598" s="196"/>
      <c r="W5598" s="419"/>
      <c r="X5598" s="419"/>
      <c r="Z5598" s="419"/>
      <c r="AA5598" s="419"/>
      <c r="AB5598" s="419"/>
      <c r="AD5598" s="419"/>
      <c r="AE5598" s="419"/>
      <c r="AF5598" s="419"/>
      <c r="AH5598" s="419"/>
      <c r="AI5598" s="419"/>
      <c r="AJ5598" s="419"/>
      <c r="AL5598" s="419"/>
      <c r="AM5598" s="419"/>
      <c r="AN5598" s="403"/>
      <c r="AO5598" s="419"/>
      <c r="AP5598" s="419"/>
      <c r="AQ5598" s="419"/>
      <c r="AR5598" s="419"/>
      <c r="AS5598" s="419"/>
      <c r="AT5598" s="419"/>
      <c r="AU5598" s="419"/>
      <c r="AV5598" s="419"/>
      <c r="AX5598" s="419"/>
      <c r="AY5598" s="419"/>
      <c r="AZ5598" s="419"/>
      <c r="BB5598" s="419"/>
      <c r="BC5598" s="419"/>
      <c r="BD5598" s="419"/>
      <c r="BF5598" s="419"/>
      <c r="BG5598" s="419"/>
      <c r="BH5598" s="419"/>
      <c r="BJ5598" s="419"/>
      <c r="BK5598" s="419"/>
      <c r="BL5598" s="419"/>
      <c r="BN5598" s="419"/>
      <c r="BO5598" s="419"/>
      <c r="BP5598" s="419"/>
      <c r="BR5598" s="419"/>
      <c r="BS5598" s="419"/>
      <c r="BT5598" s="419"/>
      <c r="BV5598" s="419"/>
      <c r="BW5598" s="419"/>
      <c r="BX5598" s="397"/>
      <c r="BZ5598" s="449"/>
      <c r="CB5598" s="419"/>
      <c r="CC5598" s="419"/>
      <c r="CD5598" s="419"/>
      <c r="CF5598" s="419"/>
      <c r="CG5598" s="419"/>
      <c r="CH5598" s="419"/>
    </row>
    <row r="5599" spans="3:86" ht="21" thickBot="1">
      <c r="C5599" s="425"/>
      <c r="P5599" s="431"/>
      <c r="R5599" s="419"/>
      <c r="S5599" s="446"/>
      <c r="T5599" s="419"/>
      <c r="V5599" s="196"/>
      <c r="W5599" s="419"/>
      <c r="X5599" s="419"/>
      <c r="Z5599" s="419"/>
      <c r="AA5599" s="419"/>
      <c r="AB5599" s="419"/>
      <c r="AD5599" s="419"/>
      <c r="AE5599" s="419"/>
      <c r="AF5599" s="419"/>
      <c r="AH5599" s="419"/>
      <c r="AI5599" s="419"/>
      <c r="AJ5599" s="419"/>
      <c r="AL5599" s="419"/>
      <c r="AM5599" s="419"/>
      <c r="AN5599" s="403"/>
      <c r="AO5599" s="419"/>
      <c r="AP5599" s="419"/>
      <c r="AQ5599" s="419"/>
      <c r="AR5599" s="419"/>
      <c r="AS5599" s="419"/>
      <c r="AT5599" s="419"/>
      <c r="AU5599" s="419"/>
      <c r="AV5599" s="419"/>
      <c r="AX5599" s="419"/>
      <c r="AY5599" s="419"/>
      <c r="AZ5599" s="419"/>
      <c r="BB5599" s="419"/>
      <c r="BC5599" s="419"/>
      <c r="BD5599" s="419"/>
      <c r="BF5599" s="419"/>
      <c r="BG5599" s="419"/>
      <c r="BH5599" s="419"/>
      <c r="BJ5599" s="419"/>
      <c r="BK5599" s="419"/>
      <c r="BL5599" s="419"/>
      <c r="BN5599" s="419"/>
      <c r="BO5599" s="419"/>
      <c r="BP5599" s="419"/>
      <c r="BR5599" s="419"/>
      <c r="BS5599" s="419"/>
      <c r="BT5599" s="419"/>
      <c r="BV5599" s="419"/>
      <c r="BW5599" s="419"/>
      <c r="BX5599" s="397"/>
      <c r="BZ5599" s="449"/>
      <c r="CB5599" s="419"/>
      <c r="CC5599" s="419"/>
      <c r="CD5599" s="419"/>
      <c r="CF5599" s="419"/>
      <c r="CG5599" s="419"/>
      <c r="CH5599" s="419"/>
    </row>
    <row r="5600" spans="3:86" ht="21" thickBot="1">
      <c r="C5600" s="425"/>
      <c r="P5600" s="431"/>
      <c r="R5600" s="419"/>
      <c r="S5600" s="446"/>
      <c r="T5600" s="419"/>
      <c r="V5600" s="196"/>
      <c r="W5600" s="419"/>
      <c r="X5600" s="419"/>
      <c r="Z5600" s="419"/>
      <c r="AA5600" s="419"/>
      <c r="AB5600" s="419"/>
      <c r="AD5600" s="419"/>
      <c r="AE5600" s="419"/>
      <c r="AF5600" s="419"/>
      <c r="AH5600" s="419"/>
      <c r="AI5600" s="419"/>
      <c r="AJ5600" s="419"/>
      <c r="AL5600" s="419"/>
      <c r="AM5600" s="419"/>
      <c r="AN5600" s="403"/>
      <c r="AO5600" s="419"/>
      <c r="AP5600" s="419"/>
      <c r="AQ5600" s="419"/>
      <c r="AR5600" s="419"/>
      <c r="AS5600" s="419"/>
      <c r="AT5600" s="419"/>
      <c r="AU5600" s="419"/>
      <c r="AV5600" s="419"/>
      <c r="AX5600" s="419"/>
      <c r="AY5600" s="419"/>
      <c r="AZ5600" s="419"/>
      <c r="BB5600" s="419"/>
      <c r="BC5600" s="419"/>
      <c r="BD5600" s="419"/>
      <c r="BF5600" s="419"/>
      <c r="BG5600" s="419"/>
      <c r="BH5600" s="419"/>
      <c r="BJ5600" s="419"/>
      <c r="BK5600" s="419"/>
      <c r="BL5600" s="419"/>
      <c r="BN5600" s="419"/>
      <c r="BO5600" s="419"/>
      <c r="BP5600" s="419"/>
      <c r="BR5600" s="419"/>
      <c r="BS5600" s="419"/>
      <c r="BT5600" s="419"/>
      <c r="BV5600" s="419"/>
      <c r="BW5600" s="419"/>
      <c r="BX5600" s="397"/>
      <c r="BZ5600" s="449"/>
      <c r="CB5600" s="419"/>
      <c r="CC5600" s="419"/>
      <c r="CD5600" s="419"/>
      <c r="CF5600" s="419"/>
      <c r="CG5600" s="419"/>
      <c r="CH5600" s="419"/>
    </row>
    <row r="5601" spans="3:86" ht="21" thickBot="1">
      <c r="C5601" s="425"/>
      <c r="P5601" s="431"/>
      <c r="R5601" s="419"/>
      <c r="S5601" s="446"/>
      <c r="T5601" s="419"/>
      <c r="V5601" s="196"/>
      <c r="W5601" s="419"/>
      <c r="X5601" s="419"/>
      <c r="Z5601" s="419"/>
      <c r="AA5601" s="419"/>
      <c r="AB5601" s="419"/>
      <c r="AD5601" s="419"/>
      <c r="AE5601" s="419"/>
      <c r="AF5601" s="419"/>
      <c r="AH5601" s="419"/>
      <c r="AI5601" s="419"/>
      <c r="AJ5601" s="419"/>
      <c r="AL5601" s="419"/>
      <c r="AM5601" s="419"/>
      <c r="AN5601" s="403"/>
      <c r="AO5601" s="419"/>
      <c r="AP5601" s="419"/>
      <c r="AQ5601" s="419"/>
      <c r="AR5601" s="419"/>
      <c r="AS5601" s="419"/>
      <c r="AT5601" s="419"/>
      <c r="AU5601" s="419"/>
      <c r="AV5601" s="419"/>
      <c r="AX5601" s="419"/>
      <c r="AY5601" s="419"/>
      <c r="AZ5601" s="419"/>
      <c r="BB5601" s="419"/>
      <c r="BC5601" s="419"/>
      <c r="BD5601" s="419"/>
      <c r="BF5601" s="419"/>
      <c r="BG5601" s="419"/>
      <c r="BH5601" s="419"/>
      <c r="BJ5601" s="419"/>
      <c r="BK5601" s="419"/>
      <c r="BL5601" s="419"/>
      <c r="BN5601" s="419"/>
      <c r="BO5601" s="419"/>
      <c r="BP5601" s="419"/>
      <c r="BR5601" s="419"/>
      <c r="BS5601" s="419"/>
      <c r="BT5601" s="419"/>
      <c r="BV5601" s="419"/>
      <c r="BW5601" s="419"/>
      <c r="BX5601" s="397"/>
      <c r="BZ5601" s="449"/>
      <c r="CB5601" s="419"/>
      <c r="CC5601" s="419"/>
      <c r="CD5601" s="419"/>
      <c r="CF5601" s="419"/>
      <c r="CG5601" s="419"/>
      <c r="CH5601" s="419"/>
    </row>
    <row r="5602" spans="3:86" ht="21" thickBot="1">
      <c r="C5602" s="425"/>
      <c r="P5602" s="431"/>
      <c r="R5602" s="419"/>
      <c r="S5602" s="446"/>
      <c r="T5602" s="419"/>
      <c r="V5602" s="196"/>
      <c r="W5602" s="419"/>
      <c r="X5602" s="419"/>
      <c r="Z5602" s="419"/>
      <c r="AA5602" s="419"/>
      <c r="AB5602" s="419"/>
      <c r="AD5602" s="419"/>
      <c r="AE5602" s="419"/>
      <c r="AF5602" s="419"/>
      <c r="AH5602" s="419"/>
      <c r="AI5602" s="419"/>
      <c r="AJ5602" s="419"/>
      <c r="AL5602" s="419"/>
      <c r="AM5602" s="419"/>
      <c r="AN5602" s="403"/>
      <c r="AO5602" s="419"/>
      <c r="AP5602" s="419"/>
      <c r="AQ5602" s="419"/>
      <c r="AR5602" s="419"/>
      <c r="AS5602" s="419"/>
      <c r="AT5602" s="419"/>
      <c r="AU5602" s="419"/>
      <c r="AV5602" s="419"/>
      <c r="AX5602" s="419"/>
      <c r="AY5602" s="419"/>
      <c r="AZ5602" s="419"/>
      <c r="BB5602" s="419"/>
      <c r="BC5602" s="419"/>
      <c r="BD5602" s="419"/>
      <c r="BF5602" s="419"/>
      <c r="BG5602" s="419"/>
      <c r="BH5602" s="419"/>
      <c r="BJ5602" s="419"/>
      <c r="BK5602" s="419"/>
      <c r="BL5602" s="419"/>
      <c r="BN5602" s="419"/>
      <c r="BO5602" s="419"/>
      <c r="BP5602" s="419"/>
      <c r="BR5602" s="419"/>
      <c r="BS5602" s="419"/>
      <c r="BT5602" s="419"/>
      <c r="BV5602" s="419"/>
      <c r="BW5602" s="419"/>
      <c r="BX5602" s="397"/>
      <c r="BZ5602" s="449"/>
      <c r="CB5602" s="419"/>
      <c r="CC5602" s="419"/>
      <c r="CD5602" s="419"/>
      <c r="CF5602" s="419"/>
      <c r="CG5602" s="419"/>
      <c r="CH5602" s="419"/>
    </row>
    <row r="5603" spans="3:86" ht="21" thickBot="1">
      <c r="C5603" s="425"/>
      <c r="P5603" s="431"/>
      <c r="R5603" s="419"/>
      <c r="S5603" s="446"/>
      <c r="T5603" s="419"/>
      <c r="V5603" s="196"/>
      <c r="W5603" s="419"/>
      <c r="X5603" s="419"/>
      <c r="Z5603" s="419"/>
      <c r="AA5603" s="419"/>
      <c r="AB5603" s="419"/>
      <c r="AD5603" s="419"/>
      <c r="AE5603" s="419"/>
      <c r="AF5603" s="419"/>
      <c r="AH5603" s="419"/>
      <c r="AI5603" s="419"/>
      <c r="AJ5603" s="419"/>
      <c r="AL5603" s="419"/>
      <c r="AM5603" s="419"/>
      <c r="AN5603" s="403"/>
      <c r="AO5603" s="419"/>
      <c r="AP5603" s="419"/>
      <c r="AQ5603" s="419"/>
      <c r="AR5603" s="419"/>
      <c r="AS5603" s="419"/>
      <c r="AT5603" s="419"/>
      <c r="AU5603" s="419"/>
      <c r="AV5603" s="419"/>
      <c r="AX5603" s="419"/>
      <c r="AY5603" s="419"/>
      <c r="AZ5603" s="419"/>
      <c r="BB5603" s="419"/>
      <c r="BC5603" s="419"/>
      <c r="BD5603" s="419"/>
      <c r="BF5603" s="419"/>
      <c r="BG5603" s="419"/>
      <c r="BH5603" s="419"/>
      <c r="BJ5603" s="419"/>
      <c r="BK5603" s="419"/>
      <c r="BL5603" s="419"/>
      <c r="BN5603" s="419"/>
      <c r="BO5603" s="419"/>
      <c r="BP5603" s="419"/>
      <c r="BR5603" s="419"/>
      <c r="BS5603" s="419"/>
      <c r="BT5603" s="419"/>
      <c r="BV5603" s="419"/>
      <c r="BW5603" s="419"/>
      <c r="BX5603" s="397"/>
      <c r="BZ5603" s="449"/>
      <c r="CB5603" s="419"/>
      <c r="CC5603" s="419"/>
      <c r="CD5603" s="419"/>
      <c r="CF5603" s="419"/>
      <c r="CG5603" s="419"/>
      <c r="CH5603" s="419"/>
    </row>
    <row r="5604" spans="3:86" ht="21" thickBot="1">
      <c r="C5604" s="425"/>
      <c r="P5604" s="431"/>
      <c r="R5604" s="419"/>
      <c r="S5604" s="446"/>
      <c r="T5604" s="419"/>
      <c r="V5604" s="196"/>
      <c r="W5604" s="419"/>
      <c r="X5604" s="419"/>
      <c r="Z5604" s="419"/>
      <c r="AA5604" s="419"/>
      <c r="AB5604" s="419"/>
      <c r="AD5604" s="419"/>
      <c r="AE5604" s="419"/>
      <c r="AF5604" s="419"/>
      <c r="AH5604" s="419"/>
      <c r="AI5604" s="419"/>
      <c r="AJ5604" s="419"/>
      <c r="AL5604" s="419"/>
      <c r="AM5604" s="419"/>
      <c r="AN5604" s="403"/>
      <c r="AO5604" s="419"/>
      <c r="AP5604" s="419"/>
      <c r="AQ5604" s="419"/>
      <c r="AR5604" s="419"/>
      <c r="AS5604" s="419"/>
      <c r="AT5604" s="419"/>
      <c r="AU5604" s="419"/>
      <c r="AV5604" s="419"/>
      <c r="AX5604" s="419"/>
      <c r="AY5604" s="419"/>
      <c r="AZ5604" s="419"/>
      <c r="BB5604" s="419"/>
      <c r="BC5604" s="419"/>
      <c r="BD5604" s="419"/>
      <c r="BF5604" s="419"/>
      <c r="BG5604" s="419"/>
      <c r="BH5604" s="419"/>
      <c r="BJ5604" s="419"/>
      <c r="BK5604" s="419"/>
      <c r="BL5604" s="419"/>
      <c r="BN5604" s="419"/>
      <c r="BO5604" s="419"/>
      <c r="BP5604" s="419"/>
      <c r="BR5604" s="419"/>
      <c r="BS5604" s="419"/>
      <c r="BT5604" s="419"/>
      <c r="BV5604" s="419"/>
      <c r="BW5604" s="419"/>
      <c r="BX5604" s="397"/>
      <c r="BZ5604" s="449"/>
      <c r="CB5604" s="419"/>
      <c r="CC5604" s="419"/>
      <c r="CD5604" s="419"/>
      <c r="CF5604" s="419"/>
      <c r="CG5604" s="419"/>
      <c r="CH5604" s="419"/>
    </row>
    <row r="5605" spans="3:86" ht="21" thickBot="1">
      <c r="C5605" s="425"/>
      <c r="P5605" s="431"/>
      <c r="R5605" s="419"/>
      <c r="S5605" s="446"/>
      <c r="T5605" s="419"/>
      <c r="V5605" s="196"/>
      <c r="W5605" s="419"/>
      <c r="X5605" s="419"/>
      <c r="Z5605" s="419"/>
      <c r="AA5605" s="419"/>
      <c r="AB5605" s="419"/>
      <c r="AD5605" s="419"/>
      <c r="AE5605" s="419"/>
      <c r="AF5605" s="419"/>
      <c r="AH5605" s="419"/>
      <c r="AI5605" s="419"/>
      <c r="AJ5605" s="419"/>
      <c r="AL5605" s="419"/>
      <c r="AM5605" s="419"/>
      <c r="AN5605" s="403"/>
      <c r="AO5605" s="419"/>
      <c r="AP5605" s="419"/>
      <c r="AQ5605" s="419"/>
      <c r="AR5605" s="419"/>
      <c r="AS5605" s="419"/>
      <c r="AT5605" s="419"/>
      <c r="AU5605" s="419"/>
      <c r="AV5605" s="419"/>
      <c r="AX5605" s="419"/>
      <c r="AY5605" s="419"/>
      <c r="AZ5605" s="419"/>
      <c r="BB5605" s="419"/>
      <c r="BC5605" s="419"/>
      <c r="BD5605" s="419"/>
      <c r="BF5605" s="419"/>
      <c r="BG5605" s="419"/>
      <c r="BH5605" s="419"/>
      <c r="BJ5605" s="419"/>
      <c r="BK5605" s="419"/>
      <c r="BL5605" s="419"/>
      <c r="BN5605" s="419"/>
      <c r="BO5605" s="419"/>
      <c r="BP5605" s="419"/>
      <c r="BR5605" s="419"/>
      <c r="BS5605" s="419"/>
      <c r="BT5605" s="419"/>
      <c r="BV5605" s="419"/>
      <c r="BW5605" s="419"/>
      <c r="BX5605" s="397"/>
      <c r="BZ5605" s="449"/>
      <c r="CB5605" s="419"/>
      <c r="CC5605" s="419"/>
      <c r="CD5605" s="419"/>
      <c r="CF5605" s="419"/>
      <c r="CG5605" s="419"/>
      <c r="CH5605" s="419"/>
    </row>
    <row r="5606" spans="3:86" ht="21" thickBot="1">
      <c r="C5606" s="425"/>
      <c r="P5606" s="431"/>
      <c r="R5606" s="419"/>
      <c r="S5606" s="446"/>
      <c r="T5606" s="419"/>
      <c r="V5606" s="196"/>
      <c r="W5606" s="419"/>
      <c r="X5606" s="419"/>
      <c r="Z5606" s="419"/>
      <c r="AA5606" s="419"/>
      <c r="AB5606" s="419"/>
      <c r="AD5606" s="419"/>
      <c r="AE5606" s="419"/>
      <c r="AF5606" s="419"/>
      <c r="AH5606" s="419"/>
      <c r="AI5606" s="419"/>
      <c r="AJ5606" s="419"/>
      <c r="AL5606" s="419"/>
      <c r="AM5606" s="419"/>
      <c r="AN5606" s="403"/>
      <c r="AO5606" s="419"/>
      <c r="AP5606" s="419"/>
      <c r="AQ5606" s="419"/>
      <c r="AR5606" s="419"/>
      <c r="AS5606" s="419"/>
      <c r="AT5606" s="419"/>
      <c r="AU5606" s="419"/>
      <c r="AV5606" s="419"/>
      <c r="AX5606" s="419"/>
      <c r="AY5606" s="419"/>
      <c r="AZ5606" s="419"/>
      <c r="BB5606" s="419"/>
      <c r="BC5606" s="419"/>
      <c r="BD5606" s="419"/>
      <c r="BF5606" s="419"/>
      <c r="BG5606" s="419"/>
      <c r="BH5606" s="419"/>
      <c r="BJ5606" s="419"/>
      <c r="BK5606" s="419"/>
      <c r="BL5606" s="419"/>
      <c r="BN5606" s="419"/>
      <c r="BO5606" s="419"/>
      <c r="BP5606" s="419"/>
      <c r="BR5606" s="419"/>
      <c r="BS5606" s="419"/>
      <c r="BT5606" s="419"/>
      <c r="BV5606" s="419"/>
      <c r="BW5606" s="419"/>
      <c r="BX5606" s="397"/>
      <c r="BZ5606" s="449"/>
      <c r="CB5606" s="419"/>
      <c r="CC5606" s="419"/>
      <c r="CD5606" s="419"/>
      <c r="CF5606" s="419"/>
      <c r="CG5606" s="419"/>
      <c r="CH5606" s="419"/>
    </row>
    <row r="5607" spans="3:86" ht="21" thickBot="1">
      <c r="C5607" s="425"/>
      <c r="P5607" s="431"/>
      <c r="R5607" s="419"/>
      <c r="S5607" s="446"/>
      <c r="T5607" s="419"/>
      <c r="V5607" s="196"/>
      <c r="W5607" s="419"/>
      <c r="X5607" s="419"/>
      <c r="Z5607" s="419"/>
      <c r="AA5607" s="419"/>
      <c r="AB5607" s="419"/>
      <c r="AD5607" s="419"/>
      <c r="AE5607" s="419"/>
      <c r="AF5607" s="419"/>
      <c r="AH5607" s="419"/>
      <c r="AI5607" s="419"/>
      <c r="AJ5607" s="419"/>
      <c r="AL5607" s="419"/>
      <c r="AM5607" s="419"/>
      <c r="AN5607" s="403"/>
      <c r="AO5607" s="419"/>
      <c r="AP5607" s="419"/>
      <c r="AQ5607" s="419"/>
      <c r="AR5607" s="419"/>
      <c r="AS5607" s="419"/>
      <c r="AT5607" s="419"/>
      <c r="AU5607" s="419"/>
      <c r="AV5607" s="419"/>
      <c r="AX5607" s="419"/>
      <c r="AY5607" s="419"/>
      <c r="AZ5607" s="419"/>
      <c r="BB5607" s="419"/>
      <c r="BC5607" s="419"/>
      <c r="BD5607" s="419"/>
      <c r="BF5607" s="419"/>
      <c r="BG5607" s="419"/>
      <c r="BH5607" s="419"/>
      <c r="BJ5607" s="419"/>
      <c r="BK5607" s="419"/>
      <c r="BL5607" s="419"/>
      <c r="BN5607" s="419"/>
      <c r="BO5607" s="419"/>
      <c r="BP5607" s="419"/>
      <c r="BR5607" s="419"/>
      <c r="BS5607" s="419"/>
      <c r="BT5607" s="419"/>
      <c r="BV5607" s="419"/>
      <c r="BW5607" s="419"/>
      <c r="BX5607" s="397"/>
      <c r="BZ5607" s="449"/>
      <c r="CB5607" s="419"/>
      <c r="CC5607" s="419"/>
      <c r="CD5607" s="419"/>
      <c r="CF5607" s="419"/>
      <c r="CG5607" s="419"/>
      <c r="CH5607" s="419"/>
    </row>
    <row r="5608" spans="3:86" ht="21" thickBot="1">
      <c r="C5608" s="425"/>
      <c r="P5608" s="431"/>
      <c r="R5608" s="419"/>
      <c r="S5608" s="446"/>
      <c r="T5608" s="419"/>
      <c r="V5608" s="196"/>
      <c r="W5608" s="419"/>
      <c r="X5608" s="419"/>
      <c r="Z5608" s="419"/>
      <c r="AA5608" s="419"/>
      <c r="AB5608" s="419"/>
      <c r="AD5608" s="419"/>
      <c r="AE5608" s="419"/>
      <c r="AF5608" s="419"/>
      <c r="AH5608" s="419"/>
      <c r="AI5608" s="419"/>
      <c r="AJ5608" s="419"/>
      <c r="AL5608" s="419"/>
      <c r="AM5608" s="419"/>
      <c r="AN5608" s="403"/>
      <c r="AO5608" s="419"/>
      <c r="AP5608" s="419"/>
      <c r="AQ5608" s="419"/>
      <c r="AR5608" s="419"/>
      <c r="AS5608" s="419"/>
      <c r="AT5608" s="419"/>
      <c r="AU5608" s="419"/>
      <c r="AV5608" s="419"/>
      <c r="AX5608" s="419"/>
      <c r="AY5608" s="419"/>
      <c r="AZ5608" s="419"/>
      <c r="BB5608" s="419"/>
      <c r="BC5608" s="419"/>
      <c r="BD5608" s="419"/>
      <c r="BF5608" s="419"/>
      <c r="BG5608" s="419"/>
      <c r="BH5608" s="419"/>
      <c r="BJ5608" s="419"/>
      <c r="BK5608" s="419"/>
      <c r="BL5608" s="419"/>
      <c r="BN5608" s="419"/>
      <c r="BO5608" s="419"/>
      <c r="BP5608" s="419"/>
      <c r="BR5608" s="419"/>
      <c r="BS5608" s="419"/>
      <c r="BT5608" s="419"/>
      <c r="BV5608" s="419"/>
      <c r="BW5608" s="419"/>
      <c r="BX5608" s="397"/>
      <c r="BZ5608" s="449"/>
      <c r="CB5608" s="419"/>
      <c r="CC5608" s="419"/>
      <c r="CD5608" s="419"/>
      <c r="CF5608" s="419"/>
      <c r="CG5608" s="419"/>
      <c r="CH5608" s="419"/>
    </row>
    <row r="5609" spans="3:86" ht="21" thickBot="1">
      <c r="C5609" s="425"/>
      <c r="P5609" s="431"/>
      <c r="R5609" s="419"/>
      <c r="S5609" s="446"/>
      <c r="T5609" s="419"/>
      <c r="V5609" s="196"/>
      <c r="W5609" s="419"/>
      <c r="X5609" s="419"/>
      <c r="Z5609" s="419"/>
      <c r="AA5609" s="419"/>
      <c r="AB5609" s="419"/>
      <c r="AD5609" s="419"/>
      <c r="AE5609" s="419"/>
      <c r="AF5609" s="419"/>
      <c r="AH5609" s="419"/>
      <c r="AI5609" s="419"/>
      <c r="AJ5609" s="419"/>
      <c r="AL5609" s="419"/>
      <c r="AM5609" s="419"/>
      <c r="AN5609" s="403"/>
      <c r="AO5609" s="419"/>
      <c r="AP5609" s="419"/>
      <c r="AQ5609" s="419"/>
      <c r="AR5609" s="419"/>
      <c r="AS5609" s="419"/>
      <c r="AT5609" s="419"/>
      <c r="AU5609" s="419"/>
      <c r="AV5609" s="419"/>
      <c r="AX5609" s="419"/>
      <c r="AY5609" s="419"/>
      <c r="AZ5609" s="419"/>
      <c r="BB5609" s="419"/>
      <c r="BC5609" s="419"/>
      <c r="BD5609" s="419"/>
      <c r="BF5609" s="419"/>
      <c r="BG5609" s="419"/>
      <c r="BH5609" s="419"/>
      <c r="BJ5609" s="419"/>
      <c r="BK5609" s="419"/>
      <c r="BL5609" s="419"/>
      <c r="BN5609" s="419"/>
      <c r="BO5609" s="419"/>
      <c r="BP5609" s="419"/>
      <c r="BR5609" s="419"/>
      <c r="BS5609" s="419"/>
      <c r="BT5609" s="419"/>
      <c r="BV5609" s="419"/>
      <c r="BW5609" s="419"/>
      <c r="BX5609" s="397"/>
      <c r="BZ5609" s="449"/>
      <c r="CB5609" s="419"/>
      <c r="CC5609" s="419"/>
      <c r="CD5609" s="419"/>
      <c r="CF5609" s="419"/>
      <c r="CG5609" s="419"/>
      <c r="CH5609" s="419"/>
    </row>
    <row r="5610" spans="3:86" ht="21" thickBot="1">
      <c r="C5610" s="425"/>
      <c r="P5610" s="431"/>
      <c r="R5610" s="419"/>
      <c r="S5610" s="446"/>
      <c r="T5610" s="419"/>
      <c r="V5610" s="196"/>
      <c r="W5610" s="419"/>
      <c r="X5610" s="419"/>
      <c r="Z5610" s="419"/>
      <c r="AA5610" s="419"/>
      <c r="AB5610" s="419"/>
      <c r="AD5610" s="419"/>
      <c r="AE5610" s="419"/>
      <c r="AF5610" s="419"/>
      <c r="AH5610" s="419"/>
      <c r="AI5610" s="419"/>
      <c r="AJ5610" s="419"/>
      <c r="AL5610" s="419"/>
      <c r="AM5610" s="419"/>
      <c r="AN5610" s="403"/>
      <c r="AO5610" s="419"/>
      <c r="AP5610" s="419"/>
      <c r="AQ5610" s="419"/>
      <c r="AR5610" s="419"/>
      <c r="AS5610" s="419"/>
      <c r="AT5610" s="419"/>
      <c r="AU5610" s="419"/>
      <c r="AV5610" s="419"/>
      <c r="AX5610" s="419"/>
      <c r="AY5610" s="419"/>
      <c r="AZ5610" s="419"/>
      <c r="BB5610" s="419"/>
      <c r="BC5610" s="419"/>
      <c r="BD5610" s="419"/>
      <c r="BF5610" s="419"/>
      <c r="BG5610" s="419"/>
      <c r="BH5610" s="419"/>
      <c r="BJ5610" s="419"/>
      <c r="BK5610" s="419"/>
      <c r="BL5610" s="419"/>
      <c r="BN5610" s="419"/>
      <c r="BO5610" s="419"/>
      <c r="BP5610" s="419"/>
      <c r="BR5610" s="419"/>
      <c r="BS5610" s="419"/>
      <c r="BT5610" s="419"/>
      <c r="BV5610" s="419"/>
      <c r="BW5610" s="419"/>
      <c r="BX5610" s="397"/>
      <c r="BZ5610" s="449"/>
      <c r="CB5610" s="419"/>
      <c r="CC5610" s="419"/>
      <c r="CD5610" s="419"/>
      <c r="CF5610" s="419"/>
      <c r="CG5610" s="419"/>
      <c r="CH5610" s="419"/>
    </row>
    <row r="5611" spans="3:86" ht="21" thickBot="1">
      <c r="C5611" s="425"/>
      <c r="P5611" s="431"/>
      <c r="R5611" s="419"/>
      <c r="S5611" s="446"/>
      <c r="T5611" s="419"/>
      <c r="V5611" s="196"/>
      <c r="W5611" s="419"/>
      <c r="X5611" s="419"/>
      <c r="Z5611" s="419"/>
      <c r="AA5611" s="419"/>
      <c r="AB5611" s="419"/>
      <c r="AD5611" s="419"/>
      <c r="AE5611" s="419"/>
      <c r="AF5611" s="419"/>
      <c r="AH5611" s="419"/>
      <c r="AI5611" s="419"/>
      <c r="AJ5611" s="419"/>
      <c r="AL5611" s="419"/>
      <c r="AM5611" s="419"/>
      <c r="AN5611" s="403"/>
      <c r="AO5611" s="419"/>
      <c r="AP5611" s="419"/>
      <c r="AQ5611" s="419"/>
      <c r="AR5611" s="419"/>
      <c r="AS5611" s="419"/>
      <c r="AT5611" s="419"/>
      <c r="AU5611" s="419"/>
      <c r="AV5611" s="419"/>
      <c r="AX5611" s="419"/>
      <c r="AY5611" s="419"/>
      <c r="AZ5611" s="419"/>
      <c r="BB5611" s="419"/>
      <c r="BC5611" s="419"/>
      <c r="BD5611" s="419"/>
      <c r="BF5611" s="419"/>
      <c r="BG5611" s="419"/>
      <c r="BH5611" s="419"/>
      <c r="BJ5611" s="419"/>
      <c r="BK5611" s="419"/>
      <c r="BL5611" s="419"/>
      <c r="BN5611" s="419"/>
      <c r="BO5611" s="419"/>
      <c r="BP5611" s="419"/>
      <c r="BR5611" s="419"/>
      <c r="BS5611" s="419"/>
      <c r="BT5611" s="419"/>
      <c r="BV5611" s="419"/>
      <c r="BW5611" s="419"/>
      <c r="BX5611" s="397"/>
      <c r="BZ5611" s="449"/>
      <c r="CB5611" s="419"/>
      <c r="CC5611" s="419"/>
      <c r="CD5611" s="419"/>
      <c r="CF5611" s="419"/>
      <c r="CG5611" s="419"/>
      <c r="CH5611" s="419"/>
    </row>
    <row r="5612" spans="3:86" ht="21" thickBot="1">
      <c r="C5612" s="425"/>
      <c r="P5612" s="431"/>
      <c r="R5612" s="419"/>
      <c r="S5612" s="446"/>
      <c r="T5612" s="419"/>
      <c r="V5612" s="196"/>
      <c r="W5612" s="419"/>
      <c r="X5612" s="419"/>
      <c r="Z5612" s="419"/>
      <c r="AA5612" s="419"/>
      <c r="AB5612" s="419"/>
      <c r="AD5612" s="419"/>
      <c r="AE5612" s="419"/>
      <c r="AF5612" s="419"/>
      <c r="AH5612" s="419"/>
      <c r="AI5612" s="419"/>
      <c r="AJ5612" s="419"/>
      <c r="AL5612" s="419"/>
      <c r="AM5612" s="419"/>
      <c r="AN5612" s="403"/>
      <c r="AO5612" s="419"/>
      <c r="AP5612" s="419"/>
      <c r="AQ5612" s="419"/>
      <c r="AR5612" s="419"/>
      <c r="AS5612" s="419"/>
      <c r="AT5612" s="419"/>
      <c r="AU5612" s="419"/>
      <c r="AV5612" s="419"/>
      <c r="AX5612" s="419"/>
      <c r="AY5612" s="419"/>
      <c r="AZ5612" s="419"/>
      <c r="BB5612" s="419"/>
      <c r="BC5612" s="419"/>
      <c r="BD5612" s="419"/>
      <c r="BF5612" s="419"/>
      <c r="BG5612" s="419"/>
      <c r="BH5612" s="419"/>
      <c r="BJ5612" s="419"/>
      <c r="BK5612" s="419"/>
      <c r="BL5612" s="419"/>
      <c r="BN5612" s="419"/>
      <c r="BO5612" s="419"/>
      <c r="BP5612" s="419"/>
      <c r="BR5612" s="419"/>
      <c r="BS5612" s="419"/>
      <c r="BT5612" s="419"/>
      <c r="BV5612" s="419"/>
      <c r="BW5612" s="419"/>
      <c r="BX5612" s="397"/>
      <c r="BZ5612" s="449"/>
      <c r="CB5612" s="419"/>
      <c r="CC5612" s="419"/>
      <c r="CD5612" s="419"/>
      <c r="CF5612" s="419"/>
      <c r="CG5612" s="419"/>
      <c r="CH5612" s="419"/>
    </row>
    <row r="5613" spans="3:86" ht="21" thickBot="1">
      <c r="C5613" s="425"/>
      <c r="P5613" s="431"/>
      <c r="R5613" s="419"/>
      <c r="S5613" s="446"/>
      <c r="T5613" s="419"/>
      <c r="V5613" s="196"/>
      <c r="W5613" s="419"/>
      <c r="X5613" s="419"/>
      <c r="Z5613" s="419"/>
      <c r="AA5613" s="419"/>
      <c r="AB5613" s="419"/>
      <c r="AD5613" s="419"/>
      <c r="AE5613" s="419"/>
      <c r="AF5613" s="419"/>
      <c r="AH5613" s="419"/>
      <c r="AI5613" s="419"/>
      <c r="AJ5613" s="419"/>
      <c r="AL5613" s="419"/>
      <c r="AM5613" s="419"/>
      <c r="AN5613" s="403"/>
      <c r="AO5613" s="419"/>
      <c r="AP5613" s="419"/>
      <c r="AQ5613" s="419"/>
      <c r="AR5613" s="419"/>
      <c r="AS5613" s="419"/>
      <c r="AT5613" s="419"/>
      <c r="AU5613" s="419"/>
      <c r="AV5613" s="419"/>
      <c r="AX5613" s="419"/>
      <c r="AY5613" s="419"/>
      <c r="AZ5613" s="419"/>
      <c r="BB5613" s="419"/>
      <c r="BC5613" s="419"/>
      <c r="BD5613" s="419"/>
      <c r="BF5613" s="419"/>
      <c r="BG5613" s="419"/>
      <c r="BH5613" s="419"/>
      <c r="BJ5613" s="419"/>
      <c r="BK5613" s="419"/>
      <c r="BL5613" s="419"/>
      <c r="BN5613" s="419"/>
      <c r="BO5613" s="419"/>
      <c r="BP5613" s="419"/>
      <c r="BR5613" s="419"/>
      <c r="BS5613" s="419"/>
      <c r="BT5613" s="419"/>
      <c r="BV5613" s="419"/>
      <c r="BW5613" s="419"/>
      <c r="BX5613" s="397"/>
      <c r="BZ5613" s="449"/>
      <c r="CB5613" s="419"/>
      <c r="CC5613" s="419"/>
      <c r="CD5613" s="419"/>
      <c r="CF5613" s="419"/>
      <c r="CG5613" s="419"/>
      <c r="CH5613" s="419"/>
    </row>
    <row r="5614" spans="3:86" ht="21" thickBot="1">
      <c r="C5614" s="425"/>
      <c r="P5614" s="431"/>
      <c r="R5614" s="419"/>
      <c r="S5614" s="446"/>
      <c r="T5614" s="419"/>
      <c r="V5614" s="196"/>
      <c r="W5614" s="419"/>
      <c r="X5614" s="419"/>
      <c r="Z5614" s="419"/>
      <c r="AA5614" s="419"/>
      <c r="AB5614" s="419"/>
      <c r="AD5614" s="419"/>
      <c r="AE5614" s="419"/>
      <c r="AF5614" s="419"/>
      <c r="AH5614" s="419"/>
      <c r="AI5614" s="419"/>
      <c r="AJ5614" s="419"/>
      <c r="AL5614" s="419"/>
      <c r="AM5614" s="419"/>
      <c r="AN5614" s="403"/>
      <c r="AO5614" s="419"/>
      <c r="AP5614" s="419"/>
      <c r="AQ5614" s="419"/>
      <c r="AR5614" s="419"/>
      <c r="AS5614" s="419"/>
      <c r="AT5614" s="419"/>
      <c r="AU5614" s="419"/>
      <c r="AV5614" s="419"/>
      <c r="AX5614" s="419"/>
      <c r="AY5614" s="419"/>
      <c r="AZ5614" s="419"/>
      <c r="BB5614" s="419"/>
      <c r="BC5614" s="419"/>
      <c r="BD5614" s="419"/>
      <c r="BF5614" s="419"/>
      <c r="BG5614" s="419"/>
      <c r="BH5614" s="419"/>
      <c r="BJ5614" s="419"/>
      <c r="BK5614" s="419"/>
      <c r="BL5614" s="419"/>
      <c r="BN5614" s="419"/>
      <c r="BO5614" s="419"/>
      <c r="BP5614" s="419"/>
      <c r="BR5614" s="419"/>
      <c r="BS5614" s="419"/>
      <c r="BT5614" s="419"/>
      <c r="BV5614" s="419"/>
      <c r="BW5614" s="419"/>
      <c r="BX5614" s="397"/>
      <c r="BZ5614" s="449"/>
      <c r="CB5614" s="419"/>
      <c r="CC5614" s="419"/>
      <c r="CD5614" s="419"/>
      <c r="CF5614" s="419"/>
      <c r="CG5614" s="419"/>
      <c r="CH5614" s="419"/>
    </row>
    <row r="5615" spans="3:86" ht="21" thickBot="1">
      <c r="C5615" s="425"/>
      <c r="P5615" s="431"/>
      <c r="R5615" s="419"/>
      <c r="S5615" s="446"/>
      <c r="T5615" s="419"/>
      <c r="V5615" s="196"/>
      <c r="W5615" s="419"/>
      <c r="X5615" s="419"/>
      <c r="Z5615" s="419"/>
      <c r="AA5615" s="419"/>
      <c r="AB5615" s="419"/>
      <c r="AD5615" s="419"/>
      <c r="AE5615" s="419"/>
      <c r="AF5615" s="419"/>
      <c r="AH5615" s="419"/>
      <c r="AI5615" s="419"/>
      <c r="AJ5615" s="419"/>
      <c r="AL5615" s="419"/>
      <c r="AM5615" s="419"/>
      <c r="AN5615" s="403"/>
      <c r="AO5615" s="419"/>
      <c r="AP5615" s="419"/>
      <c r="AQ5615" s="419"/>
      <c r="AR5615" s="419"/>
      <c r="AS5615" s="419"/>
      <c r="AT5615" s="419"/>
      <c r="AU5615" s="419"/>
      <c r="AV5615" s="419"/>
      <c r="AX5615" s="419"/>
      <c r="AY5615" s="419"/>
      <c r="AZ5615" s="419"/>
      <c r="BB5615" s="419"/>
      <c r="BC5615" s="419"/>
      <c r="BD5615" s="419"/>
      <c r="BF5615" s="419"/>
      <c r="BG5615" s="419"/>
      <c r="BH5615" s="419"/>
      <c r="BJ5615" s="419"/>
      <c r="BK5615" s="419"/>
      <c r="BL5615" s="419"/>
      <c r="BN5615" s="419"/>
      <c r="BO5615" s="419"/>
      <c r="BP5615" s="419"/>
      <c r="BR5615" s="419"/>
      <c r="BS5615" s="419"/>
      <c r="BT5615" s="419"/>
      <c r="BV5615" s="419"/>
      <c r="BW5615" s="419"/>
      <c r="BX5615" s="397"/>
      <c r="BZ5615" s="449"/>
      <c r="CB5615" s="419"/>
      <c r="CC5615" s="419"/>
      <c r="CD5615" s="419"/>
      <c r="CF5615" s="419"/>
      <c r="CG5615" s="419"/>
      <c r="CH5615" s="419"/>
    </row>
    <row r="5616" spans="3:86" ht="21" thickBot="1">
      <c r="C5616" s="425"/>
      <c r="P5616" s="431"/>
      <c r="R5616" s="419"/>
      <c r="S5616" s="446"/>
      <c r="T5616" s="419"/>
      <c r="V5616" s="196"/>
      <c r="W5616" s="419"/>
      <c r="X5616" s="419"/>
      <c r="Z5616" s="419"/>
      <c r="AA5616" s="419"/>
      <c r="AB5616" s="419"/>
      <c r="AD5616" s="419"/>
      <c r="AE5616" s="419"/>
      <c r="AF5616" s="419"/>
      <c r="AH5616" s="419"/>
      <c r="AI5616" s="419"/>
      <c r="AJ5616" s="419"/>
      <c r="AL5616" s="419"/>
      <c r="AM5616" s="419"/>
      <c r="AN5616" s="403"/>
      <c r="AO5616" s="419"/>
      <c r="AP5616" s="419"/>
      <c r="AQ5616" s="419"/>
      <c r="AR5616" s="419"/>
      <c r="AS5616" s="419"/>
      <c r="AT5616" s="419"/>
      <c r="AU5616" s="419"/>
      <c r="AV5616" s="419"/>
      <c r="AX5616" s="419"/>
      <c r="AY5616" s="419"/>
      <c r="AZ5616" s="419"/>
      <c r="BB5616" s="419"/>
      <c r="BC5616" s="419"/>
      <c r="BD5616" s="419"/>
      <c r="BF5616" s="419"/>
      <c r="BG5616" s="419"/>
      <c r="BH5616" s="419"/>
      <c r="BJ5616" s="419"/>
      <c r="BK5616" s="419"/>
      <c r="BL5616" s="419"/>
      <c r="BN5616" s="419"/>
      <c r="BO5616" s="419"/>
      <c r="BP5616" s="419"/>
      <c r="BR5616" s="419"/>
      <c r="BS5616" s="419"/>
      <c r="BT5616" s="419"/>
      <c r="BV5616" s="419"/>
      <c r="BW5616" s="419"/>
      <c r="BX5616" s="397"/>
      <c r="BZ5616" s="449"/>
      <c r="CB5616" s="419"/>
      <c r="CC5616" s="419"/>
      <c r="CD5616" s="419"/>
      <c r="CF5616" s="419"/>
      <c r="CG5616" s="419"/>
      <c r="CH5616" s="419"/>
    </row>
    <row r="5617" spans="3:86" ht="21" thickBot="1">
      <c r="C5617" s="425"/>
      <c r="P5617" s="431"/>
      <c r="R5617" s="419"/>
      <c r="S5617" s="446"/>
      <c r="T5617" s="419"/>
      <c r="V5617" s="196"/>
      <c r="W5617" s="419"/>
      <c r="X5617" s="419"/>
      <c r="Z5617" s="419"/>
      <c r="AA5617" s="419"/>
      <c r="AB5617" s="419"/>
      <c r="AD5617" s="419"/>
      <c r="AE5617" s="419"/>
      <c r="AF5617" s="419"/>
      <c r="AH5617" s="419"/>
      <c r="AI5617" s="419"/>
      <c r="AJ5617" s="419"/>
      <c r="AL5617" s="419"/>
      <c r="AM5617" s="419"/>
      <c r="AN5617" s="403"/>
      <c r="AO5617" s="419"/>
      <c r="AP5617" s="419"/>
      <c r="AQ5617" s="419"/>
      <c r="AR5617" s="419"/>
      <c r="AS5617" s="419"/>
      <c r="AT5617" s="419"/>
      <c r="AU5617" s="419"/>
      <c r="AV5617" s="419"/>
      <c r="AX5617" s="419"/>
      <c r="AY5617" s="419"/>
      <c r="AZ5617" s="419"/>
      <c r="BB5617" s="419"/>
      <c r="BC5617" s="419"/>
      <c r="BD5617" s="419"/>
      <c r="BF5617" s="419"/>
      <c r="BG5617" s="419"/>
      <c r="BH5617" s="419"/>
      <c r="BJ5617" s="419"/>
      <c r="BK5617" s="419"/>
      <c r="BL5617" s="419"/>
      <c r="BN5617" s="419"/>
      <c r="BO5617" s="419"/>
      <c r="BP5617" s="419"/>
      <c r="BR5617" s="419"/>
      <c r="BS5617" s="419"/>
      <c r="BT5617" s="419"/>
      <c r="BV5617" s="419"/>
      <c r="BW5617" s="419"/>
      <c r="BX5617" s="397"/>
      <c r="BZ5617" s="449"/>
      <c r="CB5617" s="419"/>
      <c r="CC5617" s="419"/>
      <c r="CD5617" s="419"/>
      <c r="CF5617" s="419"/>
      <c r="CG5617" s="419"/>
      <c r="CH5617" s="419"/>
    </row>
    <row r="5618" spans="3:86" ht="21" thickBot="1">
      <c r="C5618" s="425"/>
      <c r="P5618" s="431"/>
      <c r="R5618" s="419"/>
      <c r="S5618" s="446"/>
      <c r="T5618" s="419"/>
      <c r="V5618" s="196"/>
      <c r="W5618" s="419"/>
      <c r="X5618" s="419"/>
      <c r="Z5618" s="419"/>
      <c r="AA5618" s="419"/>
      <c r="AB5618" s="419"/>
      <c r="AD5618" s="419"/>
      <c r="AE5618" s="419"/>
      <c r="AF5618" s="419"/>
      <c r="AH5618" s="419"/>
      <c r="AI5618" s="419"/>
      <c r="AJ5618" s="419"/>
      <c r="AL5618" s="419"/>
      <c r="AM5618" s="419"/>
      <c r="AN5618" s="403"/>
      <c r="AO5618" s="419"/>
      <c r="AP5618" s="419"/>
      <c r="AQ5618" s="419"/>
      <c r="AR5618" s="419"/>
      <c r="AS5618" s="419"/>
      <c r="AT5618" s="419"/>
      <c r="AU5618" s="419"/>
      <c r="AV5618" s="419"/>
      <c r="AX5618" s="419"/>
      <c r="AY5618" s="419"/>
      <c r="AZ5618" s="419"/>
      <c r="BB5618" s="419"/>
      <c r="BC5618" s="419"/>
      <c r="BD5618" s="419"/>
      <c r="BF5618" s="419"/>
      <c r="BG5618" s="419"/>
      <c r="BH5618" s="419"/>
      <c r="BJ5618" s="419"/>
      <c r="BK5618" s="419"/>
      <c r="BL5618" s="419"/>
      <c r="BN5618" s="419"/>
      <c r="BO5618" s="419"/>
      <c r="BP5618" s="419"/>
      <c r="BR5618" s="419"/>
      <c r="BS5618" s="419"/>
      <c r="BT5618" s="419"/>
      <c r="BV5618" s="419"/>
      <c r="BW5618" s="419"/>
      <c r="BX5618" s="397"/>
      <c r="BZ5618" s="449"/>
      <c r="CB5618" s="419"/>
      <c r="CC5618" s="419"/>
      <c r="CD5618" s="419"/>
      <c r="CF5618" s="419"/>
      <c r="CG5618" s="419"/>
      <c r="CH5618" s="419"/>
    </row>
    <row r="5619" spans="3:86" ht="21" thickBot="1">
      <c r="C5619" s="425"/>
      <c r="P5619" s="431"/>
      <c r="R5619" s="419"/>
      <c r="S5619" s="446"/>
      <c r="T5619" s="419"/>
      <c r="V5619" s="196"/>
      <c r="W5619" s="419"/>
      <c r="X5619" s="419"/>
      <c r="Z5619" s="419"/>
      <c r="AA5619" s="419"/>
      <c r="AB5619" s="419"/>
      <c r="AD5619" s="419"/>
      <c r="AE5619" s="419"/>
      <c r="AF5619" s="419"/>
      <c r="AH5619" s="419"/>
      <c r="AI5619" s="419"/>
      <c r="AJ5619" s="419"/>
      <c r="AL5619" s="419"/>
      <c r="AM5619" s="419"/>
      <c r="AN5619" s="403"/>
      <c r="AO5619" s="419"/>
      <c r="AP5619" s="419"/>
      <c r="AQ5619" s="419"/>
      <c r="AR5619" s="419"/>
      <c r="AS5619" s="419"/>
      <c r="AT5619" s="419"/>
      <c r="AU5619" s="419"/>
      <c r="AV5619" s="419"/>
      <c r="AX5619" s="419"/>
      <c r="AY5619" s="419"/>
      <c r="AZ5619" s="419"/>
      <c r="BB5619" s="419"/>
      <c r="BC5619" s="419"/>
      <c r="BD5619" s="419"/>
      <c r="BF5619" s="419"/>
      <c r="BG5619" s="419"/>
      <c r="BH5619" s="419"/>
      <c r="BJ5619" s="419"/>
      <c r="BK5619" s="419"/>
      <c r="BL5619" s="419"/>
      <c r="BN5619" s="419"/>
      <c r="BO5619" s="419"/>
      <c r="BP5619" s="419"/>
      <c r="BR5619" s="419"/>
      <c r="BS5619" s="419"/>
      <c r="BT5619" s="419"/>
      <c r="BV5619" s="419"/>
      <c r="BW5619" s="419"/>
      <c r="BX5619" s="397"/>
      <c r="BZ5619" s="449"/>
      <c r="CB5619" s="419"/>
      <c r="CC5619" s="419"/>
      <c r="CD5619" s="419"/>
      <c r="CF5619" s="419"/>
      <c r="CG5619" s="419"/>
      <c r="CH5619" s="419"/>
    </row>
    <row r="5620" spans="3:86" ht="21" thickBot="1">
      <c r="C5620" s="425"/>
      <c r="P5620" s="431"/>
      <c r="R5620" s="419"/>
      <c r="S5620" s="446"/>
      <c r="T5620" s="419"/>
      <c r="V5620" s="196"/>
      <c r="W5620" s="419"/>
      <c r="X5620" s="419"/>
      <c r="Z5620" s="419"/>
      <c r="AA5620" s="419"/>
      <c r="AB5620" s="419"/>
      <c r="AD5620" s="419"/>
      <c r="AE5620" s="419"/>
      <c r="AF5620" s="419"/>
      <c r="AH5620" s="419"/>
      <c r="AI5620" s="419"/>
      <c r="AJ5620" s="419"/>
      <c r="AL5620" s="419"/>
      <c r="AM5620" s="419"/>
      <c r="AN5620" s="403"/>
      <c r="AO5620" s="419"/>
      <c r="AP5620" s="419"/>
      <c r="AQ5620" s="419"/>
      <c r="AR5620" s="419"/>
      <c r="AS5620" s="419"/>
      <c r="AT5620" s="419"/>
      <c r="AU5620" s="419"/>
      <c r="AV5620" s="419"/>
      <c r="AX5620" s="419"/>
      <c r="AY5620" s="419"/>
      <c r="AZ5620" s="419"/>
      <c r="BB5620" s="419"/>
      <c r="BC5620" s="419"/>
      <c r="BD5620" s="419"/>
      <c r="BF5620" s="419"/>
      <c r="BG5620" s="419"/>
      <c r="BH5620" s="419"/>
      <c r="BJ5620" s="419"/>
      <c r="BK5620" s="419"/>
      <c r="BL5620" s="419"/>
      <c r="BN5620" s="419"/>
      <c r="BO5620" s="419"/>
      <c r="BP5620" s="419"/>
      <c r="BR5620" s="419"/>
      <c r="BS5620" s="419"/>
      <c r="BT5620" s="419"/>
      <c r="BV5620" s="419"/>
      <c r="BW5620" s="419"/>
      <c r="BX5620" s="397"/>
      <c r="BZ5620" s="449"/>
      <c r="CB5620" s="419"/>
      <c r="CC5620" s="419"/>
      <c r="CD5620" s="419"/>
      <c r="CF5620" s="419"/>
      <c r="CG5620" s="419"/>
      <c r="CH5620" s="419"/>
    </row>
    <row r="5621" spans="3:86" ht="21" thickBot="1">
      <c r="C5621" s="425"/>
      <c r="P5621" s="431"/>
      <c r="R5621" s="419"/>
      <c r="S5621" s="446"/>
      <c r="T5621" s="419"/>
      <c r="V5621" s="196"/>
      <c r="W5621" s="419"/>
      <c r="X5621" s="419"/>
      <c r="Z5621" s="419"/>
      <c r="AA5621" s="419"/>
      <c r="AB5621" s="419"/>
      <c r="AD5621" s="419"/>
      <c r="AE5621" s="419"/>
      <c r="AF5621" s="419"/>
      <c r="AH5621" s="419"/>
      <c r="AI5621" s="419"/>
      <c r="AJ5621" s="419"/>
      <c r="AL5621" s="419"/>
      <c r="AM5621" s="419"/>
      <c r="AN5621" s="403"/>
      <c r="AO5621" s="419"/>
      <c r="AP5621" s="419"/>
      <c r="AQ5621" s="419"/>
      <c r="AR5621" s="419"/>
      <c r="AS5621" s="419"/>
      <c r="AT5621" s="419"/>
      <c r="AU5621" s="419"/>
      <c r="AV5621" s="419"/>
      <c r="AX5621" s="419"/>
      <c r="AY5621" s="419"/>
      <c r="AZ5621" s="419"/>
      <c r="BB5621" s="419"/>
      <c r="BC5621" s="419"/>
      <c r="BD5621" s="419"/>
      <c r="BF5621" s="419"/>
      <c r="BG5621" s="419"/>
      <c r="BH5621" s="419"/>
      <c r="BJ5621" s="419"/>
      <c r="BK5621" s="419"/>
      <c r="BL5621" s="419"/>
      <c r="BN5621" s="419"/>
      <c r="BO5621" s="419"/>
      <c r="BP5621" s="419"/>
      <c r="BR5621" s="419"/>
      <c r="BS5621" s="419"/>
      <c r="BT5621" s="419"/>
      <c r="BV5621" s="419"/>
      <c r="BW5621" s="419"/>
      <c r="BX5621" s="397"/>
      <c r="BZ5621" s="449"/>
      <c r="CB5621" s="419"/>
      <c r="CC5621" s="419"/>
      <c r="CD5621" s="419"/>
      <c r="CF5621" s="419"/>
      <c r="CG5621" s="419"/>
      <c r="CH5621" s="419"/>
    </row>
    <row r="5622" spans="3:86" ht="21" thickBot="1">
      <c r="C5622" s="425"/>
      <c r="P5622" s="431"/>
      <c r="R5622" s="419"/>
      <c r="S5622" s="446"/>
      <c r="T5622" s="419"/>
      <c r="V5622" s="196"/>
      <c r="W5622" s="419"/>
      <c r="X5622" s="419"/>
      <c r="Z5622" s="419"/>
      <c r="AA5622" s="419"/>
      <c r="AB5622" s="419"/>
      <c r="AD5622" s="419"/>
      <c r="AE5622" s="419"/>
      <c r="AF5622" s="419"/>
      <c r="AH5622" s="419"/>
      <c r="AI5622" s="419"/>
      <c r="AJ5622" s="419"/>
      <c r="AL5622" s="419"/>
      <c r="AM5622" s="419"/>
      <c r="AN5622" s="403"/>
      <c r="AO5622" s="419"/>
      <c r="AP5622" s="419"/>
      <c r="AQ5622" s="419"/>
      <c r="AR5622" s="419"/>
      <c r="AS5622" s="419"/>
      <c r="AT5622" s="419"/>
      <c r="AU5622" s="419"/>
      <c r="AV5622" s="419"/>
      <c r="AX5622" s="419"/>
      <c r="AY5622" s="419"/>
      <c r="AZ5622" s="419"/>
      <c r="BB5622" s="419"/>
      <c r="BC5622" s="419"/>
      <c r="BD5622" s="419"/>
      <c r="BF5622" s="419"/>
      <c r="BG5622" s="419"/>
      <c r="BH5622" s="419"/>
      <c r="BJ5622" s="419"/>
      <c r="BK5622" s="419"/>
      <c r="BL5622" s="419"/>
      <c r="BN5622" s="419"/>
      <c r="BO5622" s="419"/>
      <c r="BP5622" s="419"/>
      <c r="BR5622" s="419"/>
      <c r="BS5622" s="419"/>
      <c r="BT5622" s="419"/>
      <c r="BV5622" s="419"/>
      <c r="BW5622" s="419"/>
      <c r="BX5622" s="397"/>
      <c r="BZ5622" s="449"/>
      <c r="CB5622" s="419"/>
      <c r="CC5622" s="419"/>
      <c r="CD5622" s="419"/>
      <c r="CF5622" s="419"/>
      <c r="CG5622" s="419"/>
      <c r="CH5622" s="419"/>
    </row>
    <row r="5623" spans="3:86" ht="21" thickBot="1">
      <c r="C5623" s="425"/>
      <c r="P5623" s="431"/>
      <c r="R5623" s="419"/>
      <c r="S5623" s="446"/>
      <c r="T5623" s="419"/>
      <c r="V5623" s="196"/>
      <c r="W5623" s="419"/>
      <c r="X5623" s="419"/>
      <c r="Z5623" s="419"/>
      <c r="AA5623" s="419"/>
      <c r="AB5623" s="419"/>
      <c r="AD5623" s="419"/>
      <c r="AE5623" s="419"/>
      <c r="AF5623" s="419"/>
      <c r="AH5623" s="419"/>
      <c r="AI5623" s="419"/>
      <c r="AJ5623" s="419"/>
      <c r="AL5623" s="419"/>
      <c r="AM5623" s="419"/>
      <c r="AN5623" s="403"/>
      <c r="AO5623" s="419"/>
      <c r="AP5623" s="419"/>
      <c r="AQ5623" s="419"/>
      <c r="AR5623" s="419"/>
      <c r="AS5623" s="419"/>
      <c r="AT5623" s="419"/>
      <c r="AU5623" s="419"/>
      <c r="AV5623" s="419"/>
      <c r="AX5623" s="419"/>
      <c r="AY5623" s="419"/>
      <c r="AZ5623" s="419"/>
      <c r="BB5623" s="419"/>
      <c r="BC5623" s="419"/>
      <c r="BD5623" s="419"/>
      <c r="BF5623" s="419"/>
      <c r="BG5623" s="419"/>
      <c r="BH5623" s="419"/>
      <c r="BJ5623" s="419"/>
      <c r="BK5623" s="419"/>
      <c r="BL5623" s="419"/>
      <c r="BN5623" s="419"/>
      <c r="BO5623" s="419"/>
      <c r="BP5623" s="419"/>
      <c r="BR5623" s="419"/>
      <c r="BS5623" s="419"/>
      <c r="BT5623" s="419"/>
      <c r="BV5623" s="419"/>
      <c r="BW5623" s="419"/>
      <c r="BX5623" s="397"/>
      <c r="BZ5623" s="449"/>
      <c r="CB5623" s="419"/>
      <c r="CC5623" s="419"/>
      <c r="CD5623" s="419"/>
      <c r="CF5623" s="419"/>
      <c r="CG5623" s="419"/>
      <c r="CH5623" s="419"/>
    </row>
    <row r="5624" spans="3:86" ht="21" thickBot="1">
      <c r="C5624" s="425"/>
      <c r="P5624" s="431"/>
      <c r="R5624" s="419"/>
      <c r="S5624" s="446"/>
      <c r="T5624" s="419"/>
      <c r="V5624" s="196"/>
      <c r="W5624" s="419"/>
      <c r="X5624" s="419"/>
      <c r="Z5624" s="419"/>
      <c r="AA5624" s="419"/>
      <c r="AB5624" s="419"/>
      <c r="AD5624" s="419"/>
      <c r="AE5624" s="419"/>
      <c r="AF5624" s="419"/>
      <c r="AH5624" s="419"/>
      <c r="AI5624" s="419"/>
      <c r="AJ5624" s="419"/>
      <c r="AL5624" s="419"/>
      <c r="AM5624" s="419"/>
      <c r="AN5624" s="403"/>
      <c r="AO5624" s="419"/>
      <c r="AP5624" s="419"/>
      <c r="AQ5624" s="419"/>
      <c r="AR5624" s="419"/>
      <c r="AS5624" s="419"/>
      <c r="AT5624" s="419"/>
      <c r="AU5624" s="419"/>
      <c r="AV5624" s="419"/>
      <c r="AX5624" s="419"/>
      <c r="AY5624" s="419"/>
      <c r="AZ5624" s="419"/>
      <c r="BB5624" s="419"/>
      <c r="BC5624" s="419"/>
      <c r="BD5624" s="419"/>
      <c r="BF5624" s="419"/>
      <c r="BG5624" s="419"/>
      <c r="BH5624" s="419"/>
      <c r="BJ5624" s="419"/>
      <c r="BK5624" s="419"/>
      <c r="BL5624" s="419"/>
      <c r="BN5624" s="419"/>
      <c r="BO5624" s="419"/>
      <c r="BP5624" s="419"/>
      <c r="BR5624" s="419"/>
      <c r="BS5624" s="419"/>
      <c r="BT5624" s="419"/>
      <c r="BV5624" s="419"/>
      <c r="BW5624" s="419"/>
      <c r="BX5624" s="397"/>
      <c r="BZ5624" s="449"/>
      <c r="CB5624" s="419"/>
      <c r="CC5624" s="419"/>
      <c r="CD5624" s="419"/>
      <c r="CF5624" s="419"/>
      <c r="CG5624" s="419"/>
      <c r="CH5624" s="419"/>
    </row>
    <row r="5625" spans="3:86" ht="21" thickBot="1">
      <c r="C5625" s="425"/>
      <c r="P5625" s="431"/>
      <c r="R5625" s="419"/>
      <c r="S5625" s="446"/>
      <c r="T5625" s="419"/>
      <c r="V5625" s="196"/>
      <c r="W5625" s="419"/>
      <c r="X5625" s="419"/>
      <c r="Z5625" s="419"/>
      <c r="AA5625" s="419"/>
      <c r="AB5625" s="419"/>
      <c r="AD5625" s="419"/>
      <c r="AE5625" s="419"/>
      <c r="AF5625" s="419"/>
      <c r="AH5625" s="419"/>
      <c r="AI5625" s="419"/>
      <c r="AJ5625" s="419"/>
      <c r="AL5625" s="419"/>
      <c r="AM5625" s="419"/>
      <c r="AN5625" s="403"/>
      <c r="AO5625" s="419"/>
      <c r="AP5625" s="419"/>
      <c r="AQ5625" s="419"/>
      <c r="AR5625" s="419"/>
      <c r="AS5625" s="419"/>
      <c r="AT5625" s="419"/>
      <c r="AU5625" s="419"/>
      <c r="AV5625" s="419"/>
      <c r="AX5625" s="419"/>
      <c r="AY5625" s="419"/>
      <c r="AZ5625" s="419"/>
      <c r="BB5625" s="419"/>
      <c r="BC5625" s="419"/>
      <c r="BD5625" s="419"/>
      <c r="BF5625" s="419"/>
      <c r="BG5625" s="419"/>
      <c r="BH5625" s="419"/>
      <c r="BJ5625" s="419"/>
      <c r="BK5625" s="419"/>
      <c r="BL5625" s="419"/>
      <c r="BN5625" s="419"/>
      <c r="BO5625" s="419"/>
      <c r="BP5625" s="419"/>
      <c r="BR5625" s="419"/>
      <c r="BS5625" s="419"/>
      <c r="BT5625" s="419"/>
      <c r="BV5625" s="419"/>
      <c r="BW5625" s="419"/>
      <c r="BX5625" s="397"/>
      <c r="BZ5625" s="449"/>
      <c r="CB5625" s="419"/>
      <c r="CC5625" s="419"/>
      <c r="CD5625" s="419"/>
      <c r="CF5625" s="419"/>
      <c r="CG5625" s="419"/>
      <c r="CH5625" s="419"/>
    </row>
    <row r="5626" spans="3:86" ht="21" thickBot="1">
      <c r="C5626" s="425"/>
      <c r="P5626" s="431"/>
      <c r="R5626" s="419"/>
      <c r="S5626" s="446"/>
      <c r="T5626" s="419"/>
      <c r="V5626" s="196"/>
      <c r="W5626" s="419"/>
      <c r="X5626" s="419"/>
      <c r="Z5626" s="419"/>
      <c r="AA5626" s="419"/>
      <c r="AB5626" s="419"/>
      <c r="AD5626" s="419"/>
      <c r="AE5626" s="419"/>
      <c r="AF5626" s="419"/>
      <c r="AH5626" s="419"/>
      <c r="AI5626" s="419"/>
      <c r="AJ5626" s="419"/>
      <c r="AL5626" s="419"/>
      <c r="AM5626" s="419"/>
      <c r="AN5626" s="403"/>
      <c r="AO5626" s="419"/>
      <c r="AP5626" s="419"/>
      <c r="AQ5626" s="419"/>
      <c r="AR5626" s="419"/>
      <c r="AS5626" s="419"/>
      <c r="AT5626" s="419"/>
      <c r="AU5626" s="419"/>
      <c r="AV5626" s="419"/>
      <c r="AX5626" s="419"/>
      <c r="AY5626" s="419"/>
      <c r="AZ5626" s="419"/>
      <c r="BB5626" s="419"/>
      <c r="BC5626" s="419"/>
      <c r="BD5626" s="419"/>
      <c r="BF5626" s="419"/>
      <c r="BG5626" s="419"/>
      <c r="BH5626" s="419"/>
      <c r="BJ5626" s="419"/>
      <c r="BK5626" s="419"/>
      <c r="BL5626" s="419"/>
      <c r="BN5626" s="419"/>
      <c r="BO5626" s="419"/>
      <c r="BP5626" s="419"/>
      <c r="BR5626" s="419"/>
      <c r="BS5626" s="419"/>
      <c r="BT5626" s="419"/>
      <c r="BV5626" s="419"/>
      <c r="BW5626" s="419"/>
      <c r="BX5626" s="397"/>
      <c r="BZ5626" s="449"/>
      <c r="CB5626" s="419"/>
      <c r="CC5626" s="419"/>
      <c r="CD5626" s="419"/>
      <c r="CF5626" s="419"/>
      <c r="CG5626" s="419"/>
      <c r="CH5626" s="419"/>
    </row>
    <row r="5627" spans="3:86" ht="21" thickBot="1">
      <c r="C5627" s="425"/>
      <c r="P5627" s="431"/>
      <c r="R5627" s="419"/>
      <c r="S5627" s="446"/>
      <c r="T5627" s="419"/>
      <c r="V5627" s="196"/>
      <c r="W5627" s="419"/>
      <c r="X5627" s="419"/>
      <c r="Z5627" s="419"/>
      <c r="AA5627" s="419"/>
      <c r="AB5627" s="419"/>
      <c r="AD5627" s="419"/>
      <c r="AE5627" s="419"/>
      <c r="AF5627" s="419"/>
      <c r="AH5627" s="419"/>
      <c r="AI5627" s="419"/>
      <c r="AJ5627" s="419"/>
      <c r="AL5627" s="419"/>
      <c r="AM5627" s="419"/>
      <c r="AN5627" s="403"/>
      <c r="AO5627" s="419"/>
      <c r="AP5627" s="419"/>
      <c r="AQ5627" s="419"/>
      <c r="AR5627" s="419"/>
      <c r="AS5627" s="419"/>
      <c r="AT5627" s="419"/>
      <c r="AU5627" s="419"/>
      <c r="AV5627" s="419"/>
      <c r="AX5627" s="419"/>
      <c r="AY5627" s="419"/>
      <c r="AZ5627" s="419"/>
      <c r="BB5627" s="419"/>
      <c r="BC5627" s="419"/>
      <c r="BD5627" s="419"/>
      <c r="BF5627" s="419"/>
      <c r="BG5627" s="419"/>
      <c r="BH5627" s="419"/>
      <c r="BJ5627" s="419"/>
      <c r="BK5627" s="419"/>
      <c r="BL5627" s="419"/>
      <c r="BN5627" s="419"/>
      <c r="BO5627" s="419"/>
      <c r="BP5627" s="419"/>
      <c r="BR5627" s="419"/>
      <c r="BS5627" s="419"/>
      <c r="BT5627" s="419"/>
      <c r="BV5627" s="419"/>
      <c r="BW5627" s="419"/>
      <c r="BX5627" s="397"/>
      <c r="BZ5627" s="449"/>
      <c r="CB5627" s="419"/>
      <c r="CC5627" s="419"/>
      <c r="CD5627" s="419"/>
      <c r="CF5627" s="419"/>
      <c r="CG5627" s="419"/>
      <c r="CH5627" s="419"/>
    </row>
    <row r="5628" spans="3:86" ht="21" thickBot="1">
      <c r="C5628" s="425"/>
      <c r="P5628" s="431"/>
      <c r="R5628" s="419"/>
      <c r="S5628" s="446"/>
      <c r="T5628" s="419"/>
      <c r="V5628" s="196"/>
      <c r="W5628" s="419"/>
      <c r="X5628" s="419"/>
      <c r="Z5628" s="419"/>
      <c r="AA5628" s="419"/>
      <c r="AB5628" s="419"/>
      <c r="AD5628" s="419"/>
      <c r="AE5628" s="419"/>
      <c r="AF5628" s="419"/>
      <c r="AH5628" s="419"/>
      <c r="AI5628" s="419"/>
      <c r="AJ5628" s="419"/>
      <c r="AL5628" s="419"/>
      <c r="AM5628" s="419"/>
      <c r="AN5628" s="403"/>
      <c r="AO5628" s="419"/>
      <c r="AP5628" s="419"/>
      <c r="AQ5628" s="419"/>
      <c r="AR5628" s="419"/>
      <c r="AS5628" s="419"/>
      <c r="AT5628" s="419"/>
      <c r="AU5628" s="419"/>
      <c r="AV5628" s="419"/>
      <c r="AX5628" s="419"/>
      <c r="AY5628" s="419"/>
      <c r="AZ5628" s="419"/>
      <c r="BB5628" s="419"/>
      <c r="BC5628" s="419"/>
      <c r="BD5628" s="419"/>
      <c r="BF5628" s="419"/>
      <c r="BG5628" s="419"/>
      <c r="BH5628" s="419"/>
      <c r="BJ5628" s="419"/>
      <c r="BK5628" s="419"/>
      <c r="BL5628" s="419"/>
      <c r="BN5628" s="419"/>
      <c r="BO5628" s="419"/>
      <c r="BP5628" s="419"/>
      <c r="BR5628" s="419"/>
      <c r="BS5628" s="419"/>
      <c r="BT5628" s="419"/>
      <c r="BV5628" s="419"/>
      <c r="BW5628" s="419"/>
      <c r="BX5628" s="397"/>
      <c r="BZ5628" s="449"/>
      <c r="CB5628" s="419"/>
      <c r="CC5628" s="419"/>
      <c r="CD5628" s="419"/>
      <c r="CF5628" s="419"/>
      <c r="CG5628" s="419"/>
      <c r="CH5628" s="419"/>
    </row>
    <row r="5629" spans="3:86" ht="21" thickBot="1">
      <c r="C5629" s="425"/>
      <c r="P5629" s="431"/>
      <c r="R5629" s="419"/>
      <c r="S5629" s="446"/>
      <c r="T5629" s="419"/>
      <c r="V5629" s="196"/>
      <c r="W5629" s="419"/>
      <c r="X5629" s="419"/>
      <c r="Z5629" s="419"/>
      <c r="AA5629" s="419"/>
      <c r="AB5629" s="419"/>
      <c r="AD5629" s="419"/>
      <c r="AE5629" s="419"/>
      <c r="AF5629" s="419"/>
      <c r="AH5629" s="419"/>
      <c r="AI5629" s="419"/>
      <c r="AJ5629" s="419"/>
      <c r="AL5629" s="419"/>
      <c r="AM5629" s="419"/>
      <c r="AN5629" s="403"/>
      <c r="AO5629" s="419"/>
      <c r="AP5629" s="419"/>
      <c r="AQ5629" s="419"/>
      <c r="AR5629" s="419"/>
      <c r="AS5629" s="419"/>
      <c r="AT5629" s="419"/>
      <c r="AU5629" s="419"/>
      <c r="AV5629" s="419"/>
      <c r="AX5629" s="419"/>
      <c r="AY5629" s="419"/>
      <c r="AZ5629" s="419"/>
      <c r="BB5629" s="419"/>
      <c r="BC5629" s="419"/>
      <c r="BD5629" s="419"/>
      <c r="BF5629" s="419"/>
      <c r="BG5629" s="419"/>
      <c r="BH5629" s="419"/>
      <c r="BJ5629" s="419"/>
      <c r="BK5629" s="419"/>
      <c r="BL5629" s="419"/>
      <c r="BN5629" s="419"/>
      <c r="BO5629" s="419"/>
      <c r="BP5629" s="419"/>
      <c r="BR5629" s="419"/>
      <c r="BS5629" s="419"/>
      <c r="BT5629" s="419"/>
      <c r="BV5629" s="419"/>
      <c r="BW5629" s="419"/>
      <c r="BX5629" s="397"/>
      <c r="BZ5629" s="449"/>
      <c r="CB5629" s="419"/>
      <c r="CC5629" s="419"/>
      <c r="CD5629" s="419"/>
      <c r="CF5629" s="419"/>
      <c r="CG5629" s="419"/>
      <c r="CH5629" s="419"/>
    </row>
    <row r="5630" spans="3:86" ht="21" thickBot="1">
      <c r="C5630" s="425"/>
      <c r="P5630" s="431"/>
      <c r="R5630" s="419"/>
      <c r="S5630" s="446"/>
      <c r="T5630" s="419"/>
      <c r="V5630" s="196"/>
      <c r="W5630" s="419"/>
      <c r="X5630" s="419"/>
      <c r="Z5630" s="419"/>
      <c r="AA5630" s="419"/>
      <c r="AB5630" s="419"/>
      <c r="AD5630" s="419"/>
      <c r="AE5630" s="419"/>
      <c r="AF5630" s="419"/>
      <c r="AH5630" s="419"/>
      <c r="AI5630" s="419"/>
      <c r="AJ5630" s="419"/>
      <c r="AL5630" s="419"/>
      <c r="AM5630" s="419"/>
      <c r="AN5630" s="403"/>
      <c r="AO5630" s="419"/>
      <c r="AP5630" s="419"/>
      <c r="AQ5630" s="419"/>
      <c r="AR5630" s="419"/>
      <c r="AS5630" s="419"/>
      <c r="AT5630" s="419"/>
      <c r="AU5630" s="419"/>
      <c r="AV5630" s="419"/>
      <c r="AX5630" s="419"/>
      <c r="AY5630" s="419"/>
      <c r="AZ5630" s="419"/>
      <c r="BB5630" s="419"/>
      <c r="BC5630" s="419"/>
      <c r="BD5630" s="419"/>
      <c r="BF5630" s="419"/>
      <c r="BG5630" s="419"/>
      <c r="BH5630" s="419"/>
      <c r="BJ5630" s="419"/>
      <c r="BK5630" s="419"/>
      <c r="BL5630" s="419"/>
      <c r="BN5630" s="419"/>
      <c r="BO5630" s="419"/>
      <c r="BP5630" s="419"/>
      <c r="BR5630" s="419"/>
      <c r="BS5630" s="419"/>
      <c r="BT5630" s="419"/>
      <c r="BV5630" s="419"/>
      <c r="BW5630" s="419"/>
      <c r="BX5630" s="397"/>
      <c r="BZ5630" s="449"/>
      <c r="CB5630" s="419"/>
      <c r="CC5630" s="419"/>
      <c r="CD5630" s="419"/>
      <c r="CF5630" s="419"/>
      <c r="CG5630" s="419"/>
      <c r="CH5630" s="419"/>
    </row>
    <row r="5631" spans="3:86" ht="21" thickBot="1">
      <c r="C5631" s="425"/>
      <c r="P5631" s="431"/>
      <c r="R5631" s="419"/>
      <c r="S5631" s="446"/>
      <c r="T5631" s="419"/>
      <c r="V5631" s="196"/>
      <c r="W5631" s="419"/>
      <c r="X5631" s="419"/>
      <c r="Z5631" s="419"/>
      <c r="AA5631" s="419"/>
      <c r="AB5631" s="419"/>
      <c r="AD5631" s="419"/>
      <c r="AE5631" s="419"/>
      <c r="AF5631" s="419"/>
      <c r="AH5631" s="419"/>
      <c r="AI5631" s="419"/>
      <c r="AJ5631" s="419"/>
      <c r="AL5631" s="419"/>
      <c r="AM5631" s="419"/>
      <c r="AN5631" s="403"/>
      <c r="AO5631" s="419"/>
      <c r="AP5631" s="419"/>
      <c r="AQ5631" s="419"/>
      <c r="AR5631" s="419"/>
      <c r="AS5631" s="419"/>
      <c r="AT5631" s="419"/>
      <c r="AU5631" s="419"/>
      <c r="AV5631" s="419"/>
      <c r="AX5631" s="419"/>
      <c r="AY5631" s="419"/>
      <c r="AZ5631" s="419"/>
      <c r="BB5631" s="419"/>
      <c r="BC5631" s="419"/>
      <c r="BD5631" s="419"/>
      <c r="BF5631" s="419"/>
      <c r="BG5631" s="419"/>
      <c r="BH5631" s="419"/>
      <c r="BJ5631" s="419"/>
      <c r="BK5631" s="419"/>
      <c r="BL5631" s="419"/>
      <c r="BN5631" s="419"/>
      <c r="BO5631" s="419"/>
      <c r="BP5631" s="419"/>
      <c r="BR5631" s="419"/>
      <c r="BS5631" s="419"/>
      <c r="BT5631" s="419"/>
      <c r="BV5631" s="419"/>
      <c r="BW5631" s="419"/>
      <c r="BX5631" s="397"/>
      <c r="BZ5631" s="449"/>
      <c r="CB5631" s="419"/>
      <c r="CC5631" s="419"/>
      <c r="CD5631" s="419"/>
      <c r="CF5631" s="419"/>
      <c r="CG5631" s="419"/>
      <c r="CH5631" s="419"/>
    </row>
    <row r="5632" spans="3:86" ht="21" thickBot="1">
      <c r="C5632" s="425"/>
      <c r="P5632" s="431"/>
      <c r="R5632" s="419"/>
      <c r="S5632" s="446"/>
      <c r="T5632" s="419"/>
      <c r="V5632" s="196"/>
      <c r="W5632" s="419"/>
      <c r="X5632" s="419"/>
      <c r="Z5632" s="419"/>
      <c r="AA5632" s="419"/>
      <c r="AB5632" s="419"/>
      <c r="AD5632" s="419"/>
      <c r="AE5632" s="419"/>
      <c r="AF5632" s="419"/>
      <c r="AH5632" s="419"/>
      <c r="AI5632" s="419"/>
      <c r="AJ5632" s="419"/>
      <c r="AL5632" s="419"/>
      <c r="AM5632" s="419"/>
      <c r="AN5632" s="403"/>
      <c r="AO5632" s="419"/>
      <c r="AP5632" s="419"/>
      <c r="AQ5632" s="419"/>
      <c r="AR5632" s="419"/>
      <c r="AS5632" s="419"/>
      <c r="AT5632" s="419"/>
      <c r="AU5632" s="419"/>
      <c r="AV5632" s="419"/>
      <c r="AX5632" s="419"/>
      <c r="AY5632" s="419"/>
      <c r="AZ5632" s="419"/>
      <c r="BB5632" s="419"/>
      <c r="BC5632" s="419"/>
      <c r="BD5632" s="419"/>
      <c r="BF5632" s="419"/>
      <c r="BG5632" s="419"/>
      <c r="BH5632" s="419"/>
      <c r="BJ5632" s="419"/>
      <c r="BK5632" s="419"/>
      <c r="BL5632" s="419"/>
      <c r="BN5632" s="419"/>
      <c r="BO5632" s="419"/>
      <c r="BP5632" s="419"/>
      <c r="BR5632" s="419"/>
      <c r="BS5632" s="419"/>
      <c r="BT5632" s="419"/>
      <c r="BV5632" s="419"/>
      <c r="BW5632" s="419"/>
      <c r="BX5632" s="397"/>
      <c r="BZ5632" s="449"/>
      <c r="CB5632" s="419"/>
      <c r="CC5632" s="419"/>
      <c r="CD5632" s="419"/>
      <c r="CF5632" s="419"/>
      <c r="CG5632" s="419"/>
      <c r="CH5632" s="419"/>
    </row>
    <row r="5633" spans="3:86" ht="21" thickBot="1">
      <c r="C5633" s="425"/>
      <c r="P5633" s="431"/>
      <c r="R5633" s="419"/>
      <c r="S5633" s="446"/>
      <c r="T5633" s="419"/>
      <c r="V5633" s="196"/>
      <c r="W5633" s="419"/>
      <c r="X5633" s="419"/>
      <c r="Z5633" s="419"/>
      <c r="AA5633" s="419"/>
      <c r="AB5633" s="419"/>
      <c r="AD5633" s="419"/>
      <c r="AE5633" s="419"/>
      <c r="AF5633" s="419"/>
      <c r="AH5633" s="419"/>
      <c r="AI5633" s="419"/>
      <c r="AJ5633" s="419"/>
      <c r="AL5633" s="419"/>
      <c r="AM5633" s="419"/>
      <c r="AN5633" s="403"/>
      <c r="AO5633" s="419"/>
      <c r="AP5633" s="419"/>
      <c r="AQ5633" s="419"/>
      <c r="AR5633" s="419"/>
      <c r="AS5633" s="419"/>
      <c r="AT5633" s="419"/>
      <c r="AU5633" s="419"/>
      <c r="AV5633" s="419"/>
      <c r="AX5633" s="419"/>
      <c r="AY5633" s="419"/>
      <c r="AZ5633" s="419"/>
      <c r="BB5633" s="419"/>
      <c r="BC5633" s="419"/>
      <c r="BD5633" s="419"/>
      <c r="BF5633" s="419"/>
      <c r="BG5633" s="419"/>
      <c r="BH5633" s="419"/>
      <c r="BJ5633" s="419"/>
      <c r="BK5633" s="419"/>
      <c r="BL5633" s="419"/>
      <c r="BN5633" s="419"/>
      <c r="BO5633" s="419"/>
      <c r="BP5633" s="419"/>
      <c r="BR5633" s="419"/>
      <c r="BS5633" s="419"/>
      <c r="BT5633" s="419"/>
      <c r="BV5633" s="419"/>
      <c r="BW5633" s="419"/>
      <c r="BX5633" s="397"/>
      <c r="BZ5633" s="449"/>
      <c r="CB5633" s="419"/>
      <c r="CC5633" s="419"/>
      <c r="CD5633" s="419"/>
      <c r="CF5633" s="419"/>
      <c r="CG5633" s="419"/>
      <c r="CH5633" s="419"/>
    </row>
    <row r="5634" spans="3:86" ht="21" thickBot="1">
      <c r="C5634" s="425"/>
      <c r="P5634" s="431"/>
      <c r="R5634" s="419"/>
      <c r="S5634" s="446"/>
      <c r="T5634" s="419"/>
      <c r="V5634" s="196"/>
      <c r="W5634" s="419"/>
      <c r="X5634" s="419"/>
      <c r="Z5634" s="419"/>
      <c r="AA5634" s="419"/>
      <c r="AB5634" s="419"/>
      <c r="AD5634" s="419"/>
      <c r="AE5634" s="419"/>
      <c r="AF5634" s="419"/>
      <c r="AH5634" s="419"/>
      <c r="AI5634" s="419"/>
      <c r="AJ5634" s="419"/>
      <c r="AL5634" s="419"/>
      <c r="AM5634" s="419"/>
      <c r="AN5634" s="403"/>
      <c r="AO5634" s="419"/>
      <c r="AP5634" s="419"/>
      <c r="AQ5634" s="419"/>
      <c r="AR5634" s="419"/>
      <c r="AS5634" s="419"/>
      <c r="AT5634" s="419"/>
      <c r="AU5634" s="419"/>
      <c r="AV5634" s="419"/>
      <c r="AX5634" s="419"/>
      <c r="AY5634" s="419"/>
      <c r="AZ5634" s="419"/>
      <c r="BB5634" s="419"/>
      <c r="BC5634" s="419"/>
      <c r="BD5634" s="419"/>
      <c r="BF5634" s="419"/>
      <c r="BG5634" s="419"/>
      <c r="BH5634" s="419"/>
      <c r="BJ5634" s="419"/>
      <c r="BK5634" s="419"/>
      <c r="BL5634" s="419"/>
      <c r="BN5634" s="419"/>
      <c r="BO5634" s="419"/>
      <c r="BP5634" s="419"/>
      <c r="BR5634" s="419"/>
      <c r="BS5634" s="419"/>
      <c r="BT5634" s="419"/>
      <c r="BV5634" s="419"/>
      <c r="BW5634" s="419"/>
      <c r="BX5634" s="397"/>
      <c r="BZ5634" s="449"/>
      <c r="CB5634" s="419"/>
      <c r="CC5634" s="419"/>
      <c r="CD5634" s="419"/>
      <c r="CF5634" s="419"/>
      <c r="CG5634" s="419"/>
      <c r="CH5634" s="419"/>
    </row>
    <row r="5635" spans="3:86" ht="21" thickBot="1">
      <c r="C5635" s="425"/>
      <c r="P5635" s="431"/>
      <c r="R5635" s="419"/>
      <c r="S5635" s="446"/>
      <c r="T5635" s="419"/>
      <c r="V5635" s="196"/>
      <c r="W5635" s="419"/>
      <c r="X5635" s="419"/>
      <c r="Z5635" s="419"/>
      <c r="AA5635" s="419"/>
      <c r="AB5635" s="419"/>
      <c r="AD5635" s="419"/>
      <c r="AE5635" s="419"/>
      <c r="AF5635" s="419"/>
      <c r="AH5635" s="419"/>
      <c r="AI5635" s="419"/>
      <c r="AJ5635" s="419"/>
      <c r="AL5635" s="419"/>
      <c r="AM5635" s="419"/>
      <c r="AN5635" s="403"/>
      <c r="AO5635" s="419"/>
      <c r="AP5635" s="419"/>
      <c r="AQ5635" s="419"/>
      <c r="AR5635" s="419"/>
      <c r="AS5635" s="419"/>
      <c r="AT5635" s="419"/>
      <c r="AU5635" s="419"/>
      <c r="AV5635" s="419"/>
      <c r="AX5635" s="419"/>
      <c r="AY5635" s="419"/>
      <c r="AZ5635" s="419"/>
      <c r="BB5635" s="419"/>
      <c r="BC5635" s="419"/>
      <c r="BD5635" s="419"/>
      <c r="BF5635" s="419"/>
      <c r="BG5635" s="419"/>
      <c r="BH5635" s="419"/>
      <c r="BJ5635" s="419"/>
      <c r="BK5635" s="419"/>
      <c r="BL5635" s="419"/>
      <c r="BN5635" s="419"/>
      <c r="BO5635" s="419"/>
      <c r="BP5635" s="419"/>
      <c r="BR5635" s="419"/>
      <c r="BS5635" s="419"/>
      <c r="BT5635" s="419"/>
      <c r="BV5635" s="419"/>
      <c r="BW5635" s="419"/>
      <c r="BX5635" s="397"/>
      <c r="BZ5635" s="449"/>
      <c r="CB5635" s="419"/>
      <c r="CC5635" s="419"/>
      <c r="CD5635" s="419"/>
      <c r="CF5635" s="419"/>
      <c r="CG5635" s="419"/>
      <c r="CH5635" s="419"/>
    </row>
    <row r="5636" spans="3:86" ht="21" thickBot="1">
      <c r="C5636" s="425"/>
      <c r="P5636" s="431"/>
      <c r="R5636" s="419"/>
      <c r="S5636" s="446"/>
      <c r="T5636" s="419"/>
      <c r="V5636" s="196"/>
      <c r="W5636" s="419"/>
      <c r="X5636" s="419"/>
      <c r="Z5636" s="419"/>
      <c r="AA5636" s="419"/>
      <c r="AB5636" s="419"/>
      <c r="AD5636" s="419"/>
      <c r="AE5636" s="419"/>
      <c r="AF5636" s="419"/>
      <c r="AH5636" s="419"/>
      <c r="AI5636" s="419"/>
      <c r="AJ5636" s="419"/>
      <c r="AL5636" s="419"/>
      <c r="AM5636" s="419"/>
      <c r="AN5636" s="403"/>
      <c r="AO5636" s="419"/>
      <c r="AP5636" s="419"/>
      <c r="AQ5636" s="419"/>
      <c r="AR5636" s="419"/>
      <c r="AS5636" s="419"/>
      <c r="AT5636" s="419"/>
      <c r="AU5636" s="419"/>
      <c r="AV5636" s="419"/>
      <c r="AX5636" s="419"/>
      <c r="AY5636" s="419"/>
      <c r="AZ5636" s="419"/>
      <c r="BB5636" s="419"/>
      <c r="BC5636" s="419"/>
      <c r="BD5636" s="419"/>
      <c r="BF5636" s="419"/>
      <c r="BG5636" s="419"/>
      <c r="BH5636" s="419"/>
      <c r="BJ5636" s="419"/>
      <c r="BK5636" s="419"/>
      <c r="BL5636" s="419"/>
      <c r="BN5636" s="419"/>
      <c r="BO5636" s="419"/>
      <c r="BP5636" s="419"/>
      <c r="BR5636" s="419"/>
      <c r="BS5636" s="419"/>
      <c r="BT5636" s="419"/>
      <c r="BV5636" s="419"/>
      <c r="BW5636" s="419"/>
      <c r="BX5636" s="397"/>
      <c r="BZ5636" s="449"/>
      <c r="CB5636" s="419"/>
      <c r="CC5636" s="419"/>
      <c r="CD5636" s="419"/>
      <c r="CF5636" s="419"/>
      <c r="CG5636" s="419"/>
      <c r="CH5636" s="419"/>
    </row>
    <row r="5637" spans="3:86" ht="21" thickBot="1">
      <c r="C5637" s="425"/>
      <c r="P5637" s="431"/>
      <c r="R5637" s="419"/>
      <c r="S5637" s="446"/>
      <c r="T5637" s="419"/>
      <c r="V5637" s="196"/>
      <c r="W5637" s="419"/>
      <c r="X5637" s="419"/>
      <c r="Z5637" s="419"/>
      <c r="AA5637" s="419"/>
      <c r="AB5637" s="419"/>
      <c r="AD5637" s="419"/>
      <c r="AE5637" s="419"/>
      <c r="AF5637" s="419"/>
      <c r="AH5637" s="419"/>
      <c r="AI5637" s="419"/>
      <c r="AJ5637" s="419"/>
      <c r="AL5637" s="419"/>
      <c r="AM5637" s="419"/>
      <c r="AN5637" s="403"/>
      <c r="AO5637" s="419"/>
      <c r="AP5637" s="419"/>
      <c r="AQ5637" s="419"/>
      <c r="AR5637" s="419"/>
      <c r="AS5637" s="419"/>
      <c r="AT5637" s="419"/>
      <c r="AU5637" s="419"/>
      <c r="AV5637" s="419"/>
      <c r="AX5637" s="419"/>
      <c r="AY5637" s="419"/>
      <c r="AZ5637" s="419"/>
      <c r="BB5637" s="419"/>
      <c r="BC5637" s="419"/>
      <c r="BD5637" s="419"/>
      <c r="BF5637" s="419"/>
      <c r="BG5637" s="419"/>
      <c r="BH5637" s="419"/>
      <c r="BJ5637" s="419"/>
      <c r="BK5637" s="419"/>
      <c r="BL5637" s="419"/>
      <c r="BN5637" s="419"/>
      <c r="BO5637" s="419"/>
      <c r="BP5637" s="419"/>
      <c r="BR5637" s="419"/>
      <c r="BS5637" s="419"/>
      <c r="BT5637" s="419"/>
      <c r="BV5637" s="419"/>
      <c r="BW5637" s="419"/>
      <c r="BX5637" s="397"/>
      <c r="BZ5637" s="449"/>
      <c r="CB5637" s="419"/>
      <c r="CC5637" s="419"/>
      <c r="CD5637" s="419"/>
      <c r="CF5637" s="419"/>
      <c r="CG5637" s="419"/>
      <c r="CH5637" s="419"/>
    </row>
    <row r="5638" spans="3:86" ht="21" thickBot="1">
      <c r="C5638" s="425"/>
      <c r="P5638" s="431"/>
      <c r="R5638" s="419"/>
      <c r="S5638" s="446"/>
      <c r="T5638" s="419"/>
      <c r="V5638" s="196"/>
      <c r="W5638" s="419"/>
      <c r="X5638" s="419"/>
      <c r="Z5638" s="419"/>
      <c r="AA5638" s="419"/>
      <c r="AB5638" s="419"/>
      <c r="AD5638" s="419"/>
      <c r="AE5638" s="419"/>
      <c r="AF5638" s="419"/>
      <c r="AH5638" s="419"/>
      <c r="AI5638" s="419"/>
      <c r="AJ5638" s="419"/>
      <c r="AL5638" s="419"/>
      <c r="AM5638" s="419"/>
      <c r="AN5638" s="403"/>
      <c r="AO5638" s="419"/>
      <c r="AP5638" s="419"/>
      <c r="AQ5638" s="419"/>
      <c r="AR5638" s="419"/>
      <c r="AS5638" s="419"/>
      <c r="AT5638" s="419"/>
      <c r="AU5638" s="419"/>
      <c r="AV5638" s="419"/>
      <c r="AX5638" s="419"/>
      <c r="AY5638" s="419"/>
      <c r="AZ5638" s="419"/>
      <c r="BB5638" s="419"/>
      <c r="BC5638" s="419"/>
      <c r="BD5638" s="419"/>
      <c r="BF5638" s="419"/>
      <c r="BG5638" s="419"/>
      <c r="BH5638" s="419"/>
      <c r="BJ5638" s="419"/>
      <c r="BK5638" s="419"/>
      <c r="BL5638" s="419"/>
      <c r="BN5638" s="419"/>
      <c r="BO5638" s="419"/>
      <c r="BP5638" s="419"/>
      <c r="BR5638" s="419"/>
      <c r="BS5638" s="419"/>
      <c r="BT5638" s="419"/>
      <c r="BV5638" s="419"/>
      <c r="BW5638" s="419"/>
      <c r="BX5638" s="397"/>
      <c r="BZ5638" s="449"/>
      <c r="CB5638" s="419"/>
      <c r="CC5638" s="419"/>
      <c r="CD5638" s="419"/>
      <c r="CF5638" s="419"/>
      <c r="CG5638" s="419"/>
      <c r="CH5638" s="419"/>
    </row>
    <row r="5639" spans="3:86" ht="21" thickBot="1">
      <c r="C5639" s="425"/>
      <c r="P5639" s="431"/>
      <c r="R5639" s="419"/>
      <c r="S5639" s="446"/>
      <c r="T5639" s="419"/>
      <c r="V5639" s="196"/>
      <c r="W5639" s="419"/>
      <c r="X5639" s="419"/>
      <c r="Z5639" s="419"/>
      <c r="AA5639" s="419"/>
      <c r="AB5639" s="419"/>
      <c r="AD5639" s="419"/>
      <c r="AE5639" s="419"/>
      <c r="AF5639" s="419"/>
      <c r="AH5639" s="419"/>
      <c r="AI5639" s="419"/>
      <c r="AJ5639" s="419"/>
      <c r="AL5639" s="419"/>
      <c r="AM5639" s="419"/>
      <c r="AN5639" s="403"/>
      <c r="AO5639" s="419"/>
      <c r="AP5639" s="419"/>
      <c r="AQ5639" s="419"/>
      <c r="AR5639" s="419"/>
      <c r="AS5639" s="419"/>
      <c r="AT5639" s="419"/>
      <c r="AU5639" s="419"/>
      <c r="AV5639" s="419"/>
      <c r="AX5639" s="419"/>
      <c r="AY5639" s="419"/>
      <c r="AZ5639" s="419"/>
      <c r="BB5639" s="419"/>
      <c r="BC5639" s="419"/>
      <c r="BD5639" s="419"/>
      <c r="BF5639" s="419"/>
      <c r="BG5639" s="419"/>
      <c r="BH5639" s="419"/>
      <c r="BJ5639" s="419"/>
      <c r="BK5639" s="419"/>
      <c r="BL5639" s="419"/>
      <c r="BN5639" s="419"/>
      <c r="BO5639" s="419"/>
      <c r="BP5639" s="419"/>
      <c r="BR5639" s="419"/>
      <c r="BS5639" s="419"/>
      <c r="BT5639" s="419"/>
      <c r="BV5639" s="419"/>
      <c r="BW5639" s="419"/>
      <c r="BX5639" s="397"/>
      <c r="BZ5639" s="449"/>
      <c r="CB5639" s="419"/>
      <c r="CC5639" s="419"/>
      <c r="CD5639" s="419"/>
      <c r="CF5639" s="419"/>
      <c r="CG5639" s="419"/>
      <c r="CH5639" s="419"/>
    </row>
    <row r="5640" spans="3:86" ht="21" thickBot="1">
      <c r="C5640" s="425"/>
      <c r="P5640" s="431"/>
      <c r="R5640" s="419"/>
      <c r="S5640" s="446"/>
      <c r="T5640" s="419"/>
      <c r="V5640" s="196"/>
      <c r="W5640" s="419"/>
      <c r="X5640" s="419"/>
      <c r="Z5640" s="419"/>
      <c r="AA5640" s="419"/>
      <c r="AB5640" s="419"/>
      <c r="AD5640" s="419"/>
      <c r="AE5640" s="419"/>
      <c r="AF5640" s="419"/>
      <c r="AH5640" s="419"/>
      <c r="AI5640" s="419"/>
      <c r="AJ5640" s="419"/>
      <c r="AL5640" s="419"/>
      <c r="AM5640" s="419"/>
      <c r="AN5640" s="403"/>
      <c r="AO5640" s="419"/>
      <c r="AP5640" s="419"/>
      <c r="AQ5640" s="419"/>
      <c r="AR5640" s="419"/>
      <c r="AS5640" s="419"/>
      <c r="AT5640" s="419"/>
      <c r="AU5640" s="419"/>
      <c r="AV5640" s="419"/>
      <c r="AX5640" s="419"/>
      <c r="AY5640" s="419"/>
      <c r="AZ5640" s="419"/>
      <c r="BB5640" s="419"/>
      <c r="BC5640" s="419"/>
      <c r="BD5640" s="419"/>
      <c r="BF5640" s="419"/>
      <c r="BG5640" s="419"/>
      <c r="BH5640" s="419"/>
      <c r="BJ5640" s="419"/>
      <c r="BK5640" s="419"/>
      <c r="BL5640" s="419"/>
      <c r="BN5640" s="419"/>
      <c r="BO5640" s="419"/>
      <c r="BP5640" s="419"/>
      <c r="BR5640" s="419"/>
      <c r="BS5640" s="419"/>
      <c r="BT5640" s="419"/>
      <c r="BV5640" s="419"/>
      <c r="BW5640" s="419"/>
      <c r="BX5640" s="397"/>
      <c r="BZ5640" s="449"/>
      <c r="CB5640" s="419"/>
      <c r="CC5640" s="419"/>
      <c r="CD5640" s="419"/>
      <c r="CF5640" s="419"/>
      <c r="CG5640" s="419"/>
      <c r="CH5640" s="419"/>
    </row>
    <row r="5641" spans="3:86" ht="21" thickBot="1">
      <c r="C5641" s="425"/>
      <c r="P5641" s="431"/>
      <c r="R5641" s="419"/>
      <c r="S5641" s="446"/>
      <c r="T5641" s="419"/>
      <c r="V5641" s="196"/>
      <c r="W5641" s="419"/>
      <c r="X5641" s="419"/>
      <c r="Z5641" s="419"/>
      <c r="AA5641" s="419"/>
      <c r="AB5641" s="419"/>
      <c r="AD5641" s="419"/>
      <c r="AE5641" s="419"/>
      <c r="AF5641" s="419"/>
      <c r="AH5641" s="419"/>
      <c r="AI5641" s="419"/>
      <c r="AJ5641" s="419"/>
      <c r="AL5641" s="419"/>
      <c r="AM5641" s="419"/>
      <c r="AN5641" s="403"/>
      <c r="AO5641" s="419"/>
      <c r="AP5641" s="419"/>
      <c r="AQ5641" s="419"/>
      <c r="AR5641" s="419"/>
      <c r="AS5641" s="419"/>
      <c r="AT5641" s="419"/>
      <c r="AU5641" s="419"/>
      <c r="AV5641" s="419"/>
      <c r="AX5641" s="419"/>
      <c r="AY5641" s="419"/>
      <c r="AZ5641" s="419"/>
      <c r="BB5641" s="419"/>
      <c r="BC5641" s="419"/>
      <c r="BD5641" s="419"/>
      <c r="BF5641" s="419"/>
      <c r="BG5641" s="419"/>
      <c r="BH5641" s="419"/>
      <c r="BJ5641" s="419"/>
      <c r="BK5641" s="419"/>
      <c r="BL5641" s="419"/>
      <c r="BN5641" s="419"/>
      <c r="BO5641" s="419"/>
      <c r="BP5641" s="419"/>
      <c r="BR5641" s="419"/>
      <c r="BS5641" s="419"/>
      <c r="BT5641" s="419"/>
      <c r="BV5641" s="419"/>
      <c r="BW5641" s="419"/>
      <c r="BX5641" s="397"/>
      <c r="BZ5641" s="449"/>
      <c r="CB5641" s="419"/>
      <c r="CC5641" s="419"/>
      <c r="CD5641" s="419"/>
      <c r="CF5641" s="419"/>
      <c r="CG5641" s="419"/>
      <c r="CH5641" s="419"/>
    </row>
    <row r="5642" spans="3:86" ht="21" thickBot="1">
      <c r="C5642" s="425"/>
      <c r="P5642" s="431"/>
      <c r="R5642" s="419"/>
      <c r="S5642" s="446"/>
      <c r="T5642" s="419"/>
      <c r="V5642" s="196"/>
      <c r="W5642" s="419"/>
      <c r="X5642" s="419"/>
      <c r="Z5642" s="419"/>
      <c r="AA5642" s="419"/>
      <c r="AB5642" s="419"/>
      <c r="AD5642" s="419"/>
      <c r="AE5642" s="419"/>
      <c r="AF5642" s="419"/>
      <c r="AH5642" s="419"/>
      <c r="AI5642" s="419"/>
      <c r="AJ5642" s="419"/>
      <c r="AL5642" s="419"/>
      <c r="AM5642" s="419"/>
      <c r="AN5642" s="403"/>
      <c r="AO5642" s="419"/>
      <c r="AP5642" s="419"/>
      <c r="AQ5642" s="419"/>
      <c r="AR5642" s="419"/>
      <c r="AS5642" s="419"/>
      <c r="AT5642" s="419"/>
      <c r="AU5642" s="419"/>
      <c r="AV5642" s="419"/>
      <c r="AX5642" s="419"/>
      <c r="AY5642" s="419"/>
      <c r="AZ5642" s="419"/>
      <c r="BB5642" s="419"/>
      <c r="BC5642" s="419"/>
      <c r="BD5642" s="419"/>
      <c r="BF5642" s="419"/>
      <c r="BG5642" s="419"/>
      <c r="BH5642" s="419"/>
      <c r="BJ5642" s="419"/>
      <c r="BK5642" s="419"/>
      <c r="BL5642" s="419"/>
      <c r="BN5642" s="419"/>
      <c r="BO5642" s="419"/>
      <c r="BP5642" s="419"/>
      <c r="BR5642" s="419"/>
      <c r="BS5642" s="419"/>
      <c r="BT5642" s="419"/>
      <c r="BV5642" s="419"/>
      <c r="BW5642" s="419"/>
      <c r="BX5642" s="397"/>
      <c r="BZ5642" s="449"/>
      <c r="CB5642" s="419"/>
      <c r="CC5642" s="419"/>
      <c r="CD5642" s="419"/>
      <c r="CF5642" s="419"/>
      <c r="CG5642" s="419"/>
      <c r="CH5642" s="419"/>
    </row>
    <row r="5643" spans="3:86" ht="21" thickBot="1">
      <c r="C5643" s="425"/>
      <c r="P5643" s="431"/>
      <c r="R5643" s="419"/>
      <c r="S5643" s="446"/>
      <c r="T5643" s="419"/>
      <c r="V5643" s="196"/>
      <c r="W5643" s="419"/>
      <c r="X5643" s="419"/>
      <c r="Z5643" s="419"/>
      <c r="AA5643" s="419"/>
      <c r="AB5643" s="419"/>
      <c r="AD5643" s="419"/>
      <c r="AE5643" s="419"/>
      <c r="AF5643" s="419"/>
      <c r="AH5643" s="419"/>
      <c r="AI5643" s="419"/>
      <c r="AJ5643" s="419"/>
      <c r="AL5643" s="419"/>
      <c r="AM5643" s="419"/>
      <c r="AN5643" s="403"/>
      <c r="AO5643" s="419"/>
      <c r="AP5643" s="419"/>
      <c r="AQ5643" s="419"/>
      <c r="AR5643" s="419"/>
      <c r="AS5643" s="419"/>
      <c r="AT5643" s="419"/>
      <c r="AU5643" s="419"/>
      <c r="AV5643" s="419"/>
      <c r="AX5643" s="419"/>
      <c r="AY5643" s="419"/>
      <c r="AZ5643" s="419"/>
      <c r="BB5643" s="419"/>
      <c r="BC5643" s="419"/>
      <c r="BD5643" s="419"/>
      <c r="BF5643" s="419"/>
      <c r="BG5643" s="419"/>
      <c r="BH5643" s="419"/>
      <c r="BJ5643" s="419"/>
      <c r="BK5643" s="419"/>
      <c r="BL5643" s="419"/>
      <c r="BN5643" s="419"/>
      <c r="BO5643" s="419"/>
      <c r="BP5643" s="419"/>
      <c r="BR5643" s="419"/>
      <c r="BS5643" s="419"/>
      <c r="BT5643" s="419"/>
      <c r="BV5643" s="419"/>
      <c r="BW5643" s="419"/>
      <c r="BX5643" s="397"/>
      <c r="BZ5643" s="449"/>
      <c r="CB5643" s="419"/>
      <c r="CC5643" s="419"/>
      <c r="CD5643" s="419"/>
      <c r="CF5643" s="419"/>
      <c r="CG5643" s="419"/>
      <c r="CH5643" s="419"/>
    </row>
    <row r="5644" spans="3:86" ht="21" thickBot="1">
      <c r="C5644" s="425"/>
      <c r="P5644" s="431"/>
      <c r="R5644" s="419"/>
      <c r="S5644" s="446"/>
      <c r="T5644" s="419"/>
      <c r="V5644" s="196"/>
      <c r="W5644" s="419"/>
      <c r="X5644" s="419"/>
      <c r="Z5644" s="419"/>
      <c r="AA5644" s="419"/>
      <c r="AB5644" s="419"/>
      <c r="AD5644" s="419"/>
      <c r="AE5644" s="419"/>
      <c r="AF5644" s="419"/>
      <c r="AH5644" s="419"/>
      <c r="AI5644" s="419"/>
      <c r="AJ5644" s="419"/>
      <c r="AL5644" s="419"/>
      <c r="AM5644" s="419"/>
      <c r="AN5644" s="403"/>
      <c r="AO5644" s="419"/>
      <c r="AP5644" s="419"/>
      <c r="AQ5644" s="419"/>
      <c r="AR5644" s="419"/>
      <c r="AS5644" s="419"/>
      <c r="AT5644" s="419"/>
      <c r="AU5644" s="419"/>
      <c r="AV5644" s="419"/>
      <c r="AX5644" s="419"/>
      <c r="AY5644" s="419"/>
      <c r="AZ5644" s="419"/>
      <c r="BB5644" s="419"/>
      <c r="BC5644" s="419"/>
      <c r="BD5644" s="419"/>
      <c r="BF5644" s="419"/>
      <c r="BG5644" s="419"/>
      <c r="BH5644" s="419"/>
      <c r="BJ5644" s="419"/>
      <c r="BK5644" s="419"/>
      <c r="BL5644" s="419"/>
      <c r="BN5644" s="419"/>
      <c r="BO5644" s="419"/>
      <c r="BP5644" s="419"/>
      <c r="BR5644" s="419"/>
      <c r="BS5644" s="419"/>
      <c r="BT5644" s="419"/>
      <c r="BV5644" s="419"/>
      <c r="BW5644" s="419"/>
      <c r="BX5644" s="397"/>
      <c r="BZ5644" s="449"/>
      <c r="CB5644" s="419"/>
      <c r="CC5644" s="419"/>
      <c r="CD5644" s="419"/>
      <c r="CF5644" s="419"/>
      <c r="CG5644" s="419"/>
      <c r="CH5644" s="419"/>
    </row>
    <row r="5645" spans="3:86" ht="21" thickBot="1">
      <c r="C5645" s="425"/>
      <c r="P5645" s="431"/>
      <c r="R5645" s="419"/>
      <c r="S5645" s="446"/>
      <c r="T5645" s="419"/>
      <c r="V5645" s="196"/>
      <c r="W5645" s="419"/>
      <c r="X5645" s="419"/>
      <c r="Z5645" s="419"/>
      <c r="AA5645" s="419"/>
      <c r="AB5645" s="419"/>
      <c r="AD5645" s="419"/>
      <c r="AE5645" s="419"/>
      <c r="AF5645" s="419"/>
      <c r="AH5645" s="419"/>
      <c r="AI5645" s="419"/>
      <c r="AJ5645" s="419"/>
      <c r="AL5645" s="419"/>
      <c r="AM5645" s="419"/>
      <c r="AN5645" s="403"/>
      <c r="AO5645" s="419"/>
      <c r="AP5645" s="419"/>
      <c r="AQ5645" s="419"/>
      <c r="AR5645" s="419"/>
      <c r="AS5645" s="419"/>
      <c r="AT5645" s="419"/>
      <c r="AU5645" s="419"/>
      <c r="AV5645" s="419"/>
      <c r="AX5645" s="419"/>
      <c r="AY5645" s="419"/>
      <c r="AZ5645" s="419"/>
      <c r="BB5645" s="419"/>
      <c r="BC5645" s="419"/>
      <c r="BD5645" s="419"/>
      <c r="BF5645" s="419"/>
      <c r="BG5645" s="419"/>
      <c r="BH5645" s="419"/>
      <c r="BJ5645" s="419"/>
      <c r="BK5645" s="419"/>
      <c r="BL5645" s="419"/>
      <c r="BN5645" s="419"/>
      <c r="BO5645" s="419"/>
      <c r="BP5645" s="419"/>
      <c r="BR5645" s="419"/>
      <c r="BS5645" s="419"/>
      <c r="BT5645" s="419"/>
      <c r="BV5645" s="419"/>
      <c r="BW5645" s="419"/>
      <c r="BX5645" s="397"/>
      <c r="BZ5645" s="449"/>
      <c r="CB5645" s="419"/>
      <c r="CC5645" s="419"/>
      <c r="CD5645" s="419"/>
      <c r="CF5645" s="419"/>
      <c r="CG5645" s="419"/>
      <c r="CH5645" s="419"/>
    </row>
    <row r="5646" spans="3:86" ht="21" thickBot="1">
      <c r="C5646" s="425"/>
      <c r="P5646" s="431"/>
      <c r="R5646" s="419"/>
      <c r="S5646" s="446"/>
      <c r="T5646" s="419"/>
      <c r="V5646" s="196"/>
      <c r="W5646" s="419"/>
      <c r="X5646" s="419"/>
      <c r="Z5646" s="419"/>
      <c r="AA5646" s="419"/>
      <c r="AB5646" s="419"/>
      <c r="AD5646" s="419"/>
      <c r="AE5646" s="419"/>
      <c r="AF5646" s="419"/>
      <c r="AH5646" s="419"/>
      <c r="AI5646" s="419"/>
      <c r="AJ5646" s="419"/>
      <c r="AL5646" s="419"/>
      <c r="AM5646" s="419"/>
      <c r="AN5646" s="403"/>
      <c r="AO5646" s="419"/>
      <c r="AP5646" s="419"/>
      <c r="AQ5646" s="419"/>
      <c r="AR5646" s="419"/>
      <c r="AS5646" s="419"/>
      <c r="AT5646" s="419"/>
      <c r="AU5646" s="419"/>
      <c r="AV5646" s="419"/>
      <c r="AX5646" s="419"/>
      <c r="AY5646" s="419"/>
      <c r="AZ5646" s="419"/>
      <c r="BB5646" s="419"/>
      <c r="BC5646" s="419"/>
      <c r="BD5646" s="419"/>
      <c r="BF5646" s="419"/>
      <c r="BG5646" s="419"/>
      <c r="BH5646" s="419"/>
      <c r="BJ5646" s="419"/>
      <c r="BK5646" s="419"/>
      <c r="BL5646" s="419"/>
      <c r="BN5646" s="419"/>
      <c r="BO5646" s="419"/>
      <c r="BP5646" s="419"/>
      <c r="BR5646" s="419"/>
      <c r="BS5646" s="419"/>
      <c r="BT5646" s="419"/>
      <c r="BV5646" s="419"/>
      <c r="BW5646" s="419"/>
      <c r="BX5646" s="397"/>
      <c r="BZ5646" s="449"/>
      <c r="CB5646" s="419"/>
      <c r="CC5646" s="419"/>
      <c r="CD5646" s="419"/>
      <c r="CF5646" s="419"/>
      <c r="CG5646" s="419"/>
      <c r="CH5646" s="419"/>
    </row>
    <row r="5647" spans="3:86" ht="21" thickBot="1">
      <c r="C5647" s="425"/>
      <c r="P5647" s="431"/>
      <c r="R5647" s="419"/>
      <c r="S5647" s="446"/>
      <c r="T5647" s="419"/>
      <c r="V5647" s="196"/>
      <c r="W5647" s="419"/>
      <c r="X5647" s="419"/>
      <c r="Z5647" s="419"/>
      <c r="AA5647" s="419"/>
      <c r="AB5647" s="419"/>
      <c r="AD5647" s="419"/>
      <c r="AE5647" s="419"/>
      <c r="AF5647" s="419"/>
      <c r="AH5647" s="419"/>
      <c r="AI5647" s="419"/>
      <c r="AJ5647" s="419"/>
      <c r="AL5647" s="419"/>
      <c r="AM5647" s="419"/>
      <c r="AN5647" s="403"/>
      <c r="AO5647" s="419"/>
      <c r="AP5647" s="419"/>
      <c r="AQ5647" s="419"/>
      <c r="AR5647" s="419"/>
      <c r="AS5647" s="419"/>
      <c r="AT5647" s="419"/>
      <c r="AU5647" s="419"/>
      <c r="AV5647" s="419"/>
      <c r="AX5647" s="419"/>
      <c r="AY5647" s="419"/>
      <c r="AZ5647" s="419"/>
      <c r="BB5647" s="419"/>
      <c r="BC5647" s="419"/>
      <c r="BD5647" s="419"/>
      <c r="BF5647" s="419"/>
      <c r="BG5647" s="419"/>
      <c r="BH5647" s="419"/>
      <c r="BJ5647" s="419"/>
      <c r="BK5647" s="419"/>
      <c r="BL5647" s="419"/>
      <c r="BN5647" s="419"/>
      <c r="BO5647" s="419"/>
      <c r="BP5647" s="419"/>
      <c r="BR5647" s="419"/>
      <c r="BS5647" s="419"/>
      <c r="BT5647" s="419"/>
      <c r="BV5647" s="419"/>
      <c r="BW5647" s="419"/>
      <c r="BX5647" s="397"/>
      <c r="BZ5647" s="449"/>
      <c r="CB5647" s="419"/>
      <c r="CC5647" s="419"/>
      <c r="CD5647" s="419"/>
      <c r="CF5647" s="419"/>
      <c r="CG5647" s="419"/>
      <c r="CH5647" s="419"/>
    </row>
    <row r="5648" spans="3:86" ht="21" thickBot="1">
      <c r="C5648" s="425"/>
      <c r="P5648" s="431"/>
      <c r="R5648" s="419"/>
      <c r="S5648" s="446"/>
      <c r="T5648" s="419"/>
      <c r="V5648" s="196"/>
      <c r="W5648" s="419"/>
      <c r="X5648" s="419"/>
      <c r="Z5648" s="419"/>
      <c r="AA5648" s="419"/>
      <c r="AB5648" s="419"/>
      <c r="AD5648" s="419"/>
      <c r="AE5648" s="419"/>
      <c r="AF5648" s="419"/>
      <c r="AH5648" s="419"/>
      <c r="AI5648" s="419"/>
      <c r="AJ5648" s="419"/>
      <c r="AL5648" s="419"/>
      <c r="AM5648" s="419"/>
      <c r="AN5648" s="403"/>
      <c r="AO5648" s="419"/>
      <c r="AP5648" s="419"/>
      <c r="AQ5648" s="419"/>
      <c r="AR5648" s="419"/>
      <c r="AS5648" s="419"/>
      <c r="AT5648" s="419"/>
      <c r="AU5648" s="419"/>
      <c r="AV5648" s="419"/>
      <c r="AX5648" s="419"/>
      <c r="AY5648" s="419"/>
      <c r="AZ5648" s="419"/>
      <c r="BB5648" s="419"/>
      <c r="BC5648" s="419"/>
      <c r="BD5648" s="419"/>
      <c r="BF5648" s="419"/>
      <c r="BG5648" s="419"/>
      <c r="BH5648" s="419"/>
      <c r="BJ5648" s="419"/>
      <c r="BK5648" s="419"/>
      <c r="BL5648" s="419"/>
      <c r="BN5648" s="419"/>
      <c r="BO5648" s="419"/>
      <c r="BP5648" s="419"/>
      <c r="BR5648" s="419"/>
      <c r="BS5648" s="419"/>
      <c r="BT5648" s="419"/>
      <c r="BV5648" s="419"/>
      <c r="BW5648" s="419"/>
      <c r="BX5648" s="397"/>
      <c r="BZ5648" s="449"/>
      <c r="CB5648" s="419"/>
      <c r="CC5648" s="419"/>
      <c r="CD5648" s="419"/>
      <c r="CF5648" s="419"/>
      <c r="CG5648" s="419"/>
      <c r="CH5648" s="419"/>
    </row>
    <row r="5649" spans="3:86" ht="21" thickBot="1">
      <c r="C5649" s="425"/>
      <c r="P5649" s="431"/>
      <c r="R5649" s="419"/>
      <c r="S5649" s="446"/>
      <c r="T5649" s="419"/>
      <c r="V5649" s="196"/>
      <c r="W5649" s="419"/>
      <c r="X5649" s="419"/>
      <c r="Z5649" s="419"/>
      <c r="AA5649" s="419"/>
      <c r="AB5649" s="419"/>
      <c r="AD5649" s="419"/>
      <c r="AE5649" s="419"/>
      <c r="AF5649" s="419"/>
      <c r="AH5649" s="419"/>
      <c r="AI5649" s="419"/>
      <c r="AJ5649" s="419"/>
      <c r="AL5649" s="419"/>
      <c r="AM5649" s="419"/>
      <c r="AN5649" s="403"/>
      <c r="AO5649" s="419"/>
      <c r="AP5649" s="419"/>
      <c r="AQ5649" s="419"/>
      <c r="AR5649" s="419"/>
      <c r="AS5649" s="419"/>
      <c r="AT5649" s="419"/>
      <c r="AU5649" s="419"/>
      <c r="AV5649" s="419"/>
      <c r="AX5649" s="419"/>
      <c r="AY5649" s="419"/>
      <c r="AZ5649" s="419"/>
      <c r="BB5649" s="419"/>
      <c r="BC5649" s="419"/>
      <c r="BD5649" s="419"/>
      <c r="BF5649" s="419"/>
      <c r="BG5649" s="419"/>
      <c r="BH5649" s="419"/>
      <c r="BJ5649" s="419"/>
      <c r="BK5649" s="419"/>
      <c r="BL5649" s="419"/>
      <c r="BN5649" s="419"/>
      <c r="BO5649" s="419"/>
      <c r="BP5649" s="419"/>
      <c r="BR5649" s="419"/>
      <c r="BS5649" s="419"/>
      <c r="BT5649" s="419"/>
      <c r="BV5649" s="419"/>
      <c r="BW5649" s="419"/>
      <c r="BX5649" s="397"/>
      <c r="BZ5649" s="449"/>
      <c r="CB5649" s="419"/>
      <c r="CC5649" s="419"/>
      <c r="CD5649" s="419"/>
      <c r="CF5649" s="419"/>
      <c r="CG5649" s="419"/>
      <c r="CH5649" s="419"/>
    </row>
    <row r="5650" spans="3:86" ht="21" thickBot="1">
      <c r="C5650" s="425"/>
      <c r="P5650" s="431"/>
      <c r="R5650" s="419"/>
      <c r="S5650" s="446"/>
      <c r="T5650" s="419"/>
      <c r="V5650" s="196"/>
      <c r="W5650" s="419"/>
      <c r="X5650" s="419"/>
      <c r="Z5650" s="419"/>
      <c r="AA5650" s="419"/>
      <c r="AB5650" s="419"/>
      <c r="AD5650" s="419"/>
      <c r="AE5650" s="419"/>
      <c r="AF5650" s="419"/>
      <c r="AH5650" s="419"/>
      <c r="AI5650" s="419"/>
      <c r="AJ5650" s="419"/>
      <c r="AL5650" s="419"/>
      <c r="AM5650" s="419"/>
      <c r="AN5650" s="403"/>
      <c r="AO5650" s="419"/>
      <c r="AP5650" s="419"/>
      <c r="AQ5650" s="419"/>
      <c r="AR5650" s="419"/>
      <c r="AS5650" s="419"/>
      <c r="AT5650" s="419"/>
      <c r="AU5650" s="419"/>
      <c r="AV5650" s="419"/>
      <c r="AX5650" s="419"/>
      <c r="AY5650" s="419"/>
      <c r="AZ5650" s="419"/>
      <c r="BB5650" s="419"/>
      <c r="BC5650" s="419"/>
      <c r="BD5650" s="419"/>
      <c r="BF5650" s="419"/>
      <c r="BG5650" s="419"/>
      <c r="BH5650" s="419"/>
      <c r="BJ5650" s="419"/>
      <c r="BK5650" s="419"/>
      <c r="BL5650" s="419"/>
      <c r="BN5650" s="419"/>
      <c r="BO5650" s="419"/>
      <c r="BP5650" s="419"/>
      <c r="BR5650" s="419"/>
      <c r="BS5650" s="419"/>
      <c r="BT5650" s="419"/>
      <c r="BV5650" s="419"/>
      <c r="BW5650" s="419"/>
      <c r="BX5650" s="397"/>
      <c r="BZ5650" s="449"/>
      <c r="CB5650" s="419"/>
      <c r="CC5650" s="419"/>
      <c r="CD5650" s="419"/>
      <c r="CF5650" s="419"/>
      <c r="CG5650" s="419"/>
      <c r="CH5650" s="419"/>
    </row>
    <row r="5651" spans="3:86" ht="21" thickBot="1">
      <c r="C5651" s="425"/>
      <c r="P5651" s="431"/>
      <c r="R5651" s="419"/>
      <c r="S5651" s="446"/>
      <c r="T5651" s="419"/>
      <c r="V5651" s="196"/>
      <c r="W5651" s="419"/>
      <c r="X5651" s="419"/>
      <c r="Z5651" s="419"/>
      <c r="AA5651" s="419"/>
      <c r="AB5651" s="419"/>
      <c r="AD5651" s="419"/>
      <c r="AE5651" s="419"/>
      <c r="AF5651" s="419"/>
      <c r="AH5651" s="419"/>
      <c r="AI5651" s="419"/>
      <c r="AJ5651" s="419"/>
      <c r="AL5651" s="419"/>
      <c r="AM5651" s="419"/>
      <c r="AN5651" s="403"/>
      <c r="AO5651" s="419"/>
      <c r="AP5651" s="419"/>
      <c r="AQ5651" s="419"/>
      <c r="AR5651" s="419"/>
      <c r="AS5651" s="419"/>
      <c r="AT5651" s="419"/>
      <c r="AU5651" s="419"/>
      <c r="AV5651" s="419"/>
      <c r="AX5651" s="419"/>
      <c r="AY5651" s="419"/>
      <c r="AZ5651" s="419"/>
      <c r="BB5651" s="419"/>
      <c r="BC5651" s="419"/>
      <c r="BD5651" s="419"/>
      <c r="BF5651" s="419"/>
      <c r="BG5651" s="419"/>
      <c r="BH5651" s="419"/>
      <c r="BJ5651" s="419"/>
      <c r="BK5651" s="419"/>
      <c r="BL5651" s="419"/>
      <c r="BN5651" s="419"/>
      <c r="BO5651" s="419"/>
      <c r="BP5651" s="419"/>
      <c r="BR5651" s="419"/>
      <c r="BS5651" s="419"/>
      <c r="BT5651" s="419"/>
      <c r="BV5651" s="419"/>
      <c r="BW5651" s="419"/>
      <c r="BX5651" s="397"/>
      <c r="BZ5651" s="449"/>
      <c r="CB5651" s="419"/>
      <c r="CC5651" s="419"/>
      <c r="CD5651" s="419"/>
      <c r="CF5651" s="419"/>
      <c r="CG5651" s="419"/>
      <c r="CH5651" s="419"/>
    </row>
    <row r="5652" spans="3:86" ht="21" thickBot="1">
      <c r="C5652" s="425"/>
      <c r="P5652" s="431"/>
      <c r="R5652" s="419"/>
      <c r="S5652" s="446"/>
      <c r="T5652" s="419"/>
      <c r="V5652" s="196"/>
      <c r="W5652" s="419"/>
      <c r="X5652" s="419"/>
      <c r="Z5652" s="419"/>
      <c r="AA5652" s="419"/>
      <c r="AB5652" s="419"/>
      <c r="AD5652" s="419"/>
      <c r="AE5652" s="419"/>
      <c r="AF5652" s="419"/>
      <c r="AH5652" s="419"/>
      <c r="AI5652" s="419"/>
      <c r="AJ5652" s="419"/>
      <c r="AL5652" s="419"/>
      <c r="AM5652" s="419"/>
      <c r="AN5652" s="403"/>
      <c r="AO5652" s="419"/>
      <c r="AP5652" s="419"/>
      <c r="AQ5652" s="419"/>
      <c r="AR5652" s="419"/>
      <c r="AS5652" s="419"/>
      <c r="AT5652" s="419"/>
      <c r="AU5652" s="419"/>
      <c r="AV5652" s="419"/>
      <c r="AX5652" s="419"/>
      <c r="AY5652" s="419"/>
      <c r="AZ5652" s="419"/>
      <c r="BB5652" s="419"/>
      <c r="BC5652" s="419"/>
      <c r="BD5652" s="419"/>
      <c r="BF5652" s="419"/>
      <c r="BG5652" s="419"/>
      <c r="BH5652" s="419"/>
      <c r="BJ5652" s="419"/>
      <c r="BK5652" s="419"/>
      <c r="BL5652" s="419"/>
      <c r="BN5652" s="419"/>
      <c r="BO5652" s="419"/>
      <c r="BP5652" s="419"/>
      <c r="BR5652" s="419"/>
      <c r="BS5652" s="419"/>
      <c r="BT5652" s="419"/>
      <c r="BV5652" s="419"/>
      <c r="BW5652" s="419"/>
      <c r="BX5652" s="397"/>
      <c r="BZ5652" s="449"/>
      <c r="CB5652" s="419"/>
      <c r="CC5652" s="419"/>
      <c r="CD5652" s="419"/>
      <c r="CF5652" s="419"/>
      <c r="CG5652" s="419"/>
      <c r="CH5652" s="419"/>
    </row>
    <row r="5653" spans="3:86" ht="21" thickBot="1">
      <c r="C5653" s="425"/>
      <c r="P5653" s="431"/>
      <c r="R5653" s="419"/>
      <c r="S5653" s="446"/>
      <c r="T5653" s="419"/>
      <c r="V5653" s="196"/>
      <c r="W5653" s="419"/>
      <c r="X5653" s="419"/>
      <c r="Z5653" s="419"/>
      <c r="AA5653" s="419"/>
      <c r="AB5653" s="419"/>
      <c r="AD5653" s="419"/>
      <c r="AE5653" s="419"/>
      <c r="AF5653" s="419"/>
      <c r="AH5653" s="419"/>
      <c r="AI5653" s="419"/>
      <c r="AJ5653" s="419"/>
      <c r="AL5653" s="419"/>
      <c r="AM5653" s="419"/>
      <c r="AN5653" s="403"/>
      <c r="AO5653" s="419"/>
      <c r="AP5653" s="419"/>
      <c r="AQ5653" s="419"/>
      <c r="AR5653" s="419"/>
      <c r="AS5653" s="419"/>
      <c r="AT5653" s="419"/>
      <c r="AU5653" s="419"/>
      <c r="AV5653" s="419"/>
      <c r="AX5653" s="419"/>
      <c r="AY5653" s="419"/>
      <c r="AZ5653" s="419"/>
      <c r="BB5653" s="419"/>
      <c r="BC5653" s="419"/>
      <c r="BD5653" s="419"/>
      <c r="BF5653" s="419"/>
      <c r="BG5653" s="419"/>
      <c r="BH5653" s="419"/>
      <c r="BJ5653" s="419"/>
      <c r="BK5653" s="419"/>
      <c r="BL5653" s="419"/>
      <c r="BN5653" s="419"/>
      <c r="BO5653" s="419"/>
      <c r="BP5653" s="419"/>
      <c r="BR5653" s="419"/>
      <c r="BS5653" s="419"/>
      <c r="BT5653" s="419"/>
      <c r="BV5653" s="419"/>
      <c r="BW5653" s="419"/>
      <c r="BX5653" s="397"/>
      <c r="BZ5653" s="449"/>
      <c r="CB5653" s="419"/>
      <c r="CC5653" s="419"/>
      <c r="CD5653" s="419"/>
      <c r="CF5653" s="419"/>
      <c r="CG5653" s="419"/>
      <c r="CH5653" s="419"/>
    </row>
    <row r="5654" spans="3:86" ht="21" thickBot="1">
      <c r="C5654" s="425"/>
      <c r="P5654" s="431"/>
      <c r="R5654" s="419"/>
      <c r="S5654" s="446"/>
      <c r="T5654" s="419"/>
      <c r="V5654" s="196"/>
      <c r="W5654" s="419"/>
      <c r="X5654" s="419"/>
      <c r="Z5654" s="419"/>
      <c r="AA5654" s="419"/>
      <c r="AB5654" s="419"/>
      <c r="AD5654" s="419"/>
      <c r="AE5654" s="419"/>
      <c r="AF5654" s="419"/>
      <c r="AH5654" s="419"/>
      <c r="AI5654" s="419"/>
      <c r="AJ5654" s="419"/>
      <c r="AL5654" s="419"/>
      <c r="AM5654" s="419"/>
      <c r="AN5654" s="403"/>
      <c r="AO5654" s="419"/>
      <c r="AP5654" s="419"/>
      <c r="AQ5654" s="419"/>
      <c r="AR5654" s="419"/>
      <c r="AS5654" s="419"/>
      <c r="AT5654" s="419"/>
      <c r="AU5654" s="419"/>
      <c r="AV5654" s="419"/>
      <c r="AX5654" s="419"/>
      <c r="AY5654" s="419"/>
      <c r="AZ5654" s="419"/>
      <c r="BB5654" s="419"/>
      <c r="BC5654" s="419"/>
      <c r="BD5654" s="419"/>
      <c r="BF5654" s="419"/>
      <c r="BG5654" s="419"/>
      <c r="BH5654" s="419"/>
      <c r="BJ5654" s="419"/>
      <c r="BK5654" s="419"/>
      <c r="BL5654" s="419"/>
      <c r="BN5654" s="419"/>
      <c r="BO5654" s="419"/>
      <c r="BP5654" s="419"/>
      <c r="BR5654" s="419"/>
      <c r="BS5654" s="419"/>
      <c r="BT5654" s="419"/>
      <c r="BV5654" s="419"/>
      <c r="BW5654" s="419"/>
      <c r="BX5654" s="397"/>
      <c r="BZ5654" s="449"/>
      <c r="CB5654" s="419"/>
      <c r="CC5654" s="419"/>
      <c r="CD5654" s="419"/>
      <c r="CF5654" s="419"/>
      <c r="CG5654" s="419"/>
      <c r="CH5654" s="419"/>
    </row>
    <row r="5655" spans="3:86" ht="21" thickBot="1">
      <c r="C5655" s="425"/>
      <c r="P5655" s="431"/>
      <c r="R5655" s="419"/>
      <c r="S5655" s="446"/>
      <c r="T5655" s="419"/>
      <c r="V5655" s="196"/>
      <c r="W5655" s="419"/>
      <c r="X5655" s="419"/>
      <c r="Z5655" s="419"/>
      <c r="AA5655" s="419"/>
      <c r="AB5655" s="419"/>
      <c r="AD5655" s="419"/>
      <c r="AE5655" s="419"/>
      <c r="AF5655" s="419"/>
      <c r="AH5655" s="419"/>
      <c r="AI5655" s="419"/>
      <c r="AJ5655" s="419"/>
      <c r="AL5655" s="419"/>
      <c r="AM5655" s="419"/>
      <c r="AN5655" s="403"/>
      <c r="AO5655" s="419"/>
      <c r="AP5655" s="419"/>
      <c r="AQ5655" s="419"/>
      <c r="AR5655" s="419"/>
      <c r="AS5655" s="419"/>
      <c r="AT5655" s="419"/>
      <c r="AU5655" s="419"/>
      <c r="AV5655" s="419"/>
      <c r="AX5655" s="419"/>
      <c r="AY5655" s="419"/>
      <c r="AZ5655" s="419"/>
      <c r="BB5655" s="419"/>
      <c r="BC5655" s="419"/>
      <c r="BD5655" s="419"/>
      <c r="BF5655" s="419"/>
      <c r="BG5655" s="419"/>
      <c r="BH5655" s="419"/>
      <c r="BJ5655" s="419"/>
      <c r="BK5655" s="419"/>
      <c r="BL5655" s="419"/>
      <c r="BN5655" s="419"/>
      <c r="BO5655" s="419"/>
      <c r="BP5655" s="419"/>
      <c r="BR5655" s="419"/>
      <c r="BS5655" s="419"/>
      <c r="BT5655" s="419"/>
      <c r="BV5655" s="419"/>
      <c r="BW5655" s="419"/>
      <c r="BX5655" s="397"/>
      <c r="BZ5655" s="449"/>
      <c r="CB5655" s="419"/>
      <c r="CC5655" s="419"/>
      <c r="CD5655" s="419"/>
      <c r="CF5655" s="419"/>
      <c r="CG5655" s="419"/>
      <c r="CH5655" s="419"/>
    </row>
    <row r="5656" spans="3:86" ht="21" thickBot="1">
      <c r="C5656" s="425"/>
      <c r="P5656" s="431"/>
      <c r="R5656" s="419"/>
      <c r="S5656" s="446"/>
      <c r="T5656" s="419"/>
      <c r="V5656" s="196"/>
      <c r="W5656" s="419"/>
      <c r="X5656" s="419"/>
      <c r="Z5656" s="419"/>
      <c r="AA5656" s="419"/>
      <c r="AB5656" s="419"/>
      <c r="AD5656" s="419"/>
      <c r="AE5656" s="419"/>
      <c r="AF5656" s="419"/>
      <c r="AH5656" s="419"/>
      <c r="AI5656" s="419"/>
      <c r="AJ5656" s="419"/>
      <c r="AL5656" s="419"/>
      <c r="AM5656" s="419"/>
      <c r="AN5656" s="403"/>
      <c r="AO5656" s="419"/>
      <c r="AP5656" s="419"/>
      <c r="AQ5656" s="419"/>
      <c r="AR5656" s="419"/>
      <c r="AS5656" s="419"/>
      <c r="AT5656" s="419"/>
      <c r="AU5656" s="419"/>
      <c r="AV5656" s="419"/>
      <c r="AX5656" s="419"/>
      <c r="AY5656" s="419"/>
      <c r="AZ5656" s="419"/>
      <c r="BB5656" s="419"/>
      <c r="BC5656" s="419"/>
      <c r="BD5656" s="419"/>
      <c r="BF5656" s="419"/>
      <c r="BG5656" s="419"/>
      <c r="BH5656" s="419"/>
      <c r="BJ5656" s="419"/>
      <c r="BK5656" s="419"/>
      <c r="BL5656" s="419"/>
      <c r="BN5656" s="419"/>
      <c r="BO5656" s="419"/>
      <c r="BP5656" s="419"/>
      <c r="BR5656" s="419"/>
      <c r="BS5656" s="419"/>
      <c r="BT5656" s="419"/>
      <c r="BV5656" s="419"/>
      <c r="BW5656" s="419"/>
      <c r="BX5656" s="397"/>
      <c r="BZ5656" s="449"/>
      <c r="CB5656" s="419"/>
      <c r="CC5656" s="419"/>
      <c r="CD5656" s="419"/>
      <c r="CF5656" s="419"/>
      <c r="CG5656" s="419"/>
      <c r="CH5656" s="419"/>
    </row>
    <row r="5657" spans="3:86" ht="21" thickBot="1">
      <c r="C5657" s="425"/>
      <c r="P5657" s="431"/>
      <c r="R5657" s="419"/>
      <c r="S5657" s="446"/>
      <c r="T5657" s="419"/>
      <c r="V5657" s="196"/>
      <c r="W5657" s="419"/>
      <c r="X5657" s="419"/>
      <c r="Z5657" s="419"/>
      <c r="AA5657" s="419"/>
      <c r="AB5657" s="419"/>
      <c r="AD5657" s="419"/>
      <c r="AE5657" s="419"/>
      <c r="AF5657" s="419"/>
      <c r="AH5657" s="419"/>
      <c r="AI5657" s="419"/>
      <c r="AJ5657" s="419"/>
      <c r="AL5657" s="419"/>
      <c r="AM5657" s="419"/>
      <c r="AN5657" s="403"/>
      <c r="AO5657" s="419"/>
      <c r="AP5657" s="419"/>
      <c r="AQ5657" s="419"/>
      <c r="AR5657" s="419"/>
      <c r="AS5657" s="419"/>
      <c r="AT5657" s="419"/>
      <c r="AU5657" s="419"/>
      <c r="AV5657" s="419"/>
      <c r="AX5657" s="419"/>
      <c r="AY5657" s="419"/>
      <c r="AZ5657" s="419"/>
      <c r="BB5657" s="419"/>
      <c r="BC5657" s="419"/>
      <c r="BD5657" s="419"/>
      <c r="BF5657" s="419"/>
      <c r="BG5657" s="419"/>
      <c r="BH5657" s="419"/>
      <c r="BJ5657" s="419"/>
      <c r="BK5657" s="419"/>
      <c r="BL5657" s="419"/>
      <c r="BN5657" s="419"/>
      <c r="BO5657" s="419"/>
      <c r="BP5657" s="419"/>
      <c r="BR5657" s="419"/>
      <c r="BS5657" s="419"/>
      <c r="BT5657" s="419"/>
      <c r="BV5657" s="419"/>
      <c r="BW5657" s="419"/>
      <c r="BX5657" s="397"/>
      <c r="BZ5657" s="449"/>
      <c r="CB5657" s="419"/>
      <c r="CC5657" s="419"/>
      <c r="CD5657" s="419"/>
      <c r="CF5657" s="419"/>
      <c r="CG5657" s="419"/>
      <c r="CH5657" s="419"/>
    </row>
    <row r="5658" spans="3:86" ht="21" thickBot="1">
      <c r="C5658" s="425"/>
      <c r="P5658" s="431"/>
      <c r="R5658" s="419"/>
      <c r="S5658" s="446"/>
      <c r="T5658" s="419"/>
      <c r="V5658" s="196"/>
      <c r="W5658" s="419"/>
      <c r="X5658" s="419"/>
      <c r="Z5658" s="419"/>
      <c r="AA5658" s="419"/>
      <c r="AB5658" s="419"/>
      <c r="AD5658" s="419"/>
      <c r="AE5658" s="419"/>
      <c r="AF5658" s="419"/>
      <c r="AH5658" s="419"/>
      <c r="AI5658" s="419"/>
      <c r="AJ5658" s="419"/>
      <c r="AL5658" s="419"/>
      <c r="AM5658" s="419"/>
      <c r="AN5658" s="403"/>
      <c r="AO5658" s="419"/>
      <c r="AP5658" s="419"/>
      <c r="AQ5658" s="419"/>
      <c r="AR5658" s="419"/>
      <c r="AS5658" s="419"/>
      <c r="AT5658" s="419"/>
      <c r="AU5658" s="419"/>
      <c r="AV5658" s="419"/>
      <c r="AX5658" s="419"/>
      <c r="AY5658" s="419"/>
      <c r="AZ5658" s="419"/>
      <c r="BB5658" s="419"/>
      <c r="BC5658" s="419"/>
      <c r="BD5658" s="419"/>
      <c r="BF5658" s="419"/>
      <c r="BG5658" s="419"/>
      <c r="BH5658" s="419"/>
      <c r="BJ5658" s="419"/>
      <c r="BK5658" s="419"/>
      <c r="BL5658" s="419"/>
      <c r="BN5658" s="419"/>
      <c r="BO5658" s="419"/>
      <c r="BP5658" s="419"/>
      <c r="BR5658" s="419"/>
      <c r="BS5658" s="419"/>
      <c r="BT5658" s="419"/>
      <c r="BV5658" s="419"/>
      <c r="BW5658" s="419"/>
      <c r="BX5658" s="397"/>
      <c r="BZ5658" s="449"/>
      <c r="CB5658" s="419"/>
      <c r="CC5658" s="419"/>
      <c r="CD5658" s="419"/>
      <c r="CF5658" s="419"/>
      <c r="CG5658" s="419"/>
      <c r="CH5658" s="419"/>
    </row>
    <row r="5659" spans="3:86" ht="21" thickBot="1">
      <c r="C5659" s="425"/>
      <c r="P5659" s="431"/>
      <c r="R5659" s="419"/>
      <c r="S5659" s="446"/>
      <c r="T5659" s="419"/>
      <c r="V5659" s="196"/>
      <c r="W5659" s="419"/>
      <c r="X5659" s="419"/>
      <c r="Z5659" s="419"/>
      <c r="AA5659" s="419"/>
      <c r="AB5659" s="419"/>
      <c r="AD5659" s="419"/>
      <c r="AE5659" s="419"/>
      <c r="AF5659" s="419"/>
      <c r="AH5659" s="419"/>
      <c r="AI5659" s="419"/>
      <c r="AJ5659" s="419"/>
      <c r="AL5659" s="419"/>
      <c r="AM5659" s="419"/>
      <c r="AN5659" s="403"/>
      <c r="AO5659" s="419"/>
      <c r="AP5659" s="419"/>
      <c r="AQ5659" s="419"/>
      <c r="AR5659" s="419"/>
      <c r="AS5659" s="419"/>
      <c r="AT5659" s="419"/>
      <c r="AU5659" s="419"/>
      <c r="AV5659" s="419"/>
      <c r="AX5659" s="419"/>
      <c r="AY5659" s="419"/>
      <c r="AZ5659" s="419"/>
      <c r="BB5659" s="419"/>
      <c r="BC5659" s="419"/>
      <c r="BD5659" s="419"/>
      <c r="BF5659" s="419"/>
      <c r="BG5659" s="419"/>
      <c r="BH5659" s="419"/>
      <c r="BJ5659" s="419"/>
      <c r="BK5659" s="419"/>
      <c r="BL5659" s="419"/>
      <c r="BN5659" s="419"/>
      <c r="BO5659" s="419"/>
      <c r="BP5659" s="419"/>
      <c r="BR5659" s="419"/>
      <c r="BS5659" s="419"/>
      <c r="BT5659" s="419"/>
      <c r="BV5659" s="419"/>
      <c r="BW5659" s="419"/>
      <c r="BX5659" s="397"/>
      <c r="BZ5659" s="449"/>
      <c r="CB5659" s="419"/>
      <c r="CC5659" s="419"/>
      <c r="CD5659" s="419"/>
      <c r="CF5659" s="419"/>
      <c r="CG5659" s="419"/>
      <c r="CH5659" s="419"/>
    </row>
    <row r="5660" spans="3:86" ht="21" thickBot="1">
      <c r="C5660" s="425"/>
      <c r="P5660" s="431"/>
      <c r="R5660" s="419"/>
      <c r="S5660" s="446"/>
      <c r="T5660" s="419"/>
      <c r="V5660" s="196"/>
      <c r="W5660" s="419"/>
      <c r="X5660" s="419"/>
      <c r="Z5660" s="419"/>
      <c r="AA5660" s="419"/>
      <c r="AB5660" s="419"/>
      <c r="AD5660" s="419"/>
      <c r="AE5660" s="419"/>
      <c r="AF5660" s="419"/>
      <c r="AH5660" s="419"/>
      <c r="AI5660" s="419"/>
      <c r="AJ5660" s="419"/>
      <c r="AL5660" s="419"/>
      <c r="AM5660" s="419"/>
      <c r="AN5660" s="403"/>
      <c r="AO5660" s="419"/>
      <c r="AP5660" s="419"/>
      <c r="AQ5660" s="419"/>
      <c r="AR5660" s="419"/>
      <c r="AS5660" s="419"/>
      <c r="AT5660" s="419"/>
      <c r="AU5660" s="419"/>
      <c r="AV5660" s="419"/>
      <c r="AX5660" s="419"/>
      <c r="AY5660" s="419"/>
      <c r="AZ5660" s="419"/>
      <c r="BB5660" s="419"/>
      <c r="BC5660" s="419"/>
      <c r="BD5660" s="419"/>
      <c r="BF5660" s="419"/>
      <c r="BG5660" s="419"/>
      <c r="BH5660" s="419"/>
      <c r="BJ5660" s="419"/>
      <c r="BK5660" s="419"/>
      <c r="BL5660" s="419"/>
      <c r="BN5660" s="419"/>
      <c r="BO5660" s="419"/>
      <c r="BP5660" s="419"/>
      <c r="BR5660" s="419"/>
      <c r="BS5660" s="419"/>
      <c r="BT5660" s="419"/>
      <c r="BV5660" s="419"/>
      <c r="BW5660" s="419"/>
      <c r="BX5660" s="397"/>
      <c r="BZ5660" s="449"/>
      <c r="CB5660" s="419"/>
      <c r="CC5660" s="419"/>
      <c r="CD5660" s="419"/>
      <c r="CF5660" s="419"/>
      <c r="CG5660" s="419"/>
      <c r="CH5660" s="419"/>
    </row>
    <row r="5661" spans="3:86" ht="21" thickBot="1">
      <c r="C5661" s="425"/>
      <c r="P5661" s="431"/>
      <c r="R5661" s="419"/>
      <c r="S5661" s="446"/>
      <c r="T5661" s="419"/>
      <c r="V5661" s="196"/>
      <c r="W5661" s="419"/>
      <c r="X5661" s="419"/>
      <c r="Z5661" s="419"/>
      <c r="AA5661" s="419"/>
      <c r="AB5661" s="419"/>
      <c r="AD5661" s="419"/>
      <c r="AE5661" s="419"/>
      <c r="AF5661" s="419"/>
      <c r="AH5661" s="419"/>
      <c r="AI5661" s="419"/>
      <c r="AJ5661" s="419"/>
      <c r="AL5661" s="419"/>
      <c r="AM5661" s="419"/>
      <c r="AN5661" s="403"/>
      <c r="AO5661" s="419"/>
      <c r="AP5661" s="419"/>
      <c r="AQ5661" s="419"/>
      <c r="AR5661" s="419"/>
      <c r="AS5661" s="419"/>
      <c r="AT5661" s="419"/>
      <c r="AU5661" s="419"/>
      <c r="AV5661" s="419"/>
      <c r="AX5661" s="419"/>
      <c r="AY5661" s="419"/>
      <c r="AZ5661" s="419"/>
      <c r="BB5661" s="419"/>
      <c r="BC5661" s="419"/>
      <c r="BD5661" s="419"/>
      <c r="BF5661" s="419"/>
      <c r="BG5661" s="419"/>
      <c r="BH5661" s="419"/>
      <c r="BJ5661" s="419"/>
      <c r="BK5661" s="419"/>
      <c r="BL5661" s="419"/>
      <c r="BN5661" s="419"/>
      <c r="BO5661" s="419"/>
      <c r="BP5661" s="419"/>
      <c r="BR5661" s="419"/>
      <c r="BS5661" s="419"/>
      <c r="BT5661" s="419"/>
      <c r="BV5661" s="419"/>
      <c r="BW5661" s="419"/>
      <c r="BX5661" s="397"/>
      <c r="BZ5661" s="449"/>
      <c r="CB5661" s="419"/>
      <c r="CC5661" s="419"/>
      <c r="CD5661" s="419"/>
      <c r="CF5661" s="419"/>
      <c r="CG5661" s="419"/>
      <c r="CH5661" s="419"/>
    </row>
    <row r="5662" spans="3:86" ht="21" thickBot="1">
      <c r="C5662" s="425"/>
      <c r="P5662" s="431"/>
      <c r="R5662" s="419"/>
      <c r="S5662" s="446"/>
      <c r="T5662" s="419"/>
      <c r="V5662" s="196"/>
      <c r="W5662" s="419"/>
      <c r="X5662" s="419"/>
      <c r="Z5662" s="419"/>
      <c r="AA5662" s="419"/>
      <c r="AB5662" s="419"/>
      <c r="AD5662" s="419"/>
      <c r="AE5662" s="419"/>
      <c r="AF5662" s="419"/>
      <c r="AH5662" s="419"/>
      <c r="AI5662" s="419"/>
      <c r="AJ5662" s="419"/>
      <c r="AL5662" s="419"/>
      <c r="AM5662" s="419"/>
      <c r="AN5662" s="403"/>
      <c r="AO5662" s="419"/>
      <c r="AP5662" s="419"/>
      <c r="AQ5662" s="419"/>
      <c r="AR5662" s="419"/>
      <c r="AS5662" s="419"/>
      <c r="AT5662" s="419"/>
      <c r="AU5662" s="419"/>
      <c r="AV5662" s="419"/>
      <c r="AX5662" s="419"/>
      <c r="AY5662" s="419"/>
      <c r="AZ5662" s="419"/>
      <c r="BB5662" s="419"/>
      <c r="BC5662" s="419"/>
      <c r="BD5662" s="419"/>
      <c r="BF5662" s="419"/>
      <c r="BG5662" s="419"/>
      <c r="BH5662" s="419"/>
      <c r="BJ5662" s="419"/>
      <c r="BK5662" s="419"/>
      <c r="BL5662" s="419"/>
      <c r="BN5662" s="419"/>
      <c r="BO5662" s="419"/>
      <c r="BP5662" s="419"/>
      <c r="BR5662" s="419"/>
      <c r="BS5662" s="419"/>
      <c r="BT5662" s="419"/>
      <c r="BV5662" s="419"/>
      <c r="BW5662" s="419"/>
      <c r="BX5662" s="397"/>
      <c r="BZ5662" s="449"/>
      <c r="CB5662" s="419"/>
      <c r="CC5662" s="419"/>
      <c r="CD5662" s="419"/>
      <c r="CF5662" s="419"/>
      <c r="CG5662" s="419"/>
      <c r="CH5662" s="419"/>
    </row>
    <row r="5663" spans="3:86" ht="21" thickBot="1">
      <c r="C5663" s="425"/>
      <c r="P5663" s="431"/>
      <c r="R5663" s="419"/>
      <c r="S5663" s="446"/>
      <c r="T5663" s="419"/>
      <c r="V5663" s="196"/>
      <c r="W5663" s="419"/>
      <c r="X5663" s="419"/>
      <c r="Z5663" s="419"/>
      <c r="AA5663" s="419"/>
      <c r="AB5663" s="419"/>
      <c r="AD5663" s="419"/>
      <c r="AE5663" s="419"/>
      <c r="AF5663" s="419"/>
      <c r="AH5663" s="419"/>
      <c r="AI5663" s="419"/>
      <c r="AJ5663" s="419"/>
      <c r="AL5663" s="419"/>
      <c r="AM5663" s="419"/>
      <c r="AN5663" s="403"/>
      <c r="AO5663" s="419"/>
      <c r="AP5663" s="419"/>
      <c r="AQ5663" s="419"/>
      <c r="AR5663" s="419"/>
      <c r="AS5663" s="419"/>
      <c r="AT5663" s="419"/>
      <c r="AU5663" s="419"/>
      <c r="AV5663" s="419"/>
      <c r="AX5663" s="419"/>
      <c r="AY5663" s="419"/>
      <c r="AZ5663" s="419"/>
      <c r="BB5663" s="419"/>
      <c r="BC5663" s="419"/>
      <c r="BD5663" s="419"/>
      <c r="BF5663" s="419"/>
      <c r="BG5663" s="419"/>
      <c r="BH5663" s="419"/>
      <c r="BJ5663" s="419"/>
      <c r="BK5663" s="419"/>
      <c r="BL5663" s="419"/>
      <c r="BN5663" s="419"/>
      <c r="BO5663" s="419"/>
      <c r="BP5663" s="419"/>
      <c r="BR5663" s="419"/>
      <c r="BS5663" s="419"/>
      <c r="BT5663" s="419"/>
      <c r="BV5663" s="419"/>
      <c r="BW5663" s="419"/>
      <c r="BX5663" s="397"/>
      <c r="BZ5663" s="449"/>
      <c r="CB5663" s="419"/>
      <c r="CC5663" s="419"/>
      <c r="CD5663" s="419"/>
      <c r="CF5663" s="419"/>
      <c r="CG5663" s="419"/>
      <c r="CH5663" s="419"/>
    </row>
    <row r="5664" spans="3:86" ht="21" thickBot="1">
      <c r="C5664" s="425"/>
      <c r="P5664" s="431"/>
      <c r="R5664" s="419"/>
      <c r="S5664" s="446"/>
      <c r="T5664" s="419"/>
      <c r="V5664" s="196"/>
      <c r="W5664" s="419"/>
      <c r="X5664" s="419"/>
      <c r="Z5664" s="419"/>
      <c r="AA5664" s="419"/>
      <c r="AB5664" s="419"/>
      <c r="AD5664" s="419"/>
      <c r="AE5664" s="419"/>
      <c r="AF5664" s="419"/>
      <c r="AH5664" s="419"/>
      <c r="AI5664" s="419"/>
      <c r="AJ5664" s="419"/>
      <c r="AL5664" s="419"/>
      <c r="AM5664" s="419"/>
      <c r="AN5664" s="403"/>
      <c r="AO5664" s="419"/>
      <c r="AP5664" s="419"/>
      <c r="AQ5664" s="419"/>
      <c r="AR5664" s="419"/>
      <c r="AS5664" s="419"/>
      <c r="AT5664" s="419"/>
      <c r="AU5664" s="419"/>
      <c r="AV5664" s="419"/>
      <c r="AX5664" s="419"/>
      <c r="AY5664" s="419"/>
      <c r="AZ5664" s="419"/>
      <c r="BB5664" s="419"/>
      <c r="BC5664" s="419"/>
      <c r="BD5664" s="419"/>
      <c r="BF5664" s="419"/>
      <c r="BG5664" s="419"/>
      <c r="BH5664" s="419"/>
      <c r="BJ5664" s="419"/>
      <c r="BK5664" s="419"/>
      <c r="BL5664" s="419"/>
      <c r="BN5664" s="419"/>
      <c r="BO5664" s="419"/>
      <c r="BP5664" s="419"/>
      <c r="BR5664" s="419"/>
      <c r="BS5664" s="419"/>
      <c r="BT5664" s="419"/>
      <c r="BV5664" s="419"/>
      <c r="BW5664" s="419"/>
      <c r="BX5664" s="397"/>
      <c r="BZ5664" s="449"/>
      <c r="CB5664" s="419"/>
      <c r="CC5664" s="419"/>
      <c r="CD5664" s="419"/>
      <c r="CF5664" s="419"/>
      <c r="CG5664" s="419"/>
      <c r="CH5664" s="419"/>
    </row>
    <row r="5665" spans="3:86" ht="21" thickBot="1">
      <c r="C5665" s="425"/>
      <c r="P5665" s="431"/>
      <c r="R5665" s="419"/>
      <c r="S5665" s="446"/>
      <c r="T5665" s="419"/>
      <c r="V5665" s="196"/>
      <c r="W5665" s="419"/>
      <c r="X5665" s="419"/>
      <c r="Z5665" s="419"/>
      <c r="AA5665" s="419"/>
      <c r="AB5665" s="419"/>
      <c r="AD5665" s="419"/>
      <c r="AE5665" s="419"/>
      <c r="AF5665" s="419"/>
      <c r="AH5665" s="419"/>
      <c r="AI5665" s="419"/>
      <c r="AJ5665" s="419"/>
      <c r="AL5665" s="419"/>
      <c r="AM5665" s="419"/>
      <c r="AN5665" s="403"/>
      <c r="AO5665" s="419"/>
      <c r="AP5665" s="419"/>
      <c r="AQ5665" s="419"/>
      <c r="AR5665" s="419"/>
      <c r="AS5665" s="419"/>
      <c r="AT5665" s="419"/>
      <c r="AU5665" s="419"/>
      <c r="AV5665" s="419"/>
      <c r="AX5665" s="419"/>
      <c r="AY5665" s="419"/>
      <c r="AZ5665" s="419"/>
      <c r="BB5665" s="419"/>
      <c r="BC5665" s="419"/>
      <c r="BD5665" s="419"/>
      <c r="BF5665" s="419"/>
      <c r="BG5665" s="419"/>
      <c r="BH5665" s="419"/>
      <c r="BJ5665" s="419"/>
      <c r="BK5665" s="419"/>
      <c r="BL5665" s="419"/>
      <c r="BN5665" s="419"/>
      <c r="BO5665" s="419"/>
      <c r="BP5665" s="419"/>
      <c r="BR5665" s="419"/>
      <c r="BS5665" s="419"/>
      <c r="BT5665" s="419"/>
      <c r="BV5665" s="419"/>
      <c r="BW5665" s="419"/>
      <c r="BX5665" s="397"/>
      <c r="BZ5665" s="449"/>
      <c r="CB5665" s="419"/>
      <c r="CC5665" s="419"/>
      <c r="CD5665" s="419"/>
      <c r="CF5665" s="419"/>
      <c r="CG5665" s="419"/>
      <c r="CH5665" s="419"/>
    </row>
    <row r="5666" spans="3:86" ht="21" thickBot="1">
      <c r="C5666" s="425"/>
      <c r="P5666" s="431"/>
      <c r="R5666" s="419"/>
      <c r="S5666" s="446"/>
      <c r="T5666" s="419"/>
      <c r="V5666" s="196"/>
      <c r="W5666" s="419"/>
      <c r="X5666" s="419"/>
      <c r="Z5666" s="419"/>
      <c r="AA5666" s="419"/>
      <c r="AB5666" s="419"/>
      <c r="AD5666" s="419"/>
      <c r="AE5666" s="419"/>
      <c r="AF5666" s="419"/>
      <c r="AH5666" s="419"/>
      <c r="AI5666" s="419"/>
      <c r="AJ5666" s="419"/>
      <c r="AL5666" s="419"/>
      <c r="AM5666" s="419"/>
      <c r="AN5666" s="403"/>
      <c r="AO5666" s="419"/>
      <c r="AP5666" s="419"/>
      <c r="AQ5666" s="419"/>
      <c r="AR5666" s="419"/>
      <c r="AS5666" s="419"/>
      <c r="AT5666" s="419"/>
      <c r="AU5666" s="419"/>
      <c r="AV5666" s="419"/>
      <c r="AX5666" s="419"/>
      <c r="AY5666" s="419"/>
      <c r="AZ5666" s="419"/>
      <c r="BB5666" s="419"/>
      <c r="BC5666" s="419"/>
      <c r="BD5666" s="419"/>
      <c r="BF5666" s="419"/>
      <c r="BG5666" s="419"/>
      <c r="BH5666" s="419"/>
      <c r="BJ5666" s="419"/>
      <c r="BK5666" s="419"/>
      <c r="BL5666" s="419"/>
      <c r="BN5666" s="419"/>
      <c r="BO5666" s="419"/>
      <c r="BP5666" s="419"/>
      <c r="BR5666" s="419"/>
      <c r="BS5666" s="419"/>
      <c r="BT5666" s="419"/>
      <c r="BV5666" s="419"/>
      <c r="BW5666" s="419"/>
      <c r="BX5666" s="397"/>
      <c r="BZ5666" s="449"/>
      <c r="CB5666" s="419"/>
      <c r="CC5666" s="419"/>
      <c r="CD5666" s="419"/>
      <c r="CF5666" s="419"/>
      <c r="CG5666" s="419"/>
      <c r="CH5666" s="419"/>
    </row>
    <row r="5667" spans="3:86" ht="21" thickBot="1">
      <c r="C5667" s="425"/>
      <c r="P5667" s="431"/>
      <c r="R5667" s="419"/>
      <c r="S5667" s="446"/>
      <c r="T5667" s="419"/>
      <c r="V5667" s="196"/>
      <c r="W5667" s="419"/>
      <c r="X5667" s="419"/>
      <c r="Z5667" s="419"/>
      <c r="AA5667" s="419"/>
      <c r="AB5667" s="419"/>
      <c r="AD5667" s="419"/>
      <c r="AE5667" s="419"/>
      <c r="AF5667" s="419"/>
      <c r="AH5667" s="419"/>
      <c r="AI5667" s="419"/>
      <c r="AJ5667" s="419"/>
      <c r="AL5667" s="419"/>
      <c r="AM5667" s="419"/>
      <c r="AN5667" s="403"/>
      <c r="AO5667" s="419"/>
      <c r="AP5667" s="419"/>
      <c r="AQ5667" s="419"/>
      <c r="AR5667" s="419"/>
      <c r="AS5667" s="419"/>
      <c r="AT5667" s="419"/>
      <c r="AU5667" s="419"/>
      <c r="AV5667" s="419"/>
      <c r="AX5667" s="419"/>
      <c r="AY5667" s="419"/>
      <c r="AZ5667" s="419"/>
      <c r="BB5667" s="419"/>
      <c r="BC5667" s="419"/>
      <c r="BD5667" s="419"/>
      <c r="BF5667" s="419"/>
      <c r="BG5667" s="419"/>
      <c r="BH5667" s="419"/>
      <c r="BJ5667" s="419"/>
      <c r="BK5667" s="419"/>
      <c r="BL5667" s="419"/>
      <c r="BN5667" s="419"/>
      <c r="BO5667" s="419"/>
      <c r="BP5667" s="419"/>
      <c r="BR5667" s="419"/>
      <c r="BS5667" s="419"/>
      <c r="BT5667" s="419"/>
      <c r="BV5667" s="419"/>
      <c r="BW5667" s="419"/>
      <c r="BX5667" s="397"/>
      <c r="BZ5667" s="449"/>
      <c r="CB5667" s="419"/>
      <c r="CC5667" s="419"/>
      <c r="CD5667" s="419"/>
      <c r="CF5667" s="419"/>
      <c r="CG5667" s="419"/>
      <c r="CH5667" s="419"/>
    </row>
    <row r="5668" spans="3:86" ht="21" thickBot="1">
      <c r="C5668" s="425"/>
      <c r="P5668" s="431"/>
      <c r="R5668" s="419"/>
      <c r="S5668" s="446"/>
      <c r="T5668" s="419"/>
      <c r="V5668" s="196"/>
      <c r="W5668" s="419"/>
      <c r="X5668" s="419"/>
      <c r="Z5668" s="419"/>
      <c r="AA5668" s="419"/>
      <c r="AB5668" s="419"/>
      <c r="AD5668" s="419"/>
      <c r="AE5668" s="419"/>
      <c r="AF5668" s="419"/>
      <c r="AH5668" s="419"/>
      <c r="AI5668" s="419"/>
      <c r="AJ5668" s="419"/>
      <c r="AL5668" s="419"/>
      <c r="AM5668" s="419"/>
      <c r="AN5668" s="403"/>
      <c r="AO5668" s="419"/>
      <c r="AP5668" s="419"/>
      <c r="AQ5668" s="419"/>
      <c r="AR5668" s="419"/>
      <c r="AS5668" s="419"/>
      <c r="AT5668" s="419"/>
      <c r="AU5668" s="419"/>
      <c r="AV5668" s="419"/>
      <c r="AX5668" s="419"/>
      <c r="AY5668" s="419"/>
      <c r="AZ5668" s="419"/>
      <c r="BB5668" s="419"/>
      <c r="BC5668" s="419"/>
      <c r="BD5668" s="419"/>
      <c r="BF5668" s="419"/>
      <c r="BG5668" s="419"/>
      <c r="BH5668" s="419"/>
      <c r="BJ5668" s="419"/>
      <c r="BK5668" s="419"/>
      <c r="BL5668" s="419"/>
      <c r="BN5668" s="419"/>
      <c r="BO5668" s="419"/>
      <c r="BP5668" s="419"/>
      <c r="BR5668" s="419"/>
      <c r="BS5668" s="419"/>
      <c r="BT5668" s="419"/>
      <c r="BV5668" s="419"/>
      <c r="BW5668" s="419"/>
      <c r="BX5668" s="397"/>
      <c r="BZ5668" s="449"/>
      <c r="CB5668" s="419"/>
      <c r="CC5668" s="419"/>
      <c r="CD5668" s="419"/>
      <c r="CF5668" s="419"/>
      <c r="CG5668" s="419"/>
      <c r="CH5668" s="419"/>
    </row>
    <row r="5669" spans="3:86" ht="21" thickBot="1">
      <c r="C5669" s="425"/>
      <c r="P5669" s="431"/>
      <c r="R5669" s="419"/>
      <c r="S5669" s="446"/>
      <c r="T5669" s="419"/>
      <c r="V5669" s="196"/>
      <c r="W5669" s="419"/>
      <c r="X5669" s="419"/>
      <c r="Z5669" s="419"/>
      <c r="AA5669" s="419"/>
      <c r="AB5669" s="419"/>
      <c r="AD5669" s="419"/>
      <c r="AE5669" s="419"/>
      <c r="AF5669" s="419"/>
      <c r="AH5669" s="419"/>
      <c r="AI5669" s="419"/>
      <c r="AJ5669" s="419"/>
      <c r="AL5669" s="419"/>
      <c r="AM5669" s="419"/>
      <c r="AN5669" s="403"/>
      <c r="AO5669" s="419"/>
      <c r="AP5669" s="419"/>
      <c r="AQ5669" s="419"/>
      <c r="AR5669" s="419"/>
      <c r="AS5669" s="419"/>
      <c r="AT5669" s="419"/>
      <c r="AU5669" s="419"/>
      <c r="AV5669" s="419"/>
      <c r="AX5669" s="419"/>
      <c r="AY5669" s="419"/>
      <c r="AZ5669" s="419"/>
      <c r="BB5669" s="419"/>
      <c r="BC5669" s="419"/>
      <c r="BD5669" s="419"/>
      <c r="BF5669" s="419"/>
      <c r="BG5669" s="419"/>
      <c r="BH5669" s="419"/>
      <c r="BJ5669" s="419"/>
      <c r="BK5669" s="419"/>
      <c r="BL5669" s="419"/>
      <c r="BN5669" s="419"/>
      <c r="BO5669" s="419"/>
      <c r="BP5669" s="419"/>
      <c r="BR5669" s="419"/>
      <c r="BS5669" s="419"/>
      <c r="BT5669" s="419"/>
      <c r="BV5669" s="419"/>
      <c r="BW5669" s="419"/>
      <c r="BX5669" s="397"/>
      <c r="BZ5669" s="449"/>
      <c r="CB5669" s="419"/>
      <c r="CC5669" s="419"/>
      <c r="CD5669" s="419"/>
      <c r="CF5669" s="419"/>
      <c r="CG5669" s="419"/>
      <c r="CH5669" s="419"/>
    </row>
    <row r="5670" spans="3:86" ht="21" thickBot="1">
      <c r="C5670" s="425"/>
      <c r="P5670" s="431"/>
      <c r="R5670" s="419"/>
      <c r="S5670" s="446"/>
      <c r="T5670" s="419"/>
      <c r="V5670" s="196"/>
      <c r="W5670" s="419"/>
      <c r="X5670" s="419"/>
      <c r="Z5670" s="419"/>
      <c r="AA5670" s="419"/>
      <c r="AB5670" s="419"/>
      <c r="AD5670" s="419"/>
      <c r="AE5670" s="419"/>
      <c r="AF5670" s="419"/>
      <c r="AH5670" s="419"/>
      <c r="AI5670" s="419"/>
      <c r="AJ5670" s="419"/>
      <c r="AL5670" s="419"/>
      <c r="AM5670" s="419"/>
      <c r="AN5670" s="403"/>
      <c r="AO5670" s="419"/>
      <c r="AP5670" s="419"/>
      <c r="AQ5670" s="419"/>
      <c r="AR5670" s="419"/>
      <c r="AS5670" s="419"/>
      <c r="AT5670" s="419"/>
      <c r="AU5670" s="419"/>
      <c r="AV5670" s="419"/>
      <c r="AX5670" s="419"/>
      <c r="AY5670" s="419"/>
      <c r="AZ5670" s="419"/>
      <c r="BB5670" s="419"/>
      <c r="BC5670" s="419"/>
      <c r="BD5670" s="419"/>
      <c r="BF5670" s="419"/>
      <c r="BG5670" s="419"/>
      <c r="BH5670" s="419"/>
      <c r="BJ5670" s="419"/>
      <c r="BK5670" s="419"/>
      <c r="BL5670" s="419"/>
      <c r="BN5670" s="419"/>
      <c r="BO5670" s="419"/>
      <c r="BP5670" s="419"/>
      <c r="BR5670" s="419"/>
      <c r="BS5670" s="419"/>
      <c r="BT5670" s="419"/>
      <c r="BV5670" s="419"/>
      <c r="BW5670" s="419"/>
      <c r="BX5670" s="397"/>
      <c r="BZ5670" s="449"/>
      <c r="CB5670" s="419"/>
      <c r="CC5670" s="419"/>
      <c r="CD5670" s="419"/>
      <c r="CF5670" s="419"/>
      <c r="CG5670" s="419"/>
      <c r="CH5670" s="419"/>
    </row>
    <row r="5671" spans="3:86" ht="21" thickBot="1">
      <c r="C5671" s="425"/>
      <c r="P5671" s="431"/>
      <c r="R5671" s="419"/>
      <c r="S5671" s="446"/>
      <c r="T5671" s="419"/>
      <c r="V5671" s="196"/>
      <c r="W5671" s="419"/>
      <c r="X5671" s="419"/>
      <c r="Z5671" s="419"/>
      <c r="AA5671" s="419"/>
      <c r="AB5671" s="419"/>
      <c r="AD5671" s="419"/>
      <c r="AE5671" s="419"/>
      <c r="AF5671" s="419"/>
      <c r="AH5671" s="419"/>
      <c r="AI5671" s="419"/>
      <c r="AJ5671" s="419"/>
      <c r="AL5671" s="419"/>
      <c r="AM5671" s="419"/>
      <c r="AN5671" s="403"/>
      <c r="AO5671" s="419"/>
      <c r="AP5671" s="419"/>
      <c r="AQ5671" s="419"/>
      <c r="AR5671" s="419"/>
      <c r="AS5671" s="419"/>
      <c r="AT5671" s="419"/>
      <c r="AU5671" s="419"/>
      <c r="AV5671" s="419"/>
      <c r="AX5671" s="419"/>
      <c r="AY5671" s="419"/>
      <c r="AZ5671" s="419"/>
      <c r="BB5671" s="419"/>
      <c r="BC5671" s="419"/>
      <c r="BD5671" s="419"/>
      <c r="BF5671" s="419"/>
      <c r="BG5671" s="419"/>
      <c r="BH5671" s="419"/>
      <c r="BJ5671" s="419"/>
      <c r="BK5671" s="419"/>
      <c r="BL5671" s="419"/>
      <c r="BN5671" s="419"/>
      <c r="BO5671" s="419"/>
      <c r="BP5671" s="419"/>
      <c r="BR5671" s="419"/>
      <c r="BS5671" s="419"/>
      <c r="BT5671" s="419"/>
      <c r="BV5671" s="419"/>
      <c r="BW5671" s="419"/>
      <c r="BX5671" s="397"/>
      <c r="BZ5671" s="449"/>
      <c r="CB5671" s="419"/>
      <c r="CC5671" s="419"/>
      <c r="CD5671" s="419"/>
      <c r="CF5671" s="419"/>
      <c r="CG5671" s="419"/>
      <c r="CH5671" s="419"/>
    </row>
    <row r="5672" spans="3:86" ht="21" thickBot="1">
      <c r="C5672" s="425"/>
      <c r="P5672" s="431"/>
      <c r="R5672" s="419"/>
      <c r="S5672" s="446"/>
      <c r="T5672" s="419"/>
      <c r="V5672" s="196"/>
      <c r="W5672" s="419"/>
      <c r="X5672" s="419"/>
      <c r="Z5672" s="419"/>
      <c r="AA5672" s="419"/>
      <c r="AB5672" s="419"/>
      <c r="AD5672" s="419"/>
      <c r="AE5672" s="419"/>
      <c r="AF5672" s="419"/>
      <c r="AH5672" s="419"/>
      <c r="AI5672" s="419"/>
      <c r="AJ5672" s="419"/>
      <c r="AL5672" s="419"/>
      <c r="AM5672" s="419"/>
      <c r="AN5672" s="403"/>
      <c r="AO5672" s="419"/>
      <c r="AP5672" s="419"/>
      <c r="AQ5672" s="419"/>
      <c r="AR5672" s="419"/>
      <c r="AS5672" s="419"/>
      <c r="AT5672" s="419"/>
      <c r="AU5672" s="419"/>
      <c r="AV5672" s="419"/>
      <c r="AX5672" s="419"/>
      <c r="AY5672" s="419"/>
      <c r="AZ5672" s="419"/>
      <c r="BB5672" s="419"/>
      <c r="BC5672" s="419"/>
      <c r="BD5672" s="419"/>
      <c r="BF5672" s="419"/>
      <c r="BG5672" s="419"/>
      <c r="BH5672" s="419"/>
      <c r="BJ5672" s="419"/>
      <c r="BK5672" s="419"/>
      <c r="BL5672" s="419"/>
      <c r="BN5672" s="419"/>
      <c r="BO5672" s="419"/>
      <c r="BP5672" s="419"/>
      <c r="BR5672" s="419"/>
      <c r="BS5672" s="419"/>
      <c r="BT5672" s="419"/>
      <c r="BV5672" s="419"/>
      <c r="BW5672" s="419"/>
      <c r="BX5672" s="397"/>
      <c r="BZ5672" s="449"/>
      <c r="CB5672" s="419"/>
      <c r="CC5672" s="419"/>
      <c r="CD5672" s="419"/>
      <c r="CF5672" s="419"/>
      <c r="CG5672" s="419"/>
      <c r="CH5672" s="419"/>
    </row>
    <row r="5673" spans="3:86" ht="21" thickBot="1">
      <c r="C5673" s="425"/>
      <c r="P5673" s="431"/>
      <c r="R5673" s="419"/>
      <c r="S5673" s="446"/>
      <c r="T5673" s="419"/>
      <c r="V5673" s="196"/>
      <c r="W5673" s="419"/>
      <c r="X5673" s="419"/>
      <c r="Z5673" s="419"/>
      <c r="AA5673" s="419"/>
      <c r="AB5673" s="419"/>
      <c r="AD5673" s="419"/>
      <c r="AE5673" s="419"/>
      <c r="AF5673" s="419"/>
      <c r="AH5673" s="419"/>
      <c r="AI5673" s="419"/>
      <c r="AJ5673" s="419"/>
      <c r="AL5673" s="419"/>
      <c r="AM5673" s="419"/>
      <c r="AN5673" s="403"/>
      <c r="AO5673" s="419"/>
      <c r="AP5673" s="419"/>
      <c r="AQ5673" s="419"/>
      <c r="AR5673" s="419"/>
      <c r="AS5673" s="419"/>
      <c r="AT5673" s="419"/>
      <c r="AU5673" s="419"/>
      <c r="AV5673" s="419"/>
      <c r="AX5673" s="419"/>
      <c r="AY5673" s="419"/>
      <c r="AZ5673" s="419"/>
      <c r="BB5673" s="419"/>
      <c r="BC5673" s="419"/>
      <c r="BD5673" s="419"/>
      <c r="BF5673" s="419"/>
      <c r="BG5673" s="419"/>
      <c r="BH5673" s="419"/>
      <c r="BJ5673" s="419"/>
      <c r="BK5673" s="419"/>
      <c r="BL5673" s="419"/>
      <c r="BN5673" s="419"/>
      <c r="BO5673" s="419"/>
      <c r="BP5673" s="419"/>
      <c r="BR5673" s="419"/>
      <c r="BS5673" s="419"/>
      <c r="BT5673" s="419"/>
      <c r="BV5673" s="419"/>
      <c r="BW5673" s="419"/>
      <c r="BX5673" s="397"/>
      <c r="BZ5673" s="449"/>
      <c r="CB5673" s="419"/>
      <c r="CC5673" s="419"/>
      <c r="CD5673" s="419"/>
      <c r="CF5673" s="419"/>
      <c r="CG5673" s="419"/>
      <c r="CH5673" s="419"/>
    </row>
    <row r="5674" spans="3:86" ht="21" thickBot="1">
      <c r="C5674" s="425"/>
      <c r="P5674" s="431"/>
      <c r="R5674" s="419"/>
      <c r="S5674" s="446"/>
      <c r="T5674" s="419"/>
      <c r="V5674" s="196"/>
      <c r="W5674" s="419"/>
      <c r="X5674" s="419"/>
      <c r="Z5674" s="419"/>
      <c r="AA5674" s="419"/>
      <c r="AB5674" s="419"/>
      <c r="AD5674" s="419"/>
      <c r="AE5674" s="419"/>
      <c r="AF5674" s="419"/>
      <c r="AH5674" s="419"/>
      <c r="AI5674" s="419"/>
      <c r="AJ5674" s="419"/>
      <c r="AL5674" s="419"/>
      <c r="AM5674" s="419"/>
      <c r="AN5674" s="403"/>
      <c r="AO5674" s="419"/>
      <c r="AP5674" s="419"/>
      <c r="AQ5674" s="419"/>
      <c r="AR5674" s="419"/>
      <c r="AS5674" s="419"/>
      <c r="AT5674" s="419"/>
      <c r="AU5674" s="419"/>
      <c r="AV5674" s="419"/>
      <c r="AX5674" s="419"/>
      <c r="AY5674" s="419"/>
      <c r="AZ5674" s="419"/>
      <c r="BB5674" s="419"/>
      <c r="BC5674" s="419"/>
      <c r="BD5674" s="419"/>
      <c r="BF5674" s="419"/>
      <c r="BG5674" s="419"/>
      <c r="BH5674" s="419"/>
      <c r="BJ5674" s="419"/>
      <c r="BK5674" s="419"/>
      <c r="BL5674" s="419"/>
      <c r="BN5674" s="419"/>
      <c r="BO5674" s="419"/>
      <c r="BP5674" s="419"/>
      <c r="BR5674" s="419"/>
      <c r="BS5674" s="419"/>
      <c r="BT5674" s="419"/>
      <c r="BV5674" s="419"/>
      <c r="BW5674" s="419"/>
      <c r="BX5674" s="397"/>
      <c r="BZ5674" s="449"/>
      <c r="CB5674" s="419"/>
      <c r="CC5674" s="419"/>
      <c r="CD5674" s="419"/>
      <c r="CF5674" s="419"/>
      <c r="CG5674" s="419"/>
      <c r="CH5674" s="419"/>
    </row>
    <row r="5675" spans="3:86" ht="21" thickBot="1">
      <c r="C5675" s="425"/>
      <c r="P5675" s="431"/>
      <c r="R5675" s="419"/>
      <c r="S5675" s="446"/>
      <c r="T5675" s="419"/>
      <c r="V5675" s="196"/>
      <c r="W5675" s="419"/>
      <c r="X5675" s="419"/>
      <c r="Z5675" s="419"/>
      <c r="AA5675" s="419"/>
      <c r="AB5675" s="419"/>
      <c r="AD5675" s="419"/>
      <c r="AE5675" s="419"/>
      <c r="AF5675" s="419"/>
      <c r="AH5675" s="419"/>
      <c r="AI5675" s="419"/>
      <c r="AJ5675" s="419"/>
      <c r="AL5675" s="419"/>
      <c r="AM5675" s="419"/>
      <c r="AN5675" s="403"/>
      <c r="AO5675" s="419"/>
      <c r="AP5675" s="419"/>
      <c r="AQ5675" s="419"/>
      <c r="AR5675" s="419"/>
      <c r="AS5675" s="419"/>
      <c r="AT5675" s="419"/>
      <c r="AU5675" s="419"/>
      <c r="AV5675" s="419"/>
      <c r="AX5675" s="419"/>
      <c r="AY5675" s="419"/>
      <c r="AZ5675" s="419"/>
      <c r="BB5675" s="419"/>
      <c r="BC5675" s="419"/>
      <c r="BD5675" s="419"/>
      <c r="BF5675" s="419"/>
      <c r="BG5675" s="419"/>
      <c r="BH5675" s="419"/>
      <c r="BJ5675" s="419"/>
      <c r="BK5675" s="419"/>
      <c r="BL5675" s="419"/>
      <c r="BN5675" s="419"/>
      <c r="BO5675" s="419"/>
      <c r="BP5675" s="419"/>
      <c r="BR5675" s="419"/>
      <c r="BS5675" s="419"/>
      <c r="BT5675" s="419"/>
      <c r="BV5675" s="419"/>
      <c r="BW5675" s="419"/>
      <c r="BX5675" s="397"/>
      <c r="BZ5675" s="449"/>
      <c r="CB5675" s="419"/>
      <c r="CC5675" s="419"/>
      <c r="CD5675" s="419"/>
      <c r="CF5675" s="419"/>
      <c r="CG5675" s="419"/>
      <c r="CH5675" s="419"/>
    </row>
    <row r="5676" spans="3:86" ht="21" thickBot="1">
      <c r="C5676" s="425"/>
      <c r="P5676" s="431"/>
      <c r="R5676" s="419"/>
      <c r="S5676" s="446"/>
      <c r="T5676" s="419"/>
      <c r="V5676" s="196"/>
      <c r="W5676" s="419"/>
      <c r="X5676" s="419"/>
      <c r="Z5676" s="419"/>
      <c r="AA5676" s="419"/>
      <c r="AB5676" s="419"/>
      <c r="AD5676" s="419"/>
      <c r="AE5676" s="419"/>
      <c r="AF5676" s="419"/>
      <c r="AH5676" s="419"/>
      <c r="AI5676" s="419"/>
      <c r="AJ5676" s="419"/>
      <c r="AL5676" s="419"/>
      <c r="AM5676" s="419"/>
      <c r="AN5676" s="403"/>
      <c r="AO5676" s="419"/>
      <c r="AP5676" s="419"/>
      <c r="AQ5676" s="419"/>
      <c r="AR5676" s="419"/>
      <c r="AS5676" s="419"/>
      <c r="AT5676" s="419"/>
      <c r="AU5676" s="419"/>
      <c r="AV5676" s="419"/>
      <c r="AX5676" s="419"/>
      <c r="AY5676" s="419"/>
      <c r="AZ5676" s="419"/>
      <c r="BB5676" s="419"/>
      <c r="BC5676" s="419"/>
      <c r="BD5676" s="419"/>
      <c r="BF5676" s="419"/>
      <c r="BG5676" s="419"/>
      <c r="BH5676" s="419"/>
      <c r="BJ5676" s="419"/>
      <c r="BK5676" s="419"/>
      <c r="BL5676" s="419"/>
      <c r="BN5676" s="419"/>
      <c r="BO5676" s="419"/>
      <c r="BP5676" s="419"/>
      <c r="BR5676" s="419"/>
      <c r="BS5676" s="419"/>
      <c r="BT5676" s="419"/>
      <c r="BV5676" s="419"/>
      <c r="BW5676" s="419"/>
      <c r="BX5676" s="397"/>
      <c r="BZ5676" s="449"/>
      <c r="CB5676" s="419"/>
      <c r="CC5676" s="419"/>
      <c r="CD5676" s="419"/>
      <c r="CF5676" s="419"/>
      <c r="CG5676" s="419"/>
      <c r="CH5676" s="419"/>
    </row>
    <row r="5677" spans="3:86" ht="21" thickBot="1">
      <c r="C5677" s="425"/>
      <c r="P5677" s="431"/>
      <c r="R5677" s="419"/>
      <c r="S5677" s="446"/>
      <c r="T5677" s="419"/>
      <c r="V5677" s="196"/>
      <c r="W5677" s="419"/>
      <c r="X5677" s="419"/>
      <c r="Z5677" s="419"/>
      <c r="AA5677" s="419"/>
      <c r="AB5677" s="419"/>
      <c r="AD5677" s="419"/>
      <c r="AE5677" s="419"/>
      <c r="AF5677" s="419"/>
      <c r="AH5677" s="419"/>
      <c r="AI5677" s="419"/>
      <c r="AJ5677" s="419"/>
      <c r="AL5677" s="419"/>
      <c r="AM5677" s="419"/>
      <c r="AN5677" s="403"/>
      <c r="AO5677" s="419"/>
      <c r="AP5677" s="419"/>
      <c r="AQ5677" s="419"/>
      <c r="AR5677" s="419"/>
      <c r="AS5677" s="419"/>
      <c r="AT5677" s="419"/>
      <c r="AU5677" s="419"/>
      <c r="AV5677" s="419"/>
      <c r="AX5677" s="419"/>
      <c r="AY5677" s="419"/>
      <c r="AZ5677" s="419"/>
      <c r="BB5677" s="419"/>
      <c r="BC5677" s="419"/>
      <c r="BD5677" s="419"/>
      <c r="BF5677" s="419"/>
      <c r="BG5677" s="419"/>
      <c r="BH5677" s="419"/>
      <c r="BJ5677" s="419"/>
      <c r="BK5677" s="419"/>
      <c r="BL5677" s="419"/>
      <c r="BN5677" s="419"/>
      <c r="BO5677" s="419"/>
      <c r="BP5677" s="419"/>
      <c r="BR5677" s="419"/>
      <c r="BS5677" s="419"/>
      <c r="BT5677" s="419"/>
      <c r="BV5677" s="419"/>
      <c r="BW5677" s="419"/>
      <c r="BX5677" s="397"/>
      <c r="BZ5677" s="449"/>
      <c r="CB5677" s="419"/>
      <c r="CC5677" s="419"/>
      <c r="CD5677" s="419"/>
      <c r="CF5677" s="419"/>
      <c r="CG5677" s="419"/>
      <c r="CH5677" s="419"/>
    </row>
    <row r="5678" spans="3:86" ht="21" thickBot="1">
      <c r="C5678" s="425"/>
      <c r="P5678" s="431"/>
      <c r="R5678" s="419"/>
      <c r="S5678" s="446"/>
      <c r="T5678" s="419"/>
      <c r="V5678" s="196"/>
      <c r="W5678" s="419"/>
      <c r="X5678" s="419"/>
      <c r="Z5678" s="419"/>
      <c r="AA5678" s="419"/>
      <c r="AB5678" s="419"/>
      <c r="AD5678" s="419"/>
      <c r="AE5678" s="419"/>
      <c r="AF5678" s="419"/>
      <c r="AH5678" s="419"/>
      <c r="AI5678" s="419"/>
      <c r="AJ5678" s="419"/>
      <c r="AL5678" s="419"/>
      <c r="AM5678" s="419"/>
      <c r="AN5678" s="403"/>
      <c r="AO5678" s="419"/>
      <c r="AP5678" s="419"/>
      <c r="AQ5678" s="419"/>
      <c r="AR5678" s="419"/>
      <c r="AS5678" s="419"/>
      <c r="AT5678" s="419"/>
      <c r="AU5678" s="419"/>
      <c r="AV5678" s="419"/>
      <c r="AX5678" s="419"/>
      <c r="AY5678" s="419"/>
      <c r="AZ5678" s="419"/>
      <c r="BB5678" s="419"/>
      <c r="BC5678" s="419"/>
      <c r="BD5678" s="419"/>
      <c r="BF5678" s="419"/>
      <c r="BG5678" s="419"/>
      <c r="BH5678" s="419"/>
      <c r="BJ5678" s="419"/>
      <c r="BK5678" s="419"/>
      <c r="BL5678" s="419"/>
      <c r="BN5678" s="419"/>
      <c r="BO5678" s="419"/>
      <c r="BP5678" s="419"/>
      <c r="BR5678" s="419"/>
      <c r="BS5678" s="419"/>
      <c r="BT5678" s="419"/>
      <c r="BV5678" s="419"/>
      <c r="BW5678" s="419"/>
      <c r="BX5678" s="397"/>
      <c r="BZ5678" s="449"/>
      <c r="CB5678" s="419"/>
      <c r="CC5678" s="419"/>
      <c r="CD5678" s="419"/>
      <c r="CF5678" s="419"/>
      <c r="CG5678" s="419"/>
      <c r="CH5678" s="419"/>
    </row>
    <row r="5679" spans="3:86" ht="21" thickBot="1">
      <c r="C5679" s="425"/>
      <c r="P5679" s="431"/>
      <c r="R5679" s="419"/>
      <c r="S5679" s="446"/>
      <c r="T5679" s="419"/>
      <c r="V5679" s="196"/>
      <c r="W5679" s="419"/>
      <c r="X5679" s="419"/>
      <c r="Z5679" s="419"/>
      <c r="AA5679" s="419"/>
      <c r="AB5679" s="419"/>
      <c r="AD5679" s="419"/>
      <c r="AE5679" s="419"/>
      <c r="AF5679" s="419"/>
      <c r="AH5679" s="419"/>
      <c r="AI5679" s="419"/>
      <c r="AJ5679" s="419"/>
      <c r="AL5679" s="419"/>
      <c r="AM5679" s="419"/>
      <c r="AN5679" s="403"/>
      <c r="AO5679" s="419"/>
      <c r="AP5679" s="419"/>
      <c r="AQ5679" s="419"/>
      <c r="AR5679" s="419"/>
      <c r="AS5679" s="419"/>
      <c r="AT5679" s="419"/>
      <c r="AU5679" s="419"/>
      <c r="AV5679" s="419"/>
      <c r="AX5679" s="419"/>
      <c r="AY5679" s="419"/>
      <c r="AZ5679" s="419"/>
      <c r="BB5679" s="419"/>
      <c r="BC5679" s="419"/>
      <c r="BD5679" s="419"/>
      <c r="BF5679" s="419"/>
      <c r="BG5679" s="419"/>
      <c r="BH5679" s="419"/>
      <c r="BJ5679" s="419"/>
      <c r="BK5679" s="419"/>
      <c r="BL5679" s="419"/>
      <c r="BN5679" s="419"/>
      <c r="BO5679" s="419"/>
      <c r="BP5679" s="419"/>
      <c r="BR5679" s="419"/>
      <c r="BS5679" s="419"/>
      <c r="BT5679" s="419"/>
      <c r="BV5679" s="419"/>
      <c r="BW5679" s="419"/>
      <c r="BX5679" s="397"/>
      <c r="BZ5679" s="449"/>
      <c r="CB5679" s="419"/>
      <c r="CC5679" s="419"/>
      <c r="CD5679" s="419"/>
      <c r="CF5679" s="419"/>
      <c r="CG5679" s="419"/>
      <c r="CH5679" s="419"/>
    </row>
    <row r="5680" spans="3:86" ht="21" thickBot="1">
      <c r="C5680" s="425"/>
      <c r="P5680" s="431"/>
      <c r="R5680" s="419"/>
      <c r="S5680" s="446"/>
      <c r="T5680" s="419"/>
      <c r="V5680" s="196"/>
      <c r="W5680" s="419"/>
      <c r="X5680" s="419"/>
      <c r="Z5680" s="419"/>
      <c r="AA5680" s="419"/>
      <c r="AB5680" s="419"/>
      <c r="AD5680" s="419"/>
      <c r="AE5680" s="419"/>
      <c r="AF5680" s="419"/>
      <c r="AH5680" s="419"/>
      <c r="AI5680" s="419"/>
      <c r="AJ5680" s="419"/>
      <c r="AL5680" s="419"/>
      <c r="AM5680" s="419"/>
      <c r="AN5680" s="403"/>
      <c r="AO5680" s="419"/>
      <c r="AP5680" s="419"/>
      <c r="AQ5680" s="419"/>
      <c r="AR5680" s="419"/>
      <c r="AS5680" s="419"/>
      <c r="AT5680" s="419"/>
      <c r="AU5680" s="419"/>
      <c r="AV5680" s="419"/>
      <c r="AX5680" s="419"/>
      <c r="AY5680" s="419"/>
      <c r="AZ5680" s="419"/>
      <c r="BB5680" s="419"/>
      <c r="BC5680" s="419"/>
      <c r="BD5680" s="419"/>
      <c r="BF5680" s="419"/>
      <c r="BG5680" s="419"/>
      <c r="BH5680" s="419"/>
      <c r="BJ5680" s="419"/>
      <c r="BK5680" s="419"/>
      <c r="BL5680" s="419"/>
      <c r="BN5680" s="419"/>
      <c r="BO5680" s="419"/>
      <c r="BP5680" s="419"/>
      <c r="BR5680" s="419"/>
      <c r="BS5680" s="419"/>
      <c r="BT5680" s="419"/>
      <c r="BV5680" s="419"/>
      <c r="BW5680" s="419"/>
      <c r="BX5680" s="397"/>
      <c r="BZ5680" s="449"/>
      <c r="CB5680" s="419"/>
      <c r="CC5680" s="419"/>
      <c r="CD5680" s="419"/>
      <c r="CF5680" s="419"/>
      <c r="CG5680" s="419"/>
      <c r="CH5680" s="419"/>
    </row>
    <row r="5681" spans="3:86" ht="21" thickBot="1">
      <c r="C5681" s="425"/>
      <c r="P5681" s="431"/>
      <c r="R5681" s="419"/>
      <c r="S5681" s="446"/>
      <c r="T5681" s="419"/>
      <c r="V5681" s="196"/>
      <c r="W5681" s="419"/>
      <c r="X5681" s="419"/>
      <c r="Z5681" s="419"/>
      <c r="AA5681" s="419"/>
      <c r="AB5681" s="419"/>
      <c r="AD5681" s="419"/>
      <c r="AE5681" s="419"/>
      <c r="AF5681" s="419"/>
      <c r="AH5681" s="419"/>
      <c r="AI5681" s="419"/>
      <c r="AJ5681" s="419"/>
      <c r="AL5681" s="419"/>
      <c r="AM5681" s="419"/>
      <c r="AN5681" s="403"/>
      <c r="AO5681" s="419"/>
      <c r="AP5681" s="419"/>
      <c r="AQ5681" s="419"/>
      <c r="AR5681" s="419"/>
      <c r="AS5681" s="419"/>
      <c r="AT5681" s="419"/>
      <c r="AU5681" s="419"/>
      <c r="AV5681" s="419"/>
      <c r="AX5681" s="419"/>
      <c r="AY5681" s="419"/>
      <c r="AZ5681" s="419"/>
      <c r="BB5681" s="419"/>
      <c r="BC5681" s="419"/>
      <c r="BD5681" s="419"/>
      <c r="BF5681" s="419"/>
      <c r="BG5681" s="419"/>
      <c r="BH5681" s="419"/>
      <c r="BJ5681" s="419"/>
      <c r="BK5681" s="419"/>
      <c r="BL5681" s="419"/>
      <c r="BN5681" s="419"/>
      <c r="BO5681" s="419"/>
      <c r="BP5681" s="419"/>
      <c r="BR5681" s="419"/>
      <c r="BS5681" s="419"/>
      <c r="BT5681" s="419"/>
      <c r="BV5681" s="419"/>
      <c r="BW5681" s="419"/>
      <c r="BX5681" s="397"/>
      <c r="BZ5681" s="449"/>
      <c r="CB5681" s="419"/>
      <c r="CC5681" s="419"/>
      <c r="CD5681" s="419"/>
      <c r="CF5681" s="419"/>
      <c r="CG5681" s="419"/>
      <c r="CH5681" s="419"/>
    </row>
    <row r="5682" spans="3:86" ht="21" thickBot="1">
      <c r="C5682" s="425"/>
      <c r="P5682" s="431"/>
      <c r="R5682" s="419"/>
      <c r="S5682" s="446"/>
      <c r="T5682" s="419"/>
      <c r="V5682" s="196"/>
      <c r="W5682" s="419"/>
      <c r="X5682" s="419"/>
      <c r="Z5682" s="419"/>
      <c r="AA5682" s="419"/>
      <c r="AB5682" s="419"/>
      <c r="AD5682" s="419"/>
      <c r="AE5682" s="419"/>
      <c r="AF5682" s="419"/>
      <c r="AH5682" s="419"/>
      <c r="AI5682" s="419"/>
      <c r="AJ5682" s="419"/>
      <c r="AL5682" s="419"/>
      <c r="AM5682" s="419"/>
      <c r="AN5682" s="403"/>
      <c r="AO5682" s="419"/>
      <c r="AP5682" s="419"/>
      <c r="AQ5682" s="419"/>
      <c r="AR5682" s="419"/>
      <c r="AS5682" s="419"/>
      <c r="AT5682" s="419"/>
      <c r="AU5682" s="419"/>
      <c r="AV5682" s="419"/>
      <c r="AX5682" s="419"/>
      <c r="AY5682" s="419"/>
      <c r="AZ5682" s="419"/>
      <c r="BB5682" s="419"/>
      <c r="BC5682" s="419"/>
      <c r="BD5682" s="419"/>
      <c r="BF5682" s="419"/>
      <c r="BG5682" s="419"/>
      <c r="BH5682" s="419"/>
      <c r="BJ5682" s="419"/>
      <c r="BK5682" s="419"/>
      <c r="BL5682" s="419"/>
      <c r="BN5682" s="419"/>
      <c r="BO5682" s="419"/>
      <c r="BP5682" s="419"/>
      <c r="BR5682" s="419"/>
      <c r="BS5682" s="419"/>
      <c r="BT5682" s="419"/>
      <c r="BV5682" s="419"/>
      <c r="BW5682" s="419"/>
      <c r="BX5682" s="397"/>
      <c r="BZ5682" s="449"/>
      <c r="CB5682" s="419"/>
      <c r="CC5682" s="419"/>
      <c r="CD5682" s="419"/>
      <c r="CF5682" s="419"/>
      <c r="CG5682" s="419"/>
      <c r="CH5682" s="419"/>
    </row>
    <row r="5683" spans="3:86" ht="21" thickBot="1">
      <c r="C5683" s="425"/>
      <c r="P5683" s="431"/>
      <c r="R5683" s="419"/>
      <c r="S5683" s="446"/>
      <c r="T5683" s="419"/>
      <c r="V5683" s="196"/>
      <c r="W5683" s="419"/>
      <c r="X5683" s="419"/>
      <c r="Z5683" s="419"/>
      <c r="AA5683" s="419"/>
      <c r="AB5683" s="419"/>
      <c r="AD5683" s="419"/>
      <c r="AE5683" s="419"/>
      <c r="AF5683" s="419"/>
      <c r="AH5683" s="419"/>
      <c r="AI5683" s="419"/>
      <c r="AJ5683" s="419"/>
      <c r="AL5683" s="419"/>
      <c r="AM5683" s="419"/>
      <c r="AN5683" s="403"/>
      <c r="AO5683" s="419"/>
      <c r="AP5683" s="419"/>
      <c r="AQ5683" s="419"/>
      <c r="AR5683" s="419"/>
      <c r="AS5683" s="419"/>
      <c r="AT5683" s="419"/>
      <c r="AU5683" s="419"/>
      <c r="AV5683" s="419"/>
      <c r="AX5683" s="419"/>
      <c r="AY5683" s="419"/>
      <c r="AZ5683" s="419"/>
      <c r="BB5683" s="419"/>
      <c r="BC5683" s="419"/>
      <c r="BD5683" s="419"/>
      <c r="BF5683" s="419"/>
      <c r="BG5683" s="419"/>
      <c r="BH5683" s="419"/>
      <c r="BJ5683" s="419"/>
      <c r="BK5683" s="419"/>
      <c r="BL5683" s="419"/>
      <c r="BN5683" s="419"/>
      <c r="BO5683" s="419"/>
      <c r="BP5683" s="419"/>
      <c r="BR5683" s="419"/>
      <c r="BS5683" s="419"/>
      <c r="BT5683" s="419"/>
      <c r="BV5683" s="419"/>
      <c r="BW5683" s="419"/>
      <c r="BX5683" s="397"/>
      <c r="BZ5683" s="449"/>
      <c r="CB5683" s="419"/>
      <c r="CC5683" s="419"/>
      <c r="CD5683" s="419"/>
      <c r="CF5683" s="419"/>
      <c r="CG5683" s="419"/>
      <c r="CH5683" s="419"/>
    </row>
    <row r="5684" spans="3:86" ht="21" thickBot="1">
      <c r="C5684" s="425"/>
      <c r="P5684" s="431"/>
      <c r="R5684" s="419"/>
      <c r="S5684" s="446"/>
      <c r="T5684" s="419"/>
      <c r="V5684" s="196"/>
      <c r="W5684" s="419"/>
      <c r="X5684" s="419"/>
      <c r="Z5684" s="419"/>
      <c r="AA5684" s="419"/>
      <c r="AB5684" s="419"/>
      <c r="AD5684" s="419"/>
      <c r="AE5684" s="419"/>
      <c r="AF5684" s="419"/>
      <c r="AH5684" s="419"/>
      <c r="AI5684" s="419"/>
      <c r="AJ5684" s="419"/>
      <c r="AL5684" s="419"/>
      <c r="AM5684" s="419"/>
      <c r="AN5684" s="403"/>
      <c r="AO5684" s="419"/>
      <c r="AP5684" s="419"/>
      <c r="AQ5684" s="419"/>
      <c r="AR5684" s="419"/>
      <c r="AS5684" s="419"/>
      <c r="AT5684" s="419"/>
      <c r="AU5684" s="419"/>
      <c r="AV5684" s="419"/>
      <c r="AX5684" s="419"/>
      <c r="AY5684" s="419"/>
      <c r="AZ5684" s="419"/>
      <c r="BB5684" s="419"/>
      <c r="BC5684" s="419"/>
      <c r="BD5684" s="419"/>
      <c r="BF5684" s="419"/>
      <c r="BG5684" s="419"/>
      <c r="BH5684" s="419"/>
      <c r="BJ5684" s="419"/>
      <c r="BK5684" s="419"/>
      <c r="BL5684" s="419"/>
      <c r="BN5684" s="419"/>
      <c r="BO5684" s="419"/>
      <c r="BP5684" s="419"/>
      <c r="BR5684" s="419"/>
      <c r="BS5684" s="419"/>
      <c r="BT5684" s="419"/>
      <c r="BV5684" s="419"/>
      <c r="BW5684" s="419"/>
      <c r="BX5684" s="397"/>
      <c r="BZ5684" s="449"/>
      <c r="CB5684" s="419"/>
      <c r="CC5684" s="419"/>
      <c r="CD5684" s="419"/>
      <c r="CF5684" s="419"/>
      <c r="CG5684" s="419"/>
      <c r="CH5684" s="419"/>
    </row>
    <row r="5685" spans="3:86" ht="21" thickBot="1">
      <c r="C5685" s="425"/>
      <c r="P5685" s="431"/>
      <c r="R5685" s="419"/>
      <c r="S5685" s="446"/>
      <c r="T5685" s="419"/>
      <c r="V5685" s="196"/>
      <c r="W5685" s="419"/>
      <c r="X5685" s="419"/>
      <c r="Z5685" s="419"/>
      <c r="AA5685" s="419"/>
      <c r="AB5685" s="419"/>
      <c r="AD5685" s="419"/>
      <c r="AE5685" s="419"/>
      <c r="AF5685" s="419"/>
      <c r="AH5685" s="419"/>
      <c r="AI5685" s="419"/>
      <c r="AJ5685" s="419"/>
      <c r="AL5685" s="419"/>
      <c r="AM5685" s="419"/>
      <c r="AN5685" s="403"/>
      <c r="AO5685" s="419"/>
      <c r="AP5685" s="419"/>
      <c r="AQ5685" s="419"/>
      <c r="AR5685" s="419"/>
      <c r="AS5685" s="419"/>
      <c r="AT5685" s="419"/>
      <c r="AU5685" s="419"/>
      <c r="AV5685" s="419"/>
      <c r="AX5685" s="419"/>
      <c r="AY5685" s="419"/>
      <c r="AZ5685" s="419"/>
      <c r="BB5685" s="419"/>
      <c r="BC5685" s="419"/>
      <c r="BD5685" s="419"/>
      <c r="BF5685" s="419"/>
      <c r="BG5685" s="419"/>
      <c r="BH5685" s="419"/>
      <c r="BJ5685" s="419"/>
      <c r="BK5685" s="419"/>
      <c r="BL5685" s="419"/>
      <c r="BN5685" s="419"/>
      <c r="BO5685" s="419"/>
      <c r="BP5685" s="419"/>
      <c r="BR5685" s="419"/>
      <c r="BS5685" s="419"/>
      <c r="BT5685" s="419"/>
      <c r="BV5685" s="419"/>
      <c r="BW5685" s="419"/>
      <c r="BX5685" s="397"/>
      <c r="BZ5685" s="449"/>
      <c r="CB5685" s="419"/>
      <c r="CC5685" s="419"/>
      <c r="CD5685" s="419"/>
      <c r="CF5685" s="419"/>
      <c r="CG5685" s="419"/>
      <c r="CH5685" s="419"/>
    </row>
    <row r="5686" spans="3:86" ht="21" thickBot="1">
      <c r="C5686" s="425"/>
      <c r="P5686" s="431"/>
      <c r="R5686" s="419"/>
      <c r="S5686" s="446"/>
      <c r="T5686" s="419"/>
      <c r="V5686" s="196"/>
      <c r="W5686" s="419"/>
      <c r="X5686" s="419"/>
      <c r="Z5686" s="419"/>
      <c r="AA5686" s="419"/>
      <c r="AB5686" s="419"/>
      <c r="AD5686" s="419"/>
      <c r="AE5686" s="419"/>
      <c r="AF5686" s="419"/>
      <c r="AH5686" s="419"/>
      <c r="AI5686" s="419"/>
      <c r="AJ5686" s="419"/>
      <c r="AL5686" s="419"/>
      <c r="AM5686" s="419"/>
      <c r="AN5686" s="403"/>
      <c r="AO5686" s="419"/>
      <c r="AP5686" s="419"/>
      <c r="AQ5686" s="419"/>
      <c r="AR5686" s="419"/>
      <c r="AS5686" s="419"/>
      <c r="AT5686" s="419"/>
      <c r="AU5686" s="419"/>
      <c r="AV5686" s="419"/>
      <c r="AX5686" s="419"/>
      <c r="AY5686" s="419"/>
      <c r="AZ5686" s="419"/>
      <c r="BB5686" s="419"/>
      <c r="BC5686" s="419"/>
      <c r="BD5686" s="419"/>
      <c r="BF5686" s="419"/>
      <c r="BG5686" s="419"/>
      <c r="BH5686" s="419"/>
      <c r="BJ5686" s="419"/>
      <c r="BK5686" s="419"/>
      <c r="BL5686" s="419"/>
      <c r="BN5686" s="419"/>
      <c r="BO5686" s="419"/>
      <c r="BP5686" s="419"/>
      <c r="BR5686" s="419"/>
      <c r="BS5686" s="419"/>
      <c r="BT5686" s="419"/>
      <c r="BV5686" s="419"/>
      <c r="BW5686" s="419"/>
      <c r="BX5686" s="397"/>
      <c r="BZ5686" s="449"/>
      <c r="CB5686" s="419"/>
      <c r="CC5686" s="419"/>
      <c r="CD5686" s="419"/>
      <c r="CF5686" s="419"/>
      <c r="CG5686" s="419"/>
      <c r="CH5686" s="419"/>
    </row>
    <row r="5687" spans="3:86" ht="21" thickBot="1">
      <c r="C5687" s="425"/>
      <c r="P5687" s="431"/>
      <c r="R5687" s="419"/>
      <c r="S5687" s="446"/>
      <c r="T5687" s="419"/>
      <c r="V5687" s="196"/>
      <c r="W5687" s="419"/>
      <c r="X5687" s="419"/>
      <c r="Z5687" s="419"/>
      <c r="AA5687" s="419"/>
      <c r="AB5687" s="419"/>
      <c r="AD5687" s="419"/>
      <c r="AE5687" s="419"/>
      <c r="AF5687" s="419"/>
      <c r="AH5687" s="419"/>
      <c r="AI5687" s="419"/>
      <c r="AJ5687" s="419"/>
      <c r="AL5687" s="419"/>
      <c r="AM5687" s="419"/>
      <c r="AN5687" s="403"/>
      <c r="AO5687" s="419"/>
      <c r="AP5687" s="419"/>
      <c r="AQ5687" s="419"/>
      <c r="AR5687" s="419"/>
      <c r="AS5687" s="419"/>
      <c r="AT5687" s="419"/>
      <c r="AU5687" s="419"/>
      <c r="AV5687" s="419"/>
      <c r="AX5687" s="419"/>
      <c r="AY5687" s="419"/>
      <c r="AZ5687" s="419"/>
      <c r="BB5687" s="419"/>
      <c r="BC5687" s="419"/>
      <c r="BD5687" s="419"/>
      <c r="BF5687" s="419"/>
      <c r="BG5687" s="419"/>
      <c r="BH5687" s="419"/>
      <c r="BJ5687" s="419"/>
      <c r="BK5687" s="419"/>
      <c r="BL5687" s="419"/>
      <c r="BN5687" s="419"/>
      <c r="BO5687" s="419"/>
      <c r="BP5687" s="419"/>
      <c r="BR5687" s="419"/>
      <c r="BS5687" s="419"/>
      <c r="BT5687" s="419"/>
      <c r="BV5687" s="419"/>
      <c r="BW5687" s="419"/>
      <c r="BX5687" s="397"/>
      <c r="BZ5687" s="449"/>
      <c r="CB5687" s="419"/>
      <c r="CC5687" s="419"/>
      <c r="CD5687" s="419"/>
      <c r="CF5687" s="419"/>
      <c r="CG5687" s="419"/>
      <c r="CH5687" s="419"/>
    </row>
    <row r="5688" spans="3:86" ht="21" thickBot="1">
      <c r="C5688" s="425"/>
      <c r="P5688" s="431"/>
      <c r="R5688" s="419"/>
      <c r="S5688" s="446"/>
      <c r="T5688" s="419"/>
      <c r="V5688" s="196"/>
      <c r="W5688" s="419"/>
      <c r="X5688" s="419"/>
      <c r="Z5688" s="419"/>
      <c r="AA5688" s="419"/>
      <c r="AB5688" s="419"/>
      <c r="AD5688" s="419"/>
      <c r="AE5688" s="419"/>
      <c r="AF5688" s="419"/>
      <c r="AH5688" s="419"/>
      <c r="AI5688" s="419"/>
      <c r="AJ5688" s="419"/>
      <c r="AL5688" s="419"/>
      <c r="AM5688" s="419"/>
      <c r="AN5688" s="403"/>
      <c r="AO5688" s="419"/>
      <c r="AP5688" s="419"/>
      <c r="AQ5688" s="419"/>
      <c r="AR5688" s="419"/>
      <c r="AS5688" s="419"/>
      <c r="AT5688" s="419"/>
      <c r="AU5688" s="419"/>
      <c r="AV5688" s="419"/>
      <c r="AX5688" s="419"/>
      <c r="AY5688" s="419"/>
      <c r="AZ5688" s="419"/>
      <c r="BB5688" s="419"/>
      <c r="BC5688" s="419"/>
      <c r="BD5688" s="419"/>
      <c r="BF5688" s="419"/>
      <c r="BG5688" s="419"/>
      <c r="BH5688" s="419"/>
      <c r="BJ5688" s="419"/>
      <c r="BK5688" s="419"/>
      <c r="BL5688" s="419"/>
      <c r="BN5688" s="419"/>
      <c r="BO5688" s="419"/>
      <c r="BP5688" s="419"/>
      <c r="BR5688" s="419"/>
      <c r="BS5688" s="419"/>
      <c r="BT5688" s="419"/>
      <c r="BV5688" s="419"/>
      <c r="BW5688" s="419"/>
      <c r="BX5688" s="397"/>
      <c r="BZ5688" s="449"/>
      <c r="CB5688" s="419"/>
      <c r="CC5688" s="419"/>
      <c r="CD5688" s="419"/>
      <c r="CF5688" s="419"/>
      <c r="CG5688" s="419"/>
      <c r="CH5688" s="419"/>
    </row>
    <row r="5689" spans="3:86" ht="21" thickBot="1">
      <c r="C5689" s="425"/>
      <c r="P5689" s="431"/>
      <c r="R5689" s="419"/>
      <c r="S5689" s="446"/>
      <c r="T5689" s="419"/>
      <c r="V5689" s="196"/>
      <c r="W5689" s="419"/>
      <c r="X5689" s="419"/>
      <c r="Z5689" s="419"/>
      <c r="AA5689" s="419"/>
      <c r="AB5689" s="419"/>
      <c r="AD5689" s="419"/>
      <c r="AE5689" s="419"/>
      <c r="AF5689" s="419"/>
      <c r="AH5689" s="419"/>
      <c r="AI5689" s="419"/>
      <c r="AJ5689" s="419"/>
      <c r="AL5689" s="419"/>
      <c r="AM5689" s="419"/>
      <c r="AN5689" s="403"/>
      <c r="AO5689" s="419"/>
      <c r="AP5689" s="419"/>
      <c r="AQ5689" s="419"/>
      <c r="AR5689" s="419"/>
      <c r="AS5689" s="419"/>
      <c r="AT5689" s="419"/>
      <c r="AU5689" s="419"/>
      <c r="AV5689" s="419"/>
      <c r="AX5689" s="419"/>
      <c r="AY5689" s="419"/>
      <c r="AZ5689" s="419"/>
      <c r="BB5689" s="419"/>
      <c r="BC5689" s="419"/>
      <c r="BD5689" s="419"/>
      <c r="BF5689" s="419"/>
      <c r="BG5689" s="419"/>
      <c r="BH5689" s="419"/>
      <c r="BJ5689" s="419"/>
      <c r="BK5689" s="419"/>
      <c r="BL5689" s="419"/>
      <c r="BN5689" s="419"/>
      <c r="BO5689" s="419"/>
      <c r="BP5689" s="419"/>
      <c r="BR5689" s="419"/>
      <c r="BS5689" s="419"/>
      <c r="BT5689" s="419"/>
      <c r="BV5689" s="419"/>
      <c r="BW5689" s="419"/>
      <c r="BX5689" s="397"/>
      <c r="BZ5689" s="449"/>
      <c r="CB5689" s="419"/>
      <c r="CC5689" s="419"/>
      <c r="CD5689" s="419"/>
      <c r="CF5689" s="419"/>
      <c r="CG5689" s="419"/>
      <c r="CH5689" s="419"/>
    </row>
    <row r="5690" spans="3:86" ht="21" thickBot="1">
      <c r="C5690" s="425"/>
      <c r="P5690" s="431"/>
      <c r="R5690" s="419"/>
      <c r="S5690" s="446"/>
      <c r="T5690" s="419"/>
      <c r="V5690" s="196"/>
      <c r="W5690" s="419"/>
      <c r="X5690" s="419"/>
      <c r="Z5690" s="419"/>
      <c r="AA5690" s="419"/>
      <c r="AB5690" s="419"/>
      <c r="AD5690" s="419"/>
      <c r="AE5690" s="419"/>
      <c r="AF5690" s="419"/>
      <c r="AH5690" s="419"/>
      <c r="AI5690" s="419"/>
      <c r="AJ5690" s="419"/>
      <c r="AL5690" s="419"/>
      <c r="AM5690" s="419"/>
      <c r="AN5690" s="403"/>
      <c r="AO5690" s="419"/>
      <c r="AP5690" s="419"/>
      <c r="AQ5690" s="419"/>
      <c r="AR5690" s="419"/>
      <c r="AS5690" s="419"/>
      <c r="AT5690" s="419"/>
      <c r="AU5690" s="419"/>
      <c r="AV5690" s="419"/>
      <c r="AX5690" s="419"/>
      <c r="AY5690" s="419"/>
      <c r="AZ5690" s="419"/>
      <c r="BB5690" s="419"/>
      <c r="BC5690" s="419"/>
      <c r="BD5690" s="419"/>
      <c r="BF5690" s="419"/>
      <c r="BG5690" s="419"/>
      <c r="BH5690" s="419"/>
      <c r="BJ5690" s="419"/>
      <c r="BK5690" s="419"/>
      <c r="BL5690" s="419"/>
      <c r="BN5690" s="419"/>
      <c r="BO5690" s="419"/>
      <c r="BP5690" s="419"/>
      <c r="BR5690" s="419"/>
      <c r="BS5690" s="419"/>
      <c r="BT5690" s="419"/>
      <c r="BV5690" s="419"/>
      <c r="BW5690" s="419"/>
      <c r="BX5690" s="397"/>
      <c r="BZ5690" s="449"/>
      <c r="CB5690" s="419"/>
      <c r="CC5690" s="419"/>
      <c r="CD5690" s="419"/>
      <c r="CF5690" s="419"/>
      <c r="CG5690" s="419"/>
      <c r="CH5690" s="419"/>
    </row>
    <row r="5691" spans="3:86" ht="21" thickBot="1">
      <c r="C5691" s="425"/>
      <c r="P5691" s="431"/>
      <c r="R5691" s="419"/>
      <c r="S5691" s="446"/>
      <c r="T5691" s="419"/>
      <c r="V5691" s="196"/>
      <c r="W5691" s="419"/>
      <c r="X5691" s="419"/>
      <c r="Z5691" s="419"/>
      <c r="AA5691" s="419"/>
      <c r="AB5691" s="419"/>
      <c r="AD5691" s="419"/>
      <c r="AE5691" s="419"/>
      <c r="AF5691" s="419"/>
      <c r="AH5691" s="419"/>
      <c r="AI5691" s="419"/>
      <c r="AJ5691" s="419"/>
      <c r="AL5691" s="419"/>
      <c r="AM5691" s="419"/>
      <c r="AN5691" s="403"/>
      <c r="AO5691" s="419"/>
      <c r="AP5691" s="419"/>
      <c r="AQ5691" s="419"/>
      <c r="AR5691" s="419"/>
      <c r="AS5691" s="419"/>
      <c r="AT5691" s="419"/>
      <c r="AU5691" s="419"/>
      <c r="AV5691" s="419"/>
      <c r="AX5691" s="419"/>
      <c r="AY5691" s="419"/>
      <c r="AZ5691" s="419"/>
      <c r="BB5691" s="419"/>
      <c r="BC5691" s="419"/>
      <c r="BD5691" s="419"/>
      <c r="BF5691" s="419"/>
      <c r="BG5691" s="419"/>
      <c r="BH5691" s="419"/>
      <c r="BJ5691" s="419"/>
      <c r="BK5691" s="419"/>
      <c r="BL5691" s="419"/>
      <c r="BN5691" s="419"/>
      <c r="BO5691" s="419"/>
      <c r="BP5691" s="419"/>
      <c r="BR5691" s="419"/>
      <c r="BS5691" s="419"/>
      <c r="BT5691" s="419"/>
      <c r="BV5691" s="419"/>
      <c r="BW5691" s="419"/>
      <c r="BX5691" s="397"/>
      <c r="BZ5691" s="449"/>
      <c r="CB5691" s="419"/>
      <c r="CC5691" s="419"/>
      <c r="CD5691" s="419"/>
      <c r="CF5691" s="419"/>
      <c r="CG5691" s="419"/>
      <c r="CH5691" s="419"/>
    </row>
    <row r="5692" spans="3:86" ht="21" thickBot="1">
      <c r="C5692" s="425"/>
      <c r="P5692" s="431"/>
      <c r="R5692" s="419"/>
      <c r="S5692" s="446"/>
      <c r="T5692" s="419"/>
      <c r="V5692" s="196"/>
      <c r="W5692" s="419"/>
      <c r="X5692" s="419"/>
      <c r="Z5692" s="419"/>
      <c r="AA5692" s="419"/>
      <c r="AB5692" s="419"/>
      <c r="AD5692" s="419"/>
      <c r="AE5692" s="419"/>
      <c r="AF5692" s="419"/>
      <c r="AH5692" s="419"/>
      <c r="AI5692" s="419"/>
      <c r="AJ5692" s="419"/>
      <c r="AL5692" s="419"/>
      <c r="AM5692" s="419"/>
      <c r="AN5692" s="403"/>
      <c r="AO5692" s="419"/>
      <c r="AP5692" s="419"/>
      <c r="AQ5692" s="419"/>
      <c r="AR5692" s="419"/>
      <c r="AS5692" s="419"/>
      <c r="AT5692" s="419"/>
      <c r="AU5692" s="419"/>
      <c r="AV5692" s="419"/>
      <c r="AX5692" s="419"/>
      <c r="AY5692" s="419"/>
      <c r="AZ5692" s="419"/>
      <c r="BB5692" s="419"/>
      <c r="BC5692" s="419"/>
      <c r="BD5692" s="419"/>
      <c r="BF5692" s="419"/>
      <c r="BG5692" s="419"/>
      <c r="BH5692" s="419"/>
      <c r="BJ5692" s="419"/>
      <c r="BK5692" s="419"/>
      <c r="BL5692" s="419"/>
      <c r="BN5692" s="419"/>
      <c r="BO5692" s="419"/>
      <c r="BP5692" s="419"/>
      <c r="BR5692" s="419"/>
      <c r="BS5692" s="419"/>
      <c r="BT5692" s="419"/>
      <c r="BV5692" s="419"/>
      <c r="BW5692" s="419"/>
      <c r="BX5692" s="397"/>
      <c r="BZ5692" s="449"/>
      <c r="CB5692" s="419"/>
      <c r="CC5692" s="419"/>
      <c r="CD5692" s="419"/>
      <c r="CF5692" s="419"/>
      <c r="CG5692" s="419"/>
      <c r="CH5692" s="419"/>
    </row>
    <row r="5693" spans="3:86" ht="21" thickBot="1">
      <c r="C5693" s="425"/>
      <c r="P5693" s="431"/>
      <c r="R5693" s="419"/>
      <c r="S5693" s="446"/>
      <c r="T5693" s="419"/>
      <c r="V5693" s="196"/>
      <c r="W5693" s="419"/>
      <c r="X5693" s="419"/>
      <c r="Z5693" s="419"/>
      <c r="AA5693" s="419"/>
      <c r="AB5693" s="419"/>
      <c r="AD5693" s="419"/>
      <c r="AE5693" s="419"/>
      <c r="AF5693" s="419"/>
      <c r="AH5693" s="419"/>
      <c r="AI5693" s="419"/>
      <c r="AJ5693" s="419"/>
      <c r="AL5693" s="419"/>
      <c r="AM5693" s="419"/>
      <c r="AN5693" s="403"/>
      <c r="AO5693" s="419"/>
      <c r="AP5693" s="419"/>
      <c r="AQ5693" s="419"/>
      <c r="AR5693" s="419"/>
      <c r="AS5693" s="419"/>
      <c r="AT5693" s="419"/>
      <c r="AU5693" s="419"/>
      <c r="AV5693" s="419"/>
      <c r="AX5693" s="419"/>
      <c r="AY5693" s="419"/>
      <c r="AZ5693" s="419"/>
      <c r="BB5693" s="419"/>
      <c r="BC5693" s="419"/>
      <c r="BD5693" s="419"/>
      <c r="BF5693" s="419"/>
      <c r="BG5693" s="419"/>
      <c r="BH5693" s="419"/>
      <c r="BJ5693" s="419"/>
      <c r="BK5693" s="419"/>
      <c r="BL5693" s="419"/>
      <c r="BN5693" s="419"/>
      <c r="BO5693" s="419"/>
      <c r="BP5693" s="419"/>
      <c r="BR5693" s="419"/>
      <c r="BS5693" s="419"/>
      <c r="BT5693" s="419"/>
      <c r="BV5693" s="419"/>
      <c r="BW5693" s="419"/>
      <c r="BX5693" s="397"/>
      <c r="BZ5693" s="449"/>
      <c r="CB5693" s="419"/>
      <c r="CC5693" s="419"/>
      <c r="CD5693" s="419"/>
      <c r="CF5693" s="419"/>
      <c r="CG5693" s="419"/>
      <c r="CH5693" s="419"/>
    </row>
    <row r="5694" spans="3:86" ht="21" thickBot="1">
      <c r="C5694" s="425"/>
      <c r="P5694" s="431"/>
      <c r="R5694" s="419"/>
      <c r="S5694" s="446"/>
      <c r="T5694" s="419"/>
      <c r="V5694" s="196"/>
      <c r="W5694" s="419"/>
      <c r="X5694" s="419"/>
      <c r="Z5694" s="419"/>
      <c r="AA5694" s="419"/>
      <c r="AB5694" s="419"/>
      <c r="AD5694" s="419"/>
      <c r="AE5694" s="419"/>
      <c r="AF5694" s="419"/>
      <c r="AH5694" s="419"/>
      <c r="AI5694" s="419"/>
      <c r="AJ5694" s="419"/>
      <c r="AL5694" s="419"/>
      <c r="AM5694" s="419"/>
      <c r="AN5694" s="403"/>
      <c r="AO5694" s="419"/>
      <c r="AP5694" s="419"/>
      <c r="AQ5694" s="419"/>
      <c r="AR5694" s="419"/>
      <c r="AS5694" s="419"/>
      <c r="AT5694" s="419"/>
      <c r="AU5694" s="419"/>
      <c r="AV5694" s="419"/>
      <c r="AX5694" s="419"/>
      <c r="AY5694" s="419"/>
      <c r="AZ5694" s="419"/>
      <c r="BB5694" s="419"/>
      <c r="BC5694" s="419"/>
      <c r="BD5694" s="419"/>
      <c r="BF5694" s="419"/>
      <c r="BG5694" s="419"/>
      <c r="BH5694" s="419"/>
      <c r="BJ5694" s="419"/>
      <c r="BK5694" s="419"/>
      <c r="BL5694" s="419"/>
      <c r="BN5694" s="419"/>
      <c r="BO5694" s="419"/>
      <c r="BP5694" s="419"/>
      <c r="BR5694" s="419"/>
      <c r="BS5694" s="419"/>
      <c r="BT5694" s="419"/>
      <c r="BV5694" s="419"/>
      <c r="BW5694" s="419"/>
      <c r="BX5694" s="397"/>
      <c r="BZ5694" s="449"/>
      <c r="CB5694" s="419"/>
      <c r="CC5694" s="419"/>
      <c r="CD5694" s="419"/>
      <c r="CF5694" s="419"/>
      <c r="CG5694" s="419"/>
      <c r="CH5694" s="419"/>
    </row>
    <row r="5695" spans="3:86" ht="21" thickBot="1">
      <c r="C5695" s="425"/>
      <c r="P5695" s="431"/>
      <c r="R5695" s="419"/>
      <c r="S5695" s="446"/>
      <c r="T5695" s="419"/>
      <c r="V5695" s="196"/>
      <c r="W5695" s="419"/>
      <c r="X5695" s="419"/>
      <c r="Z5695" s="419"/>
      <c r="AA5695" s="419"/>
      <c r="AB5695" s="419"/>
      <c r="AD5695" s="419"/>
      <c r="AE5695" s="419"/>
      <c r="AF5695" s="419"/>
      <c r="AH5695" s="419"/>
      <c r="AI5695" s="419"/>
      <c r="AJ5695" s="419"/>
      <c r="AL5695" s="419"/>
      <c r="AM5695" s="419"/>
      <c r="AN5695" s="403"/>
      <c r="AO5695" s="419"/>
      <c r="AP5695" s="419"/>
      <c r="AQ5695" s="419"/>
      <c r="AR5695" s="419"/>
      <c r="AS5695" s="419"/>
      <c r="AT5695" s="419"/>
      <c r="AU5695" s="419"/>
      <c r="AV5695" s="419"/>
      <c r="AX5695" s="419"/>
      <c r="AY5695" s="419"/>
      <c r="AZ5695" s="419"/>
      <c r="BB5695" s="419"/>
      <c r="BC5695" s="419"/>
      <c r="BD5695" s="419"/>
      <c r="BF5695" s="419"/>
      <c r="BG5695" s="419"/>
      <c r="BH5695" s="419"/>
      <c r="BJ5695" s="419"/>
      <c r="BK5695" s="419"/>
      <c r="BL5695" s="419"/>
      <c r="BN5695" s="419"/>
      <c r="BO5695" s="419"/>
      <c r="BP5695" s="419"/>
      <c r="BR5695" s="419"/>
      <c r="BS5695" s="419"/>
      <c r="BT5695" s="419"/>
      <c r="BV5695" s="419"/>
      <c r="BW5695" s="419"/>
      <c r="BX5695" s="397"/>
      <c r="BZ5695" s="449"/>
      <c r="CB5695" s="419"/>
      <c r="CC5695" s="419"/>
      <c r="CD5695" s="419"/>
      <c r="CF5695" s="419"/>
      <c r="CG5695" s="419"/>
      <c r="CH5695" s="419"/>
    </row>
    <row r="5696" spans="3:86" ht="21" thickBot="1">
      <c r="C5696" s="425"/>
      <c r="P5696" s="431"/>
      <c r="R5696" s="419"/>
      <c r="S5696" s="446"/>
      <c r="T5696" s="419"/>
      <c r="V5696" s="196"/>
      <c r="W5696" s="419"/>
      <c r="X5696" s="419"/>
      <c r="Z5696" s="419"/>
      <c r="AA5696" s="419"/>
      <c r="AB5696" s="419"/>
      <c r="AD5696" s="419"/>
      <c r="AE5696" s="419"/>
      <c r="AF5696" s="419"/>
      <c r="AH5696" s="419"/>
      <c r="AI5696" s="419"/>
      <c r="AJ5696" s="419"/>
      <c r="AL5696" s="419"/>
      <c r="AM5696" s="419"/>
      <c r="AN5696" s="403"/>
      <c r="AO5696" s="419"/>
      <c r="AP5696" s="419"/>
      <c r="AQ5696" s="419"/>
      <c r="AR5696" s="419"/>
      <c r="AS5696" s="419"/>
      <c r="AT5696" s="419"/>
      <c r="AU5696" s="419"/>
      <c r="AV5696" s="419"/>
      <c r="AX5696" s="419"/>
      <c r="AY5696" s="419"/>
      <c r="AZ5696" s="419"/>
      <c r="BB5696" s="419"/>
      <c r="BC5696" s="419"/>
      <c r="BD5696" s="419"/>
      <c r="BF5696" s="419"/>
      <c r="BG5696" s="419"/>
      <c r="BH5696" s="419"/>
      <c r="BJ5696" s="419"/>
      <c r="BK5696" s="419"/>
      <c r="BL5696" s="419"/>
      <c r="BN5696" s="419"/>
      <c r="BO5696" s="419"/>
      <c r="BP5696" s="419"/>
      <c r="BR5696" s="419"/>
      <c r="BS5696" s="419"/>
      <c r="BT5696" s="419"/>
      <c r="BV5696" s="419"/>
      <c r="BW5696" s="419"/>
      <c r="BX5696" s="397"/>
      <c r="BZ5696" s="449"/>
      <c r="CB5696" s="419"/>
      <c r="CC5696" s="419"/>
      <c r="CD5696" s="419"/>
      <c r="CF5696" s="419"/>
      <c r="CG5696" s="419"/>
      <c r="CH5696" s="419"/>
    </row>
    <row r="5697" spans="3:86" ht="21" thickBot="1">
      <c r="C5697" s="425"/>
      <c r="P5697" s="431"/>
      <c r="R5697" s="419"/>
      <c r="S5697" s="446"/>
      <c r="T5697" s="419"/>
      <c r="V5697" s="196"/>
      <c r="W5697" s="419"/>
      <c r="X5697" s="419"/>
      <c r="Z5697" s="419"/>
      <c r="AA5697" s="419"/>
      <c r="AB5697" s="419"/>
      <c r="AD5697" s="419"/>
      <c r="AE5697" s="419"/>
      <c r="AF5697" s="419"/>
      <c r="AH5697" s="419"/>
      <c r="AI5697" s="419"/>
      <c r="AJ5697" s="419"/>
      <c r="AL5697" s="419"/>
      <c r="AM5697" s="419"/>
      <c r="AN5697" s="403"/>
      <c r="AO5697" s="419"/>
      <c r="AP5697" s="419"/>
      <c r="AQ5697" s="419"/>
      <c r="AR5697" s="419"/>
      <c r="AS5697" s="419"/>
      <c r="AT5697" s="419"/>
      <c r="AU5697" s="419"/>
      <c r="AV5697" s="419"/>
      <c r="AX5697" s="419"/>
      <c r="AY5697" s="419"/>
      <c r="AZ5697" s="419"/>
      <c r="BB5697" s="419"/>
      <c r="BC5697" s="419"/>
      <c r="BD5697" s="419"/>
      <c r="BF5697" s="419"/>
      <c r="BG5697" s="419"/>
      <c r="BH5697" s="419"/>
      <c r="BJ5697" s="419"/>
      <c r="BK5697" s="419"/>
      <c r="BL5697" s="419"/>
      <c r="BN5697" s="419"/>
      <c r="BO5697" s="419"/>
      <c r="BP5697" s="419"/>
      <c r="BR5697" s="419"/>
      <c r="BS5697" s="419"/>
      <c r="BT5697" s="419"/>
      <c r="BV5697" s="419"/>
      <c r="BW5697" s="419"/>
      <c r="BX5697" s="397"/>
      <c r="BZ5697" s="449"/>
      <c r="CB5697" s="419"/>
      <c r="CC5697" s="419"/>
      <c r="CD5697" s="419"/>
      <c r="CF5697" s="419"/>
      <c r="CG5697" s="419"/>
      <c r="CH5697" s="419"/>
    </row>
    <row r="5698" spans="3:86" ht="21" thickBot="1">
      <c r="C5698" s="425"/>
      <c r="P5698" s="431"/>
      <c r="R5698" s="419"/>
      <c r="S5698" s="446"/>
      <c r="T5698" s="419"/>
      <c r="V5698" s="196"/>
      <c r="W5698" s="419"/>
      <c r="X5698" s="419"/>
      <c r="Z5698" s="419"/>
      <c r="AA5698" s="419"/>
      <c r="AB5698" s="419"/>
      <c r="AD5698" s="419"/>
      <c r="AE5698" s="419"/>
      <c r="AF5698" s="419"/>
      <c r="AH5698" s="419"/>
      <c r="AI5698" s="419"/>
      <c r="AJ5698" s="419"/>
      <c r="AL5698" s="419"/>
      <c r="AM5698" s="419"/>
      <c r="AN5698" s="403"/>
      <c r="AO5698" s="419"/>
      <c r="AP5698" s="419"/>
      <c r="AQ5698" s="419"/>
      <c r="AR5698" s="419"/>
      <c r="AS5698" s="419"/>
      <c r="AT5698" s="419"/>
      <c r="AU5698" s="419"/>
      <c r="AV5698" s="419"/>
      <c r="AX5698" s="419"/>
      <c r="AY5698" s="419"/>
      <c r="AZ5698" s="419"/>
      <c r="BB5698" s="419"/>
      <c r="BC5698" s="419"/>
      <c r="BD5698" s="419"/>
      <c r="BF5698" s="419"/>
      <c r="BG5698" s="419"/>
      <c r="BH5698" s="419"/>
      <c r="BJ5698" s="419"/>
      <c r="BK5698" s="419"/>
      <c r="BL5698" s="419"/>
      <c r="BN5698" s="419"/>
      <c r="BO5698" s="419"/>
      <c r="BP5698" s="419"/>
      <c r="BR5698" s="419"/>
      <c r="BS5698" s="419"/>
      <c r="BT5698" s="419"/>
      <c r="BV5698" s="419"/>
      <c r="BW5698" s="419"/>
      <c r="BX5698" s="397"/>
      <c r="BZ5698" s="449"/>
      <c r="CB5698" s="419"/>
      <c r="CC5698" s="419"/>
      <c r="CD5698" s="419"/>
      <c r="CF5698" s="419"/>
      <c r="CG5698" s="419"/>
      <c r="CH5698" s="419"/>
    </row>
    <row r="5699" spans="3:86" ht="21" thickBot="1">
      <c r="C5699" s="425"/>
      <c r="P5699" s="431"/>
      <c r="R5699" s="419"/>
      <c r="S5699" s="446"/>
      <c r="T5699" s="419"/>
      <c r="V5699" s="196"/>
      <c r="W5699" s="419"/>
      <c r="X5699" s="419"/>
      <c r="Z5699" s="419"/>
      <c r="AA5699" s="419"/>
      <c r="AB5699" s="419"/>
      <c r="AD5699" s="419"/>
      <c r="AE5699" s="419"/>
      <c r="AF5699" s="419"/>
      <c r="AH5699" s="419"/>
      <c r="AI5699" s="419"/>
      <c r="AJ5699" s="419"/>
      <c r="AL5699" s="419"/>
      <c r="AM5699" s="419"/>
      <c r="AN5699" s="403"/>
      <c r="AO5699" s="419"/>
      <c r="AP5699" s="419"/>
      <c r="AQ5699" s="419"/>
      <c r="AR5699" s="419"/>
      <c r="AS5699" s="419"/>
      <c r="AT5699" s="419"/>
      <c r="AU5699" s="419"/>
      <c r="AV5699" s="419"/>
      <c r="AX5699" s="419"/>
      <c r="AY5699" s="419"/>
      <c r="AZ5699" s="419"/>
      <c r="BB5699" s="419"/>
      <c r="BC5699" s="419"/>
      <c r="BD5699" s="419"/>
      <c r="BF5699" s="419"/>
      <c r="BG5699" s="419"/>
      <c r="BH5699" s="419"/>
      <c r="BJ5699" s="419"/>
      <c r="BK5699" s="419"/>
      <c r="BL5699" s="419"/>
      <c r="BN5699" s="419"/>
      <c r="BO5699" s="419"/>
      <c r="BP5699" s="419"/>
      <c r="BR5699" s="419"/>
      <c r="BS5699" s="419"/>
      <c r="BT5699" s="419"/>
      <c r="BV5699" s="419"/>
      <c r="BW5699" s="419"/>
      <c r="BX5699" s="397"/>
      <c r="BZ5699" s="449"/>
      <c r="CB5699" s="419"/>
      <c r="CC5699" s="419"/>
      <c r="CD5699" s="419"/>
      <c r="CF5699" s="419"/>
      <c r="CG5699" s="419"/>
      <c r="CH5699" s="419"/>
    </row>
    <row r="5700" spans="3:86" ht="21" thickBot="1">
      <c r="C5700" s="425"/>
      <c r="P5700" s="431"/>
      <c r="R5700" s="419"/>
      <c r="S5700" s="446"/>
      <c r="T5700" s="419"/>
      <c r="V5700" s="196"/>
      <c r="W5700" s="419"/>
      <c r="X5700" s="419"/>
      <c r="Z5700" s="419"/>
      <c r="AA5700" s="419"/>
      <c r="AB5700" s="419"/>
      <c r="AD5700" s="419"/>
      <c r="AE5700" s="419"/>
      <c r="AF5700" s="419"/>
      <c r="AH5700" s="419"/>
      <c r="AI5700" s="419"/>
      <c r="AJ5700" s="419"/>
      <c r="AL5700" s="419"/>
      <c r="AM5700" s="419"/>
      <c r="AN5700" s="403"/>
      <c r="AO5700" s="419"/>
      <c r="AP5700" s="419"/>
      <c r="AQ5700" s="419"/>
      <c r="AR5700" s="419"/>
      <c r="AS5700" s="419"/>
      <c r="AT5700" s="419"/>
      <c r="AU5700" s="419"/>
      <c r="AV5700" s="419"/>
      <c r="AX5700" s="419"/>
      <c r="AY5700" s="419"/>
      <c r="AZ5700" s="419"/>
      <c r="BB5700" s="419"/>
      <c r="BC5700" s="419"/>
      <c r="BD5700" s="419"/>
      <c r="BF5700" s="419"/>
      <c r="BG5700" s="419"/>
      <c r="BH5700" s="419"/>
      <c r="BJ5700" s="419"/>
      <c r="BK5700" s="419"/>
      <c r="BL5700" s="419"/>
      <c r="BN5700" s="419"/>
      <c r="BO5700" s="419"/>
      <c r="BP5700" s="419"/>
      <c r="BR5700" s="419"/>
      <c r="BS5700" s="419"/>
      <c r="BT5700" s="419"/>
      <c r="BV5700" s="419"/>
      <c r="BW5700" s="419"/>
      <c r="BX5700" s="397"/>
      <c r="BZ5700" s="449"/>
      <c r="CB5700" s="419"/>
      <c r="CC5700" s="419"/>
      <c r="CD5700" s="419"/>
      <c r="CF5700" s="419"/>
      <c r="CG5700" s="419"/>
      <c r="CH5700" s="419"/>
    </row>
    <row r="5701" spans="3:86" ht="21" thickBot="1">
      <c r="C5701" s="425"/>
      <c r="P5701" s="431"/>
      <c r="R5701" s="419"/>
      <c r="S5701" s="446"/>
      <c r="T5701" s="419"/>
      <c r="V5701" s="196"/>
      <c r="W5701" s="419"/>
      <c r="X5701" s="419"/>
      <c r="Z5701" s="419"/>
      <c r="AA5701" s="419"/>
      <c r="AB5701" s="419"/>
      <c r="AD5701" s="419"/>
      <c r="AE5701" s="419"/>
      <c r="AF5701" s="419"/>
      <c r="AH5701" s="419"/>
      <c r="AI5701" s="419"/>
      <c r="AJ5701" s="419"/>
      <c r="AL5701" s="419"/>
      <c r="AM5701" s="419"/>
      <c r="AN5701" s="403"/>
      <c r="AO5701" s="419"/>
      <c r="AP5701" s="419"/>
      <c r="AQ5701" s="419"/>
      <c r="AR5701" s="419"/>
      <c r="AS5701" s="419"/>
      <c r="AT5701" s="419"/>
      <c r="AU5701" s="419"/>
      <c r="AV5701" s="419"/>
      <c r="AX5701" s="419"/>
      <c r="AY5701" s="419"/>
      <c r="AZ5701" s="419"/>
      <c r="BB5701" s="419"/>
      <c r="BC5701" s="419"/>
      <c r="BD5701" s="419"/>
      <c r="BF5701" s="419"/>
      <c r="BG5701" s="419"/>
      <c r="BH5701" s="419"/>
      <c r="BJ5701" s="419"/>
      <c r="BK5701" s="419"/>
      <c r="BL5701" s="419"/>
      <c r="BN5701" s="419"/>
      <c r="BO5701" s="419"/>
      <c r="BP5701" s="419"/>
      <c r="BR5701" s="419"/>
      <c r="BS5701" s="419"/>
      <c r="BT5701" s="419"/>
      <c r="BV5701" s="419"/>
      <c r="BW5701" s="419"/>
      <c r="BX5701" s="397"/>
      <c r="BZ5701" s="449"/>
      <c r="CB5701" s="419"/>
      <c r="CC5701" s="419"/>
      <c r="CD5701" s="419"/>
      <c r="CF5701" s="419"/>
      <c r="CG5701" s="419"/>
      <c r="CH5701" s="419"/>
    </row>
    <row r="5702" spans="3:86" ht="21" thickBot="1">
      <c r="C5702" s="425"/>
      <c r="P5702" s="431"/>
      <c r="R5702" s="419"/>
      <c r="S5702" s="446"/>
      <c r="T5702" s="419"/>
      <c r="V5702" s="196"/>
      <c r="W5702" s="419"/>
      <c r="X5702" s="419"/>
      <c r="Z5702" s="419"/>
      <c r="AA5702" s="419"/>
      <c r="AB5702" s="419"/>
      <c r="AD5702" s="419"/>
      <c r="AE5702" s="419"/>
      <c r="AF5702" s="419"/>
      <c r="AH5702" s="419"/>
      <c r="AI5702" s="419"/>
      <c r="AJ5702" s="419"/>
      <c r="AL5702" s="419"/>
      <c r="AM5702" s="419"/>
      <c r="AN5702" s="403"/>
      <c r="AO5702" s="419"/>
      <c r="AP5702" s="419"/>
      <c r="AQ5702" s="419"/>
      <c r="AR5702" s="419"/>
      <c r="AS5702" s="419"/>
      <c r="AT5702" s="419"/>
      <c r="AU5702" s="419"/>
      <c r="AV5702" s="419"/>
      <c r="AX5702" s="419"/>
      <c r="AY5702" s="419"/>
      <c r="AZ5702" s="419"/>
      <c r="BB5702" s="419"/>
      <c r="BC5702" s="419"/>
      <c r="BD5702" s="419"/>
      <c r="BF5702" s="419"/>
      <c r="BG5702" s="419"/>
      <c r="BH5702" s="419"/>
      <c r="BJ5702" s="419"/>
      <c r="BK5702" s="419"/>
      <c r="BL5702" s="419"/>
      <c r="BN5702" s="419"/>
      <c r="BO5702" s="419"/>
      <c r="BP5702" s="419"/>
      <c r="BR5702" s="419"/>
      <c r="BS5702" s="419"/>
      <c r="BT5702" s="419"/>
      <c r="BV5702" s="419"/>
      <c r="BW5702" s="419"/>
      <c r="BX5702" s="397"/>
      <c r="BZ5702" s="449"/>
      <c r="CB5702" s="419"/>
      <c r="CC5702" s="419"/>
      <c r="CD5702" s="419"/>
      <c r="CF5702" s="419"/>
      <c r="CG5702" s="419"/>
      <c r="CH5702" s="419"/>
    </row>
    <row r="5703" spans="3:86" ht="21" thickBot="1">
      <c r="C5703" s="425"/>
      <c r="P5703" s="431"/>
      <c r="R5703" s="419"/>
      <c r="S5703" s="446"/>
      <c r="T5703" s="419"/>
      <c r="V5703" s="196"/>
      <c r="W5703" s="419"/>
      <c r="X5703" s="419"/>
      <c r="Z5703" s="419"/>
      <c r="AA5703" s="419"/>
      <c r="AB5703" s="419"/>
      <c r="AD5703" s="419"/>
      <c r="AE5703" s="419"/>
      <c r="AF5703" s="419"/>
      <c r="AH5703" s="419"/>
      <c r="AI5703" s="419"/>
      <c r="AJ5703" s="419"/>
      <c r="AL5703" s="419"/>
      <c r="AM5703" s="419"/>
      <c r="AN5703" s="403"/>
      <c r="AO5703" s="419"/>
      <c r="AP5703" s="419"/>
      <c r="AQ5703" s="419"/>
      <c r="AR5703" s="419"/>
      <c r="AS5703" s="419"/>
      <c r="AT5703" s="419"/>
      <c r="AU5703" s="419"/>
      <c r="AV5703" s="419"/>
      <c r="AX5703" s="419"/>
      <c r="AY5703" s="419"/>
      <c r="AZ5703" s="419"/>
      <c r="BB5703" s="419"/>
      <c r="BC5703" s="419"/>
      <c r="BD5703" s="419"/>
      <c r="BF5703" s="419"/>
      <c r="BG5703" s="419"/>
      <c r="BH5703" s="419"/>
      <c r="BJ5703" s="419"/>
      <c r="BK5703" s="419"/>
      <c r="BL5703" s="419"/>
      <c r="BN5703" s="419"/>
      <c r="BO5703" s="419"/>
      <c r="BP5703" s="419"/>
      <c r="BR5703" s="419"/>
      <c r="BS5703" s="419"/>
      <c r="BT5703" s="419"/>
      <c r="BV5703" s="419"/>
      <c r="BW5703" s="419"/>
      <c r="BX5703" s="397"/>
      <c r="BZ5703" s="449"/>
      <c r="CB5703" s="419"/>
      <c r="CC5703" s="419"/>
      <c r="CD5703" s="419"/>
      <c r="CF5703" s="419"/>
      <c r="CG5703" s="419"/>
      <c r="CH5703" s="419"/>
    </row>
    <row r="5704" spans="3:86" ht="21" thickBot="1">
      <c r="C5704" s="425"/>
      <c r="P5704" s="431"/>
      <c r="R5704" s="419"/>
      <c r="S5704" s="446"/>
      <c r="T5704" s="419"/>
      <c r="V5704" s="196"/>
      <c r="W5704" s="419"/>
      <c r="X5704" s="419"/>
      <c r="Z5704" s="419"/>
      <c r="AA5704" s="419"/>
      <c r="AB5704" s="419"/>
      <c r="AD5704" s="419"/>
      <c r="AE5704" s="419"/>
      <c r="AF5704" s="419"/>
      <c r="AH5704" s="419"/>
      <c r="AI5704" s="419"/>
      <c r="AJ5704" s="419"/>
      <c r="AL5704" s="419"/>
      <c r="AM5704" s="419"/>
      <c r="AN5704" s="403"/>
      <c r="AO5704" s="419"/>
      <c r="AP5704" s="419"/>
      <c r="AQ5704" s="419"/>
      <c r="AR5704" s="419"/>
      <c r="AS5704" s="419"/>
      <c r="AT5704" s="419"/>
      <c r="AU5704" s="419"/>
      <c r="AV5704" s="419"/>
      <c r="AX5704" s="419"/>
      <c r="AY5704" s="419"/>
      <c r="AZ5704" s="419"/>
      <c r="BB5704" s="419"/>
      <c r="BC5704" s="419"/>
      <c r="BD5704" s="419"/>
      <c r="BF5704" s="419"/>
      <c r="BG5704" s="419"/>
      <c r="BH5704" s="419"/>
      <c r="BJ5704" s="419"/>
      <c r="BK5704" s="419"/>
      <c r="BL5704" s="419"/>
      <c r="BN5704" s="419"/>
      <c r="BO5704" s="419"/>
      <c r="BP5704" s="419"/>
      <c r="BR5704" s="419"/>
      <c r="BS5704" s="419"/>
      <c r="BT5704" s="419"/>
      <c r="BV5704" s="419"/>
      <c r="BW5704" s="419"/>
      <c r="BX5704" s="397"/>
      <c r="BZ5704" s="449"/>
      <c r="CB5704" s="419"/>
      <c r="CC5704" s="419"/>
      <c r="CD5704" s="419"/>
      <c r="CF5704" s="419"/>
      <c r="CG5704" s="419"/>
      <c r="CH5704" s="419"/>
    </row>
    <row r="5705" spans="3:86" ht="21" thickBot="1">
      <c r="C5705" s="425"/>
      <c r="P5705" s="431"/>
      <c r="R5705" s="419"/>
      <c r="S5705" s="446"/>
      <c r="T5705" s="419"/>
      <c r="V5705" s="196"/>
      <c r="W5705" s="419"/>
      <c r="X5705" s="419"/>
      <c r="Z5705" s="419"/>
      <c r="AA5705" s="419"/>
      <c r="AB5705" s="419"/>
      <c r="AD5705" s="419"/>
      <c r="AE5705" s="419"/>
      <c r="AF5705" s="419"/>
      <c r="AH5705" s="419"/>
      <c r="AI5705" s="419"/>
      <c r="AJ5705" s="419"/>
      <c r="AL5705" s="419"/>
      <c r="AM5705" s="419"/>
      <c r="AN5705" s="403"/>
      <c r="AO5705" s="419"/>
      <c r="AP5705" s="419"/>
      <c r="AQ5705" s="419"/>
      <c r="AR5705" s="419"/>
      <c r="AS5705" s="419"/>
      <c r="AT5705" s="419"/>
      <c r="AU5705" s="419"/>
      <c r="AV5705" s="419"/>
      <c r="AX5705" s="419"/>
      <c r="AY5705" s="419"/>
      <c r="AZ5705" s="419"/>
      <c r="BB5705" s="419"/>
      <c r="BC5705" s="419"/>
      <c r="BD5705" s="419"/>
      <c r="BF5705" s="419"/>
      <c r="BG5705" s="419"/>
      <c r="BH5705" s="419"/>
      <c r="BJ5705" s="419"/>
      <c r="BK5705" s="419"/>
      <c r="BL5705" s="419"/>
      <c r="BN5705" s="419"/>
      <c r="BO5705" s="419"/>
      <c r="BP5705" s="419"/>
      <c r="BR5705" s="419"/>
      <c r="BS5705" s="419"/>
      <c r="BT5705" s="419"/>
      <c r="BV5705" s="419"/>
      <c r="BW5705" s="419"/>
      <c r="BX5705" s="397"/>
      <c r="BZ5705" s="449"/>
      <c r="CB5705" s="419"/>
      <c r="CC5705" s="419"/>
      <c r="CD5705" s="419"/>
      <c r="CF5705" s="419"/>
      <c r="CG5705" s="419"/>
      <c r="CH5705" s="419"/>
    </row>
    <row r="5706" spans="3:86" ht="21" thickBot="1">
      <c r="C5706" s="425"/>
      <c r="P5706" s="431"/>
      <c r="R5706" s="419"/>
      <c r="S5706" s="446"/>
      <c r="T5706" s="419"/>
      <c r="V5706" s="196"/>
      <c r="W5706" s="419"/>
      <c r="X5706" s="419"/>
      <c r="Z5706" s="419"/>
      <c r="AA5706" s="419"/>
      <c r="AB5706" s="419"/>
      <c r="AD5706" s="419"/>
      <c r="AE5706" s="419"/>
      <c r="AF5706" s="419"/>
      <c r="AH5706" s="419"/>
      <c r="AI5706" s="419"/>
      <c r="AJ5706" s="419"/>
      <c r="AL5706" s="419"/>
      <c r="AM5706" s="419"/>
      <c r="AN5706" s="403"/>
      <c r="AO5706" s="419"/>
      <c r="AP5706" s="419"/>
      <c r="AQ5706" s="419"/>
      <c r="AR5706" s="419"/>
      <c r="AS5706" s="419"/>
      <c r="AT5706" s="419"/>
      <c r="AU5706" s="419"/>
      <c r="AV5706" s="419"/>
      <c r="AX5706" s="419"/>
      <c r="AY5706" s="419"/>
      <c r="AZ5706" s="419"/>
      <c r="BB5706" s="419"/>
      <c r="BC5706" s="419"/>
      <c r="BD5706" s="419"/>
      <c r="BF5706" s="419"/>
      <c r="BG5706" s="419"/>
      <c r="BH5706" s="419"/>
      <c r="BJ5706" s="419"/>
      <c r="BK5706" s="419"/>
      <c r="BL5706" s="419"/>
      <c r="BN5706" s="419"/>
      <c r="BO5706" s="419"/>
      <c r="BP5706" s="419"/>
      <c r="BR5706" s="419"/>
      <c r="BS5706" s="419"/>
      <c r="BT5706" s="419"/>
      <c r="BV5706" s="419"/>
      <c r="BW5706" s="419"/>
      <c r="BX5706" s="397"/>
      <c r="BZ5706" s="449"/>
      <c r="CB5706" s="419"/>
      <c r="CC5706" s="419"/>
      <c r="CD5706" s="419"/>
      <c r="CF5706" s="419"/>
      <c r="CG5706" s="419"/>
      <c r="CH5706" s="419"/>
    </row>
    <row r="5707" spans="3:86" ht="21" thickBot="1">
      <c r="C5707" s="425"/>
      <c r="P5707" s="431"/>
      <c r="R5707" s="419"/>
      <c r="S5707" s="446"/>
      <c r="T5707" s="419"/>
      <c r="V5707" s="196"/>
      <c r="W5707" s="419"/>
      <c r="X5707" s="419"/>
      <c r="Z5707" s="419"/>
      <c r="AA5707" s="419"/>
      <c r="AB5707" s="419"/>
      <c r="AD5707" s="419"/>
      <c r="AE5707" s="419"/>
      <c r="AF5707" s="419"/>
      <c r="AH5707" s="419"/>
      <c r="AI5707" s="419"/>
      <c r="AJ5707" s="419"/>
      <c r="AL5707" s="419"/>
      <c r="AM5707" s="419"/>
      <c r="AN5707" s="403"/>
      <c r="AO5707" s="419"/>
      <c r="AP5707" s="419"/>
      <c r="AQ5707" s="419"/>
      <c r="AR5707" s="419"/>
      <c r="AS5707" s="419"/>
      <c r="AT5707" s="419"/>
      <c r="AU5707" s="419"/>
      <c r="AV5707" s="419"/>
      <c r="AX5707" s="419"/>
      <c r="AY5707" s="419"/>
      <c r="AZ5707" s="419"/>
      <c r="BB5707" s="419"/>
      <c r="BC5707" s="419"/>
      <c r="BD5707" s="419"/>
      <c r="BF5707" s="419"/>
      <c r="BG5707" s="419"/>
      <c r="BH5707" s="419"/>
      <c r="BJ5707" s="419"/>
      <c r="BK5707" s="419"/>
      <c r="BL5707" s="419"/>
      <c r="BN5707" s="419"/>
      <c r="BO5707" s="419"/>
      <c r="BP5707" s="419"/>
      <c r="BR5707" s="419"/>
      <c r="BS5707" s="419"/>
      <c r="BT5707" s="419"/>
      <c r="BV5707" s="419"/>
      <c r="BW5707" s="419"/>
      <c r="BX5707" s="397"/>
      <c r="BZ5707" s="449"/>
      <c r="CB5707" s="419"/>
      <c r="CC5707" s="419"/>
      <c r="CD5707" s="419"/>
      <c r="CF5707" s="419"/>
      <c r="CG5707" s="419"/>
      <c r="CH5707" s="419"/>
    </row>
    <row r="5708" spans="3:86" ht="21" thickBot="1">
      <c r="C5708" s="425"/>
      <c r="P5708" s="431"/>
      <c r="R5708" s="419"/>
      <c r="S5708" s="446"/>
      <c r="T5708" s="419"/>
      <c r="V5708" s="196"/>
      <c r="W5708" s="419"/>
      <c r="X5708" s="419"/>
      <c r="Z5708" s="419"/>
      <c r="AA5708" s="419"/>
      <c r="AB5708" s="419"/>
      <c r="AD5708" s="419"/>
      <c r="AE5708" s="419"/>
      <c r="AF5708" s="419"/>
      <c r="AH5708" s="419"/>
      <c r="AI5708" s="419"/>
      <c r="AJ5708" s="419"/>
      <c r="AL5708" s="419"/>
      <c r="AM5708" s="419"/>
      <c r="AN5708" s="403"/>
      <c r="AO5708" s="419"/>
      <c r="AP5708" s="419"/>
      <c r="AQ5708" s="419"/>
      <c r="AR5708" s="419"/>
      <c r="AS5708" s="419"/>
      <c r="AT5708" s="419"/>
      <c r="AU5708" s="419"/>
      <c r="AV5708" s="419"/>
      <c r="AX5708" s="419"/>
      <c r="AY5708" s="419"/>
      <c r="AZ5708" s="419"/>
      <c r="BB5708" s="419"/>
      <c r="BC5708" s="419"/>
      <c r="BD5708" s="419"/>
      <c r="BF5708" s="419"/>
      <c r="BG5708" s="419"/>
      <c r="BH5708" s="419"/>
      <c r="BJ5708" s="419"/>
      <c r="BK5708" s="419"/>
      <c r="BL5708" s="419"/>
      <c r="BN5708" s="419"/>
      <c r="BO5708" s="419"/>
      <c r="BP5708" s="419"/>
      <c r="BR5708" s="419"/>
      <c r="BS5708" s="419"/>
      <c r="BT5708" s="419"/>
      <c r="BV5708" s="419"/>
      <c r="BW5708" s="419"/>
      <c r="BX5708" s="397"/>
      <c r="BZ5708" s="449"/>
      <c r="CB5708" s="419"/>
      <c r="CC5708" s="419"/>
      <c r="CD5708" s="419"/>
      <c r="CF5708" s="419"/>
      <c r="CG5708" s="419"/>
      <c r="CH5708" s="419"/>
    </row>
    <row r="5709" spans="3:86" ht="21" thickBot="1">
      <c r="C5709" s="425"/>
      <c r="P5709" s="431"/>
      <c r="R5709" s="419"/>
      <c r="S5709" s="446"/>
      <c r="T5709" s="419"/>
      <c r="V5709" s="196"/>
      <c r="W5709" s="419"/>
      <c r="X5709" s="419"/>
      <c r="Z5709" s="419"/>
      <c r="AA5709" s="419"/>
      <c r="AB5709" s="419"/>
      <c r="AD5709" s="419"/>
      <c r="AE5709" s="419"/>
      <c r="AF5709" s="419"/>
      <c r="AH5709" s="419"/>
      <c r="AI5709" s="419"/>
      <c r="AJ5709" s="419"/>
      <c r="AL5709" s="419"/>
      <c r="AM5709" s="419"/>
      <c r="AN5709" s="403"/>
      <c r="AO5709" s="419"/>
      <c r="AP5709" s="419"/>
      <c r="AQ5709" s="419"/>
      <c r="AR5709" s="419"/>
      <c r="AS5709" s="419"/>
      <c r="AT5709" s="419"/>
      <c r="AU5709" s="419"/>
      <c r="AV5709" s="419"/>
      <c r="AX5709" s="419"/>
      <c r="AY5709" s="419"/>
      <c r="AZ5709" s="419"/>
      <c r="BB5709" s="419"/>
      <c r="BC5709" s="419"/>
      <c r="BD5709" s="419"/>
      <c r="BF5709" s="419"/>
      <c r="BG5709" s="419"/>
      <c r="BH5709" s="419"/>
      <c r="BJ5709" s="419"/>
      <c r="BK5709" s="419"/>
      <c r="BL5709" s="419"/>
      <c r="BN5709" s="419"/>
      <c r="BO5709" s="419"/>
      <c r="BP5709" s="419"/>
      <c r="BR5709" s="419"/>
      <c r="BS5709" s="419"/>
      <c r="BT5709" s="419"/>
      <c r="BV5709" s="419"/>
      <c r="BW5709" s="419"/>
      <c r="BX5709" s="397"/>
      <c r="BZ5709" s="449"/>
      <c r="CB5709" s="419"/>
      <c r="CC5709" s="419"/>
      <c r="CD5709" s="419"/>
      <c r="CF5709" s="419"/>
      <c r="CG5709" s="419"/>
      <c r="CH5709" s="419"/>
    </row>
    <row r="5710" spans="3:86" ht="21" thickBot="1">
      <c r="C5710" s="425"/>
      <c r="P5710" s="431"/>
      <c r="R5710" s="419"/>
      <c r="S5710" s="446"/>
      <c r="T5710" s="419"/>
      <c r="V5710" s="196"/>
      <c r="W5710" s="419"/>
      <c r="X5710" s="419"/>
      <c r="Z5710" s="419"/>
      <c r="AA5710" s="419"/>
      <c r="AB5710" s="419"/>
      <c r="AD5710" s="419"/>
      <c r="AE5710" s="419"/>
      <c r="AF5710" s="419"/>
      <c r="AH5710" s="419"/>
      <c r="AI5710" s="419"/>
      <c r="AJ5710" s="419"/>
      <c r="AL5710" s="419"/>
      <c r="AM5710" s="419"/>
      <c r="AN5710" s="403"/>
      <c r="AO5710" s="419"/>
      <c r="AP5710" s="419"/>
      <c r="AQ5710" s="419"/>
      <c r="AR5710" s="419"/>
      <c r="AS5710" s="419"/>
      <c r="AT5710" s="419"/>
      <c r="AU5710" s="419"/>
      <c r="AV5710" s="419"/>
      <c r="AX5710" s="419"/>
      <c r="AY5710" s="419"/>
      <c r="AZ5710" s="419"/>
      <c r="BB5710" s="419"/>
      <c r="BC5710" s="419"/>
      <c r="BD5710" s="419"/>
      <c r="BF5710" s="419"/>
      <c r="BG5710" s="419"/>
      <c r="BH5710" s="419"/>
      <c r="BJ5710" s="419"/>
      <c r="BK5710" s="419"/>
      <c r="BL5710" s="419"/>
      <c r="BN5710" s="419"/>
      <c r="BO5710" s="419"/>
      <c r="BP5710" s="419"/>
      <c r="BR5710" s="419"/>
      <c r="BS5710" s="419"/>
      <c r="BT5710" s="419"/>
      <c r="BV5710" s="419"/>
      <c r="BW5710" s="419"/>
      <c r="BX5710" s="397"/>
      <c r="BZ5710" s="449"/>
      <c r="CB5710" s="419"/>
      <c r="CC5710" s="419"/>
      <c r="CD5710" s="419"/>
      <c r="CF5710" s="419"/>
      <c r="CG5710" s="419"/>
      <c r="CH5710" s="419"/>
    </row>
    <row r="5711" spans="3:86" ht="21" thickBot="1">
      <c r="C5711" s="425"/>
      <c r="P5711" s="431"/>
      <c r="R5711" s="419"/>
      <c r="S5711" s="446"/>
      <c r="T5711" s="419"/>
      <c r="V5711" s="196"/>
      <c r="W5711" s="419"/>
      <c r="X5711" s="419"/>
      <c r="Z5711" s="419"/>
      <c r="AA5711" s="419"/>
      <c r="AB5711" s="419"/>
      <c r="AD5711" s="419"/>
      <c r="AE5711" s="419"/>
      <c r="AF5711" s="419"/>
      <c r="AH5711" s="419"/>
      <c r="AI5711" s="419"/>
      <c r="AJ5711" s="419"/>
      <c r="AL5711" s="419"/>
      <c r="AM5711" s="419"/>
      <c r="AN5711" s="403"/>
      <c r="AO5711" s="419"/>
      <c r="AP5711" s="419"/>
      <c r="AQ5711" s="419"/>
      <c r="AR5711" s="419"/>
      <c r="AS5711" s="419"/>
      <c r="AT5711" s="419"/>
      <c r="AU5711" s="419"/>
      <c r="AV5711" s="419"/>
      <c r="AX5711" s="419"/>
      <c r="AY5711" s="419"/>
      <c r="AZ5711" s="419"/>
      <c r="BB5711" s="419"/>
      <c r="BC5711" s="419"/>
      <c r="BD5711" s="419"/>
      <c r="BF5711" s="419"/>
      <c r="BG5711" s="419"/>
      <c r="BH5711" s="419"/>
      <c r="BJ5711" s="419"/>
      <c r="BK5711" s="419"/>
      <c r="BL5711" s="419"/>
      <c r="BN5711" s="419"/>
      <c r="BO5711" s="419"/>
      <c r="BP5711" s="419"/>
      <c r="BR5711" s="419"/>
      <c r="BS5711" s="419"/>
      <c r="BT5711" s="419"/>
      <c r="BV5711" s="419"/>
      <c r="BW5711" s="419"/>
      <c r="BX5711" s="397"/>
      <c r="BZ5711" s="449"/>
      <c r="CB5711" s="419"/>
      <c r="CC5711" s="419"/>
      <c r="CD5711" s="419"/>
      <c r="CF5711" s="419"/>
      <c r="CG5711" s="419"/>
      <c r="CH5711" s="419"/>
    </row>
    <row r="5712" spans="3:86" ht="21" thickBot="1">
      <c r="C5712" s="425"/>
      <c r="P5712" s="431"/>
      <c r="R5712" s="419"/>
      <c r="S5712" s="446"/>
      <c r="T5712" s="419"/>
      <c r="V5712" s="196"/>
      <c r="W5712" s="419"/>
      <c r="X5712" s="419"/>
      <c r="Z5712" s="419"/>
      <c r="AA5712" s="419"/>
      <c r="AB5712" s="419"/>
      <c r="AD5712" s="419"/>
      <c r="AE5712" s="419"/>
      <c r="AF5712" s="419"/>
      <c r="AH5712" s="419"/>
      <c r="AI5712" s="419"/>
      <c r="AJ5712" s="419"/>
      <c r="AL5712" s="419"/>
      <c r="AM5712" s="419"/>
      <c r="AN5712" s="403"/>
      <c r="AO5712" s="419"/>
      <c r="AP5712" s="419"/>
      <c r="AQ5712" s="419"/>
      <c r="AR5712" s="419"/>
      <c r="AS5712" s="419"/>
      <c r="AT5712" s="419"/>
      <c r="AU5712" s="419"/>
      <c r="AV5712" s="419"/>
      <c r="AX5712" s="419"/>
      <c r="AY5712" s="419"/>
      <c r="AZ5712" s="419"/>
      <c r="BB5712" s="419"/>
      <c r="BC5712" s="419"/>
      <c r="BD5712" s="419"/>
      <c r="BF5712" s="419"/>
      <c r="BG5712" s="419"/>
      <c r="BH5712" s="419"/>
      <c r="BJ5712" s="419"/>
      <c r="BK5712" s="419"/>
      <c r="BL5712" s="419"/>
      <c r="BN5712" s="419"/>
      <c r="BO5712" s="419"/>
      <c r="BP5712" s="419"/>
      <c r="BR5712" s="419"/>
      <c r="BS5712" s="419"/>
      <c r="BT5712" s="419"/>
      <c r="BV5712" s="419"/>
      <c r="BW5712" s="419"/>
      <c r="BX5712" s="397"/>
      <c r="BZ5712" s="449"/>
      <c r="CB5712" s="419"/>
      <c r="CC5712" s="419"/>
      <c r="CD5712" s="419"/>
      <c r="CF5712" s="419"/>
      <c r="CG5712" s="419"/>
      <c r="CH5712" s="419"/>
    </row>
    <row r="5713" spans="3:86" ht="21" thickBot="1">
      <c r="C5713" s="425"/>
      <c r="P5713" s="431"/>
      <c r="R5713" s="419"/>
      <c r="S5713" s="446"/>
      <c r="T5713" s="419"/>
      <c r="V5713" s="196"/>
      <c r="W5713" s="419"/>
      <c r="X5713" s="419"/>
      <c r="Z5713" s="419"/>
      <c r="AA5713" s="419"/>
      <c r="AB5713" s="419"/>
      <c r="AD5713" s="419"/>
      <c r="AE5713" s="419"/>
      <c r="AF5713" s="419"/>
      <c r="AH5713" s="419"/>
      <c r="AI5713" s="419"/>
      <c r="AJ5713" s="419"/>
      <c r="AL5713" s="419"/>
      <c r="AM5713" s="419"/>
      <c r="AN5713" s="403"/>
      <c r="AO5713" s="419"/>
      <c r="AP5713" s="419"/>
      <c r="AQ5713" s="419"/>
      <c r="AR5713" s="419"/>
      <c r="AS5713" s="419"/>
      <c r="AT5713" s="419"/>
      <c r="AU5713" s="419"/>
      <c r="AV5713" s="419"/>
      <c r="AX5713" s="419"/>
      <c r="AY5713" s="419"/>
      <c r="AZ5713" s="419"/>
      <c r="BB5713" s="419"/>
      <c r="BC5713" s="419"/>
      <c r="BD5713" s="419"/>
      <c r="BF5713" s="419"/>
      <c r="BG5713" s="419"/>
      <c r="BH5713" s="419"/>
      <c r="BJ5713" s="419"/>
      <c r="BK5713" s="419"/>
      <c r="BL5713" s="419"/>
      <c r="BN5713" s="419"/>
      <c r="BO5713" s="419"/>
      <c r="BP5713" s="419"/>
      <c r="BR5713" s="419"/>
      <c r="BS5713" s="419"/>
      <c r="BT5713" s="419"/>
      <c r="BV5713" s="419"/>
      <c r="BW5713" s="419"/>
      <c r="BX5713" s="397"/>
      <c r="BZ5713" s="449"/>
      <c r="CB5713" s="419"/>
      <c r="CC5713" s="419"/>
      <c r="CD5713" s="419"/>
      <c r="CF5713" s="419"/>
      <c r="CG5713" s="419"/>
      <c r="CH5713" s="419"/>
    </row>
    <row r="5714" spans="3:86" ht="21" thickBot="1">
      <c r="C5714" s="425"/>
      <c r="P5714" s="431"/>
      <c r="R5714" s="419"/>
      <c r="S5714" s="446"/>
      <c r="T5714" s="419"/>
      <c r="V5714" s="196"/>
      <c r="W5714" s="419"/>
      <c r="X5714" s="419"/>
      <c r="Z5714" s="419"/>
      <c r="AA5714" s="419"/>
      <c r="AB5714" s="419"/>
      <c r="AD5714" s="419"/>
      <c r="AE5714" s="419"/>
      <c r="AF5714" s="419"/>
      <c r="AH5714" s="419"/>
      <c r="AI5714" s="419"/>
      <c r="AJ5714" s="419"/>
      <c r="AL5714" s="419"/>
      <c r="AM5714" s="419"/>
      <c r="AN5714" s="403"/>
      <c r="AO5714" s="419"/>
      <c r="AP5714" s="419"/>
      <c r="AQ5714" s="419"/>
      <c r="AR5714" s="419"/>
      <c r="AS5714" s="419"/>
      <c r="AT5714" s="419"/>
      <c r="AU5714" s="419"/>
      <c r="AV5714" s="419"/>
      <c r="AX5714" s="419"/>
      <c r="AY5714" s="419"/>
      <c r="AZ5714" s="419"/>
      <c r="BB5714" s="419"/>
      <c r="BC5714" s="419"/>
      <c r="BD5714" s="419"/>
      <c r="BF5714" s="419"/>
      <c r="BG5714" s="419"/>
      <c r="BH5714" s="419"/>
      <c r="BJ5714" s="419"/>
      <c r="BK5714" s="419"/>
      <c r="BL5714" s="419"/>
      <c r="BN5714" s="419"/>
      <c r="BO5714" s="419"/>
      <c r="BP5714" s="419"/>
      <c r="BR5714" s="419"/>
      <c r="BS5714" s="419"/>
      <c r="BT5714" s="419"/>
      <c r="BV5714" s="419"/>
      <c r="BW5714" s="419"/>
      <c r="BX5714" s="397"/>
      <c r="BZ5714" s="449"/>
      <c r="CB5714" s="419"/>
      <c r="CC5714" s="419"/>
      <c r="CD5714" s="419"/>
      <c r="CF5714" s="419"/>
      <c r="CG5714" s="419"/>
      <c r="CH5714" s="419"/>
    </row>
    <row r="5715" spans="3:86" ht="21" thickBot="1">
      <c r="C5715" s="425"/>
      <c r="P5715" s="431"/>
      <c r="R5715" s="419"/>
      <c r="S5715" s="446"/>
      <c r="T5715" s="419"/>
      <c r="V5715" s="196"/>
      <c r="W5715" s="419"/>
      <c r="X5715" s="419"/>
      <c r="Z5715" s="419"/>
      <c r="AA5715" s="419"/>
      <c r="AB5715" s="419"/>
      <c r="AD5715" s="419"/>
      <c r="AE5715" s="419"/>
      <c r="AF5715" s="419"/>
      <c r="AH5715" s="419"/>
      <c r="AI5715" s="419"/>
      <c r="AJ5715" s="419"/>
      <c r="AL5715" s="419"/>
      <c r="AM5715" s="419"/>
      <c r="AN5715" s="403"/>
      <c r="AO5715" s="419"/>
      <c r="AP5715" s="419"/>
      <c r="AQ5715" s="419"/>
      <c r="AR5715" s="419"/>
      <c r="AS5715" s="419"/>
      <c r="AT5715" s="419"/>
      <c r="AU5715" s="419"/>
      <c r="AV5715" s="419"/>
      <c r="AX5715" s="419"/>
      <c r="AY5715" s="419"/>
      <c r="AZ5715" s="419"/>
      <c r="BB5715" s="419"/>
      <c r="BC5715" s="419"/>
      <c r="BD5715" s="419"/>
      <c r="BF5715" s="419"/>
      <c r="BG5715" s="419"/>
      <c r="BH5715" s="419"/>
      <c r="BJ5715" s="419"/>
      <c r="BK5715" s="419"/>
      <c r="BL5715" s="419"/>
      <c r="BN5715" s="419"/>
      <c r="BO5715" s="419"/>
      <c r="BP5715" s="419"/>
      <c r="BR5715" s="419"/>
      <c r="BS5715" s="419"/>
      <c r="BT5715" s="419"/>
      <c r="BV5715" s="419"/>
      <c r="BW5715" s="419"/>
      <c r="BX5715" s="397"/>
      <c r="BZ5715" s="449"/>
      <c r="CB5715" s="419"/>
      <c r="CC5715" s="419"/>
      <c r="CD5715" s="419"/>
      <c r="CF5715" s="419"/>
      <c r="CG5715" s="419"/>
      <c r="CH5715" s="419"/>
    </row>
    <row r="5716" spans="3:86" ht="21" thickBot="1">
      <c r="C5716" s="425"/>
      <c r="P5716" s="431"/>
      <c r="R5716" s="419"/>
      <c r="S5716" s="446"/>
      <c r="T5716" s="419"/>
      <c r="V5716" s="196"/>
      <c r="W5716" s="419"/>
      <c r="X5716" s="419"/>
      <c r="Z5716" s="419"/>
      <c r="AA5716" s="419"/>
      <c r="AB5716" s="419"/>
      <c r="AD5716" s="419"/>
      <c r="AE5716" s="419"/>
      <c r="AF5716" s="419"/>
      <c r="AH5716" s="419"/>
      <c r="AI5716" s="419"/>
      <c r="AJ5716" s="419"/>
      <c r="AL5716" s="419"/>
      <c r="AM5716" s="419"/>
      <c r="AN5716" s="403"/>
      <c r="AO5716" s="419"/>
      <c r="AP5716" s="419"/>
      <c r="AQ5716" s="419"/>
      <c r="AR5716" s="419"/>
      <c r="AS5716" s="419"/>
      <c r="AT5716" s="419"/>
      <c r="AU5716" s="419"/>
      <c r="AV5716" s="419"/>
      <c r="AX5716" s="419"/>
      <c r="AY5716" s="419"/>
      <c r="AZ5716" s="419"/>
      <c r="BB5716" s="419"/>
      <c r="BC5716" s="419"/>
      <c r="BD5716" s="419"/>
      <c r="BF5716" s="419"/>
      <c r="BG5716" s="419"/>
      <c r="BH5716" s="419"/>
      <c r="BJ5716" s="419"/>
      <c r="BK5716" s="419"/>
      <c r="BL5716" s="419"/>
      <c r="BN5716" s="419"/>
      <c r="BO5716" s="419"/>
      <c r="BP5716" s="419"/>
      <c r="BR5716" s="419"/>
      <c r="BS5716" s="419"/>
      <c r="BT5716" s="419"/>
      <c r="BV5716" s="419"/>
      <c r="BW5716" s="419"/>
      <c r="BX5716" s="397"/>
      <c r="BZ5716" s="449"/>
      <c r="CB5716" s="419"/>
      <c r="CC5716" s="419"/>
      <c r="CD5716" s="419"/>
      <c r="CF5716" s="419"/>
      <c r="CG5716" s="419"/>
      <c r="CH5716" s="419"/>
    </row>
    <row r="5717" spans="3:86" ht="21" thickBot="1">
      <c r="C5717" s="425"/>
      <c r="P5717" s="431"/>
      <c r="R5717" s="419"/>
      <c r="S5717" s="446"/>
      <c r="T5717" s="419"/>
      <c r="V5717" s="196"/>
      <c r="W5717" s="419"/>
      <c r="X5717" s="419"/>
      <c r="Z5717" s="419"/>
      <c r="AA5717" s="419"/>
      <c r="AB5717" s="419"/>
      <c r="AD5717" s="419"/>
      <c r="AE5717" s="419"/>
      <c r="AF5717" s="419"/>
      <c r="AH5717" s="419"/>
      <c r="AI5717" s="419"/>
      <c r="AJ5717" s="419"/>
      <c r="AL5717" s="419"/>
      <c r="AM5717" s="419"/>
      <c r="AN5717" s="403"/>
      <c r="AO5717" s="419"/>
      <c r="AP5717" s="419"/>
      <c r="AQ5717" s="419"/>
      <c r="AR5717" s="419"/>
      <c r="AS5717" s="419"/>
      <c r="AT5717" s="419"/>
      <c r="AU5717" s="419"/>
      <c r="AV5717" s="419"/>
      <c r="AX5717" s="419"/>
      <c r="AY5717" s="419"/>
      <c r="AZ5717" s="419"/>
      <c r="BB5717" s="419"/>
      <c r="BC5717" s="419"/>
      <c r="BD5717" s="419"/>
      <c r="BF5717" s="419"/>
      <c r="BG5717" s="419"/>
      <c r="BH5717" s="419"/>
      <c r="BJ5717" s="419"/>
      <c r="BK5717" s="419"/>
      <c r="BL5717" s="419"/>
      <c r="BN5717" s="419"/>
      <c r="BO5717" s="419"/>
      <c r="BP5717" s="419"/>
      <c r="BR5717" s="419"/>
      <c r="BS5717" s="419"/>
      <c r="BT5717" s="419"/>
      <c r="BV5717" s="419"/>
      <c r="BW5717" s="419"/>
      <c r="BX5717" s="397"/>
      <c r="BZ5717" s="449"/>
      <c r="CB5717" s="419"/>
      <c r="CC5717" s="419"/>
      <c r="CD5717" s="419"/>
      <c r="CF5717" s="419"/>
      <c r="CG5717" s="419"/>
      <c r="CH5717" s="419"/>
    </row>
    <row r="5718" spans="3:86" ht="21" thickBot="1">
      <c r="C5718" s="425"/>
      <c r="P5718" s="431"/>
      <c r="R5718" s="419"/>
      <c r="S5718" s="446"/>
      <c r="T5718" s="419"/>
      <c r="V5718" s="196"/>
      <c r="W5718" s="419"/>
      <c r="X5718" s="419"/>
      <c r="Z5718" s="419"/>
      <c r="AA5718" s="419"/>
      <c r="AB5718" s="419"/>
      <c r="AD5718" s="419"/>
      <c r="AE5718" s="419"/>
      <c r="AF5718" s="419"/>
      <c r="AH5718" s="419"/>
      <c r="AI5718" s="419"/>
      <c r="AJ5718" s="419"/>
      <c r="AL5718" s="419"/>
      <c r="AM5718" s="419"/>
      <c r="AN5718" s="403"/>
      <c r="AO5718" s="419"/>
      <c r="AP5718" s="419"/>
      <c r="AQ5718" s="419"/>
      <c r="AR5718" s="419"/>
      <c r="AS5718" s="419"/>
      <c r="AT5718" s="419"/>
      <c r="AU5718" s="419"/>
      <c r="AV5718" s="419"/>
      <c r="AX5718" s="419"/>
      <c r="AY5718" s="419"/>
      <c r="AZ5718" s="419"/>
      <c r="BB5718" s="419"/>
      <c r="BC5718" s="419"/>
      <c r="BD5718" s="419"/>
      <c r="BF5718" s="419"/>
      <c r="BG5718" s="419"/>
      <c r="BH5718" s="419"/>
      <c r="BJ5718" s="419"/>
      <c r="BK5718" s="419"/>
      <c r="BL5718" s="419"/>
      <c r="BN5718" s="419"/>
      <c r="BO5718" s="419"/>
      <c r="BP5718" s="419"/>
      <c r="BR5718" s="419"/>
      <c r="BS5718" s="419"/>
      <c r="BT5718" s="419"/>
      <c r="BV5718" s="419"/>
      <c r="BW5718" s="419"/>
      <c r="BX5718" s="397"/>
      <c r="BZ5718" s="449"/>
      <c r="CB5718" s="419"/>
      <c r="CC5718" s="419"/>
      <c r="CD5718" s="419"/>
      <c r="CF5718" s="419"/>
      <c r="CG5718" s="419"/>
      <c r="CH5718" s="419"/>
    </row>
    <row r="5719" spans="3:86" ht="21" thickBot="1">
      <c r="C5719" s="425"/>
      <c r="P5719" s="431"/>
      <c r="R5719" s="419"/>
      <c r="S5719" s="446"/>
      <c r="T5719" s="419"/>
      <c r="V5719" s="196"/>
      <c r="W5719" s="419"/>
      <c r="X5719" s="419"/>
      <c r="Z5719" s="419"/>
      <c r="AA5719" s="419"/>
      <c r="AB5719" s="419"/>
      <c r="AD5719" s="419"/>
      <c r="AE5719" s="419"/>
      <c r="AF5719" s="419"/>
      <c r="AH5719" s="419"/>
      <c r="AI5719" s="419"/>
      <c r="AJ5719" s="419"/>
      <c r="AL5719" s="419"/>
      <c r="AM5719" s="419"/>
      <c r="AN5719" s="403"/>
      <c r="AO5719" s="419"/>
      <c r="AP5719" s="419"/>
      <c r="AQ5719" s="419"/>
      <c r="AR5719" s="419"/>
      <c r="AS5719" s="419"/>
      <c r="AT5719" s="419"/>
      <c r="AU5719" s="419"/>
      <c r="AV5719" s="419"/>
      <c r="AX5719" s="419"/>
      <c r="AY5719" s="419"/>
      <c r="AZ5719" s="419"/>
      <c r="BB5719" s="419"/>
      <c r="BC5719" s="419"/>
      <c r="BD5719" s="419"/>
      <c r="BF5719" s="419"/>
      <c r="BG5719" s="419"/>
      <c r="BH5719" s="419"/>
      <c r="BJ5719" s="419"/>
      <c r="BK5719" s="419"/>
      <c r="BL5719" s="419"/>
      <c r="BN5719" s="419"/>
      <c r="BO5719" s="419"/>
      <c r="BP5719" s="419"/>
      <c r="BR5719" s="419"/>
      <c r="BS5719" s="419"/>
      <c r="BT5719" s="419"/>
      <c r="BV5719" s="419"/>
      <c r="BW5719" s="419"/>
      <c r="BX5719" s="397"/>
      <c r="BZ5719" s="449"/>
      <c r="CB5719" s="419"/>
      <c r="CC5719" s="419"/>
      <c r="CD5719" s="419"/>
      <c r="CF5719" s="419"/>
      <c r="CG5719" s="419"/>
      <c r="CH5719" s="419"/>
    </row>
    <row r="5720" spans="3:86" ht="21" thickBot="1">
      <c r="C5720" s="425"/>
      <c r="P5720" s="431"/>
      <c r="R5720" s="419"/>
      <c r="S5720" s="446"/>
      <c r="T5720" s="419"/>
      <c r="V5720" s="196"/>
      <c r="W5720" s="419"/>
      <c r="X5720" s="419"/>
      <c r="Z5720" s="419"/>
      <c r="AA5720" s="419"/>
      <c r="AB5720" s="419"/>
      <c r="AD5720" s="419"/>
      <c r="AE5720" s="419"/>
      <c r="AF5720" s="419"/>
      <c r="AH5720" s="419"/>
      <c r="AI5720" s="419"/>
      <c r="AJ5720" s="419"/>
      <c r="AL5720" s="419"/>
      <c r="AM5720" s="419"/>
      <c r="AN5720" s="403"/>
      <c r="AO5720" s="419"/>
      <c r="AP5720" s="419"/>
      <c r="AQ5720" s="419"/>
      <c r="AR5720" s="419"/>
      <c r="AS5720" s="419"/>
      <c r="AT5720" s="419"/>
      <c r="AU5720" s="419"/>
      <c r="AV5720" s="419"/>
      <c r="AX5720" s="419"/>
      <c r="AY5720" s="419"/>
      <c r="AZ5720" s="419"/>
      <c r="BB5720" s="419"/>
      <c r="BC5720" s="419"/>
      <c r="BD5720" s="419"/>
      <c r="BF5720" s="419"/>
      <c r="BG5720" s="419"/>
      <c r="BH5720" s="419"/>
      <c r="BJ5720" s="419"/>
      <c r="BK5720" s="419"/>
      <c r="BL5720" s="419"/>
      <c r="BN5720" s="419"/>
      <c r="BO5720" s="419"/>
      <c r="BP5720" s="419"/>
      <c r="BR5720" s="419"/>
      <c r="BS5720" s="419"/>
      <c r="BT5720" s="419"/>
      <c r="BV5720" s="419"/>
      <c r="BW5720" s="419"/>
      <c r="BX5720" s="397"/>
      <c r="BZ5720" s="449"/>
      <c r="CB5720" s="419"/>
      <c r="CC5720" s="419"/>
      <c r="CD5720" s="419"/>
      <c r="CF5720" s="419"/>
      <c r="CG5720" s="419"/>
      <c r="CH5720" s="419"/>
    </row>
    <row r="5721" spans="3:86" ht="21" thickBot="1">
      <c r="C5721" s="425"/>
      <c r="P5721" s="431"/>
      <c r="R5721" s="419"/>
      <c r="S5721" s="446"/>
      <c r="T5721" s="419"/>
      <c r="V5721" s="196"/>
      <c r="W5721" s="419"/>
      <c r="X5721" s="419"/>
      <c r="Z5721" s="419"/>
      <c r="AA5721" s="419"/>
      <c r="AB5721" s="419"/>
      <c r="AD5721" s="419"/>
      <c r="AE5721" s="419"/>
      <c r="AF5721" s="419"/>
      <c r="AH5721" s="419"/>
      <c r="AI5721" s="419"/>
      <c r="AJ5721" s="419"/>
      <c r="AL5721" s="419"/>
      <c r="AM5721" s="419"/>
      <c r="AN5721" s="403"/>
      <c r="AO5721" s="419"/>
      <c r="AP5721" s="419"/>
      <c r="AQ5721" s="419"/>
      <c r="AR5721" s="419"/>
      <c r="AS5721" s="419"/>
      <c r="AT5721" s="419"/>
      <c r="AU5721" s="419"/>
      <c r="AV5721" s="419"/>
      <c r="AX5721" s="419"/>
      <c r="AY5721" s="419"/>
      <c r="AZ5721" s="419"/>
      <c r="BB5721" s="419"/>
      <c r="BC5721" s="419"/>
      <c r="BD5721" s="419"/>
      <c r="BF5721" s="419"/>
      <c r="BG5721" s="419"/>
      <c r="BH5721" s="419"/>
      <c r="BJ5721" s="419"/>
      <c r="BK5721" s="419"/>
      <c r="BL5721" s="419"/>
      <c r="BN5721" s="419"/>
      <c r="BO5721" s="419"/>
      <c r="BP5721" s="419"/>
      <c r="BR5721" s="419"/>
      <c r="BS5721" s="419"/>
      <c r="BT5721" s="419"/>
      <c r="BV5721" s="419"/>
      <c r="BW5721" s="419"/>
      <c r="BX5721" s="397"/>
      <c r="BZ5721" s="449"/>
      <c r="CB5721" s="419"/>
      <c r="CC5721" s="419"/>
      <c r="CD5721" s="419"/>
      <c r="CF5721" s="419"/>
      <c r="CG5721" s="419"/>
      <c r="CH5721" s="419"/>
    </row>
    <row r="5722" spans="3:86" ht="21" thickBot="1">
      <c r="C5722" s="425"/>
      <c r="P5722" s="431"/>
      <c r="R5722" s="419"/>
      <c r="S5722" s="446"/>
      <c r="T5722" s="419"/>
      <c r="V5722" s="196"/>
      <c r="W5722" s="419"/>
      <c r="X5722" s="419"/>
      <c r="Z5722" s="419"/>
      <c r="AA5722" s="419"/>
      <c r="AB5722" s="419"/>
      <c r="AD5722" s="419"/>
      <c r="AE5722" s="419"/>
      <c r="AF5722" s="419"/>
      <c r="AH5722" s="419"/>
      <c r="AI5722" s="419"/>
      <c r="AJ5722" s="419"/>
      <c r="AL5722" s="419"/>
      <c r="AM5722" s="419"/>
      <c r="AN5722" s="403"/>
      <c r="AO5722" s="419"/>
      <c r="AP5722" s="419"/>
      <c r="AQ5722" s="419"/>
      <c r="AR5722" s="419"/>
      <c r="AS5722" s="419"/>
      <c r="AT5722" s="419"/>
      <c r="AU5722" s="419"/>
      <c r="AV5722" s="419"/>
      <c r="AX5722" s="419"/>
      <c r="AY5722" s="419"/>
      <c r="AZ5722" s="419"/>
      <c r="BB5722" s="419"/>
      <c r="BC5722" s="419"/>
      <c r="BD5722" s="419"/>
      <c r="BF5722" s="419"/>
      <c r="BG5722" s="419"/>
      <c r="BH5722" s="419"/>
      <c r="BJ5722" s="419"/>
      <c r="BK5722" s="419"/>
      <c r="BL5722" s="419"/>
      <c r="BN5722" s="419"/>
      <c r="BO5722" s="419"/>
      <c r="BP5722" s="419"/>
      <c r="BR5722" s="419"/>
      <c r="BS5722" s="419"/>
      <c r="BT5722" s="419"/>
      <c r="BV5722" s="419"/>
      <c r="BW5722" s="419"/>
      <c r="BX5722" s="397"/>
      <c r="BZ5722" s="449"/>
      <c r="CB5722" s="419"/>
      <c r="CC5722" s="419"/>
      <c r="CD5722" s="419"/>
      <c r="CF5722" s="419"/>
      <c r="CG5722" s="419"/>
      <c r="CH5722" s="419"/>
    </row>
    <row r="5723" spans="3:86" ht="21" thickBot="1">
      <c r="C5723" s="425"/>
      <c r="P5723" s="431"/>
      <c r="R5723" s="419"/>
      <c r="S5723" s="446"/>
      <c r="T5723" s="419"/>
      <c r="V5723" s="196"/>
      <c r="W5723" s="419"/>
      <c r="X5723" s="419"/>
      <c r="Z5723" s="419"/>
      <c r="AA5723" s="419"/>
      <c r="AB5723" s="419"/>
      <c r="AD5723" s="419"/>
      <c r="AE5723" s="419"/>
      <c r="AF5723" s="419"/>
      <c r="AH5723" s="419"/>
      <c r="AI5723" s="419"/>
      <c r="AJ5723" s="419"/>
      <c r="AL5723" s="419"/>
      <c r="AM5723" s="419"/>
      <c r="AN5723" s="403"/>
      <c r="AO5723" s="419"/>
      <c r="AP5723" s="419"/>
      <c r="AQ5723" s="419"/>
      <c r="AR5723" s="419"/>
      <c r="AS5723" s="419"/>
      <c r="AT5723" s="419"/>
      <c r="AU5723" s="419"/>
      <c r="AV5723" s="419"/>
      <c r="AX5723" s="419"/>
      <c r="AY5723" s="419"/>
      <c r="AZ5723" s="419"/>
      <c r="BB5723" s="419"/>
      <c r="BC5723" s="419"/>
      <c r="BD5723" s="419"/>
      <c r="BF5723" s="419"/>
      <c r="BG5723" s="419"/>
      <c r="BH5723" s="419"/>
      <c r="BJ5723" s="419"/>
      <c r="BK5723" s="419"/>
      <c r="BL5723" s="419"/>
      <c r="BN5723" s="419"/>
      <c r="BO5723" s="419"/>
      <c r="BP5723" s="419"/>
      <c r="BR5723" s="419"/>
      <c r="BS5723" s="419"/>
      <c r="BT5723" s="419"/>
      <c r="BV5723" s="419"/>
      <c r="BW5723" s="419"/>
      <c r="BX5723" s="397"/>
      <c r="BZ5723" s="449"/>
      <c r="CB5723" s="419"/>
      <c r="CC5723" s="419"/>
      <c r="CD5723" s="419"/>
      <c r="CF5723" s="419"/>
      <c r="CG5723" s="419"/>
      <c r="CH5723" s="419"/>
    </row>
    <row r="5724" spans="3:86" ht="21" thickBot="1">
      <c r="C5724" s="425"/>
      <c r="P5724" s="431"/>
      <c r="R5724" s="419"/>
      <c r="S5724" s="446"/>
      <c r="T5724" s="419"/>
      <c r="V5724" s="196"/>
      <c r="W5724" s="419"/>
      <c r="X5724" s="419"/>
      <c r="Z5724" s="419"/>
      <c r="AA5724" s="419"/>
      <c r="AB5724" s="419"/>
      <c r="AD5724" s="419"/>
      <c r="AE5724" s="419"/>
      <c r="AF5724" s="419"/>
      <c r="AH5724" s="419"/>
      <c r="AI5724" s="419"/>
      <c r="AJ5724" s="419"/>
      <c r="AL5724" s="419"/>
      <c r="AM5724" s="419"/>
      <c r="AN5724" s="403"/>
      <c r="AO5724" s="419"/>
      <c r="AP5724" s="419"/>
      <c r="AQ5724" s="419"/>
      <c r="AR5724" s="419"/>
      <c r="AS5724" s="419"/>
      <c r="AT5724" s="419"/>
      <c r="AU5724" s="419"/>
      <c r="AV5724" s="419"/>
      <c r="AX5724" s="419"/>
      <c r="AY5724" s="419"/>
      <c r="AZ5724" s="419"/>
      <c r="BB5724" s="419"/>
      <c r="BC5724" s="419"/>
      <c r="BD5724" s="419"/>
      <c r="BF5724" s="419"/>
      <c r="BG5724" s="419"/>
      <c r="BH5724" s="419"/>
      <c r="BJ5724" s="419"/>
      <c r="BK5724" s="419"/>
      <c r="BL5724" s="419"/>
      <c r="BN5724" s="419"/>
      <c r="BO5724" s="419"/>
      <c r="BP5724" s="419"/>
      <c r="BR5724" s="419"/>
      <c r="BS5724" s="419"/>
      <c r="BT5724" s="419"/>
      <c r="BV5724" s="419"/>
      <c r="BW5724" s="419"/>
      <c r="BX5724" s="397"/>
      <c r="BZ5724" s="449"/>
      <c r="CB5724" s="419"/>
      <c r="CC5724" s="419"/>
      <c r="CD5724" s="419"/>
      <c r="CF5724" s="419"/>
      <c r="CG5724" s="419"/>
      <c r="CH5724" s="419"/>
    </row>
    <row r="5725" spans="3:86" ht="21" thickBot="1">
      <c r="C5725" s="425"/>
      <c r="P5725" s="431"/>
      <c r="R5725" s="419"/>
      <c r="S5725" s="446"/>
      <c r="T5725" s="419"/>
      <c r="V5725" s="196"/>
      <c r="W5725" s="419"/>
      <c r="X5725" s="419"/>
      <c r="Z5725" s="419"/>
      <c r="AA5725" s="419"/>
      <c r="AB5725" s="419"/>
      <c r="AD5725" s="419"/>
      <c r="AE5725" s="419"/>
      <c r="AF5725" s="419"/>
      <c r="AH5725" s="419"/>
      <c r="AI5725" s="419"/>
      <c r="AJ5725" s="419"/>
      <c r="AL5725" s="419"/>
      <c r="AM5725" s="419"/>
      <c r="AN5725" s="403"/>
      <c r="AO5725" s="419"/>
      <c r="AP5725" s="419"/>
      <c r="AQ5725" s="419"/>
      <c r="AR5725" s="419"/>
      <c r="AS5725" s="419"/>
      <c r="AT5725" s="419"/>
      <c r="AU5725" s="419"/>
      <c r="AV5725" s="419"/>
      <c r="AX5725" s="419"/>
      <c r="AY5725" s="419"/>
      <c r="AZ5725" s="419"/>
      <c r="BB5725" s="419"/>
      <c r="BC5725" s="419"/>
      <c r="BD5725" s="419"/>
      <c r="BF5725" s="419"/>
      <c r="BG5725" s="419"/>
      <c r="BH5725" s="419"/>
      <c r="BJ5725" s="419"/>
      <c r="BK5725" s="419"/>
      <c r="BL5725" s="419"/>
      <c r="BN5725" s="419"/>
      <c r="BO5725" s="419"/>
      <c r="BP5725" s="419"/>
      <c r="BR5725" s="419"/>
      <c r="BS5725" s="419"/>
      <c r="BT5725" s="419"/>
      <c r="BV5725" s="419"/>
      <c r="BW5725" s="419"/>
      <c r="BX5725" s="397"/>
      <c r="BZ5725" s="449"/>
      <c r="CB5725" s="419"/>
      <c r="CC5725" s="419"/>
      <c r="CD5725" s="419"/>
      <c r="CF5725" s="419"/>
      <c r="CG5725" s="419"/>
      <c r="CH5725" s="419"/>
    </row>
    <row r="5726" spans="3:86" ht="21" thickBot="1">
      <c r="C5726" s="425"/>
      <c r="P5726" s="431"/>
      <c r="R5726" s="419"/>
      <c r="S5726" s="446"/>
      <c r="T5726" s="419"/>
      <c r="V5726" s="196"/>
      <c r="W5726" s="419"/>
      <c r="X5726" s="419"/>
      <c r="Z5726" s="419"/>
      <c r="AA5726" s="419"/>
      <c r="AB5726" s="419"/>
      <c r="AD5726" s="419"/>
      <c r="AE5726" s="419"/>
      <c r="AF5726" s="419"/>
      <c r="AH5726" s="419"/>
      <c r="AI5726" s="419"/>
      <c r="AJ5726" s="419"/>
      <c r="AL5726" s="419"/>
      <c r="AM5726" s="419"/>
      <c r="AN5726" s="403"/>
      <c r="AO5726" s="419"/>
      <c r="AP5726" s="419"/>
      <c r="AQ5726" s="419"/>
      <c r="AR5726" s="419"/>
      <c r="AS5726" s="419"/>
      <c r="AT5726" s="419"/>
      <c r="AU5726" s="419"/>
      <c r="AV5726" s="419"/>
      <c r="AX5726" s="419"/>
      <c r="AY5726" s="419"/>
      <c r="AZ5726" s="419"/>
      <c r="BB5726" s="419"/>
      <c r="BC5726" s="419"/>
      <c r="BD5726" s="419"/>
      <c r="BF5726" s="419"/>
      <c r="BG5726" s="419"/>
      <c r="BH5726" s="419"/>
      <c r="BJ5726" s="419"/>
      <c r="BK5726" s="419"/>
      <c r="BL5726" s="419"/>
      <c r="BN5726" s="419"/>
      <c r="BO5726" s="419"/>
      <c r="BP5726" s="419"/>
      <c r="BR5726" s="419"/>
      <c r="BS5726" s="419"/>
      <c r="BT5726" s="419"/>
      <c r="BV5726" s="419"/>
      <c r="BW5726" s="419"/>
      <c r="BX5726" s="397"/>
      <c r="BZ5726" s="449"/>
      <c r="CB5726" s="419"/>
      <c r="CC5726" s="419"/>
      <c r="CD5726" s="419"/>
      <c r="CF5726" s="419"/>
      <c r="CG5726" s="419"/>
      <c r="CH5726" s="419"/>
    </row>
    <row r="5727" spans="3:86" ht="21" thickBot="1">
      <c r="C5727" s="425"/>
      <c r="P5727" s="431"/>
      <c r="R5727" s="419"/>
      <c r="S5727" s="446"/>
      <c r="T5727" s="419"/>
      <c r="V5727" s="196"/>
      <c r="W5727" s="419"/>
      <c r="X5727" s="419"/>
      <c r="Z5727" s="419"/>
      <c r="AA5727" s="419"/>
      <c r="AB5727" s="419"/>
      <c r="AD5727" s="419"/>
      <c r="AE5727" s="419"/>
      <c r="AF5727" s="419"/>
      <c r="AH5727" s="419"/>
      <c r="AI5727" s="419"/>
      <c r="AJ5727" s="419"/>
      <c r="AL5727" s="419"/>
      <c r="AM5727" s="419"/>
      <c r="AN5727" s="403"/>
      <c r="AO5727" s="419"/>
      <c r="AP5727" s="419"/>
      <c r="AQ5727" s="419"/>
      <c r="AR5727" s="419"/>
      <c r="AS5727" s="419"/>
      <c r="AT5727" s="419"/>
      <c r="AU5727" s="419"/>
      <c r="AV5727" s="419"/>
      <c r="AX5727" s="419"/>
      <c r="AY5727" s="419"/>
      <c r="AZ5727" s="419"/>
      <c r="BB5727" s="419"/>
      <c r="BC5727" s="419"/>
      <c r="BD5727" s="419"/>
      <c r="BF5727" s="419"/>
      <c r="BG5727" s="419"/>
      <c r="BH5727" s="419"/>
      <c r="BJ5727" s="419"/>
      <c r="BK5727" s="419"/>
      <c r="BL5727" s="419"/>
      <c r="BN5727" s="419"/>
      <c r="BO5727" s="419"/>
      <c r="BP5727" s="419"/>
      <c r="BR5727" s="419"/>
      <c r="BS5727" s="419"/>
      <c r="BT5727" s="419"/>
      <c r="BV5727" s="419"/>
      <c r="BW5727" s="419"/>
      <c r="BX5727" s="397"/>
      <c r="BZ5727" s="449"/>
      <c r="CB5727" s="419"/>
      <c r="CC5727" s="419"/>
      <c r="CD5727" s="419"/>
      <c r="CF5727" s="419"/>
      <c r="CG5727" s="419"/>
      <c r="CH5727" s="419"/>
    </row>
    <row r="5728" spans="3:86" ht="21" thickBot="1">
      <c r="C5728" s="425"/>
      <c r="P5728" s="431"/>
      <c r="R5728" s="419"/>
      <c r="S5728" s="446"/>
      <c r="T5728" s="419"/>
      <c r="V5728" s="196"/>
      <c r="W5728" s="419"/>
      <c r="X5728" s="419"/>
      <c r="Z5728" s="419"/>
      <c r="AA5728" s="419"/>
      <c r="AB5728" s="419"/>
      <c r="AD5728" s="419"/>
      <c r="AE5728" s="419"/>
      <c r="AF5728" s="419"/>
      <c r="AH5728" s="419"/>
      <c r="AI5728" s="419"/>
      <c r="AJ5728" s="419"/>
      <c r="AL5728" s="419"/>
      <c r="AM5728" s="419"/>
      <c r="AN5728" s="403"/>
      <c r="AO5728" s="419"/>
      <c r="AP5728" s="419"/>
      <c r="AQ5728" s="419"/>
      <c r="AR5728" s="419"/>
      <c r="AS5728" s="419"/>
      <c r="AT5728" s="419"/>
      <c r="AU5728" s="419"/>
      <c r="AV5728" s="419"/>
      <c r="AX5728" s="419"/>
      <c r="AY5728" s="419"/>
      <c r="AZ5728" s="419"/>
      <c r="BB5728" s="419"/>
      <c r="BC5728" s="419"/>
      <c r="BD5728" s="419"/>
      <c r="BF5728" s="419"/>
      <c r="BG5728" s="419"/>
      <c r="BH5728" s="419"/>
      <c r="BJ5728" s="419"/>
      <c r="BK5728" s="419"/>
      <c r="BL5728" s="419"/>
      <c r="BN5728" s="419"/>
      <c r="BO5728" s="419"/>
      <c r="BP5728" s="419"/>
      <c r="BR5728" s="419"/>
      <c r="BS5728" s="419"/>
      <c r="BT5728" s="419"/>
      <c r="BV5728" s="419"/>
      <c r="BW5728" s="419"/>
      <c r="BX5728" s="397"/>
      <c r="BZ5728" s="449"/>
      <c r="CB5728" s="419"/>
      <c r="CC5728" s="419"/>
      <c r="CD5728" s="419"/>
      <c r="CF5728" s="419"/>
      <c r="CG5728" s="419"/>
      <c r="CH5728" s="419"/>
    </row>
    <row r="5729" spans="3:86" ht="21" thickBot="1">
      <c r="C5729" s="425"/>
      <c r="P5729" s="431"/>
      <c r="R5729" s="419"/>
      <c r="S5729" s="446"/>
      <c r="T5729" s="419"/>
      <c r="V5729" s="196"/>
      <c r="W5729" s="419"/>
      <c r="X5729" s="419"/>
      <c r="Z5729" s="419"/>
      <c r="AA5729" s="419"/>
      <c r="AB5729" s="419"/>
      <c r="AD5729" s="419"/>
      <c r="AE5729" s="419"/>
      <c r="AF5729" s="419"/>
      <c r="AH5729" s="419"/>
      <c r="AI5729" s="419"/>
      <c r="AJ5729" s="419"/>
      <c r="AL5729" s="419"/>
      <c r="AM5729" s="419"/>
      <c r="AN5729" s="403"/>
      <c r="AO5729" s="419"/>
      <c r="AP5729" s="419"/>
      <c r="AQ5729" s="419"/>
      <c r="AR5729" s="419"/>
      <c r="AS5729" s="419"/>
      <c r="AT5729" s="419"/>
      <c r="AU5729" s="419"/>
      <c r="AV5729" s="419"/>
      <c r="AX5729" s="419"/>
      <c r="AY5729" s="419"/>
      <c r="AZ5729" s="419"/>
      <c r="BB5729" s="419"/>
      <c r="BC5729" s="419"/>
      <c r="BD5729" s="419"/>
      <c r="BF5729" s="419"/>
      <c r="BG5729" s="419"/>
      <c r="BH5729" s="419"/>
      <c r="BJ5729" s="419"/>
      <c r="BK5729" s="419"/>
      <c r="BL5729" s="419"/>
      <c r="BN5729" s="419"/>
      <c r="BO5729" s="419"/>
      <c r="BP5729" s="419"/>
      <c r="BR5729" s="419"/>
      <c r="BS5729" s="419"/>
      <c r="BT5729" s="419"/>
      <c r="BV5729" s="419"/>
      <c r="BW5729" s="419"/>
      <c r="BX5729" s="397"/>
      <c r="BZ5729" s="449"/>
      <c r="CB5729" s="419"/>
      <c r="CC5729" s="419"/>
      <c r="CD5729" s="419"/>
      <c r="CF5729" s="419"/>
      <c r="CG5729" s="419"/>
      <c r="CH5729" s="419"/>
    </row>
    <row r="5730" spans="3:86" ht="21" thickBot="1">
      <c r="C5730" s="425"/>
      <c r="P5730" s="431"/>
      <c r="R5730" s="419"/>
      <c r="S5730" s="446"/>
      <c r="T5730" s="419"/>
      <c r="V5730" s="196"/>
      <c r="W5730" s="419"/>
      <c r="X5730" s="419"/>
      <c r="Z5730" s="419"/>
      <c r="AA5730" s="419"/>
      <c r="AB5730" s="419"/>
      <c r="AD5730" s="419"/>
      <c r="AE5730" s="419"/>
      <c r="AF5730" s="419"/>
      <c r="AH5730" s="419"/>
      <c r="AI5730" s="419"/>
      <c r="AJ5730" s="419"/>
      <c r="AL5730" s="419"/>
      <c r="AM5730" s="419"/>
      <c r="AN5730" s="403"/>
      <c r="AO5730" s="419"/>
      <c r="AP5730" s="419"/>
      <c r="AQ5730" s="419"/>
      <c r="AR5730" s="419"/>
      <c r="AS5730" s="419"/>
      <c r="AT5730" s="419"/>
      <c r="AU5730" s="419"/>
      <c r="AV5730" s="419"/>
      <c r="AX5730" s="419"/>
      <c r="AY5730" s="419"/>
      <c r="AZ5730" s="419"/>
      <c r="BB5730" s="419"/>
      <c r="BC5730" s="419"/>
      <c r="BD5730" s="419"/>
      <c r="BF5730" s="419"/>
      <c r="BG5730" s="419"/>
      <c r="BH5730" s="419"/>
      <c r="BJ5730" s="419"/>
      <c r="BK5730" s="419"/>
      <c r="BL5730" s="419"/>
      <c r="BN5730" s="419"/>
      <c r="BO5730" s="419"/>
      <c r="BP5730" s="419"/>
      <c r="BR5730" s="419"/>
      <c r="BS5730" s="419"/>
      <c r="BT5730" s="419"/>
      <c r="BV5730" s="419"/>
      <c r="BW5730" s="419"/>
      <c r="BX5730" s="397"/>
      <c r="BZ5730" s="449"/>
      <c r="CB5730" s="419"/>
      <c r="CC5730" s="419"/>
      <c r="CD5730" s="419"/>
      <c r="CF5730" s="419"/>
      <c r="CG5730" s="419"/>
      <c r="CH5730" s="419"/>
    </row>
    <row r="5731" spans="3:86" ht="21" thickBot="1">
      <c r="C5731" s="425"/>
      <c r="P5731" s="431"/>
      <c r="R5731" s="419"/>
      <c r="S5731" s="446"/>
      <c r="T5731" s="419"/>
      <c r="V5731" s="196"/>
      <c r="W5731" s="419"/>
      <c r="X5731" s="419"/>
      <c r="Z5731" s="419"/>
      <c r="AA5731" s="419"/>
      <c r="AB5731" s="419"/>
      <c r="AD5731" s="419"/>
      <c r="AE5731" s="419"/>
      <c r="AF5731" s="419"/>
      <c r="AH5731" s="419"/>
      <c r="AI5731" s="419"/>
      <c r="AJ5731" s="419"/>
      <c r="AL5731" s="419"/>
      <c r="AM5731" s="419"/>
      <c r="AN5731" s="403"/>
      <c r="AO5731" s="419"/>
      <c r="AP5731" s="419"/>
      <c r="AQ5731" s="419"/>
      <c r="AR5731" s="419"/>
      <c r="AS5731" s="419"/>
      <c r="AT5731" s="419"/>
      <c r="AU5731" s="419"/>
      <c r="AV5731" s="419"/>
      <c r="AX5731" s="419"/>
      <c r="AY5731" s="419"/>
      <c r="AZ5731" s="419"/>
      <c r="BB5731" s="419"/>
      <c r="BC5731" s="419"/>
      <c r="BD5731" s="419"/>
      <c r="BF5731" s="419"/>
      <c r="BG5731" s="419"/>
      <c r="BH5731" s="419"/>
      <c r="BJ5731" s="419"/>
      <c r="BK5731" s="419"/>
      <c r="BL5731" s="419"/>
      <c r="BN5731" s="419"/>
      <c r="BO5731" s="419"/>
      <c r="BP5731" s="419"/>
      <c r="BR5731" s="419"/>
      <c r="BS5731" s="419"/>
      <c r="BT5731" s="419"/>
      <c r="BV5731" s="419"/>
      <c r="BW5731" s="419"/>
      <c r="BX5731" s="397"/>
      <c r="BZ5731" s="449"/>
      <c r="CB5731" s="419"/>
      <c r="CC5731" s="419"/>
      <c r="CD5731" s="419"/>
      <c r="CF5731" s="419"/>
      <c r="CG5731" s="419"/>
      <c r="CH5731" s="419"/>
    </row>
    <row r="5732" spans="3:86" ht="21" thickBot="1">
      <c r="C5732" s="425"/>
      <c r="P5732" s="431"/>
      <c r="R5732" s="419"/>
      <c r="S5732" s="446"/>
      <c r="T5732" s="419"/>
      <c r="V5732" s="196"/>
      <c r="W5732" s="419"/>
      <c r="X5732" s="419"/>
      <c r="Z5732" s="419"/>
      <c r="AA5732" s="419"/>
      <c r="AB5732" s="419"/>
      <c r="AD5732" s="419"/>
      <c r="AE5732" s="419"/>
      <c r="AF5732" s="419"/>
      <c r="AH5732" s="419"/>
      <c r="AI5732" s="419"/>
      <c r="AJ5732" s="419"/>
      <c r="AL5732" s="419"/>
      <c r="AM5732" s="419"/>
      <c r="AN5732" s="403"/>
      <c r="AO5732" s="419"/>
      <c r="AP5732" s="419"/>
      <c r="AQ5732" s="419"/>
      <c r="AR5732" s="419"/>
      <c r="AS5732" s="419"/>
      <c r="AT5732" s="419"/>
      <c r="AU5732" s="419"/>
      <c r="AV5732" s="419"/>
      <c r="AX5732" s="419"/>
      <c r="AY5732" s="419"/>
      <c r="AZ5732" s="419"/>
      <c r="BB5732" s="419"/>
      <c r="BC5732" s="419"/>
      <c r="BD5732" s="419"/>
      <c r="BF5732" s="419"/>
      <c r="BG5732" s="419"/>
      <c r="BH5732" s="419"/>
      <c r="BJ5732" s="419"/>
      <c r="BK5732" s="419"/>
      <c r="BL5732" s="419"/>
      <c r="BN5732" s="419"/>
      <c r="BO5732" s="419"/>
      <c r="BP5732" s="419"/>
      <c r="BR5732" s="419"/>
      <c r="BS5732" s="419"/>
      <c r="BT5732" s="419"/>
      <c r="BV5732" s="419"/>
      <c r="BW5732" s="419"/>
      <c r="BX5732" s="397"/>
      <c r="BZ5732" s="449"/>
      <c r="CB5732" s="419"/>
      <c r="CC5732" s="419"/>
      <c r="CD5732" s="419"/>
      <c r="CF5732" s="419"/>
      <c r="CG5732" s="419"/>
      <c r="CH5732" s="419"/>
    </row>
    <row r="5733" spans="3:86" ht="21" thickBot="1">
      <c r="C5733" s="425"/>
      <c r="P5733" s="431"/>
      <c r="R5733" s="419"/>
      <c r="S5733" s="446"/>
      <c r="T5733" s="419"/>
      <c r="V5733" s="196"/>
      <c r="W5733" s="419"/>
      <c r="X5733" s="419"/>
      <c r="Z5733" s="419"/>
      <c r="AA5733" s="419"/>
      <c r="AB5733" s="419"/>
      <c r="AD5733" s="419"/>
      <c r="AE5733" s="419"/>
      <c r="AF5733" s="419"/>
      <c r="AH5733" s="419"/>
      <c r="AI5733" s="419"/>
      <c r="AJ5733" s="419"/>
      <c r="AL5733" s="419"/>
      <c r="AM5733" s="419"/>
      <c r="AN5733" s="403"/>
      <c r="AO5733" s="419"/>
      <c r="AP5733" s="419"/>
      <c r="AQ5733" s="419"/>
      <c r="AR5733" s="419"/>
      <c r="AS5733" s="419"/>
      <c r="AT5733" s="419"/>
      <c r="AU5733" s="419"/>
      <c r="AV5733" s="419"/>
      <c r="AX5733" s="419"/>
      <c r="AY5733" s="419"/>
      <c r="AZ5733" s="419"/>
      <c r="BB5733" s="419"/>
      <c r="BC5733" s="419"/>
      <c r="BD5733" s="419"/>
      <c r="BF5733" s="419"/>
      <c r="BG5733" s="419"/>
      <c r="BH5733" s="419"/>
      <c r="BJ5733" s="419"/>
      <c r="BK5733" s="419"/>
      <c r="BL5733" s="419"/>
      <c r="BN5733" s="419"/>
      <c r="BO5733" s="419"/>
      <c r="BP5733" s="419"/>
      <c r="BR5733" s="419"/>
      <c r="BS5733" s="419"/>
      <c r="BT5733" s="419"/>
      <c r="BV5733" s="419"/>
      <c r="BW5733" s="419"/>
      <c r="BX5733" s="397"/>
      <c r="BZ5733" s="449"/>
      <c r="CB5733" s="419"/>
      <c r="CC5733" s="419"/>
      <c r="CD5733" s="419"/>
      <c r="CF5733" s="419"/>
      <c r="CG5733" s="419"/>
      <c r="CH5733" s="419"/>
    </row>
    <row r="5734" spans="3:86" ht="21" thickBot="1">
      <c r="C5734" s="425"/>
      <c r="P5734" s="431"/>
      <c r="R5734" s="419"/>
      <c r="S5734" s="446"/>
      <c r="T5734" s="419"/>
      <c r="V5734" s="196"/>
      <c r="W5734" s="419"/>
      <c r="X5734" s="419"/>
      <c r="Z5734" s="419"/>
      <c r="AA5734" s="419"/>
      <c r="AB5734" s="419"/>
      <c r="AD5734" s="419"/>
      <c r="AE5734" s="419"/>
      <c r="AF5734" s="419"/>
      <c r="AH5734" s="419"/>
      <c r="AI5734" s="419"/>
      <c r="AJ5734" s="419"/>
      <c r="AL5734" s="419"/>
      <c r="AM5734" s="419"/>
      <c r="AN5734" s="403"/>
      <c r="AO5734" s="419"/>
      <c r="AP5734" s="419"/>
      <c r="AQ5734" s="419"/>
      <c r="AR5734" s="419"/>
      <c r="AS5734" s="419"/>
      <c r="AT5734" s="419"/>
      <c r="AU5734" s="419"/>
      <c r="AV5734" s="419"/>
      <c r="AX5734" s="419"/>
      <c r="AY5734" s="419"/>
      <c r="AZ5734" s="419"/>
      <c r="BB5734" s="419"/>
      <c r="BC5734" s="419"/>
      <c r="BD5734" s="419"/>
      <c r="BF5734" s="419"/>
      <c r="BG5734" s="419"/>
      <c r="BH5734" s="419"/>
      <c r="BJ5734" s="419"/>
      <c r="BK5734" s="419"/>
      <c r="BL5734" s="419"/>
      <c r="BN5734" s="419"/>
      <c r="BO5734" s="419"/>
      <c r="BP5734" s="419"/>
      <c r="BR5734" s="419"/>
      <c r="BS5734" s="419"/>
      <c r="BT5734" s="419"/>
      <c r="BV5734" s="419"/>
      <c r="BW5734" s="419"/>
      <c r="BX5734" s="397"/>
      <c r="BZ5734" s="449"/>
      <c r="CB5734" s="419"/>
      <c r="CC5734" s="419"/>
      <c r="CD5734" s="419"/>
      <c r="CF5734" s="419"/>
      <c r="CG5734" s="419"/>
      <c r="CH5734" s="419"/>
    </row>
    <row r="5735" spans="3:86" ht="21" thickBot="1">
      <c r="C5735" s="425"/>
      <c r="P5735" s="431"/>
      <c r="R5735" s="419"/>
      <c r="S5735" s="446"/>
      <c r="T5735" s="419"/>
      <c r="V5735" s="196"/>
      <c r="W5735" s="419"/>
      <c r="X5735" s="419"/>
      <c r="Z5735" s="419"/>
      <c r="AA5735" s="419"/>
      <c r="AB5735" s="419"/>
      <c r="AD5735" s="419"/>
      <c r="AE5735" s="419"/>
      <c r="AF5735" s="419"/>
      <c r="AH5735" s="419"/>
      <c r="AI5735" s="419"/>
      <c r="AJ5735" s="419"/>
      <c r="AL5735" s="419"/>
      <c r="AM5735" s="419"/>
      <c r="AN5735" s="403"/>
      <c r="AO5735" s="419"/>
      <c r="AP5735" s="419"/>
      <c r="AQ5735" s="419"/>
      <c r="AR5735" s="419"/>
      <c r="AS5735" s="419"/>
      <c r="AT5735" s="419"/>
      <c r="AU5735" s="419"/>
      <c r="AV5735" s="419"/>
      <c r="AX5735" s="419"/>
      <c r="AY5735" s="419"/>
      <c r="AZ5735" s="419"/>
      <c r="BB5735" s="419"/>
      <c r="BC5735" s="419"/>
      <c r="BD5735" s="419"/>
      <c r="BF5735" s="419"/>
      <c r="BG5735" s="419"/>
      <c r="BH5735" s="419"/>
      <c r="BJ5735" s="419"/>
      <c r="BK5735" s="419"/>
      <c r="BL5735" s="419"/>
      <c r="BN5735" s="419"/>
      <c r="BO5735" s="419"/>
      <c r="BP5735" s="419"/>
      <c r="BR5735" s="419"/>
      <c r="BS5735" s="419"/>
      <c r="BT5735" s="419"/>
      <c r="BV5735" s="419"/>
      <c r="BW5735" s="419"/>
      <c r="BX5735" s="397"/>
      <c r="BZ5735" s="449"/>
      <c r="CB5735" s="419"/>
      <c r="CC5735" s="419"/>
      <c r="CD5735" s="419"/>
      <c r="CF5735" s="419"/>
      <c r="CG5735" s="419"/>
      <c r="CH5735" s="419"/>
    </row>
    <row r="5736" spans="3:86" ht="21" thickBot="1">
      <c r="C5736" s="425"/>
      <c r="P5736" s="431"/>
      <c r="R5736" s="419"/>
      <c r="S5736" s="446"/>
      <c r="T5736" s="419"/>
      <c r="V5736" s="196"/>
      <c r="W5736" s="419"/>
      <c r="X5736" s="419"/>
      <c r="Z5736" s="419"/>
      <c r="AA5736" s="419"/>
      <c r="AB5736" s="419"/>
      <c r="AD5736" s="419"/>
      <c r="AE5736" s="419"/>
      <c r="AF5736" s="419"/>
      <c r="AH5736" s="419"/>
      <c r="AI5736" s="419"/>
      <c r="AJ5736" s="419"/>
      <c r="AL5736" s="419"/>
      <c r="AM5736" s="419"/>
      <c r="AN5736" s="403"/>
      <c r="AO5736" s="419"/>
      <c r="AP5736" s="419"/>
      <c r="AQ5736" s="419"/>
      <c r="AR5736" s="419"/>
      <c r="AS5736" s="419"/>
      <c r="AT5736" s="419"/>
      <c r="AU5736" s="419"/>
      <c r="AV5736" s="419"/>
      <c r="AX5736" s="419"/>
      <c r="AY5736" s="419"/>
      <c r="AZ5736" s="419"/>
      <c r="BB5736" s="419"/>
      <c r="BC5736" s="419"/>
      <c r="BD5736" s="419"/>
      <c r="BF5736" s="419"/>
      <c r="BG5736" s="419"/>
      <c r="BH5736" s="419"/>
      <c r="BJ5736" s="419"/>
      <c r="BK5736" s="419"/>
      <c r="BL5736" s="419"/>
      <c r="BN5736" s="419"/>
      <c r="BO5736" s="419"/>
      <c r="BP5736" s="419"/>
      <c r="BR5736" s="419"/>
      <c r="BS5736" s="419"/>
      <c r="BT5736" s="419"/>
      <c r="BV5736" s="419"/>
      <c r="BW5736" s="419"/>
      <c r="BX5736" s="397"/>
      <c r="BZ5736" s="449"/>
      <c r="CB5736" s="419"/>
      <c r="CC5736" s="419"/>
      <c r="CD5736" s="419"/>
      <c r="CF5736" s="419"/>
      <c r="CG5736" s="419"/>
      <c r="CH5736" s="419"/>
    </row>
    <row r="5737" spans="3:86" ht="21" thickBot="1">
      <c r="C5737" s="425"/>
      <c r="P5737" s="431"/>
      <c r="R5737" s="419"/>
      <c r="S5737" s="446"/>
      <c r="T5737" s="419"/>
      <c r="V5737" s="196"/>
      <c r="W5737" s="419"/>
      <c r="X5737" s="419"/>
      <c r="Z5737" s="419"/>
      <c r="AA5737" s="419"/>
      <c r="AB5737" s="419"/>
      <c r="AD5737" s="419"/>
      <c r="AE5737" s="419"/>
      <c r="AF5737" s="419"/>
      <c r="AH5737" s="419"/>
      <c r="AI5737" s="419"/>
      <c r="AJ5737" s="419"/>
      <c r="AL5737" s="419"/>
      <c r="AM5737" s="419"/>
      <c r="AN5737" s="403"/>
      <c r="AO5737" s="419"/>
      <c r="AP5737" s="419"/>
      <c r="AQ5737" s="419"/>
      <c r="AR5737" s="419"/>
      <c r="AS5737" s="419"/>
      <c r="AT5737" s="419"/>
      <c r="AU5737" s="419"/>
      <c r="AV5737" s="419"/>
      <c r="AX5737" s="419"/>
      <c r="AY5737" s="419"/>
      <c r="AZ5737" s="419"/>
      <c r="BB5737" s="419"/>
      <c r="BC5737" s="419"/>
      <c r="BD5737" s="419"/>
      <c r="BF5737" s="419"/>
      <c r="BG5737" s="419"/>
      <c r="BH5737" s="419"/>
      <c r="BJ5737" s="419"/>
      <c r="BK5737" s="419"/>
      <c r="BL5737" s="419"/>
      <c r="BN5737" s="419"/>
      <c r="BO5737" s="419"/>
      <c r="BP5737" s="419"/>
      <c r="BR5737" s="419"/>
      <c r="BS5737" s="419"/>
      <c r="BT5737" s="419"/>
      <c r="BV5737" s="419"/>
      <c r="BW5737" s="419"/>
      <c r="BX5737" s="397"/>
      <c r="BZ5737" s="449"/>
      <c r="CB5737" s="419"/>
      <c r="CC5737" s="419"/>
      <c r="CD5737" s="419"/>
      <c r="CF5737" s="419"/>
      <c r="CG5737" s="419"/>
      <c r="CH5737" s="419"/>
    </row>
    <row r="5738" spans="3:86" ht="21" thickBot="1">
      <c r="C5738" s="425"/>
      <c r="P5738" s="431"/>
      <c r="R5738" s="419"/>
      <c r="S5738" s="446"/>
      <c r="T5738" s="419"/>
      <c r="V5738" s="196"/>
      <c r="W5738" s="419"/>
      <c r="X5738" s="419"/>
      <c r="Z5738" s="419"/>
      <c r="AA5738" s="419"/>
      <c r="AB5738" s="419"/>
      <c r="AD5738" s="419"/>
      <c r="AE5738" s="419"/>
      <c r="AF5738" s="419"/>
      <c r="AH5738" s="419"/>
      <c r="AI5738" s="419"/>
      <c r="AJ5738" s="419"/>
      <c r="AL5738" s="419"/>
      <c r="AM5738" s="419"/>
      <c r="AN5738" s="403"/>
      <c r="AO5738" s="419"/>
      <c r="AP5738" s="419"/>
      <c r="AQ5738" s="419"/>
      <c r="AR5738" s="419"/>
      <c r="AS5738" s="419"/>
      <c r="AT5738" s="419"/>
      <c r="AU5738" s="419"/>
      <c r="AV5738" s="419"/>
      <c r="AX5738" s="419"/>
      <c r="AY5738" s="419"/>
      <c r="AZ5738" s="419"/>
      <c r="BB5738" s="419"/>
      <c r="BC5738" s="419"/>
      <c r="BD5738" s="419"/>
      <c r="BF5738" s="419"/>
      <c r="BG5738" s="419"/>
      <c r="BH5738" s="419"/>
      <c r="BJ5738" s="419"/>
      <c r="BK5738" s="419"/>
      <c r="BL5738" s="419"/>
      <c r="BN5738" s="419"/>
      <c r="BO5738" s="419"/>
      <c r="BP5738" s="419"/>
      <c r="BR5738" s="419"/>
      <c r="BS5738" s="419"/>
      <c r="BT5738" s="419"/>
      <c r="BV5738" s="419"/>
      <c r="BW5738" s="419"/>
      <c r="BX5738" s="397"/>
      <c r="BZ5738" s="449"/>
      <c r="CB5738" s="419"/>
      <c r="CC5738" s="419"/>
      <c r="CD5738" s="419"/>
      <c r="CF5738" s="419"/>
      <c r="CG5738" s="419"/>
      <c r="CH5738" s="419"/>
    </row>
    <row r="5739" spans="3:86" ht="21" thickBot="1">
      <c r="C5739" s="425"/>
      <c r="P5739" s="431"/>
      <c r="R5739" s="419"/>
      <c r="S5739" s="446"/>
      <c r="T5739" s="419"/>
      <c r="V5739" s="196"/>
      <c r="W5739" s="419"/>
      <c r="X5739" s="419"/>
      <c r="Z5739" s="419"/>
      <c r="AA5739" s="419"/>
      <c r="AB5739" s="419"/>
      <c r="AD5739" s="419"/>
      <c r="AE5739" s="419"/>
      <c r="AF5739" s="419"/>
      <c r="AH5739" s="419"/>
      <c r="AI5739" s="419"/>
      <c r="AJ5739" s="419"/>
      <c r="AL5739" s="419"/>
      <c r="AM5739" s="419"/>
      <c r="AN5739" s="403"/>
      <c r="AO5739" s="419"/>
      <c r="AP5739" s="419"/>
      <c r="AQ5739" s="419"/>
      <c r="AR5739" s="419"/>
      <c r="AS5739" s="419"/>
      <c r="AT5739" s="419"/>
      <c r="AU5739" s="419"/>
      <c r="AV5739" s="419"/>
      <c r="AX5739" s="419"/>
      <c r="AY5739" s="419"/>
      <c r="AZ5739" s="419"/>
      <c r="BB5739" s="419"/>
      <c r="BC5739" s="419"/>
      <c r="BD5739" s="419"/>
      <c r="BF5739" s="419"/>
      <c r="BG5739" s="419"/>
      <c r="BH5739" s="419"/>
      <c r="BJ5739" s="419"/>
      <c r="BK5739" s="419"/>
      <c r="BL5739" s="419"/>
      <c r="BN5739" s="419"/>
      <c r="BO5739" s="419"/>
      <c r="BP5739" s="419"/>
      <c r="BR5739" s="419"/>
      <c r="BS5739" s="419"/>
      <c r="BT5739" s="419"/>
      <c r="BV5739" s="419"/>
      <c r="BW5739" s="419"/>
      <c r="BX5739" s="397"/>
      <c r="BZ5739" s="449"/>
      <c r="CB5739" s="419"/>
      <c r="CC5739" s="419"/>
      <c r="CD5739" s="419"/>
      <c r="CF5739" s="419"/>
      <c r="CG5739" s="419"/>
      <c r="CH5739" s="419"/>
    </row>
    <row r="5740" spans="3:86" ht="21" thickBot="1">
      <c r="C5740" s="425"/>
      <c r="P5740" s="431"/>
      <c r="R5740" s="419"/>
      <c r="S5740" s="446"/>
      <c r="T5740" s="419"/>
      <c r="V5740" s="196"/>
      <c r="W5740" s="419"/>
      <c r="X5740" s="419"/>
      <c r="Z5740" s="419"/>
      <c r="AA5740" s="419"/>
      <c r="AB5740" s="419"/>
      <c r="AD5740" s="419"/>
      <c r="AE5740" s="419"/>
      <c r="AF5740" s="419"/>
      <c r="AH5740" s="419"/>
      <c r="AI5740" s="419"/>
      <c r="AJ5740" s="419"/>
      <c r="AL5740" s="419"/>
      <c r="AM5740" s="419"/>
      <c r="AN5740" s="403"/>
      <c r="AO5740" s="419"/>
      <c r="AP5740" s="419"/>
      <c r="AQ5740" s="419"/>
      <c r="AR5740" s="419"/>
      <c r="AS5740" s="419"/>
      <c r="AT5740" s="419"/>
      <c r="AU5740" s="419"/>
      <c r="AV5740" s="419"/>
      <c r="AX5740" s="419"/>
      <c r="AY5740" s="419"/>
      <c r="AZ5740" s="419"/>
      <c r="BB5740" s="419"/>
      <c r="BC5740" s="419"/>
      <c r="BD5740" s="419"/>
      <c r="BF5740" s="419"/>
      <c r="BG5740" s="419"/>
      <c r="BH5740" s="419"/>
      <c r="BJ5740" s="419"/>
      <c r="BK5740" s="419"/>
      <c r="BL5740" s="419"/>
      <c r="BN5740" s="419"/>
      <c r="BO5740" s="419"/>
      <c r="BP5740" s="419"/>
      <c r="BR5740" s="419"/>
      <c r="BS5740" s="419"/>
      <c r="BT5740" s="419"/>
      <c r="BV5740" s="419"/>
      <c r="BW5740" s="419"/>
      <c r="BX5740" s="397"/>
      <c r="BZ5740" s="449"/>
      <c r="CB5740" s="419"/>
      <c r="CC5740" s="419"/>
      <c r="CD5740" s="419"/>
      <c r="CF5740" s="419"/>
      <c r="CG5740" s="419"/>
      <c r="CH5740" s="419"/>
    </row>
    <row r="5741" spans="3:86" ht="21" thickBot="1">
      <c r="C5741" s="425"/>
      <c r="P5741" s="431"/>
      <c r="R5741" s="419"/>
      <c r="S5741" s="446"/>
      <c r="T5741" s="419"/>
      <c r="V5741" s="196"/>
      <c r="W5741" s="419"/>
      <c r="X5741" s="419"/>
      <c r="Z5741" s="419"/>
      <c r="AA5741" s="419"/>
      <c r="AB5741" s="419"/>
      <c r="AD5741" s="419"/>
      <c r="AE5741" s="419"/>
      <c r="AF5741" s="419"/>
      <c r="AH5741" s="419"/>
      <c r="AI5741" s="419"/>
      <c r="AJ5741" s="419"/>
      <c r="AL5741" s="419"/>
      <c r="AM5741" s="419"/>
      <c r="AN5741" s="403"/>
      <c r="AO5741" s="419"/>
      <c r="AP5741" s="419"/>
      <c r="AQ5741" s="419"/>
      <c r="AR5741" s="419"/>
      <c r="AS5741" s="419"/>
      <c r="AT5741" s="419"/>
      <c r="AU5741" s="419"/>
      <c r="AV5741" s="419"/>
      <c r="AX5741" s="419"/>
      <c r="AY5741" s="419"/>
      <c r="AZ5741" s="419"/>
      <c r="BB5741" s="419"/>
      <c r="BC5741" s="419"/>
      <c r="BD5741" s="419"/>
      <c r="BF5741" s="419"/>
      <c r="BG5741" s="419"/>
      <c r="BH5741" s="419"/>
      <c r="BJ5741" s="419"/>
      <c r="BK5741" s="419"/>
      <c r="BL5741" s="419"/>
      <c r="BN5741" s="419"/>
      <c r="BO5741" s="419"/>
      <c r="BP5741" s="419"/>
      <c r="BR5741" s="419"/>
      <c r="BS5741" s="419"/>
      <c r="BT5741" s="419"/>
      <c r="BV5741" s="419"/>
      <c r="BW5741" s="419"/>
      <c r="BX5741" s="397"/>
      <c r="BZ5741" s="449"/>
      <c r="CB5741" s="419"/>
      <c r="CC5741" s="419"/>
      <c r="CD5741" s="419"/>
      <c r="CF5741" s="419"/>
      <c r="CG5741" s="419"/>
      <c r="CH5741" s="419"/>
    </row>
    <row r="5742" spans="3:86" ht="21" thickBot="1">
      <c r="C5742" s="425"/>
      <c r="P5742" s="431"/>
      <c r="R5742" s="419"/>
      <c r="S5742" s="446"/>
      <c r="T5742" s="419"/>
      <c r="V5742" s="196"/>
      <c r="W5742" s="419"/>
      <c r="X5742" s="419"/>
      <c r="Z5742" s="419"/>
      <c r="AA5742" s="419"/>
      <c r="AB5742" s="419"/>
      <c r="AD5742" s="419"/>
      <c r="AE5742" s="419"/>
      <c r="AF5742" s="419"/>
      <c r="AH5742" s="419"/>
      <c r="AI5742" s="419"/>
      <c r="AJ5742" s="419"/>
      <c r="AL5742" s="419"/>
      <c r="AM5742" s="419"/>
      <c r="AN5742" s="403"/>
      <c r="AO5742" s="419"/>
      <c r="AP5742" s="419"/>
      <c r="AQ5742" s="419"/>
      <c r="AR5742" s="419"/>
      <c r="AS5742" s="419"/>
      <c r="AT5742" s="419"/>
      <c r="AU5742" s="419"/>
      <c r="AV5742" s="419"/>
      <c r="AX5742" s="419"/>
      <c r="AY5742" s="419"/>
      <c r="AZ5742" s="419"/>
      <c r="BB5742" s="419"/>
      <c r="BC5742" s="419"/>
      <c r="BD5742" s="419"/>
      <c r="BF5742" s="419"/>
      <c r="BG5742" s="419"/>
      <c r="BH5742" s="419"/>
      <c r="BJ5742" s="419"/>
      <c r="BK5742" s="419"/>
      <c r="BL5742" s="419"/>
      <c r="BN5742" s="419"/>
      <c r="BO5742" s="419"/>
      <c r="BP5742" s="419"/>
      <c r="BR5742" s="419"/>
      <c r="BS5742" s="419"/>
      <c r="BT5742" s="419"/>
      <c r="BV5742" s="419"/>
      <c r="BW5742" s="419"/>
      <c r="BX5742" s="397"/>
      <c r="BZ5742" s="449"/>
      <c r="CB5742" s="419"/>
      <c r="CC5742" s="419"/>
      <c r="CD5742" s="419"/>
      <c r="CF5742" s="419"/>
      <c r="CG5742" s="419"/>
      <c r="CH5742" s="419"/>
    </row>
    <row r="5743" spans="3:86" ht="21" thickBot="1">
      <c r="C5743" s="425"/>
      <c r="P5743" s="431"/>
      <c r="R5743" s="419"/>
      <c r="S5743" s="446"/>
      <c r="T5743" s="419"/>
      <c r="V5743" s="196"/>
      <c r="W5743" s="419"/>
      <c r="X5743" s="419"/>
      <c r="Z5743" s="419"/>
      <c r="AA5743" s="419"/>
      <c r="AB5743" s="419"/>
      <c r="AD5743" s="419"/>
      <c r="AE5743" s="419"/>
      <c r="AF5743" s="419"/>
      <c r="AH5743" s="419"/>
      <c r="AI5743" s="419"/>
      <c r="AJ5743" s="419"/>
      <c r="AL5743" s="419"/>
      <c r="AM5743" s="419"/>
      <c r="AN5743" s="403"/>
      <c r="AO5743" s="419"/>
      <c r="AP5743" s="419"/>
      <c r="AQ5743" s="419"/>
      <c r="AR5743" s="419"/>
      <c r="AS5743" s="419"/>
      <c r="AT5743" s="419"/>
      <c r="AU5743" s="419"/>
      <c r="AV5743" s="419"/>
      <c r="AX5743" s="419"/>
      <c r="AY5743" s="419"/>
      <c r="AZ5743" s="419"/>
      <c r="BB5743" s="419"/>
      <c r="BC5743" s="419"/>
      <c r="BD5743" s="419"/>
      <c r="BF5743" s="419"/>
      <c r="BG5743" s="419"/>
      <c r="BH5743" s="419"/>
      <c r="BJ5743" s="419"/>
      <c r="BK5743" s="419"/>
      <c r="BL5743" s="419"/>
      <c r="BN5743" s="419"/>
      <c r="BO5743" s="419"/>
      <c r="BP5743" s="419"/>
      <c r="BR5743" s="419"/>
      <c r="BS5743" s="419"/>
      <c r="BT5743" s="419"/>
      <c r="BV5743" s="419"/>
      <c r="BW5743" s="419"/>
      <c r="BX5743" s="397"/>
      <c r="BZ5743" s="449"/>
      <c r="CB5743" s="419"/>
      <c r="CC5743" s="419"/>
      <c r="CD5743" s="419"/>
      <c r="CF5743" s="419"/>
      <c r="CG5743" s="419"/>
      <c r="CH5743" s="419"/>
    </row>
    <row r="5744" spans="3:86" ht="21" thickBot="1">
      <c r="C5744" s="425"/>
      <c r="P5744" s="431"/>
      <c r="R5744" s="419"/>
      <c r="S5744" s="446"/>
      <c r="T5744" s="419"/>
      <c r="V5744" s="196"/>
      <c r="W5744" s="419"/>
      <c r="X5744" s="419"/>
      <c r="Z5744" s="419"/>
      <c r="AA5744" s="419"/>
      <c r="AB5744" s="419"/>
      <c r="AD5744" s="419"/>
      <c r="AE5744" s="419"/>
      <c r="AF5744" s="419"/>
      <c r="AH5744" s="419"/>
      <c r="AI5744" s="419"/>
      <c r="AJ5744" s="419"/>
      <c r="AL5744" s="419"/>
      <c r="AM5744" s="419"/>
      <c r="AN5744" s="403"/>
      <c r="AO5744" s="419"/>
      <c r="AP5744" s="419"/>
      <c r="AQ5744" s="419"/>
      <c r="AR5744" s="419"/>
      <c r="AS5744" s="419"/>
      <c r="AT5744" s="419"/>
      <c r="AU5744" s="419"/>
      <c r="AV5744" s="419"/>
      <c r="AX5744" s="419"/>
      <c r="AY5744" s="419"/>
      <c r="AZ5744" s="419"/>
      <c r="BB5744" s="419"/>
      <c r="BC5744" s="419"/>
      <c r="BD5744" s="419"/>
      <c r="BF5744" s="419"/>
      <c r="BG5744" s="419"/>
      <c r="BH5744" s="419"/>
      <c r="BJ5744" s="419"/>
      <c r="BK5744" s="419"/>
      <c r="BL5744" s="419"/>
      <c r="BN5744" s="419"/>
      <c r="BO5744" s="419"/>
      <c r="BP5744" s="419"/>
      <c r="BR5744" s="419"/>
      <c r="BS5744" s="419"/>
      <c r="BT5744" s="419"/>
      <c r="BV5744" s="419"/>
      <c r="BW5744" s="419"/>
      <c r="BX5744" s="397"/>
      <c r="BZ5744" s="449"/>
      <c r="CB5744" s="419"/>
      <c r="CC5744" s="419"/>
      <c r="CD5744" s="419"/>
      <c r="CF5744" s="419"/>
      <c r="CG5744" s="419"/>
      <c r="CH5744" s="419"/>
    </row>
    <row r="5745" spans="3:86" ht="21" thickBot="1">
      <c r="C5745" s="425"/>
      <c r="P5745" s="431"/>
      <c r="R5745" s="419"/>
      <c r="S5745" s="446"/>
      <c r="T5745" s="419"/>
      <c r="V5745" s="196"/>
      <c r="W5745" s="419"/>
      <c r="X5745" s="419"/>
      <c r="Z5745" s="419"/>
      <c r="AA5745" s="419"/>
      <c r="AB5745" s="419"/>
      <c r="AD5745" s="419"/>
      <c r="AE5745" s="419"/>
      <c r="AF5745" s="419"/>
      <c r="AH5745" s="419"/>
      <c r="AI5745" s="419"/>
      <c r="AJ5745" s="419"/>
      <c r="AL5745" s="419"/>
      <c r="AM5745" s="419"/>
      <c r="AN5745" s="403"/>
      <c r="AO5745" s="419"/>
      <c r="AP5745" s="419"/>
      <c r="AQ5745" s="419"/>
      <c r="AR5745" s="419"/>
      <c r="AS5745" s="419"/>
      <c r="AT5745" s="419"/>
      <c r="AU5745" s="419"/>
      <c r="AV5745" s="419"/>
      <c r="AX5745" s="419"/>
      <c r="AY5745" s="419"/>
      <c r="AZ5745" s="419"/>
      <c r="BB5745" s="419"/>
      <c r="BC5745" s="419"/>
      <c r="BD5745" s="419"/>
      <c r="BF5745" s="419"/>
      <c r="BG5745" s="419"/>
      <c r="BH5745" s="419"/>
      <c r="BJ5745" s="419"/>
      <c r="BK5745" s="419"/>
      <c r="BL5745" s="419"/>
      <c r="BN5745" s="419"/>
      <c r="BO5745" s="419"/>
      <c r="BP5745" s="419"/>
      <c r="BR5745" s="419"/>
      <c r="BS5745" s="419"/>
      <c r="BT5745" s="419"/>
      <c r="BV5745" s="419"/>
      <c r="BW5745" s="419"/>
      <c r="BX5745" s="397"/>
      <c r="BZ5745" s="449"/>
      <c r="CB5745" s="419"/>
      <c r="CC5745" s="419"/>
      <c r="CD5745" s="419"/>
      <c r="CF5745" s="419"/>
      <c r="CG5745" s="419"/>
      <c r="CH5745" s="419"/>
    </row>
    <row r="5746" spans="3:86" ht="21" thickBot="1">
      <c r="C5746" s="425"/>
      <c r="P5746" s="431"/>
      <c r="R5746" s="419"/>
      <c r="S5746" s="446"/>
      <c r="T5746" s="419"/>
      <c r="V5746" s="196"/>
      <c r="W5746" s="419"/>
      <c r="X5746" s="419"/>
      <c r="Z5746" s="419"/>
      <c r="AA5746" s="419"/>
      <c r="AB5746" s="419"/>
      <c r="AD5746" s="419"/>
      <c r="AE5746" s="419"/>
      <c r="AF5746" s="419"/>
      <c r="AH5746" s="419"/>
      <c r="AI5746" s="419"/>
      <c r="AJ5746" s="419"/>
      <c r="AL5746" s="419"/>
      <c r="AM5746" s="419"/>
      <c r="AN5746" s="403"/>
      <c r="AO5746" s="419"/>
      <c r="AP5746" s="419"/>
      <c r="AQ5746" s="419"/>
      <c r="AR5746" s="419"/>
      <c r="AS5746" s="419"/>
      <c r="AT5746" s="419"/>
      <c r="AU5746" s="419"/>
      <c r="AV5746" s="419"/>
      <c r="AX5746" s="419"/>
      <c r="AY5746" s="419"/>
      <c r="AZ5746" s="419"/>
      <c r="BB5746" s="419"/>
      <c r="BC5746" s="419"/>
      <c r="BD5746" s="419"/>
      <c r="BF5746" s="419"/>
      <c r="BG5746" s="419"/>
      <c r="BH5746" s="419"/>
      <c r="BJ5746" s="419"/>
      <c r="BK5746" s="419"/>
      <c r="BL5746" s="419"/>
      <c r="BN5746" s="419"/>
      <c r="BO5746" s="419"/>
      <c r="BP5746" s="419"/>
      <c r="BR5746" s="419"/>
      <c r="BS5746" s="419"/>
      <c r="BT5746" s="419"/>
      <c r="BV5746" s="419"/>
      <c r="BW5746" s="419"/>
      <c r="BX5746" s="397"/>
      <c r="BZ5746" s="449"/>
      <c r="CB5746" s="419"/>
      <c r="CC5746" s="419"/>
      <c r="CD5746" s="419"/>
      <c r="CF5746" s="419"/>
      <c r="CG5746" s="419"/>
      <c r="CH5746" s="419"/>
    </row>
    <row r="5747" spans="3:86" ht="21" thickBot="1">
      <c r="C5747" s="425"/>
      <c r="P5747" s="431"/>
      <c r="R5747" s="419"/>
      <c r="S5747" s="446"/>
      <c r="T5747" s="419"/>
      <c r="V5747" s="196"/>
      <c r="W5747" s="419"/>
      <c r="X5747" s="419"/>
      <c r="Z5747" s="419"/>
      <c r="AA5747" s="419"/>
      <c r="AB5747" s="419"/>
      <c r="AD5747" s="419"/>
      <c r="AE5747" s="419"/>
      <c r="AF5747" s="419"/>
      <c r="AH5747" s="419"/>
      <c r="AI5747" s="419"/>
      <c r="AJ5747" s="419"/>
      <c r="AL5747" s="419"/>
      <c r="AM5747" s="419"/>
      <c r="AN5747" s="403"/>
      <c r="AO5747" s="419"/>
      <c r="AP5747" s="419"/>
      <c r="AQ5747" s="419"/>
      <c r="AR5747" s="419"/>
      <c r="AS5747" s="419"/>
      <c r="AT5747" s="419"/>
      <c r="AU5747" s="419"/>
      <c r="AV5747" s="419"/>
      <c r="AX5747" s="419"/>
      <c r="AY5747" s="419"/>
      <c r="AZ5747" s="419"/>
      <c r="BB5747" s="419"/>
      <c r="BC5747" s="419"/>
      <c r="BD5747" s="419"/>
      <c r="BF5747" s="419"/>
      <c r="BG5747" s="419"/>
      <c r="BH5747" s="419"/>
      <c r="BJ5747" s="419"/>
      <c r="BK5747" s="419"/>
      <c r="BL5747" s="419"/>
      <c r="BN5747" s="419"/>
      <c r="BO5747" s="419"/>
      <c r="BP5747" s="419"/>
      <c r="BR5747" s="419"/>
      <c r="BS5747" s="419"/>
      <c r="BT5747" s="419"/>
      <c r="BV5747" s="419"/>
      <c r="BW5747" s="419"/>
      <c r="BX5747" s="397"/>
      <c r="BZ5747" s="449"/>
      <c r="CB5747" s="419"/>
      <c r="CC5747" s="419"/>
      <c r="CD5747" s="419"/>
      <c r="CF5747" s="419"/>
      <c r="CG5747" s="419"/>
      <c r="CH5747" s="419"/>
    </row>
    <row r="5748" spans="3:86" ht="21" thickBot="1">
      <c r="C5748" s="425"/>
      <c r="P5748" s="431"/>
      <c r="R5748" s="419"/>
      <c r="S5748" s="446"/>
      <c r="T5748" s="419"/>
      <c r="V5748" s="196"/>
      <c r="W5748" s="419"/>
      <c r="X5748" s="419"/>
      <c r="Z5748" s="419"/>
      <c r="AA5748" s="419"/>
      <c r="AB5748" s="419"/>
      <c r="AD5748" s="419"/>
      <c r="AE5748" s="419"/>
      <c r="AF5748" s="419"/>
      <c r="AH5748" s="419"/>
      <c r="AI5748" s="419"/>
      <c r="AJ5748" s="419"/>
      <c r="AL5748" s="419"/>
      <c r="AM5748" s="419"/>
      <c r="AN5748" s="403"/>
      <c r="AO5748" s="419"/>
      <c r="AP5748" s="419"/>
      <c r="AQ5748" s="419"/>
      <c r="AR5748" s="419"/>
      <c r="AS5748" s="419"/>
      <c r="AT5748" s="419"/>
      <c r="AU5748" s="419"/>
      <c r="AV5748" s="419"/>
      <c r="AX5748" s="419"/>
      <c r="AY5748" s="419"/>
      <c r="AZ5748" s="419"/>
      <c r="BB5748" s="419"/>
      <c r="BC5748" s="419"/>
      <c r="BD5748" s="419"/>
      <c r="BF5748" s="419"/>
      <c r="BG5748" s="419"/>
      <c r="BH5748" s="419"/>
      <c r="BJ5748" s="419"/>
      <c r="BK5748" s="419"/>
      <c r="BL5748" s="419"/>
      <c r="BN5748" s="419"/>
      <c r="BO5748" s="419"/>
      <c r="BP5748" s="419"/>
      <c r="BR5748" s="419"/>
      <c r="BS5748" s="419"/>
      <c r="BT5748" s="419"/>
      <c r="BV5748" s="419"/>
      <c r="BW5748" s="419"/>
      <c r="BX5748" s="397"/>
      <c r="BZ5748" s="449"/>
      <c r="CB5748" s="419"/>
      <c r="CC5748" s="419"/>
      <c r="CD5748" s="419"/>
      <c r="CF5748" s="419"/>
      <c r="CG5748" s="419"/>
      <c r="CH5748" s="419"/>
    </row>
    <row r="5749" spans="3:86" ht="21" thickBot="1">
      <c r="C5749" s="425"/>
      <c r="P5749" s="431"/>
      <c r="R5749" s="419"/>
      <c r="S5749" s="446"/>
      <c r="T5749" s="419"/>
      <c r="V5749" s="196"/>
      <c r="W5749" s="419"/>
      <c r="X5749" s="419"/>
      <c r="Z5749" s="419"/>
      <c r="AA5749" s="419"/>
      <c r="AB5749" s="419"/>
      <c r="AD5749" s="419"/>
      <c r="AE5749" s="419"/>
      <c r="AF5749" s="419"/>
      <c r="AH5749" s="419"/>
      <c r="AI5749" s="419"/>
      <c r="AJ5749" s="419"/>
      <c r="AL5749" s="419"/>
      <c r="AM5749" s="419"/>
      <c r="AN5749" s="403"/>
      <c r="AO5749" s="419"/>
      <c r="AP5749" s="419"/>
      <c r="AQ5749" s="419"/>
      <c r="AR5749" s="419"/>
      <c r="AS5749" s="419"/>
      <c r="AT5749" s="419"/>
      <c r="AU5749" s="419"/>
      <c r="AV5749" s="419"/>
      <c r="AX5749" s="419"/>
      <c r="AY5749" s="419"/>
      <c r="AZ5749" s="419"/>
      <c r="BB5749" s="419"/>
      <c r="BC5749" s="419"/>
      <c r="BD5749" s="419"/>
      <c r="BF5749" s="419"/>
      <c r="BG5749" s="419"/>
      <c r="BH5749" s="419"/>
      <c r="BJ5749" s="419"/>
      <c r="BK5749" s="419"/>
      <c r="BL5749" s="419"/>
      <c r="BN5749" s="419"/>
      <c r="BO5749" s="419"/>
      <c r="BP5749" s="419"/>
      <c r="BR5749" s="419"/>
      <c r="BS5749" s="419"/>
      <c r="BT5749" s="419"/>
      <c r="BV5749" s="419"/>
      <c r="BW5749" s="419"/>
      <c r="BX5749" s="397"/>
      <c r="BZ5749" s="449"/>
      <c r="CB5749" s="419"/>
      <c r="CC5749" s="419"/>
      <c r="CD5749" s="419"/>
      <c r="CF5749" s="419"/>
      <c r="CG5749" s="419"/>
      <c r="CH5749" s="419"/>
    </row>
    <row r="5750" spans="3:86" ht="21" thickBot="1">
      <c r="C5750" s="425"/>
      <c r="P5750" s="431"/>
      <c r="R5750" s="419"/>
      <c r="S5750" s="446"/>
      <c r="T5750" s="419"/>
      <c r="V5750" s="196"/>
      <c r="W5750" s="419"/>
      <c r="X5750" s="419"/>
      <c r="Z5750" s="419"/>
      <c r="AA5750" s="419"/>
      <c r="AB5750" s="419"/>
      <c r="AD5750" s="419"/>
      <c r="AE5750" s="419"/>
      <c r="AF5750" s="419"/>
      <c r="AH5750" s="419"/>
      <c r="AI5750" s="419"/>
      <c r="AJ5750" s="419"/>
      <c r="AL5750" s="419"/>
      <c r="AM5750" s="419"/>
      <c r="AN5750" s="403"/>
      <c r="AO5750" s="419"/>
      <c r="AP5750" s="419"/>
      <c r="AQ5750" s="419"/>
      <c r="AR5750" s="419"/>
      <c r="AS5750" s="419"/>
      <c r="AT5750" s="419"/>
      <c r="AU5750" s="419"/>
      <c r="AV5750" s="419"/>
      <c r="AX5750" s="419"/>
      <c r="AY5750" s="419"/>
      <c r="AZ5750" s="419"/>
      <c r="BB5750" s="419"/>
      <c r="BC5750" s="419"/>
      <c r="BD5750" s="419"/>
      <c r="BF5750" s="419"/>
      <c r="BG5750" s="419"/>
      <c r="BH5750" s="419"/>
      <c r="BJ5750" s="419"/>
      <c r="BK5750" s="419"/>
      <c r="BL5750" s="419"/>
      <c r="BN5750" s="419"/>
      <c r="BO5750" s="419"/>
      <c r="BP5750" s="419"/>
      <c r="BR5750" s="419"/>
      <c r="BS5750" s="419"/>
      <c r="BT5750" s="419"/>
      <c r="BV5750" s="419"/>
      <c r="BW5750" s="419"/>
      <c r="BX5750" s="397"/>
      <c r="BZ5750" s="449"/>
      <c r="CB5750" s="419"/>
      <c r="CC5750" s="419"/>
      <c r="CD5750" s="419"/>
      <c r="CF5750" s="419"/>
      <c r="CG5750" s="419"/>
      <c r="CH5750" s="419"/>
    </row>
    <row r="5751" spans="3:86" ht="21" thickBot="1">
      <c r="C5751" s="425"/>
      <c r="P5751" s="431"/>
      <c r="R5751" s="419"/>
      <c r="S5751" s="446"/>
      <c r="T5751" s="419"/>
      <c r="V5751" s="196"/>
      <c r="W5751" s="419"/>
      <c r="X5751" s="419"/>
      <c r="Z5751" s="419"/>
      <c r="AA5751" s="419"/>
      <c r="AB5751" s="419"/>
      <c r="AD5751" s="419"/>
      <c r="AE5751" s="419"/>
      <c r="AF5751" s="419"/>
      <c r="AH5751" s="419"/>
      <c r="AI5751" s="419"/>
      <c r="AJ5751" s="419"/>
      <c r="AL5751" s="419"/>
      <c r="AM5751" s="419"/>
      <c r="AN5751" s="403"/>
      <c r="AO5751" s="419"/>
      <c r="AP5751" s="419"/>
      <c r="AQ5751" s="419"/>
      <c r="AR5751" s="419"/>
      <c r="AS5751" s="419"/>
      <c r="AT5751" s="419"/>
      <c r="AU5751" s="419"/>
      <c r="AV5751" s="419"/>
      <c r="AX5751" s="419"/>
      <c r="AY5751" s="419"/>
      <c r="AZ5751" s="419"/>
      <c r="BB5751" s="419"/>
      <c r="BC5751" s="419"/>
      <c r="BD5751" s="419"/>
      <c r="BF5751" s="419"/>
      <c r="BG5751" s="419"/>
      <c r="BH5751" s="419"/>
      <c r="BJ5751" s="419"/>
      <c r="BK5751" s="419"/>
      <c r="BL5751" s="419"/>
      <c r="BN5751" s="419"/>
      <c r="BO5751" s="419"/>
      <c r="BP5751" s="419"/>
      <c r="BR5751" s="419"/>
      <c r="BS5751" s="419"/>
      <c r="BT5751" s="419"/>
      <c r="BV5751" s="419"/>
      <c r="BW5751" s="419"/>
      <c r="BX5751" s="397"/>
      <c r="BZ5751" s="449"/>
      <c r="CB5751" s="419"/>
      <c r="CC5751" s="419"/>
      <c r="CD5751" s="419"/>
      <c r="CF5751" s="419"/>
      <c r="CG5751" s="419"/>
      <c r="CH5751" s="419"/>
    </row>
    <row r="5752" spans="3:86" ht="21" thickBot="1">
      <c r="C5752" s="425"/>
      <c r="P5752" s="431"/>
      <c r="R5752" s="419"/>
      <c r="S5752" s="446"/>
      <c r="T5752" s="419"/>
      <c r="V5752" s="196"/>
      <c r="W5752" s="419"/>
      <c r="X5752" s="419"/>
      <c r="Z5752" s="419"/>
      <c r="AA5752" s="419"/>
      <c r="AB5752" s="419"/>
      <c r="AD5752" s="419"/>
      <c r="AE5752" s="419"/>
      <c r="AF5752" s="419"/>
      <c r="AH5752" s="419"/>
      <c r="AI5752" s="419"/>
      <c r="AJ5752" s="419"/>
      <c r="AL5752" s="419"/>
      <c r="AM5752" s="419"/>
      <c r="AN5752" s="403"/>
      <c r="AO5752" s="419"/>
      <c r="AP5752" s="419"/>
      <c r="AQ5752" s="419"/>
      <c r="AR5752" s="419"/>
      <c r="AS5752" s="419"/>
      <c r="AT5752" s="419"/>
      <c r="AU5752" s="419"/>
      <c r="AV5752" s="419"/>
      <c r="AX5752" s="419"/>
      <c r="AY5752" s="419"/>
      <c r="AZ5752" s="419"/>
      <c r="BB5752" s="419"/>
      <c r="BC5752" s="419"/>
      <c r="BD5752" s="419"/>
      <c r="BF5752" s="419"/>
      <c r="BG5752" s="419"/>
      <c r="BH5752" s="419"/>
      <c r="BJ5752" s="419"/>
      <c r="BK5752" s="419"/>
      <c r="BL5752" s="419"/>
      <c r="BN5752" s="419"/>
      <c r="BO5752" s="419"/>
      <c r="BP5752" s="419"/>
      <c r="BR5752" s="419"/>
      <c r="BS5752" s="419"/>
      <c r="BT5752" s="419"/>
      <c r="BV5752" s="419"/>
      <c r="BW5752" s="419"/>
      <c r="BX5752" s="397"/>
      <c r="BZ5752" s="449"/>
      <c r="CB5752" s="419"/>
      <c r="CC5752" s="419"/>
      <c r="CD5752" s="419"/>
      <c r="CF5752" s="419"/>
      <c r="CG5752" s="419"/>
      <c r="CH5752" s="419"/>
    </row>
    <row r="5753" spans="3:86" ht="21" thickBot="1">
      <c r="C5753" s="425"/>
      <c r="P5753" s="431"/>
      <c r="R5753" s="419"/>
      <c r="S5753" s="446"/>
      <c r="T5753" s="419"/>
      <c r="V5753" s="196"/>
      <c r="W5753" s="419"/>
      <c r="X5753" s="419"/>
      <c r="Z5753" s="419"/>
      <c r="AA5753" s="419"/>
      <c r="AB5753" s="419"/>
      <c r="AD5753" s="419"/>
      <c r="AE5753" s="419"/>
      <c r="AF5753" s="419"/>
      <c r="AH5753" s="419"/>
      <c r="AI5753" s="419"/>
      <c r="AJ5753" s="419"/>
      <c r="AL5753" s="419"/>
      <c r="AM5753" s="419"/>
      <c r="AN5753" s="403"/>
      <c r="AO5753" s="419"/>
      <c r="AP5753" s="419"/>
      <c r="AQ5753" s="419"/>
      <c r="AR5753" s="419"/>
      <c r="AS5753" s="419"/>
      <c r="AT5753" s="419"/>
      <c r="AU5753" s="419"/>
      <c r="AV5753" s="419"/>
      <c r="AX5753" s="419"/>
      <c r="AY5753" s="419"/>
      <c r="AZ5753" s="419"/>
      <c r="BB5753" s="419"/>
      <c r="BC5753" s="419"/>
      <c r="BD5753" s="419"/>
      <c r="BF5753" s="419"/>
      <c r="BG5753" s="419"/>
      <c r="BH5753" s="419"/>
      <c r="BJ5753" s="419"/>
      <c r="BK5753" s="419"/>
      <c r="BL5753" s="419"/>
      <c r="BN5753" s="419"/>
      <c r="BO5753" s="419"/>
      <c r="BP5753" s="419"/>
      <c r="BR5753" s="419"/>
      <c r="BS5753" s="419"/>
      <c r="BT5753" s="419"/>
      <c r="BV5753" s="419"/>
      <c r="BW5753" s="419"/>
      <c r="BX5753" s="397"/>
      <c r="BZ5753" s="449"/>
      <c r="CB5753" s="419"/>
      <c r="CC5753" s="419"/>
      <c r="CD5753" s="419"/>
      <c r="CF5753" s="419"/>
      <c r="CG5753" s="419"/>
      <c r="CH5753" s="419"/>
    </row>
    <row r="5754" spans="3:86" ht="21" thickBot="1">
      <c r="C5754" s="425"/>
      <c r="P5754" s="431"/>
      <c r="R5754" s="419"/>
      <c r="S5754" s="446"/>
      <c r="T5754" s="419"/>
      <c r="V5754" s="196"/>
      <c r="W5754" s="419"/>
      <c r="X5754" s="419"/>
      <c r="Z5754" s="419"/>
      <c r="AA5754" s="419"/>
      <c r="AB5754" s="419"/>
      <c r="AD5754" s="419"/>
      <c r="AE5754" s="419"/>
      <c r="AF5754" s="419"/>
      <c r="AH5754" s="419"/>
      <c r="AI5754" s="419"/>
      <c r="AJ5754" s="419"/>
      <c r="AL5754" s="419"/>
      <c r="AM5754" s="419"/>
      <c r="AN5754" s="403"/>
      <c r="AO5754" s="419"/>
      <c r="AP5754" s="419"/>
      <c r="AQ5754" s="419"/>
      <c r="AR5754" s="419"/>
      <c r="AS5754" s="419"/>
      <c r="AT5754" s="419"/>
      <c r="AU5754" s="419"/>
      <c r="AV5754" s="419"/>
      <c r="AX5754" s="419"/>
      <c r="AY5754" s="419"/>
      <c r="AZ5754" s="419"/>
      <c r="BB5754" s="419"/>
      <c r="BC5754" s="419"/>
      <c r="BD5754" s="419"/>
      <c r="BF5754" s="419"/>
      <c r="BG5754" s="419"/>
      <c r="BH5754" s="419"/>
      <c r="BJ5754" s="419"/>
      <c r="BK5754" s="419"/>
      <c r="BL5754" s="419"/>
      <c r="BN5754" s="419"/>
      <c r="BO5754" s="419"/>
      <c r="BP5754" s="419"/>
      <c r="BR5754" s="419"/>
      <c r="BS5754" s="419"/>
      <c r="BT5754" s="419"/>
      <c r="BV5754" s="419"/>
      <c r="BW5754" s="419"/>
      <c r="BX5754" s="397"/>
      <c r="BZ5754" s="449"/>
      <c r="CB5754" s="419"/>
      <c r="CC5754" s="419"/>
      <c r="CD5754" s="419"/>
      <c r="CF5754" s="419"/>
      <c r="CG5754" s="419"/>
      <c r="CH5754" s="419"/>
    </row>
    <row r="5755" spans="3:86" ht="21" thickBot="1">
      <c r="C5755" s="425"/>
      <c r="P5755" s="431"/>
      <c r="R5755" s="419"/>
      <c r="S5755" s="446"/>
      <c r="T5755" s="419"/>
      <c r="V5755" s="196"/>
      <c r="W5755" s="419"/>
      <c r="X5755" s="419"/>
      <c r="Z5755" s="419"/>
      <c r="AA5755" s="419"/>
      <c r="AB5755" s="419"/>
      <c r="AD5755" s="419"/>
      <c r="AE5755" s="419"/>
      <c r="AF5755" s="419"/>
      <c r="AH5755" s="419"/>
      <c r="AI5755" s="419"/>
      <c r="AJ5755" s="419"/>
      <c r="AL5755" s="419"/>
      <c r="AM5755" s="419"/>
      <c r="AN5755" s="403"/>
      <c r="AO5755" s="419"/>
      <c r="AP5755" s="419"/>
      <c r="AQ5755" s="419"/>
      <c r="AR5755" s="419"/>
      <c r="AS5755" s="419"/>
      <c r="AT5755" s="419"/>
      <c r="AU5755" s="419"/>
      <c r="AV5755" s="419"/>
      <c r="AX5755" s="419"/>
      <c r="AY5755" s="419"/>
      <c r="AZ5755" s="419"/>
      <c r="BB5755" s="419"/>
      <c r="BC5755" s="419"/>
      <c r="BD5755" s="419"/>
      <c r="BF5755" s="419"/>
      <c r="BG5755" s="419"/>
      <c r="BH5755" s="419"/>
      <c r="BJ5755" s="419"/>
      <c r="BK5755" s="419"/>
      <c r="BL5755" s="419"/>
      <c r="BN5755" s="419"/>
      <c r="BO5755" s="419"/>
      <c r="BP5755" s="419"/>
      <c r="BR5755" s="419"/>
      <c r="BS5755" s="419"/>
      <c r="BT5755" s="419"/>
      <c r="BV5755" s="419"/>
      <c r="BW5755" s="419"/>
      <c r="BX5755" s="397"/>
      <c r="BZ5755" s="449"/>
      <c r="CB5755" s="419"/>
      <c r="CC5755" s="419"/>
      <c r="CD5755" s="419"/>
      <c r="CF5755" s="419"/>
      <c r="CG5755" s="419"/>
      <c r="CH5755" s="419"/>
    </row>
    <row r="5756" spans="3:86" ht="21" thickBot="1">
      <c r="C5756" s="425"/>
      <c r="P5756" s="431"/>
      <c r="R5756" s="419"/>
      <c r="S5756" s="446"/>
      <c r="T5756" s="419"/>
      <c r="V5756" s="196"/>
      <c r="W5756" s="419"/>
      <c r="X5756" s="419"/>
      <c r="Z5756" s="419"/>
      <c r="AA5756" s="419"/>
      <c r="AB5756" s="419"/>
      <c r="AD5756" s="419"/>
      <c r="AE5756" s="419"/>
      <c r="AF5756" s="419"/>
      <c r="AH5756" s="419"/>
      <c r="AI5756" s="419"/>
      <c r="AJ5756" s="419"/>
      <c r="AL5756" s="419"/>
      <c r="AM5756" s="419"/>
      <c r="AN5756" s="403"/>
      <c r="AO5756" s="419"/>
      <c r="AP5756" s="419"/>
      <c r="AQ5756" s="419"/>
      <c r="AR5756" s="419"/>
      <c r="AS5756" s="419"/>
      <c r="AT5756" s="419"/>
      <c r="AU5756" s="419"/>
      <c r="AV5756" s="419"/>
      <c r="AX5756" s="419"/>
      <c r="AY5756" s="419"/>
      <c r="AZ5756" s="419"/>
      <c r="BB5756" s="419"/>
      <c r="BC5756" s="419"/>
      <c r="BD5756" s="419"/>
      <c r="BF5756" s="419"/>
      <c r="BG5756" s="419"/>
      <c r="BH5756" s="419"/>
      <c r="BJ5756" s="419"/>
      <c r="BK5756" s="419"/>
      <c r="BL5756" s="419"/>
      <c r="BN5756" s="419"/>
      <c r="BO5756" s="419"/>
      <c r="BP5756" s="419"/>
      <c r="BR5756" s="419"/>
      <c r="BS5756" s="419"/>
      <c r="BT5756" s="419"/>
      <c r="BV5756" s="419"/>
      <c r="BW5756" s="419"/>
      <c r="BX5756" s="397"/>
      <c r="BZ5756" s="449"/>
      <c r="CB5756" s="419"/>
      <c r="CC5756" s="419"/>
      <c r="CD5756" s="419"/>
      <c r="CF5756" s="419"/>
      <c r="CG5756" s="419"/>
      <c r="CH5756" s="419"/>
    </row>
    <row r="5757" spans="3:86" ht="21" thickBot="1">
      <c r="C5757" s="425"/>
      <c r="P5757" s="431"/>
      <c r="R5757" s="419"/>
      <c r="S5757" s="446"/>
      <c r="T5757" s="419"/>
      <c r="V5757" s="196"/>
      <c r="W5757" s="419"/>
      <c r="X5757" s="419"/>
      <c r="Z5757" s="419"/>
      <c r="AA5757" s="419"/>
      <c r="AB5757" s="419"/>
      <c r="AD5757" s="419"/>
      <c r="AE5757" s="419"/>
      <c r="AF5757" s="419"/>
      <c r="AH5757" s="419"/>
      <c r="AI5757" s="419"/>
      <c r="AJ5757" s="419"/>
      <c r="AL5757" s="419"/>
      <c r="AM5757" s="419"/>
      <c r="AN5757" s="403"/>
      <c r="AO5757" s="419"/>
      <c r="AP5757" s="419"/>
      <c r="AQ5757" s="419"/>
      <c r="AR5757" s="419"/>
      <c r="AS5757" s="419"/>
      <c r="AT5757" s="419"/>
      <c r="AU5757" s="419"/>
      <c r="AV5757" s="419"/>
      <c r="AX5757" s="419"/>
      <c r="AY5757" s="419"/>
      <c r="AZ5757" s="419"/>
      <c r="BB5757" s="419"/>
      <c r="BC5757" s="419"/>
      <c r="BD5757" s="419"/>
      <c r="BF5757" s="419"/>
      <c r="BG5757" s="419"/>
      <c r="BH5757" s="419"/>
      <c r="BJ5757" s="419"/>
      <c r="BK5757" s="419"/>
      <c r="BL5757" s="419"/>
      <c r="BN5757" s="419"/>
      <c r="BO5757" s="419"/>
      <c r="BP5757" s="419"/>
      <c r="BR5757" s="419"/>
      <c r="BS5757" s="419"/>
      <c r="BT5757" s="419"/>
      <c r="BV5757" s="419"/>
      <c r="BW5757" s="419"/>
      <c r="BX5757" s="397"/>
      <c r="BZ5757" s="449"/>
      <c r="CB5757" s="419"/>
      <c r="CC5757" s="419"/>
      <c r="CD5757" s="419"/>
      <c r="CF5757" s="419"/>
      <c r="CG5757" s="419"/>
      <c r="CH5757" s="419"/>
    </row>
    <row r="5758" spans="3:86" ht="21" thickBot="1">
      <c r="C5758" s="425"/>
      <c r="P5758" s="431"/>
      <c r="R5758" s="419"/>
      <c r="S5758" s="446"/>
      <c r="T5758" s="419"/>
      <c r="V5758" s="196"/>
      <c r="W5758" s="419"/>
      <c r="X5758" s="419"/>
      <c r="Z5758" s="419"/>
      <c r="AA5758" s="419"/>
      <c r="AB5758" s="419"/>
      <c r="AD5758" s="419"/>
      <c r="AE5758" s="419"/>
      <c r="AF5758" s="419"/>
      <c r="AH5758" s="419"/>
      <c r="AI5758" s="419"/>
      <c r="AJ5758" s="419"/>
      <c r="AL5758" s="419"/>
      <c r="AM5758" s="419"/>
      <c r="AN5758" s="403"/>
      <c r="AO5758" s="419"/>
      <c r="AP5758" s="419"/>
      <c r="AQ5758" s="419"/>
      <c r="AR5758" s="419"/>
      <c r="AS5758" s="419"/>
      <c r="AT5758" s="419"/>
      <c r="AU5758" s="419"/>
      <c r="AV5758" s="419"/>
      <c r="AX5758" s="419"/>
      <c r="AY5758" s="419"/>
      <c r="AZ5758" s="419"/>
      <c r="BB5758" s="419"/>
      <c r="BC5758" s="419"/>
      <c r="BD5758" s="419"/>
      <c r="BF5758" s="419"/>
      <c r="BG5758" s="419"/>
      <c r="BH5758" s="419"/>
      <c r="BJ5758" s="419"/>
      <c r="BK5758" s="419"/>
      <c r="BL5758" s="419"/>
      <c r="BN5758" s="419"/>
      <c r="BO5758" s="419"/>
      <c r="BP5758" s="419"/>
      <c r="BR5758" s="419"/>
      <c r="BS5758" s="419"/>
      <c r="BT5758" s="419"/>
      <c r="BV5758" s="419"/>
      <c r="BW5758" s="419"/>
      <c r="BX5758" s="397"/>
      <c r="BZ5758" s="449"/>
      <c r="CB5758" s="419"/>
      <c r="CC5758" s="419"/>
      <c r="CD5758" s="419"/>
      <c r="CF5758" s="419"/>
      <c r="CG5758" s="419"/>
      <c r="CH5758" s="419"/>
    </row>
    <row r="5759" spans="3:86" ht="21" thickBot="1">
      <c r="C5759" s="425"/>
      <c r="P5759" s="431"/>
      <c r="R5759" s="419"/>
      <c r="S5759" s="446"/>
      <c r="T5759" s="419"/>
      <c r="V5759" s="196"/>
      <c r="W5759" s="419"/>
      <c r="X5759" s="419"/>
      <c r="Z5759" s="419"/>
      <c r="AA5759" s="419"/>
      <c r="AB5759" s="419"/>
      <c r="AD5759" s="419"/>
      <c r="AE5759" s="419"/>
      <c r="AF5759" s="419"/>
      <c r="AH5759" s="419"/>
      <c r="AI5759" s="419"/>
      <c r="AJ5759" s="419"/>
      <c r="AL5759" s="419"/>
      <c r="AM5759" s="419"/>
      <c r="AN5759" s="403"/>
      <c r="AO5759" s="419"/>
      <c r="AP5759" s="419"/>
      <c r="AQ5759" s="419"/>
      <c r="AR5759" s="419"/>
      <c r="AS5759" s="419"/>
      <c r="AT5759" s="419"/>
      <c r="AU5759" s="419"/>
      <c r="AV5759" s="419"/>
      <c r="AX5759" s="419"/>
      <c r="AY5759" s="419"/>
      <c r="AZ5759" s="419"/>
      <c r="BB5759" s="419"/>
      <c r="BC5759" s="419"/>
      <c r="BD5759" s="419"/>
      <c r="BF5759" s="419"/>
      <c r="BG5759" s="419"/>
      <c r="BH5759" s="419"/>
      <c r="BJ5759" s="419"/>
      <c r="BK5759" s="419"/>
      <c r="BL5759" s="419"/>
      <c r="BN5759" s="419"/>
      <c r="BO5759" s="419"/>
      <c r="BP5759" s="419"/>
      <c r="BR5759" s="419"/>
      <c r="BS5759" s="419"/>
      <c r="BT5759" s="419"/>
      <c r="BV5759" s="419"/>
      <c r="BW5759" s="419"/>
      <c r="BX5759" s="397"/>
      <c r="BZ5759" s="449"/>
      <c r="CB5759" s="419"/>
      <c r="CC5759" s="419"/>
      <c r="CD5759" s="419"/>
      <c r="CF5759" s="419"/>
      <c r="CG5759" s="419"/>
      <c r="CH5759" s="419"/>
    </row>
    <row r="5760" spans="3:86" ht="21" thickBot="1">
      <c r="C5760" s="425"/>
      <c r="P5760" s="431"/>
      <c r="R5760" s="419"/>
      <c r="S5760" s="446"/>
      <c r="T5760" s="419"/>
      <c r="V5760" s="196"/>
      <c r="W5760" s="419"/>
      <c r="X5760" s="419"/>
      <c r="Z5760" s="419"/>
      <c r="AA5760" s="419"/>
      <c r="AB5760" s="419"/>
      <c r="AD5760" s="419"/>
      <c r="AE5760" s="419"/>
      <c r="AF5760" s="419"/>
      <c r="AH5760" s="419"/>
      <c r="AI5760" s="419"/>
      <c r="AJ5760" s="419"/>
      <c r="AL5760" s="419"/>
      <c r="AM5760" s="419"/>
      <c r="AN5760" s="403"/>
      <c r="AO5760" s="419"/>
      <c r="AP5760" s="419"/>
      <c r="AQ5760" s="419"/>
      <c r="AR5760" s="419"/>
      <c r="AS5760" s="419"/>
      <c r="AT5760" s="419"/>
      <c r="AU5760" s="419"/>
      <c r="AV5760" s="419"/>
      <c r="AX5760" s="419"/>
      <c r="AY5760" s="419"/>
      <c r="AZ5760" s="419"/>
      <c r="BB5760" s="419"/>
      <c r="BC5760" s="419"/>
      <c r="BD5760" s="419"/>
      <c r="BF5760" s="419"/>
      <c r="BG5760" s="419"/>
      <c r="BH5760" s="419"/>
      <c r="BJ5760" s="419"/>
      <c r="BK5760" s="419"/>
      <c r="BL5760" s="419"/>
      <c r="BN5760" s="419"/>
      <c r="BO5760" s="419"/>
      <c r="BP5760" s="419"/>
      <c r="BR5760" s="419"/>
      <c r="BS5760" s="419"/>
      <c r="BT5760" s="419"/>
      <c r="BV5760" s="419"/>
      <c r="BW5760" s="419"/>
      <c r="BX5760" s="397"/>
      <c r="BZ5760" s="449"/>
      <c r="CB5760" s="419"/>
      <c r="CC5760" s="419"/>
      <c r="CD5760" s="419"/>
      <c r="CF5760" s="419"/>
      <c r="CG5760" s="419"/>
      <c r="CH5760" s="419"/>
    </row>
    <row r="5761" spans="3:86" ht="21" thickBot="1">
      <c r="C5761" s="425"/>
      <c r="P5761" s="431"/>
      <c r="R5761" s="419"/>
      <c r="S5761" s="446"/>
      <c r="T5761" s="419"/>
      <c r="V5761" s="196"/>
      <c r="W5761" s="419"/>
      <c r="X5761" s="419"/>
      <c r="Z5761" s="419"/>
      <c r="AA5761" s="419"/>
      <c r="AB5761" s="419"/>
      <c r="AD5761" s="419"/>
      <c r="AE5761" s="419"/>
      <c r="AF5761" s="419"/>
      <c r="AH5761" s="419"/>
      <c r="AI5761" s="419"/>
      <c r="AJ5761" s="419"/>
      <c r="AL5761" s="419"/>
      <c r="AM5761" s="419"/>
      <c r="AN5761" s="403"/>
      <c r="AO5761" s="419"/>
      <c r="AP5761" s="419"/>
      <c r="AQ5761" s="419"/>
      <c r="AR5761" s="419"/>
      <c r="AS5761" s="419"/>
      <c r="AT5761" s="419"/>
      <c r="AU5761" s="419"/>
      <c r="AV5761" s="419"/>
      <c r="AX5761" s="419"/>
      <c r="AY5761" s="419"/>
      <c r="AZ5761" s="419"/>
      <c r="BB5761" s="419"/>
      <c r="BC5761" s="419"/>
      <c r="BD5761" s="419"/>
      <c r="BF5761" s="419"/>
      <c r="BG5761" s="419"/>
      <c r="BH5761" s="419"/>
      <c r="BJ5761" s="419"/>
      <c r="BK5761" s="419"/>
      <c r="BL5761" s="419"/>
      <c r="BN5761" s="419"/>
      <c r="BO5761" s="419"/>
      <c r="BP5761" s="419"/>
      <c r="BR5761" s="419"/>
      <c r="BS5761" s="419"/>
      <c r="BT5761" s="419"/>
      <c r="BV5761" s="419"/>
      <c r="BW5761" s="419"/>
      <c r="BX5761" s="397"/>
      <c r="BZ5761" s="449"/>
      <c r="CB5761" s="419"/>
      <c r="CC5761" s="419"/>
      <c r="CD5761" s="419"/>
      <c r="CF5761" s="419"/>
      <c r="CG5761" s="419"/>
      <c r="CH5761" s="419"/>
    </row>
    <row r="5762" spans="3:86" ht="21" thickBot="1">
      <c r="C5762" s="425"/>
      <c r="P5762" s="431"/>
      <c r="R5762" s="419"/>
      <c r="S5762" s="446"/>
      <c r="T5762" s="419"/>
      <c r="V5762" s="196"/>
      <c r="W5762" s="419"/>
      <c r="X5762" s="419"/>
      <c r="Z5762" s="419"/>
      <c r="AA5762" s="419"/>
      <c r="AB5762" s="419"/>
      <c r="AD5762" s="419"/>
      <c r="AE5762" s="419"/>
      <c r="AF5762" s="419"/>
      <c r="AH5762" s="419"/>
      <c r="AI5762" s="419"/>
      <c r="AJ5762" s="419"/>
      <c r="AL5762" s="419"/>
      <c r="AM5762" s="419"/>
      <c r="AN5762" s="403"/>
      <c r="AO5762" s="419"/>
      <c r="AP5762" s="419"/>
      <c r="AQ5762" s="419"/>
      <c r="AR5762" s="419"/>
      <c r="AS5762" s="419"/>
      <c r="AT5762" s="419"/>
      <c r="AU5762" s="419"/>
      <c r="AV5762" s="419"/>
      <c r="AX5762" s="419"/>
      <c r="AY5762" s="419"/>
      <c r="AZ5762" s="419"/>
      <c r="BB5762" s="419"/>
      <c r="BC5762" s="419"/>
      <c r="BD5762" s="419"/>
      <c r="BF5762" s="419"/>
      <c r="BG5762" s="419"/>
      <c r="BH5762" s="419"/>
      <c r="BJ5762" s="419"/>
      <c r="BK5762" s="419"/>
      <c r="BL5762" s="419"/>
      <c r="BN5762" s="419"/>
      <c r="BO5762" s="419"/>
      <c r="BP5762" s="419"/>
      <c r="BR5762" s="419"/>
      <c r="BS5762" s="419"/>
      <c r="BT5762" s="419"/>
      <c r="BV5762" s="419"/>
      <c r="BW5762" s="419"/>
      <c r="BX5762" s="397"/>
      <c r="BZ5762" s="449"/>
      <c r="CB5762" s="419"/>
      <c r="CC5762" s="419"/>
      <c r="CD5762" s="419"/>
      <c r="CF5762" s="419"/>
      <c r="CG5762" s="419"/>
      <c r="CH5762" s="419"/>
    </row>
    <row r="5763" spans="3:86" ht="21" thickBot="1">
      <c r="C5763" s="425"/>
      <c r="P5763" s="431"/>
      <c r="R5763" s="419"/>
      <c r="S5763" s="446"/>
      <c r="T5763" s="419"/>
      <c r="V5763" s="196"/>
      <c r="W5763" s="419"/>
      <c r="X5763" s="419"/>
      <c r="Z5763" s="419"/>
      <c r="AA5763" s="419"/>
      <c r="AB5763" s="419"/>
      <c r="AD5763" s="419"/>
      <c r="AE5763" s="419"/>
      <c r="AF5763" s="419"/>
      <c r="AH5763" s="419"/>
      <c r="AI5763" s="419"/>
      <c r="AJ5763" s="419"/>
      <c r="AL5763" s="419"/>
      <c r="AM5763" s="419"/>
      <c r="AN5763" s="403"/>
      <c r="AO5763" s="419"/>
      <c r="AP5763" s="419"/>
      <c r="AQ5763" s="419"/>
      <c r="AR5763" s="419"/>
      <c r="AS5763" s="419"/>
      <c r="AT5763" s="419"/>
      <c r="AU5763" s="419"/>
      <c r="AV5763" s="419"/>
      <c r="AX5763" s="419"/>
      <c r="AY5763" s="419"/>
      <c r="AZ5763" s="419"/>
      <c r="BB5763" s="419"/>
      <c r="BC5763" s="419"/>
      <c r="BD5763" s="419"/>
      <c r="BF5763" s="419"/>
      <c r="BG5763" s="419"/>
      <c r="BH5763" s="419"/>
      <c r="BJ5763" s="419"/>
      <c r="BK5763" s="419"/>
      <c r="BL5763" s="419"/>
      <c r="BN5763" s="419"/>
      <c r="BO5763" s="419"/>
      <c r="BP5763" s="419"/>
      <c r="BR5763" s="419"/>
      <c r="BS5763" s="419"/>
      <c r="BT5763" s="419"/>
      <c r="BV5763" s="419"/>
      <c r="BW5763" s="419"/>
      <c r="BX5763" s="397"/>
      <c r="BZ5763" s="449"/>
      <c r="CB5763" s="419"/>
      <c r="CC5763" s="419"/>
      <c r="CD5763" s="419"/>
      <c r="CF5763" s="419"/>
      <c r="CG5763" s="419"/>
      <c r="CH5763" s="419"/>
    </row>
    <row r="5764" spans="3:86" ht="21" thickBot="1">
      <c r="C5764" s="425"/>
      <c r="P5764" s="431"/>
      <c r="R5764" s="419"/>
      <c r="S5764" s="446"/>
      <c r="T5764" s="419"/>
      <c r="V5764" s="196"/>
      <c r="W5764" s="419"/>
      <c r="X5764" s="419"/>
      <c r="Z5764" s="419"/>
      <c r="AA5764" s="419"/>
      <c r="AB5764" s="419"/>
      <c r="AD5764" s="419"/>
      <c r="AE5764" s="419"/>
      <c r="AF5764" s="419"/>
      <c r="AH5764" s="419"/>
      <c r="AI5764" s="419"/>
      <c r="AJ5764" s="419"/>
      <c r="AL5764" s="419"/>
      <c r="AM5764" s="419"/>
      <c r="AN5764" s="403"/>
      <c r="AO5764" s="419"/>
      <c r="AP5764" s="419"/>
      <c r="AQ5764" s="419"/>
      <c r="AR5764" s="419"/>
      <c r="AS5764" s="419"/>
      <c r="AT5764" s="419"/>
      <c r="AU5764" s="419"/>
      <c r="AV5764" s="419"/>
      <c r="AX5764" s="419"/>
      <c r="AY5764" s="419"/>
      <c r="AZ5764" s="419"/>
      <c r="BB5764" s="419"/>
      <c r="BC5764" s="419"/>
      <c r="BD5764" s="419"/>
      <c r="BF5764" s="419"/>
      <c r="BG5764" s="419"/>
      <c r="BH5764" s="419"/>
      <c r="BJ5764" s="419"/>
      <c r="BK5764" s="419"/>
      <c r="BL5764" s="419"/>
      <c r="BN5764" s="419"/>
      <c r="BO5764" s="419"/>
      <c r="BP5764" s="419"/>
      <c r="BR5764" s="419"/>
      <c r="BS5764" s="419"/>
      <c r="BT5764" s="419"/>
      <c r="BV5764" s="419"/>
      <c r="BW5764" s="419"/>
      <c r="BX5764" s="397"/>
      <c r="BZ5764" s="449"/>
      <c r="CB5764" s="419"/>
      <c r="CC5764" s="419"/>
      <c r="CD5764" s="419"/>
      <c r="CF5764" s="419"/>
      <c r="CG5764" s="419"/>
      <c r="CH5764" s="419"/>
    </row>
    <row r="5765" spans="3:86" ht="21" thickBot="1">
      <c r="C5765" s="425"/>
      <c r="P5765" s="431"/>
      <c r="R5765" s="419"/>
      <c r="S5765" s="446"/>
      <c r="T5765" s="419"/>
      <c r="V5765" s="196"/>
      <c r="W5765" s="419"/>
      <c r="X5765" s="419"/>
      <c r="Z5765" s="419"/>
      <c r="AA5765" s="419"/>
      <c r="AB5765" s="419"/>
      <c r="AD5765" s="419"/>
      <c r="AE5765" s="419"/>
      <c r="AF5765" s="419"/>
      <c r="AH5765" s="419"/>
      <c r="AI5765" s="419"/>
      <c r="AJ5765" s="419"/>
      <c r="AL5765" s="419"/>
      <c r="AM5765" s="419"/>
      <c r="AN5765" s="403"/>
      <c r="AO5765" s="419"/>
      <c r="AP5765" s="419"/>
      <c r="AQ5765" s="419"/>
      <c r="AR5765" s="419"/>
      <c r="AS5765" s="419"/>
      <c r="AT5765" s="419"/>
      <c r="AU5765" s="419"/>
      <c r="AV5765" s="419"/>
      <c r="AX5765" s="419"/>
      <c r="AY5765" s="419"/>
      <c r="AZ5765" s="419"/>
      <c r="BB5765" s="419"/>
      <c r="BC5765" s="419"/>
      <c r="BD5765" s="419"/>
      <c r="BF5765" s="419"/>
      <c r="BG5765" s="419"/>
      <c r="BH5765" s="419"/>
      <c r="BJ5765" s="419"/>
      <c r="BK5765" s="419"/>
      <c r="BL5765" s="419"/>
      <c r="BN5765" s="419"/>
      <c r="BO5765" s="419"/>
      <c r="BP5765" s="419"/>
      <c r="BR5765" s="419"/>
      <c r="BS5765" s="419"/>
      <c r="BT5765" s="419"/>
      <c r="BV5765" s="419"/>
      <c r="BW5765" s="419"/>
      <c r="BX5765" s="397"/>
      <c r="BZ5765" s="449"/>
      <c r="CB5765" s="419"/>
      <c r="CC5765" s="419"/>
      <c r="CD5765" s="419"/>
      <c r="CF5765" s="419"/>
      <c r="CG5765" s="419"/>
      <c r="CH5765" s="419"/>
    </row>
    <row r="5766" spans="3:86" ht="21" thickBot="1">
      <c r="C5766" s="425"/>
      <c r="P5766" s="431"/>
      <c r="R5766" s="419"/>
      <c r="S5766" s="446"/>
      <c r="T5766" s="419"/>
      <c r="V5766" s="196"/>
      <c r="W5766" s="419"/>
      <c r="X5766" s="419"/>
      <c r="Z5766" s="419"/>
      <c r="AA5766" s="419"/>
      <c r="AB5766" s="419"/>
      <c r="AD5766" s="419"/>
      <c r="AE5766" s="419"/>
      <c r="AF5766" s="419"/>
      <c r="AH5766" s="419"/>
      <c r="AI5766" s="419"/>
      <c r="AJ5766" s="419"/>
      <c r="AL5766" s="419"/>
      <c r="AM5766" s="419"/>
      <c r="AN5766" s="403"/>
      <c r="AO5766" s="419"/>
      <c r="AP5766" s="419"/>
      <c r="AQ5766" s="419"/>
      <c r="AR5766" s="419"/>
      <c r="AS5766" s="419"/>
      <c r="AT5766" s="419"/>
      <c r="AU5766" s="419"/>
      <c r="AV5766" s="419"/>
      <c r="AX5766" s="419"/>
      <c r="AY5766" s="419"/>
      <c r="AZ5766" s="419"/>
      <c r="BB5766" s="419"/>
      <c r="BC5766" s="419"/>
      <c r="BD5766" s="419"/>
      <c r="BF5766" s="419"/>
      <c r="BG5766" s="419"/>
      <c r="BH5766" s="419"/>
      <c r="BJ5766" s="419"/>
      <c r="BK5766" s="419"/>
      <c r="BL5766" s="419"/>
      <c r="BN5766" s="419"/>
      <c r="BO5766" s="419"/>
      <c r="BP5766" s="419"/>
      <c r="BR5766" s="419"/>
      <c r="BS5766" s="419"/>
      <c r="BT5766" s="419"/>
      <c r="BV5766" s="419"/>
      <c r="BW5766" s="419"/>
      <c r="BX5766" s="397"/>
      <c r="BZ5766" s="449"/>
      <c r="CB5766" s="419"/>
      <c r="CC5766" s="419"/>
      <c r="CD5766" s="419"/>
      <c r="CF5766" s="419"/>
      <c r="CG5766" s="419"/>
      <c r="CH5766" s="419"/>
    </row>
    <row r="5767" spans="3:86" ht="21" thickBot="1">
      <c r="C5767" s="425"/>
      <c r="P5767" s="431"/>
      <c r="R5767" s="419"/>
      <c r="S5767" s="446"/>
      <c r="T5767" s="419"/>
      <c r="V5767" s="196"/>
      <c r="W5767" s="419"/>
      <c r="X5767" s="419"/>
      <c r="Z5767" s="419"/>
      <c r="AA5767" s="419"/>
      <c r="AB5767" s="419"/>
      <c r="AD5767" s="419"/>
      <c r="AE5767" s="419"/>
      <c r="AF5767" s="419"/>
      <c r="AH5767" s="419"/>
      <c r="AI5767" s="419"/>
      <c r="AJ5767" s="419"/>
      <c r="AL5767" s="419"/>
      <c r="AM5767" s="419"/>
      <c r="AN5767" s="403"/>
      <c r="AO5767" s="419"/>
      <c r="AP5767" s="419"/>
      <c r="AQ5767" s="419"/>
      <c r="AR5767" s="419"/>
      <c r="AS5767" s="419"/>
      <c r="AT5767" s="419"/>
      <c r="AU5767" s="419"/>
      <c r="AV5767" s="419"/>
      <c r="AX5767" s="419"/>
      <c r="AY5767" s="419"/>
      <c r="AZ5767" s="419"/>
      <c r="BB5767" s="419"/>
      <c r="BC5767" s="419"/>
      <c r="BD5767" s="419"/>
      <c r="BF5767" s="419"/>
      <c r="BG5767" s="419"/>
      <c r="BH5767" s="419"/>
      <c r="BJ5767" s="419"/>
      <c r="BK5767" s="419"/>
      <c r="BL5767" s="419"/>
      <c r="BN5767" s="419"/>
      <c r="BO5767" s="419"/>
      <c r="BP5767" s="419"/>
      <c r="BR5767" s="419"/>
      <c r="BS5767" s="419"/>
      <c r="BT5767" s="419"/>
      <c r="BV5767" s="419"/>
      <c r="BW5767" s="419"/>
      <c r="BX5767" s="397"/>
      <c r="BZ5767" s="449"/>
      <c r="CB5767" s="419"/>
      <c r="CC5767" s="419"/>
      <c r="CD5767" s="419"/>
      <c r="CF5767" s="419"/>
      <c r="CG5767" s="419"/>
      <c r="CH5767" s="419"/>
    </row>
    <row r="5768" spans="3:86" ht="21" thickBot="1">
      <c r="C5768" s="425"/>
      <c r="P5768" s="431"/>
      <c r="R5768" s="419"/>
      <c r="S5768" s="446"/>
      <c r="T5768" s="419"/>
      <c r="V5768" s="196"/>
      <c r="W5768" s="419"/>
      <c r="X5768" s="419"/>
      <c r="Z5768" s="419"/>
      <c r="AA5768" s="419"/>
      <c r="AB5768" s="419"/>
      <c r="AD5768" s="419"/>
      <c r="AE5768" s="419"/>
      <c r="AF5768" s="419"/>
      <c r="AH5768" s="419"/>
      <c r="AI5768" s="419"/>
      <c r="AJ5768" s="419"/>
      <c r="AL5768" s="419"/>
      <c r="AM5768" s="419"/>
      <c r="AN5768" s="403"/>
      <c r="AO5768" s="419"/>
      <c r="AP5768" s="419"/>
      <c r="AQ5768" s="419"/>
      <c r="AR5768" s="419"/>
      <c r="AS5768" s="419"/>
      <c r="AT5768" s="419"/>
      <c r="AU5768" s="419"/>
      <c r="AV5768" s="419"/>
      <c r="AX5768" s="419"/>
      <c r="AY5768" s="419"/>
      <c r="AZ5768" s="419"/>
      <c r="BB5768" s="419"/>
      <c r="BC5768" s="419"/>
      <c r="BD5768" s="419"/>
      <c r="BF5768" s="419"/>
      <c r="BG5768" s="419"/>
      <c r="BH5768" s="419"/>
      <c r="BJ5768" s="419"/>
      <c r="BK5768" s="419"/>
      <c r="BL5768" s="419"/>
      <c r="BN5768" s="419"/>
      <c r="BO5768" s="419"/>
      <c r="BP5768" s="419"/>
      <c r="BR5768" s="419"/>
      <c r="BS5768" s="419"/>
      <c r="BT5768" s="419"/>
      <c r="BV5768" s="419"/>
      <c r="BW5768" s="419"/>
      <c r="BX5768" s="397"/>
      <c r="BZ5768" s="449"/>
      <c r="CB5768" s="419"/>
      <c r="CC5768" s="419"/>
      <c r="CD5768" s="419"/>
      <c r="CF5768" s="419"/>
      <c r="CG5768" s="419"/>
      <c r="CH5768" s="419"/>
    </row>
    <row r="5769" spans="3:86" ht="21" thickBot="1">
      <c r="C5769" s="425"/>
      <c r="P5769" s="431"/>
      <c r="R5769" s="419"/>
      <c r="S5769" s="446"/>
      <c r="T5769" s="419"/>
      <c r="V5769" s="196"/>
      <c r="W5769" s="419"/>
      <c r="X5769" s="419"/>
      <c r="Z5769" s="419"/>
      <c r="AA5769" s="419"/>
      <c r="AB5769" s="419"/>
      <c r="AD5769" s="419"/>
      <c r="AE5769" s="419"/>
      <c r="AF5769" s="419"/>
      <c r="AH5769" s="419"/>
      <c r="AI5769" s="419"/>
      <c r="AJ5769" s="419"/>
      <c r="AL5769" s="419"/>
      <c r="AM5769" s="419"/>
      <c r="AN5769" s="403"/>
      <c r="AO5769" s="419"/>
      <c r="AP5769" s="419"/>
      <c r="AQ5769" s="419"/>
      <c r="AR5769" s="419"/>
      <c r="AS5769" s="419"/>
      <c r="AT5769" s="419"/>
      <c r="AU5769" s="419"/>
      <c r="AV5769" s="419"/>
      <c r="AX5769" s="419"/>
      <c r="AY5769" s="419"/>
      <c r="AZ5769" s="419"/>
      <c r="BB5769" s="419"/>
      <c r="BC5769" s="419"/>
      <c r="BD5769" s="419"/>
      <c r="BF5769" s="419"/>
      <c r="BG5769" s="419"/>
      <c r="BH5769" s="419"/>
      <c r="BJ5769" s="419"/>
      <c r="BK5769" s="419"/>
      <c r="BL5769" s="419"/>
      <c r="BN5769" s="419"/>
      <c r="BO5769" s="419"/>
      <c r="BP5769" s="419"/>
      <c r="BR5769" s="419"/>
      <c r="BS5769" s="419"/>
      <c r="BT5769" s="419"/>
      <c r="BV5769" s="419"/>
      <c r="BW5769" s="419"/>
      <c r="BX5769" s="397"/>
      <c r="BZ5769" s="449"/>
      <c r="CB5769" s="419"/>
      <c r="CC5769" s="419"/>
      <c r="CD5769" s="419"/>
      <c r="CF5769" s="419"/>
      <c r="CG5769" s="419"/>
      <c r="CH5769" s="419"/>
    </row>
    <row r="5770" spans="3:86" ht="21" thickBot="1">
      <c r="C5770" s="425"/>
      <c r="P5770" s="431"/>
      <c r="R5770" s="419"/>
      <c r="S5770" s="446"/>
      <c r="T5770" s="419"/>
      <c r="V5770" s="196"/>
      <c r="W5770" s="419"/>
      <c r="X5770" s="419"/>
      <c r="Z5770" s="419"/>
      <c r="AA5770" s="419"/>
      <c r="AB5770" s="419"/>
      <c r="AD5770" s="419"/>
      <c r="AE5770" s="419"/>
      <c r="AF5770" s="419"/>
      <c r="AH5770" s="419"/>
      <c r="AI5770" s="419"/>
      <c r="AJ5770" s="419"/>
      <c r="AL5770" s="419"/>
      <c r="AM5770" s="419"/>
      <c r="AN5770" s="403"/>
      <c r="AO5770" s="419"/>
      <c r="AP5770" s="419"/>
      <c r="AQ5770" s="419"/>
      <c r="AR5770" s="419"/>
      <c r="AS5770" s="419"/>
      <c r="AT5770" s="419"/>
      <c r="AU5770" s="419"/>
      <c r="AV5770" s="419"/>
      <c r="AX5770" s="419"/>
      <c r="AY5770" s="419"/>
      <c r="AZ5770" s="419"/>
      <c r="BB5770" s="419"/>
      <c r="BC5770" s="419"/>
      <c r="BD5770" s="419"/>
      <c r="BF5770" s="419"/>
      <c r="BG5770" s="419"/>
      <c r="BH5770" s="419"/>
      <c r="BJ5770" s="419"/>
      <c r="BK5770" s="419"/>
      <c r="BL5770" s="419"/>
      <c r="BN5770" s="419"/>
      <c r="BO5770" s="419"/>
      <c r="BP5770" s="419"/>
      <c r="BR5770" s="419"/>
      <c r="BS5770" s="419"/>
      <c r="BT5770" s="419"/>
      <c r="BV5770" s="419"/>
      <c r="BW5770" s="419"/>
      <c r="BX5770" s="397"/>
      <c r="BZ5770" s="449"/>
      <c r="CB5770" s="419"/>
      <c r="CC5770" s="419"/>
      <c r="CD5770" s="419"/>
      <c r="CF5770" s="419"/>
      <c r="CG5770" s="419"/>
      <c r="CH5770" s="419"/>
    </row>
    <row r="5771" spans="3:86" ht="21" thickBot="1">
      <c r="C5771" s="425"/>
      <c r="P5771" s="431"/>
      <c r="R5771" s="419"/>
      <c r="S5771" s="446"/>
      <c r="T5771" s="419"/>
      <c r="V5771" s="196"/>
      <c r="W5771" s="419"/>
      <c r="X5771" s="419"/>
      <c r="Z5771" s="419"/>
      <c r="AA5771" s="419"/>
      <c r="AB5771" s="419"/>
      <c r="AD5771" s="419"/>
      <c r="AE5771" s="419"/>
      <c r="AF5771" s="419"/>
      <c r="AH5771" s="419"/>
      <c r="AI5771" s="419"/>
      <c r="AJ5771" s="419"/>
      <c r="AL5771" s="419"/>
      <c r="AM5771" s="419"/>
      <c r="AN5771" s="403"/>
      <c r="AO5771" s="419"/>
      <c r="AP5771" s="419"/>
      <c r="AQ5771" s="419"/>
      <c r="AR5771" s="419"/>
      <c r="AS5771" s="419"/>
      <c r="AT5771" s="419"/>
      <c r="AU5771" s="419"/>
      <c r="AV5771" s="419"/>
      <c r="AX5771" s="419"/>
      <c r="AY5771" s="419"/>
      <c r="AZ5771" s="419"/>
      <c r="BB5771" s="419"/>
      <c r="BC5771" s="419"/>
      <c r="BD5771" s="419"/>
      <c r="BF5771" s="419"/>
      <c r="BG5771" s="419"/>
      <c r="BH5771" s="419"/>
      <c r="BJ5771" s="419"/>
      <c r="BK5771" s="419"/>
      <c r="BL5771" s="419"/>
      <c r="BN5771" s="419"/>
      <c r="BO5771" s="419"/>
      <c r="BP5771" s="419"/>
      <c r="BR5771" s="419"/>
      <c r="BS5771" s="419"/>
      <c r="BT5771" s="419"/>
      <c r="BV5771" s="419"/>
      <c r="BW5771" s="419"/>
      <c r="BX5771" s="397"/>
      <c r="BZ5771" s="449"/>
      <c r="CB5771" s="419"/>
      <c r="CC5771" s="419"/>
      <c r="CD5771" s="419"/>
      <c r="CF5771" s="419"/>
      <c r="CG5771" s="419"/>
      <c r="CH5771" s="419"/>
    </row>
    <row r="5772" spans="3:86" ht="21" thickBot="1">
      <c r="C5772" s="425"/>
      <c r="P5772" s="431"/>
      <c r="R5772" s="419"/>
      <c r="S5772" s="446"/>
      <c r="T5772" s="419"/>
      <c r="V5772" s="196"/>
      <c r="W5772" s="419"/>
      <c r="X5772" s="419"/>
      <c r="Z5772" s="419"/>
      <c r="AA5772" s="419"/>
      <c r="AB5772" s="419"/>
      <c r="AD5772" s="419"/>
      <c r="AE5772" s="419"/>
      <c r="AF5772" s="419"/>
      <c r="AH5772" s="419"/>
      <c r="AI5772" s="419"/>
      <c r="AJ5772" s="419"/>
      <c r="AL5772" s="419"/>
      <c r="AM5772" s="419"/>
      <c r="AN5772" s="403"/>
      <c r="AO5772" s="419"/>
      <c r="AP5772" s="419"/>
      <c r="AQ5772" s="419"/>
      <c r="AR5772" s="419"/>
      <c r="AS5772" s="419"/>
      <c r="AT5772" s="419"/>
      <c r="AU5772" s="419"/>
      <c r="AV5772" s="419"/>
      <c r="AX5772" s="419"/>
      <c r="AY5772" s="419"/>
      <c r="AZ5772" s="419"/>
      <c r="BB5772" s="419"/>
      <c r="BC5772" s="419"/>
      <c r="BD5772" s="419"/>
      <c r="BF5772" s="419"/>
      <c r="BG5772" s="419"/>
      <c r="BH5772" s="419"/>
      <c r="BJ5772" s="419"/>
      <c r="BK5772" s="419"/>
      <c r="BL5772" s="419"/>
      <c r="BN5772" s="419"/>
      <c r="BO5772" s="419"/>
      <c r="BP5772" s="419"/>
      <c r="BR5772" s="419"/>
      <c r="BS5772" s="419"/>
      <c r="BT5772" s="419"/>
      <c r="BV5772" s="419"/>
      <c r="BW5772" s="419"/>
      <c r="BX5772" s="397"/>
      <c r="BZ5772" s="449"/>
      <c r="CB5772" s="419"/>
      <c r="CC5772" s="419"/>
      <c r="CD5772" s="419"/>
      <c r="CF5772" s="419"/>
      <c r="CG5772" s="419"/>
      <c r="CH5772" s="419"/>
    </row>
    <row r="5773" spans="3:86" ht="21" thickBot="1">
      <c r="C5773" s="425"/>
      <c r="P5773" s="431"/>
      <c r="R5773" s="419"/>
      <c r="S5773" s="446"/>
      <c r="T5773" s="419"/>
      <c r="V5773" s="196"/>
      <c r="W5773" s="419"/>
      <c r="X5773" s="419"/>
      <c r="Z5773" s="419"/>
      <c r="AA5773" s="419"/>
      <c r="AB5773" s="419"/>
      <c r="AD5773" s="419"/>
      <c r="AE5773" s="419"/>
      <c r="AF5773" s="419"/>
      <c r="AH5773" s="419"/>
      <c r="AI5773" s="419"/>
      <c r="AJ5773" s="419"/>
      <c r="AL5773" s="419"/>
      <c r="AM5773" s="419"/>
      <c r="AN5773" s="403"/>
      <c r="AO5773" s="419"/>
      <c r="AP5773" s="419"/>
      <c r="AQ5773" s="419"/>
      <c r="AR5773" s="419"/>
      <c r="AS5773" s="419"/>
      <c r="AT5773" s="419"/>
      <c r="AU5773" s="419"/>
      <c r="AV5773" s="419"/>
      <c r="AX5773" s="419"/>
      <c r="AY5773" s="419"/>
      <c r="AZ5773" s="419"/>
      <c r="BB5773" s="419"/>
      <c r="BC5773" s="419"/>
      <c r="BD5773" s="419"/>
      <c r="BF5773" s="419"/>
      <c r="BG5773" s="419"/>
      <c r="BH5773" s="419"/>
      <c r="BJ5773" s="419"/>
      <c r="BK5773" s="419"/>
      <c r="BL5773" s="419"/>
      <c r="BN5773" s="419"/>
      <c r="BO5773" s="419"/>
      <c r="BP5773" s="419"/>
      <c r="BR5773" s="419"/>
      <c r="BS5773" s="419"/>
      <c r="BT5773" s="419"/>
      <c r="BV5773" s="419"/>
      <c r="BW5773" s="419"/>
      <c r="BX5773" s="397"/>
      <c r="BZ5773" s="449"/>
      <c r="CB5773" s="419"/>
      <c r="CC5773" s="419"/>
      <c r="CD5773" s="419"/>
      <c r="CF5773" s="419"/>
      <c r="CG5773" s="419"/>
      <c r="CH5773" s="419"/>
    </row>
    <row r="5774" spans="3:86" ht="21" thickBot="1">
      <c r="C5774" s="425"/>
      <c r="P5774" s="431"/>
      <c r="R5774" s="419"/>
      <c r="S5774" s="446"/>
      <c r="T5774" s="419"/>
      <c r="V5774" s="196"/>
      <c r="W5774" s="419"/>
      <c r="X5774" s="419"/>
      <c r="Z5774" s="419"/>
      <c r="AA5774" s="419"/>
      <c r="AB5774" s="419"/>
      <c r="AD5774" s="419"/>
      <c r="AE5774" s="419"/>
      <c r="AF5774" s="419"/>
      <c r="AH5774" s="419"/>
      <c r="AI5774" s="419"/>
      <c r="AJ5774" s="419"/>
      <c r="AL5774" s="419"/>
      <c r="AM5774" s="419"/>
      <c r="AN5774" s="403"/>
      <c r="AO5774" s="419"/>
      <c r="AP5774" s="419"/>
      <c r="AQ5774" s="419"/>
      <c r="AR5774" s="419"/>
      <c r="AS5774" s="419"/>
      <c r="AT5774" s="419"/>
      <c r="AU5774" s="419"/>
      <c r="AV5774" s="419"/>
      <c r="AX5774" s="419"/>
      <c r="AY5774" s="419"/>
      <c r="AZ5774" s="419"/>
      <c r="BB5774" s="419"/>
      <c r="BC5774" s="419"/>
      <c r="BD5774" s="419"/>
      <c r="BF5774" s="419"/>
      <c r="BG5774" s="419"/>
      <c r="BH5774" s="419"/>
      <c r="BJ5774" s="419"/>
      <c r="BK5774" s="419"/>
      <c r="BL5774" s="419"/>
      <c r="BN5774" s="419"/>
      <c r="BO5774" s="419"/>
      <c r="BP5774" s="419"/>
      <c r="BR5774" s="419"/>
      <c r="BS5774" s="419"/>
      <c r="BT5774" s="419"/>
      <c r="BV5774" s="419"/>
      <c r="BW5774" s="419"/>
      <c r="BX5774" s="397"/>
      <c r="BZ5774" s="449"/>
      <c r="CB5774" s="419"/>
      <c r="CC5774" s="419"/>
      <c r="CD5774" s="419"/>
      <c r="CF5774" s="419"/>
      <c r="CG5774" s="419"/>
      <c r="CH5774" s="419"/>
    </row>
    <row r="5775" spans="3:86" ht="21" thickBot="1">
      <c r="C5775" s="425"/>
      <c r="P5775" s="431"/>
      <c r="R5775" s="419"/>
      <c r="S5775" s="446"/>
      <c r="T5775" s="419"/>
      <c r="V5775" s="196"/>
      <c r="W5775" s="419"/>
      <c r="X5775" s="419"/>
      <c r="Z5775" s="419"/>
      <c r="AA5775" s="419"/>
      <c r="AB5775" s="419"/>
      <c r="AD5775" s="419"/>
      <c r="AE5775" s="419"/>
      <c r="AF5775" s="419"/>
      <c r="AH5775" s="419"/>
      <c r="AI5775" s="419"/>
      <c r="AJ5775" s="419"/>
      <c r="AL5775" s="419"/>
      <c r="AM5775" s="419"/>
      <c r="AN5775" s="403"/>
      <c r="AO5775" s="419"/>
      <c r="AP5775" s="419"/>
      <c r="AQ5775" s="419"/>
      <c r="AR5775" s="419"/>
      <c r="AS5775" s="419"/>
      <c r="AT5775" s="419"/>
      <c r="AU5775" s="419"/>
      <c r="AV5775" s="419"/>
      <c r="AX5775" s="419"/>
      <c r="AY5775" s="419"/>
      <c r="AZ5775" s="419"/>
      <c r="BB5775" s="419"/>
      <c r="BC5775" s="419"/>
      <c r="BD5775" s="419"/>
      <c r="BF5775" s="419"/>
      <c r="BG5775" s="419"/>
      <c r="BH5775" s="419"/>
      <c r="BJ5775" s="419"/>
      <c r="BK5775" s="419"/>
      <c r="BL5775" s="419"/>
      <c r="BN5775" s="419"/>
      <c r="BO5775" s="419"/>
      <c r="BP5775" s="419"/>
      <c r="BR5775" s="419"/>
      <c r="BS5775" s="419"/>
      <c r="BT5775" s="419"/>
      <c r="BV5775" s="419"/>
      <c r="BW5775" s="419"/>
      <c r="BX5775" s="397"/>
      <c r="BZ5775" s="449"/>
      <c r="CB5775" s="419"/>
      <c r="CC5775" s="419"/>
      <c r="CD5775" s="419"/>
      <c r="CF5775" s="419"/>
      <c r="CG5775" s="419"/>
      <c r="CH5775" s="419"/>
    </row>
    <row r="5776" spans="3:86" ht="21" thickBot="1">
      <c r="C5776" s="425"/>
      <c r="P5776" s="431"/>
      <c r="R5776" s="419"/>
      <c r="S5776" s="446"/>
      <c r="T5776" s="419"/>
      <c r="V5776" s="196"/>
      <c r="W5776" s="419"/>
      <c r="X5776" s="419"/>
      <c r="Z5776" s="419"/>
      <c r="AA5776" s="419"/>
      <c r="AB5776" s="419"/>
      <c r="AD5776" s="419"/>
      <c r="AE5776" s="419"/>
      <c r="AF5776" s="419"/>
      <c r="AH5776" s="419"/>
      <c r="AI5776" s="419"/>
      <c r="AJ5776" s="419"/>
      <c r="AL5776" s="419"/>
      <c r="AM5776" s="419"/>
      <c r="AN5776" s="403"/>
      <c r="AO5776" s="419"/>
      <c r="AP5776" s="419"/>
      <c r="AQ5776" s="419"/>
      <c r="AR5776" s="419"/>
      <c r="AS5776" s="419"/>
      <c r="AT5776" s="419"/>
      <c r="AU5776" s="419"/>
      <c r="AV5776" s="419"/>
      <c r="AX5776" s="419"/>
      <c r="AY5776" s="419"/>
      <c r="AZ5776" s="419"/>
      <c r="BB5776" s="419"/>
      <c r="BC5776" s="419"/>
      <c r="BD5776" s="419"/>
      <c r="BF5776" s="419"/>
      <c r="BG5776" s="419"/>
      <c r="BH5776" s="419"/>
      <c r="BJ5776" s="419"/>
      <c r="BK5776" s="419"/>
      <c r="BL5776" s="419"/>
      <c r="BN5776" s="419"/>
      <c r="BO5776" s="419"/>
      <c r="BP5776" s="419"/>
      <c r="BR5776" s="419"/>
      <c r="BS5776" s="419"/>
      <c r="BT5776" s="419"/>
      <c r="BV5776" s="419"/>
      <c r="BW5776" s="419"/>
      <c r="BX5776" s="397"/>
      <c r="BZ5776" s="449"/>
      <c r="CB5776" s="419"/>
      <c r="CC5776" s="419"/>
      <c r="CD5776" s="419"/>
      <c r="CF5776" s="419"/>
      <c r="CG5776" s="419"/>
      <c r="CH5776" s="419"/>
    </row>
    <row r="5777" spans="3:86" ht="21" thickBot="1">
      <c r="C5777" s="425"/>
      <c r="P5777" s="431"/>
      <c r="R5777" s="419"/>
      <c r="S5777" s="446"/>
      <c r="T5777" s="419"/>
      <c r="V5777" s="196"/>
      <c r="W5777" s="419"/>
      <c r="X5777" s="419"/>
      <c r="Z5777" s="419"/>
      <c r="AA5777" s="419"/>
      <c r="AB5777" s="419"/>
      <c r="AD5777" s="419"/>
      <c r="AE5777" s="419"/>
      <c r="AF5777" s="419"/>
      <c r="AH5777" s="419"/>
      <c r="AI5777" s="419"/>
      <c r="AJ5777" s="419"/>
      <c r="AL5777" s="419"/>
      <c r="AM5777" s="419"/>
      <c r="AN5777" s="403"/>
      <c r="AO5777" s="419"/>
      <c r="AP5777" s="419"/>
      <c r="AQ5777" s="419"/>
      <c r="AR5777" s="419"/>
      <c r="AS5777" s="419"/>
      <c r="AT5777" s="419"/>
      <c r="AU5777" s="419"/>
      <c r="AV5777" s="419"/>
      <c r="AX5777" s="419"/>
      <c r="AY5777" s="419"/>
      <c r="AZ5777" s="419"/>
      <c r="BB5777" s="419"/>
      <c r="BC5777" s="419"/>
      <c r="BD5777" s="419"/>
      <c r="BF5777" s="419"/>
      <c r="BG5777" s="419"/>
      <c r="BH5777" s="419"/>
      <c r="BJ5777" s="419"/>
      <c r="BK5777" s="419"/>
      <c r="BL5777" s="419"/>
      <c r="BN5777" s="419"/>
      <c r="BO5777" s="419"/>
      <c r="BP5777" s="419"/>
      <c r="BR5777" s="419"/>
      <c r="BS5777" s="419"/>
      <c r="BT5777" s="419"/>
      <c r="BV5777" s="419"/>
      <c r="BW5777" s="419"/>
      <c r="BX5777" s="397"/>
      <c r="BZ5777" s="449"/>
      <c r="CB5777" s="419"/>
      <c r="CC5777" s="419"/>
      <c r="CD5777" s="419"/>
      <c r="CF5777" s="419"/>
      <c r="CG5777" s="419"/>
      <c r="CH5777" s="419"/>
    </row>
    <row r="5778" spans="3:86" ht="21" thickBot="1">
      <c r="C5778" s="425"/>
      <c r="P5778" s="431"/>
      <c r="R5778" s="419"/>
      <c r="S5778" s="446"/>
      <c r="T5778" s="419"/>
      <c r="V5778" s="196"/>
      <c r="W5778" s="419"/>
      <c r="X5778" s="419"/>
      <c r="Z5778" s="419"/>
      <c r="AA5778" s="419"/>
      <c r="AB5778" s="419"/>
      <c r="AD5778" s="419"/>
      <c r="AE5778" s="419"/>
      <c r="AF5778" s="419"/>
      <c r="AH5778" s="419"/>
      <c r="AI5778" s="419"/>
      <c r="AJ5778" s="419"/>
      <c r="AL5778" s="419"/>
      <c r="AM5778" s="419"/>
      <c r="AN5778" s="403"/>
      <c r="AO5778" s="419"/>
      <c r="AP5778" s="419"/>
      <c r="AQ5778" s="419"/>
      <c r="AR5778" s="419"/>
      <c r="AS5778" s="419"/>
      <c r="AT5778" s="419"/>
      <c r="AU5778" s="419"/>
      <c r="AV5778" s="419"/>
      <c r="AX5778" s="419"/>
      <c r="AY5778" s="419"/>
      <c r="AZ5778" s="419"/>
      <c r="BB5778" s="419"/>
      <c r="BC5778" s="419"/>
      <c r="BD5778" s="419"/>
      <c r="BF5778" s="419"/>
      <c r="BG5778" s="419"/>
      <c r="BH5778" s="419"/>
      <c r="BJ5778" s="419"/>
      <c r="BK5778" s="419"/>
      <c r="BL5778" s="419"/>
      <c r="BN5778" s="419"/>
      <c r="BO5778" s="419"/>
      <c r="BP5778" s="419"/>
      <c r="BR5778" s="419"/>
      <c r="BS5778" s="419"/>
      <c r="BT5778" s="419"/>
      <c r="BV5778" s="419"/>
      <c r="BW5778" s="419"/>
      <c r="BX5778" s="397"/>
      <c r="BZ5778" s="449"/>
      <c r="CB5778" s="419"/>
      <c r="CC5778" s="419"/>
      <c r="CD5778" s="419"/>
      <c r="CF5778" s="419"/>
      <c r="CG5778" s="419"/>
      <c r="CH5778" s="419"/>
    </row>
    <row r="5779" spans="3:86" ht="21" thickBot="1">
      <c r="C5779" s="425"/>
      <c r="P5779" s="431"/>
      <c r="R5779" s="419"/>
      <c r="S5779" s="446"/>
      <c r="T5779" s="419"/>
      <c r="V5779" s="196"/>
      <c r="W5779" s="419"/>
      <c r="X5779" s="419"/>
      <c r="Z5779" s="419"/>
      <c r="AA5779" s="419"/>
      <c r="AB5779" s="419"/>
      <c r="AD5779" s="419"/>
      <c r="AE5779" s="419"/>
      <c r="AF5779" s="419"/>
      <c r="AH5779" s="419"/>
      <c r="AI5779" s="419"/>
      <c r="AJ5779" s="419"/>
      <c r="AL5779" s="419"/>
      <c r="AM5779" s="419"/>
      <c r="AN5779" s="403"/>
      <c r="AO5779" s="419"/>
      <c r="AP5779" s="419"/>
      <c r="AQ5779" s="419"/>
      <c r="AR5779" s="419"/>
      <c r="AS5779" s="419"/>
      <c r="AT5779" s="419"/>
      <c r="AU5779" s="419"/>
      <c r="AV5779" s="419"/>
      <c r="AX5779" s="419"/>
      <c r="AY5779" s="419"/>
      <c r="AZ5779" s="419"/>
      <c r="BB5779" s="419"/>
      <c r="BC5779" s="419"/>
      <c r="BD5779" s="419"/>
      <c r="BF5779" s="419"/>
      <c r="BG5779" s="419"/>
      <c r="BH5779" s="419"/>
      <c r="BJ5779" s="419"/>
      <c r="BK5779" s="419"/>
      <c r="BL5779" s="419"/>
      <c r="BN5779" s="419"/>
      <c r="BO5779" s="419"/>
      <c r="BP5779" s="419"/>
      <c r="BR5779" s="419"/>
      <c r="BS5779" s="419"/>
      <c r="BT5779" s="419"/>
      <c r="BV5779" s="419"/>
      <c r="BW5779" s="419"/>
      <c r="BX5779" s="397"/>
      <c r="BZ5779" s="449"/>
      <c r="CB5779" s="419"/>
      <c r="CC5779" s="419"/>
      <c r="CD5779" s="419"/>
      <c r="CF5779" s="419"/>
      <c r="CG5779" s="419"/>
      <c r="CH5779" s="419"/>
    </row>
    <row r="5780" spans="3:86" ht="21" thickBot="1">
      <c r="C5780" s="425"/>
      <c r="P5780" s="431"/>
      <c r="R5780" s="419"/>
      <c r="S5780" s="446"/>
      <c r="T5780" s="419"/>
      <c r="V5780" s="196"/>
      <c r="W5780" s="419"/>
      <c r="X5780" s="419"/>
      <c r="Z5780" s="419"/>
      <c r="AA5780" s="419"/>
      <c r="AB5780" s="419"/>
      <c r="AD5780" s="419"/>
      <c r="AE5780" s="419"/>
      <c r="AF5780" s="419"/>
      <c r="AH5780" s="419"/>
      <c r="AI5780" s="419"/>
      <c r="AJ5780" s="419"/>
      <c r="AL5780" s="419"/>
      <c r="AM5780" s="419"/>
      <c r="AN5780" s="403"/>
      <c r="AO5780" s="419"/>
      <c r="AP5780" s="419"/>
      <c r="AQ5780" s="419"/>
      <c r="AR5780" s="419"/>
      <c r="AS5780" s="419"/>
      <c r="AT5780" s="419"/>
      <c r="AU5780" s="419"/>
      <c r="AV5780" s="419"/>
      <c r="AX5780" s="419"/>
      <c r="AY5780" s="419"/>
      <c r="AZ5780" s="419"/>
      <c r="BB5780" s="419"/>
      <c r="BC5780" s="419"/>
      <c r="BD5780" s="419"/>
      <c r="BF5780" s="419"/>
      <c r="BG5780" s="419"/>
      <c r="BH5780" s="419"/>
      <c r="BJ5780" s="419"/>
      <c r="BK5780" s="419"/>
      <c r="BL5780" s="419"/>
      <c r="BN5780" s="419"/>
      <c r="BO5780" s="419"/>
      <c r="BP5780" s="419"/>
      <c r="BR5780" s="419"/>
      <c r="BS5780" s="419"/>
      <c r="BT5780" s="419"/>
      <c r="BV5780" s="419"/>
      <c r="BW5780" s="419"/>
      <c r="BX5780" s="397"/>
      <c r="BZ5780" s="449"/>
      <c r="CB5780" s="419"/>
      <c r="CC5780" s="419"/>
      <c r="CD5780" s="419"/>
      <c r="CF5780" s="419"/>
      <c r="CG5780" s="419"/>
      <c r="CH5780" s="419"/>
    </row>
    <row r="5781" spans="3:86" ht="21" thickBot="1">
      <c r="C5781" s="425"/>
      <c r="P5781" s="431"/>
      <c r="R5781" s="419"/>
      <c r="S5781" s="446"/>
      <c r="T5781" s="419"/>
      <c r="V5781" s="196"/>
      <c r="W5781" s="419"/>
      <c r="X5781" s="419"/>
      <c r="Z5781" s="419"/>
      <c r="AA5781" s="419"/>
      <c r="AB5781" s="419"/>
      <c r="AD5781" s="419"/>
      <c r="AE5781" s="419"/>
      <c r="AF5781" s="419"/>
      <c r="AH5781" s="419"/>
      <c r="AI5781" s="419"/>
      <c r="AJ5781" s="419"/>
      <c r="AL5781" s="419"/>
      <c r="AM5781" s="419"/>
      <c r="AN5781" s="403"/>
      <c r="AO5781" s="419"/>
      <c r="AP5781" s="419"/>
      <c r="AQ5781" s="419"/>
      <c r="AR5781" s="419"/>
      <c r="AS5781" s="419"/>
      <c r="AT5781" s="419"/>
      <c r="AU5781" s="419"/>
      <c r="AV5781" s="419"/>
      <c r="AX5781" s="419"/>
      <c r="AY5781" s="419"/>
      <c r="AZ5781" s="419"/>
      <c r="BB5781" s="419"/>
      <c r="BC5781" s="419"/>
      <c r="BD5781" s="419"/>
      <c r="BF5781" s="419"/>
      <c r="BG5781" s="419"/>
      <c r="BH5781" s="419"/>
      <c r="BJ5781" s="419"/>
      <c r="BK5781" s="419"/>
      <c r="BL5781" s="419"/>
      <c r="BN5781" s="419"/>
      <c r="BO5781" s="419"/>
      <c r="BP5781" s="419"/>
      <c r="BR5781" s="419"/>
      <c r="BS5781" s="419"/>
      <c r="BT5781" s="419"/>
      <c r="BV5781" s="419"/>
      <c r="BW5781" s="419"/>
      <c r="BX5781" s="397"/>
      <c r="BZ5781" s="449"/>
      <c r="CB5781" s="419"/>
      <c r="CC5781" s="419"/>
      <c r="CD5781" s="419"/>
      <c r="CF5781" s="419"/>
      <c r="CG5781" s="419"/>
      <c r="CH5781" s="419"/>
    </row>
    <row r="5782" spans="3:86" ht="21" thickBot="1">
      <c r="C5782" s="425"/>
      <c r="P5782" s="431"/>
      <c r="R5782" s="419"/>
      <c r="S5782" s="446"/>
      <c r="T5782" s="419"/>
      <c r="V5782" s="196"/>
      <c r="W5782" s="419"/>
      <c r="X5782" s="419"/>
      <c r="Z5782" s="419"/>
      <c r="AA5782" s="419"/>
      <c r="AB5782" s="419"/>
      <c r="AD5782" s="419"/>
      <c r="AE5782" s="419"/>
      <c r="AF5782" s="419"/>
      <c r="AH5782" s="419"/>
      <c r="AI5782" s="419"/>
      <c r="AJ5782" s="419"/>
      <c r="AL5782" s="419"/>
      <c r="AM5782" s="419"/>
      <c r="AN5782" s="403"/>
      <c r="AO5782" s="419"/>
      <c r="AP5782" s="419"/>
      <c r="AQ5782" s="419"/>
      <c r="AR5782" s="419"/>
      <c r="AS5782" s="419"/>
      <c r="AT5782" s="419"/>
      <c r="AU5782" s="419"/>
      <c r="AV5782" s="419"/>
      <c r="AX5782" s="419"/>
      <c r="AY5782" s="419"/>
      <c r="AZ5782" s="419"/>
      <c r="BB5782" s="419"/>
      <c r="BC5782" s="419"/>
      <c r="BD5782" s="419"/>
      <c r="BF5782" s="419"/>
      <c r="BG5782" s="419"/>
      <c r="BH5782" s="419"/>
      <c r="BJ5782" s="419"/>
      <c r="BK5782" s="419"/>
      <c r="BL5782" s="419"/>
      <c r="BN5782" s="419"/>
      <c r="BO5782" s="419"/>
      <c r="BP5782" s="419"/>
      <c r="BR5782" s="419"/>
      <c r="BS5782" s="419"/>
      <c r="BT5782" s="419"/>
      <c r="BV5782" s="419"/>
      <c r="BW5782" s="419"/>
      <c r="BX5782" s="397"/>
      <c r="BZ5782" s="449"/>
      <c r="CB5782" s="419"/>
      <c r="CC5782" s="419"/>
      <c r="CD5782" s="419"/>
      <c r="CF5782" s="419"/>
      <c r="CG5782" s="419"/>
      <c r="CH5782" s="419"/>
    </row>
    <row r="5783" spans="3:86" ht="21" thickBot="1">
      <c r="C5783" s="425"/>
      <c r="P5783" s="431"/>
      <c r="R5783" s="419"/>
      <c r="S5783" s="446"/>
      <c r="T5783" s="419"/>
      <c r="V5783" s="196"/>
      <c r="W5783" s="419"/>
      <c r="X5783" s="419"/>
      <c r="Z5783" s="419"/>
      <c r="AA5783" s="419"/>
      <c r="AB5783" s="419"/>
      <c r="AD5783" s="419"/>
      <c r="AE5783" s="419"/>
      <c r="AF5783" s="419"/>
      <c r="AH5783" s="419"/>
      <c r="AI5783" s="419"/>
      <c r="AJ5783" s="419"/>
      <c r="AL5783" s="419"/>
      <c r="AM5783" s="419"/>
      <c r="AN5783" s="403"/>
      <c r="AO5783" s="419"/>
      <c r="AP5783" s="419"/>
      <c r="AQ5783" s="419"/>
      <c r="AR5783" s="419"/>
      <c r="AS5783" s="419"/>
      <c r="AT5783" s="419"/>
      <c r="AU5783" s="419"/>
      <c r="AV5783" s="419"/>
      <c r="AX5783" s="419"/>
      <c r="AY5783" s="419"/>
      <c r="AZ5783" s="419"/>
      <c r="BB5783" s="419"/>
      <c r="BC5783" s="419"/>
      <c r="BD5783" s="419"/>
      <c r="BF5783" s="419"/>
      <c r="BG5783" s="419"/>
      <c r="BH5783" s="419"/>
      <c r="BJ5783" s="419"/>
      <c r="BK5783" s="419"/>
      <c r="BL5783" s="419"/>
      <c r="BN5783" s="419"/>
      <c r="BO5783" s="419"/>
      <c r="BP5783" s="419"/>
      <c r="BR5783" s="419"/>
      <c r="BS5783" s="419"/>
      <c r="BT5783" s="419"/>
      <c r="BV5783" s="419"/>
      <c r="BW5783" s="419"/>
      <c r="BX5783" s="397"/>
      <c r="BZ5783" s="449"/>
      <c r="CB5783" s="419"/>
      <c r="CC5783" s="419"/>
      <c r="CD5783" s="419"/>
      <c r="CF5783" s="419"/>
      <c r="CG5783" s="419"/>
      <c r="CH5783" s="419"/>
    </row>
    <row r="5784" spans="3:86" ht="21" thickBot="1">
      <c r="C5784" s="425"/>
      <c r="P5784" s="431"/>
      <c r="R5784" s="419"/>
      <c r="S5784" s="446"/>
      <c r="T5784" s="419"/>
      <c r="V5784" s="196"/>
      <c r="W5784" s="419"/>
      <c r="X5784" s="419"/>
      <c r="Z5784" s="419"/>
      <c r="AA5784" s="419"/>
      <c r="AB5784" s="419"/>
      <c r="AD5784" s="419"/>
      <c r="AE5784" s="419"/>
      <c r="AF5784" s="419"/>
      <c r="AH5784" s="419"/>
      <c r="AI5784" s="419"/>
      <c r="AJ5784" s="419"/>
      <c r="AL5784" s="419"/>
      <c r="AM5784" s="419"/>
      <c r="AN5784" s="403"/>
      <c r="AO5784" s="419"/>
      <c r="AP5784" s="419"/>
      <c r="AQ5784" s="419"/>
      <c r="AR5784" s="419"/>
      <c r="AS5784" s="419"/>
      <c r="AT5784" s="419"/>
      <c r="AU5784" s="419"/>
      <c r="AV5784" s="419"/>
      <c r="AX5784" s="419"/>
      <c r="AY5784" s="419"/>
      <c r="AZ5784" s="419"/>
      <c r="BB5784" s="419"/>
      <c r="BC5784" s="419"/>
      <c r="BD5784" s="419"/>
      <c r="BF5784" s="419"/>
      <c r="BG5784" s="419"/>
      <c r="BH5784" s="419"/>
      <c r="BJ5784" s="419"/>
      <c r="BK5784" s="419"/>
      <c r="BL5784" s="419"/>
      <c r="BN5784" s="419"/>
      <c r="BO5784" s="419"/>
      <c r="BP5784" s="419"/>
      <c r="BR5784" s="419"/>
      <c r="BS5784" s="419"/>
      <c r="BT5784" s="419"/>
      <c r="BV5784" s="419"/>
      <c r="BW5784" s="419"/>
      <c r="BX5784" s="397"/>
      <c r="BZ5784" s="449"/>
      <c r="CB5784" s="419"/>
      <c r="CC5784" s="419"/>
      <c r="CD5784" s="419"/>
      <c r="CF5784" s="419"/>
      <c r="CG5784" s="419"/>
      <c r="CH5784" s="419"/>
    </row>
    <row r="5785" spans="3:86" ht="21" thickBot="1">
      <c r="C5785" s="425"/>
      <c r="P5785" s="431"/>
      <c r="R5785" s="419"/>
      <c r="S5785" s="446"/>
      <c r="T5785" s="419"/>
      <c r="V5785" s="196"/>
      <c r="W5785" s="419"/>
      <c r="X5785" s="419"/>
      <c r="Z5785" s="419"/>
      <c r="AA5785" s="419"/>
      <c r="AB5785" s="419"/>
      <c r="AD5785" s="419"/>
      <c r="AE5785" s="419"/>
      <c r="AF5785" s="419"/>
      <c r="AH5785" s="419"/>
      <c r="AI5785" s="419"/>
      <c r="AJ5785" s="419"/>
      <c r="AL5785" s="419"/>
      <c r="AM5785" s="419"/>
      <c r="AN5785" s="403"/>
      <c r="AO5785" s="419"/>
      <c r="AP5785" s="419"/>
      <c r="AQ5785" s="419"/>
      <c r="AR5785" s="419"/>
      <c r="AS5785" s="419"/>
      <c r="AT5785" s="419"/>
      <c r="AU5785" s="419"/>
      <c r="AV5785" s="419"/>
      <c r="AX5785" s="419"/>
      <c r="AY5785" s="419"/>
      <c r="AZ5785" s="419"/>
      <c r="BB5785" s="419"/>
      <c r="BC5785" s="419"/>
      <c r="BD5785" s="419"/>
      <c r="BF5785" s="419"/>
      <c r="BG5785" s="419"/>
      <c r="BH5785" s="419"/>
      <c r="BJ5785" s="419"/>
      <c r="BK5785" s="419"/>
      <c r="BL5785" s="419"/>
      <c r="BN5785" s="419"/>
      <c r="BO5785" s="419"/>
      <c r="BP5785" s="419"/>
      <c r="BR5785" s="419"/>
      <c r="BS5785" s="419"/>
      <c r="BT5785" s="419"/>
      <c r="BV5785" s="419"/>
      <c r="BW5785" s="419"/>
      <c r="BX5785" s="397"/>
      <c r="BZ5785" s="449"/>
      <c r="CB5785" s="419"/>
      <c r="CC5785" s="419"/>
      <c r="CD5785" s="419"/>
      <c r="CF5785" s="419"/>
      <c r="CG5785" s="419"/>
      <c r="CH5785" s="419"/>
    </row>
    <row r="5786" spans="3:86" ht="21" thickBot="1">
      <c r="C5786" s="425"/>
      <c r="P5786" s="431"/>
      <c r="R5786" s="419"/>
      <c r="S5786" s="446"/>
      <c r="T5786" s="419"/>
      <c r="V5786" s="196"/>
      <c r="W5786" s="419"/>
      <c r="X5786" s="419"/>
      <c r="Z5786" s="419"/>
      <c r="AA5786" s="419"/>
      <c r="AB5786" s="419"/>
      <c r="AD5786" s="419"/>
      <c r="AE5786" s="419"/>
      <c r="AF5786" s="419"/>
      <c r="AH5786" s="419"/>
      <c r="AI5786" s="419"/>
      <c r="AJ5786" s="419"/>
      <c r="AL5786" s="419"/>
      <c r="AM5786" s="419"/>
      <c r="AN5786" s="403"/>
      <c r="AO5786" s="419"/>
      <c r="AP5786" s="419"/>
      <c r="AQ5786" s="419"/>
      <c r="AR5786" s="419"/>
      <c r="AS5786" s="419"/>
      <c r="AT5786" s="419"/>
      <c r="AU5786" s="419"/>
      <c r="AV5786" s="419"/>
      <c r="AX5786" s="419"/>
      <c r="AY5786" s="419"/>
      <c r="AZ5786" s="419"/>
      <c r="BB5786" s="419"/>
      <c r="BC5786" s="419"/>
      <c r="BD5786" s="419"/>
      <c r="BF5786" s="419"/>
      <c r="BG5786" s="419"/>
      <c r="BH5786" s="419"/>
      <c r="BJ5786" s="419"/>
      <c r="BK5786" s="419"/>
      <c r="BL5786" s="419"/>
      <c r="BN5786" s="419"/>
      <c r="BO5786" s="419"/>
      <c r="BP5786" s="419"/>
      <c r="BR5786" s="419"/>
      <c r="BS5786" s="419"/>
      <c r="BT5786" s="419"/>
      <c r="BV5786" s="419"/>
      <c r="BW5786" s="419"/>
      <c r="BX5786" s="397"/>
      <c r="BZ5786" s="449"/>
      <c r="CB5786" s="419"/>
      <c r="CC5786" s="419"/>
      <c r="CD5786" s="419"/>
      <c r="CF5786" s="419"/>
      <c r="CG5786" s="419"/>
      <c r="CH5786" s="419"/>
    </row>
    <row r="5787" spans="3:86" ht="21" thickBot="1">
      <c r="C5787" s="425"/>
      <c r="P5787" s="431"/>
      <c r="R5787" s="419"/>
      <c r="S5787" s="446"/>
      <c r="T5787" s="419"/>
      <c r="V5787" s="196"/>
      <c r="W5787" s="419"/>
      <c r="X5787" s="419"/>
      <c r="Z5787" s="419"/>
      <c r="AA5787" s="419"/>
      <c r="AB5787" s="419"/>
      <c r="AD5787" s="419"/>
      <c r="AE5787" s="419"/>
      <c r="AF5787" s="419"/>
      <c r="AH5787" s="419"/>
      <c r="AI5787" s="419"/>
      <c r="AJ5787" s="419"/>
      <c r="AL5787" s="419"/>
      <c r="AM5787" s="419"/>
      <c r="AN5787" s="403"/>
      <c r="AO5787" s="419"/>
      <c r="AP5787" s="419"/>
      <c r="AQ5787" s="419"/>
      <c r="AR5787" s="419"/>
      <c r="AS5787" s="419"/>
      <c r="AT5787" s="419"/>
      <c r="AU5787" s="419"/>
      <c r="AV5787" s="419"/>
      <c r="AX5787" s="419"/>
      <c r="AY5787" s="419"/>
      <c r="AZ5787" s="419"/>
      <c r="BB5787" s="419"/>
      <c r="BC5787" s="419"/>
      <c r="BD5787" s="419"/>
      <c r="BF5787" s="419"/>
      <c r="BG5787" s="419"/>
      <c r="BH5787" s="419"/>
      <c r="BJ5787" s="419"/>
      <c r="BK5787" s="419"/>
      <c r="BL5787" s="419"/>
      <c r="BN5787" s="419"/>
      <c r="BO5787" s="419"/>
      <c r="BP5787" s="419"/>
      <c r="BR5787" s="419"/>
      <c r="BS5787" s="419"/>
      <c r="BT5787" s="419"/>
      <c r="BV5787" s="419"/>
      <c r="BW5787" s="419"/>
      <c r="BX5787" s="397"/>
      <c r="BZ5787" s="449"/>
      <c r="CB5787" s="419"/>
      <c r="CC5787" s="419"/>
      <c r="CD5787" s="419"/>
      <c r="CF5787" s="419"/>
      <c r="CG5787" s="419"/>
      <c r="CH5787" s="419"/>
    </row>
    <row r="5788" spans="3:86" ht="21" thickBot="1">
      <c r="C5788" s="425"/>
      <c r="P5788" s="431"/>
      <c r="R5788" s="419"/>
      <c r="S5788" s="446"/>
      <c r="T5788" s="419"/>
      <c r="V5788" s="196"/>
      <c r="W5788" s="419"/>
      <c r="X5788" s="419"/>
      <c r="Z5788" s="419"/>
      <c r="AA5788" s="419"/>
      <c r="AB5788" s="419"/>
      <c r="AD5788" s="419"/>
      <c r="AE5788" s="419"/>
      <c r="AF5788" s="419"/>
      <c r="AH5788" s="419"/>
      <c r="AI5788" s="419"/>
      <c r="AJ5788" s="419"/>
      <c r="AL5788" s="419"/>
      <c r="AM5788" s="419"/>
      <c r="AN5788" s="403"/>
      <c r="AO5788" s="419"/>
      <c r="AP5788" s="419"/>
      <c r="AQ5788" s="419"/>
      <c r="AR5788" s="419"/>
      <c r="AS5788" s="419"/>
      <c r="AT5788" s="419"/>
      <c r="AU5788" s="419"/>
      <c r="AV5788" s="419"/>
      <c r="AX5788" s="419"/>
      <c r="AY5788" s="419"/>
      <c r="AZ5788" s="419"/>
      <c r="BB5788" s="419"/>
      <c r="BC5788" s="419"/>
      <c r="BD5788" s="419"/>
      <c r="BF5788" s="419"/>
      <c r="BG5788" s="419"/>
      <c r="BH5788" s="419"/>
      <c r="BJ5788" s="419"/>
      <c r="BK5788" s="419"/>
      <c r="BL5788" s="419"/>
      <c r="BN5788" s="419"/>
      <c r="BO5788" s="419"/>
      <c r="BP5788" s="419"/>
      <c r="BR5788" s="419"/>
      <c r="BS5788" s="419"/>
      <c r="BT5788" s="419"/>
      <c r="BV5788" s="419"/>
      <c r="BW5788" s="419"/>
      <c r="BX5788" s="397"/>
      <c r="BZ5788" s="449"/>
      <c r="CB5788" s="419"/>
      <c r="CC5788" s="419"/>
      <c r="CD5788" s="419"/>
      <c r="CF5788" s="419"/>
      <c r="CG5788" s="419"/>
      <c r="CH5788" s="419"/>
    </row>
    <row r="5789" spans="3:86" ht="21" thickBot="1">
      <c r="C5789" s="425"/>
      <c r="P5789" s="431"/>
      <c r="R5789" s="419"/>
      <c r="S5789" s="446"/>
      <c r="T5789" s="419"/>
      <c r="V5789" s="196"/>
      <c r="W5789" s="419"/>
      <c r="X5789" s="419"/>
      <c r="Z5789" s="419"/>
      <c r="AA5789" s="419"/>
      <c r="AB5789" s="419"/>
      <c r="AD5789" s="419"/>
      <c r="AE5789" s="419"/>
      <c r="AF5789" s="419"/>
      <c r="AH5789" s="419"/>
      <c r="AI5789" s="419"/>
      <c r="AJ5789" s="419"/>
      <c r="AL5789" s="419"/>
      <c r="AM5789" s="419"/>
      <c r="AN5789" s="403"/>
      <c r="AO5789" s="419"/>
      <c r="AP5789" s="419"/>
      <c r="AQ5789" s="419"/>
      <c r="AR5789" s="419"/>
      <c r="AS5789" s="419"/>
      <c r="AT5789" s="419"/>
      <c r="AU5789" s="419"/>
      <c r="AV5789" s="419"/>
      <c r="AX5789" s="419"/>
      <c r="AY5789" s="419"/>
      <c r="AZ5789" s="419"/>
      <c r="BB5789" s="419"/>
      <c r="BC5789" s="419"/>
      <c r="BD5789" s="419"/>
      <c r="BF5789" s="419"/>
      <c r="BG5789" s="419"/>
      <c r="BH5789" s="419"/>
      <c r="BJ5789" s="419"/>
      <c r="BK5789" s="419"/>
      <c r="BL5789" s="419"/>
      <c r="BN5789" s="419"/>
      <c r="BO5789" s="419"/>
      <c r="BP5789" s="419"/>
      <c r="BR5789" s="419"/>
      <c r="BS5789" s="419"/>
      <c r="BT5789" s="419"/>
      <c r="BV5789" s="419"/>
      <c r="BW5789" s="419"/>
      <c r="BX5789" s="397"/>
      <c r="BZ5789" s="449"/>
      <c r="CB5789" s="419"/>
      <c r="CC5789" s="419"/>
      <c r="CD5789" s="419"/>
      <c r="CF5789" s="419"/>
      <c r="CG5789" s="419"/>
      <c r="CH5789" s="419"/>
    </row>
    <row r="5790" spans="3:86" ht="21" thickBot="1">
      <c r="C5790" s="425"/>
      <c r="P5790" s="431"/>
      <c r="R5790" s="419"/>
      <c r="S5790" s="446"/>
      <c r="T5790" s="419"/>
      <c r="V5790" s="196"/>
      <c r="W5790" s="419"/>
      <c r="X5790" s="419"/>
      <c r="Z5790" s="419"/>
      <c r="AA5790" s="419"/>
      <c r="AB5790" s="419"/>
      <c r="AD5790" s="419"/>
      <c r="AE5790" s="419"/>
      <c r="AF5790" s="419"/>
      <c r="AH5790" s="419"/>
      <c r="AI5790" s="419"/>
      <c r="AJ5790" s="419"/>
      <c r="AL5790" s="419"/>
      <c r="AM5790" s="419"/>
      <c r="AN5790" s="403"/>
      <c r="AO5790" s="419"/>
      <c r="AP5790" s="419"/>
      <c r="AQ5790" s="419"/>
      <c r="AR5790" s="419"/>
      <c r="AS5790" s="419"/>
      <c r="AT5790" s="419"/>
      <c r="AU5790" s="419"/>
      <c r="AV5790" s="419"/>
      <c r="AX5790" s="419"/>
      <c r="AY5790" s="419"/>
      <c r="AZ5790" s="419"/>
      <c r="BB5790" s="419"/>
      <c r="BC5790" s="419"/>
      <c r="BD5790" s="419"/>
      <c r="BF5790" s="419"/>
      <c r="BG5790" s="419"/>
      <c r="BH5790" s="419"/>
      <c r="BJ5790" s="419"/>
      <c r="BK5790" s="419"/>
      <c r="BL5790" s="419"/>
      <c r="BN5790" s="419"/>
      <c r="BO5790" s="419"/>
      <c r="BP5790" s="419"/>
      <c r="BR5790" s="419"/>
      <c r="BS5790" s="419"/>
      <c r="BT5790" s="419"/>
      <c r="BV5790" s="419"/>
      <c r="BW5790" s="419"/>
      <c r="BX5790" s="397"/>
      <c r="BZ5790" s="449"/>
      <c r="CB5790" s="419"/>
      <c r="CC5790" s="419"/>
      <c r="CD5790" s="419"/>
      <c r="CF5790" s="419"/>
      <c r="CG5790" s="419"/>
      <c r="CH5790" s="419"/>
    </row>
    <row r="5791" spans="3:86" ht="21" thickBot="1">
      <c r="C5791" s="425"/>
      <c r="P5791" s="431"/>
      <c r="R5791" s="419"/>
      <c r="S5791" s="446"/>
      <c r="T5791" s="419"/>
      <c r="V5791" s="196"/>
      <c r="W5791" s="419"/>
      <c r="X5791" s="419"/>
      <c r="Z5791" s="419"/>
      <c r="AA5791" s="419"/>
      <c r="AB5791" s="419"/>
      <c r="AD5791" s="419"/>
      <c r="AE5791" s="419"/>
      <c r="AF5791" s="419"/>
      <c r="AH5791" s="419"/>
      <c r="AI5791" s="419"/>
      <c r="AJ5791" s="419"/>
      <c r="AL5791" s="419"/>
      <c r="AM5791" s="419"/>
      <c r="AN5791" s="403"/>
      <c r="AO5791" s="419"/>
      <c r="AP5791" s="419"/>
      <c r="AQ5791" s="419"/>
      <c r="AR5791" s="419"/>
      <c r="AS5791" s="419"/>
      <c r="AT5791" s="419"/>
      <c r="AU5791" s="419"/>
      <c r="AV5791" s="419"/>
      <c r="AX5791" s="419"/>
      <c r="AY5791" s="419"/>
      <c r="AZ5791" s="419"/>
      <c r="BB5791" s="419"/>
      <c r="BC5791" s="419"/>
      <c r="BD5791" s="419"/>
      <c r="BF5791" s="419"/>
      <c r="BG5791" s="419"/>
      <c r="BH5791" s="419"/>
      <c r="BJ5791" s="419"/>
      <c r="BK5791" s="419"/>
      <c r="BL5791" s="419"/>
      <c r="BN5791" s="419"/>
      <c r="BO5791" s="419"/>
      <c r="BP5791" s="419"/>
      <c r="BR5791" s="419"/>
      <c r="BS5791" s="419"/>
      <c r="BT5791" s="419"/>
      <c r="BV5791" s="419"/>
      <c r="BW5791" s="419"/>
      <c r="BX5791" s="397"/>
      <c r="BZ5791" s="449"/>
      <c r="CB5791" s="419"/>
      <c r="CC5791" s="419"/>
      <c r="CD5791" s="419"/>
      <c r="CF5791" s="419"/>
      <c r="CG5791" s="419"/>
      <c r="CH5791" s="419"/>
    </row>
    <row r="5792" spans="3:86" ht="21" thickBot="1">
      <c r="C5792" s="425"/>
      <c r="P5792" s="431"/>
      <c r="R5792" s="419"/>
      <c r="S5792" s="446"/>
      <c r="T5792" s="419"/>
      <c r="V5792" s="196"/>
      <c r="W5792" s="419"/>
      <c r="X5792" s="419"/>
      <c r="Z5792" s="419"/>
      <c r="AA5792" s="419"/>
      <c r="AB5792" s="419"/>
      <c r="AD5792" s="419"/>
      <c r="AE5792" s="419"/>
      <c r="AF5792" s="419"/>
      <c r="AH5792" s="419"/>
      <c r="AI5792" s="419"/>
      <c r="AJ5792" s="419"/>
      <c r="AL5792" s="419"/>
      <c r="AM5792" s="419"/>
      <c r="AN5792" s="403"/>
      <c r="AO5792" s="419"/>
      <c r="AP5792" s="419"/>
      <c r="AQ5792" s="419"/>
      <c r="AR5792" s="419"/>
      <c r="AS5792" s="419"/>
      <c r="AT5792" s="419"/>
      <c r="AU5792" s="419"/>
      <c r="AV5792" s="419"/>
      <c r="AX5792" s="419"/>
      <c r="AY5792" s="419"/>
      <c r="AZ5792" s="419"/>
      <c r="BB5792" s="419"/>
      <c r="BC5792" s="419"/>
      <c r="BD5792" s="419"/>
      <c r="BF5792" s="419"/>
      <c r="BG5792" s="419"/>
      <c r="BH5792" s="419"/>
      <c r="BJ5792" s="419"/>
      <c r="BK5792" s="419"/>
      <c r="BL5792" s="419"/>
      <c r="BN5792" s="419"/>
      <c r="BO5792" s="419"/>
      <c r="BP5792" s="419"/>
      <c r="BR5792" s="419"/>
      <c r="BS5792" s="419"/>
      <c r="BT5792" s="419"/>
      <c r="BV5792" s="419"/>
      <c r="BW5792" s="419"/>
      <c r="BX5792" s="397"/>
      <c r="BZ5792" s="449"/>
      <c r="CB5792" s="419"/>
      <c r="CC5792" s="419"/>
      <c r="CD5792" s="419"/>
      <c r="CF5792" s="419"/>
      <c r="CG5792" s="419"/>
      <c r="CH5792" s="419"/>
    </row>
    <row r="5793" spans="3:86" ht="21" thickBot="1">
      <c r="C5793" s="425"/>
      <c r="P5793" s="431"/>
      <c r="R5793" s="419"/>
      <c r="S5793" s="446"/>
      <c r="T5793" s="419"/>
      <c r="V5793" s="196"/>
      <c r="W5793" s="419"/>
      <c r="X5793" s="419"/>
      <c r="Z5793" s="419"/>
      <c r="AA5793" s="419"/>
      <c r="AB5793" s="419"/>
      <c r="AD5793" s="419"/>
      <c r="AE5793" s="419"/>
      <c r="AF5793" s="419"/>
      <c r="AH5793" s="419"/>
      <c r="AI5793" s="419"/>
      <c r="AJ5793" s="419"/>
      <c r="AL5793" s="419"/>
      <c r="AM5793" s="419"/>
      <c r="AN5793" s="403"/>
      <c r="AO5793" s="419"/>
      <c r="AP5793" s="419"/>
      <c r="AQ5793" s="419"/>
      <c r="AR5793" s="419"/>
      <c r="AS5793" s="419"/>
      <c r="AT5793" s="419"/>
      <c r="AU5793" s="419"/>
      <c r="AV5793" s="419"/>
      <c r="AX5793" s="419"/>
      <c r="AY5793" s="419"/>
      <c r="AZ5793" s="419"/>
      <c r="BB5793" s="419"/>
      <c r="BC5793" s="419"/>
      <c r="BD5793" s="419"/>
      <c r="BF5793" s="419"/>
      <c r="BG5793" s="419"/>
      <c r="BH5793" s="419"/>
      <c r="BJ5793" s="419"/>
      <c r="BK5793" s="419"/>
      <c r="BL5793" s="419"/>
      <c r="BN5793" s="419"/>
      <c r="BO5793" s="419"/>
      <c r="BP5793" s="419"/>
      <c r="BR5793" s="419"/>
      <c r="BS5793" s="419"/>
      <c r="BT5793" s="419"/>
      <c r="BV5793" s="419"/>
      <c r="BW5793" s="419"/>
      <c r="BX5793" s="397"/>
      <c r="BZ5793" s="449"/>
      <c r="CB5793" s="419"/>
      <c r="CC5793" s="419"/>
      <c r="CD5793" s="419"/>
      <c r="CF5793" s="419"/>
      <c r="CG5793" s="419"/>
      <c r="CH5793" s="419"/>
    </row>
    <row r="5794" spans="3:86" ht="21" thickBot="1">
      <c r="C5794" s="425"/>
      <c r="P5794" s="431"/>
      <c r="R5794" s="419"/>
      <c r="S5794" s="446"/>
      <c r="T5794" s="419"/>
      <c r="V5794" s="196"/>
      <c r="W5794" s="419"/>
      <c r="X5794" s="419"/>
      <c r="Z5794" s="419"/>
      <c r="AA5794" s="419"/>
      <c r="AB5794" s="419"/>
      <c r="AD5794" s="419"/>
      <c r="AE5794" s="419"/>
      <c r="AF5794" s="419"/>
      <c r="AH5794" s="419"/>
      <c r="AI5794" s="419"/>
      <c r="AJ5794" s="419"/>
      <c r="AL5794" s="419"/>
      <c r="AM5794" s="419"/>
      <c r="AN5794" s="403"/>
      <c r="AO5794" s="419"/>
      <c r="AP5794" s="419"/>
      <c r="AQ5794" s="419"/>
      <c r="AR5794" s="419"/>
      <c r="AS5794" s="419"/>
      <c r="AT5794" s="419"/>
      <c r="AU5794" s="419"/>
      <c r="AV5794" s="419"/>
      <c r="AX5794" s="419"/>
      <c r="AY5794" s="419"/>
      <c r="AZ5794" s="419"/>
      <c r="BB5794" s="419"/>
      <c r="BC5794" s="419"/>
      <c r="BD5794" s="419"/>
      <c r="BF5794" s="419"/>
      <c r="BG5794" s="419"/>
      <c r="BH5794" s="419"/>
      <c r="BJ5794" s="419"/>
      <c r="BK5794" s="419"/>
      <c r="BL5794" s="419"/>
      <c r="BN5794" s="419"/>
      <c r="BO5794" s="419"/>
      <c r="BP5794" s="419"/>
      <c r="BR5794" s="419"/>
      <c r="BS5794" s="419"/>
      <c r="BT5794" s="419"/>
      <c r="BV5794" s="419"/>
      <c r="BW5794" s="419"/>
      <c r="BX5794" s="397"/>
      <c r="BZ5794" s="449"/>
      <c r="CB5794" s="419"/>
      <c r="CC5794" s="419"/>
      <c r="CD5794" s="419"/>
      <c r="CF5794" s="419"/>
      <c r="CG5794" s="419"/>
      <c r="CH5794" s="419"/>
    </row>
    <row r="5795" spans="3:86" ht="21" thickBot="1">
      <c r="C5795" s="425"/>
      <c r="P5795" s="431"/>
      <c r="R5795" s="419"/>
      <c r="S5795" s="446"/>
      <c r="T5795" s="419"/>
      <c r="V5795" s="196"/>
      <c r="W5795" s="419"/>
      <c r="X5795" s="419"/>
      <c r="Z5795" s="419"/>
      <c r="AA5795" s="419"/>
      <c r="AB5795" s="419"/>
      <c r="AD5795" s="419"/>
      <c r="AE5795" s="419"/>
      <c r="AF5795" s="419"/>
      <c r="AH5795" s="419"/>
      <c r="AI5795" s="419"/>
      <c r="AJ5795" s="419"/>
      <c r="AL5795" s="419"/>
      <c r="AM5795" s="419"/>
      <c r="AN5795" s="403"/>
      <c r="AO5795" s="419"/>
      <c r="AP5795" s="419"/>
      <c r="AQ5795" s="419"/>
      <c r="AR5795" s="419"/>
      <c r="AS5795" s="419"/>
      <c r="AT5795" s="419"/>
      <c r="AU5795" s="419"/>
      <c r="AV5795" s="419"/>
      <c r="AX5795" s="419"/>
      <c r="AY5795" s="419"/>
      <c r="AZ5795" s="419"/>
      <c r="BB5795" s="419"/>
      <c r="BC5795" s="419"/>
      <c r="BD5795" s="419"/>
      <c r="BF5795" s="419"/>
      <c r="BG5795" s="419"/>
      <c r="BH5795" s="419"/>
      <c r="BJ5795" s="419"/>
      <c r="BK5795" s="419"/>
      <c r="BL5795" s="419"/>
      <c r="BN5795" s="419"/>
      <c r="BO5795" s="419"/>
      <c r="BP5795" s="419"/>
      <c r="BR5795" s="419"/>
      <c r="BS5795" s="419"/>
      <c r="BT5795" s="419"/>
      <c r="BV5795" s="419"/>
      <c r="BW5795" s="419"/>
      <c r="BX5795" s="397"/>
      <c r="BZ5795" s="449"/>
      <c r="CB5795" s="419"/>
      <c r="CC5795" s="419"/>
      <c r="CD5795" s="419"/>
      <c r="CF5795" s="419"/>
      <c r="CG5795" s="419"/>
      <c r="CH5795" s="419"/>
    </row>
    <row r="5796" spans="3:86" ht="21" thickBot="1">
      <c r="C5796" s="425"/>
      <c r="P5796" s="431"/>
      <c r="R5796" s="419"/>
      <c r="S5796" s="446"/>
      <c r="T5796" s="419"/>
      <c r="V5796" s="196"/>
      <c r="W5796" s="419"/>
      <c r="X5796" s="419"/>
      <c r="Z5796" s="419"/>
      <c r="AA5796" s="419"/>
      <c r="AB5796" s="419"/>
      <c r="AD5796" s="419"/>
      <c r="AE5796" s="419"/>
      <c r="AF5796" s="419"/>
      <c r="AH5796" s="419"/>
      <c r="AI5796" s="419"/>
      <c r="AJ5796" s="419"/>
      <c r="AL5796" s="419"/>
      <c r="AM5796" s="419"/>
      <c r="AN5796" s="403"/>
      <c r="AO5796" s="419"/>
      <c r="AP5796" s="419"/>
      <c r="AQ5796" s="419"/>
      <c r="AR5796" s="419"/>
      <c r="AS5796" s="419"/>
      <c r="AT5796" s="419"/>
      <c r="AU5796" s="419"/>
      <c r="AV5796" s="419"/>
      <c r="AX5796" s="419"/>
      <c r="AY5796" s="419"/>
      <c r="AZ5796" s="419"/>
      <c r="BB5796" s="419"/>
      <c r="BC5796" s="419"/>
      <c r="BD5796" s="419"/>
      <c r="BF5796" s="419"/>
      <c r="BG5796" s="419"/>
      <c r="BH5796" s="419"/>
      <c r="BJ5796" s="419"/>
      <c r="BK5796" s="419"/>
      <c r="BL5796" s="419"/>
      <c r="BN5796" s="419"/>
      <c r="BO5796" s="419"/>
      <c r="BP5796" s="419"/>
      <c r="BR5796" s="419"/>
      <c r="BS5796" s="419"/>
      <c r="BT5796" s="419"/>
      <c r="BV5796" s="419"/>
      <c r="BW5796" s="419"/>
      <c r="BX5796" s="397"/>
      <c r="BZ5796" s="449"/>
      <c r="CB5796" s="419"/>
      <c r="CC5796" s="419"/>
      <c r="CD5796" s="419"/>
      <c r="CF5796" s="419"/>
      <c r="CG5796" s="419"/>
      <c r="CH5796" s="419"/>
    </row>
    <row r="5797" spans="3:86" ht="21" thickBot="1">
      <c r="C5797" s="425"/>
      <c r="P5797" s="431"/>
      <c r="R5797" s="419"/>
      <c r="S5797" s="446"/>
      <c r="T5797" s="419"/>
      <c r="V5797" s="196"/>
      <c r="W5797" s="419"/>
      <c r="X5797" s="419"/>
      <c r="Z5797" s="419"/>
      <c r="AA5797" s="419"/>
      <c r="AB5797" s="419"/>
      <c r="AD5797" s="419"/>
      <c r="AE5797" s="419"/>
      <c r="AF5797" s="419"/>
      <c r="AH5797" s="419"/>
      <c r="AI5797" s="419"/>
      <c r="AJ5797" s="419"/>
      <c r="AL5797" s="419"/>
      <c r="AM5797" s="419"/>
      <c r="AN5797" s="403"/>
      <c r="AO5797" s="419"/>
      <c r="AP5797" s="419"/>
      <c r="AQ5797" s="419"/>
      <c r="AR5797" s="419"/>
      <c r="AS5797" s="419"/>
      <c r="AT5797" s="419"/>
      <c r="AU5797" s="419"/>
      <c r="AV5797" s="419"/>
      <c r="AX5797" s="419"/>
      <c r="AY5797" s="419"/>
      <c r="AZ5797" s="419"/>
      <c r="BB5797" s="419"/>
      <c r="BC5797" s="419"/>
      <c r="BD5797" s="419"/>
      <c r="BF5797" s="419"/>
      <c r="BG5797" s="419"/>
      <c r="BH5797" s="419"/>
      <c r="BJ5797" s="419"/>
      <c r="BK5797" s="419"/>
      <c r="BL5797" s="419"/>
      <c r="BN5797" s="419"/>
      <c r="BO5797" s="419"/>
      <c r="BP5797" s="419"/>
      <c r="BR5797" s="419"/>
      <c r="BS5797" s="419"/>
      <c r="BT5797" s="419"/>
      <c r="BV5797" s="419"/>
      <c r="BW5797" s="419"/>
      <c r="BX5797" s="397"/>
      <c r="BZ5797" s="449"/>
      <c r="CB5797" s="419"/>
      <c r="CC5797" s="419"/>
      <c r="CD5797" s="419"/>
      <c r="CF5797" s="419"/>
      <c r="CG5797" s="419"/>
      <c r="CH5797" s="419"/>
    </row>
    <row r="5798" spans="3:86" ht="21" thickBot="1">
      <c r="C5798" s="425"/>
      <c r="P5798" s="431"/>
      <c r="R5798" s="419"/>
      <c r="S5798" s="446"/>
      <c r="T5798" s="419"/>
      <c r="V5798" s="196"/>
      <c r="W5798" s="419"/>
      <c r="X5798" s="419"/>
      <c r="Z5798" s="419"/>
      <c r="AA5798" s="419"/>
      <c r="AB5798" s="419"/>
      <c r="AD5798" s="419"/>
      <c r="AE5798" s="419"/>
      <c r="AF5798" s="419"/>
      <c r="AH5798" s="419"/>
      <c r="AI5798" s="419"/>
      <c r="AJ5798" s="419"/>
      <c r="AL5798" s="419"/>
      <c r="AM5798" s="419"/>
      <c r="AN5798" s="403"/>
      <c r="AO5798" s="419"/>
      <c r="AP5798" s="419"/>
      <c r="AQ5798" s="419"/>
      <c r="AR5798" s="419"/>
      <c r="AS5798" s="419"/>
      <c r="AT5798" s="419"/>
      <c r="AU5798" s="419"/>
      <c r="AV5798" s="419"/>
      <c r="AX5798" s="419"/>
      <c r="AY5798" s="419"/>
      <c r="AZ5798" s="419"/>
      <c r="BB5798" s="419"/>
      <c r="BC5798" s="419"/>
      <c r="BD5798" s="419"/>
      <c r="BF5798" s="419"/>
      <c r="BG5798" s="419"/>
      <c r="BH5798" s="419"/>
      <c r="BJ5798" s="419"/>
      <c r="BK5798" s="419"/>
      <c r="BL5798" s="419"/>
      <c r="BN5798" s="419"/>
      <c r="BO5798" s="419"/>
      <c r="BP5798" s="419"/>
      <c r="BR5798" s="419"/>
      <c r="BS5798" s="419"/>
      <c r="BT5798" s="419"/>
      <c r="BV5798" s="419"/>
      <c r="BW5798" s="419"/>
      <c r="BX5798" s="397"/>
      <c r="BZ5798" s="449"/>
      <c r="CB5798" s="419"/>
      <c r="CC5798" s="419"/>
      <c r="CD5798" s="419"/>
      <c r="CF5798" s="419"/>
      <c r="CG5798" s="419"/>
      <c r="CH5798" s="419"/>
    </row>
    <row r="5799" spans="3:86" ht="21" thickBot="1">
      <c r="C5799" s="425"/>
      <c r="P5799" s="431"/>
      <c r="R5799" s="419"/>
      <c r="S5799" s="446"/>
      <c r="T5799" s="419"/>
      <c r="V5799" s="196"/>
      <c r="W5799" s="419"/>
      <c r="X5799" s="419"/>
      <c r="Z5799" s="419"/>
      <c r="AA5799" s="419"/>
      <c r="AB5799" s="419"/>
      <c r="AD5799" s="419"/>
      <c r="AE5799" s="419"/>
      <c r="AF5799" s="419"/>
      <c r="AH5799" s="419"/>
      <c r="AI5799" s="419"/>
      <c r="AJ5799" s="419"/>
      <c r="AL5799" s="419"/>
      <c r="AM5799" s="419"/>
      <c r="AN5799" s="403"/>
      <c r="AO5799" s="419"/>
      <c r="AP5799" s="419"/>
      <c r="AQ5799" s="419"/>
      <c r="AR5799" s="419"/>
      <c r="AS5799" s="419"/>
      <c r="AT5799" s="419"/>
      <c r="AU5799" s="419"/>
      <c r="AV5799" s="419"/>
      <c r="AX5799" s="419"/>
      <c r="AY5799" s="419"/>
      <c r="AZ5799" s="419"/>
      <c r="BB5799" s="419"/>
      <c r="BC5799" s="419"/>
      <c r="BD5799" s="419"/>
      <c r="BF5799" s="419"/>
      <c r="BG5799" s="419"/>
      <c r="BH5799" s="419"/>
      <c r="BJ5799" s="419"/>
      <c r="BK5799" s="419"/>
      <c r="BL5799" s="419"/>
      <c r="BN5799" s="419"/>
      <c r="BO5799" s="419"/>
      <c r="BP5799" s="419"/>
      <c r="BR5799" s="419"/>
      <c r="BS5799" s="419"/>
      <c r="BT5799" s="419"/>
      <c r="BV5799" s="419"/>
      <c r="BW5799" s="419"/>
      <c r="BX5799" s="397"/>
      <c r="BZ5799" s="449"/>
      <c r="CB5799" s="419"/>
      <c r="CC5799" s="419"/>
      <c r="CD5799" s="419"/>
      <c r="CF5799" s="419"/>
      <c r="CG5799" s="419"/>
      <c r="CH5799" s="419"/>
    </row>
    <row r="5800" spans="3:86" ht="21" thickBot="1">
      <c r="C5800" s="425"/>
      <c r="P5800" s="431"/>
      <c r="R5800" s="419"/>
      <c r="S5800" s="446"/>
      <c r="T5800" s="419"/>
      <c r="V5800" s="196"/>
      <c r="W5800" s="419"/>
      <c r="X5800" s="419"/>
      <c r="Z5800" s="419"/>
      <c r="AA5800" s="419"/>
      <c r="AB5800" s="419"/>
      <c r="AD5800" s="419"/>
      <c r="AE5800" s="419"/>
      <c r="AF5800" s="419"/>
      <c r="AH5800" s="419"/>
      <c r="AI5800" s="419"/>
      <c r="AJ5800" s="419"/>
      <c r="AL5800" s="419"/>
      <c r="AM5800" s="419"/>
      <c r="AN5800" s="403"/>
      <c r="AO5800" s="419"/>
      <c r="AP5800" s="419"/>
      <c r="AQ5800" s="419"/>
      <c r="AR5800" s="419"/>
      <c r="AS5800" s="419"/>
      <c r="AT5800" s="419"/>
      <c r="AU5800" s="419"/>
      <c r="AV5800" s="419"/>
      <c r="AX5800" s="419"/>
      <c r="AY5800" s="419"/>
      <c r="AZ5800" s="419"/>
      <c r="BB5800" s="419"/>
      <c r="BC5800" s="419"/>
      <c r="BD5800" s="419"/>
      <c r="BF5800" s="419"/>
      <c r="BG5800" s="419"/>
      <c r="BH5800" s="419"/>
      <c r="BJ5800" s="419"/>
      <c r="BK5800" s="419"/>
      <c r="BL5800" s="419"/>
      <c r="BN5800" s="419"/>
      <c r="BO5800" s="419"/>
      <c r="BP5800" s="419"/>
      <c r="BR5800" s="419"/>
      <c r="BS5800" s="419"/>
      <c r="BT5800" s="419"/>
      <c r="BV5800" s="419"/>
      <c r="BW5800" s="419"/>
      <c r="BX5800" s="397"/>
      <c r="BZ5800" s="449"/>
      <c r="CB5800" s="419"/>
      <c r="CC5800" s="419"/>
      <c r="CD5800" s="419"/>
      <c r="CF5800" s="419"/>
      <c r="CG5800" s="419"/>
      <c r="CH5800" s="419"/>
    </row>
    <row r="5801" spans="3:86" ht="21" thickBot="1">
      <c r="C5801" s="425"/>
      <c r="P5801" s="431"/>
      <c r="R5801" s="419"/>
      <c r="S5801" s="446"/>
      <c r="T5801" s="419"/>
      <c r="V5801" s="196"/>
      <c r="W5801" s="419"/>
      <c r="X5801" s="419"/>
      <c r="Z5801" s="419"/>
      <c r="AA5801" s="419"/>
      <c r="AB5801" s="419"/>
      <c r="AD5801" s="419"/>
      <c r="AE5801" s="419"/>
      <c r="AF5801" s="419"/>
      <c r="AH5801" s="419"/>
      <c r="AI5801" s="419"/>
      <c r="AJ5801" s="419"/>
      <c r="AL5801" s="419"/>
      <c r="AM5801" s="419"/>
      <c r="AN5801" s="403"/>
      <c r="AO5801" s="419"/>
      <c r="AP5801" s="419"/>
      <c r="AQ5801" s="419"/>
      <c r="AR5801" s="419"/>
      <c r="AS5801" s="419"/>
      <c r="AT5801" s="419"/>
      <c r="AU5801" s="419"/>
      <c r="AV5801" s="419"/>
      <c r="AX5801" s="419"/>
      <c r="AY5801" s="419"/>
      <c r="AZ5801" s="419"/>
      <c r="BB5801" s="419"/>
      <c r="BC5801" s="419"/>
      <c r="BD5801" s="419"/>
      <c r="BF5801" s="419"/>
      <c r="BG5801" s="419"/>
      <c r="BH5801" s="419"/>
      <c r="BJ5801" s="419"/>
      <c r="BK5801" s="419"/>
      <c r="BL5801" s="419"/>
      <c r="BN5801" s="419"/>
      <c r="BO5801" s="419"/>
      <c r="BP5801" s="419"/>
      <c r="BR5801" s="419"/>
      <c r="BS5801" s="419"/>
      <c r="BT5801" s="419"/>
      <c r="BV5801" s="419"/>
      <c r="BW5801" s="419"/>
      <c r="BX5801" s="397"/>
      <c r="BZ5801" s="449"/>
      <c r="CB5801" s="419"/>
      <c r="CC5801" s="419"/>
      <c r="CD5801" s="419"/>
      <c r="CF5801" s="419"/>
      <c r="CG5801" s="419"/>
      <c r="CH5801" s="419"/>
    </row>
    <row r="5802" spans="3:86" ht="21" thickBot="1">
      <c r="C5802" s="425"/>
      <c r="P5802" s="431"/>
      <c r="R5802" s="419"/>
      <c r="S5802" s="446"/>
      <c r="T5802" s="419"/>
      <c r="V5802" s="196"/>
      <c r="W5802" s="419"/>
      <c r="X5802" s="419"/>
      <c r="Z5802" s="419"/>
      <c r="AA5802" s="419"/>
      <c r="AB5802" s="419"/>
      <c r="AD5802" s="419"/>
      <c r="AE5802" s="419"/>
      <c r="AF5802" s="419"/>
      <c r="AH5802" s="419"/>
      <c r="AI5802" s="419"/>
      <c r="AJ5802" s="419"/>
      <c r="AL5802" s="419"/>
      <c r="AM5802" s="419"/>
      <c r="AN5802" s="403"/>
      <c r="AO5802" s="419"/>
      <c r="AP5802" s="419"/>
      <c r="AQ5802" s="419"/>
      <c r="AR5802" s="419"/>
      <c r="AS5802" s="419"/>
      <c r="AT5802" s="419"/>
      <c r="AU5802" s="419"/>
      <c r="AV5802" s="419"/>
      <c r="AX5802" s="419"/>
      <c r="AY5802" s="419"/>
      <c r="AZ5802" s="419"/>
      <c r="BB5802" s="419"/>
      <c r="BC5802" s="419"/>
      <c r="BD5802" s="419"/>
      <c r="BF5802" s="419"/>
      <c r="BG5802" s="419"/>
      <c r="BH5802" s="419"/>
      <c r="BJ5802" s="419"/>
      <c r="BK5802" s="419"/>
      <c r="BL5802" s="419"/>
      <c r="BN5802" s="419"/>
      <c r="BO5802" s="419"/>
      <c r="BP5802" s="419"/>
      <c r="BR5802" s="419"/>
      <c r="BS5802" s="419"/>
      <c r="BT5802" s="419"/>
      <c r="BV5802" s="419"/>
      <c r="BW5802" s="419"/>
      <c r="BX5802" s="397"/>
      <c r="BZ5802" s="449"/>
      <c r="CB5802" s="419"/>
      <c r="CC5802" s="419"/>
      <c r="CD5802" s="419"/>
      <c r="CF5802" s="419"/>
      <c r="CG5802" s="419"/>
      <c r="CH5802" s="419"/>
    </row>
    <row r="5803" spans="3:86" ht="21" thickBot="1">
      <c r="C5803" s="425"/>
      <c r="P5803" s="431"/>
      <c r="R5803" s="419"/>
      <c r="S5803" s="446"/>
      <c r="T5803" s="419"/>
      <c r="V5803" s="196"/>
      <c r="W5803" s="419"/>
      <c r="X5803" s="419"/>
      <c r="Z5803" s="419"/>
      <c r="AA5803" s="419"/>
      <c r="AB5803" s="419"/>
      <c r="AD5803" s="419"/>
      <c r="AE5803" s="419"/>
      <c r="AF5803" s="419"/>
      <c r="AH5803" s="419"/>
      <c r="AI5803" s="419"/>
      <c r="AJ5803" s="419"/>
      <c r="AL5803" s="419"/>
      <c r="AM5803" s="419"/>
      <c r="AN5803" s="403"/>
      <c r="AO5803" s="419"/>
      <c r="AP5803" s="419"/>
      <c r="AQ5803" s="419"/>
      <c r="AR5803" s="419"/>
      <c r="AS5803" s="419"/>
      <c r="AT5803" s="419"/>
      <c r="AU5803" s="419"/>
      <c r="AV5803" s="419"/>
      <c r="AX5803" s="419"/>
      <c r="AY5803" s="419"/>
      <c r="AZ5803" s="419"/>
      <c r="BB5803" s="419"/>
      <c r="BC5803" s="419"/>
      <c r="BD5803" s="419"/>
      <c r="BF5803" s="419"/>
      <c r="BG5803" s="419"/>
      <c r="BH5803" s="419"/>
      <c r="BJ5803" s="419"/>
      <c r="BK5803" s="419"/>
      <c r="BL5803" s="419"/>
      <c r="BN5803" s="419"/>
      <c r="BO5803" s="419"/>
      <c r="BP5803" s="419"/>
      <c r="BR5803" s="419"/>
      <c r="BS5803" s="419"/>
      <c r="BT5803" s="419"/>
      <c r="BV5803" s="419"/>
      <c r="BW5803" s="419"/>
      <c r="BX5803" s="397"/>
      <c r="BZ5803" s="449"/>
      <c r="CB5803" s="419"/>
      <c r="CC5803" s="419"/>
      <c r="CD5803" s="419"/>
      <c r="CF5803" s="419"/>
      <c r="CG5803" s="419"/>
      <c r="CH5803" s="419"/>
    </row>
    <row r="5804" spans="3:86" ht="21" thickBot="1">
      <c r="C5804" s="425"/>
      <c r="P5804" s="431"/>
      <c r="R5804" s="419"/>
      <c r="S5804" s="446"/>
      <c r="T5804" s="419"/>
      <c r="V5804" s="196"/>
      <c r="W5804" s="419"/>
      <c r="X5804" s="419"/>
      <c r="Z5804" s="419"/>
      <c r="AA5804" s="419"/>
      <c r="AB5804" s="419"/>
      <c r="AD5804" s="419"/>
      <c r="AE5804" s="419"/>
      <c r="AF5804" s="419"/>
      <c r="AH5804" s="419"/>
      <c r="AI5804" s="419"/>
      <c r="AJ5804" s="419"/>
      <c r="AL5804" s="419"/>
      <c r="AM5804" s="419"/>
      <c r="AN5804" s="403"/>
      <c r="AO5804" s="419"/>
      <c r="AP5804" s="419"/>
      <c r="AQ5804" s="419"/>
      <c r="AR5804" s="419"/>
      <c r="AS5804" s="419"/>
      <c r="AT5804" s="419"/>
      <c r="AU5804" s="419"/>
      <c r="AV5804" s="419"/>
      <c r="AX5804" s="419"/>
      <c r="AY5804" s="419"/>
      <c r="AZ5804" s="419"/>
      <c r="BB5804" s="419"/>
      <c r="BC5804" s="419"/>
      <c r="BD5804" s="419"/>
      <c r="BF5804" s="419"/>
      <c r="BG5804" s="419"/>
      <c r="BH5804" s="419"/>
      <c r="BJ5804" s="419"/>
      <c r="BK5804" s="419"/>
      <c r="BL5804" s="419"/>
      <c r="BN5804" s="419"/>
      <c r="BO5804" s="419"/>
      <c r="BP5804" s="419"/>
      <c r="BR5804" s="419"/>
      <c r="BS5804" s="419"/>
      <c r="BT5804" s="419"/>
      <c r="BV5804" s="419"/>
      <c r="BW5804" s="419"/>
      <c r="BX5804" s="397"/>
      <c r="BZ5804" s="449"/>
      <c r="CB5804" s="419"/>
      <c r="CC5804" s="419"/>
      <c r="CD5804" s="419"/>
      <c r="CF5804" s="419"/>
      <c r="CG5804" s="419"/>
      <c r="CH5804" s="419"/>
    </row>
    <row r="5805" spans="3:86" ht="21" thickBot="1">
      <c r="C5805" s="425"/>
      <c r="P5805" s="431"/>
      <c r="R5805" s="419"/>
      <c r="S5805" s="446"/>
      <c r="T5805" s="419"/>
      <c r="V5805" s="196"/>
      <c r="W5805" s="419"/>
      <c r="X5805" s="419"/>
      <c r="Z5805" s="419"/>
      <c r="AA5805" s="419"/>
      <c r="AB5805" s="419"/>
      <c r="AD5805" s="419"/>
      <c r="AE5805" s="419"/>
      <c r="AF5805" s="419"/>
      <c r="AH5805" s="419"/>
      <c r="AI5805" s="419"/>
      <c r="AJ5805" s="419"/>
      <c r="AL5805" s="419"/>
      <c r="AM5805" s="419"/>
      <c r="AN5805" s="403"/>
      <c r="AO5805" s="419"/>
      <c r="AP5805" s="419"/>
      <c r="AQ5805" s="419"/>
      <c r="AR5805" s="419"/>
      <c r="AS5805" s="419"/>
      <c r="AT5805" s="419"/>
      <c r="AU5805" s="419"/>
      <c r="AV5805" s="419"/>
      <c r="AX5805" s="419"/>
      <c r="AY5805" s="419"/>
      <c r="AZ5805" s="419"/>
      <c r="BB5805" s="419"/>
      <c r="BC5805" s="419"/>
      <c r="BD5805" s="419"/>
      <c r="BF5805" s="419"/>
      <c r="BG5805" s="419"/>
      <c r="BH5805" s="419"/>
      <c r="BJ5805" s="419"/>
      <c r="BK5805" s="419"/>
      <c r="BL5805" s="419"/>
      <c r="BN5805" s="419"/>
      <c r="BO5805" s="419"/>
      <c r="BP5805" s="419"/>
      <c r="BR5805" s="419"/>
      <c r="BS5805" s="419"/>
      <c r="BT5805" s="419"/>
      <c r="BV5805" s="419"/>
      <c r="BW5805" s="419"/>
      <c r="BX5805" s="397"/>
      <c r="BZ5805" s="449"/>
      <c r="CB5805" s="419"/>
      <c r="CC5805" s="419"/>
      <c r="CD5805" s="419"/>
      <c r="CF5805" s="419"/>
      <c r="CG5805" s="419"/>
      <c r="CH5805" s="419"/>
    </row>
    <row r="5806" spans="3:86" ht="21" thickBot="1">
      <c r="C5806" s="425"/>
      <c r="P5806" s="431"/>
      <c r="R5806" s="419"/>
      <c r="S5806" s="446"/>
      <c r="T5806" s="419"/>
      <c r="V5806" s="196"/>
      <c r="W5806" s="419"/>
      <c r="X5806" s="419"/>
      <c r="Z5806" s="419"/>
      <c r="AA5806" s="419"/>
      <c r="AB5806" s="419"/>
      <c r="AD5806" s="419"/>
      <c r="AE5806" s="419"/>
      <c r="AF5806" s="419"/>
      <c r="AH5806" s="419"/>
      <c r="AI5806" s="419"/>
      <c r="AJ5806" s="419"/>
      <c r="AL5806" s="419"/>
      <c r="AM5806" s="419"/>
      <c r="AN5806" s="403"/>
      <c r="AO5806" s="419"/>
      <c r="AP5806" s="419"/>
      <c r="AQ5806" s="419"/>
      <c r="AR5806" s="419"/>
      <c r="AS5806" s="419"/>
      <c r="AT5806" s="419"/>
      <c r="AU5806" s="419"/>
      <c r="AV5806" s="419"/>
      <c r="AX5806" s="419"/>
      <c r="AY5806" s="419"/>
      <c r="AZ5806" s="419"/>
      <c r="BB5806" s="419"/>
      <c r="BC5806" s="419"/>
      <c r="BD5806" s="419"/>
      <c r="BF5806" s="419"/>
      <c r="BG5806" s="419"/>
      <c r="BH5806" s="419"/>
      <c r="BJ5806" s="419"/>
      <c r="BK5806" s="419"/>
      <c r="BL5806" s="419"/>
      <c r="BN5806" s="419"/>
      <c r="BO5806" s="419"/>
      <c r="BP5806" s="419"/>
      <c r="BR5806" s="419"/>
      <c r="BS5806" s="419"/>
      <c r="BT5806" s="419"/>
      <c r="BV5806" s="419"/>
      <c r="BW5806" s="419"/>
      <c r="BX5806" s="397"/>
      <c r="BZ5806" s="449"/>
      <c r="CB5806" s="419"/>
      <c r="CC5806" s="419"/>
      <c r="CD5806" s="419"/>
      <c r="CF5806" s="419"/>
      <c r="CG5806" s="419"/>
      <c r="CH5806" s="419"/>
    </row>
    <row r="5807" spans="3:86" ht="21" thickBot="1">
      <c r="C5807" s="425"/>
      <c r="P5807" s="431"/>
      <c r="R5807" s="419"/>
      <c r="S5807" s="446"/>
      <c r="T5807" s="419"/>
      <c r="V5807" s="196"/>
      <c r="W5807" s="419"/>
      <c r="X5807" s="419"/>
      <c r="Z5807" s="419"/>
      <c r="AA5807" s="419"/>
      <c r="AB5807" s="419"/>
      <c r="AD5807" s="419"/>
      <c r="AE5807" s="419"/>
      <c r="AF5807" s="419"/>
      <c r="AH5807" s="419"/>
      <c r="AI5807" s="419"/>
      <c r="AJ5807" s="419"/>
      <c r="AL5807" s="419"/>
      <c r="AM5807" s="419"/>
      <c r="AN5807" s="403"/>
      <c r="AO5807" s="419"/>
      <c r="AP5807" s="419"/>
      <c r="AQ5807" s="419"/>
      <c r="AR5807" s="419"/>
      <c r="AS5807" s="419"/>
      <c r="AT5807" s="419"/>
      <c r="AU5807" s="419"/>
      <c r="AV5807" s="419"/>
      <c r="AX5807" s="419"/>
      <c r="AY5807" s="419"/>
      <c r="AZ5807" s="419"/>
      <c r="BB5807" s="419"/>
      <c r="BC5807" s="419"/>
      <c r="BD5807" s="419"/>
      <c r="BF5807" s="419"/>
      <c r="BG5807" s="419"/>
      <c r="BH5807" s="419"/>
      <c r="BJ5807" s="419"/>
      <c r="BK5807" s="419"/>
      <c r="BL5807" s="419"/>
      <c r="BN5807" s="419"/>
      <c r="BO5807" s="419"/>
      <c r="BP5807" s="419"/>
      <c r="BR5807" s="419"/>
      <c r="BS5807" s="419"/>
      <c r="BT5807" s="419"/>
      <c r="BV5807" s="419"/>
      <c r="BW5807" s="419"/>
      <c r="BX5807" s="397"/>
      <c r="BZ5807" s="449"/>
      <c r="CB5807" s="419"/>
      <c r="CC5807" s="419"/>
      <c r="CD5807" s="419"/>
      <c r="CF5807" s="419"/>
      <c r="CG5807" s="419"/>
      <c r="CH5807" s="419"/>
    </row>
    <row r="5808" spans="3:86" ht="21" thickBot="1">
      <c r="C5808" s="425"/>
      <c r="P5808" s="431"/>
      <c r="R5808" s="419"/>
      <c r="S5808" s="446"/>
      <c r="T5808" s="419"/>
      <c r="V5808" s="196"/>
      <c r="W5808" s="419"/>
      <c r="X5808" s="419"/>
      <c r="Z5808" s="419"/>
      <c r="AA5808" s="419"/>
      <c r="AB5808" s="419"/>
      <c r="AD5808" s="419"/>
      <c r="AE5808" s="419"/>
      <c r="AF5808" s="419"/>
      <c r="AH5808" s="419"/>
      <c r="AI5808" s="419"/>
      <c r="AJ5808" s="419"/>
      <c r="AL5808" s="419"/>
      <c r="AM5808" s="419"/>
      <c r="AN5808" s="403"/>
      <c r="AO5808" s="419"/>
      <c r="AP5808" s="419"/>
      <c r="AQ5808" s="419"/>
      <c r="AR5808" s="419"/>
      <c r="AS5808" s="419"/>
      <c r="AT5808" s="419"/>
      <c r="AU5808" s="419"/>
      <c r="AV5808" s="419"/>
      <c r="AX5808" s="419"/>
      <c r="AY5808" s="419"/>
      <c r="AZ5808" s="419"/>
      <c r="BB5808" s="419"/>
      <c r="BC5808" s="419"/>
      <c r="BD5808" s="419"/>
      <c r="BF5808" s="419"/>
      <c r="BG5808" s="419"/>
      <c r="BH5808" s="419"/>
      <c r="BJ5808" s="419"/>
      <c r="BK5808" s="419"/>
      <c r="BL5808" s="419"/>
      <c r="BN5808" s="419"/>
      <c r="BO5808" s="419"/>
      <c r="BP5808" s="419"/>
      <c r="BR5808" s="419"/>
      <c r="BS5808" s="419"/>
      <c r="BT5808" s="419"/>
      <c r="BV5808" s="419"/>
      <c r="BW5808" s="419"/>
      <c r="BX5808" s="397"/>
      <c r="BZ5808" s="449"/>
      <c r="CB5808" s="419"/>
      <c r="CC5808" s="419"/>
      <c r="CD5808" s="419"/>
      <c r="CF5808" s="419"/>
      <c r="CG5808" s="419"/>
      <c r="CH5808" s="419"/>
    </row>
    <row r="5809" spans="3:86" ht="21" thickBot="1">
      <c r="C5809" s="425"/>
      <c r="P5809" s="431"/>
      <c r="R5809" s="419"/>
      <c r="S5809" s="446"/>
      <c r="T5809" s="419"/>
      <c r="V5809" s="196"/>
      <c r="W5809" s="419"/>
      <c r="X5809" s="419"/>
      <c r="Z5809" s="419"/>
      <c r="AA5809" s="419"/>
      <c r="AB5809" s="419"/>
      <c r="AD5809" s="419"/>
      <c r="AE5809" s="419"/>
      <c r="AF5809" s="419"/>
      <c r="AH5809" s="419"/>
      <c r="AI5809" s="419"/>
      <c r="AJ5809" s="419"/>
      <c r="AL5809" s="419"/>
      <c r="AM5809" s="419"/>
      <c r="AN5809" s="403"/>
      <c r="AO5809" s="419"/>
      <c r="AP5809" s="419"/>
      <c r="AQ5809" s="419"/>
      <c r="AR5809" s="419"/>
      <c r="AS5809" s="419"/>
      <c r="AT5809" s="419"/>
      <c r="AU5809" s="419"/>
      <c r="AV5809" s="419"/>
      <c r="AX5809" s="419"/>
      <c r="AY5809" s="419"/>
      <c r="AZ5809" s="419"/>
      <c r="BB5809" s="419"/>
      <c r="BC5809" s="419"/>
      <c r="BD5809" s="419"/>
      <c r="BF5809" s="419"/>
      <c r="BG5809" s="419"/>
      <c r="BH5809" s="419"/>
      <c r="BJ5809" s="419"/>
      <c r="BK5809" s="419"/>
      <c r="BL5809" s="419"/>
      <c r="BN5809" s="419"/>
      <c r="BO5809" s="419"/>
      <c r="BP5809" s="419"/>
      <c r="BR5809" s="419"/>
      <c r="BS5809" s="419"/>
      <c r="BT5809" s="419"/>
      <c r="BV5809" s="419"/>
      <c r="BW5809" s="419"/>
      <c r="BX5809" s="397"/>
      <c r="BZ5809" s="449"/>
      <c r="CB5809" s="419"/>
      <c r="CC5809" s="419"/>
      <c r="CD5809" s="419"/>
      <c r="CF5809" s="419"/>
      <c r="CG5809" s="419"/>
      <c r="CH5809" s="419"/>
    </row>
    <row r="5810" spans="3:86" ht="21" thickBot="1">
      <c r="C5810" s="425"/>
      <c r="P5810" s="431"/>
      <c r="R5810" s="419"/>
      <c r="S5810" s="446"/>
      <c r="T5810" s="419"/>
      <c r="V5810" s="196"/>
      <c r="W5810" s="419"/>
      <c r="X5810" s="419"/>
      <c r="Z5810" s="419"/>
      <c r="AA5810" s="419"/>
      <c r="AB5810" s="419"/>
      <c r="AD5810" s="419"/>
      <c r="AE5810" s="419"/>
      <c r="AF5810" s="419"/>
      <c r="AH5810" s="419"/>
      <c r="AI5810" s="419"/>
      <c r="AJ5810" s="419"/>
      <c r="AL5810" s="419"/>
      <c r="AM5810" s="419"/>
      <c r="AN5810" s="403"/>
      <c r="AO5810" s="419"/>
      <c r="AP5810" s="419"/>
      <c r="AQ5810" s="419"/>
      <c r="AR5810" s="419"/>
      <c r="AS5810" s="419"/>
      <c r="AT5810" s="419"/>
      <c r="AU5810" s="419"/>
      <c r="AV5810" s="419"/>
      <c r="AX5810" s="419"/>
      <c r="AY5810" s="419"/>
      <c r="AZ5810" s="419"/>
      <c r="BB5810" s="419"/>
      <c r="BC5810" s="419"/>
      <c r="BD5810" s="419"/>
      <c r="BF5810" s="419"/>
      <c r="BG5810" s="419"/>
      <c r="BH5810" s="419"/>
      <c r="BJ5810" s="419"/>
      <c r="BK5810" s="419"/>
      <c r="BL5810" s="419"/>
      <c r="BN5810" s="419"/>
      <c r="BO5810" s="419"/>
      <c r="BP5810" s="419"/>
      <c r="BR5810" s="419"/>
      <c r="BS5810" s="419"/>
      <c r="BT5810" s="419"/>
      <c r="BV5810" s="419"/>
      <c r="BW5810" s="419"/>
      <c r="BX5810" s="397"/>
      <c r="BZ5810" s="449"/>
      <c r="CB5810" s="419"/>
      <c r="CC5810" s="419"/>
      <c r="CD5810" s="419"/>
      <c r="CF5810" s="419"/>
      <c r="CG5810" s="419"/>
      <c r="CH5810" s="419"/>
    </row>
    <row r="5811" spans="3:86" ht="21" thickBot="1">
      <c r="C5811" s="425"/>
      <c r="P5811" s="431"/>
      <c r="R5811" s="419"/>
      <c r="S5811" s="446"/>
      <c r="T5811" s="419"/>
      <c r="V5811" s="196"/>
      <c r="W5811" s="419"/>
      <c r="X5811" s="419"/>
      <c r="Z5811" s="419"/>
      <c r="AA5811" s="419"/>
      <c r="AB5811" s="419"/>
      <c r="AD5811" s="419"/>
      <c r="AE5811" s="419"/>
      <c r="AF5811" s="419"/>
      <c r="AH5811" s="419"/>
      <c r="AI5811" s="419"/>
      <c r="AJ5811" s="419"/>
      <c r="AL5811" s="419"/>
      <c r="AM5811" s="419"/>
      <c r="AN5811" s="403"/>
      <c r="AO5811" s="419"/>
      <c r="AP5811" s="419"/>
      <c r="AQ5811" s="419"/>
      <c r="AR5811" s="419"/>
      <c r="AS5811" s="419"/>
      <c r="AT5811" s="419"/>
      <c r="AU5811" s="419"/>
      <c r="AV5811" s="419"/>
      <c r="AX5811" s="419"/>
      <c r="AY5811" s="419"/>
      <c r="AZ5811" s="419"/>
      <c r="BB5811" s="419"/>
      <c r="BC5811" s="419"/>
      <c r="BD5811" s="419"/>
      <c r="BF5811" s="419"/>
      <c r="BG5811" s="419"/>
      <c r="BH5811" s="419"/>
      <c r="BJ5811" s="419"/>
      <c r="BK5811" s="419"/>
      <c r="BL5811" s="419"/>
      <c r="BN5811" s="419"/>
      <c r="BO5811" s="419"/>
      <c r="BP5811" s="419"/>
      <c r="BR5811" s="419"/>
      <c r="BS5811" s="419"/>
      <c r="BT5811" s="419"/>
      <c r="BV5811" s="419"/>
      <c r="BW5811" s="419"/>
      <c r="BX5811" s="397"/>
      <c r="BZ5811" s="449"/>
      <c r="CB5811" s="419"/>
      <c r="CC5811" s="419"/>
      <c r="CD5811" s="419"/>
      <c r="CF5811" s="419"/>
      <c r="CG5811" s="419"/>
      <c r="CH5811" s="419"/>
    </row>
    <row r="5812" spans="3:86" ht="21" thickBot="1">
      <c r="C5812" s="425"/>
      <c r="P5812" s="431"/>
      <c r="R5812" s="419"/>
      <c r="S5812" s="446"/>
      <c r="T5812" s="419"/>
      <c r="V5812" s="196"/>
      <c r="W5812" s="419"/>
      <c r="X5812" s="419"/>
      <c r="Z5812" s="419"/>
      <c r="AA5812" s="419"/>
      <c r="AB5812" s="419"/>
      <c r="AD5812" s="419"/>
      <c r="AE5812" s="419"/>
      <c r="AF5812" s="419"/>
      <c r="AH5812" s="419"/>
      <c r="AI5812" s="419"/>
      <c r="AJ5812" s="419"/>
      <c r="AL5812" s="419"/>
      <c r="AM5812" s="419"/>
      <c r="AN5812" s="403"/>
      <c r="AO5812" s="419"/>
      <c r="AP5812" s="419"/>
      <c r="AQ5812" s="419"/>
      <c r="AR5812" s="419"/>
      <c r="AS5812" s="419"/>
      <c r="AT5812" s="419"/>
      <c r="AU5812" s="419"/>
      <c r="AV5812" s="419"/>
      <c r="AX5812" s="419"/>
      <c r="AY5812" s="419"/>
      <c r="AZ5812" s="419"/>
      <c r="BB5812" s="419"/>
      <c r="BC5812" s="419"/>
      <c r="BD5812" s="419"/>
      <c r="BF5812" s="419"/>
      <c r="BG5812" s="419"/>
      <c r="BH5812" s="419"/>
      <c r="BJ5812" s="419"/>
      <c r="BK5812" s="419"/>
      <c r="BL5812" s="419"/>
      <c r="BN5812" s="419"/>
      <c r="BO5812" s="419"/>
      <c r="BP5812" s="419"/>
      <c r="BR5812" s="419"/>
      <c r="BS5812" s="419"/>
      <c r="BT5812" s="419"/>
      <c r="BV5812" s="419"/>
      <c r="BW5812" s="419"/>
      <c r="BX5812" s="397"/>
      <c r="BZ5812" s="449"/>
      <c r="CB5812" s="419"/>
      <c r="CC5812" s="419"/>
      <c r="CD5812" s="419"/>
      <c r="CF5812" s="419"/>
      <c r="CG5812" s="419"/>
      <c r="CH5812" s="419"/>
    </row>
    <row r="5813" spans="3:86" ht="21" thickBot="1">
      <c r="C5813" s="425"/>
      <c r="P5813" s="431"/>
      <c r="R5813" s="419"/>
      <c r="S5813" s="446"/>
      <c r="T5813" s="419"/>
      <c r="V5813" s="196"/>
      <c r="W5813" s="419"/>
      <c r="X5813" s="419"/>
      <c r="Z5813" s="419"/>
      <c r="AA5813" s="419"/>
      <c r="AB5813" s="419"/>
      <c r="AD5813" s="419"/>
      <c r="AE5813" s="419"/>
      <c r="AF5813" s="419"/>
      <c r="AH5813" s="419"/>
      <c r="AI5813" s="419"/>
      <c r="AJ5813" s="419"/>
      <c r="AL5813" s="419"/>
      <c r="AM5813" s="419"/>
      <c r="AN5813" s="403"/>
      <c r="AO5813" s="419"/>
      <c r="AP5813" s="419"/>
      <c r="AQ5813" s="419"/>
      <c r="AR5813" s="419"/>
      <c r="AS5813" s="419"/>
      <c r="AT5813" s="419"/>
      <c r="AU5813" s="419"/>
      <c r="AV5813" s="419"/>
      <c r="AX5813" s="419"/>
      <c r="AY5813" s="419"/>
      <c r="AZ5813" s="419"/>
      <c r="BB5813" s="419"/>
      <c r="BC5813" s="419"/>
      <c r="BD5813" s="419"/>
      <c r="BF5813" s="419"/>
      <c r="BG5813" s="419"/>
      <c r="BH5813" s="419"/>
      <c r="BJ5813" s="419"/>
      <c r="BK5813" s="419"/>
      <c r="BL5813" s="419"/>
      <c r="BN5813" s="419"/>
      <c r="BO5813" s="419"/>
      <c r="BP5813" s="419"/>
      <c r="BR5813" s="419"/>
      <c r="BS5813" s="419"/>
      <c r="BT5813" s="419"/>
      <c r="BV5813" s="419"/>
      <c r="BW5813" s="419"/>
      <c r="BX5813" s="397"/>
      <c r="BZ5813" s="449"/>
      <c r="CB5813" s="419"/>
      <c r="CC5813" s="419"/>
      <c r="CD5813" s="419"/>
      <c r="CF5813" s="419"/>
      <c r="CG5813" s="419"/>
      <c r="CH5813" s="419"/>
    </row>
    <row r="5814" spans="3:86" ht="21" thickBot="1">
      <c r="C5814" s="425"/>
      <c r="P5814" s="431"/>
      <c r="R5814" s="419"/>
      <c r="S5814" s="446"/>
      <c r="T5814" s="419"/>
      <c r="V5814" s="196"/>
      <c r="W5814" s="419"/>
      <c r="X5814" s="419"/>
      <c r="Z5814" s="419"/>
      <c r="AA5814" s="419"/>
      <c r="AB5814" s="419"/>
      <c r="AD5814" s="419"/>
      <c r="AE5814" s="419"/>
      <c r="AF5814" s="419"/>
      <c r="AH5814" s="419"/>
      <c r="AI5814" s="419"/>
      <c r="AJ5814" s="419"/>
      <c r="AL5814" s="419"/>
      <c r="AM5814" s="419"/>
      <c r="AN5814" s="403"/>
      <c r="AO5814" s="419"/>
      <c r="AP5814" s="419"/>
      <c r="AQ5814" s="419"/>
      <c r="AR5814" s="419"/>
      <c r="AS5814" s="419"/>
      <c r="AT5814" s="419"/>
      <c r="AU5814" s="419"/>
      <c r="AV5814" s="419"/>
      <c r="AX5814" s="419"/>
      <c r="AY5814" s="419"/>
      <c r="AZ5814" s="419"/>
      <c r="BB5814" s="419"/>
      <c r="BC5814" s="419"/>
      <c r="BD5814" s="419"/>
      <c r="BF5814" s="419"/>
      <c r="BG5814" s="419"/>
      <c r="BH5814" s="419"/>
      <c r="BJ5814" s="419"/>
      <c r="BK5814" s="419"/>
      <c r="BL5814" s="419"/>
      <c r="BN5814" s="419"/>
      <c r="BO5814" s="419"/>
      <c r="BP5814" s="419"/>
      <c r="BR5814" s="419"/>
      <c r="BS5814" s="419"/>
      <c r="BT5814" s="419"/>
      <c r="BV5814" s="419"/>
      <c r="BW5814" s="419"/>
      <c r="BX5814" s="397"/>
      <c r="BZ5814" s="449"/>
      <c r="CB5814" s="419"/>
      <c r="CC5814" s="419"/>
      <c r="CD5814" s="419"/>
      <c r="CF5814" s="419"/>
      <c r="CG5814" s="419"/>
      <c r="CH5814" s="419"/>
    </row>
    <row r="5815" spans="3:86" ht="21" thickBot="1">
      <c r="C5815" s="425"/>
      <c r="P5815" s="431"/>
      <c r="R5815" s="419"/>
      <c r="S5815" s="446"/>
      <c r="T5815" s="419"/>
      <c r="V5815" s="196"/>
      <c r="W5815" s="419"/>
      <c r="X5815" s="419"/>
      <c r="Z5815" s="419"/>
      <c r="AA5815" s="419"/>
      <c r="AB5815" s="419"/>
      <c r="AD5815" s="419"/>
      <c r="AE5815" s="419"/>
      <c r="AF5815" s="419"/>
      <c r="AH5815" s="419"/>
      <c r="AI5815" s="419"/>
      <c r="AJ5815" s="419"/>
      <c r="AL5815" s="419"/>
      <c r="AM5815" s="419"/>
      <c r="AN5815" s="403"/>
      <c r="AO5815" s="419"/>
      <c r="AP5815" s="419"/>
      <c r="AQ5815" s="419"/>
      <c r="AR5815" s="419"/>
      <c r="AS5815" s="419"/>
      <c r="AT5815" s="419"/>
      <c r="AU5815" s="419"/>
      <c r="AV5815" s="419"/>
      <c r="AX5815" s="419"/>
      <c r="AY5815" s="419"/>
      <c r="AZ5815" s="419"/>
      <c r="BB5815" s="419"/>
      <c r="BC5815" s="419"/>
      <c r="BD5815" s="419"/>
      <c r="BF5815" s="419"/>
      <c r="BG5815" s="419"/>
      <c r="BH5815" s="419"/>
      <c r="BJ5815" s="419"/>
      <c r="BK5815" s="419"/>
      <c r="BL5815" s="419"/>
      <c r="BN5815" s="419"/>
      <c r="BO5815" s="419"/>
      <c r="BP5815" s="419"/>
      <c r="BR5815" s="419"/>
      <c r="BS5815" s="419"/>
      <c r="BT5815" s="419"/>
      <c r="BV5815" s="419"/>
      <c r="BW5815" s="419"/>
      <c r="BX5815" s="397"/>
      <c r="BZ5815" s="449"/>
      <c r="CB5815" s="419"/>
      <c r="CC5815" s="419"/>
      <c r="CD5815" s="419"/>
      <c r="CF5815" s="419"/>
      <c r="CG5815" s="419"/>
      <c r="CH5815" s="419"/>
    </row>
    <row r="5816" spans="3:86" ht="21" thickBot="1">
      <c r="C5816" s="425"/>
      <c r="P5816" s="431"/>
      <c r="R5816" s="419"/>
      <c r="S5816" s="446"/>
      <c r="T5816" s="419"/>
      <c r="V5816" s="196"/>
      <c r="W5816" s="419"/>
      <c r="X5816" s="419"/>
      <c r="Z5816" s="419"/>
      <c r="AA5816" s="419"/>
      <c r="AB5816" s="419"/>
      <c r="AD5816" s="419"/>
      <c r="AE5816" s="419"/>
      <c r="AF5816" s="419"/>
      <c r="AH5816" s="419"/>
      <c r="AI5816" s="419"/>
      <c r="AJ5816" s="419"/>
      <c r="AL5816" s="419"/>
      <c r="AM5816" s="419"/>
      <c r="AN5816" s="403"/>
      <c r="AO5816" s="419"/>
      <c r="AP5816" s="419"/>
      <c r="AQ5816" s="419"/>
      <c r="AR5816" s="419"/>
      <c r="AS5816" s="419"/>
      <c r="AT5816" s="419"/>
      <c r="AU5816" s="419"/>
      <c r="AV5816" s="419"/>
      <c r="AX5816" s="419"/>
      <c r="AY5816" s="419"/>
      <c r="AZ5816" s="419"/>
      <c r="BB5816" s="419"/>
      <c r="BC5816" s="419"/>
      <c r="BD5816" s="419"/>
      <c r="BF5816" s="419"/>
      <c r="BG5816" s="419"/>
      <c r="BH5816" s="419"/>
      <c r="BJ5816" s="419"/>
      <c r="BK5816" s="419"/>
      <c r="BL5816" s="419"/>
      <c r="BN5816" s="419"/>
      <c r="BO5816" s="419"/>
      <c r="BP5816" s="419"/>
      <c r="BR5816" s="419"/>
      <c r="BS5816" s="419"/>
      <c r="BT5816" s="419"/>
      <c r="BV5816" s="419"/>
      <c r="BW5816" s="419"/>
      <c r="BX5816" s="397"/>
      <c r="BZ5816" s="449"/>
      <c r="CB5816" s="419"/>
      <c r="CC5816" s="419"/>
      <c r="CD5816" s="419"/>
      <c r="CF5816" s="419"/>
      <c r="CG5816" s="419"/>
      <c r="CH5816" s="419"/>
    </row>
    <row r="5817" spans="3:86" ht="21" thickBot="1">
      <c r="C5817" s="425"/>
      <c r="P5817" s="431"/>
      <c r="R5817" s="419"/>
      <c r="S5817" s="446"/>
      <c r="T5817" s="419"/>
      <c r="V5817" s="196"/>
      <c r="W5817" s="419"/>
      <c r="X5817" s="419"/>
      <c r="Z5817" s="419"/>
      <c r="AA5817" s="419"/>
      <c r="AB5817" s="419"/>
      <c r="AD5817" s="419"/>
      <c r="AE5817" s="419"/>
      <c r="AF5817" s="419"/>
      <c r="AH5817" s="419"/>
      <c r="AI5817" s="419"/>
      <c r="AJ5817" s="419"/>
      <c r="AL5817" s="419"/>
      <c r="AM5817" s="419"/>
      <c r="AN5817" s="403"/>
      <c r="AO5817" s="419"/>
      <c r="AP5817" s="419"/>
      <c r="AQ5817" s="419"/>
      <c r="AR5817" s="419"/>
      <c r="AS5817" s="419"/>
      <c r="AT5817" s="419"/>
      <c r="AU5817" s="419"/>
      <c r="AV5817" s="419"/>
      <c r="AX5817" s="419"/>
      <c r="AY5817" s="419"/>
      <c r="AZ5817" s="419"/>
      <c r="BB5817" s="419"/>
      <c r="BC5817" s="419"/>
      <c r="BD5817" s="419"/>
      <c r="BF5817" s="419"/>
      <c r="BG5817" s="419"/>
      <c r="BH5817" s="419"/>
      <c r="BJ5817" s="419"/>
      <c r="BK5817" s="419"/>
      <c r="BL5817" s="419"/>
      <c r="BN5817" s="419"/>
      <c r="BO5817" s="419"/>
      <c r="BP5817" s="419"/>
      <c r="BR5817" s="419"/>
      <c r="BS5817" s="419"/>
      <c r="BT5817" s="419"/>
      <c r="BV5817" s="419"/>
      <c r="BW5817" s="419"/>
      <c r="BX5817" s="397"/>
      <c r="BZ5817" s="449"/>
      <c r="CB5817" s="419"/>
      <c r="CC5817" s="419"/>
      <c r="CD5817" s="419"/>
      <c r="CF5817" s="419"/>
      <c r="CG5817" s="419"/>
      <c r="CH5817" s="419"/>
    </row>
    <row r="5818" spans="3:86" ht="21" thickBot="1">
      <c r="C5818" s="425"/>
      <c r="P5818" s="431"/>
      <c r="R5818" s="419"/>
      <c r="S5818" s="446"/>
      <c r="T5818" s="419"/>
      <c r="V5818" s="196"/>
      <c r="W5818" s="419"/>
      <c r="X5818" s="419"/>
      <c r="Z5818" s="419"/>
      <c r="AA5818" s="419"/>
      <c r="AB5818" s="419"/>
      <c r="AD5818" s="419"/>
      <c r="AE5818" s="419"/>
      <c r="AF5818" s="419"/>
      <c r="AH5818" s="419"/>
      <c r="AI5818" s="419"/>
      <c r="AJ5818" s="419"/>
      <c r="AL5818" s="419"/>
      <c r="AM5818" s="419"/>
      <c r="AN5818" s="403"/>
      <c r="AO5818" s="419"/>
      <c r="AP5818" s="419"/>
      <c r="AQ5818" s="419"/>
      <c r="AR5818" s="419"/>
      <c r="AS5818" s="419"/>
      <c r="AT5818" s="419"/>
      <c r="AU5818" s="419"/>
      <c r="AV5818" s="419"/>
      <c r="AX5818" s="419"/>
      <c r="AY5818" s="419"/>
      <c r="AZ5818" s="419"/>
      <c r="BB5818" s="419"/>
      <c r="BC5818" s="419"/>
      <c r="BD5818" s="419"/>
      <c r="BF5818" s="419"/>
      <c r="BG5818" s="419"/>
      <c r="BH5818" s="419"/>
      <c r="BJ5818" s="419"/>
      <c r="BK5818" s="419"/>
      <c r="BL5818" s="419"/>
      <c r="BN5818" s="419"/>
      <c r="BO5818" s="419"/>
      <c r="BP5818" s="419"/>
      <c r="BR5818" s="419"/>
      <c r="BS5818" s="419"/>
      <c r="BT5818" s="419"/>
      <c r="BV5818" s="419"/>
      <c r="BW5818" s="419"/>
      <c r="BX5818" s="397"/>
      <c r="BZ5818" s="449"/>
      <c r="CB5818" s="419"/>
      <c r="CC5818" s="419"/>
      <c r="CD5818" s="419"/>
      <c r="CF5818" s="419"/>
      <c r="CG5818" s="419"/>
      <c r="CH5818" s="419"/>
    </row>
    <row r="5819" spans="3:86" ht="21" thickBot="1">
      <c r="C5819" s="425"/>
      <c r="P5819" s="431"/>
      <c r="R5819" s="419"/>
      <c r="S5819" s="446"/>
      <c r="T5819" s="419"/>
      <c r="V5819" s="196"/>
      <c r="W5819" s="419"/>
      <c r="X5819" s="419"/>
      <c r="Z5819" s="419"/>
      <c r="AA5819" s="419"/>
      <c r="AB5819" s="419"/>
      <c r="AD5819" s="419"/>
      <c r="AE5819" s="419"/>
      <c r="AF5819" s="419"/>
      <c r="AH5819" s="419"/>
      <c r="AI5819" s="419"/>
      <c r="AJ5819" s="419"/>
      <c r="AL5819" s="419"/>
      <c r="AM5819" s="419"/>
      <c r="AN5819" s="403"/>
      <c r="AO5819" s="419"/>
      <c r="AP5819" s="419"/>
      <c r="AQ5819" s="419"/>
      <c r="AR5819" s="419"/>
      <c r="AS5819" s="419"/>
      <c r="AT5819" s="419"/>
      <c r="AU5819" s="419"/>
      <c r="AV5819" s="419"/>
      <c r="AX5819" s="419"/>
      <c r="AY5819" s="419"/>
      <c r="AZ5819" s="419"/>
      <c r="BB5819" s="419"/>
      <c r="BC5819" s="419"/>
      <c r="BD5819" s="419"/>
      <c r="BF5819" s="419"/>
      <c r="BG5819" s="419"/>
      <c r="BH5819" s="419"/>
      <c r="BJ5819" s="419"/>
      <c r="BK5819" s="419"/>
      <c r="BL5819" s="419"/>
      <c r="BN5819" s="419"/>
      <c r="BO5819" s="419"/>
      <c r="BP5819" s="419"/>
      <c r="BR5819" s="419"/>
      <c r="BS5819" s="419"/>
      <c r="BT5819" s="419"/>
      <c r="BV5819" s="419"/>
      <c r="BW5819" s="419"/>
      <c r="BX5819" s="397"/>
      <c r="BZ5819" s="449"/>
      <c r="CB5819" s="419"/>
      <c r="CC5819" s="419"/>
      <c r="CD5819" s="419"/>
      <c r="CF5819" s="419"/>
      <c r="CG5819" s="419"/>
      <c r="CH5819" s="419"/>
    </row>
    <row r="5820" spans="3:86" ht="21" thickBot="1">
      <c r="C5820" s="425"/>
      <c r="P5820" s="431"/>
      <c r="R5820" s="419"/>
      <c r="S5820" s="446"/>
      <c r="T5820" s="419"/>
      <c r="V5820" s="196"/>
      <c r="W5820" s="419"/>
      <c r="X5820" s="419"/>
      <c r="Z5820" s="419"/>
      <c r="AA5820" s="419"/>
      <c r="AB5820" s="419"/>
      <c r="AD5820" s="419"/>
      <c r="AE5820" s="419"/>
      <c r="AF5820" s="419"/>
      <c r="AH5820" s="419"/>
      <c r="AI5820" s="419"/>
      <c r="AJ5820" s="419"/>
      <c r="AL5820" s="419"/>
      <c r="AM5820" s="419"/>
      <c r="AN5820" s="403"/>
      <c r="AO5820" s="419"/>
      <c r="AP5820" s="419"/>
      <c r="AQ5820" s="419"/>
      <c r="AR5820" s="419"/>
      <c r="AS5820" s="419"/>
      <c r="AT5820" s="419"/>
      <c r="AU5820" s="419"/>
      <c r="AV5820" s="419"/>
      <c r="AX5820" s="419"/>
      <c r="AY5820" s="419"/>
      <c r="AZ5820" s="419"/>
      <c r="BB5820" s="419"/>
      <c r="BC5820" s="419"/>
      <c r="BD5820" s="419"/>
      <c r="BF5820" s="419"/>
      <c r="BG5820" s="419"/>
      <c r="BH5820" s="419"/>
      <c r="BJ5820" s="419"/>
      <c r="BK5820" s="419"/>
      <c r="BL5820" s="419"/>
      <c r="BN5820" s="419"/>
      <c r="BO5820" s="419"/>
      <c r="BP5820" s="419"/>
      <c r="BR5820" s="419"/>
      <c r="BS5820" s="419"/>
      <c r="BT5820" s="419"/>
      <c r="BV5820" s="419"/>
      <c r="BW5820" s="419"/>
      <c r="BX5820" s="397"/>
      <c r="BZ5820" s="449"/>
      <c r="CB5820" s="419"/>
      <c r="CC5820" s="419"/>
      <c r="CD5820" s="419"/>
      <c r="CF5820" s="419"/>
      <c r="CG5820" s="419"/>
      <c r="CH5820" s="419"/>
    </row>
    <row r="5821" spans="3:86" ht="21" thickBot="1">
      <c r="C5821" s="425"/>
      <c r="P5821" s="431"/>
      <c r="R5821" s="419"/>
      <c r="S5821" s="446"/>
      <c r="T5821" s="419"/>
      <c r="V5821" s="196"/>
      <c r="W5821" s="419"/>
      <c r="X5821" s="419"/>
      <c r="Z5821" s="419"/>
      <c r="AA5821" s="419"/>
      <c r="AB5821" s="419"/>
      <c r="AD5821" s="419"/>
      <c r="AE5821" s="419"/>
      <c r="AF5821" s="419"/>
      <c r="AH5821" s="419"/>
      <c r="AI5821" s="419"/>
      <c r="AJ5821" s="419"/>
      <c r="AL5821" s="419"/>
      <c r="AM5821" s="419"/>
      <c r="AN5821" s="403"/>
      <c r="AO5821" s="419"/>
      <c r="AP5821" s="419"/>
      <c r="AQ5821" s="419"/>
      <c r="AR5821" s="419"/>
      <c r="AS5821" s="419"/>
      <c r="AT5821" s="419"/>
      <c r="AU5821" s="419"/>
      <c r="AV5821" s="419"/>
      <c r="AX5821" s="419"/>
      <c r="AY5821" s="419"/>
      <c r="AZ5821" s="419"/>
      <c r="BB5821" s="419"/>
      <c r="BC5821" s="419"/>
      <c r="BD5821" s="419"/>
      <c r="BF5821" s="419"/>
      <c r="BG5821" s="419"/>
      <c r="BH5821" s="419"/>
      <c r="BJ5821" s="419"/>
      <c r="BK5821" s="419"/>
      <c r="BL5821" s="419"/>
      <c r="BN5821" s="419"/>
      <c r="BO5821" s="419"/>
      <c r="BP5821" s="419"/>
      <c r="BR5821" s="419"/>
      <c r="BS5821" s="419"/>
      <c r="BT5821" s="419"/>
      <c r="BV5821" s="419"/>
      <c r="BW5821" s="419"/>
      <c r="BX5821" s="397"/>
      <c r="BZ5821" s="449"/>
      <c r="CB5821" s="419"/>
      <c r="CC5821" s="419"/>
      <c r="CD5821" s="419"/>
      <c r="CF5821" s="419"/>
      <c r="CG5821" s="419"/>
      <c r="CH5821" s="419"/>
    </row>
    <row r="5822" spans="3:86" ht="21" thickBot="1">
      <c r="C5822" s="425"/>
      <c r="P5822" s="431"/>
      <c r="R5822" s="419"/>
      <c r="S5822" s="446"/>
      <c r="T5822" s="419"/>
      <c r="V5822" s="196"/>
      <c r="W5822" s="419"/>
      <c r="X5822" s="419"/>
      <c r="Z5822" s="419"/>
      <c r="AA5822" s="419"/>
      <c r="AB5822" s="419"/>
      <c r="AD5822" s="419"/>
      <c r="AE5822" s="419"/>
      <c r="AF5822" s="419"/>
      <c r="AH5822" s="419"/>
      <c r="AI5822" s="419"/>
      <c r="AJ5822" s="419"/>
      <c r="AL5822" s="419"/>
      <c r="AM5822" s="419"/>
      <c r="AN5822" s="403"/>
      <c r="AO5822" s="419"/>
      <c r="AP5822" s="419"/>
      <c r="AQ5822" s="419"/>
      <c r="AR5822" s="419"/>
      <c r="AS5822" s="419"/>
      <c r="AT5822" s="419"/>
      <c r="AU5822" s="419"/>
      <c r="AV5822" s="419"/>
      <c r="AX5822" s="419"/>
      <c r="AY5822" s="419"/>
      <c r="AZ5822" s="419"/>
      <c r="BB5822" s="419"/>
      <c r="BC5822" s="419"/>
      <c r="BD5822" s="419"/>
      <c r="BF5822" s="419"/>
      <c r="BG5822" s="419"/>
      <c r="BH5822" s="419"/>
      <c r="BJ5822" s="419"/>
      <c r="BK5822" s="419"/>
      <c r="BL5822" s="419"/>
      <c r="BN5822" s="419"/>
      <c r="BO5822" s="419"/>
      <c r="BP5822" s="419"/>
      <c r="BR5822" s="419"/>
      <c r="BS5822" s="419"/>
      <c r="BT5822" s="419"/>
      <c r="BV5822" s="419"/>
      <c r="BW5822" s="419"/>
      <c r="BX5822" s="397"/>
      <c r="BZ5822" s="449"/>
      <c r="CB5822" s="419"/>
      <c r="CC5822" s="419"/>
      <c r="CD5822" s="419"/>
      <c r="CF5822" s="419"/>
      <c r="CG5822" s="419"/>
      <c r="CH5822" s="419"/>
    </row>
    <row r="5823" spans="3:86" ht="21" thickBot="1">
      <c r="C5823" s="425"/>
      <c r="P5823" s="431"/>
      <c r="R5823" s="419"/>
      <c r="S5823" s="446"/>
      <c r="T5823" s="419"/>
      <c r="V5823" s="196"/>
      <c r="W5823" s="419"/>
      <c r="X5823" s="419"/>
      <c r="Z5823" s="419"/>
      <c r="AA5823" s="419"/>
      <c r="AB5823" s="419"/>
      <c r="AD5823" s="419"/>
      <c r="AE5823" s="419"/>
      <c r="AF5823" s="419"/>
      <c r="AH5823" s="419"/>
      <c r="AI5823" s="419"/>
      <c r="AJ5823" s="419"/>
      <c r="AL5823" s="419"/>
      <c r="AM5823" s="419"/>
      <c r="AN5823" s="403"/>
      <c r="AO5823" s="419"/>
      <c r="AP5823" s="419"/>
      <c r="AQ5823" s="419"/>
      <c r="AR5823" s="419"/>
      <c r="AS5823" s="419"/>
      <c r="AT5823" s="419"/>
      <c r="AU5823" s="419"/>
      <c r="AV5823" s="419"/>
      <c r="AX5823" s="419"/>
      <c r="AY5823" s="419"/>
      <c r="AZ5823" s="419"/>
      <c r="BB5823" s="419"/>
      <c r="BC5823" s="419"/>
      <c r="BD5823" s="419"/>
      <c r="BF5823" s="419"/>
      <c r="BG5823" s="419"/>
      <c r="BH5823" s="419"/>
      <c r="BJ5823" s="419"/>
      <c r="BK5823" s="419"/>
      <c r="BL5823" s="419"/>
      <c r="BN5823" s="419"/>
      <c r="BO5823" s="419"/>
      <c r="BP5823" s="419"/>
      <c r="BR5823" s="419"/>
      <c r="BS5823" s="419"/>
      <c r="BT5823" s="419"/>
      <c r="BV5823" s="419"/>
      <c r="BW5823" s="419"/>
      <c r="BX5823" s="397"/>
      <c r="BZ5823" s="449"/>
      <c r="CB5823" s="419"/>
      <c r="CC5823" s="419"/>
      <c r="CD5823" s="419"/>
      <c r="CF5823" s="419"/>
      <c r="CG5823" s="419"/>
      <c r="CH5823" s="419"/>
    </row>
    <row r="5824" spans="3:86" ht="21" thickBot="1">
      <c r="C5824" s="425"/>
      <c r="P5824" s="431"/>
      <c r="R5824" s="419"/>
      <c r="S5824" s="446"/>
      <c r="T5824" s="419"/>
      <c r="V5824" s="196"/>
      <c r="W5824" s="419"/>
      <c r="X5824" s="419"/>
      <c r="Z5824" s="419"/>
      <c r="AA5824" s="419"/>
      <c r="AB5824" s="419"/>
      <c r="AD5824" s="419"/>
      <c r="AE5824" s="419"/>
      <c r="AF5824" s="419"/>
      <c r="AH5824" s="419"/>
      <c r="AI5824" s="419"/>
      <c r="AJ5824" s="419"/>
      <c r="AL5824" s="419"/>
      <c r="AM5824" s="419"/>
      <c r="AN5824" s="403"/>
      <c r="AO5824" s="419"/>
      <c r="AP5824" s="419"/>
      <c r="AQ5824" s="419"/>
      <c r="AR5824" s="419"/>
      <c r="AS5824" s="419"/>
      <c r="AT5824" s="419"/>
      <c r="AU5824" s="419"/>
      <c r="AV5824" s="419"/>
      <c r="AX5824" s="419"/>
      <c r="AY5824" s="419"/>
      <c r="AZ5824" s="419"/>
      <c r="BB5824" s="419"/>
      <c r="BC5824" s="419"/>
      <c r="BD5824" s="419"/>
      <c r="BF5824" s="419"/>
      <c r="BG5824" s="419"/>
      <c r="BH5824" s="419"/>
      <c r="BJ5824" s="419"/>
      <c r="BK5824" s="419"/>
      <c r="BL5824" s="419"/>
      <c r="BN5824" s="419"/>
      <c r="BO5824" s="419"/>
      <c r="BP5824" s="419"/>
      <c r="BR5824" s="419"/>
      <c r="BS5824" s="419"/>
      <c r="BT5824" s="419"/>
      <c r="BV5824" s="419"/>
      <c r="BW5824" s="419"/>
      <c r="BX5824" s="397"/>
      <c r="BZ5824" s="449"/>
      <c r="CB5824" s="419"/>
      <c r="CC5824" s="419"/>
      <c r="CD5824" s="419"/>
      <c r="CF5824" s="419"/>
      <c r="CG5824" s="419"/>
      <c r="CH5824" s="419"/>
    </row>
    <row r="5825" spans="3:86" ht="21" thickBot="1">
      <c r="C5825" s="425"/>
      <c r="P5825" s="431"/>
      <c r="R5825" s="419"/>
      <c r="S5825" s="446"/>
      <c r="T5825" s="419"/>
      <c r="V5825" s="196"/>
      <c r="W5825" s="419"/>
      <c r="X5825" s="419"/>
      <c r="Z5825" s="419"/>
      <c r="AA5825" s="419"/>
      <c r="AB5825" s="419"/>
      <c r="AD5825" s="419"/>
      <c r="AE5825" s="419"/>
      <c r="AF5825" s="419"/>
      <c r="AH5825" s="419"/>
      <c r="AI5825" s="419"/>
      <c r="AJ5825" s="419"/>
      <c r="AL5825" s="419"/>
      <c r="AM5825" s="419"/>
      <c r="AN5825" s="403"/>
      <c r="AO5825" s="419"/>
      <c r="AP5825" s="419"/>
      <c r="AQ5825" s="419"/>
      <c r="AR5825" s="419"/>
      <c r="AS5825" s="419"/>
      <c r="AT5825" s="419"/>
      <c r="AU5825" s="419"/>
      <c r="AV5825" s="419"/>
      <c r="AX5825" s="419"/>
      <c r="AY5825" s="419"/>
      <c r="AZ5825" s="419"/>
      <c r="BB5825" s="419"/>
      <c r="BC5825" s="419"/>
      <c r="BD5825" s="419"/>
      <c r="BF5825" s="419"/>
      <c r="BG5825" s="419"/>
      <c r="BH5825" s="419"/>
      <c r="BJ5825" s="419"/>
      <c r="BK5825" s="419"/>
      <c r="BL5825" s="419"/>
      <c r="BN5825" s="419"/>
      <c r="BO5825" s="419"/>
      <c r="BP5825" s="419"/>
      <c r="BR5825" s="419"/>
      <c r="BS5825" s="419"/>
      <c r="BT5825" s="419"/>
      <c r="BV5825" s="419"/>
      <c r="BW5825" s="419"/>
      <c r="BX5825" s="397"/>
      <c r="BZ5825" s="449"/>
      <c r="CB5825" s="419"/>
      <c r="CC5825" s="419"/>
      <c r="CD5825" s="419"/>
      <c r="CF5825" s="419"/>
      <c r="CG5825" s="419"/>
      <c r="CH5825" s="419"/>
    </row>
    <row r="5826" spans="3:86" ht="21" thickBot="1">
      <c r="C5826" s="425"/>
      <c r="P5826" s="431"/>
      <c r="R5826" s="419"/>
      <c r="S5826" s="446"/>
      <c r="T5826" s="419"/>
      <c r="V5826" s="196"/>
      <c r="W5826" s="419"/>
      <c r="X5826" s="419"/>
      <c r="Z5826" s="419"/>
      <c r="AA5826" s="419"/>
      <c r="AB5826" s="419"/>
      <c r="AD5826" s="419"/>
      <c r="AE5826" s="419"/>
      <c r="AF5826" s="419"/>
      <c r="AH5826" s="419"/>
      <c r="AI5826" s="419"/>
      <c r="AJ5826" s="419"/>
      <c r="AL5826" s="419"/>
      <c r="AM5826" s="419"/>
      <c r="AN5826" s="403"/>
      <c r="AO5826" s="419"/>
      <c r="AP5826" s="419"/>
      <c r="AQ5826" s="419"/>
      <c r="AR5826" s="419"/>
      <c r="AS5826" s="419"/>
      <c r="AT5826" s="419"/>
      <c r="AU5826" s="419"/>
      <c r="AV5826" s="419"/>
      <c r="AX5826" s="419"/>
      <c r="AY5826" s="419"/>
      <c r="AZ5826" s="419"/>
      <c r="BB5826" s="419"/>
      <c r="BC5826" s="419"/>
      <c r="BD5826" s="419"/>
      <c r="BF5826" s="419"/>
      <c r="BG5826" s="419"/>
      <c r="BH5826" s="419"/>
      <c r="BJ5826" s="419"/>
      <c r="BK5826" s="419"/>
      <c r="BL5826" s="419"/>
      <c r="BN5826" s="419"/>
      <c r="BO5826" s="419"/>
      <c r="BP5826" s="419"/>
      <c r="BR5826" s="419"/>
      <c r="BS5826" s="419"/>
      <c r="BT5826" s="419"/>
      <c r="BV5826" s="419"/>
      <c r="BW5826" s="419"/>
      <c r="BX5826" s="397"/>
      <c r="BZ5826" s="449"/>
      <c r="CB5826" s="419"/>
      <c r="CC5826" s="419"/>
      <c r="CD5826" s="419"/>
      <c r="CF5826" s="419"/>
      <c r="CG5826" s="419"/>
      <c r="CH5826" s="419"/>
    </row>
    <row r="5827" spans="3:86" ht="21" thickBot="1">
      <c r="C5827" s="425"/>
      <c r="P5827" s="431"/>
      <c r="R5827" s="419"/>
      <c r="S5827" s="446"/>
      <c r="T5827" s="419"/>
      <c r="V5827" s="196"/>
      <c r="W5827" s="419"/>
      <c r="X5827" s="419"/>
      <c r="Z5827" s="419"/>
      <c r="AA5827" s="419"/>
      <c r="AB5827" s="419"/>
      <c r="AD5827" s="419"/>
      <c r="AE5827" s="419"/>
      <c r="AF5827" s="419"/>
      <c r="AH5827" s="419"/>
      <c r="AI5827" s="419"/>
      <c r="AJ5827" s="419"/>
      <c r="AL5827" s="419"/>
      <c r="AM5827" s="419"/>
      <c r="AN5827" s="403"/>
      <c r="AO5827" s="419"/>
      <c r="AP5827" s="419"/>
      <c r="AQ5827" s="419"/>
      <c r="AR5827" s="419"/>
      <c r="AS5827" s="419"/>
      <c r="AT5827" s="419"/>
      <c r="AU5827" s="419"/>
      <c r="AV5827" s="419"/>
      <c r="AX5827" s="419"/>
      <c r="AY5827" s="419"/>
      <c r="AZ5827" s="419"/>
      <c r="BB5827" s="419"/>
      <c r="BC5827" s="419"/>
      <c r="BD5827" s="419"/>
      <c r="BF5827" s="419"/>
      <c r="BG5827" s="419"/>
      <c r="BH5827" s="419"/>
      <c r="BJ5827" s="419"/>
      <c r="BK5827" s="419"/>
      <c r="BL5827" s="419"/>
      <c r="BN5827" s="419"/>
      <c r="BO5827" s="419"/>
      <c r="BP5827" s="419"/>
      <c r="BR5827" s="419"/>
      <c r="BS5827" s="419"/>
      <c r="BT5827" s="419"/>
      <c r="BV5827" s="419"/>
      <c r="BW5827" s="419"/>
      <c r="BX5827" s="397"/>
      <c r="BZ5827" s="449"/>
      <c r="CB5827" s="419"/>
      <c r="CC5827" s="419"/>
      <c r="CD5827" s="419"/>
      <c r="CF5827" s="419"/>
      <c r="CG5827" s="419"/>
      <c r="CH5827" s="419"/>
    </row>
    <row r="5828" spans="3:86" ht="21" thickBot="1">
      <c r="C5828" s="425"/>
      <c r="P5828" s="431"/>
      <c r="R5828" s="419"/>
      <c r="S5828" s="446"/>
      <c r="T5828" s="419"/>
      <c r="V5828" s="196"/>
      <c r="W5828" s="419"/>
      <c r="X5828" s="419"/>
      <c r="Z5828" s="419"/>
      <c r="AA5828" s="419"/>
      <c r="AB5828" s="419"/>
      <c r="AD5828" s="419"/>
      <c r="AE5828" s="419"/>
      <c r="AF5828" s="419"/>
      <c r="AH5828" s="419"/>
      <c r="AI5828" s="419"/>
      <c r="AJ5828" s="419"/>
      <c r="AL5828" s="419"/>
      <c r="AM5828" s="419"/>
      <c r="AN5828" s="403"/>
      <c r="AO5828" s="419"/>
      <c r="AP5828" s="419"/>
      <c r="AQ5828" s="419"/>
      <c r="AR5828" s="419"/>
      <c r="AS5828" s="419"/>
      <c r="AT5828" s="419"/>
      <c r="AU5828" s="419"/>
      <c r="AV5828" s="419"/>
      <c r="AX5828" s="419"/>
      <c r="AY5828" s="419"/>
      <c r="AZ5828" s="419"/>
      <c r="BB5828" s="419"/>
      <c r="BC5828" s="419"/>
      <c r="BD5828" s="419"/>
      <c r="BF5828" s="419"/>
      <c r="BG5828" s="419"/>
      <c r="BH5828" s="419"/>
      <c r="BJ5828" s="419"/>
      <c r="BK5828" s="419"/>
      <c r="BL5828" s="419"/>
      <c r="BN5828" s="419"/>
      <c r="BO5828" s="419"/>
      <c r="BP5828" s="419"/>
      <c r="BR5828" s="419"/>
      <c r="BS5828" s="419"/>
      <c r="BT5828" s="419"/>
      <c r="BV5828" s="419"/>
      <c r="BW5828" s="419"/>
      <c r="BX5828" s="397"/>
      <c r="BZ5828" s="449"/>
      <c r="CB5828" s="419"/>
      <c r="CC5828" s="419"/>
      <c r="CD5828" s="419"/>
      <c r="CF5828" s="419"/>
      <c r="CG5828" s="419"/>
      <c r="CH5828" s="419"/>
    </row>
    <row r="5829" spans="3:86" ht="21" thickBot="1">
      <c r="C5829" s="425"/>
      <c r="P5829" s="431"/>
      <c r="R5829" s="419"/>
      <c r="S5829" s="446"/>
      <c r="T5829" s="419"/>
      <c r="V5829" s="196"/>
      <c r="W5829" s="419"/>
      <c r="X5829" s="419"/>
      <c r="Z5829" s="419"/>
      <c r="AA5829" s="419"/>
      <c r="AB5829" s="419"/>
      <c r="AD5829" s="419"/>
      <c r="AE5829" s="419"/>
      <c r="AF5829" s="419"/>
      <c r="AH5829" s="419"/>
      <c r="AI5829" s="419"/>
      <c r="AJ5829" s="419"/>
      <c r="AL5829" s="419"/>
      <c r="AM5829" s="419"/>
      <c r="AN5829" s="403"/>
      <c r="AO5829" s="419"/>
      <c r="AP5829" s="419"/>
      <c r="AQ5829" s="419"/>
      <c r="AR5829" s="419"/>
      <c r="AS5829" s="419"/>
      <c r="AT5829" s="419"/>
      <c r="AU5829" s="419"/>
      <c r="AV5829" s="419"/>
      <c r="AX5829" s="419"/>
      <c r="AY5829" s="419"/>
      <c r="AZ5829" s="419"/>
      <c r="BB5829" s="419"/>
      <c r="BC5829" s="419"/>
      <c r="BD5829" s="419"/>
      <c r="BF5829" s="419"/>
      <c r="BG5829" s="419"/>
      <c r="BH5829" s="419"/>
      <c r="BJ5829" s="419"/>
      <c r="BK5829" s="419"/>
      <c r="BL5829" s="419"/>
      <c r="BN5829" s="419"/>
      <c r="BO5829" s="419"/>
      <c r="BP5829" s="419"/>
      <c r="BR5829" s="419"/>
      <c r="BS5829" s="419"/>
      <c r="BT5829" s="419"/>
      <c r="BV5829" s="419"/>
      <c r="BW5829" s="419"/>
      <c r="BX5829" s="397"/>
      <c r="BZ5829" s="449"/>
      <c r="CB5829" s="419"/>
      <c r="CC5829" s="419"/>
      <c r="CD5829" s="419"/>
      <c r="CF5829" s="419"/>
      <c r="CG5829" s="419"/>
      <c r="CH5829" s="419"/>
    </row>
    <row r="5830" spans="3:86" ht="21" thickBot="1">
      <c r="C5830" s="425"/>
      <c r="P5830" s="431"/>
      <c r="R5830" s="419"/>
      <c r="S5830" s="446"/>
      <c r="T5830" s="419"/>
      <c r="V5830" s="196"/>
      <c r="W5830" s="419"/>
      <c r="X5830" s="419"/>
      <c r="Z5830" s="419"/>
      <c r="AA5830" s="419"/>
      <c r="AB5830" s="419"/>
      <c r="AD5830" s="419"/>
      <c r="AE5830" s="419"/>
      <c r="AF5830" s="419"/>
      <c r="AH5830" s="419"/>
      <c r="AI5830" s="419"/>
      <c r="AJ5830" s="419"/>
      <c r="AL5830" s="419"/>
      <c r="AM5830" s="419"/>
      <c r="AN5830" s="403"/>
      <c r="AO5830" s="419"/>
      <c r="AP5830" s="419"/>
      <c r="AQ5830" s="419"/>
      <c r="AR5830" s="419"/>
      <c r="AS5830" s="419"/>
      <c r="AT5830" s="419"/>
      <c r="AU5830" s="419"/>
      <c r="AV5830" s="419"/>
      <c r="AX5830" s="419"/>
      <c r="AY5830" s="419"/>
      <c r="AZ5830" s="419"/>
      <c r="BB5830" s="419"/>
      <c r="BC5830" s="419"/>
      <c r="BD5830" s="419"/>
      <c r="BF5830" s="419"/>
      <c r="BG5830" s="419"/>
      <c r="BH5830" s="419"/>
      <c r="BJ5830" s="419"/>
      <c r="BK5830" s="419"/>
      <c r="BL5830" s="419"/>
      <c r="BN5830" s="419"/>
      <c r="BO5830" s="419"/>
      <c r="BP5830" s="419"/>
      <c r="BR5830" s="419"/>
      <c r="BS5830" s="419"/>
      <c r="BT5830" s="419"/>
      <c r="BV5830" s="419"/>
      <c r="BW5830" s="419"/>
      <c r="BX5830" s="397"/>
      <c r="BZ5830" s="449"/>
      <c r="CB5830" s="419"/>
      <c r="CC5830" s="419"/>
      <c r="CD5830" s="419"/>
      <c r="CF5830" s="419"/>
      <c r="CG5830" s="419"/>
      <c r="CH5830" s="419"/>
    </row>
    <row r="5831" spans="3:86" ht="21" thickBot="1">
      <c r="C5831" s="425"/>
      <c r="P5831" s="431"/>
      <c r="R5831" s="419"/>
      <c r="S5831" s="446"/>
      <c r="T5831" s="419"/>
      <c r="V5831" s="196"/>
      <c r="W5831" s="419"/>
      <c r="X5831" s="419"/>
      <c r="Z5831" s="419"/>
      <c r="AA5831" s="419"/>
      <c r="AB5831" s="419"/>
      <c r="AD5831" s="419"/>
      <c r="AE5831" s="419"/>
      <c r="AF5831" s="419"/>
      <c r="AH5831" s="419"/>
      <c r="AI5831" s="419"/>
      <c r="AJ5831" s="419"/>
      <c r="AL5831" s="419"/>
      <c r="AM5831" s="419"/>
      <c r="AN5831" s="403"/>
      <c r="AO5831" s="419"/>
      <c r="AP5831" s="419"/>
      <c r="AQ5831" s="419"/>
      <c r="AR5831" s="419"/>
      <c r="AS5831" s="419"/>
      <c r="AT5831" s="419"/>
      <c r="AU5831" s="419"/>
      <c r="AV5831" s="419"/>
      <c r="AX5831" s="419"/>
      <c r="AY5831" s="419"/>
      <c r="AZ5831" s="419"/>
      <c r="BB5831" s="419"/>
      <c r="BC5831" s="419"/>
      <c r="BD5831" s="419"/>
      <c r="BF5831" s="419"/>
      <c r="BG5831" s="419"/>
      <c r="BH5831" s="419"/>
      <c r="BJ5831" s="419"/>
      <c r="BK5831" s="419"/>
      <c r="BL5831" s="419"/>
      <c r="BN5831" s="419"/>
      <c r="BO5831" s="419"/>
      <c r="BP5831" s="419"/>
      <c r="BR5831" s="419"/>
      <c r="BS5831" s="419"/>
      <c r="BT5831" s="419"/>
      <c r="BV5831" s="419"/>
      <c r="BW5831" s="419"/>
      <c r="BX5831" s="397"/>
      <c r="BZ5831" s="449"/>
      <c r="CB5831" s="419"/>
      <c r="CC5831" s="419"/>
      <c r="CD5831" s="419"/>
      <c r="CF5831" s="419"/>
      <c r="CG5831" s="419"/>
      <c r="CH5831" s="419"/>
    </row>
    <row r="5832" spans="3:86" ht="21" thickBot="1">
      <c r="C5832" s="425"/>
      <c r="P5832" s="431"/>
      <c r="R5832" s="419"/>
      <c r="S5832" s="446"/>
      <c r="T5832" s="419"/>
      <c r="V5832" s="196"/>
      <c r="W5832" s="419"/>
      <c r="X5832" s="419"/>
      <c r="Z5832" s="419"/>
      <c r="AA5832" s="419"/>
      <c r="AB5832" s="419"/>
      <c r="AD5832" s="419"/>
      <c r="AE5832" s="419"/>
      <c r="AF5832" s="419"/>
      <c r="AH5832" s="419"/>
      <c r="AI5832" s="419"/>
      <c r="AJ5832" s="419"/>
      <c r="AL5832" s="419"/>
      <c r="AM5832" s="419"/>
      <c r="AN5832" s="403"/>
      <c r="AO5832" s="419"/>
      <c r="AP5832" s="419"/>
      <c r="AQ5832" s="419"/>
      <c r="AR5832" s="419"/>
      <c r="AS5832" s="419"/>
      <c r="AT5832" s="419"/>
      <c r="AU5832" s="419"/>
      <c r="AV5832" s="419"/>
      <c r="AX5832" s="419"/>
      <c r="AY5832" s="419"/>
      <c r="AZ5832" s="419"/>
      <c r="BB5832" s="419"/>
      <c r="BC5832" s="419"/>
      <c r="BD5832" s="419"/>
      <c r="BF5832" s="419"/>
      <c r="BG5832" s="419"/>
      <c r="BH5832" s="419"/>
      <c r="BJ5832" s="419"/>
      <c r="BK5832" s="419"/>
      <c r="BL5832" s="419"/>
      <c r="BN5832" s="419"/>
      <c r="BO5832" s="419"/>
      <c r="BP5832" s="419"/>
      <c r="BR5832" s="419"/>
      <c r="BS5832" s="419"/>
      <c r="BT5832" s="419"/>
      <c r="BV5832" s="419"/>
      <c r="BW5832" s="419"/>
      <c r="BX5832" s="397"/>
      <c r="BZ5832" s="449"/>
      <c r="CB5832" s="419"/>
      <c r="CC5832" s="419"/>
      <c r="CD5832" s="419"/>
      <c r="CF5832" s="419"/>
      <c r="CG5832" s="419"/>
      <c r="CH5832" s="419"/>
    </row>
    <row r="5833" spans="3:86" ht="21" thickBot="1">
      <c r="C5833" s="425"/>
      <c r="P5833" s="431"/>
      <c r="R5833" s="419"/>
      <c r="S5833" s="446"/>
      <c r="T5833" s="419"/>
      <c r="V5833" s="196"/>
      <c r="W5833" s="419"/>
      <c r="X5833" s="419"/>
      <c r="Z5833" s="419"/>
      <c r="AA5833" s="419"/>
      <c r="AB5833" s="419"/>
      <c r="AD5833" s="419"/>
      <c r="AE5833" s="419"/>
      <c r="AF5833" s="419"/>
      <c r="AH5833" s="419"/>
      <c r="AI5833" s="419"/>
      <c r="AJ5833" s="419"/>
      <c r="AL5833" s="419"/>
      <c r="AM5833" s="419"/>
      <c r="AN5833" s="403"/>
      <c r="AO5833" s="419"/>
      <c r="AP5833" s="419"/>
      <c r="AQ5833" s="419"/>
      <c r="AR5833" s="419"/>
      <c r="AS5833" s="419"/>
      <c r="AT5833" s="419"/>
      <c r="AU5833" s="419"/>
      <c r="AV5833" s="419"/>
      <c r="AX5833" s="419"/>
      <c r="AY5833" s="419"/>
      <c r="AZ5833" s="419"/>
      <c r="BB5833" s="419"/>
      <c r="BC5833" s="419"/>
      <c r="BD5833" s="419"/>
      <c r="BF5833" s="419"/>
      <c r="BG5833" s="419"/>
      <c r="BH5833" s="419"/>
      <c r="BJ5833" s="419"/>
      <c r="BK5833" s="419"/>
      <c r="BL5833" s="419"/>
      <c r="BN5833" s="419"/>
      <c r="BO5833" s="419"/>
      <c r="BP5833" s="419"/>
      <c r="BR5833" s="419"/>
      <c r="BS5833" s="419"/>
      <c r="BT5833" s="419"/>
      <c r="BV5833" s="419"/>
      <c r="BW5833" s="419"/>
      <c r="BX5833" s="397"/>
      <c r="BZ5833" s="449"/>
      <c r="CB5833" s="419"/>
      <c r="CC5833" s="419"/>
      <c r="CD5833" s="419"/>
      <c r="CF5833" s="419"/>
      <c r="CG5833" s="419"/>
      <c r="CH5833" s="419"/>
    </row>
    <row r="5834" spans="3:86" ht="21" thickBot="1">
      <c r="C5834" s="425"/>
      <c r="P5834" s="431"/>
      <c r="R5834" s="419"/>
      <c r="S5834" s="446"/>
      <c r="T5834" s="419"/>
      <c r="V5834" s="196"/>
      <c r="W5834" s="419"/>
      <c r="X5834" s="419"/>
      <c r="Z5834" s="419"/>
      <c r="AA5834" s="419"/>
      <c r="AB5834" s="419"/>
      <c r="AD5834" s="419"/>
      <c r="AE5834" s="419"/>
      <c r="AF5834" s="419"/>
      <c r="AH5834" s="419"/>
      <c r="AI5834" s="419"/>
      <c r="AJ5834" s="419"/>
      <c r="AL5834" s="419"/>
      <c r="AM5834" s="419"/>
      <c r="AN5834" s="403"/>
      <c r="AO5834" s="419"/>
      <c r="AP5834" s="419"/>
      <c r="AQ5834" s="419"/>
      <c r="AR5834" s="419"/>
      <c r="AS5834" s="419"/>
      <c r="AT5834" s="419"/>
      <c r="AU5834" s="419"/>
      <c r="AV5834" s="419"/>
      <c r="AX5834" s="419"/>
      <c r="AY5834" s="419"/>
      <c r="AZ5834" s="419"/>
      <c r="BB5834" s="419"/>
      <c r="BC5834" s="419"/>
      <c r="BD5834" s="419"/>
      <c r="BF5834" s="419"/>
      <c r="BG5834" s="419"/>
      <c r="BH5834" s="419"/>
      <c r="BJ5834" s="419"/>
      <c r="BK5834" s="419"/>
      <c r="BL5834" s="419"/>
      <c r="BN5834" s="419"/>
      <c r="BO5834" s="419"/>
      <c r="BP5834" s="419"/>
      <c r="BR5834" s="419"/>
      <c r="BS5834" s="419"/>
      <c r="BT5834" s="419"/>
      <c r="BV5834" s="419"/>
      <c r="BW5834" s="419"/>
      <c r="BX5834" s="397"/>
      <c r="BZ5834" s="449"/>
      <c r="CB5834" s="419"/>
      <c r="CC5834" s="419"/>
      <c r="CD5834" s="419"/>
      <c r="CF5834" s="419"/>
      <c r="CG5834" s="419"/>
      <c r="CH5834" s="419"/>
    </row>
    <row r="5835" spans="3:86" ht="21" thickBot="1">
      <c r="C5835" s="425"/>
      <c r="P5835" s="431"/>
      <c r="R5835" s="419"/>
      <c r="S5835" s="446"/>
      <c r="T5835" s="419"/>
      <c r="V5835" s="196"/>
      <c r="W5835" s="419"/>
      <c r="X5835" s="419"/>
      <c r="Z5835" s="419"/>
      <c r="AA5835" s="419"/>
      <c r="AB5835" s="419"/>
      <c r="AD5835" s="419"/>
      <c r="AE5835" s="419"/>
      <c r="AF5835" s="419"/>
      <c r="AH5835" s="419"/>
      <c r="AI5835" s="419"/>
      <c r="AJ5835" s="419"/>
      <c r="AL5835" s="419"/>
      <c r="AM5835" s="419"/>
      <c r="AN5835" s="403"/>
      <c r="AO5835" s="419"/>
      <c r="AP5835" s="419"/>
      <c r="AQ5835" s="419"/>
      <c r="AR5835" s="419"/>
      <c r="AS5835" s="419"/>
      <c r="AT5835" s="419"/>
      <c r="AU5835" s="419"/>
      <c r="AV5835" s="419"/>
      <c r="AX5835" s="419"/>
      <c r="AY5835" s="419"/>
      <c r="AZ5835" s="419"/>
      <c r="BB5835" s="419"/>
      <c r="BC5835" s="419"/>
      <c r="BD5835" s="419"/>
      <c r="BF5835" s="419"/>
      <c r="BG5835" s="419"/>
      <c r="BH5835" s="419"/>
      <c r="BJ5835" s="419"/>
      <c r="BK5835" s="419"/>
      <c r="BL5835" s="419"/>
      <c r="BN5835" s="419"/>
      <c r="BO5835" s="419"/>
      <c r="BP5835" s="419"/>
      <c r="BR5835" s="419"/>
      <c r="BS5835" s="419"/>
      <c r="BT5835" s="419"/>
      <c r="BV5835" s="419"/>
      <c r="BW5835" s="419"/>
      <c r="BX5835" s="397"/>
      <c r="BZ5835" s="449"/>
      <c r="CB5835" s="419"/>
      <c r="CC5835" s="419"/>
      <c r="CD5835" s="419"/>
      <c r="CF5835" s="419"/>
      <c r="CG5835" s="419"/>
      <c r="CH5835" s="419"/>
    </row>
    <row r="5836" spans="3:86" ht="21" thickBot="1">
      <c r="C5836" s="425"/>
      <c r="P5836" s="431"/>
      <c r="R5836" s="419"/>
      <c r="S5836" s="446"/>
      <c r="T5836" s="419"/>
      <c r="V5836" s="196"/>
      <c r="W5836" s="419"/>
      <c r="X5836" s="419"/>
      <c r="Z5836" s="419"/>
      <c r="AA5836" s="419"/>
      <c r="AB5836" s="419"/>
      <c r="AD5836" s="419"/>
      <c r="AE5836" s="419"/>
      <c r="AF5836" s="419"/>
      <c r="AH5836" s="419"/>
      <c r="AI5836" s="419"/>
      <c r="AJ5836" s="419"/>
      <c r="AL5836" s="419"/>
      <c r="AM5836" s="419"/>
      <c r="AN5836" s="403"/>
      <c r="AO5836" s="419"/>
      <c r="AP5836" s="419"/>
      <c r="AQ5836" s="419"/>
      <c r="AR5836" s="419"/>
      <c r="AS5836" s="419"/>
      <c r="AT5836" s="419"/>
      <c r="AU5836" s="419"/>
      <c r="AV5836" s="419"/>
      <c r="AX5836" s="419"/>
      <c r="AY5836" s="419"/>
      <c r="AZ5836" s="419"/>
      <c r="BB5836" s="419"/>
      <c r="BC5836" s="419"/>
      <c r="BD5836" s="419"/>
      <c r="BF5836" s="419"/>
      <c r="BG5836" s="419"/>
      <c r="BH5836" s="419"/>
      <c r="BJ5836" s="419"/>
      <c r="BK5836" s="419"/>
      <c r="BL5836" s="419"/>
      <c r="BN5836" s="419"/>
      <c r="BO5836" s="419"/>
      <c r="BP5836" s="419"/>
      <c r="BR5836" s="419"/>
      <c r="BS5836" s="419"/>
      <c r="BT5836" s="419"/>
      <c r="BV5836" s="419"/>
      <c r="BW5836" s="419"/>
      <c r="BX5836" s="397"/>
      <c r="BZ5836" s="449"/>
      <c r="CB5836" s="419"/>
      <c r="CC5836" s="419"/>
      <c r="CD5836" s="419"/>
      <c r="CF5836" s="419"/>
      <c r="CG5836" s="419"/>
      <c r="CH5836" s="419"/>
    </row>
    <row r="5837" spans="3:86" ht="21" thickBot="1">
      <c r="C5837" s="425"/>
      <c r="P5837" s="431"/>
      <c r="R5837" s="419"/>
      <c r="S5837" s="446"/>
      <c r="T5837" s="419"/>
      <c r="V5837" s="196"/>
      <c r="W5837" s="419"/>
      <c r="X5837" s="419"/>
      <c r="Z5837" s="419"/>
      <c r="AA5837" s="419"/>
      <c r="AB5837" s="419"/>
      <c r="AD5837" s="419"/>
      <c r="AE5837" s="419"/>
      <c r="AF5837" s="419"/>
      <c r="AH5837" s="419"/>
      <c r="AI5837" s="419"/>
      <c r="AJ5837" s="419"/>
      <c r="AL5837" s="419"/>
      <c r="AM5837" s="419"/>
      <c r="AN5837" s="403"/>
      <c r="AO5837" s="419"/>
      <c r="AP5837" s="419"/>
      <c r="AQ5837" s="419"/>
      <c r="AR5837" s="419"/>
      <c r="AS5837" s="419"/>
      <c r="AT5837" s="419"/>
      <c r="AU5837" s="419"/>
      <c r="AV5837" s="419"/>
      <c r="AX5837" s="419"/>
      <c r="AY5837" s="419"/>
      <c r="AZ5837" s="419"/>
      <c r="BB5837" s="419"/>
      <c r="BC5837" s="419"/>
      <c r="BD5837" s="419"/>
      <c r="BF5837" s="419"/>
      <c r="BG5837" s="419"/>
      <c r="BH5837" s="419"/>
      <c r="BJ5837" s="419"/>
      <c r="BK5837" s="419"/>
      <c r="BL5837" s="419"/>
      <c r="BN5837" s="419"/>
      <c r="BO5837" s="419"/>
      <c r="BP5837" s="419"/>
      <c r="BR5837" s="419"/>
      <c r="BS5837" s="419"/>
      <c r="BT5837" s="419"/>
      <c r="BV5837" s="419"/>
      <c r="BW5837" s="419"/>
      <c r="BX5837" s="397"/>
      <c r="BZ5837" s="449"/>
      <c r="CB5837" s="419"/>
      <c r="CC5837" s="419"/>
      <c r="CD5837" s="419"/>
      <c r="CF5837" s="419"/>
      <c r="CG5837" s="419"/>
      <c r="CH5837" s="419"/>
    </row>
    <row r="5838" spans="3:86" ht="21" thickBot="1">
      <c r="C5838" s="425"/>
      <c r="P5838" s="431"/>
      <c r="R5838" s="419"/>
      <c r="S5838" s="446"/>
      <c r="T5838" s="419"/>
      <c r="V5838" s="196"/>
      <c r="W5838" s="419"/>
      <c r="X5838" s="419"/>
      <c r="Z5838" s="419"/>
      <c r="AA5838" s="419"/>
      <c r="AB5838" s="419"/>
      <c r="AD5838" s="419"/>
      <c r="AE5838" s="419"/>
      <c r="AF5838" s="419"/>
      <c r="AH5838" s="419"/>
      <c r="AI5838" s="419"/>
      <c r="AJ5838" s="419"/>
      <c r="AL5838" s="419"/>
      <c r="AM5838" s="419"/>
      <c r="AN5838" s="403"/>
      <c r="AO5838" s="419"/>
      <c r="AP5838" s="419"/>
      <c r="AQ5838" s="419"/>
      <c r="AR5838" s="419"/>
      <c r="AS5838" s="419"/>
      <c r="AT5838" s="419"/>
      <c r="AU5838" s="419"/>
      <c r="AV5838" s="419"/>
      <c r="AX5838" s="419"/>
      <c r="AY5838" s="419"/>
      <c r="AZ5838" s="419"/>
      <c r="BB5838" s="419"/>
      <c r="BC5838" s="419"/>
      <c r="BD5838" s="419"/>
      <c r="BF5838" s="419"/>
      <c r="BG5838" s="419"/>
      <c r="BH5838" s="419"/>
      <c r="BJ5838" s="419"/>
      <c r="BK5838" s="419"/>
      <c r="BL5838" s="419"/>
      <c r="BN5838" s="419"/>
      <c r="BO5838" s="419"/>
      <c r="BP5838" s="419"/>
      <c r="BR5838" s="419"/>
      <c r="BS5838" s="419"/>
      <c r="BT5838" s="419"/>
      <c r="BV5838" s="419"/>
      <c r="BW5838" s="419"/>
      <c r="BX5838" s="397"/>
      <c r="BZ5838" s="449"/>
      <c r="CB5838" s="419"/>
      <c r="CC5838" s="419"/>
      <c r="CD5838" s="419"/>
      <c r="CF5838" s="419"/>
      <c r="CG5838" s="419"/>
      <c r="CH5838" s="419"/>
    </row>
    <row r="5839" spans="3:86" ht="21" thickBot="1">
      <c r="C5839" s="425"/>
      <c r="P5839" s="431"/>
      <c r="R5839" s="419"/>
      <c r="S5839" s="446"/>
      <c r="T5839" s="419"/>
      <c r="V5839" s="196"/>
      <c r="W5839" s="419"/>
      <c r="X5839" s="419"/>
      <c r="Z5839" s="419"/>
      <c r="AA5839" s="419"/>
      <c r="AB5839" s="419"/>
      <c r="AD5839" s="419"/>
      <c r="AE5839" s="419"/>
      <c r="AF5839" s="419"/>
      <c r="AH5839" s="419"/>
      <c r="AI5839" s="419"/>
      <c r="AJ5839" s="419"/>
      <c r="AL5839" s="419"/>
      <c r="AM5839" s="419"/>
      <c r="AN5839" s="403"/>
      <c r="AO5839" s="419"/>
      <c r="AP5839" s="419"/>
      <c r="AQ5839" s="419"/>
      <c r="AR5839" s="419"/>
      <c r="AS5839" s="419"/>
      <c r="AT5839" s="419"/>
      <c r="AU5839" s="419"/>
      <c r="AV5839" s="419"/>
      <c r="AX5839" s="419"/>
      <c r="AY5839" s="419"/>
      <c r="AZ5839" s="419"/>
      <c r="BB5839" s="419"/>
      <c r="BC5839" s="419"/>
      <c r="BD5839" s="419"/>
      <c r="BF5839" s="419"/>
      <c r="BG5839" s="419"/>
      <c r="BH5839" s="419"/>
      <c r="BJ5839" s="419"/>
      <c r="BK5839" s="419"/>
      <c r="BL5839" s="419"/>
      <c r="BN5839" s="419"/>
      <c r="BO5839" s="419"/>
      <c r="BP5839" s="419"/>
      <c r="BR5839" s="419"/>
      <c r="BS5839" s="419"/>
      <c r="BT5839" s="419"/>
      <c r="BV5839" s="419"/>
      <c r="BW5839" s="419"/>
      <c r="BX5839" s="397"/>
      <c r="BZ5839" s="449"/>
      <c r="CB5839" s="419"/>
      <c r="CC5839" s="419"/>
      <c r="CD5839" s="419"/>
      <c r="CF5839" s="419"/>
      <c r="CG5839" s="419"/>
      <c r="CH5839" s="419"/>
    </row>
    <row r="5840" spans="3:86" ht="21" thickBot="1">
      <c r="C5840" s="425"/>
      <c r="P5840" s="431"/>
      <c r="R5840" s="419"/>
      <c r="S5840" s="446"/>
      <c r="T5840" s="419"/>
      <c r="V5840" s="196"/>
      <c r="W5840" s="419"/>
      <c r="X5840" s="419"/>
      <c r="Z5840" s="419"/>
      <c r="AA5840" s="419"/>
      <c r="AB5840" s="419"/>
      <c r="AD5840" s="419"/>
      <c r="AE5840" s="419"/>
      <c r="AF5840" s="419"/>
      <c r="AH5840" s="419"/>
      <c r="AI5840" s="419"/>
      <c r="AJ5840" s="419"/>
      <c r="AL5840" s="419"/>
      <c r="AM5840" s="419"/>
      <c r="AN5840" s="403"/>
      <c r="AO5840" s="419"/>
      <c r="AP5840" s="419"/>
      <c r="AQ5840" s="419"/>
      <c r="AR5840" s="419"/>
      <c r="AS5840" s="419"/>
      <c r="AT5840" s="419"/>
      <c r="AU5840" s="419"/>
      <c r="AV5840" s="419"/>
      <c r="AX5840" s="419"/>
      <c r="AY5840" s="419"/>
      <c r="AZ5840" s="419"/>
      <c r="BB5840" s="419"/>
      <c r="BC5840" s="419"/>
      <c r="BD5840" s="419"/>
      <c r="BF5840" s="419"/>
      <c r="BG5840" s="419"/>
      <c r="BH5840" s="419"/>
      <c r="BJ5840" s="419"/>
      <c r="BK5840" s="419"/>
      <c r="BL5840" s="419"/>
      <c r="BN5840" s="419"/>
      <c r="BO5840" s="419"/>
      <c r="BP5840" s="419"/>
      <c r="BR5840" s="419"/>
      <c r="BS5840" s="419"/>
      <c r="BT5840" s="419"/>
      <c r="BV5840" s="419"/>
      <c r="BW5840" s="419"/>
      <c r="BX5840" s="397"/>
      <c r="BZ5840" s="449"/>
      <c r="CB5840" s="419"/>
      <c r="CC5840" s="419"/>
      <c r="CD5840" s="419"/>
      <c r="CF5840" s="419"/>
      <c r="CG5840" s="419"/>
      <c r="CH5840" s="419"/>
    </row>
    <row r="5841" spans="3:86" ht="21" thickBot="1">
      <c r="C5841" s="425"/>
      <c r="P5841" s="431"/>
      <c r="R5841" s="419"/>
      <c r="S5841" s="446"/>
      <c r="T5841" s="419"/>
      <c r="V5841" s="196"/>
      <c r="W5841" s="419"/>
      <c r="X5841" s="419"/>
      <c r="Z5841" s="419"/>
      <c r="AA5841" s="419"/>
      <c r="AB5841" s="419"/>
      <c r="AD5841" s="419"/>
      <c r="AE5841" s="419"/>
      <c r="AF5841" s="419"/>
      <c r="AH5841" s="419"/>
      <c r="AI5841" s="419"/>
      <c r="AJ5841" s="419"/>
      <c r="AL5841" s="419"/>
      <c r="AM5841" s="419"/>
      <c r="AN5841" s="403"/>
      <c r="AO5841" s="419"/>
      <c r="AP5841" s="419"/>
      <c r="AQ5841" s="419"/>
      <c r="AR5841" s="419"/>
      <c r="AS5841" s="419"/>
      <c r="AT5841" s="419"/>
      <c r="AU5841" s="419"/>
      <c r="AV5841" s="419"/>
      <c r="AX5841" s="419"/>
      <c r="AY5841" s="419"/>
      <c r="AZ5841" s="419"/>
      <c r="BB5841" s="419"/>
      <c r="BC5841" s="419"/>
      <c r="BD5841" s="419"/>
      <c r="BF5841" s="419"/>
      <c r="BG5841" s="419"/>
      <c r="BH5841" s="419"/>
      <c r="BJ5841" s="419"/>
      <c r="BK5841" s="419"/>
      <c r="BL5841" s="419"/>
      <c r="BN5841" s="419"/>
      <c r="BO5841" s="419"/>
      <c r="BP5841" s="419"/>
      <c r="BR5841" s="419"/>
      <c r="BS5841" s="419"/>
      <c r="BT5841" s="419"/>
      <c r="BV5841" s="419"/>
      <c r="BW5841" s="419"/>
      <c r="BX5841" s="397"/>
      <c r="BZ5841" s="449"/>
      <c r="CB5841" s="419"/>
      <c r="CC5841" s="419"/>
      <c r="CD5841" s="419"/>
      <c r="CF5841" s="419"/>
      <c r="CG5841" s="419"/>
      <c r="CH5841" s="419"/>
    </row>
    <row r="5842" spans="3:86" ht="21" thickBot="1">
      <c r="C5842" s="425"/>
      <c r="P5842" s="431"/>
      <c r="R5842" s="419"/>
      <c r="S5842" s="446"/>
      <c r="T5842" s="419"/>
      <c r="V5842" s="196"/>
      <c r="W5842" s="419"/>
      <c r="X5842" s="419"/>
      <c r="Z5842" s="419"/>
      <c r="AA5842" s="419"/>
      <c r="AB5842" s="419"/>
      <c r="AD5842" s="419"/>
      <c r="AE5842" s="419"/>
      <c r="AF5842" s="419"/>
      <c r="AH5842" s="419"/>
      <c r="AI5842" s="419"/>
      <c r="AJ5842" s="419"/>
      <c r="AL5842" s="419"/>
      <c r="AM5842" s="419"/>
      <c r="AN5842" s="403"/>
      <c r="AO5842" s="419"/>
      <c r="AP5842" s="419"/>
      <c r="AQ5842" s="419"/>
      <c r="AR5842" s="419"/>
      <c r="AS5842" s="419"/>
      <c r="AT5842" s="419"/>
      <c r="AU5842" s="419"/>
      <c r="AV5842" s="419"/>
      <c r="AX5842" s="419"/>
      <c r="AY5842" s="419"/>
      <c r="AZ5842" s="419"/>
      <c r="BB5842" s="419"/>
      <c r="BC5842" s="419"/>
      <c r="BD5842" s="419"/>
      <c r="BF5842" s="419"/>
      <c r="BG5842" s="419"/>
      <c r="BH5842" s="419"/>
      <c r="BJ5842" s="419"/>
      <c r="BK5842" s="419"/>
      <c r="BL5842" s="419"/>
      <c r="BN5842" s="419"/>
      <c r="BO5842" s="419"/>
      <c r="BP5842" s="419"/>
      <c r="BR5842" s="419"/>
      <c r="BS5842" s="419"/>
      <c r="BT5842" s="419"/>
      <c r="BV5842" s="419"/>
      <c r="BW5842" s="419"/>
      <c r="BX5842" s="397"/>
      <c r="BZ5842" s="449"/>
      <c r="CB5842" s="419"/>
      <c r="CC5842" s="419"/>
      <c r="CD5842" s="419"/>
      <c r="CF5842" s="419"/>
      <c r="CG5842" s="419"/>
      <c r="CH5842" s="419"/>
    </row>
    <row r="5843" spans="3:86" ht="21" thickBot="1">
      <c r="C5843" s="425"/>
      <c r="P5843" s="431"/>
      <c r="R5843" s="419"/>
      <c r="S5843" s="446"/>
      <c r="T5843" s="419"/>
      <c r="V5843" s="196"/>
      <c r="W5843" s="419"/>
      <c r="X5843" s="419"/>
      <c r="Z5843" s="419"/>
      <c r="AA5843" s="419"/>
      <c r="AB5843" s="419"/>
      <c r="AD5843" s="419"/>
      <c r="AE5843" s="419"/>
      <c r="AF5843" s="419"/>
      <c r="AH5843" s="419"/>
      <c r="AI5843" s="419"/>
      <c r="AJ5843" s="419"/>
      <c r="AL5843" s="419"/>
      <c r="AM5843" s="419"/>
      <c r="AN5843" s="403"/>
      <c r="AO5843" s="419"/>
      <c r="AP5843" s="419"/>
      <c r="AQ5843" s="419"/>
      <c r="AR5843" s="419"/>
      <c r="AS5843" s="419"/>
      <c r="AT5843" s="419"/>
      <c r="AU5843" s="419"/>
      <c r="AV5843" s="419"/>
      <c r="AX5843" s="419"/>
      <c r="AY5843" s="419"/>
      <c r="AZ5843" s="419"/>
      <c r="BB5843" s="419"/>
      <c r="BC5843" s="419"/>
      <c r="BD5843" s="419"/>
      <c r="BF5843" s="419"/>
      <c r="BG5843" s="419"/>
      <c r="BH5843" s="419"/>
      <c r="BJ5843" s="419"/>
      <c r="BK5843" s="419"/>
      <c r="BL5843" s="419"/>
      <c r="BN5843" s="419"/>
      <c r="BO5843" s="419"/>
      <c r="BP5843" s="419"/>
      <c r="BR5843" s="419"/>
      <c r="BS5843" s="419"/>
      <c r="BT5843" s="419"/>
      <c r="BV5843" s="419"/>
      <c r="BW5843" s="419"/>
      <c r="BX5843" s="397"/>
      <c r="BZ5843" s="449"/>
      <c r="CB5843" s="419"/>
      <c r="CC5843" s="419"/>
      <c r="CD5843" s="419"/>
      <c r="CF5843" s="419"/>
      <c r="CG5843" s="419"/>
      <c r="CH5843" s="419"/>
    </row>
    <row r="5844" spans="3:86" ht="21" thickBot="1">
      <c r="C5844" s="425"/>
      <c r="P5844" s="431"/>
      <c r="R5844" s="419"/>
      <c r="S5844" s="446"/>
      <c r="T5844" s="419"/>
      <c r="V5844" s="196"/>
      <c r="W5844" s="419"/>
      <c r="X5844" s="419"/>
      <c r="Z5844" s="419"/>
      <c r="AA5844" s="419"/>
      <c r="AB5844" s="419"/>
      <c r="AD5844" s="419"/>
      <c r="AE5844" s="419"/>
      <c r="AF5844" s="419"/>
      <c r="AH5844" s="419"/>
      <c r="AI5844" s="419"/>
      <c r="AJ5844" s="419"/>
      <c r="AL5844" s="419"/>
      <c r="AM5844" s="419"/>
      <c r="AN5844" s="403"/>
      <c r="AO5844" s="419"/>
      <c r="AP5844" s="419"/>
      <c r="AQ5844" s="419"/>
      <c r="AR5844" s="419"/>
      <c r="AS5844" s="419"/>
      <c r="AT5844" s="419"/>
      <c r="AU5844" s="419"/>
      <c r="AV5844" s="419"/>
      <c r="AX5844" s="419"/>
      <c r="AY5844" s="419"/>
      <c r="AZ5844" s="419"/>
      <c r="BB5844" s="419"/>
      <c r="BC5844" s="419"/>
      <c r="BD5844" s="419"/>
      <c r="BF5844" s="419"/>
      <c r="BG5844" s="419"/>
      <c r="BH5844" s="419"/>
      <c r="BJ5844" s="419"/>
      <c r="BK5844" s="419"/>
      <c r="BL5844" s="419"/>
      <c r="BN5844" s="419"/>
      <c r="BO5844" s="419"/>
      <c r="BP5844" s="419"/>
      <c r="BR5844" s="419"/>
      <c r="BS5844" s="419"/>
      <c r="BT5844" s="419"/>
      <c r="BV5844" s="419"/>
      <c r="BW5844" s="419"/>
      <c r="BX5844" s="397"/>
      <c r="BZ5844" s="449"/>
      <c r="CB5844" s="419"/>
      <c r="CC5844" s="419"/>
      <c r="CD5844" s="419"/>
      <c r="CF5844" s="419"/>
      <c r="CG5844" s="419"/>
      <c r="CH5844" s="419"/>
    </row>
    <row r="5845" spans="3:86" ht="21" thickBot="1">
      <c r="C5845" s="425"/>
      <c r="P5845" s="431"/>
      <c r="R5845" s="419"/>
      <c r="S5845" s="446"/>
      <c r="T5845" s="419"/>
      <c r="V5845" s="196"/>
      <c r="W5845" s="419"/>
      <c r="X5845" s="419"/>
      <c r="Z5845" s="419"/>
      <c r="AA5845" s="419"/>
      <c r="AB5845" s="419"/>
      <c r="AD5845" s="419"/>
      <c r="AE5845" s="419"/>
      <c r="AF5845" s="419"/>
      <c r="AH5845" s="419"/>
      <c r="AI5845" s="419"/>
      <c r="AJ5845" s="419"/>
      <c r="AL5845" s="419"/>
      <c r="AM5845" s="419"/>
      <c r="AN5845" s="403"/>
      <c r="AO5845" s="419"/>
      <c r="AP5845" s="419"/>
      <c r="AQ5845" s="419"/>
      <c r="AR5845" s="419"/>
      <c r="AS5845" s="419"/>
      <c r="AT5845" s="419"/>
      <c r="AU5845" s="419"/>
      <c r="AV5845" s="419"/>
      <c r="AX5845" s="419"/>
      <c r="AY5845" s="419"/>
      <c r="AZ5845" s="419"/>
      <c r="BB5845" s="419"/>
      <c r="BC5845" s="419"/>
      <c r="BD5845" s="419"/>
      <c r="BF5845" s="419"/>
      <c r="BG5845" s="419"/>
      <c r="BH5845" s="419"/>
      <c r="BJ5845" s="419"/>
      <c r="BK5845" s="419"/>
      <c r="BL5845" s="419"/>
      <c r="BN5845" s="419"/>
      <c r="BO5845" s="419"/>
      <c r="BP5845" s="419"/>
      <c r="BR5845" s="419"/>
      <c r="BS5845" s="419"/>
      <c r="BT5845" s="419"/>
      <c r="BV5845" s="419"/>
      <c r="BW5845" s="419"/>
      <c r="BX5845" s="397"/>
      <c r="BZ5845" s="449"/>
      <c r="CB5845" s="419"/>
      <c r="CC5845" s="419"/>
      <c r="CD5845" s="419"/>
      <c r="CF5845" s="419"/>
      <c r="CG5845" s="419"/>
      <c r="CH5845" s="419"/>
    </row>
    <row r="5846" spans="3:86" ht="21" thickBot="1">
      <c r="C5846" s="425"/>
      <c r="P5846" s="431"/>
      <c r="R5846" s="419"/>
      <c r="S5846" s="446"/>
      <c r="T5846" s="419"/>
      <c r="V5846" s="196"/>
      <c r="W5846" s="419"/>
      <c r="X5846" s="419"/>
      <c r="Z5846" s="419"/>
      <c r="AA5846" s="419"/>
      <c r="AB5846" s="419"/>
      <c r="AD5846" s="419"/>
      <c r="AE5846" s="419"/>
      <c r="AF5846" s="419"/>
      <c r="AH5846" s="419"/>
      <c r="AI5846" s="419"/>
      <c r="AJ5846" s="419"/>
      <c r="AL5846" s="419"/>
      <c r="AM5846" s="419"/>
      <c r="AN5846" s="403"/>
      <c r="AO5846" s="419"/>
      <c r="AP5846" s="419"/>
      <c r="AQ5846" s="419"/>
      <c r="AR5846" s="419"/>
      <c r="AS5846" s="419"/>
      <c r="AT5846" s="419"/>
      <c r="AU5846" s="419"/>
      <c r="AV5846" s="419"/>
      <c r="AX5846" s="419"/>
      <c r="AY5846" s="419"/>
      <c r="AZ5846" s="419"/>
      <c r="BB5846" s="419"/>
      <c r="BC5846" s="419"/>
      <c r="BD5846" s="419"/>
      <c r="BF5846" s="419"/>
      <c r="BG5846" s="419"/>
      <c r="BH5846" s="419"/>
      <c r="BJ5846" s="419"/>
      <c r="BK5846" s="419"/>
      <c r="BL5846" s="419"/>
      <c r="BN5846" s="419"/>
      <c r="BO5846" s="419"/>
      <c r="BP5846" s="419"/>
      <c r="BR5846" s="419"/>
      <c r="BS5846" s="419"/>
      <c r="BT5846" s="419"/>
      <c r="BV5846" s="419"/>
      <c r="BW5846" s="419"/>
      <c r="BX5846" s="397"/>
      <c r="BZ5846" s="449"/>
      <c r="CB5846" s="419"/>
      <c r="CC5846" s="419"/>
      <c r="CD5846" s="419"/>
      <c r="CF5846" s="419"/>
      <c r="CG5846" s="419"/>
      <c r="CH5846" s="419"/>
    </row>
    <row r="5847" spans="3:86" ht="21" thickBot="1">
      <c r="C5847" s="425"/>
      <c r="P5847" s="431"/>
      <c r="R5847" s="419"/>
      <c r="S5847" s="446"/>
      <c r="T5847" s="419"/>
      <c r="V5847" s="196"/>
      <c r="W5847" s="419"/>
      <c r="X5847" s="419"/>
      <c r="Z5847" s="419"/>
      <c r="AA5847" s="419"/>
      <c r="AB5847" s="419"/>
      <c r="AD5847" s="419"/>
      <c r="AE5847" s="419"/>
      <c r="AF5847" s="419"/>
      <c r="AH5847" s="419"/>
      <c r="AI5847" s="419"/>
      <c r="AJ5847" s="419"/>
      <c r="AL5847" s="419"/>
      <c r="AM5847" s="419"/>
      <c r="AN5847" s="403"/>
      <c r="AO5847" s="419"/>
      <c r="AP5847" s="419"/>
      <c r="AQ5847" s="419"/>
      <c r="AR5847" s="419"/>
      <c r="AS5847" s="419"/>
      <c r="AT5847" s="419"/>
      <c r="AU5847" s="419"/>
      <c r="AV5847" s="419"/>
      <c r="AX5847" s="419"/>
      <c r="AY5847" s="419"/>
      <c r="AZ5847" s="419"/>
      <c r="BB5847" s="419"/>
      <c r="BC5847" s="419"/>
      <c r="BD5847" s="419"/>
      <c r="BF5847" s="419"/>
      <c r="BG5847" s="419"/>
      <c r="BH5847" s="419"/>
      <c r="BJ5847" s="419"/>
      <c r="BK5847" s="419"/>
      <c r="BL5847" s="419"/>
      <c r="BN5847" s="419"/>
      <c r="BO5847" s="419"/>
      <c r="BP5847" s="419"/>
      <c r="BR5847" s="419"/>
      <c r="BS5847" s="419"/>
      <c r="BT5847" s="419"/>
      <c r="BV5847" s="419"/>
      <c r="BW5847" s="419"/>
      <c r="BX5847" s="397"/>
      <c r="BZ5847" s="449"/>
      <c r="CB5847" s="419"/>
      <c r="CC5847" s="419"/>
      <c r="CD5847" s="419"/>
      <c r="CF5847" s="419"/>
      <c r="CG5847" s="419"/>
      <c r="CH5847" s="419"/>
    </row>
    <row r="5848" spans="3:86" ht="21" thickBot="1">
      <c r="C5848" s="425"/>
      <c r="P5848" s="431"/>
      <c r="R5848" s="419"/>
      <c r="S5848" s="446"/>
      <c r="T5848" s="419"/>
      <c r="V5848" s="196"/>
      <c r="W5848" s="419"/>
      <c r="X5848" s="419"/>
      <c r="Z5848" s="419"/>
      <c r="AA5848" s="419"/>
      <c r="AB5848" s="419"/>
      <c r="AD5848" s="419"/>
      <c r="AE5848" s="419"/>
      <c r="AF5848" s="419"/>
      <c r="AH5848" s="419"/>
      <c r="AI5848" s="419"/>
      <c r="AJ5848" s="419"/>
      <c r="AL5848" s="419"/>
      <c r="AM5848" s="419"/>
      <c r="AN5848" s="403"/>
      <c r="AO5848" s="419"/>
      <c r="AP5848" s="419"/>
      <c r="AQ5848" s="419"/>
      <c r="AR5848" s="419"/>
      <c r="AS5848" s="419"/>
      <c r="AT5848" s="419"/>
      <c r="AU5848" s="419"/>
      <c r="AV5848" s="419"/>
      <c r="AX5848" s="419"/>
      <c r="AY5848" s="419"/>
      <c r="AZ5848" s="419"/>
      <c r="BB5848" s="419"/>
      <c r="BC5848" s="419"/>
      <c r="BD5848" s="419"/>
      <c r="BF5848" s="419"/>
      <c r="BG5848" s="419"/>
      <c r="BH5848" s="419"/>
      <c r="BJ5848" s="419"/>
      <c r="BK5848" s="419"/>
      <c r="BL5848" s="419"/>
      <c r="BN5848" s="419"/>
      <c r="BO5848" s="419"/>
      <c r="BP5848" s="419"/>
      <c r="BR5848" s="419"/>
      <c r="BS5848" s="419"/>
      <c r="BT5848" s="419"/>
      <c r="BV5848" s="419"/>
      <c r="BW5848" s="419"/>
      <c r="BX5848" s="397"/>
      <c r="BZ5848" s="449"/>
      <c r="CB5848" s="419"/>
      <c r="CC5848" s="419"/>
      <c r="CD5848" s="419"/>
      <c r="CF5848" s="419"/>
      <c r="CG5848" s="419"/>
      <c r="CH5848" s="419"/>
    </row>
    <row r="5849" spans="3:86" ht="21" thickBot="1">
      <c r="C5849" s="425"/>
      <c r="P5849" s="431"/>
      <c r="R5849" s="419"/>
      <c r="S5849" s="446"/>
      <c r="T5849" s="419"/>
      <c r="V5849" s="196"/>
      <c r="W5849" s="419"/>
      <c r="X5849" s="419"/>
      <c r="Z5849" s="419"/>
      <c r="AA5849" s="419"/>
      <c r="AB5849" s="419"/>
      <c r="AD5849" s="419"/>
      <c r="AE5849" s="419"/>
      <c r="AF5849" s="419"/>
      <c r="AH5849" s="419"/>
      <c r="AI5849" s="419"/>
      <c r="AJ5849" s="419"/>
      <c r="AL5849" s="419"/>
      <c r="AM5849" s="419"/>
      <c r="AN5849" s="403"/>
      <c r="AO5849" s="419"/>
      <c r="AP5849" s="419"/>
      <c r="AQ5849" s="419"/>
      <c r="AR5849" s="419"/>
      <c r="AS5849" s="419"/>
      <c r="AT5849" s="419"/>
      <c r="AU5849" s="419"/>
      <c r="AV5849" s="419"/>
      <c r="AX5849" s="419"/>
      <c r="AY5849" s="419"/>
      <c r="AZ5849" s="419"/>
      <c r="BB5849" s="419"/>
      <c r="BC5849" s="419"/>
      <c r="BD5849" s="419"/>
      <c r="BF5849" s="419"/>
      <c r="BG5849" s="419"/>
      <c r="BH5849" s="419"/>
      <c r="BJ5849" s="419"/>
      <c r="BK5849" s="419"/>
      <c r="BL5849" s="419"/>
      <c r="BN5849" s="419"/>
      <c r="BO5849" s="419"/>
      <c r="BP5849" s="419"/>
      <c r="BR5849" s="419"/>
      <c r="BS5849" s="419"/>
      <c r="BT5849" s="419"/>
      <c r="BV5849" s="419"/>
      <c r="BW5849" s="419"/>
      <c r="BX5849" s="397"/>
      <c r="BZ5849" s="449"/>
      <c r="CB5849" s="419"/>
      <c r="CC5849" s="419"/>
      <c r="CD5849" s="419"/>
      <c r="CF5849" s="419"/>
      <c r="CG5849" s="419"/>
      <c r="CH5849" s="419"/>
    </row>
    <row r="5850" spans="3:86" ht="21" thickBot="1">
      <c r="C5850" s="425"/>
      <c r="P5850" s="431"/>
      <c r="R5850" s="419"/>
      <c r="S5850" s="446"/>
      <c r="T5850" s="419"/>
      <c r="V5850" s="196"/>
      <c r="W5850" s="419"/>
      <c r="X5850" s="419"/>
      <c r="Z5850" s="419"/>
      <c r="AA5850" s="419"/>
      <c r="AB5850" s="419"/>
      <c r="AD5850" s="419"/>
      <c r="AE5850" s="419"/>
      <c r="AF5850" s="419"/>
      <c r="AH5850" s="419"/>
      <c r="AI5850" s="419"/>
      <c r="AJ5850" s="419"/>
      <c r="AL5850" s="419"/>
      <c r="AM5850" s="419"/>
      <c r="AN5850" s="403"/>
      <c r="AO5850" s="419"/>
      <c r="AP5850" s="419"/>
      <c r="AQ5850" s="419"/>
      <c r="AR5850" s="419"/>
      <c r="AS5850" s="419"/>
      <c r="AT5850" s="419"/>
      <c r="AU5850" s="419"/>
      <c r="AV5850" s="419"/>
      <c r="AX5850" s="419"/>
      <c r="AY5850" s="419"/>
      <c r="AZ5850" s="419"/>
      <c r="BB5850" s="419"/>
      <c r="BC5850" s="419"/>
      <c r="BD5850" s="419"/>
      <c r="BF5850" s="419"/>
      <c r="BG5850" s="419"/>
      <c r="BH5850" s="419"/>
      <c r="BJ5850" s="419"/>
      <c r="BK5850" s="419"/>
      <c r="BL5850" s="419"/>
      <c r="BN5850" s="419"/>
      <c r="BO5850" s="419"/>
      <c r="BP5850" s="419"/>
      <c r="BR5850" s="419"/>
      <c r="BS5850" s="419"/>
      <c r="BT5850" s="419"/>
      <c r="BV5850" s="419"/>
      <c r="BW5850" s="419"/>
      <c r="BX5850" s="397"/>
      <c r="BZ5850" s="449"/>
      <c r="CB5850" s="419"/>
      <c r="CC5850" s="419"/>
      <c r="CD5850" s="419"/>
      <c r="CF5850" s="419"/>
      <c r="CG5850" s="419"/>
      <c r="CH5850" s="419"/>
    </row>
    <row r="5851" spans="3:86" ht="21" thickBot="1">
      <c r="C5851" s="425"/>
      <c r="P5851" s="431"/>
      <c r="R5851" s="419"/>
      <c r="S5851" s="446"/>
      <c r="T5851" s="419"/>
      <c r="V5851" s="196"/>
      <c r="W5851" s="419"/>
      <c r="X5851" s="419"/>
      <c r="Z5851" s="419"/>
      <c r="AA5851" s="419"/>
      <c r="AB5851" s="419"/>
      <c r="AD5851" s="419"/>
      <c r="AE5851" s="419"/>
      <c r="AF5851" s="419"/>
      <c r="AH5851" s="419"/>
      <c r="AI5851" s="419"/>
      <c r="AJ5851" s="419"/>
      <c r="AL5851" s="419"/>
      <c r="AM5851" s="419"/>
      <c r="AN5851" s="403"/>
      <c r="AO5851" s="419"/>
      <c r="AP5851" s="419"/>
      <c r="AQ5851" s="419"/>
      <c r="AR5851" s="419"/>
      <c r="AS5851" s="419"/>
      <c r="AT5851" s="419"/>
      <c r="AU5851" s="419"/>
      <c r="AV5851" s="419"/>
      <c r="AX5851" s="419"/>
      <c r="AY5851" s="419"/>
      <c r="AZ5851" s="419"/>
      <c r="BB5851" s="419"/>
      <c r="BC5851" s="419"/>
      <c r="BD5851" s="419"/>
      <c r="BF5851" s="419"/>
      <c r="BG5851" s="419"/>
      <c r="BH5851" s="419"/>
      <c r="BJ5851" s="419"/>
      <c r="BK5851" s="419"/>
      <c r="BL5851" s="419"/>
      <c r="BN5851" s="419"/>
      <c r="BO5851" s="419"/>
      <c r="BP5851" s="419"/>
      <c r="BR5851" s="419"/>
      <c r="BS5851" s="419"/>
      <c r="BT5851" s="419"/>
      <c r="BV5851" s="419"/>
      <c r="BW5851" s="419"/>
      <c r="BX5851" s="397"/>
      <c r="BZ5851" s="449"/>
      <c r="CB5851" s="419"/>
      <c r="CC5851" s="419"/>
      <c r="CD5851" s="419"/>
      <c r="CF5851" s="419"/>
      <c r="CG5851" s="419"/>
      <c r="CH5851" s="419"/>
    </row>
    <row r="5852" spans="3:86" ht="21" thickBot="1">
      <c r="C5852" s="425"/>
      <c r="P5852" s="431"/>
      <c r="R5852" s="419"/>
      <c r="S5852" s="446"/>
      <c r="T5852" s="419"/>
      <c r="V5852" s="196"/>
      <c r="W5852" s="419"/>
      <c r="X5852" s="419"/>
      <c r="Z5852" s="419"/>
      <c r="AA5852" s="419"/>
      <c r="AB5852" s="419"/>
      <c r="AD5852" s="419"/>
      <c r="AE5852" s="419"/>
      <c r="AF5852" s="419"/>
      <c r="AH5852" s="419"/>
      <c r="AI5852" s="419"/>
      <c r="AJ5852" s="419"/>
      <c r="AL5852" s="419"/>
      <c r="AM5852" s="419"/>
      <c r="AN5852" s="403"/>
      <c r="AO5852" s="419"/>
      <c r="AP5852" s="419"/>
      <c r="AQ5852" s="419"/>
      <c r="AR5852" s="419"/>
      <c r="AS5852" s="419"/>
      <c r="AT5852" s="419"/>
      <c r="AU5852" s="419"/>
      <c r="AV5852" s="419"/>
      <c r="AX5852" s="419"/>
      <c r="AY5852" s="419"/>
      <c r="AZ5852" s="419"/>
      <c r="BB5852" s="419"/>
      <c r="BC5852" s="419"/>
      <c r="BD5852" s="419"/>
      <c r="BF5852" s="419"/>
      <c r="BG5852" s="419"/>
      <c r="BH5852" s="419"/>
      <c r="BJ5852" s="419"/>
      <c r="BK5852" s="419"/>
      <c r="BL5852" s="419"/>
      <c r="BN5852" s="419"/>
      <c r="BO5852" s="419"/>
      <c r="BP5852" s="419"/>
      <c r="BR5852" s="419"/>
      <c r="BS5852" s="419"/>
      <c r="BT5852" s="419"/>
      <c r="BV5852" s="419"/>
      <c r="BW5852" s="419"/>
      <c r="BX5852" s="397"/>
      <c r="BZ5852" s="449"/>
      <c r="CB5852" s="419"/>
      <c r="CC5852" s="419"/>
      <c r="CD5852" s="419"/>
      <c r="CF5852" s="419"/>
      <c r="CG5852" s="419"/>
      <c r="CH5852" s="419"/>
    </row>
    <row r="5853" spans="3:86" ht="21" thickBot="1">
      <c r="C5853" s="425"/>
      <c r="P5853" s="431"/>
      <c r="R5853" s="419"/>
      <c r="S5853" s="446"/>
      <c r="T5853" s="419"/>
      <c r="V5853" s="196"/>
      <c r="W5853" s="419"/>
      <c r="X5853" s="419"/>
      <c r="Z5853" s="419"/>
      <c r="AA5853" s="419"/>
      <c r="AB5853" s="419"/>
      <c r="AD5853" s="419"/>
      <c r="AE5853" s="419"/>
      <c r="AF5853" s="419"/>
      <c r="AH5853" s="419"/>
      <c r="AI5853" s="419"/>
      <c r="AJ5853" s="419"/>
      <c r="AL5853" s="419"/>
      <c r="AM5853" s="419"/>
      <c r="AN5853" s="403"/>
      <c r="AO5853" s="419"/>
      <c r="AP5853" s="419"/>
      <c r="AQ5853" s="419"/>
      <c r="AR5853" s="419"/>
      <c r="AS5853" s="419"/>
      <c r="AT5853" s="419"/>
      <c r="AU5853" s="419"/>
      <c r="AV5853" s="419"/>
      <c r="AX5853" s="419"/>
      <c r="AY5853" s="419"/>
      <c r="AZ5853" s="419"/>
      <c r="BB5853" s="419"/>
      <c r="BC5853" s="419"/>
      <c r="BD5853" s="419"/>
      <c r="BF5853" s="419"/>
      <c r="BG5853" s="419"/>
      <c r="BH5853" s="419"/>
      <c r="BJ5853" s="419"/>
      <c r="BK5853" s="419"/>
      <c r="BL5853" s="419"/>
      <c r="BN5853" s="419"/>
      <c r="BO5853" s="419"/>
      <c r="BP5853" s="419"/>
      <c r="BR5853" s="419"/>
      <c r="BS5853" s="419"/>
      <c r="BT5853" s="419"/>
      <c r="BV5853" s="419"/>
      <c r="BW5853" s="419"/>
      <c r="BX5853" s="397"/>
      <c r="BZ5853" s="449"/>
      <c r="CB5853" s="419"/>
      <c r="CC5853" s="419"/>
      <c r="CD5853" s="419"/>
      <c r="CF5853" s="419"/>
      <c r="CG5853" s="419"/>
      <c r="CH5853" s="419"/>
    </row>
    <row r="5854" spans="3:86" ht="21" thickBot="1">
      <c r="C5854" s="425"/>
      <c r="P5854" s="431"/>
      <c r="R5854" s="419"/>
      <c r="S5854" s="446"/>
      <c r="T5854" s="419"/>
      <c r="V5854" s="196"/>
      <c r="W5854" s="419"/>
      <c r="X5854" s="419"/>
      <c r="Z5854" s="419"/>
      <c r="AA5854" s="419"/>
      <c r="AB5854" s="419"/>
      <c r="AD5854" s="419"/>
      <c r="AE5854" s="419"/>
      <c r="AF5854" s="419"/>
      <c r="AH5854" s="419"/>
      <c r="AI5854" s="419"/>
      <c r="AJ5854" s="419"/>
      <c r="AL5854" s="419"/>
      <c r="AM5854" s="419"/>
      <c r="AN5854" s="403"/>
      <c r="AO5854" s="419"/>
      <c r="AP5854" s="419"/>
      <c r="AQ5854" s="419"/>
      <c r="AR5854" s="419"/>
      <c r="AS5854" s="419"/>
      <c r="AT5854" s="419"/>
      <c r="AU5854" s="419"/>
      <c r="AV5854" s="419"/>
      <c r="AX5854" s="419"/>
      <c r="AY5854" s="419"/>
      <c r="AZ5854" s="419"/>
      <c r="BB5854" s="419"/>
      <c r="BC5854" s="419"/>
      <c r="BD5854" s="419"/>
      <c r="BF5854" s="419"/>
      <c r="BG5854" s="419"/>
      <c r="BH5854" s="419"/>
      <c r="BJ5854" s="419"/>
      <c r="BK5854" s="419"/>
      <c r="BL5854" s="419"/>
      <c r="BN5854" s="419"/>
      <c r="BO5854" s="419"/>
      <c r="BP5854" s="419"/>
      <c r="BR5854" s="419"/>
      <c r="BS5854" s="419"/>
      <c r="BT5854" s="419"/>
      <c r="BV5854" s="419"/>
      <c r="BW5854" s="419"/>
      <c r="BX5854" s="397"/>
      <c r="BZ5854" s="449"/>
      <c r="CB5854" s="419"/>
      <c r="CC5854" s="419"/>
      <c r="CD5854" s="419"/>
      <c r="CF5854" s="419"/>
      <c r="CG5854" s="419"/>
      <c r="CH5854" s="419"/>
    </row>
    <row r="5855" spans="3:86" ht="21" thickBot="1">
      <c r="C5855" s="425"/>
      <c r="P5855" s="431"/>
      <c r="R5855" s="419"/>
      <c r="S5855" s="446"/>
      <c r="T5855" s="419"/>
      <c r="V5855" s="196"/>
      <c r="W5855" s="419"/>
      <c r="X5855" s="419"/>
      <c r="Z5855" s="419"/>
      <c r="AA5855" s="419"/>
      <c r="AB5855" s="419"/>
      <c r="AD5855" s="419"/>
      <c r="AE5855" s="419"/>
      <c r="AF5855" s="419"/>
      <c r="AH5855" s="419"/>
      <c r="AI5855" s="419"/>
      <c r="AJ5855" s="419"/>
      <c r="AL5855" s="419"/>
      <c r="AM5855" s="419"/>
      <c r="AN5855" s="403"/>
      <c r="AO5855" s="419"/>
      <c r="AP5855" s="419"/>
      <c r="AQ5855" s="419"/>
      <c r="AR5855" s="419"/>
      <c r="AS5855" s="419"/>
      <c r="AT5855" s="419"/>
      <c r="AU5855" s="419"/>
      <c r="AV5855" s="419"/>
      <c r="AX5855" s="419"/>
      <c r="AY5855" s="419"/>
      <c r="AZ5855" s="419"/>
      <c r="BB5855" s="419"/>
      <c r="BC5855" s="419"/>
      <c r="BD5855" s="419"/>
      <c r="BF5855" s="419"/>
      <c r="BG5855" s="419"/>
      <c r="BH5855" s="419"/>
      <c r="BJ5855" s="419"/>
      <c r="BK5855" s="419"/>
      <c r="BL5855" s="419"/>
      <c r="BN5855" s="419"/>
      <c r="BO5855" s="419"/>
      <c r="BP5855" s="419"/>
      <c r="BR5855" s="419"/>
      <c r="BS5855" s="419"/>
      <c r="BT5855" s="419"/>
      <c r="BV5855" s="419"/>
      <c r="BW5855" s="419"/>
      <c r="BX5855" s="397"/>
      <c r="BZ5855" s="449"/>
      <c r="CB5855" s="419"/>
      <c r="CC5855" s="419"/>
      <c r="CD5855" s="419"/>
      <c r="CF5855" s="419"/>
      <c r="CG5855" s="419"/>
      <c r="CH5855" s="419"/>
    </row>
    <row r="5856" spans="3:86" ht="21" thickBot="1">
      <c r="C5856" s="425"/>
      <c r="P5856" s="431"/>
      <c r="R5856" s="419"/>
      <c r="S5856" s="446"/>
      <c r="T5856" s="419"/>
      <c r="V5856" s="196"/>
      <c r="W5856" s="419"/>
      <c r="X5856" s="419"/>
      <c r="Z5856" s="419"/>
      <c r="AA5856" s="419"/>
      <c r="AB5856" s="419"/>
      <c r="AD5856" s="419"/>
      <c r="AE5856" s="419"/>
      <c r="AF5856" s="419"/>
      <c r="AH5856" s="419"/>
      <c r="AI5856" s="419"/>
      <c r="AJ5856" s="419"/>
      <c r="AL5856" s="419"/>
      <c r="AM5856" s="419"/>
      <c r="AN5856" s="403"/>
      <c r="AO5856" s="419"/>
      <c r="AP5856" s="419"/>
      <c r="AQ5856" s="419"/>
      <c r="AR5856" s="419"/>
      <c r="AS5856" s="419"/>
      <c r="AT5856" s="419"/>
      <c r="AU5856" s="419"/>
      <c r="AV5856" s="419"/>
      <c r="AX5856" s="419"/>
      <c r="AY5856" s="419"/>
      <c r="AZ5856" s="419"/>
      <c r="BB5856" s="419"/>
      <c r="BC5856" s="419"/>
      <c r="BD5856" s="419"/>
      <c r="BF5856" s="419"/>
      <c r="BG5856" s="419"/>
      <c r="BH5856" s="419"/>
      <c r="BJ5856" s="419"/>
      <c r="BK5856" s="419"/>
      <c r="BL5856" s="419"/>
      <c r="BN5856" s="419"/>
      <c r="BO5856" s="419"/>
      <c r="BP5856" s="419"/>
      <c r="BR5856" s="419"/>
      <c r="BS5856" s="419"/>
      <c r="BT5856" s="419"/>
      <c r="BV5856" s="419"/>
      <c r="BW5856" s="419"/>
      <c r="BX5856" s="397"/>
      <c r="BZ5856" s="449"/>
      <c r="CB5856" s="419"/>
      <c r="CC5856" s="419"/>
      <c r="CD5856" s="419"/>
      <c r="CF5856" s="419"/>
      <c r="CG5856" s="419"/>
      <c r="CH5856" s="419"/>
    </row>
    <row r="5857" spans="3:86" ht="21" thickBot="1">
      <c r="C5857" s="425"/>
      <c r="P5857" s="431"/>
      <c r="R5857" s="419"/>
      <c r="S5857" s="446"/>
      <c r="T5857" s="419"/>
      <c r="V5857" s="196"/>
      <c r="W5857" s="419"/>
      <c r="X5857" s="419"/>
      <c r="Z5857" s="419"/>
      <c r="AA5857" s="419"/>
      <c r="AB5857" s="419"/>
      <c r="AD5857" s="419"/>
      <c r="AE5857" s="419"/>
      <c r="AF5857" s="419"/>
      <c r="AH5857" s="419"/>
      <c r="AI5857" s="419"/>
      <c r="AJ5857" s="419"/>
      <c r="AL5857" s="419"/>
      <c r="AM5857" s="419"/>
      <c r="AN5857" s="403"/>
      <c r="AO5857" s="419"/>
      <c r="AP5857" s="419"/>
      <c r="AQ5857" s="419"/>
      <c r="AR5857" s="419"/>
      <c r="AS5857" s="419"/>
      <c r="AT5857" s="419"/>
      <c r="AU5857" s="419"/>
      <c r="AV5857" s="419"/>
      <c r="AX5857" s="419"/>
      <c r="AY5857" s="419"/>
      <c r="AZ5857" s="419"/>
      <c r="BB5857" s="419"/>
      <c r="BC5857" s="419"/>
      <c r="BD5857" s="419"/>
      <c r="BF5857" s="419"/>
      <c r="BG5857" s="419"/>
      <c r="BH5857" s="419"/>
      <c r="BJ5857" s="419"/>
      <c r="BK5857" s="419"/>
      <c r="BL5857" s="419"/>
      <c r="BN5857" s="419"/>
      <c r="BO5857" s="419"/>
      <c r="BP5857" s="419"/>
      <c r="BR5857" s="419"/>
      <c r="BS5857" s="419"/>
      <c r="BT5857" s="419"/>
      <c r="BV5857" s="419"/>
      <c r="BW5857" s="419"/>
      <c r="BX5857" s="397"/>
      <c r="BZ5857" s="449"/>
      <c r="CB5857" s="419"/>
      <c r="CC5857" s="419"/>
      <c r="CD5857" s="419"/>
      <c r="CF5857" s="419"/>
      <c r="CG5857" s="419"/>
      <c r="CH5857" s="419"/>
    </row>
    <row r="5858" spans="3:86" ht="21" thickBot="1">
      <c r="C5858" s="425"/>
      <c r="P5858" s="431"/>
      <c r="R5858" s="419"/>
      <c r="S5858" s="446"/>
      <c r="T5858" s="419"/>
      <c r="V5858" s="196"/>
      <c r="W5858" s="419"/>
      <c r="X5858" s="419"/>
      <c r="Z5858" s="419"/>
      <c r="AA5858" s="419"/>
      <c r="AB5858" s="419"/>
      <c r="AD5858" s="419"/>
      <c r="AE5858" s="419"/>
      <c r="AF5858" s="419"/>
      <c r="AH5858" s="419"/>
      <c r="AI5858" s="419"/>
      <c r="AJ5858" s="419"/>
      <c r="AL5858" s="419"/>
      <c r="AM5858" s="419"/>
      <c r="AN5858" s="403"/>
      <c r="AO5858" s="419"/>
      <c r="AP5858" s="419"/>
      <c r="AQ5858" s="419"/>
      <c r="AR5858" s="419"/>
      <c r="AS5858" s="419"/>
      <c r="AT5858" s="419"/>
      <c r="AU5858" s="419"/>
      <c r="AV5858" s="419"/>
      <c r="AX5858" s="419"/>
      <c r="AY5858" s="419"/>
      <c r="AZ5858" s="419"/>
      <c r="BB5858" s="419"/>
      <c r="BC5858" s="419"/>
      <c r="BD5858" s="419"/>
      <c r="BF5858" s="419"/>
      <c r="BG5858" s="419"/>
      <c r="BH5858" s="419"/>
      <c r="BJ5858" s="419"/>
      <c r="BK5858" s="419"/>
      <c r="BL5858" s="419"/>
      <c r="BN5858" s="419"/>
      <c r="BO5858" s="419"/>
      <c r="BP5858" s="419"/>
      <c r="BR5858" s="419"/>
      <c r="BS5858" s="419"/>
      <c r="BT5858" s="419"/>
      <c r="BV5858" s="419"/>
      <c r="BW5858" s="419"/>
      <c r="BX5858" s="397"/>
      <c r="BZ5858" s="449"/>
      <c r="CB5858" s="419"/>
      <c r="CC5858" s="419"/>
      <c r="CD5858" s="419"/>
      <c r="CF5858" s="419"/>
      <c r="CG5858" s="419"/>
      <c r="CH5858" s="419"/>
    </row>
    <row r="5859" spans="3:86" ht="21" thickBot="1">
      <c r="C5859" s="425"/>
      <c r="P5859" s="431"/>
      <c r="R5859" s="419"/>
      <c r="S5859" s="446"/>
      <c r="T5859" s="419"/>
      <c r="V5859" s="196"/>
      <c r="W5859" s="419"/>
      <c r="X5859" s="419"/>
      <c r="Z5859" s="419"/>
      <c r="AA5859" s="419"/>
      <c r="AB5859" s="419"/>
      <c r="AD5859" s="419"/>
      <c r="AE5859" s="419"/>
      <c r="AF5859" s="419"/>
      <c r="AH5859" s="419"/>
      <c r="AI5859" s="419"/>
      <c r="AJ5859" s="419"/>
      <c r="AL5859" s="419"/>
      <c r="AM5859" s="419"/>
      <c r="AN5859" s="403"/>
      <c r="AO5859" s="419"/>
      <c r="AP5859" s="419"/>
      <c r="AQ5859" s="419"/>
      <c r="AR5859" s="419"/>
      <c r="AS5859" s="419"/>
      <c r="AT5859" s="419"/>
      <c r="AU5859" s="419"/>
      <c r="AV5859" s="419"/>
      <c r="AX5859" s="419"/>
      <c r="AY5859" s="419"/>
      <c r="AZ5859" s="419"/>
      <c r="BB5859" s="419"/>
      <c r="BC5859" s="419"/>
      <c r="BD5859" s="419"/>
      <c r="BF5859" s="419"/>
      <c r="BG5859" s="419"/>
      <c r="BH5859" s="419"/>
      <c r="BJ5859" s="419"/>
      <c r="BK5859" s="419"/>
      <c r="BL5859" s="419"/>
      <c r="BN5859" s="419"/>
      <c r="BO5859" s="419"/>
      <c r="BP5859" s="419"/>
      <c r="BR5859" s="419"/>
      <c r="BS5859" s="419"/>
      <c r="BT5859" s="419"/>
      <c r="BV5859" s="419"/>
      <c r="BW5859" s="419"/>
      <c r="BX5859" s="397"/>
      <c r="BZ5859" s="449"/>
      <c r="CB5859" s="419"/>
      <c r="CC5859" s="419"/>
      <c r="CD5859" s="419"/>
      <c r="CF5859" s="419"/>
      <c r="CG5859" s="419"/>
      <c r="CH5859" s="419"/>
    </row>
    <row r="5860" spans="3:86" ht="21" thickBot="1">
      <c r="C5860" s="425"/>
      <c r="P5860" s="431"/>
      <c r="R5860" s="419"/>
      <c r="S5860" s="446"/>
      <c r="T5860" s="419"/>
      <c r="V5860" s="196"/>
      <c r="W5860" s="419"/>
      <c r="X5860" s="419"/>
      <c r="Z5860" s="419"/>
      <c r="AA5860" s="419"/>
      <c r="AB5860" s="419"/>
      <c r="AD5860" s="419"/>
      <c r="AE5860" s="419"/>
      <c r="AF5860" s="419"/>
      <c r="AH5860" s="419"/>
      <c r="AI5860" s="419"/>
      <c r="AJ5860" s="419"/>
      <c r="AL5860" s="419"/>
      <c r="AM5860" s="419"/>
      <c r="AN5860" s="403"/>
      <c r="AO5860" s="419"/>
      <c r="AP5860" s="419"/>
      <c r="AQ5860" s="419"/>
      <c r="AR5860" s="419"/>
      <c r="AS5860" s="419"/>
      <c r="AT5860" s="419"/>
      <c r="AU5860" s="419"/>
      <c r="AV5860" s="419"/>
      <c r="AX5860" s="419"/>
      <c r="AY5860" s="419"/>
      <c r="AZ5860" s="419"/>
      <c r="BB5860" s="419"/>
      <c r="BC5860" s="419"/>
      <c r="BD5860" s="419"/>
      <c r="BF5860" s="419"/>
      <c r="BG5860" s="419"/>
      <c r="BH5860" s="419"/>
      <c r="BJ5860" s="419"/>
      <c r="BK5860" s="419"/>
      <c r="BL5860" s="419"/>
      <c r="BN5860" s="419"/>
      <c r="BO5860" s="419"/>
      <c r="BP5860" s="419"/>
      <c r="BR5860" s="419"/>
      <c r="BS5860" s="419"/>
      <c r="BT5860" s="419"/>
      <c r="BV5860" s="419"/>
      <c r="BW5860" s="419"/>
      <c r="BX5860" s="397"/>
      <c r="BZ5860" s="449"/>
      <c r="CB5860" s="419"/>
      <c r="CC5860" s="419"/>
      <c r="CD5860" s="419"/>
      <c r="CF5860" s="419"/>
      <c r="CG5860" s="419"/>
      <c r="CH5860" s="419"/>
    </row>
    <row r="5861" spans="3:86" ht="21" thickBot="1">
      <c r="C5861" s="425"/>
      <c r="P5861" s="431"/>
      <c r="R5861" s="419"/>
      <c r="S5861" s="446"/>
      <c r="T5861" s="419"/>
      <c r="V5861" s="196"/>
      <c r="W5861" s="419"/>
      <c r="X5861" s="419"/>
      <c r="Z5861" s="419"/>
      <c r="AA5861" s="419"/>
      <c r="AB5861" s="419"/>
      <c r="AD5861" s="419"/>
      <c r="AE5861" s="419"/>
      <c r="AF5861" s="419"/>
      <c r="AH5861" s="419"/>
      <c r="AI5861" s="419"/>
      <c r="AJ5861" s="419"/>
      <c r="AL5861" s="419"/>
      <c r="AM5861" s="419"/>
      <c r="AN5861" s="403"/>
      <c r="AO5861" s="419"/>
      <c r="AP5861" s="419"/>
      <c r="AQ5861" s="419"/>
      <c r="AR5861" s="419"/>
      <c r="AS5861" s="419"/>
      <c r="AT5861" s="419"/>
      <c r="AU5861" s="419"/>
      <c r="AV5861" s="419"/>
      <c r="AX5861" s="419"/>
      <c r="AY5861" s="419"/>
      <c r="AZ5861" s="419"/>
      <c r="BB5861" s="419"/>
      <c r="BC5861" s="419"/>
      <c r="BD5861" s="419"/>
      <c r="BF5861" s="419"/>
      <c r="BG5861" s="419"/>
      <c r="BH5861" s="419"/>
      <c r="BJ5861" s="419"/>
      <c r="BK5861" s="419"/>
      <c r="BL5861" s="419"/>
      <c r="BN5861" s="419"/>
      <c r="BO5861" s="419"/>
      <c r="BP5861" s="419"/>
      <c r="BR5861" s="419"/>
      <c r="BS5861" s="419"/>
      <c r="BT5861" s="419"/>
      <c r="BV5861" s="419"/>
      <c r="BW5861" s="419"/>
      <c r="BX5861" s="397"/>
      <c r="BZ5861" s="449"/>
      <c r="CB5861" s="419"/>
      <c r="CC5861" s="419"/>
      <c r="CD5861" s="419"/>
      <c r="CF5861" s="419"/>
      <c r="CG5861" s="419"/>
      <c r="CH5861" s="419"/>
    </row>
    <row r="5862" spans="3:86" ht="21" thickBot="1">
      <c r="C5862" s="425"/>
      <c r="P5862" s="431"/>
      <c r="R5862" s="419"/>
      <c r="S5862" s="446"/>
      <c r="T5862" s="419"/>
      <c r="V5862" s="196"/>
      <c r="W5862" s="419"/>
      <c r="X5862" s="419"/>
      <c r="Z5862" s="419"/>
      <c r="AA5862" s="419"/>
      <c r="AB5862" s="419"/>
      <c r="AD5862" s="419"/>
      <c r="AE5862" s="419"/>
      <c r="AF5862" s="419"/>
      <c r="AH5862" s="419"/>
      <c r="AI5862" s="419"/>
      <c r="AJ5862" s="419"/>
      <c r="AL5862" s="419"/>
      <c r="AM5862" s="419"/>
      <c r="AN5862" s="403"/>
      <c r="AO5862" s="419"/>
      <c r="AP5862" s="419"/>
      <c r="AQ5862" s="419"/>
      <c r="AR5862" s="419"/>
      <c r="AS5862" s="419"/>
      <c r="AT5862" s="419"/>
      <c r="AU5862" s="419"/>
      <c r="AV5862" s="419"/>
      <c r="AX5862" s="419"/>
      <c r="AY5862" s="419"/>
      <c r="AZ5862" s="419"/>
      <c r="BB5862" s="419"/>
      <c r="BC5862" s="419"/>
      <c r="BD5862" s="419"/>
      <c r="BF5862" s="419"/>
      <c r="BG5862" s="419"/>
      <c r="BH5862" s="419"/>
      <c r="BJ5862" s="419"/>
      <c r="BK5862" s="419"/>
      <c r="BL5862" s="419"/>
      <c r="BN5862" s="419"/>
      <c r="BO5862" s="419"/>
      <c r="BP5862" s="419"/>
      <c r="BR5862" s="419"/>
      <c r="BS5862" s="419"/>
      <c r="BT5862" s="419"/>
      <c r="BV5862" s="419"/>
      <c r="BW5862" s="419"/>
      <c r="BX5862" s="397"/>
      <c r="BZ5862" s="449"/>
      <c r="CB5862" s="419"/>
      <c r="CC5862" s="419"/>
      <c r="CD5862" s="419"/>
      <c r="CF5862" s="419"/>
      <c r="CG5862" s="419"/>
      <c r="CH5862" s="419"/>
    </row>
    <row r="5863" spans="3:86" ht="21" thickBot="1">
      <c r="C5863" s="425"/>
      <c r="P5863" s="431"/>
      <c r="R5863" s="419"/>
      <c r="S5863" s="446"/>
      <c r="T5863" s="419"/>
      <c r="V5863" s="196"/>
      <c r="W5863" s="419"/>
      <c r="X5863" s="419"/>
      <c r="Z5863" s="419"/>
      <c r="AA5863" s="419"/>
      <c r="AB5863" s="419"/>
      <c r="AD5863" s="419"/>
      <c r="AE5863" s="419"/>
      <c r="AF5863" s="419"/>
      <c r="AH5863" s="419"/>
      <c r="AI5863" s="419"/>
      <c r="AJ5863" s="419"/>
      <c r="AL5863" s="419"/>
      <c r="AM5863" s="419"/>
      <c r="AN5863" s="403"/>
      <c r="AO5863" s="419"/>
      <c r="AP5863" s="419"/>
      <c r="AQ5863" s="419"/>
      <c r="AR5863" s="419"/>
      <c r="AS5863" s="419"/>
      <c r="AT5863" s="419"/>
      <c r="AU5863" s="419"/>
      <c r="AV5863" s="419"/>
      <c r="AX5863" s="419"/>
      <c r="AY5863" s="419"/>
      <c r="AZ5863" s="419"/>
      <c r="BB5863" s="419"/>
      <c r="BC5863" s="419"/>
      <c r="BD5863" s="419"/>
      <c r="BF5863" s="419"/>
      <c r="BG5863" s="419"/>
      <c r="BH5863" s="419"/>
      <c r="BJ5863" s="419"/>
      <c r="BK5863" s="419"/>
      <c r="BL5863" s="419"/>
      <c r="BN5863" s="419"/>
      <c r="BO5863" s="419"/>
      <c r="BP5863" s="419"/>
      <c r="BR5863" s="419"/>
      <c r="BS5863" s="419"/>
      <c r="BT5863" s="419"/>
      <c r="BV5863" s="419"/>
      <c r="BW5863" s="419"/>
      <c r="BX5863" s="397"/>
      <c r="BZ5863" s="449"/>
      <c r="CB5863" s="419"/>
      <c r="CC5863" s="419"/>
      <c r="CD5863" s="419"/>
      <c r="CF5863" s="419"/>
      <c r="CG5863" s="419"/>
      <c r="CH5863" s="419"/>
    </row>
    <row r="5864" spans="3:86" ht="21" thickBot="1">
      <c r="C5864" s="425"/>
      <c r="P5864" s="431"/>
      <c r="R5864" s="419"/>
      <c r="S5864" s="446"/>
      <c r="T5864" s="419"/>
      <c r="V5864" s="196"/>
      <c r="W5864" s="419"/>
      <c r="X5864" s="419"/>
      <c r="Z5864" s="419"/>
      <c r="AA5864" s="419"/>
      <c r="AB5864" s="419"/>
      <c r="AD5864" s="419"/>
      <c r="AE5864" s="419"/>
      <c r="AF5864" s="419"/>
      <c r="AH5864" s="419"/>
      <c r="AI5864" s="419"/>
      <c r="AJ5864" s="419"/>
      <c r="AL5864" s="419"/>
      <c r="AM5864" s="419"/>
      <c r="AN5864" s="403"/>
      <c r="AO5864" s="419"/>
      <c r="AP5864" s="419"/>
      <c r="AQ5864" s="419"/>
      <c r="AR5864" s="419"/>
      <c r="AS5864" s="419"/>
      <c r="AT5864" s="419"/>
      <c r="AU5864" s="419"/>
      <c r="AV5864" s="419"/>
      <c r="AX5864" s="419"/>
      <c r="AY5864" s="419"/>
      <c r="AZ5864" s="419"/>
      <c r="BB5864" s="419"/>
      <c r="BC5864" s="419"/>
      <c r="BD5864" s="419"/>
      <c r="BF5864" s="419"/>
      <c r="BG5864" s="419"/>
      <c r="BH5864" s="419"/>
      <c r="BJ5864" s="419"/>
      <c r="BK5864" s="419"/>
      <c r="BL5864" s="419"/>
      <c r="BN5864" s="419"/>
      <c r="BO5864" s="419"/>
      <c r="BP5864" s="419"/>
      <c r="BR5864" s="419"/>
      <c r="BS5864" s="419"/>
      <c r="BT5864" s="419"/>
      <c r="BV5864" s="419"/>
      <c r="BW5864" s="419"/>
      <c r="BX5864" s="397"/>
      <c r="BZ5864" s="449"/>
      <c r="CB5864" s="419"/>
      <c r="CC5864" s="419"/>
      <c r="CD5864" s="419"/>
      <c r="CF5864" s="419"/>
      <c r="CG5864" s="419"/>
      <c r="CH5864" s="419"/>
    </row>
    <row r="5865" spans="3:86" ht="21" thickBot="1">
      <c r="C5865" s="425"/>
      <c r="P5865" s="431"/>
      <c r="R5865" s="419"/>
      <c r="S5865" s="446"/>
      <c r="T5865" s="419"/>
      <c r="V5865" s="196"/>
      <c r="W5865" s="419"/>
      <c r="X5865" s="419"/>
      <c r="Z5865" s="419"/>
      <c r="AA5865" s="419"/>
      <c r="AB5865" s="419"/>
      <c r="AD5865" s="419"/>
      <c r="AE5865" s="419"/>
      <c r="AF5865" s="419"/>
      <c r="AH5865" s="419"/>
      <c r="AI5865" s="419"/>
      <c r="AJ5865" s="419"/>
      <c r="AL5865" s="419"/>
      <c r="AM5865" s="419"/>
      <c r="AN5865" s="403"/>
      <c r="AO5865" s="419"/>
      <c r="AP5865" s="419"/>
      <c r="AQ5865" s="419"/>
      <c r="AR5865" s="419"/>
      <c r="AS5865" s="419"/>
      <c r="AT5865" s="419"/>
      <c r="AU5865" s="419"/>
      <c r="AV5865" s="419"/>
      <c r="AX5865" s="419"/>
      <c r="AY5865" s="419"/>
      <c r="AZ5865" s="419"/>
      <c r="BB5865" s="419"/>
      <c r="BC5865" s="419"/>
      <c r="BD5865" s="419"/>
      <c r="BF5865" s="419"/>
      <c r="BG5865" s="419"/>
      <c r="BH5865" s="419"/>
      <c r="BJ5865" s="419"/>
      <c r="BK5865" s="419"/>
      <c r="BL5865" s="419"/>
      <c r="BN5865" s="419"/>
      <c r="BO5865" s="419"/>
      <c r="BP5865" s="419"/>
      <c r="BR5865" s="419"/>
      <c r="BS5865" s="419"/>
      <c r="BT5865" s="419"/>
      <c r="BV5865" s="419"/>
      <c r="BW5865" s="419"/>
      <c r="BX5865" s="397"/>
      <c r="BZ5865" s="449"/>
      <c r="CB5865" s="419"/>
      <c r="CC5865" s="419"/>
      <c r="CD5865" s="419"/>
      <c r="CF5865" s="419"/>
      <c r="CG5865" s="419"/>
      <c r="CH5865" s="419"/>
    </row>
    <row r="5866" spans="3:86" ht="21" thickBot="1">
      <c r="C5866" s="425"/>
      <c r="P5866" s="431"/>
      <c r="R5866" s="419"/>
      <c r="S5866" s="446"/>
      <c r="T5866" s="419"/>
      <c r="V5866" s="196"/>
      <c r="W5866" s="419"/>
      <c r="X5866" s="419"/>
      <c r="Z5866" s="419"/>
      <c r="AA5866" s="419"/>
      <c r="AB5866" s="419"/>
      <c r="AD5866" s="419"/>
      <c r="AE5866" s="419"/>
      <c r="AF5866" s="419"/>
      <c r="AH5866" s="419"/>
      <c r="AI5866" s="419"/>
      <c r="AJ5866" s="419"/>
      <c r="AL5866" s="419"/>
      <c r="AM5866" s="419"/>
      <c r="AN5866" s="403"/>
      <c r="AO5866" s="419"/>
      <c r="AP5866" s="419"/>
      <c r="AQ5866" s="419"/>
      <c r="AR5866" s="419"/>
      <c r="AS5866" s="419"/>
      <c r="AT5866" s="419"/>
      <c r="AU5866" s="419"/>
      <c r="AV5866" s="419"/>
      <c r="AX5866" s="419"/>
      <c r="AY5866" s="419"/>
      <c r="AZ5866" s="419"/>
      <c r="BB5866" s="419"/>
      <c r="BC5866" s="419"/>
      <c r="BD5866" s="419"/>
      <c r="BF5866" s="419"/>
      <c r="BG5866" s="419"/>
      <c r="BH5866" s="419"/>
      <c r="BJ5866" s="419"/>
      <c r="BK5866" s="419"/>
      <c r="BL5866" s="419"/>
      <c r="BN5866" s="419"/>
      <c r="BO5866" s="419"/>
      <c r="BP5866" s="419"/>
      <c r="BR5866" s="419"/>
      <c r="BS5866" s="419"/>
      <c r="BT5866" s="419"/>
      <c r="BV5866" s="419"/>
      <c r="BW5866" s="419"/>
      <c r="BX5866" s="397"/>
      <c r="BZ5866" s="449"/>
      <c r="CB5866" s="419"/>
      <c r="CC5866" s="419"/>
      <c r="CD5866" s="419"/>
      <c r="CF5866" s="419"/>
      <c r="CG5866" s="419"/>
      <c r="CH5866" s="419"/>
    </row>
    <row r="5867" spans="3:86" ht="21" thickBot="1">
      <c r="C5867" s="425"/>
      <c r="P5867" s="431"/>
      <c r="R5867" s="419"/>
      <c r="S5867" s="446"/>
      <c r="T5867" s="419"/>
      <c r="V5867" s="196"/>
      <c r="W5867" s="419"/>
      <c r="X5867" s="419"/>
      <c r="Z5867" s="419"/>
      <c r="AA5867" s="419"/>
      <c r="AB5867" s="419"/>
      <c r="AD5867" s="419"/>
      <c r="AE5867" s="419"/>
      <c r="AF5867" s="419"/>
      <c r="AH5867" s="419"/>
      <c r="AI5867" s="419"/>
      <c r="AJ5867" s="419"/>
      <c r="AL5867" s="419"/>
      <c r="AM5867" s="419"/>
      <c r="AN5867" s="403"/>
      <c r="AO5867" s="419"/>
      <c r="AP5867" s="419"/>
      <c r="AQ5867" s="419"/>
      <c r="AR5867" s="419"/>
      <c r="AS5867" s="419"/>
      <c r="AT5867" s="419"/>
      <c r="AU5867" s="419"/>
      <c r="AV5867" s="419"/>
      <c r="AX5867" s="419"/>
      <c r="AY5867" s="419"/>
      <c r="AZ5867" s="419"/>
      <c r="BB5867" s="419"/>
      <c r="BC5867" s="419"/>
      <c r="BD5867" s="419"/>
      <c r="BF5867" s="419"/>
      <c r="BG5867" s="419"/>
      <c r="BH5867" s="419"/>
      <c r="BJ5867" s="419"/>
      <c r="BK5867" s="419"/>
      <c r="BL5867" s="419"/>
      <c r="BN5867" s="419"/>
      <c r="BO5867" s="419"/>
      <c r="BP5867" s="419"/>
      <c r="BR5867" s="419"/>
      <c r="BS5867" s="419"/>
      <c r="BT5867" s="419"/>
      <c r="BV5867" s="419"/>
      <c r="BW5867" s="419"/>
      <c r="BX5867" s="397"/>
      <c r="BZ5867" s="449"/>
      <c r="CB5867" s="419"/>
      <c r="CC5867" s="419"/>
      <c r="CD5867" s="419"/>
      <c r="CF5867" s="419"/>
      <c r="CG5867" s="419"/>
      <c r="CH5867" s="419"/>
    </row>
    <row r="5868" spans="3:86" ht="21" thickBot="1">
      <c r="C5868" s="425"/>
      <c r="P5868" s="431"/>
      <c r="R5868" s="419"/>
      <c r="S5868" s="446"/>
      <c r="T5868" s="419"/>
      <c r="V5868" s="196"/>
      <c r="W5868" s="419"/>
      <c r="X5868" s="419"/>
      <c r="Z5868" s="419"/>
      <c r="AA5868" s="419"/>
      <c r="AB5868" s="419"/>
      <c r="AD5868" s="419"/>
      <c r="AE5868" s="419"/>
      <c r="AF5868" s="419"/>
      <c r="AH5868" s="419"/>
      <c r="AI5868" s="419"/>
      <c r="AJ5868" s="419"/>
      <c r="AL5868" s="419"/>
      <c r="AM5868" s="419"/>
      <c r="AN5868" s="403"/>
      <c r="AO5868" s="419"/>
      <c r="AP5868" s="419"/>
      <c r="AQ5868" s="419"/>
      <c r="AR5868" s="419"/>
      <c r="AS5868" s="419"/>
      <c r="AT5868" s="419"/>
      <c r="AU5868" s="419"/>
      <c r="AV5868" s="419"/>
      <c r="AX5868" s="419"/>
      <c r="AY5868" s="419"/>
      <c r="AZ5868" s="419"/>
      <c r="BB5868" s="419"/>
      <c r="BC5868" s="419"/>
      <c r="BD5868" s="419"/>
      <c r="BF5868" s="419"/>
      <c r="BG5868" s="419"/>
      <c r="BH5868" s="419"/>
      <c r="BJ5868" s="419"/>
      <c r="BK5868" s="419"/>
      <c r="BL5868" s="419"/>
      <c r="BN5868" s="419"/>
      <c r="BO5868" s="419"/>
      <c r="BP5868" s="419"/>
      <c r="BR5868" s="419"/>
      <c r="BS5868" s="419"/>
      <c r="BT5868" s="419"/>
      <c r="BV5868" s="419"/>
      <c r="BW5868" s="419"/>
      <c r="BX5868" s="397"/>
      <c r="BZ5868" s="449"/>
      <c r="CB5868" s="419"/>
      <c r="CC5868" s="419"/>
      <c r="CD5868" s="419"/>
      <c r="CF5868" s="419"/>
      <c r="CG5868" s="419"/>
      <c r="CH5868" s="419"/>
    </row>
    <row r="5869" spans="3:86" ht="21" thickBot="1">
      <c r="C5869" s="425"/>
      <c r="P5869" s="431"/>
      <c r="R5869" s="419"/>
      <c r="S5869" s="446"/>
      <c r="T5869" s="419"/>
      <c r="V5869" s="196"/>
      <c r="W5869" s="419"/>
      <c r="X5869" s="419"/>
      <c r="Z5869" s="419"/>
      <c r="AA5869" s="419"/>
      <c r="AB5869" s="419"/>
      <c r="AD5869" s="419"/>
      <c r="AE5869" s="419"/>
      <c r="AF5869" s="419"/>
      <c r="AH5869" s="419"/>
      <c r="AI5869" s="419"/>
      <c r="AJ5869" s="419"/>
      <c r="AL5869" s="419"/>
      <c r="AM5869" s="419"/>
      <c r="AN5869" s="403"/>
      <c r="AO5869" s="419"/>
      <c r="AP5869" s="419"/>
      <c r="AQ5869" s="419"/>
      <c r="AR5869" s="419"/>
      <c r="AS5869" s="419"/>
      <c r="AT5869" s="419"/>
      <c r="AU5869" s="419"/>
      <c r="AV5869" s="419"/>
      <c r="AX5869" s="419"/>
      <c r="AY5869" s="419"/>
      <c r="AZ5869" s="419"/>
      <c r="BB5869" s="419"/>
      <c r="BC5869" s="419"/>
      <c r="BD5869" s="419"/>
      <c r="BF5869" s="419"/>
      <c r="BG5869" s="419"/>
      <c r="BH5869" s="419"/>
      <c r="BJ5869" s="419"/>
      <c r="BK5869" s="419"/>
      <c r="BL5869" s="419"/>
      <c r="BN5869" s="419"/>
      <c r="BO5869" s="419"/>
      <c r="BP5869" s="419"/>
      <c r="BR5869" s="419"/>
      <c r="BS5869" s="419"/>
      <c r="BT5869" s="419"/>
      <c r="BV5869" s="419"/>
      <c r="BW5869" s="419"/>
      <c r="BX5869" s="397"/>
      <c r="BZ5869" s="449"/>
      <c r="CB5869" s="419"/>
      <c r="CC5869" s="419"/>
      <c r="CD5869" s="419"/>
      <c r="CF5869" s="419"/>
      <c r="CG5869" s="419"/>
      <c r="CH5869" s="419"/>
    </row>
    <row r="5870" spans="3:86" ht="21" thickBot="1">
      <c r="C5870" s="425"/>
      <c r="P5870" s="431"/>
      <c r="R5870" s="419"/>
      <c r="S5870" s="446"/>
      <c r="T5870" s="419"/>
      <c r="V5870" s="196"/>
      <c r="W5870" s="419"/>
      <c r="X5870" s="419"/>
      <c r="Z5870" s="419"/>
      <c r="AA5870" s="419"/>
      <c r="AB5870" s="419"/>
      <c r="AD5870" s="419"/>
      <c r="AE5870" s="419"/>
      <c r="AF5870" s="419"/>
      <c r="AH5870" s="419"/>
      <c r="AI5870" s="419"/>
      <c r="AJ5870" s="419"/>
      <c r="AL5870" s="419"/>
      <c r="AM5870" s="419"/>
      <c r="AN5870" s="403"/>
      <c r="AO5870" s="419"/>
      <c r="AP5870" s="419"/>
      <c r="AQ5870" s="419"/>
      <c r="AR5870" s="419"/>
      <c r="AS5870" s="419"/>
      <c r="AT5870" s="419"/>
      <c r="AU5870" s="419"/>
      <c r="AV5870" s="419"/>
      <c r="AX5870" s="419"/>
      <c r="AY5870" s="419"/>
      <c r="AZ5870" s="419"/>
      <c r="BB5870" s="419"/>
      <c r="BC5870" s="419"/>
      <c r="BD5870" s="419"/>
      <c r="BF5870" s="419"/>
      <c r="BG5870" s="419"/>
      <c r="BH5870" s="419"/>
      <c r="BJ5870" s="419"/>
      <c r="BK5870" s="419"/>
      <c r="BL5870" s="419"/>
      <c r="BN5870" s="419"/>
      <c r="BO5870" s="419"/>
      <c r="BP5870" s="419"/>
      <c r="BR5870" s="419"/>
      <c r="BS5870" s="419"/>
      <c r="BT5870" s="419"/>
      <c r="BV5870" s="419"/>
      <c r="BW5870" s="419"/>
      <c r="BX5870" s="397"/>
      <c r="BZ5870" s="449"/>
      <c r="CB5870" s="419"/>
      <c r="CC5870" s="419"/>
      <c r="CD5870" s="419"/>
      <c r="CF5870" s="419"/>
      <c r="CG5870" s="419"/>
      <c r="CH5870" s="419"/>
    </row>
    <row r="5871" spans="3:86" ht="21" thickBot="1">
      <c r="C5871" s="425"/>
      <c r="P5871" s="431"/>
      <c r="R5871" s="419"/>
      <c r="S5871" s="446"/>
      <c r="T5871" s="419"/>
      <c r="V5871" s="196"/>
      <c r="W5871" s="419"/>
      <c r="X5871" s="419"/>
      <c r="Z5871" s="419"/>
      <c r="AA5871" s="419"/>
      <c r="AB5871" s="419"/>
      <c r="AD5871" s="419"/>
      <c r="AE5871" s="419"/>
      <c r="AF5871" s="419"/>
      <c r="AH5871" s="419"/>
      <c r="AI5871" s="419"/>
      <c r="AJ5871" s="419"/>
      <c r="AL5871" s="419"/>
      <c r="AM5871" s="419"/>
      <c r="AN5871" s="403"/>
      <c r="AO5871" s="419"/>
      <c r="AP5871" s="419"/>
      <c r="AQ5871" s="419"/>
      <c r="AR5871" s="419"/>
      <c r="AS5871" s="419"/>
      <c r="AT5871" s="419"/>
      <c r="AU5871" s="419"/>
      <c r="AV5871" s="419"/>
      <c r="AX5871" s="419"/>
      <c r="AY5871" s="419"/>
      <c r="AZ5871" s="419"/>
      <c r="BB5871" s="419"/>
      <c r="BC5871" s="419"/>
      <c r="BD5871" s="419"/>
      <c r="BF5871" s="419"/>
      <c r="BG5871" s="419"/>
      <c r="BH5871" s="419"/>
      <c r="BJ5871" s="419"/>
      <c r="BK5871" s="419"/>
      <c r="BL5871" s="419"/>
      <c r="BN5871" s="419"/>
      <c r="BO5871" s="419"/>
      <c r="BP5871" s="419"/>
      <c r="BR5871" s="419"/>
      <c r="BS5871" s="419"/>
      <c r="BT5871" s="419"/>
      <c r="BV5871" s="419"/>
      <c r="BW5871" s="419"/>
      <c r="BX5871" s="397"/>
      <c r="BZ5871" s="449"/>
      <c r="CB5871" s="419"/>
      <c r="CC5871" s="419"/>
      <c r="CD5871" s="419"/>
      <c r="CF5871" s="419"/>
      <c r="CG5871" s="419"/>
      <c r="CH5871" s="419"/>
    </row>
    <row r="5872" spans="3:86" ht="21" thickBot="1">
      <c r="C5872" s="425"/>
      <c r="P5872" s="431"/>
      <c r="R5872" s="419"/>
      <c r="S5872" s="446"/>
      <c r="T5872" s="419"/>
      <c r="V5872" s="196"/>
      <c r="W5872" s="419"/>
      <c r="X5872" s="419"/>
      <c r="Z5872" s="419"/>
      <c r="AA5872" s="419"/>
      <c r="AB5872" s="419"/>
      <c r="AD5872" s="419"/>
      <c r="AE5872" s="419"/>
      <c r="AF5872" s="419"/>
      <c r="AH5872" s="419"/>
      <c r="AI5872" s="419"/>
      <c r="AJ5872" s="419"/>
      <c r="AL5872" s="419"/>
      <c r="AM5872" s="419"/>
      <c r="AN5872" s="403"/>
      <c r="AO5872" s="419"/>
      <c r="AP5872" s="419"/>
      <c r="AQ5872" s="419"/>
      <c r="AR5872" s="419"/>
      <c r="AS5872" s="419"/>
      <c r="AT5872" s="419"/>
      <c r="AU5872" s="419"/>
      <c r="AV5872" s="419"/>
      <c r="AX5872" s="419"/>
      <c r="AY5872" s="419"/>
      <c r="AZ5872" s="419"/>
      <c r="BB5872" s="419"/>
      <c r="BC5872" s="419"/>
      <c r="BD5872" s="419"/>
      <c r="BF5872" s="419"/>
      <c r="BG5872" s="419"/>
      <c r="BH5872" s="419"/>
      <c r="BJ5872" s="419"/>
      <c r="BK5872" s="419"/>
      <c r="BL5872" s="419"/>
      <c r="BN5872" s="419"/>
      <c r="BO5872" s="419"/>
      <c r="BP5872" s="419"/>
      <c r="BR5872" s="419"/>
      <c r="BS5872" s="419"/>
      <c r="BT5872" s="419"/>
      <c r="BV5872" s="419"/>
      <c r="BW5872" s="419"/>
      <c r="BX5872" s="397"/>
      <c r="BZ5872" s="449"/>
      <c r="CB5872" s="419"/>
      <c r="CC5872" s="419"/>
      <c r="CD5872" s="419"/>
      <c r="CF5872" s="419"/>
      <c r="CG5872" s="419"/>
      <c r="CH5872" s="419"/>
    </row>
    <row r="5873" spans="3:86" ht="21" thickBot="1">
      <c r="C5873" s="425"/>
      <c r="P5873" s="431"/>
      <c r="R5873" s="419"/>
      <c r="S5873" s="446"/>
      <c r="T5873" s="419"/>
      <c r="V5873" s="196"/>
      <c r="W5873" s="419"/>
      <c r="X5873" s="419"/>
      <c r="Z5873" s="419"/>
      <c r="AA5873" s="419"/>
      <c r="AB5873" s="419"/>
      <c r="AD5873" s="419"/>
      <c r="AE5873" s="419"/>
      <c r="AF5873" s="419"/>
      <c r="AH5873" s="419"/>
      <c r="AI5873" s="419"/>
      <c r="AJ5873" s="419"/>
      <c r="AL5873" s="419"/>
      <c r="AM5873" s="419"/>
      <c r="AN5873" s="403"/>
      <c r="AO5873" s="419"/>
      <c r="AP5873" s="419"/>
      <c r="AQ5873" s="419"/>
      <c r="AR5873" s="419"/>
      <c r="AS5873" s="419"/>
      <c r="AT5873" s="419"/>
      <c r="AU5873" s="419"/>
      <c r="AV5873" s="419"/>
      <c r="AX5873" s="419"/>
      <c r="AY5873" s="419"/>
      <c r="AZ5873" s="419"/>
      <c r="BB5873" s="419"/>
      <c r="BC5873" s="419"/>
      <c r="BD5873" s="419"/>
      <c r="BF5873" s="419"/>
      <c r="BG5873" s="419"/>
      <c r="BH5873" s="419"/>
      <c r="BJ5873" s="419"/>
      <c r="BK5873" s="419"/>
      <c r="BL5873" s="419"/>
      <c r="BN5873" s="419"/>
      <c r="BO5873" s="419"/>
      <c r="BP5873" s="419"/>
      <c r="BR5873" s="419"/>
      <c r="BS5873" s="419"/>
      <c r="BT5873" s="419"/>
      <c r="BV5873" s="419"/>
      <c r="BW5873" s="419"/>
      <c r="BX5873" s="397"/>
      <c r="BZ5873" s="449"/>
      <c r="CB5873" s="419"/>
      <c r="CC5873" s="419"/>
      <c r="CD5873" s="419"/>
      <c r="CF5873" s="419"/>
      <c r="CG5873" s="419"/>
      <c r="CH5873" s="419"/>
    </row>
    <row r="5874" spans="3:86" ht="21" thickBot="1">
      <c r="C5874" s="425"/>
      <c r="P5874" s="431"/>
      <c r="R5874" s="419"/>
      <c r="S5874" s="446"/>
      <c r="T5874" s="419"/>
      <c r="V5874" s="196"/>
      <c r="W5874" s="419"/>
      <c r="X5874" s="419"/>
      <c r="Z5874" s="419"/>
      <c r="AA5874" s="419"/>
      <c r="AB5874" s="419"/>
      <c r="AD5874" s="419"/>
      <c r="AE5874" s="419"/>
      <c r="AF5874" s="419"/>
      <c r="AH5874" s="419"/>
      <c r="AI5874" s="419"/>
      <c r="AJ5874" s="419"/>
      <c r="AL5874" s="419"/>
      <c r="AM5874" s="419"/>
      <c r="AN5874" s="403"/>
      <c r="AO5874" s="419"/>
      <c r="AP5874" s="419"/>
      <c r="AQ5874" s="419"/>
      <c r="AR5874" s="419"/>
      <c r="AS5874" s="419"/>
      <c r="AT5874" s="419"/>
      <c r="AU5874" s="419"/>
      <c r="AV5874" s="419"/>
      <c r="AX5874" s="419"/>
      <c r="AY5874" s="419"/>
      <c r="AZ5874" s="419"/>
      <c r="BB5874" s="419"/>
      <c r="BC5874" s="419"/>
      <c r="BD5874" s="419"/>
      <c r="BF5874" s="419"/>
      <c r="BG5874" s="419"/>
      <c r="BH5874" s="419"/>
      <c r="BJ5874" s="419"/>
      <c r="BK5874" s="419"/>
      <c r="BL5874" s="419"/>
      <c r="BN5874" s="419"/>
      <c r="BO5874" s="419"/>
      <c r="BP5874" s="419"/>
      <c r="BR5874" s="419"/>
      <c r="BS5874" s="419"/>
      <c r="BT5874" s="419"/>
      <c r="BV5874" s="419"/>
      <c r="BW5874" s="419"/>
      <c r="BX5874" s="397"/>
      <c r="BZ5874" s="449"/>
      <c r="CB5874" s="419"/>
      <c r="CC5874" s="419"/>
      <c r="CD5874" s="419"/>
      <c r="CF5874" s="419"/>
      <c r="CG5874" s="419"/>
      <c r="CH5874" s="419"/>
    </row>
    <row r="5875" spans="3:86" ht="21" thickBot="1">
      <c r="C5875" s="425"/>
      <c r="P5875" s="431"/>
      <c r="R5875" s="419"/>
      <c r="S5875" s="446"/>
      <c r="T5875" s="419"/>
      <c r="V5875" s="196"/>
      <c r="W5875" s="419"/>
      <c r="X5875" s="419"/>
      <c r="Z5875" s="419"/>
      <c r="AA5875" s="419"/>
      <c r="AB5875" s="419"/>
      <c r="AD5875" s="419"/>
      <c r="AE5875" s="419"/>
      <c r="AF5875" s="419"/>
      <c r="AH5875" s="419"/>
      <c r="AI5875" s="419"/>
      <c r="AJ5875" s="419"/>
      <c r="AL5875" s="419"/>
      <c r="AM5875" s="419"/>
      <c r="AN5875" s="403"/>
      <c r="AO5875" s="419"/>
      <c r="AP5875" s="419"/>
      <c r="AQ5875" s="419"/>
      <c r="AR5875" s="419"/>
      <c r="AS5875" s="419"/>
      <c r="AT5875" s="419"/>
      <c r="AU5875" s="419"/>
      <c r="AV5875" s="419"/>
      <c r="AX5875" s="419"/>
      <c r="AY5875" s="419"/>
      <c r="AZ5875" s="419"/>
      <c r="BB5875" s="419"/>
      <c r="BC5875" s="419"/>
      <c r="BD5875" s="419"/>
      <c r="BF5875" s="419"/>
      <c r="BG5875" s="419"/>
      <c r="BH5875" s="419"/>
      <c r="BJ5875" s="419"/>
      <c r="BK5875" s="419"/>
      <c r="BL5875" s="419"/>
      <c r="BN5875" s="419"/>
      <c r="BO5875" s="419"/>
      <c r="BP5875" s="419"/>
      <c r="BR5875" s="419"/>
      <c r="BS5875" s="419"/>
      <c r="BT5875" s="419"/>
      <c r="BV5875" s="419"/>
      <c r="BW5875" s="419"/>
      <c r="BX5875" s="397"/>
      <c r="BZ5875" s="449"/>
      <c r="CB5875" s="419"/>
      <c r="CC5875" s="419"/>
      <c r="CD5875" s="419"/>
      <c r="CF5875" s="419"/>
      <c r="CG5875" s="419"/>
      <c r="CH5875" s="419"/>
    </row>
    <row r="5876" spans="3:86" ht="21" thickBot="1">
      <c r="C5876" s="425"/>
      <c r="P5876" s="431"/>
      <c r="R5876" s="419"/>
      <c r="S5876" s="446"/>
      <c r="T5876" s="419"/>
      <c r="V5876" s="196"/>
      <c r="W5876" s="419"/>
      <c r="X5876" s="419"/>
      <c r="Z5876" s="419"/>
      <c r="AA5876" s="419"/>
      <c r="AB5876" s="419"/>
      <c r="AD5876" s="419"/>
      <c r="AE5876" s="419"/>
      <c r="AF5876" s="419"/>
      <c r="AH5876" s="419"/>
      <c r="AI5876" s="419"/>
      <c r="AJ5876" s="419"/>
      <c r="AL5876" s="419"/>
      <c r="AM5876" s="419"/>
      <c r="AN5876" s="403"/>
      <c r="AO5876" s="419"/>
      <c r="AP5876" s="419"/>
      <c r="AQ5876" s="419"/>
      <c r="AR5876" s="419"/>
      <c r="AS5876" s="419"/>
      <c r="AT5876" s="419"/>
      <c r="AU5876" s="419"/>
      <c r="AV5876" s="419"/>
      <c r="AX5876" s="419"/>
      <c r="AY5876" s="419"/>
      <c r="AZ5876" s="419"/>
      <c r="BB5876" s="419"/>
      <c r="BC5876" s="419"/>
      <c r="BD5876" s="419"/>
      <c r="BF5876" s="419"/>
      <c r="BG5876" s="419"/>
      <c r="BH5876" s="419"/>
      <c r="BJ5876" s="419"/>
      <c r="BK5876" s="419"/>
      <c r="BL5876" s="419"/>
      <c r="BN5876" s="419"/>
      <c r="BO5876" s="419"/>
      <c r="BP5876" s="419"/>
      <c r="BR5876" s="419"/>
      <c r="BS5876" s="419"/>
      <c r="BT5876" s="419"/>
      <c r="BV5876" s="419"/>
      <c r="BW5876" s="419"/>
      <c r="BX5876" s="397"/>
      <c r="BZ5876" s="449"/>
      <c r="CB5876" s="419"/>
      <c r="CC5876" s="419"/>
      <c r="CD5876" s="419"/>
      <c r="CF5876" s="419"/>
      <c r="CG5876" s="419"/>
      <c r="CH5876" s="419"/>
    </row>
    <row r="5877" spans="3:86" ht="21" thickBot="1">
      <c r="C5877" s="425"/>
      <c r="P5877" s="431"/>
      <c r="R5877" s="419"/>
      <c r="S5877" s="446"/>
      <c r="T5877" s="419"/>
      <c r="V5877" s="196"/>
      <c r="W5877" s="419"/>
      <c r="X5877" s="419"/>
      <c r="Z5877" s="419"/>
      <c r="AA5877" s="419"/>
      <c r="AB5877" s="419"/>
      <c r="AD5877" s="419"/>
      <c r="AE5877" s="419"/>
      <c r="AF5877" s="419"/>
      <c r="AH5877" s="419"/>
      <c r="AI5877" s="419"/>
      <c r="AJ5877" s="419"/>
      <c r="AL5877" s="419"/>
      <c r="AM5877" s="419"/>
      <c r="AN5877" s="403"/>
      <c r="AO5877" s="419"/>
      <c r="AP5877" s="419"/>
      <c r="AQ5877" s="419"/>
      <c r="AR5877" s="419"/>
      <c r="AS5877" s="419"/>
      <c r="AT5877" s="419"/>
      <c r="AU5877" s="419"/>
      <c r="AV5877" s="419"/>
      <c r="AX5877" s="419"/>
      <c r="AY5877" s="419"/>
      <c r="AZ5877" s="419"/>
      <c r="BB5877" s="419"/>
      <c r="BC5877" s="419"/>
      <c r="BD5877" s="419"/>
      <c r="BF5877" s="419"/>
      <c r="BG5877" s="419"/>
      <c r="BH5877" s="419"/>
      <c r="BJ5877" s="419"/>
      <c r="BK5877" s="419"/>
      <c r="BL5877" s="419"/>
      <c r="BN5877" s="419"/>
      <c r="BO5877" s="419"/>
      <c r="BP5877" s="419"/>
      <c r="BR5877" s="419"/>
      <c r="BS5877" s="419"/>
      <c r="BT5877" s="419"/>
      <c r="BV5877" s="419"/>
      <c r="BW5877" s="419"/>
      <c r="BX5877" s="397"/>
      <c r="BZ5877" s="449"/>
      <c r="CB5877" s="419"/>
      <c r="CC5877" s="419"/>
      <c r="CD5877" s="419"/>
      <c r="CF5877" s="419"/>
      <c r="CG5877" s="419"/>
      <c r="CH5877" s="419"/>
    </row>
    <row r="5878" spans="3:86" ht="21" thickBot="1">
      <c r="C5878" s="425"/>
      <c r="P5878" s="431"/>
      <c r="R5878" s="419"/>
      <c r="S5878" s="446"/>
      <c r="T5878" s="419"/>
      <c r="V5878" s="196"/>
      <c r="W5878" s="419"/>
      <c r="X5878" s="419"/>
      <c r="Z5878" s="419"/>
      <c r="AA5878" s="419"/>
      <c r="AB5878" s="419"/>
      <c r="AD5878" s="419"/>
      <c r="AE5878" s="419"/>
      <c r="AF5878" s="419"/>
      <c r="AH5878" s="419"/>
      <c r="AI5878" s="419"/>
      <c r="AJ5878" s="419"/>
      <c r="AL5878" s="419"/>
      <c r="AM5878" s="419"/>
      <c r="AN5878" s="403"/>
      <c r="AO5878" s="419"/>
      <c r="AP5878" s="419"/>
      <c r="AQ5878" s="419"/>
      <c r="AR5878" s="419"/>
      <c r="AS5878" s="419"/>
      <c r="AT5878" s="419"/>
      <c r="AU5878" s="419"/>
      <c r="AV5878" s="419"/>
      <c r="AX5878" s="419"/>
      <c r="AY5878" s="419"/>
      <c r="AZ5878" s="419"/>
      <c r="BB5878" s="419"/>
      <c r="BC5878" s="419"/>
      <c r="BD5878" s="419"/>
      <c r="BF5878" s="419"/>
      <c r="BG5878" s="419"/>
      <c r="BH5878" s="419"/>
      <c r="BJ5878" s="419"/>
      <c r="BK5878" s="419"/>
      <c r="BL5878" s="419"/>
      <c r="BN5878" s="419"/>
      <c r="BO5878" s="419"/>
      <c r="BP5878" s="419"/>
      <c r="BR5878" s="419"/>
      <c r="BS5878" s="419"/>
      <c r="BT5878" s="419"/>
      <c r="BV5878" s="419"/>
      <c r="BW5878" s="419"/>
      <c r="BX5878" s="397"/>
      <c r="BZ5878" s="449"/>
      <c r="CB5878" s="419"/>
      <c r="CC5878" s="419"/>
      <c r="CD5878" s="419"/>
      <c r="CF5878" s="419"/>
      <c r="CG5878" s="419"/>
      <c r="CH5878" s="419"/>
    </row>
    <row r="5879" spans="3:86" ht="21" thickBot="1">
      <c r="C5879" s="425"/>
      <c r="P5879" s="431"/>
      <c r="R5879" s="419"/>
      <c r="S5879" s="446"/>
      <c r="T5879" s="419"/>
      <c r="V5879" s="196"/>
      <c r="W5879" s="419"/>
      <c r="X5879" s="419"/>
      <c r="Z5879" s="419"/>
      <c r="AA5879" s="419"/>
      <c r="AB5879" s="419"/>
      <c r="AD5879" s="419"/>
      <c r="AE5879" s="419"/>
      <c r="AF5879" s="419"/>
      <c r="AH5879" s="419"/>
      <c r="AI5879" s="419"/>
      <c r="AJ5879" s="419"/>
      <c r="AL5879" s="419"/>
      <c r="AM5879" s="419"/>
      <c r="AN5879" s="403"/>
      <c r="AO5879" s="419"/>
      <c r="AP5879" s="419"/>
      <c r="AQ5879" s="419"/>
      <c r="AR5879" s="419"/>
      <c r="AS5879" s="419"/>
      <c r="AT5879" s="419"/>
      <c r="AU5879" s="419"/>
      <c r="AV5879" s="419"/>
      <c r="AX5879" s="419"/>
      <c r="AY5879" s="419"/>
      <c r="AZ5879" s="419"/>
      <c r="BB5879" s="419"/>
      <c r="BC5879" s="419"/>
      <c r="BD5879" s="419"/>
      <c r="BF5879" s="419"/>
      <c r="BG5879" s="419"/>
      <c r="BH5879" s="419"/>
      <c r="BJ5879" s="419"/>
      <c r="BK5879" s="419"/>
      <c r="BL5879" s="419"/>
      <c r="BN5879" s="419"/>
      <c r="BO5879" s="419"/>
      <c r="BP5879" s="419"/>
      <c r="BR5879" s="419"/>
      <c r="BS5879" s="419"/>
      <c r="BT5879" s="419"/>
      <c r="BV5879" s="419"/>
      <c r="BW5879" s="419"/>
      <c r="BX5879" s="397"/>
      <c r="BZ5879" s="449"/>
      <c r="CB5879" s="419"/>
      <c r="CC5879" s="419"/>
      <c r="CD5879" s="419"/>
      <c r="CF5879" s="419"/>
      <c r="CG5879" s="419"/>
      <c r="CH5879" s="419"/>
    </row>
    <row r="5880" spans="3:86" ht="21" thickBot="1">
      <c r="C5880" s="425"/>
      <c r="P5880" s="431"/>
      <c r="R5880" s="419"/>
      <c r="S5880" s="446"/>
      <c r="T5880" s="419"/>
      <c r="V5880" s="196"/>
      <c r="W5880" s="419"/>
      <c r="X5880" s="419"/>
      <c r="Z5880" s="419"/>
      <c r="AA5880" s="419"/>
      <c r="AB5880" s="419"/>
      <c r="AD5880" s="419"/>
      <c r="AE5880" s="419"/>
      <c r="AF5880" s="419"/>
      <c r="AH5880" s="419"/>
      <c r="AI5880" s="419"/>
      <c r="AJ5880" s="419"/>
      <c r="AL5880" s="419"/>
      <c r="AM5880" s="419"/>
      <c r="AN5880" s="403"/>
      <c r="AO5880" s="419"/>
      <c r="AP5880" s="419"/>
      <c r="AQ5880" s="419"/>
      <c r="AR5880" s="419"/>
      <c r="AS5880" s="419"/>
      <c r="AT5880" s="419"/>
      <c r="AU5880" s="419"/>
      <c r="AV5880" s="419"/>
      <c r="AX5880" s="419"/>
      <c r="AY5880" s="419"/>
      <c r="AZ5880" s="419"/>
      <c r="BB5880" s="419"/>
      <c r="BC5880" s="419"/>
      <c r="BD5880" s="419"/>
      <c r="BF5880" s="419"/>
      <c r="BG5880" s="419"/>
      <c r="BH5880" s="419"/>
      <c r="BJ5880" s="419"/>
      <c r="BK5880" s="419"/>
      <c r="BL5880" s="419"/>
      <c r="BN5880" s="419"/>
      <c r="BO5880" s="419"/>
      <c r="BP5880" s="419"/>
      <c r="BR5880" s="419"/>
      <c r="BS5880" s="419"/>
      <c r="BT5880" s="419"/>
      <c r="BV5880" s="419"/>
      <c r="BW5880" s="419"/>
      <c r="BX5880" s="397"/>
      <c r="BZ5880" s="449"/>
      <c r="CB5880" s="419"/>
      <c r="CC5880" s="419"/>
      <c r="CD5880" s="419"/>
      <c r="CF5880" s="419"/>
      <c r="CG5880" s="419"/>
      <c r="CH5880" s="419"/>
    </row>
    <row r="5881" spans="3:86" ht="21" thickBot="1">
      <c r="C5881" s="425"/>
      <c r="P5881" s="431"/>
      <c r="R5881" s="419"/>
      <c r="S5881" s="446"/>
      <c r="T5881" s="419"/>
      <c r="V5881" s="196"/>
      <c r="W5881" s="419"/>
      <c r="X5881" s="419"/>
      <c r="Z5881" s="419"/>
      <c r="AA5881" s="419"/>
      <c r="AB5881" s="419"/>
      <c r="AD5881" s="419"/>
      <c r="AE5881" s="419"/>
      <c r="AF5881" s="419"/>
      <c r="AH5881" s="419"/>
      <c r="AI5881" s="419"/>
      <c r="AJ5881" s="419"/>
      <c r="AL5881" s="419"/>
      <c r="AM5881" s="419"/>
      <c r="AN5881" s="403"/>
      <c r="AO5881" s="419"/>
      <c r="AP5881" s="419"/>
      <c r="AQ5881" s="419"/>
      <c r="AR5881" s="419"/>
      <c r="AS5881" s="419"/>
      <c r="AT5881" s="419"/>
      <c r="AU5881" s="419"/>
      <c r="AV5881" s="419"/>
      <c r="AX5881" s="419"/>
      <c r="AY5881" s="419"/>
      <c r="AZ5881" s="419"/>
      <c r="BB5881" s="419"/>
      <c r="BC5881" s="419"/>
      <c r="BD5881" s="419"/>
      <c r="BF5881" s="419"/>
      <c r="BG5881" s="419"/>
      <c r="BH5881" s="419"/>
      <c r="BJ5881" s="419"/>
      <c r="BK5881" s="419"/>
      <c r="BL5881" s="419"/>
      <c r="BN5881" s="419"/>
      <c r="BO5881" s="419"/>
      <c r="BP5881" s="419"/>
      <c r="BR5881" s="419"/>
      <c r="BS5881" s="419"/>
      <c r="BT5881" s="419"/>
      <c r="BV5881" s="419"/>
      <c r="BW5881" s="419"/>
      <c r="BX5881" s="397"/>
      <c r="BZ5881" s="449"/>
      <c r="CB5881" s="419"/>
      <c r="CC5881" s="419"/>
      <c r="CD5881" s="419"/>
      <c r="CF5881" s="419"/>
      <c r="CG5881" s="419"/>
      <c r="CH5881" s="419"/>
    </row>
    <row r="5882" spans="3:86" ht="21" thickBot="1">
      <c r="C5882" s="425"/>
      <c r="P5882" s="431"/>
      <c r="R5882" s="419"/>
      <c r="S5882" s="446"/>
      <c r="T5882" s="419"/>
      <c r="V5882" s="196"/>
      <c r="W5882" s="419"/>
      <c r="X5882" s="419"/>
      <c r="Z5882" s="419"/>
      <c r="AA5882" s="419"/>
      <c r="AB5882" s="419"/>
      <c r="AD5882" s="419"/>
      <c r="AE5882" s="419"/>
      <c r="AF5882" s="419"/>
      <c r="AH5882" s="419"/>
      <c r="AI5882" s="419"/>
      <c r="AJ5882" s="419"/>
      <c r="AL5882" s="419"/>
      <c r="AM5882" s="419"/>
      <c r="AN5882" s="403"/>
      <c r="AO5882" s="419"/>
      <c r="AP5882" s="419"/>
      <c r="AQ5882" s="419"/>
      <c r="AR5882" s="419"/>
      <c r="AS5882" s="419"/>
      <c r="AT5882" s="419"/>
      <c r="AU5882" s="419"/>
      <c r="AV5882" s="419"/>
      <c r="AX5882" s="419"/>
      <c r="AY5882" s="419"/>
      <c r="AZ5882" s="419"/>
      <c r="BB5882" s="419"/>
      <c r="BC5882" s="419"/>
      <c r="BD5882" s="419"/>
      <c r="BF5882" s="419"/>
      <c r="BG5882" s="419"/>
      <c r="BH5882" s="419"/>
      <c r="BJ5882" s="419"/>
      <c r="BK5882" s="419"/>
      <c r="BL5882" s="419"/>
      <c r="BN5882" s="419"/>
      <c r="BO5882" s="419"/>
      <c r="BP5882" s="419"/>
      <c r="BR5882" s="419"/>
      <c r="BS5882" s="419"/>
      <c r="BT5882" s="419"/>
      <c r="BV5882" s="419"/>
      <c r="BW5882" s="419"/>
      <c r="BX5882" s="397"/>
      <c r="BZ5882" s="449"/>
      <c r="CB5882" s="419"/>
      <c r="CC5882" s="419"/>
      <c r="CD5882" s="419"/>
      <c r="CF5882" s="419"/>
      <c r="CG5882" s="419"/>
      <c r="CH5882" s="419"/>
    </row>
    <row r="5883" spans="3:86" ht="21" thickBot="1">
      <c r="C5883" s="425"/>
      <c r="P5883" s="431"/>
      <c r="R5883" s="419"/>
      <c r="S5883" s="446"/>
      <c r="T5883" s="419"/>
      <c r="V5883" s="196"/>
      <c r="W5883" s="419"/>
      <c r="X5883" s="419"/>
      <c r="Z5883" s="419"/>
      <c r="AA5883" s="419"/>
      <c r="AB5883" s="419"/>
      <c r="AD5883" s="419"/>
      <c r="AE5883" s="419"/>
      <c r="AF5883" s="419"/>
      <c r="AH5883" s="419"/>
      <c r="AI5883" s="419"/>
      <c r="AJ5883" s="419"/>
      <c r="AL5883" s="419"/>
      <c r="AM5883" s="419"/>
      <c r="AN5883" s="403"/>
      <c r="AO5883" s="419"/>
      <c r="AP5883" s="419"/>
      <c r="AQ5883" s="419"/>
      <c r="AR5883" s="419"/>
      <c r="AS5883" s="419"/>
      <c r="AT5883" s="419"/>
      <c r="AU5883" s="419"/>
      <c r="AV5883" s="419"/>
      <c r="AX5883" s="419"/>
      <c r="AY5883" s="419"/>
      <c r="AZ5883" s="419"/>
      <c r="BB5883" s="419"/>
      <c r="BC5883" s="419"/>
      <c r="BD5883" s="419"/>
      <c r="BF5883" s="419"/>
      <c r="BG5883" s="419"/>
      <c r="BH5883" s="419"/>
      <c r="BJ5883" s="419"/>
      <c r="BK5883" s="419"/>
      <c r="BL5883" s="419"/>
      <c r="BN5883" s="419"/>
      <c r="BO5883" s="419"/>
      <c r="BP5883" s="419"/>
      <c r="BR5883" s="419"/>
      <c r="BS5883" s="419"/>
      <c r="BT5883" s="419"/>
      <c r="BV5883" s="419"/>
      <c r="BW5883" s="419"/>
      <c r="BX5883" s="397"/>
      <c r="BZ5883" s="449"/>
      <c r="CB5883" s="419"/>
      <c r="CC5883" s="419"/>
      <c r="CD5883" s="419"/>
      <c r="CF5883" s="419"/>
      <c r="CG5883" s="419"/>
      <c r="CH5883" s="419"/>
    </row>
    <row r="5884" spans="3:86" ht="21" thickBot="1">
      <c r="C5884" s="425"/>
      <c r="P5884" s="431"/>
      <c r="R5884" s="419"/>
      <c r="S5884" s="446"/>
      <c r="T5884" s="419"/>
      <c r="V5884" s="196"/>
      <c r="W5884" s="419"/>
      <c r="X5884" s="419"/>
      <c r="Z5884" s="419"/>
      <c r="AA5884" s="419"/>
      <c r="AB5884" s="419"/>
      <c r="AD5884" s="419"/>
      <c r="AE5884" s="419"/>
      <c r="AF5884" s="419"/>
      <c r="AH5884" s="419"/>
      <c r="AI5884" s="419"/>
      <c r="AJ5884" s="419"/>
      <c r="AL5884" s="419"/>
      <c r="AM5884" s="419"/>
      <c r="AN5884" s="403"/>
      <c r="AO5884" s="419"/>
      <c r="AP5884" s="419"/>
      <c r="AQ5884" s="419"/>
      <c r="AR5884" s="419"/>
      <c r="AS5884" s="419"/>
      <c r="AT5884" s="419"/>
      <c r="AU5884" s="419"/>
      <c r="AV5884" s="419"/>
      <c r="AX5884" s="419"/>
      <c r="AY5884" s="419"/>
      <c r="AZ5884" s="419"/>
      <c r="BB5884" s="419"/>
      <c r="BC5884" s="419"/>
      <c r="BD5884" s="419"/>
      <c r="BF5884" s="419"/>
      <c r="BG5884" s="419"/>
      <c r="BH5884" s="419"/>
      <c r="BJ5884" s="419"/>
      <c r="BK5884" s="419"/>
      <c r="BL5884" s="419"/>
      <c r="BN5884" s="419"/>
      <c r="BO5884" s="419"/>
      <c r="BP5884" s="419"/>
      <c r="BR5884" s="419"/>
      <c r="BS5884" s="419"/>
      <c r="BT5884" s="419"/>
      <c r="BV5884" s="419"/>
      <c r="BW5884" s="419"/>
      <c r="BX5884" s="397"/>
      <c r="BZ5884" s="449"/>
      <c r="CB5884" s="419"/>
      <c r="CC5884" s="419"/>
      <c r="CD5884" s="419"/>
      <c r="CF5884" s="419"/>
      <c r="CG5884" s="419"/>
      <c r="CH5884" s="419"/>
    </row>
    <row r="5885" spans="3:86" ht="21" thickBot="1">
      <c r="C5885" s="425"/>
      <c r="P5885" s="431"/>
      <c r="R5885" s="419"/>
      <c r="S5885" s="446"/>
      <c r="T5885" s="419"/>
      <c r="V5885" s="196"/>
      <c r="W5885" s="419"/>
      <c r="X5885" s="419"/>
      <c r="Z5885" s="419"/>
      <c r="AA5885" s="419"/>
      <c r="AB5885" s="419"/>
      <c r="AD5885" s="419"/>
      <c r="AE5885" s="419"/>
      <c r="AF5885" s="419"/>
      <c r="AH5885" s="419"/>
      <c r="AI5885" s="419"/>
      <c r="AJ5885" s="419"/>
      <c r="AL5885" s="419"/>
      <c r="AM5885" s="419"/>
      <c r="AN5885" s="403"/>
      <c r="AO5885" s="419"/>
      <c r="AP5885" s="419"/>
      <c r="AQ5885" s="419"/>
      <c r="AR5885" s="419"/>
      <c r="AS5885" s="419"/>
      <c r="AT5885" s="419"/>
      <c r="AU5885" s="419"/>
      <c r="AV5885" s="419"/>
      <c r="AX5885" s="419"/>
      <c r="AY5885" s="419"/>
      <c r="AZ5885" s="419"/>
      <c r="BB5885" s="419"/>
      <c r="BC5885" s="419"/>
      <c r="BD5885" s="419"/>
      <c r="BF5885" s="419"/>
      <c r="BG5885" s="419"/>
      <c r="BH5885" s="419"/>
      <c r="BJ5885" s="419"/>
      <c r="BK5885" s="419"/>
      <c r="BL5885" s="419"/>
      <c r="BN5885" s="419"/>
      <c r="BO5885" s="419"/>
      <c r="BP5885" s="419"/>
      <c r="BR5885" s="419"/>
      <c r="BS5885" s="419"/>
      <c r="BT5885" s="419"/>
      <c r="BV5885" s="419"/>
      <c r="BW5885" s="419"/>
      <c r="BX5885" s="397"/>
      <c r="BZ5885" s="449"/>
      <c r="CB5885" s="419"/>
      <c r="CC5885" s="419"/>
      <c r="CD5885" s="419"/>
      <c r="CF5885" s="419"/>
      <c r="CG5885" s="419"/>
      <c r="CH5885" s="419"/>
    </row>
    <row r="5886" spans="3:86" ht="21" thickBot="1">
      <c r="C5886" s="425"/>
      <c r="P5886" s="431"/>
      <c r="R5886" s="419"/>
      <c r="S5886" s="446"/>
      <c r="T5886" s="419"/>
      <c r="V5886" s="196"/>
      <c r="W5886" s="419"/>
      <c r="X5886" s="419"/>
      <c r="Z5886" s="419"/>
      <c r="AA5886" s="419"/>
      <c r="AB5886" s="419"/>
      <c r="AD5886" s="419"/>
      <c r="AE5886" s="419"/>
      <c r="AF5886" s="419"/>
      <c r="AH5886" s="419"/>
      <c r="AI5886" s="419"/>
      <c r="AJ5886" s="419"/>
      <c r="AL5886" s="419"/>
      <c r="AM5886" s="419"/>
      <c r="AN5886" s="403"/>
      <c r="AO5886" s="419"/>
      <c r="AP5886" s="419"/>
      <c r="AQ5886" s="419"/>
      <c r="AR5886" s="419"/>
      <c r="AS5886" s="419"/>
      <c r="AT5886" s="419"/>
      <c r="AU5886" s="419"/>
      <c r="AV5886" s="419"/>
      <c r="AX5886" s="419"/>
      <c r="AY5886" s="419"/>
      <c r="AZ5886" s="419"/>
      <c r="BB5886" s="419"/>
      <c r="BC5886" s="419"/>
      <c r="BD5886" s="419"/>
      <c r="BF5886" s="419"/>
      <c r="BG5886" s="419"/>
      <c r="BH5886" s="419"/>
      <c r="BJ5886" s="419"/>
      <c r="BK5886" s="419"/>
      <c r="BL5886" s="419"/>
      <c r="BN5886" s="419"/>
      <c r="BO5886" s="419"/>
      <c r="BP5886" s="419"/>
      <c r="BR5886" s="419"/>
      <c r="BS5886" s="419"/>
      <c r="BT5886" s="419"/>
      <c r="BV5886" s="419"/>
      <c r="BW5886" s="419"/>
      <c r="BX5886" s="397"/>
      <c r="BZ5886" s="449"/>
      <c r="CB5886" s="419"/>
      <c r="CC5886" s="419"/>
      <c r="CD5886" s="419"/>
      <c r="CF5886" s="419"/>
      <c r="CG5886" s="419"/>
      <c r="CH5886" s="419"/>
    </row>
    <row r="5887" spans="3:86" ht="21" thickBot="1">
      <c r="C5887" s="425"/>
      <c r="P5887" s="431"/>
      <c r="R5887" s="419"/>
      <c r="S5887" s="446"/>
      <c r="T5887" s="419"/>
      <c r="V5887" s="196"/>
      <c r="W5887" s="419"/>
      <c r="X5887" s="419"/>
      <c r="Z5887" s="419"/>
      <c r="AA5887" s="419"/>
      <c r="AB5887" s="419"/>
      <c r="AD5887" s="419"/>
      <c r="AE5887" s="419"/>
      <c r="AF5887" s="419"/>
      <c r="AH5887" s="419"/>
      <c r="AI5887" s="419"/>
      <c r="AJ5887" s="419"/>
      <c r="AL5887" s="419"/>
      <c r="AM5887" s="419"/>
      <c r="AN5887" s="403"/>
      <c r="AO5887" s="419"/>
      <c r="AP5887" s="419"/>
      <c r="AQ5887" s="419"/>
      <c r="AR5887" s="419"/>
      <c r="AS5887" s="419"/>
      <c r="AT5887" s="419"/>
      <c r="AU5887" s="419"/>
      <c r="AV5887" s="419"/>
      <c r="AX5887" s="419"/>
      <c r="AY5887" s="419"/>
      <c r="AZ5887" s="419"/>
      <c r="BB5887" s="419"/>
      <c r="BC5887" s="419"/>
      <c r="BD5887" s="419"/>
      <c r="BF5887" s="419"/>
      <c r="BG5887" s="419"/>
      <c r="BH5887" s="419"/>
      <c r="BJ5887" s="419"/>
      <c r="BK5887" s="419"/>
      <c r="BL5887" s="419"/>
      <c r="BN5887" s="419"/>
      <c r="BO5887" s="419"/>
      <c r="BP5887" s="419"/>
      <c r="BR5887" s="419"/>
      <c r="BS5887" s="419"/>
      <c r="BT5887" s="419"/>
      <c r="BV5887" s="419"/>
      <c r="BW5887" s="419"/>
      <c r="BX5887" s="397"/>
      <c r="BZ5887" s="449"/>
      <c r="CB5887" s="419"/>
      <c r="CC5887" s="419"/>
      <c r="CD5887" s="419"/>
      <c r="CF5887" s="419"/>
      <c r="CG5887" s="419"/>
      <c r="CH5887" s="419"/>
    </row>
    <row r="5888" spans="3:86" ht="21" thickBot="1">
      <c r="C5888" s="425"/>
      <c r="P5888" s="431"/>
      <c r="R5888" s="419"/>
      <c r="S5888" s="446"/>
      <c r="T5888" s="419"/>
      <c r="V5888" s="196"/>
      <c r="W5888" s="419"/>
      <c r="X5888" s="419"/>
      <c r="Z5888" s="419"/>
      <c r="AA5888" s="419"/>
      <c r="AB5888" s="419"/>
      <c r="AD5888" s="419"/>
      <c r="AE5888" s="419"/>
      <c r="AF5888" s="419"/>
      <c r="AH5888" s="419"/>
      <c r="AI5888" s="419"/>
      <c r="AJ5888" s="419"/>
      <c r="AL5888" s="419"/>
      <c r="AM5888" s="419"/>
      <c r="AN5888" s="403"/>
      <c r="AO5888" s="419"/>
      <c r="AP5888" s="419"/>
      <c r="AQ5888" s="419"/>
      <c r="AR5888" s="419"/>
      <c r="AS5888" s="419"/>
      <c r="AT5888" s="419"/>
      <c r="AU5888" s="419"/>
      <c r="AV5888" s="419"/>
      <c r="AX5888" s="419"/>
      <c r="AY5888" s="419"/>
      <c r="AZ5888" s="419"/>
      <c r="BB5888" s="419"/>
      <c r="BC5888" s="419"/>
      <c r="BD5888" s="419"/>
      <c r="BF5888" s="419"/>
      <c r="BG5888" s="419"/>
      <c r="BH5888" s="419"/>
      <c r="BJ5888" s="419"/>
      <c r="BK5888" s="419"/>
      <c r="BL5888" s="419"/>
      <c r="BN5888" s="419"/>
      <c r="BO5888" s="419"/>
      <c r="BP5888" s="419"/>
      <c r="BR5888" s="419"/>
      <c r="BS5888" s="419"/>
      <c r="BT5888" s="419"/>
      <c r="BV5888" s="419"/>
      <c r="BW5888" s="419"/>
      <c r="BX5888" s="397"/>
      <c r="BZ5888" s="449"/>
      <c r="CB5888" s="419"/>
      <c r="CC5888" s="419"/>
      <c r="CD5888" s="419"/>
      <c r="CF5888" s="419"/>
      <c r="CG5888" s="419"/>
      <c r="CH5888" s="419"/>
    </row>
    <row r="5889" spans="3:86" ht="21" thickBot="1">
      <c r="C5889" s="425"/>
      <c r="P5889" s="431"/>
      <c r="R5889" s="419"/>
      <c r="S5889" s="446"/>
      <c r="T5889" s="419"/>
      <c r="V5889" s="196"/>
      <c r="W5889" s="419"/>
      <c r="X5889" s="419"/>
      <c r="Z5889" s="419"/>
      <c r="AA5889" s="419"/>
      <c r="AB5889" s="419"/>
      <c r="AD5889" s="419"/>
      <c r="AE5889" s="419"/>
      <c r="AF5889" s="419"/>
      <c r="AH5889" s="419"/>
      <c r="AI5889" s="419"/>
      <c r="AJ5889" s="419"/>
      <c r="AL5889" s="419"/>
      <c r="AM5889" s="419"/>
      <c r="AN5889" s="403"/>
      <c r="AO5889" s="419"/>
      <c r="AP5889" s="419"/>
      <c r="AQ5889" s="419"/>
      <c r="AR5889" s="419"/>
      <c r="AS5889" s="419"/>
      <c r="AT5889" s="419"/>
      <c r="AU5889" s="419"/>
      <c r="AV5889" s="419"/>
      <c r="AX5889" s="419"/>
      <c r="AY5889" s="419"/>
      <c r="AZ5889" s="419"/>
      <c r="BB5889" s="419"/>
      <c r="BC5889" s="419"/>
      <c r="BD5889" s="419"/>
      <c r="BF5889" s="419"/>
      <c r="BG5889" s="419"/>
      <c r="BH5889" s="419"/>
      <c r="BJ5889" s="419"/>
      <c r="BK5889" s="419"/>
      <c r="BL5889" s="419"/>
      <c r="BN5889" s="419"/>
      <c r="BO5889" s="419"/>
      <c r="BP5889" s="419"/>
      <c r="BR5889" s="419"/>
      <c r="BS5889" s="419"/>
      <c r="BT5889" s="419"/>
      <c r="BV5889" s="419"/>
      <c r="BW5889" s="419"/>
      <c r="BX5889" s="397"/>
      <c r="BZ5889" s="449"/>
      <c r="CB5889" s="419"/>
      <c r="CC5889" s="419"/>
      <c r="CD5889" s="419"/>
      <c r="CF5889" s="419"/>
      <c r="CG5889" s="419"/>
      <c r="CH5889" s="419"/>
    </row>
    <row r="5890" spans="3:86" ht="21" thickBot="1">
      <c r="C5890" s="425"/>
      <c r="P5890" s="431"/>
      <c r="R5890" s="419"/>
      <c r="S5890" s="446"/>
      <c r="T5890" s="419"/>
      <c r="V5890" s="196"/>
      <c r="W5890" s="419"/>
      <c r="X5890" s="419"/>
      <c r="Z5890" s="419"/>
      <c r="AA5890" s="419"/>
      <c r="AB5890" s="419"/>
      <c r="AD5890" s="419"/>
      <c r="AE5890" s="419"/>
      <c r="AF5890" s="419"/>
      <c r="AH5890" s="419"/>
      <c r="AI5890" s="419"/>
      <c r="AJ5890" s="419"/>
      <c r="AL5890" s="419"/>
      <c r="AM5890" s="419"/>
      <c r="AN5890" s="403"/>
      <c r="AO5890" s="419"/>
      <c r="AP5890" s="419"/>
      <c r="AQ5890" s="419"/>
      <c r="AR5890" s="419"/>
      <c r="AS5890" s="419"/>
      <c r="AT5890" s="419"/>
      <c r="AU5890" s="419"/>
      <c r="AV5890" s="419"/>
      <c r="AX5890" s="419"/>
      <c r="AY5890" s="419"/>
      <c r="AZ5890" s="419"/>
      <c r="BB5890" s="419"/>
      <c r="BC5890" s="419"/>
      <c r="BD5890" s="419"/>
      <c r="BF5890" s="419"/>
      <c r="BG5890" s="419"/>
      <c r="BH5890" s="419"/>
      <c r="BJ5890" s="419"/>
      <c r="BK5890" s="419"/>
      <c r="BL5890" s="419"/>
      <c r="BN5890" s="419"/>
      <c r="BO5890" s="419"/>
      <c r="BP5890" s="419"/>
      <c r="BR5890" s="419"/>
      <c r="BS5890" s="419"/>
      <c r="BT5890" s="419"/>
      <c r="BV5890" s="419"/>
      <c r="BW5890" s="419"/>
      <c r="BX5890" s="397"/>
      <c r="BZ5890" s="449"/>
      <c r="CB5890" s="419"/>
      <c r="CC5890" s="419"/>
      <c r="CD5890" s="419"/>
      <c r="CF5890" s="419"/>
      <c r="CG5890" s="419"/>
      <c r="CH5890" s="419"/>
    </row>
    <row r="5891" spans="3:86" ht="21" thickBot="1">
      <c r="C5891" s="425"/>
      <c r="P5891" s="431"/>
      <c r="R5891" s="419"/>
      <c r="S5891" s="446"/>
      <c r="T5891" s="419"/>
      <c r="V5891" s="196"/>
      <c r="W5891" s="419"/>
      <c r="X5891" s="419"/>
      <c r="Z5891" s="419"/>
      <c r="AA5891" s="419"/>
      <c r="AB5891" s="419"/>
      <c r="AD5891" s="419"/>
      <c r="AE5891" s="419"/>
      <c r="AF5891" s="419"/>
      <c r="AH5891" s="419"/>
      <c r="AI5891" s="419"/>
      <c r="AJ5891" s="419"/>
      <c r="AL5891" s="419"/>
      <c r="AM5891" s="419"/>
      <c r="AN5891" s="403"/>
      <c r="AO5891" s="419"/>
      <c r="AP5891" s="419"/>
      <c r="AQ5891" s="419"/>
      <c r="AR5891" s="419"/>
      <c r="AS5891" s="419"/>
      <c r="AT5891" s="419"/>
      <c r="AU5891" s="419"/>
      <c r="AV5891" s="419"/>
      <c r="AX5891" s="419"/>
      <c r="AY5891" s="419"/>
      <c r="AZ5891" s="419"/>
      <c r="BB5891" s="419"/>
      <c r="BC5891" s="419"/>
      <c r="BD5891" s="419"/>
      <c r="BF5891" s="419"/>
      <c r="BG5891" s="419"/>
      <c r="BH5891" s="419"/>
      <c r="BJ5891" s="419"/>
      <c r="BK5891" s="419"/>
      <c r="BL5891" s="419"/>
      <c r="BN5891" s="419"/>
      <c r="BO5891" s="419"/>
      <c r="BP5891" s="419"/>
      <c r="BR5891" s="419"/>
      <c r="BS5891" s="419"/>
      <c r="BT5891" s="419"/>
      <c r="BV5891" s="419"/>
      <c r="BW5891" s="419"/>
      <c r="BX5891" s="397"/>
      <c r="BZ5891" s="449"/>
      <c r="CB5891" s="419"/>
      <c r="CC5891" s="419"/>
      <c r="CD5891" s="419"/>
      <c r="CF5891" s="419"/>
      <c r="CG5891" s="419"/>
      <c r="CH5891" s="419"/>
    </row>
    <row r="5892" spans="3:86" ht="21" thickBot="1">
      <c r="C5892" s="425"/>
      <c r="P5892" s="431"/>
      <c r="R5892" s="419"/>
      <c r="S5892" s="446"/>
      <c r="T5892" s="419"/>
      <c r="V5892" s="196"/>
      <c r="W5892" s="419"/>
      <c r="X5892" s="419"/>
      <c r="Z5892" s="419"/>
      <c r="AA5892" s="419"/>
      <c r="AB5892" s="419"/>
      <c r="AD5892" s="419"/>
      <c r="AE5892" s="419"/>
      <c r="AF5892" s="419"/>
      <c r="AH5892" s="419"/>
      <c r="AI5892" s="419"/>
      <c r="AJ5892" s="419"/>
      <c r="AL5892" s="419"/>
      <c r="AM5892" s="419"/>
      <c r="AN5892" s="403"/>
      <c r="AO5892" s="419"/>
      <c r="AP5892" s="419"/>
      <c r="AQ5892" s="419"/>
      <c r="AR5892" s="419"/>
      <c r="AS5892" s="419"/>
      <c r="AT5892" s="419"/>
      <c r="AU5892" s="419"/>
      <c r="AV5892" s="419"/>
      <c r="AX5892" s="419"/>
      <c r="AY5892" s="419"/>
      <c r="AZ5892" s="419"/>
      <c r="BB5892" s="419"/>
      <c r="BC5892" s="419"/>
      <c r="BD5892" s="419"/>
      <c r="BF5892" s="419"/>
      <c r="BG5892" s="419"/>
      <c r="BH5892" s="419"/>
      <c r="BJ5892" s="419"/>
      <c r="BK5892" s="419"/>
      <c r="BL5892" s="419"/>
      <c r="BN5892" s="419"/>
      <c r="BO5892" s="419"/>
      <c r="BP5892" s="419"/>
      <c r="BR5892" s="419"/>
      <c r="BS5892" s="419"/>
      <c r="BT5892" s="419"/>
      <c r="BV5892" s="419"/>
      <c r="BW5892" s="419"/>
      <c r="BX5892" s="397"/>
      <c r="BZ5892" s="449"/>
      <c r="CB5892" s="419"/>
      <c r="CC5892" s="419"/>
      <c r="CD5892" s="419"/>
      <c r="CF5892" s="419"/>
      <c r="CG5892" s="419"/>
      <c r="CH5892" s="419"/>
    </row>
    <row r="5893" spans="3:86" ht="21" thickBot="1">
      <c r="C5893" s="425"/>
      <c r="P5893" s="431"/>
      <c r="R5893" s="419"/>
      <c r="S5893" s="446"/>
      <c r="T5893" s="419"/>
      <c r="V5893" s="196"/>
      <c r="W5893" s="419"/>
      <c r="X5893" s="419"/>
      <c r="Z5893" s="419"/>
      <c r="AA5893" s="419"/>
      <c r="AB5893" s="419"/>
      <c r="AD5893" s="419"/>
      <c r="AE5893" s="419"/>
      <c r="AF5893" s="419"/>
      <c r="AH5893" s="419"/>
      <c r="AI5893" s="419"/>
      <c r="AJ5893" s="419"/>
      <c r="AL5893" s="419"/>
      <c r="AM5893" s="419"/>
      <c r="AN5893" s="403"/>
      <c r="AO5893" s="419"/>
      <c r="AP5893" s="419"/>
      <c r="AQ5893" s="419"/>
      <c r="AR5893" s="419"/>
      <c r="AS5893" s="419"/>
      <c r="AT5893" s="419"/>
      <c r="AU5893" s="419"/>
      <c r="AV5893" s="419"/>
      <c r="AX5893" s="419"/>
      <c r="AY5893" s="419"/>
      <c r="AZ5893" s="419"/>
      <c r="BB5893" s="419"/>
      <c r="BC5893" s="419"/>
      <c r="BD5893" s="419"/>
      <c r="BF5893" s="419"/>
      <c r="BG5893" s="419"/>
      <c r="BH5893" s="419"/>
      <c r="BJ5893" s="419"/>
      <c r="BK5893" s="419"/>
      <c r="BL5893" s="419"/>
      <c r="BN5893" s="419"/>
      <c r="BO5893" s="419"/>
      <c r="BP5893" s="419"/>
      <c r="BR5893" s="419"/>
      <c r="BS5893" s="419"/>
      <c r="BT5893" s="419"/>
      <c r="BV5893" s="419"/>
      <c r="BW5893" s="419"/>
      <c r="BX5893" s="397"/>
      <c r="BZ5893" s="449"/>
      <c r="CB5893" s="419"/>
      <c r="CC5893" s="419"/>
      <c r="CD5893" s="419"/>
      <c r="CF5893" s="419"/>
      <c r="CG5893" s="419"/>
      <c r="CH5893" s="419"/>
    </row>
    <row r="5894" spans="3:86" ht="21" thickBot="1">
      <c r="C5894" s="425"/>
      <c r="P5894" s="431"/>
      <c r="R5894" s="419"/>
      <c r="S5894" s="446"/>
      <c r="T5894" s="419"/>
      <c r="V5894" s="196"/>
      <c r="W5894" s="419"/>
      <c r="X5894" s="419"/>
      <c r="Z5894" s="419"/>
      <c r="AA5894" s="419"/>
      <c r="AB5894" s="419"/>
      <c r="AD5894" s="419"/>
      <c r="AE5894" s="419"/>
      <c r="AF5894" s="419"/>
      <c r="AH5894" s="419"/>
      <c r="AI5894" s="419"/>
      <c r="AJ5894" s="419"/>
      <c r="AL5894" s="419"/>
      <c r="AM5894" s="419"/>
      <c r="AN5894" s="403"/>
      <c r="AO5894" s="419"/>
      <c r="AP5894" s="419"/>
      <c r="AQ5894" s="419"/>
      <c r="AR5894" s="419"/>
      <c r="AS5894" s="419"/>
      <c r="AT5894" s="419"/>
      <c r="AU5894" s="419"/>
      <c r="AV5894" s="419"/>
      <c r="AX5894" s="419"/>
      <c r="AY5894" s="419"/>
      <c r="AZ5894" s="419"/>
      <c r="BB5894" s="419"/>
      <c r="BC5894" s="419"/>
      <c r="BD5894" s="419"/>
      <c r="BF5894" s="419"/>
      <c r="BG5894" s="419"/>
      <c r="BH5894" s="419"/>
      <c r="BJ5894" s="419"/>
      <c r="BK5894" s="419"/>
      <c r="BL5894" s="419"/>
      <c r="BN5894" s="419"/>
      <c r="BO5894" s="419"/>
      <c r="BP5894" s="419"/>
      <c r="BR5894" s="419"/>
      <c r="BS5894" s="419"/>
      <c r="BT5894" s="419"/>
      <c r="BV5894" s="419"/>
      <c r="BW5894" s="419"/>
      <c r="BX5894" s="397"/>
      <c r="BZ5894" s="449"/>
      <c r="CB5894" s="419"/>
      <c r="CC5894" s="419"/>
      <c r="CD5894" s="419"/>
      <c r="CF5894" s="419"/>
      <c r="CG5894" s="419"/>
      <c r="CH5894" s="419"/>
    </row>
    <row r="5895" spans="3:86" ht="21" thickBot="1">
      <c r="C5895" s="425"/>
      <c r="P5895" s="431"/>
      <c r="R5895" s="419"/>
      <c r="S5895" s="446"/>
      <c r="T5895" s="419"/>
      <c r="V5895" s="196"/>
      <c r="W5895" s="419"/>
      <c r="X5895" s="419"/>
      <c r="Z5895" s="419"/>
      <c r="AA5895" s="419"/>
      <c r="AB5895" s="419"/>
      <c r="AD5895" s="419"/>
      <c r="AE5895" s="419"/>
      <c r="AF5895" s="419"/>
      <c r="AH5895" s="419"/>
      <c r="AI5895" s="419"/>
      <c r="AJ5895" s="419"/>
      <c r="AL5895" s="419"/>
      <c r="AM5895" s="419"/>
      <c r="AN5895" s="403"/>
      <c r="AO5895" s="419"/>
      <c r="AP5895" s="419"/>
      <c r="AQ5895" s="419"/>
      <c r="AR5895" s="419"/>
      <c r="AS5895" s="419"/>
      <c r="AT5895" s="419"/>
      <c r="AU5895" s="419"/>
      <c r="AV5895" s="419"/>
      <c r="AX5895" s="419"/>
      <c r="AY5895" s="419"/>
      <c r="AZ5895" s="419"/>
      <c r="BB5895" s="419"/>
      <c r="BC5895" s="419"/>
      <c r="BD5895" s="419"/>
      <c r="BF5895" s="419"/>
      <c r="BG5895" s="419"/>
      <c r="BH5895" s="419"/>
      <c r="BJ5895" s="419"/>
      <c r="BK5895" s="419"/>
      <c r="BL5895" s="419"/>
      <c r="BN5895" s="419"/>
      <c r="BO5895" s="419"/>
      <c r="BP5895" s="419"/>
      <c r="BR5895" s="419"/>
      <c r="BS5895" s="419"/>
      <c r="BT5895" s="419"/>
      <c r="BV5895" s="419"/>
      <c r="BW5895" s="419"/>
      <c r="BX5895" s="397"/>
      <c r="BZ5895" s="449"/>
      <c r="CB5895" s="419"/>
      <c r="CC5895" s="419"/>
      <c r="CD5895" s="419"/>
      <c r="CF5895" s="419"/>
      <c r="CG5895" s="419"/>
      <c r="CH5895" s="419"/>
    </row>
    <row r="5896" spans="3:86" ht="21" thickBot="1">
      <c r="C5896" s="425"/>
      <c r="P5896" s="431"/>
      <c r="R5896" s="419"/>
      <c r="S5896" s="446"/>
      <c r="T5896" s="419"/>
      <c r="V5896" s="196"/>
      <c r="W5896" s="419"/>
      <c r="X5896" s="419"/>
      <c r="Z5896" s="419"/>
      <c r="AA5896" s="419"/>
      <c r="AB5896" s="419"/>
      <c r="AD5896" s="419"/>
      <c r="AE5896" s="419"/>
      <c r="AF5896" s="419"/>
      <c r="AH5896" s="419"/>
      <c r="AI5896" s="419"/>
      <c r="AJ5896" s="419"/>
      <c r="AL5896" s="419"/>
      <c r="AM5896" s="419"/>
      <c r="AN5896" s="403"/>
      <c r="AO5896" s="419"/>
      <c r="AP5896" s="419"/>
      <c r="AQ5896" s="419"/>
      <c r="AR5896" s="419"/>
      <c r="AS5896" s="419"/>
      <c r="AT5896" s="419"/>
      <c r="AU5896" s="419"/>
      <c r="AV5896" s="419"/>
      <c r="AX5896" s="419"/>
      <c r="AY5896" s="419"/>
      <c r="AZ5896" s="419"/>
      <c r="BB5896" s="419"/>
      <c r="BC5896" s="419"/>
      <c r="BD5896" s="419"/>
      <c r="BF5896" s="419"/>
      <c r="BG5896" s="419"/>
      <c r="BH5896" s="419"/>
      <c r="BJ5896" s="419"/>
      <c r="BK5896" s="419"/>
      <c r="BL5896" s="419"/>
      <c r="BN5896" s="419"/>
      <c r="BO5896" s="419"/>
      <c r="BP5896" s="419"/>
      <c r="BR5896" s="419"/>
      <c r="BS5896" s="419"/>
      <c r="BT5896" s="419"/>
      <c r="BV5896" s="419"/>
      <c r="BW5896" s="419"/>
      <c r="BX5896" s="397"/>
      <c r="BZ5896" s="449"/>
      <c r="CB5896" s="419"/>
      <c r="CC5896" s="419"/>
      <c r="CD5896" s="419"/>
      <c r="CF5896" s="419"/>
      <c r="CG5896" s="419"/>
      <c r="CH5896" s="419"/>
    </row>
    <row r="5897" spans="3:86" ht="21" thickBot="1">
      <c r="C5897" s="425"/>
      <c r="P5897" s="431"/>
      <c r="R5897" s="419"/>
      <c r="S5897" s="446"/>
      <c r="T5897" s="419"/>
      <c r="V5897" s="196"/>
      <c r="W5897" s="419"/>
      <c r="X5897" s="419"/>
      <c r="Z5897" s="419"/>
      <c r="AA5897" s="419"/>
      <c r="AB5897" s="419"/>
      <c r="AD5897" s="419"/>
      <c r="AE5897" s="419"/>
      <c r="AF5897" s="419"/>
      <c r="AH5897" s="419"/>
      <c r="AI5897" s="419"/>
      <c r="AJ5897" s="419"/>
      <c r="AL5897" s="419"/>
      <c r="AM5897" s="419"/>
      <c r="AN5897" s="403"/>
      <c r="AO5897" s="419"/>
      <c r="AP5897" s="419"/>
      <c r="AQ5897" s="419"/>
      <c r="AR5897" s="419"/>
      <c r="AS5897" s="419"/>
      <c r="AT5897" s="419"/>
      <c r="AU5897" s="419"/>
      <c r="AV5897" s="419"/>
      <c r="AX5897" s="419"/>
      <c r="AY5897" s="419"/>
      <c r="AZ5897" s="419"/>
      <c r="BB5897" s="419"/>
      <c r="BC5897" s="419"/>
      <c r="BD5897" s="419"/>
      <c r="BF5897" s="419"/>
      <c r="BG5897" s="419"/>
      <c r="BH5897" s="419"/>
      <c r="BJ5897" s="419"/>
      <c r="BK5897" s="419"/>
      <c r="BL5897" s="419"/>
      <c r="BN5897" s="419"/>
      <c r="BO5897" s="419"/>
      <c r="BP5897" s="419"/>
      <c r="BR5897" s="419"/>
      <c r="BS5897" s="419"/>
      <c r="BT5897" s="419"/>
      <c r="BV5897" s="419"/>
      <c r="BW5897" s="419"/>
      <c r="BX5897" s="397"/>
      <c r="BZ5897" s="449"/>
      <c r="CB5897" s="419"/>
      <c r="CC5897" s="419"/>
      <c r="CD5897" s="419"/>
      <c r="CF5897" s="419"/>
      <c r="CG5897" s="419"/>
      <c r="CH5897" s="419"/>
    </row>
    <row r="5898" spans="3:86" ht="21" thickBot="1">
      <c r="C5898" s="425"/>
      <c r="P5898" s="431"/>
      <c r="R5898" s="419"/>
      <c r="S5898" s="446"/>
      <c r="T5898" s="419"/>
      <c r="V5898" s="196"/>
      <c r="W5898" s="419"/>
      <c r="X5898" s="419"/>
      <c r="Z5898" s="419"/>
      <c r="AA5898" s="419"/>
      <c r="AB5898" s="419"/>
      <c r="AD5898" s="419"/>
      <c r="AE5898" s="419"/>
      <c r="AF5898" s="419"/>
      <c r="AH5898" s="419"/>
      <c r="AI5898" s="419"/>
      <c r="AJ5898" s="419"/>
      <c r="AL5898" s="419"/>
      <c r="AM5898" s="419"/>
      <c r="AN5898" s="403"/>
      <c r="AO5898" s="419"/>
      <c r="AP5898" s="419"/>
      <c r="AQ5898" s="419"/>
      <c r="AR5898" s="419"/>
      <c r="AS5898" s="419"/>
      <c r="AT5898" s="419"/>
      <c r="AU5898" s="419"/>
      <c r="AV5898" s="419"/>
      <c r="AX5898" s="419"/>
      <c r="AY5898" s="419"/>
      <c r="AZ5898" s="419"/>
      <c r="BB5898" s="419"/>
      <c r="BC5898" s="419"/>
      <c r="BD5898" s="419"/>
      <c r="BF5898" s="419"/>
      <c r="BG5898" s="419"/>
      <c r="BH5898" s="419"/>
      <c r="BJ5898" s="419"/>
      <c r="BK5898" s="419"/>
      <c r="BL5898" s="419"/>
      <c r="BN5898" s="419"/>
      <c r="BO5898" s="419"/>
      <c r="BP5898" s="419"/>
      <c r="BR5898" s="419"/>
      <c r="BS5898" s="419"/>
      <c r="BT5898" s="419"/>
      <c r="BV5898" s="419"/>
      <c r="BW5898" s="419"/>
      <c r="BX5898" s="397"/>
      <c r="BZ5898" s="449"/>
      <c r="CB5898" s="419"/>
      <c r="CC5898" s="419"/>
      <c r="CD5898" s="419"/>
      <c r="CF5898" s="419"/>
      <c r="CG5898" s="419"/>
      <c r="CH5898" s="419"/>
    </row>
    <row r="5899" spans="3:86" ht="21" thickBot="1">
      <c r="C5899" s="425"/>
      <c r="P5899" s="431"/>
      <c r="R5899" s="419"/>
      <c r="S5899" s="446"/>
      <c r="T5899" s="419"/>
      <c r="V5899" s="196"/>
      <c r="W5899" s="419"/>
      <c r="X5899" s="419"/>
      <c r="Z5899" s="419"/>
      <c r="AA5899" s="419"/>
      <c r="AB5899" s="419"/>
      <c r="AD5899" s="419"/>
      <c r="AE5899" s="419"/>
      <c r="AF5899" s="419"/>
      <c r="AH5899" s="419"/>
      <c r="AI5899" s="419"/>
      <c r="AJ5899" s="419"/>
      <c r="AL5899" s="419"/>
      <c r="AM5899" s="419"/>
      <c r="AN5899" s="403"/>
      <c r="AO5899" s="419"/>
      <c r="AP5899" s="419"/>
      <c r="AQ5899" s="419"/>
      <c r="AR5899" s="419"/>
      <c r="AS5899" s="419"/>
      <c r="AT5899" s="419"/>
      <c r="AU5899" s="419"/>
      <c r="AV5899" s="419"/>
      <c r="AX5899" s="419"/>
      <c r="AY5899" s="419"/>
      <c r="AZ5899" s="419"/>
      <c r="BB5899" s="419"/>
      <c r="BC5899" s="419"/>
      <c r="BD5899" s="419"/>
      <c r="BF5899" s="419"/>
      <c r="BG5899" s="419"/>
      <c r="BH5899" s="419"/>
      <c r="BJ5899" s="419"/>
      <c r="BK5899" s="419"/>
      <c r="BL5899" s="419"/>
      <c r="BN5899" s="419"/>
      <c r="BO5899" s="419"/>
      <c r="BP5899" s="419"/>
      <c r="BR5899" s="419"/>
      <c r="BS5899" s="419"/>
      <c r="BT5899" s="419"/>
      <c r="BV5899" s="419"/>
      <c r="BW5899" s="419"/>
      <c r="BX5899" s="397"/>
      <c r="BZ5899" s="449"/>
      <c r="CB5899" s="419"/>
      <c r="CC5899" s="419"/>
      <c r="CD5899" s="419"/>
      <c r="CF5899" s="419"/>
      <c r="CG5899" s="419"/>
      <c r="CH5899" s="419"/>
    </row>
    <row r="5900" spans="3:86" ht="21" thickBot="1">
      <c r="C5900" s="425"/>
      <c r="P5900" s="431"/>
      <c r="R5900" s="419"/>
      <c r="S5900" s="446"/>
      <c r="T5900" s="419"/>
      <c r="V5900" s="196"/>
      <c r="W5900" s="419"/>
      <c r="X5900" s="419"/>
      <c r="Z5900" s="419"/>
      <c r="AA5900" s="419"/>
      <c r="AB5900" s="419"/>
      <c r="AD5900" s="419"/>
      <c r="AE5900" s="419"/>
      <c r="AF5900" s="419"/>
      <c r="AH5900" s="419"/>
      <c r="AI5900" s="419"/>
      <c r="AJ5900" s="419"/>
      <c r="AL5900" s="419"/>
      <c r="AM5900" s="419"/>
      <c r="AN5900" s="403"/>
      <c r="AO5900" s="419"/>
      <c r="AP5900" s="419"/>
      <c r="AQ5900" s="419"/>
      <c r="AR5900" s="419"/>
      <c r="AS5900" s="419"/>
      <c r="AT5900" s="419"/>
      <c r="AU5900" s="419"/>
      <c r="AV5900" s="419"/>
      <c r="AX5900" s="419"/>
      <c r="AY5900" s="419"/>
      <c r="AZ5900" s="419"/>
      <c r="BB5900" s="419"/>
      <c r="BC5900" s="419"/>
      <c r="BD5900" s="419"/>
      <c r="BF5900" s="419"/>
      <c r="BG5900" s="419"/>
      <c r="BH5900" s="419"/>
      <c r="BJ5900" s="419"/>
      <c r="BK5900" s="419"/>
      <c r="BL5900" s="419"/>
      <c r="BN5900" s="419"/>
      <c r="BO5900" s="419"/>
      <c r="BP5900" s="419"/>
      <c r="BR5900" s="419"/>
      <c r="BS5900" s="419"/>
      <c r="BT5900" s="419"/>
      <c r="BV5900" s="419"/>
      <c r="BW5900" s="419"/>
      <c r="BX5900" s="397"/>
      <c r="BZ5900" s="449"/>
      <c r="CB5900" s="419"/>
      <c r="CC5900" s="419"/>
      <c r="CD5900" s="419"/>
      <c r="CF5900" s="419"/>
      <c r="CG5900" s="419"/>
      <c r="CH5900" s="419"/>
    </row>
    <row r="5901" spans="3:86" ht="21" thickBot="1">
      <c r="C5901" s="425"/>
      <c r="P5901" s="431"/>
      <c r="R5901" s="419"/>
      <c r="S5901" s="446"/>
      <c r="T5901" s="419"/>
      <c r="V5901" s="196"/>
      <c r="W5901" s="419"/>
      <c r="X5901" s="419"/>
      <c r="Z5901" s="419"/>
      <c r="AA5901" s="419"/>
      <c r="AB5901" s="419"/>
      <c r="AD5901" s="419"/>
      <c r="AE5901" s="419"/>
      <c r="AF5901" s="419"/>
      <c r="AH5901" s="419"/>
      <c r="AI5901" s="419"/>
      <c r="AJ5901" s="419"/>
      <c r="AL5901" s="419"/>
      <c r="AM5901" s="419"/>
      <c r="AN5901" s="403"/>
      <c r="AO5901" s="419"/>
      <c r="AP5901" s="419"/>
      <c r="AQ5901" s="419"/>
      <c r="AR5901" s="419"/>
      <c r="AS5901" s="419"/>
      <c r="AT5901" s="419"/>
      <c r="AU5901" s="419"/>
      <c r="AV5901" s="419"/>
      <c r="AX5901" s="419"/>
      <c r="AY5901" s="419"/>
      <c r="AZ5901" s="419"/>
      <c r="BB5901" s="419"/>
      <c r="BC5901" s="419"/>
      <c r="BD5901" s="419"/>
      <c r="BF5901" s="419"/>
      <c r="BG5901" s="419"/>
      <c r="BH5901" s="419"/>
      <c r="BJ5901" s="419"/>
      <c r="BK5901" s="419"/>
      <c r="BL5901" s="419"/>
      <c r="BN5901" s="419"/>
      <c r="BO5901" s="419"/>
      <c r="BP5901" s="419"/>
      <c r="BR5901" s="419"/>
      <c r="BS5901" s="419"/>
      <c r="BT5901" s="419"/>
      <c r="BV5901" s="419"/>
      <c r="BW5901" s="419"/>
      <c r="BX5901" s="397"/>
      <c r="BZ5901" s="449"/>
      <c r="CB5901" s="419"/>
      <c r="CC5901" s="419"/>
      <c r="CD5901" s="419"/>
      <c r="CF5901" s="419"/>
      <c r="CG5901" s="419"/>
      <c r="CH5901" s="419"/>
    </row>
    <row r="5902" spans="3:86" ht="21" thickBot="1">
      <c r="C5902" s="425"/>
      <c r="P5902" s="431"/>
      <c r="R5902" s="419"/>
      <c r="S5902" s="446"/>
      <c r="T5902" s="419"/>
      <c r="V5902" s="196"/>
      <c r="W5902" s="419"/>
      <c r="X5902" s="419"/>
      <c r="Z5902" s="419"/>
      <c r="AA5902" s="419"/>
      <c r="AB5902" s="419"/>
      <c r="AD5902" s="419"/>
      <c r="AE5902" s="419"/>
      <c r="AF5902" s="419"/>
      <c r="AH5902" s="419"/>
      <c r="AI5902" s="419"/>
      <c r="AJ5902" s="419"/>
      <c r="AL5902" s="419"/>
      <c r="AM5902" s="419"/>
      <c r="AN5902" s="403"/>
      <c r="AO5902" s="419"/>
      <c r="AP5902" s="419"/>
      <c r="AQ5902" s="419"/>
      <c r="AR5902" s="419"/>
      <c r="AS5902" s="419"/>
      <c r="AT5902" s="419"/>
      <c r="AU5902" s="419"/>
      <c r="AV5902" s="419"/>
      <c r="AX5902" s="419"/>
      <c r="AY5902" s="419"/>
      <c r="AZ5902" s="419"/>
      <c r="BB5902" s="419"/>
      <c r="BC5902" s="419"/>
      <c r="BD5902" s="419"/>
      <c r="BF5902" s="419"/>
      <c r="BG5902" s="419"/>
      <c r="BH5902" s="419"/>
      <c r="BJ5902" s="419"/>
      <c r="BK5902" s="419"/>
      <c r="BL5902" s="419"/>
      <c r="BN5902" s="419"/>
      <c r="BO5902" s="419"/>
      <c r="BP5902" s="419"/>
      <c r="BR5902" s="419"/>
      <c r="BS5902" s="419"/>
      <c r="BT5902" s="419"/>
      <c r="BV5902" s="419"/>
      <c r="BW5902" s="419"/>
      <c r="BX5902" s="397"/>
      <c r="BZ5902" s="449"/>
      <c r="CB5902" s="419"/>
      <c r="CC5902" s="419"/>
      <c r="CD5902" s="419"/>
      <c r="CF5902" s="419"/>
      <c r="CG5902" s="419"/>
      <c r="CH5902" s="419"/>
    </row>
    <row r="5903" spans="3:86" ht="21" thickBot="1">
      <c r="C5903" s="425"/>
      <c r="P5903" s="431"/>
      <c r="R5903" s="419"/>
      <c r="S5903" s="446"/>
      <c r="T5903" s="419"/>
      <c r="V5903" s="196"/>
      <c r="W5903" s="419"/>
      <c r="X5903" s="419"/>
      <c r="Z5903" s="419"/>
      <c r="AA5903" s="419"/>
      <c r="AB5903" s="419"/>
      <c r="AD5903" s="419"/>
      <c r="AE5903" s="419"/>
      <c r="AF5903" s="419"/>
      <c r="AH5903" s="419"/>
      <c r="AI5903" s="419"/>
      <c r="AJ5903" s="419"/>
      <c r="AL5903" s="419"/>
      <c r="AM5903" s="419"/>
      <c r="AN5903" s="403"/>
      <c r="AO5903" s="419"/>
      <c r="AP5903" s="419"/>
      <c r="AQ5903" s="419"/>
      <c r="AR5903" s="419"/>
      <c r="AS5903" s="419"/>
      <c r="AT5903" s="419"/>
      <c r="AU5903" s="419"/>
      <c r="AV5903" s="419"/>
      <c r="AX5903" s="419"/>
      <c r="AY5903" s="419"/>
      <c r="AZ5903" s="419"/>
      <c r="BB5903" s="419"/>
      <c r="BC5903" s="419"/>
      <c r="BD5903" s="419"/>
      <c r="BF5903" s="419"/>
      <c r="BG5903" s="419"/>
      <c r="BH5903" s="419"/>
      <c r="BJ5903" s="419"/>
      <c r="BK5903" s="419"/>
      <c r="BL5903" s="419"/>
      <c r="BN5903" s="419"/>
      <c r="BO5903" s="419"/>
      <c r="BP5903" s="419"/>
      <c r="BR5903" s="419"/>
      <c r="BS5903" s="419"/>
      <c r="BT5903" s="419"/>
      <c r="BV5903" s="419"/>
      <c r="BW5903" s="419"/>
      <c r="BX5903" s="397"/>
      <c r="BZ5903" s="449"/>
      <c r="CB5903" s="419"/>
      <c r="CC5903" s="419"/>
      <c r="CD5903" s="419"/>
      <c r="CF5903" s="419"/>
      <c r="CG5903" s="419"/>
      <c r="CH5903" s="419"/>
    </row>
    <row r="5904" spans="3:86" ht="21" thickBot="1">
      <c r="C5904" s="425"/>
      <c r="P5904" s="431"/>
      <c r="R5904" s="419"/>
      <c r="S5904" s="446"/>
      <c r="T5904" s="419"/>
      <c r="V5904" s="196"/>
      <c r="W5904" s="419"/>
      <c r="X5904" s="419"/>
      <c r="Z5904" s="419"/>
      <c r="AA5904" s="419"/>
      <c r="AB5904" s="419"/>
      <c r="AD5904" s="419"/>
      <c r="AE5904" s="419"/>
      <c r="AF5904" s="419"/>
      <c r="AH5904" s="419"/>
      <c r="AI5904" s="419"/>
      <c r="AJ5904" s="419"/>
      <c r="AL5904" s="419"/>
      <c r="AM5904" s="419"/>
      <c r="AN5904" s="403"/>
      <c r="AO5904" s="419"/>
      <c r="AP5904" s="419"/>
      <c r="AQ5904" s="419"/>
      <c r="AR5904" s="419"/>
      <c r="AS5904" s="419"/>
      <c r="AT5904" s="419"/>
      <c r="AU5904" s="419"/>
      <c r="AV5904" s="419"/>
      <c r="AX5904" s="419"/>
      <c r="AY5904" s="419"/>
      <c r="AZ5904" s="419"/>
      <c r="BB5904" s="419"/>
      <c r="BC5904" s="419"/>
      <c r="BD5904" s="419"/>
      <c r="BF5904" s="419"/>
      <c r="BG5904" s="419"/>
      <c r="BH5904" s="419"/>
      <c r="BJ5904" s="419"/>
      <c r="BK5904" s="419"/>
      <c r="BL5904" s="419"/>
      <c r="BN5904" s="419"/>
      <c r="BO5904" s="419"/>
      <c r="BP5904" s="419"/>
      <c r="BR5904" s="419"/>
      <c r="BS5904" s="419"/>
      <c r="BT5904" s="419"/>
      <c r="BV5904" s="419"/>
      <c r="BW5904" s="419"/>
      <c r="BX5904" s="397"/>
      <c r="BZ5904" s="449"/>
      <c r="CB5904" s="419"/>
      <c r="CC5904" s="419"/>
      <c r="CD5904" s="419"/>
      <c r="CF5904" s="419"/>
      <c r="CG5904" s="419"/>
      <c r="CH5904" s="419"/>
    </row>
    <row r="5905" spans="3:86" ht="21" thickBot="1">
      <c r="C5905" s="425"/>
      <c r="P5905" s="431"/>
      <c r="R5905" s="419"/>
      <c r="S5905" s="446"/>
      <c r="T5905" s="419"/>
      <c r="V5905" s="196"/>
      <c r="W5905" s="419"/>
      <c r="X5905" s="419"/>
      <c r="Z5905" s="419"/>
      <c r="AA5905" s="419"/>
      <c r="AB5905" s="419"/>
      <c r="AD5905" s="419"/>
      <c r="AE5905" s="419"/>
      <c r="AF5905" s="419"/>
      <c r="AH5905" s="419"/>
      <c r="AI5905" s="419"/>
      <c r="AJ5905" s="419"/>
      <c r="AL5905" s="419"/>
      <c r="AM5905" s="419"/>
      <c r="AN5905" s="403"/>
      <c r="AO5905" s="419"/>
      <c r="AP5905" s="419"/>
      <c r="AQ5905" s="419"/>
      <c r="AR5905" s="419"/>
      <c r="AS5905" s="419"/>
      <c r="AT5905" s="419"/>
      <c r="AU5905" s="419"/>
      <c r="AV5905" s="419"/>
      <c r="AX5905" s="419"/>
      <c r="AY5905" s="419"/>
      <c r="AZ5905" s="419"/>
      <c r="BB5905" s="419"/>
      <c r="BC5905" s="419"/>
      <c r="BD5905" s="419"/>
      <c r="BF5905" s="419"/>
      <c r="BG5905" s="419"/>
      <c r="BH5905" s="419"/>
      <c r="BJ5905" s="419"/>
      <c r="BK5905" s="419"/>
      <c r="BL5905" s="419"/>
      <c r="BN5905" s="419"/>
      <c r="BO5905" s="419"/>
      <c r="BP5905" s="419"/>
      <c r="BR5905" s="419"/>
      <c r="BS5905" s="419"/>
      <c r="BT5905" s="419"/>
      <c r="BV5905" s="419"/>
      <c r="BW5905" s="419"/>
      <c r="BX5905" s="397"/>
      <c r="BZ5905" s="449"/>
      <c r="CB5905" s="419"/>
      <c r="CC5905" s="419"/>
      <c r="CD5905" s="419"/>
      <c r="CF5905" s="419"/>
      <c r="CG5905" s="419"/>
      <c r="CH5905" s="419"/>
    </row>
    <row r="5906" spans="3:86" ht="21" thickBot="1">
      <c r="C5906" s="425"/>
      <c r="P5906" s="431"/>
      <c r="R5906" s="419"/>
      <c r="S5906" s="446"/>
      <c r="T5906" s="419"/>
      <c r="V5906" s="196"/>
      <c r="W5906" s="419"/>
      <c r="X5906" s="419"/>
      <c r="Z5906" s="419"/>
      <c r="AA5906" s="419"/>
      <c r="AB5906" s="419"/>
      <c r="AD5906" s="419"/>
      <c r="AE5906" s="419"/>
      <c r="AF5906" s="419"/>
      <c r="AH5906" s="419"/>
      <c r="AI5906" s="419"/>
      <c r="AJ5906" s="419"/>
      <c r="AL5906" s="419"/>
      <c r="AM5906" s="419"/>
      <c r="AN5906" s="403"/>
      <c r="AO5906" s="419"/>
      <c r="AP5906" s="419"/>
      <c r="AQ5906" s="419"/>
      <c r="AR5906" s="419"/>
      <c r="AS5906" s="419"/>
      <c r="AT5906" s="419"/>
      <c r="AU5906" s="419"/>
      <c r="AV5906" s="419"/>
      <c r="AX5906" s="419"/>
      <c r="AY5906" s="419"/>
      <c r="AZ5906" s="419"/>
      <c r="BB5906" s="419"/>
      <c r="BC5906" s="419"/>
      <c r="BD5906" s="419"/>
      <c r="BF5906" s="419"/>
      <c r="BG5906" s="419"/>
      <c r="BH5906" s="419"/>
      <c r="BJ5906" s="419"/>
      <c r="BK5906" s="419"/>
      <c r="BL5906" s="419"/>
      <c r="BN5906" s="419"/>
      <c r="BO5906" s="419"/>
      <c r="BP5906" s="419"/>
      <c r="BR5906" s="419"/>
      <c r="BS5906" s="419"/>
      <c r="BT5906" s="419"/>
      <c r="BV5906" s="419"/>
      <c r="BW5906" s="419"/>
      <c r="BX5906" s="397"/>
      <c r="BZ5906" s="449"/>
      <c r="CB5906" s="419"/>
      <c r="CC5906" s="419"/>
      <c r="CD5906" s="419"/>
      <c r="CF5906" s="419"/>
      <c r="CG5906" s="419"/>
      <c r="CH5906" s="419"/>
    </row>
    <row r="5907" spans="3:86" ht="21" thickBot="1">
      <c r="C5907" s="425"/>
      <c r="P5907" s="431"/>
      <c r="R5907" s="419"/>
      <c r="S5907" s="446"/>
      <c r="T5907" s="419"/>
      <c r="V5907" s="196"/>
      <c r="W5907" s="419"/>
      <c r="X5907" s="419"/>
      <c r="Z5907" s="419"/>
      <c r="AA5907" s="419"/>
      <c r="AB5907" s="419"/>
      <c r="AD5907" s="419"/>
      <c r="AE5907" s="419"/>
      <c r="AF5907" s="419"/>
      <c r="AH5907" s="419"/>
      <c r="AI5907" s="419"/>
      <c r="AJ5907" s="419"/>
      <c r="AL5907" s="419"/>
      <c r="AM5907" s="419"/>
      <c r="AN5907" s="403"/>
      <c r="AO5907" s="419"/>
      <c r="AP5907" s="419"/>
      <c r="AQ5907" s="419"/>
      <c r="AR5907" s="419"/>
      <c r="AS5907" s="419"/>
      <c r="AT5907" s="419"/>
      <c r="AU5907" s="419"/>
      <c r="AV5907" s="419"/>
      <c r="AX5907" s="419"/>
      <c r="AY5907" s="419"/>
      <c r="AZ5907" s="419"/>
      <c r="BB5907" s="419"/>
      <c r="BC5907" s="419"/>
      <c r="BD5907" s="419"/>
      <c r="BF5907" s="419"/>
      <c r="BG5907" s="419"/>
      <c r="BH5907" s="419"/>
      <c r="BJ5907" s="419"/>
      <c r="BK5907" s="419"/>
      <c r="BL5907" s="419"/>
      <c r="BN5907" s="419"/>
      <c r="BO5907" s="419"/>
      <c r="BP5907" s="419"/>
      <c r="BR5907" s="419"/>
      <c r="BS5907" s="419"/>
      <c r="BT5907" s="419"/>
      <c r="BV5907" s="419"/>
      <c r="BW5907" s="419"/>
      <c r="BX5907" s="397"/>
      <c r="BZ5907" s="449"/>
      <c r="CB5907" s="419"/>
      <c r="CC5907" s="419"/>
      <c r="CD5907" s="419"/>
      <c r="CF5907" s="419"/>
      <c r="CG5907" s="419"/>
      <c r="CH5907" s="419"/>
    </row>
    <row r="5908" spans="3:86" ht="21" thickBot="1">
      <c r="C5908" s="425"/>
      <c r="P5908" s="431"/>
      <c r="R5908" s="419"/>
      <c r="S5908" s="446"/>
      <c r="T5908" s="419"/>
      <c r="V5908" s="196"/>
      <c r="W5908" s="419"/>
      <c r="X5908" s="419"/>
      <c r="Z5908" s="419"/>
      <c r="AA5908" s="419"/>
      <c r="AB5908" s="419"/>
      <c r="AD5908" s="419"/>
      <c r="AE5908" s="419"/>
      <c r="AF5908" s="419"/>
      <c r="AH5908" s="419"/>
      <c r="AI5908" s="419"/>
      <c r="AJ5908" s="419"/>
      <c r="AL5908" s="419"/>
      <c r="AM5908" s="419"/>
      <c r="AN5908" s="403"/>
      <c r="AO5908" s="419"/>
      <c r="AP5908" s="419"/>
      <c r="AQ5908" s="419"/>
      <c r="AR5908" s="419"/>
      <c r="AS5908" s="419"/>
      <c r="AT5908" s="419"/>
      <c r="AU5908" s="419"/>
      <c r="AV5908" s="419"/>
      <c r="AX5908" s="419"/>
      <c r="AY5908" s="419"/>
      <c r="AZ5908" s="419"/>
      <c r="BB5908" s="419"/>
      <c r="BC5908" s="419"/>
      <c r="BD5908" s="419"/>
      <c r="BF5908" s="419"/>
      <c r="BG5908" s="419"/>
      <c r="BH5908" s="419"/>
      <c r="BJ5908" s="419"/>
      <c r="BK5908" s="419"/>
      <c r="BL5908" s="419"/>
      <c r="BN5908" s="419"/>
      <c r="BO5908" s="419"/>
      <c r="BP5908" s="419"/>
      <c r="BR5908" s="419"/>
      <c r="BS5908" s="419"/>
      <c r="BT5908" s="419"/>
      <c r="BV5908" s="419"/>
      <c r="BW5908" s="419"/>
      <c r="BX5908" s="397"/>
      <c r="BZ5908" s="449"/>
      <c r="CB5908" s="419"/>
      <c r="CC5908" s="419"/>
      <c r="CD5908" s="419"/>
      <c r="CF5908" s="419"/>
      <c r="CG5908" s="419"/>
      <c r="CH5908" s="419"/>
    </row>
    <row r="5909" spans="3:86" ht="21" thickBot="1">
      <c r="C5909" s="425"/>
      <c r="P5909" s="431"/>
      <c r="R5909" s="419"/>
      <c r="S5909" s="446"/>
      <c r="T5909" s="419"/>
      <c r="V5909" s="196"/>
      <c r="W5909" s="419"/>
      <c r="X5909" s="419"/>
      <c r="Z5909" s="419"/>
      <c r="AA5909" s="419"/>
      <c r="AB5909" s="419"/>
      <c r="AD5909" s="419"/>
      <c r="AE5909" s="419"/>
      <c r="AF5909" s="419"/>
      <c r="AH5909" s="419"/>
      <c r="AI5909" s="419"/>
      <c r="AJ5909" s="419"/>
      <c r="AL5909" s="419"/>
      <c r="AM5909" s="419"/>
      <c r="AN5909" s="403"/>
      <c r="AO5909" s="419"/>
      <c r="AP5909" s="419"/>
      <c r="AQ5909" s="419"/>
      <c r="AR5909" s="419"/>
      <c r="AS5909" s="419"/>
      <c r="AT5909" s="419"/>
      <c r="AU5909" s="419"/>
      <c r="AV5909" s="419"/>
      <c r="AX5909" s="419"/>
      <c r="AY5909" s="419"/>
      <c r="AZ5909" s="419"/>
      <c r="BB5909" s="419"/>
      <c r="BC5909" s="419"/>
      <c r="BD5909" s="419"/>
      <c r="BF5909" s="419"/>
      <c r="BG5909" s="419"/>
      <c r="BH5909" s="419"/>
      <c r="BJ5909" s="419"/>
      <c r="BK5909" s="419"/>
      <c r="BL5909" s="419"/>
      <c r="BN5909" s="419"/>
      <c r="BO5909" s="419"/>
      <c r="BP5909" s="419"/>
      <c r="BR5909" s="419"/>
      <c r="BS5909" s="419"/>
      <c r="BT5909" s="419"/>
      <c r="BV5909" s="419"/>
      <c r="BW5909" s="419"/>
      <c r="BX5909" s="397"/>
      <c r="BZ5909" s="449"/>
      <c r="CB5909" s="419"/>
      <c r="CC5909" s="419"/>
      <c r="CD5909" s="419"/>
      <c r="CF5909" s="419"/>
      <c r="CG5909" s="419"/>
      <c r="CH5909" s="419"/>
    </row>
    <row r="5910" spans="3:86" ht="21" thickBot="1">
      <c r="C5910" s="425"/>
      <c r="P5910" s="431"/>
      <c r="R5910" s="419"/>
      <c r="S5910" s="446"/>
      <c r="T5910" s="419"/>
      <c r="V5910" s="196"/>
      <c r="W5910" s="419"/>
      <c r="X5910" s="419"/>
      <c r="Z5910" s="419"/>
      <c r="AA5910" s="419"/>
      <c r="AB5910" s="419"/>
      <c r="AD5910" s="419"/>
      <c r="AE5910" s="419"/>
      <c r="AF5910" s="419"/>
      <c r="AH5910" s="419"/>
      <c r="AI5910" s="419"/>
      <c r="AJ5910" s="419"/>
      <c r="AL5910" s="419"/>
      <c r="AM5910" s="419"/>
      <c r="AN5910" s="403"/>
      <c r="AO5910" s="419"/>
      <c r="AP5910" s="419"/>
      <c r="AQ5910" s="419"/>
      <c r="AR5910" s="419"/>
      <c r="AS5910" s="419"/>
      <c r="AT5910" s="419"/>
      <c r="AU5910" s="419"/>
      <c r="AV5910" s="419"/>
      <c r="AX5910" s="419"/>
      <c r="AY5910" s="419"/>
      <c r="AZ5910" s="419"/>
      <c r="BB5910" s="419"/>
      <c r="BC5910" s="419"/>
      <c r="BD5910" s="419"/>
      <c r="BF5910" s="419"/>
      <c r="BG5910" s="419"/>
      <c r="BH5910" s="419"/>
      <c r="BJ5910" s="419"/>
      <c r="BK5910" s="419"/>
      <c r="BL5910" s="419"/>
      <c r="BN5910" s="419"/>
      <c r="BO5910" s="419"/>
      <c r="BP5910" s="419"/>
      <c r="BR5910" s="419"/>
      <c r="BS5910" s="419"/>
      <c r="BT5910" s="419"/>
      <c r="BV5910" s="419"/>
      <c r="BW5910" s="419"/>
      <c r="BX5910" s="397"/>
      <c r="BZ5910" s="449"/>
      <c r="CB5910" s="419"/>
      <c r="CC5910" s="419"/>
      <c r="CD5910" s="419"/>
      <c r="CF5910" s="419"/>
      <c r="CG5910" s="419"/>
      <c r="CH5910" s="419"/>
    </row>
    <row r="5911" spans="3:86" ht="21" thickBot="1">
      <c r="C5911" s="425"/>
      <c r="P5911" s="431"/>
      <c r="R5911" s="419"/>
      <c r="S5911" s="446"/>
      <c r="T5911" s="419"/>
      <c r="V5911" s="196"/>
      <c r="W5911" s="419"/>
      <c r="X5911" s="419"/>
      <c r="Z5911" s="419"/>
      <c r="AA5911" s="419"/>
      <c r="AB5911" s="419"/>
      <c r="AD5911" s="419"/>
      <c r="AE5911" s="419"/>
      <c r="AF5911" s="419"/>
      <c r="AH5911" s="419"/>
      <c r="AI5911" s="419"/>
      <c r="AJ5911" s="419"/>
      <c r="AL5911" s="419"/>
      <c r="AM5911" s="419"/>
      <c r="AN5911" s="403"/>
      <c r="AO5911" s="419"/>
      <c r="AP5911" s="419"/>
      <c r="AQ5911" s="419"/>
      <c r="AR5911" s="419"/>
      <c r="AS5911" s="419"/>
      <c r="AT5911" s="419"/>
      <c r="AU5911" s="419"/>
      <c r="AV5911" s="419"/>
      <c r="AX5911" s="419"/>
      <c r="AY5911" s="419"/>
      <c r="AZ5911" s="419"/>
      <c r="BB5911" s="419"/>
      <c r="BC5911" s="419"/>
      <c r="BD5911" s="419"/>
      <c r="BF5911" s="419"/>
      <c r="BG5911" s="419"/>
      <c r="BH5911" s="419"/>
      <c r="BJ5911" s="419"/>
      <c r="BK5911" s="419"/>
      <c r="BL5911" s="419"/>
      <c r="BN5911" s="419"/>
      <c r="BO5911" s="419"/>
      <c r="BP5911" s="419"/>
      <c r="BR5911" s="419"/>
      <c r="BS5911" s="419"/>
      <c r="BT5911" s="419"/>
      <c r="BV5911" s="419"/>
      <c r="BW5911" s="419"/>
      <c r="BX5911" s="397"/>
      <c r="BZ5911" s="449"/>
      <c r="CB5911" s="419"/>
      <c r="CC5911" s="419"/>
      <c r="CD5911" s="419"/>
      <c r="CF5911" s="419"/>
      <c r="CG5911" s="419"/>
      <c r="CH5911" s="419"/>
    </row>
    <row r="5912" spans="3:86" ht="21" thickBot="1">
      <c r="C5912" s="425"/>
      <c r="P5912" s="431"/>
      <c r="R5912" s="419"/>
      <c r="S5912" s="446"/>
      <c r="T5912" s="419"/>
      <c r="V5912" s="196"/>
      <c r="W5912" s="419"/>
      <c r="X5912" s="419"/>
      <c r="Z5912" s="419"/>
      <c r="AA5912" s="419"/>
      <c r="AB5912" s="419"/>
      <c r="AD5912" s="419"/>
      <c r="AE5912" s="419"/>
      <c r="AF5912" s="419"/>
      <c r="AH5912" s="419"/>
      <c r="AI5912" s="419"/>
      <c r="AJ5912" s="419"/>
      <c r="AL5912" s="419"/>
      <c r="AM5912" s="419"/>
      <c r="AN5912" s="403"/>
      <c r="AO5912" s="419"/>
      <c r="AP5912" s="419"/>
      <c r="AQ5912" s="419"/>
      <c r="AR5912" s="419"/>
      <c r="AS5912" s="419"/>
      <c r="AT5912" s="419"/>
      <c r="AU5912" s="419"/>
      <c r="AV5912" s="419"/>
      <c r="AX5912" s="419"/>
      <c r="AY5912" s="419"/>
      <c r="AZ5912" s="419"/>
      <c r="BB5912" s="419"/>
      <c r="BC5912" s="419"/>
      <c r="BD5912" s="419"/>
      <c r="BF5912" s="419"/>
      <c r="BG5912" s="419"/>
      <c r="BH5912" s="419"/>
      <c r="BJ5912" s="419"/>
      <c r="BK5912" s="419"/>
      <c r="BL5912" s="419"/>
      <c r="BN5912" s="419"/>
      <c r="BO5912" s="419"/>
      <c r="BP5912" s="419"/>
      <c r="BR5912" s="419"/>
      <c r="BS5912" s="419"/>
      <c r="BT5912" s="419"/>
      <c r="BV5912" s="419"/>
      <c r="BW5912" s="419"/>
      <c r="BX5912" s="397"/>
      <c r="BZ5912" s="449"/>
      <c r="CB5912" s="419"/>
      <c r="CC5912" s="419"/>
      <c r="CD5912" s="419"/>
      <c r="CF5912" s="419"/>
      <c r="CG5912" s="419"/>
      <c r="CH5912" s="419"/>
    </row>
    <row r="5913" spans="3:86" ht="21" thickBot="1">
      <c r="C5913" s="425"/>
      <c r="P5913" s="431"/>
      <c r="R5913" s="419"/>
      <c r="S5913" s="446"/>
      <c r="T5913" s="419"/>
      <c r="V5913" s="196"/>
      <c r="W5913" s="419"/>
      <c r="X5913" s="419"/>
      <c r="Z5913" s="419"/>
      <c r="AA5913" s="419"/>
      <c r="AB5913" s="419"/>
      <c r="AD5913" s="419"/>
      <c r="AE5913" s="419"/>
      <c r="AF5913" s="419"/>
      <c r="AH5913" s="419"/>
      <c r="AI5913" s="419"/>
      <c r="AJ5913" s="419"/>
      <c r="AL5913" s="419"/>
      <c r="AM5913" s="419"/>
      <c r="AN5913" s="403"/>
      <c r="AO5913" s="419"/>
      <c r="AP5913" s="419"/>
      <c r="AQ5913" s="419"/>
      <c r="AR5913" s="419"/>
      <c r="AS5913" s="419"/>
      <c r="AT5913" s="419"/>
      <c r="AU5913" s="419"/>
      <c r="AV5913" s="419"/>
      <c r="AX5913" s="419"/>
      <c r="AY5913" s="419"/>
      <c r="AZ5913" s="419"/>
      <c r="BB5913" s="419"/>
      <c r="BC5913" s="419"/>
      <c r="BD5913" s="419"/>
      <c r="BF5913" s="419"/>
      <c r="BG5913" s="419"/>
      <c r="BH5913" s="419"/>
      <c r="BJ5913" s="419"/>
      <c r="BK5913" s="419"/>
      <c r="BL5913" s="419"/>
      <c r="BN5913" s="419"/>
      <c r="BO5913" s="419"/>
      <c r="BP5913" s="419"/>
      <c r="BR5913" s="419"/>
      <c r="BS5913" s="419"/>
      <c r="BT5913" s="419"/>
      <c r="BV5913" s="419"/>
      <c r="BW5913" s="419"/>
      <c r="BX5913" s="397"/>
      <c r="BZ5913" s="449"/>
      <c r="CB5913" s="419"/>
      <c r="CC5913" s="419"/>
      <c r="CD5913" s="419"/>
      <c r="CF5913" s="419"/>
      <c r="CG5913" s="419"/>
      <c r="CH5913" s="419"/>
    </row>
    <row r="5914" spans="3:86" ht="21" thickBot="1">
      <c r="C5914" s="425"/>
      <c r="P5914" s="431"/>
      <c r="R5914" s="419"/>
      <c r="S5914" s="446"/>
      <c r="T5914" s="419"/>
      <c r="V5914" s="196"/>
      <c r="W5914" s="419"/>
      <c r="X5914" s="419"/>
      <c r="Z5914" s="419"/>
      <c r="AA5914" s="419"/>
      <c r="AB5914" s="419"/>
      <c r="AD5914" s="419"/>
      <c r="AE5914" s="419"/>
      <c r="AF5914" s="419"/>
      <c r="AH5914" s="419"/>
      <c r="AI5914" s="419"/>
      <c r="AJ5914" s="419"/>
      <c r="AL5914" s="419"/>
      <c r="AM5914" s="419"/>
      <c r="AN5914" s="403"/>
      <c r="AO5914" s="419"/>
      <c r="AP5914" s="419"/>
      <c r="AQ5914" s="419"/>
      <c r="AR5914" s="419"/>
      <c r="AS5914" s="419"/>
      <c r="AT5914" s="419"/>
      <c r="AU5914" s="419"/>
      <c r="AV5914" s="419"/>
      <c r="AX5914" s="419"/>
      <c r="AY5914" s="419"/>
      <c r="AZ5914" s="419"/>
      <c r="BB5914" s="419"/>
      <c r="BC5914" s="419"/>
      <c r="BD5914" s="419"/>
      <c r="BF5914" s="419"/>
      <c r="BG5914" s="419"/>
      <c r="BH5914" s="419"/>
      <c r="BJ5914" s="419"/>
      <c r="BK5914" s="419"/>
      <c r="BL5914" s="419"/>
      <c r="BN5914" s="419"/>
      <c r="BO5914" s="419"/>
      <c r="BP5914" s="419"/>
      <c r="BR5914" s="419"/>
      <c r="BS5914" s="419"/>
      <c r="BT5914" s="419"/>
      <c r="BV5914" s="419"/>
      <c r="BW5914" s="419"/>
      <c r="BX5914" s="397"/>
      <c r="BZ5914" s="449"/>
      <c r="CB5914" s="419"/>
      <c r="CC5914" s="419"/>
      <c r="CD5914" s="419"/>
      <c r="CF5914" s="419"/>
      <c r="CG5914" s="419"/>
      <c r="CH5914" s="419"/>
    </row>
    <row r="5915" spans="3:86" ht="21" thickBot="1">
      <c r="C5915" s="425"/>
      <c r="P5915" s="431"/>
      <c r="R5915" s="419"/>
      <c r="S5915" s="446"/>
      <c r="T5915" s="419"/>
      <c r="V5915" s="196"/>
      <c r="W5915" s="419"/>
      <c r="X5915" s="419"/>
      <c r="Z5915" s="419"/>
      <c r="AA5915" s="419"/>
      <c r="AB5915" s="419"/>
      <c r="AD5915" s="419"/>
      <c r="AE5915" s="419"/>
      <c r="AF5915" s="419"/>
      <c r="AH5915" s="419"/>
      <c r="AI5915" s="419"/>
      <c r="AJ5915" s="419"/>
      <c r="AL5915" s="419"/>
      <c r="AM5915" s="419"/>
      <c r="AN5915" s="403"/>
      <c r="AO5915" s="419"/>
      <c r="AP5915" s="419"/>
      <c r="AQ5915" s="419"/>
      <c r="AR5915" s="419"/>
      <c r="AS5915" s="419"/>
      <c r="AT5915" s="419"/>
      <c r="AU5915" s="419"/>
      <c r="AV5915" s="419"/>
      <c r="AX5915" s="419"/>
      <c r="AY5915" s="419"/>
      <c r="AZ5915" s="419"/>
      <c r="BB5915" s="419"/>
      <c r="BC5915" s="419"/>
      <c r="BD5915" s="419"/>
      <c r="BF5915" s="419"/>
      <c r="BG5915" s="419"/>
      <c r="BH5915" s="419"/>
      <c r="BJ5915" s="419"/>
      <c r="BK5915" s="419"/>
      <c r="BL5915" s="419"/>
      <c r="BN5915" s="419"/>
      <c r="BO5915" s="419"/>
      <c r="BP5915" s="419"/>
      <c r="BR5915" s="419"/>
      <c r="BS5915" s="419"/>
      <c r="BT5915" s="419"/>
      <c r="BV5915" s="419"/>
      <c r="BW5915" s="419"/>
      <c r="BX5915" s="397"/>
      <c r="BZ5915" s="449"/>
      <c r="CB5915" s="419"/>
      <c r="CC5915" s="419"/>
      <c r="CD5915" s="419"/>
      <c r="CF5915" s="419"/>
      <c r="CG5915" s="419"/>
      <c r="CH5915" s="419"/>
    </row>
    <row r="5916" spans="3:86" ht="21" thickBot="1">
      <c r="C5916" s="425"/>
      <c r="P5916" s="431"/>
      <c r="R5916" s="419"/>
      <c r="S5916" s="446"/>
      <c r="T5916" s="419"/>
      <c r="V5916" s="196"/>
      <c r="W5916" s="419"/>
      <c r="X5916" s="419"/>
      <c r="Z5916" s="419"/>
      <c r="AA5916" s="419"/>
      <c r="AB5916" s="419"/>
      <c r="AD5916" s="419"/>
      <c r="AE5916" s="419"/>
      <c r="AF5916" s="419"/>
      <c r="AH5916" s="419"/>
      <c r="AI5916" s="419"/>
      <c r="AJ5916" s="419"/>
      <c r="AL5916" s="419"/>
      <c r="AM5916" s="419"/>
      <c r="AN5916" s="403"/>
      <c r="AO5916" s="419"/>
      <c r="AP5916" s="419"/>
      <c r="AQ5916" s="419"/>
      <c r="AR5916" s="419"/>
      <c r="AS5916" s="419"/>
      <c r="AT5916" s="419"/>
      <c r="AU5916" s="419"/>
      <c r="AV5916" s="419"/>
      <c r="AX5916" s="419"/>
      <c r="AY5916" s="419"/>
      <c r="AZ5916" s="419"/>
      <c r="BB5916" s="419"/>
      <c r="BC5916" s="419"/>
      <c r="BD5916" s="419"/>
      <c r="BF5916" s="419"/>
      <c r="BG5916" s="419"/>
      <c r="BH5916" s="419"/>
      <c r="BJ5916" s="419"/>
      <c r="BK5916" s="419"/>
      <c r="BL5916" s="419"/>
      <c r="BN5916" s="419"/>
      <c r="BO5916" s="419"/>
      <c r="BP5916" s="419"/>
      <c r="BR5916" s="419"/>
      <c r="BS5916" s="419"/>
      <c r="BT5916" s="419"/>
      <c r="BV5916" s="419"/>
      <c r="BW5916" s="419"/>
      <c r="BX5916" s="397"/>
      <c r="BZ5916" s="449"/>
      <c r="CB5916" s="419"/>
      <c r="CC5916" s="419"/>
      <c r="CD5916" s="419"/>
      <c r="CF5916" s="419"/>
      <c r="CG5916" s="419"/>
      <c r="CH5916" s="419"/>
    </row>
    <row r="5917" spans="3:86" ht="21" thickBot="1">
      <c r="C5917" s="425"/>
      <c r="P5917" s="431"/>
      <c r="R5917" s="419"/>
      <c r="S5917" s="446"/>
      <c r="T5917" s="419"/>
      <c r="V5917" s="196"/>
      <c r="W5917" s="419"/>
      <c r="X5917" s="419"/>
      <c r="Z5917" s="419"/>
      <c r="AA5917" s="419"/>
      <c r="AB5917" s="419"/>
      <c r="AD5917" s="419"/>
      <c r="AE5917" s="419"/>
      <c r="AF5917" s="419"/>
      <c r="AH5917" s="419"/>
      <c r="AI5917" s="419"/>
      <c r="AJ5917" s="419"/>
      <c r="AL5917" s="419"/>
      <c r="AM5917" s="419"/>
      <c r="AN5917" s="403"/>
      <c r="AO5917" s="419"/>
      <c r="AP5917" s="419"/>
      <c r="AQ5917" s="419"/>
      <c r="AR5917" s="419"/>
      <c r="AS5917" s="419"/>
      <c r="AT5917" s="419"/>
      <c r="AU5917" s="419"/>
      <c r="AV5917" s="419"/>
      <c r="AX5917" s="419"/>
      <c r="AY5917" s="419"/>
      <c r="AZ5917" s="419"/>
      <c r="BB5917" s="419"/>
      <c r="BC5917" s="419"/>
      <c r="BD5917" s="419"/>
      <c r="BF5917" s="419"/>
      <c r="BG5917" s="419"/>
      <c r="BH5917" s="419"/>
      <c r="BJ5917" s="419"/>
      <c r="BK5917" s="419"/>
      <c r="BL5917" s="419"/>
      <c r="BN5917" s="419"/>
      <c r="BO5917" s="419"/>
      <c r="BP5917" s="419"/>
      <c r="BR5917" s="419"/>
      <c r="BS5917" s="419"/>
      <c r="BT5917" s="419"/>
      <c r="BV5917" s="419"/>
      <c r="BW5917" s="419"/>
      <c r="BX5917" s="397"/>
      <c r="BZ5917" s="449"/>
      <c r="CB5917" s="419"/>
      <c r="CC5917" s="419"/>
      <c r="CD5917" s="419"/>
      <c r="CF5917" s="419"/>
      <c r="CG5917" s="419"/>
      <c r="CH5917" s="419"/>
    </row>
    <row r="5918" spans="3:86" ht="21" thickBot="1">
      <c r="C5918" s="425"/>
      <c r="P5918" s="431"/>
      <c r="R5918" s="419"/>
      <c r="S5918" s="446"/>
      <c r="T5918" s="419"/>
      <c r="V5918" s="196"/>
      <c r="W5918" s="419"/>
      <c r="X5918" s="419"/>
      <c r="Z5918" s="419"/>
      <c r="AA5918" s="419"/>
      <c r="AB5918" s="419"/>
      <c r="AD5918" s="419"/>
      <c r="AE5918" s="419"/>
      <c r="AF5918" s="419"/>
      <c r="AH5918" s="419"/>
      <c r="AI5918" s="419"/>
      <c r="AJ5918" s="419"/>
      <c r="AL5918" s="419"/>
      <c r="AM5918" s="419"/>
      <c r="AN5918" s="403"/>
      <c r="AO5918" s="419"/>
      <c r="AP5918" s="419"/>
      <c r="AQ5918" s="419"/>
      <c r="AR5918" s="419"/>
      <c r="AS5918" s="419"/>
      <c r="AT5918" s="419"/>
      <c r="AU5918" s="419"/>
      <c r="AV5918" s="419"/>
      <c r="AX5918" s="419"/>
      <c r="AY5918" s="419"/>
      <c r="AZ5918" s="419"/>
      <c r="BB5918" s="419"/>
      <c r="BC5918" s="419"/>
      <c r="BD5918" s="419"/>
      <c r="BF5918" s="419"/>
      <c r="BG5918" s="419"/>
      <c r="BH5918" s="419"/>
      <c r="BJ5918" s="419"/>
      <c r="BK5918" s="419"/>
      <c r="BL5918" s="419"/>
      <c r="BN5918" s="419"/>
      <c r="BO5918" s="419"/>
      <c r="BP5918" s="419"/>
      <c r="BR5918" s="419"/>
      <c r="BS5918" s="419"/>
      <c r="BT5918" s="419"/>
      <c r="BV5918" s="419"/>
      <c r="BW5918" s="419"/>
      <c r="BX5918" s="397"/>
      <c r="BZ5918" s="449"/>
      <c r="CB5918" s="419"/>
      <c r="CC5918" s="419"/>
      <c r="CD5918" s="419"/>
      <c r="CF5918" s="419"/>
      <c r="CG5918" s="419"/>
      <c r="CH5918" s="419"/>
    </row>
    <row r="5919" spans="3:86" ht="21" thickBot="1">
      <c r="C5919" s="425"/>
      <c r="P5919" s="431"/>
      <c r="R5919" s="419"/>
      <c r="S5919" s="446"/>
      <c r="T5919" s="419"/>
      <c r="V5919" s="196"/>
      <c r="W5919" s="419"/>
      <c r="X5919" s="419"/>
      <c r="Z5919" s="419"/>
      <c r="AA5919" s="419"/>
      <c r="AB5919" s="419"/>
      <c r="AD5919" s="419"/>
      <c r="AE5919" s="419"/>
      <c r="AF5919" s="419"/>
      <c r="AH5919" s="419"/>
      <c r="AI5919" s="419"/>
      <c r="AJ5919" s="419"/>
      <c r="AL5919" s="419"/>
      <c r="AM5919" s="419"/>
      <c r="AN5919" s="403"/>
      <c r="AO5919" s="419"/>
      <c r="AP5919" s="419"/>
      <c r="AQ5919" s="419"/>
      <c r="AR5919" s="419"/>
      <c r="AS5919" s="419"/>
      <c r="AT5919" s="419"/>
      <c r="AU5919" s="419"/>
      <c r="AV5919" s="419"/>
      <c r="AX5919" s="419"/>
      <c r="AY5919" s="419"/>
      <c r="AZ5919" s="419"/>
      <c r="BB5919" s="419"/>
      <c r="BC5919" s="419"/>
      <c r="BD5919" s="419"/>
      <c r="BF5919" s="419"/>
      <c r="BG5919" s="419"/>
      <c r="BH5919" s="419"/>
      <c r="BJ5919" s="419"/>
      <c r="BK5919" s="419"/>
      <c r="BL5919" s="419"/>
      <c r="BN5919" s="419"/>
      <c r="BO5919" s="419"/>
      <c r="BP5919" s="419"/>
      <c r="BR5919" s="419"/>
      <c r="BS5919" s="419"/>
      <c r="BT5919" s="419"/>
      <c r="BV5919" s="419"/>
      <c r="BW5919" s="419"/>
      <c r="BX5919" s="397"/>
      <c r="BZ5919" s="449"/>
      <c r="CB5919" s="419"/>
      <c r="CC5919" s="419"/>
      <c r="CD5919" s="419"/>
      <c r="CF5919" s="419"/>
      <c r="CG5919" s="419"/>
      <c r="CH5919" s="419"/>
    </row>
    <row r="5920" spans="3:86" ht="21" thickBot="1">
      <c r="C5920" s="425"/>
      <c r="P5920" s="431"/>
      <c r="R5920" s="419"/>
      <c r="S5920" s="446"/>
      <c r="T5920" s="419"/>
      <c r="V5920" s="196"/>
      <c r="W5920" s="419"/>
      <c r="X5920" s="419"/>
      <c r="Z5920" s="419"/>
      <c r="AA5920" s="419"/>
      <c r="AB5920" s="419"/>
      <c r="AD5920" s="419"/>
      <c r="AE5920" s="419"/>
      <c r="AF5920" s="419"/>
      <c r="AH5920" s="419"/>
      <c r="AI5920" s="419"/>
      <c r="AJ5920" s="419"/>
      <c r="AL5920" s="419"/>
      <c r="AM5920" s="419"/>
      <c r="AN5920" s="403"/>
      <c r="AO5920" s="419"/>
      <c r="AP5920" s="419"/>
      <c r="AQ5920" s="419"/>
      <c r="AR5920" s="419"/>
      <c r="AS5920" s="419"/>
      <c r="AT5920" s="419"/>
      <c r="AU5920" s="419"/>
      <c r="AV5920" s="419"/>
      <c r="AX5920" s="419"/>
      <c r="AY5920" s="419"/>
      <c r="AZ5920" s="419"/>
      <c r="BB5920" s="419"/>
      <c r="BC5920" s="419"/>
      <c r="BD5920" s="419"/>
      <c r="BF5920" s="419"/>
      <c r="BG5920" s="419"/>
      <c r="BH5920" s="419"/>
      <c r="BJ5920" s="419"/>
      <c r="BK5920" s="419"/>
      <c r="BL5920" s="419"/>
      <c r="BN5920" s="419"/>
      <c r="BO5920" s="419"/>
      <c r="BP5920" s="419"/>
      <c r="BR5920" s="419"/>
      <c r="BS5920" s="419"/>
      <c r="BT5920" s="419"/>
      <c r="BV5920" s="419"/>
      <c r="BW5920" s="419"/>
      <c r="BX5920" s="397"/>
      <c r="BZ5920" s="449"/>
      <c r="CB5920" s="419"/>
      <c r="CC5920" s="419"/>
      <c r="CD5920" s="419"/>
      <c r="CF5920" s="419"/>
      <c r="CG5920" s="419"/>
      <c r="CH5920" s="419"/>
    </row>
    <row r="5921" spans="3:86" ht="21" thickBot="1">
      <c r="C5921" s="425"/>
      <c r="P5921" s="431"/>
      <c r="R5921" s="419"/>
      <c r="S5921" s="446"/>
      <c r="T5921" s="419"/>
      <c r="V5921" s="196"/>
      <c r="W5921" s="419"/>
      <c r="X5921" s="419"/>
      <c r="Z5921" s="419"/>
      <c r="AA5921" s="419"/>
      <c r="AB5921" s="419"/>
      <c r="AD5921" s="419"/>
      <c r="AE5921" s="419"/>
      <c r="AF5921" s="419"/>
      <c r="AH5921" s="419"/>
      <c r="AI5921" s="419"/>
      <c r="AJ5921" s="419"/>
      <c r="AL5921" s="419"/>
      <c r="AM5921" s="419"/>
      <c r="AN5921" s="403"/>
      <c r="AO5921" s="419"/>
      <c r="AP5921" s="419"/>
      <c r="AQ5921" s="419"/>
      <c r="AR5921" s="419"/>
      <c r="AS5921" s="419"/>
      <c r="AT5921" s="419"/>
      <c r="AU5921" s="419"/>
      <c r="AV5921" s="419"/>
      <c r="AX5921" s="419"/>
      <c r="AY5921" s="419"/>
      <c r="AZ5921" s="419"/>
      <c r="BB5921" s="419"/>
      <c r="BC5921" s="419"/>
      <c r="BD5921" s="419"/>
      <c r="BF5921" s="419"/>
      <c r="BG5921" s="419"/>
      <c r="BH5921" s="419"/>
      <c r="BJ5921" s="419"/>
      <c r="BK5921" s="419"/>
      <c r="BL5921" s="419"/>
      <c r="BN5921" s="419"/>
      <c r="BO5921" s="419"/>
      <c r="BP5921" s="419"/>
      <c r="BR5921" s="419"/>
      <c r="BS5921" s="419"/>
      <c r="BT5921" s="419"/>
      <c r="BV5921" s="419"/>
      <c r="BW5921" s="419"/>
      <c r="BX5921" s="397"/>
      <c r="BZ5921" s="449"/>
      <c r="CB5921" s="419"/>
      <c r="CC5921" s="419"/>
      <c r="CD5921" s="419"/>
      <c r="CF5921" s="419"/>
      <c r="CG5921" s="419"/>
      <c r="CH5921" s="419"/>
    </row>
    <row r="5922" spans="3:86" ht="21" thickBot="1">
      <c r="C5922" s="425"/>
      <c r="P5922" s="431"/>
      <c r="R5922" s="419"/>
      <c r="S5922" s="446"/>
      <c r="T5922" s="419"/>
      <c r="V5922" s="196"/>
      <c r="W5922" s="419"/>
      <c r="X5922" s="419"/>
      <c r="Z5922" s="419"/>
      <c r="AA5922" s="419"/>
      <c r="AB5922" s="419"/>
      <c r="AD5922" s="419"/>
      <c r="AE5922" s="419"/>
      <c r="AF5922" s="419"/>
      <c r="AH5922" s="419"/>
      <c r="AI5922" s="419"/>
      <c r="AJ5922" s="419"/>
      <c r="AL5922" s="419"/>
      <c r="AM5922" s="419"/>
      <c r="AN5922" s="403"/>
      <c r="AO5922" s="419"/>
      <c r="AP5922" s="419"/>
      <c r="AQ5922" s="419"/>
      <c r="AR5922" s="419"/>
      <c r="AS5922" s="419"/>
      <c r="AT5922" s="419"/>
      <c r="AU5922" s="419"/>
      <c r="AV5922" s="419"/>
      <c r="AX5922" s="419"/>
      <c r="AY5922" s="419"/>
      <c r="AZ5922" s="419"/>
      <c r="BB5922" s="419"/>
      <c r="BC5922" s="419"/>
      <c r="BD5922" s="419"/>
      <c r="BF5922" s="419"/>
      <c r="BG5922" s="419"/>
      <c r="BH5922" s="419"/>
      <c r="BJ5922" s="419"/>
      <c r="BK5922" s="419"/>
      <c r="BL5922" s="419"/>
      <c r="BN5922" s="419"/>
      <c r="BO5922" s="419"/>
      <c r="BP5922" s="419"/>
      <c r="BR5922" s="419"/>
      <c r="BS5922" s="419"/>
      <c r="BT5922" s="419"/>
      <c r="BV5922" s="419"/>
      <c r="BW5922" s="419"/>
      <c r="BX5922" s="397"/>
      <c r="BZ5922" s="449"/>
      <c r="CB5922" s="419"/>
      <c r="CC5922" s="419"/>
      <c r="CD5922" s="419"/>
      <c r="CF5922" s="419"/>
      <c r="CG5922" s="419"/>
      <c r="CH5922" s="419"/>
    </row>
    <row r="5923" spans="3:86" ht="21" thickBot="1">
      <c r="C5923" s="425"/>
      <c r="P5923" s="431"/>
      <c r="R5923" s="419"/>
      <c r="S5923" s="446"/>
      <c r="T5923" s="419"/>
      <c r="V5923" s="196"/>
      <c r="W5923" s="419"/>
      <c r="X5923" s="419"/>
      <c r="Z5923" s="419"/>
      <c r="AA5923" s="419"/>
      <c r="AB5923" s="419"/>
      <c r="AD5923" s="419"/>
      <c r="AE5923" s="419"/>
      <c r="AF5923" s="419"/>
      <c r="AH5923" s="419"/>
      <c r="AI5923" s="419"/>
      <c r="AJ5923" s="419"/>
      <c r="AL5923" s="419"/>
      <c r="AM5923" s="419"/>
      <c r="AN5923" s="403"/>
      <c r="AO5923" s="419"/>
      <c r="AP5923" s="419"/>
      <c r="AQ5923" s="419"/>
      <c r="AR5923" s="419"/>
      <c r="AS5923" s="419"/>
      <c r="AT5923" s="419"/>
      <c r="AU5923" s="419"/>
      <c r="AV5923" s="419"/>
      <c r="AX5923" s="419"/>
      <c r="AY5923" s="419"/>
      <c r="AZ5923" s="419"/>
      <c r="BB5923" s="419"/>
      <c r="BC5923" s="419"/>
      <c r="BD5923" s="419"/>
      <c r="BF5923" s="419"/>
      <c r="BG5923" s="419"/>
      <c r="BH5923" s="419"/>
      <c r="BJ5923" s="419"/>
      <c r="BK5923" s="419"/>
      <c r="BL5923" s="419"/>
      <c r="BN5923" s="419"/>
      <c r="BO5923" s="419"/>
      <c r="BP5923" s="419"/>
      <c r="BR5923" s="419"/>
      <c r="BS5923" s="419"/>
      <c r="BT5923" s="419"/>
      <c r="BV5923" s="419"/>
      <c r="BW5923" s="419"/>
      <c r="BX5923" s="397"/>
      <c r="BZ5923" s="449"/>
      <c r="CB5923" s="419"/>
      <c r="CC5923" s="419"/>
      <c r="CD5923" s="419"/>
      <c r="CF5923" s="419"/>
      <c r="CG5923" s="419"/>
      <c r="CH5923" s="419"/>
    </row>
    <row r="5924" spans="3:86" ht="21" thickBot="1">
      <c r="C5924" s="425"/>
      <c r="P5924" s="431"/>
      <c r="R5924" s="419"/>
      <c r="S5924" s="446"/>
      <c r="T5924" s="419"/>
      <c r="V5924" s="196"/>
      <c r="W5924" s="419"/>
      <c r="X5924" s="419"/>
      <c r="Z5924" s="419"/>
      <c r="AA5924" s="419"/>
      <c r="AB5924" s="419"/>
      <c r="AD5924" s="419"/>
      <c r="AE5924" s="419"/>
      <c r="AF5924" s="419"/>
      <c r="AH5924" s="419"/>
      <c r="AI5924" s="419"/>
      <c r="AJ5924" s="419"/>
      <c r="AL5924" s="419"/>
      <c r="AM5924" s="419"/>
      <c r="AN5924" s="403"/>
      <c r="AO5924" s="419"/>
      <c r="AP5924" s="419"/>
      <c r="AQ5924" s="419"/>
      <c r="AR5924" s="419"/>
      <c r="AS5924" s="419"/>
      <c r="AT5924" s="419"/>
      <c r="AU5924" s="419"/>
      <c r="AV5924" s="419"/>
      <c r="AX5924" s="419"/>
      <c r="AY5924" s="419"/>
      <c r="AZ5924" s="419"/>
      <c r="BB5924" s="419"/>
      <c r="BC5924" s="419"/>
      <c r="BD5924" s="419"/>
      <c r="BF5924" s="419"/>
      <c r="BG5924" s="419"/>
      <c r="BH5924" s="419"/>
      <c r="BJ5924" s="419"/>
      <c r="BK5924" s="419"/>
      <c r="BL5924" s="419"/>
      <c r="BN5924" s="419"/>
      <c r="BO5924" s="419"/>
      <c r="BP5924" s="419"/>
      <c r="BR5924" s="419"/>
      <c r="BS5924" s="419"/>
      <c r="BT5924" s="419"/>
      <c r="BV5924" s="419"/>
      <c r="BW5924" s="419"/>
      <c r="BX5924" s="397"/>
      <c r="BZ5924" s="449"/>
      <c r="CB5924" s="419"/>
      <c r="CC5924" s="419"/>
      <c r="CD5924" s="419"/>
      <c r="CF5924" s="419"/>
      <c r="CG5924" s="419"/>
      <c r="CH5924" s="419"/>
    </row>
    <row r="5925" spans="3:86" ht="21" thickBot="1">
      <c r="C5925" s="425"/>
      <c r="P5925" s="431"/>
      <c r="R5925" s="419"/>
      <c r="S5925" s="446"/>
      <c r="T5925" s="419"/>
      <c r="V5925" s="196"/>
      <c r="W5925" s="419"/>
      <c r="X5925" s="419"/>
      <c r="Z5925" s="419"/>
      <c r="AA5925" s="419"/>
      <c r="AB5925" s="419"/>
      <c r="AD5925" s="419"/>
      <c r="AE5925" s="419"/>
      <c r="AF5925" s="419"/>
      <c r="AH5925" s="419"/>
      <c r="AI5925" s="419"/>
      <c r="AJ5925" s="419"/>
      <c r="AL5925" s="419"/>
      <c r="AM5925" s="419"/>
      <c r="AN5925" s="403"/>
      <c r="AO5925" s="419"/>
      <c r="AP5925" s="419"/>
      <c r="AQ5925" s="419"/>
      <c r="AR5925" s="419"/>
      <c r="AS5925" s="419"/>
      <c r="AT5925" s="419"/>
      <c r="AU5925" s="419"/>
      <c r="AV5925" s="419"/>
      <c r="AX5925" s="419"/>
      <c r="AY5925" s="419"/>
      <c r="AZ5925" s="419"/>
      <c r="BB5925" s="419"/>
      <c r="BC5925" s="419"/>
      <c r="BD5925" s="419"/>
      <c r="BF5925" s="419"/>
      <c r="BG5925" s="419"/>
      <c r="BH5925" s="419"/>
      <c r="BJ5925" s="419"/>
      <c r="BK5925" s="419"/>
      <c r="BL5925" s="419"/>
      <c r="BN5925" s="419"/>
      <c r="BO5925" s="419"/>
      <c r="BP5925" s="419"/>
      <c r="BR5925" s="419"/>
      <c r="BS5925" s="419"/>
      <c r="BT5925" s="419"/>
      <c r="BV5925" s="419"/>
      <c r="BW5925" s="419"/>
      <c r="BX5925" s="397"/>
      <c r="BZ5925" s="449"/>
      <c r="CB5925" s="419"/>
      <c r="CC5925" s="419"/>
      <c r="CD5925" s="419"/>
      <c r="CF5925" s="419"/>
      <c r="CG5925" s="419"/>
      <c r="CH5925" s="419"/>
    </row>
    <row r="5926" spans="3:86" ht="21" thickBot="1">
      <c r="C5926" s="425"/>
      <c r="P5926" s="431"/>
      <c r="R5926" s="419"/>
      <c r="S5926" s="446"/>
      <c r="T5926" s="419"/>
      <c r="V5926" s="196"/>
      <c r="W5926" s="419"/>
      <c r="X5926" s="419"/>
      <c r="Z5926" s="419"/>
      <c r="AA5926" s="419"/>
      <c r="AB5926" s="419"/>
      <c r="AD5926" s="419"/>
      <c r="AE5926" s="419"/>
      <c r="AF5926" s="419"/>
      <c r="AH5926" s="419"/>
      <c r="AI5926" s="419"/>
      <c r="AJ5926" s="419"/>
      <c r="AL5926" s="419"/>
      <c r="AM5926" s="419"/>
      <c r="AN5926" s="403"/>
      <c r="AO5926" s="419"/>
      <c r="AP5926" s="419"/>
      <c r="AQ5926" s="419"/>
      <c r="AR5926" s="419"/>
      <c r="AS5926" s="419"/>
      <c r="AT5926" s="419"/>
      <c r="AU5926" s="419"/>
      <c r="AV5926" s="419"/>
      <c r="AX5926" s="419"/>
      <c r="AY5926" s="419"/>
      <c r="AZ5926" s="419"/>
      <c r="BB5926" s="419"/>
      <c r="BC5926" s="419"/>
      <c r="BD5926" s="419"/>
      <c r="BF5926" s="419"/>
      <c r="BG5926" s="419"/>
      <c r="BH5926" s="419"/>
      <c r="BJ5926" s="419"/>
      <c r="BK5926" s="419"/>
      <c r="BL5926" s="419"/>
      <c r="BN5926" s="419"/>
      <c r="BO5926" s="419"/>
      <c r="BP5926" s="419"/>
      <c r="BR5926" s="419"/>
      <c r="BS5926" s="419"/>
      <c r="BT5926" s="419"/>
      <c r="BV5926" s="419"/>
      <c r="BW5926" s="419"/>
      <c r="BX5926" s="397"/>
      <c r="BZ5926" s="449"/>
      <c r="CB5926" s="419"/>
      <c r="CC5926" s="419"/>
      <c r="CD5926" s="419"/>
      <c r="CF5926" s="419"/>
      <c r="CG5926" s="419"/>
      <c r="CH5926" s="419"/>
    </row>
    <row r="5927" spans="3:86" ht="21" thickBot="1">
      <c r="C5927" s="425"/>
      <c r="P5927" s="431"/>
      <c r="R5927" s="419"/>
      <c r="S5927" s="446"/>
      <c r="T5927" s="419"/>
      <c r="V5927" s="196"/>
      <c r="W5927" s="419"/>
      <c r="X5927" s="419"/>
      <c r="Z5927" s="419"/>
      <c r="AA5927" s="419"/>
      <c r="AB5927" s="419"/>
      <c r="AD5927" s="419"/>
      <c r="AE5927" s="419"/>
      <c r="AF5927" s="419"/>
      <c r="AH5927" s="419"/>
      <c r="AI5927" s="419"/>
      <c r="AJ5927" s="419"/>
      <c r="AL5927" s="419"/>
      <c r="AM5927" s="419"/>
      <c r="AN5927" s="403"/>
      <c r="AO5927" s="419"/>
      <c r="AP5927" s="419"/>
      <c r="AQ5927" s="419"/>
      <c r="AR5927" s="419"/>
      <c r="AS5927" s="419"/>
      <c r="AT5927" s="419"/>
      <c r="AU5927" s="419"/>
      <c r="AV5927" s="419"/>
      <c r="AX5927" s="419"/>
      <c r="AY5927" s="419"/>
      <c r="AZ5927" s="419"/>
      <c r="BB5927" s="419"/>
      <c r="BC5927" s="419"/>
      <c r="BD5927" s="419"/>
      <c r="BF5927" s="419"/>
      <c r="BG5927" s="419"/>
      <c r="BH5927" s="419"/>
      <c r="BJ5927" s="419"/>
      <c r="BK5927" s="419"/>
      <c r="BL5927" s="419"/>
      <c r="BN5927" s="419"/>
      <c r="BO5927" s="419"/>
      <c r="BP5927" s="419"/>
      <c r="BR5927" s="419"/>
      <c r="BS5927" s="419"/>
      <c r="BT5927" s="419"/>
      <c r="BV5927" s="419"/>
      <c r="BW5927" s="419"/>
      <c r="BX5927" s="397"/>
      <c r="BZ5927" s="449"/>
      <c r="CB5927" s="419"/>
      <c r="CC5927" s="419"/>
      <c r="CD5927" s="419"/>
      <c r="CF5927" s="419"/>
      <c r="CG5927" s="419"/>
      <c r="CH5927" s="419"/>
    </row>
    <row r="5928" spans="3:86" ht="21" thickBot="1">
      <c r="C5928" s="425"/>
      <c r="P5928" s="431"/>
      <c r="R5928" s="419"/>
      <c r="S5928" s="446"/>
      <c r="T5928" s="419"/>
      <c r="V5928" s="196"/>
      <c r="W5928" s="419"/>
      <c r="X5928" s="419"/>
      <c r="Z5928" s="419"/>
      <c r="AA5928" s="419"/>
      <c r="AB5928" s="419"/>
      <c r="AD5928" s="419"/>
      <c r="AE5928" s="419"/>
      <c r="AF5928" s="419"/>
      <c r="AH5928" s="419"/>
      <c r="AI5928" s="419"/>
      <c r="AJ5928" s="419"/>
      <c r="AL5928" s="419"/>
      <c r="AM5928" s="419"/>
      <c r="AN5928" s="403"/>
      <c r="AO5928" s="419"/>
      <c r="AP5928" s="419"/>
      <c r="AQ5928" s="419"/>
      <c r="AR5928" s="419"/>
      <c r="AS5928" s="419"/>
      <c r="AT5928" s="419"/>
      <c r="AU5928" s="419"/>
      <c r="AV5928" s="419"/>
      <c r="AX5928" s="419"/>
      <c r="AY5928" s="419"/>
      <c r="AZ5928" s="419"/>
      <c r="BB5928" s="419"/>
      <c r="BC5928" s="419"/>
      <c r="BD5928" s="419"/>
      <c r="BF5928" s="419"/>
      <c r="BG5928" s="419"/>
      <c r="BH5928" s="419"/>
      <c r="BJ5928" s="419"/>
      <c r="BK5928" s="419"/>
      <c r="BL5928" s="419"/>
      <c r="BN5928" s="419"/>
      <c r="BO5928" s="419"/>
      <c r="BP5928" s="419"/>
      <c r="BR5928" s="419"/>
      <c r="BS5928" s="419"/>
      <c r="BT5928" s="419"/>
      <c r="BV5928" s="419"/>
      <c r="BW5928" s="419"/>
      <c r="BX5928" s="397"/>
      <c r="BZ5928" s="449"/>
      <c r="CB5928" s="419"/>
      <c r="CC5928" s="419"/>
      <c r="CD5928" s="419"/>
      <c r="CF5928" s="419"/>
      <c r="CG5928" s="419"/>
      <c r="CH5928" s="419"/>
    </row>
    <row r="5929" spans="3:86" ht="21" thickBot="1">
      <c r="C5929" s="425"/>
      <c r="P5929" s="431"/>
      <c r="R5929" s="419"/>
      <c r="S5929" s="446"/>
      <c r="T5929" s="419"/>
      <c r="V5929" s="196"/>
      <c r="W5929" s="419"/>
      <c r="X5929" s="419"/>
      <c r="Z5929" s="419"/>
      <c r="AA5929" s="419"/>
      <c r="AB5929" s="419"/>
      <c r="AD5929" s="419"/>
      <c r="AE5929" s="419"/>
      <c r="AF5929" s="419"/>
      <c r="AH5929" s="419"/>
      <c r="AI5929" s="419"/>
      <c r="AJ5929" s="419"/>
      <c r="AL5929" s="419"/>
      <c r="AM5929" s="419"/>
      <c r="AN5929" s="403"/>
      <c r="AO5929" s="419"/>
      <c r="AP5929" s="419"/>
      <c r="AQ5929" s="419"/>
      <c r="AR5929" s="419"/>
      <c r="AS5929" s="419"/>
      <c r="AT5929" s="419"/>
      <c r="AU5929" s="419"/>
      <c r="AV5929" s="419"/>
      <c r="AX5929" s="419"/>
      <c r="AY5929" s="419"/>
      <c r="AZ5929" s="419"/>
      <c r="BB5929" s="419"/>
      <c r="BC5929" s="419"/>
      <c r="BD5929" s="419"/>
      <c r="BF5929" s="419"/>
      <c r="BG5929" s="419"/>
      <c r="BH5929" s="419"/>
      <c r="BJ5929" s="419"/>
      <c r="BK5929" s="419"/>
      <c r="BL5929" s="419"/>
      <c r="BN5929" s="419"/>
      <c r="BO5929" s="419"/>
      <c r="BP5929" s="419"/>
      <c r="BR5929" s="419"/>
      <c r="BS5929" s="419"/>
      <c r="BT5929" s="419"/>
      <c r="BV5929" s="419"/>
      <c r="BW5929" s="419"/>
      <c r="BX5929" s="397"/>
      <c r="BZ5929" s="449"/>
      <c r="CB5929" s="419"/>
      <c r="CC5929" s="419"/>
      <c r="CD5929" s="419"/>
      <c r="CF5929" s="419"/>
      <c r="CG5929" s="419"/>
      <c r="CH5929" s="419"/>
    </row>
    <row r="5930" spans="3:86" ht="21" thickBot="1">
      <c r="C5930" s="425"/>
      <c r="P5930" s="431"/>
      <c r="R5930" s="419"/>
      <c r="S5930" s="446"/>
      <c r="T5930" s="419"/>
      <c r="V5930" s="196"/>
      <c r="W5930" s="419"/>
      <c r="X5930" s="419"/>
      <c r="Z5930" s="419"/>
      <c r="AA5930" s="419"/>
      <c r="AB5930" s="419"/>
      <c r="AD5930" s="419"/>
      <c r="AE5930" s="419"/>
      <c r="AF5930" s="419"/>
      <c r="AH5930" s="419"/>
      <c r="AI5930" s="419"/>
      <c r="AJ5930" s="419"/>
      <c r="AL5930" s="419"/>
      <c r="AM5930" s="419"/>
      <c r="AN5930" s="403"/>
      <c r="AO5930" s="419"/>
      <c r="AP5930" s="419"/>
      <c r="AQ5930" s="419"/>
      <c r="AR5930" s="419"/>
      <c r="AS5930" s="419"/>
      <c r="AT5930" s="419"/>
      <c r="AU5930" s="419"/>
      <c r="AV5930" s="419"/>
      <c r="AX5930" s="419"/>
      <c r="AY5930" s="419"/>
      <c r="AZ5930" s="419"/>
      <c r="BB5930" s="419"/>
      <c r="BC5930" s="419"/>
      <c r="BD5930" s="419"/>
      <c r="BF5930" s="419"/>
      <c r="BG5930" s="419"/>
      <c r="BH5930" s="419"/>
      <c r="BJ5930" s="419"/>
      <c r="BK5930" s="419"/>
      <c r="BL5930" s="419"/>
      <c r="BN5930" s="419"/>
      <c r="BO5930" s="419"/>
      <c r="BP5930" s="419"/>
      <c r="BR5930" s="419"/>
      <c r="BS5930" s="419"/>
      <c r="BT5930" s="419"/>
      <c r="BV5930" s="419"/>
      <c r="BW5930" s="419"/>
      <c r="BX5930" s="397"/>
      <c r="BZ5930" s="449"/>
      <c r="CB5930" s="419"/>
      <c r="CC5930" s="419"/>
      <c r="CD5930" s="419"/>
      <c r="CF5930" s="419"/>
      <c r="CG5930" s="419"/>
      <c r="CH5930" s="419"/>
    </row>
    <row r="5931" spans="3:86" ht="21" thickBot="1">
      <c r="C5931" s="425"/>
      <c r="P5931" s="431"/>
      <c r="R5931" s="419"/>
      <c r="S5931" s="446"/>
      <c r="T5931" s="419"/>
      <c r="V5931" s="196"/>
      <c r="W5931" s="419"/>
      <c r="X5931" s="419"/>
      <c r="Z5931" s="419"/>
      <c r="AA5931" s="419"/>
      <c r="AB5931" s="419"/>
      <c r="AD5931" s="419"/>
      <c r="AE5931" s="419"/>
      <c r="AF5931" s="419"/>
      <c r="AH5931" s="419"/>
      <c r="AI5931" s="419"/>
      <c r="AJ5931" s="419"/>
      <c r="AL5931" s="419"/>
      <c r="AM5931" s="419"/>
      <c r="AN5931" s="403"/>
      <c r="AO5931" s="419"/>
      <c r="AP5931" s="419"/>
      <c r="AQ5931" s="419"/>
      <c r="AR5931" s="419"/>
      <c r="AS5931" s="419"/>
      <c r="AT5931" s="419"/>
      <c r="AU5931" s="419"/>
      <c r="AV5931" s="419"/>
      <c r="AX5931" s="419"/>
      <c r="AY5931" s="419"/>
      <c r="AZ5931" s="419"/>
      <c r="BB5931" s="419"/>
      <c r="BC5931" s="419"/>
      <c r="BD5931" s="419"/>
      <c r="BF5931" s="419"/>
      <c r="BG5931" s="419"/>
      <c r="BH5931" s="419"/>
      <c r="BJ5931" s="419"/>
      <c r="BK5931" s="419"/>
      <c r="BL5931" s="419"/>
      <c r="BN5931" s="419"/>
      <c r="BO5931" s="419"/>
      <c r="BP5931" s="419"/>
      <c r="BR5931" s="419"/>
      <c r="BS5931" s="419"/>
      <c r="BT5931" s="419"/>
      <c r="BV5931" s="419"/>
      <c r="BW5931" s="419"/>
      <c r="BX5931" s="397"/>
      <c r="BZ5931" s="449"/>
      <c r="CB5931" s="419"/>
      <c r="CC5931" s="419"/>
      <c r="CD5931" s="419"/>
      <c r="CF5931" s="419"/>
      <c r="CG5931" s="419"/>
      <c r="CH5931" s="419"/>
    </row>
    <row r="5932" spans="3:86" ht="21" thickBot="1">
      <c r="C5932" s="425"/>
      <c r="P5932" s="431"/>
      <c r="R5932" s="419"/>
      <c r="S5932" s="446"/>
      <c r="T5932" s="419"/>
      <c r="V5932" s="196"/>
      <c r="W5932" s="419"/>
      <c r="X5932" s="419"/>
      <c r="Z5932" s="419"/>
      <c r="AA5932" s="419"/>
      <c r="AB5932" s="419"/>
      <c r="AD5932" s="419"/>
      <c r="AE5932" s="419"/>
      <c r="AF5932" s="419"/>
      <c r="AH5932" s="419"/>
      <c r="AI5932" s="419"/>
      <c r="AJ5932" s="419"/>
      <c r="AL5932" s="419"/>
      <c r="AM5932" s="419"/>
      <c r="AN5932" s="403"/>
      <c r="AO5932" s="419"/>
      <c r="AP5932" s="419"/>
      <c r="AQ5932" s="419"/>
      <c r="AR5932" s="419"/>
      <c r="AS5932" s="419"/>
      <c r="AT5932" s="419"/>
      <c r="AU5932" s="419"/>
      <c r="AV5932" s="419"/>
      <c r="AX5932" s="419"/>
      <c r="AY5932" s="419"/>
      <c r="AZ5932" s="419"/>
      <c r="BB5932" s="419"/>
      <c r="BC5932" s="419"/>
      <c r="BD5932" s="419"/>
      <c r="BF5932" s="419"/>
      <c r="BG5932" s="419"/>
      <c r="BH5932" s="419"/>
      <c r="BJ5932" s="419"/>
      <c r="BK5932" s="419"/>
      <c r="BL5932" s="419"/>
      <c r="BN5932" s="419"/>
      <c r="BO5932" s="419"/>
      <c r="BP5932" s="419"/>
      <c r="BR5932" s="419"/>
      <c r="BS5932" s="419"/>
      <c r="BT5932" s="419"/>
      <c r="BV5932" s="419"/>
      <c r="BW5932" s="419"/>
      <c r="BX5932" s="397"/>
      <c r="BZ5932" s="449"/>
      <c r="CB5932" s="419"/>
      <c r="CC5932" s="419"/>
      <c r="CD5932" s="419"/>
      <c r="CF5932" s="419"/>
      <c r="CG5932" s="419"/>
      <c r="CH5932" s="419"/>
    </row>
    <row r="5933" spans="3:86" ht="21" thickBot="1">
      <c r="C5933" s="425"/>
      <c r="P5933" s="431"/>
      <c r="R5933" s="419"/>
      <c r="S5933" s="446"/>
      <c r="T5933" s="419"/>
      <c r="V5933" s="196"/>
      <c r="W5933" s="419"/>
      <c r="X5933" s="419"/>
      <c r="Z5933" s="419"/>
      <c r="AA5933" s="419"/>
      <c r="AB5933" s="419"/>
      <c r="AD5933" s="419"/>
      <c r="AE5933" s="419"/>
      <c r="AF5933" s="419"/>
      <c r="AH5933" s="419"/>
      <c r="AI5933" s="419"/>
      <c r="AJ5933" s="419"/>
      <c r="AL5933" s="419"/>
      <c r="AM5933" s="419"/>
      <c r="AN5933" s="403"/>
      <c r="AO5933" s="419"/>
      <c r="AP5933" s="419"/>
      <c r="AQ5933" s="419"/>
      <c r="AR5933" s="419"/>
      <c r="AS5933" s="419"/>
      <c r="AT5933" s="419"/>
      <c r="AU5933" s="419"/>
      <c r="AV5933" s="419"/>
      <c r="AX5933" s="419"/>
      <c r="AY5933" s="419"/>
      <c r="AZ5933" s="419"/>
      <c r="BB5933" s="419"/>
      <c r="BC5933" s="419"/>
      <c r="BD5933" s="419"/>
      <c r="BF5933" s="419"/>
      <c r="BG5933" s="419"/>
      <c r="BH5933" s="419"/>
      <c r="BJ5933" s="419"/>
      <c r="BK5933" s="419"/>
      <c r="BL5933" s="419"/>
      <c r="BN5933" s="419"/>
      <c r="BO5933" s="419"/>
      <c r="BP5933" s="419"/>
      <c r="BR5933" s="419"/>
      <c r="BS5933" s="419"/>
      <c r="BT5933" s="419"/>
      <c r="BV5933" s="419"/>
      <c r="BW5933" s="419"/>
      <c r="BX5933" s="397"/>
      <c r="BZ5933" s="449"/>
      <c r="CB5933" s="419"/>
      <c r="CC5933" s="419"/>
      <c r="CD5933" s="419"/>
      <c r="CF5933" s="419"/>
      <c r="CG5933" s="419"/>
      <c r="CH5933" s="419"/>
    </row>
    <row r="5934" spans="3:86" ht="21" thickBot="1">
      <c r="C5934" s="425"/>
      <c r="P5934" s="431"/>
      <c r="R5934" s="419"/>
      <c r="S5934" s="446"/>
      <c r="T5934" s="419"/>
      <c r="V5934" s="196"/>
      <c r="W5934" s="419"/>
      <c r="X5934" s="419"/>
      <c r="Z5934" s="419"/>
      <c r="AA5934" s="419"/>
      <c r="AB5934" s="419"/>
      <c r="AD5934" s="419"/>
      <c r="AE5934" s="419"/>
      <c r="AF5934" s="419"/>
      <c r="AH5934" s="419"/>
      <c r="AI5934" s="419"/>
      <c r="AJ5934" s="419"/>
      <c r="AL5934" s="419"/>
      <c r="AM5934" s="419"/>
      <c r="AN5934" s="403"/>
      <c r="AO5934" s="419"/>
      <c r="AP5934" s="419"/>
      <c r="AQ5934" s="419"/>
      <c r="AR5934" s="419"/>
      <c r="AS5934" s="419"/>
      <c r="AT5934" s="419"/>
      <c r="AU5934" s="419"/>
      <c r="AV5934" s="419"/>
      <c r="AX5934" s="419"/>
      <c r="AY5934" s="419"/>
      <c r="AZ5934" s="419"/>
      <c r="BB5934" s="419"/>
      <c r="BC5934" s="419"/>
      <c r="BD5934" s="419"/>
      <c r="BF5934" s="419"/>
      <c r="BG5934" s="419"/>
      <c r="BH5934" s="419"/>
      <c r="BJ5934" s="419"/>
      <c r="BK5934" s="419"/>
      <c r="BL5934" s="419"/>
      <c r="BN5934" s="419"/>
      <c r="BO5934" s="419"/>
      <c r="BP5934" s="419"/>
      <c r="BR5934" s="419"/>
      <c r="BS5934" s="419"/>
      <c r="BT5934" s="419"/>
      <c r="BV5934" s="419"/>
      <c r="BW5934" s="419"/>
      <c r="BX5934" s="397"/>
      <c r="BZ5934" s="449"/>
      <c r="CB5934" s="419"/>
      <c r="CC5934" s="419"/>
      <c r="CD5934" s="419"/>
      <c r="CF5934" s="419"/>
      <c r="CG5934" s="419"/>
      <c r="CH5934" s="419"/>
    </row>
    <row r="5935" spans="3:86" ht="21" thickBot="1">
      <c r="C5935" s="425"/>
      <c r="P5935" s="431"/>
      <c r="R5935" s="419"/>
      <c r="S5935" s="446"/>
      <c r="T5935" s="419"/>
      <c r="V5935" s="196"/>
      <c r="W5935" s="419"/>
      <c r="X5935" s="419"/>
      <c r="Z5935" s="419"/>
      <c r="AA5935" s="419"/>
      <c r="AB5935" s="419"/>
      <c r="AD5935" s="419"/>
      <c r="AE5935" s="419"/>
      <c r="AF5935" s="419"/>
      <c r="AH5935" s="419"/>
      <c r="AI5935" s="419"/>
      <c r="AJ5935" s="419"/>
      <c r="AL5935" s="419"/>
      <c r="AM5935" s="419"/>
      <c r="AN5935" s="403"/>
      <c r="AO5935" s="419"/>
      <c r="AP5935" s="419"/>
      <c r="AQ5935" s="419"/>
      <c r="AR5935" s="419"/>
      <c r="AS5935" s="419"/>
      <c r="AT5935" s="419"/>
      <c r="AU5935" s="419"/>
      <c r="AV5935" s="419"/>
      <c r="AX5935" s="419"/>
      <c r="AY5935" s="419"/>
      <c r="AZ5935" s="419"/>
      <c r="BB5935" s="419"/>
      <c r="BC5935" s="419"/>
      <c r="BD5935" s="419"/>
      <c r="BF5935" s="419"/>
      <c r="BG5935" s="419"/>
      <c r="BH5935" s="419"/>
      <c r="BJ5935" s="419"/>
      <c r="BK5935" s="419"/>
      <c r="BL5935" s="419"/>
      <c r="BN5935" s="419"/>
      <c r="BO5935" s="419"/>
      <c r="BP5935" s="419"/>
      <c r="BR5935" s="419"/>
      <c r="BS5935" s="419"/>
      <c r="BT5935" s="419"/>
      <c r="BV5935" s="419"/>
      <c r="BW5935" s="419"/>
      <c r="BX5935" s="397"/>
      <c r="BZ5935" s="449"/>
      <c r="CB5935" s="419"/>
      <c r="CC5935" s="419"/>
      <c r="CD5935" s="419"/>
      <c r="CF5935" s="419"/>
      <c r="CG5935" s="419"/>
      <c r="CH5935" s="419"/>
    </row>
    <row r="5936" spans="3:86" ht="21" thickBot="1">
      <c r="C5936" s="425"/>
      <c r="P5936" s="431"/>
      <c r="R5936" s="419"/>
      <c r="S5936" s="446"/>
      <c r="T5936" s="419"/>
      <c r="V5936" s="196"/>
      <c r="W5936" s="419"/>
      <c r="X5936" s="419"/>
      <c r="Z5936" s="419"/>
      <c r="AA5936" s="419"/>
      <c r="AB5936" s="419"/>
      <c r="AD5936" s="419"/>
      <c r="AE5936" s="419"/>
      <c r="AF5936" s="419"/>
      <c r="AH5936" s="419"/>
      <c r="AI5936" s="419"/>
      <c r="AJ5936" s="419"/>
      <c r="AL5936" s="419"/>
      <c r="AM5936" s="419"/>
      <c r="AN5936" s="403"/>
      <c r="AO5936" s="419"/>
      <c r="AP5936" s="419"/>
      <c r="AQ5936" s="419"/>
      <c r="AR5936" s="419"/>
      <c r="AS5936" s="419"/>
      <c r="AT5936" s="419"/>
      <c r="AU5936" s="419"/>
      <c r="AV5936" s="419"/>
      <c r="AX5936" s="419"/>
      <c r="AY5936" s="419"/>
      <c r="AZ5936" s="419"/>
      <c r="BB5936" s="419"/>
      <c r="BC5936" s="419"/>
      <c r="BD5936" s="419"/>
      <c r="BF5936" s="419"/>
      <c r="BG5936" s="419"/>
      <c r="BH5936" s="419"/>
      <c r="BJ5936" s="419"/>
      <c r="BK5936" s="419"/>
      <c r="BL5936" s="419"/>
      <c r="BN5936" s="419"/>
      <c r="BO5936" s="419"/>
      <c r="BP5936" s="419"/>
      <c r="BR5936" s="419"/>
      <c r="BS5936" s="419"/>
      <c r="BT5936" s="419"/>
      <c r="BV5936" s="419"/>
      <c r="BW5936" s="419"/>
      <c r="BX5936" s="397"/>
      <c r="BZ5936" s="449"/>
      <c r="CB5936" s="419"/>
      <c r="CC5936" s="419"/>
      <c r="CD5936" s="419"/>
      <c r="CF5936" s="419"/>
      <c r="CG5936" s="419"/>
      <c r="CH5936" s="419"/>
    </row>
    <row r="5937" spans="3:86" ht="21" thickBot="1">
      <c r="C5937" s="425"/>
      <c r="P5937" s="431"/>
      <c r="R5937" s="419"/>
      <c r="S5937" s="446"/>
      <c r="T5937" s="419"/>
      <c r="V5937" s="196"/>
      <c r="W5937" s="419"/>
      <c r="X5937" s="419"/>
      <c r="Z5937" s="419"/>
      <c r="AA5937" s="419"/>
      <c r="AB5937" s="419"/>
      <c r="AD5937" s="419"/>
      <c r="AE5937" s="419"/>
      <c r="AF5937" s="419"/>
      <c r="AH5937" s="419"/>
      <c r="AI5937" s="419"/>
      <c r="AJ5937" s="419"/>
      <c r="AL5937" s="419"/>
      <c r="AM5937" s="419"/>
      <c r="AN5937" s="403"/>
      <c r="AO5937" s="419"/>
      <c r="AP5937" s="419"/>
      <c r="AQ5937" s="419"/>
      <c r="AR5937" s="419"/>
      <c r="AS5937" s="419"/>
      <c r="AT5937" s="419"/>
      <c r="AU5937" s="419"/>
      <c r="AV5937" s="419"/>
      <c r="AX5937" s="419"/>
      <c r="AY5937" s="419"/>
      <c r="AZ5937" s="419"/>
      <c r="BB5937" s="419"/>
      <c r="BC5937" s="419"/>
      <c r="BD5937" s="419"/>
      <c r="BF5937" s="419"/>
      <c r="BG5937" s="419"/>
      <c r="BH5937" s="419"/>
      <c r="BJ5937" s="419"/>
      <c r="BK5937" s="419"/>
      <c r="BL5937" s="419"/>
      <c r="BN5937" s="419"/>
      <c r="BO5937" s="419"/>
      <c r="BP5937" s="419"/>
      <c r="BR5937" s="419"/>
      <c r="BS5937" s="419"/>
      <c r="BT5937" s="419"/>
      <c r="BV5937" s="419"/>
      <c r="BW5937" s="419"/>
      <c r="BX5937" s="397"/>
      <c r="BZ5937" s="449"/>
      <c r="CB5937" s="419"/>
      <c r="CC5937" s="419"/>
      <c r="CD5937" s="419"/>
      <c r="CF5937" s="419"/>
      <c r="CG5937" s="419"/>
      <c r="CH5937" s="419"/>
    </row>
    <row r="5938" spans="3:86" ht="21" thickBot="1">
      <c r="C5938" s="425"/>
      <c r="P5938" s="431"/>
      <c r="R5938" s="419"/>
      <c r="S5938" s="446"/>
      <c r="T5938" s="419"/>
      <c r="V5938" s="196"/>
      <c r="W5938" s="419"/>
      <c r="X5938" s="419"/>
      <c r="Z5938" s="419"/>
      <c r="AA5938" s="419"/>
      <c r="AB5938" s="419"/>
      <c r="AD5938" s="419"/>
      <c r="AE5938" s="419"/>
      <c r="AF5938" s="419"/>
      <c r="AH5938" s="419"/>
      <c r="AI5938" s="419"/>
      <c r="AJ5938" s="419"/>
      <c r="AL5938" s="419"/>
      <c r="AM5938" s="419"/>
      <c r="AN5938" s="403"/>
      <c r="AO5938" s="419"/>
      <c r="AP5938" s="419"/>
      <c r="AQ5938" s="419"/>
      <c r="AR5938" s="419"/>
      <c r="AS5938" s="419"/>
      <c r="AT5938" s="419"/>
      <c r="AU5938" s="419"/>
      <c r="AV5938" s="419"/>
      <c r="AX5938" s="419"/>
      <c r="AY5938" s="419"/>
      <c r="AZ5938" s="419"/>
      <c r="BB5938" s="419"/>
      <c r="BC5938" s="419"/>
      <c r="BD5938" s="419"/>
      <c r="BF5938" s="419"/>
      <c r="BG5938" s="419"/>
      <c r="BH5938" s="419"/>
      <c r="BJ5938" s="419"/>
      <c r="BK5938" s="419"/>
      <c r="BL5938" s="419"/>
      <c r="BN5938" s="419"/>
      <c r="BO5938" s="419"/>
      <c r="BP5938" s="419"/>
      <c r="BR5938" s="419"/>
      <c r="BS5938" s="419"/>
      <c r="BT5938" s="419"/>
      <c r="BV5938" s="419"/>
      <c r="BW5938" s="419"/>
      <c r="BX5938" s="397"/>
      <c r="BZ5938" s="449"/>
      <c r="CB5938" s="419"/>
      <c r="CC5938" s="419"/>
      <c r="CD5938" s="419"/>
      <c r="CF5938" s="419"/>
      <c r="CG5938" s="419"/>
      <c r="CH5938" s="419"/>
    </row>
    <row r="5939" spans="3:86" ht="21" thickBot="1">
      <c r="C5939" s="425"/>
      <c r="P5939" s="431"/>
      <c r="R5939" s="419"/>
      <c r="S5939" s="446"/>
      <c r="T5939" s="419"/>
      <c r="V5939" s="196"/>
      <c r="W5939" s="419"/>
      <c r="X5939" s="419"/>
      <c r="Z5939" s="419"/>
      <c r="AA5939" s="419"/>
      <c r="AB5939" s="419"/>
      <c r="AD5939" s="419"/>
      <c r="AE5939" s="419"/>
      <c r="AF5939" s="419"/>
      <c r="AH5939" s="419"/>
      <c r="AI5939" s="419"/>
      <c r="AJ5939" s="419"/>
      <c r="AL5939" s="419"/>
      <c r="AM5939" s="419"/>
      <c r="AN5939" s="403"/>
      <c r="AO5939" s="419"/>
      <c r="AP5939" s="419"/>
      <c r="AQ5939" s="419"/>
      <c r="AR5939" s="419"/>
      <c r="AS5939" s="419"/>
      <c r="AT5939" s="419"/>
      <c r="AU5939" s="419"/>
      <c r="AV5939" s="419"/>
      <c r="AX5939" s="419"/>
      <c r="AY5939" s="419"/>
      <c r="AZ5939" s="419"/>
      <c r="BB5939" s="419"/>
      <c r="BC5939" s="419"/>
      <c r="BD5939" s="419"/>
      <c r="BF5939" s="419"/>
      <c r="BG5939" s="419"/>
      <c r="BH5939" s="419"/>
      <c r="BJ5939" s="419"/>
      <c r="BK5939" s="419"/>
      <c r="BL5939" s="419"/>
      <c r="BN5939" s="419"/>
      <c r="BO5939" s="419"/>
      <c r="BP5939" s="419"/>
      <c r="BR5939" s="419"/>
      <c r="BS5939" s="419"/>
      <c r="BT5939" s="419"/>
      <c r="BV5939" s="419"/>
      <c r="BW5939" s="419"/>
      <c r="BX5939" s="397"/>
      <c r="BZ5939" s="449"/>
      <c r="CB5939" s="419"/>
      <c r="CC5939" s="419"/>
      <c r="CD5939" s="419"/>
      <c r="CF5939" s="419"/>
      <c r="CG5939" s="419"/>
      <c r="CH5939" s="419"/>
    </row>
    <row r="5940" spans="3:86" ht="21" thickBot="1">
      <c r="C5940" s="425"/>
      <c r="P5940" s="431"/>
      <c r="R5940" s="419"/>
      <c r="S5940" s="446"/>
      <c r="T5940" s="419"/>
      <c r="V5940" s="196"/>
      <c r="W5940" s="419"/>
      <c r="X5940" s="419"/>
      <c r="Z5940" s="419"/>
      <c r="AA5940" s="419"/>
      <c r="AB5940" s="419"/>
      <c r="AD5940" s="419"/>
      <c r="AE5940" s="419"/>
      <c r="AF5940" s="419"/>
      <c r="AH5940" s="419"/>
      <c r="AI5940" s="419"/>
      <c r="AJ5940" s="419"/>
      <c r="AL5940" s="419"/>
      <c r="AM5940" s="419"/>
      <c r="AN5940" s="403"/>
      <c r="AO5940" s="419"/>
      <c r="AP5940" s="419"/>
      <c r="AQ5940" s="419"/>
      <c r="AR5940" s="419"/>
      <c r="AS5940" s="419"/>
      <c r="AT5940" s="419"/>
      <c r="AU5940" s="419"/>
      <c r="AV5940" s="419"/>
      <c r="AX5940" s="419"/>
      <c r="AY5940" s="419"/>
      <c r="AZ5940" s="419"/>
      <c r="BB5940" s="419"/>
      <c r="BC5940" s="419"/>
      <c r="BD5940" s="419"/>
      <c r="BF5940" s="419"/>
      <c r="BG5940" s="419"/>
      <c r="BH5940" s="419"/>
      <c r="BJ5940" s="419"/>
      <c r="BK5940" s="419"/>
      <c r="BL5940" s="419"/>
      <c r="BN5940" s="419"/>
      <c r="BO5940" s="419"/>
      <c r="BP5940" s="419"/>
      <c r="BR5940" s="419"/>
      <c r="BS5940" s="419"/>
      <c r="BT5940" s="419"/>
      <c r="BV5940" s="419"/>
      <c r="BW5940" s="419"/>
      <c r="BX5940" s="397"/>
      <c r="BZ5940" s="449"/>
      <c r="CB5940" s="419"/>
      <c r="CC5940" s="419"/>
      <c r="CD5940" s="419"/>
      <c r="CF5940" s="419"/>
      <c r="CG5940" s="419"/>
      <c r="CH5940" s="419"/>
    </row>
    <row r="5941" spans="3:86" ht="21" thickBot="1">
      <c r="C5941" s="425"/>
      <c r="P5941" s="431"/>
      <c r="R5941" s="419"/>
      <c r="S5941" s="446"/>
      <c r="T5941" s="419"/>
      <c r="V5941" s="196"/>
      <c r="W5941" s="419"/>
      <c r="X5941" s="419"/>
      <c r="Z5941" s="419"/>
      <c r="AA5941" s="419"/>
      <c r="AB5941" s="419"/>
      <c r="AD5941" s="419"/>
      <c r="AE5941" s="419"/>
      <c r="AF5941" s="419"/>
      <c r="AH5941" s="419"/>
      <c r="AI5941" s="419"/>
      <c r="AJ5941" s="419"/>
      <c r="AL5941" s="419"/>
      <c r="AM5941" s="419"/>
      <c r="AN5941" s="403"/>
      <c r="AO5941" s="419"/>
      <c r="AP5941" s="419"/>
      <c r="AQ5941" s="419"/>
      <c r="AR5941" s="419"/>
      <c r="AS5941" s="419"/>
      <c r="AT5941" s="419"/>
      <c r="AU5941" s="419"/>
      <c r="AV5941" s="419"/>
      <c r="AX5941" s="419"/>
      <c r="AY5941" s="419"/>
      <c r="AZ5941" s="419"/>
      <c r="BB5941" s="419"/>
      <c r="BC5941" s="419"/>
      <c r="BD5941" s="419"/>
      <c r="BF5941" s="419"/>
      <c r="BG5941" s="419"/>
      <c r="BH5941" s="419"/>
      <c r="BJ5941" s="419"/>
      <c r="BK5941" s="419"/>
      <c r="BL5941" s="419"/>
      <c r="BN5941" s="419"/>
      <c r="BO5941" s="419"/>
      <c r="BP5941" s="419"/>
      <c r="BR5941" s="419"/>
      <c r="BS5941" s="419"/>
      <c r="BT5941" s="419"/>
      <c r="BV5941" s="419"/>
      <c r="BW5941" s="419"/>
      <c r="BX5941" s="397"/>
      <c r="BZ5941" s="449"/>
      <c r="CB5941" s="419"/>
      <c r="CC5941" s="419"/>
      <c r="CD5941" s="419"/>
      <c r="CF5941" s="419"/>
      <c r="CG5941" s="419"/>
      <c r="CH5941" s="419"/>
    </row>
    <row r="5942" spans="3:86" ht="21" thickBot="1">
      <c r="C5942" s="425"/>
      <c r="P5942" s="431"/>
      <c r="R5942" s="419"/>
      <c r="S5942" s="446"/>
      <c r="T5942" s="419"/>
      <c r="V5942" s="196"/>
      <c r="W5942" s="419"/>
      <c r="X5942" s="419"/>
      <c r="Z5942" s="419"/>
      <c r="AA5942" s="419"/>
      <c r="AB5942" s="419"/>
      <c r="AD5942" s="419"/>
      <c r="AE5942" s="419"/>
      <c r="AF5942" s="419"/>
      <c r="AH5942" s="419"/>
      <c r="AI5942" s="419"/>
      <c r="AJ5942" s="419"/>
      <c r="AL5942" s="419"/>
      <c r="AM5942" s="419"/>
      <c r="AN5942" s="403"/>
      <c r="AO5942" s="419"/>
      <c r="AP5942" s="419"/>
      <c r="AQ5942" s="419"/>
      <c r="AR5942" s="419"/>
      <c r="AS5942" s="419"/>
      <c r="AT5942" s="419"/>
      <c r="AU5942" s="419"/>
      <c r="AV5942" s="419"/>
      <c r="AX5942" s="419"/>
      <c r="AY5942" s="419"/>
      <c r="AZ5942" s="419"/>
      <c r="BB5942" s="419"/>
      <c r="BC5942" s="419"/>
      <c r="BD5942" s="419"/>
      <c r="BF5942" s="419"/>
      <c r="BG5942" s="419"/>
      <c r="BH5942" s="419"/>
      <c r="BJ5942" s="419"/>
      <c r="BK5942" s="419"/>
      <c r="BL5942" s="419"/>
      <c r="BN5942" s="419"/>
      <c r="BO5942" s="419"/>
      <c r="BP5942" s="419"/>
      <c r="BR5942" s="419"/>
      <c r="BS5942" s="419"/>
      <c r="BT5942" s="419"/>
      <c r="BV5942" s="419"/>
      <c r="BW5942" s="419"/>
      <c r="BX5942" s="397"/>
      <c r="BZ5942" s="449"/>
      <c r="CB5942" s="419"/>
      <c r="CC5942" s="419"/>
      <c r="CD5942" s="419"/>
      <c r="CF5942" s="419"/>
      <c r="CG5942" s="419"/>
      <c r="CH5942" s="419"/>
    </row>
    <row r="5943" spans="3:86" ht="21" thickBot="1">
      <c r="C5943" s="425"/>
      <c r="P5943" s="431"/>
      <c r="R5943" s="419"/>
      <c r="S5943" s="446"/>
      <c r="T5943" s="419"/>
      <c r="V5943" s="196"/>
      <c r="W5943" s="419"/>
      <c r="X5943" s="419"/>
      <c r="Z5943" s="419"/>
      <c r="AA5943" s="419"/>
      <c r="AB5943" s="419"/>
      <c r="AD5943" s="419"/>
      <c r="AE5943" s="419"/>
      <c r="AF5943" s="419"/>
      <c r="AH5943" s="419"/>
      <c r="AI5943" s="419"/>
      <c r="AJ5943" s="419"/>
      <c r="AL5943" s="419"/>
      <c r="AM5943" s="419"/>
      <c r="AN5943" s="403"/>
      <c r="AO5943" s="419"/>
      <c r="AP5943" s="419"/>
      <c r="AQ5943" s="419"/>
      <c r="AR5943" s="419"/>
      <c r="AS5943" s="419"/>
      <c r="AT5943" s="419"/>
      <c r="AU5943" s="419"/>
      <c r="AV5943" s="419"/>
      <c r="AX5943" s="419"/>
      <c r="AY5943" s="419"/>
      <c r="AZ5943" s="419"/>
      <c r="BB5943" s="419"/>
      <c r="BC5943" s="419"/>
      <c r="BD5943" s="419"/>
      <c r="BF5943" s="419"/>
      <c r="BG5943" s="419"/>
      <c r="BH5943" s="419"/>
      <c r="BJ5943" s="419"/>
      <c r="BK5943" s="419"/>
      <c r="BL5943" s="419"/>
      <c r="BN5943" s="419"/>
      <c r="BO5943" s="419"/>
      <c r="BP5943" s="419"/>
      <c r="BR5943" s="419"/>
      <c r="BS5943" s="419"/>
      <c r="BT5943" s="419"/>
      <c r="BV5943" s="419"/>
      <c r="BW5943" s="419"/>
      <c r="BX5943" s="397"/>
      <c r="BZ5943" s="449"/>
      <c r="CB5943" s="419"/>
      <c r="CC5943" s="419"/>
      <c r="CD5943" s="419"/>
      <c r="CF5943" s="419"/>
      <c r="CG5943" s="419"/>
      <c r="CH5943" s="419"/>
    </row>
    <row r="5944" spans="3:86" ht="21" thickBot="1">
      <c r="C5944" s="425"/>
      <c r="P5944" s="431"/>
      <c r="R5944" s="419"/>
      <c r="S5944" s="446"/>
      <c r="T5944" s="419"/>
      <c r="V5944" s="196"/>
      <c r="W5944" s="419"/>
      <c r="X5944" s="419"/>
      <c r="Z5944" s="419"/>
      <c r="AA5944" s="419"/>
      <c r="AB5944" s="419"/>
      <c r="AD5944" s="419"/>
      <c r="AE5944" s="419"/>
      <c r="AF5944" s="419"/>
      <c r="AH5944" s="419"/>
      <c r="AI5944" s="419"/>
      <c r="AJ5944" s="419"/>
      <c r="AL5944" s="419"/>
      <c r="AM5944" s="419"/>
      <c r="AN5944" s="403"/>
      <c r="AO5944" s="419"/>
      <c r="AP5944" s="419"/>
      <c r="AQ5944" s="419"/>
      <c r="AR5944" s="419"/>
      <c r="AS5944" s="419"/>
      <c r="AT5944" s="419"/>
      <c r="AU5944" s="419"/>
      <c r="AV5944" s="419"/>
      <c r="AX5944" s="419"/>
      <c r="AY5944" s="419"/>
      <c r="AZ5944" s="419"/>
      <c r="BB5944" s="419"/>
      <c r="BC5944" s="419"/>
      <c r="BD5944" s="419"/>
      <c r="BF5944" s="419"/>
      <c r="BG5944" s="419"/>
      <c r="BH5944" s="419"/>
      <c r="BJ5944" s="419"/>
      <c r="BK5944" s="419"/>
      <c r="BL5944" s="419"/>
      <c r="BN5944" s="419"/>
      <c r="BO5944" s="419"/>
      <c r="BP5944" s="419"/>
      <c r="BR5944" s="419"/>
      <c r="BS5944" s="419"/>
      <c r="BT5944" s="419"/>
      <c r="BV5944" s="419"/>
      <c r="BW5944" s="419"/>
      <c r="BX5944" s="397"/>
      <c r="BZ5944" s="449"/>
      <c r="CB5944" s="419"/>
      <c r="CC5944" s="419"/>
      <c r="CD5944" s="419"/>
      <c r="CF5944" s="419"/>
      <c r="CG5944" s="419"/>
      <c r="CH5944" s="419"/>
    </row>
    <row r="5945" spans="3:86" ht="21" thickBot="1">
      <c r="C5945" s="425"/>
      <c r="P5945" s="431"/>
      <c r="R5945" s="419"/>
      <c r="S5945" s="446"/>
      <c r="T5945" s="419"/>
      <c r="V5945" s="196"/>
      <c r="W5945" s="419"/>
      <c r="X5945" s="419"/>
      <c r="Z5945" s="419"/>
      <c r="AA5945" s="419"/>
      <c r="AB5945" s="419"/>
      <c r="AD5945" s="419"/>
      <c r="AE5945" s="419"/>
      <c r="AF5945" s="419"/>
      <c r="AH5945" s="419"/>
      <c r="AI5945" s="419"/>
      <c r="AJ5945" s="419"/>
      <c r="AL5945" s="419"/>
      <c r="AM5945" s="419"/>
      <c r="AN5945" s="403"/>
      <c r="AO5945" s="419"/>
      <c r="AP5945" s="419"/>
      <c r="AQ5945" s="419"/>
      <c r="AR5945" s="419"/>
      <c r="AS5945" s="419"/>
      <c r="AT5945" s="419"/>
      <c r="AU5945" s="419"/>
      <c r="AV5945" s="419"/>
      <c r="AX5945" s="419"/>
      <c r="AY5945" s="419"/>
      <c r="AZ5945" s="419"/>
      <c r="BB5945" s="419"/>
      <c r="BC5945" s="419"/>
      <c r="BD5945" s="419"/>
      <c r="BF5945" s="419"/>
      <c r="BG5945" s="419"/>
      <c r="BH5945" s="419"/>
      <c r="BJ5945" s="419"/>
      <c r="BK5945" s="419"/>
      <c r="BL5945" s="419"/>
      <c r="BN5945" s="419"/>
      <c r="BO5945" s="419"/>
      <c r="BP5945" s="419"/>
      <c r="BR5945" s="419"/>
      <c r="BS5945" s="419"/>
      <c r="BT5945" s="419"/>
      <c r="BV5945" s="419"/>
      <c r="BW5945" s="419"/>
      <c r="BX5945" s="397"/>
      <c r="BZ5945" s="449"/>
      <c r="CB5945" s="419"/>
      <c r="CC5945" s="419"/>
      <c r="CD5945" s="419"/>
      <c r="CF5945" s="419"/>
      <c r="CG5945" s="419"/>
      <c r="CH5945" s="419"/>
    </row>
    <row r="5946" spans="3:86" ht="21" thickBot="1">
      <c r="C5946" s="425"/>
      <c r="P5946" s="431"/>
      <c r="R5946" s="419"/>
      <c r="S5946" s="446"/>
      <c r="T5946" s="419"/>
      <c r="V5946" s="196"/>
      <c r="W5946" s="419"/>
      <c r="X5946" s="419"/>
      <c r="Z5946" s="419"/>
      <c r="AA5946" s="419"/>
      <c r="AB5946" s="419"/>
      <c r="AD5946" s="419"/>
      <c r="AE5946" s="419"/>
      <c r="AF5946" s="419"/>
      <c r="AH5946" s="419"/>
      <c r="AI5946" s="419"/>
      <c r="AJ5946" s="419"/>
      <c r="AL5946" s="419"/>
      <c r="AM5946" s="419"/>
      <c r="AN5946" s="403"/>
      <c r="AO5946" s="419"/>
      <c r="AP5946" s="419"/>
      <c r="AQ5946" s="419"/>
      <c r="AR5946" s="419"/>
      <c r="AS5946" s="419"/>
      <c r="AT5946" s="419"/>
      <c r="AU5946" s="419"/>
      <c r="AV5946" s="419"/>
      <c r="AX5946" s="419"/>
      <c r="AY5946" s="419"/>
      <c r="AZ5946" s="419"/>
      <c r="BB5946" s="419"/>
      <c r="BC5946" s="419"/>
      <c r="BD5946" s="419"/>
      <c r="BF5946" s="419"/>
      <c r="BG5946" s="419"/>
      <c r="BH5946" s="419"/>
      <c r="BJ5946" s="419"/>
      <c r="BK5946" s="419"/>
      <c r="BL5946" s="419"/>
      <c r="BN5946" s="419"/>
      <c r="BO5946" s="419"/>
      <c r="BP5946" s="419"/>
      <c r="BR5946" s="419"/>
      <c r="BS5946" s="419"/>
      <c r="BT5946" s="419"/>
      <c r="BV5946" s="419"/>
      <c r="BW5946" s="419"/>
      <c r="BX5946" s="397"/>
      <c r="BZ5946" s="449"/>
      <c r="CB5946" s="419"/>
      <c r="CC5946" s="419"/>
      <c r="CD5946" s="419"/>
      <c r="CF5946" s="419"/>
      <c r="CG5946" s="419"/>
      <c r="CH5946" s="419"/>
    </row>
    <row r="5947" spans="3:86" ht="21" thickBot="1">
      <c r="C5947" s="425"/>
      <c r="P5947" s="431"/>
      <c r="R5947" s="419"/>
      <c r="S5947" s="446"/>
      <c r="T5947" s="419"/>
      <c r="V5947" s="196"/>
      <c r="W5947" s="419"/>
      <c r="X5947" s="419"/>
      <c r="Z5947" s="419"/>
      <c r="AA5947" s="419"/>
      <c r="AB5947" s="419"/>
      <c r="AD5947" s="419"/>
      <c r="AE5947" s="419"/>
      <c r="AF5947" s="419"/>
      <c r="AH5947" s="419"/>
      <c r="AI5947" s="419"/>
      <c r="AJ5947" s="419"/>
      <c r="AL5947" s="419"/>
      <c r="AM5947" s="419"/>
      <c r="AN5947" s="403"/>
      <c r="AO5947" s="419"/>
      <c r="AP5947" s="419"/>
      <c r="AQ5947" s="419"/>
      <c r="AR5947" s="419"/>
      <c r="AS5947" s="419"/>
      <c r="AT5947" s="419"/>
      <c r="AU5947" s="419"/>
      <c r="AV5947" s="419"/>
      <c r="AX5947" s="419"/>
      <c r="AY5947" s="419"/>
      <c r="AZ5947" s="419"/>
      <c r="BB5947" s="419"/>
      <c r="BC5947" s="419"/>
      <c r="BD5947" s="419"/>
      <c r="BF5947" s="419"/>
      <c r="BG5947" s="419"/>
      <c r="BH5947" s="419"/>
      <c r="BJ5947" s="419"/>
      <c r="BK5947" s="419"/>
      <c r="BL5947" s="419"/>
      <c r="BN5947" s="419"/>
      <c r="BO5947" s="419"/>
      <c r="BP5947" s="419"/>
      <c r="BR5947" s="419"/>
      <c r="BS5947" s="419"/>
      <c r="BT5947" s="419"/>
      <c r="BV5947" s="419"/>
      <c r="BW5947" s="419"/>
      <c r="BX5947" s="397"/>
      <c r="BZ5947" s="449"/>
      <c r="CB5947" s="419"/>
      <c r="CC5947" s="419"/>
      <c r="CD5947" s="419"/>
      <c r="CF5947" s="419"/>
      <c r="CG5947" s="419"/>
      <c r="CH5947" s="419"/>
    </row>
    <row r="5948" spans="3:86" ht="21" thickBot="1">
      <c r="C5948" s="425"/>
      <c r="P5948" s="431"/>
      <c r="R5948" s="419"/>
      <c r="S5948" s="446"/>
      <c r="T5948" s="419"/>
      <c r="V5948" s="196"/>
      <c r="W5948" s="419"/>
      <c r="X5948" s="419"/>
      <c r="Z5948" s="419"/>
      <c r="AA5948" s="419"/>
      <c r="AB5948" s="419"/>
      <c r="AD5948" s="419"/>
      <c r="AE5948" s="419"/>
      <c r="AF5948" s="419"/>
      <c r="AH5948" s="419"/>
      <c r="AI5948" s="419"/>
      <c r="AJ5948" s="419"/>
      <c r="AL5948" s="419"/>
      <c r="AM5948" s="419"/>
      <c r="AN5948" s="403"/>
      <c r="AO5948" s="419"/>
      <c r="AP5948" s="419"/>
      <c r="AQ5948" s="419"/>
      <c r="AR5948" s="419"/>
      <c r="AS5948" s="419"/>
      <c r="AT5948" s="419"/>
      <c r="AU5948" s="419"/>
      <c r="AV5948" s="419"/>
      <c r="AX5948" s="419"/>
      <c r="AY5948" s="419"/>
      <c r="AZ5948" s="419"/>
      <c r="BB5948" s="419"/>
      <c r="BC5948" s="419"/>
      <c r="BD5948" s="419"/>
      <c r="BF5948" s="419"/>
      <c r="BG5948" s="419"/>
      <c r="BH5948" s="419"/>
      <c r="BJ5948" s="419"/>
      <c r="BK5948" s="419"/>
      <c r="BL5948" s="419"/>
      <c r="BN5948" s="419"/>
      <c r="BO5948" s="419"/>
      <c r="BP5948" s="419"/>
      <c r="BR5948" s="419"/>
      <c r="BS5948" s="419"/>
      <c r="BT5948" s="419"/>
      <c r="BV5948" s="419"/>
      <c r="BW5948" s="419"/>
      <c r="BX5948" s="397"/>
      <c r="BZ5948" s="449"/>
      <c r="CB5948" s="419"/>
      <c r="CC5948" s="419"/>
      <c r="CD5948" s="419"/>
      <c r="CF5948" s="419"/>
      <c r="CG5948" s="419"/>
      <c r="CH5948" s="419"/>
    </row>
    <row r="5949" spans="3:86" ht="21" thickBot="1">
      <c r="C5949" s="425"/>
      <c r="P5949" s="431"/>
      <c r="R5949" s="419"/>
      <c r="S5949" s="446"/>
      <c r="T5949" s="419"/>
      <c r="V5949" s="196"/>
      <c r="W5949" s="419"/>
      <c r="X5949" s="419"/>
      <c r="Z5949" s="419"/>
      <c r="AA5949" s="419"/>
      <c r="AB5949" s="419"/>
      <c r="AD5949" s="419"/>
      <c r="AE5949" s="419"/>
      <c r="AF5949" s="419"/>
      <c r="AH5949" s="419"/>
      <c r="AI5949" s="419"/>
      <c r="AJ5949" s="419"/>
      <c r="AL5949" s="419"/>
      <c r="AM5949" s="419"/>
      <c r="AN5949" s="403"/>
      <c r="AO5949" s="419"/>
      <c r="AP5949" s="419"/>
      <c r="AQ5949" s="419"/>
      <c r="AR5949" s="419"/>
      <c r="AS5949" s="419"/>
      <c r="AT5949" s="419"/>
      <c r="AU5949" s="419"/>
      <c r="AV5949" s="419"/>
      <c r="AX5949" s="419"/>
      <c r="AY5949" s="419"/>
      <c r="AZ5949" s="419"/>
      <c r="BB5949" s="419"/>
      <c r="BC5949" s="419"/>
      <c r="BD5949" s="419"/>
      <c r="BF5949" s="419"/>
      <c r="BG5949" s="419"/>
      <c r="BH5949" s="419"/>
      <c r="BJ5949" s="419"/>
      <c r="BK5949" s="419"/>
      <c r="BL5949" s="419"/>
      <c r="BN5949" s="419"/>
      <c r="BO5949" s="419"/>
      <c r="BP5949" s="419"/>
      <c r="BR5949" s="419"/>
      <c r="BS5949" s="419"/>
      <c r="BT5949" s="419"/>
      <c r="BV5949" s="419"/>
      <c r="BW5949" s="419"/>
      <c r="BX5949" s="397"/>
      <c r="BZ5949" s="449"/>
      <c r="CB5949" s="419"/>
      <c r="CC5949" s="419"/>
      <c r="CD5949" s="419"/>
      <c r="CF5949" s="419"/>
      <c r="CG5949" s="419"/>
      <c r="CH5949" s="419"/>
    </row>
    <row r="5950" spans="3:86" ht="21" thickBot="1">
      <c r="C5950" s="425"/>
      <c r="P5950" s="431"/>
      <c r="R5950" s="419"/>
      <c r="S5950" s="446"/>
      <c r="T5950" s="419"/>
      <c r="V5950" s="196"/>
      <c r="W5950" s="419"/>
      <c r="X5950" s="419"/>
      <c r="Z5950" s="419"/>
      <c r="AA5950" s="419"/>
      <c r="AB5950" s="419"/>
      <c r="AD5950" s="419"/>
      <c r="AE5950" s="419"/>
      <c r="AF5950" s="419"/>
      <c r="AH5950" s="419"/>
      <c r="AI5950" s="419"/>
      <c r="AJ5950" s="419"/>
      <c r="AL5950" s="419"/>
      <c r="AM5950" s="419"/>
      <c r="AN5950" s="403"/>
      <c r="AO5950" s="419"/>
      <c r="AP5950" s="419"/>
      <c r="AQ5950" s="419"/>
      <c r="AR5950" s="419"/>
      <c r="AS5950" s="419"/>
      <c r="AT5950" s="419"/>
      <c r="AU5950" s="419"/>
      <c r="AV5950" s="419"/>
      <c r="AX5950" s="419"/>
      <c r="AY5950" s="419"/>
      <c r="AZ5950" s="419"/>
      <c r="BB5950" s="419"/>
      <c r="BC5950" s="419"/>
      <c r="BD5950" s="419"/>
      <c r="BF5950" s="419"/>
      <c r="BG5950" s="419"/>
      <c r="BH5950" s="419"/>
      <c r="BJ5950" s="419"/>
      <c r="BK5950" s="419"/>
      <c r="BL5950" s="419"/>
      <c r="BN5950" s="419"/>
      <c r="BO5950" s="419"/>
      <c r="BP5950" s="419"/>
      <c r="BR5950" s="419"/>
      <c r="BS5950" s="419"/>
      <c r="BT5950" s="419"/>
      <c r="BV5950" s="419"/>
      <c r="BW5950" s="419"/>
      <c r="BX5950" s="397"/>
      <c r="BZ5950" s="449"/>
      <c r="CB5950" s="419"/>
      <c r="CC5950" s="419"/>
      <c r="CD5950" s="419"/>
      <c r="CF5950" s="419"/>
      <c r="CG5950" s="419"/>
      <c r="CH5950" s="419"/>
    </row>
    <row r="5951" spans="3:86" ht="21" thickBot="1">
      <c r="C5951" s="425"/>
      <c r="P5951" s="431"/>
      <c r="R5951" s="419"/>
      <c r="S5951" s="446"/>
      <c r="T5951" s="419"/>
      <c r="V5951" s="196"/>
      <c r="W5951" s="419"/>
      <c r="X5951" s="419"/>
      <c r="Z5951" s="419"/>
      <c r="AA5951" s="419"/>
      <c r="AB5951" s="419"/>
      <c r="AD5951" s="419"/>
      <c r="AE5951" s="419"/>
      <c r="AF5951" s="419"/>
      <c r="AH5951" s="419"/>
      <c r="AI5951" s="419"/>
      <c r="AJ5951" s="419"/>
      <c r="AL5951" s="419"/>
      <c r="AM5951" s="419"/>
      <c r="AN5951" s="403"/>
      <c r="AO5951" s="419"/>
      <c r="AP5951" s="419"/>
      <c r="AQ5951" s="419"/>
      <c r="AR5951" s="419"/>
      <c r="AS5951" s="419"/>
      <c r="AT5951" s="419"/>
      <c r="AU5951" s="419"/>
      <c r="AV5951" s="419"/>
      <c r="AX5951" s="419"/>
      <c r="AY5951" s="419"/>
      <c r="AZ5951" s="419"/>
      <c r="BB5951" s="419"/>
      <c r="BC5951" s="419"/>
      <c r="BD5951" s="419"/>
      <c r="BF5951" s="419"/>
      <c r="BG5951" s="419"/>
      <c r="BH5951" s="419"/>
      <c r="BJ5951" s="419"/>
      <c r="BK5951" s="419"/>
      <c r="BL5951" s="419"/>
      <c r="BN5951" s="419"/>
      <c r="BO5951" s="419"/>
      <c r="BP5951" s="419"/>
      <c r="BR5951" s="419"/>
      <c r="BS5951" s="419"/>
      <c r="BT5951" s="419"/>
      <c r="BV5951" s="419"/>
      <c r="BW5951" s="419"/>
      <c r="BX5951" s="397"/>
      <c r="BZ5951" s="449"/>
      <c r="CB5951" s="419"/>
      <c r="CC5951" s="419"/>
      <c r="CD5951" s="419"/>
      <c r="CF5951" s="419"/>
      <c r="CG5951" s="419"/>
      <c r="CH5951" s="419"/>
    </row>
    <row r="5952" spans="3:86" ht="21" thickBot="1">
      <c r="C5952" s="425"/>
      <c r="P5952" s="431"/>
      <c r="R5952" s="419"/>
      <c r="S5952" s="446"/>
      <c r="T5952" s="419"/>
      <c r="V5952" s="196"/>
      <c r="W5952" s="419"/>
      <c r="X5952" s="419"/>
      <c r="Z5952" s="419"/>
      <c r="AA5952" s="419"/>
      <c r="AB5952" s="419"/>
      <c r="AD5952" s="419"/>
      <c r="AE5952" s="419"/>
      <c r="AF5952" s="419"/>
      <c r="AH5952" s="419"/>
      <c r="AI5952" s="419"/>
      <c r="AJ5952" s="419"/>
      <c r="AL5952" s="419"/>
      <c r="AM5952" s="419"/>
      <c r="AN5952" s="403"/>
      <c r="AO5952" s="419"/>
      <c r="AP5952" s="419"/>
      <c r="AQ5952" s="419"/>
      <c r="AR5952" s="419"/>
      <c r="AS5952" s="419"/>
      <c r="AT5952" s="419"/>
      <c r="AU5952" s="419"/>
      <c r="AV5952" s="419"/>
      <c r="AX5952" s="419"/>
      <c r="AY5952" s="419"/>
      <c r="AZ5952" s="419"/>
      <c r="BB5952" s="419"/>
      <c r="BC5952" s="419"/>
      <c r="BD5952" s="419"/>
      <c r="BF5952" s="419"/>
      <c r="BG5952" s="419"/>
      <c r="BH5952" s="419"/>
      <c r="BJ5952" s="419"/>
      <c r="BK5952" s="419"/>
      <c r="BL5952" s="419"/>
      <c r="BN5952" s="419"/>
      <c r="BO5952" s="419"/>
      <c r="BP5952" s="419"/>
      <c r="BR5952" s="419"/>
      <c r="BS5952" s="419"/>
      <c r="BT5952" s="419"/>
      <c r="BV5952" s="419"/>
      <c r="BW5952" s="419"/>
      <c r="BX5952" s="397"/>
      <c r="BZ5952" s="449"/>
      <c r="CB5952" s="419"/>
      <c r="CC5952" s="419"/>
      <c r="CD5952" s="419"/>
      <c r="CF5952" s="419"/>
      <c r="CG5952" s="419"/>
      <c r="CH5952" s="419"/>
    </row>
    <row r="5953" spans="3:86" ht="21" thickBot="1">
      <c r="C5953" s="425"/>
      <c r="P5953" s="431"/>
      <c r="R5953" s="419"/>
      <c r="S5953" s="446"/>
      <c r="T5953" s="419"/>
      <c r="V5953" s="196"/>
      <c r="W5953" s="419"/>
      <c r="X5953" s="419"/>
      <c r="Z5953" s="419"/>
      <c r="AA5953" s="419"/>
      <c r="AB5953" s="419"/>
      <c r="AD5953" s="419"/>
      <c r="AE5953" s="419"/>
      <c r="AF5953" s="419"/>
      <c r="AH5953" s="419"/>
      <c r="AI5953" s="419"/>
      <c r="AJ5953" s="419"/>
      <c r="AL5953" s="419"/>
      <c r="AM5953" s="419"/>
      <c r="AN5953" s="403"/>
      <c r="AO5953" s="419"/>
      <c r="AP5953" s="419"/>
      <c r="AQ5953" s="419"/>
      <c r="AR5953" s="419"/>
      <c r="AS5953" s="419"/>
      <c r="AT5953" s="419"/>
      <c r="AU5953" s="419"/>
      <c r="AV5953" s="419"/>
      <c r="AX5953" s="419"/>
      <c r="AY5953" s="419"/>
      <c r="AZ5953" s="419"/>
      <c r="BB5953" s="419"/>
      <c r="BC5953" s="419"/>
      <c r="BD5953" s="419"/>
      <c r="BF5953" s="419"/>
      <c r="BG5953" s="419"/>
      <c r="BH5953" s="419"/>
      <c r="BJ5953" s="419"/>
      <c r="BK5953" s="419"/>
      <c r="BL5953" s="419"/>
      <c r="BN5953" s="419"/>
      <c r="BO5953" s="419"/>
      <c r="BP5953" s="419"/>
      <c r="BR5953" s="419"/>
      <c r="BS5953" s="419"/>
      <c r="BT5953" s="419"/>
      <c r="BV5953" s="419"/>
      <c r="BW5953" s="419"/>
      <c r="BX5953" s="397"/>
      <c r="BZ5953" s="449"/>
      <c r="CB5953" s="419"/>
      <c r="CC5953" s="419"/>
      <c r="CD5953" s="419"/>
      <c r="CF5953" s="419"/>
      <c r="CG5953" s="419"/>
      <c r="CH5953" s="419"/>
    </row>
    <row r="5954" spans="3:86" ht="21" thickBot="1">
      <c r="C5954" s="425"/>
      <c r="P5954" s="431"/>
      <c r="R5954" s="419"/>
      <c r="S5954" s="446"/>
      <c r="T5954" s="419"/>
      <c r="V5954" s="196"/>
      <c r="W5954" s="419"/>
      <c r="X5954" s="419"/>
      <c r="Z5954" s="419"/>
      <c r="AA5954" s="419"/>
      <c r="AB5954" s="419"/>
      <c r="AD5954" s="419"/>
      <c r="AE5954" s="419"/>
      <c r="AF5954" s="419"/>
      <c r="AH5954" s="419"/>
      <c r="AI5954" s="419"/>
      <c r="AJ5954" s="419"/>
      <c r="AL5954" s="419"/>
      <c r="AM5954" s="419"/>
      <c r="AN5954" s="403"/>
      <c r="AO5954" s="419"/>
      <c r="AP5954" s="419"/>
      <c r="AQ5954" s="419"/>
      <c r="AR5954" s="419"/>
      <c r="AS5954" s="419"/>
      <c r="AT5954" s="419"/>
      <c r="AU5954" s="419"/>
      <c r="AV5954" s="419"/>
      <c r="AX5954" s="419"/>
      <c r="AY5954" s="419"/>
      <c r="AZ5954" s="419"/>
      <c r="BB5954" s="419"/>
      <c r="BC5954" s="419"/>
      <c r="BD5954" s="419"/>
      <c r="BF5954" s="419"/>
      <c r="BG5954" s="419"/>
      <c r="BH5954" s="419"/>
      <c r="BJ5954" s="419"/>
      <c r="BK5954" s="419"/>
      <c r="BL5954" s="419"/>
      <c r="BN5954" s="419"/>
      <c r="BO5954" s="419"/>
      <c r="BP5954" s="419"/>
      <c r="BR5954" s="419"/>
      <c r="BS5954" s="419"/>
      <c r="BT5954" s="419"/>
      <c r="BV5954" s="419"/>
      <c r="BW5954" s="419"/>
      <c r="BX5954" s="397"/>
      <c r="BZ5954" s="449"/>
      <c r="CB5954" s="419"/>
      <c r="CC5954" s="419"/>
      <c r="CD5954" s="419"/>
      <c r="CF5954" s="419"/>
      <c r="CG5954" s="419"/>
      <c r="CH5954" s="419"/>
    </row>
    <row r="5955" spans="3:86" ht="21" thickBot="1">
      <c r="C5955" s="425"/>
      <c r="P5955" s="431"/>
      <c r="R5955" s="419"/>
      <c r="S5955" s="446"/>
      <c r="T5955" s="419"/>
      <c r="V5955" s="196"/>
      <c r="W5955" s="419"/>
      <c r="X5955" s="419"/>
      <c r="Z5955" s="419"/>
      <c r="AA5955" s="419"/>
      <c r="AB5955" s="419"/>
      <c r="AD5955" s="419"/>
      <c r="AE5955" s="419"/>
      <c r="AF5955" s="419"/>
      <c r="AH5955" s="419"/>
      <c r="AI5955" s="419"/>
      <c r="AJ5955" s="419"/>
      <c r="AL5955" s="419"/>
      <c r="AM5955" s="419"/>
      <c r="AN5955" s="403"/>
      <c r="AO5955" s="419"/>
      <c r="AP5955" s="419"/>
      <c r="AQ5955" s="419"/>
      <c r="AR5955" s="419"/>
      <c r="AS5955" s="419"/>
      <c r="AT5955" s="419"/>
      <c r="AU5955" s="419"/>
      <c r="AV5955" s="419"/>
      <c r="AX5955" s="419"/>
      <c r="AY5955" s="419"/>
      <c r="AZ5955" s="419"/>
      <c r="BB5955" s="419"/>
      <c r="BC5955" s="419"/>
      <c r="BD5955" s="419"/>
      <c r="BF5955" s="419"/>
      <c r="BG5955" s="419"/>
      <c r="BH5955" s="419"/>
      <c r="BJ5955" s="419"/>
      <c r="BK5955" s="419"/>
      <c r="BL5955" s="419"/>
      <c r="BN5955" s="419"/>
      <c r="BO5955" s="419"/>
      <c r="BP5955" s="419"/>
      <c r="BR5955" s="419"/>
      <c r="BS5955" s="419"/>
      <c r="BT5955" s="419"/>
      <c r="BV5955" s="419"/>
      <c r="BW5955" s="419"/>
      <c r="BX5955" s="397"/>
      <c r="BZ5955" s="449"/>
      <c r="CB5955" s="419"/>
      <c r="CC5955" s="419"/>
      <c r="CD5955" s="419"/>
      <c r="CF5955" s="419"/>
      <c r="CG5955" s="419"/>
      <c r="CH5955" s="419"/>
    </row>
    <row r="5956" spans="3:86" ht="21" thickBot="1">
      <c r="C5956" s="425"/>
      <c r="P5956" s="431"/>
      <c r="R5956" s="419"/>
      <c r="S5956" s="446"/>
      <c r="T5956" s="419"/>
      <c r="V5956" s="196"/>
      <c r="W5956" s="419"/>
      <c r="X5956" s="419"/>
      <c r="Z5956" s="419"/>
      <c r="AA5956" s="419"/>
      <c r="AB5956" s="419"/>
      <c r="AD5956" s="419"/>
      <c r="AE5956" s="419"/>
      <c r="AF5956" s="419"/>
      <c r="AH5956" s="419"/>
      <c r="AI5956" s="419"/>
      <c r="AJ5956" s="419"/>
      <c r="AL5956" s="419"/>
      <c r="AM5956" s="419"/>
      <c r="AN5956" s="403"/>
      <c r="AO5956" s="419"/>
      <c r="AP5956" s="419"/>
      <c r="AQ5956" s="419"/>
      <c r="AR5956" s="419"/>
      <c r="AS5956" s="419"/>
      <c r="AT5956" s="419"/>
      <c r="AU5956" s="419"/>
      <c r="AV5956" s="419"/>
      <c r="AX5956" s="419"/>
      <c r="AY5956" s="419"/>
      <c r="AZ5956" s="419"/>
      <c r="BB5956" s="419"/>
      <c r="BC5956" s="419"/>
      <c r="BD5956" s="419"/>
      <c r="BF5956" s="419"/>
      <c r="BG5956" s="419"/>
      <c r="BH5956" s="419"/>
      <c r="BJ5956" s="419"/>
      <c r="BK5956" s="419"/>
      <c r="BL5956" s="419"/>
      <c r="BN5956" s="419"/>
      <c r="BO5956" s="419"/>
      <c r="BP5956" s="419"/>
      <c r="BR5956" s="419"/>
      <c r="BS5956" s="419"/>
      <c r="BT5956" s="419"/>
      <c r="BV5956" s="419"/>
      <c r="BW5956" s="419"/>
      <c r="BX5956" s="397"/>
      <c r="BZ5956" s="449"/>
      <c r="CB5956" s="419"/>
      <c r="CC5956" s="419"/>
      <c r="CD5956" s="419"/>
      <c r="CF5956" s="419"/>
      <c r="CG5956" s="419"/>
      <c r="CH5956" s="419"/>
    </row>
    <row r="5957" spans="3:86" ht="21" thickBot="1">
      <c r="C5957" s="425"/>
      <c r="P5957" s="431"/>
      <c r="R5957" s="419"/>
      <c r="S5957" s="446"/>
      <c r="T5957" s="419"/>
      <c r="V5957" s="196"/>
      <c r="W5957" s="419"/>
      <c r="X5957" s="419"/>
      <c r="Z5957" s="419"/>
      <c r="AA5957" s="419"/>
      <c r="AB5957" s="419"/>
      <c r="AD5957" s="419"/>
      <c r="AE5957" s="419"/>
      <c r="AF5957" s="419"/>
      <c r="AH5957" s="419"/>
      <c r="AI5957" s="419"/>
      <c r="AJ5957" s="419"/>
      <c r="AL5957" s="419"/>
      <c r="AM5957" s="419"/>
      <c r="AN5957" s="403"/>
      <c r="AO5957" s="419"/>
      <c r="AP5957" s="419"/>
      <c r="AQ5957" s="419"/>
      <c r="AR5957" s="419"/>
      <c r="AS5957" s="419"/>
      <c r="AT5957" s="419"/>
      <c r="AU5957" s="419"/>
      <c r="AV5957" s="419"/>
      <c r="AX5957" s="419"/>
      <c r="AY5957" s="419"/>
      <c r="AZ5957" s="419"/>
      <c r="BB5957" s="419"/>
      <c r="BC5957" s="419"/>
      <c r="BD5957" s="419"/>
      <c r="BF5957" s="419"/>
      <c r="BG5957" s="419"/>
      <c r="BH5957" s="419"/>
      <c r="BJ5957" s="419"/>
      <c r="BK5957" s="419"/>
      <c r="BL5957" s="419"/>
      <c r="BN5957" s="419"/>
      <c r="BO5957" s="419"/>
      <c r="BP5957" s="419"/>
      <c r="BR5957" s="419"/>
      <c r="BS5957" s="419"/>
      <c r="BT5957" s="419"/>
      <c r="BV5957" s="419"/>
      <c r="BW5957" s="419"/>
      <c r="BX5957" s="397"/>
      <c r="BZ5957" s="449"/>
      <c r="CB5957" s="419"/>
      <c r="CC5957" s="419"/>
      <c r="CD5957" s="419"/>
      <c r="CF5957" s="419"/>
      <c r="CG5957" s="419"/>
      <c r="CH5957" s="419"/>
    </row>
    <row r="5958" spans="3:86" ht="21" thickBot="1">
      <c r="C5958" s="425"/>
      <c r="P5958" s="431"/>
      <c r="R5958" s="419"/>
      <c r="S5958" s="446"/>
      <c r="T5958" s="419"/>
      <c r="V5958" s="196"/>
      <c r="W5958" s="419"/>
      <c r="X5958" s="419"/>
      <c r="Z5958" s="419"/>
      <c r="AA5958" s="419"/>
      <c r="AB5958" s="419"/>
      <c r="AD5958" s="419"/>
      <c r="AE5958" s="419"/>
      <c r="AF5958" s="419"/>
      <c r="AH5958" s="419"/>
      <c r="AI5958" s="419"/>
      <c r="AJ5958" s="419"/>
      <c r="AL5958" s="419"/>
      <c r="AM5958" s="419"/>
      <c r="AN5958" s="403"/>
      <c r="AO5958" s="419"/>
      <c r="AP5958" s="419"/>
      <c r="AQ5958" s="419"/>
      <c r="AR5958" s="419"/>
      <c r="AS5958" s="419"/>
      <c r="AT5958" s="419"/>
      <c r="AU5958" s="419"/>
      <c r="AV5958" s="419"/>
      <c r="AX5958" s="419"/>
      <c r="AY5958" s="419"/>
      <c r="AZ5958" s="419"/>
      <c r="BB5958" s="419"/>
      <c r="BC5958" s="419"/>
      <c r="BD5958" s="419"/>
      <c r="BF5958" s="419"/>
      <c r="BG5958" s="419"/>
      <c r="BH5958" s="419"/>
      <c r="BJ5958" s="419"/>
      <c r="BK5958" s="419"/>
      <c r="BL5958" s="419"/>
      <c r="BN5958" s="419"/>
      <c r="BO5958" s="419"/>
      <c r="BP5958" s="419"/>
      <c r="BR5958" s="419"/>
      <c r="BS5958" s="419"/>
      <c r="BT5958" s="419"/>
      <c r="BV5958" s="419"/>
      <c r="BW5958" s="419"/>
      <c r="BX5958" s="397"/>
      <c r="BZ5958" s="449"/>
      <c r="CB5958" s="419"/>
      <c r="CC5958" s="419"/>
      <c r="CD5958" s="419"/>
      <c r="CF5958" s="419"/>
      <c r="CG5958" s="419"/>
      <c r="CH5958" s="419"/>
    </row>
    <row r="5959" spans="3:86" ht="21" thickBot="1">
      <c r="C5959" s="425"/>
      <c r="P5959" s="431"/>
      <c r="R5959" s="419"/>
      <c r="S5959" s="446"/>
      <c r="T5959" s="419"/>
      <c r="V5959" s="196"/>
      <c r="W5959" s="419"/>
      <c r="X5959" s="419"/>
      <c r="Z5959" s="419"/>
      <c r="AA5959" s="419"/>
      <c r="AB5959" s="419"/>
      <c r="AD5959" s="419"/>
      <c r="AE5959" s="419"/>
      <c r="AF5959" s="419"/>
      <c r="AH5959" s="419"/>
      <c r="AI5959" s="419"/>
      <c r="AJ5959" s="419"/>
      <c r="AL5959" s="419"/>
      <c r="AM5959" s="419"/>
      <c r="AN5959" s="403"/>
      <c r="AO5959" s="419"/>
      <c r="AP5959" s="419"/>
      <c r="AQ5959" s="419"/>
      <c r="AR5959" s="419"/>
      <c r="AS5959" s="419"/>
      <c r="AT5959" s="419"/>
      <c r="AU5959" s="419"/>
      <c r="AV5959" s="419"/>
      <c r="AX5959" s="419"/>
      <c r="AY5959" s="419"/>
      <c r="AZ5959" s="419"/>
      <c r="BB5959" s="419"/>
      <c r="BC5959" s="419"/>
      <c r="BD5959" s="419"/>
      <c r="BF5959" s="419"/>
      <c r="BG5959" s="419"/>
      <c r="BH5959" s="419"/>
      <c r="BJ5959" s="419"/>
      <c r="BK5959" s="419"/>
      <c r="BL5959" s="419"/>
      <c r="BN5959" s="419"/>
      <c r="BO5959" s="419"/>
      <c r="BP5959" s="419"/>
      <c r="BR5959" s="419"/>
      <c r="BS5959" s="419"/>
      <c r="BT5959" s="419"/>
      <c r="BV5959" s="419"/>
      <c r="BW5959" s="419"/>
      <c r="BX5959" s="397"/>
      <c r="BZ5959" s="449"/>
      <c r="CB5959" s="419"/>
      <c r="CC5959" s="419"/>
      <c r="CD5959" s="419"/>
      <c r="CF5959" s="419"/>
      <c r="CG5959" s="419"/>
      <c r="CH5959" s="419"/>
    </row>
    <row r="5960" spans="3:86" ht="21" thickBot="1">
      <c r="C5960" s="425"/>
      <c r="P5960" s="431"/>
      <c r="R5960" s="419"/>
      <c r="S5960" s="446"/>
      <c r="T5960" s="419"/>
      <c r="V5960" s="196"/>
      <c r="W5960" s="419"/>
      <c r="X5960" s="419"/>
      <c r="Z5960" s="419"/>
      <c r="AA5960" s="419"/>
      <c r="AB5960" s="419"/>
      <c r="AD5960" s="419"/>
      <c r="AE5960" s="419"/>
      <c r="AF5960" s="419"/>
      <c r="AH5960" s="419"/>
      <c r="AI5960" s="419"/>
      <c r="AJ5960" s="419"/>
      <c r="AL5960" s="419"/>
      <c r="AM5960" s="419"/>
      <c r="AN5960" s="403"/>
      <c r="AO5960" s="419"/>
      <c r="AP5960" s="419"/>
      <c r="AQ5960" s="419"/>
      <c r="AR5960" s="419"/>
      <c r="AS5960" s="419"/>
      <c r="AT5960" s="419"/>
      <c r="AU5960" s="419"/>
      <c r="AV5960" s="419"/>
      <c r="AX5960" s="419"/>
      <c r="AY5960" s="419"/>
      <c r="AZ5960" s="419"/>
      <c r="BB5960" s="419"/>
      <c r="BC5960" s="419"/>
      <c r="BD5960" s="419"/>
      <c r="BF5960" s="419"/>
      <c r="BG5960" s="419"/>
      <c r="BH5960" s="419"/>
      <c r="BJ5960" s="419"/>
      <c r="BK5960" s="419"/>
      <c r="BL5960" s="419"/>
      <c r="BN5960" s="419"/>
      <c r="BO5960" s="419"/>
      <c r="BP5960" s="419"/>
      <c r="BR5960" s="419"/>
      <c r="BS5960" s="419"/>
      <c r="BT5960" s="419"/>
      <c r="BV5960" s="419"/>
      <c r="BW5960" s="419"/>
      <c r="BX5960" s="397"/>
      <c r="BZ5960" s="449"/>
      <c r="CB5960" s="419"/>
      <c r="CC5960" s="419"/>
      <c r="CD5960" s="419"/>
      <c r="CF5960" s="419"/>
      <c r="CG5960" s="419"/>
      <c r="CH5960" s="419"/>
    </row>
    <row r="5961" spans="3:86" ht="21" thickBot="1">
      <c r="C5961" s="425"/>
      <c r="P5961" s="431"/>
      <c r="R5961" s="419"/>
      <c r="S5961" s="446"/>
      <c r="T5961" s="419"/>
      <c r="V5961" s="196"/>
      <c r="W5961" s="419"/>
      <c r="X5961" s="419"/>
      <c r="Z5961" s="419"/>
      <c r="AA5961" s="419"/>
      <c r="AB5961" s="419"/>
      <c r="AD5961" s="419"/>
      <c r="AE5961" s="419"/>
      <c r="AF5961" s="419"/>
      <c r="AH5961" s="419"/>
      <c r="AI5961" s="419"/>
      <c r="AJ5961" s="419"/>
      <c r="AL5961" s="419"/>
      <c r="AM5961" s="419"/>
      <c r="AN5961" s="403"/>
      <c r="AO5961" s="419"/>
      <c r="AP5961" s="419"/>
      <c r="AQ5961" s="419"/>
      <c r="AR5961" s="419"/>
      <c r="AS5961" s="419"/>
      <c r="AT5961" s="419"/>
      <c r="AU5961" s="419"/>
      <c r="AV5961" s="419"/>
      <c r="AX5961" s="419"/>
      <c r="AY5961" s="419"/>
      <c r="AZ5961" s="419"/>
      <c r="BB5961" s="419"/>
      <c r="BC5961" s="419"/>
      <c r="BD5961" s="419"/>
      <c r="BF5961" s="419"/>
      <c r="BG5961" s="419"/>
      <c r="BH5961" s="419"/>
      <c r="BJ5961" s="419"/>
      <c r="BK5961" s="419"/>
      <c r="BL5961" s="419"/>
      <c r="BN5961" s="419"/>
      <c r="BO5961" s="419"/>
      <c r="BP5961" s="419"/>
      <c r="BR5961" s="419"/>
      <c r="BS5961" s="419"/>
      <c r="BT5961" s="419"/>
      <c r="BV5961" s="419"/>
      <c r="BW5961" s="419"/>
      <c r="BX5961" s="397"/>
      <c r="BZ5961" s="449"/>
      <c r="CB5961" s="419"/>
      <c r="CC5961" s="419"/>
      <c r="CD5961" s="419"/>
      <c r="CF5961" s="419"/>
      <c r="CG5961" s="419"/>
      <c r="CH5961" s="419"/>
    </row>
    <row r="5962" spans="3:86" ht="21" thickBot="1">
      <c r="C5962" s="425"/>
      <c r="P5962" s="431"/>
      <c r="R5962" s="419"/>
      <c r="S5962" s="446"/>
      <c r="T5962" s="419"/>
      <c r="V5962" s="196"/>
      <c r="W5962" s="419"/>
      <c r="X5962" s="419"/>
      <c r="Z5962" s="419"/>
      <c r="AA5962" s="419"/>
      <c r="AB5962" s="419"/>
      <c r="AD5962" s="419"/>
      <c r="AE5962" s="419"/>
      <c r="AF5962" s="419"/>
      <c r="AH5962" s="419"/>
      <c r="AI5962" s="419"/>
      <c r="AJ5962" s="419"/>
      <c r="AL5962" s="419"/>
      <c r="AM5962" s="419"/>
      <c r="AN5962" s="403"/>
      <c r="AO5962" s="419"/>
      <c r="AP5962" s="419"/>
      <c r="AQ5962" s="419"/>
      <c r="AR5962" s="419"/>
      <c r="AS5962" s="419"/>
      <c r="AT5962" s="419"/>
      <c r="AU5962" s="419"/>
      <c r="AV5962" s="419"/>
      <c r="AX5962" s="419"/>
      <c r="AY5962" s="419"/>
      <c r="AZ5962" s="419"/>
      <c r="BB5962" s="419"/>
      <c r="BC5962" s="419"/>
      <c r="BD5962" s="419"/>
      <c r="BF5962" s="419"/>
      <c r="BG5962" s="419"/>
      <c r="BH5962" s="419"/>
      <c r="BJ5962" s="419"/>
      <c r="BK5962" s="419"/>
      <c r="BL5962" s="419"/>
      <c r="BN5962" s="419"/>
      <c r="BO5962" s="419"/>
      <c r="BP5962" s="419"/>
      <c r="BR5962" s="419"/>
      <c r="BS5962" s="419"/>
      <c r="BT5962" s="419"/>
      <c r="BV5962" s="419"/>
      <c r="BW5962" s="419"/>
      <c r="BX5962" s="397"/>
      <c r="BZ5962" s="449"/>
      <c r="CB5962" s="419"/>
      <c r="CC5962" s="419"/>
      <c r="CD5962" s="419"/>
      <c r="CF5962" s="419"/>
      <c r="CG5962" s="419"/>
      <c r="CH5962" s="419"/>
    </row>
    <row r="5963" spans="3:86" ht="21" thickBot="1">
      <c r="C5963" s="425"/>
      <c r="P5963" s="431"/>
      <c r="R5963" s="419"/>
      <c r="S5963" s="446"/>
      <c r="T5963" s="419"/>
      <c r="V5963" s="196"/>
      <c r="W5963" s="419"/>
      <c r="X5963" s="419"/>
      <c r="Z5963" s="419"/>
      <c r="AA5963" s="419"/>
      <c r="AB5963" s="419"/>
      <c r="AD5963" s="419"/>
      <c r="AE5963" s="419"/>
      <c r="AF5963" s="419"/>
      <c r="AH5963" s="419"/>
      <c r="AI5963" s="419"/>
      <c r="AJ5963" s="419"/>
      <c r="AL5963" s="419"/>
      <c r="AM5963" s="419"/>
      <c r="AN5963" s="403"/>
      <c r="AO5963" s="419"/>
      <c r="AP5963" s="419"/>
      <c r="AQ5963" s="419"/>
      <c r="AR5963" s="419"/>
      <c r="AS5963" s="419"/>
      <c r="AT5963" s="419"/>
      <c r="AU5963" s="419"/>
      <c r="AV5963" s="419"/>
      <c r="AX5963" s="419"/>
      <c r="AY5963" s="419"/>
      <c r="AZ5963" s="419"/>
      <c r="BB5963" s="419"/>
      <c r="BC5963" s="419"/>
      <c r="BD5963" s="419"/>
      <c r="BF5963" s="419"/>
      <c r="BG5963" s="419"/>
      <c r="BH5963" s="419"/>
      <c r="BJ5963" s="419"/>
      <c r="BK5963" s="419"/>
      <c r="BL5963" s="419"/>
      <c r="BN5963" s="419"/>
      <c r="BO5963" s="419"/>
      <c r="BP5963" s="419"/>
      <c r="BR5963" s="419"/>
      <c r="BS5963" s="419"/>
      <c r="BT5963" s="419"/>
      <c r="BV5963" s="419"/>
      <c r="BW5963" s="419"/>
      <c r="BX5963" s="397"/>
      <c r="BZ5963" s="449"/>
      <c r="CB5963" s="419"/>
      <c r="CC5963" s="419"/>
      <c r="CD5963" s="419"/>
      <c r="CF5963" s="419"/>
      <c r="CG5963" s="419"/>
      <c r="CH5963" s="419"/>
    </row>
    <row r="5964" spans="3:86" ht="21" thickBot="1">
      <c r="C5964" s="425"/>
      <c r="P5964" s="431"/>
      <c r="R5964" s="419"/>
      <c r="S5964" s="446"/>
      <c r="T5964" s="419"/>
      <c r="V5964" s="196"/>
      <c r="W5964" s="419"/>
      <c r="X5964" s="419"/>
      <c r="Z5964" s="419"/>
      <c r="AA5964" s="419"/>
      <c r="AB5964" s="419"/>
      <c r="AD5964" s="419"/>
      <c r="AE5964" s="419"/>
      <c r="AF5964" s="419"/>
      <c r="AH5964" s="419"/>
      <c r="AI5964" s="419"/>
      <c r="AJ5964" s="419"/>
      <c r="AL5964" s="419"/>
      <c r="AM5964" s="419"/>
      <c r="AN5964" s="403"/>
      <c r="AO5964" s="419"/>
      <c r="AP5964" s="419"/>
      <c r="AQ5964" s="419"/>
      <c r="AR5964" s="419"/>
      <c r="AS5964" s="419"/>
      <c r="AT5964" s="419"/>
      <c r="AU5964" s="419"/>
      <c r="AV5964" s="419"/>
      <c r="AX5964" s="419"/>
      <c r="AY5964" s="419"/>
      <c r="AZ5964" s="419"/>
      <c r="BB5964" s="419"/>
      <c r="BC5964" s="419"/>
      <c r="BD5964" s="419"/>
      <c r="BF5964" s="419"/>
      <c r="BG5964" s="419"/>
      <c r="BH5964" s="419"/>
      <c r="BJ5964" s="419"/>
      <c r="BK5964" s="419"/>
      <c r="BL5964" s="419"/>
      <c r="BN5964" s="419"/>
      <c r="BO5964" s="419"/>
      <c r="BP5964" s="419"/>
      <c r="BR5964" s="419"/>
      <c r="BS5964" s="419"/>
      <c r="BT5964" s="419"/>
      <c r="BV5964" s="419"/>
      <c r="BW5964" s="419"/>
      <c r="BX5964" s="397"/>
      <c r="BZ5964" s="449"/>
      <c r="CB5964" s="419"/>
      <c r="CC5964" s="419"/>
      <c r="CD5964" s="419"/>
      <c r="CF5964" s="419"/>
      <c r="CG5964" s="419"/>
      <c r="CH5964" s="419"/>
    </row>
    <row r="5965" spans="3:86" ht="21" thickBot="1">
      <c r="C5965" s="425"/>
      <c r="P5965" s="431"/>
      <c r="R5965" s="419"/>
      <c r="S5965" s="446"/>
      <c r="T5965" s="419"/>
      <c r="V5965" s="196"/>
      <c r="W5965" s="419"/>
      <c r="X5965" s="419"/>
      <c r="Z5965" s="419"/>
      <c r="AA5965" s="419"/>
      <c r="AB5965" s="419"/>
      <c r="AD5965" s="419"/>
      <c r="AE5965" s="419"/>
      <c r="AF5965" s="419"/>
      <c r="AH5965" s="419"/>
      <c r="AI5965" s="419"/>
      <c r="AJ5965" s="419"/>
      <c r="AL5965" s="419"/>
      <c r="AM5965" s="419"/>
      <c r="AN5965" s="403"/>
      <c r="AO5965" s="419"/>
      <c r="AP5965" s="419"/>
      <c r="AQ5965" s="419"/>
      <c r="AR5965" s="419"/>
      <c r="AS5965" s="419"/>
      <c r="AT5965" s="419"/>
      <c r="AU5965" s="419"/>
      <c r="AV5965" s="419"/>
      <c r="AX5965" s="419"/>
      <c r="AY5965" s="419"/>
      <c r="AZ5965" s="419"/>
      <c r="BB5965" s="419"/>
      <c r="BC5965" s="419"/>
      <c r="BD5965" s="419"/>
      <c r="BF5965" s="419"/>
      <c r="BG5965" s="419"/>
      <c r="BH5965" s="419"/>
      <c r="BJ5965" s="419"/>
      <c r="BK5965" s="419"/>
      <c r="BL5965" s="419"/>
      <c r="BN5965" s="419"/>
      <c r="BO5965" s="419"/>
      <c r="BP5965" s="419"/>
      <c r="BR5965" s="419"/>
      <c r="BS5965" s="419"/>
      <c r="BT5965" s="419"/>
      <c r="BV5965" s="419"/>
      <c r="BW5965" s="419"/>
      <c r="BX5965" s="397"/>
      <c r="BZ5965" s="449"/>
      <c r="CB5965" s="419"/>
      <c r="CC5965" s="419"/>
      <c r="CD5965" s="419"/>
      <c r="CF5965" s="419"/>
      <c r="CG5965" s="419"/>
      <c r="CH5965" s="419"/>
    </row>
    <row r="5966" spans="3:86" ht="21" thickBot="1">
      <c r="C5966" s="425"/>
      <c r="P5966" s="431"/>
      <c r="R5966" s="419"/>
      <c r="S5966" s="446"/>
      <c r="T5966" s="419"/>
      <c r="V5966" s="196"/>
      <c r="W5966" s="419"/>
      <c r="X5966" s="419"/>
      <c r="Z5966" s="419"/>
      <c r="AA5966" s="419"/>
      <c r="AB5966" s="419"/>
      <c r="AD5966" s="419"/>
      <c r="AE5966" s="419"/>
      <c r="AF5966" s="419"/>
      <c r="AH5966" s="419"/>
      <c r="AI5966" s="419"/>
      <c r="AJ5966" s="419"/>
      <c r="AL5966" s="419"/>
      <c r="AM5966" s="419"/>
      <c r="AN5966" s="403"/>
      <c r="AO5966" s="419"/>
      <c r="AP5966" s="419"/>
      <c r="AQ5966" s="419"/>
      <c r="AR5966" s="419"/>
      <c r="AS5966" s="419"/>
      <c r="AT5966" s="419"/>
      <c r="AU5966" s="419"/>
      <c r="AV5966" s="419"/>
      <c r="AX5966" s="419"/>
      <c r="AY5966" s="419"/>
      <c r="AZ5966" s="419"/>
      <c r="BB5966" s="419"/>
      <c r="BC5966" s="419"/>
      <c r="BD5966" s="419"/>
      <c r="BF5966" s="419"/>
      <c r="BG5966" s="419"/>
      <c r="BH5966" s="419"/>
      <c r="BJ5966" s="419"/>
      <c r="BK5966" s="419"/>
      <c r="BL5966" s="419"/>
      <c r="BN5966" s="419"/>
      <c r="BO5966" s="419"/>
      <c r="BP5966" s="419"/>
      <c r="BR5966" s="419"/>
      <c r="BS5966" s="419"/>
      <c r="BT5966" s="419"/>
      <c r="BV5966" s="419"/>
      <c r="BW5966" s="419"/>
      <c r="BX5966" s="397"/>
      <c r="BZ5966" s="449"/>
      <c r="CB5966" s="419"/>
      <c r="CC5966" s="419"/>
      <c r="CD5966" s="419"/>
      <c r="CF5966" s="419"/>
      <c r="CG5966" s="419"/>
      <c r="CH5966" s="419"/>
    </row>
    <row r="5967" spans="3:86" ht="21" thickBot="1">
      <c r="C5967" s="425"/>
      <c r="P5967" s="431"/>
      <c r="R5967" s="419"/>
      <c r="S5967" s="446"/>
      <c r="T5967" s="419"/>
      <c r="V5967" s="196"/>
      <c r="W5967" s="419"/>
      <c r="X5967" s="419"/>
      <c r="Z5967" s="419"/>
      <c r="AA5967" s="419"/>
      <c r="AB5967" s="419"/>
      <c r="AD5967" s="419"/>
      <c r="AE5967" s="419"/>
      <c r="AF5967" s="419"/>
      <c r="AH5967" s="419"/>
      <c r="AI5967" s="419"/>
      <c r="AJ5967" s="419"/>
      <c r="AL5967" s="419"/>
      <c r="AM5967" s="419"/>
      <c r="AN5967" s="403"/>
      <c r="AO5967" s="419"/>
      <c r="AP5967" s="419"/>
      <c r="AQ5967" s="419"/>
      <c r="AR5967" s="419"/>
      <c r="AS5967" s="419"/>
      <c r="AT5967" s="419"/>
      <c r="AU5967" s="419"/>
      <c r="AV5967" s="419"/>
      <c r="AX5967" s="419"/>
      <c r="AY5967" s="419"/>
      <c r="AZ5967" s="419"/>
      <c r="BB5967" s="419"/>
      <c r="BC5967" s="419"/>
      <c r="BD5967" s="419"/>
      <c r="BF5967" s="419"/>
      <c r="BG5967" s="419"/>
      <c r="BH5967" s="419"/>
      <c r="BJ5967" s="419"/>
      <c r="BK5967" s="419"/>
      <c r="BL5967" s="419"/>
      <c r="BN5967" s="419"/>
      <c r="BO5967" s="419"/>
      <c r="BP5967" s="419"/>
      <c r="BR5967" s="419"/>
      <c r="BS5967" s="419"/>
      <c r="BT5967" s="419"/>
      <c r="BV5967" s="419"/>
      <c r="BW5967" s="419"/>
      <c r="BX5967" s="397"/>
      <c r="BZ5967" s="449"/>
      <c r="CB5967" s="419"/>
      <c r="CC5967" s="419"/>
      <c r="CD5967" s="419"/>
      <c r="CF5967" s="419"/>
      <c r="CG5967" s="419"/>
      <c r="CH5967" s="419"/>
    </row>
    <row r="5968" spans="3:86" ht="21" thickBot="1">
      <c r="C5968" s="425"/>
      <c r="P5968" s="431"/>
      <c r="R5968" s="419"/>
      <c r="S5968" s="446"/>
      <c r="T5968" s="419"/>
      <c r="V5968" s="196"/>
      <c r="W5968" s="419"/>
      <c r="X5968" s="419"/>
      <c r="Z5968" s="419"/>
      <c r="AA5968" s="419"/>
      <c r="AB5968" s="419"/>
      <c r="AD5968" s="419"/>
      <c r="AE5968" s="419"/>
      <c r="AF5968" s="419"/>
      <c r="AH5968" s="419"/>
      <c r="AI5968" s="419"/>
      <c r="AJ5968" s="419"/>
      <c r="AL5968" s="419"/>
      <c r="AM5968" s="419"/>
      <c r="AN5968" s="403"/>
      <c r="AO5968" s="419"/>
      <c r="AP5968" s="419"/>
      <c r="AQ5968" s="419"/>
      <c r="AR5968" s="419"/>
      <c r="AS5968" s="419"/>
      <c r="AT5968" s="419"/>
      <c r="AU5968" s="419"/>
      <c r="AV5968" s="419"/>
      <c r="AX5968" s="419"/>
      <c r="AY5968" s="419"/>
      <c r="AZ5968" s="419"/>
      <c r="BB5968" s="419"/>
      <c r="BC5968" s="419"/>
      <c r="BD5968" s="419"/>
      <c r="BF5968" s="419"/>
      <c r="BG5968" s="419"/>
      <c r="BH5968" s="419"/>
      <c r="BJ5968" s="419"/>
      <c r="BK5968" s="419"/>
      <c r="BL5968" s="419"/>
      <c r="BN5968" s="419"/>
      <c r="BO5968" s="419"/>
      <c r="BP5968" s="419"/>
      <c r="BR5968" s="419"/>
      <c r="BS5968" s="419"/>
      <c r="BT5968" s="419"/>
      <c r="BV5968" s="419"/>
      <c r="BW5968" s="419"/>
      <c r="BX5968" s="397"/>
      <c r="BZ5968" s="449"/>
      <c r="CB5968" s="419"/>
      <c r="CC5968" s="419"/>
      <c r="CD5968" s="419"/>
      <c r="CF5968" s="419"/>
      <c r="CG5968" s="419"/>
      <c r="CH5968" s="419"/>
    </row>
    <row r="5969" spans="3:86" ht="21" thickBot="1">
      <c r="C5969" s="425"/>
      <c r="P5969" s="431"/>
      <c r="R5969" s="419"/>
      <c r="S5969" s="446"/>
      <c r="T5969" s="419"/>
      <c r="V5969" s="196"/>
      <c r="W5969" s="419"/>
      <c r="X5969" s="419"/>
      <c r="Z5969" s="419"/>
      <c r="AA5969" s="419"/>
      <c r="AB5969" s="419"/>
      <c r="AD5969" s="419"/>
      <c r="AE5969" s="419"/>
      <c r="AF5969" s="419"/>
      <c r="AH5969" s="419"/>
      <c r="AI5969" s="419"/>
      <c r="AJ5969" s="419"/>
      <c r="AL5969" s="419"/>
      <c r="AM5969" s="419"/>
      <c r="AN5969" s="403"/>
      <c r="AO5969" s="419"/>
      <c r="AP5969" s="419"/>
      <c r="AQ5969" s="419"/>
      <c r="AR5969" s="419"/>
      <c r="AS5969" s="419"/>
      <c r="AT5969" s="419"/>
      <c r="AU5969" s="419"/>
      <c r="AV5969" s="419"/>
      <c r="AX5969" s="419"/>
      <c r="AY5969" s="419"/>
      <c r="AZ5969" s="419"/>
      <c r="BB5969" s="419"/>
      <c r="BC5969" s="419"/>
      <c r="BD5969" s="419"/>
      <c r="BF5969" s="419"/>
      <c r="BG5969" s="419"/>
      <c r="BH5969" s="419"/>
      <c r="BJ5969" s="419"/>
      <c r="BK5969" s="419"/>
      <c r="BL5969" s="419"/>
      <c r="BN5969" s="419"/>
      <c r="BO5969" s="419"/>
      <c r="BP5969" s="419"/>
      <c r="BR5969" s="419"/>
      <c r="BS5969" s="419"/>
      <c r="BT5969" s="419"/>
      <c r="BV5969" s="419"/>
      <c r="BW5969" s="419"/>
      <c r="BX5969" s="397"/>
      <c r="BZ5969" s="449"/>
      <c r="CB5969" s="419"/>
      <c r="CC5969" s="419"/>
      <c r="CD5969" s="419"/>
      <c r="CF5969" s="419"/>
      <c r="CG5969" s="419"/>
      <c r="CH5969" s="419"/>
    </row>
    <row r="5970" spans="3:86" ht="21" thickBot="1">
      <c r="C5970" s="425"/>
      <c r="P5970" s="431"/>
      <c r="R5970" s="419"/>
      <c r="S5970" s="446"/>
      <c r="T5970" s="419"/>
      <c r="V5970" s="196"/>
      <c r="W5970" s="419"/>
      <c r="X5970" s="419"/>
      <c r="Z5970" s="419"/>
      <c r="AA5970" s="419"/>
      <c r="AB5970" s="419"/>
      <c r="AD5970" s="419"/>
      <c r="AE5970" s="419"/>
      <c r="AF5970" s="419"/>
      <c r="AH5970" s="419"/>
      <c r="AI5970" s="419"/>
      <c r="AJ5970" s="419"/>
      <c r="AL5970" s="419"/>
      <c r="AM5970" s="419"/>
      <c r="AN5970" s="403"/>
      <c r="AO5970" s="419"/>
      <c r="AP5970" s="419"/>
      <c r="AQ5970" s="419"/>
      <c r="AR5970" s="419"/>
      <c r="AS5970" s="419"/>
      <c r="AT5970" s="419"/>
      <c r="AU5970" s="419"/>
      <c r="AV5970" s="419"/>
      <c r="AX5970" s="419"/>
      <c r="AY5970" s="419"/>
      <c r="AZ5970" s="419"/>
      <c r="BB5970" s="419"/>
      <c r="BC5970" s="419"/>
      <c r="BD5970" s="419"/>
      <c r="BF5970" s="419"/>
      <c r="BG5970" s="419"/>
      <c r="BH5970" s="419"/>
      <c r="BJ5970" s="419"/>
      <c r="BK5970" s="419"/>
      <c r="BL5970" s="419"/>
      <c r="BN5970" s="419"/>
      <c r="BO5970" s="419"/>
      <c r="BP5970" s="419"/>
      <c r="BR5970" s="419"/>
      <c r="BS5970" s="419"/>
      <c r="BT5970" s="419"/>
      <c r="BV5970" s="419"/>
      <c r="BW5970" s="419"/>
      <c r="BX5970" s="397"/>
      <c r="BZ5970" s="449"/>
      <c r="CB5970" s="419"/>
      <c r="CC5970" s="419"/>
      <c r="CD5970" s="419"/>
      <c r="CF5970" s="419"/>
      <c r="CG5970" s="419"/>
      <c r="CH5970" s="419"/>
    </row>
    <row r="5971" spans="3:86" ht="21" thickBot="1">
      <c r="C5971" s="425"/>
      <c r="P5971" s="431"/>
      <c r="R5971" s="419"/>
      <c r="S5971" s="446"/>
      <c r="T5971" s="419"/>
      <c r="V5971" s="196"/>
      <c r="W5971" s="419"/>
      <c r="X5971" s="419"/>
      <c r="Z5971" s="419"/>
      <c r="AA5971" s="419"/>
      <c r="AB5971" s="419"/>
      <c r="AD5971" s="419"/>
      <c r="AE5971" s="419"/>
      <c r="AF5971" s="419"/>
      <c r="AH5971" s="419"/>
      <c r="AI5971" s="419"/>
      <c r="AJ5971" s="419"/>
      <c r="AL5971" s="419"/>
      <c r="AM5971" s="419"/>
      <c r="AN5971" s="403"/>
      <c r="AO5971" s="419"/>
      <c r="AP5971" s="419"/>
      <c r="AQ5971" s="419"/>
      <c r="AR5971" s="419"/>
      <c r="AS5971" s="419"/>
      <c r="AT5971" s="419"/>
      <c r="AU5971" s="419"/>
      <c r="AV5971" s="419"/>
      <c r="AX5971" s="419"/>
      <c r="AY5971" s="419"/>
      <c r="AZ5971" s="419"/>
      <c r="BB5971" s="419"/>
      <c r="BC5971" s="419"/>
      <c r="BD5971" s="419"/>
      <c r="BF5971" s="419"/>
      <c r="BG5971" s="419"/>
      <c r="BH5971" s="419"/>
      <c r="BJ5971" s="419"/>
      <c r="BK5971" s="419"/>
      <c r="BL5971" s="419"/>
      <c r="BN5971" s="419"/>
      <c r="BO5971" s="419"/>
      <c r="BP5971" s="419"/>
      <c r="BR5971" s="419"/>
      <c r="BS5971" s="419"/>
      <c r="BT5971" s="419"/>
      <c r="BV5971" s="419"/>
      <c r="BW5971" s="419"/>
      <c r="BX5971" s="397"/>
      <c r="BZ5971" s="449"/>
      <c r="CB5971" s="419"/>
      <c r="CC5971" s="419"/>
      <c r="CD5971" s="419"/>
      <c r="CF5971" s="419"/>
      <c r="CG5971" s="419"/>
      <c r="CH5971" s="419"/>
    </row>
    <row r="5972" spans="3:86" ht="21" thickBot="1">
      <c r="C5972" s="425"/>
      <c r="P5972" s="431"/>
      <c r="R5972" s="419"/>
      <c r="S5972" s="446"/>
      <c r="T5972" s="419"/>
      <c r="V5972" s="196"/>
      <c r="W5972" s="419"/>
      <c r="X5972" s="419"/>
      <c r="Z5972" s="419"/>
      <c r="AA5972" s="419"/>
      <c r="AB5972" s="419"/>
      <c r="AD5972" s="419"/>
      <c r="AE5972" s="419"/>
      <c r="AF5972" s="419"/>
      <c r="AH5972" s="419"/>
      <c r="AI5972" s="419"/>
      <c r="AJ5972" s="419"/>
      <c r="AL5972" s="419"/>
      <c r="AM5972" s="419"/>
      <c r="AN5972" s="403"/>
      <c r="AO5972" s="419"/>
      <c r="AP5972" s="419"/>
      <c r="AQ5972" s="419"/>
      <c r="AR5972" s="419"/>
      <c r="AS5972" s="419"/>
      <c r="AT5972" s="419"/>
      <c r="AU5972" s="419"/>
      <c r="AV5972" s="419"/>
      <c r="AX5972" s="419"/>
      <c r="AY5972" s="419"/>
      <c r="AZ5972" s="419"/>
      <c r="BB5972" s="419"/>
      <c r="BC5972" s="419"/>
      <c r="BD5972" s="419"/>
      <c r="BF5972" s="419"/>
      <c r="BG5972" s="419"/>
      <c r="BH5972" s="419"/>
      <c r="BJ5972" s="419"/>
      <c r="BK5972" s="419"/>
      <c r="BL5972" s="419"/>
      <c r="BN5972" s="419"/>
      <c r="BO5972" s="419"/>
      <c r="BP5972" s="419"/>
      <c r="BR5972" s="419"/>
      <c r="BS5972" s="419"/>
      <c r="BT5972" s="419"/>
      <c r="BV5972" s="419"/>
      <c r="BW5972" s="419"/>
      <c r="BX5972" s="397"/>
      <c r="BZ5972" s="449"/>
      <c r="CB5972" s="419"/>
      <c r="CC5972" s="419"/>
      <c r="CD5972" s="419"/>
      <c r="CF5972" s="419"/>
      <c r="CG5972" s="419"/>
      <c r="CH5972" s="419"/>
    </row>
    <row r="5973" spans="3:86" ht="21" thickBot="1">
      <c r="C5973" s="425"/>
      <c r="P5973" s="431"/>
      <c r="R5973" s="419"/>
      <c r="S5973" s="446"/>
      <c r="T5973" s="419"/>
      <c r="V5973" s="196"/>
      <c r="W5973" s="419"/>
      <c r="X5973" s="419"/>
      <c r="Z5973" s="419"/>
      <c r="AA5973" s="419"/>
      <c r="AB5973" s="419"/>
      <c r="AD5973" s="419"/>
      <c r="AE5973" s="419"/>
      <c r="AF5973" s="419"/>
      <c r="AH5973" s="419"/>
      <c r="AI5973" s="419"/>
      <c r="AJ5973" s="419"/>
      <c r="AL5973" s="419"/>
      <c r="AM5973" s="419"/>
      <c r="AN5973" s="403"/>
      <c r="AO5973" s="419"/>
      <c r="AP5973" s="419"/>
      <c r="AQ5973" s="419"/>
      <c r="AR5973" s="419"/>
      <c r="AS5973" s="419"/>
      <c r="AT5973" s="419"/>
      <c r="AU5973" s="419"/>
      <c r="AV5973" s="419"/>
      <c r="AX5973" s="419"/>
      <c r="AY5973" s="419"/>
      <c r="AZ5973" s="419"/>
      <c r="BB5973" s="419"/>
      <c r="BC5973" s="419"/>
      <c r="BD5973" s="419"/>
      <c r="BF5973" s="419"/>
      <c r="BG5973" s="419"/>
      <c r="BH5973" s="419"/>
      <c r="BJ5973" s="419"/>
      <c r="BK5973" s="419"/>
      <c r="BL5973" s="419"/>
      <c r="BN5973" s="419"/>
      <c r="BO5973" s="419"/>
      <c r="BP5973" s="419"/>
      <c r="BR5973" s="419"/>
      <c r="BS5973" s="419"/>
      <c r="BT5973" s="419"/>
      <c r="BV5973" s="419"/>
      <c r="BW5973" s="419"/>
      <c r="BX5973" s="397"/>
      <c r="BZ5973" s="449"/>
      <c r="CB5973" s="419"/>
      <c r="CC5973" s="419"/>
      <c r="CD5973" s="419"/>
      <c r="CF5973" s="419"/>
      <c r="CG5973" s="419"/>
      <c r="CH5973" s="419"/>
    </row>
    <row r="5974" spans="3:86" ht="21" thickBot="1">
      <c r="C5974" s="425"/>
      <c r="P5974" s="431"/>
      <c r="R5974" s="419"/>
      <c r="S5974" s="446"/>
      <c r="T5974" s="419"/>
      <c r="V5974" s="196"/>
      <c r="W5974" s="419"/>
      <c r="X5974" s="419"/>
      <c r="Z5974" s="419"/>
      <c r="AA5974" s="419"/>
      <c r="AB5974" s="419"/>
      <c r="AD5974" s="419"/>
      <c r="AE5974" s="419"/>
      <c r="AF5974" s="419"/>
      <c r="AH5974" s="419"/>
      <c r="AI5974" s="419"/>
      <c r="AJ5974" s="419"/>
      <c r="AL5974" s="419"/>
      <c r="AM5974" s="419"/>
      <c r="AN5974" s="403"/>
      <c r="AO5974" s="419"/>
      <c r="AP5974" s="419"/>
      <c r="AQ5974" s="419"/>
      <c r="AR5974" s="419"/>
      <c r="AS5974" s="419"/>
      <c r="AT5974" s="419"/>
      <c r="AU5974" s="419"/>
      <c r="AV5974" s="419"/>
      <c r="AX5974" s="419"/>
      <c r="AY5974" s="419"/>
      <c r="AZ5974" s="419"/>
      <c r="BB5974" s="419"/>
      <c r="BC5974" s="419"/>
      <c r="BD5974" s="419"/>
      <c r="BF5974" s="419"/>
      <c r="BG5974" s="419"/>
      <c r="BH5974" s="419"/>
      <c r="BJ5974" s="419"/>
      <c r="BK5974" s="419"/>
      <c r="BL5974" s="419"/>
      <c r="BN5974" s="419"/>
      <c r="BO5974" s="419"/>
      <c r="BP5974" s="419"/>
      <c r="BR5974" s="419"/>
      <c r="BS5974" s="419"/>
      <c r="BT5974" s="419"/>
      <c r="BV5974" s="419"/>
      <c r="BW5974" s="419"/>
      <c r="BX5974" s="397"/>
      <c r="BZ5974" s="449"/>
      <c r="CB5974" s="419"/>
      <c r="CC5974" s="419"/>
      <c r="CD5974" s="419"/>
      <c r="CF5974" s="419"/>
      <c r="CG5974" s="419"/>
      <c r="CH5974" s="419"/>
    </row>
    <row r="5975" spans="3:86" ht="21" thickBot="1">
      <c r="C5975" s="425"/>
      <c r="P5975" s="431"/>
      <c r="R5975" s="419"/>
      <c r="S5975" s="446"/>
      <c r="T5975" s="419"/>
      <c r="V5975" s="196"/>
      <c r="W5975" s="419"/>
      <c r="X5975" s="419"/>
      <c r="Z5975" s="419"/>
      <c r="AA5975" s="419"/>
      <c r="AB5975" s="419"/>
      <c r="AD5975" s="419"/>
      <c r="AE5975" s="419"/>
      <c r="AF5975" s="419"/>
      <c r="AH5975" s="419"/>
      <c r="AI5975" s="419"/>
      <c r="AJ5975" s="419"/>
      <c r="AL5975" s="419"/>
      <c r="AM5975" s="419"/>
      <c r="AN5975" s="403"/>
      <c r="AO5975" s="419"/>
      <c r="AP5975" s="419"/>
      <c r="AQ5975" s="419"/>
      <c r="AR5975" s="419"/>
      <c r="AS5975" s="419"/>
      <c r="AT5975" s="419"/>
      <c r="AU5975" s="419"/>
      <c r="AV5975" s="419"/>
      <c r="AX5975" s="419"/>
      <c r="AY5975" s="419"/>
      <c r="AZ5975" s="419"/>
      <c r="BB5975" s="419"/>
      <c r="BC5975" s="419"/>
      <c r="BD5975" s="419"/>
      <c r="BF5975" s="419"/>
      <c r="BG5975" s="419"/>
      <c r="BH5975" s="419"/>
      <c r="BJ5975" s="419"/>
      <c r="BK5975" s="419"/>
      <c r="BL5975" s="419"/>
      <c r="BN5975" s="419"/>
      <c r="BO5975" s="419"/>
      <c r="BP5975" s="419"/>
      <c r="BR5975" s="419"/>
      <c r="BS5975" s="419"/>
      <c r="BT5975" s="419"/>
      <c r="BV5975" s="419"/>
      <c r="BW5975" s="419"/>
      <c r="BX5975" s="397"/>
      <c r="BZ5975" s="449"/>
      <c r="CB5975" s="419"/>
      <c r="CC5975" s="419"/>
      <c r="CD5975" s="419"/>
      <c r="CF5975" s="419"/>
      <c r="CG5975" s="419"/>
      <c r="CH5975" s="419"/>
    </row>
    <row r="5976" spans="3:86" ht="21" thickBot="1">
      <c r="C5976" s="425"/>
      <c r="P5976" s="431"/>
      <c r="R5976" s="419"/>
      <c r="S5976" s="446"/>
      <c r="T5976" s="419"/>
      <c r="V5976" s="196"/>
      <c r="W5976" s="419"/>
      <c r="X5976" s="419"/>
      <c r="Z5976" s="419"/>
      <c r="AA5976" s="419"/>
      <c r="AB5976" s="419"/>
      <c r="AD5976" s="419"/>
      <c r="AE5976" s="419"/>
      <c r="AF5976" s="419"/>
      <c r="AH5976" s="419"/>
      <c r="AI5976" s="419"/>
      <c r="AJ5976" s="419"/>
      <c r="AL5976" s="419"/>
      <c r="AM5976" s="419"/>
      <c r="AN5976" s="403"/>
      <c r="AO5976" s="419"/>
      <c r="AP5976" s="419"/>
      <c r="AQ5976" s="419"/>
      <c r="AR5976" s="419"/>
      <c r="AS5976" s="419"/>
      <c r="AT5976" s="419"/>
      <c r="AU5976" s="419"/>
      <c r="AV5976" s="419"/>
      <c r="AX5976" s="419"/>
      <c r="AY5976" s="419"/>
      <c r="AZ5976" s="419"/>
      <c r="BB5976" s="419"/>
      <c r="BC5976" s="419"/>
      <c r="BD5976" s="419"/>
      <c r="BF5976" s="419"/>
      <c r="BG5976" s="419"/>
      <c r="BH5976" s="419"/>
      <c r="BJ5976" s="419"/>
      <c r="BK5976" s="419"/>
      <c r="BL5976" s="419"/>
      <c r="BN5976" s="419"/>
      <c r="BO5976" s="419"/>
      <c r="BP5976" s="419"/>
      <c r="BR5976" s="419"/>
      <c r="BS5976" s="419"/>
      <c r="BT5976" s="419"/>
      <c r="BV5976" s="419"/>
      <c r="BW5976" s="419"/>
      <c r="BX5976" s="397"/>
      <c r="BZ5976" s="449"/>
      <c r="CB5976" s="419"/>
      <c r="CC5976" s="419"/>
      <c r="CD5976" s="419"/>
      <c r="CF5976" s="419"/>
      <c r="CG5976" s="419"/>
      <c r="CH5976" s="419"/>
    </row>
    <row r="5977" spans="3:86" ht="21" thickBot="1">
      <c r="C5977" s="425"/>
      <c r="P5977" s="431"/>
      <c r="R5977" s="419"/>
      <c r="S5977" s="446"/>
      <c r="T5977" s="419"/>
      <c r="V5977" s="196"/>
      <c r="W5977" s="419"/>
      <c r="X5977" s="419"/>
      <c r="Z5977" s="419"/>
      <c r="AA5977" s="419"/>
      <c r="AB5977" s="419"/>
      <c r="AD5977" s="419"/>
      <c r="AE5977" s="419"/>
      <c r="AF5977" s="419"/>
      <c r="AH5977" s="419"/>
      <c r="AI5977" s="419"/>
      <c r="AJ5977" s="419"/>
      <c r="AL5977" s="419"/>
      <c r="AM5977" s="419"/>
      <c r="AN5977" s="403"/>
      <c r="AO5977" s="419"/>
      <c r="AP5977" s="419"/>
      <c r="AQ5977" s="419"/>
      <c r="AR5977" s="419"/>
      <c r="AS5977" s="419"/>
      <c r="AT5977" s="419"/>
      <c r="AU5977" s="419"/>
      <c r="AV5977" s="419"/>
      <c r="AX5977" s="419"/>
      <c r="AY5977" s="419"/>
      <c r="AZ5977" s="419"/>
      <c r="BB5977" s="419"/>
      <c r="BC5977" s="419"/>
      <c r="BD5977" s="419"/>
      <c r="BF5977" s="419"/>
      <c r="BG5977" s="419"/>
      <c r="BH5977" s="419"/>
      <c r="BJ5977" s="419"/>
      <c r="BK5977" s="419"/>
      <c r="BL5977" s="419"/>
      <c r="BN5977" s="419"/>
      <c r="BO5977" s="419"/>
      <c r="BP5977" s="419"/>
      <c r="BR5977" s="419"/>
      <c r="BS5977" s="419"/>
      <c r="BT5977" s="419"/>
      <c r="BV5977" s="419"/>
      <c r="BW5977" s="419"/>
      <c r="BX5977" s="397"/>
      <c r="BZ5977" s="449"/>
      <c r="CB5977" s="419"/>
      <c r="CC5977" s="419"/>
      <c r="CD5977" s="419"/>
      <c r="CF5977" s="419"/>
      <c r="CG5977" s="419"/>
      <c r="CH5977" s="419"/>
    </row>
    <row r="5978" spans="3:86" ht="21" thickBot="1">
      <c r="C5978" s="425"/>
      <c r="P5978" s="431"/>
      <c r="R5978" s="419"/>
      <c r="S5978" s="446"/>
      <c r="T5978" s="419"/>
      <c r="V5978" s="196"/>
      <c r="W5978" s="419"/>
      <c r="X5978" s="419"/>
      <c r="Z5978" s="419"/>
      <c r="AA5978" s="419"/>
      <c r="AB5978" s="419"/>
      <c r="AD5978" s="419"/>
      <c r="AE5978" s="419"/>
      <c r="AF5978" s="419"/>
      <c r="AH5978" s="419"/>
      <c r="AI5978" s="419"/>
      <c r="AJ5978" s="419"/>
      <c r="AL5978" s="419"/>
      <c r="AM5978" s="419"/>
      <c r="AN5978" s="403"/>
      <c r="AO5978" s="419"/>
      <c r="AP5978" s="419"/>
      <c r="AQ5978" s="419"/>
      <c r="AR5978" s="419"/>
      <c r="AS5978" s="419"/>
      <c r="AT5978" s="419"/>
      <c r="AU5978" s="419"/>
      <c r="AV5978" s="419"/>
      <c r="AX5978" s="419"/>
      <c r="AY5978" s="419"/>
      <c r="AZ5978" s="419"/>
      <c r="BB5978" s="419"/>
      <c r="BC5978" s="419"/>
      <c r="BD5978" s="419"/>
      <c r="BF5978" s="419"/>
      <c r="BG5978" s="419"/>
      <c r="BH5978" s="419"/>
      <c r="BJ5978" s="419"/>
      <c r="BK5978" s="419"/>
      <c r="BL5978" s="419"/>
      <c r="BN5978" s="419"/>
      <c r="BO5978" s="419"/>
      <c r="BP5978" s="419"/>
      <c r="BR5978" s="419"/>
      <c r="BS5978" s="419"/>
      <c r="BT5978" s="419"/>
      <c r="BV5978" s="419"/>
      <c r="BW5978" s="419"/>
      <c r="BX5978" s="397"/>
      <c r="BZ5978" s="449"/>
      <c r="CB5978" s="419"/>
      <c r="CC5978" s="419"/>
      <c r="CD5978" s="419"/>
      <c r="CF5978" s="419"/>
      <c r="CG5978" s="419"/>
      <c r="CH5978" s="419"/>
    </row>
    <row r="5979" spans="3:86" ht="21" thickBot="1">
      <c r="C5979" s="425"/>
      <c r="P5979" s="431"/>
      <c r="R5979" s="419"/>
      <c r="S5979" s="446"/>
      <c r="T5979" s="419"/>
      <c r="V5979" s="196"/>
      <c r="W5979" s="419"/>
      <c r="X5979" s="419"/>
      <c r="Z5979" s="419"/>
      <c r="AA5979" s="419"/>
      <c r="AB5979" s="419"/>
      <c r="AD5979" s="419"/>
      <c r="AE5979" s="419"/>
      <c r="AF5979" s="419"/>
      <c r="AH5979" s="419"/>
      <c r="AI5979" s="419"/>
      <c r="AJ5979" s="419"/>
      <c r="AL5979" s="419"/>
      <c r="AM5979" s="419"/>
      <c r="AN5979" s="403"/>
      <c r="AO5979" s="419"/>
      <c r="AP5979" s="419"/>
      <c r="AQ5979" s="419"/>
      <c r="AR5979" s="419"/>
      <c r="AS5979" s="419"/>
      <c r="AT5979" s="419"/>
      <c r="AU5979" s="419"/>
      <c r="AV5979" s="419"/>
      <c r="AX5979" s="419"/>
      <c r="AY5979" s="419"/>
      <c r="AZ5979" s="419"/>
      <c r="BB5979" s="419"/>
      <c r="BC5979" s="419"/>
      <c r="BD5979" s="419"/>
      <c r="BF5979" s="419"/>
      <c r="BG5979" s="419"/>
      <c r="BH5979" s="419"/>
      <c r="BJ5979" s="419"/>
      <c r="BK5979" s="419"/>
      <c r="BL5979" s="419"/>
      <c r="BN5979" s="419"/>
      <c r="BO5979" s="419"/>
      <c r="BP5979" s="419"/>
      <c r="BR5979" s="419"/>
      <c r="BS5979" s="419"/>
      <c r="BT5979" s="419"/>
      <c r="BV5979" s="419"/>
      <c r="BW5979" s="419"/>
      <c r="BX5979" s="397"/>
      <c r="BZ5979" s="449"/>
      <c r="CB5979" s="419"/>
      <c r="CC5979" s="419"/>
      <c r="CD5979" s="419"/>
      <c r="CF5979" s="419"/>
      <c r="CG5979" s="419"/>
      <c r="CH5979" s="419"/>
    </row>
    <row r="5980" spans="3:86" ht="21" thickBot="1">
      <c r="C5980" s="425"/>
      <c r="P5980" s="431"/>
      <c r="R5980" s="419"/>
      <c r="S5980" s="446"/>
      <c r="T5980" s="419"/>
      <c r="V5980" s="196"/>
      <c r="W5980" s="419"/>
      <c r="X5980" s="419"/>
      <c r="Z5980" s="419"/>
      <c r="AA5980" s="419"/>
      <c r="AB5980" s="419"/>
      <c r="AD5980" s="419"/>
      <c r="AE5980" s="419"/>
      <c r="AF5980" s="419"/>
      <c r="AH5980" s="419"/>
      <c r="AI5980" s="419"/>
      <c r="AJ5980" s="419"/>
      <c r="AL5980" s="419"/>
      <c r="AM5980" s="419"/>
      <c r="AN5980" s="403"/>
      <c r="AO5980" s="419"/>
      <c r="AP5980" s="419"/>
      <c r="AQ5980" s="419"/>
      <c r="AR5980" s="419"/>
      <c r="AS5980" s="419"/>
      <c r="AT5980" s="419"/>
      <c r="AU5980" s="419"/>
      <c r="AV5980" s="419"/>
      <c r="AX5980" s="419"/>
      <c r="AY5980" s="419"/>
      <c r="AZ5980" s="419"/>
      <c r="BB5980" s="419"/>
      <c r="BC5980" s="419"/>
      <c r="BD5980" s="419"/>
      <c r="BF5980" s="419"/>
      <c r="BG5980" s="419"/>
      <c r="BH5980" s="419"/>
      <c r="BJ5980" s="419"/>
      <c r="BK5980" s="419"/>
      <c r="BL5980" s="419"/>
      <c r="BN5980" s="419"/>
      <c r="BO5980" s="419"/>
      <c r="BP5980" s="419"/>
      <c r="BR5980" s="419"/>
      <c r="BS5980" s="419"/>
      <c r="BT5980" s="419"/>
      <c r="BV5980" s="419"/>
      <c r="BW5980" s="419"/>
      <c r="BX5980" s="397"/>
      <c r="BZ5980" s="449"/>
      <c r="CB5980" s="419"/>
      <c r="CC5980" s="419"/>
      <c r="CD5980" s="419"/>
      <c r="CF5980" s="419"/>
      <c r="CG5980" s="419"/>
      <c r="CH5980" s="419"/>
    </row>
    <row r="5981" spans="3:86" ht="21" thickBot="1">
      <c r="C5981" s="425"/>
      <c r="P5981" s="431"/>
      <c r="R5981" s="419"/>
      <c r="S5981" s="446"/>
      <c r="T5981" s="419"/>
      <c r="V5981" s="196"/>
      <c r="W5981" s="419"/>
      <c r="X5981" s="419"/>
      <c r="Z5981" s="419"/>
      <c r="AA5981" s="419"/>
      <c r="AB5981" s="419"/>
      <c r="AD5981" s="419"/>
      <c r="AE5981" s="419"/>
      <c r="AF5981" s="419"/>
      <c r="AH5981" s="419"/>
      <c r="AI5981" s="419"/>
      <c r="AJ5981" s="419"/>
      <c r="AL5981" s="419"/>
      <c r="AM5981" s="419"/>
      <c r="AN5981" s="403"/>
      <c r="AO5981" s="419"/>
      <c r="AP5981" s="419"/>
      <c r="AQ5981" s="419"/>
      <c r="AR5981" s="419"/>
      <c r="AS5981" s="419"/>
      <c r="AT5981" s="419"/>
      <c r="AU5981" s="419"/>
      <c r="AV5981" s="419"/>
      <c r="AX5981" s="419"/>
      <c r="AY5981" s="419"/>
      <c r="AZ5981" s="419"/>
      <c r="BB5981" s="419"/>
      <c r="BC5981" s="419"/>
      <c r="BD5981" s="419"/>
      <c r="BF5981" s="419"/>
      <c r="BG5981" s="419"/>
      <c r="BH5981" s="419"/>
      <c r="BJ5981" s="419"/>
      <c r="BK5981" s="419"/>
      <c r="BL5981" s="419"/>
      <c r="BN5981" s="419"/>
      <c r="BO5981" s="419"/>
      <c r="BP5981" s="419"/>
      <c r="BR5981" s="419"/>
      <c r="BS5981" s="419"/>
      <c r="BT5981" s="419"/>
      <c r="BV5981" s="419"/>
      <c r="BW5981" s="419"/>
      <c r="BX5981" s="397"/>
      <c r="BZ5981" s="449"/>
      <c r="CB5981" s="419"/>
      <c r="CC5981" s="419"/>
      <c r="CD5981" s="419"/>
      <c r="CF5981" s="419"/>
      <c r="CG5981" s="419"/>
      <c r="CH5981" s="419"/>
    </row>
    <row r="5982" spans="3:86" ht="21" thickBot="1">
      <c r="C5982" s="425"/>
      <c r="P5982" s="431"/>
      <c r="R5982" s="419"/>
      <c r="S5982" s="446"/>
      <c r="T5982" s="419"/>
      <c r="V5982" s="196"/>
      <c r="W5982" s="419"/>
      <c r="X5982" s="419"/>
      <c r="Z5982" s="419"/>
      <c r="AA5982" s="419"/>
      <c r="AB5982" s="419"/>
      <c r="AD5982" s="419"/>
      <c r="AE5982" s="419"/>
      <c r="AF5982" s="419"/>
      <c r="AH5982" s="419"/>
      <c r="AI5982" s="419"/>
      <c r="AJ5982" s="419"/>
      <c r="AL5982" s="419"/>
      <c r="AM5982" s="419"/>
      <c r="AN5982" s="403"/>
      <c r="AO5982" s="419"/>
      <c r="AP5982" s="419"/>
      <c r="AQ5982" s="419"/>
      <c r="AR5982" s="419"/>
      <c r="AS5982" s="419"/>
      <c r="AT5982" s="419"/>
      <c r="AU5982" s="419"/>
      <c r="AV5982" s="419"/>
      <c r="AX5982" s="419"/>
      <c r="AY5982" s="419"/>
      <c r="AZ5982" s="419"/>
      <c r="BB5982" s="419"/>
      <c r="BC5982" s="419"/>
      <c r="BD5982" s="419"/>
      <c r="BF5982" s="419"/>
      <c r="BG5982" s="419"/>
      <c r="BH5982" s="419"/>
      <c r="BJ5982" s="419"/>
      <c r="BK5982" s="419"/>
      <c r="BL5982" s="419"/>
      <c r="BN5982" s="419"/>
      <c r="BO5982" s="419"/>
      <c r="BP5982" s="419"/>
      <c r="BR5982" s="419"/>
      <c r="BS5982" s="419"/>
      <c r="BT5982" s="419"/>
      <c r="BV5982" s="419"/>
      <c r="BW5982" s="419"/>
      <c r="BX5982" s="397"/>
      <c r="BZ5982" s="449"/>
      <c r="CB5982" s="419"/>
      <c r="CC5982" s="419"/>
      <c r="CD5982" s="419"/>
      <c r="CF5982" s="419"/>
      <c r="CG5982" s="419"/>
      <c r="CH5982" s="419"/>
    </row>
    <row r="5983" spans="3:86" ht="21" thickBot="1">
      <c r="C5983" s="425"/>
      <c r="P5983" s="431"/>
      <c r="R5983" s="419"/>
      <c r="S5983" s="446"/>
      <c r="T5983" s="419"/>
      <c r="V5983" s="196"/>
      <c r="W5983" s="419"/>
      <c r="X5983" s="419"/>
      <c r="Z5983" s="419"/>
      <c r="AA5983" s="419"/>
      <c r="AB5983" s="419"/>
      <c r="AD5983" s="419"/>
      <c r="AE5983" s="419"/>
      <c r="AF5983" s="419"/>
      <c r="AH5983" s="419"/>
      <c r="AI5983" s="419"/>
      <c r="AJ5983" s="419"/>
      <c r="AL5983" s="419"/>
      <c r="AM5983" s="419"/>
      <c r="AN5983" s="403"/>
      <c r="AO5983" s="419"/>
      <c r="AP5983" s="419"/>
      <c r="AQ5983" s="419"/>
      <c r="AR5983" s="419"/>
      <c r="AS5983" s="419"/>
      <c r="AT5983" s="419"/>
      <c r="AU5983" s="419"/>
      <c r="AV5983" s="419"/>
      <c r="AX5983" s="419"/>
      <c r="AY5983" s="419"/>
      <c r="AZ5983" s="419"/>
      <c r="BB5983" s="419"/>
      <c r="BC5983" s="419"/>
      <c r="BD5983" s="419"/>
      <c r="BF5983" s="419"/>
      <c r="BG5983" s="419"/>
      <c r="BH5983" s="419"/>
      <c r="BJ5983" s="419"/>
      <c r="BK5983" s="419"/>
      <c r="BL5983" s="419"/>
      <c r="BN5983" s="419"/>
      <c r="BO5983" s="419"/>
      <c r="BP5983" s="419"/>
      <c r="BR5983" s="419"/>
      <c r="BS5983" s="419"/>
      <c r="BT5983" s="419"/>
      <c r="BV5983" s="419"/>
      <c r="BW5983" s="419"/>
      <c r="BX5983" s="397"/>
      <c r="BZ5983" s="449"/>
      <c r="CB5983" s="419"/>
      <c r="CC5983" s="419"/>
      <c r="CD5983" s="419"/>
      <c r="CF5983" s="419"/>
      <c r="CG5983" s="419"/>
      <c r="CH5983" s="419"/>
    </row>
    <row r="5984" spans="3:86" ht="21" thickBot="1">
      <c r="C5984" s="425"/>
      <c r="P5984" s="431"/>
      <c r="R5984" s="419"/>
      <c r="S5984" s="446"/>
      <c r="T5984" s="419"/>
      <c r="V5984" s="196"/>
      <c r="W5984" s="419"/>
      <c r="X5984" s="419"/>
      <c r="Z5984" s="419"/>
      <c r="AA5984" s="419"/>
      <c r="AB5984" s="419"/>
      <c r="AD5984" s="419"/>
      <c r="AE5984" s="419"/>
      <c r="AF5984" s="419"/>
      <c r="AH5984" s="419"/>
      <c r="AI5984" s="419"/>
      <c r="AJ5984" s="419"/>
      <c r="AL5984" s="419"/>
      <c r="AM5984" s="419"/>
      <c r="AN5984" s="403"/>
      <c r="AO5984" s="419"/>
      <c r="AP5984" s="419"/>
      <c r="AQ5984" s="419"/>
      <c r="AR5984" s="419"/>
      <c r="AS5984" s="419"/>
      <c r="AT5984" s="419"/>
      <c r="AU5984" s="419"/>
      <c r="AV5984" s="419"/>
      <c r="AX5984" s="419"/>
      <c r="AY5984" s="419"/>
      <c r="AZ5984" s="419"/>
      <c r="BB5984" s="419"/>
      <c r="BC5984" s="419"/>
      <c r="BD5984" s="419"/>
      <c r="BF5984" s="419"/>
      <c r="BG5984" s="419"/>
      <c r="BH5984" s="419"/>
      <c r="BJ5984" s="419"/>
      <c r="BK5984" s="419"/>
      <c r="BL5984" s="419"/>
      <c r="BN5984" s="419"/>
      <c r="BO5984" s="419"/>
      <c r="BP5984" s="419"/>
      <c r="BR5984" s="419"/>
      <c r="BS5984" s="419"/>
      <c r="BT5984" s="419"/>
      <c r="BV5984" s="419"/>
      <c r="BW5984" s="419"/>
      <c r="BX5984" s="397"/>
      <c r="BZ5984" s="449"/>
      <c r="CB5984" s="419"/>
      <c r="CC5984" s="419"/>
      <c r="CD5984" s="419"/>
      <c r="CF5984" s="419"/>
      <c r="CG5984" s="419"/>
      <c r="CH5984" s="419"/>
    </row>
    <row r="5985" spans="3:86" ht="21" thickBot="1">
      <c r="C5985" s="425"/>
      <c r="P5985" s="431"/>
      <c r="R5985" s="419"/>
      <c r="S5985" s="446"/>
      <c r="T5985" s="419"/>
      <c r="V5985" s="196"/>
      <c r="W5985" s="419"/>
      <c r="X5985" s="419"/>
      <c r="Z5985" s="419"/>
      <c r="AA5985" s="419"/>
      <c r="AB5985" s="419"/>
      <c r="AD5985" s="419"/>
      <c r="AE5985" s="419"/>
      <c r="AF5985" s="419"/>
      <c r="AH5985" s="419"/>
      <c r="AI5985" s="419"/>
      <c r="AJ5985" s="419"/>
      <c r="AL5985" s="419"/>
      <c r="AM5985" s="419"/>
      <c r="AN5985" s="403"/>
      <c r="AO5985" s="419"/>
      <c r="AP5985" s="419"/>
      <c r="AQ5985" s="419"/>
      <c r="AR5985" s="419"/>
      <c r="AS5985" s="419"/>
      <c r="AT5985" s="419"/>
      <c r="AU5985" s="419"/>
      <c r="AV5985" s="419"/>
      <c r="AX5985" s="419"/>
      <c r="AY5985" s="419"/>
      <c r="AZ5985" s="419"/>
      <c r="BB5985" s="419"/>
      <c r="BC5985" s="419"/>
      <c r="BD5985" s="419"/>
      <c r="BF5985" s="419"/>
      <c r="BG5985" s="419"/>
      <c r="BH5985" s="419"/>
      <c r="BJ5985" s="419"/>
      <c r="BK5985" s="419"/>
      <c r="BL5985" s="419"/>
      <c r="BN5985" s="419"/>
      <c r="BO5985" s="419"/>
      <c r="BP5985" s="419"/>
      <c r="BR5985" s="419"/>
      <c r="BS5985" s="419"/>
      <c r="BT5985" s="419"/>
      <c r="BV5985" s="419"/>
      <c r="BW5985" s="419"/>
      <c r="BX5985" s="397"/>
      <c r="BZ5985" s="449"/>
      <c r="CB5985" s="419"/>
      <c r="CC5985" s="419"/>
      <c r="CD5985" s="419"/>
      <c r="CF5985" s="419"/>
      <c r="CG5985" s="419"/>
      <c r="CH5985" s="419"/>
    </row>
    <row r="5986" spans="3:86" ht="21" thickBot="1">
      <c r="C5986" s="425"/>
      <c r="P5986" s="431"/>
      <c r="R5986" s="419"/>
      <c r="S5986" s="446"/>
      <c r="T5986" s="419"/>
      <c r="V5986" s="196"/>
      <c r="W5986" s="419"/>
      <c r="X5986" s="419"/>
      <c r="Z5986" s="419"/>
      <c r="AA5986" s="419"/>
      <c r="AB5986" s="419"/>
      <c r="AD5986" s="419"/>
      <c r="AE5986" s="419"/>
      <c r="AF5986" s="419"/>
      <c r="AH5986" s="419"/>
      <c r="AI5986" s="419"/>
      <c r="AJ5986" s="419"/>
      <c r="AL5986" s="419"/>
      <c r="AM5986" s="419"/>
      <c r="AN5986" s="403"/>
      <c r="AO5986" s="419"/>
      <c r="AP5986" s="419"/>
      <c r="AQ5986" s="419"/>
      <c r="AR5986" s="419"/>
      <c r="AS5986" s="419"/>
      <c r="AT5986" s="419"/>
      <c r="AU5986" s="419"/>
      <c r="AV5986" s="419"/>
      <c r="AX5986" s="419"/>
      <c r="AY5986" s="419"/>
      <c r="AZ5986" s="419"/>
      <c r="BB5986" s="419"/>
      <c r="BC5986" s="419"/>
      <c r="BD5986" s="419"/>
      <c r="BF5986" s="419"/>
      <c r="BG5986" s="419"/>
      <c r="BH5986" s="419"/>
      <c r="BJ5986" s="419"/>
      <c r="BK5986" s="419"/>
      <c r="BL5986" s="419"/>
      <c r="BN5986" s="419"/>
      <c r="BO5986" s="419"/>
      <c r="BP5986" s="419"/>
      <c r="BR5986" s="419"/>
      <c r="BS5986" s="419"/>
      <c r="BT5986" s="419"/>
      <c r="BV5986" s="419"/>
      <c r="BW5986" s="419"/>
      <c r="BX5986" s="397"/>
      <c r="BZ5986" s="449"/>
      <c r="CB5986" s="419"/>
      <c r="CC5986" s="419"/>
      <c r="CD5986" s="419"/>
      <c r="CF5986" s="419"/>
      <c r="CG5986" s="419"/>
      <c r="CH5986" s="419"/>
    </row>
    <row r="5987" spans="3:86" ht="21" thickBot="1">
      <c r="C5987" s="425"/>
      <c r="P5987" s="431"/>
      <c r="R5987" s="419"/>
      <c r="S5987" s="446"/>
      <c r="T5987" s="419"/>
      <c r="V5987" s="196"/>
      <c r="W5987" s="419"/>
      <c r="X5987" s="419"/>
      <c r="Z5987" s="419"/>
      <c r="AA5987" s="419"/>
      <c r="AB5987" s="419"/>
      <c r="AD5987" s="419"/>
      <c r="AE5987" s="419"/>
      <c r="AF5987" s="419"/>
      <c r="AH5987" s="419"/>
      <c r="AI5987" s="419"/>
      <c r="AJ5987" s="419"/>
      <c r="AL5987" s="419"/>
      <c r="AM5987" s="419"/>
      <c r="AN5987" s="403"/>
      <c r="AO5987" s="419"/>
      <c r="AP5987" s="419"/>
      <c r="AQ5987" s="419"/>
      <c r="AR5987" s="419"/>
      <c r="AS5987" s="419"/>
      <c r="AT5987" s="419"/>
      <c r="AU5987" s="419"/>
      <c r="AV5987" s="419"/>
      <c r="AX5987" s="419"/>
      <c r="AY5987" s="419"/>
      <c r="AZ5987" s="419"/>
      <c r="BB5987" s="419"/>
      <c r="BC5987" s="419"/>
      <c r="BD5987" s="419"/>
      <c r="BF5987" s="419"/>
      <c r="BG5987" s="419"/>
      <c r="BH5987" s="419"/>
      <c r="BJ5987" s="419"/>
      <c r="BK5987" s="419"/>
      <c r="BL5987" s="419"/>
      <c r="BN5987" s="419"/>
      <c r="BO5987" s="419"/>
      <c r="BP5987" s="419"/>
      <c r="BR5987" s="419"/>
      <c r="BS5987" s="419"/>
      <c r="BT5987" s="419"/>
      <c r="BV5987" s="419"/>
      <c r="BW5987" s="419"/>
      <c r="BX5987" s="397"/>
      <c r="BZ5987" s="449"/>
      <c r="CB5987" s="419"/>
      <c r="CC5987" s="419"/>
      <c r="CD5987" s="419"/>
      <c r="CF5987" s="419"/>
      <c r="CG5987" s="419"/>
      <c r="CH5987" s="419"/>
    </row>
    <row r="5988" spans="3:86" ht="21" thickBot="1">
      <c r="C5988" s="425"/>
      <c r="P5988" s="431"/>
      <c r="R5988" s="419"/>
      <c r="S5988" s="446"/>
      <c r="T5988" s="419"/>
      <c r="V5988" s="196"/>
      <c r="W5988" s="419"/>
      <c r="X5988" s="419"/>
      <c r="Z5988" s="419"/>
      <c r="AA5988" s="419"/>
      <c r="AB5988" s="419"/>
      <c r="AD5988" s="419"/>
      <c r="AE5988" s="419"/>
      <c r="AF5988" s="419"/>
      <c r="AH5988" s="419"/>
      <c r="AI5988" s="419"/>
      <c r="AJ5988" s="419"/>
      <c r="AL5988" s="419"/>
      <c r="AM5988" s="419"/>
      <c r="AN5988" s="403"/>
      <c r="AO5988" s="419"/>
      <c r="AP5988" s="419"/>
      <c r="AQ5988" s="419"/>
      <c r="AR5988" s="419"/>
      <c r="AS5988" s="419"/>
      <c r="AT5988" s="419"/>
      <c r="AU5988" s="419"/>
      <c r="AV5988" s="419"/>
      <c r="AX5988" s="419"/>
      <c r="AY5988" s="419"/>
      <c r="AZ5988" s="419"/>
      <c r="BB5988" s="419"/>
      <c r="BC5988" s="419"/>
      <c r="BD5988" s="419"/>
      <c r="BF5988" s="419"/>
      <c r="BG5988" s="419"/>
      <c r="BH5988" s="419"/>
      <c r="BJ5988" s="419"/>
      <c r="BK5988" s="419"/>
      <c r="BL5988" s="419"/>
      <c r="BN5988" s="419"/>
      <c r="BO5988" s="419"/>
      <c r="BP5988" s="419"/>
      <c r="BR5988" s="419"/>
      <c r="BS5988" s="419"/>
      <c r="BT5988" s="419"/>
      <c r="BV5988" s="419"/>
      <c r="BW5988" s="419"/>
      <c r="BX5988" s="397"/>
      <c r="BZ5988" s="449"/>
      <c r="CB5988" s="419"/>
      <c r="CC5988" s="419"/>
      <c r="CD5988" s="419"/>
      <c r="CF5988" s="419"/>
      <c r="CG5988" s="419"/>
      <c r="CH5988" s="419"/>
    </row>
    <row r="5989" spans="3:86" ht="21" thickBot="1">
      <c r="C5989" s="425"/>
      <c r="P5989" s="431"/>
      <c r="R5989" s="419"/>
      <c r="S5989" s="446"/>
      <c r="T5989" s="419"/>
      <c r="V5989" s="196"/>
      <c r="W5989" s="419"/>
      <c r="X5989" s="419"/>
      <c r="Z5989" s="419"/>
      <c r="AA5989" s="419"/>
      <c r="AB5989" s="419"/>
      <c r="AD5989" s="419"/>
      <c r="AE5989" s="419"/>
      <c r="AF5989" s="419"/>
      <c r="AH5989" s="419"/>
      <c r="AI5989" s="419"/>
      <c r="AJ5989" s="419"/>
      <c r="AL5989" s="419"/>
      <c r="AM5989" s="419"/>
      <c r="AN5989" s="403"/>
      <c r="AO5989" s="419"/>
      <c r="AP5989" s="419"/>
      <c r="AQ5989" s="419"/>
      <c r="AR5989" s="419"/>
      <c r="AS5989" s="419"/>
      <c r="AT5989" s="419"/>
      <c r="AU5989" s="419"/>
      <c r="AV5989" s="419"/>
      <c r="AX5989" s="419"/>
      <c r="AY5989" s="419"/>
      <c r="AZ5989" s="419"/>
      <c r="BB5989" s="419"/>
      <c r="BC5989" s="419"/>
      <c r="BD5989" s="419"/>
      <c r="BF5989" s="419"/>
      <c r="BG5989" s="419"/>
      <c r="BH5989" s="419"/>
      <c r="BJ5989" s="419"/>
      <c r="BK5989" s="419"/>
      <c r="BL5989" s="419"/>
      <c r="BN5989" s="419"/>
      <c r="BO5989" s="419"/>
      <c r="BP5989" s="419"/>
      <c r="BR5989" s="419"/>
      <c r="BS5989" s="419"/>
      <c r="BT5989" s="419"/>
      <c r="BV5989" s="419"/>
      <c r="BW5989" s="419"/>
      <c r="BX5989" s="397"/>
      <c r="BZ5989" s="449"/>
      <c r="CB5989" s="419"/>
      <c r="CC5989" s="419"/>
      <c r="CD5989" s="419"/>
      <c r="CF5989" s="419"/>
      <c r="CG5989" s="419"/>
      <c r="CH5989" s="419"/>
    </row>
    <row r="5990" spans="3:86" ht="21" thickBot="1">
      <c r="C5990" s="425"/>
      <c r="P5990" s="431"/>
      <c r="R5990" s="419"/>
      <c r="S5990" s="446"/>
      <c r="T5990" s="419"/>
      <c r="V5990" s="196"/>
      <c r="W5990" s="419"/>
      <c r="X5990" s="419"/>
      <c r="Z5990" s="419"/>
      <c r="AA5990" s="419"/>
      <c r="AB5990" s="419"/>
      <c r="AD5990" s="419"/>
      <c r="AE5990" s="419"/>
      <c r="AF5990" s="419"/>
      <c r="AH5990" s="419"/>
      <c r="AI5990" s="419"/>
      <c r="AJ5990" s="419"/>
      <c r="AL5990" s="419"/>
      <c r="AM5990" s="419"/>
      <c r="AN5990" s="403"/>
      <c r="AO5990" s="419"/>
      <c r="AP5990" s="419"/>
      <c r="AQ5990" s="419"/>
      <c r="AR5990" s="419"/>
      <c r="AS5990" s="419"/>
      <c r="AT5990" s="419"/>
      <c r="AU5990" s="419"/>
      <c r="AV5990" s="419"/>
      <c r="AX5990" s="419"/>
      <c r="AY5990" s="419"/>
      <c r="AZ5990" s="419"/>
      <c r="BB5990" s="419"/>
      <c r="BC5990" s="419"/>
      <c r="BD5990" s="419"/>
      <c r="BF5990" s="419"/>
      <c r="BG5990" s="419"/>
      <c r="BH5990" s="419"/>
      <c r="BJ5990" s="419"/>
      <c r="BK5990" s="419"/>
      <c r="BL5990" s="419"/>
      <c r="BN5990" s="419"/>
      <c r="BO5990" s="419"/>
      <c r="BP5990" s="419"/>
      <c r="BR5990" s="419"/>
      <c r="BS5990" s="419"/>
      <c r="BT5990" s="419"/>
      <c r="BV5990" s="419"/>
      <c r="BW5990" s="419"/>
      <c r="BX5990" s="397"/>
      <c r="BZ5990" s="449"/>
      <c r="CB5990" s="419"/>
      <c r="CC5990" s="419"/>
      <c r="CD5990" s="419"/>
      <c r="CF5990" s="419"/>
      <c r="CG5990" s="419"/>
      <c r="CH5990" s="419"/>
    </row>
    <row r="5991" spans="3:86" ht="21" thickBot="1">
      <c r="C5991" s="425"/>
      <c r="P5991" s="431"/>
      <c r="R5991" s="419"/>
      <c r="S5991" s="446"/>
      <c r="T5991" s="419"/>
      <c r="V5991" s="196"/>
      <c r="W5991" s="419"/>
      <c r="X5991" s="419"/>
      <c r="Z5991" s="419"/>
      <c r="AA5991" s="419"/>
      <c r="AB5991" s="419"/>
      <c r="AD5991" s="419"/>
      <c r="AE5991" s="419"/>
      <c r="AF5991" s="419"/>
      <c r="AH5991" s="419"/>
      <c r="AI5991" s="419"/>
      <c r="AJ5991" s="419"/>
      <c r="AL5991" s="419"/>
      <c r="AM5991" s="419"/>
      <c r="AN5991" s="403"/>
      <c r="AO5991" s="419"/>
      <c r="AP5991" s="419"/>
      <c r="AQ5991" s="419"/>
      <c r="AR5991" s="419"/>
      <c r="AS5991" s="419"/>
      <c r="AT5991" s="419"/>
      <c r="AU5991" s="419"/>
      <c r="AV5991" s="419"/>
      <c r="AX5991" s="419"/>
      <c r="AY5991" s="419"/>
      <c r="AZ5991" s="419"/>
      <c r="BB5991" s="419"/>
      <c r="BC5991" s="419"/>
      <c r="BD5991" s="419"/>
      <c r="BF5991" s="419"/>
      <c r="BG5991" s="419"/>
      <c r="BH5991" s="419"/>
      <c r="BJ5991" s="419"/>
      <c r="BK5991" s="419"/>
      <c r="BL5991" s="419"/>
      <c r="BN5991" s="419"/>
      <c r="BO5991" s="419"/>
      <c r="BP5991" s="419"/>
      <c r="BR5991" s="419"/>
      <c r="BS5991" s="419"/>
      <c r="BT5991" s="419"/>
      <c r="BV5991" s="419"/>
      <c r="BW5991" s="419"/>
      <c r="BX5991" s="397"/>
      <c r="BZ5991" s="449"/>
      <c r="CB5991" s="419"/>
      <c r="CC5991" s="419"/>
      <c r="CD5991" s="419"/>
      <c r="CF5991" s="419"/>
      <c r="CG5991" s="419"/>
      <c r="CH5991" s="419"/>
    </row>
    <row r="5992" spans="3:86" ht="21" thickBot="1">
      <c r="C5992" s="425"/>
      <c r="P5992" s="431"/>
      <c r="R5992" s="419"/>
      <c r="S5992" s="446"/>
      <c r="T5992" s="419"/>
      <c r="V5992" s="196"/>
      <c r="W5992" s="419"/>
      <c r="X5992" s="419"/>
      <c r="Z5992" s="419"/>
      <c r="AA5992" s="419"/>
      <c r="AB5992" s="419"/>
      <c r="AD5992" s="419"/>
      <c r="AE5992" s="419"/>
      <c r="AF5992" s="419"/>
      <c r="AH5992" s="419"/>
      <c r="AI5992" s="419"/>
      <c r="AJ5992" s="419"/>
      <c r="AL5992" s="419"/>
      <c r="AM5992" s="419"/>
      <c r="AN5992" s="403"/>
      <c r="AO5992" s="419"/>
      <c r="AP5992" s="419"/>
      <c r="AQ5992" s="419"/>
      <c r="AR5992" s="419"/>
      <c r="AS5992" s="419"/>
      <c r="AT5992" s="419"/>
      <c r="AU5992" s="419"/>
      <c r="AV5992" s="419"/>
      <c r="AX5992" s="419"/>
      <c r="AY5992" s="419"/>
      <c r="AZ5992" s="419"/>
      <c r="BB5992" s="419"/>
      <c r="BC5992" s="419"/>
      <c r="BD5992" s="419"/>
      <c r="BF5992" s="419"/>
      <c r="BG5992" s="419"/>
      <c r="BH5992" s="419"/>
      <c r="BJ5992" s="419"/>
      <c r="BK5992" s="419"/>
      <c r="BL5992" s="419"/>
      <c r="BN5992" s="419"/>
      <c r="BO5992" s="419"/>
      <c r="BP5992" s="419"/>
      <c r="BR5992" s="419"/>
      <c r="BS5992" s="419"/>
      <c r="BT5992" s="419"/>
      <c r="BV5992" s="419"/>
      <c r="BW5992" s="419"/>
      <c r="BX5992" s="397"/>
      <c r="BZ5992" s="449"/>
      <c r="CB5992" s="419"/>
      <c r="CC5992" s="419"/>
      <c r="CD5992" s="419"/>
      <c r="CF5992" s="419"/>
      <c r="CG5992" s="419"/>
      <c r="CH5992" s="419"/>
    </row>
    <row r="5993" spans="3:86" ht="21" thickBot="1">
      <c r="C5993" s="425"/>
      <c r="P5993" s="431"/>
      <c r="R5993" s="419"/>
      <c r="S5993" s="446"/>
      <c r="T5993" s="419"/>
      <c r="V5993" s="196"/>
      <c r="W5993" s="419"/>
      <c r="X5993" s="419"/>
      <c r="Z5993" s="419"/>
      <c r="AA5993" s="419"/>
      <c r="AB5993" s="419"/>
      <c r="AD5993" s="419"/>
      <c r="AE5993" s="419"/>
      <c r="AF5993" s="419"/>
      <c r="AH5993" s="419"/>
      <c r="AI5993" s="419"/>
      <c r="AJ5993" s="419"/>
      <c r="AL5993" s="419"/>
      <c r="AM5993" s="419"/>
      <c r="AN5993" s="403"/>
      <c r="AO5993" s="419"/>
      <c r="AP5993" s="419"/>
      <c r="AQ5993" s="419"/>
      <c r="AR5993" s="419"/>
      <c r="AS5993" s="419"/>
      <c r="AT5993" s="419"/>
      <c r="AU5993" s="419"/>
      <c r="AV5993" s="419"/>
      <c r="AX5993" s="419"/>
      <c r="AY5993" s="419"/>
      <c r="AZ5993" s="419"/>
      <c r="BB5993" s="419"/>
      <c r="BC5993" s="419"/>
      <c r="BD5993" s="419"/>
      <c r="BF5993" s="419"/>
      <c r="BG5993" s="419"/>
      <c r="BH5993" s="419"/>
      <c r="BJ5993" s="419"/>
      <c r="BK5993" s="419"/>
      <c r="BL5993" s="419"/>
      <c r="BN5993" s="419"/>
      <c r="BO5993" s="419"/>
      <c r="BP5993" s="419"/>
      <c r="BR5993" s="419"/>
      <c r="BS5993" s="419"/>
      <c r="BT5993" s="419"/>
      <c r="BV5993" s="419"/>
      <c r="BW5993" s="419"/>
      <c r="BX5993" s="397"/>
      <c r="BZ5993" s="449"/>
      <c r="CB5993" s="419"/>
      <c r="CC5993" s="419"/>
      <c r="CD5993" s="419"/>
      <c r="CF5993" s="419"/>
      <c r="CG5993" s="419"/>
      <c r="CH5993" s="419"/>
    </row>
    <row r="5994" spans="3:86" ht="21" thickBot="1">
      <c r="C5994" s="425"/>
      <c r="P5994" s="431"/>
      <c r="R5994" s="419"/>
      <c r="S5994" s="446"/>
      <c r="T5994" s="419"/>
      <c r="V5994" s="196"/>
      <c r="W5994" s="419"/>
      <c r="X5994" s="419"/>
      <c r="Z5994" s="419"/>
      <c r="AA5994" s="419"/>
      <c r="AB5994" s="419"/>
      <c r="AD5994" s="419"/>
      <c r="AE5994" s="419"/>
      <c r="AF5994" s="419"/>
      <c r="AH5994" s="419"/>
      <c r="AI5994" s="419"/>
      <c r="AJ5994" s="419"/>
      <c r="AL5994" s="419"/>
      <c r="AM5994" s="419"/>
      <c r="AN5994" s="403"/>
      <c r="AO5994" s="419"/>
      <c r="AP5994" s="419"/>
      <c r="AQ5994" s="419"/>
      <c r="AR5994" s="419"/>
      <c r="AS5994" s="419"/>
      <c r="AT5994" s="419"/>
      <c r="AU5994" s="419"/>
      <c r="AV5994" s="419"/>
      <c r="AX5994" s="419"/>
      <c r="AY5994" s="419"/>
      <c r="AZ5994" s="419"/>
      <c r="BB5994" s="419"/>
      <c r="BC5994" s="419"/>
      <c r="BD5994" s="419"/>
      <c r="BF5994" s="419"/>
      <c r="BG5994" s="419"/>
      <c r="BH5994" s="419"/>
      <c r="BJ5994" s="419"/>
      <c r="BK5994" s="419"/>
      <c r="BL5994" s="419"/>
      <c r="BN5994" s="419"/>
      <c r="BO5994" s="419"/>
      <c r="BP5994" s="419"/>
      <c r="BR5994" s="419"/>
      <c r="BS5994" s="419"/>
      <c r="BT5994" s="419"/>
      <c r="BV5994" s="419"/>
      <c r="BW5994" s="419"/>
      <c r="BX5994" s="397"/>
      <c r="BZ5994" s="449"/>
      <c r="CB5994" s="419"/>
      <c r="CC5994" s="419"/>
      <c r="CD5994" s="419"/>
      <c r="CF5994" s="419"/>
      <c r="CG5994" s="419"/>
      <c r="CH5994" s="419"/>
    </row>
    <row r="5995" spans="3:86" ht="21" thickBot="1">
      <c r="C5995" s="425"/>
      <c r="P5995" s="431"/>
      <c r="R5995" s="419"/>
      <c r="S5995" s="446"/>
      <c r="T5995" s="419"/>
      <c r="V5995" s="196"/>
      <c r="W5995" s="419"/>
      <c r="X5995" s="419"/>
      <c r="Z5995" s="419"/>
      <c r="AA5995" s="419"/>
      <c r="AB5995" s="419"/>
      <c r="AD5995" s="419"/>
      <c r="AE5995" s="419"/>
      <c r="AF5995" s="419"/>
      <c r="AH5995" s="419"/>
      <c r="AI5995" s="419"/>
      <c r="AJ5995" s="419"/>
      <c r="AL5995" s="419"/>
      <c r="AM5995" s="419"/>
      <c r="AN5995" s="403"/>
      <c r="AO5995" s="419"/>
      <c r="AP5995" s="419"/>
      <c r="AQ5995" s="419"/>
      <c r="AR5995" s="419"/>
      <c r="AS5995" s="419"/>
      <c r="AT5995" s="419"/>
      <c r="AU5995" s="419"/>
      <c r="AV5995" s="419"/>
      <c r="AX5995" s="419"/>
      <c r="AY5995" s="419"/>
      <c r="AZ5995" s="419"/>
      <c r="BB5995" s="419"/>
      <c r="BC5995" s="419"/>
      <c r="BD5995" s="419"/>
      <c r="BF5995" s="419"/>
      <c r="BG5995" s="419"/>
      <c r="BH5995" s="419"/>
      <c r="BJ5995" s="419"/>
      <c r="BK5995" s="419"/>
      <c r="BL5995" s="419"/>
      <c r="BN5995" s="419"/>
      <c r="BO5995" s="419"/>
      <c r="BP5995" s="419"/>
      <c r="BR5995" s="419"/>
      <c r="BS5995" s="419"/>
      <c r="BT5995" s="419"/>
      <c r="BV5995" s="419"/>
      <c r="BW5995" s="419"/>
      <c r="BX5995" s="397"/>
      <c r="BZ5995" s="449"/>
      <c r="CB5995" s="419"/>
      <c r="CC5995" s="419"/>
      <c r="CD5995" s="419"/>
      <c r="CF5995" s="419"/>
      <c r="CG5995" s="419"/>
      <c r="CH5995" s="419"/>
    </row>
    <row r="5996" spans="3:86" ht="21" thickBot="1">
      <c r="C5996" s="425"/>
      <c r="P5996" s="431"/>
      <c r="R5996" s="419"/>
      <c r="S5996" s="446"/>
      <c r="T5996" s="419"/>
      <c r="V5996" s="196"/>
      <c r="W5996" s="419"/>
      <c r="X5996" s="419"/>
      <c r="Z5996" s="419"/>
      <c r="AA5996" s="419"/>
      <c r="AB5996" s="419"/>
      <c r="AD5996" s="419"/>
      <c r="AE5996" s="419"/>
      <c r="AF5996" s="419"/>
      <c r="AH5996" s="419"/>
      <c r="AI5996" s="419"/>
      <c r="AJ5996" s="419"/>
      <c r="AL5996" s="419"/>
      <c r="AM5996" s="419"/>
      <c r="AN5996" s="403"/>
      <c r="AO5996" s="419"/>
      <c r="AP5996" s="419"/>
      <c r="AQ5996" s="419"/>
      <c r="AR5996" s="419"/>
      <c r="AS5996" s="419"/>
      <c r="AT5996" s="419"/>
      <c r="AU5996" s="419"/>
      <c r="AV5996" s="419"/>
      <c r="AX5996" s="419"/>
      <c r="AY5996" s="419"/>
      <c r="AZ5996" s="419"/>
      <c r="BB5996" s="419"/>
      <c r="BC5996" s="419"/>
      <c r="BD5996" s="419"/>
      <c r="BF5996" s="419"/>
      <c r="BG5996" s="419"/>
      <c r="BH5996" s="419"/>
      <c r="BJ5996" s="419"/>
      <c r="BK5996" s="419"/>
      <c r="BL5996" s="419"/>
      <c r="BN5996" s="419"/>
      <c r="BO5996" s="419"/>
      <c r="BP5996" s="419"/>
      <c r="BR5996" s="419"/>
      <c r="BS5996" s="419"/>
      <c r="BT5996" s="419"/>
      <c r="BV5996" s="419"/>
      <c r="BW5996" s="419"/>
      <c r="BX5996" s="397"/>
      <c r="BZ5996" s="449"/>
      <c r="CB5996" s="419"/>
      <c r="CC5996" s="419"/>
      <c r="CD5996" s="419"/>
      <c r="CF5996" s="419"/>
      <c r="CG5996" s="419"/>
      <c r="CH5996" s="419"/>
    </row>
    <row r="5997" spans="3:86" ht="21" thickBot="1">
      <c r="C5997" s="425"/>
      <c r="P5997" s="431"/>
      <c r="R5997" s="419"/>
      <c r="S5997" s="446"/>
      <c r="T5997" s="419"/>
      <c r="V5997" s="196"/>
      <c r="W5997" s="419"/>
      <c r="X5997" s="419"/>
      <c r="Z5997" s="419"/>
      <c r="AA5997" s="419"/>
      <c r="AB5997" s="419"/>
      <c r="AD5997" s="419"/>
      <c r="AE5997" s="419"/>
      <c r="AF5997" s="419"/>
      <c r="AH5997" s="419"/>
      <c r="AI5997" s="419"/>
      <c r="AJ5997" s="419"/>
      <c r="AL5997" s="419"/>
      <c r="AM5997" s="419"/>
      <c r="AN5997" s="403"/>
      <c r="AO5997" s="419"/>
      <c r="AP5997" s="419"/>
      <c r="AQ5997" s="419"/>
      <c r="AR5997" s="419"/>
      <c r="AS5997" s="419"/>
      <c r="AT5997" s="419"/>
      <c r="AU5997" s="419"/>
      <c r="AV5997" s="419"/>
      <c r="AX5997" s="419"/>
      <c r="AY5997" s="419"/>
      <c r="AZ5997" s="419"/>
      <c r="BB5997" s="419"/>
      <c r="BC5997" s="419"/>
      <c r="BD5997" s="419"/>
      <c r="BF5997" s="419"/>
      <c r="BG5997" s="419"/>
      <c r="BH5997" s="419"/>
      <c r="BJ5997" s="419"/>
      <c r="BK5997" s="419"/>
      <c r="BL5997" s="419"/>
      <c r="BN5997" s="419"/>
      <c r="BO5997" s="419"/>
      <c r="BP5997" s="419"/>
      <c r="BR5997" s="419"/>
      <c r="BS5997" s="419"/>
      <c r="BT5997" s="419"/>
      <c r="BV5997" s="419"/>
      <c r="BW5997" s="419"/>
      <c r="BX5997" s="397"/>
      <c r="BZ5997" s="449"/>
      <c r="CB5997" s="419"/>
      <c r="CC5997" s="419"/>
      <c r="CD5997" s="419"/>
      <c r="CF5997" s="419"/>
      <c r="CG5997" s="419"/>
      <c r="CH5997" s="419"/>
    </row>
    <row r="5998" spans="3:86" ht="21" thickBot="1">
      <c r="C5998" s="425"/>
      <c r="P5998" s="431"/>
      <c r="R5998" s="419"/>
      <c r="S5998" s="446"/>
      <c r="T5998" s="419"/>
      <c r="V5998" s="196"/>
      <c r="W5998" s="419"/>
      <c r="X5998" s="419"/>
      <c r="Z5998" s="419"/>
      <c r="AA5998" s="419"/>
      <c r="AB5998" s="419"/>
      <c r="AD5998" s="419"/>
      <c r="AE5998" s="419"/>
      <c r="AF5998" s="419"/>
      <c r="AH5998" s="419"/>
      <c r="AI5998" s="419"/>
      <c r="AJ5998" s="419"/>
      <c r="AL5998" s="419"/>
      <c r="AM5998" s="419"/>
      <c r="AN5998" s="403"/>
      <c r="AO5998" s="419"/>
      <c r="AP5998" s="419"/>
      <c r="AQ5998" s="419"/>
      <c r="AR5998" s="419"/>
      <c r="AS5998" s="419"/>
      <c r="AT5998" s="419"/>
      <c r="AU5998" s="419"/>
      <c r="AV5998" s="419"/>
      <c r="AX5998" s="419"/>
      <c r="AY5998" s="419"/>
      <c r="AZ5998" s="419"/>
      <c r="BB5998" s="419"/>
      <c r="BC5998" s="419"/>
      <c r="BD5998" s="419"/>
      <c r="BF5998" s="419"/>
      <c r="BG5998" s="419"/>
      <c r="BH5998" s="419"/>
      <c r="BJ5998" s="419"/>
      <c r="BK5998" s="419"/>
      <c r="BL5998" s="419"/>
      <c r="BN5998" s="419"/>
      <c r="BO5998" s="419"/>
      <c r="BP5998" s="419"/>
      <c r="BR5998" s="419"/>
      <c r="BS5998" s="419"/>
      <c r="BT5998" s="419"/>
      <c r="BV5998" s="419"/>
      <c r="BW5998" s="419"/>
      <c r="BX5998" s="397"/>
      <c r="BZ5998" s="449"/>
      <c r="CB5998" s="419"/>
      <c r="CC5998" s="419"/>
      <c r="CD5998" s="419"/>
      <c r="CF5998" s="419"/>
      <c r="CG5998" s="419"/>
      <c r="CH5998" s="419"/>
    </row>
    <row r="5999" spans="3:86" ht="21" thickBot="1">
      <c r="C5999" s="425"/>
      <c r="P5999" s="431"/>
      <c r="R5999" s="419"/>
      <c r="S5999" s="446"/>
      <c r="T5999" s="419"/>
      <c r="V5999" s="196"/>
      <c r="W5999" s="419"/>
      <c r="X5999" s="419"/>
      <c r="Z5999" s="419"/>
      <c r="AA5999" s="419"/>
      <c r="AB5999" s="419"/>
      <c r="AD5999" s="419"/>
      <c r="AE5999" s="419"/>
      <c r="AF5999" s="419"/>
      <c r="AH5999" s="419"/>
      <c r="AI5999" s="419"/>
      <c r="AJ5999" s="419"/>
      <c r="AL5999" s="419"/>
      <c r="AM5999" s="419"/>
      <c r="AN5999" s="403"/>
      <c r="AO5999" s="419"/>
      <c r="AP5999" s="419"/>
      <c r="AQ5999" s="419"/>
      <c r="AR5999" s="419"/>
      <c r="AS5999" s="419"/>
      <c r="AT5999" s="419"/>
      <c r="AU5999" s="419"/>
      <c r="AV5999" s="419"/>
      <c r="AX5999" s="419"/>
      <c r="AY5999" s="419"/>
      <c r="AZ5999" s="419"/>
      <c r="BB5999" s="419"/>
      <c r="BC5999" s="419"/>
      <c r="BD5999" s="419"/>
      <c r="BF5999" s="419"/>
      <c r="BG5999" s="419"/>
      <c r="BH5999" s="419"/>
      <c r="BJ5999" s="419"/>
      <c r="BK5999" s="419"/>
      <c r="BL5999" s="419"/>
      <c r="BN5999" s="419"/>
      <c r="BO5999" s="419"/>
      <c r="BP5999" s="419"/>
      <c r="BR5999" s="419"/>
      <c r="BS5999" s="419"/>
      <c r="BT5999" s="419"/>
      <c r="BV5999" s="419"/>
      <c r="BW5999" s="419"/>
      <c r="BX5999" s="397"/>
      <c r="BZ5999" s="449"/>
      <c r="CB5999" s="419"/>
      <c r="CC5999" s="419"/>
      <c r="CD5999" s="419"/>
      <c r="CF5999" s="419"/>
      <c r="CG5999" s="419"/>
      <c r="CH5999" s="419"/>
    </row>
    <row r="6000" spans="3:86" ht="21" thickBot="1">
      <c r="C6000" s="425"/>
      <c r="P6000" s="431"/>
      <c r="R6000" s="419"/>
      <c r="S6000" s="446"/>
      <c r="T6000" s="419"/>
      <c r="V6000" s="196"/>
      <c r="W6000" s="419"/>
      <c r="X6000" s="419"/>
      <c r="Z6000" s="419"/>
      <c r="AA6000" s="419"/>
      <c r="AB6000" s="419"/>
      <c r="AD6000" s="419"/>
      <c r="AE6000" s="419"/>
      <c r="AF6000" s="419"/>
      <c r="AH6000" s="419"/>
      <c r="AI6000" s="419"/>
      <c r="AJ6000" s="419"/>
      <c r="AL6000" s="419"/>
      <c r="AM6000" s="419"/>
      <c r="AN6000" s="403"/>
      <c r="AO6000" s="419"/>
      <c r="AP6000" s="419"/>
      <c r="AQ6000" s="419"/>
      <c r="AR6000" s="419"/>
      <c r="AS6000" s="419"/>
      <c r="AT6000" s="419"/>
      <c r="AU6000" s="419"/>
      <c r="AV6000" s="419"/>
      <c r="AX6000" s="419"/>
      <c r="AY6000" s="419"/>
      <c r="AZ6000" s="419"/>
      <c r="BB6000" s="419"/>
      <c r="BC6000" s="419"/>
      <c r="BD6000" s="419"/>
      <c r="BF6000" s="419"/>
      <c r="BG6000" s="419"/>
      <c r="BH6000" s="419"/>
      <c r="BJ6000" s="419"/>
      <c r="BK6000" s="419"/>
      <c r="BL6000" s="419"/>
      <c r="BN6000" s="419"/>
      <c r="BO6000" s="419"/>
      <c r="BP6000" s="419"/>
      <c r="BR6000" s="419"/>
      <c r="BS6000" s="419"/>
      <c r="BT6000" s="419"/>
      <c r="BV6000" s="419"/>
      <c r="BW6000" s="419"/>
      <c r="BX6000" s="397"/>
      <c r="BZ6000" s="449"/>
      <c r="CB6000" s="419"/>
      <c r="CC6000" s="419"/>
      <c r="CD6000" s="419"/>
      <c r="CF6000" s="419"/>
      <c r="CG6000" s="419"/>
      <c r="CH6000" s="419"/>
    </row>
    <row r="6001" spans="3:86" ht="21" thickBot="1">
      <c r="C6001" s="425"/>
      <c r="P6001" s="431"/>
      <c r="R6001" s="419"/>
      <c r="S6001" s="446"/>
      <c r="T6001" s="419"/>
      <c r="V6001" s="196"/>
      <c r="W6001" s="419"/>
      <c r="X6001" s="419"/>
      <c r="Z6001" s="419"/>
      <c r="AA6001" s="419"/>
      <c r="AB6001" s="419"/>
      <c r="AD6001" s="419"/>
      <c r="AE6001" s="419"/>
      <c r="AF6001" s="419"/>
      <c r="AH6001" s="419"/>
      <c r="AI6001" s="419"/>
      <c r="AJ6001" s="419"/>
      <c r="AL6001" s="419"/>
      <c r="AM6001" s="419"/>
      <c r="AN6001" s="403"/>
      <c r="AO6001" s="419"/>
      <c r="AP6001" s="419"/>
      <c r="AQ6001" s="419"/>
      <c r="AR6001" s="419"/>
      <c r="AS6001" s="419"/>
      <c r="AT6001" s="419"/>
      <c r="AU6001" s="419"/>
      <c r="AV6001" s="419"/>
      <c r="AX6001" s="419"/>
      <c r="AY6001" s="419"/>
      <c r="AZ6001" s="419"/>
      <c r="BB6001" s="419"/>
      <c r="BC6001" s="419"/>
      <c r="BD6001" s="419"/>
      <c r="BF6001" s="419"/>
      <c r="BG6001" s="419"/>
      <c r="BH6001" s="419"/>
      <c r="BJ6001" s="419"/>
      <c r="BK6001" s="419"/>
      <c r="BL6001" s="419"/>
      <c r="BN6001" s="419"/>
      <c r="BO6001" s="419"/>
      <c r="BP6001" s="419"/>
      <c r="BR6001" s="419"/>
      <c r="BS6001" s="419"/>
      <c r="BT6001" s="419"/>
      <c r="BV6001" s="419"/>
      <c r="BW6001" s="419"/>
      <c r="BX6001" s="397"/>
      <c r="BZ6001" s="449"/>
      <c r="CB6001" s="419"/>
      <c r="CC6001" s="419"/>
      <c r="CD6001" s="419"/>
      <c r="CF6001" s="419"/>
      <c r="CG6001" s="419"/>
      <c r="CH6001" s="419"/>
    </row>
    <row r="6002" spans="3:86" ht="21" thickBot="1">
      <c r="C6002" s="425"/>
      <c r="P6002" s="431"/>
      <c r="R6002" s="419"/>
      <c r="S6002" s="446"/>
      <c r="T6002" s="419"/>
      <c r="V6002" s="196"/>
      <c r="W6002" s="419"/>
      <c r="X6002" s="419"/>
      <c r="Z6002" s="419"/>
      <c r="AA6002" s="419"/>
      <c r="AB6002" s="419"/>
      <c r="AD6002" s="419"/>
      <c r="AE6002" s="419"/>
      <c r="AF6002" s="419"/>
      <c r="AH6002" s="419"/>
      <c r="AI6002" s="419"/>
      <c r="AJ6002" s="419"/>
      <c r="AL6002" s="419"/>
      <c r="AM6002" s="419"/>
      <c r="AN6002" s="403"/>
      <c r="AO6002" s="419"/>
      <c r="AP6002" s="419"/>
      <c r="AQ6002" s="419"/>
      <c r="AR6002" s="419"/>
      <c r="AS6002" s="419"/>
      <c r="AT6002" s="419"/>
      <c r="AU6002" s="419"/>
      <c r="AV6002" s="419"/>
      <c r="AX6002" s="419"/>
      <c r="AY6002" s="419"/>
      <c r="AZ6002" s="419"/>
      <c r="BB6002" s="419"/>
      <c r="BC6002" s="419"/>
      <c r="BD6002" s="419"/>
      <c r="BF6002" s="419"/>
      <c r="BG6002" s="419"/>
      <c r="BH6002" s="419"/>
      <c r="BJ6002" s="419"/>
      <c r="BK6002" s="419"/>
      <c r="BL6002" s="419"/>
      <c r="BN6002" s="419"/>
      <c r="BO6002" s="419"/>
      <c r="BP6002" s="419"/>
      <c r="BR6002" s="419"/>
      <c r="BS6002" s="419"/>
      <c r="BT6002" s="419"/>
      <c r="BV6002" s="419"/>
      <c r="BW6002" s="419"/>
      <c r="BX6002" s="397"/>
      <c r="BZ6002" s="449"/>
      <c r="CB6002" s="419"/>
      <c r="CC6002" s="419"/>
      <c r="CD6002" s="419"/>
      <c r="CF6002" s="419"/>
      <c r="CG6002" s="419"/>
      <c r="CH6002" s="419"/>
    </row>
    <row r="6003" spans="3:86" ht="21" thickBot="1">
      <c r="C6003" s="425"/>
      <c r="P6003" s="431"/>
      <c r="R6003" s="419"/>
      <c r="S6003" s="446"/>
      <c r="T6003" s="419"/>
      <c r="V6003" s="196"/>
      <c r="W6003" s="419"/>
      <c r="X6003" s="419"/>
      <c r="Z6003" s="419"/>
      <c r="AA6003" s="419"/>
      <c r="AB6003" s="419"/>
      <c r="AD6003" s="419"/>
      <c r="AE6003" s="419"/>
      <c r="AF6003" s="419"/>
      <c r="AH6003" s="419"/>
      <c r="AI6003" s="419"/>
      <c r="AJ6003" s="419"/>
      <c r="AL6003" s="419"/>
      <c r="AM6003" s="419"/>
      <c r="AN6003" s="403"/>
      <c r="AO6003" s="419"/>
      <c r="AP6003" s="419"/>
      <c r="AQ6003" s="419"/>
      <c r="AR6003" s="419"/>
      <c r="AS6003" s="419"/>
      <c r="AT6003" s="419"/>
      <c r="AU6003" s="419"/>
      <c r="AV6003" s="419"/>
      <c r="AX6003" s="419"/>
      <c r="AY6003" s="419"/>
      <c r="AZ6003" s="419"/>
      <c r="BB6003" s="419"/>
      <c r="BC6003" s="419"/>
      <c r="BD6003" s="419"/>
      <c r="BF6003" s="419"/>
      <c r="BG6003" s="419"/>
      <c r="BH6003" s="419"/>
      <c r="BJ6003" s="419"/>
      <c r="BK6003" s="419"/>
      <c r="BL6003" s="419"/>
      <c r="BN6003" s="419"/>
      <c r="BO6003" s="419"/>
      <c r="BP6003" s="419"/>
      <c r="BR6003" s="419"/>
      <c r="BS6003" s="419"/>
      <c r="BT6003" s="419"/>
      <c r="BV6003" s="419"/>
      <c r="BW6003" s="419"/>
      <c r="BX6003" s="397"/>
      <c r="BZ6003" s="449"/>
      <c r="CB6003" s="419"/>
      <c r="CC6003" s="419"/>
      <c r="CD6003" s="419"/>
      <c r="CF6003" s="419"/>
      <c r="CG6003" s="419"/>
      <c r="CH6003" s="419"/>
    </row>
    <row r="6004" spans="3:86" ht="21" thickBot="1">
      <c r="C6004" s="425"/>
      <c r="P6004" s="431"/>
      <c r="R6004" s="419"/>
      <c r="S6004" s="446"/>
      <c r="T6004" s="419"/>
      <c r="V6004" s="196"/>
      <c r="W6004" s="419"/>
      <c r="X6004" s="419"/>
      <c r="Z6004" s="419"/>
      <c r="AA6004" s="419"/>
      <c r="AB6004" s="419"/>
      <c r="AD6004" s="419"/>
      <c r="AE6004" s="419"/>
      <c r="AF6004" s="419"/>
      <c r="AH6004" s="419"/>
      <c r="AI6004" s="419"/>
      <c r="AJ6004" s="419"/>
      <c r="AL6004" s="419"/>
      <c r="AM6004" s="419"/>
      <c r="AN6004" s="403"/>
      <c r="AO6004" s="419"/>
      <c r="AP6004" s="419"/>
      <c r="AQ6004" s="419"/>
      <c r="AR6004" s="419"/>
      <c r="AS6004" s="419"/>
      <c r="AT6004" s="419"/>
      <c r="AU6004" s="419"/>
      <c r="AV6004" s="419"/>
      <c r="AX6004" s="419"/>
      <c r="AY6004" s="419"/>
      <c r="AZ6004" s="419"/>
      <c r="BB6004" s="419"/>
      <c r="BC6004" s="419"/>
      <c r="BD6004" s="419"/>
      <c r="BF6004" s="419"/>
      <c r="BG6004" s="419"/>
      <c r="BH6004" s="419"/>
      <c r="BJ6004" s="419"/>
      <c r="BK6004" s="419"/>
      <c r="BL6004" s="419"/>
      <c r="BN6004" s="419"/>
      <c r="BO6004" s="419"/>
      <c r="BP6004" s="419"/>
      <c r="BR6004" s="419"/>
      <c r="BS6004" s="419"/>
      <c r="BT6004" s="419"/>
      <c r="BV6004" s="419"/>
      <c r="BW6004" s="419"/>
      <c r="BX6004" s="397"/>
      <c r="BZ6004" s="449"/>
      <c r="CB6004" s="419"/>
      <c r="CC6004" s="419"/>
      <c r="CD6004" s="419"/>
      <c r="CF6004" s="419"/>
      <c r="CG6004" s="419"/>
      <c r="CH6004" s="419"/>
    </row>
    <row r="6005" spans="3:86" ht="21" thickBot="1">
      <c r="C6005" s="425"/>
      <c r="P6005" s="431"/>
      <c r="R6005" s="419"/>
      <c r="S6005" s="446"/>
      <c r="T6005" s="419"/>
      <c r="V6005" s="196"/>
      <c r="W6005" s="419"/>
      <c r="X6005" s="419"/>
      <c r="Z6005" s="419"/>
      <c r="AA6005" s="419"/>
      <c r="AB6005" s="419"/>
      <c r="AD6005" s="419"/>
      <c r="AE6005" s="419"/>
      <c r="AF6005" s="419"/>
      <c r="AH6005" s="419"/>
      <c r="AI6005" s="419"/>
      <c r="AJ6005" s="419"/>
      <c r="AL6005" s="419"/>
      <c r="AM6005" s="419"/>
      <c r="AN6005" s="403"/>
      <c r="AO6005" s="419"/>
      <c r="AP6005" s="419"/>
      <c r="AQ6005" s="419"/>
      <c r="AR6005" s="419"/>
      <c r="AS6005" s="419"/>
      <c r="AT6005" s="419"/>
      <c r="AU6005" s="419"/>
      <c r="AV6005" s="419"/>
      <c r="AX6005" s="419"/>
      <c r="AY6005" s="419"/>
      <c r="AZ6005" s="419"/>
      <c r="BB6005" s="419"/>
      <c r="BC6005" s="419"/>
      <c r="BD6005" s="419"/>
      <c r="BF6005" s="419"/>
      <c r="BG6005" s="419"/>
      <c r="BH6005" s="419"/>
      <c r="BJ6005" s="419"/>
      <c r="BK6005" s="419"/>
      <c r="BL6005" s="419"/>
      <c r="BN6005" s="419"/>
      <c r="BO6005" s="419"/>
      <c r="BP6005" s="419"/>
      <c r="BR6005" s="419"/>
      <c r="BS6005" s="419"/>
      <c r="BT6005" s="419"/>
      <c r="BV6005" s="419"/>
      <c r="BW6005" s="419"/>
      <c r="BX6005" s="397"/>
      <c r="BZ6005" s="449"/>
      <c r="CB6005" s="419"/>
      <c r="CC6005" s="419"/>
      <c r="CD6005" s="419"/>
      <c r="CF6005" s="419"/>
      <c r="CG6005" s="419"/>
      <c r="CH6005" s="419"/>
    </row>
    <row r="6006" spans="3:86" ht="21" thickBot="1">
      <c r="C6006" s="425"/>
      <c r="P6006" s="431"/>
      <c r="R6006" s="419"/>
      <c r="S6006" s="446"/>
      <c r="T6006" s="419"/>
      <c r="V6006" s="196"/>
      <c r="W6006" s="419"/>
      <c r="X6006" s="419"/>
      <c r="Z6006" s="419"/>
      <c r="AA6006" s="419"/>
      <c r="AB6006" s="419"/>
      <c r="AD6006" s="419"/>
      <c r="AE6006" s="419"/>
      <c r="AF6006" s="419"/>
      <c r="AH6006" s="419"/>
      <c r="AI6006" s="419"/>
      <c r="AJ6006" s="419"/>
      <c r="AL6006" s="419"/>
      <c r="AM6006" s="419"/>
      <c r="AN6006" s="403"/>
      <c r="AO6006" s="419"/>
      <c r="AP6006" s="419"/>
      <c r="AQ6006" s="419"/>
      <c r="AR6006" s="419"/>
      <c r="AS6006" s="419"/>
      <c r="AT6006" s="419"/>
      <c r="AU6006" s="419"/>
      <c r="AV6006" s="419"/>
      <c r="AX6006" s="419"/>
      <c r="AY6006" s="419"/>
      <c r="AZ6006" s="419"/>
      <c r="BB6006" s="419"/>
      <c r="BC6006" s="419"/>
      <c r="BD6006" s="419"/>
      <c r="BF6006" s="419"/>
      <c r="BG6006" s="419"/>
      <c r="BH6006" s="419"/>
      <c r="BJ6006" s="419"/>
      <c r="BK6006" s="419"/>
      <c r="BL6006" s="419"/>
      <c r="BN6006" s="419"/>
      <c r="BO6006" s="419"/>
      <c r="BP6006" s="419"/>
      <c r="BR6006" s="419"/>
      <c r="BS6006" s="419"/>
      <c r="BT6006" s="419"/>
      <c r="BV6006" s="419"/>
      <c r="BW6006" s="419"/>
      <c r="BX6006" s="397"/>
      <c r="BZ6006" s="449"/>
      <c r="CB6006" s="419"/>
      <c r="CC6006" s="419"/>
      <c r="CD6006" s="419"/>
      <c r="CF6006" s="419"/>
      <c r="CG6006" s="419"/>
      <c r="CH6006" s="419"/>
    </row>
    <row r="6007" spans="3:86" ht="21" thickBot="1">
      <c r="C6007" s="425"/>
      <c r="P6007" s="431"/>
      <c r="R6007" s="419"/>
      <c r="S6007" s="446"/>
      <c r="T6007" s="419"/>
      <c r="V6007" s="196"/>
      <c r="W6007" s="419"/>
      <c r="X6007" s="419"/>
      <c r="Z6007" s="419"/>
      <c r="AA6007" s="419"/>
      <c r="AB6007" s="419"/>
      <c r="AD6007" s="419"/>
      <c r="AE6007" s="419"/>
      <c r="AF6007" s="419"/>
      <c r="AH6007" s="419"/>
      <c r="AI6007" s="419"/>
      <c r="AJ6007" s="419"/>
      <c r="AL6007" s="419"/>
      <c r="AM6007" s="419"/>
      <c r="AN6007" s="403"/>
      <c r="AO6007" s="419"/>
      <c r="AP6007" s="419"/>
      <c r="AQ6007" s="419"/>
      <c r="AR6007" s="419"/>
      <c r="AS6007" s="419"/>
      <c r="AT6007" s="419"/>
      <c r="AU6007" s="419"/>
      <c r="AV6007" s="419"/>
      <c r="AX6007" s="419"/>
      <c r="AY6007" s="419"/>
      <c r="AZ6007" s="419"/>
      <c r="BB6007" s="419"/>
      <c r="BC6007" s="419"/>
      <c r="BD6007" s="419"/>
      <c r="BF6007" s="419"/>
      <c r="BG6007" s="419"/>
      <c r="BH6007" s="419"/>
      <c r="BJ6007" s="419"/>
      <c r="BK6007" s="419"/>
      <c r="BL6007" s="419"/>
      <c r="BN6007" s="419"/>
      <c r="BO6007" s="419"/>
      <c r="BP6007" s="419"/>
      <c r="BR6007" s="419"/>
      <c r="BS6007" s="419"/>
      <c r="BT6007" s="419"/>
      <c r="BV6007" s="419"/>
      <c r="BW6007" s="419"/>
      <c r="BX6007" s="397"/>
      <c r="BZ6007" s="449"/>
      <c r="CB6007" s="419"/>
      <c r="CC6007" s="419"/>
      <c r="CD6007" s="419"/>
      <c r="CF6007" s="419"/>
      <c r="CG6007" s="419"/>
      <c r="CH6007" s="419"/>
    </row>
    <row r="6008" spans="3:86" ht="21" thickBot="1">
      <c r="C6008" s="425"/>
      <c r="P6008" s="431"/>
      <c r="R6008" s="419"/>
      <c r="S6008" s="446"/>
      <c r="T6008" s="419"/>
      <c r="V6008" s="196"/>
      <c r="W6008" s="419"/>
      <c r="X6008" s="419"/>
      <c r="Z6008" s="419"/>
      <c r="AA6008" s="419"/>
      <c r="AB6008" s="419"/>
      <c r="AD6008" s="419"/>
      <c r="AE6008" s="419"/>
      <c r="AF6008" s="419"/>
      <c r="AH6008" s="419"/>
      <c r="AI6008" s="419"/>
      <c r="AJ6008" s="419"/>
      <c r="AL6008" s="419"/>
      <c r="AM6008" s="419"/>
      <c r="AN6008" s="403"/>
      <c r="AO6008" s="419"/>
      <c r="AP6008" s="419"/>
      <c r="AQ6008" s="419"/>
      <c r="AR6008" s="419"/>
      <c r="AS6008" s="419"/>
      <c r="AT6008" s="419"/>
      <c r="AU6008" s="419"/>
      <c r="AV6008" s="419"/>
      <c r="AX6008" s="419"/>
      <c r="AY6008" s="419"/>
      <c r="AZ6008" s="419"/>
      <c r="BB6008" s="419"/>
      <c r="BC6008" s="419"/>
      <c r="BD6008" s="419"/>
      <c r="BF6008" s="419"/>
      <c r="BG6008" s="419"/>
      <c r="BH6008" s="419"/>
      <c r="BJ6008" s="419"/>
      <c r="BK6008" s="419"/>
      <c r="BL6008" s="419"/>
      <c r="BN6008" s="419"/>
      <c r="BO6008" s="419"/>
      <c r="BP6008" s="419"/>
      <c r="BR6008" s="419"/>
      <c r="BS6008" s="419"/>
      <c r="BT6008" s="419"/>
      <c r="BV6008" s="419"/>
      <c r="BW6008" s="419"/>
      <c r="BX6008" s="397"/>
      <c r="BZ6008" s="449"/>
      <c r="CB6008" s="419"/>
      <c r="CC6008" s="419"/>
      <c r="CD6008" s="419"/>
      <c r="CF6008" s="419"/>
      <c r="CG6008" s="419"/>
      <c r="CH6008" s="419"/>
    </row>
    <row r="6009" spans="3:86" ht="21" thickBot="1">
      <c r="C6009" s="425"/>
      <c r="P6009" s="431"/>
      <c r="R6009" s="419"/>
      <c r="S6009" s="446"/>
      <c r="T6009" s="419"/>
      <c r="V6009" s="196"/>
      <c r="W6009" s="419"/>
      <c r="X6009" s="419"/>
      <c r="Z6009" s="419"/>
      <c r="AA6009" s="419"/>
      <c r="AB6009" s="419"/>
      <c r="AD6009" s="419"/>
      <c r="AE6009" s="419"/>
      <c r="AF6009" s="419"/>
      <c r="AH6009" s="419"/>
      <c r="AI6009" s="419"/>
      <c r="AJ6009" s="419"/>
      <c r="AL6009" s="419"/>
      <c r="AM6009" s="419"/>
      <c r="AN6009" s="403"/>
      <c r="AO6009" s="419"/>
      <c r="AP6009" s="419"/>
      <c r="AQ6009" s="419"/>
      <c r="AR6009" s="419"/>
      <c r="AS6009" s="419"/>
      <c r="AT6009" s="419"/>
      <c r="AU6009" s="419"/>
      <c r="AV6009" s="419"/>
      <c r="AX6009" s="419"/>
      <c r="AY6009" s="419"/>
      <c r="AZ6009" s="419"/>
      <c r="BB6009" s="419"/>
      <c r="BC6009" s="419"/>
      <c r="BD6009" s="419"/>
      <c r="BF6009" s="419"/>
      <c r="BG6009" s="419"/>
      <c r="BH6009" s="419"/>
      <c r="BJ6009" s="419"/>
      <c r="BK6009" s="419"/>
      <c r="BL6009" s="419"/>
      <c r="BN6009" s="419"/>
      <c r="BO6009" s="419"/>
      <c r="BP6009" s="419"/>
      <c r="BR6009" s="419"/>
      <c r="BS6009" s="419"/>
      <c r="BT6009" s="419"/>
      <c r="BV6009" s="419"/>
      <c r="BW6009" s="419"/>
      <c r="BX6009" s="397"/>
      <c r="BZ6009" s="449"/>
      <c r="CB6009" s="419"/>
      <c r="CC6009" s="419"/>
      <c r="CD6009" s="419"/>
      <c r="CF6009" s="419"/>
      <c r="CG6009" s="419"/>
      <c r="CH6009" s="419"/>
    </row>
    <row r="6010" spans="3:86" ht="21" thickBot="1">
      <c r="C6010" s="425"/>
      <c r="P6010" s="431"/>
      <c r="R6010" s="419"/>
      <c r="S6010" s="446"/>
      <c r="T6010" s="419"/>
      <c r="V6010" s="196"/>
      <c r="W6010" s="419"/>
      <c r="X6010" s="419"/>
      <c r="Z6010" s="419"/>
      <c r="AA6010" s="419"/>
      <c r="AB6010" s="419"/>
      <c r="AD6010" s="419"/>
      <c r="AE6010" s="419"/>
      <c r="AF6010" s="419"/>
      <c r="AH6010" s="419"/>
      <c r="AI6010" s="419"/>
      <c r="AJ6010" s="419"/>
      <c r="AL6010" s="419"/>
      <c r="AM6010" s="419"/>
      <c r="AN6010" s="403"/>
      <c r="AO6010" s="419"/>
      <c r="AP6010" s="419"/>
      <c r="AQ6010" s="419"/>
      <c r="AR6010" s="419"/>
      <c r="AS6010" s="419"/>
      <c r="AT6010" s="419"/>
      <c r="AU6010" s="419"/>
      <c r="AV6010" s="419"/>
      <c r="AX6010" s="419"/>
      <c r="AY6010" s="419"/>
      <c r="AZ6010" s="419"/>
      <c r="BB6010" s="419"/>
      <c r="BC6010" s="419"/>
      <c r="BD6010" s="419"/>
      <c r="BF6010" s="419"/>
      <c r="BG6010" s="419"/>
      <c r="BH6010" s="419"/>
      <c r="BJ6010" s="419"/>
      <c r="BK6010" s="419"/>
      <c r="BL6010" s="419"/>
      <c r="BN6010" s="419"/>
      <c r="BO6010" s="419"/>
      <c r="BP6010" s="419"/>
      <c r="BR6010" s="419"/>
      <c r="BS6010" s="419"/>
      <c r="BT6010" s="419"/>
      <c r="BV6010" s="419"/>
      <c r="BW6010" s="419"/>
      <c r="BX6010" s="397"/>
      <c r="BZ6010" s="449"/>
      <c r="CB6010" s="419"/>
      <c r="CC6010" s="419"/>
      <c r="CD6010" s="419"/>
      <c r="CF6010" s="419"/>
      <c r="CG6010" s="419"/>
      <c r="CH6010" s="419"/>
    </row>
    <row r="6011" spans="3:86" ht="21" thickBot="1">
      <c r="C6011" s="425"/>
      <c r="P6011" s="431"/>
      <c r="R6011" s="419"/>
      <c r="S6011" s="446"/>
      <c r="T6011" s="419"/>
      <c r="V6011" s="196"/>
      <c r="W6011" s="419"/>
      <c r="X6011" s="419"/>
      <c r="Z6011" s="419"/>
      <c r="AA6011" s="419"/>
      <c r="AB6011" s="419"/>
      <c r="AD6011" s="419"/>
      <c r="AE6011" s="419"/>
      <c r="AF6011" s="419"/>
      <c r="AH6011" s="419"/>
      <c r="AI6011" s="419"/>
      <c r="AJ6011" s="419"/>
      <c r="AL6011" s="419"/>
      <c r="AM6011" s="419"/>
      <c r="AN6011" s="403"/>
      <c r="AO6011" s="419"/>
      <c r="AP6011" s="419"/>
      <c r="AQ6011" s="419"/>
      <c r="AR6011" s="419"/>
      <c r="AS6011" s="419"/>
      <c r="AT6011" s="419"/>
      <c r="AU6011" s="419"/>
      <c r="AV6011" s="419"/>
      <c r="AX6011" s="419"/>
      <c r="AY6011" s="419"/>
      <c r="AZ6011" s="419"/>
      <c r="BB6011" s="419"/>
      <c r="BC6011" s="419"/>
      <c r="BD6011" s="419"/>
      <c r="BF6011" s="419"/>
      <c r="BG6011" s="419"/>
      <c r="BH6011" s="419"/>
      <c r="BJ6011" s="419"/>
      <c r="BK6011" s="419"/>
      <c r="BL6011" s="419"/>
      <c r="BN6011" s="419"/>
      <c r="BO6011" s="419"/>
      <c r="BP6011" s="419"/>
      <c r="BR6011" s="419"/>
      <c r="BS6011" s="419"/>
      <c r="BT6011" s="419"/>
      <c r="BV6011" s="419"/>
      <c r="BW6011" s="419"/>
      <c r="BX6011" s="397"/>
      <c r="BZ6011" s="449"/>
      <c r="CB6011" s="419"/>
      <c r="CC6011" s="419"/>
      <c r="CD6011" s="419"/>
      <c r="CF6011" s="419"/>
      <c r="CG6011" s="419"/>
      <c r="CH6011" s="419"/>
    </row>
    <row r="6012" spans="3:86" ht="21" thickBot="1">
      <c r="C6012" s="425"/>
      <c r="P6012" s="431"/>
      <c r="R6012" s="419"/>
      <c r="S6012" s="446"/>
      <c r="T6012" s="419"/>
      <c r="V6012" s="196"/>
      <c r="W6012" s="419"/>
      <c r="X6012" s="419"/>
      <c r="Z6012" s="419"/>
      <c r="AA6012" s="419"/>
      <c r="AB6012" s="419"/>
      <c r="AD6012" s="419"/>
      <c r="AE6012" s="419"/>
      <c r="AF6012" s="419"/>
      <c r="AH6012" s="419"/>
      <c r="AI6012" s="419"/>
      <c r="AJ6012" s="419"/>
      <c r="AL6012" s="419"/>
      <c r="AM6012" s="419"/>
      <c r="AN6012" s="403"/>
      <c r="AO6012" s="419"/>
      <c r="AP6012" s="419"/>
      <c r="AQ6012" s="419"/>
      <c r="AR6012" s="419"/>
      <c r="AS6012" s="419"/>
      <c r="AT6012" s="419"/>
      <c r="AU6012" s="419"/>
      <c r="AV6012" s="419"/>
      <c r="AX6012" s="419"/>
      <c r="AY6012" s="419"/>
      <c r="AZ6012" s="419"/>
      <c r="BB6012" s="419"/>
      <c r="BC6012" s="419"/>
      <c r="BD6012" s="419"/>
      <c r="BF6012" s="419"/>
      <c r="BG6012" s="419"/>
      <c r="BH6012" s="419"/>
      <c r="BJ6012" s="419"/>
      <c r="BK6012" s="419"/>
      <c r="BL6012" s="419"/>
      <c r="BN6012" s="419"/>
      <c r="BO6012" s="419"/>
      <c r="BP6012" s="419"/>
      <c r="BR6012" s="419"/>
      <c r="BS6012" s="419"/>
      <c r="BT6012" s="419"/>
      <c r="BV6012" s="419"/>
      <c r="BW6012" s="419"/>
      <c r="BX6012" s="397"/>
      <c r="BZ6012" s="449"/>
      <c r="CB6012" s="419"/>
      <c r="CC6012" s="419"/>
      <c r="CD6012" s="419"/>
      <c r="CF6012" s="419"/>
      <c r="CG6012" s="419"/>
      <c r="CH6012" s="419"/>
    </row>
    <row r="6013" spans="3:86" ht="21" thickBot="1">
      <c r="C6013" s="425"/>
      <c r="P6013" s="431"/>
      <c r="R6013" s="419"/>
      <c r="S6013" s="446"/>
      <c r="T6013" s="419"/>
      <c r="V6013" s="196"/>
      <c r="W6013" s="419"/>
      <c r="X6013" s="419"/>
      <c r="Z6013" s="419"/>
      <c r="AA6013" s="419"/>
      <c r="AB6013" s="419"/>
      <c r="AD6013" s="419"/>
      <c r="AE6013" s="419"/>
      <c r="AF6013" s="419"/>
      <c r="AH6013" s="419"/>
      <c r="AI6013" s="419"/>
      <c r="AJ6013" s="419"/>
      <c r="AL6013" s="419"/>
      <c r="AM6013" s="419"/>
      <c r="AN6013" s="403"/>
      <c r="AO6013" s="419"/>
      <c r="AP6013" s="419"/>
      <c r="AQ6013" s="419"/>
      <c r="AR6013" s="419"/>
      <c r="AS6013" s="419"/>
      <c r="AT6013" s="419"/>
      <c r="AU6013" s="419"/>
      <c r="AV6013" s="419"/>
      <c r="AX6013" s="419"/>
      <c r="AY6013" s="419"/>
      <c r="AZ6013" s="419"/>
      <c r="BB6013" s="419"/>
      <c r="BC6013" s="419"/>
      <c r="BD6013" s="419"/>
      <c r="BF6013" s="419"/>
      <c r="BG6013" s="419"/>
      <c r="BH6013" s="419"/>
      <c r="BJ6013" s="419"/>
      <c r="BK6013" s="419"/>
      <c r="BL6013" s="419"/>
      <c r="BN6013" s="419"/>
      <c r="BO6013" s="419"/>
      <c r="BP6013" s="419"/>
      <c r="BR6013" s="419"/>
      <c r="BS6013" s="419"/>
      <c r="BT6013" s="419"/>
      <c r="BV6013" s="419"/>
      <c r="BW6013" s="419"/>
      <c r="BX6013" s="397"/>
      <c r="BZ6013" s="449"/>
      <c r="CB6013" s="419"/>
      <c r="CC6013" s="419"/>
      <c r="CD6013" s="419"/>
      <c r="CF6013" s="419"/>
      <c r="CG6013" s="419"/>
      <c r="CH6013" s="419"/>
    </row>
    <row r="6014" spans="3:86" ht="21" thickBot="1">
      <c r="C6014" s="425"/>
      <c r="P6014" s="431"/>
      <c r="R6014" s="419"/>
      <c r="S6014" s="446"/>
      <c r="T6014" s="419"/>
      <c r="V6014" s="196"/>
      <c r="W6014" s="419"/>
      <c r="X6014" s="419"/>
      <c r="Z6014" s="419"/>
      <c r="AA6014" s="419"/>
      <c r="AB6014" s="419"/>
      <c r="AD6014" s="419"/>
      <c r="AE6014" s="419"/>
      <c r="AF6014" s="419"/>
      <c r="AH6014" s="419"/>
      <c r="AI6014" s="419"/>
      <c r="AJ6014" s="419"/>
      <c r="AL6014" s="419"/>
      <c r="AM6014" s="419"/>
      <c r="AN6014" s="403"/>
      <c r="AO6014" s="419"/>
      <c r="AP6014" s="419"/>
      <c r="AQ6014" s="419"/>
      <c r="AR6014" s="419"/>
      <c r="AS6014" s="419"/>
      <c r="AT6014" s="419"/>
      <c r="AU6014" s="419"/>
      <c r="AV6014" s="419"/>
      <c r="AX6014" s="419"/>
      <c r="AY6014" s="419"/>
      <c r="AZ6014" s="419"/>
      <c r="BB6014" s="419"/>
      <c r="BC6014" s="419"/>
      <c r="BD6014" s="419"/>
      <c r="BF6014" s="419"/>
      <c r="BG6014" s="419"/>
      <c r="BH6014" s="419"/>
      <c r="BJ6014" s="419"/>
      <c r="BK6014" s="419"/>
      <c r="BL6014" s="419"/>
      <c r="BN6014" s="419"/>
      <c r="BO6014" s="419"/>
      <c r="BP6014" s="419"/>
      <c r="BR6014" s="419"/>
      <c r="BS6014" s="419"/>
      <c r="BT6014" s="419"/>
      <c r="BV6014" s="419"/>
      <c r="BW6014" s="419"/>
      <c r="BX6014" s="397"/>
      <c r="BZ6014" s="449"/>
      <c r="CB6014" s="419"/>
      <c r="CC6014" s="419"/>
      <c r="CD6014" s="419"/>
      <c r="CF6014" s="419"/>
      <c r="CG6014" s="419"/>
      <c r="CH6014" s="419"/>
    </row>
    <row r="6015" spans="3:86" ht="21" thickBot="1">
      <c r="C6015" s="425"/>
      <c r="P6015" s="431"/>
      <c r="R6015" s="419"/>
      <c r="S6015" s="446"/>
      <c r="T6015" s="419"/>
      <c r="V6015" s="196"/>
      <c r="W6015" s="419"/>
      <c r="X6015" s="419"/>
      <c r="Z6015" s="419"/>
      <c r="AA6015" s="419"/>
      <c r="AB6015" s="419"/>
      <c r="AD6015" s="419"/>
      <c r="AE6015" s="419"/>
      <c r="AF6015" s="419"/>
      <c r="AH6015" s="419"/>
      <c r="AI6015" s="419"/>
      <c r="AJ6015" s="419"/>
      <c r="AL6015" s="419"/>
      <c r="AM6015" s="419"/>
      <c r="AN6015" s="403"/>
      <c r="AO6015" s="419"/>
      <c r="AP6015" s="419"/>
      <c r="AQ6015" s="419"/>
      <c r="AR6015" s="419"/>
      <c r="AS6015" s="419"/>
      <c r="AT6015" s="419"/>
      <c r="AU6015" s="419"/>
      <c r="AV6015" s="419"/>
      <c r="AX6015" s="419"/>
      <c r="AY6015" s="419"/>
      <c r="AZ6015" s="419"/>
      <c r="BB6015" s="419"/>
      <c r="BC6015" s="419"/>
      <c r="BD6015" s="419"/>
      <c r="BF6015" s="419"/>
      <c r="BG6015" s="419"/>
      <c r="BH6015" s="419"/>
      <c r="BJ6015" s="419"/>
      <c r="BK6015" s="419"/>
      <c r="BL6015" s="419"/>
      <c r="BN6015" s="419"/>
      <c r="BO6015" s="419"/>
      <c r="BP6015" s="419"/>
      <c r="BR6015" s="419"/>
      <c r="BS6015" s="419"/>
      <c r="BT6015" s="419"/>
      <c r="BV6015" s="419"/>
      <c r="BW6015" s="419"/>
      <c r="BX6015" s="397"/>
      <c r="BZ6015" s="449"/>
      <c r="CB6015" s="419"/>
      <c r="CC6015" s="419"/>
      <c r="CD6015" s="419"/>
      <c r="CF6015" s="419"/>
      <c r="CG6015" s="419"/>
      <c r="CH6015" s="419"/>
    </row>
    <row r="6016" spans="3:86" ht="21" thickBot="1">
      <c r="C6016" s="425"/>
      <c r="P6016" s="431"/>
      <c r="R6016" s="419"/>
      <c r="S6016" s="446"/>
      <c r="T6016" s="419"/>
      <c r="V6016" s="196"/>
      <c r="W6016" s="419"/>
      <c r="X6016" s="419"/>
      <c r="Z6016" s="419"/>
      <c r="AA6016" s="419"/>
      <c r="AB6016" s="419"/>
      <c r="AD6016" s="419"/>
      <c r="AE6016" s="419"/>
      <c r="AF6016" s="419"/>
      <c r="AH6016" s="419"/>
      <c r="AI6016" s="419"/>
      <c r="AJ6016" s="419"/>
      <c r="AL6016" s="419"/>
      <c r="AM6016" s="419"/>
      <c r="AN6016" s="403"/>
      <c r="AO6016" s="419"/>
      <c r="AP6016" s="419"/>
      <c r="AQ6016" s="419"/>
      <c r="AR6016" s="419"/>
      <c r="AS6016" s="419"/>
      <c r="AT6016" s="419"/>
      <c r="AU6016" s="419"/>
      <c r="AV6016" s="419"/>
      <c r="AX6016" s="419"/>
      <c r="AY6016" s="419"/>
      <c r="AZ6016" s="419"/>
      <c r="BB6016" s="419"/>
      <c r="BC6016" s="419"/>
      <c r="BD6016" s="419"/>
      <c r="BF6016" s="419"/>
      <c r="BG6016" s="419"/>
      <c r="BH6016" s="419"/>
      <c r="BJ6016" s="419"/>
      <c r="BK6016" s="419"/>
      <c r="BL6016" s="419"/>
      <c r="BN6016" s="419"/>
      <c r="BO6016" s="419"/>
      <c r="BP6016" s="419"/>
      <c r="BR6016" s="419"/>
      <c r="BS6016" s="419"/>
      <c r="BT6016" s="419"/>
      <c r="BV6016" s="419"/>
      <c r="BW6016" s="419"/>
      <c r="BX6016" s="397"/>
      <c r="BZ6016" s="449"/>
      <c r="CB6016" s="419"/>
      <c r="CC6016" s="419"/>
      <c r="CD6016" s="419"/>
      <c r="CF6016" s="419"/>
      <c r="CG6016" s="419"/>
      <c r="CH6016" s="419"/>
    </row>
    <row r="6017" spans="3:86" ht="21" thickBot="1">
      <c r="C6017" s="425"/>
      <c r="P6017" s="431"/>
      <c r="R6017" s="419"/>
      <c r="S6017" s="446"/>
      <c r="T6017" s="419"/>
      <c r="V6017" s="196"/>
      <c r="W6017" s="419"/>
      <c r="X6017" s="419"/>
      <c r="Z6017" s="419"/>
      <c r="AA6017" s="419"/>
      <c r="AB6017" s="419"/>
      <c r="AD6017" s="419"/>
      <c r="AE6017" s="419"/>
      <c r="AF6017" s="419"/>
      <c r="AH6017" s="419"/>
      <c r="AI6017" s="419"/>
      <c r="AJ6017" s="419"/>
      <c r="AL6017" s="419"/>
      <c r="AM6017" s="419"/>
      <c r="AN6017" s="403"/>
      <c r="AO6017" s="419"/>
      <c r="AP6017" s="419"/>
      <c r="AQ6017" s="419"/>
      <c r="AR6017" s="419"/>
      <c r="AS6017" s="419"/>
      <c r="AT6017" s="419"/>
      <c r="AU6017" s="419"/>
      <c r="AV6017" s="419"/>
      <c r="AX6017" s="419"/>
      <c r="AY6017" s="419"/>
      <c r="AZ6017" s="419"/>
      <c r="BB6017" s="419"/>
      <c r="BC6017" s="419"/>
      <c r="BD6017" s="419"/>
      <c r="BF6017" s="419"/>
      <c r="BG6017" s="419"/>
      <c r="BH6017" s="419"/>
      <c r="BJ6017" s="419"/>
      <c r="BK6017" s="419"/>
      <c r="BL6017" s="419"/>
      <c r="BN6017" s="419"/>
      <c r="BO6017" s="419"/>
      <c r="BP6017" s="419"/>
      <c r="BR6017" s="419"/>
      <c r="BS6017" s="419"/>
      <c r="BT6017" s="419"/>
      <c r="BV6017" s="419"/>
      <c r="BW6017" s="419"/>
      <c r="BX6017" s="397"/>
      <c r="BZ6017" s="449"/>
      <c r="CB6017" s="419"/>
      <c r="CC6017" s="419"/>
      <c r="CD6017" s="419"/>
      <c r="CF6017" s="419"/>
      <c r="CG6017" s="419"/>
      <c r="CH6017" s="419"/>
    </row>
    <row r="6018" spans="3:86" ht="21" thickBot="1">
      <c r="C6018" s="425"/>
      <c r="P6018" s="431"/>
      <c r="R6018" s="419"/>
      <c r="S6018" s="446"/>
      <c r="T6018" s="419"/>
      <c r="V6018" s="196"/>
      <c r="W6018" s="419"/>
      <c r="X6018" s="419"/>
      <c r="Z6018" s="419"/>
      <c r="AA6018" s="419"/>
      <c r="AB6018" s="419"/>
      <c r="AD6018" s="419"/>
      <c r="AE6018" s="419"/>
      <c r="AF6018" s="419"/>
      <c r="AH6018" s="419"/>
      <c r="AI6018" s="419"/>
      <c r="AJ6018" s="419"/>
      <c r="AL6018" s="419"/>
      <c r="AM6018" s="419"/>
      <c r="AN6018" s="403"/>
      <c r="AO6018" s="419"/>
      <c r="AP6018" s="419"/>
      <c r="AQ6018" s="419"/>
      <c r="AR6018" s="419"/>
      <c r="AS6018" s="419"/>
      <c r="AT6018" s="419"/>
      <c r="AU6018" s="419"/>
      <c r="AV6018" s="419"/>
      <c r="AX6018" s="419"/>
      <c r="AY6018" s="419"/>
      <c r="AZ6018" s="419"/>
      <c r="BB6018" s="419"/>
      <c r="BC6018" s="419"/>
      <c r="BD6018" s="419"/>
      <c r="BF6018" s="419"/>
      <c r="BG6018" s="419"/>
      <c r="BH6018" s="419"/>
      <c r="BJ6018" s="419"/>
      <c r="BK6018" s="419"/>
      <c r="BL6018" s="419"/>
      <c r="BN6018" s="419"/>
      <c r="BO6018" s="419"/>
      <c r="BP6018" s="419"/>
      <c r="BR6018" s="419"/>
      <c r="BS6018" s="419"/>
      <c r="BT6018" s="419"/>
      <c r="BV6018" s="419"/>
      <c r="BW6018" s="419"/>
      <c r="BX6018" s="397"/>
      <c r="BZ6018" s="449"/>
      <c r="CB6018" s="419"/>
      <c r="CC6018" s="419"/>
      <c r="CD6018" s="419"/>
      <c r="CF6018" s="419"/>
      <c r="CG6018" s="419"/>
      <c r="CH6018" s="419"/>
    </row>
    <row r="6019" spans="3:86" ht="21" thickBot="1">
      <c r="C6019" s="425"/>
      <c r="P6019" s="431"/>
      <c r="R6019" s="419"/>
      <c r="S6019" s="446"/>
      <c r="T6019" s="419"/>
      <c r="V6019" s="196"/>
      <c r="W6019" s="419"/>
      <c r="X6019" s="419"/>
      <c r="Z6019" s="419"/>
      <c r="AA6019" s="419"/>
      <c r="AB6019" s="419"/>
      <c r="AD6019" s="419"/>
      <c r="AE6019" s="419"/>
      <c r="AF6019" s="419"/>
      <c r="AH6019" s="419"/>
      <c r="AI6019" s="419"/>
      <c r="AJ6019" s="419"/>
      <c r="AL6019" s="419"/>
      <c r="AM6019" s="419"/>
      <c r="AN6019" s="403"/>
      <c r="AO6019" s="419"/>
      <c r="AP6019" s="419"/>
      <c r="AQ6019" s="419"/>
      <c r="AR6019" s="419"/>
      <c r="AS6019" s="419"/>
      <c r="AT6019" s="419"/>
      <c r="AU6019" s="419"/>
      <c r="AV6019" s="419"/>
      <c r="AX6019" s="419"/>
      <c r="AY6019" s="419"/>
      <c r="AZ6019" s="419"/>
      <c r="BB6019" s="419"/>
      <c r="BC6019" s="419"/>
      <c r="BD6019" s="419"/>
      <c r="BF6019" s="419"/>
      <c r="BG6019" s="419"/>
      <c r="BH6019" s="419"/>
      <c r="BJ6019" s="419"/>
      <c r="BK6019" s="419"/>
      <c r="BL6019" s="419"/>
      <c r="BN6019" s="419"/>
      <c r="BO6019" s="419"/>
      <c r="BP6019" s="419"/>
      <c r="BR6019" s="419"/>
      <c r="BS6019" s="419"/>
      <c r="BT6019" s="419"/>
      <c r="BV6019" s="419"/>
      <c r="BW6019" s="419"/>
      <c r="BX6019" s="397"/>
      <c r="BZ6019" s="449"/>
      <c r="CB6019" s="419"/>
      <c r="CC6019" s="419"/>
      <c r="CD6019" s="419"/>
      <c r="CF6019" s="419"/>
      <c r="CG6019" s="419"/>
      <c r="CH6019" s="419"/>
    </row>
    <row r="6020" spans="3:86" ht="21" thickBot="1">
      <c r="C6020" s="425"/>
      <c r="P6020" s="431"/>
      <c r="R6020" s="419"/>
      <c r="S6020" s="446"/>
      <c r="T6020" s="419"/>
      <c r="V6020" s="196"/>
      <c r="W6020" s="419"/>
      <c r="X6020" s="419"/>
      <c r="Z6020" s="419"/>
      <c r="AA6020" s="419"/>
      <c r="AB6020" s="419"/>
      <c r="AD6020" s="419"/>
      <c r="AE6020" s="419"/>
      <c r="AF6020" s="419"/>
      <c r="AH6020" s="419"/>
      <c r="AI6020" s="419"/>
      <c r="AJ6020" s="419"/>
      <c r="AL6020" s="419"/>
      <c r="AM6020" s="419"/>
      <c r="AN6020" s="403"/>
      <c r="AO6020" s="419"/>
      <c r="AP6020" s="419"/>
      <c r="AQ6020" s="419"/>
      <c r="AR6020" s="419"/>
      <c r="AS6020" s="419"/>
      <c r="AT6020" s="419"/>
      <c r="AU6020" s="419"/>
      <c r="AV6020" s="419"/>
      <c r="AX6020" s="419"/>
      <c r="AY6020" s="419"/>
      <c r="AZ6020" s="419"/>
      <c r="BB6020" s="419"/>
      <c r="BC6020" s="419"/>
      <c r="BD6020" s="419"/>
      <c r="BF6020" s="419"/>
      <c r="BG6020" s="419"/>
      <c r="BH6020" s="419"/>
      <c r="BJ6020" s="419"/>
      <c r="BK6020" s="419"/>
      <c r="BL6020" s="419"/>
      <c r="BN6020" s="419"/>
      <c r="BO6020" s="419"/>
      <c r="BP6020" s="419"/>
      <c r="BR6020" s="419"/>
      <c r="BS6020" s="419"/>
      <c r="BT6020" s="419"/>
      <c r="BV6020" s="419"/>
      <c r="BW6020" s="419"/>
      <c r="BX6020" s="397"/>
      <c r="BZ6020" s="449"/>
      <c r="CB6020" s="419"/>
      <c r="CC6020" s="419"/>
      <c r="CD6020" s="419"/>
      <c r="CF6020" s="419"/>
      <c r="CG6020" s="419"/>
      <c r="CH6020" s="419"/>
    </row>
    <row r="6021" spans="3:86" ht="21" thickBot="1">
      <c r="C6021" s="425"/>
      <c r="P6021" s="431"/>
      <c r="R6021" s="419"/>
      <c r="S6021" s="446"/>
      <c r="T6021" s="419"/>
      <c r="V6021" s="196"/>
      <c r="W6021" s="419"/>
      <c r="X6021" s="419"/>
      <c r="Z6021" s="419"/>
      <c r="AA6021" s="419"/>
      <c r="AB6021" s="419"/>
      <c r="AD6021" s="419"/>
      <c r="AE6021" s="419"/>
      <c r="AF6021" s="419"/>
      <c r="AH6021" s="419"/>
      <c r="AI6021" s="419"/>
      <c r="AJ6021" s="419"/>
      <c r="AL6021" s="419"/>
      <c r="AM6021" s="419"/>
      <c r="AN6021" s="403"/>
      <c r="AO6021" s="419"/>
      <c r="AP6021" s="419"/>
      <c r="AQ6021" s="419"/>
      <c r="AR6021" s="419"/>
      <c r="AS6021" s="419"/>
      <c r="AT6021" s="419"/>
      <c r="AU6021" s="419"/>
      <c r="AV6021" s="419"/>
      <c r="AX6021" s="419"/>
      <c r="AY6021" s="419"/>
      <c r="AZ6021" s="419"/>
      <c r="BB6021" s="419"/>
      <c r="BC6021" s="419"/>
      <c r="BD6021" s="419"/>
      <c r="BF6021" s="419"/>
      <c r="BG6021" s="419"/>
      <c r="BH6021" s="419"/>
      <c r="BJ6021" s="419"/>
      <c r="BK6021" s="419"/>
      <c r="BL6021" s="419"/>
      <c r="BN6021" s="419"/>
      <c r="BO6021" s="419"/>
      <c r="BP6021" s="419"/>
      <c r="BR6021" s="419"/>
      <c r="BS6021" s="419"/>
      <c r="BT6021" s="419"/>
      <c r="BV6021" s="419"/>
      <c r="BW6021" s="419"/>
      <c r="BX6021" s="397"/>
      <c r="BZ6021" s="449"/>
      <c r="CB6021" s="419"/>
      <c r="CC6021" s="419"/>
      <c r="CD6021" s="419"/>
      <c r="CF6021" s="419"/>
      <c r="CG6021" s="419"/>
      <c r="CH6021" s="419"/>
    </row>
    <row r="6022" spans="3:86" ht="21" thickBot="1">
      <c r="C6022" s="425"/>
      <c r="P6022" s="431"/>
      <c r="R6022" s="419"/>
      <c r="S6022" s="446"/>
      <c r="T6022" s="419"/>
      <c r="V6022" s="196"/>
      <c r="W6022" s="419"/>
      <c r="X6022" s="419"/>
      <c r="Z6022" s="419"/>
      <c r="AA6022" s="419"/>
      <c r="AB6022" s="419"/>
      <c r="AD6022" s="419"/>
      <c r="AE6022" s="419"/>
      <c r="AF6022" s="419"/>
      <c r="AH6022" s="419"/>
      <c r="AI6022" s="419"/>
      <c r="AJ6022" s="419"/>
      <c r="AL6022" s="419"/>
      <c r="AM6022" s="419"/>
      <c r="AN6022" s="403"/>
      <c r="AO6022" s="419"/>
      <c r="AP6022" s="419"/>
      <c r="AQ6022" s="419"/>
      <c r="AR6022" s="419"/>
      <c r="AS6022" s="419"/>
      <c r="AT6022" s="419"/>
      <c r="AU6022" s="419"/>
      <c r="AV6022" s="419"/>
      <c r="AX6022" s="419"/>
      <c r="AY6022" s="419"/>
      <c r="AZ6022" s="419"/>
      <c r="BB6022" s="419"/>
      <c r="BC6022" s="419"/>
      <c r="BD6022" s="419"/>
      <c r="BF6022" s="419"/>
      <c r="BG6022" s="419"/>
      <c r="BH6022" s="419"/>
      <c r="BJ6022" s="419"/>
      <c r="BK6022" s="419"/>
      <c r="BL6022" s="419"/>
      <c r="BN6022" s="419"/>
      <c r="BO6022" s="419"/>
      <c r="BP6022" s="419"/>
      <c r="BR6022" s="419"/>
      <c r="BS6022" s="419"/>
      <c r="BT6022" s="419"/>
      <c r="BV6022" s="419"/>
      <c r="BW6022" s="419"/>
      <c r="BX6022" s="397"/>
      <c r="BZ6022" s="449"/>
      <c r="CB6022" s="419"/>
      <c r="CC6022" s="419"/>
      <c r="CD6022" s="419"/>
      <c r="CF6022" s="419"/>
      <c r="CG6022" s="419"/>
      <c r="CH6022" s="419"/>
    </row>
    <row r="6023" spans="3:86" ht="21" thickBot="1">
      <c r="C6023" s="425"/>
      <c r="P6023" s="431"/>
      <c r="R6023" s="419"/>
      <c r="S6023" s="446"/>
      <c r="T6023" s="419"/>
      <c r="V6023" s="196"/>
      <c r="W6023" s="419"/>
      <c r="X6023" s="419"/>
      <c r="Z6023" s="419"/>
      <c r="AA6023" s="419"/>
      <c r="AB6023" s="419"/>
      <c r="AD6023" s="419"/>
      <c r="AE6023" s="419"/>
      <c r="AF6023" s="419"/>
      <c r="AH6023" s="419"/>
      <c r="AI6023" s="419"/>
      <c r="AJ6023" s="419"/>
      <c r="AL6023" s="419"/>
      <c r="AM6023" s="419"/>
      <c r="AN6023" s="403"/>
      <c r="AO6023" s="419"/>
      <c r="AP6023" s="419"/>
      <c r="AQ6023" s="419"/>
      <c r="AR6023" s="419"/>
      <c r="AS6023" s="419"/>
      <c r="AT6023" s="419"/>
      <c r="AU6023" s="419"/>
      <c r="AV6023" s="419"/>
      <c r="AX6023" s="419"/>
      <c r="AY6023" s="419"/>
      <c r="AZ6023" s="419"/>
      <c r="BB6023" s="419"/>
      <c r="BC6023" s="419"/>
      <c r="BD6023" s="419"/>
      <c r="BF6023" s="419"/>
      <c r="BG6023" s="419"/>
      <c r="BH6023" s="419"/>
      <c r="BJ6023" s="419"/>
      <c r="BK6023" s="419"/>
      <c r="BL6023" s="419"/>
      <c r="BN6023" s="419"/>
      <c r="BO6023" s="419"/>
      <c r="BP6023" s="419"/>
      <c r="BR6023" s="419"/>
      <c r="BS6023" s="419"/>
      <c r="BT6023" s="419"/>
      <c r="BV6023" s="419"/>
      <c r="BW6023" s="419"/>
      <c r="BX6023" s="397"/>
      <c r="BZ6023" s="449"/>
      <c r="CB6023" s="419"/>
      <c r="CC6023" s="419"/>
      <c r="CD6023" s="419"/>
      <c r="CF6023" s="419"/>
      <c r="CG6023" s="419"/>
      <c r="CH6023" s="419"/>
    </row>
    <row r="6024" spans="3:86" ht="21" thickBot="1">
      <c r="C6024" s="425"/>
      <c r="P6024" s="431"/>
      <c r="R6024" s="419"/>
      <c r="S6024" s="446"/>
      <c r="T6024" s="419"/>
      <c r="V6024" s="196"/>
      <c r="W6024" s="419"/>
      <c r="X6024" s="419"/>
      <c r="Z6024" s="419"/>
      <c r="AA6024" s="419"/>
      <c r="AB6024" s="419"/>
      <c r="AD6024" s="419"/>
      <c r="AE6024" s="419"/>
      <c r="AF6024" s="419"/>
      <c r="AH6024" s="419"/>
      <c r="AI6024" s="419"/>
      <c r="AJ6024" s="419"/>
      <c r="AL6024" s="419"/>
      <c r="AM6024" s="419"/>
      <c r="AN6024" s="403"/>
      <c r="AO6024" s="419"/>
      <c r="AP6024" s="419"/>
      <c r="AQ6024" s="419"/>
      <c r="AR6024" s="419"/>
      <c r="AS6024" s="419"/>
      <c r="AT6024" s="419"/>
      <c r="AU6024" s="419"/>
      <c r="AV6024" s="419"/>
      <c r="AX6024" s="419"/>
      <c r="AY6024" s="419"/>
      <c r="AZ6024" s="419"/>
      <c r="BB6024" s="419"/>
      <c r="BC6024" s="419"/>
      <c r="BD6024" s="419"/>
      <c r="BF6024" s="419"/>
      <c r="BG6024" s="419"/>
      <c r="BH6024" s="419"/>
      <c r="BJ6024" s="419"/>
      <c r="BK6024" s="419"/>
      <c r="BL6024" s="419"/>
      <c r="BN6024" s="419"/>
      <c r="BO6024" s="419"/>
      <c r="BP6024" s="419"/>
      <c r="BR6024" s="419"/>
      <c r="BS6024" s="419"/>
      <c r="BT6024" s="419"/>
      <c r="BV6024" s="419"/>
      <c r="BW6024" s="419"/>
      <c r="BX6024" s="397"/>
      <c r="BZ6024" s="449"/>
      <c r="CB6024" s="419"/>
      <c r="CC6024" s="419"/>
      <c r="CD6024" s="419"/>
      <c r="CF6024" s="419"/>
      <c r="CG6024" s="419"/>
      <c r="CH6024" s="419"/>
    </row>
    <row r="6025" spans="3:86" ht="21" thickBot="1">
      <c r="C6025" s="425"/>
      <c r="P6025" s="431"/>
      <c r="R6025" s="419"/>
      <c r="S6025" s="446"/>
      <c r="T6025" s="419"/>
      <c r="V6025" s="196"/>
      <c r="W6025" s="419"/>
      <c r="X6025" s="419"/>
      <c r="Z6025" s="419"/>
      <c r="AA6025" s="419"/>
      <c r="AB6025" s="419"/>
      <c r="AD6025" s="419"/>
      <c r="AE6025" s="419"/>
      <c r="AF6025" s="419"/>
      <c r="AH6025" s="419"/>
      <c r="AI6025" s="419"/>
      <c r="AJ6025" s="419"/>
      <c r="AL6025" s="419"/>
      <c r="AM6025" s="419"/>
      <c r="AN6025" s="403"/>
      <c r="AO6025" s="419"/>
      <c r="AP6025" s="419"/>
      <c r="AQ6025" s="419"/>
      <c r="AR6025" s="419"/>
      <c r="AS6025" s="419"/>
      <c r="AT6025" s="419"/>
      <c r="AU6025" s="419"/>
      <c r="AV6025" s="419"/>
      <c r="AX6025" s="419"/>
      <c r="AY6025" s="419"/>
      <c r="AZ6025" s="419"/>
      <c r="BB6025" s="419"/>
      <c r="BC6025" s="419"/>
      <c r="BD6025" s="419"/>
      <c r="BF6025" s="419"/>
      <c r="BG6025" s="419"/>
      <c r="BH6025" s="419"/>
      <c r="BJ6025" s="419"/>
      <c r="BK6025" s="419"/>
      <c r="BL6025" s="419"/>
      <c r="BN6025" s="419"/>
      <c r="BO6025" s="419"/>
      <c r="BP6025" s="419"/>
      <c r="BR6025" s="419"/>
      <c r="BS6025" s="419"/>
      <c r="BT6025" s="419"/>
      <c r="BV6025" s="419"/>
      <c r="BW6025" s="419"/>
      <c r="BX6025" s="397"/>
      <c r="BZ6025" s="449"/>
      <c r="CB6025" s="419"/>
      <c r="CC6025" s="419"/>
      <c r="CD6025" s="419"/>
      <c r="CF6025" s="419"/>
      <c r="CG6025" s="419"/>
      <c r="CH6025" s="419"/>
    </row>
    <row r="6026" spans="3:86" ht="21" thickBot="1">
      <c r="C6026" s="425"/>
      <c r="P6026" s="431"/>
      <c r="R6026" s="419"/>
      <c r="S6026" s="446"/>
      <c r="T6026" s="419"/>
      <c r="V6026" s="196"/>
      <c r="W6026" s="419"/>
      <c r="X6026" s="419"/>
      <c r="Z6026" s="419"/>
      <c r="AA6026" s="419"/>
      <c r="AB6026" s="419"/>
      <c r="AD6026" s="419"/>
      <c r="AE6026" s="419"/>
      <c r="AF6026" s="419"/>
      <c r="AH6026" s="419"/>
      <c r="AI6026" s="419"/>
      <c r="AJ6026" s="419"/>
      <c r="AL6026" s="419"/>
      <c r="AM6026" s="419"/>
      <c r="AN6026" s="403"/>
      <c r="AO6026" s="419"/>
      <c r="AP6026" s="419"/>
      <c r="AQ6026" s="419"/>
      <c r="AR6026" s="419"/>
      <c r="AS6026" s="419"/>
      <c r="AT6026" s="419"/>
      <c r="AU6026" s="419"/>
      <c r="AV6026" s="419"/>
      <c r="AX6026" s="419"/>
      <c r="AY6026" s="419"/>
      <c r="AZ6026" s="419"/>
      <c r="BB6026" s="419"/>
      <c r="BC6026" s="419"/>
      <c r="BD6026" s="419"/>
      <c r="BF6026" s="419"/>
      <c r="BG6026" s="419"/>
      <c r="BH6026" s="419"/>
      <c r="BJ6026" s="419"/>
      <c r="BK6026" s="419"/>
      <c r="BL6026" s="419"/>
      <c r="BN6026" s="419"/>
      <c r="BO6026" s="419"/>
      <c r="BP6026" s="419"/>
      <c r="BR6026" s="419"/>
      <c r="BS6026" s="419"/>
      <c r="BT6026" s="419"/>
      <c r="BV6026" s="419"/>
      <c r="BW6026" s="419"/>
      <c r="BX6026" s="397"/>
      <c r="BZ6026" s="449"/>
      <c r="CB6026" s="419"/>
      <c r="CC6026" s="419"/>
      <c r="CD6026" s="419"/>
      <c r="CF6026" s="419"/>
      <c r="CG6026" s="419"/>
      <c r="CH6026" s="419"/>
    </row>
    <row r="6027" spans="3:86" ht="21" thickBot="1">
      <c r="C6027" s="425"/>
      <c r="P6027" s="431"/>
      <c r="R6027" s="419"/>
      <c r="S6027" s="446"/>
      <c r="T6027" s="419"/>
      <c r="V6027" s="196"/>
      <c r="W6027" s="419"/>
      <c r="X6027" s="419"/>
      <c r="Z6027" s="419"/>
      <c r="AA6027" s="419"/>
      <c r="AB6027" s="419"/>
      <c r="AD6027" s="419"/>
      <c r="AE6027" s="419"/>
      <c r="AF6027" s="419"/>
      <c r="AH6027" s="419"/>
      <c r="AI6027" s="419"/>
      <c r="AJ6027" s="419"/>
      <c r="AL6027" s="419"/>
      <c r="AM6027" s="419"/>
      <c r="AN6027" s="403"/>
      <c r="AO6027" s="419"/>
      <c r="AP6027" s="419"/>
      <c r="AQ6027" s="419"/>
      <c r="AR6027" s="419"/>
      <c r="AS6027" s="419"/>
      <c r="AT6027" s="419"/>
      <c r="AU6027" s="419"/>
      <c r="AV6027" s="419"/>
      <c r="AX6027" s="419"/>
      <c r="AY6027" s="419"/>
      <c r="AZ6027" s="419"/>
      <c r="BB6027" s="419"/>
      <c r="BC6027" s="419"/>
      <c r="BD6027" s="419"/>
      <c r="BF6027" s="419"/>
      <c r="BG6027" s="419"/>
      <c r="BH6027" s="419"/>
      <c r="BJ6027" s="419"/>
      <c r="BK6027" s="419"/>
      <c r="BL6027" s="419"/>
      <c r="BN6027" s="419"/>
      <c r="BO6027" s="419"/>
      <c r="BP6027" s="419"/>
      <c r="BR6027" s="419"/>
      <c r="BS6027" s="419"/>
      <c r="BT6027" s="419"/>
      <c r="BV6027" s="419"/>
      <c r="BW6027" s="419"/>
      <c r="BX6027" s="397"/>
      <c r="BZ6027" s="449"/>
      <c r="CB6027" s="419"/>
      <c r="CC6027" s="419"/>
      <c r="CD6027" s="419"/>
      <c r="CF6027" s="419"/>
      <c r="CG6027" s="419"/>
      <c r="CH6027" s="419"/>
    </row>
    <row r="6028" spans="3:86" ht="21" thickBot="1">
      <c r="C6028" s="425"/>
      <c r="P6028" s="431"/>
      <c r="R6028" s="419"/>
      <c r="S6028" s="446"/>
      <c r="T6028" s="419"/>
      <c r="V6028" s="196"/>
      <c r="W6028" s="419"/>
      <c r="X6028" s="419"/>
      <c r="Z6028" s="419"/>
      <c r="AA6028" s="419"/>
      <c r="AB6028" s="419"/>
      <c r="AD6028" s="419"/>
      <c r="AE6028" s="419"/>
      <c r="AF6028" s="419"/>
      <c r="AH6028" s="419"/>
      <c r="AI6028" s="419"/>
      <c r="AJ6028" s="419"/>
      <c r="AL6028" s="419"/>
      <c r="AM6028" s="419"/>
      <c r="AN6028" s="403"/>
      <c r="AO6028" s="419"/>
      <c r="AP6028" s="419"/>
      <c r="AQ6028" s="419"/>
      <c r="AR6028" s="419"/>
      <c r="AS6028" s="419"/>
      <c r="AT6028" s="419"/>
      <c r="AU6028" s="419"/>
      <c r="AV6028" s="419"/>
      <c r="AX6028" s="419"/>
      <c r="AY6028" s="419"/>
      <c r="AZ6028" s="419"/>
      <c r="BB6028" s="419"/>
      <c r="BC6028" s="419"/>
      <c r="BD6028" s="419"/>
      <c r="BF6028" s="419"/>
      <c r="BG6028" s="419"/>
      <c r="BH6028" s="419"/>
      <c r="BJ6028" s="419"/>
      <c r="BK6028" s="419"/>
      <c r="BL6028" s="419"/>
      <c r="BN6028" s="419"/>
      <c r="BO6028" s="419"/>
      <c r="BP6028" s="419"/>
      <c r="BR6028" s="419"/>
      <c r="BS6028" s="419"/>
      <c r="BT6028" s="419"/>
      <c r="BV6028" s="419"/>
      <c r="BW6028" s="419"/>
      <c r="BX6028" s="397"/>
      <c r="BZ6028" s="449"/>
      <c r="CB6028" s="419"/>
      <c r="CC6028" s="419"/>
      <c r="CD6028" s="419"/>
      <c r="CF6028" s="419"/>
      <c r="CG6028" s="419"/>
      <c r="CH6028" s="419"/>
    </row>
    <row r="6029" spans="3:86" ht="21" thickBot="1">
      <c r="C6029" s="425"/>
      <c r="P6029" s="431"/>
      <c r="R6029" s="419"/>
      <c r="S6029" s="446"/>
      <c r="T6029" s="419"/>
      <c r="V6029" s="196"/>
      <c r="W6029" s="419"/>
      <c r="X6029" s="419"/>
      <c r="Z6029" s="419"/>
      <c r="AA6029" s="419"/>
      <c r="AB6029" s="419"/>
      <c r="AD6029" s="419"/>
      <c r="AE6029" s="419"/>
      <c r="AF6029" s="419"/>
      <c r="AH6029" s="419"/>
      <c r="AI6029" s="419"/>
      <c r="AJ6029" s="419"/>
      <c r="AL6029" s="419"/>
      <c r="AM6029" s="419"/>
      <c r="AN6029" s="403"/>
      <c r="AO6029" s="419"/>
      <c r="AP6029" s="419"/>
      <c r="AQ6029" s="419"/>
      <c r="AR6029" s="419"/>
      <c r="AS6029" s="419"/>
      <c r="AT6029" s="419"/>
      <c r="AU6029" s="419"/>
      <c r="AV6029" s="419"/>
      <c r="AX6029" s="419"/>
      <c r="AY6029" s="419"/>
      <c r="AZ6029" s="419"/>
      <c r="BB6029" s="419"/>
      <c r="BC6029" s="419"/>
      <c r="BD6029" s="419"/>
      <c r="BF6029" s="419"/>
      <c r="BG6029" s="419"/>
      <c r="BH6029" s="419"/>
      <c r="BJ6029" s="419"/>
      <c r="BK6029" s="419"/>
      <c r="BL6029" s="419"/>
      <c r="BN6029" s="419"/>
      <c r="BO6029" s="419"/>
      <c r="BP6029" s="419"/>
      <c r="BR6029" s="419"/>
      <c r="BS6029" s="419"/>
      <c r="BT6029" s="419"/>
      <c r="BV6029" s="419"/>
      <c r="BW6029" s="419"/>
      <c r="BX6029" s="397"/>
      <c r="BZ6029" s="449"/>
      <c r="CB6029" s="419"/>
      <c r="CC6029" s="419"/>
      <c r="CD6029" s="419"/>
      <c r="CF6029" s="419"/>
      <c r="CG6029" s="419"/>
      <c r="CH6029" s="419"/>
    </row>
    <row r="6030" spans="3:86" ht="21" thickBot="1">
      <c r="C6030" s="425"/>
      <c r="P6030" s="431"/>
      <c r="R6030" s="419"/>
      <c r="S6030" s="446"/>
      <c r="T6030" s="419"/>
      <c r="V6030" s="196"/>
      <c r="W6030" s="419"/>
      <c r="X6030" s="419"/>
      <c r="Z6030" s="419"/>
      <c r="AA6030" s="419"/>
      <c r="AB6030" s="419"/>
      <c r="AD6030" s="419"/>
      <c r="AE6030" s="419"/>
      <c r="AF6030" s="419"/>
      <c r="AH6030" s="419"/>
      <c r="AI6030" s="419"/>
      <c r="AJ6030" s="419"/>
      <c r="AL6030" s="419"/>
      <c r="AM6030" s="419"/>
      <c r="AN6030" s="403"/>
      <c r="AO6030" s="419"/>
      <c r="AP6030" s="419"/>
      <c r="AQ6030" s="419"/>
      <c r="AR6030" s="419"/>
      <c r="AS6030" s="419"/>
      <c r="AT6030" s="419"/>
      <c r="AU6030" s="419"/>
      <c r="AV6030" s="419"/>
      <c r="AX6030" s="419"/>
      <c r="AY6030" s="419"/>
      <c r="AZ6030" s="419"/>
      <c r="BB6030" s="419"/>
      <c r="BC6030" s="419"/>
      <c r="BD6030" s="419"/>
      <c r="BF6030" s="419"/>
      <c r="BG6030" s="419"/>
      <c r="BH6030" s="419"/>
      <c r="BJ6030" s="419"/>
      <c r="BK6030" s="419"/>
      <c r="BL6030" s="419"/>
      <c r="BN6030" s="419"/>
      <c r="BO6030" s="419"/>
      <c r="BP6030" s="419"/>
      <c r="BR6030" s="419"/>
      <c r="BS6030" s="419"/>
      <c r="BT6030" s="419"/>
      <c r="BV6030" s="419"/>
      <c r="BW6030" s="419"/>
      <c r="BX6030" s="397"/>
      <c r="BZ6030" s="449"/>
      <c r="CB6030" s="419"/>
      <c r="CC6030" s="419"/>
      <c r="CD6030" s="419"/>
      <c r="CF6030" s="419"/>
      <c r="CG6030" s="419"/>
      <c r="CH6030" s="419"/>
    </row>
    <row r="6031" spans="3:86" ht="21" thickBot="1">
      <c r="C6031" s="425"/>
      <c r="P6031" s="431"/>
      <c r="R6031" s="419"/>
      <c r="S6031" s="446"/>
      <c r="T6031" s="419"/>
      <c r="V6031" s="196"/>
      <c r="W6031" s="419"/>
      <c r="X6031" s="419"/>
      <c r="Z6031" s="419"/>
      <c r="AA6031" s="419"/>
      <c r="AB6031" s="419"/>
      <c r="AD6031" s="419"/>
      <c r="AE6031" s="419"/>
      <c r="AF6031" s="419"/>
      <c r="AH6031" s="419"/>
      <c r="AI6031" s="419"/>
      <c r="AJ6031" s="419"/>
      <c r="AL6031" s="419"/>
      <c r="AM6031" s="419"/>
      <c r="AN6031" s="403"/>
      <c r="AO6031" s="419"/>
      <c r="AP6031" s="419"/>
      <c r="AQ6031" s="419"/>
      <c r="AR6031" s="419"/>
      <c r="AS6031" s="419"/>
      <c r="AT6031" s="419"/>
      <c r="AU6031" s="419"/>
      <c r="AV6031" s="419"/>
      <c r="AX6031" s="419"/>
      <c r="AY6031" s="419"/>
      <c r="AZ6031" s="419"/>
      <c r="BB6031" s="419"/>
      <c r="BC6031" s="419"/>
      <c r="BD6031" s="419"/>
      <c r="BF6031" s="419"/>
      <c r="BG6031" s="419"/>
      <c r="BH6031" s="419"/>
      <c r="BJ6031" s="419"/>
      <c r="BK6031" s="419"/>
      <c r="BL6031" s="419"/>
      <c r="BN6031" s="419"/>
      <c r="BO6031" s="419"/>
      <c r="BP6031" s="419"/>
      <c r="BR6031" s="419"/>
      <c r="BS6031" s="419"/>
      <c r="BT6031" s="419"/>
      <c r="BV6031" s="419"/>
      <c r="BW6031" s="419"/>
      <c r="BX6031" s="397"/>
      <c r="BZ6031" s="449"/>
      <c r="CB6031" s="419"/>
      <c r="CC6031" s="419"/>
      <c r="CD6031" s="419"/>
      <c r="CF6031" s="419"/>
      <c r="CG6031" s="419"/>
      <c r="CH6031" s="419"/>
    </row>
    <row r="6032" spans="3:86" ht="21" thickBot="1">
      <c r="C6032" s="425"/>
      <c r="P6032" s="431"/>
      <c r="R6032" s="419"/>
      <c r="S6032" s="446"/>
      <c r="T6032" s="419"/>
      <c r="V6032" s="196"/>
      <c r="W6032" s="419"/>
      <c r="X6032" s="419"/>
      <c r="Z6032" s="419"/>
      <c r="AA6032" s="419"/>
      <c r="AB6032" s="419"/>
      <c r="AD6032" s="419"/>
      <c r="AE6032" s="419"/>
      <c r="AF6032" s="419"/>
      <c r="AH6032" s="419"/>
      <c r="AI6032" s="419"/>
      <c r="AJ6032" s="419"/>
      <c r="AL6032" s="419"/>
      <c r="AM6032" s="419"/>
      <c r="AN6032" s="403"/>
      <c r="AO6032" s="419"/>
      <c r="AP6032" s="419"/>
      <c r="AQ6032" s="419"/>
      <c r="AR6032" s="419"/>
      <c r="AS6032" s="419"/>
      <c r="AT6032" s="419"/>
      <c r="AU6032" s="419"/>
      <c r="AV6032" s="419"/>
      <c r="AX6032" s="419"/>
      <c r="AY6032" s="419"/>
      <c r="AZ6032" s="419"/>
      <c r="BB6032" s="419"/>
      <c r="BC6032" s="419"/>
      <c r="BD6032" s="419"/>
      <c r="BF6032" s="419"/>
      <c r="BG6032" s="419"/>
      <c r="BH6032" s="419"/>
      <c r="BJ6032" s="419"/>
      <c r="BK6032" s="419"/>
      <c r="BL6032" s="419"/>
      <c r="BN6032" s="419"/>
      <c r="BO6032" s="419"/>
      <c r="BP6032" s="419"/>
      <c r="BR6032" s="419"/>
      <c r="BS6032" s="419"/>
      <c r="BT6032" s="419"/>
      <c r="BV6032" s="419"/>
      <c r="BW6032" s="419"/>
      <c r="BX6032" s="397"/>
      <c r="BZ6032" s="449"/>
      <c r="CB6032" s="419"/>
      <c r="CC6032" s="419"/>
      <c r="CD6032" s="419"/>
      <c r="CF6032" s="419"/>
      <c r="CG6032" s="419"/>
      <c r="CH6032" s="419"/>
    </row>
    <row r="6033" spans="3:86" ht="21" thickBot="1">
      <c r="C6033" s="425"/>
      <c r="P6033" s="431"/>
      <c r="R6033" s="419"/>
      <c r="S6033" s="446"/>
      <c r="T6033" s="419"/>
      <c r="V6033" s="196"/>
      <c r="W6033" s="419"/>
      <c r="X6033" s="419"/>
      <c r="Z6033" s="419"/>
      <c r="AA6033" s="419"/>
      <c r="AB6033" s="419"/>
      <c r="AD6033" s="419"/>
      <c r="AE6033" s="419"/>
      <c r="AF6033" s="419"/>
      <c r="AH6033" s="419"/>
      <c r="AI6033" s="419"/>
      <c r="AJ6033" s="419"/>
      <c r="AL6033" s="419"/>
      <c r="AM6033" s="419"/>
      <c r="AN6033" s="403"/>
      <c r="AO6033" s="419"/>
      <c r="AP6033" s="419"/>
      <c r="AQ6033" s="419"/>
      <c r="AR6033" s="419"/>
      <c r="AS6033" s="419"/>
      <c r="AT6033" s="419"/>
      <c r="AU6033" s="419"/>
      <c r="AV6033" s="419"/>
      <c r="AX6033" s="419"/>
      <c r="AY6033" s="419"/>
      <c r="AZ6033" s="419"/>
      <c r="BB6033" s="419"/>
      <c r="BC6033" s="419"/>
      <c r="BD6033" s="419"/>
      <c r="BF6033" s="419"/>
      <c r="BG6033" s="419"/>
      <c r="BH6033" s="419"/>
      <c r="BJ6033" s="419"/>
      <c r="BK6033" s="419"/>
      <c r="BL6033" s="419"/>
      <c r="BN6033" s="419"/>
      <c r="BO6033" s="419"/>
      <c r="BP6033" s="419"/>
      <c r="BR6033" s="419"/>
      <c r="BS6033" s="419"/>
      <c r="BT6033" s="419"/>
      <c r="BV6033" s="419"/>
      <c r="BW6033" s="419"/>
      <c r="BX6033" s="397"/>
      <c r="BZ6033" s="449"/>
      <c r="CB6033" s="419"/>
      <c r="CC6033" s="419"/>
      <c r="CD6033" s="419"/>
      <c r="CF6033" s="419"/>
      <c r="CG6033" s="419"/>
      <c r="CH6033" s="419"/>
    </row>
    <row r="6034" spans="3:86" ht="21" thickBot="1">
      <c r="C6034" s="425"/>
      <c r="P6034" s="431"/>
      <c r="R6034" s="419"/>
      <c r="S6034" s="446"/>
      <c r="T6034" s="419"/>
      <c r="V6034" s="196"/>
      <c r="W6034" s="419"/>
      <c r="X6034" s="419"/>
      <c r="Z6034" s="419"/>
      <c r="AA6034" s="419"/>
      <c r="AB6034" s="419"/>
      <c r="AD6034" s="419"/>
      <c r="AE6034" s="419"/>
      <c r="AF6034" s="419"/>
      <c r="AH6034" s="419"/>
      <c r="AI6034" s="419"/>
      <c r="AJ6034" s="419"/>
      <c r="AL6034" s="419"/>
      <c r="AM6034" s="419"/>
      <c r="AN6034" s="403"/>
      <c r="AO6034" s="419"/>
      <c r="AP6034" s="419"/>
      <c r="AQ6034" s="419"/>
      <c r="AR6034" s="419"/>
      <c r="AS6034" s="419"/>
      <c r="AT6034" s="419"/>
      <c r="AU6034" s="419"/>
      <c r="AV6034" s="419"/>
      <c r="AX6034" s="419"/>
      <c r="AY6034" s="419"/>
      <c r="AZ6034" s="419"/>
      <c r="BB6034" s="419"/>
      <c r="BC6034" s="419"/>
      <c r="BD6034" s="419"/>
      <c r="BF6034" s="419"/>
      <c r="BG6034" s="419"/>
      <c r="BH6034" s="419"/>
      <c r="BJ6034" s="419"/>
      <c r="BK6034" s="419"/>
      <c r="BL6034" s="419"/>
      <c r="BN6034" s="419"/>
      <c r="BO6034" s="419"/>
      <c r="BP6034" s="419"/>
      <c r="BR6034" s="419"/>
      <c r="BS6034" s="419"/>
      <c r="BT6034" s="419"/>
      <c r="BV6034" s="419"/>
      <c r="BW6034" s="419"/>
      <c r="BX6034" s="397"/>
      <c r="BZ6034" s="449"/>
      <c r="CB6034" s="419"/>
      <c r="CC6034" s="419"/>
      <c r="CD6034" s="419"/>
      <c r="CF6034" s="419"/>
      <c r="CG6034" s="419"/>
      <c r="CH6034" s="419"/>
    </row>
    <row r="6035" spans="3:86" ht="21" thickBot="1">
      <c r="C6035" s="425"/>
      <c r="P6035" s="431"/>
      <c r="R6035" s="419"/>
      <c r="S6035" s="446"/>
      <c r="T6035" s="419"/>
      <c r="V6035" s="196"/>
      <c r="W6035" s="419"/>
      <c r="X6035" s="419"/>
      <c r="Z6035" s="419"/>
      <c r="AA6035" s="419"/>
      <c r="AB6035" s="419"/>
      <c r="AD6035" s="419"/>
      <c r="AE6035" s="419"/>
      <c r="AF6035" s="419"/>
      <c r="AH6035" s="419"/>
      <c r="AI6035" s="419"/>
      <c r="AJ6035" s="419"/>
      <c r="AL6035" s="419"/>
      <c r="AM6035" s="419"/>
      <c r="AN6035" s="403"/>
      <c r="AO6035" s="419"/>
      <c r="AP6035" s="419"/>
      <c r="AQ6035" s="419"/>
      <c r="AR6035" s="419"/>
      <c r="AS6035" s="419"/>
      <c r="AT6035" s="419"/>
      <c r="AU6035" s="419"/>
      <c r="AV6035" s="419"/>
      <c r="AX6035" s="419"/>
      <c r="AY6035" s="419"/>
      <c r="AZ6035" s="419"/>
      <c r="BB6035" s="419"/>
      <c r="BC6035" s="419"/>
      <c r="BD6035" s="419"/>
      <c r="BF6035" s="419"/>
      <c r="BG6035" s="419"/>
      <c r="BH6035" s="419"/>
      <c r="BJ6035" s="419"/>
      <c r="BK6035" s="419"/>
      <c r="BL6035" s="419"/>
      <c r="BN6035" s="419"/>
      <c r="BO6035" s="419"/>
      <c r="BP6035" s="419"/>
      <c r="BR6035" s="419"/>
      <c r="BS6035" s="419"/>
      <c r="BT6035" s="419"/>
      <c r="BV6035" s="419"/>
      <c r="BW6035" s="419"/>
      <c r="BX6035" s="397"/>
      <c r="BZ6035" s="449"/>
      <c r="CB6035" s="419"/>
      <c r="CC6035" s="419"/>
      <c r="CD6035" s="419"/>
      <c r="CF6035" s="419"/>
      <c r="CG6035" s="419"/>
      <c r="CH6035" s="419"/>
    </row>
    <row r="6036" spans="3:86" ht="21" thickBot="1">
      <c r="C6036" s="425"/>
      <c r="P6036" s="431"/>
      <c r="R6036" s="419"/>
      <c r="S6036" s="446"/>
      <c r="T6036" s="419"/>
      <c r="V6036" s="196"/>
      <c r="W6036" s="419"/>
      <c r="X6036" s="419"/>
      <c r="Z6036" s="419"/>
      <c r="AA6036" s="419"/>
      <c r="AB6036" s="419"/>
      <c r="AD6036" s="419"/>
      <c r="AE6036" s="419"/>
      <c r="AF6036" s="419"/>
      <c r="AH6036" s="419"/>
      <c r="AI6036" s="419"/>
      <c r="AJ6036" s="419"/>
      <c r="AL6036" s="419"/>
      <c r="AM6036" s="419"/>
      <c r="AN6036" s="403"/>
      <c r="AO6036" s="419"/>
      <c r="AP6036" s="419"/>
      <c r="AQ6036" s="419"/>
      <c r="AR6036" s="419"/>
      <c r="AS6036" s="419"/>
      <c r="AT6036" s="419"/>
      <c r="AU6036" s="419"/>
      <c r="AV6036" s="419"/>
      <c r="AX6036" s="419"/>
      <c r="AY6036" s="419"/>
      <c r="AZ6036" s="419"/>
      <c r="BB6036" s="419"/>
      <c r="BC6036" s="419"/>
      <c r="BD6036" s="419"/>
      <c r="BF6036" s="419"/>
      <c r="BG6036" s="419"/>
      <c r="BH6036" s="419"/>
      <c r="BJ6036" s="419"/>
      <c r="BK6036" s="419"/>
      <c r="BL6036" s="419"/>
      <c r="BN6036" s="419"/>
      <c r="BO6036" s="419"/>
      <c r="BP6036" s="419"/>
      <c r="BR6036" s="419"/>
      <c r="BS6036" s="419"/>
      <c r="BT6036" s="419"/>
      <c r="BV6036" s="419"/>
      <c r="BW6036" s="419"/>
      <c r="BX6036" s="397"/>
      <c r="BZ6036" s="449"/>
      <c r="CB6036" s="419"/>
      <c r="CC6036" s="419"/>
      <c r="CD6036" s="419"/>
      <c r="CF6036" s="419"/>
      <c r="CG6036" s="419"/>
      <c r="CH6036" s="419"/>
    </row>
    <row r="6037" spans="3:86" ht="21" thickBot="1">
      <c r="C6037" s="425"/>
      <c r="P6037" s="431"/>
      <c r="R6037" s="419"/>
      <c r="S6037" s="446"/>
      <c r="T6037" s="419"/>
      <c r="V6037" s="196"/>
      <c r="W6037" s="419"/>
      <c r="X6037" s="419"/>
      <c r="Z6037" s="419"/>
      <c r="AA6037" s="419"/>
      <c r="AB6037" s="419"/>
      <c r="AD6037" s="419"/>
      <c r="AE6037" s="419"/>
      <c r="AF6037" s="419"/>
      <c r="AH6037" s="419"/>
      <c r="AI6037" s="419"/>
      <c r="AJ6037" s="419"/>
      <c r="AL6037" s="419"/>
      <c r="AM6037" s="419"/>
      <c r="AN6037" s="403"/>
      <c r="AO6037" s="419"/>
      <c r="AP6037" s="419"/>
      <c r="AQ6037" s="419"/>
      <c r="AR6037" s="419"/>
      <c r="AS6037" s="419"/>
      <c r="AT6037" s="419"/>
      <c r="AU6037" s="419"/>
      <c r="AV6037" s="419"/>
      <c r="AX6037" s="419"/>
      <c r="AY6037" s="419"/>
      <c r="AZ6037" s="419"/>
      <c r="BB6037" s="419"/>
      <c r="BC6037" s="419"/>
      <c r="BD6037" s="419"/>
      <c r="BF6037" s="419"/>
      <c r="BG6037" s="419"/>
      <c r="BH6037" s="419"/>
      <c r="BJ6037" s="419"/>
      <c r="BK6037" s="419"/>
      <c r="BL6037" s="419"/>
      <c r="BN6037" s="419"/>
      <c r="BO6037" s="419"/>
      <c r="BP6037" s="419"/>
      <c r="BR6037" s="419"/>
      <c r="BS6037" s="419"/>
      <c r="BT6037" s="419"/>
      <c r="BV6037" s="419"/>
      <c r="BW6037" s="419"/>
      <c r="BX6037" s="397"/>
      <c r="BZ6037" s="449"/>
      <c r="CB6037" s="419"/>
      <c r="CC6037" s="419"/>
      <c r="CD6037" s="419"/>
      <c r="CF6037" s="419"/>
      <c r="CG6037" s="419"/>
      <c r="CH6037" s="419"/>
    </row>
    <row r="6038" spans="3:86" ht="21" thickBot="1">
      <c r="C6038" s="425"/>
      <c r="P6038" s="431"/>
      <c r="R6038" s="419"/>
      <c r="S6038" s="446"/>
      <c r="T6038" s="419"/>
      <c r="V6038" s="196"/>
      <c r="W6038" s="419"/>
      <c r="X6038" s="419"/>
      <c r="Z6038" s="419"/>
      <c r="AA6038" s="419"/>
      <c r="AB6038" s="419"/>
      <c r="AD6038" s="419"/>
      <c r="AE6038" s="419"/>
      <c r="AF6038" s="419"/>
      <c r="AH6038" s="419"/>
      <c r="AI6038" s="419"/>
      <c r="AJ6038" s="419"/>
      <c r="AL6038" s="419"/>
      <c r="AM6038" s="419"/>
      <c r="AN6038" s="403"/>
      <c r="AO6038" s="419"/>
      <c r="AP6038" s="419"/>
      <c r="AQ6038" s="419"/>
      <c r="AR6038" s="419"/>
      <c r="AS6038" s="419"/>
      <c r="AT6038" s="419"/>
      <c r="AU6038" s="419"/>
      <c r="AV6038" s="419"/>
      <c r="AX6038" s="419"/>
      <c r="AY6038" s="419"/>
      <c r="AZ6038" s="419"/>
      <c r="BB6038" s="419"/>
      <c r="BC6038" s="419"/>
      <c r="BD6038" s="419"/>
      <c r="BF6038" s="419"/>
      <c r="BG6038" s="419"/>
      <c r="BH6038" s="419"/>
      <c r="BJ6038" s="419"/>
      <c r="BK6038" s="419"/>
      <c r="BL6038" s="419"/>
      <c r="BN6038" s="419"/>
      <c r="BO6038" s="419"/>
      <c r="BP6038" s="419"/>
      <c r="BR6038" s="419"/>
      <c r="BS6038" s="419"/>
      <c r="BT6038" s="419"/>
      <c r="BV6038" s="419"/>
      <c r="BW6038" s="419"/>
      <c r="BX6038" s="397"/>
      <c r="BZ6038" s="449"/>
      <c r="CB6038" s="419"/>
      <c r="CC6038" s="419"/>
      <c r="CD6038" s="419"/>
      <c r="CF6038" s="419"/>
      <c r="CG6038" s="419"/>
      <c r="CH6038" s="419"/>
    </row>
    <row r="6039" spans="3:86" ht="21" thickBot="1">
      <c r="C6039" s="425"/>
      <c r="P6039" s="431"/>
      <c r="R6039" s="419"/>
      <c r="S6039" s="446"/>
      <c r="T6039" s="419"/>
      <c r="V6039" s="196"/>
      <c r="W6039" s="419"/>
      <c r="X6039" s="419"/>
      <c r="Z6039" s="419"/>
      <c r="AA6039" s="419"/>
      <c r="AB6039" s="419"/>
      <c r="AD6039" s="419"/>
      <c r="AE6039" s="419"/>
      <c r="AF6039" s="419"/>
      <c r="AH6039" s="419"/>
      <c r="AI6039" s="419"/>
      <c r="AJ6039" s="419"/>
      <c r="AL6039" s="419"/>
      <c r="AM6039" s="419"/>
      <c r="AN6039" s="403"/>
      <c r="AO6039" s="419"/>
      <c r="AP6039" s="419"/>
      <c r="AQ6039" s="419"/>
      <c r="AR6039" s="419"/>
      <c r="AS6039" s="419"/>
      <c r="AT6039" s="419"/>
      <c r="AU6039" s="419"/>
      <c r="AV6039" s="419"/>
      <c r="AX6039" s="419"/>
      <c r="AY6039" s="419"/>
      <c r="AZ6039" s="419"/>
      <c r="BB6039" s="419"/>
      <c r="BC6039" s="419"/>
      <c r="BD6039" s="419"/>
      <c r="BF6039" s="419"/>
      <c r="BG6039" s="419"/>
      <c r="BH6039" s="419"/>
      <c r="BJ6039" s="419"/>
      <c r="BK6039" s="419"/>
      <c r="BL6039" s="419"/>
      <c r="BN6039" s="419"/>
      <c r="BO6039" s="419"/>
      <c r="BP6039" s="419"/>
      <c r="BR6039" s="419"/>
      <c r="BS6039" s="419"/>
      <c r="BT6039" s="419"/>
      <c r="BV6039" s="419"/>
      <c r="BW6039" s="419"/>
      <c r="BX6039" s="397"/>
      <c r="BZ6039" s="449"/>
      <c r="CB6039" s="419"/>
      <c r="CC6039" s="419"/>
      <c r="CD6039" s="419"/>
      <c r="CF6039" s="419"/>
      <c r="CG6039" s="419"/>
      <c r="CH6039" s="419"/>
    </row>
    <row r="6040" spans="3:86" ht="21" thickBot="1">
      <c r="C6040" s="425"/>
      <c r="P6040" s="431"/>
      <c r="R6040" s="419"/>
      <c r="S6040" s="446"/>
      <c r="T6040" s="419"/>
      <c r="V6040" s="196"/>
      <c r="W6040" s="419"/>
      <c r="X6040" s="419"/>
      <c r="Z6040" s="419"/>
      <c r="AA6040" s="419"/>
      <c r="AB6040" s="419"/>
      <c r="AD6040" s="419"/>
      <c r="AE6040" s="419"/>
      <c r="AF6040" s="419"/>
      <c r="AH6040" s="419"/>
      <c r="AI6040" s="419"/>
      <c r="AJ6040" s="419"/>
      <c r="AL6040" s="419"/>
      <c r="AM6040" s="419"/>
      <c r="AN6040" s="403"/>
      <c r="AO6040" s="419"/>
      <c r="AP6040" s="419"/>
      <c r="AQ6040" s="419"/>
      <c r="AR6040" s="419"/>
      <c r="AS6040" s="419"/>
      <c r="AT6040" s="419"/>
      <c r="AU6040" s="419"/>
      <c r="AV6040" s="419"/>
      <c r="AX6040" s="419"/>
      <c r="AY6040" s="419"/>
      <c r="AZ6040" s="419"/>
      <c r="BB6040" s="419"/>
      <c r="BC6040" s="419"/>
      <c r="BD6040" s="419"/>
      <c r="BF6040" s="419"/>
      <c r="BG6040" s="419"/>
      <c r="BH6040" s="419"/>
      <c r="BJ6040" s="419"/>
      <c r="BK6040" s="419"/>
      <c r="BL6040" s="419"/>
      <c r="BN6040" s="419"/>
      <c r="BO6040" s="419"/>
      <c r="BP6040" s="419"/>
      <c r="BR6040" s="419"/>
      <c r="BS6040" s="419"/>
      <c r="BT6040" s="419"/>
      <c r="BV6040" s="419"/>
      <c r="BW6040" s="419"/>
      <c r="BX6040" s="397"/>
      <c r="BZ6040" s="449"/>
      <c r="CB6040" s="419"/>
      <c r="CC6040" s="419"/>
      <c r="CD6040" s="419"/>
      <c r="CF6040" s="419"/>
      <c r="CG6040" s="419"/>
      <c r="CH6040" s="419"/>
    </row>
    <row r="6041" spans="3:86" ht="21" thickBot="1">
      <c r="C6041" s="425"/>
      <c r="P6041" s="431"/>
      <c r="R6041" s="419"/>
      <c r="S6041" s="446"/>
      <c r="T6041" s="419"/>
      <c r="V6041" s="196"/>
      <c r="W6041" s="419"/>
      <c r="X6041" s="419"/>
      <c r="Z6041" s="419"/>
      <c r="AA6041" s="419"/>
      <c r="AB6041" s="419"/>
      <c r="AD6041" s="419"/>
      <c r="AE6041" s="419"/>
      <c r="AF6041" s="419"/>
      <c r="AH6041" s="419"/>
      <c r="AI6041" s="419"/>
      <c r="AJ6041" s="419"/>
      <c r="AL6041" s="419"/>
      <c r="AM6041" s="419"/>
      <c r="AN6041" s="403"/>
      <c r="AO6041" s="419"/>
      <c r="AP6041" s="419"/>
      <c r="AQ6041" s="419"/>
      <c r="AR6041" s="419"/>
      <c r="AS6041" s="419"/>
      <c r="AT6041" s="419"/>
      <c r="AU6041" s="419"/>
      <c r="AV6041" s="419"/>
      <c r="AX6041" s="419"/>
      <c r="AY6041" s="419"/>
      <c r="AZ6041" s="419"/>
      <c r="BB6041" s="419"/>
      <c r="BC6041" s="419"/>
      <c r="BD6041" s="419"/>
      <c r="BF6041" s="419"/>
      <c r="BG6041" s="419"/>
      <c r="BH6041" s="419"/>
      <c r="BJ6041" s="419"/>
      <c r="BK6041" s="419"/>
      <c r="BL6041" s="419"/>
      <c r="BN6041" s="419"/>
      <c r="BO6041" s="419"/>
      <c r="BP6041" s="419"/>
      <c r="BR6041" s="419"/>
      <c r="BS6041" s="419"/>
      <c r="BT6041" s="419"/>
      <c r="BV6041" s="419"/>
      <c r="BW6041" s="419"/>
      <c r="BX6041" s="397"/>
      <c r="BZ6041" s="449"/>
      <c r="CB6041" s="419"/>
      <c r="CC6041" s="419"/>
      <c r="CD6041" s="419"/>
      <c r="CF6041" s="419"/>
      <c r="CG6041" s="419"/>
      <c r="CH6041" s="419"/>
    </row>
    <row r="6042" spans="3:86" ht="21" thickBot="1">
      <c r="C6042" s="425"/>
      <c r="P6042" s="431"/>
      <c r="R6042" s="419"/>
      <c r="S6042" s="446"/>
      <c r="T6042" s="419"/>
      <c r="V6042" s="196"/>
      <c r="W6042" s="419"/>
      <c r="X6042" s="419"/>
      <c r="Z6042" s="419"/>
      <c r="AA6042" s="419"/>
      <c r="AB6042" s="419"/>
      <c r="AD6042" s="419"/>
      <c r="AE6042" s="419"/>
      <c r="AF6042" s="419"/>
      <c r="AH6042" s="419"/>
      <c r="AI6042" s="419"/>
      <c r="AJ6042" s="419"/>
      <c r="AL6042" s="419"/>
      <c r="AM6042" s="419"/>
      <c r="AN6042" s="403"/>
      <c r="AO6042" s="419"/>
      <c r="AP6042" s="419"/>
      <c r="AQ6042" s="419"/>
      <c r="AR6042" s="419"/>
      <c r="AS6042" s="419"/>
      <c r="AT6042" s="419"/>
      <c r="AU6042" s="419"/>
      <c r="AV6042" s="419"/>
      <c r="AX6042" s="419"/>
      <c r="AY6042" s="419"/>
      <c r="AZ6042" s="419"/>
      <c r="BB6042" s="419"/>
      <c r="BC6042" s="419"/>
      <c r="BD6042" s="419"/>
      <c r="BF6042" s="419"/>
      <c r="BG6042" s="419"/>
      <c r="BH6042" s="419"/>
      <c r="BJ6042" s="419"/>
      <c r="BK6042" s="419"/>
      <c r="BL6042" s="419"/>
      <c r="BN6042" s="419"/>
      <c r="BO6042" s="419"/>
      <c r="BP6042" s="419"/>
      <c r="BR6042" s="419"/>
      <c r="BS6042" s="419"/>
      <c r="BT6042" s="419"/>
      <c r="BV6042" s="419"/>
      <c r="BW6042" s="419"/>
      <c r="BX6042" s="397"/>
      <c r="BZ6042" s="449"/>
      <c r="CB6042" s="419"/>
      <c r="CC6042" s="419"/>
      <c r="CD6042" s="419"/>
      <c r="CF6042" s="419"/>
      <c r="CG6042" s="419"/>
      <c r="CH6042" s="419"/>
    </row>
    <row r="6043" spans="3:86" ht="21" thickBot="1">
      <c r="C6043" s="425"/>
      <c r="P6043" s="431"/>
      <c r="R6043" s="419"/>
      <c r="S6043" s="446"/>
      <c r="T6043" s="419"/>
      <c r="V6043" s="196"/>
      <c r="W6043" s="419"/>
      <c r="X6043" s="419"/>
      <c r="Z6043" s="419"/>
      <c r="AA6043" s="419"/>
      <c r="AB6043" s="419"/>
      <c r="AD6043" s="419"/>
      <c r="AE6043" s="419"/>
      <c r="AF6043" s="419"/>
      <c r="AH6043" s="419"/>
      <c r="AI6043" s="419"/>
      <c r="AJ6043" s="419"/>
      <c r="AL6043" s="419"/>
      <c r="AM6043" s="419"/>
      <c r="AN6043" s="403"/>
      <c r="AO6043" s="419"/>
      <c r="AP6043" s="419"/>
      <c r="AQ6043" s="419"/>
      <c r="AR6043" s="419"/>
      <c r="AS6043" s="419"/>
      <c r="AT6043" s="419"/>
      <c r="AU6043" s="419"/>
      <c r="AV6043" s="419"/>
      <c r="AX6043" s="419"/>
      <c r="AY6043" s="419"/>
      <c r="AZ6043" s="419"/>
      <c r="BB6043" s="419"/>
      <c r="BC6043" s="419"/>
      <c r="BD6043" s="419"/>
      <c r="BF6043" s="419"/>
      <c r="BG6043" s="419"/>
      <c r="BH6043" s="419"/>
      <c r="BJ6043" s="419"/>
      <c r="BK6043" s="419"/>
      <c r="BL6043" s="419"/>
      <c r="BN6043" s="419"/>
      <c r="BO6043" s="419"/>
      <c r="BP6043" s="419"/>
      <c r="BR6043" s="419"/>
      <c r="BS6043" s="419"/>
      <c r="BT6043" s="419"/>
      <c r="BV6043" s="419"/>
      <c r="BW6043" s="419"/>
      <c r="BX6043" s="397"/>
      <c r="BZ6043" s="449"/>
      <c r="CB6043" s="419"/>
      <c r="CC6043" s="419"/>
      <c r="CD6043" s="419"/>
      <c r="CF6043" s="419"/>
      <c r="CG6043" s="419"/>
      <c r="CH6043" s="419"/>
    </row>
    <row r="6044" spans="3:86" ht="21" thickBot="1">
      <c r="C6044" s="425"/>
      <c r="P6044" s="431"/>
      <c r="R6044" s="419"/>
      <c r="S6044" s="446"/>
      <c r="T6044" s="419"/>
      <c r="V6044" s="196"/>
      <c r="W6044" s="419"/>
      <c r="X6044" s="419"/>
      <c r="Z6044" s="419"/>
      <c r="AA6044" s="419"/>
      <c r="AB6044" s="419"/>
      <c r="AD6044" s="419"/>
      <c r="AE6044" s="419"/>
      <c r="AF6044" s="419"/>
      <c r="AH6044" s="419"/>
      <c r="AI6044" s="419"/>
      <c r="AJ6044" s="419"/>
      <c r="AL6044" s="419"/>
      <c r="AM6044" s="419"/>
      <c r="AN6044" s="403"/>
      <c r="AO6044" s="419"/>
      <c r="AP6044" s="419"/>
      <c r="AQ6044" s="419"/>
      <c r="AR6044" s="419"/>
      <c r="AS6044" s="419"/>
      <c r="AT6044" s="419"/>
      <c r="AU6044" s="419"/>
      <c r="AV6044" s="419"/>
      <c r="AX6044" s="419"/>
      <c r="AY6044" s="419"/>
      <c r="AZ6044" s="419"/>
      <c r="BB6044" s="419"/>
      <c r="BC6044" s="419"/>
      <c r="BD6044" s="419"/>
      <c r="BF6044" s="419"/>
      <c r="BG6044" s="419"/>
      <c r="BH6044" s="419"/>
      <c r="BJ6044" s="419"/>
      <c r="BK6044" s="419"/>
      <c r="BL6044" s="419"/>
      <c r="BN6044" s="419"/>
      <c r="BO6044" s="419"/>
      <c r="BP6044" s="419"/>
      <c r="BR6044" s="419"/>
      <c r="BS6044" s="419"/>
      <c r="BT6044" s="419"/>
      <c r="BV6044" s="419"/>
      <c r="BW6044" s="419"/>
      <c r="BX6044" s="397"/>
      <c r="BZ6044" s="449"/>
      <c r="CB6044" s="419"/>
      <c r="CC6044" s="419"/>
      <c r="CD6044" s="419"/>
      <c r="CF6044" s="419"/>
      <c r="CG6044" s="419"/>
      <c r="CH6044" s="419"/>
    </row>
    <row r="6045" spans="3:86" ht="21" thickBot="1">
      <c r="C6045" s="425"/>
      <c r="P6045" s="431"/>
      <c r="R6045" s="419"/>
      <c r="S6045" s="446"/>
      <c r="T6045" s="419"/>
      <c r="V6045" s="196"/>
      <c r="W6045" s="419"/>
      <c r="X6045" s="419"/>
      <c r="Z6045" s="419"/>
      <c r="AA6045" s="419"/>
      <c r="AB6045" s="419"/>
      <c r="AD6045" s="419"/>
      <c r="AE6045" s="419"/>
      <c r="AF6045" s="419"/>
      <c r="AH6045" s="419"/>
      <c r="AI6045" s="419"/>
      <c r="AJ6045" s="419"/>
      <c r="AL6045" s="419"/>
      <c r="AM6045" s="419"/>
      <c r="AN6045" s="403"/>
      <c r="AO6045" s="419"/>
      <c r="AP6045" s="419"/>
      <c r="AQ6045" s="419"/>
      <c r="AR6045" s="419"/>
      <c r="AS6045" s="419"/>
      <c r="AT6045" s="419"/>
      <c r="AU6045" s="419"/>
      <c r="AV6045" s="419"/>
      <c r="AX6045" s="419"/>
      <c r="AY6045" s="419"/>
      <c r="AZ6045" s="419"/>
      <c r="BB6045" s="419"/>
      <c r="BC6045" s="419"/>
      <c r="BD6045" s="419"/>
      <c r="BF6045" s="419"/>
      <c r="BG6045" s="419"/>
      <c r="BH6045" s="419"/>
      <c r="BJ6045" s="419"/>
      <c r="BK6045" s="419"/>
      <c r="BL6045" s="419"/>
      <c r="BN6045" s="419"/>
      <c r="BO6045" s="419"/>
      <c r="BP6045" s="419"/>
      <c r="BR6045" s="419"/>
      <c r="BS6045" s="419"/>
      <c r="BT6045" s="419"/>
      <c r="BV6045" s="419"/>
      <c r="BW6045" s="419"/>
      <c r="BX6045" s="397"/>
      <c r="BZ6045" s="449"/>
      <c r="CB6045" s="419"/>
      <c r="CC6045" s="419"/>
      <c r="CD6045" s="419"/>
      <c r="CF6045" s="419"/>
      <c r="CG6045" s="419"/>
      <c r="CH6045" s="419"/>
    </row>
    <row r="6046" spans="3:86" ht="21" thickBot="1">
      <c r="C6046" s="425"/>
      <c r="P6046" s="431"/>
      <c r="R6046" s="419"/>
      <c r="S6046" s="446"/>
      <c r="T6046" s="419"/>
      <c r="V6046" s="196"/>
      <c r="W6046" s="419"/>
      <c r="X6046" s="419"/>
      <c r="Z6046" s="419"/>
      <c r="AA6046" s="419"/>
      <c r="AB6046" s="419"/>
      <c r="AD6046" s="419"/>
      <c r="AE6046" s="419"/>
      <c r="AF6046" s="419"/>
      <c r="AH6046" s="419"/>
      <c r="AI6046" s="419"/>
      <c r="AJ6046" s="419"/>
      <c r="AL6046" s="419"/>
      <c r="AM6046" s="419"/>
      <c r="AN6046" s="403"/>
      <c r="AO6046" s="419"/>
      <c r="AP6046" s="419"/>
      <c r="AQ6046" s="419"/>
      <c r="AR6046" s="419"/>
      <c r="AS6046" s="419"/>
      <c r="AT6046" s="419"/>
      <c r="AU6046" s="419"/>
      <c r="AV6046" s="419"/>
      <c r="AX6046" s="419"/>
      <c r="AY6046" s="419"/>
      <c r="AZ6046" s="419"/>
      <c r="BB6046" s="419"/>
      <c r="BC6046" s="419"/>
      <c r="BD6046" s="419"/>
      <c r="BF6046" s="419"/>
      <c r="BG6046" s="419"/>
      <c r="BH6046" s="419"/>
      <c r="BJ6046" s="419"/>
      <c r="BK6046" s="419"/>
      <c r="BL6046" s="419"/>
      <c r="BN6046" s="419"/>
      <c r="BO6046" s="419"/>
      <c r="BP6046" s="419"/>
      <c r="BR6046" s="419"/>
      <c r="BS6046" s="419"/>
      <c r="BT6046" s="419"/>
      <c r="BV6046" s="419"/>
      <c r="BW6046" s="419"/>
      <c r="BX6046" s="397"/>
      <c r="BZ6046" s="449"/>
      <c r="CB6046" s="419"/>
      <c r="CC6046" s="419"/>
      <c r="CD6046" s="419"/>
      <c r="CF6046" s="419"/>
      <c r="CG6046" s="419"/>
      <c r="CH6046" s="419"/>
    </row>
    <row r="6047" spans="3:86" ht="21" thickBot="1">
      <c r="C6047" s="425"/>
      <c r="P6047" s="431"/>
      <c r="R6047" s="419"/>
      <c r="S6047" s="446"/>
      <c r="T6047" s="419"/>
      <c r="V6047" s="196"/>
      <c r="W6047" s="419"/>
      <c r="X6047" s="419"/>
      <c r="Z6047" s="419"/>
      <c r="AA6047" s="419"/>
      <c r="AB6047" s="419"/>
      <c r="AD6047" s="419"/>
      <c r="AE6047" s="419"/>
      <c r="AF6047" s="419"/>
      <c r="AH6047" s="419"/>
      <c r="AI6047" s="419"/>
      <c r="AJ6047" s="419"/>
      <c r="AL6047" s="419"/>
      <c r="AM6047" s="419"/>
      <c r="AN6047" s="403"/>
      <c r="AO6047" s="419"/>
      <c r="AP6047" s="419"/>
      <c r="AQ6047" s="419"/>
      <c r="AR6047" s="419"/>
      <c r="AS6047" s="419"/>
      <c r="AT6047" s="419"/>
      <c r="AU6047" s="419"/>
      <c r="AV6047" s="419"/>
      <c r="AX6047" s="419"/>
      <c r="AY6047" s="419"/>
      <c r="AZ6047" s="419"/>
      <c r="BB6047" s="419"/>
      <c r="BC6047" s="419"/>
      <c r="BD6047" s="419"/>
      <c r="BF6047" s="419"/>
      <c r="BG6047" s="419"/>
      <c r="BH6047" s="419"/>
      <c r="BJ6047" s="419"/>
      <c r="BK6047" s="419"/>
      <c r="BL6047" s="419"/>
      <c r="BN6047" s="419"/>
      <c r="BO6047" s="419"/>
      <c r="BP6047" s="419"/>
      <c r="BR6047" s="419"/>
      <c r="BS6047" s="419"/>
      <c r="BT6047" s="419"/>
      <c r="BV6047" s="419"/>
      <c r="BW6047" s="419"/>
      <c r="BX6047" s="397"/>
      <c r="BZ6047" s="449"/>
      <c r="CB6047" s="419"/>
      <c r="CC6047" s="419"/>
      <c r="CD6047" s="419"/>
      <c r="CF6047" s="419"/>
      <c r="CG6047" s="419"/>
      <c r="CH6047" s="419"/>
    </row>
    <row r="6048" spans="3:86" ht="21" thickBot="1">
      <c r="C6048" s="425"/>
      <c r="P6048" s="431"/>
      <c r="R6048" s="419"/>
      <c r="S6048" s="446"/>
      <c r="T6048" s="419"/>
      <c r="V6048" s="196"/>
      <c r="W6048" s="419"/>
      <c r="X6048" s="419"/>
      <c r="Z6048" s="419"/>
      <c r="AA6048" s="419"/>
      <c r="AB6048" s="419"/>
      <c r="AD6048" s="419"/>
      <c r="AE6048" s="419"/>
      <c r="AF6048" s="419"/>
      <c r="AH6048" s="419"/>
      <c r="AI6048" s="419"/>
      <c r="AJ6048" s="419"/>
      <c r="AL6048" s="419"/>
      <c r="AM6048" s="419"/>
      <c r="AN6048" s="403"/>
      <c r="AO6048" s="419"/>
      <c r="AP6048" s="419"/>
      <c r="AQ6048" s="419"/>
      <c r="AR6048" s="419"/>
      <c r="AS6048" s="419"/>
      <c r="AT6048" s="419"/>
      <c r="AU6048" s="419"/>
      <c r="AV6048" s="419"/>
      <c r="AX6048" s="419"/>
      <c r="AY6048" s="419"/>
      <c r="AZ6048" s="419"/>
      <c r="BB6048" s="419"/>
      <c r="BC6048" s="419"/>
      <c r="BD6048" s="419"/>
      <c r="BF6048" s="419"/>
      <c r="BG6048" s="419"/>
      <c r="BH6048" s="419"/>
      <c r="BJ6048" s="419"/>
      <c r="BK6048" s="419"/>
      <c r="BL6048" s="419"/>
      <c r="BN6048" s="419"/>
      <c r="BO6048" s="419"/>
      <c r="BP6048" s="419"/>
      <c r="BR6048" s="419"/>
      <c r="BS6048" s="419"/>
      <c r="BT6048" s="419"/>
      <c r="BV6048" s="419"/>
      <c r="BW6048" s="419"/>
      <c r="BX6048" s="397"/>
      <c r="BZ6048" s="449"/>
      <c r="CB6048" s="419"/>
      <c r="CC6048" s="419"/>
      <c r="CD6048" s="419"/>
      <c r="CF6048" s="419"/>
      <c r="CG6048" s="419"/>
      <c r="CH6048" s="419"/>
    </row>
    <row r="6049" spans="3:86" ht="21" thickBot="1">
      <c r="C6049" s="425"/>
      <c r="P6049" s="431"/>
      <c r="R6049" s="419"/>
      <c r="S6049" s="446"/>
      <c r="T6049" s="419"/>
      <c r="V6049" s="196"/>
      <c r="W6049" s="419"/>
      <c r="X6049" s="419"/>
      <c r="Z6049" s="419"/>
      <c r="AA6049" s="419"/>
      <c r="AB6049" s="419"/>
      <c r="AD6049" s="419"/>
      <c r="AE6049" s="419"/>
      <c r="AF6049" s="419"/>
      <c r="AH6049" s="419"/>
      <c r="AI6049" s="419"/>
      <c r="AJ6049" s="419"/>
      <c r="AL6049" s="419"/>
      <c r="AM6049" s="419"/>
      <c r="AN6049" s="403"/>
      <c r="AO6049" s="419"/>
      <c r="AP6049" s="419"/>
      <c r="AQ6049" s="419"/>
      <c r="AR6049" s="419"/>
      <c r="AS6049" s="419"/>
      <c r="AT6049" s="419"/>
      <c r="AU6049" s="419"/>
      <c r="AV6049" s="419"/>
      <c r="AX6049" s="419"/>
      <c r="AY6049" s="419"/>
      <c r="AZ6049" s="419"/>
      <c r="BB6049" s="419"/>
      <c r="BC6049" s="419"/>
      <c r="BD6049" s="419"/>
      <c r="BF6049" s="419"/>
      <c r="BG6049" s="419"/>
      <c r="BH6049" s="419"/>
      <c r="BJ6049" s="419"/>
      <c r="BK6049" s="419"/>
      <c r="BL6049" s="419"/>
      <c r="BN6049" s="419"/>
      <c r="BO6049" s="419"/>
      <c r="BP6049" s="419"/>
      <c r="BR6049" s="419"/>
      <c r="BS6049" s="419"/>
      <c r="BT6049" s="419"/>
      <c r="BV6049" s="419"/>
      <c r="BW6049" s="419"/>
      <c r="BX6049" s="397"/>
      <c r="BZ6049" s="449"/>
      <c r="CB6049" s="419"/>
      <c r="CC6049" s="419"/>
      <c r="CD6049" s="419"/>
      <c r="CF6049" s="419"/>
      <c r="CG6049" s="419"/>
      <c r="CH6049" s="419"/>
    </row>
    <row r="6050" spans="3:86" ht="21" thickBot="1">
      <c r="C6050" s="425"/>
      <c r="P6050" s="431"/>
      <c r="R6050" s="419"/>
      <c r="S6050" s="446"/>
      <c r="T6050" s="419"/>
      <c r="V6050" s="196"/>
      <c r="W6050" s="419"/>
      <c r="X6050" s="419"/>
      <c r="Z6050" s="419"/>
      <c r="AA6050" s="419"/>
      <c r="AB6050" s="419"/>
      <c r="AD6050" s="419"/>
      <c r="AE6050" s="419"/>
      <c r="AF6050" s="419"/>
      <c r="AH6050" s="419"/>
      <c r="AI6050" s="419"/>
      <c r="AJ6050" s="419"/>
      <c r="AL6050" s="419"/>
      <c r="AM6050" s="419"/>
      <c r="AN6050" s="403"/>
      <c r="AO6050" s="419"/>
      <c r="AP6050" s="419"/>
      <c r="AQ6050" s="419"/>
      <c r="AR6050" s="419"/>
      <c r="AS6050" s="419"/>
      <c r="AT6050" s="419"/>
      <c r="AU6050" s="419"/>
      <c r="AV6050" s="419"/>
      <c r="AX6050" s="419"/>
      <c r="AY6050" s="419"/>
      <c r="AZ6050" s="419"/>
      <c r="BB6050" s="419"/>
      <c r="BC6050" s="419"/>
      <c r="BD6050" s="419"/>
      <c r="BF6050" s="419"/>
      <c r="BG6050" s="419"/>
      <c r="BH6050" s="419"/>
      <c r="BJ6050" s="419"/>
      <c r="BK6050" s="419"/>
      <c r="BL6050" s="419"/>
      <c r="BN6050" s="419"/>
      <c r="BO6050" s="419"/>
      <c r="BP6050" s="419"/>
      <c r="BR6050" s="419"/>
      <c r="BS6050" s="419"/>
      <c r="BT6050" s="419"/>
      <c r="BV6050" s="419"/>
      <c r="BW6050" s="419"/>
      <c r="BX6050" s="397"/>
      <c r="BZ6050" s="449"/>
      <c r="CB6050" s="419"/>
      <c r="CC6050" s="419"/>
      <c r="CD6050" s="419"/>
      <c r="CF6050" s="419"/>
      <c r="CG6050" s="419"/>
      <c r="CH6050" s="419"/>
    </row>
    <row r="6051" spans="3:86" ht="21" thickBot="1">
      <c r="C6051" s="425"/>
      <c r="P6051" s="431"/>
      <c r="R6051" s="419"/>
      <c r="S6051" s="446"/>
      <c r="T6051" s="419"/>
      <c r="V6051" s="196"/>
      <c r="W6051" s="419"/>
      <c r="X6051" s="419"/>
      <c r="Z6051" s="419"/>
      <c r="AA6051" s="419"/>
      <c r="AB6051" s="419"/>
      <c r="AD6051" s="419"/>
      <c r="AE6051" s="419"/>
      <c r="AF6051" s="419"/>
      <c r="AH6051" s="419"/>
      <c r="AI6051" s="419"/>
      <c r="AJ6051" s="419"/>
      <c r="AL6051" s="419"/>
      <c r="AM6051" s="419"/>
      <c r="AN6051" s="403"/>
      <c r="AO6051" s="419"/>
      <c r="AP6051" s="419"/>
      <c r="AQ6051" s="419"/>
      <c r="AR6051" s="419"/>
      <c r="AS6051" s="419"/>
      <c r="AT6051" s="419"/>
      <c r="AU6051" s="419"/>
      <c r="AV6051" s="419"/>
      <c r="AX6051" s="419"/>
      <c r="AY6051" s="419"/>
      <c r="AZ6051" s="419"/>
      <c r="BB6051" s="419"/>
      <c r="BC6051" s="419"/>
      <c r="BD6051" s="419"/>
      <c r="BF6051" s="419"/>
      <c r="BG6051" s="419"/>
      <c r="BH6051" s="419"/>
      <c r="BJ6051" s="419"/>
      <c r="BK6051" s="419"/>
      <c r="BL6051" s="419"/>
      <c r="BN6051" s="419"/>
      <c r="BO6051" s="419"/>
      <c r="BP6051" s="419"/>
      <c r="BR6051" s="419"/>
      <c r="BS6051" s="419"/>
      <c r="BT6051" s="419"/>
      <c r="BV6051" s="419"/>
      <c r="BW6051" s="419"/>
      <c r="BX6051" s="397"/>
      <c r="BZ6051" s="449"/>
      <c r="CB6051" s="419"/>
      <c r="CC6051" s="419"/>
      <c r="CD6051" s="419"/>
      <c r="CF6051" s="419"/>
      <c r="CG6051" s="419"/>
      <c r="CH6051" s="419"/>
    </row>
    <row r="6052" spans="3:86" ht="21" thickBot="1">
      <c r="C6052" s="425"/>
      <c r="P6052" s="431"/>
      <c r="R6052" s="419"/>
      <c r="S6052" s="446"/>
      <c r="T6052" s="419"/>
      <c r="V6052" s="196"/>
      <c r="W6052" s="419"/>
      <c r="X6052" s="419"/>
      <c r="Z6052" s="419"/>
      <c r="AA6052" s="419"/>
      <c r="AB6052" s="419"/>
      <c r="AD6052" s="419"/>
      <c r="AE6052" s="419"/>
      <c r="AF6052" s="419"/>
      <c r="AH6052" s="419"/>
      <c r="AI6052" s="419"/>
      <c r="AJ6052" s="419"/>
      <c r="AL6052" s="419"/>
      <c r="AM6052" s="419"/>
      <c r="AN6052" s="403"/>
      <c r="AO6052" s="419"/>
      <c r="AP6052" s="419"/>
      <c r="AQ6052" s="419"/>
      <c r="AR6052" s="419"/>
      <c r="AS6052" s="419"/>
      <c r="AT6052" s="419"/>
      <c r="AU6052" s="419"/>
      <c r="AV6052" s="419"/>
      <c r="AX6052" s="419"/>
      <c r="AY6052" s="419"/>
      <c r="AZ6052" s="419"/>
      <c r="BB6052" s="419"/>
      <c r="BC6052" s="419"/>
      <c r="BD6052" s="419"/>
      <c r="BF6052" s="419"/>
      <c r="BG6052" s="419"/>
      <c r="BH6052" s="419"/>
      <c r="BJ6052" s="419"/>
      <c r="BK6052" s="419"/>
      <c r="BL6052" s="419"/>
      <c r="BN6052" s="419"/>
      <c r="BO6052" s="419"/>
      <c r="BP6052" s="419"/>
      <c r="BR6052" s="419"/>
      <c r="BS6052" s="419"/>
      <c r="BT6052" s="419"/>
      <c r="BV6052" s="419"/>
      <c r="BW6052" s="419"/>
      <c r="BX6052" s="397"/>
      <c r="BZ6052" s="449"/>
      <c r="CB6052" s="419"/>
      <c r="CC6052" s="419"/>
      <c r="CD6052" s="419"/>
      <c r="CF6052" s="419"/>
      <c r="CG6052" s="419"/>
      <c r="CH6052" s="419"/>
    </row>
    <row r="6053" spans="3:86" ht="21" thickBot="1">
      <c r="C6053" s="425"/>
      <c r="P6053" s="431"/>
      <c r="R6053" s="419"/>
      <c r="S6053" s="446"/>
      <c r="T6053" s="419"/>
      <c r="V6053" s="196"/>
      <c r="W6053" s="419"/>
      <c r="X6053" s="419"/>
      <c r="Z6053" s="419"/>
      <c r="AA6053" s="419"/>
      <c r="AB6053" s="419"/>
      <c r="AD6053" s="419"/>
      <c r="AE6053" s="419"/>
      <c r="AF6053" s="419"/>
      <c r="AH6053" s="419"/>
      <c r="AI6053" s="419"/>
      <c r="AJ6053" s="419"/>
      <c r="AL6053" s="419"/>
      <c r="AM6053" s="419"/>
      <c r="AN6053" s="403"/>
      <c r="AO6053" s="419"/>
      <c r="AP6053" s="419"/>
      <c r="AQ6053" s="419"/>
      <c r="AR6053" s="419"/>
      <c r="AS6053" s="419"/>
      <c r="AT6053" s="419"/>
      <c r="AU6053" s="419"/>
      <c r="AV6053" s="419"/>
      <c r="AX6053" s="419"/>
      <c r="AY6053" s="419"/>
      <c r="AZ6053" s="419"/>
      <c r="BB6053" s="419"/>
      <c r="BC6053" s="419"/>
      <c r="BD6053" s="419"/>
      <c r="BF6053" s="419"/>
      <c r="BG6053" s="419"/>
      <c r="BH6053" s="419"/>
      <c r="BJ6053" s="419"/>
      <c r="BK6053" s="419"/>
      <c r="BL6053" s="419"/>
      <c r="BN6053" s="419"/>
      <c r="BO6053" s="419"/>
      <c r="BP6053" s="419"/>
      <c r="BR6053" s="419"/>
      <c r="BS6053" s="419"/>
      <c r="BT6053" s="419"/>
      <c r="BV6053" s="419"/>
      <c r="BW6053" s="419"/>
      <c r="BX6053" s="397"/>
      <c r="BZ6053" s="449"/>
      <c r="CB6053" s="419"/>
      <c r="CC6053" s="419"/>
      <c r="CD6053" s="419"/>
      <c r="CF6053" s="419"/>
      <c r="CG6053" s="419"/>
      <c r="CH6053" s="419"/>
    </row>
    <row r="6054" spans="3:86" ht="21" thickBot="1">
      <c r="C6054" s="425"/>
      <c r="P6054" s="431"/>
      <c r="R6054" s="419"/>
      <c r="S6054" s="446"/>
      <c r="T6054" s="419"/>
      <c r="V6054" s="196"/>
      <c r="W6054" s="419"/>
      <c r="X6054" s="419"/>
      <c r="Z6054" s="419"/>
      <c r="AA6054" s="419"/>
      <c r="AB6054" s="419"/>
      <c r="AD6054" s="419"/>
      <c r="AE6054" s="419"/>
      <c r="AF6054" s="419"/>
      <c r="AH6054" s="419"/>
      <c r="AI6054" s="419"/>
      <c r="AJ6054" s="419"/>
      <c r="AL6054" s="419"/>
      <c r="AM6054" s="419"/>
      <c r="AN6054" s="403"/>
      <c r="AO6054" s="419"/>
      <c r="AP6054" s="419"/>
      <c r="AQ6054" s="419"/>
      <c r="AR6054" s="419"/>
      <c r="AS6054" s="419"/>
      <c r="AT6054" s="419"/>
      <c r="AU6054" s="419"/>
      <c r="AV6054" s="419"/>
      <c r="AX6054" s="419"/>
      <c r="AY6054" s="419"/>
      <c r="AZ6054" s="419"/>
      <c r="BB6054" s="419"/>
      <c r="BC6054" s="419"/>
      <c r="BD6054" s="419"/>
      <c r="BF6054" s="419"/>
      <c r="BG6054" s="419"/>
      <c r="BH6054" s="419"/>
      <c r="BJ6054" s="419"/>
      <c r="BK6054" s="419"/>
      <c r="BL6054" s="419"/>
      <c r="BN6054" s="419"/>
      <c r="BO6054" s="419"/>
      <c r="BP6054" s="419"/>
      <c r="BR6054" s="419"/>
      <c r="BS6054" s="419"/>
      <c r="BT6054" s="419"/>
      <c r="BV6054" s="419"/>
      <c r="BW6054" s="419"/>
      <c r="BX6054" s="397"/>
      <c r="BZ6054" s="449"/>
      <c r="CB6054" s="419"/>
      <c r="CC6054" s="419"/>
      <c r="CD6054" s="419"/>
      <c r="CF6054" s="419"/>
      <c r="CG6054" s="419"/>
      <c r="CH6054" s="419"/>
    </row>
    <row r="6055" spans="3:86" ht="21" thickBot="1">
      <c r="C6055" s="425"/>
      <c r="P6055" s="431"/>
      <c r="R6055" s="419"/>
      <c r="S6055" s="446"/>
      <c r="T6055" s="419"/>
      <c r="V6055" s="196"/>
      <c r="W6055" s="419"/>
      <c r="X6055" s="419"/>
      <c r="Z6055" s="419"/>
      <c r="AA6055" s="419"/>
      <c r="AB6055" s="419"/>
      <c r="AD6055" s="419"/>
      <c r="AE6055" s="419"/>
      <c r="AF6055" s="419"/>
      <c r="AH6055" s="419"/>
      <c r="AI6055" s="419"/>
      <c r="AJ6055" s="419"/>
      <c r="AL6055" s="419"/>
      <c r="AM6055" s="419"/>
      <c r="AN6055" s="403"/>
      <c r="AO6055" s="419"/>
      <c r="AP6055" s="419"/>
      <c r="AQ6055" s="419"/>
      <c r="AR6055" s="419"/>
      <c r="AS6055" s="419"/>
      <c r="AT6055" s="419"/>
      <c r="AU6055" s="419"/>
      <c r="AV6055" s="419"/>
      <c r="AX6055" s="419"/>
      <c r="AY6055" s="419"/>
      <c r="AZ6055" s="419"/>
      <c r="BB6055" s="419"/>
      <c r="BC6055" s="419"/>
      <c r="BD6055" s="419"/>
      <c r="BF6055" s="419"/>
      <c r="BG6055" s="419"/>
      <c r="BH6055" s="419"/>
      <c r="BJ6055" s="419"/>
      <c r="BK6055" s="419"/>
      <c r="BL6055" s="419"/>
      <c r="BN6055" s="419"/>
      <c r="BO6055" s="419"/>
      <c r="BP6055" s="419"/>
      <c r="BR6055" s="419"/>
      <c r="BS6055" s="419"/>
      <c r="BT6055" s="419"/>
      <c r="BV6055" s="419"/>
      <c r="BW6055" s="419"/>
      <c r="BX6055" s="397"/>
      <c r="BZ6055" s="449"/>
      <c r="CB6055" s="419"/>
      <c r="CC6055" s="419"/>
      <c r="CD6055" s="419"/>
      <c r="CF6055" s="419"/>
      <c r="CG6055" s="419"/>
      <c r="CH6055" s="419"/>
    </row>
    <row r="6056" spans="3:86" ht="21" thickBot="1">
      <c r="C6056" s="425"/>
      <c r="P6056" s="431"/>
      <c r="R6056" s="419"/>
      <c r="S6056" s="446"/>
      <c r="T6056" s="419"/>
      <c r="V6056" s="196"/>
      <c r="W6056" s="419"/>
      <c r="X6056" s="419"/>
      <c r="Z6056" s="419"/>
      <c r="AA6056" s="419"/>
      <c r="AB6056" s="419"/>
      <c r="AD6056" s="419"/>
      <c r="AE6056" s="419"/>
      <c r="AF6056" s="419"/>
      <c r="AH6056" s="419"/>
      <c r="AI6056" s="419"/>
      <c r="AJ6056" s="419"/>
      <c r="AL6056" s="419"/>
      <c r="AM6056" s="419"/>
      <c r="AN6056" s="403"/>
      <c r="AO6056" s="419"/>
      <c r="AP6056" s="419"/>
      <c r="AQ6056" s="419"/>
      <c r="AR6056" s="419"/>
      <c r="AS6056" s="419"/>
      <c r="AT6056" s="419"/>
      <c r="AU6056" s="419"/>
      <c r="AV6056" s="419"/>
      <c r="AX6056" s="419"/>
      <c r="AY6056" s="419"/>
      <c r="AZ6056" s="419"/>
      <c r="BB6056" s="419"/>
      <c r="BC6056" s="419"/>
      <c r="BD6056" s="419"/>
      <c r="BF6056" s="419"/>
      <c r="BG6056" s="419"/>
      <c r="BH6056" s="419"/>
      <c r="BJ6056" s="419"/>
      <c r="BK6056" s="419"/>
      <c r="BL6056" s="419"/>
      <c r="BN6056" s="419"/>
      <c r="BO6056" s="419"/>
      <c r="BP6056" s="419"/>
      <c r="BR6056" s="419"/>
      <c r="BS6056" s="419"/>
      <c r="BT6056" s="419"/>
      <c r="BV6056" s="419"/>
      <c r="BW6056" s="419"/>
      <c r="BX6056" s="397"/>
      <c r="BZ6056" s="449"/>
      <c r="CB6056" s="419"/>
      <c r="CC6056" s="419"/>
      <c r="CD6056" s="419"/>
      <c r="CF6056" s="419"/>
      <c r="CG6056" s="419"/>
      <c r="CH6056" s="419"/>
    </row>
    <row r="6057" spans="3:86" ht="21" thickBot="1">
      <c r="C6057" s="425"/>
      <c r="P6057" s="431"/>
      <c r="R6057" s="419"/>
      <c r="S6057" s="446"/>
      <c r="T6057" s="419"/>
      <c r="V6057" s="196"/>
      <c r="W6057" s="419"/>
      <c r="X6057" s="419"/>
      <c r="Z6057" s="419"/>
      <c r="AA6057" s="419"/>
      <c r="AB6057" s="419"/>
      <c r="AD6057" s="419"/>
      <c r="AE6057" s="419"/>
      <c r="AF6057" s="419"/>
      <c r="AH6057" s="419"/>
      <c r="AI6057" s="419"/>
      <c r="AJ6057" s="419"/>
      <c r="AL6057" s="419"/>
      <c r="AM6057" s="419"/>
      <c r="AN6057" s="403"/>
      <c r="AO6057" s="419"/>
      <c r="AP6057" s="419"/>
      <c r="AQ6057" s="419"/>
      <c r="AR6057" s="419"/>
      <c r="AS6057" s="419"/>
      <c r="AT6057" s="419"/>
      <c r="AU6057" s="419"/>
      <c r="AV6057" s="419"/>
      <c r="AX6057" s="419"/>
      <c r="AY6057" s="419"/>
      <c r="AZ6057" s="419"/>
      <c r="BB6057" s="419"/>
      <c r="BC6057" s="419"/>
      <c r="BD6057" s="419"/>
      <c r="BF6057" s="419"/>
      <c r="BG6057" s="419"/>
      <c r="BH6057" s="419"/>
      <c r="BJ6057" s="419"/>
      <c r="BK6057" s="419"/>
      <c r="BL6057" s="419"/>
      <c r="BN6057" s="419"/>
      <c r="BO6057" s="419"/>
      <c r="BP6057" s="419"/>
      <c r="BR6057" s="419"/>
      <c r="BS6057" s="419"/>
      <c r="BT6057" s="419"/>
      <c r="BV6057" s="419"/>
      <c r="BW6057" s="419"/>
      <c r="BX6057" s="397"/>
      <c r="BZ6057" s="449"/>
      <c r="CB6057" s="419"/>
      <c r="CC6057" s="419"/>
      <c r="CD6057" s="419"/>
      <c r="CF6057" s="419"/>
      <c r="CG6057" s="419"/>
      <c r="CH6057" s="419"/>
    </row>
    <row r="6058" spans="3:86" ht="21" thickBot="1">
      <c r="C6058" s="425"/>
      <c r="P6058" s="431"/>
      <c r="R6058" s="419"/>
      <c r="S6058" s="446"/>
      <c r="T6058" s="419"/>
      <c r="V6058" s="196"/>
      <c r="W6058" s="419"/>
      <c r="X6058" s="419"/>
      <c r="Z6058" s="419"/>
      <c r="AA6058" s="419"/>
      <c r="AB6058" s="419"/>
      <c r="AD6058" s="419"/>
      <c r="AE6058" s="419"/>
      <c r="AF6058" s="419"/>
      <c r="AH6058" s="419"/>
      <c r="AI6058" s="419"/>
      <c r="AJ6058" s="419"/>
      <c r="AL6058" s="419"/>
      <c r="AM6058" s="419"/>
      <c r="AN6058" s="403"/>
      <c r="AO6058" s="419"/>
      <c r="AP6058" s="419"/>
      <c r="AQ6058" s="419"/>
      <c r="AR6058" s="419"/>
      <c r="AS6058" s="419"/>
      <c r="AT6058" s="419"/>
      <c r="AU6058" s="419"/>
      <c r="AV6058" s="419"/>
      <c r="AX6058" s="419"/>
      <c r="AY6058" s="419"/>
      <c r="AZ6058" s="419"/>
      <c r="BB6058" s="419"/>
      <c r="BC6058" s="419"/>
      <c r="BD6058" s="419"/>
      <c r="BF6058" s="419"/>
      <c r="BG6058" s="419"/>
      <c r="BH6058" s="419"/>
      <c r="BJ6058" s="419"/>
      <c r="BK6058" s="419"/>
      <c r="BL6058" s="419"/>
      <c r="BN6058" s="419"/>
      <c r="BO6058" s="419"/>
      <c r="BP6058" s="419"/>
      <c r="BR6058" s="419"/>
      <c r="BS6058" s="419"/>
      <c r="BT6058" s="419"/>
      <c r="BV6058" s="419"/>
      <c r="BW6058" s="419"/>
      <c r="BX6058" s="397"/>
      <c r="BZ6058" s="449"/>
      <c r="CB6058" s="419"/>
      <c r="CC6058" s="419"/>
      <c r="CD6058" s="419"/>
      <c r="CF6058" s="419"/>
      <c r="CG6058" s="419"/>
      <c r="CH6058" s="419"/>
    </row>
    <row r="6059" spans="3:86" ht="21" thickBot="1">
      <c r="C6059" s="425"/>
      <c r="P6059" s="431"/>
      <c r="R6059" s="419"/>
      <c r="S6059" s="446"/>
      <c r="T6059" s="419"/>
      <c r="V6059" s="196"/>
      <c r="W6059" s="419"/>
      <c r="X6059" s="419"/>
      <c r="Z6059" s="419"/>
      <c r="AA6059" s="419"/>
      <c r="AB6059" s="419"/>
      <c r="AD6059" s="419"/>
      <c r="AE6059" s="419"/>
      <c r="AF6059" s="419"/>
      <c r="AH6059" s="419"/>
      <c r="AI6059" s="419"/>
      <c r="AJ6059" s="419"/>
      <c r="AL6059" s="419"/>
      <c r="AM6059" s="419"/>
      <c r="AN6059" s="403"/>
      <c r="AO6059" s="419"/>
      <c r="AP6059" s="419"/>
      <c r="AQ6059" s="419"/>
      <c r="AR6059" s="419"/>
      <c r="AS6059" s="419"/>
      <c r="AT6059" s="419"/>
      <c r="AU6059" s="419"/>
      <c r="AV6059" s="419"/>
      <c r="AX6059" s="419"/>
      <c r="AY6059" s="419"/>
      <c r="AZ6059" s="419"/>
      <c r="BB6059" s="419"/>
      <c r="BC6059" s="419"/>
      <c r="BD6059" s="419"/>
      <c r="BF6059" s="419"/>
      <c r="BG6059" s="419"/>
      <c r="BH6059" s="419"/>
      <c r="BJ6059" s="419"/>
      <c r="BK6059" s="419"/>
      <c r="BL6059" s="419"/>
      <c r="BN6059" s="419"/>
      <c r="BO6059" s="419"/>
      <c r="BP6059" s="419"/>
      <c r="BR6059" s="419"/>
      <c r="BS6059" s="419"/>
      <c r="BT6059" s="419"/>
      <c r="BV6059" s="419"/>
      <c r="BW6059" s="419"/>
      <c r="BX6059" s="397"/>
      <c r="BZ6059" s="449"/>
      <c r="CB6059" s="419"/>
      <c r="CC6059" s="419"/>
      <c r="CD6059" s="419"/>
      <c r="CF6059" s="419"/>
      <c r="CG6059" s="419"/>
      <c r="CH6059" s="419"/>
    </row>
    <row r="6060" spans="3:86" ht="21" thickBot="1">
      <c r="C6060" s="425"/>
      <c r="P6060" s="431"/>
      <c r="R6060" s="419"/>
      <c r="S6060" s="446"/>
      <c r="T6060" s="419"/>
      <c r="V6060" s="196"/>
      <c r="W6060" s="419"/>
      <c r="X6060" s="419"/>
      <c r="Z6060" s="419"/>
      <c r="AA6060" s="419"/>
      <c r="AB6060" s="419"/>
      <c r="AD6060" s="419"/>
      <c r="AE6060" s="419"/>
      <c r="AF6060" s="419"/>
      <c r="AH6060" s="419"/>
      <c r="AI6060" s="419"/>
      <c r="AJ6060" s="419"/>
      <c r="AL6060" s="419"/>
      <c r="AM6060" s="419"/>
      <c r="AN6060" s="403"/>
      <c r="AO6060" s="419"/>
      <c r="AP6060" s="419"/>
      <c r="AQ6060" s="419"/>
      <c r="AR6060" s="419"/>
      <c r="AS6060" s="419"/>
      <c r="AT6060" s="419"/>
      <c r="AU6060" s="419"/>
      <c r="AV6060" s="419"/>
      <c r="AX6060" s="419"/>
      <c r="AY6060" s="419"/>
      <c r="AZ6060" s="419"/>
      <c r="BB6060" s="419"/>
      <c r="BC6060" s="419"/>
      <c r="BD6060" s="419"/>
      <c r="BF6060" s="419"/>
      <c r="BG6060" s="419"/>
      <c r="BH6060" s="419"/>
      <c r="BJ6060" s="419"/>
      <c r="BK6060" s="419"/>
      <c r="BL6060" s="419"/>
      <c r="BN6060" s="419"/>
      <c r="BO6060" s="419"/>
      <c r="BP6060" s="419"/>
      <c r="BR6060" s="419"/>
      <c r="BS6060" s="419"/>
      <c r="BT6060" s="419"/>
      <c r="BV6060" s="419"/>
      <c r="BW6060" s="419"/>
      <c r="BX6060" s="397"/>
      <c r="BZ6060" s="449"/>
      <c r="CB6060" s="419"/>
      <c r="CC6060" s="419"/>
      <c r="CD6060" s="419"/>
      <c r="CF6060" s="419"/>
      <c r="CG6060" s="419"/>
      <c r="CH6060" s="419"/>
    </row>
    <row r="6061" spans="3:86" ht="21" thickBot="1">
      <c r="C6061" s="425"/>
      <c r="P6061" s="431"/>
      <c r="R6061" s="419"/>
      <c r="S6061" s="446"/>
      <c r="T6061" s="419"/>
      <c r="V6061" s="196"/>
      <c r="W6061" s="419"/>
      <c r="X6061" s="419"/>
      <c r="Z6061" s="419"/>
      <c r="AA6061" s="419"/>
      <c r="AB6061" s="419"/>
      <c r="AD6061" s="419"/>
      <c r="AE6061" s="419"/>
      <c r="AF6061" s="419"/>
      <c r="AH6061" s="419"/>
      <c r="AI6061" s="419"/>
      <c r="AJ6061" s="419"/>
      <c r="AL6061" s="419"/>
      <c r="AM6061" s="419"/>
      <c r="AN6061" s="403"/>
      <c r="AO6061" s="419"/>
      <c r="AP6061" s="419"/>
      <c r="AQ6061" s="419"/>
      <c r="AR6061" s="419"/>
      <c r="AS6061" s="419"/>
      <c r="AT6061" s="419"/>
      <c r="AU6061" s="419"/>
      <c r="AV6061" s="419"/>
      <c r="AX6061" s="419"/>
      <c r="AY6061" s="419"/>
      <c r="AZ6061" s="419"/>
      <c r="BB6061" s="419"/>
      <c r="BC6061" s="419"/>
      <c r="BD6061" s="419"/>
      <c r="BF6061" s="419"/>
      <c r="BG6061" s="419"/>
      <c r="BH6061" s="419"/>
      <c r="BJ6061" s="419"/>
      <c r="BK6061" s="419"/>
      <c r="BL6061" s="419"/>
      <c r="BN6061" s="419"/>
      <c r="BO6061" s="419"/>
      <c r="BP6061" s="419"/>
      <c r="BR6061" s="419"/>
      <c r="BS6061" s="419"/>
      <c r="BT6061" s="419"/>
      <c r="BV6061" s="419"/>
      <c r="BW6061" s="419"/>
      <c r="BX6061" s="397"/>
      <c r="BZ6061" s="449"/>
      <c r="CB6061" s="419"/>
      <c r="CC6061" s="419"/>
      <c r="CD6061" s="419"/>
      <c r="CF6061" s="419"/>
      <c r="CG6061" s="419"/>
      <c r="CH6061" s="419"/>
    </row>
    <row r="6062" spans="3:86" ht="21" thickBot="1">
      <c r="C6062" s="425"/>
      <c r="P6062" s="431"/>
      <c r="R6062" s="419"/>
      <c r="S6062" s="446"/>
      <c r="T6062" s="419"/>
      <c r="V6062" s="196"/>
      <c r="W6062" s="419"/>
      <c r="X6062" s="419"/>
      <c r="Z6062" s="419"/>
      <c r="AA6062" s="419"/>
      <c r="AB6062" s="419"/>
      <c r="AD6062" s="419"/>
      <c r="AE6062" s="419"/>
      <c r="AF6062" s="419"/>
      <c r="AH6062" s="419"/>
      <c r="AI6062" s="419"/>
      <c r="AJ6062" s="419"/>
      <c r="AL6062" s="419"/>
      <c r="AM6062" s="419"/>
      <c r="AN6062" s="403"/>
      <c r="AO6062" s="419"/>
      <c r="AP6062" s="419"/>
      <c r="AQ6062" s="419"/>
      <c r="AR6062" s="419"/>
      <c r="AS6062" s="419"/>
      <c r="AT6062" s="419"/>
      <c r="AU6062" s="419"/>
      <c r="AV6062" s="419"/>
      <c r="AX6062" s="419"/>
      <c r="AY6062" s="419"/>
      <c r="AZ6062" s="419"/>
      <c r="BB6062" s="419"/>
      <c r="BC6062" s="419"/>
      <c r="BD6062" s="419"/>
      <c r="BF6062" s="419"/>
      <c r="BG6062" s="419"/>
      <c r="BH6062" s="419"/>
      <c r="BJ6062" s="419"/>
      <c r="BK6062" s="419"/>
      <c r="BL6062" s="419"/>
      <c r="BN6062" s="419"/>
      <c r="BO6062" s="419"/>
      <c r="BP6062" s="419"/>
      <c r="BR6062" s="419"/>
      <c r="BS6062" s="419"/>
      <c r="BT6062" s="419"/>
      <c r="BV6062" s="419"/>
      <c r="BW6062" s="419"/>
      <c r="BX6062" s="397"/>
      <c r="BZ6062" s="449"/>
      <c r="CB6062" s="419"/>
      <c r="CC6062" s="419"/>
      <c r="CD6062" s="419"/>
      <c r="CF6062" s="419"/>
      <c r="CG6062" s="419"/>
      <c r="CH6062" s="419"/>
    </row>
    <row r="6063" spans="3:86" ht="21" thickBot="1">
      <c r="C6063" s="425"/>
      <c r="P6063" s="431"/>
      <c r="R6063" s="419"/>
      <c r="S6063" s="446"/>
      <c r="T6063" s="419"/>
      <c r="V6063" s="196"/>
      <c r="W6063" s="419"/>
      <c r="X6063" s="419"/>
      <c r="Z6063" s="419"/>
      <c r="AA6063" s="419"/>
      <c r="AB6063" s="419"/>
      <c r="AD6063" s="419"/>
      <c r="AE6063" s="419"/>
      <c r="AF6063" s="419"/>
      <c r="AH6063" s="419"/>
      <c r="AI6063" s="419"/>
      <c r="AJ6063" s="419"/>
      <c r="AL6063" s="419"/>
      <c r="AM6063" s="419"/>
      <c r="AN6063" s="403"/>
      <c r="AO6063" s="419"/>
      <c r="AP6063" s="419"/>
      <c r="AQ6063" s="419"/>
      <c r="AR6063" s="419"/>
      <c r="AS6063" s="419"/>
      <c r="AT6063" s="419"/>
      <c r="AU6063" s="419"/>
      <c r="AV6063" s="419"/>
      <c r="AX6063" s="419"/>
      <c r="AY6063" s="419"/>
      <c r="AZ6063" s="419"/>
      <c r="BB6063" s="419"/>
      <c r="BC6063" s="419"/>
      <c r="BD6063" s="419"/>
      <c r="BF6063" s="419"/>
      <c r="BG6063" s="419"/>
      <c r="BH6063" s="419"/>
      <c r="BJ6063" s="419"/>
      <c r="BK6063" s="419"/>
      <c r="BL6063" s="419"/>
      <c r="BN6063" s="419"/>
      <c r="BO6063" s="419"/>
      <c r="BP6063" s="419"/>
      <c r="BR6063" s="419"/>
      <c r="BS6063" s="419"/>
      <c r="BT6063" s="419"/>
      <c r="BV6063" s="419"/>
      <c r="BW6063" s="419"/>
      <c r="BX6063" s="397"/>
      <c r="BZ6063" s="449"/>
      <c r="CB6063" s="419"/>
      <c r="CC6063" s="419"/>
      <c r="CD6063" s="419"/>
      <c r="CF6063" s="419"/>
      <c r="CG6063" s="419"/>
      <c r="CH6063" s="419"/>
    </row>
    <row r="6064" spans="3:86" ht="21" thickBot="1">
      <c r="C6064" s="425"/>
      <c r="P6064" s="431"/>
      <c r="R6064" s="419"/>
      <c r="S6064" s="446"/>
      <c r="T6064" s="419"/>
      <c r="V6064" s="196"/>
      <c r="W6064" s="419"/>
      <c r="X6064" s="419"/>
      <c r="Z6064" s="419"/>
      <c r="AA6064" s="419"/>
      <c r="AB6064" s="419"/>
      <c r="AD6064" s="419"/>
      <c r="AE6064" s="419"/>
      <c r="AF6064" s="419"/>
      <c r="AH6064" s="419"/>
      <c r="AI6064" s="419"/>
      <c r="AJ6064" s="419"/>
      <c r="AL6064" s="419"/>
      <c r="AM6064" s="419"/>
      <c r="AN6064" s="403"/>
      <c r="AO6064" s="419"/>
      <c r="AP6064" s="419"/>
      <c r="AQ6064" s="419"/>
      <c r="AR6064" s="419"/>
      <c r="AS6064" s="419"/>
      <c r="AT6064" s="419"/>
      <c r="AU6064" s="419"/>
      <c r="AV6064" s="419"/>
      <c r="AX6064" s="419"/>
      <c r="AY6064" s="419"/>
      <c r="AZ6064" s="419"/>
      <c r="BB6064" s="419"/>
      <c r="BC6064" s="419"/>
      <c r="BD6064" s="419"/>
      <c r="BF6064" s="419"/>
      <c r="BG6064" s="419"/>
      <c r="BH6064" s="419"/>
      <c r="BJ6064" s="419"/>
      <c r="BK6064" s="419"/>
      <c r="BL6064" s="419"/>
      <c r="BN6064" s="419"/>
      <c r="BO6064" s="419"/>
      <c r="BP6064" s="419"/>
      <c r="BR6064" s="419"/>
      <c r="BS6064" s="419"/>
      <c r="BT6064" s="419"/>
      <c r="BV6064" s="419"/>
      <c r="BW6064" s="419"/>
      <c r="BX6064" s="397"/>
      <c r="BZ6064" s="449"/>
      <c r="CB6064" s="419"/>
      <c r="CC6064" s="419"/>
      <c r="CD6064" s="419"/>
      <c r="CF6064" s="419"/>
      <c r="CG6064" s="419"/>
      <c r="CH6064" s="419"/>
    </row>
    <row r="6065" spans="3:86" ht="21" thickBot="1">
      <c r="C6065" s="425"/>
      <c r="P6065" s="431"/>
      <c r="R6065" s="419"/>
      <c r="S6065" s="446"/>
      <c r="T6065" s="419"/>
      <c r="V6065" s="196"/>
      <c r="W6065" s="419"/>
      <c r="X6065" s="419"/>
      <c r="Z6065" s="419"/>
      <c r="AA6065" s="419"/>
      <c r="AB6065" s="419"/>
      <c r="AD6065" s="419"/>
      <c r="AE6065" s="419"/>
      <c r="AF6065" s="419"/>
      <c r="AH6065" s="419"/>
      <c r="AI6065" s="419"/>
      <c r="AJ6065" s="419"/>
      <c r="AL6065" s="419"/>
      <c r="AM6065" s="419"/>
      <c r="AN6065" s="403"/>
      <c r="AO6065" s="419"/>
      <c r="AP6065" s="419"/>
      <c r="AQ6065" s="419"/>
      <c r="AR6065" s="419"/>
      <c r="AS6065" s="419"/>
      <c r="AT6065" s="419"/>
      <c r="AU6065" s="419"/>
      <c r="AV6065" s="419"/>
      <c r="AX6065" s="419"/>
      <c r="AY6065" s="419"/>
      <c r="AZ6065" s="419"/>
      <c r="BB6065" s="419"/>
      <c r="BC6065" s="419"/>
      <c r="BD6065" s="419"/>
      <c r="BF6065" s="419"/>
      <c r="BG6065" s="419"/>
      <c r="BH6065" s="419"/>
      <c r="BJ6065" s="419"/>
      <c r="BK6065" s="419"/>
      <c r="BL6065" s="419"/>
      <c r="BN6065" s="419"/>
      <c r="BO6065" s="419"/>
      <c r="BP6065" s="419"/>
      <c r="BR6065" s="419"/>
      <c r="BS6065" s="419"/>
      <c r="BT6065" s="419"/>
      <c r="BV6065" s="419"/>
      <c r="BW6065" s="419"/>
      <c r="BX6065" s="397"/>
      <c r="BZ6065" s="449"/>
      <c r="CB6065" s="419"/>
      <c r="CC6065" s="419"/>
      <c r="CD6065" s="419"/>
      <c r="CF6065" s="419"/>
      <c r="CG6065" s="419"/>
      <c r="CH6065" s="419"/>
    </row>
    <row r="6066" spans="3:86" ht="21" thickBot="1">
      <c r="C6066" s="425"/>
      <c r="P6066" s="431"/>
      <c r="R6066" s="419"/>
      <c r="S6066" s="446"/>
      <c r="T6066" s="419"/>
      <c r="V6066" s="196"/>
      <c r="W6066" s="419"/>
      <c r="X6066" s="419"/>
      <c r="Z6066" s="419"/>
      <c r="AA6066" s="419"/>
      <c r="AB6066" s="419"/>
      <c r="AD6066" s="419"/>
      <c r="AE6066" s="419"/>
      <c r="AF6066" s="419"/>
      <c r="AH6066" s="419"/>
      <c r="AI6066" s="419"/>
      <c r="AJ6066" s="419"/>
      <c r="AL6066" s="419"/>
      <c r="AM6066" s="419"/>
      <c r="AN6066" s="403"/>
      <c r="AO6066" s="419"/>
      <c r="AP6066" s="419"/>
      <c r="AQ6066" s="419"/>
      <c r="AR6066" s="419"/>
      <c r="AS6066" s="419"/>
      <c r="AT6066" s="419"/>
      <c r="AU6066" s="419"/>
      <c r="AV6066" s="419"/>
      <c r="AX6066" s="419"/>
      <c r="AY6066" s="419"/>
      <c r="AZ6066" s="419"/>
      <c r="BB6066" s="419"/>
      <c r="BC6066" s="419"/>
      <c r="BD6066" s="419"/>
      <c r="BF6066" s="419"/>
      <c r="BG6066" s="419"/>
      <c r="BH6066" s="419"/>
      <c r="BJ6066" s="419"/>
      <c r="BK6066" s="419"/>
      <c r="BL6066" s="419"/>
      <c r="BN6066" s="419"/>
      <c r="BO6066" s="419"/>
      <c r="BP6066" s="419"/>
      <c r="BR6066" s="419"/>
      <c r="BS6066" s="419"/>
      <c r="BT6066" s="419"/>
      <c r="BV6066" s="419"/>
      <c r="BW6066" s="419"/>
      <c r="BX6066" s="397"/>
      <c r="BZ6066" s="449"/>
      <c r="CB6066" s="419"/>
      <c r="CC6066" s="419"/>
      <c r="CD6066" s="419"/>
      <c r="CF6066" s="419"/>
      <c r="CG6066" s="419"/>
      <c r="CH6066" s="419"/>
    </row>
    <row r="6067" spans="3:86" ht="21" thickBot="1">
      <c r="C6067" s="425"/>
      <c r="P6067" s="431"/>
      <c r="R6067" s="419"/>
      <c r="S6067" s="446"/>
      <c r="T6067" s="419"/>
      <c r="V6067" s="196"/>
      <c r="W6067" s="419"/>
      <c r="X6067" s="419"/>
      <c r="Z6067" s="419"/>
      <c r="AA6067" s="419"/>
      <c r="AB6067" s="419"/>
      <c r="AD6067" s="419"/>
      <c r="AE6067" s="419"/>
      <c r="AF6067" s="419"/>
      <c r="AH6067" s="419"/>
      <c r="AI6067" s="419"/>
      <c r="AJ6067" s="419"/>
      <c r="AL6067" s="419"/>
      <c r="AM6067" s="419"/>
      <c r="AN6067" s="403"/>
      <c r="AO6067" s="419"/>
      <c r="AP6067" s="419"/>
      <c r="AQ6067" s="419"/>
      <c r="AR6067" s="419"/>
      <c r="AS6067" s="419"/>
      <c r="AT6067" s="419"/>
      <c r="AU6067" s="419"/>
      <c r="AV6067" s="419"/>
      <c r="AX6067" s="419"/>
      <c r="AY6067" s="419"/>
      <c r="AZ6067" s="419"/>
      <c r="BB6067" s="419"/>
      <c r="BC6067" s="419"/>
      <c r="BD6067" s="419"/>
      <c r="BF6067" s="419"/>
      <c r="BG6067" s="419"/>
      <c r="BH6067" s="419"/>
      <c r="BJ6067" s="419"/>
      <c r="BK6067" s="419"/>
      <c r="BL6067" s="419"/>
      <c r="BN6067" s="419"/>
      <c r="BO6067" s="419"/>
      <c r="BP6067" s="419"/>
      <c r="BR6067" s="419"/>
      <c r="BS6067" s="419"/>
      <c r="BT6067" s="419"/>
      <c r="BV6067" s="419"/>
      <c r="BW6067" s="419"/>
      <c r="BX6067" s="397"/>
      <c r="BZ6067" s="449"/>
      <c r="CB6067" s="419"/>
      <c r="CC6067" s="419"/>
      <c r="CD6067" s="419"/>
      <c r="CF6067" s="419"/>
      <c r="CG6067" s="419"/>
      <c r="CH6067" s="419"/>
    </row>
    <row r="6068" spans="3:86" ht="21" thickBot="1">
      <c r="C6068" s="425"/>
      <c r="P6068" s="431"/>
      <c r="R6068" s="419"/>
      <c r="S6068" s="446"/>
      <c r="T6068" s="419"/>
      <c r="V6068" s="196"/>
      <c r="W6068" s="419"/>
      <c r="X6068" s="419"/>
      <c r="Z6068" s="419"/>
      <c r="AA6068" s="419"/>
      <c r="AB6068" s="419"/>
      <c r="AD6068" s="419"/>
      <c r="AE6068" s="419"/>
      <c r="AF6068" s="419"/>
      <c r="AH6068" s="419"/>
      <c r="AI6068" s="419"/>
      <c r="AJ6068" s="419"/>
      <c r="AL6068" s="419"/>
      <c r="AM6068" s="419"/>
      <c r="AN6068" s="403"/>
      <c r="AO6068" s="419"/>
      <c r="AP6068" s="419"/>
      <c r="AQ6068" s="419"/>
      <c r="AR6068" s="419"/>
      <c r="AS6068" s="419"/>
      <c r="AT6068" s="419"/>
      <c r="AU6068" s="419"/>
      <c r="AV6068" s="419"/>
      <c r="AX6068" s="419"/>
      <c r="AY6068" s="419"/>
      <c r="AZ6068" s="419"/>
      <c r="BB6068" s="419"/>
      <c r="BC6068" s="419"/>
      <c r="BD6068" s="419"/>
      <c r="BF6068" s="419"/>
      <c r="BG6068" s="419"/>
      <c r="BH6068" s="419"/>
      <c r="BJ6068" s="419"/>
      <c r="BK6068" s="419"/>
      <c r="BL6068" s="419"/>
      <c r="BN6068" s="419"/>
      <c r="BO6068" s="419"/>
      <c r="BP6068" s="419"/>
      <c r="BR6068" s="419"/>
      <c r="BS6068" s="419"/>
      <c r="BT6068" s="419"/>
      <c r="BV6068" s="419"/>
      <c r="BW6068" s="419"/>
      <c r="BX6068" s="397"/>
      <c r="BZ6068" s="449"/>
      <c r="CB6068" s="419"/>
      <c r="CC6068" s="419"/>
      <c r="CD6068" s="419"/>
      <c r="CF6068" s="419"/>
      <c r="CG6068" s="419"/>
      <c r="CH6068" s="419"/>
    </row>
    <row r="6069" spans="3:86" ht="21" thickBot="1">
      <c r="C6069" s="425"/>
      <c r="P6069" s="431"/>
      <c r="R6069" s="419"/>
      <c r="S6069" s="446"/>
      <c r="T6069" s="419"/>
      <c r="V6069" s="196"/>
      <c r="W6069" s="419"/>
      <c r="X6069" s="419"/>
      <c r="Z6069" s="419"/>
      <c r="AA6069" s="419"/>
      <c r="AB6069" s="419"/>
      <c r="AD6069" s="419"/>
      <c r="AE6069" s="419"/>
      <c r="AF6069" s="419"/>
      <c r="AH6069" s="419"/>
      <c r="AI6069" s="419"/>
      <c r="AJ6069" s="419"/>
      <c r="AL6069" s="419"/>
      <c r="AM6069" s="419"/>
      <c r="AN6069" s="403"/>
      <c r="AO6069" s="419"/>
      <c r="AP6069" s="419"/>
      <c r="AQ6069" s="419"/>
      <c r="AR6069" s="419"/>
      <c r="AS6069" s="419"/>
      <c r="AT6069" s="419"/>
      <c r="AU6069" s="419"/>
      <c r="AV6069" s="419"/>
      <c r="AX6069" s="419"/>
      <c r="AY6069" s="419"/>
      <c r="AZ6069" s="419"/>
      <c r="BB6069" s="419"/>
      <c r="BC6069" s="419"/>
      <c r="BD6069" s="419"/>
      <c r="BF6069" s="419"/>
      <c r="BG6069" s="419"/>
      <c r="BH6069" s="419"/>
      <c r="BJ6069" s="419"/>
      <c r="BK6069" s="419"/>
      <c r="BL6069" s="419"/>
      <c r="BN6069" s="419"/>
      <c r="BO6069" s="419"/>
      <c r="BP6069" s="419"/>
      <c r="BR6069" s="419"/>
      <c r="BS6069" s="419"/>
      <c r="BT6069" s="419"/>
      <c r="BV6069" s="419"/>
      <c r="BW6069" s="419"/>
      <c r="BX6069" s="397"/>
      <c r="BZ6069" s="449"/>
      <c r="CB6069" s="419"/>
      <c r="CC6069" s="419"/>
      <c r="CD6069" s="419"/>
      <c r="CF6069" s="419"/>
      <c r="CG6069" s="419"/>
      <c r="CH6069" s="419"/>
    </row>
    <row r="6070" spans="3:86" ht="21" thickBot="1">
      <c r="C6070" s="425"/>
      <c r="P6070" s="431"/>
      <c r="R6070" s="419"/>
      <c r="S6070" s="446"/>
      <c r="T6070" s="419"/>
      <c r="V6070" s="196"/>
      <c r="W6070" s="419"/>
      <c r="X6070" s="419"/>
      <c r="Z6070" s="419"/>
      <c r="AA6070" s="419"/>
      <c r="AB6070" s="419"/>
      <c r="AD6070" s="419"/>
      <c r="AE6070" s="419"/>
      <c r="AF6070" s="419"/>
      <c r="AH6070" s="419"/>
      <c r="AI6070" s="419"/>
      <c r="AJ6070" s="419"/>
      <c r="AL6070" s="419"/>
      <c r="AM6070" s="419"/>
      <c r="AN6070" s="403"/>
      <c r="AO6070" s="419"/>
      <c r="AP6070" s="419"/>
      <c r="AQ6070" s="419"/>
      <c r="AR6070" s="419"/>
      <c r="AS6070" s="419"/>
      <c r="AT6070" s="419"/>
      <c r="AU6070" s="419"/>
      <c r="AV6070" s="419"/>
      <c r="AX6070" s="419"/>
      <c r="AY6070" s="419"/>
      <c r="AZ6070" s="419"/>
      <c r="BB6070" s="419"/>
      <c r="BC6070" s="419"/>
      <c r="BD6070" s="419"/>
      <c r="BF6070" s="419"/>
      <c r="BG6070" s="419"/>
      <c r="BH6070" s="419"/>
      <c r="BJ6070" s="419"/>
      <c r="BK6070" s="419"/>
      <c r="BL6070" s="419"/>
      <c r="BN6070" s="419"/>
      <c r="BO6070" s="419"/>
      <c r="BP6070" s="419"/>
      <c r="BR6070" s="419"/>
      <c r="BS6070" s="419"/>
      <c r="BT6070" s="419"/>
      <c r="BV6070" s="419"/>
      <c r="BW6070" s="419"/>
      <c r="BX6070" s="397"/>
      <c r="BZ6070" s="449"/>
      <c r="CB6070" s="419"/>
      <c r="CC6070" s="419"/>
      <c r="CD6070" s="419"/>
      <c r="CF6070" s="419"/>
      <c r="CG6070" s="419"/>
      <c r="CH6070" s="419"/>
    </row>
    <row r="6071" spans="3:86" ht="21" thickBot="1">
      <c r="C6071" s="425"/>
      <c r="P6071" s="431"/>
      <c r="R6071" s="419"/>
      <c r="S6071" s="446"/>
      <c r="T6071" s="419"/>
      <c r="V6071" s="196"/>
      <c r="W6071" s="419"/>
      <c r="X6071" s="419"/>
      <c r="Z6071" s="419"/>
      <c r="AA6071" s="419"/>
      <c r="AB6071" s="419"/>
      <c r="AD6071" s="419"/>
      <c r="AE6071" s="419"/>
      <c r="AF6071" s="419"/>
      <c r="AH6071" s="419"/>
      <c r="AI6071" s="419"/>
      <c r="AJ6071" s="419"/>
      <c r="AL6071" s="419"/>
      <c r="AM6071" s="419"/>
      <c r="AN6071" s="403"/>
      <c r="AO6071" s="419"/>
      <c r="AP6071" s="419"/>
      <c r="AQ6071" s="419"/>
      <c r="AR6071" s="419"/>
      <c r="AS6071" s="419"/>
      <c r="AT6071" s="419"/>
      <c r="AU6071" s="419"/>
      <c r="AV6071" s="419"/>
      <c r="AX6071" s="419"/>
      <c r="AY6071" s="419"/>
      <c r="AZ6071" s="419"/>
      <c r="BB6071" s="419"/>
      <c r="BC6071" s="419"/>
      <c r="BD6071" s="419"/>
      <c r="BF6071" s="419"/>
      <c r="BG6071" s="419"/>
      <c r="BH6071" s="419"/>
      <c r="BJ6071" s="419"/>
      <c r="BK6071" s="419"/>
      <c r="BL6071" s="419"/>
      <c r="BN6071" s="419"/>
      <c r="BO6071" s="419"/>
      <c r="BP6071" s="419"/>
      <c r="BR6071" s="419"/>
      <c r="BS6071" s="419"/>
      <c r="BT6071" s="419"/>
      <c r="BV6071" s="419"/>
      <c r="BW6071" s="419"/>
      <c r="BX6071" s="397"/>
      <c r="BZ6071" s="449"/>
      <c r="CB6071" s="419"/>
      <c r="CC6071" s="419"/>
      <c r="CD6071" s="419"/>
      <c r="CF6071" s="419"/>
      <c r="CG6071" s="419"/>
      <c r="CH6071" s="419"/>
    </row>
    <row r="6072" spans="3:86" ht="21" thickBot="1">
      <c r="C6072" s="425"/>
      <c r="P6072" s="431"/>
      <c r="R6072" s="419"/>
      <c r="S6072" s="446"/>
      <c r="T6072" s="419"/>
      <c r="V6072" s="196"/>
      <c r="W6072" s="419"/>
      <c r="X6072" s="419"/>
      <c r="Z6072" s="419"/>
      <c r="AA6072" s="419"/>
      <c r="AB6072" s="419"/>
      <c r="AD6072" s="419"/>
      <c r="AE6072" s="419"/>
      <c r="AF6072" s="419"/>
      <c r="AH6072" s="419"/>
      <c r="AI6072" s="419"/>
      <c r="AJ6072" s="419"/>
      <c r="AL6072" s="419"/>
      <c r="AM6072" s="419"/>
      <c r="AN6072" s="403"/>
      <c r="AO6072" s="419"/>
      <c r="AP6072" s="419"/>
      <c r="AQ6072" s="419"/>
      <c r="AR6072" s="419"/>
      <c r="AS6072" s="419"/>
      <c r="AT6072" s="419"/>
      <c r="AU6072" s="419"/>
      <c r="AV6072" s="419"/>
      <c r="AX6072" s="419"/>
      <c r="AY6072" s="419"/>
      <c r="AZ6072" s="419"/>
      <c r="BB6072" s="419"/>
      <c r="BC6072" s="419"/>
      <c r="BD6072" s="419"/>
      <c r="BF6072" s="419"/>
      <c r="BG6072" s="419"/>
      <c r="BH6072" s="419"/>
      <c r="BJ6072" s="419"/>
      <c r="BK6072" s="419"/>
      <c r="BL6072" s="419"/>
      <c r="BN6072" s="419"/>
      <c r="BO6072" s="419"/>
      <c r="BP6072" s="419"/>
      <c r="BR6072" s="419"/>
      <c r="BS6072" s="419"/>
      <c r="BT6072" s="419"/>
      <c r="BV6072" s="419"/>
      <c r="BW6072" s="419"/>
      <c r="BX6072" s="397"/>
      <c r="BZ6072" s="449"/>
      <c r="CB6072" s="419"/>
      <c r="CC6072" s="419"/>
      <c r="CD6072" s="419"/>
      <c r="CF6072" s="419"/>
      <c r="CG6072" s="419"/>
      <c r="CH6072" s="419"/>
    </row>
    <row r="6073" spans="3:86" ht="21" thickBot="1">
      <c r="C6073" s="425"/>
      <c r="P6073" s="431"/>
      <c r="R6073" s="419"/>
      <c r="S6073" s="446"/>
      <c r="T6073" s="419"/>
      <c r="V6073" s="196"/>
      <c r="W6073" s="419"/>
      <c r="X6073" s="419"/>
      <c r="Z6073" s="419"/>
      <c r="AA6073" s="419"/>
      <c r="AB6073" s="419"/>
      <c r="AD6073" s="419"/>
      <c r="AE6073" s="419"/>
      <c r="AF6073" s="419"/>
      <c r="AH6073" s="419"/>
      <c r="AI6073" s="419"/>
      <c r="AJ6073" s="419"/>
      <c r="AL6073" s="419"/>
      <c r="AM6073" s="419"/>
      <c r="AN6073" s="403"/>
      <c r="AO6073" s="419"/>
      <c r="AP6073" s="419"/>
      <c r="AQ6073" s="419"/>
      <c r="AR6073" s="419"/>
      <c r="AS6073" s="419"/>
      <c r="AT6073" s="419"/>
      <c r="AU6073" s="419"/>
      <c r="AV6073" s="419"/>
      <c r="AX6073" s="419"/>
      <c r="AY6073" s="419"/>
      <c r="AZ6073" s="419"/>
      <c r="BB6073" s="419"/>
      <c r="BC6073" s="419"/>
      <c r="BD6073" s="419"/>
      <c r="BF6073" s="419"/>
      <c r="BG6073" s="419"/>
      <c r="BH6073" s="419"/>
      <c r="BJ6073" s="419"/>
      <c r="BK6073" s="419"/>
      <c r="BL6073" s="419"/>
      <c r="BN6073" s="419"/>
      <c r="BO6073" s="419"/>
      <c r="BP6073" s="419"/>
      <c r="BR6073" s="419"/>
      <c r="BS6073" s="419"/>
      <c r="BT6073" s="419"/>
      <c r="BV6073" s="419"/>
      <c r="BW6073" s="419"/>
      <c r="BX6073" s="397"/>
      <c r="BZ6073" s="449"/>
      <c r="CB6073" s="419"/>
      <c r="CC6073" s="419"/>
      <c r="CD6073" s="419"/>
      <c r="CF6073" s="419"/>
      <c r="CG6073" s="419"/>
      <c r="CH6073" s="419"/>
    </row>
    <row r="6074" spans="3:86" ht="21" thickBot="1">
      <c r="C6074" s="425"/>
      <c r="P6074" s="431"/>
      <c r="R6074" s="419"/>
      <c r="S6074" s="446"/>
      <c r="T6074" s="419"/>
      <c r="V6074" s="196"/>
      <c r="W6074" s="419"/>
      <c r="X6074" s="419"/>
      <c r="Z6074" s="419"/>
      <c r="AA6074" s="419"/>
      <c r="AB6074" s="419"/>
      <c r="AD6074" s="419"/>
      <c r="AE6074" s="419"/>
      <c r="AF6074" s="419"/>
      <c r="AH6074" s="419"/>
      <c r="AI6074" s="419"/>
      <c r="AJ6074" s="419"/>
      <c r="AL6074" s="419"/>
      <c r="AM6074" s="419"/>
      <c r="AN6074" s="403"/>
      <c r="AO6074" s="419"/>
      <c r="AP6074" s="419"/>
      <c r="AQ6074" s="419"/>
      <c r="AR6074" s="419"/>
      <c r="AS6074" s="419"/>
      <c r="AT6074" s="419"/>
      <c r="AU6074" s="419"/>
      <c r="AV6074" s="419"/>
      <c r="AX6074" s="419"/>
      <c r="AY6074" s="419"/>
      <c r="AZ6074" s="419"/>
      <c r="BB6074" s="419"/>
      <c r="BC6074" s="419"/>
      <c r="BD6074" s="419"/>
      <c r="BF6074" s="419"/>
      <c r="BG6074" s="419"/>
      <c r="BH6074" s="419"/>
      <c r="BJ6074" s="419"/>
      <c r="BK6074" s="419"/>
      <c r="BL6074" s="419"/>
      <c r="BN6074" s="419"/>
      <c r="BO6074" s="419"/>
      <c r="BP6074" s="419"/>
      <c r="BR6074" s="419"/>
      <c r="BS6074" s="419"/>
      <c r="BT6074" s="419"/>
      <c r="BV6074" s="419"/>
      <c r="BW6074" s="419"/>
      <c r="BX6074" s="397"/>
      <c r="BZ6074" s="449"/>
      <c r="CB6074" s="419"/>
      <c r="CC6074" s="419"/>
      <c r="CD6074" s="419"/>
      <c r="CF6074" s="419"/>
      <c r="CG6074" s="419"/>
      <c r="CH6074" s="419"/>
    </row>
    <row r="6075" spans="3:86" ht="21" thickBot="1">
      <c r="C6075" s="425"/>
      <c r="P6075" s="431"/>
      <c r="R6075" s="419"/>
      <c r="S6075" s="446"/>
      <c r="T6075" s="419"/>
      <c r="V6075" s="196"/>
      <c r="W6075" s="419"/>
      <c r="X6075" s="419"/>
      <c r="Z6075" s="419"/>
      <c r="AA6075" s="419"/>
      <c r="AB6075" s="419"/>
      <c r="AD6075" s="419"/>
      <c r="AE6075" s="419"/>
      <c r="AF6075" s="419"/>
      <c r="AH6075" s="419"/>
      <c r="AI6075" s="419"/>
      <c r="AJ6075" s="419"/>
      <c r="AL6075" s="419"/>
      <c r="AM6075" s="419"/>
      <c r="AN6075" s="403"/>
      <c r="AO6075" s="419"/>
      <c r="AP6075" s="419"/>
      <c r="AQ6075" s="419"/>
      <c r="AR6075" s="419"/>
      <c r="AS6075" s="419"/>
      <c r="AT6075" s="419"/>
      <c r="AU6075" s="419"/>
      <c r="AV6075" s="419"/>
      <c r="AX6075" s="419"/>
      <c r="AY6075" s="419"/>
      <c r="AZ6075" s="419"/>
      <c r="BB6075" s="419"/>
      <c r="BC6075" s="419"/>
      <c r="BD6075" s="419"/>
      <c r="BF6075" s="419"/>
      <c r="BG6075" s="419"/>
      <c r="BH6075" s="419"/>
      <c r="BJ6075" s="419"/>
      <c r="BK6075" s="419"/>
      <c r="BL6075" s="419"/>
      <c r="BN6075" s="419"/>
      <c r="BO6075" s="419"/>
      <c r="BP6075" s="419"/>
      <c r="BR6075" s="419"/>
      <c r="BS6075" s="419"/>
      <c r="BT6075" s="419"/>
      <c r="BV6075" s="419"/>
      <c r="BW6075" s="419"/>
      <c r="BX6075" s="397"/>
      <c r="BZ6075" s="449"/>
      <c r="CB6075" s="419"/>
      <c r="CC6075" s="419"/>
      <c r="CD6075" s="419"/>
      <c r="CF6075" s="419"/>
      <c r="CG6075" s="419"/>
      <c r="CH6075" s="419"/>
    </row>
    <row r="6076" spans="3:86" ht="21" thickBot="1">
      <c r="C6076" s="425"/>
      <c r="P6076" s="431"/>
      <c r="R6076" s="419"/>
      <c r="S6076" s="446"/>
      <c r="T6076" s="419"/>
      <c r="V6076" s="196"/>
      <c r="W6076" s="419"/>
      <c r="X6076" s="419"/>
      <c r="Z6076" s="419"/>
      <c r="AA6076" s="419"/>
      <c r="AB6076" s="419"/>
      <c r="AD6076" s="419"/>
      <c r="AE6076" s="419"/>
      <c r="AF6076" s="419"/>
      <c r="AH6076" s="419"/>
      <c r="AI6076" s="419"/>
      <c r="AJ6076" s="419"/>
      <c r="AL6076" s="419"/>
      <c r="AM6076" s="419"/>
      <c r="AN6076" s="403"/>
      <c r="AO6076" s="419"/>
      <c r="AP6076" s="419"/>
      <c r="AQ6076" s="419"/>
      <c r="AR6076" s="419"/>
      <c r="AS6076" s="419"/>
      <c r="AT6076" s="419"/>
      <c r="AU6076" s="419"/>
      <c r="AV6076" s="419"/>
      <c r="AX6076" s="419"/>
      <c r="AY6076" s="419"/>
      <c r="AZ6076" s="419"/>
      <c r="BB6076" s="419"/>
      <c r="BC6076" s="419"/>
      <c r="BD6076" s="419"/>
      <c r="BF6076" s="419"/>
      <c r="BG6076" s="419"/>
      <c r="BH6076" s="419"/>
      <c r="BJ6076" s="419"/>
      <c r="BK6076" s="419"/>
      <c r="BL6076" s="419"/>
      <c r="BN6076" s="419"/>
      <c r="BO6076" s="419"/>
      <c r="BP6076" s="419"/>
      <c r="BR6076" s="419"/>
      <c r="BS6076" s="419"/>
      <c r="BT6076" s="419"/>
      <c r="BV6076" s="419"/>
      <c r="BW6076" s="419"/>
      <c r="BX6076" s="397"/>
      <c r="BZ6076" s="449"/>
      <c r="CB6076" s="419"/>
      <c r="CC6076" s="419"/>
      <c r="CD6076" s="419"/>
      <c r="CF6076" s="419"/>
      <c r="CG6076" s="419"/>
      <c r="CH6076" s="419"/>
    </row>
    <row r="6077" spans="3:86" ht="21" thickBot="1">
      <c r="C6077" s="425"/>
      <c r="P6077" s="431"/>
      <c r="R6077" s="419"/>
      <c r="S6077" s="446"/>
      <c r="T6077" s="419"/>
      <c r="V6077" s="196"/>
      <c r="W6077" s="419"/>
      <c r="X6077" s="419"/>
      <c r="Z6077" s="419"/>
      <c r="AA6077" s="419"/>
      <c r="AB6077" s="419"/>
      <c r="AD6077" s="419"/>
      <c r="AE6077" s="419"/>
      <c r="AF6077" s="419"/>
      <c r="AH6077" s="419"/>
      <c r="AI6077" s="419"/>
      <c r="AJ6077" s="419"/>
      <c r="AL6077" s="419"/>
      <c r="AM6077" s="419"/>
      <c r="AN6077" s="403"/>
      <c r="AO6077" s="419"/>
      <c r="AP6077" s="419"/>
      <c r="AQ6077" s="419"/>
      <c r="AR6077" s="419"/>
      <c r="AS6077" s="419"/>
      <c r="AT6077" s="419"/>
      <c r="AU6077" s="419"/>
      <c r="AV6077" s="419"/>
      <c r="AX6077" s="419"/>
      <c r="AY6077" s="419"/>
      <c r="AZ6077" s="419"/>
      <c r="BB6077" s="419"/>
      <c r="BC6077" s="419"/>
      <c r="BD6077" s="419"/>
      <c r="BF6077" s="419"/>
      <c r="BG6077" s="419"/>
      <c r="BH6077" s="419"/>
      <c r="BJ6077" s="419"/>
      <c r="BK6077" s="419"/>
      <c r="BL6077" s="419"/>
      <c r="BN6077" s="419"/>
      <c r="BO6077" s="419"/>
      <c r="BP6077" s="419"/>
      <c r="BR6077" s="419"/>
      <c r="BS6077" s="419"/>
      <c r="BT6077" s="419"/>
      <c r="BV6077" s="419"/>
      <c r="BW6077" s="419"/>
      <c r="BX6077" s="397"/>
      <c r="BZ6077" s="449"/>
      <c r="CB6077" s="419"/>
      <c r="CC6077" s="419"/>
      <c r="CD6077" s="419"/>
      <c r="CF6077" s="419"/>
      <c r="CG6077" s="419"/>
      <c r="CH6077" s="419"/>
    </row>
    <row r="6078" spans="3:86" ht="21" thickBot="1">
      <c r="C6078" s="425"/>
      <c r="P6078" s="431"/>
      <c r="R6078" s="419"/>
      <c r="S6078" s="446"/>
      <c r="T6078" s="419"/>
      <c r="V6078" s="196"/>
      <c r="W6078" s="419"/>
      <c r="X6078" s="419"/>
      <c r="Z6078" s="419"/>
      <c r="AA6078" s="419"/>
      <c r="AB6078" s="419"/>
      <c r="AD6078" s="419"/>
      <c r="AE6078" s="419"/>
      <c r="AF6078" s="419"/>
      <c r="AH6078" s="419"/>
      <c r="AI6078" s="419"/>
      <c r="AJ6078" s="419"/>
      <c r="AL6078" s="419"/>
      <c r="AM6078" s="419"/>
      <c r="AN6078" s="403"/>
      <c r="AO6078" s="419"/>
      <c r="AP6078" s="419"/>
      <c r="AQ6078" s="419"/>
      <c r="AR6078" s="419"/>
      <c r="AS6078" s="419"/>
      <c r="AT6078" s="419"/>
      <c r="AU6078" s="419"/>
      <c r="AV6078" s="419"/>
      <c r="AX6078" s="419"/>
      <c r="AY6078" s="419"/>
      <c r="AZ6078" s="419"/>
      <c r="BB6078" s="419"/>
      <c r="BC6078" s="419"/>
      <c r="BD6078" s="419"/>
      <c r="BF6078" s="419"/>
      <c r="BG6078" s="419"/>
      <c r="BH6078" s="419"/>
      <c r="BJ6078" s="419"/>
      <c r="BK6078" s="419"/>
      <c r="BL6078" s="419"/>
      <c r="BN6078" s="419"/>
      <c r="BO6078" s="419"/>
      <c r="BP6078" s="419"/>
      <c r="BR6078" s="419"/>
      <c r="BS6078" s="419"/>
      <c r="BT6078" s="419"/>
      <c r="BV6078" s="419"/>
      <c r="BW6078" s="419"/>
      <c r="BX6078" s="397"/>
      <c r="BZ6078" s="449"/>
      <c r="CB6078" s="419"/>
      <c r="CC6078" s="419"/>
      <c r="CD6078" s="419"/>
      <c r="CF6078" s="419"/>
      <c r="CG6078" s="419"/>
      <c r="CH6078" s="419"/>
    </row>
    <row r="6079" spans="3:86" ht="21" thickBot="1">
      <c r="C6079" s="425"/>
      <c r="P6079" s="431"/>
      <c r="R6079" s="419"/>
      <c r="S6079" s="446"/>
      <c r="T6079" s="419"/>
      <c r="V6079" s="196"/>
      <c r="W6079" s="419"/>
      <c r="X6079" s="419"/>
      <c r="Z6079" s="419"/>
      <c r="AA6079" s="419"/>
      <c r="AB6079" s="419"/>
      <c r="AD6079" s="419"/>
      <c r="AE6079" s="419"/>
      <c r="AF6079" s="419"/>
      <c r="AH6079" s="419"/>
      <c r="AI6079" s="419"/>
      <c r="AJ6079" s="419"/>
      <c r="AL6079" s="419"/>
      <c r="AM6079" s="419"/>
      <c r="AN6079" s="403"/>
      <c r="AO6079" s="419"/>
      <c r="AP6079" s="419"/>
      <c r="AQ6079" s="419"/>
      <c r="AR6079" s="419"/>
      <c r="AS6079" s="419"/>
      <c r="AT6079" s="419"/>
      <c r="AU6079" s="419"/>
      <c r="AV6079" s="419"/>
      <c r="AX6079" s="419"/>
      <c r="AY6079" s="419"/>
      <c r="AZ6079" s="419"/>
      <c r="BB6079" s="419"/>
      <c r="BC6079" s="419"/>
      <c r="BD6079" s="419"/>
      <c r="BF6079" s="419"/>
      <c r="BG6079" s="419"/>
      <c r="BH6079" s="419"/>
      <c r="BJ6079" s="419"/>
      <c r="BK6079" s="419"/>
      <c r="BL6079" s="419"/>
      <c r="BN6079" s="419"/>
      <c r="BO6079" s="419"/>
      <c r="BP6079" s="419"/>
      <c r="BR6079" s="419"/>
      <c r="BS6079" s="419"/>
      <c r="BT6079" s="419"/>
      <c r="BV6079" s="419"/>
      <c r="BW6079" s="419"/>
      <c r="BX6079" s="397"/>
      <c r="BZ6079" s="449"/>
      <c r="CB6079" s="419"/>
      <c r="CC6079" s="419"/>
      <c r="CD6079" s="419"/>
      <c r="CF6079" s="419"/>
      <c r="CG6079" s="419"/>
      <c r="CH6079" s="419"/>
    </row>
    <row r="6080" spans="3:86" ht="21" thickBot="1">
      <c r="C6080" s="425"/>
      <c r="P6080" s="431"/>
      <c r="R6080" s="419"/>
      <c r="S6080" s="446"/>
      <c r="T6080" s="419"/>
      <c r="V6080" s="196"/>
      <c r="W6080" s="419"/>
      <c r="X6080" s="419"/>
      <c r="Z6080" s="419"/>
      <c r="AA6080" s="419"/>
      <c r="AB6080" s="419"/>
      <c r="AD6080" s="419"/>
      <c r="AE6080" s="419"/>
      <c r="AF6080" s="419"/>
      <c r="AH6080" s="419"/>
      <c r="AI6080" s="419"/>
      <c r="AJ6080" s="419"/>
      <c r="AL6080" s="419"/>
      <c r="AM6080" s="419"/>
      <c r="AN6080" s="403"/>
      <c r="AO6080" s="419"/>
      <c r="AP6080" s="419"/>
      <c r="AQ6080" s="419"/>
      <c r="AR6080" s="419"/>
      <c r="AS6080" s="419"/>
      <c r="AT6080" s="419"/>
      <c r="AU6080" s="419"/>
      <c r="AV6080" s="419"/>
      <c r="AX6080" s="419"/>
      <c r="AY6080" s="419"/>
      <c r="AZ6080" s="419"/>
      <c r="BB6080" s="419"/>
      <c r="BC6080" s="419"/>
      <c r="BD6080" s="419"/>
      <c r="BF6080" s="419"/>
      <c r="BG6080" s="419"/>
      <c r="BH6080" s="419"/>
      <c r="BJ6080" s="419"/>
      <c r="BK6080" s="419"/>
      <c r="BL6080" s="419"/>
      <c r="BN6080" s="419"/>
      <c r="BO6080" s="419"/>
      <c r="BP6080" s="419"/>
      <c r="BR6080" s="419"/>
      <c r="BS6080" s="419"/>
      <c r="BT6080" s="419"/>
      <c r="BV6080" s="419"/>
      <c r="BW6080" s="419"/>
      <c r="BX6080" s="397"/>
      <c r="BZ6080" s="449"/>
      <c r="CB6080" s="419"/>
      <c r="CC6080" s="419"/>
      <c r="CD6080" s="419"/>
      <c r="CF6080" s="419"/>
      <c r="CG6080" s="419"/>
      <c r="CH6080" s="419"/>
    </row>
    <row r="6081" spans="3:86" ht="21" thickBot="1">
      <c r="C6081" s="425"/>
      <c r="P6081" s="431"/>
      <c r="R6081" s="419"/>
      <c r="S6081" s="446"/>
      <c r="T6081" s="419"/>
      <c r="V6081" s="196"/>
      <c r="W6081" s="419"/>
      <c r="X6081" s="419"/>
      <c r="Z6081" s="419"/>
      <c r="AA6081" s="419"/>
      <c r="AB6081" s="419"/>
      <c r="AD6081" s="419"/>
      <c r="AE6081" s="419"/>
      <c r="AF6081" s="419"/>
      <c r="AH6081" s="419"/>
      <c r="AI6081" s="419"/>
      <c r="AJ6081" s="419"/>
      <c r="AL6081" s="419"/>
      <c r="AM6081" s="419"/>
      <c r="AN6081" s="403"/>
      <c r="AO6081" s="419"/>
      <c r="AP6081" s="419"/>
      <c r="AQ6081" s="419"/>
      <c r="AR6081" s="419"/>
      <c r="AS6081" s="419"/>
      <c r="AT6081" s="419"/>
      <c r="AU6081" s="419"/>
      <c r="AV6081" s="419"/>
      <c r="AX6081" s="419"/>
      <c r="AY6081" s="419"/>
      <c r="AZ6081" s="419"/>
      <c r="BB6081" s="419"/>
      <c r="BC6081" s="419"/>
      <c r="BD6081" s="419"/>
      <c r="BF6081" s="419"/>
      <c r="BG6081" s="419"/>
      <c r="BH6081" s="419"/>
      <c r="BJ6081" s="419"/>
      <c r="BK6081" s="419"/>
      <c r="BL6081" s="419"/>
      <c r="BN6081" s="419"/>
      <c r="BO6081" s="419"/>
      <c r="BP6081" s="419"/>
      <c r="BR6081" s="419"/>
      <c r="BS6081" s="419"/>
      <c r="BT6081" s="419"/>
      <c r="BV6081" s="419"/>
      <c r="BW6081" s="419"/>
      <c r="BX6081" s="397"/>
      <c r="BZ6081" s="449"/>
      <c r="CB6081" s="419"/>
      <c r="CC6081" s="419"/>
      <c r="CD6081" s="419"/>
      <c r="CF6081" s="419"/>
      <c r="CG6081" s="419"/>
      <c r="CH6081" s="419"/>
    </row>
    <row r="6082" spans="3:86" ht="21" thickBot="1">
      <c r="C6082" s="425"/>
      <c r="P6082" s="431"/>
      <c r="R6082" s="419"/>
      <c r="S6082" s="446"/>
      <c r="T6082" s="419"/>
      <c r="V6082" s="196"/>
      <c r="W6082" s="419"/>
      <c r="X6082" s="419"/>
      <c r="Z6082" s="419"/>
      <c r="AA6082" s="419"/>
      <c r="AB6082" s="419"/>
      <c r="AD6082" s="419"/>
      <c r="AE6082" s="419"/>
      <c r="AF6082" s="419"/>
      <c r="AH6082" s="419"/>
      <c r="AI6082" s="419"/>
      <c r="AJ6082" s="419"/>
      <c r="AL6082" s="419"/>
      <c r="AM6082" s="419"/>
      <c r="AN6082" s="403"/>
      <c r="AO6082" s="419"/>
      <c r="AP6082" s="419"/>
      <c r="AQ6082" s="419"/>
      <c r="AR6082" s="419"/>
      <c r="AS6082" s="419"/>
      <c r="AT6082" s="419"/>
      <c r="AU6082" s="419"/>
      <c r="AV6082" s="419"/>
      <c r="AX6082" s="419"/>
      <c r="AY6082" s="419"/>
      <c r="AZ6082" s="419"/>
      <c r="BB6082" s="419"/>
      <c r="BC6082" s="419"/>
      <c r="BD6082" s="419"/>
      <c r="BF6082" s="419"/>
      <c r="BG6082" s="419"/>
      <c r="BH6082" s="419"/>
      <c r="BJ6082" s="419"/>
      <c r="BK6082" s="419"/>
      <c r="BL6082" s="419"/>
      <c r="BN6082" s="419"/>
      <c r="BO6082" s="419"/>
      <c r="BP6082" s="419"/>
      <c r="BR6082" s="419"/>
      <c r="BS6082" s="419"/>
      <c r="BT6082" s="419"/>
      <c r="BV6082" s="419"/>
      <c r="BW6082" s="419"/>
      <c r="BX6082" s="397"/>
      <c r="BZ6082" s="449"/>
      <c r="CB6082" s="419"/>
      <c r="CC6082" s="419"/>
      <c r="CD6082" s="419"/>
      <c r="CF6082" s="419"/>
      <c r="CG6082" s="419"/>
      <c r="CH6082" s="419"/>
    </row>
    <row r="6083" spans="3:86" ht="21" thickBot="1">
      <c r="C6083" s="425"/>
      <c r="P6083" s="431"/>
      <c r="R6083" s="419"/>
      <c r="S6083" s="446"/>
      <c r="T6083" s="419"/>
      <c r="V6083" s="196"/>
      <c r="W6083" s="419"/>
      <c r="X6083" s="419"/>
      <c r="Z6083" s="419"/>
      <c r="AA6083" s="419"/>
      <c r="AB6083" s="419"/>
      <c r="AD6083" s="419"/>
      <c r="AE6083" s="419"/>
      <c r="AF6083" s="419"/>
      <c r="AH6083" s="419"/>
      <c r="AI6083" s="419"/>
      <c r="AJ6083" s="419"/>
      <c r="AL6083" s="419"/>
      <c r="AM6083" s="419"/>
      <c r="AN6083" s="403"/>
      <c r="AO6083" s="419"/>
      <c r="AP6083" s="419"/>
      <c r="AQ6083" s="419"/>
      <c r="AR6083" s="419"/>
      <c r="AS6083" s="419"/>
      <c r="AT6083" s="419"/>
      <c r="AU6083" s="419"/>
      <c r="AV6083" s="419"/>
      <c r="AX6083" s="419"/>
      <c r="AY6083" s="419"/>
      <c r="AZ6083" s="419"/>
      <c r="BB6083" s="419"/>
      <c r="BC6083" s="419"/>
      <c r="BD6083" s="419"/>
      <c r="BF6083" s="419"/>
      <c r="BG6083" s="419"/>
      <c r="BH6083" s="419"/>
      <c r="BJ6083" s="419"/>
      <c r="BK6083" s="419"/>
      <c r="BL6083" s="419"/>
      <c r="BN6083" s="419"/>
      <c r="BO6083" s="419"/>
      <c r="BP6083" s="419"/>
      <c r="BR6083" s="419"/>
      <c r="BS6083" s="419"/>
      <c r="BT6083" s="419"/>
      <c r="BV6083" s="419"/>
      <c r="BW6083" s="419"/>
      <c r="BX6083" s="397"/>
      <c r="BZ6083" s="449"/>
      <c r="CB6083" s="419"/>
      <c r="CC6083" s="419"/>
      <c r="CD6083" s="419"/>
      <c r="CF6083" s="419"/>
      <c r="CG6083" s="419"/>
      <c r="CH6083" s="419"/>
    </row>
    <row r="6084" spans="3:86" ht="21" thickBot="1">
      <c r="C6084" s="425"/>
      <c r="P6084" s="431"/>
      <c r="R6084" s="419"/>
      <c r="S6084" s="446"/>
      <c r="T6084" s="419"/>
      <c r="V6084" s="196"/>
      <c r="W6084" s="419"/>
      <c r="X6084" s="419"/>
      <c r="Z6084" s="419"/>
      <c r="AA6084" s="419"/>
      <c r="AB6084" s="419"/>
      <c r="AD6084" s="419"/>
      <c r="AE6084" s="419"/>
      <c r="AF6084" s="419"/>
      <c r="AH6084" s="419"/>
      <c r="AI6084" s="419"/>
      <c r="AJ6084" s="419"/>
      <c r="AL6084" s="419"/>
      <c r="AM6084" s="419"/>
      <c r="AN6084" s="403"/>
      <c r="AO6084" s="419"/>
      <c r="AP6084" s="419"/>
      <c r="AQ6084" s="419"/>
      <c r="AR6084" s="419"/>
      <c r="AS6084" s="419"/>
      <c r="AT6084" s="419"/>
      <c r="AU6084" s="419"/>
      <c r="AV6084" s="419"/>
      <c r="AX6084" s="419"/>
      <c r="AY6084" s="419"/>
      <c r="AZ6084" s="419"/>
      <c r="BB6084" s="419"/>
      <c r="BC6084" s="419"/>
      <c r="BD6084" s="419"/>
      <c r="BF6084" s="419"/>
      <c r="BG6084" s="419"/>
      <c r="BH6084" s="419"/>
      <c r="BJ6084" s="419"/>
      <c r="BK6084" s="419"/>
      <c r="BL6084" s="419"/>
      <c r="BN6084" s="419"/>
      <c r="BO6084" s="419"/>
      <c r="BP6084" s="419"/>
      <c r="BR6084" s="419"/>
      <c r="BS6084" s="419"/>
      <c r="BT6084" s="419"/>
      <c r="BV6084" s="419"/>
      <c r="BW6084" s="419"/>
      <c r="BX6084" s="397"/>
      <c r="BZ6084" s="449"/>
      <c r="CB6084" s="419"/>
      <c r="CC6084" s="419"/>
      <c r="CD6084" s="419"/>
      <c r="CF6084" s="419"/>
      <c r="CG6084" s="419"/>
      <c r="CH6084" s="419"/>
    </row>
    <row r="6085" spans="3:86" ht="21" thickBot="1">
      <c r="C6085" s="425"/>
      <c r="P6085" s="431"/>
      <c r="R6085" s="419"/>
      <c r="S6085" s="446"/>
      <c r="T6085" s="419"/>
      <c r="V6085" s="196"/>
      <c r="W6085" s="419"/>
      <c r="X6085" s="419"/>
      <c r="Z6085" s="419"/>
      <c r="AA6085" s="419"/>
      <c r="AB6085" s="419"/>
      <c r="AD6085" s="419"/>
      <c r="AE6085" s="419"/>
      <c r="AF6085" s="419"/>
      <c r="AH6085" s="419"/>
      <c r="AI6085" s="419"/>
      <c r="AJ6085" s="419"/>
      <c r="AL6085" s="419"/>
      <c r="AM6085" s="419"/>
      <c r="AN6085" s="403"/>
      <c r="AO6085" s="419"/>
      <c r="AP6085" s="419"/>
      <c r="AQ6085" s="419"/>
      <c r="AR6085" s="419"/>
      <c r="AS6085" s="419"/>
      <c r="AT6085" s="419"/>
      <c r="AU6085" s="419"/>
      <c r="AV6085" s="419"/>
      <c r="AX6085" s="419"/>
      <c r="AY6085" s="419"/>
      <c r="AZ6085" s="419"/>
      <c r="BB6085" s="419"/>
      <c r="BC6085" s="419"/>
      <c r="BD6085" s="419"/>
      <c r="BF6085" s="419"/>
      <c r="BG6085" s="419"/>
      <c r="BH6085" s="419"/>
      <c r="BJ6085" s="419"/>
      <c r="BK6085" s="419"/>
      <c r="BL6085" s="419"/>
      <c r="BN6085" s="419"/>
      <c r="BO6085" s="419"/>
      <c r="BP6085" s="419"/>
      <c r="BR6085" s="419"/>
      <c r="BS6085" s="419"/>
      <c r="BT6085" s="419"/>
      <c r="BV6085" s="419"/>
      <c r="BW6085" s="419"/>
      <c r="BX6085" s="397"/>
      <c r="BZ6085" s="449"/>
      <c r="CB6085" s="419"/>
      <c r="CC6085" s="419"/>
      <c r="CD6085" s="419"/>
      <c r="CF6085" s="419"/>
      <c r="CG6085" s="419"/>
      <c r="CH6085" s="419"/>
    </row>
    <row r="6086" spans="3:86" ht="21" thickBot="1">
      <c r="C6086" s="425"/>
      <c r="P6086" s="431"/>
      <c r="R6086" s="419"/>
      <c r="S6086" s="446"/>
      <c r="T6086" s="419"/>
      <c r="V6086" s="196"/>
      <c r="W6086" s="419"/>
      <c r="X6086" s="419"/>
      <c r="Z6086" s="419"/>
      <c r="AA6086" s="419"/>
      <c r="AB6086" s="419"/>
      <c r="AD6086" s="419"/>
      <c r="AE6086" s="419"/>
      <c r="AF6086" s="419"/>
      <c r="AH6086" s="419"/>
      <c r="AI6086" s="419"/>
      <c r="AJ6086" s="419"/>
      <c r="AL6086" s="419"/>
      <c r="AM6086" s="419"/>
      <c r="AN6086" s="403"/>
      <c r="AO6086" s="419"/>
      <c r="AP6086" s="419"/>
      <c r="AQ6086" s="419"/>
      <c r="AR6086" s="419"/>
      <c r="AS6086" s="419"/>
      <c r="AT6086" s="419"/>
      <c r="AU6086" s="419"/>
      <c r="AV6086" s="419"/>
      <c r="AX6086" s="419"/>
      <c r="AY6086" s="419"/>
      <c r="AZ6086" s="419"/>
      <c r="BB6086" s="419"/>
      <c r="BC6086" s="419"/>
      <c r="BD6086" s="419"/>
      <c r="BF6086" s="419"/>
      <c r="BG6086" s="419"/>
      <c r="BH6086" s="419"/>
      <c r="BJ6086" s="419"/>
      <c r="BK6086" s="419"/>
      <c r="BL6086" s="419"/>
      <c r="BN6086" s="419"/>
      <c r="BO6086" s="419"/>
      <c r="BP6086" s="419"/>
      <c r="BR6086" s="419"/>
      <c r="BS6086" s="419"/>
      <c r="BT6086" s="419"/>
      <c r="BV6086" s="419"/>
      <c r="BW6086" s="419"/>
      <c r="BX6086" s="397"/>
      <c r="BZ6086" s="449"/>
      <c r="CB6086" s="419"/>
      <c r="CC6086" s="419"/>
      <c r="CD6086" s="419"/>
      <c r="CF6086" s="419"/>
      <c r="CG6086" s="419"/>
      <c r="CH6086" s="419"/>
    </row>
    <row r="6087" spans="3:86" ht="21" thickBot="1">
      <c r="C6087" s="425"/>
      <c r="P6087" s="431"/>
      <c r="R6087" s="419"/>
      <c r="S6087" s="446"/>
      <c r="T6087" s="419"/>
      <c r="V6087" s="196"/>
      <c r="W6087" s="419"/>
      <c r="X6087" s="419"/>
      <c r="Z6087" s="419"/>
      <c r="AA6087" s="419"/>
      <c r="AB6087" s="419"/>
      <c r="AD6087" s="419"/>
      <c r="AE6087" s="419"/>
      <c r="AF6087" s="419"/>
      <c r="AH6087" s="419"/>
      <c r="AI6087" s="419"/>
      <c r="AJ6087" s="419"/>
      <c r="AL6087" s="419"/>
      <c r="AM6087" s="419"/>
      <c r="AN6087" s="403"/>
      <c r="AO6087" s="419"/>
      <c r="AP6087" s="419"/>
      <c r="AQ6087" s="419"/>
      <c r="AR6087" s="419"/>
      <c r="AS6087" s="419"/>
      <c r="AT6087" s="419"/>
      <c r="AU6087" s="419"/>
      <c r="AV6087" s="419"/>
      <c r="AX6087" s="419"/>
      <c r="AY6087" s="419"/>
      <c r="AZ6087" s="419"/>
      <c r="BB6087" s="419"/>
      <c r="BC6087" s="419"/>
      <c r="BD6087" s="419"/>
      <c r="BF6087" s="419"/>
      <c r="BG6087" s="419"/>
      <c r="BH6087" s="419"/>
      <c r="BJ6087" s="419"/>
      <c r="BK6087" s="419"/>
      <c r="BL6087" s="419"/>
      <c r="BN6087" s="419"/>
      <c r="BO6087" s="419"/>
      <c r="BP6087" s="419"/>
      <c r="BR6087" s="419"/>
      <c r="BS6087" s="419"/>
      <c r="BT6087" s="419"/>
      <c r="BV6087" s="419"/>
      <c r="BW6087" s="419"/>
      <c r="BX6087" s="397"/>
      <c r="BZ6087" s="449"/>
      <c r="CB6087" s="419"/>
      <c r="CC6087" s="419"/>
      <c r="CD6087" s="419"/>
      <c r="CF6087" s="419"/>
      <c r="CG6087" s="419"/>
      <c r="CH6087" s="419"/>
    </row>
    <row r="6088" spans="3:86" ht="21" thickBot="1">
      <c r="C6088" s="425"/>
      <c r="P6088" s="431"/>
      <c r="R6088" s="419"/>
      <c r="S6088" s="446"/>
      <c r="T6088" s="419"/>
      <c r="V6088" s="196"/>
      <c r="W6088" s="419"/>
      <c r="X6088" s="419"/>
      <c r="Z6088" s="419"/>
      <c r="AA6088" s="419"/>
      <c r="AB6088" s="419"/>
      <c r="AD6088" s="419"/>
      <c r="AE6088" s="419"/>
      <c r="AF6088" s="419"/>
      <c r="AH6088" s="419"/>
      <c r="AI6088" s="419"/>
      <c r="AJ6088" s="419"/>
      <c r="AL6088" s="419"/>
      <c r="AM6088" s="419"/>
      <c r="AN6088" s="403"/>
      <c r="AO6088" s="419"/>
      <c r="AP6088" s="419"/>
      <c r="AQ6088" s="419"/>
      <c r="AR6088" s="419"/>
      <c r="AS6088" s="419"/>
      <c r="AT6088" s="419"/>
      <c r="AU6088" s="419"/>
      <c r="AV6088" s="419"/>
      <c r="AX6088" s="419"/>
      <c r="AY6088" s="419"/>
      <c r="AZ6088" s="419"/>
      <c r="BB6088" s="419"/>
      <c r="BC6088" s="419"/>
      <c r="BD6088" s="419"/>
      <c r="BF6088" s="419"/>
      <c r="BG6088" s="419"/>
      <c r="BH6088" s="419"/>
      <c r="BJ6088" s="419"/>
      <c r="BK6088" s="419"/>
      <c r="BL6088" s="419"/>
      <c r="BN6088" s="419"/>
      <c r="BO6088" s="419"/>
      <c r="BP6088" s="419"/>
      <c r="BR6088" s="419"/>
      <c r="BS6088" s="419"/>
      <c r="BT6088" s="419"/>
      <c r="BV6088" s="419"/>
      <c r="BW6088" s="419"/>
      <c r="BX6088" s="397"/>
      <c r="BZ6088" s="449"/>
      <c r="CB6088" s="419"/>
      <c r="CC6088" s="419"/>
      <c r="CD6088" s="419"/>
      <c r="CF6088" s="419"/>
      <c r="CG6088" s="419"/>
      <c r="CH6088" s="419"/>
    </row>
    <row r="6089" spans="3:86" ht="21" thickBot="1">
      <c r="C6089" s="425"/>
      <c r="P6089" s="431"/>
      <c r="R6089" s="419"/>
      <c r="S6089" s="446"/>
      <c r="T6089" s="419"/>
      <c r="V6089" s="196"/>
      <c r="W6089" s="419"/>
      <c r="X6089" s="419"/>
      <c r="Z6089" s="419"/>
      <c r="AA6089" s="419"/>
      <c r="AB6089" s="419"/>
      <c r="AD6089" s="419"/>
      <c r="AE6089" s="419"/>
      <c r="AF6089" s="419"/>
      <c r="AH6089" s="419"/>
      <c r="AI6089" s="419"/>
      <c r="AJ6089" s="419"/>
      <c r="AL6089" s="419"/>
      <c r="AM6089" s="419"/>
      <c r="AN6089" s="403"/>
      <c r="AO6089" s="419"/>
      <c r="AP6089" s="419"/>
      <c r="AQ6089" s="419"/>
      <c r="AR6089" s="419"/>
      <c r="AS6089" s="419"/>
      <c r="AT6089" s="419"/>
      <c r="AU6089" s="419"/>
      <c r="AV6089" s="419"/>
      <c r="AX6089" s="419"/>
      <c r="AY6089" s="419"/>
      <c r="AZ6089" s="419"/>
      <c r="BB6089" s="419"/>
      <c r="BC6089" s="419"/>
      <c r="BD6089" s="419"/>
      <c r="BF6089" s="419"/>
      <c r="BG6089" s="419"/>
      <c r="BH6089" s="419"/>
      <c r="BJ6089" s="419"/>
      <c r="BK6089" s="419"/>
      <c r="BL6089" s="419"/>
      <c r="BN6089" s="419"/>
      <c r="BO6089" s="419"/>
      <c r="BP6089" s="419"/>
      <c r="BR6089" s="419"/>
      <c r="BS6089" s="419"/>
      <c r="BT6089" s="419"/>
      <c r="BV6089" s="419"/>
      <c r="BW6089" s="419"/>
      <c r="BX6089" s="397"/>
      <c r="BZ6089" s="449"/>
      <c r="CB6089" s="419"/>
      <c r="CC6089" s="419"/>
      <c r="CD6089" s="419"/>
      <c r="CF6089" s="419"/>
      <c r="CG6089" s="419"/>
      <c r="CH6089" s="419"/>
    </row>
    <row r="6090" spans="3:86" ht="21" thickBot="1">
      <c r="C6090" s="425"/>
      <c r="P6090" s="431"/>
      <c r="R6090" s="419"/>
      <c r="S6090" s="446"/>
      <c r="T6090" s="419"/>
      <c r="V6090" s="196"/>
      <c r="W6090" s="419"/>
      <c r="X6090" s="419"/>
      <c r="Z6090" s="419"/>
      <c r="AA6090" s="419"/>
      <c r="AB6090" s="419"/>
      <c r="AD6090" s="419"/>
      <c r="AE6090" s="419"/>
      <c r="AF6090" s="419"/>
      <c r="AH6090" s="419"/>
      <c r="AI6090" s="419"/>
      <c r="AJ6090" s="419"/>
      <c r="AL6090" s="419"/>
      <c r="AM6090" s="419"/>
      <c r="AN6090" s="403"/>
      <c r="AO6090" s="419"/>
      <c r="AP6090" s="419"/>
      <c r="AQ6090" s="419"/>
      <c r="AR6090" s="419"/>
      <c r="AS6090" s="419"/>
      <c r="AT6090" s="419"/>
      <c r="AU6090" s="419"/>
      <c r="AV6090" s="419"/>
      <c r="AX6090" s="419"/>
      <c r="AY6090" s="419"/>
      <c r="AZ6090" s="419"/>
      <c r="BB6090" s="419"/>
      <c r="BC6090" s="419"/>
      <c r="BD6090" s="419"/>
      <c r="BF6090" s="419"/>
      <c r="BG6090" s="419"/>
      <c r="BH6090" s="419"/>
      <c r="BJ6090" s="419"/>
      <c r="BK6090" s="419"/>
      <c r="BL6090" s="419"/>
      <c r="BN6090" s="419"/>
      <c r="BO6090" s="419"/>
      <c r="BP6090" s="419"/>
      <c r="BR6090" s="419"/>
      <c r="BS6090" s="419"/>
      <c r="BT6090" s="419"/>
      <c r="BV6090" s="419"/>
      <c r="BW6090" s="419"/>
      <c r="BX6090" s="397"/>
      <c r="BZ6090" s="449"/>
      <c r="CB6090" s="419"/>
      <c r="CC6090" s="419"/>
      <c r="CD6090" s="419"/>
      <c r="CF6090" s="419"/>
      <c r="CG6090" s="419"/>
      <c r="CH6090" s="419"/>
    </row>
    <row r="6091" spans="3:86" ht="21" thickBot="1">
      <c r="C6091" s="425"/>
      <c r="P6091" s="431"/>
      <c r="R6091" s="419"/>
      <c r="S6091" s="446"/>
      <c r="T6091" s="419"/>
      <c r="V6091" s="196"/>
      <c r="W6091" s="419"/>
      <c r="X6091" s="419"/>
      <c r="Z6091" s="419"/>
      <c r="AA6091" s="419"/>
      <c r="AB6091" s="419"/>
      <c r="AD6091" s="419"/>
      <c r="AE6091" s="419"/>
      <c r="AF6091" s="419"/>
      <c r="AH6091" s="419"/>
      <c r="AI6091" s="419"/>
      <c r="AJ6091" s="419"/>
      <c r="AL6091" s="419"/>
      <c r="AM6091" s="419"/>
      <c r="AN6091" s="403"/>
      <c r="AO6091" s="419"/>
      <c r="AP6091" s="419"/>
      <c r="AQ6091" s="419"/>
      <c r="AR6091" s="419"/>
      <c r="AS6091" s="419"/>
      <c r="AT6091" s="419"/>
      <c r="AU6091" s="419"/>
      <c r="AV6091" s="419"/>
      <c r="AX6091" s="419"/>
      <c r="AY6091" s="419"/>
      <c r="AZ6091" s="419"/>
      <c r="BB6091" s="419"/>
      <c r="BC6091" s="419"/>
      <c r="BD6091" s="419"/>
      <c r="BF6091" s="419"/>
      <c r="BG6091" s="419"/>
      <c r="BH6091" s="419"/>
      <c r="BJ6091" s="419"/>
      <c r="BK6091" s="419"/>
      <c r="BL6091" s="419"/>
      <c r="BN6091" s="419"/>
      <c r="BO6091" s="419"/>
      <c r="BP6091" s="419"/>
      <c r="BR6091" s="419"/>
      <c r="BS6091" s="419"/>
      <c r="BT6091" s="419"/>
      <c r="BV6091" s="419"/>
      <c r="BW6091" s="419"/>
      <c r="BX6091" s="397"/>
      <c r="BZ6091" s="449"/>
      <c r="CB6091" s="419"/>
      <c r="CC6091" s="419"/>
      <c r="CD6091" s="419"/>
      <c r="CF6091" s="419"/>
      <c r="CG6091" s="419"/>
      <c r="CH6091" s="419"/>
    </row>
    <row r="6092" spans="3:86" ht="21" thickBot="1">
      <c r="C6092" s="425"/>
      <c r="P6092" s="431"/>
      <c r="R6092" s="419"/>
      <c r="S6092" s="446"/>
      <c r="T6092" s="419"/>
      <c r="V6092" s="196"/>
      <c r="W6092" s="419"/>
      <c r="X6092" s="419"/>
      <c r="Z6092" s="419"/>
      <c r="AA6092" s="419"/>
      <c r="AB6092" s="419"/>
      <c r="AD6092" s="419"/>
      <c r="AE6092" s="419"/>
      <c r="AF6092" s="419"/>
      <c r="AH6092" s="419"/>
      <c r="AI6092" s="419"/>
      <c r="AJ6092" s="419"/>
      <c r="AL6092" s="419"/>
      <c r="AM6092" s="419"/>
      <c r="AN6092" s="403"/>
      <c r="AO6092" s="419"/>
      <c r="AP6092" s="419"/>
      <c r="AQ6092" s="419"/>
      <c r="AR6092" s="419"/>
      <c r="AS6092" s="419"/>
      <c r="AT6092" s="419"/>
      <c r="AU6092" s="419"/>
      <c r="AV6092" s="419"/>
      <c r="AX6092" s="419"/>
      <c r="AY6092" s="419"/>
      <c r="AZ6092" s="419"/>
      <c r="BB6092" s="419"/>
      <c r="BC6092" s="419"/>
      <c r="BD6092" s="419"/>
      <c r="BF6092" s="419"/>
      <c r="BG6092" s="419"/>
      <c r="BH6092" s="419"/>
      <c r="BJ6092" s="419"/>
      <c r="BK6092" s="419"/>
      <c r="BL6092" s="419"/>
      <c r="BN6092" s="419"/>
      <c r="BO6092" s="419"/>
      <c r="BP6092" s="419"/>
      <c r="BR6092" s="419"/>
      <c r="BS6092" s="419"/>
      <c r="BT6092" s="419"/>
      <c r="BV6092" s="419"/>
      <c r="BW6092" s="419"/>
      <c r="BX6092" s="397"/>
      <c r="BZ6092" s="449"/>
      <c r="CB6092" s="419"/>
      <c r="CC6092" s="419"/>
      <c r="CD6092" s="419"/>
      <c r="CF6092" s="419"/>
      <c r="CG6092" s="419"/>
      <c r="CH6092" s="419"/>
    </row>
    <row r="6093" spans="3:86" ht="21" thickBot="1">
      <c r="C6093" s="425"/>
      <c r="P6093" s="431"/>
      <c r="R6093" s="419"/>
      <c r="S6093" s="446"/>
      <c r="T6093" s="419"/>
      <c r="V6093" s="196"/>
      <c r="W6093" s="419"/>
      <c r="X6093" s="419"/>
      <c r="Z6093" s="419"/>
      <c r="AA6093" s="419"/>
      <c r="AB6093" s="419"/>
      <c r="AD6093" s="419"/>
      <c r="AE6093" s="419"/>
      <c r="AF6093" s="419"/>
      <c r="AH6093" s="419"/>
      <c r="AI6093" s="419"/>
      <c r="AJ6093" s="419"/>
      <c r="AL6093" s="419"/>
      <c r="AM6093" s="419"/>
      <c r="AN6093" s="403"/>
      <c r="AO6093" s="419"/>
      <c r="AP6093" s="419"/>
      <c r="AQ6093" s="419"/>
      <c r="AR6093" s="419"/>
      <c r="AS6093" s="419"/>
      <c r="AT6093" s="419"/>
      <c r="AU6093" s="419"/>
      <c r="AV6093" s="419"/>
      <c r="AX6093" s="419"/>
      <c r="AY6093" s="419"/>
      <c r="AZ6093" s="419"/>
      <c r="BB6093" s="419"/>
      <c r="BC6093" s="419"/>
      <c r="BD6093" s="419"/>
      <c r="BF6093" s="419"/>
      <c r="BG6093" s="419"/>
      <c r="BH6093" s="419"/>
      <c r="BJ6093" s="419"/>
      <c r="BK6093" s="419"/>
      <c r="BL6093" s="419"/>
      <c r="BN6093" s="419"/>
      <c r="BO6093" s="419"/>
      <c r="BP6093" s="419"/>
      <c r="BR6093" s="419"/>
      <c r="BS6093" s="419"/>
      <c r="BT6093" s="419"/>
      <c r="BV6093" s="419"/>
      <c r="BW6093" s="419"/>
      <c r="BX6093" s="397"/>
      <c r="BZ6093" s="449"/>
      <c r="CB6093" s="419"/>
      <c r="CC6093" s="419"/>
      <c r="CD6093" s="419"/>
      <c r="CF6093" s="419"/>
      <c r="CG6093" s="419"/>
      <c r="CH6093" s="419"/>
    </row>
    <row r="6094" spans="3:86" ht="21" thickBot="1">
      <c r="C6094" s="425"/>
      <c r="P6094" s="431"/>
      <c r="R6094" s="419"/>
      <c r="S6094" s="446"/>
      <c r="T6094" s="419"/>
      <c r="V6094" s="196"/>
      <c r="W6094" s="419"/>
      <c r="X6094" s="419"/>
      <c r="Z6094" s="419"/>
      <c r="AA6094" s="419"/>
      <c r="AB6094" s="419"/>
      <c r="AD6094" s="419"/>
      <c r="AE6094" s="419"/>
      <c r="AF6094" s="419"/>
      <c r="AH6094" s="419"/>
      <c r="AI6094" s="419"/>
      <c r="AJ6094" s="419"/>
      <c r="AL6094" s="419"/>
      <c r="AM6094" s="419"/>
      <c r="AN6094" s="403"/>
      <c r="AO6094" s="419"/>
      <c r="AP6094" s="419"/>
      <c r="AQ6094" s="419"/>
      <c r="AR6094" s="419"/>
      <c r="AS6094" s="419"/>
      <c r="AT6094" s="419"/>
      <c r="AU6094" s="419"/>
      <c r="AV6094" s="419"/>
      <c r="AX6094" s="419"/>
      <c r="AY6094" s="419"/>
      <c r="AZ6094" s="419"/>
      <c r="BB6094" s="419"/>
      <c r="BC6094" s="419"/>
      <c r="BD6094" s="419"/>
      <c r="BF6094" s="419"/>
      <c r="BG6094" s="419"/>
      <c r="BH6094" s="419"/>
      <c r="BJ6094" s="419"/>
      <c r="BK6094" s="419"/>
      <c r="BL6094" s="419"/>
      <c r="BN6094" s="419"/>
      <c r="BO6094" s="419"/>
      <c r="BP6094" s="419"/>
      <c r="BR6094" s="419"/>
      <c r="BS6094" s="419"/>
      <c r="BT6094" s="419"/>
      <c r="BV6094" s="419"/>
      <c r="BW6094" s="419"/>
      <c r="BX6094" s="397"/>
      <c r="BZ6094" s="449"/>
      <c r="CB6094" s="419"/>
      <c r="CC6094" s="419"/>
      <c r="CD6094" s="419"/>
      <c r="CF6094" s="419"/>
      <c r="CG6094" s="419"/>
      <c r="CH6094" s="419"/>
    </row>
    <row r="6095" spans="3:86" ht="21" thickBot="1">
      <c r="C6095" s="425"/>
      <c r="P6095" s="431"/>
      <c r="R6095" s="419"/>
      <c r="S6095" s="446"/>
      <c r="T6095" s="419"/>
      <c r="V6095" s="196"/>
      <c r="W6095" s="419"/>
      <c r="X6095" s="419"/>
      <c r="Z6095" s="419"/>
      <c r="AA6095" s="419"/>
      <c r="AB6095" s="419"/>
      <c r="AD6095" s="419"/>
      <c r="AE6095" s="419"/>
      <c r="AF6095" s="419"/>
      <c r="AH6095" s="419"/>
      <c r="AI6095" s="419"/>
      <c r="AJ6095" s="419"/>
      <c r="AL6095" s="419"/>
      <c r="AM6095" s="419"/>
      <c r="AN6095" s="403"/>
      <c r="AO6095" s="419"/>
      <c r="AP6095" s="419"/>
      <c r="AQ6095" s="419"/>
      <c r="AR6095" s="419"/>
      <c r="AS6095" s="419"/>
      <c r="AT6095" s="419"/>
      <c r="AU6095" s="419"/>
      <c r="AV6095" s="419"/>
      <c r="AX6095" s="419"/>
      <c r="AY6095" s="419"/>
      <c r="AZ6095" s="419"/>
      <c r="BB6095" s="419"/>
      <c r="BC6095" s="419"/>
      <c r="BD6095" s="419"/>
      <c r="BF6095" s="419"/>
      <c r="BG6095" s="419"/>
      <c r="BH6095" s="419"/>
      <c r="BJ6095" s="419"/>
      <c r="BK6095" s="419"/>
      <c r="BL6095" s="419"/>
      <c r="BN6095" s="419"/>
      <c r="BO6095" s="419"/>
      <c r="BP6095" s="419"/>
      <c r="BR6095" s="419"/>
      <c r="BS6095" s="419"/>
      <c r="BT6095" s="419"/>
      <c r="BV6095" s="419"/>
      <c r="BW6095" s="419"/>
      <c r="BX6095" s="397"/>
      <c r="BZ6095" s="449"/>
      <c r="CB6095" s="419"/>
      <c r="CC6095" s="419"/>
      <c r="CD6095" s="419"/>
      <c r="CF6095" s="419"/>
      <c r="CG6095" s="419"/>
      <c r="CH6095" s="419"/>
    </row>
    <row r="6096" spans="3:86" ht="21" thickBot="1">
      <c r="C6096" s="425"/>
      <c r="P6096" s="431"/>
      <c r="R6096" s="419"/>
      <c r="S6096" s="446"/>
      <c r="T6096" s="419"/>
      <c r="V6096" s="196"/>
      <c r="W6096" s="419"/>
      <c r="X6096" s="419"/>
      <c r="Z6096" s="419"/>
      <c r="AA6096" s="419"/>
      <c r="AB6096" s="419"/>
      <c r="AD6096" s="419"/>
      <c r="AE6096" s="419"/>
      <c r="AF6096" s="419"/>
      <c r="AH6096" s="419"/>
      <c r="AI6096" s="419"/>
      <c r="AJ6096" s="419"/>
      <c r="AL6096" s="419"/>
      <c r="AM6096" s="419"/>
      <c r="AN6096" s="403"/>
      <c r="AO6096" s="419"/>
      <c r="AP6096" s="419"/>
      <c r="AQ6096" s="419"/>
      <c r="AR6096" s="419"/>
      <c r="AS6096" s="419"/>
      <c r="AT6096" s="419"/>
      <c r="AU6096" s="419"/>
      <c r="AV6096" s="419"/>
      <c r="AX6096" s="419"/>
      <c r="AY6096" s="419"/>
      <c r="AZ6096" s="419"/>
      <c r="BB6096" s="419"/>
      <c r="BC6096" s="419"/>
      <c r="BD6096" s="419"/>
      <c r="BF6096" s="419"/>
      <c r="BG6096" s="419"/>
      <c r="BH6096" s="419"/>
      <c r="BJ6096" s="419"/>
      <c r="BK6096" s="419"/>
      <c r="BL6096" s="419"/>
      <c r="BN6096" s="419"/>
      <c r="BO6096" s="419"/>
      <c r="BP6096" s="419"/>
      <c r="BR6096" s="419"/>
      <c r="BS6096" s="419"/>
      <c r="BT6096" s="419"/>
      <c r="BV6096" s="419"/>
      <c r="BW6096" s="419"/>
      <c r="BX6096" s="397"/>
      <c r="BZ6096" s="449"/>
      <c r="CB6096" s="419"/>
      <c r="CC6096" s="419"/>
      <c r="CD6096" s="419"/>
      <c r="CF6096" s="419"/>
      <c r="CG6096" s="419"/>
      <c r="CH6096" s="419"/>
    </row>
    <row r="6097" spans="3:86" ht="21" thickBot="1">
      <c r="C6097" s="425"/>
      <c r="P6097" s="431"/>
      <c r="R6097" s="419"/>
      <c r="S6097" s="446"/>
      <c r="T6097" s="419"/>
      <c r="V6097" s="196"/>
      <c r="W6097" s="419"/>
      <c r="X6097" s="419"/>
      <c r="Z6097" s="419"/>
      <c r="AA6097" s="419"/>
      <c r="AB6097" s="419"/>
      <c r="AD6097" s="419"/>
      <c r="AE6097" s="419"/>
      <c r="AF6097" s="419"/>
      <c r="AH6097" s="419"/>
      <c r="AI6097" s="419"/>
      <c r="AJ6097" s="419"/>
      <c r="AL6097" s="419"/>
      <c r="AM6097" s="419"/>
      <c r="AN6097" s="403"/>
      <c r="AO6097" s="419"/>
      <c r="AP6097" s="419"/>
      <c r="AQ6097" s="419"/>
      <c r="AR6097" s="419"/>
      <c r="AS6097" s="419"/>
      <c r="AT6097" s="419"/>
      <c r="AU6097" s="419"/>
      <c r="AV6097" s="419"/>
      <c r="AX6097" s="419"/>
      <c r="AY6097" s="419"/>
      <c r="AZ6097" s="419"/>
      <c r="BB6097" s="419"/>
      <c r="BC6097" s="419"/>
      <c r="BD6097" s="419"/>
      <c r="BF6097" s="419"/>
      <c r="BG6097" s="419"/>
      <c r="BH6097" s="419"/>
      <c r="BJ6097" s="419"/>
      <c r="BK6097" s="419"/>
      <c r="BL6097" s="419"/>
      <c r="BN6097" s="419"/>
      <c r="BO6097" s="419"/>
      <c r="BP6097" s="419"/>
      <c r="BR6097" s="419"/>
      <c r="BS6097" s="419"/>
      <c r="BT6097" s="419"/>
      <c r="BV6097" s="419"/>
      <c r="BW6097" s="419"/>
      <c r="BX6097" s="397"/>
      <c r="BZ6097" s="449"/>
      <c r="CB6097" s="419"/>
      <c r="CC6097" s="419"/>
      <c r="CD6097" s="419"/>
      <c r="CF6097" s="419"/>
      <c r="CG6097" s="419"/>
      <c r="CH6097" s="419"/>
    </row>
    <row r="6098" spans="3:86" ht="21" thickBot="1">
      <c r="C6098" s="425"/>
      <c r="P6098" s="431"/>
      <c r="R6098" s="419"/>
      <c r="S6098" s="446"/>
      <c r="T6098" s="419"/>
      <c r="V6098" s="196"/>
      <c r="W6098" s="419"/>
      <c r="X6098" s="419"/>
      <c r="Z6098" s="419"/>
      <c r="AA6098" s="419"/>
      <c r="AB6098" s="419"/>
      <c r="AD6098" s="419"/>
      <c r="AE6098" s="419"/>
      <c r="AF6098" s="419"/>
      <c r="AH6098" s="419"/>
      <c r="AI6098" s="419"/>
      <c r="AJ6098" s="419"/>
      <c r="AL6098" s="419"/>
      <c r="AM6098" s="419"/>
      <c r="AN6098" s="403"/>
      <c r="AO6098" s="419"/>
      <c r="AP6098" s="419"/>
      <c r="AQ6098" s="419"/>
      <c r="AR6098" s="419"/>
      <c r="AS6098" s="419"/>
      <c r="AT6098" s="419"/>
      <c r="AU6098" s="419"/>
      <c r="AV6098" s="419"/>
      <c r="AX6098" s="419"/>
      <c r="AY6098" s="419"/>
      <c r="AZ6098" s="419"/>
      <c r="BB6098" s="419"/>
      <c r="BC6098" s="419"/>
      <c r="BD6098" s="419"/>
      <c r="BF6098" s="419"/>
      <c r="BG6098" s="419"/>
      <c r="BH6098" s="419"/>
      <c r="BJ6098" s="419"/>
      <c r="BK6098" s="419"/>
      <c r="BL6098" s="419"/>
      <c r="BN6098" s="419"/>
      <c r="BO6098" s="419"/>
      <c r="BP6098" s="419"/>
      <c r="BR6098" s="419"/>
      <c r="BS6098" s="419"/>
      <c r="BT6098" s="419"/>
      <c r="BV6098" s="419"/>
      <c r="BW6098" s="419"/>
      <c r="BX6098" s="397"/>
      <c r="BZ6098" s="449"/>
      <c r="CB6098" s="419"/>
      <c r="CC6098" s="419"/>
      <c r="CD6098" s="419"/>
      <c r="CF6098" s="419"/>
      <c r="CG6098" s="419"/>
      <c r="CH6098" s="419"/>
    </row>
    <row r="6099" spans="3:86" ht="21" thickBot="1">
      <c r="C6099" s="425"/>
      <c r="P6099" s="431"/>
      <c r="R6099" s="419"/>
      <c r="S6099" s="446"/>
      <c r="T6099" s="419"/>
      <c r="V6099" s="196"/>
      <c r="W6099" s="419"/>
      <c r="X6099" s="419"/>
      <c r="Z6099" s="419"/>
      <c r="AA6099" s="419"/>
      <c r="AB6099" s="419"/>
      <c r="AD6099" s="419"/>
      <c r="AE6099" s="419"/>
      <c r="AF6099" s="419"/>
      <c r="AH6099" s="419"/>
      <c r="AI6099" s="419"/>
      <c r="AJ6099" s="419"/>
      <c r="AL6099" s="419"/>
      <c r="AM6099" s="419"/>
      <c r="AN6099" s="403"/>
      <c r="AO6099" s="419"/>
      <c r="AP6099" s="419"/>
      <c r="AQ6099" s="419"/>
      <c r="AR6099" s="419"/>
      <c r="AS6099" s="419"/>
      <c r="AT6099" s="419"/>
      <c r="AU6099" s="419"/>
      <c r="AV6099" s="419"/>
      <c r="AX6099" s="419"/>
      <c r="AY6099" s="419"/>
      <c r="AZ6099" s="419"/>
      <c r="BB6099" s="419"/>
      <c r="BC6099" s="419"/>
      <c r="BD6099" s="419"/>
      <c r="BF6099" s="419"/>
      <c r="BG6099" s="419"/>
      <c r="BH6099" s="419"/>
      <c r="BJ6099" s="419"/>
      <c r="BK6099" s="419"/>
      <c r="BL6099" s="419"/>
      <c r="BN6099" s="419"/>
      <c r="BO6099" s="419"/>
      <c r="BP6099" s="419"/>
      <c r="BR6099" s="419"/>
      <c r="BS6099" s="419"/>
      <c r="BT6099" s="419"/>
      <c r="BV6099" s="419"/>
      <c r="BW6099" s="419"/>
      <c r="BX6099" s="397"/>
      <c r="BZ6099" s="449"/>
      <c r="CB6099" s="419"/>
      <c r="CC6099" s="419"/>
      <c r="CD6099" s="419"/>
      <c r="CF6099" s="419"/>
      <c r="CG6099" s="419"/>
      <c r="CH6099" s="419"/>
    </row>
    <row r="6100" spans="3:86" ht="21" thickBot="1">
      <c r="C6100" s="425"/>
      <c r="P6100" s="431"/>
      <c r="R6100" s="419"/>
      <c r="S6100" s="446"/>
      <c r="T6100" s="419"/>
      <c r="V6100" s="196"/>
      <c r="W6100" s="419"/>
      <c r="X6100" s="419"/>
      <c r="Z6100" s="419"/>
      <c r="AA6100" s="419"/>
      <c r="AB6100" s="419"/>
      <c r="AD6100" s="419"/>
      <c r="AE6100" s="419"/>
      <c r="AF6100" s="419"/>
      <c r="AH6100" s="419"/>
      <c r="AI6100" s="419"/>
      <c r="AJ6100" s="419"/>
      <c r="AL6100" s="419"/>
      <c r="AM6100" s="419"/>
      <c r="AN6100" s="403"/>
      <c r="AO6100" s="419"/>
      <c r="AP6100" s="419"/>
      <c r="AQ6100" s="419"/>
      <c r="AR6100" s="419"/>
      <c r="AS6100" s="419"/>
      <c r="AT6100" s="419"/>
      <c r="AU6100" s="419"/>
      <c r="AV6100" s="419"/>
      <c r="AX6100" s="419"/>
      <c r="AY6100" s="419"/>
      <c r="AZ6100" s="419"/>
      <c r="BB6100" s="419"/>
      <c r="BC6100" s="419"/>
      <c r="BD6100" s="419"/>
      <c r="BF6100" s="419"/>
      <c r="BG6100" s="419"/>
      <c r="BH6100" s="419"/>
      <c r="BJ6100" s="419"/>
      <c r="BK6100" s="419"/>
      <c r="BL6100" s="419"/>
      <c r="BN6100" s="419"/>
      <c r="BO6100" s="419"/>
      <c r="BP6100" s="419"/>
      <c r="BR6100" s="419"/>
      <c r="BS6100" s="419"/>
      <c r="BT6100" s="419"/>
      <c r="BV6100" s="419"/>
      <c r="BW6100" s="419"/>
      <c r="BX6100" s="397"/>
      <c r="BZ6100" s="449"/>
      <c r="CB6100" s="419"/>
      <c r="CC6100" s="419"/>
      <c r="CD6100" s="419"/>
      <c r="CF6100" s="419"/>
      <c r="CG6100" s="419"/>
      <c r="CH6100" s="419"/>
    </row>
    <row r="6101" spans="3:86" ht="21" thickBot="1">
      <c r="C6101" s="425"/>
      <c r="P6101" s="431"/>
      <c r="R6101" s="419"/>
      <c r="S6101" s="446"/>
      <c r="T6101" s="419"/>
      <c r="V6101" s="196"/>
      <c r="W6101" s="419"/>
      <c r="X6101" s="419"/>
      <c r="Z6101" s="419"/>
      <c r="AA6101" s="419"/>
      <c r="AB6101" s="419"/>
      <c r="AD6101" s="419"/>
      <c r="AE6101" s="419"/>
      <c r="AF6101" s="419"/>
      <c r="AH6101" s="419"/>
      <c r="AI6101" s="419"/>
      <c r="AJ6101" s="419"/>
      <c r="AL6101" s="419"/>
      <c r="AM6101" s="419"/>
      <c r="AN6101" s="403"/>
      <c r="AO6101" s="419"/>
      <c r="AP6101" s="419"/>
      <c r="AQ6101" s="419"/>
      <c r="AR6101" s="419"/>
      <c r="AS6101" s="419"/>
      <c r="AT6101" s="419"/>
      <c r="AU6101" s="419"/>
      <c r="AV6101" s="419"/>
      <c r="AX6101" s="419"/>
      <c r="AY6101" s="419"/>
      <c r="AZ6101" s="419"/>
      <c r="BB6101" s="419"/>
      <c r="BC6101" s="419"/>
      <c r="BD6101" s="419"/>
      <c r="BF6101" s="419"/>
      <c r="BG6101" s="419"/>
      <c r="BH6101" s="419"/>
      <c r="BJ6101" s="419"/>
      <c r="BK6101" s="419"/>
      <c r="BL6101" s="419"/>
      <c r="BN6101" s="419"/>
      <c r="BO6101" s="419"/>
      <c r="BP6101" s="419"/>
      <c r="BR6101" s="419"/>
      <c r="BS6101" s="419"/>
      <c r="BT6101" s="419"/>
      <c r="BV6101" s="419"/>
      <c r="BW6101" s="419"/>
      <c r="BX6101" s="397"/>
      <c r="BZ6101" s="449"/>
      <c r="CB6101" s="419"/>
      <c r="CC6101" s="419"/>
      <c r="CD6101" s="419"/>
      <c r="CF6101" s="419"/>
      <c r="CG6101" s="419"/>
      <c r="CH6101" s="419"/>
    </row>
    <row r="6102" spans="3:86" ht="21" thickBot="1">
      <c r="C6102" s="425"/>
      <c r="P6102" s="431"/>
      <c r="R6102" s="419"/>
      <c r="S6102" s="446"/>
      <c r="T6102" s="419"/>
      <c r="V6102" s="196"/>
      <c r="W6102" s="419"/>
      <c r="X6102" s="419"/>
      <c r="Z6102" s="419"/>
      <c r="AA6102" s="419"/>
      <c r="AB6102" s="419"/>
      <c r="AD6102" s="419"/>
      <c r="AE6102" s="419"/>
      <c r="AF6102" s="419"/>
      <c r="AH6102" s="419"/>
      <c r="AI6102" s="419"/>
      <c r="AJ6102" s="419"/>
      <c r="AL6102" s="419"/>
      <c r="AM6102" s="419"/>
      <c r="AN6102" s="403"/>
      <c r="AO6102" s="419"/>
      <c r="AP6102" s="419"/>
      <c r="AQ6102" s="419"/>
      <c r="AR6102" s="419"/>
      <c r="AS6102" s="419"/>
      <c r="AT6102" s="419"/>
      <c r="AU6102" s="419"/>
      <c r="AV6102" s="419"/>
      <c r="AX6102" s="419"/>
      <c r="AY6102" s="419"/>
      <c r="AZ6102" s="419"/>
      <c r="BB6102" s="419"/>
      <c r="BC6102" s="419"/>
      <c r="BD6102" s="419"/>
      <c r="BF6102" s="419"/>
      <c r="BG6102" s="419"/>
      <c r="BH6102" s="419"/>
      <c r="BJ6102" s="419"/>
      <c r="BK6102" s="419"/>
      <c r="BL6102" s="419"/>
      <c r="BN6102" s="419"/>
      <c r="BO6102" s="419"/>
      <c r="BP6102" s="419"/>
      <c r="BR6102" s="419"/>
      <c r="BS6102" s="419"/>
      <c r="BT6102" s="419"/>
      <c r="BV6102" s="419"/>
      <c r="BW6102" s="419"/>
      <c r="BX6102" s="397"/>
      <c r="BZ6102" s="449"/>
      <c r="CB6102" s="419"/>
      <c r="CC6102" s="419"/>
      <c r="CD6102" s="419"/>
      <c r="CF6102" s="419"/>
      <c r="CG6102" s="419"/>
      <c r="CH6102" s="419"/>
    </row>
    <row r="6103" spans="3:86" ht="21" thickBot="1">
      <c r="C6103" s="425"/>
      <c r="P6103" s="431"/>
      <c r="R6103" s="419"/>
      <c r="S6103" s="446"/>
      <c r="T6103" s="419"/>
      <c r="V6103" s="196"/>
      <c r="W6103" s="419"/>
      <c r="X6103" s="419"/>
      <c r="Z6103" s="419"/>
      <c r="AA6103" s="419"/>
      <c r="AB6103" s="419"/>
      <c r="AD6103" s="419"/>
      <c r="AE6103" s="419"/>
      <c r="AF6103" s="419"/>
      <c r="AH6103" s="419"/>
      <c r="AI6103" s="419"/>
      <c r="AJ6103" s="419"/>
      <c r="AL6103" s="419"/>
      <c r="AM6103" s="419"/>
      <c r="AN6103" s="403"/>
      <c r="AO6103" s="419"/>
      <c r="AP6103" s="419"/>
      <c r="AQ6103" s="419"/>
      <c r="AR6103" s="419"/>
      <c r="AS6103" s="419"/>
      <c r="AT6103" s="419"/>
      <c r="AU6103" s="419"/>
      <c r="AV6103" s="419"/>
      <c r="AX6103" s="419"/>
      <c r="AY6103" s="419"/>
      <c r="AZ6103" s="419"/>
      <c r="BB6103" s="419"/>
      <c r="BC6103" s="419"/>
      <c r="BD6103" s="419"/>
      <c r="BF6103" s="419"/>
      <c r="BG6103" s="419"/>
      <c r="BH6103" s="419"/>
      <c r="BJ6103" s="419"/>
      <c r="BK6103" s="419"/>
      <c r="BL6103" s="419"/>
      <c r="BN6103" s="419"/>
      <c r="BO6103" s="419"/>
      <c r="BP6103" s="419"/>
      <c r="BR6103" s="419"/>
      <c r="BS6103" s="419"/>
      <c r="BT6103" s="419"/>
      <c r="BV6103" s="419"/>
      <c r="BW6103" s="419"/>
      <c r="BX6103" s="397"/>
      <c r="BZ6103" s="449"/>
      <c r="CB6103" s="419"/>
      <c r="CC6103" s="419"/>
      <c r="CD6103" s="419"/>
      <c r="CF6103" s="419"/>
      <c r="CG6103" s="419"/>
      <c r="CH6103" s="419"/>
    </row>
    <row r="6104" spans="3:86" ht="21" thickBot="1">
      <c r="C6104" s="425"/>
      <c r="P6104" s="431"/>
      <c r="R6104" s="419"/>
      <c r="S6104" s="446"/>
      <c r="T6104" s="419"/>
      <c r="V6104" s="196"/>
      <c r="W6104" s="419"/>
      <c r="X6104" s="419"/>
      <c r="Z6104" s="419"/>
      <c r="AA6104" s="419"/>
      <c r="AB6104" s="419"/>
      <c r="AD6104" s="419"/>
      <c r="AE6104" s="419"/>
      <c r="AF6104" s="419"/>
      <c r="AH6104" s="419"/>
      <c r="AI6104" s="419"/>
      <c r="AJ6104" s="419"/>
      <c r="AL6104" s="419"/>
      <c r="AM6104" s="419"/>
      <c r="AN6104" s="403"/>
      <c r="AO6104" s="419"/>
      <c r="AP6104" s="419"/>
      <c r="AQ6104" s="419"/>
      <c r="AR6104" s="419"/>
      <c r="AS6104" s="419"/>
      <c r="AT6104" s="419"/>
      <c r="AU6104" s="419"/>
      <c r="AV6104" s="419"/>
      <c r="AX6104" s="419"/>
      <c r="AY6104" s="419"/>
      <c r="AZ6104" s="419"/>
      <c r="BB6104" s="419"/>
      <c r="BC6104" s="419"/>
      <c r="BD6104" s="419"/>
      <c r="BF6104" s="419"/>
      <c r="BG6104" s="419"/>
      <c r="BH6104" s="419"/>
      <c r="BJ6104" s="419"/>
      <c r="BK6104" s="419"/>
      <c r="BL6104" s="419"/>
      <c r="BN6104" s="419"/>
      <c r="BO6104" s="419"/>
      <c r="BP6104" s="419"/>
      <c r="BR6104" s="419"/>
      <c r="BS6104" s="419"/>
      <c r="BT6104" s="419"/>
      <c r="BV6104" s="419"/>
      <c r="BW6104" s="419"/>
      <c r="BX6104" s="397"/>
      <c r="BZ6104" s="449"/>
      <c r="CB6104" s="419"/>
      <c r="CC6104" s="419"/>
      <c r="CD6104" s="419"/>
      <c r="CF6104" s="419"/>
      <c r="CG6104" s="419"/>
      <c r="CH6104" s="419"/>
    </row>
    <row r="6105" spans="3:86" ht="21" thickBot="1">
      <c r="C6105" s="425"/>
      <c r="P6105" s="431"/>
      <c r="R6105" s="419"/>
      <c r="S6105" s="446"/>
      <c r="T6105" s="419"/>
      <c r="V6105" s="196"/>
      <c r="W6105" s="419"/>
      <c r="X6105" s="419"/>
      <c r="Z6105" s="419"/>
      <c r="AA6105" s="419"/>
      <c r="AB6105" s="419"/>
      <c r="AD6105" s="419"/>
      <c r="AE6105" s="419"/>
      <c r="AF6105" s="419"/>
      <c r="AH6105" s="419"/>
      <c r="AI6105" s="419"/>
      <c r="AJ6105" s="419"/>
      <c r="AL6105" s="419"/>
      <c r="AM6105" s="419"/>
      <c r="AN6105" s="403"/>
      <c r="AO6105" s="419"/>
      <c r="AP6105" s="419"/>
      <c r="AQ6105" s="419"/>
      <c r="AR6105" s="419"/>
      <c r="AS6105" s="419"/>
      <c r="AT6105" s="419"/>
      <c r="AU6105" s="419"/>
      <c r="AV6105" s="419"/>
      <c r="AX6105" s="419"/>
      <c r="AY6105" s="419"/>
      <c r="AZ6105" s="419"/>
      <c r="BB6105" s="419"/>
      <c r="BC6105" s="419"/>
      <c r="BD6105" s="419"/>
      <c r="BF6105" s="419"/>
      <c r="BG6105" s="419"/>
      <c r="BH6105" s="419"/>
      <c r="BJ6105" s="419"/>
      <c r="BK6105" s="419"/>
      <c r="BL6105" s="419"/>
      <c r="BN6105" s="419"/>
      <c r="BO6105" s="419"/>
      <c r="BP6105" s="419"/>
      <c r="BR6105" s="419"/>
      <c r="BS6105" s="419"/>
      <c r="BT6105" s="419"/>
      <c r="BV6105" s="419"/>
      <c r="BW6105" s="419"/>
      <c r="BX6105" s="397"/>
      <c r="BZ6105" s="449"/>
      <c r="CB6105" s="419"/>
      <c r="CC6105" s="419"/>
      <c r="CD6105" s="419"/>
      <c r="CF6105" s="419"/>
      <c r="CG6105" s="419"/>
      <c r="CH6105" s="419"/>
    </row>
    <row r="6106" spans="3:86" ht="21" thickBot="1">
      <c r="C6106" s="425"/>
      <c r="P6106" s="431"/>
      <c r="R6106" s="419"/>
      <c r="S6106" s="446"/>
      <c r="T6106" s="419"/>
      <c r="V6106" s="196"/>
      <c r="W6106" s="419"/>
      <c r="X6106" s="419"/>
      <c r="Z6106" s="419"/>
      <c r="AA6106" s="419"/>
      <c r="AB6106" s="419"/>
      <c r="AD6106" s="419"/>
      <c r="AE6106" s="419"/>
      <c r="AF6106" s="419"/>
      <c r="AH6106" s="419"/>
      <c r="AI6106" s="419"/>
      <c r="AJ6106" s="419"/>
      <c r="AL6106" s="419"/>
      <c r="AM6106" s="419"/>
      <c r="AN6106" s="403"/>
      <c r="AO6106" s="419"/>
      <c r="AP6106" s="419"/>
      <c r="AQ6106" s="419"/>
      <c r="AR6106" s="419"/>
      <c r="AS6106" s="419"/>
      <c r="AT6106" s="419"/>
      <c r="AU6106" s="419"/>
      <c r="AV6106" s="419"/>
      <c r="AX6106" s="419"/>
      <c r="AY6106" s="419"/>
      <c r="AZ6106" s="419"/>
      <c r="BB6106" s="419"/>
      <c r="BC6106" s="419"/>
      <c r="BD6106" s="419"/>
      <c r="BF6106" s="419"/>
      <c r="BG6106" s="419"/>
      <c r="BH6106" s="419"/>
      <c r="BJ6106" s="419"/>
      <c r="BK6106" s="419"/>
      <c r="BL6106" s="419"/>
      <c r="BN6106" s="419"/>
      <c r="BO6106" s="419"/>
      <c r="BP6106" s="419"/>
      <c r="BR6106" s="419"/>
      <c r="BS6106" s="419"/>
      <c r="BT6106" s="419"/>
      <c r="BV6106" s="419"/>
      <c r="BW6106" s="419"/>
      <c r="BX6106" s="397"/>
      <c r="BZ6106" s="449"/>
      <c r="CB6106" s="419"/>
      <c r="CC6106" s="419"/>
      <c r="CD6106" s="419"/>
      <c r="CF6106" s="419"/>
      <c r="CG6106" s="419"/>
      <c r="CH6106" s="419"/>
    </row>
    <row r="6107" spans="3:86" ht="21" thickBot="1">
      <c r="C6107" s="425"/>
      <c r="P6107" s="431"/>
      <c r="R6107" s="419"/>
      <c r="S6107" s="446"/>
      <c r="T6107" s="419"/>
      <c r="V6107" s="196"/>
      <c r="W6107" s="419"/>
      <c r="X6107" s="419"/>
      <c r="Z6107" s="419"/>
      <c r="AA6107" s="419"/>
      <c r="AB6107" s="419"/>
      <c r="AD6107" s="419"/>
      <c r="AE6107" s="419"/>
      <c r="AF6107" s="419"/>
      <c r="AH6107" s="419"/>
      <c r="AI6107" s="419"/>
      <c r="AJ6107" s="419"/>
      <c r="AL6107" s="419"/>
      <c r="AM6107" s="419"/>
      <c r="AN6107" s="403"/>
      <c r="AO6107" s="419"/>
      <c r="AP6107" s="419"/>
      <c r="AQ6107" s="419"/>
      <c r="AR6107" s="419"/>
      <c r="AS6107" s="419"/>
      <c r="AT6107" s="419"/>
      <c r="AU6107" s="419"/>
      <c r="AV6107" s="419"/>
      <c r="AX6107" s="419"/>
      <c r="AY6107" s="419"/>
      <c r="AZ6107" s="419"/>
      <c r="BB6107" s="419"/>
      <c r="BC6107" s="419"/>
      <c r="BD6107" s="419"/>
      <c r="BF6107" s="419"/>
      <c r="BG6107" s="419"/>
      <c r="BH6107" s="419"/>
      <c r="BJ6107" s="419"/>
      <c r="BK6107" s="419"/>
      <c r="BL6107" s="419"/>
      <c r="BN6107" s="419"/>
      <c r="BO6107" s="419"/>
      <c r="BP6107" s="419"/>
      <c r="BR6107" s="419"/>
      <c r="BS6107" s="419"/>
      <c r="BT6107" s="419"/>
      <c r="BV6107" s="419"/>
      <c r="BW6107" s="419"/>
      <c r="BX6107" s="397"/>
      <c r="BZ6107" s="449"/>
      <c r="CB6107" s="419"/>
      <c r="CC6107" s="419"/>
      <c r="CD6107" s="419"/>
      <c r="CF6107" s="419"/>
      <c r="CG6107" s="419"/>
      <c r="CH6107" s="419"/>
    </row>
    <row r="6108" spans="3:86" ht="21" thickBot="1">
      <c r="C6108" s="425"/>
      <c r="P6108" s="431"/>
      <c r="R6108" s="419"/>
      <c r="S6108" s="446"/>
      <c r="T6108" s="419"/>
      <c r="V6108" s="196"/>
      <c r="W6108" s="419"/>
      <c r="X6108" s="419"/>
      <c r="Z6108" s="419"/>
      <c r="AA6108" s="419"/>
      <c r="AB6108" s="419"/>
      <c r="AD6108" s="419"/>
      <c r="AE6108" s="419"/>
      <c r="AF6108" s="419"/>
      <c r="AH6108" s="419"/>
      <c r="AI6108" s="419"/>
      <c r="AJ6108" s="419"/>
      <c r="AL6108" s="419"/>
      <c r="AM6108" s="419"/>
      <c r="AN6108" s="403"/>
      <c r="AO6108" s="419"/>
      <c r="AP6108" s="419"/>
      <c r="AQ6108" s="419"/>
      <c r="AR6108" s="419"/>
      <c r="AS6108" s="419"/>
      <c r="AT6108" s="419"/>
      <c r="AU6108" s="419"/>
      <c r="AV6108" s="419"/>
      <c r="AX6108" s="419"/>
      <c r="AY6108" s="419"/>
      <c r="AZ6108" s="419"/>
      <c r="BB6108" s="419"/>
      <c r="BC6108" s="419"/>
      <c r="BD6108" s="419"/>
      <c r="BF6108" s="419"/>
      <c r="BG6108" s="419"/>
      <c r="BH6108" s="419"/>
      <c r="BJ6108" s="419"/>
      <c r="BK6108" s="419"/>
      <c r="BL6108" s="419"/>
      <c r="BN6108" s="419"/>
      <c r="BO6108" s="419"/>
      <c r="BP6108" s="419"/>
      <c r="BR6108" s="419"/>
      <c r="BS6108" s="419"/>
      <c r="BT6108" s="419"/>
      <c r="BV6108" s="419"/>
      <c r="BW6108" s="419"/>
      <c r="BX6108" s="397"/>
      <c r="BZ6108" s="449"/>
      <c r="CB6108" s="419"/>
      <c r="CC6108" s="419"/>
      <c r="CD6108" s="419"/>
      <c r="CF6108" s="419"/>
      <c r="CG6108" s="419"/>
      <c r="CH6108" s="419"/>
    </row>
    <row r="6109" spans="3:86" ht="21" thickBot="1">
      <c r="C6109" s="425"/>
      <c r="P6109" s="431"/>
      <c r="R6109" s="419"/>
      <c r="S6109" s="446"/>
      <c r="T6109" s="419"/>
      <c r="V6109" s="196"/>
      <c r="W6109" s="419"/>
      <c r="X6109" s="419"/>
      <c r="Z6109" s="419"/>
      <c r="AA6109" s="419"/>
      <c r="AB6109" s="419"/>
      <c r="AD6109" s="419"/>
      <c r="AE6109" s="419"/>
      <c r="AF6109" s="419"/>
      <c r="AH6109" s="419"/>
      <c r="AI6109" s="419"/>
      <c r="AJ6109" s="419"/>
      <c r="AL6109" s="419"/>
      <c r="AM6109" s="419"/>
      <c r="AN6109" s="403"/>
      <c r="AO6109" s="419"/>
      <c r="AP6109" s="419"/>
      <c r="AQ6109" s="419"/>
      <c r="AR6109" s="419"/>
      <c r="AS6109" s="419"/>
      <c r="AT6109" s="419"/>
      <c r="AU6109" s="419"/>
      <c r="AV6109" s="419"/>
      <c r="AX6109" s="419"/>
      <c r="AY6109" s="419"/>
      <c r="AZ6109" s="419"/>
      <c r="BB6109" s="419"/>
      <c r="BC6109" s="419"/>
      <c r="BD6109" s="419"/>
      <c r="BF6109" s="419"/>
      <c r="BG6109" s="419"/>
      <c r="BH6109" s="419"/>
      <c r="BJ6109" s="419"/>
      <c r="BK6109" s="419"/>
      <c r="BL6109" s="419"/>
      <c r="BN6109" s="419"/>
      <c r="BO6109" s="419"/>
      <c r="BP6109" s="419"/>
      <c r="BR6109" s="419"/>
      <c r="BS6109" s="419"/>
      <c r="BT6109" s="419"/>
      <c r="BV6109" s="419"/>
      <c r="BW6109" s="419"/>
      <c r="BX6109" s="397"/>
      <c r="BZ6109" s="449"/>
      <c r="CB6109" s="419"/>
      <c r="CC6109" s="419"/>
      <c r="CD6109" s="419"/>
      <c r="CF6109" s="419"/>
      <c r="CG6109" s="419"/>
      <c r="CH6109" s="419"/>
    </row>
    <row r="6110" spans="3:86" ht="21" thickBot="1">
      <c r="C6110" s="425"/>
      <c r="P6110" s="431"/>
      <c r="R6110" s="419"/>
      <c r="S6110" s="446"/>
      <c r="T6110" s="419"/>
      <c r="V6110" s="196"/>
      <c r="W6110" s="419"/>
      <c r="X6110" s="419"/>
      <c r="Z6110" s="419"/>
      <c r="AA6110" s="419"/>
      <c r="AB6110" s="419"/>
      <c r="AD6110" s="419"/>
      <c r="AE6110" s="419"/>
      <c r="AF6110" s="419"/>
      <c r="AH6110" s="419"/>
      <c r="AI6110" s="419"/>
      <c r="AJ6110" s="419"/>
      <c r="AL6110" s="419"/>
      <c r="AM6110" s="419"/>
      <c r="AN6110" s="403"/>
      <c r="AO6110" s="419"/>
      <c r="AP6110" s="419"/>
      <c r="AQ6110" s="419"/>
      <c r="AR6110" s="419"/>
      <c r="AS6110" s="419"/>
      <c r="AT6110" s="419"/>
      <c r="AU6110" s="419"/>
      <c r="AV6110" s="419"/>
      <c r="AX6110" s="419"/>
      <c r="AY6110" s="419"/>
      <c r="AZ6110" s="419"/>
      <c r="BB6110" s="419"/>
      <c r="BC6110" s="419"/>
      <c r="BD6110" s="419"/>
      <c r="BF6110" s="419"/>
      <c r="BG6110" s="419"/>
      <c r="BH6110" s="419"/>
      <c r="BJ6110" s="419"/>
      <c r="BK6110" s="419"/>
      <c r="BL6110" s="419"/>
      <c r="BN6110" s="419"/>
      <c r="BO6110" s="419"/>
      <c r="BP6110" s="419"/>
      <c r="BR6110" s="419"/>
      <c r="BS6110" s="419"/>
      <c r="BT6110" s="419"/>
      <c r="BV6110" s="419"/>
      <c r="BW6110" s="419"/>
      <c r="BX6110" s="397"/>
      <c r="BZ6110" s="449"/>
      <c r="CB6110" s="419"/>
      <c r="CC6110" s="419"/>
      <c r="CD6110" s="419"/>
      <c r="CF6110" s="419"/>
      <c r="CG6110" s="419"/>
      <c r="CH6110" s="419"/>
    </row>
    <row r="6111" spans="3:86" ht="21" thickBot="1">
      <c r="C6111" s="425"/>
      <c r="P6111" s="431"/>
      <c r="R6111" s="419"/>
      <c r="S6111" s="446"/>
      <c r="T6111" s="419"/>
      <c r="V6111" s="196"/>
      <c r="W6111" s="419"/>
      <c r="X6111" s="419"/>
      <c r="Z6111" s="419"/>
      <c r="AA6111" s="419"/>
      <c r="AB6111" s="419"/>
      <c r="AD6111" s="419"/>
      <c r="AE6111" s="419"/>
      <c r="AF6111" s="419"/>
      <c r="AH6111" s="419"/>
      <c r="AI6111" s="419"/>
      <c r="AJ6111" s="419"/>
      <c r="AL6111" s="419"/>
      <c r="AM6111" s="419"/>
      <c r="AN6111" s="403"/>
      <c r="AO6111" s="419"/>
      <c r="AP6111" s="419"/>
      <c r="AQ6111" s="419"/>
      <c r="AR6111" s="419"/>
      <c r="AS6111" s="419"/>
      <c r="AT6111" s="419"/>
      <c r="AU6111" s="419"/>
      <c r="AV6111" s="419"/>
      <c r="AX6111" s="419"/>
      <c r="AY6111" s="419"/>
      <c r="AZ6111" s="419"/>
      <c r="BB6111" s="419"/>
      <c r="BC6111" s="419"/>
      <c r="BD6111" s="419"/>
      <c r="BF6111" s="419"/>
      <c r="BG6111" s="419"/>
      <c r="BH6111" s="419"/>
      <c r="BJ6111" s="419"/>
      <c r="BK6111" s="419"/>
      <c r="BL6111" s="419"/>
      <c r="BN6111" s="419"/>
      <c r="BO6111" s="419"/>
      <c r="BP6111" s="419"/>
      <c r="BR6111" s="419"/>
      <c r="BS6111" s="419"/>
      <c r="BT6111" s="419"/>
      <c r="BV6111" s="419"/>
      <c r="BW6111" s="419"/>
      <c r="BX6111" s="397"/>
      <c r="BZ6111" s="449"/>
      <c r="CB6111" s="419"/>
      <c r="CC6111" s="419"/>
      <c r="CD6111" s="419"/>
      <c r="CF6111" s="419"/>
      <c r="CG6111" s="419"/>
      <c r="CH6111" s="419"/>
    </row>
    <row r="6112" spans="3:86" ht="21" thickBot="1">
      <c r="C6112" s="425"/>
      <c r="P6112" s="431"/>
      <c r="R6112" s="419"/>
      <c r="S6112" s="446"/>
      <c r="T6112" s="419"/>
      <c r="V6112" s="196"/>
      <c r="W6112" s="419"/>
      <c r="X6112" s="419"/>
      <c r="Z6112" s="419"/>
      <c r="AA6112" s="419"/>
      <c r="AB6112" s="419"/>
      <c r="AD6112" s="419"/>
      <c r="AE6112" s="419"/>
      <c r="AF6112" s="419"/>
      <c r="AH6112" s="419"/>
      <c r="AI6112" s="419"/>
      <c r="AJ6112" s="419"/>
      <c r="AL6112" s="419"/>
      <c r="AM6112" s="419"/>
      <c r="AN6112" s="403"/>
      <c r="AO6112" s="419"/>
      <c r="AP6112" s="419"/>
      <c r="AQ6112" s="419"/>
      <c r="AR6112" s="419"/>
      <c r="AS6112" s="419"/>
      <c r="AT6112" s="419"/>
      <c r="AU6112" s="419"/>
      <c r="AV6112" s="419"/>
      <c r="AX6112" s="419"/>
      <c r="AY6112" s="419"/>
      <c r="AZ6112" s="419"/>
      <c r="BB6112" s="419"/>
      <c r="BC6112" s="419"/>
      <c r="BD6112" s="419"/>
      <c r="BF6112" s="419"/>
      <c r="BG6112" s="419"/>
      <c r="BH6112" s="419"/>
      <c r="BJ6112" s="419"/>
      <c r="BK6112" s="419"/>
      <c r="BL6112" s="419"/>
      <c r="BN6112" s="419"/>
      <c r="BO6112" s="419"/>
      <c r="BP6112" s="419"/>
      <c r="BR6112" s="419"/>
      <c r="BS6112" s="419"/>
      <c r="BT6112" s="419"/>
      <c r="BV6112" s="419"/>
      <c r="BW6112" s="419"/>
      <c r="BX6112" s="397"/>
      <c r="BZ6112" s="449"/>
      <c r="CB6112" s="419"/>
      <c r="CC6112" s="419"/>
      <c r="CD6112" s="419"/>
      <c r="CF6112" s="419"/>
      <c r="CG6112" s="419"/>
      <c r="CH6112" s="419"/>
    </row>
    <row r="6113" spans="3:86" ht="21" thickBot="1">
      <c r="C6113" s="425"/>
      <c r="P6113" s="431"/>
      <c r="R6113" s="419"/>
      <c r="S6113" s="446"/>
      <c r="T6113" s="419"/>
      <c r="V6113" s="196"/>
      <c r="W6113" s="419"/>
      <c r="X6113" s="419"/>
      <c r="Z6113" s="419"/>
      <c r="AA6113" s="419"/>
      <c r="AB6113" s="419"/>
      <c r="AD6113" s="419"/>
      <c r="AE6113" s="419"/>
      <c r="AF6113" s="419"/>
      <c r="AH6113" s="419"/>
      <c r="AI6113" s="419"/>
      <c r="AJ6113" s="419"/>
      <c r="AL6113" s="419"/>
      <c r="AM6113" s="419"/>
      <c r="AN6113" s="403"/>
      <c r="AO6113" s="419"/>
      <c r="AP6113" s="419"/>
      <c r="AQ6113" s="419"/>
      <c r="AR6113" s="419"/>
      <c r="AS6113" s="419"/>
      <c r="AT6113" s="419"/>
      <c r="AU6113" s="419"/>
      <c r="AV6113" s="419"/>
      <c r="AX6113" s="419"/>
      <c r="AY6113" s="419"/>
      <c r="AZ6113" s="419"/>
      <c r="BB6113" s="419"/>
      <c r="BC6113" s="419"/>
      <c r="BD6113" s="419"/>
      <c r="BF6113" s="419"/>
      <c r="BG6113" s="419"/>
      <c r="BH6113" s="419"/>
      <c r="BJ6113" s="419"/>
      <c r="BK6113" s="419"/>
      <c r="BL6113" s="419"/>
      <c r="BN6113" s="419"/>
      <c r="BO6113" s="419"/>
      <c r="BP6113" s="419"/>
      <c r="BR6113" s="419"/>
      <c r="BS6113" s="419"/>
      <c r="BT6113" s="419"/>
      <c r="BV6113" s="419"/>
      <c r="BW6113" s="419"/>
      <c r="BX6113" s="397"/>
      <c r="BZ6113" s="449"/>
      <c r="CB6113" s="419"/>
      <c r="CC6113" s="419"/>
      <c r="CD6113" s="419"/>
      <c r="CF6113" s="419"/>
      <c r="CG6113" s="419"/>
      <c r="CH6113" s="419"/>
    </row>
    <row r="6114" spans="3:86" ht="21" thickBot="1">
      <c r="C6114" s="425"/>
      <c r="P6114" s="431"/>
      <c r="R6114" s="419"/>
      <c r="S6114" s="446"/>
      <c r="T6114" s="419"/>
      <c r="V6114" s="196"/>
      <c r="W6114" s="419"/>
      <c r="X6114" s="419"/>
      <c r="Z6114" s="419"/>
      <c r="AA6114" s="419"/>
      <c r="AB6114" s="419"/>
      <c r="AD6114" s="419"/>
      <c r="AE6114" s="419"/>
      <c r="AF6114" s="419"/>
      <c r="AH6114" s="419"/>
      <c r="AI6114" s="419"/>
      <c r="AJ6114" s="419"/>
      <c r="AL6114" s="419"/>
      <c r="AM6114" s="419"/>
      <c r="AN6114" s="403"/>
      <c r="AO6114" s="419"/>
      <c r="AP6114" s="419"/>
      <c r="AQ6114" s="419"/>
      <c r="AR6114" s="419"/>
      <c r="AS6114" s="419"/>
      <c r="AT6114" s="419"/>
      <c r="AU6114" s="419"/>
      <c r="AV6114" s="419"/>
      <c r="AX6114" s="419"/>
      <c r="AY6114" s="419"/>
      <c r="AZ6114" s="419"/>
      <c r="BB6114" s="419"/>
      <c r="BC6114" s="419"/>
      <c r="BD6114" s="419"/>
      <c r="BF6114" s="419"/>
      <c r="BG6114" s="419"/>
      <c r="BH6114" s="419"/>
      <c r="BJ6114" s="419"/>
      <c r="BK6114" s="419"/>
      <c r="BL6114" s="419"/>
      <c r="BN6114" s="419"/>
      <c r="BO6114" s="419"/>
      <c r="BP6114" s="419"/>
      <c r="BR6114" s="419"/>
      <c r="BS6114" s="419"/>
      <c r="BT6114" s="419"/>
      <c r="BV6114" s="419"/>
      <c r="BW6114" s="419"/>
      <c r="BX6114" s="397"/>
      <c r="BZ6114" s="449"/>
      <c r="CB6114" s="419"/>
      <c r="CC6114" s="419"/>
      <c r="CD6114" s="419"/>
      <c r="CF6114" s="419"/>
      <c r="CG6114" s="419"/>
      <c r="CH6114" s="419"/>
    </row>
    <row r="6115" spans="3:86" ht="21" thickBot="1">
      <c r="C6115" s="425"/>
      <c r="P6115" s="431"/>
      <c r="R6115" s="419"/>
      <c r="S6115" s="446"/>
      <c r="T6115" s="419"/>
      <c r="V6115" s="196"/>
      <c r="W6115" s="419"/>
      <c r="X6115" s="419"/>
      <c r="Z6115" s="419"/>
      <c r="AA6115" s="419"/>
      <c r="AB6115" s="419"/>
      <c r="AD6115" s="419"/>
      <c r="AE6115" s="419"/>
      <c r="AF6115" s="419"/>
      <c r="AH6115" s="419"/>
      <c r="AI6115" s="419"/>
      <c r="AJ6115" s="419"/>
      <c r="AL6115" s="419"/>
      <c r="AM6115" s="419"/>
      <c r="AN6115" s="403"/>
      <c r="AO6115" s="419"/>
      <c r="AP6115" s="419"/>
      <c r="AQ6115" s="419"/>
      <c r="AR6115" s="419"/>
      <c r="AS6115" s="419"/>
      <c r="AT6115" s="419"/>
      <c r="AU6115" s="419"/>
      <c r="AV6115" s="419"/>
      <c r="AX6115" s="419"/>
      <c r="AY6115" s="419"/>
      <c r="AZ6115" s="419"/>
      <c r="BB6115" s="419"/>
      <c r="BC6115" s="419"/>
      <c r="BD6115" s="419"/>
      <c r="BF6115" s="419"/>
      <c r="BG6115" s="419"/>
      <c r="BH6115" s="419"/>
      <c r="BJ6115" s="419"/>
      <c r="BK6115" s="419"/>
      <c r="BL6115" s="419"/>
      <c r="BN6115" s="419"/>
      <c r="BO6115" s="419"/>
      <c r="BP6115" s="419"/>
      <c r="BR6115" s="419"/>
      <c r="BS6115" s="419"/>
      <c r="BT6115" s="419"/>
      <c r="BV6115" s="419"/>
      <c r="BW6115" s="419"/>
      <c r="BX6115" s="397"/>
      <c r="BZ6115" s="449"/>
      <c r="CB6115" s="419"/>
      <c r="CC6115" s="419"/>
      <c r="CD6115" s="419"/>
      <c r="CF6115" s="419"/>
      <c r="CG6115" s="419"/>
      <c r="CH6115" s="419"/>
    </row>
    <row r="6116" spans="3:86" ht="21" thickBot="1">
      <c r="C6116" s="425"/>
      <c r="P6116" s="431"/>
      <c r="R6116" s="419"/>
      <c r="S6116" s="446"/>
      <c r="T6116" s="419"/>
      <c r="V6116" s="196"/>
      <c r="W6116" s="419"/>
      <c r="X6116" s="419"/>
      <c r="Z6116" s="419"/>
      <c r="AA6116" s="419"/>
      <c r="AB6116" s="419"/>
      <c r="AD6116" s="419"/>
      <c r="AE6116" s="419"/>
      <c r="AF6116" s="419"/>
      <c r="AH6116" s="419"/>
      <c r="AI6116" s="419"/>
      <c r="AJ6116" s="419"/>
      <c r="AL6116" s="419"/>
      <c r="AM6116" s="419"/>
      <c r="AN6116" s="403"/>
      <c r="AO6116" s="419"/>
      <c r="AP6116" s="419"/>
      <c r="AQ6116" s="419"/>
      <c r="AR6116" s="419"/>
      <c r="AS6116" s="419"/>
      <c r="AT6116" s="419"/>
      <c r="AU6116" s="419"/>
      <c r="AV6116" s="419"/>
      <c r="AX6116" s="419"/>
      <c r="AY6116" s="419"/>
      <c r="AZ6116" s="419"/>
      <c r="BB6116" s="419"/>
      <c r="BC6116" s="419"/>
      <c r="BD6116" s="419"/>
      <c r="BF6116" s="419"/>
      <c r="BG6116" s="419"/>
      <c r="BH6116" s="419"/>
      <c r="BJ6116" s="419"/>
      <c r="BK6116" s="419"/>
      <c r="BL6116" s="419"/>
      <c r="BN6116" s="419"/>
      <c r="BO6116" s="419"/>
      <c r="BP6116" s="419"/>
      <c r="BR6116" s="419"/>
      <c r="BS6116" s="419"/>
      <c r="BT6116" s="419"/>
      <c r="BV6116" s="419"/>
      <c r="BW6116" s="419"/>
      <c r="BX6116" s="397"/>
      <c r="BZ6116" s="449"/>
      <c r="CB6116" s="419"/>
      <c r="CC6116" s="419"/>
      <c r="CD6116" s="419"/>
      <c r="CF6116" s="419"/>
      <c r="CG6116" s="419"/>
      <c r="CH6116" s="419"/>
    </row>
    <row r="6117" spans="3:86" ht="21" thickBot="1">
      <c r="C6117" s="425"/>
      <c r="P6117" s="431"/>
      <c r="R6117" s="419"/>
      <c r="S6117" s="446"/>
      <c r="T6117" s="419"/>
      <c r="V6117" s="196"/>
      <c r="W6117" s="419"/>
      <c r="X6117" s="419"/>
      <c r="Z6117" s="419"/>
      <c r="AA6117" s="419"/>
      <c r="AB6117" s="419"/>
      <c r="AD6117" s="419"/>
      <c r="AE6117" s="419"/>
      <c r="AF6117" s="419"/>
      <c r="AH6117" s="419"/>
      <c r="AI6117" s="419"/>
      <c r="AJ6117" s="419"/>
      <c r="AL6117" s="419"/>
      <c r="AM6117" s="419"/>
      <c r="AN6117" s="403"/>
      <c r="AO6117" s="419"/>
      <c r="AP6117" s="419"/>
      <c r="AQ6117" s="419"/>
      <c r="AR6117" s="419"/>
      <c r="AS6117" s="419"/>
      <c r="AT6117" s="419"/>
      <c r="AU6117" s="419"/>
      <c r="AV6117" s="419"/>
      <c r="AX6117" s="419"/>
      <c r="AY6117" s="419"/>
      <c r="AZ6117" s="419"/>
      <c r="BB6117" s="419"/>
      <c r="BC6117" s="419"/>
      <c r="BD6117" s="419"/>
      <c r="BF6117" s="419"/>
      <c r="BG6117" s="419"/>
      <c r="BH6117" s="419"/>
      <c r="BJ6117" s="419"/>
      <c r="BK6117" s="419"/>
      <c r="BL6117" s="419"/>
      <c r="BN6117" s="419"/>
      <c r="BO6117" s="419"/>
      <c r="BP6117" s="419"/>
      <c r="BR6117" s="419"/>
      <c r="BS6117" s="419"/>
      <c r="BT6117" s="419"/>
      <c r="BV6117" s="419"/>
      <c r="BW6117" s="419"/>
      <c r="BX6117" s="397"/>
      <c r="BZ6117" s="449"/>
      <c r="CB6117" s="419"/>
      <c r="CC6117" s="419"/>
      <c r="CD6117" s="419"/>
      <c r="CF6117" s="419"/>
      <c r="CG6117" s="419"/>
      <c r="CH6117" s="419"/>
    </row>
    <row r="6118" spans="3:86" ht="21" thickBot="1">
      <c r="C6118" s="425"/>
      <c r="P6118" s="431"/>
      <c r="R6118" s="419"/>
      <c r="S6118" s="446"/>
      <c r="T6118" s="419"/>
      <c r="V6118" s="196"/>
      <c r="W6118" s="419"/>
      <c r="X6118" s="419"/>
      <c r="Z6118" s="419"/>
      <c r="AA6118" s="419"/>
      <c r="AB6118" s="419"/>
      <c r="AD6118" s="419"/>
      <c r="AE6118" s="419"/>
      <c r="AF6118" s="419"/>
      <c r="AH6118" s="419"/>
      <c r="AI6118" s="419"/>
      <c r="AJ6118" s="419"/>
      <c r="AL6118" s="419"/>
      <c r="AM6118" s="419"/>
      <c r="AN6118" s="403"/>
      <c r="AO6118" s="419"/>
      <c r="AP6118" s="419"/>
      <c r="AQ6118" s="419"/>
      <c r="AR6118" s="419"/>
      <c r="AS6118" s="419"/>
      <c r="AT6118" s="419"/>
      <c r="AU6118" s="419"/>
      <c r="AV6118" s="419"/>
      <c r="AX6118" s="419"/>
      <c r="AY6118" s="419"/>
      <c r="AZ6118" s="419"/>
      <c r="BB6118" s="419"/>
      <c r="BC6118" s="419"/>
      <c r="BD6118" s="419"/>
      <c r="BF6118" s="419"/>
      <c r="BG6118" s="419"/>
      <c r="BH6118" s="419"/>
      <c r="BJ6118" s="419"/>
      <c r="BK6118" s="419"/>
      <c r="BL6118" s="419"/>
      <c r="BN6118" s="419"/>
      <c r="BO6118" s="419"/>
      <c r="BP6118" s="419"/>
      <c r="BR6118" s="419"/>
      <c r="BS6118" s="419"/>
      <c r="BT6118" s="419"/>
      <c r="BV6118" s="419"/>
      <c r="BW6118" s="419"/>
      <c r="BX6118" s="397"/>
      <c r="BZ6118" s="449"/>
      <c r="CB6118" s="419"/>
      <c r="CC6118" s="419"/>
      <c r="CD6118" s="419"/>
      <c r="CF6118" s="419"/>
      <c r="CG6118" s="419"/>
      <c r="CH6118" s="419"/>
    </row>
    <row r="6119" spans="3:86" ht="21" thickBot="1">
      <c r="C6119" s="425"/>
      <c r="P6119" s="431"/>
      <c r="R6119" s="419"/>
      <c r="S6119" s="446"/>
      <c r="T6119" s="419"/>
      <c r="V6119" s="196"/>
      <c r="W6119" s="419"/>
      <c r="X6119" s="419"/>
      <c r="Z6119" s="419"/>
      <c r="AA6119" s="419"/>
      <c r="AB6119" s="419"/>
      <c r="AD6119" s="419"/>
      <c r="AE6119" s="419"/>
      <c r="AF6119" s="419"/>
      <c r="AH6119" s="419"/>
      <c r="AI6119" s="419"/>
      <c r="AJ6119" s="419"/>
      <c r="AL6119" s="419"/>
      <c r="AM6119" s="419"/>
      <c r="AN6119" s="403"/>
      <c r="AO6119" s="419"/>
      <c r="AP6119" s="419"/>
      <c r="AQ6119" s="419"/>
      <c r="AR6119" s="419"/>
      <c r="AS6119" s="419"/>
      <c r="AT6119" s="419"/>
      <c r="AU6119" s="419"/>
      <c r="AV6119" s="419"/>
      <c r="AX6119" s="419"/>
      <c r="AY6119" s="419"/>
      <c r="AZ6119" s="419"/>
      <c r="BB6119" s="419"/>
      <c r="BC6119" s="419"/>
      <c r="BD6119" s="419"/>
      <c r="BF6119" s="419"/>
      <c r="BG6119" s="419"/>
      <c r="BH6119" s="419"/>
      <c r="BJ6119" s="419"/>
      <c r="BK6119" s="419"/>
      <c r="BL6119" s="419"/>
      <c r="BN6119" s="419"/>
      <c r="BO6119" s="419"/>
      <c r="BP6119" s="419"/>
      <c r="BR6119" s="419"/>
      <c r="BS6119" s="419"/>
      <c r="BT6119" s="419"/>
      <c r="BV6119" s="419"/>
      <c r="BW6119" s="419"/>
      <c r="BX6119" s="397"/>
      <c r="BZ6119" s="449"/>
      <c r="CB6119" s="419"/>
      <c r="CC6119" s="419"/>
      <c r="CD6119" s="419"/>
      <c r="CF6119" s="419"/>
      <c r="CG6119" s="419"/>
      <c r="CH6119" s="419"/>
    </row>
    <row r="6120" spans="3:86" ht="21" thickBot="1">
      <c r="C6120" s="425"/>
      <c r="P6120" s="431"/>
      <c r="R6120" s="419"/>
      <c r="S6120" s="446"/>
      <c r="T6120" s="419"/>
      <c r="V6120" s="196"/>
      <c r="W6120" s="419"/>
      <c r="X6120" s="419"/>
      <c r="Z6120" s="419"/>
      <c r="AA6120" s="419"/>
      <c r="AB6120" s="419"/>
      <c r="AD6120" s="419"/>
      <c r="AE6120" s="419"/>
      <c r="AF6120" s="419"/>
      <c r="AH6120" s="419"/>
      <c r="AI6120" s="419"/>
      <c r="AJ6120" s="419"/>
      <c r="AL6120" s="419"/>
      <c r="AM6120" s="419"/>
      <c r="AN6120" s="403"/>
      <c r="AO6120" s="419"/>
      <c r="AP6120" s="419"/>
      <c r="AQ6120" s="419"/>
      <c r="AR6120" s="419"/>
      <c r="AS6120" s="419"/>
      <c r="AT6120" s="419"/>
      <c r="AU6120" s="419"/>
      <c r="AV6120" s="419"/>
      <c r="AX6120" s="419"/>
      <c r="AY6120" s="419"/>
      <c r="AZ6120" s="419"/>
      <c r="BB6120" s="419"/>
      <c r="BC6120" s="419"/>
      <c r="BD6120" s="419"/>
      <c r="BF6120" s="419"/>
      <c r="BG6120" s="419"/>
      <c r="BH6120" s="419"/>
      <c r="BJ6120" s="419"/>
      <c r="BK6120" s="419"/>
      <c r="BL6120" s="419"/>
      <c r="BN6120" s="419"/>
      <c r="BO6120" s="419"/>
      <c r="BP6120" s="419"/>
      <c r="BR6120" s="419"/>
      <c r="BS6120" s="419"/>
      <c r="BT6120" s="419"/>
      <c r="BV6120" s="419"/>
      <c r="BW6120" s="419"/>
      <c r="BX6120" s="397"/>
      <c r="BZ6120" s="449"/>
      <c r="CB6120" s="419"/>
      <c r="CC6120" s="419"/>
      <c r="CD6120" s="419"/>
      <c r="CF6120" s="419"/>
      <c r="CG6120" s="419"/>
      <c r="CH6120" s="419"/>
    </row>
    <row r="6121" spans="3:86" ht="21" thickBot="1">
      <c r="C6121" s="425"/>
      <c r="P6121" s="431"/>
      <c r="R6121" s="419"/>
      <c r="S6121" s="446"/>
      <c r="T6121" s="419"/>
      <c r="V6121" s="196"/>
      <c r="W6121" s="419"/>
      <c r="X6121" s="419"/>
      <c r="Z6121" s="419"/>
      <c r="AA6121" s="419"/>
      <c r="AB6121" s="419"/>
      <c r="AD6121" s="419"/>
      <c r="AE6121" s="419"/>
      <c r="AF6121" s="419"/>
      <c r="AH6121" s="419"/>
      <c r="AI6121" s="419"/>
      <c r="AJ6121" s="419"/>
      <c r="AL6121" s="419"/>
      <c r="AM6121" s="419"/>
      <c r="AN6121" s="403"/>
      <c r="AO6121" s="419"/>
      <c r="AP6121" s="419"/>
      <c r="AQ6121" s="419"/>
      <c r="AR6121" s="419"/>
      <c r="AS6121" s="419"/>
      <c r="AT6121" s="419"/>
      <c r="AU6121" s="419"/>
      <c r="AV6121" s="419"/>
      <c r="AX6121" s="419"/>
      <c r="AY6121" s="419"/>
      <c r="AZ6121" s="419"/>
      <c r="BB6121" s="419"/>
      <c r="BC6121" s="419"/>
      <c r="BD6121" s="419"/>
      <c r="BF6121" s="419"/>
      <c r="BG6121" s="419"/>
      <c r="BH6121" s="419"/>
      <c r="BJ6121" s="419"/>
      <c r="BK6121" s="419"/>
      <c r="BL6121" s="419"/>
      <c r="BN6121" s="419"/>
      <c r="BO6121" s="419"/>
      <c r="BP6121" s="419"/>
      <c r="BR6121" s="419"/>
      <c r="BS6121" s="419"/>
      <c r="BT6121" s="419"/>
      <c r="BV6121" s="419"/>
      <c r="BW6121" s="419"/>
      <c r="BX6121" s="397"/>
      <c r="BZ6121" s="449"/>
      <c r="CB6121" s="419"/>
      <c r="CC6121" s="419"/>
      <c r="CD6121" s="419"/>
      <c r="CF6121" s="419"/>
      <c r="CG6121" s="419"/>
      <c r="CH6121" s="419"/>
    </row>
    <row r="6122" spans="3:86" ht="21" thickBot="1">
      <c r="C6122" s="425"/>
      <c r="P6122" s="431"/>
      <c r="R6122" s="419"/>
      <c r="S6122" s="446"/>
      <c r="T6122" s="419"/>
      <c r="V6122" s="196"/>
      <c r="W6122" s="419"/>
      <c r="X6122" s="419"/>
      <c r="Z6122" s="419"/>
      <c r="AA6122" s="419"/>
      <c r="AB6122" s="419"/>
      <c r="AD6122" s="419"/>
      <c r="AE6122" s="419"/>
      <c r="AF6122" s="419"/>
      <c r="AH6122" s="419"/>
      <c r="AI6122" s="419"/>
      <c r="AJ6122" s="419"/>
      <c r="AL6122" s="419"/>
      <c r="AM6122" s="419"/>
      <c r="AN6122" s="403"/>
      <c r="AO6122" s="419"/>
      <c r="AP6122" s="419"/>
      <c r="AQ6122" s="419"/>
      <c r="AR6122" s="419"/>
      <c r="AS6122" s="419"/>
      <c r="AT6122" s="419"/>
      <c r="AU6122" s="419"/>
      <c r="AV6122" s="419"/>
      <c r="AX6122" s="419"/>
      <c r="AY6122" s="419"/>
      <c r="AZ6122" s="419"/>
      <c r="BB6122" s="419"/>
      <c r="BC6122" s="419"/>
      <c r="BD6122" s="419"/>
      <c r="BF6122" s="419"/>
      <c r="BG6122" s="419"/>
      <c r="BH6122" s="419"/>
      <c r="BJ6122" s="419"/>
      <c r="BK6122" s="419"/>
      <c r="BL6122" s="419"/>
      <c r="BN6122" s="419"/>
      <c r="BO6122" s="419"/>
      <c r="BP6122" s="419"/>
      <c r="BR6122" s="419"/>
      <c r="BS6122" s="419"/>
      <c r="BT6122" s="419"/>
      <c r="BV6122" s="419"/>
      <c r="BW6122" s="419"/>
      <c r="BX6122" s="397"/>
      <c r="BZ6122" s="449"/>
      <c r="CB6122" s="419"/>
      <c r="CC6122" s="419"/>
      <c r="CD6122" s="419"/>
      <c r="CF6122" s="419"/>
      <c r="CG6122" s="419"/>
      <c r="CH6122" s="419"/>
    </row>
    <row r="6123" spans="3:86" ht="21" thickBot="1">
      <c r="C6123" s="425"/>
      <c r="P6123" s="431"/>
      <c r="R6123" s="419"/>
      <c r="S6123" s="446"/>
      <c r="T6123" s="419"/>
      <c r="V6123" s="196"/>
      <c r="W6123" s="419"/>
      <c r="X6123" s="419"/>
      <c r="Z6123" s="419"/>
      <c r="AA6123" s="419"/>
      <c r="AB6123" s="419"/>
      <c r="AD6123" s="419"/>
      <c r="AE6123" s="419"/>
      <c r="AF6123" s="419"/>
      <c r="AH6123" s="419"/>
      <c r="AI6123" s="419"/>
      <c r="AJ6123" s="419"/>
      <c r="AL6123" s="419"/>
      <c r="AM6123" s="419"/>
      <c r="AN6123" s="403"/>
      <c r="AO6123" s="419"/>
      <c r="AP6123" s="419"/>
      <c r="AQ6123" s="419"/>
      <c r="AR6123" s="419"/>
      <c r="AS6123" s="419"/>
      <c r="AT6123" s="419"/>
      <c r="AU6123" s="419"/>
      <c r="AV6123" s="419"/>
      <c r="AX6123" s="419"/>
      <c r="AY6123" s="419"/>
      <c r="AZ6123" s="419"/>
      <c r="BB6123" s="419"/>
      <c r="BC6123" s="419"/>
      <c r="BD6123" s="419"/>
      <c r="BF6123" s="419"/>
      <c r="BG6123" s="419"/>
      <c r="BH6123" s="419"/>
      <c r="BJ6123" s="419"/>
      <c r="BK6123" s="419"/>
      <c r="BL6123" s="419"/>
      <c r="BN6123" s="419"/>
      <c r="BO6123" s="419"/>
      <c r="BP6123" s="419"/>
      <c r="BR6123" s="419"/>
      <c r="BS6123" s="419"/>
      <c r="BT6123" s="419"/>
      <c r="BV6123" s="419"/>
      <c r="BW6123" s="419"/>
      <c r="BX6123" s="397"/>
      <c r="BZ6123" s="449"/>
      <c r="CB6123" s="419"/>
      <c r="CC6123" s="419"/>
      <c r="CD6123" s="419"/>
      <c r="CF6123" s="419"/>
      <c r="CG6123" s="419"/>
      <c r="CH6123" s="419"/>
    </row>
    <row r="6124" spans="3:86" ht="21" thickBot="1">
      <c r="C6124" s="425"/>
      <c r="P6124" s="431"/>
      <c r="R6124" s="419"/>
      <c r="S6124" s="446"/>
      <c r="T6124" s="419"/>
      <c r="V6124" s="196"/>
      <c r="W6124" s="419"/>
      <c r="X6124" s="419"/>
      <c r="Z6124" s="419"/>
      <c r="AA6124" s="419"/>
      <c r="AB6124" s="419"/>
      <c r="AD6124" s="419"/>
      <c r="AE6124" s="419"/>
      <c r="AF6124" s="419"/>
      <c r="AH6124" s="419"/>
      <c r="AI6124" s="419"/>
      <c r="AJ6124" s="419"/>
      <c r="AL6124" s="419"/>
      <c r="AM6124" s="419"/>
      <c r="AN6124" s="403"/>
      <c r="AO6124" s="419"/>
      <c r="AP6124" s="419"/>
      <c r="AQ6124" s="419"/>
      <c r="AR6124" s="419"/>
      <c r="AS6124" s="419"/>
      <c r="AT6124" s="419"/>
      <c r="AU6124" s="419"/>
      <c r="AV6124" s="419"/>
      <c r="AX6124" s="419"/>
      <c r="AY6124" s="419"/>
      <c r="AZ6124" s="419"/>
      <c r="BB6124" s="419"/>
      <c r="BC6124" s="419"/>
      <c r="BD6124" s="419"/>
      <c r="BF6124" s="419"/>
      <c r="BG6124" s="419"/>
      <c r="BH6124" s="419"/>
      <c r="BJ6124" s="419"/>
      <c r="BK6124" s="419"/>
      <c r="BL6124" s="419"/>
      <c r="BN6124" s="419"/>
      <c r="BO6124" s="419"/>
      <c r="BP6124" s="419"/>
      <c r="BR6124" s="419"/>
      <c r="BS6124" s="419"/>
      <c r="BT6124" s="419"/>
      <c r="BV6124" s="419"/>
      <c r="BW6124" s="419"/>
      <c r="BX6124" s="397"/>
      <c r="BZ6124" s="449"/>
      <c r="CB6124" s="419"/>
      <c r="CC6124" s="419"/>
      <c r="CD6124" s="419"/>
      <c r="CF6124" s="419"/>
      <c r="CG6124" s="419"/>
      <c r="CH6124" s="419"/>
    </row>
    <row r="6125" spans="3:86" ht="21" thickBot="1">
      <c r="C6125" s="425"/>
      <c r="P6125" s="431"/>
      <c r="R6125" s="419"/>
      <c r="S6125" s="446"/>
      <c r="T6125" s="419"/>
      <c r="V6125" s="196"/>
      <c r="W6125" s="419"/>
      <c r="X6125" s="419"/>
      <c r="Z6125" s="419"/>
      <c r="AA6125" s="419"/>
      <c r="AB6125" s="419"/>
      <c r="AD6125" s="419"/>
      <c r="AE6125" s="419"/>
      <c r="AF6125" s="419"/>
      <c r="AH6125" s="419"/>
      <c r="AI6125" s="419"/>
      <c r="AJ6125" s="419"/>
      <c r="AL6125" s="419"/>
      <c r="AM6125" s="419"/>
      <c r="AN6125" s="403"/>
      <c r="AO6125" s="419"/>
      <c r="AP6125" s="419"/>
      <c r="AQ6125" s="419"/>
      <c r="AR6125" s="419"/>
      <c r="AS6125" s="419"/>
      <c r="AT6125" s="419"/>
      <c r="AU6125" s="419"/>
      <c r="AV6125" s="419"/>
      <c r="AX6125" s="419"/>
      <c r="AY6125" s="419"/>
      <c r="AZ6125" s="419"/>
      <c r="BB6125" s="419"/>
      <c r="BC6125" s="419"/>
      <c r="BD6125" s="419"/>
      <c r="BF6125" s="419"/>
      <c r="BG6125" s="419"/>
      <c r="BH6125" s="419"/>
      <c r="BJ6125" s="419"/>
      <c r="BK6125" s="419"/>
      <c r="BL6125" s="419"/>
      <c r="BN6125" s="419"/>
      <c r="BO6125" s="419"/>
      <c r="BP6125" s="419"/>
      <c r="BR6125" s="419"/>
      <c r="BS6125" s="419"/>
      <c r="BT6125" s="419"/>
      <c r="BV6125" s="419"/>
      <c r="BW6125" s="419"/>
      <c r="BX6125" s="397"/>
      <c r="BZ6125" s="449"/>
      <c r="CB6125" s="419"/>
      <c r="CC6125" s="419"/>
      <c r="CD6125" s="419"/>
      <c r="CF6125" s="419"/>
      <c r="CG6125" s="419"/>
      <c r="CH6125" s="419"/>
    </row>
    <row r="6126" spans="3:86" ht="21" thickBot="1">
      <c r="C6126" s="425"/>
      <c r="P6126" s="431"/>
      <c r="R6126" s="419"/>
      <c r="S6126" s="446"/>
      <c r="T6126" s="419"/>
      <c r="V6126" s="196"/>
      <c r="W6126" s="419"/>
      <c r="X6126" s="419"/>
      <c r="Z6126" s="419"/>
      <c r="AA6126" s="419"/>
      <c r="AB6126" s="419"/>
      <c r="AD6126" s="419"/>
      <c r="AE6126" s="419"/>
      <c r="AF6126" s="419"/>
      <c r="AH6126" s="419"/>
      <c r="AI6126" s="419"/>
      <c r="AJ6126" s="419"/>
      <c r="AL6126" s="419"/>
      <c r="AM6126" s="419"/>
      <c r="AN6126" s="403"/>
      <c r="AO6126" s="419"/>
      <c r="AP6126" s="419"/>
      <c r="AQ6126" s="419"/>
      <c r="AR6126" s="419"/>
      <c r="AS6126" s="419"/>
      <c r="AT6126" s="419"/>
      <c r="AU6126" s="419"/>
      <c r="AV6126" s="419"/>
      <c r="AX6126" s="419"/>
      <c r="AY6126" s="419"/>
      <c r="AZ6126" s="419"/>
      <c r="BB6126" s="419"/>
      <c r="BC6126" s="419"/>
      <c r="BD6126" s="419"/>
      <c r="BF6126" s="419"/>
      <c r="BG6126" s="419"/>
      <c r="BH6126" s="419"/>
      <c r="BJ6126" s="419"/>
      <c r="BK6126" s="419"/>
      <c r="BL6126" s="419"/>
      <c r="BN6126" s="419"/>
      <c r="BO6126" s="419"/>
      <c r="BP6126" s="419"/>
      <c r="BR6126" s="419"/>
      <c r="BS6126" s="419"/>
      <c r="BT6126" s="419"/>
      <c r="BV6126" s="419"/>
      <c r="BW6126" s="419"/>
      <c r="BX6126" s="397"/>
      <c r="BZ6126" s="449"/>
      <c r="CB6126" s="419"/>
      <c r="CC6126" s="419"/>
      <c r="CD6126" s="419"/>
      <c r="CF6126" s="419"/>
      <c r="CG6126" s="419"/>
      <c r="CH6126" s="419"/>
    </row>
    <row r="6127" spans="3:86" ht="21" thickBot="1">
      <c r="C6127" s="425"/>
      <c r="P6127" s="431"/>
      <c r="R6127" s="419"/>
      <c r="S6127" s="446"/>
      <c r="T6127" s="419"/>
      <c r="V6127" s="196"/>
      <c r="W6127" s="419"/>
      <c r="X6127" s="419"/>
      <c r="Z6127" s="419"/>
      <c r="AA6127" s="419"/>
      <c r="AB6127" s="419"/>
      <c r="AD6127" s="419"/>
      <c r="AE6127" s="419"/>
      <c r="AF6127" s="419"/>
      <c r="AH6127" s="419"/>
      <c r="AI6127" s="419"/>
      <c r="AJ6127" s="419"/>
      <c r="AL6127" s="419"/>
      <c r="AM6127" s="419"/>
      <c r="AN6127" s="403"/>
      <c r="AO6127" s="419"/>
      <c r="AP6127" s="419"/>
      <c r="AQ6127" s="419"/>
      <c r="AR6127" s="419"/>
      <c r="AS6127" s="419"/>
      <c r="AT6127" s="419"/>
      <c r="AU6127" s="419"/>
      <c r="AV6127" s="419"/>
      <c r="AX6127" s="419"/>
      <c r="AY6127" s="419"/>
      <c r="AZ6127" s="419"/>
      <c r="BB6127" s="419"/>
      <c r="BC6127" s="419"/>
      <c r="BD6127" s="419"/>
      <c r="BF6127" s="419"/>
      <c r="BG6127" s="419"/>
      <c r="BH6127" s="419"/>
      <c r="BJ6127" s="419"/>
      <c r="BK6127" s="419"/>
      <c r="BL6127" s="419"/>
      <c r="BN6127" s="419"/>
      <c r="BO6127" s="419"/>
      <c r="BP6127" s="419"/>
      <c r="BR6127" s="419"/>
      <c r="BS6127" s="419"/>
      <c r="BT6127" s="419"/>
      <c r="BV6127" s="419"/>
      <c r="BW6127" s="419"/>
      <c r="BX6127" s="397"/>
      <c r="BZ6127" s="449"/>
      <c r="CB6127" s="419"/>
      <c r="CC6127" s="419"/>
      <c r="CD6127" s="419"/>
      <c r="CF6127" s="419"/>
      <c r="CG6127" s="419"/>
      <c r="CH6127" s="419"/>
    </row>
    <row r="6128" spans="3:86" ht="21" thickBot="1">
      <c r="C6128" s="425"/>
      <c r="P6128" s="431"/>
      <c r="R6128" s="419"/>
      <c r="S6128" s="446"/>
      <c r="T6128" s="419"/>
      <c r="V6128" s="196"/>
      <c r="W6128" s="419"/>
      <c r="X6128" s="419"/>
      <c r="Z6128" s="419"/>
      <c r="AA6128" s="419"/>
      <c r="AB6128" s="419"/>
      <c r="AD6128" s="419"/>
      <c r="AE6128" s="419"/>
      <c r="AF6128" s="419"/>
      <c r="AH6128" s="419"/>
      <c r="AI6128" s="419"/>
      <c r="AJ6128" s="419"/>
      <c r="AL6128" s="419"/>
      <c r="AM6128" s="419"/>
      <c r="AN6128" s="403"/>
      <c r="AO6128" s="419"/>
      <c r="AP6128" s="419"/>
      <c r="AQ6128" s="419"/>
      <c r="AR6128" s="419"/>
      <c r="AS6128" s="419"/>
      <c r="AT6128" s="419"/>
      <c r="AU6128" s="419"/>
      <c r="AV6128" s="419"/>
      <c r="AX6128" s="419"/>
      <c r="AY6128" s="419"/>
      <c r="AZ6128" s="419"/>
      <c r="BB6128" s="419"/>
      <c r="BC6128" s="419"/>
      <c r="BD6128" s="419"/>
      <c r="BF6128" s="419"/>
      <c r="BG6128" s="419"/>
      <c r="BH6128" s="419"/>
      <c r="BJ6128" s="419"/>
      <c r="BK6128" s="419"/>
      <c r="BL6128" s="419"/>
      <c r="BN6128" s="419"/>
      <c r="BO6128" s="419"/>
      <c r="BP6128" s="419"/>
      <c r="BR6128" s="419"/>
      <c r="BS6128" s="419"/>
      <c r="BT6128" s="419"/>
      <c r="BV6128" s="419"/>
      <c r="BW6128" s="419"/>
      <c r="BX6128" s="397"/>
      <c r="BZ6128" s="449"/>
      <c r="CB6128" s="419"/>
      <c r="CC6128" s="419"/>
      <c r="CD6128" s="419"/>
      <c r="CF6128" s="419"/>
      <c r="CG6128" s="419"/>
      <c r="CH6128" s="419"/>
    </row>
    <row r="6129" spans="3:86" ht="21" thickBot="1">
      <c r="C6129" s="425"/>
      <c r="P6129" s="431"/>
      <c r="R6129" s="419"/>
      <c r="S6129" s="446"/>
      <c r="T6129" s="419"/>
      <c r="V6129" s="196"/>
      <c r="W6129" s="419"/>
      <c r="X6129" s="419"/>
      <c r="Z6129" s="419"/>
      <c r="AA6129" s="419"/>
      <c r="AB6129" s="419"/>
      <c r="AD6129" s="419"/>
      <c r="AE6129" s="419"/>
      <c r="AF6129" s="419"/>
      <c r="AH6129" s="419"/>
      <c r="AI6129" s="419"/>
      <c r="AJ6129" s="419"/>
      <c r="AL6129" s="419"/>
      <c r="AM6129" s="419"/>
      <c r="AN6129" s="403"/>
      <c r="AO6129" s="419"/>
      <c r="AP6129" s="419"/>
      <c r="AQ6129" s="419"/>
      <c r="AR6129" s="419"/>
      <c r="AS6129" s="419"/>
      <c r="AT6129" s="419"/>
      <c r="AU6129" s="419"/>
      <c r="AV6129" s="419"/>
      <c r="AX6129" s="419"/>
      <c r="AY6129" s="419"/>
      <c r="AZ6129" s="419"/>
      <c r="BB6129" s="419"/>
      <c r="BC6129" s="419"/>
      <c r="BD6129" s="419"/>
      <c r="BF6129" s="419"/>
      <c r="BG6129" s="419"/>
      <c r="BH6129" s="419"/>
      <c r="BJ6129" s="419"/>
      <c r="BK6129" s="419"/>
      <c r="BL6129" s="419"/>
      <c r="BN6129" s="419"/>
      <c r="BO6129" s="419"/>
      <c r="BP6129" s="419"/>
      <c r="BR6129" s="419"/>
      <c r="BS6129" s="419"/>
      <c r="BT6129" s="419"/>
      <c r="BV6129" s="419"/>
      <c r="BW6129" s="419"/>
      <c r="BX6129" s="397"/>
      <c r="BZ6129" s="449"/>
      <c r="CB6129" s="419"/>
      <c r="CC6129" s="419"/>
      <c r="CD6129" s="419"/>
      <c r="CF6129" s="419"/>
      <c r="CG6129" s="419"/>
      <c r="CH6129" s="419"/>
    </row>
    <row r="6130" spans="3:86" ht="21" thickBot="1">
      <c r="C6130" s="425"/>
      <c r="P6130" s="431"/>
      <c r="R6130" s="419"/>
      <c r="S6130" s="446"/>
      <c r="T6130" s="419"/>
      <c r="V6130" s="196"/>
      <c r="W6130" s="419"/>
      <c r="X6130" s="419"/>
      <c r="Z6130" s="419"/>
      <c r="AA6130" s="419"/>
      <c r="AB6130" s="419"/>
      <c r="AD6130" s="419"/>
      <c r="AE6130" s="419"/>
      <c r="AF6130" s="419"/>
      <c r="AH6130" s="419"/>
      <c r="AI6130" s="419"/>
      <c r="AJ6130" s="419"/>
      <c r="AL6130" s="419"/>
      <c r="AM6130" s="419"/>
      <c r="AN6130" s="403"/>
      <c r="AO6130" s="419"/>
      <c r="AP6130" s="419"/>
      <c r="AQ6130" s="419"/>
      <c r="AR6130" s="419"/>
      <c r="AS6130" s="419"/>
      <c r="AT6130" s="419"/>
      <c r="AU6130" s="419"/>
      <c r="AV6130" s="419"/>
      <c r="AX6130" s="419"/>
      <c r="AY6130" s="419"/>
      <c r="AZ6130" s="419"/>
      <c r="BB6130" s="419"/>
      <c r="BC6130" s="419"/>
      <c r="BD6130" s="419"/>
      <c r="BF6130" s="419"/>
      <c r="BG6130" s="419"/>
      <c r="BH6130" s="419"/>
      <c r="BJ6130" s="419"/>
      <c r="BK6130" s="419"/>
      <c r="BL6130" s="419"/>
      <c r="BN6130" s="419"/>
      <c r="BO6130" s="419"/>
      <c r="BP6130" s="419"/>
      <c r="BR6130" s="419"/>
      <c r="BS6130" s="419"/>
      <c r="BT6130" s="419"/>
      <c r="BV6130" s="419"/>
      <c r="BW6130" s="419"/>
      <c r="BX6130" s="397"/>
      <c r="BZ6130" s="449"/>
      <c r="CB6130" s="419"/>
      <c r="CC6130" s="419"/>
      <c r="CD6130" s="419"/>
      <c r="CF6130" s="419"/>
      <c r="CG6130" s="419"/>
      <c r="CH6130" s="419"/>
    </row>
    <row r="6131" spans="3:86" ht="21" thickBot="1">
      <c r="C6131" s="425"/>
      <c r="P6131" s="431"/>
      <c r="R6131" s="419"/>
      <c r="S6131" s="446"/>
      <c r="T6131" s="419"/>
      <c r="V6131" s="196"/>
      <c r="W6131" s="419"/>
      <c r="X6131" s="419"/>
      <c r="Z6131" s="419"/>
      <c r="AA6131" s="419"/>
      <c r="AB6131" s="419"/>
      <c r="AD6131" s="419"/>
      <c r="AE6131" s="419"/>
      <c r="AF6131" s="419"/>
      <c r="AH6131" s="419"/>
      <c r="AI6131" s="419"/>
      <c r="AJ6131" s="419"/>
      <c r="AL6131" s="419"/>
      <c r="AM6131" s="419"/>
      <c r="AN6131" s="403"/>
      <c r="AO6131" s="419"/>
      <c r="AP6131" s="419"/>
      <c r="AQ6131" s="419"/>
      <c r="AR6131" s="419"/>
      <c r="AS6131" s="419"/>
      <c r="AT6131" s="419"/>
      <c r="AU6131" s="419"/>
      <c r="AV6131" s="419"/>
      <c r="AX6131" s="419"/>
      <c r="AY6131" s="419"/>
      <c r="AZ6131" s="419"/>
      <c r="BB6131" s="419"/>
      <c r="BC6131" s="419"/>
      <c r="BD6131" s="419"/>
      <c r="BF6131" s="419"/>
      <c r="BG6131" s="419"/>
      <c r="BH6131" s="419"/>
      <c r="BJ6131" s="419"/>
      <c r="BK6131" s="419"/>
      <c r="BL6131" s="419"/>
      <c r="BN6131" s="419"/>
      <c r="BO6131" s="419"/>
      <c r="BP6131" s="419"/>
      <c r="BR6131" s="419"/>
      <c r="BS6131" s="419"/>
      <c r="BT6131" s="419"/>
      <c r="BV6131" s="419"/>
      <c r="BW6131" s="419"/>
      <c r="BX6131" s="397"/>
      <c r="BZ6131" s="449"/>
      <c r="CB6131" s="419"/>
      <c r="CC6131" s="419"/>
      <c r="CD6131" s="419"/>
      <c r="CF6131" s="419"/>
      <c r="CG6131" s="419"/>
      <c r="CH6131" s="419"/>
    </row>
    <row r="6132" spans="3:86" ht="21" thickBot="1">
      <c r="C6132" s="425"/>
      <c r="P6132" s="431"/>
      <c r="R6132" s="419"/>
      <c r="S6132" s="446"/>
      <c r="T6132" s="419"/>
      <c r="V6132" s="196"/>
      <c r="W6132" s="419"/>
      <c r="X6132" s="419"/>
      <c r="Z6132" s="419"/>
      <c r="AA6132" s="419"/>
      <c r="AB6132" s="419"/>
      <c r="AD6132" s="419"/>
      <c r="AE6132" s="419"/>
      <c r="AF6132" s="419"/>
      <c r="AH6132" s="419"/>
      <c r="AI6132" s="419"/>
      <c r="AJ6132" s="419"/>
      <c r="AL6132" s="419"/>
      <c r="AM6132" s="419"/>
      <c r="AN6132" s="403"/>
      <c r="AO6132" s="419"/>
      <c r="AP6132" s="419"/>
      <c r="AQ6132" s="419"/>
      <c r="AR6132" s="419"/>
      <c r="AS6132" s="419"/>
      <c r="AT6132" s="419"/>
      <c r="AU6132" s="419"/>
      <c r="AV6132" s="419"/>
      <c r="AX6132" s="419"/>
      <c r="AY6132" s="419"/>
      <c r="AZ6132" s="419"/>
      <c r="BB6132" s="419"/>
      <c r="BC6132" s="419"/>
      <c r="BD6132" s="419"/>
      <c r="BF6132" s="419"/>
      <c r="BG6132" s="419"/>
      <c r="BH6132" s="419"/>
      <c r="BJ6132" s="419"/>
      <c r="BK6132" s="419"/>
      <c r="BL6132" s="419"/>
      <c r="BN6132" s="419"/>
      <c r="BO6132" s="419"/>
      <c r="BP6132" s="419"/>
      <c r="BR6132" s="419"/>
      <c r="BS6132" s="419"/>
      <c r="BT6132" s="419"/>
      <c r="BV6132" s="419"/>
      <c r="BW6132" s="419"/>
      <c r="BX6132" s="397"/>
      <c r="BZ6132" s="449"/>
      <c r="CB6132" s="419"/>
      <c r="CC6132" s="419"/>
      <c r="CD6132" s="419"/>
      <c r="CF6132" s="419"/>
      <c r="CG6132" s="419"/>
      <c r="CH6132" s="419"/>
    </row>
    <row r="6133" spans="3:86" ht="21" thickBot="1">
      <c r="C6133" s="425"/>
      <c r="P6133" s="431"/>
      <c r="R6133" s="419"/>
      <c r="S6133" s="446"/>
      <c r="T6133" s="419"/>
      <c r="V6133" s="196"/>
      <c r="W6133" s="419"/>
      <c r="X6133" s="419"/>
      <c r="Z6133" s="419"/>
      <c r="AA6133" s="419"/>
      <c r="AB6133" s="419"/>
      <c r="AD6133" s="419"/>
      <c r="AE6133" s="419"/>
      <c r="AF6133" s="419"/>
      <c r="AH6133" s="419"/>
      <c r="AI6133" s="419"/>
      <c r="AJ6133" s="419"/>
      <c r="AL6133" s="419"/>
      <c r="AM6133" s="419"/>
      <c r="AN6133" s="403"/>
      <c r="AO6133" s="419"/>
      <c r="AP6133" s="419"/>
      <c r="AQ6133" s="419"/>
      <c r="AR6133" s="419"/>
      <c r="AS6133" s="419"/>
      <c r="AT6133" s="419"/>
      <c r="AU6133" s="419"/>
      <c r="AV6133" s="419"/>
      <c r="AX6133" s="419"/>
      <c r="AY6133" s="419"/>
      <c r="AZ6133" s="419"/>
      <c r="BB6133" s="419"/>
      <c r="BC6133" s="419"/>
      <c r="BD6133" s="419"/>
      <c r="BF6133" s="419"/>
      <c r="BG6133" s="419"/>
      <c r="BH6133" s="419"/>
      <c r="BJ6133" s="419"/>
      <c r="BK6133" s="419"/>
      <c r="BL6133" s="419"/>
      <c r="BN6133" s="419"/>
      <c r="BO6133" s="419"/>
      <c r="BP6133" s="419"/>
      <c r="BR6133" s="419"/>
      <c r="BS6133" s="419"/>
      <c r="BT6133" s="419"/>
      <c r="BV6133" s="419"/>
      <c r="BW6133" s="419"/>
      <c r="BX6133" s="397"/>
      <c r="BZ6133" s="449"/>
      <c r="CB6133" s="419"/>
      <c r="CC6133" s="419"/>
      <c r="CD6133" s="419"/>
      <c r="CF6133" s="419"/>
      <c r="CG6133" s="419"/>
      <c r="CH6133" s="419"/>
    </row>
    <row r="6134" spans="3:86" ht="21" thickBot="1">
      <c r="C6134" s="425"/>
      <c r="P6134" s="431"/>
      <c r="R6134" s="419"/>
      <c r="S6134" s="446"/>
      <c r="T6134" s="419"/>
      <c r="V6134" s="196"/>
      <c r="W6134" s="419"/>
      <c r="X6134" s="419"/>
      <c r="Z6134" s="419"/>
      <c r="AA6134" s="419"/>
      <c r="AB6134" s="419"/>
      <c r="AD6134" s="419"/>
      <c r="AE6134" s="419"/>
      <c r="AF6134" s="419"/>
      <c r="AH6134" s="419"/>
      <c r="AI6134" s="419"/>
      <c r="AJ6134" s="419"/>
      <c r="AL6134" s="419"/>
      <c r="AM6134" s="419"/>
      <c r="AN6134" s="403"/>
      <c r="AO6134" s="419"/>
      <c r="AP6134" s="419"/>
      <c r="AQ6134" s="419"/>
      <c r="AR6134" s="419"/>
      <c r="AS6134" s="419"/>
      <c r="AT6134" s="419"/>
      <c r="AU6134" s="419"/>
      <c r="AV6134" s="419"/>
      <c r="AX6134" s="419"/>
      <c r="AY6134" s="419"/>
      <c r="AZ6134" s="419"/>
      <c r="BB6134" s="419"/>
      <c r="BC6134" s="419"/>
      <c r="BD6134" s="419"/>
      <c r="BF6134" s="419"/>
      <c r="BG6134" s="419"/>
      <c r="BH6134" s="419"/>
      <c r="BJ6134" s="419"/>
      <c r="BK6134" s="419"/>
      <c r="BL6134" s="419"/>
      <c r="BN6134" s="419"/>
      <c r="BO6134" s="419"/>
      <c r="BP6134" s="419"/>
      <c r="BR6134" s="419"/>
      <c r="BS6134" s="419"/>
      <c r="BT6134" s="419"/>
      <c r="BV6134" s="419"/>
      <c r="BW6134" s="419"/>
      <c r="BX6134" s="397"/>
      <c r="BZ6134" s="449"/>
      <c r="CB6134" s="419"/>
      <c r="CC6134" s="419"/>
      <c r="CD6134" s="419"/>
      <c r="CF6134" s="419"/>
      <c r="CG6134" s="419"/>
      <c r="CH6134" s="419"/>
    </row>
    <row r="6135" spans="3:86" ht="21" thickBot="1">
      <c r="C6135" s="425"/>
      <c r="P6135" s="431"/>
      <c r="R6135" s="419"/>
      <c r="S6135" s="446"/>
      <c r="T6135" s="419"/>
      <c r="V6135" s="196"/>
      <c r="W6135" s="419"/>
      <c r="X6135" s="419"/>
      <c r="Z6135" s="419"/>
      <c r="AA6135" s="419"/>
      <c r="AB6135" s="419"/>
      <c r="AD6135" s="419"/>
      <c r="AE6135" s="419"/>
      <c r="AF6135" s="419"/>
      <c r="AH6135" s="419"/>
      <c r="AI6135" s="419"/>
      <c r="AJ6135" s="419"/>
      <c r="AL6135" s="419"/>
      <c r="AM6135" s="419"/>
      <c r="AN6135" s="403"/>
      <c r="AO6135" s="419"/>
      <c r="AP6135" s="419"/>
      <c r="AQ6135" s="419"/>
      <c r="AR6135" s="419"/>
      <c r="AS6135" s="419"/>
      <c r="AT6135" s="419"/>
      <c r="AU6135" s="419"/>
      <c r="AV6135" s="419"/>
      <c r="AX6135" s="419"/>
      <c r="AY6135" s="419"/>
      <c r="AZ6135" s="419"/>
      <c r="BB6135" s="419"/>
      <c r="BC6135" s="419"/>
      <c r="BD6135" s="419"/>
      <c r="BF6135" s="419"/>
      <c r="BG6135" s="419"/>
      <c r="BH6135" s="419"/>
      <c r="BJ6135" s="419"/>
      <c r="BK6135" s="419"/>
      <c r="BL6135" s="419"/>
      <c r="BN6135" s="419"/>
      <c r="BO6135" s="419"/>
      <c r="BP6135" s="419"/>
      <c r="BR6135" s="419"/>
      <c r="BS6135" s="419"/>
      <c r="BT6135" s="419"/>
      <c r="BV6135" s="419"/>
      <c r="BW6135" s="419"/>
      <c r="BX6135" s="397"/>
      <c r="BZ6135" s="449"/>
      <c r="CB6135" s="419"/>
      <c r="CC6135" s="419"/>
      <c r="CD6135" s="419"/>
      <c r="CF6135" s="419"/>
      <c r="CG6135" s="419"/>
      <c r="CH6135" s="419"/>
    </row>
    <row r="6136" spans="3:86" ht="21" thickBot="1">
      <c r="C6136" s="425"/>
      <c r="P6136" s="431"/>
      <c r="R6136" s="419"/>
      <c r="S6136" s="446"/>
      <c r="T6136" s="419"/>
      <c r="V6136" s="196"/>
      <c r="W6136" s="419"/>
      <c r="X6136" s="419"/>
      <c r="Z6136" s="419"/>
      <c r="AA6136" s="419"/>
      <c r="AB6136" s="419"/>
      <c r="AD6136" s="419"/>
      <c r="AE6136" s="419"/>
      <c r="AF6136" s="419"/>
      <c r="AH6136" s="419"/>
      <c r="AI6136" s="419"/>
      <c r="AJ6136" s="419"/>
      <c r="AL6136" s="419"/>
      <c r="AM6136" s="419"/>
      <c r="AN6136" s="403"/>
      <c r="AO6136" s="419"/>
      <c r="AP6136" s="419"/>
      <c r="AQ6136" s="419"/>
      <c r="AR6136" s="419"/>
      <c r="AS6136" s="419"/>
      <c r="AT6136" s="419"/>
      <c r="AU6136" s="419"/>
      <c r="AV6136" s="419"/>
      <c r="AX6136" s="419"/>
      <c r="AY6136" s="419"/>
      <c r="AZ6136" s="419"/>
      <c r="BB6136" s="419"/>
      <c r="BC6136" s="419"/>
      <c r="BD6136" s="419"/>
      <c r="BF6136" s="419"/>
      <c r="BG6136" s="419"/>
      <c r="BH6136" s="419"/>
      <c r="BJ6136" s="419"/>
      <c r="BK6136" s="419"/>
      <c r="BL6136" s="419"/>
      <c r="BN6136" s="419"/>
      <c r="BO6136" s="419"/>
      <c r="BP6136" s="419"/>
      <c r="BR6136" s="419"/>
      <c r="BS6136" s="419"/>
      <c r="BT6136" s="419"/>
      <c r="BV6136" s="419"/>
      <c r="BW6136" s="419"/>
      <c r="BX6136" s="397"/>
      <c r="BZ6136" s="449"/>
      <c r="CB6136" s="419"/>
      <c r="CC6136" s="419"/>
      <c r="CD6136" s="419"/>
      <c r="CF6136" s="419"/>
      <c r="CG6136" s="419"/>
      <c r="CH6136" s="419"/>
    </row>
    <row r="6137" spans="3:86" ht="21" thickBot="1">
      <c r="C6137" s="425"/>
      <c r="P6137" s="431"/>
      <c r="R6137" s="419"/>
      <c r="S6137" s="446"/>
      <c r="T6137" s="419"/>
      <c r="V6137" s="196"/>
      <c r="W6137" s="419"/>
      <c r="X6137" s="419"/>
      <c r="Z6137" s="419"/>
      <c r="AA6137" s="419"/>
      <c r="AB6137" s="419"/>
      <c r="AD6137" s="419"/>
      <c r="AE6137" s="419"/>
      <c r="AF6137" s="419"/>
      <c r="AH6137" s="419"/>
      <c r="AI6137" s="419"/>
      <c r="AJ6137" s="419"/>
      <c r="AL6137" s="419"/>
      <c r="AM6137" s="419"/>
      <c r="AN6137" s="403"/>
      <c r="AO6137" s="419"/>
      <c r="AP6137" s="419"/>
      <c r="AQ6137" s="419"/>
      <c r="AR6137" s="419"/>
      <c r="AS6137" s="419"/>
      <c r="AT6137" s="419"/>
      <c r="AU6137" s="419"/>
      <c r="AV6137" s="419"/>
      <c r="AX6137" s="419"/>
      <c r="AY6137" s="419"/>
      <c r="AZ6137" s="419"/>
      <c r="BB6137" s="419"/>
      <c r="BC6137" s="419"/>
      <c r="BD6137" s="419"/>
      <c r="BF6137" s="419"/>
      <c r="BG6137" s="419"/>
      <c r="BH6137" s="419"/>
      <c r="BJ6137" s="419"/>
      <c r="BK6137" s="419"/>
      <c r="BL6137" s="419"/>
      <c r="BN6137" s="419"/>
      <c r="BO6137" s="419"/>
      <c r="BP6137" s="419"/>
      <c r="BR6137" s="419"/>
      <c r="BS6137" s="419"/>
      <c r="BT6137" s="419"/>
      <c r="BV6137" s="419"/>
      <c r="BW6137" s="419"/>
      <c r="BX6137" s="397"/>
      <c r="BZ6137" s="449"/>
      <c r="CB6137" s="419"/>
      <c r="CC6137" s="419"/>
      <c r="CD6137" s="419"/>
      <c r="CF6137" s="419"/>
      <c r="CG6137" s="419"/>
      <c r="CH6137" s="419"/>
    </row>
    <row r="6138" spans="3:86" ht="21" thickBot="1">
      <c r="C6138" s="425"/>
      <c r="P6138" s="431"/>
      <c r="R6138" s="419"/>
      <c r="S6138" s="446"/>
      <c r="T6138" s="419"/>
      <c r="V6138" s="196"/>
      <c r="W6138" s="419"/>
      <c r="X6138" s="419"/>
      <c r="Z6138" s="419"/>
      <c r="AA6138" s="419"/>
      <c r="AB6138" s="419"/>
      <c r="AD6138" s="419"/>
      <c r="AE6138" s="419"/>
      <c r="AF6138" s="419"/>
      <c r="AH6138" s="419"/>
      <c r="AI6138" s="419"/>
      <c r="AJ6138" s="419"/>
      <c r="AL6138" s="419"/>
      <c r="AM6138" s="419"/>
      <c r="AN6138" s="403"/>
      <c r="AO6138" s="419"/>
      <c r="AP6138" s="419"/>
      <c r="AQ6138" s="419"/>
      <c r="AR6138" s="419"/>
      <c r="AS6138" s="419"/>
      <c r="AT6138" s="419"/>
      <c r="AU6138" s="419"/>
      <c r="AV6138" s="419"/>
      <c r="AX6138" s="419"/>
      <c r="AY6138" s="419"/>
      <c r="AZ6138" s="419"/>
      <c r="BB6138" s="419"/>
      <c r="BC6138" s="419"/>
      <c r="BD6138" s="419"/>
      <c r="BF6138" s="419"/>
      <c r="BG6138" s="419"/>
      <c r="BH6138" s="419"/>
      <c r="BJ6138" s="419"/>
      <c r="BK6138" s="419"/>
      <c r="BL6138" s="419"/>
      <c r="BN6138" s="419"/>
      <c r="BO6138" s="419"/>
      <c r="BP6138" s="419"/>
      <c r="BR6138" s="419"/>
      <c r="BS6138" s="419"/>
      <c r="BT6138" s="419"/>
      <c r="BV6138" s="419"/>
      <c r="BW6138" s="419"/>
      <c r="BX6138" s="397"/>
      <c r="BZ6138" s="449"/>
      <c r="CB6138" s="419"/>
      <c r="CC6138" s="419"/>
      <c r="CD6138" s="419"/>
      <c r="CF6138" s="419"/>
      <c r="CG6138" s="419"/>
      <c r="CH6138" s="419"/>
    </row>
    <row r="6139" spans="3:86" ht="21" thickBot="1">
      <c r="C6139" s="425"/>
      <c r="P6139" s="431"/>
      <c r="R6139" s="419"/>
      <c r="S6139" s="446"/>
      <c r="T6139" s="419"/>
      <c r="V6139" s="196"/>
      <c r="W6139" s="419"/>
      <c r="X6139" s="419"/>
      <c r="Z6139" s="419"/>
      <c r="AA6139" s="419"/>
      <c r="AB6139" s="419"/>
      <c r="AD6139" s="419"/>
      <c r="AE6139" s="419"/>
      <c r="AF6139" s="419"/>
      <c r="AH6139" s="419"/>
      <c r="AI6139" s="419"/>
      <c r="AJ6139" s="419"/>
      <c r="AL6139" s="419"/>
      <c r="AM6139" s="419"/>
      <c r="AN6139" s="403"/>
      <c r="AO6139" s="419"/>
      <c r="AP6139" s="419"/>
      <c r="AQ6139" s="419"/>
      <c r="AR6139" s="419"/>
      <c r="AS6139" s="419"/>
      <c r="AT6139" s="419"/>
      <c r="AU6139" s="419"/>
      <c r="AV6139" s="419"/>
      <c r="AX6139" s="419"/>
      <c r="AY6139" s="419"/>
      <c r="AZ6139" s="419"/>
      <c r="BB6139" s="419"/>
      <c r="BC6139" s="419"/>
      <c r="BD6139" s="419"/>
      <c r="BF6139" s="419"/>
      <c r="BG6139" s="419"/>
      <c r="BH6139" s="419"/>
      <c r="BJ6139" s="419"/>
      <c r="BK6139" s="419"/>
      <c r="BL6139" s="419"/>
      <c r="BN6139" s="419"/>
      <c r="BO6139" s="419"/>
      <c r="BP6139" s="419"/>
      <c r="BR6139" s="419"/>
      <c r="BS6139" s="419"/>
      <c r="BT6139" s="419"/>
      <c r="BV6139" s="419"/>
      <c r="BW6139" s="419"/>
      <c r="BX6139" s="397"/>
      <c r="BZ6139" s="449"/>
      <c r="CB6139" s="419"/>
      <c r="CC6139" s="419"/>
      <c r="CD6139" s="419"/>
      <c r="CF6139" s="419"/>
      <c r="CG6139" s="419"/>
      <c r="CH6139" s="419"/>
    </row>
    <row r="6140" spans="3:86" ht="21" thickBot="1">
      <c r="C6140" s="425"/>
      <c r="P6140" s="431"/>
      <c r="R6140" s="419"/>
      <c r="S6140" s="446"/>
      <c r="T6140" s="419"/>
      <c r="V6140" s="196"/>
      <c r="W6140" s="419"/>
      <c r="X6140" s="419"/>
      <c r="Z6140" s="419"/>
      <c r="AA6140" s="419"/>
      <c r="AB6140" s="419"/>
      <c r="AD6140" s="419"/>
      <c r="AE6140" s="419"/>
      <c r="AF6140" s="419"/>
      <c r="AH6140" s="419"/>
      <c r="AI6140" s="419"/>
      <c r="AJ6140" s="419"/>
      <c r="AL6140" s="419"/>
      <c r="AM6140" s="419"/>
      <c r="AN6140" s="403"/>
      <c r="AO6140" s="419"/>
      <c r="AP6140" s="419"/>
      <c r="AQ6140" s="419"/>
      <c r="AR6140" s="419"/>
      <c r="AS6140" s="419"/>
      <c r="AT6140" s="419"/>
      <c r="AU6140" s="419"/>
      <c r="AV6140" s="419"/>
      <c r="AX6140" s="419"/>
      <c r="AY6140" s="419"/>
      <c r="AZ6140" s="419"/>
      <c r="BB6140" s="419"/>
      <c r="BC6140" s="419"/>
      <c r="BD6140" s="419"/>
      <c r="BF6140" s="419"/>
      <c r="BG6140" s="419"/>
      <c r="BH6140" s="419"/>
      <c r="BJ6140" s="419"/>
      <c r="BK6140" s="419"/>
      <c r="BL6140" s="419"/>
      <c r="BN6140" s="419"/>
      <c r="BO6140" s="419"/>
      <c r="BP6140" s="419"/>
      <c r="BR6140" s="419"/>
      <c r="BS6140" s="419"/>
      <c r="BT6140" s="419"/>
      <c r="BV6140" s="419"/>
      <c r="BW6140" s="419"/>
      <c r="BX6140" s="397"/>
      <c r="BZ6140" s="449"/>
      <c r="CB6140" s="419"/>
      <c r="CC6140" s="419"/>
      <c r="CD6140" s="419"/>
      <c r="CF6140" s="419"/>
      <c r="CG6140" s="419"/>
      <c r="CH6140" s="419"/>
    </row>
    <row r="6141" spans="3:86" ht="21" thickBot="1">
      <c r="C6141" s="425"/>
      <c r="P6141" s="431"/>
      <c r="R6141" s="419"/>
      <c r="S6141" s="446"/>
      <c r="T6141" s="419"/>
      <c r="V6141" s="196"/>
      <c r="W6141" s="419"/>
      <c r="X6141" s="419"/>
      <c r="Z6141" s="419"/>
      <c r="AA6141" s="419"/>
      <c r="AB6141" s="419"/>
      <c r="AD6141" s="419"/>
      <c r="AE6141" s="419"/>
      <c r="AF6141" s="419"/>
      <c r="AH6141" s="419"/>
      <c r="AI6141" s="419"/>
      <c r="AJ6141" s="419"/>
      <c r="AL6141" s="419"/>
      <c r="AM6141" s="419"/>
      <c r="AN6141" s="403"/>
      <c r="AO6141" s="419"/>
      <c r="AP6141" s="419"/>
      <c r="AQ6141" s="419"/>
      <c r="AR6141" s="419"/>
      <c r="AS6141" s="419"/>
      <c r="AT6141" s="419"/>
      <c r="AU6141" s="419"/>
      <c r="AV6141" s="419"/>
      <c r="AX6141" s="419"/>
      <c r="AY6141" s="419"/>
      <c r="AZ6141" s="419"/>
      <c r="BB6141" s="419"/>
      <c r="BC6141" s="419"/>
      <c r="BD6141" s="419"/>
      <c r="BF6141" s="419"/>
      <c r="BG6141" s="419"/>
      <c r="BH6141" s="419"/>
      <c r="BJ6141" s="419"/>
      <c r="BK6141" s="419"/>
      <c r="BL6141" s="419"/>
      <c r="BN6141" s="419"/>
      <c r="BO6141" s="419"/>
      <c r="BP6141" s="419"/>
      <c r="BR6141" s="419"/>
      <c r="BS6141" s="419"/>
      <c r="BT6141" s="419"/>
      <c r="BV6141" s="419"/>
      <c r="BW6141" s="419"/>
      <c r="BX6141" s="397"/>
      <c r="BZ6141" s="449"/>
      <c r="CB6141" s="419"/>
      <c r="CC6141" s="419"/>
      <c r="CD6141" s="419"/>
      <c r="CF6141" s="419"/>
      <c r="CG6141" s="419"/>
      <c r="CH6141" s="419"/>
    </row>
    <row r="6142" spans="3:86" ht="21" thickBot="1">
      <c r="C6142" s="425"/>
      <c r="P6142" s="431"/>
      <c r="R6142" s="419"/>
      <c r="S6142" s="446"/>
      <c r="T6142" s="419"/>
      <c r="V6142" s="196"/>
      <c r="W6142" s="419"/>
      <c r="X6142" s="419"/>
      <c r="Z6142" s="419"/>
      <c r="AA6142" s="419"/>
      <c r="AB6142" s="419"/>
      <c r="AD6142" s="419"/>
      <c r="AE6142" s="419"/>
      <c r="AF6142" s="419"/>
      <c r="AH6142" s="419"/>
      <c r="AI6142" s="419"/>
      <c r="AJ6142" s="419"/>
      <c r="AL6142" s="419"/>
      <c r="AM6142" s="419"/>
      <c r="AN6142" s="403"/>
      <c r="AO6142" s="419"/>
      <c r="AP6142" s="419"/>
      <c r="AQ6142" s="419"/>
      <c r="AR6142" s="419"/>
      <c r="AS6142" s="419"/>
      <c r="AT6142" s="419"/>
      <c r="AU6142" s="419"/>
      <c r="AV6142" s="419"/>
      <c r="AX6142" s="419"/>
      <c r="AY6142" s="419"/>
      <c r="AZ6142" s="419"/>
      <c r="BB6142" s="419"/>
      <c r="BC6142" s="419"/>
      <c r="BD6142" s="419"/>
      <c r="BF6142" s="419"/>
      <c r="BG6142" s="419"/>
      <c r="BH6142" s="419"/>
      <c r="BJ6142" s="419"/>
      <c r="BK6142" s="419"/>
      <c r="BL6142" s="419"/>
      <c r="BN6142" s="419"/>
      <c r="BO6142" s="419"/>
      <c r="BP6142" s="419"/>
      <c r="BR6142" s="419"/>
      <c r="BS6142" s="419"/>
      <c r="BT6142" s="419"/>
      <c r="BV6142" s="419"/>
      <c r="BW6142" s="419"/>
      <c r="BX6142" s="397"/>
      <c r="BZ6142" s="449"/>
      <c r="CB6142" s="419"/>
      <c r="CC6142" s="419"/>
      <c r="CD6142" s="419"/>
      <c r="CF6142" s="419"/>
      <c r="CG6142" s="419"/>
      <c r="CH6142" s="419"/>
    </row>
    <row r="6143" spans="3:86" ht="21" thickBot="1">
      <c r="C6143" s="425"/>
      <c r="P6143" s="431"/>
      <c r="R6143" s="419"/>
      <c r="S6143" s="446"/>
      <c r="T6143" s="419"/>
      <c r="V6143" s="196"/>
      <c r="W6143" s="419"/>
      <c r="X6143" s="419"/>
      <c r="Z6143" s="419"/>
      <c r="AA6143" s="419"/>
      <c r="AB6143" s="419"/>
      <c r="AD6143" s="419"/>
      <c r="AE6143" s="419"/>
      <c r="AF6143" s="419"/>
      <c r="AH6143" s="419"/>
      <c r="AI6143" s="419"/>
      <c r="AJ6143" s="419"/>
      <c r="AL6143" s="419"/>
      <c r="AM6143" s="419"/>
      <c r="AN6143" s="403"/>
      <c r="AO6143" s="419"/>
      <c r="AP6143" s="419"/>
      <c r="AQ6143" s="419"/>
      <c r="AR6143" s="419"/>
      <c r="AS6143" s="419"/>
      <c r="AT6143" s="419"/>
      <c r="AU6143" s="419"/>
      <c r="AV6143" s="419"/>
      <c r="AX6143" s="419"/>
      <c r="AY6143" s="419"/>
      <c r="AZ6143" s="419"/>
      <c r="BB6143" s="419"/>
      <c r="BC6143" s="419"/>
      <c r="BD6143" s="419"/>
      <c r="BF6143" s="419"/>
      <c r="BG6143" s="419"/>
      <c r="BH6143" s="419"/>
      <c r="BJ6143" s="419"/>
      <c r="BK6143" s="419"/>
      <c r="BL6143" s="419"/>
      <c r="BN6143" s="419"/>
      <c r="BO6143" s="419"/>
      <c r="BP6143" s="419"/>
      <c r="BR6143" s="419"/>
      <c r="BS6143" s="419"/>
      <c r="BT6143" s="419"/>
      <c r="BV6143" s="419"/>
      <c r="BW6143" s="419"/>
      <c r="BX6143" s="397"/>
      <c r="BZ6143" s="449"/>
      <c r="CB6143" s="419"/>
      <c r="CC6143" s="419"/>
      <c r="CD6143" s="419"/>
      <c r="CF6143" s="419"/>
      <c r="CG6143" s="419"/>
      <c r="CH6143" s="419"/>
    </row>
    <row r="6144" spans="3:86" ht="21" thickBot="1">
      <c r="C6144" s="425"/>
      <c r="P6144" s="431"/>
      <c r="R6144" s="419"/>
      <c r="S6144" s="446"/>
      <c r="T6144" s="419"/>
      <c r="V6144" s="196"/>
      <c r="W6144" s="419"/>
      <c r="X6144" s="419"/>
      <c r="Z6144" s="419"/>
      <c r="AA6144" s="419"/>
      <c r="AB6144" s="419"/>
      <c r="AD6144" s="419"/>
      <c r="AE6144" s="419"/>
      <c r="AF6144" s="419"/>
      <c r="AH6144" s="419"/>
      <c r="AI6144" s="419"/>
      <c r="AJ6144" s="419"/>
      <c r="AL6144" s="419"/>
      <c r="AM6144" s="419"/>
      <c r="AN6144" s="403"/>
      <c r="AO6144" s="419"/>
      <c r="AP6144" s="419"/>
      <c r="AQ6144" s="419"/>
      <c r="AR6144" s="419"/>
      <c r="AS6144" s="419"/>
      <c r="AT6144" s="419"/>
      <c r="AU6144" s="419"/>
      <c r="AV6144" s="419"/>
      <c r="AX6144" s="419"/>
      <c r="AY6144" s="419"/>
      <c r="AZ6144" s="419"/>
      <c r="BB6144" s="419"/>
      <c r="BC6144" s="419"/>
      <c r="BD6144" s="419"/>
      <c r="BF6144" s="419"/>
      <c r="BG6144" s="419"/>
      <c r="BH6144" s="419"/>
      <c r="BJ6144" s="419"/>
      <c r="BK6144" s="419"/>
      <c r="BL6144" s="419"/>
      <c r="BN6144" s="419"/>
      <c r="BO6144" s="419"/>
      <c r="BP6144" s="419"/>
      <c r="BR6144" s="419"/>
      <c r="BS6144" s="419"/>
      <c r="BT6144" s="419"/>
      <c r="BV6144" s="419"/>
      <c r="BW6144" s="419"/>
      <c r="BX6144" s="397"/>
      <c r="BZ6144" s="449"/>
      <c r="CB6144" s="419"/>
      <c r="CC6144" s="419"/>
      <c r="CD6144" s="419"/>
      <c r="CF6144" s="419"/>
      <c r="CG6144" s="419"/>
      <c r="CH6144" s="419"/>
    </row>
    <row r="6145" spans="3:86" ht="21" thickBot="1">
      <c r="C6145" s="425"/>
      <c r="P6145" s="431"/>
      <c r="R6145" s="419"/>
      <c r="S6145" s="446"/>
      <c r="T6145" s="419"/>
      <c r="V6145" s="196"/>
      <c r="W6145" s="419"/>
      <c r="X6145" s="419"/>
      <c r="Z6145" s="419"/>
      <c r="AA6145" s="419"/>
      <c r="AB6145" s="419"/>
      <c r="AD6145" s="419"/>
      <c r="AE6145" s="419"/>
      <c r="AF6145" s="419"/>
      <c r="AH6145" s="419"/>
      <c r="AI6145" s="419"/>
      <c r="AJ6145" s="419"/>
      <c r="AL6145" s="419"/>
      <c r="AM6145" s="419"/>
      <c r="AN6145" s="403"/>
      <c r="AO6145" s="419"/>
      <c r="AP6145" s="419"/>
      <c r="AQ6145" s="419"/>
      <c r="AR6145" s="419"/>
      <c r="AS6145" s="419"/>
      <c r="AT6145" s="419"/>
      <c r="AU6145" s="419"/>
      <c r="AV6145" s="419"/>
      <c r="AX6145" s="419"/>
      <c r="AY6145" s="419"/>
      <c r="AZ6145" s="419"/>
      <c r="BB6145" s="419"/>
      <c r="BC6145" s="419"/>
      <c r="BD6145" s="419"/>
      <c r="BF6145" s="419"/>
      <c r="BG6145" s="419"/>
      <c r="BH6145" s="419"/>
      <c r="BJ6145" s="419"/>
      <c r="BK6145" s="419"/>
      <c r="BL6145" s="419"/>
      <c r="BN6145" s="419"/>
      <c r="BO6145" s="419"/>
      <c r="BP6145" s="419"/>
      <c r="BR6145" s="419"/>
      <c r="BS6145" s="419"/>
      <c r="BT6145" s="419"/>
      <c r="BV6145" s="419"/>
      <c r="BW6145" s="419"/>
      <c r="BX6145" s="397"/>
      <c r="BZ6145" s="449"/>
      <c r="CB6145" s="419"/>
      <c r="CC6145" s="419"/>
      <c r="CD6145" s="419"/>
      <c r="CF6145" s="419"/>
      <c r="CG6145" s="419"/>
      <c r="CH6145" s="419"/>
    </row>
    <row r="6146" spans="3:86" ht="21" thickBot="1">
      <c r="C6146" s="425"/>
      <c r="P6146" s="431"/>
      <c r="R6146" s="419"/>
      <c r="S6146" s="446"/>
      <c r="T6146" s="419"/>
      <c r="V6146" s="196"/>
      <c r="W6146" s="419"/>
      <c r="X6146" s="419"/>
      <c r="Z6146" s="419"/>
      <c r="AA6146" s="419"/>
      <c r="AB6146" s="419"/>
      <c r="AD6146" s="419"/>
      <c r="AE6146" s="419"/>
      <c r="AF6146" s="419"/>
      <c r="AH6146" s="419"/>
      <c r="AI6146" s="419"/>
      <c r="AJ6146" s="419"/>
      <c r="AL6146" s="419"/>
      <c r="AM6146" s="419"/>
      <c r="AN6146" s="403"/>
      <c r="AO6146" s="419"/>
      <c r="AP6146" s="419"/>
      <c r="AQ6146" s="419"/>
      <c r="AR6146" s="419"/>
      <c r="AS6146" s="419"/>
      <c r="AT6146" s="419"/>
      <c r="AU6146" s="419"/>
      <c r="AV6146" s="419"/>
      <c r="AX6146" s="419"/>
      <c r="AY6146" s="419"/>
      <c r="AZ6146" s="419"/>
      <c r="BB6146" s="419"/>
      <c r="BC6146" s="419"/>
      <c r="BD6146" s="419"/>
      <c r="BF6146" s="419"/>
      <c r="BG6146" s="419"/>
      <c r="BH6146" s="419"/>
      <c r="BJ6146" s="419"/>
      <c r="BK6146" s="419"/>
      <c r="BL6146" s="419"/>
      <c r="BN6146" s="419"/>
      <c r="BO6146" s="419"/>
      <c r="BP6146" s="419"/>
      <c r="BR6146" s="419"/>
      <c r="BS6146" s="419"/>
      <c r="BT6146" s="419"/>
      <c r="BV6146" s="419"/>
      <c r="BW6146" s="419"/>
      <c r="BX6146" s="397"/>
      <c r="BZ6146" s="449"/>
      <c r="CB6146" s="419"/>
      <c r="CC6146" s="419"/>
      <c r="CD6146" s="419"/>
      <c r="CF6146" s="419"/>
      <c r="CG6146" s="419"/>
      <c r="CH6146" s="419"/>
    </row>
    <row r="6147" spans="3:86" ht="21" thickBot="1">
      <c r="C6147" s="425"/>
      <c r="P6147" s="431"/>
      <c r="R6147" s="419"/>
      <c r="S6147" s="446"/>
      <c r="T6147" s="419"/>
      <c r="V6147" s="196"/>
      <c r="W6147" s="419"/>
      <c r="X6147" s="419"/>
      <c r="Z6147" s="419"/>
      <c r="AA6147" s="419"/>
      <c r="AB6147" s="419"/>
      <c r="AD6147" s="419"/>
      <c r="AE6147" s="419"/>
      <c r="AF6147" s="419"/>
      <c r="AH6147" s="419"/>
      <c r="AI6147" s="419"/>
      <c r="AJ6147" s="419"/>
      <c r="AL6147" s="419"/>
      <c r="AM6147" s="419"/>
      <c r="AN6147" s="403"/>
      <c r="AO6147" s="419"/>
      <c r="AP6147" s="419"/>
      <c r="AQ6147" s="419"/>
      <c r="AR6147" s="419"/>
      <c r="AS6147" s="419"/>
      <c r="AT6147" s="419"/>
      <c r="AU6147" s="419"/>
      <c r="AV6147" s="419"/>
      <c r="AX6147" s="419"/>
      <c r="AY6147" s="419"/>
      <c r="AZ6147" s="419"/>
      <c r="BB6147" s="419"/>
      <c r="BC6147" s="419"/>
      <c r="BD6147" s="419"/>
      <c r="BF6147" s="419"/>
      <c r="BG6147" s="419"/>
      <c r="BH6147" s="419"/>
      <c r="BJ6147" s="419"/>
      <c r="BK6147" s="419"/>
      <c r="BL6147" s="419"/>
      <c r="BN6147" s="419"/>
      <c r="BO6147" s="419"/>
      <c r="BP6147" s="419"/>
      <c r="BR6147" s="419"/>
      <c r="BS6147" s="419"/>
      <c r="BT6147" s="419"/>
      <c r="BV6147" s="419"/>
      <c r="BW6147" s="419"/>
      <c r="BX6147" s="397"/>
      <c r="BZ6147" s="449"/>
      <c r="CB6147" s="419"/>
      <c r="CC6147" s="419"/>
      <c r="CD6147" s="419"/>
      <c r="CF6147" s="419"/>
      <c r="CG6147" s="419"/>
      <c r="CH6147" s="419"/>
    </row>
    <row r="6148" spans="3:86" ht="21" thickBot="1">
      <c r="C6148" s="425"/>
      <c r="P6148" s="431"/>
      <c r="R6148" s="419"/>
      <c r="S6148" s="446"/>
      <c r="T6148" s="419"/>
      <c r="V6148" s="196"/>
      <c r="W6148" s="419"/>
      <c r="X6148" s="419"/>
      <c r="Z6148" s="419"/>
      <c r="AA6148" s="419"/>
      <c r="AB6148" s="419"/>
      <c r="AD6148" s="419"/>
      <c r="AE6148" s="419"/>
      <c r="AF6148" s="419"/>
      <c r="AH6148" s="419"/>
      <c r="AI6148" s="419"/>
      <c r="AJ6148" s="419"/>
      <c r="AL6148" s="419"/>
      <c r="AM6148" s="419"/>
      <c r="AN6148" s="403"/>
      <c r="AO6148" s="419"/>
      <c r="AP6148" s="419"/>
      <c r="AQ6148" s="419"/>
      <c r="AR6148" s="419"/>
      <c r="AS6148" s="419"/>
      <c r="AT6148" s="419"/>
      <c r="AU6148" s="419"/>
      <c r="AV6148" s="419"/>
      <c r="AX6148" s="419"/>
      <c r="AY6148" s="419"/>
      <c r="AZ6148" s="419"/>
      <c r="BB6148" s="419"/>
      <c r="BC6148" s="419"/>
      <c r="BD6148" s="419"/>
      <c r="BF6148" s="419"/>
      <c r="BG6148" s="419"/>
      <c r="BH6148" s="419"/>
      <c r="BJ6148" s="419"/>
      <c r="BK6148" s="419"/>
      <c r="BL6148" s="419"/>
      <c r="BN6148" s="419"/>
      <c r="BO6148" s="419"/>
      <c r="BP6148" s="419"/>
      <c r="BR6148" s="419"/>
      <c r="BS6148" s="419"/>
      <c r="BT6148" s="419"/>
      <c r="BV6148" s="419"/>
      <c r="BW6148" s="419"/>
      <c r="BX6148" s="397"/>
      <c r="BZ6148" s="449"/>
      <c r="CB6148" s="419"/>
      <c r="CC6148" s="419"/>
      <c r="CD6148" s="419"/>
      <c r="CF6148" s="419"/>
      <c r="CG6148" s="419"/>
      <c r="CH6148" s="419"/>
    </row>
    <row r="6149" spans="3:86" ht="21" thickBot="1">
      <c r="C6149" s="425"/>
      <c r="P6149" s="431"/>
      <c r="R6149" s="419"/>
      <c r="S6149" s="446"/>
      <c r="T6149" s="419"/>
      <c r="V6149" s="196"/>
      <c r="W6149" s="419"/>
      <c r="X6149" s="419"/>
      <c r="Z6149" s="419"/>
      <c r="AA6149" s="419"/>
      <c r="AB6149" s="419"/>
      <c r="AD6149" s="419"/>
      <c r="AE6149" s="419"/>
      <c r="AF6149" s="419"/>
      <c r="AH6149" s="419"/>
      <c r="AI6149" s="419"/>
      <c r="AJ6149" s="419"/>
      <c r="AL6149" s="419"/>
      <c r="AM6149" s="419"/>
      <c r="AN6149" s="403"/>
      <c r="AO6149" s="419"/>
      <c r="AP6149" s="419"/>
      <c r="AQ6149" s="419"/>
      <c r="AR6149" s="419"/>
      <c r="AS6149" s="419"/>
      <c r="AT6149" s="419"/>
      <c r="AU6149" s="419"/>
      <c r="AV6149" s="419"/>
      <c r="AX6149" s="419"/>
      <c r="AY6149" s="419"/>
      <c r="AZ6149" s="419"/>
      <c r="BB6149" s="419"/>
      <c r="BC6149" s="419"/>
      <c r="BD6149" s="419"/>
      <c r="BF6149" s="419"/>
      <c r="BG6149" s="419"/>
      <c r="BH6149" s="419"/>
      <c r="BJ6149" s="419"/>
      <c r="BK6149" s="419"/>
      <c r="BL6149" s="419"/>
      <c r="BN6149" s="419"/>
      <c r="BO6149" s="419"/>
      <c r="BP6149" s="419"/>
      <c r="BR6149" s="419"/>
      <c r="BS6149" s="419"/>
      <c r="BT6149" s="419"/>
      <c r="BV6149" s="419"/>
      <c r="BW6149" s="419"/>
      <c r="BX6149" s="397"/>
      <c r="BZ6149" s="449"/>
      <c r="CB6149" s="419"/>
      <c r="CC6149" s="419"/>
      <c r="CD6149" s="419"/>
      <c r="CF6149" s="419"/>
      <c r="CG6149" s="419"/>
      <c r="CH6149" s="419"/>
    </row>
    <row r="6150" spans="3:86" ht="21" thickBot="1">
      <c r="C6150" s="425"/>
      <c r="P6150" s="431"/>
      <c r="R6150" s="419"/>
      <c r="S6150" s="446"/>
      <c r="T6150" s="419"/>
      <c r="V6150" s="196"/>
      <c r="W6150" s="419"/>
      <c r="X6150" s="419"/>
      <c r="Z6150" s="419"/>
      <c r="AA6150" s="419"/>
      <c r="AB6150" s="419"/>
      <c r="AD6150" s="419"/>
      <c r="AE6150" s="419"/>
      <c r="AF6150" s="419"/>
      <c r="AH6150" s="419"/>
      <c r="AI6150" s="419"/>
      <c r="AJ6150" s="419"/>
      <c r="AL6150" s="419"/>
      <c r="AM6150" s="419"/>
      <c r="AN6150" s="403"/>
      <c r="AO6150" s="419"/>
      <c r="AP6150" s="419"/>
      <c r="AQ6150" s="419"/>
      <c r="AR6150" s="419"/>
      <c r="AS6150" s="419"/>
      <c r="AT6150" s="419"/>
      <c r="AU6150" s="419"/>
      <c r="AV6150" s="419"/>
      <c r="AX6150" s="419"/>
      <c r="AY6150" s="419"/>
      <c r="AZ6150" s="419"/>
      <c r="BB6150" s="419"/>
      <c r="BC6150" s="419"/>
      <c r="BD6150" s="419"/>
      <c r="BF6150" s="419"/>
      <c r="BG6150" s="419"/>
      <c r="BH6150" s="419"/>
      <c r="BJ6150" s="419"/>
      <c r="BK6150" s="419"/>
      <c r="BL6150" s="419"/>
      <c r="BN6150" s="419"/>
      <c r="BO6150" s="419"/>
      <c r="BP6150" s="419"/>
      <c r="BR6150" s="419"/>
      <c r="BS6150" s="419"/>
      <c r="BT6150" s="419"/>
      <c r="BV6150" s="419"/>
      <c r="BW6150" s="419"/>
      <c r="BX6150" s="397"/>
      <c r="BZ6150" s="449"/>
      <c r="CB6150" s="419"/>
      <c r="CC6150" s="419"/>
      <c r="CD6150" s="419"/>
      <c r="CF6150" s="419"/>
      <c r="CG6150" s="419"/>
      <c r="CH6150" s="419"/>
    </row>
    <row r="6151" spans="3:86" ht="21" thickBot="1">
      <c r="C6151" s="425"/>
      <c r="P6151" s="431"/>
      <c r="R6151" s="419"/>
      <c r="S6151" s="446"/>
      <c r="T6151" s="419"/>
      <c r="V6151" s="196"/>
      <c r="W6151" s="419"/>
      <c r="X6151" s="419"/>
      <c r="Z6151" s="419"/>
      <c r="AA6151" s="419"/>
      <c r="AB6151" s="419"/>
      <c r="AD6151" s="419"/>
      <c r="AE6151" s="419"/>
      <c r="AF6151" s="419"/>
      <c r="AH6151" s="419"/>
      <c r="AI6151" s="419"/>
      <c r="AJ6151" s="419"/>
      <c r="AL6151" s="419"/>
      <c r="AM6151" s="419"/>
      <c r="AN6151" s="403"/>
      <c r="AO6151" s="419"/>
      <c r="AP6151" s="419"/>
      <c r="AQ6151" s="419"/>
      <c r="AR6151" s="419"/>
      <c r="AS6151" s="419"/>
      <c r="AT6151" s="419"/>
      <c r="AU6151" s="419"/>
      <c r="AV6151" s="419"/>
      <c r="AX6151" s="419"/>
      <c r="AY6151" s="419"/>
      <c r="AZ6151" s="419"/>
      <c r="BB6151" s="419"/>
      <c r="BC6151" s="419"/>
      <c r="BD6151" s="419"/>
      <c r="BF6151" s="419"/>
      <c r="BG6151" s="419"/>
      <c r="BH6151" s="419"/>
      <c r="BJ6151" s="419"/>
      <c r="BK6151" s="419"/>
      <c r="BL6151" s="419"/>
      <c r="BN6151" s="419"/>
      <c r="BO6151" s="419"/>
      <c r="BP6151" s="419"/>
      <c r="BR6151" s="419"/>
      <c r="BS6151" s="419"/>
      <c r="BT6151" s="419"/>
      <c r="BV6151" s="419"/>
      <c r="BW6151" s="419"/>
      <c r="BX6151" s="397"/>
      <c r="BZ6151" s="449"/>
      <c r="CB6151" s="419"/>
      <c r="CC6151" s="419"/>
      <c r="CD6151" s="419"/>
      <c r="CF6151" s="419"/>
      <c r="CG6151" s="419"/>
      <c r="CH6151" s="419"/>
    </row>
    <row r="6152" spans="3:86" ht="21" thickBot="1">
      <c r="C6152" s="425"/>
      <c r="P6152" s="431"/>
      <c r="R6152" s="419"/>
      <c r="S6152" s="446"/>
      <c r="T6152" s="419"/>
      <c r="V6152" s="196"/>
      <c r="W6152" s="419"/>
      <c r="X6152" s="419"/>
      <c r="Z6152" s="419"/>
      <c r="AA6152" s="419"/>
      <c r="AB6152" s="419"/>
      <c r="AD6152" s="419"/>
      <c r="AE6152" s="419"/>
      <c r="AF6152" s="419"/>
      <c r="AH6152" s="419"/>
      <c r="AI6152" s="419"/>
      <c r="AJ6152" s="419"/>
      <c r="AL6152" s="419"/>
      <c r="AM6152" s="419"/>
      <c r="AN6152" s="403"/>
      <c r="AO6152" s="419"/>
      <c r="AP6152" s="419"/>
      <c r="AQ6152" s="419"/>
      <c r="AR6152" s="419"/>
      <c r="AS6152" s="419"/>
      <c r="AT6152" s="419"/>
      <c r="AU6152" s="419"/>
      <c r="AV6152" s="419"/>
      <c r="AX6152" s="419"/>
      <c r="AY6152" s="419"/>
      <c r="AZ6152" s="419"/>
      <c r="BB6152" s="419"/>
      <c r="BC6152" s="419"/>
      <c r="BD6152" s="419"/>
      <c r="BF6152" s="419"/>
      <c r="BG6152" s="419"/>
      <c r="BH6152" s="419"/>
      <c r="BJ6152" s="419"/>
      <c r="BK6152" s="419"/>
      <c r="BL6152" s="419"/>
      <c r="BN6152" s="419"/>
      <c r="BO6152" s="419"/>
      <c r="BP6152" s="419"/>
      <c r="BR6152" s="419"/>
      <c r="BS6152" s="419"/>
      <c r="BT6152" s="419"/>
      <c r="BV6152" s="419"/>
      <c r="BW6152" s="419"/>
      <c r="BX6152" s="397"/>
      <c r="BZ6152" s="449"/>
      <c r="CB6152" s="419"/>
      <c r="CC6152" s="419"/>
      <c r="CD6152" s="419"/>
      <c r="CF6152" s="419"/>
      <c r="CG6152" s="419"/>
      <c r="CH6152" s="419"/>
    </row>
    <row r="6153" spans="3:86" ht="21" thickBot="1">
      <c r="C6153" s="425"/>
      <c r="P6153" s="431"/>
      <c r="R6153" s="419"/>
      <c r="S6153" s="446"/>
      <c r="T6153" s="419"/>
      <c r="V6153" s="196"/>
      <c r="W6153" s="419"/>
      <c r="X6153" s="419"/>
      <c r="Z6153" s="419"/>
      <c r="AA6153" s="419"/>
      <c r="AB6153" s="419"/>
      <c r="AD6153" s="419"/>
      <c r="AE6153" s="419"/>
      <c r="AF6153" s="419"/>
      <c r="AH6153" s="419"/>
      <c r="AI6153" s="419"/>
      <c r="AJ6153" s="419"/>
      <c r="AL6153" s="419"/>
      <c r="AM6153" s="419"/>
      <c r="AN6153" s="403"/>
      <c r="AO6153" s="419"/>
      <c r="AP6153" s="419"/>
      <c r="AQ6153" s="419"/>
      <c r="AR6153" s="419"/>
      <c r="AS6153" s="419"/>
      <c r="AT6153" s="419"/>
      <c r="AU6153" s="419"/>
      <c r="AV6153" s="419"/>
      <c r="AX6153" s="419"/>
      <c r="AY6153" s="419"/>
      <c r="AZ6153" s="419"/>
      <c r="BB6153" s="419"/>
      <c r="BC6153" s="419"/>
      <c r="BD6153" s="419"/>
      <c r="BF6153" s="419"/>
      <c r="BG6153" s="419"/>
      <c r="BH6153" s="419"/>
      <c r="BJ6153" s="419"/>
      <c r="BK6153" s="419"/>
      <c r="BL6153" s="419"/>
      <c r="BN6153" s="419"/>
      <c r="BO6153" s="419"/>
      <c r="BP6153" s="419"/>
      <c r="BR6153" s="419"/>
      <c r="BS6153" s="419"/>
      <c r="BT6153" s="419"/>
      <c r="BV6153" s="419"/>
      <c r="BW6153" s="419"/>
      <c r="BX6153" s="397"/>
      <c r="BZ6153" s="449"/>
      <c r="CB6153" s="419"/>
      <c r="CC6153" s="419"/>
      <c r="CD6153" s="419"/>
      <c r="CF6153" s="419"/>
      <c r="CG6153" s="419"/>
      <c r="CH6153" s="419"/>
    </row>
    <row r="6154" spans="3:86" ht="21" thickBot="1">
      <c r="C6154" s="425"/>
      <c r="P6154" s="431"/>
      <c r="R6154" s="419"/>
      <c r="S6154" s="446"/>
      <c r="T6154" s="419"/>
      <c r="V6154" s="196"/>
      <c r="W6154" s="419"/>
      <c r="X6154" s="419"/>
      <c r="Z6154" s="419"/>
      <c r="AA6154" s="419"/>
      <c r="AB6154" s="419"/>
      <c r="AD6154" s="419"/>
      <c r="AE6154" s="419"/>
      <c r="AF6154" s="419"/>
      <c r="AH6154" s="419"/>
      <c r="AI6154" s="419"/>
      <c r="AJ6154" s="419"/>
      <c r="AL6154" s="419"/>
      <c r="AM6154" s="419"/>
      <c r="AN6154" s="403"/>
      <c r="AO6154" s="419"/>
      <c r="AP6154" s="419"/>
      <c r="AQ6154" s="419"/>
      <c r="AR6154" s="419"/>
      <c r="AS6154" s="419"/>
      <c r="AT6154" s="419"/>
      <c r="AU6154" s="419"/>
      <c r="AV6154" s="419"/>
      <c r="AX6154" s="419"/>
      <c r="AY6154" s="419"/>
      <c r="AZ6154" s="419"/>
      <c r="BB6154" s="419"/>
      <c r="BC6154" s="419"/>
      <c r="BD6154" s="419"/>
      <c r="BF6154" s="419"/>
      <c r="BG6154" s="419"/>
      <c r="BH6154" s="419"/>
      <c r="BJ6154" s="419"/>
      <c r="BK6154" s="419"/>
      <c r="BL6154" s="419"/>
      <c r="BN6154" s="419"/>
      <c r="BO6154" s="419"/>
      <c r="BP6154" s="419"/>
      <c r="BR6154" s="419"/>
      <c r="BS6154" s="419"/>
      <c r="BT6154" s="419"/>
      <c r="BV6154" s="419"/>
      <c r="BW6154" s="419"/>
      <c r="BX6154" s="397"/>
      <c r="BZ6154" s="449"/>
      <c r="CB6154" s="419"/>
      <c r="CC6154" s="419"/>
      <c r="CD6154" s="419"/>
      <c r="CF6154" s="419"/>
      <c r="CG6154" s="419"/>
      <c r="CH6154" s="419"/>
    </row>
    <row r="6155" spans="3:86" ht="21" thickBot="1">
      <c r="C6155" s="425"/>
      <c r="P6155" s="431"/>
      <c r="R6155" s="419"/>
      <c r="S6155" s="446"/>
      <c r="T6155" s="419"/>
      <c r="V6155" s="196"/>
      <c r="W6155" s="419"/>
      <c r="X6155" s="419"/>
      <c r="Z6155" s="419"/>
      <c r="AA6155" s="419"/>
      <c r="AB6155" s="419"/>
      <c r="AD6155" s="419"/>
      <c r="AE6155" s="419"/>
      <c r="AF6155" s="419"/>
      <c r="AH6155" s="419"/>
      <c r="AI6155" s="419"/>
      <c r="AJ6155" s="419"/>
      <c r="AL6155" s="419"/>
      <c r="AM6155" s="419"/>
      <c r="AN6155" s="403"/>
      <c r="AO6155" s="419"/>
      <c r="AP6155" s="419"/>
      <c r="AQ6155" s="419"/>
      <c r="AR6155" s="419"/>
      <c r="AS6155" s="419"/>
      <c r="AT6155" s="419"/>
      <c r="AU6155" s="419"/>
      <c r="AV6155" s="419"/>
      <c r="AX6155" s="419"/>
      <c r="AY6155" s="419"/>
      <c r="AZ6155" s="419"/>
      <c r="BB6155" s="419"/>
      <c r="BC6155" s="419"/>
      <c r="BD6155" s="419"/>
      <c r="BF6155" s="419"/>
      <c r="BG6155" s="419"/>
      <c r="BH6155" s="419"/>
      <c r="BJ6155" s="419"/>
      <c r="BK6155" s="419"/>
      <c r="BL6155" s="419"/>
      <c r="BN6155" s="419"/>
      <c r="BO6155" s="419"/>
      <c r="BP6155" s="419"/>
      <c r="BR6155" s="419"/>
      <c r="BS6155" s="419"/>
      <c r="BT6155" s="419"/>
      <c r="BV6155" s="419"/>
      <c r="BW6155" s="419"/>
      <c r="BX6155" s="397"/>
      <c r="BZ6155" s="449"/>
      <c r="CB6155" s="419"/>
      <c r="CC6155" s="419"/>
      <c r="CD6155" s="419"/>
      <c r="CF6155" s="419"/>
      <c r="CG6155" s="419"/>
      <c r="CH6155" s="419"/>
    </row>
    <row r="6156" spans="3:86" ht="21" thickBot="1">
      <c r="C6156" s="425"/>
      <c r="P6156" s="431"/>
      <c r="R6156" s="419"/>
      <c r="S6156" s="446"/>
      <c r="T6156" s="419"/>
      <c r="V6156" s="196"/>
      <c r="W6156" s="419"/>
      <c r="X6156" s="419"/>
      <c r="Z6156" s="419"/>
      <c r="AA6156" s="419"/>
      <c r="AB6156" s="419"/>
      <c r="AD6156" s="419"/>
      <c r="AE6156" s="419"/>
      <c r="AF6156" s="419"/>
      <c r="AH6156" s="419"/>
      <c r="AI6156" s="419"/>
      <c r="AJ6156" s="419"/>
      <c r="AL6156" s="419"/>
      <c r="AM6156" s="419"/>
      <c r="AN6156" s="403"/>
      <c r="AO6156" s="419"/>
      <c r="AP6156" s="419"/>
      <c r="AQ6156" s="419"/>
      <c r="AR6156" s="419"/>
      <c r="AS6156" s="419"/>
      <c r="AT6156" s="419"/>
      <c r="AU6156" s="419"/>
      <c r="AV6156" s="419"/>
      <c r="AX6156" s="419"/>
      <c r="AY6156" s="419"/>
      <c r="AZ6156" s="419"/>
      <c r="BB6156" s="419"/>
      <c r="BC6156" s="419"/>
      <c r="BD6156" s="419"/>
      <c r="BF6156" s="419"/>
      <c r="BG6156" s="419"/>
      <c r="BH6156" s="419"/>
      <c r="BJ6156" s="419"/>
      <c r="BK6156" s="419"/>
      <c r="BL6156" s="419"/>
      <c r="BN6156" s="419"/>
      <c r="BO6156" s="419"/>
      <c r="BP6156" s="419"/>
      <c r="BR6156" s="419"/>
      <c r="BS6156" s="419"/>
      <c r="BT6156" s="419"/>
      <c r="BV6156" s="419"/>
      <c r="BW6156" s="419"/>
      <c r="BX6156" s="397"/>
      <c r="BZ6156" s="449"/>
      <c r="CB6156" s="419"/>
      <c r="CC6156" s="419"/>
      <c r="CD6156" s="419"/>
      <c r="CF6156" s="419"/>
      <c r="CG6156" s="419"/>
      <c r="CH6156" s="419"/>
    </row>
    <row r="6157" spans="3:86" ht="21" thickBot="1">
      <c r="C6157" s="425"/>
      <c r="P6157" s="431"/>
      <c r="R6157" s="419"/>
      <c r="S6157" s="446"/>
      <c r="T6157" s="419"/>
      <c r="V6157" s="196"/>
      <c r="W6157" s="419"/>
      <c r="X6157" s="419"/>
      <c r="Z6157" s="419"/>
      <c r="AA6157" s="419"/>
      <c r="AB6157" s="419"/>
      <c r="AD6157" s="419"/>
      <c r="AE6157" s="419"/>
      <c r="AF6157" s="419"/>
      <c r="AH6157" s="419"/>
      <c r="AI6157" s="419"/>
      <c r="AJ6157" s="419"/>
      <c r="AL6157" s="419"/>
      <c r="AM6157" s="419"/>
      <c r="AN6157" s="403"/>
      <c r="AO6157" s="419"/>
      <c r="AP6157" s="419"/>
      <c r="AQ6157" s="419"/>
      <c r="AR6157" s="419"/>
      <c r="AS6157" s="419"/>
      <c r="AT6157" s="419"/>
      <c r="AU6157" s="419"/>
      <c r="AV6157" s="419"/>
      <c r="AX6157" s="419"/>
      <c r="AY6157" s="419"/>
      <c r="AZ6157" s="419"/>
      <c r="BB6157" s="419"/>
      <c r="BC6157" s="419"/>
      <c r="BD6157" s="419"/>
      <c r="BF6157" s="419"/>
      <c r="BG6157" s="419"/>
      <c r="BH6157" s="419"/>
      <c r="BJ6157" s="419"/>
      <c r="BK6157" s="419"/>
      <c r="BL6157" s="419"/>
      <c r="BN6157" s="419"/>
      <c r="BO6157" s="419"/>
      <c r="BP6157" s="419"/>
      <c r="BR6157" s="419"/>
      <c r="BS6157" s="419"/>
      <c r="BT6157" s="419"/>
      <c r="BV6157" s="419"/>
      <c r="BW6157" s="419"/>
      <c r="BX6157" s="397"/>
      <c r="BZ6157" s="449"/>
      <c r="CB6157" s="419"/>
      <c r="CC6157" s="419"/>
      <c r="CD6157" s="419"/>
      <c r="CF6157" s="419"/>
      <c r="CG6157" s="419"/>
      <c r="CH6157" s="419"/>
    </row>
    <row r="6158" spans="3:86" ht="21" thickBot="1">
      <c r="C6158" s="425"/>
      <c r="P6158" s="431"/>
      <c r="R6158" s="419"/>
      <c r="S6158" s="446"/>
      <c r="T6158" s="419"/>
      <c r="V6158" s="196"/>
      <c r="W6158" s="419"/>
      <c r="X6158" s="419"/>
      <c r="Z6158" s="419"/>
      <c r="AA6158" s="419"/>
      <c r="AB6158" s="419"/>
      <c r="AD6158" s="419"/>
      <c r="AE6158" s="419"/>
      <c r="AF6158" s="419"/>
      <c r="AH6158" s="419"/>
      <c r="AI6158" s="419"/>
      <c r="AJ6158" s="419"/>
      <c r="AL6158" s="419"/>
      <c r="AM6158" s="419"/>
      <c r="AN6158" s="403"/>
      <c r="AO6158" s="419"/>
      <c r="AP6158" s="419"/>
      <c r="AQ6158" s="419"/>
      <c r="AR6158" s="419"/>
      <c r="AS6158" s="419"/>
      <c r="AT6158" s="419"/>
      <c r="AU6158" s="419"/>
      <c r="AV6158" s="419"/>
      <c r="AX6158" s="419"/>
      <c r="AY6158" s="419"/>
      <c r="AZ6158" s="419"/>
      <c r="BB6158" s="419"/>
      <c r="BC6158" s="419"/>
      <c r="BD6158" s="419"/>
      <c r="BF6158" s="419"/>
      <c r="BG6158" s="419"/>
      <c r="BH6158" s="419"/>
      <c r="BJ6158" s="419"/>
      <c r="BK6158" s="419"/>
      <c r="BL6158" s="419"/>
      <c r="BN6158" s="419"/>
      <c r="BO6158" s="419"/>
      <c r="BP6158" s="419"/>
      <c r="BR6158" s="419"/>
      <c r="BS6158" s="419"/>
      <c r="BT6158" s="419"/>
      <c r="BV6158" s="419"/>
      <c r="BW6158" s="419"/>
      <c r="BX6158" s="397"/>
      <c r="BZ6158" s="449"/>
      <c r="CB6158" s="419"/>
      <c r="CC6158" s="419"/>
      <c r="CD6158" s="419"/>
      <c r="CF6158" s="419"/>
      <c r="CG6158" s="419"/>
      <c r="CH6158" s="419"/>
    </row>
    <row r="6159" spans="3:86" ht="21" thickBot="1">
      <c r="C6159" s="425"/>
      <c r="P6159" s="431"/>
      <c r="R6159" s="419"/>
      <c r="S6159" s="446"/>
      <c r="T6159" s="419"/>
      <c r="V6159" s="196"/>
      <c r="W6159" s="419"/>
      <c r="X6159" s="419"/>
      <c r="Z6159" s="419"/>
      <c r="AA6159" s="419"/>
      <c r="AB6159" s="419"/>
      <c r="AD6159" s="419"/>
      <c r="AE6159" s="419"/>
      <c r="AF6159" s="419"/>
      <c r="AH6159" s="419"/>
      <c r="AI6159" s="419"/>
      <c r="AJ6159" s="419"/>
      <c r="AL6159" s="419"/>
      <c r="AM6159" s="419"/>
      <c r="AN6159" s="403"/>
      <c r="AO6159" s="419"/>
      <c r="AP6159" s="419"/>
      <c r="AQ6159" s="419"/>
      <c r="AR6159" s="419"/>
      <c r="AS6159" s="419"/>
      <c r="AT6159" s="419"/>
      <c r="AU6159" s="419"/>
      <c r="AV6159" s="419"/>
      <c r="AX6159" s="419"/>
      <c r="AY6159" s="419"/>
      <c r="AZ6159" s="419"/>
      <c r="BB6159" s="419"/>
      <c r="BC6159" s="419"/>
      <c r="BD6159" s="419"/>
      <c r="BF6159" s="419"/>
      <c r="BG6159" s="419"/>
      <c r="BH6159" s="419"/>
      <c r="BJ6159" s="419"/>
      <c r="BK6159" s="419"/>
      <c r="BL6159" s="419"/>
      <c r="BN6159" s="419"/>
      <c r="BO6159" s="419"/>
      <c r="BP6159" s="419"/>
      <c r="BR6159" s="419"/>
      <c r="BS6159" s="419"/>
      <c r="BT6159" s="419"/>
      <c r="BV6159" s="419"/>
      <c r="BW6159" s="419"/>
      <c r="BX6159" s="397"/>
      <c r="BZ6159" s="449"/>
      <c r="CB6159" s="419"/>
      <c r="CC6159" s="419"/>
      <c r="CD6159" s="419"/>
      <c r="CF6159" s="419"/>
      <c r="CG6159" s="419"/>
      <c r="CH6159" s="419"/>
    </row>
    <row r="6160" spans="3:86" ht="21" thickBot="1">
      <c r="C6160" s="425"/>
      <c r="P6160" s="431"/>
      <c r="R6160" s="419"/>
      <c r="S6160" s="446"/>
      <c r="T6160" s="419"/>
      <c r="V6160" s="196"/>
      <c r="W6160" s="419"/>
      <c r="X6160" s="419"/>
      <c r="Z6160" s="419"/>
      <c r="AA6160" s="419"/>
      <c r="AB6160" s="419"/>
      <c r="AD6160" s="419"/>
      <c r="AE6160" s="419"/>
      <c r="AF6160" s="419"/>
      <c r="AH6160" s="419"/>
      <c r="AI6160" s="419"/>
      <c r="AJ6160" s="419"/>
      <c r="AL6160" s="419"/>
      <c r="AM6160" s="419"/>
      <c r="AN6160" s="403"/>
      <c r="AO6160" s="419"/>
      <c r="AP6160" s="419"/>
      <c r="AQ6160" s="419"/>
      <c r="AR6160" s="419"/>
      <c r="AS6160" s="419"/>
      <c r="AT6160" s="419"/>
      <c r="AU6160" s="419"/>
      <c r="AV6160" s="419"/>
      <c r="AX6160" s="419"/>
      <c r="AY6160" s="419"/>
      <c r="AZ6160" s="419"/>
      <c r="BB6160" s="419"/>
      <c r="BC6160" s="419"/>
      <c r="BD6160" s="419"/>
      <c r="BF6160" s="419"/>
      <c r="BG6160" s="419"/>
      <c r="BH6160" s="419"/>
      <c r="BJ6160" s="419"/>
      <c r="BK6160" s="419"/>
      <c r="BL6160" s="419"/>
      <c r="BN6160" s="419"/>
      <c r="BO6160" s="419"/>
      <c r="BP6160" s="419"/>
      <c r="BR6160" s="419"/>
      <c r="BS6160" s="419"/>
      <c r="BT6160" s="419"/>
      <c r="BV6160" s="419"/>
      <c r="BW6160" s="419"/>
      <c r="BX6160" s="397"/>
      <c r="BZ6160" s="449"/>
      <c r="CB6160" s="419"/>
      <c r="CC6160" s="419"/>
      <c r="CD6160" s="419"/>
      <c r="CF6160" s="419"/>
      <c r="CG6160" s="419"/>
      <c r="CH6160" s="419"/>
    </row>
    <row r="6161" spans="3:86" ht="21" thickBot="1">
      <c r="C6161" s="425"/>
      <c r="P6161" s="431"/>
      <c r="R6161" s="419"/>
      <c r="S6161" s="446"/>
      <c r="T6161" s="419"/>
      <c r="V6161" s="196"/>
      <c r="W6161" s="419"/>
      <c r="X6161" s="419"/>
      <c r="Z6161" s="419"/>
      <c r="AA6161" s="419"/>
      <c r="AB6161" s="419"/>
      <c r="AD6161" s="419"/>
      <c r="AE6161" s="419"/>
      <c r="AF6161" s="419"/>
      <c r="AH6161" s="419"/>
      <c r="AI6161" s="419"/>
      <c r="AJ6161" s="419"/>
      <c r="AL6161" s="419"/>
      <c r="AM6161" s="419"/>
      <c r="AN6161" s="403"/>
      <c r="AO6161" s="419"/>
      <c r="AP6161" s="419"/>
      <c r="AQ6161" s="419"/>
      <c r="AR6161" s="419"/>
      <c r="AS6161" s="419"/>
      <c r="AT6161" s="419"/>
      <c r="AU6161" s="419"/>
      <c r="AV6161" s="419"/>
      <c r="AX6161" s="419"/>
      <c r="AY6161" s="419"/>
      <c r="AZ6161" s="419"/>
      <c r="BB6161" s="419"/>
      <c r="BC6161" s="419"/>
      <c r="BD6161" s="419"/>
      <c r="BF6161" s="419"/>
      <c r="BG6161" s="419"/>
      <c r="BH6161" s="419"/>
      <c r="BJ6161" s="419"/>
      <c r="BK6161" s="419"/>
      <c r="BL6161" s="419"/>
      <c r="BN6161" s="419"/>
      <c r="BO6161" s="419"/>
      <c r="BP6161" s="419"/>
      <c r="BR6161" s="419"/>
      <c r="BS6161" s="419"/>
      <c r="BT6161" s="419"/>
      <c r="BV6161" s="419"/>
      <c r="BW6161" s="419"/>
      <c r="BX6161" s="397"/>
      <c r="BZ6161" s="449"/>
      <c r="CB6161" s="419"/>
      <c r="CC6161" s="419"/>
      <c r="CD6161" s="419"/>
      <c r="CF6161" s="419"/>
      <c r="CG6161" s="419"/>
      <c r="CH6161" s="419"/>
    </row>
    <row r="6162" spans="3:86" ht="21" thickBot="1">
      <c r="C6162" s="425"/>
      <c r="P6162" s="431"/>
      <c r="R6162" s="419"/>
      <c r="S6162" s="446"/>
      <c r="T6162" s="419"/>
      <c r="V6162" s="196"/>
      <c r="W6162" s="419"/>
      <c r="X6162" s="419"/>
      <c r="Z6162" s="419"/>
      <c r="AA6162" s="419"/>
      <c r="AB6162" s="419"/>
      <c r="AD6162" s="419"/>
      <c r="AE6162" s="419"/>
      <c r="AF6162" s="419"/>
      <c r="AH6162" s="419"/>
      <c r="AI6162" s="419"/>
      <c r="AJ6162" s="419"/>
      <c r="AL6162" s="419"/>
      <c r="AM6162" s="419"/>
      <c r="AN6162" s="403"/>
      <c r="AO6162" s="419"/>
      <c r="AP6162" s="419"/>
      <c r="AQ6162" s="419"/>
      <c r="AR6162" s="419"/>
      <c r="AS6162" s="419"/>
      <c r="AT6162" s="419"/>
      <c r="AU6162" s="419"/>
      <c r="AV6162" s="419"/>
      <c r="AX6162" s="419"/>
      <c r="AY6162" s="419"/>
      <c r="AZ6162" s="419"/>
      <c r="BB6162" s="419"/>
      <c r="BC6162" s="419"/>
      <c r="BD6162" s="419"/>
      <c r="BF6162" s="419"/>
      <c r="BG6162" s="419"/>
      <c r="BH6162" s="419"/>
      <c r="BJ6162" s="419"/>
      <c r="BK6162" s="419"/>
      <c r="BL6162" s="419"/>
      <c r="BN6162" s="419"/>
      <c r="BO6162" s="419"/>
      <c r="BP6162" s="419"/>
      <c r="BR6162" s="419"/>
      <c r="BS6162" s="419"/>
      <c r="BT6162" s="419"/>
      <c r="BV6162" s="419"/>
      <c r="BW6162" s="419"/>
      <c r="BX6162" s="397"/>
      <c r="BZ6162" s="449"/>
      <c r="CB6162" s="419"/>
      <c r="CC6162" s="419"/>
      <c r="CD6162" s="419"/>
      <c r="CF6162" s="419"/>
      <c r="CG6162" s="419"/>
      <c r="CH6162" s="419"/>
    </row>
    <row r="6163" spans="3:86" ht="21" thickBot="1">
      <c r="C6163" s="425"/>
      <c r="P6163" s="431"/>
      <c r="R6163" s="419"/>
      <c r="S6163" s="446"/>
      <c r="T6163" s="419"/>
      <c r="V6163" s="196"/>
      <c r="W6163" s="419"/>
      <c r="X6163" s="419"/>
      <c r="Z6163" s="419"/>
      <c r="AA6163" s="419"/>
      <c r="AB6163" s="419"/>
      <c r="AD6163" s="419"/>
      <c r="AE6163" s="419"/>
      <c r="AF6163" s="419"/>
      <c r="AH6163" s="419"/>
      <c r="AI6163" s="419"/>
      <c r="AJ6163" s="419"/>
      <c r="AL6163" s="419"/>
      <c r="AM6163" s="419"/>
      <c r="AN6163" s="403"/>
      <c r="AO6163" s="419"/>
      <c r="AP6163" s="419"/>
      <c r="AQ6163" s="419"/>
      <c r="AR6163" s="419"/>
      <c r="AS6163" s="419"/>
      <c r="AT6163" s="419"/>
      <c r="AU6163" s="419"/>
      <c r="AV6163" s="419"/>
      <c r="AX6163" s="419"/>
      <c r="AY6163" s="419"/>
      <c r="AZ6163" s="419"/>
      <c r="BB6163" s="419"/>
      <c r="BC6163" s="419"/>
      <c r="BD6163" s="419"/>
      <c r="BF6163" s="419"/>
      <c r="BG6163" s="419"/>
      <c r="BH6163" s="419"/>
      <c r="BJ6163" s="419"/>
      <c r="BK6163" s="419"/>
      <c r="BL6163" s="419"/>
      <c r="BN6163" s="419"/>
      <c r="BO6163" s="419"/>
      <c r="BP6163" s="419"/>
      <c r="BR6163" s="419"/>
      <c r="BS6163" s="419"/>
      <c r="BT6163" s="419"/>
      <c r="BV6163" s="419"/>
      <c r="BW6163" s="419"/>
      <c r="BX6163" s="397"/>
      <c r="BZ6163" s="449"/>
      <c r="CB6163" s="419"/>
      <c r="CC6163" s="419"/>
      <c r="CD6163" s="419"/>
      <c r="CF6163" s="419"/>
      <c r="CG6163" s="419"/>
      <c r="CH6163" s="419"/>
    </row>
    <row r="6164" spans="3:86" ht="21" thickBot="1">
      <c r="C6164" s="425"/>
      <c r="P6164" s="431"/>
      <c r="R6164" s="419"/>
      <c r="S6164" s="446"/>
      <c r="T6164" s="419"/>
      <c r="V6164" s="196"/>
      <c r="W6164" s="419"/>
      <c r="X6164" s="419"/>
      <c r="Z6164" s="419"/>
      <c r="AA6164" s="419"/>
      <c r="AB6164" s="419"/>
      <c r="AD6164" s="419"/>
      <c r="AE6164" s="419"/>
      <c r="AF6164" s="419"/>
      <c r="AH6164" s="419"/>
      <c r="AI6164" s="419"/>
      <c r="AJ6164" s="419"/>
      <c r="AL6164" s="419"/>
      <c r="AM6164" s="419"/>
      <c r="AN6164" s="403"/>
      <c r="AO6164" s="419"/>
      <c r="AP6164" s="419"/>
      <c r="AQ6164" s="419"/>
      <c r="AR6164" s="419"/>
      <c r="AS6164" s="419"/>
      <c r="AT6164" s="419"/>
      <c r="AU6164" s="419"/>
      <c r="AV6164" s="419"/>
      <c r="AX6164" s="419"/>
      <c r="AY6164" s="419"/>
      <c r="AZ6164" s="419"/>
      <c r="BB6164" s="419"/>
      <c r="BC6164" s="419"/>
      <c r="BD6164" s="419"/>
      <c r="BF6164" s="419"/>
      <c r="BG6164" s="419"/>
      <c r="BH6164" s="419"/>
      <c r="BJ6164" s="419"/>
      <c r="BK6164" s="419"/>
      <c r="BL6164" s="419"/>
      <c r="BN6164" s="419"/>
      <c r="BO6164" s="419"/>
      <c r="BP6164" s="419"/>
      <c r="BR6164" s="419"/>
      <c r="BS6164" s="419"/>
      <c r="BT6164" s="419"/>
      <c r="BV6164" s="419"/>
      <c r="BW6164" s="419"/>
      <c r="BX6164" s="397"/>
      <c r="BZ6164" s="449"/>
      <c r="CB6164" s="419"/>
      <c r="CC6164" s="419"/>
      <c r="CD6164" s="419"/>
      <c r="CF6164" s="419"/>
      <c r="CG6164" s="419"/>
      <c r="CH6164" s="419"/>
    </row>
    <row r="6165" spans="3:86" ht="21" thickBot="1">
      <c r="C6165" s="425"/>
      <c r="P6165" s="431"/>
      <c r="R6165" s="419"/>
      <c r="S6165" s="446"/>
      <c r="T6165" s="419"/>
      <c r="V6165" s="196"/>
      <c r="W6165" s="419"/>
      <c r="X6165" s="419"/>
      <c r="Z6165" s="419"/>
      <c r="AA6165" s="419"/>
      <c r="AB6165" s="419"/>
      <c r="AD6165" s="419"/>
      <c r="AE6165" s="419"/>
      <c r="AF6165" s="419"/>
      <c r="AH6165" s="419"/>
      <c r="AI6165" s="419"/>
      <c r="AJ6165" s="419"/>
      <c r="AL6165" s="419"/>
      <c r="AM6165" s="419"/>
      <c r="AN6165" s="403"/>
      <c r="AO6165" s="419"/>
      <c r="AP6165" s="419"/>
      <c r="AQ6165" s="419"/>
      <c r="AR6165" s="419"/>
      <c r="AS6165" s="419"/>
      <c r="AT6165" s="419"/>
      <c r="AU6165" s="419"/>
      <c r="AV6165" s="419"/>
      <c r="AX6165" s="419"/>
      <c r="AY6165" s="419"/>
      <c r="AZ6165" s="419"/>
      <c r="BB6165" s="419"/>
      <c r="BC6165" s="419"/>
      <c r="BD6165" s="419"/>
      <c r="BF6165" s="419"/>
      <c r="BG6165" s="419"/>
      <c r="BH6165" s="419"/>
      <c r="BJ6165" s="419"/>
      <c r="BK6165" s="419"/>
      <c r="BL6165" s="419"/>
      <c r="BN6165" s="419"/>
      <c r="BO6165" s="419"/>
      <c r="BP6165" s="419"/>
      <c r="BR6165" s="419"/>
      <c r="BS6165" s="419"/>
      <c r="BT6165" s="419"/>
      <c r="BV6165" s="419"/>
      <c r="BW6165" s="419"/>
      <c r="BX6165" s="397"/>
      <c r="BZ6165" s="449"/>
      <c r="CB6165" s="419"/>
      <c r="CC6165" s="419"/>
      <c r="CD6165" s="419"/>
      <c r="CF6165" s="419"/>
      <c r="CG6165" s="419"/>
      <c r="CH6165" s="419"/>
    </row>
    <row r="6166" spans="3:86" ht="21" thickBot="1">
      <c r="C6166" s="425"/>
      <c r="P6166" s="431"/>
      <c r="R6166" s="419"/>
      <c r="S6166" s="446"/>
      <c r="T6166" s="419"/>
      <c r="V6166" s="196"/>
      <c r="W6166" s="419"/>
      <c r="X6166" s="419"/>
      <c r="Z6166" s="419"/>
      <c r="AA6166" s="419"/>
      <c r="AB6166" s="419"/>
      <c r="AD6166" s="419"/>
      <c r="AE6166" s="419"/>
      <c r="AF6166" s="419"/>
      <c r="AH6166" s="419"/>
      <c r="AI6166" s="419"/>
      <c r="AJ6166" s="419"/>
      <c r="AL6166" s="419"/>
      <c r="AM6166" s="419"/>
      <c r="AN6166" s="403"/>
      <c r="AO6166" s="419"/>
      <c r="AP6166" s="419"/>
      <c r="AQ6166" s="419"/>
      <c r="AR6166" s="419"/>
      <c r="AS6166" s="419"/>
      <c r="AT6166" s="419"/>
      <c r="AU6166" s="419"/>
      <c r="AV6166" s="419"/>
      <c r="AX6166" s="419"/>
      <c r="AY6166" s="419"/>
      <c r="AZ6166" s="419"/>
      <c r="BB6166" s="419"/>
      <c r="BC6166" s="419"/>
      <c r="BD6166" s="419"/>
      <c r="BF6166" s="419"/>
      <c r="BG6166" s="419"/>
      <c r="BH6166" s="419"/>
      <c r="BJ6166" s="419"/>
      <c r="BK6166" s="419"/>
      <c r="BL6166" s="419"/>
      <c r="BN6166" s="419"/>
      <c r="BO6166" s="419"/>
      <c r="BP6166" s="419"/>
      <c r="BR6166" s="419"/>
      <c r="BS6166" s="419"/>
      <c r="BT6166" s="419"/>
      <c r="BV6166" s="419"/>
      <c r="BW6166" s="419"/>
      <c r="BX6166" s="397"/>
      <c r="BZ6166" s="449"/>
      <c r="CB6166" s="419"/>
      <c r="CC6166" s="419"/>
      <c r="CD6166" s="419"/>
      <c r="CF6166" s="419"/>
      <c r="CG6166" s="419"/>
      <c r="CH6166" s="419"/>
    </row>
    <row r="6167" spans="3:86" ht="21" thickBot="1">
      <c r="C6167" s="425"/>
      <c r="P6167" s="431"/>
      <c r="R6167" s="419"/>
      <c r="S6167" s="446"/>
      <c r="T6167" s="419"/>
      <c r="V6167" s="196"/>
      <c r="W6167" s="419"/>
      <c r="X6167" s="419"/>
      <c r="Z6167" s="419"/>
      <c r="AA6167" s="419"/>
      <c r="AB6167" s="419"/>
      <c r="AD6167" s="419"/>
      <c r="AE6167" s="419"/>
      <c r="AF6167" s="419"/>
      <c r="AH6167" s="419"/>
      <c r="AI6167" s="419"/>
      <c r="AJ6167" s="419"/>
      <c r="AL6167" s="419"/>
      <c r="AM6167" s="419"/>
      <c r="AN6167" s="403"/>
      <c r="AO6167" s="419"/>
      <c r="AP6167" s="419"/>
      <c r="AQ6167" s="419"/>
      <c r="AR6167" s="419"/>
      <c r="AS6167" s="419"/>
      <c r="AT6167" s="419"/>
      <c r="AU6167" s="419"/>
      <c r="AV6167" s="419"/>
      <c r="AX6167" s="419"/>
      <c r="AY6167" s="419"/>
      <c r="AZ6167" s="419"/>
      <c r="BB6167" s="419"/>
      <c r="BC6167" s="419"/>
      <c r="BD6167" s="419"/>
      <c r="BF6167" s="419"/>
      <c r="BG6167" s="419"/>
      <c r="BH6167" s="419"/>
      <c r="BJ6167" s="419"/>
      <c r="BK6167" s="419"/>
      <c r="BL6167" s="419"/>
      <c r="BN6167" s="419"/>
      <c r="BO6167" s="419"/>
      <c r="BP6167" s="419"/>
      <c r="BR6167" s="419"/>
      <c r="BS6167" s="419"/>
      <c r="BT6167" s="419"/>
      <c r="BV6167" s="419"/>
      <c r="BW6167" s="419"/>
      <c r="BX6167" s="397"/>
      <c r="BZ6167" s="449"/>
      <c r="CB6167" s="419"/>
      <c r="CC6167" s="419"/>
      <c r="CD6167" s="419"/>
      <c r="CF6167" s="419"/>
      <c r="CG6167" s="419"/>
      <c r="CH6167" s="419"/>
    </row>
    <row r="6168" spans="3:86" ht="21" thickBot="1">
      <c r="C6168" s="425"/>
      <c r="P6168" s="431"/>
      <c r="R6168" s="419"/>
      <c r="S6168" s="446"/>
      <c r="T6168" s="419"/>
      <c r="V6168" s="196"/>
      <c r="W6168" s="419"/>
      <c r="X6168" s="419"/>
      <c r="Z6168" s="419"/>
      <c r="AA6168" s="419"/>
      <c r="AB6168" s="419"/>
      <c r="AD6168" s="419"/>
      <c r="AE6168" s="419"/>
      <c r="AF6168" s="419"/>
      <c r="AH6168" s="419"/>
      <c r="AI6168" s="419"/>
      <c r="AJ6168" s="419"/>
      <c r="AL6168" s="419"/>
      <c r="AM6168" s="419"/>
      <c r="AN6168" s="403"/>
      <c r="AO6168" s="419"/>
      <c r="AP6168" s="419"/>
      <c r="AQ6168" s="419"/>
      <c r="AR6168" s="419"/>
      <c r="AS6168" s="419"/>
      <c r="AT6168" s="419"/>
      <c r="AU6168" s="419"/>
      <c r="AV6168" s="419"/>
      <c r="AX6168" s="419"/>
      <c r="AY6168" s="419"/>
      <c r="AZ6168" s="419"/>
      <c r="BB6168" s="419"/>
      <c r="BC6168" s="419"/>
      <c r="BD6168" s="419"/>
      <c r="BF6168" s="419"/>
      <c r="BG6168" s="419"/>
      <c r="BH6168" s="419"/>
      <c r="BJ6168" s="419"/>
      <c r="BK6168" s="419"/>
      <c r="BL6168" s="419"/>
      <c r="BN6168" s="419"/>
      <c r="BO6168" s="419"/>
      <c r="BP6168" s="419"/>
      <c r="BR6168" s="419"/>
      <c r="BS6168" s="419"/>
      <c r="BT6168" s="419"/>
      <c r="BV6168" s="419"/>
      <c r="BW6168" s="419"/>
      <c r="BX6168" s="397"/>
      <c r="BZ6168" s="449"/>
      <c r="CB6168" s="419"/>
      <c r="CC6168" s="419"/>
      <c r="CD6168" s="419"/>
      <c r="CF6168" s="419"/>
      <c r="CG6168" s="419"/>
      <c r="CH6168" s="419"/>
    </row>
    <row r="6169" spans="3:86" ht="21" thickBot="1">
      <c r="C6169" s="425"/>
      <c r="P6169" s="431"/>
      <c r="R6169" s="419"/>
      <c r="S6169" s="446"/>
      <c r="T6169" s="419"/>
      <c r="V6169" s="196"/>
      <c r="W6169" s="419"/>
      <c r="X6169" s="419"/>
      <c r="Z6169" s="419"/>
      <c r="AA6169" s="419"/>
      <c r="AB6169" s="419"/>
      <c r="AD6169" s="419"/>
      <c r="AE6169" s="419"/>
      <c r="AF6169" s="419"/>
      <c r="AH6169" s="419"/>
      <c r="AI6169" s="419"/>
      <c r="AJ6169" s="419"/>
      <c r="AL6169" s="419"/>
      <c r="AM6169" s="419"/>
      <c r="AN6169" s="403"/>
      <c r="AO6169" s="419"/>
      <c r="AP6169" s="419"/>
      <c r="AQ6169" s="419"/>
      <c r="AR6169" s="419"/>
      <c r="AS6169" s="419"/>
      <c r="AT6169" s="419"/>
      <c r="AU6169" s="419"/>
      <c r="AV6169" s="419"/>
      <c r="AX6169" s="419"/>
      <c r="AY6169" s="419"/>
      <c r="AZ6169" s="419"/>
      <c r="BB6169" s="419"/>
      <c r="BC6169" s="419"/>
      <c r="BD6169" s="419"/>
      <c r="BF6169" s="419"/>
      <c r="BG6169" s="419"/>
      <c r="BH6169" s="419"/>
      <c r="BJ6169" s="419"/>
      <c r="BK6169" s="419"/>
      <c r="BL6169" s="419"/>
      <c r="BN6169" s="419"/>
      <c r="BO6169" s="419"/>
      <c r="BP6169" s="419"/>
      <c r="BR6169" s="419"/>
      <c r="BS6169" s="419"/>
      <c r="BT6169" s="419"/>
      <c r="BV6169" s="419"/>
      <c r="BW6169" s="419"/>
      <c r="BX6169" s="397"/>
      <c r="BZ6169" s="449"/>
      <c r="CB6169" s="419"/>
      <c r="CC6169" s="419"/>
      <c r="CD6169" s="419"/>
      <c r="CF6169" s="419"/>
      <c r="CG6169" s="419"/>
      <c r="CH6169" s="419"/>
    </row>
    <row r="6170" spans="3:86" ht="21" thickBot="1">
      <c r="C6170" s="425"/>
      <c r="P6170" s="431"/>
      <c r="R6170" s="419"/>
      <c r="S6170" s="446"/>
      <c r="T6170" s="419"/>
      <c r="V6170" s="196"/>
      <c r="W6170" s="419"/>
      <c r="X6170" s="419"/>
      <c r="Z6170" s="419"/>
      <c r="AA6170" s="419"/>
      <c r="AB6170" s="419"/>
      <c r="AD6170" s="419"/>
      <c r="AE6170" s="419"/>
      <c r="AF6170" s="419"/>
      <c r="AH6170" s="419"/>
      <c r="AI6170" s="419"/>
      <c r="AJ6170" s="419"/>
      <c r="AL6170" s="419"/>
      <c r="AM6170" s="419"/>
      <c r="AN6170" s="403"/>
      <c r="AO6170" s="419"/>
      <c r="AP6170" s="419"/>
      <c r="AQ6170" s="419"/>
      <c r="AR6170" s="419"/>
      <c r="AS6170" s="419"/>
      <c r="AT6170" s="419"/>
      <c r="AU6170" s="419"/>
      <c r="AV6170" s="419"/>
      <c r="AX6170" s="419"/>
      <c r="AY6170" s="419"/>
      <c r="AZ6170" s="419"/>
      <c r="BB6170" s="419"/>
      <c r="BC6170" s="419"/>
      <c r="BD6170" s="419"/>
      <c r="BF6170" s="419"/>
      <c r="BG6170" s="419"/>
      <c r="BH6170" s="419"/>
      <c r="BJ6170" s="419"/>
      <c r="BK6170" s="419"/>
      <c r="BL6170" s="419"/>
      <c r="BN6170" s="419"/>
      <c r="BO6170" s="419"/>
      <c r="BP6170" s="419"/>
      <c r="BR6170" s="419"/>
      <c r="BS6170" s="419"/>
      <c r="BT6170" s="419"/>
      <c r="BV6170" s="419"/>
      <c r="BW6170" s="419"/>
      <c r="BX6170" s="397"/>
      <c r="BZ6170" s="449"/>
      <c r="CB6170" s="419"/>
      <c r="CC6170" s="419"/>
      <c r="CD6170" s="419"/>
      <c r="CF6170" s="419"/>
      <c r="CG6170" s="419"/>
      <c r="CH6170" s="419"/>
    </row>
    <row r="6171" spans="3:86" ht="21" thickBot="1">
      <c r="C6171" s="425"/>
      <c r="P6171" s="431"/>
      <c r="R6171" s="419"/>
      <c r="S6171" s="446"/>
      <c r="T6171" s="419"/>
      <c r="V6171" s="196"/>
      <c r="W6171" s="419"/>
      <c r="X6171" s="419"/>
      <c r="Z6171" s="419"/>
      <c r="AA6171" s="419"/>
      <c r="AB6171" s="419"/>
      <c r="AD6171" s="419"/>
      <c r="AE6171" s="419"/>
      <c r="AF6171" s="419"/>
      <c r="AH6171" s="419"/>
      <c r="AI6171" s="419"/>
      <c r="AJ6171" s="419"/>
      <c r="AL6171" s="419"/>
      <c r="AM6171" s="419"/>
      <c r="AN6171" s="403"/>
      <c r="AO6171" s="419"/>
      <c r="AP6171" s="419"/>
      <c r="AQ6171" s="419"/>
      <c r="AR6171" s="419"/>
      <c r="AS6171" s="419"/>
      <c r="AT6171" s="419"/>
      <c r="AU6171" s="419"/>
      <c r="AV6171" s="419"/>
      <c r="AX6171" s="419"/>
      <c r="AY6171" s="419"/>
      <c r="AZ6171" s="419"/>
      <c r="BB6171" s="419"/>
      <c r="BC6171" s="419"/>
      <c r="BD6171" s="419"/>
      <c r="BF6171" s="419"/>
      <c r="BG6171" s="419"/>
      <c r="BH6171" s="419"/>
      <c r="BJ6171" s="419"/>
      <c r="BK6171" s="419"/>
      <c r="BL6171" s="419"/>
      <c r="BN6171" s="419"/>
      <c r="BO6171" s="419"/>
      <c r="BP6171" s="419"/>
      <c r="BR6171" s="419"/>
      <c r="BS6171" s="419"/>
      <c r="BT6171" s="419"/>
      <c r="BV6171" s="419"/>
      <c r="BW6171" s="419"/>
      <c r="BX6171" s="397"/>
      <c r="BZ6171" s="449"/>
      <c r="CB6171" s="419"/>
      <c r="CC6171" s="419"/>
      <c r="CD6171" s="419"/>
      <c r="CF6171" s="419"/>
      <c r="CG6171" s="419"/>
      <c r="CH6171" s="419"/>
    </row>
    <row r="6172" spans="3:86" ht="21" thickBot="1">
      <c r="C6172" s="425"/>
      <c r="P6172" s="431"/>
      <c r="R6172" s="419"/>
      <c r="S6172" s="446"/>
      <c r="T6172" s="419"/>
      <c r="V6172" s="196"/>
      <c r="W6172" s="419"/>
      <c r="X6172" s="419"/>
      <c r="Z6172" s="419"/>
      <c r="AA6172" s="419"/>
      <c r="AB6172" s="419"/>
      <c r="AD6172" s="419"/>
      <c r="AE6172" s="419"/>
      <c r="AF6172" s="419"/>
      <c r="AH6172" s="419"/>
      <c r="AI6172" s="419"/>
      <c r="AJ6172" s="419"/>
      <c r="AL6172" s="419"/>
      <c r="AM6172" s="419"/>
      <c r="AN6172" s="403"/>
      <c r="AO6172" s="419"/>
      <c r="AP6172" s="419"/>
      <c r="AQ6172" s="419"/>
      <c r="AR6172" s="419"/>
      <c r="AS6172" s="419"/>
      <c r="AT6172" s="419"/>
      <c r="AU6172" s="419"/>
      <c r="AV6172" s="419"/>
      <c r="AX6172" s="419"/>
      <c r="AY6172" s="419"/>
      <c r="AZ6172" s="419"/>
      <c r="BB6172" s="419"/>
      <c r="BC6172" s="419"/>
      <c r="BD6172" s="419"/>
      <c r="BF6172" s="419"/>
      <c r="BG6172" s="419"/>
      <c r="BH6172" s="419"/>
      <c r="BJ6172" s="419"/>
      <c r="BK6172" s="419"/>
      <c r="BL6172" s="419"/>
      <c r="BN6172" s="419"/>
      <c r="BO6172" s="419"/>
      <c r="BP6172" s="419"/>
      <c r="BR6172" s="419"/>
      <c r="BS6172" s="419"/>
      <c r="BT6172" s="419"/>
      <c r="BV6172" s="419"/>
      <c r="BW6172" s="419"/>
      <c r="BX6172" s="397"/>
      <c r="BZ6172" s="449"/>
      <c r="CB6172" s="419"/>
      <c r="CC6172" s="419"/>
      <c r="CD6172" s="419"/>
      <c r="CF6172" s="419"/>
      <c r="CG6172" s="419"/>
      <c r="CH6172" s="419"/>
    </row>
    <row r="6173" spans="3:86" ht="21" thickBot="1">
      <c r="C6173" s="425"/>
      <c r="P6173" s="431"/>
      <c r="R6173" s="419"/>
      <c r="S6173" s="446"/>
      <c r="T6173" s="419"/>
      <c r="V6173" s="196"/>
      <c r="W6173" s="419"/>
      <c r="X6173" s="419"/>
      <c r="Z6173" s="419"/>
      <c r="AA6173" s="419"/>
      <c r="AB6173" s="419"/>
      <c r="AD6173" s="419"/>
      <c r="AE6173" s="419"/>
      <c r="AF6173" s="419"/>
      <c r="AH6173" s="419"/>
      <c r="AI6173" s="419"/>
      <c r="AJ6173" s="419"/>
      <c r="AL6173" s="419"/>
      <c r="AM6173" s="419"/>
      <c r="AN6173" s="403"/>
      <c r="AO6173" s="419"/>
      <c r="AP6173" s="419"/>
      <c r="AQ6173" s="419"/>
      <c r="AR6173" s="419"/>
      <c r="AS6173" s="419"/>
      <c r="AT6173" s="419"/>
      <c r="AU6173" s="419"/>
      <c r="AV6173" s="419"/>
      <c r="AX6173" s="419"/>
      <c r="AY6173" s="419"/>
      <c r="AZ6173" s="419"/>
      <c r="BB6173" s="419"/>
      <c r="BC6173" s="419"/>
      <c r="BD6173" s="419"/>
      <c r="BF6173" s="419"/>
      <c r="BG6173" s="419"/>
      <c r="BH6173" s="419"/>
      <c r="BJ6173" s="419"/>
      <c r="BK6173" s="419"/>
      <c r="BL6173" s="419"/>
      <c r="BN6173" s="419"/>
      <c r="BO6173" s="419"/>
      <c r="BP6173" s="419"/>
      <c r="BR6173" s="419"/>
      <c r="BS6173" s="419"/>
      <c r="BT6173" s="419"/>
      <c r="BV6173" s="419"/>
      <c r="BW6173" s="419"/>
      <c r="BX6173" s="397"/>
      <c r="BZ6173" s="449"/>
      <c r="CB6173" s="419"/>
      <c r="CC6173" s="419"/>
      <c r="CD6173" s="419"/>
      <c r="CF6173" s="419"/>
      <c r="CG6173" s="419"/>
      <c r="CH6173" s="419"/>
    </row>
    <row r="6174" spans="3:86" ht="21" thickBot="1">
      <c r="C6174" s="425"/>
      <c r="P6174" s="431"/>
      <c r="R6174" s="419"/>
      <c r="S6174" s="446"/>
      <c r="T6174" s="419"/>
      <c r="V6174" s="196"/>
      <c r="W6174" s="419"/>
      <c r="X6174" s="419"/>
      <c r="Z6174" s="419"/>
      <c r="AA6174" s="419"/>
      <c r="AB6174" s="419"/>
      <c r="AD6174" s="419"/>
      <c r="AE6174" s="419"/>
      <c r="AF6174" s="419"/>
      <c r="AH6174" s="419"/>
      <c r="AI6174" s="419"/>
      <c r="AJ6174" s="419"/>
      <c r="AL6174" s="419"/>
      <c r="AM6174" s="419"/>
      <c r="AN6174" s="403"/>
      <c r="AO6174" s="419"/>
      <c r="AP6174" s="419"/>
      <c r="AQ6174" s="419"/>
      <c r="AR6174" s="419"/>
      <c r="AS6174" s="419"/>
      <c r="AT6174" s="419"/>
      <c r="AU6174" s="419"/>
      <c r="AV6174" s="419"/>
      <c r="AX6174" s="419"/>
      <c r="AY6174" s="419"/>
      <c r="AZ6174" s="419"/>
      <c r="BB6174" s="419"/>
      <c r="BC6174" s="419"/>
      <c r="BD6174" s="419"/>
      <c r="BF6174" s="419"/>
      <c r="BG6174" s="419"/>
      <c r="BH6174" s="419"/>
      <c r="BJ6174" s="419"/>
      <c r="BK6174" s="419"/>
      <c r="BL6174" s="419"/>
      <c r="BN6174" s="419"/>
      <c r="BO6174" s="419"/>
      <c r="BP6174" s="419"/>
      <c r="BR6174" s="419"/>
      <c r="BS6174" s="419"/>
      <c r="BT6174" s="419"/>
      <c r="BV6174" s="419"/>
      <c r="BW6174" s="419"/>
      <c r="BX6174" s="397"/>
      <c r="BZ6174" s="449"/>
      <c r="CB6174" s="419"/>
      <c r="CC6174" s="419"/>
      <c r="CD6174" s="419"/>
      <c r="CF6174" s="419"/>
      <c r="CG6174" s="419"/>
      <c r="CH6174" s="419"/>
    </row>
    <row r="6175" spans="3:86" ht="21" thickBot="1">
      <c r="C6175" s="425"/>
      <c r="P6175" s="431"/>
      <c r="R6175" s="419"/>
      <c r="S6175" s="446"/>
      <c r="T6175" s="419"/>
      <c r="V6175" s="196"/>
      <c r="W6175" s="419"/>
      <c r="X6175" s="419"/>
      <c r="Z6175" s="419"/>
      <c r="AA6175" s="419"/>
      <c r="AB6175" s="419"/>
      <c r="AD6175" s="419"/>
      <c r="AE6175" s="419"/>
      <c r="AF6175" s="419"/>
      <c r="AH6175" s="419"/>
      <c r="AI6175" s="419"/>
      <c r="AJ6175" s="419"/>
      <c r="AL6175" s="419"/>
      <c r="AM6175" s="419"/>
      <c r="AN6175" s="403"/>
      <c r="AO6175" s="419"/>
      <c r="AP6175" s="419"/>
      <c r="AQ6175" s="419"/>
      <c r="AR6175" s="419"/>
      <c r="AS6175" s="419"/>
      <c r="AT6175" s="419"/>
      <c r="AU6175" s="419"/>
      <c r="AV6175" s="419"/>
      <c r="AX6175" s="419"/>
      <c r="AY6175" s="419"/>
      <c r="AZ6175" s="419"/>
      <c r="BB6175" s="419"/>
      <c r="BC6175" s="419"/>
      <c r="BD6175" s="419"/>
      <c r="BF6175" s="419"/>
      <c r="BG6175" s="419"/>
      <c r="BH6175" s="419"/>
      <c r="BJ6175" s="419"/>
      <c r="BK6175" s="419"/>
      <c r="BL6175" s="419"/>
      <c r="BN6175" s="419"/>
      <c r="BO6175" s="419"/>
      <c r="BP6175" s="419"/>
      <c r="BR6175" s="419"/>
      <c r="BS6175" s="419"/>
      <c r="BT6175" s="419"/>
      <c r="BV6175" s="419"/>
      <c r="BW6175" s="419"/>
      <c r="BX6175" s="397"/>
      <c r="BZ6175" s="449"/>
      <c r="CB6175" s="419"/>
      <c r="CC6175" s="419"/>
      <c r="CD6175" s="419"/>
      <c r="CF6175" s="419"/>
      <c r="CG6175" s="419"/>
      <c r="CH6175" s="419"/>
    </row>
    <row r="6176" spans="3:86" ht="21" thickBot="1">
      <c r="C6176" s="425"/>
      <c r="P6176" s="431"/>
      <c r="R6176" s="419"/>
      <c r="S6176" s="446"/>
      <c r="T6176" s="419"/>
      <c r="V6176" s="196"/>
      <c r="W6176" s="419"/>
      <c r="X6176" s="419"/>
      <c r="Z6176" s="419"/>
      <c r="AA6176" s="419"/>
      <c r="AB6176" s="419"/>
      <c r="AD6176" s="419"/>
      <c r="AE6176" s="419"/>
      <c r="AF6176" s="419"/>
      <c r="AH6176" s="419"/>
      <c r="AI6176" s="419"/>
      <c r="AJ6176" s="419"/>
      <c r="AL6176" s="419"/>
      <c r="AM6176" s="419"/>
      <c r="AN6176" s="403"/>
      <c r="AO6176" s="419"/>
      <c r="AP6176" s="419"/>
      <c r="AQ6176" s="419"/>
      <c r="AR6176" s="419"/>
      <c r="AS6176" s="419"/>
      <c r="AT6176" s="419"/>
      <c r="AU6176" s="419"/>
      <c r="AV6176" s="419"/>
      <c r="AX6176" s="419"/>
      <c r="AY6176" s="419"/>
      <c r="AZ6176" s="419"/>
      <c r="BB6176" s="419"/>
      <c r="BC6176" s="419"/>
      <c r="BD6176" s="419"/>
      <c r="BF6176" s="419"/>
      <c r="BG6176" s="419"/>
      <c r="BH6176" s="419"/>
      <c r="BJ6176" s="419"/>
      <c r="BK6176" s="419"/>
      <c r="BL6176" s="419"/>
      <c r="BN6176" s="419"/>
      <c r="BO6176" s="419"/>
      <c r="BP6176" s="419"/>
      <c r="BR6176" s="419"/>
      <c r="BS6176" s="419"/>
      <c r="BT6176" s="419"/>
      <c r="BV6176" s="419"/>
      <c r="BW6176" s="419"/>
      <c r="BX6176" s="397"/>
      <c r="BZ6176" s="449"/>
      <c r="CB6176" s="419"/>
      <c r="CC6176" s="419"/>
      <c r="CD6176" s="419"/>
      <c r="CF6176" s="419"/>
      <c r="CG6176" s="419"/>
      <c r="CH6176" s="419"/>
    </row>
    <row r="6177" spans="3:86" ht="21" thickBot="1">
      <c r="C6177" s="425"/>
      <c r="P6177" s="431"/>
      <c r="R6177" s="419"/>
      <c r="S6177" s="446"/>
      <c r="T6177" s="419"/>
      <c r="V6177" s="196"/>
      <c r="W6177" s="419"/>
      <c r="X6177" s="419"/>
      <c r="Z6177" s="419"/>
      <c r="AA6177" s="419"/>
      <c r="AB6177" s="419"/>
      <c r="AD6177" s="419"/>
      <c r="AE6177" s="419"/>
      <c r="AF6177" s="419"/>
      <c r="AH6177" s="419"/>
      <c r="AI6177" s="419"/>
      <c r="AJ6177" s="419"/>
      <c r="AL6177" s="419"/>
      <c r="AM6177" s="419"/>
      <c r="AN6177" s="403"/>
      <c r="AO6177" s="419"/>
      <c r="AP6177" s="419"/>
      <c r="AQ6177" s="419"/>
      <c r="AR6177" s="419"/>
      <c r="AS6177" s="419"/>
      <c r="AT6177" s="419"/>
      <c r="AU6177" s="419"/>
      <c r="AV6177" s="419"/>
      <c r="AX6177" s="419"/>
      <c r="AY6177" s="419"/>
      <c r="AZ6177" s="419"/>
      <c r="BB6177" s="419"/>
      <c r="BC6177" s="419"/>
      <c r="BD6177" s="419"/>
      <c r="BF6177" s="419"/>
      <c r="BG6177" s="419"/>
      <c r="BH6177" s="419"/>
      <c r="BJ6177" s="419"/>
      <c r="BK6177" s="419"/>
      <c r="BL6177" s="419"/>
      <c r="BN6177" s="419"/>
      <c r="BO6177" s="419"/>
      <c r="BP6177" s="419"/>
      <c r="BR6177" s="419"/>
      <c r="BS6177" s="419"/>
      <c r="BT6177" s="419"/>
      <c r="BV6177" s="419"/>
      <c r="BW6177" s="419"/>
      <c r="BX6177" s="397"/>
      <c r="BZ6177" s="449"/>
      <c r="CB6177" s="419"/>
      <c r="CC6177" s="419"/>
      <c r="CD6177" s="419"/>
      <c r="CF6177" s="419"/>
      <c r="CG6177" s="419"/>
      <c r="CH6177" s="419"/>
    </row>
    <row r="6178" spans="3:86" ht="21" thickBot="1">
      <c r="C6178" s="425"/>
      <c r="P6178" s="431"/>
      <c r="R6178" s="419"/>
      <c r="S6178" s="446"/>
      <c r="T6178" s="419"/>
      <c r="V6178" s="196"/>
      <c r="W6178" s="419"/>
      <c r="X6178" s="419"/>
      <c r="Z6178" s="419"/>
      <c r="AA6178" s="419"/>
      <c r="AB6178" s="419"/>
      <c r="AD6178" s="419"/>
      <c r="AE6178" s="419"/>
      <c r="AF6178" s="419"/>
      <c r="AH6178" s="419"/>
      <c r="AI6178" s="419"/>
      <c r="AJ6178" s="419"/>
      <c r="AL6178" s="419"/>
      <c r="AM6178" s="419"/>
      <c r="AN6178" s="403"/>
      <c r="AO6178" s="419"/>
      <c r="AP6178" s="419"/>
      <c r="AQ6178" s="419"/>
      <c r="AR6178" s="419"/>
      <c r="AS6178" s="419"/>
      <c r="AT6178" s="419"/>
      <c r="AU6178" s="419"/>
      <c r="AV6178" s="419"/>
      <c r="AX6178" s="419"/>
      <c r="AY6178" s="419"/>
      <c r="AZ6178" s="419"/>
      <c r="BB6178" s="419"/>
      <c r="BC6178" s="419"/>
      <c r="BD6178" s="419"/>
      <c r="BF6178" s="419"/>
      <c r="BG6178" s="419"/>
      <c r="BH6178" s="419"/>
      <c r="BJ6178" s="419"/>
      <c r="BK6178" s="419"/>
      <c r="BL6178" s="419"/>
      <c r="BN6178" s="419"/>
      <c r="BO6178" s="419"/>
      <c r="BP6178" s="419"/>
      <c r="BR6178" s="419"/>
      <c r="BS6178" s="419"/>
      <c r="BT6178" s="419"/>
      <c r="BV6178" s="419"/>
      <c r="BW6178" s="419"/>
      <c r="BX6178" s="397"/>
      <c r="BZ6178" s="449"/>
      <c r="CB6178" s="419"/>
      <c r="CC6178" s="419"/>
      <c r="CD6178" s="419"/>
      <c r="CF6178" s="419"/>
      <c r="CG6178" s="419"/>
      <c r="CH6178" s="419"/>
    </row>
    <row r="6179" spans="3:86" ht="21" thickBot="1">
      <c r="C6179" s="425"/>
      <c r="P6179" s="431"/>
      <c r="R6179" s="419"/>
      <c r="S6179" s="446"/>
      <c r="T6179" s="419"/>
      <c r="V6179" s="196"/>
      <c r="W6179" s="419"/>
      <c r="X6179" s="419"/>
      <c r="Z6179" s="419"/>
      <c r="AA6179" s="419"/>
      <c r="AB6179" s="419"/>
      <c r="AD6179" s="419"/>
      <c r="AE6179" s="419"/>
      <c r="AF6179" s="419"/>
      <c r="AH6179" s="419"/>
      <c r="AI6179" s="419"/>
      <c r="AJ6179" s="419"/>
      <c r="AL6179" s="419"/>
      <c r="AM6179" s="419"/>
      <c r="AN6179" s="403"/>
      <c r="AO6179" s="419"/>
      <c r="AP6179" s="419"/>
      <c r="AQ6179" s="419"/>
      <c r="AR6179" s="419"/>
      <c r="AS6179" s="419"/>
      <c r="AT6179" s="419"/>
      <c r="AU6179" s="419"/>
      <c r="AV6179" s="419"/>
      <c r="AX6179" s="419"/>
      <c r="AY6179" s="419"/>
      <c r="AZ6179" s="419"/>
      <c r="BB6179" s="419"/>
      <c r="BC6179" s="419"/>
      <c r="BD6179" s="419"/>
      <c r="BF6179" s="419"/>
      <c r="BG6179" s="419"/>
      <c r="BH6179" s="419"/>
      <c r="BJ6179" s="419"/>
      <c r="BK6179" s="419"/>
      <c r="BL6179" s="419"/>
      <c r="BN6179" s="419"/>
      <c r="BO6179" s="419"/>
      <c r="BP6179" s="419"/>
      <c r="BR6179" s="419"/>
      <c r="BS6179" s="419"/>
      <c r="BT6179" s="419"/>
      <c r="BV6179" s="419"/>
      <c r="BW6179" s="419"/>
      <c r="BX6179" s="397"/>
      <c r="BZ6179" s="449"/>
      <c r="CB6179" s="419"/>
      <c r="CC6179" s="419"/>
      <c r="CD6179" s="419"/>
      <c r="CF6179" s="419"/>
      <c r="CG6179" s="419"/>
      <c r="CH6179" s="419"/>
    </row>
    <row r="6180" spans="3:86" ht="21" thickBot="1">
      <c r="C6180" s="425"/>
      <c r="P6180" s="431"/>
      <c r="R6180" s="419"/>
      <c r="S6180" s="446"/>
      <c r="T6180" s="419"/>
      <c r="V6180" s="196"/>
      <c r="W6180" s="419"/>
      <c r="X6180" s="419"/>
      <c r="Z6180" s="419"/>
      <c r="AA6180" s="419"/>
      <c r="AB6180" s="419"/>
      <c r="AD6180" s="419"/>
      <c r="AE6180" s="419"/>
      <c r="AF6180" s="419"/>
      <c r="AH6180" s="419"/>
      <c r="AI6180" s="419"/>
      <c r="AJ6180" s="419"/>
      <c r="AL6180" s="419"/>
      <c r="AM6180" s="419"/>
      <c r="AN6180" s="403"/>
      <c r="AO6180" s="419"/>
      <c r="AP6180" s="419"/>
      <c r="AQ6180" s="419"/>
      <c r="AR6180" s="419"/>
      <c r="AS6180" s="419"/>
      <c r="AT6180" s="419"/>
      <c r="AU6180" s="419"/>
      <c r="AV6180" s="419"/>
      <c r="AX6180" s="419"/>
      <c r="AY6180" s="419"/>
      <c r="AZ6180" s="419"/>
      <c r="BB6180" s="419"/>
      <c r="BC6180" s="419"/>
      <c r="BD6180" s="419"/>
      <c r="BF6180" s="419"/>
      <c r="BG6180" s="419"/>
      <c r="BH6180" s="419"/>
      <c r="BJ6180" s="419"/>
      <c r="BK6180" s="419"/>
      <c r="BL6180" s="419"/>
      <c r="BN6180" s="419"/>
      <c r="BO6180" s="419"/>
      <c r="BP6180" s="419"/>
      <c r="BR6180" s="419"/>
      <c r="BS6180" s="419"/>
      <c r="BT6180" s="419"/>
      <c r="BV6180" s="419"/>
      <c r="BW6180" s="419"/>
      <c r="BX6180" s="397"/>
      <c r="BZ6180" s="449"/>
      <c r="CB6180" s="419"/>
      <c r="CC6180" s="419"/>
      <c r="CD6180" s="419"/>
      <c r="CF6180" s="419"/>
      <c r="CG6180" s="419"/>
      <c r="CH6180" s="419"/>
    </row>
    <row r="6181" spans="3:86" ht="21" thickBot="1">
      <c r="C6181" s="425"/>
      <c r="P6181" s="431"/>
      <c r="R6181" s="419"/>
      <c r="S6181" s="446"/>
      <c r="T6181" s="419"/>
      <c r="V6181" s="196"/>
      <c r="W6181" s="419"/>
      <c r="X6181" s="419"/>
      <c r="Z6181" s="419"/>
      <c r="AA6181" s="419"/>
      <c r="AB6181" s="419"/>
      <c r="AD6181" s="419"/>
      <c r="AE6181" s="419"/>
      <c r="AF6181" s="419"/>
      <c r="AH6181" s="419"/>
      <c r="AI6181" s="419"/>
      <c r="AJ6181" s="419"/>
      <c r="AL6181" s="419"/>
      <c r="AM6181" s="419"/>
      <c r="AN6181" s="403"/>
      <c r="AO6181" s="419"/>
      <c r="AP6181" s="419"/>
      <c r="AQ6181" s="419"/>
      <c r="AR6181" s="419"/>
      <c r="AS6181" s="419"/>
      <c r="AT6181" s="419"/>
      <c r="AU6181" s="419"/>
      <c r="AV6181" s="419"/>
      <c r="AX6181" s="419"/>
      <c r="AY6181" s="419"/>
      <c r="AZ6181" s="419"/>
      <c r="BB6181" s="419"/>
      <c r="BC6181" s="419"/>
      <c r="BD6181" s="419"/>
      <c r="BF6181" s="419"/>
      <c r="BG6181" s="419"/>
      <c r="BH6181" s="419"/>
      <c r="BJ6181" s="419"/>
      <c r="BK6181" s="419"/>
      <c r="BL6181" s="419"/>
      <c r="BN6181" s="419"/>
      <c r="BO6181" s="419"/>
      <c r="BP6181" s="419"/>
      <c r="BR6181" s="419"/>
      <c r="BS6181" s="419"/>
      <c r="BT6181" s="419"/>
      <c r="BV6181" s="419"/>
      <c r="BW6181" s="419"/>
      <c r="BX6181" s="397"/>
      <c r="BZ6181" s="449"/>
      <c r="CB6181" s="419"/>
      <c r="CC6181" s="419"/>
      <c r="CD6181" s="419"/>
      <c r="CF6181" s="419"/>
      <c r="CG6181" s="419"/>
      <c r="CH6181" s="419"/>
    </row>
    <row r="6182" spans="3:86" ht="21" thickBot="1">
      <c r="C6182" s="425"/>
      <c r="P6182" s="431"/>
      <c r="R6182" s="419"/>
      <c r="S6182" s="446"/>
      <c r="T6182" s="419"/>
      <c r="V6182" s="196"/>
      <c r="W6182" s="419"/>
      <c r="X6182" s="419"/>
      <c r="Z6182" s="419"/>
      <c r="AA6182" s="419"/>
      <c r="AB6182" s="419"/>
      <c r="AD6182" s="419"/>
      <c r="AE6182" s="419"/>
      <c r="AF6182" s="419"/>
      <c r="AH6182" s="419"/>
      <c r="AI6182" s="419"/>
      <c r="AJ6182" s="419"/>
      <c r="AL6182" s="419"/>
      <c r="AM6182" s="419"/>
      <c r="AN6182" s="403"/>
      <c r="AO6182" s="419"/>
      <c r="AP6182" s="419"/>
      <c r="AQ6182" s="419"/>
      <c r="AR6182" s="419"/>
      <c r="AS6182" s="419"/>
      <c r="AT6182" s="419"/>
      <c r="AU6182" s="419"/>
      <c r="AV6182" s="419"/>
      <c r="AX6182" s="419"/>
      <c r="AY6182" s="419"/>
      <c r="AZ6182" s="419"/>
      <c r="BB6182" s="419"/>
      <c r="BC6182" s="419"/>
      <c r="BD6182" s="419"/>
      <c r="BF6182" s="419"/>
      <c r="BG6182" s="419"/>
      <c r="BH6182" s="419"/>
      <c r="BJ6182" s="419"/>
      <c r="BK6182" s="419"/>
      <c r="BL6182" s="419"/>
      <c r="BN6182" s="419"/>
      <c r="BO6182" s="419"/>
      <c r="BP6182" s="419"/>
      <c r="BR6182" s="419"/>
      <c r="BS6182" s="419"/>
      <c r="BT6182" s="419"/>
      <c r="BV6182" s="419"/>
      <c r="BW6182" s="419"/>
      <c r="BX6182" s="397"/>
      <c r="BZ6182" s="449"/>
      <c r="CB6182" s="419"/>
      <c r="CC6182" s="419"/>
      <c r="CD6182" s="419"/>
      <c r="CF6182" s="419"/>
      <c r="CG6182" s="419"/>
      <c r="CH6182" s="419"/>
    </row>
    <row r="6183" spans="3:86" ht="21" thickBot="1">
      <c r="C6183" s="425"/>
      <c r="P6183" s="431"/>
      <c r="R6183" s="419"/>
      <c r="S6183" s="446"/>
      <c r="T6183" s="419"/>
      <c r="V6183" s="196"/>
      <c r="W6183" s="419"/>
      <c r="X6183" s="419"/>
      <c r="Z6183" s="419"/>
      <c r="AA6183" s="419"/>
      <c r="AB6183" s="419"/>
      <c r="AD6183" s="419"/>
      <c r="AE6183" s="419"/>
      <c r="AF6183" s="419"/>
      <c r="AH6183" s="419"/>
      <c r="AI6183" s="419"/>
      <c r="AJ6183" s="419"/>
      <c r="AL6183" s="419"/>
      <c r="AM6183" s="419"/>
      <c r="AN6183" s="403"/>
      <c r="AO6183" s="419"/>
      <c r="AP6183" s="419"/>
      <c r="AQ6183" s="419"/>
      <c r="AR6183" s="419"/>
      <c r="AS6183" s="419"/>
      <c r="AT6183" s="419"/>
      <c r="AU6183" s="419"/>
      <c r="AV6183" s="419"/>
      <c r="AX6183" s="419"/>
      <c r="AY6183" s="419"/>
      <c r="AZ6183" s="419"/>
      <c r="BB6183" s="419"/>
      <c r="BC6183" s="419"/>
      <c r="BD6183" s="419"/>
      <c r="BF6183" s="419"/>
      <c r="BG6183" s="419"/>
      <c r="BH6183" s="419"/>
      <c r="BJ6183" s="419"/>
      <c r="BK6183" s="419"/>
      <c r="BL6183" s="419"/>
      <c r="BN6183" s="419"/>
      <c r="BO6183" s="419"/>
      <c r="BP6183" s="419"/>
      <c r="BR6183" s="419"/>
      <c r="BS6183" s="419"/>
      <c r="BT6183" s="419"/>
      <c r="BV6183" s="419"/>
      <c r="BW6183" s="419"/>
      <c r="BX6183" s="397"/>
      <c r="BZ6183" s="449"/>
      <c r="CB6183" s="419"/>
      <c r="CC6183" s="419"/>
      <c r="CD6183" s="419"/>
      <c r="CF6183" s="419"/>
      <c r="CG6183" s="419"/>
      <c r="CH6183" s="419"/>
    </row>
    <row r="6184" spans="3:86" ht="21" thickBot="1">
      <c r="C6184" s="425"/>
      <c r="P6184" s="431"/>
      <c r="R6184" s="419"/>
      <c r="S6184" s="446"/>
      <c r="T6184" s="419"/>
      <c r="V6184" s="196"/>
      <c r="W6184" s="419"/>
      <c r="X6184" s="419"/>
      <c r="Z6184" s="419"/>
      <c r="AA6184" s="419"/>
      <c r="AB6184" s="419"/>
      <c r="AD6184" s="419"/>
      <c r="AE6184" s="419"/>
      <c r="AF6184" s="419"/>
      <c r="AH6184" s="419"/>
      <c r="AI6184" s="419"/>
      <c r="AJ6184" s="419"/>
      <c r="AL6184" s="419"/>
      <c r="AM6184" s="419"/>
      <c r="AN6184" s="403"/>
      <c r="AO6184" s="419"/>
      <c r="AP6184" s="419"/>
      <c r="AQ6184" s="419"/>
      <c r="AR6184" s="419"/>
      <c r="AS6184" s="419"/>
      <c r="AT6184" s="419"/>
      <c r="AU6184" s="419"/>
      <c r="AV6184" s="419"/>
      <c r="AX6184" s="419"/>
      <c r="AY6184" s="419"/>
      <c r="AZ6184" s="419"/>
      <c r="BB6184" s="419"/>
      <c r="BC6184" s="419"/>
      <c r="BD6184" s="419"/>
      <c r="BF6184" s="419"/>
      <c r="BG6184" s="419"/>
      <c r="BH6184" s="419"/>
      <c r="BJ6184" s="419"/>
      <c r="BK6184" s="419"/>
      <c r="BL6184" s="419"/>
      <c r="BN6184" s="419"/>
      <c r="BO6184" s="419"/>
      <c r="BP6184" s="419"/>
      <c r="BR6184" s="419"/>
      <c r="BS6184" s="419"/>
      <c r="BT6184" s="419"/>
      <c r="BV6184" s="419"/>
      <c r="BW6184" s="419"/>
      <c r="BX6184" s="397"/>
      <c r="BZ6184" s="449"/>
      <c r="CB6184" s="419"/>
      <c r="CC6184" s="419"/>
      <c r="CD6184" s="419"/>
      <c r="CF6184" s="419"/>
      <c r="CG6184" s="419"/>
      <c r="CH6184" s="419"/>
    </row>
    <row r="6185" spans="3:86" ht="21" thickBot="1">
      <c r="C6185" s="425"/>
      <c r="P6185" s="431"/>
      <c r="R6185" s="419"/>
      <c r="S6185" s="446"/>
      <c r="T6185" s="419"/>
      <c r="V6185" s="196"/>
      <c r="W6185" s="419"/>
      <c r="X6185" s="419"/>
      <c r="Z6185" s="419"/>
      <c r="AA6185" s="419"/>
      <c r="AB6185" s="419"/>
      <c r="AD6185" s="419"/>
      <c r="AE6185" s="419"/>
      <c r="AF6185" s="419"/>
      <c r="AH6185" s="419"/>
      <c r="AI6185" s="419"/>
      <c r="AJ6185" s="419"/>
      <c r="AL6185" s="419"/>
      <c r="AM6185" s="419"/>
      <c r="AN6185" s="403"/>
      <c r="AO6185" s="419"/>
      <c r="AP6185" s="419"/>
      <c r="AQ6185" s="419"/>
      <c r="AR6185" s="419"/>
      <c r="AS6185" s="419"/>
      <c r="AT6185" s="419"/>
      <c r="AU6185" s="419"/>
      <c r="AV6185" s="419"/>
      <c r="AX6185" s="419"/>
      <c r="AY6185" s="419"/>
      <c r="AZ6185" s="419"/>
      <c r="BB6185" s="419"/>
      <c r="BC6185" s="419"/>
      <c r="BD6185" s="419"/>
      <c r="BF6185" s="419"/>
      <c r="BG6185" s="419"/>
      <c r="BH6185" s="419"/>
      <c r="BJ6185" s="419"/>
      <c r="BK6185" s="419"/>
      <c r="BL6185" s="419"/>
      <c r="BN6185" s="419"/>
      <c r="BO6185" s="419"/>
      <c r="BP6185" s="419"/>
      <c r="BR6185" s="419"/>
      <c r="BS6185" s="419"/>
      <c r="BT6185" s="419"/>
      <c r="BV6185" s="419"/>
      <c r="BW6185" s="419"/>
      <c r="BX6185" s="397"/>
      <c r="BZ6185" s="449"/>
      <c r="CB6185" s="419"/>
      <c r="CC6185" s="419"/>
      <c r="CD6185" s="419"/>
      <c r="CF6185" s="419"/>
      <c r="CG6185" s="419"/>
      <c r="CH6185" s="419"/>
    </row>
    <row r="6186" spans="3:86" ht="21" thickBot="1">
      <c r="C6186" s="425"/>
      <c r="P6186" s="431"/>
      <c r="R6186" s="419"/>
      <c r="S6186" s="446"/>
      <c r="T6186" s="419"/>
      <c r="V6186" s="196"/>
      <c r="W6186" s="419"/>
      <c r="X6186" s="419"/>
      <c r="Z6186" s="419"/>
      <c r="AA6186" s="419"/>
      <c r="AB6186" s="419"/>
      <c r="AD6186" s="419"/>
      <c r="AE6186" s="419"/>
      <c r="AF6186" s="419"/>
      <c r="AH6186" s="419"/>
      <c r="AI6186" s="419"/>
      <c r="AJ6186" s="419"/>
      <c r="AL6186" s="419"/>
      <c r="AM6186" s="419"/>
      <c r="AN6186" s="403"/>
      <c r="AO6186" s="419"/>
      <c r="AP6186" s="419"/>
      <c r="AQ6186" s="419"/>
      <c r="AR6186" s="419"/>
      <c r="AS6186" s="419"/>
      <c r="AT6186" s="419"/>
      <c r="AU6186" s="419"/>
      <c r="AV6186" s="419"/>
      <c r="AX6186" s="419"/>
      <c r="AY6186" s="419"/>
      <c r="AZ6186" s="419"/>
      <c r="BB6186" s="419"/>
      <c r="BC6186" s="419"/>
      <c r="BD6186" s="419"/>
      <c r="BF6186" s="419"/>
      <c r="BG6186" s="419"/>
      <c r="BH6186" s="419"/>
      <c r="BJ6186" s="419"/>
      <c r="BK6186" s="419"/>
      <c r="BL6186" s="419"/>
      <c r="BN6186" s="419"/>
      <c r="BO6186" s="419"/>
      <c r="BP6186" s="419"/>
      <c r="BR6186" s="419"/>
      <c r="BS6186" s="419"/>
      <c r="BT6186" s="419"/>
      <c r="BV6186" s="419"/>
      <c r="BW6186" s="419"/>
      <c r="BX6186" s="397"/>
      <c r="BZ6186" s="449"/>
      <c r="CB6186" s="419"/>
      <c r="CC6186" s="419"/>
      <c r="CD6186" s="419"/>
      <c r="CF6186" s="419"/>
      <c r="CG6186" s="419"/>
      <c r="CH6186" s="419"/>
    </row>
    <row r="6187" spans="3:86" ht="21" thickBot="1">
      <c r="C6187" s="425"/>
      <c r="P6187" s="431"/>
      <c r="R6187" s="419"/>
      <c r="S6187" s="446"/>
      <c r="T6187" s="419"/>
      <c r="V6187" s="196"/>
      <c r="W6187" s="419"/>
      <c r="X6187" s="419"/>
      <c r="Z6187" s="419"/>
      <c r="AA6187" s="419"/>
      <c r="AB6187" s="419"/>
      <c r="AD6187" s="419"/>
      <c r="AE6187" s="419"/>
      <c r="AF6187" s="419"/>
      <c r="AH6187" s="419"/>
      <c r="AI6187" s="419"/>
      <c r="AJ6187" s="419"/>
      <c r="AL6187" s="419"/>
      <c r="AM6187" s="419"/>
      <c r="AN6187" s="403"/>
      <c r="AO6187" s="419"/>
      <c r="AP6187" s="419"/>
      <c r="AQ6187" s="419"/>
      <c r="AR6187" s="419"/>
      <c r="AS6187" s="419"/>
      <c r="AT6187" s="419"/>
      <c r="AU6187" s="419"/>
      <c r="AV6187" s="419"/>
      <c r="AX6187" s="419"/>
      <c r="AY6187" s="419"/>
      <c r="AZ6187" s="419"/>
      <c r="BB6187" s="419"/>
      <c r="BC6187" s="419"/>
      <c r="BD6187" s="419"/>
      <c r="BF6187" s="419"/>
      <c r="BG6187" s="419"/>
      <c r="BH6187" s="419"/>
      <c r="BJ6187" s="419"/>
      <c r="BK6187" s="419"/>
      <c r="BL6187" s="419"/>
      <c r="BN6187" s="419"/>
      <c r="BO6187" s="419"/>
      <c r="BP6187" s="419"/>
      <c r="BR6187" s="419"/>
      <c r="BS6187" s="419"/>
      <c r="BT6187" s="419"/>
      <c r="BV6187" s="419"/>
      <c r="BW6187" s="419"/>
      <c r="BX6187" s="397"/>
      <c r="BZ6187" s="449"/>
      <c r="CB6187" s="419"/>
      <c r="CC6187" s="419"/>
      <c r="CD6187" s="419"/>
      <c r="CF6187" s="419"/>
      <c r="CG6187" s="419"/>
      <c r="CH6187" s="419"/>
    </row>
    <row r="6188" spans="3:86" ht="21" thickBot="1">
      <c r="C6188" s="425"/>
      <c r="P6188" s="431"/>
      <c r="R6188" s="419"/>
      <c r="S6188" s="446"/>
      <c r="T6188" s="419"/>
      <c r="V6188" s="196"/>
      <c r="W6188" s="419"/>
      <c r="X6188" s="419"/>
      <c r="Z6188" s="419"/>
      <c r="AA6188" s="419"/>
      <c r="AB6188" s="419"/>
      <c r="AD6188" s="419"/>
      <c r="AE6188" s="419"/>
      <c r="AF6188" s="419"/>
      <c r="AH6188" s="419"/>
      <c r="AI6188" s="419"/>
      <c r="AJ6188" s="419"/>
      <c r="AL6188" s="419"/>
      <c r="AM6188" s="419"/>
      <c r="AN6188" s="403"/>
      <c r="AO6188" s="419"/>
      <c r="AP6188" s="419"/>
      <c r="AQ6188" s="419"/>
      <c r="AR6188" s="419"/>
      <c r="AS6188" s="419"/>
      <c r="AT6188" s="419"/>
      <c r="AU6188" s="419"/>
      <c r="AV6188" s="419"/>
      <c r="AX6188" s="419"/>
      <c r="AY6188" s="419"/>
      <c r="AZ6188" s="419"/>
      <c r="BB6188" s="419"/>
      <c r="BC6188" s="419"/>
      <c r="BD6188" s="419"/>
      <c r="BF6188" s="419"/>
      <c r="BG6188" s="419"/>
      <c r="BH6188" s="419"/>
      <c r="BJ6188" s="419"/>
      <c r="BK6188" s="419"/>
      <c r="BL6188" s="419"/>
      <c r="BN6188" s="419"/>
      <c r="BO6188" s="419"/>
      <c r="BP6188" s="419"/>
      <c r="BR6188" s="419"/>
      <c r="BS6188" s="419"/>
      <c r="BT6188" s="419"/>
      <c r="BV6188" s="419"/>
      <c r="BW6188" s="419"/>
      <c r="BX6188" s="397"/>
      <c r="BZ6188" s="449"/>
      <c r="CB6188" s="419"/>
      <c r="CC6188" s="419"/>
      <c r="CD6188" s="419"/>
      <c r="CF6188" s="419"/>
      <c r="CG6188" s="419"/>
      <c r="CH6188" s="419"/>
    </row>
    <row r="6189" spans="3:86" ht="21" thickBot="1">
      <c r="C6189" s="425"/>
      <c r="P6189" s="431"/>
      <c r="R6189" s="419"/>
      <c r="S6189" s="446"/>
      <c r="T6189" s="419"/>
      <c r="V6189" s="196"/>
      <c r="W6189" s="419"/>
      <c r="X6189" s="419"/>
      <c r="Z6189" s="419"/>
      <c r="AA6189" s="419"/>
      <c r="AB6189" s="419"/>
      <c r="AD6189" s="419"/>
      <c r="AE6189" s="419"/>
      <c r="AF6189" s="419"/>
      <c r="AH6189" s="419"/>
      <c r="AI6189" s="419"/>
      <c r="AJ6189" s="419"/>
      <c r="AL6189" s="419"/>
      <c r="AM6189" s="419"/>
      <c r="AN6189" s="403"/>
      <c r="AO6189" s="419"/>
      <c r="AP6189" s="419"/>
      <c r="AQ6189" s="419"/>
      <c r="AR6189" s="419"/>
      <c r="AS6189" s="419"/>
      <c r="AT6189" s="419"/>
      <c r="AU6189" s="419"/>
      <c r="AV6189" s="419"/>
      <c r="AX6189" s="419"/>
      <c r="AY6189" s="419"/>
      <c r="AZ6189" s="419"/>
      <c r="BB6189" s="419"/>
      <c r="BC6189" s="419"/>
      <c r="BD6189" s="419"/>
      <c r="BF6189" s="419"/>
      <c r="BG6189" s="419"/>
      <c r="BH6189" s="419"/>
      <c r="BJ6189" s="419"/>
      <c r="BK6189" s="419"/>
      <c r="BL6189" s="419"/>
      <c r="BN6189" s="419"/>
      <c r="BO6189" s="419"/>
      <c r="BP6189" s="419"/>
      <c r="BR6189" s="419"/>
      <c r="BS6189" s="419"/>
      <c r="BT6189" s="419"/>
      <c r="BV6189" s="419"/>
      <c r="BW6189" s="419"/>
      <c r="BX6189" s="397"/>
      <c r="BZ6189" s="449"/>
      <c r="CB6189" s="419"/>
      <c r="CC6189" s="419"/>
      <c r="CD6189" s="419"/>
      <c r="CF6189" s="419"/>
      <c r="CG6189" s="419"/>
      <c r="CH6189" s="419"/>
    </row>
    <row r="6190" spans="3:86" ht="21" thickBot="1">
      <c r="C6190" s="425"/>
      <c r="P6190" s="431"/>
      <c r="R6190" s="419"/>
      <c r="S6190" s="446"/>
      <c r="T6190" s="419"/>
      <c r="V6190" s="196"/>
      <c r="W6190" s="419"/>
      <c r="X6190" s="419"/>
      <c r="Z6190" s="419"/>
      <c r="AA6190" s="419"/>
      <c r="AB6190" s="419"/>
      <c r="AD6190" s="419"/>
      <c r="AE6190" s="419"/>
      <c r="AF6190" s="419"/>
      <c r="AH6190" s="419"/>
      <c r="AI6190" s="419"/>
      <c r="AJ6190" s="419"/>
      <c r="AL6190" s="419"/>
      <c r="AM6190" s="419"/>
      <c r="AN6190" s="403"/>
      <c r="AO6190" s="419"/>
      <c r="AP6190" s="419"/>
      <c r="AQ6190" s="419"/>
      <c r="AR6190" s="419"/>
      <c r="AS6190" s="419"/>
      <c r="AT6190" s="419"/>
      <c r="AU6190" s="419"/>
      <c r="AV6190" s="419"/>
      <c r="AX6190" s="419"/>
      <c r="AY6190" s="419"/>
      <c r="AZ6190" s="419"/>
      <c r="BB6190" s="419"/>
      <c r="BC6190" s="419"/>
      <c r="BD6190" s="419"/>
      <c r="BF6190" s="419"/>
      <c r="BG6190" s="419"/>
      <c r="BH6190" s="419"/>
      <c r="BJ6190" s="419"/>
      <c r="BK6190" s="419"/>
      <c r="BL6190" s="419"/>
      <c r="BN6190" s="419"/>
      <c r="BO6190" s="419"/>
      <c r="BP6190" s="419"/>
      <c r="BR6190" s="419"/>
      <c r="BS6190" s="419"/>
      <c r="BT6190" s="419"/>
      <c r="BV6190" s="419"/>
      <c r="BW6190" s="419"/>
      <c r="BX6190" s="397"/>
      <c r="BZ6190" s="449"/>
      <c r="CB6190" s="419"/>
      <c r="CC6190" s="419"/>
      <c r="CD6190" s="419"/>
      <c r="CF6190" s="419"/>
      <c r="CG6190" s="419"/>
      <c r="CH6190" s="419"/>
    </row>
    <row r="6191" spans="3:86" ht="21" thickBot="1">
      <c r="C6191" s="425"/>
      <c r="P6191" s="431"/>
      <c r="R6191" s="419"/>
      <c r="S6191" s="446"/>
      <c r="T6191" s="419"/>
      <c r="V6191" s="196"/>
      <c r="W6191" s="419"/>
      <c r="X6191" s="419"/>
      <c r="Z6191" s="419"/>
      <c r="AA6191" s="419"/>
      <c r="AB6191" s="419"/>
      <c r="AD6191" s="419"/>
      <c r="AE6191" s="419"/>
      <c r="AF6191" s="419"/>
      <c r="AH6191" s="419"/>
      <c r="AI6191" s="419"/>
      <c r="AJ6191" s="419"/>
      <c r="AL6191" s="419"/>
      <c r="AM6191" s="419"/>
      <c r="AN6191" s="403"/>
      <c r="AO6191" s="419"/>
      <c r="AP6191" s="419"/>
      <c r="AQ6191" s="419"/>
      <c r="AR6191" s="419"/>
      <c r="AS6191" s="419"/>
      <c r="AT6191" s="419"/>
      <c r="AU6191" s="419"/>
      <c r="AV6191" s="419"/>
      <c r="AX6191" s="419"/>
      <c r="AY6191" s="419"/>
      <c r="AZ6191" s="419"/>
      <c r="BB6191" s="419"/>
      <c r="BC6191" s="419"/>
      <c r="BD6191" s="419"/>
      <c r="BF6191" s="419"/>
      <c r="BG6191" s="419"/>
      <c r="BH6191" s="419"/>
      <c r="BJ6191" s="419"/>
      <c r="BK6191" s="419"/>
      <c r="BL6191" s="419"/>
      <c r="BN6191" s="419"/>
      <c r="BO6191" s="419"/>
      <c r="BP6191" s="419"/>
      <c r="BR6191" s="419"/>
      <c r="BS6191" s="419"/>
      <c r="BT6191" s="419"/>
      <c r="BV6191" s="419"/>
      <c r="BW6191" s="419"/>
      <c r="BX6191" s="397"/>
      <c r="BZ6191" s="449"/>
      <c r="CB6191" s="419"/>
      <c r="CC6191" s="419"/>
      <c r="CD6191" s="419"/>
      <c r="CF6191" s="419"/>
      <c r="CG6191" s="419"/>
      <c r="CH6191" s="419"/>
    </row>
    <row r="6192" spans="3:86" ht="21" thickBot="1">
      <c r="C6192" s="425"/>
      <c r="P6192" s="431"/>
      <c r="R6192" s="419"/>
      <c r="S6192" s="446"/>
      <c r="T6192" s="419"/>
      <c r="V6192" s="196"/>
      <c r="W6192" s="419"/>
      <c r="X6192" s="419"/>
      <c r="Z6192" s="419"/>
      <c r="AA6192" s="419"/>
      <c r="AB6192" s="419"/>
      <c r="AD6192" s="419"/>
      <c r="AE6192" s="419"/>
      <c r="AF6192" s="419"/>
      <c r="AH6192" s="419"/>
      <c r="AI6192" s="419"/>
      <c r="AJ6192" s="419"/>
      <c r="AL6192" s="419"/>
      <c r="AM6192" s="419"/>
      <c r="AN6192" s="403"/>
      <c r="AO6192" s="419"/>
      <c r="AP6192" s="419"/>
      <c r="AQ6192" s="419"/>
      <c r="AR6192" s="419"/>
      <c r="AS6192" s="419"/>
      <c r="AT6192" s="419"/>
      <c r="AU6192" s="419"/>
      <c r="AV6192" s="419"/>
      <c r="AX6192" s="419"/>
      <c r="AY6192" s="419"/>
      <c r="AZ6192" s="419"/>
      <c r="BB6192" s="419"/>
      <c r="BC6192" s="419"/>
      <c r="BD6192" s="419"/>
      <c r="BF6192" s="419"/>
      <c r="BG6192" s="419"/>
      <c r="BH6192" s="419"/>
      <c r="BJ6192" s="419"/>
      <c r="BK6192" s="419"/>
      <c r="BL6192" s="419"/>
      <c r="BN6192" s="419"/>
      <c r="BO6192" s="419"/>
      <c r="BP6192" s="419"/>
      <c r="BR6192" s="419"/>
      <c r="BS6192" s="419"/>
      <c r="BT6192" s="419"/>
      <c r="BV6192" s="419"/>
      <c r="BW6192" s="419"/>
      <c r="BX6192" s="397"/>
      <c r="BZ6192" s="449"/>
      <c r="CB6192" s="419"/>
      <c r="CC6192" s="419"/>
      <c r="CD6192" s="419"/>
      <c r="CF6192" s="419"/>
      <c r="CG6192" s="419"/>
      <c r="CH6192" s="419"/>
    </row>
    <row r="6193" spans="3:86" ht="21" thickBot="1">
      <c r="C6193" s="425"/>
      <c r="P6193" s="431"/>
      <c r="R6193" s="419"/>
      <c r="S6193" s="446"/>
      <c r="T6193" s="419"/>
      <c r="V6193" s="196"/>
      <c r="W6193" s="419"/>
      <c r="X6193" s="419"/>
      <c r="Z6193" s="419"/>
      <c r="AA6193" s="419"/>
      <c r="AB6193" s="419"/>
      <c r="AD6193" s="419"/>
      <c r="AE6193" s="419"/>
      <c r="AF6193" s="419"/>
      <c r="AH6193" s="419"/>
      <c r="AI6193" s="419"/>
      <c r="AJ6193" s="419"/>
      <c r="AL6193" s="419"/>
      <c r="AM6193" s="419"/>
      <c r="AN6193" s="403"/>
      <c r="AO6193" s="419"/>
      <c r="AP6193" s="419"/>
      <c r="AQ6193" s="419"/>
      <c r="AR6193" s="419"/>
      <c r="AS6193" s="419"/>
      <c r="AT6193" s="419"/>
      <c r="AU6193" s="419"/>
      <c r="AV6193" s="419"/>
      <c r="AX6193" s="419"/>
      <c r="AY6193" s="419"/>
      <c r="AZ6193" s="419"/>
      <c r="BB6193" s="419"/>
      <c r="BC6193" s="419"/>
      <c r="BD6193" s="419"/>
      <c r="BF6193" s="419"/>
      <c r="BG6193" s="419"/>
      <c r="BH6193" s="419"/>
      <c r="BJ6193" s="419"/>
      <c r="BK6193" s="419"/>
      <c r="BL6193" s="419"/>
      <c r="BN6193" s="419"/>
      <c r="BO6193" s="419"/>
      <c r="BP6193" s="419"/>
      <c r="BR6193" s="419"/>
      <c r="BS6193" s="419"/>
      <c r="BT6193" s="419"/>
      <c r="BV6193" s="419"/>
      <c r="BW6193" s="419"/>
      <c r="BX6193" s="397"/>
      <c r="BZ6193" s="449"/>
      <c r="CB6193" s="419"/>
      <c r="CC6193" s="419"/>
      <c r="CD6193" s="419"/>
      <c r="CF6193" s="419"/>
      <c r="CG6193" s="419"/>
      <c r="CH6193" s="419"/>
    </row>
    <row r="6194" spans="3:86" ht="21" thickBot="1">
      <c r="C6194" s="425"/>
      <c r="P6194" s="431"/>
      <c r="R6194" s="419"/>
      <c r="S6194" s="446"/>
      <c r="T6194" s="419"/>
      <c r="V6194" s="196"/>
      <c r="W6194" s="419"/>
      <c r="X6194" s="419"/>
      <c r="Z6194" s="419"/>
      <c r="AA6194" s="419"/>
      <c r="AB6194" s="419"/>
      <c r="AD6194" s="419"/>
      <c r="AE6194" s="419"/>
      <c r="AF6194" s="419"/>
      <c r="AH6194" s="419"/>
      <c r="AI6194" s="419"/>
      <c r="AJ6194" s="419"/>
      <c r="AL6194" s="419"/>
      <c r="AM6194" s="419"/>
      <c r="AN6194" s="403"/>
      <c r="AO6194" s="419"/>
      <c r="AP6194" s="419"/>
      <c r="AQ6194" s="419"/>
      <c r="AR6194" s="419"/>
      <c r="AS6194" s="419"/>
      <c r="AT6194" s="419"/>
      <c r="AU6194" s="419"/>
      <c r="AV6194" s="419"/>
      <c r="AX6194" s="419"/>
      <c r="AY6194" s="419"/>
      <c r="AZ6194" s="419"/>
      <c r="BB6194" s="419"/>
      <c r="BC6194" s="419"/>
      <c r="BD6194" s="419"/>
      <c r="BF6194" s="419"/>
      <c r="BG6194" s="419"/>
      <c r="BH6194" s="419"/>
      <c r="BJ6194" s="419"/>
      <c r="BK6194" s="419"/>
      <c r="BL6194" s="419"/>
      <c r="BN6194" s="419"/>
      <c r="BO6194" s="419"/>
      <c r="BP6194" s="419"/>
      <c r="BR6194" s="419"/>
      <c r="BS6194" s="419"/>
      <c r="BT6194" s="419"/>
      <c r="BV6194" s="419"/>
      <c r="BW6194" s="419"/>
      <c r="BX6194" s="397"/>
      <c r="BZ6194" s="449"/>
      <c r="CB6194" s="419"/>
      <c r="CC6194" s="419"/>
      <c r="CD6194" s="419"/>
      <c r="CF6194" s="419"/>
      <c r="CG6194" s="419"/>
      <c r="CH6194" s="419"/>
    </row>
    <row r="6195" spans="3:86" ht="21" thickBot="1">
      <c r="C6195" s="425"/>
      <c r="P6195" s="431"/>
      <c r="R6195" s="419"/>
      <c r="S6195" s="446"/>
      <c r="T6195" s="419"/>
      <c r="V6195" s="196"/>
      <c r="W6195" s="419"/>
      <c r="X6195" s="419"/>
      <c r="Z6195" s="419"/>
      <c r="AA6195" s="419"/>
      <c r="AB6195" s="419"/>
      <c r="AD6195" s="419"/>
      <c r="AE6195" s="419"/>
      <c r="AF6195" s="419"/>
      <c r="AH6195" s="419"/>
      <c r="AI6195" s="419"/>
      <c r="AJ6195" s="419"/>
      <c r="AL6195" s="419"/>
      <c r="AM6195" s="419"/>
      <c r="AN6195" s="403"/>
      <c r="AO6195" s="419"/>
      <c r="AP6195" s="419"/>
      <c r="AQ6195" s="419"/>
      <c r="AR6195" s="419"/>
      <c r="AS6195" s="419"/>
      <c r="AT6195" s="419"/>
      <c r="AU6195" s="419"/>
      <c r="AV6195" s="419"/>
      <c r="AX6195" s="419"/>
      <c r="AY6195" s="419"/>
      <c r="AZ6195" s="419"/>
      <c r="BB6195" s="419"/>
      <c r="BC6195" s="419"/>
      <c r="BD6195" s="419"/>
      <c r="BF6195" s="419"/>
      <c r="BG6195" s="419"/>
      <c r="BH6195" s="419"/>
      <c r="BJ6195" s="419"/>
      <c r="BK6195" s="419"/>
      <c r="BL6195" s="419"/>
      <c r="BN6195" s="419"/>
      <c r="BO6195" s="419"/>
      <c r="BP6195" s="419"/>
      <c r="BR6195" s="419"/>
      <c r="BS6195" s="419"/>
      <c r="BT6195" s="419"/>
      <c r="BV6195" s="419"/>
      <c r="BW6195" s="419"/>
      <c r="BX6195" s="397"/>
      <c r="BZ6195" s="449"/>
      <c r="CB6195" s="419"/>
      <c r="CC6195" s="419"/>
      <c r="CD6195" s="419"/>
      <c r="CF6195" s="419"/>
      <c r="CG6195" s="419"/>
      <c r="CH6195" s="419"/>
    </row>
    <row r="6196" spans="3:86" ht="21" thickBot="1">
      <c r="C6196" s="425"/>
      <c r="P6196" s="431"/>
      <c r="R6196" s="419"/>
      <c r="S6196" s="446"/>
      <c r="T6196" s="419"/>
      <c r="V6196" s="196"/>
      <c r="W6196" s="419"/>
      <c r="X6196" s="419"/>
      <c r="Z6196" s="419"/>
      <c r="AA6196" s="419"/>
      <c r="AB6196" s="419"/>
      <c r="AD6196" s="419"/>
      <c r="AE6196" s="419"/>
      <c r="AF6196" s="419"/>
      <c r="AH6196" s="419"/>
      <c r="AI6196" s="419"/>
      <c r="AJ6196" s="419"/>
      <c r="AL6196" s="419"/>
      <c r="AM6196" s="419"/>
      <c r="AN6196" s="403"/>
      <c r="AO6196" s="419"/>
      <c r="AP6196" s="419"/>
      <c r="AQ6196" s="419"/>
      <c r="AR6196" s="419"/>
      <c r="AS6196" s="419"/>
      <c r="AT6196" s="419"/>
      <c r="AU6196" s="419"/>
      <c r="AV6196" s="419"/>
      <c r="AX6196" s="419"/>
      <c r="AY6196" s="419"/>
      <c r="AZ6196" s="419"/>
      <c r="BB6196" s="419"/>
      <c r="BC6196" s="419"/>
      <c r="BD6196" s="419"/>
      <c r="BF6196" s="419"/>
      <c r="BG6196" s="419"/>
      <c r="BH6196" s="419"/>
      <c r="BJ6196" s="419"/>
      <c r="BK6196" s="419"/>
      <c r="BL6196" s="419"/>
      <c r="BN6196" s="419"/>
      <c r="BO6196" s="419"/>
      <c r="BP6196" s="419"/>
      <c r="BR6196" s="419"/>
      <c r="BS6196" s="419"/>
      <c r="BT6196" s="419"/>
      <c r="BV6196" s="419"/>
      <c r="BW6196" s="419"/>
      <c r="BX6196" s="397"/>
      <c r="BZ6196" s="449"/>
      <c r="CB6196" s="419"/>
      <c r="CC6196" s="419"/>
      <c r="CD6196" s="419"/>
      <c r="CF6196" s="419"/>
      <c r="CG6196" s="419"/>
      <c r="CH6196" s="419"/>
    </row>
    <row r="6197" spans="3:86" ht="21" thickBot="1">
      <c r="C6197" s="425"/>
      <c r="P6197" s="431"/>
      <c r="R6197" s="419"/>
      <c r="S6197" s="446"/>
      <c r="T6197" s="419"/>
      <c r="V6197" s="196"/>
      <c r="W6197" s="419"/>
      <c r="X6197" s="419"/>
      <c r="Z6197" s="419"/>
      <c r="AA6197" s="419"/>
      <c r="AB6197" s="419"/>
      <c r="AD6197" s="419"/>
      <c r="AE6197" s="419"/>
      <c r="AF6197" s="419"/>
      <c r="AH6197" s="419"/>
      <c r="AI6197" s="419"/>
      <c r="AJ6197" s="419"/>
      <c r="AL6197" s="419"/>
      <c r="AM6197" s="419"/>
      <c r="AN6197" s="403"/>
      <c r="AO6197" s="419"/>
      <c r="AP6197" s="419"/>
      <c r="AQ6197" s="419"/>
      <c r="AR6197" s="419"/>
      <c r="AS6197" s="419"/>
      <c r="AT6197" s="419"/>
      <c r="AU6197" s="419"/>
      <c r="AV6197" s="419"/>
      <c r="AX6197" s="419"/>
      <c r="AY6197" s="419"/>
      <c r="AZ6197" s="419"/>
      <c r="BB6197" s="419"/>
      <c r="BC6197" s="419"/>
      <c r="BD6197" s="419"/>
      <c r="BF6197" s="419"/>
      <c r="BG6197" s="419"/>
      <c r="BH6197" s="419"/>
      <c r="BJ6197" s="419"/>
      <c r="BK6197" s="419"/>
      <c r="BL6197" s="419"/>
      <c r="BN6197" s="419"/>
      <c r="BO6197" s="419"/>
      <c r="BP6197" s="419"/>
      <c r="BR6197" s="419"/>
      <c r="BS6197" s="419"/>
      <c r="BT6197" s="419"/>
      <c r="BV6197" s="419"/>
      <c r="BW6197" s="419"/>
      <c r="BX6197" s="397"/>
      <c r="BZ6197" s="449"/>
      <c r="CB6197" s="419"/>
      <c r="CC6197" s="419"/>
      <c r="CD6197" s="419"/>
      <c r="CF6197" s="419"/>
      <c r="CG6197" s="419"/>
      <c r="CH6197" s="419"/>
    </row>
    <row r="6198" spans="3:86" ht="21" thickBot="1">
      <c r="C6198" s="425"/>
      <c r="P6198" s="431"/>
      <c r="R6198" s="419"/>
      <c r="S6198" s="446"/>
      <c r="T6198" s="419"/>
      <c r="V6198" s="196"/>
      <c r="W6198" s="419"/>
      <c r="X6198" s="419"/>
      <c r="Z6198" s="419"/>
      <c r="AA6198" s="419"/>
      <c r="AB6198" s="419"/>
      <c r="AD6198" s="419"/>
      <c r="AE6198" s="419"/>
      <c r="AF6198" s="419"/>
      <c r="AH6198" s="419"/>
      <c r="AI6198" s="419"/>
      <c r="AJ6198" s="419"/>
      <c r="AL6198" s="419"/>
      <c r="AM6198" s="419"/>
      <c r="AN6198" s="403"/>
      <c r="AO6198" s="419"/>
      <c r="AP6198" s="419"/>
      <c r="AQ6198" s="419"/>
      <c r="AR6198" s="419"/>
      <c r="AS6198" s="419"/>
      <c r="AT6198" s="419"/>
      <c r="AU6198" s="419"/>
      <c r="AV6198" s="419"/>
      <c r="AX6198" s="419"/>
      <c r="AY6198" s="419"/>
      <c r="AZ6198" s="419"/>
      <c r="BB6198" s="419"/>
      <c r="BC6198" s="419"/>
      <c r="BD6198" s="419"/>
      <c r="BF6198" s="419"/>
      <c r="BG6198" s="419"/>
      <c r="BH6198" s="419"/>
      <c r="BJ6198" s="419"/>
      <c r="BK6198" s="419"/>
      <c r="BL6198" s="419"/>
      <c r="BN6198" s="419"/>
      <c r="BO6198" s="419"/>
      <c r="BP6198" s="419"/>
      <c r="BR6198" s="419"/>
      <c r="BS6198" s="419"/>
      <c r="BT6198" s="419"/>
      <c r="BV6198" s="419"/>
      <c r="BW6198" s="419"/>
      <c r="BX6198" s="397"/>
      <c r="BZ6198" s="449"/>
      <c r="CB6198" s="419"/>
      <c r="CC6198" s="419"/>
      <c r="CD6198" s="419"/>
      <c r="CF6198" s="419"/>
      <c r="CG6198" s="419"/>
      <c r="CH6198" s="419"/>
    </row>
    <row r="6199" spans="3:86" ht="21" thickBot="1">
      <c r="C6199" s="425"/>
      <c r="P6199" s="431"/>
      <c r="R6199" s="419"/>
      <c r="S6199" s="446"/>
      <c r="T6199" s="419"/>
      <c r="V6199" s="196"/>
      <c r="W6199" s="419"/>
      <c r="X6199" s="419"/>
      <c r="Z6199" s="419"/>
      <c r="AA6199" s="419"/>
      <c r="AB6199" s="419"/>
      <c r="AD6199" s="419"/>
      <c r="AE6199" s="419"/>
      <c r="AF6199" s="419"/>
      <c r="AH6199" s="419"/>
      <c r="AI6199" s="419"/>
      <c r="AJ6199" s="419"/>
      <c r="AL6199" s="419"/>
      <c r="AM6199" s="419"/>
      <c r="AN6199" s="403"/>
      <c r="AO6199" s="419"/>
      <c r="AP6199" s="419"/>
      <c r="AQ6199" s="419"/>
      <c r="AR6199" s="419"/>
      <c r="AS6199" s="419"/>
      <c r="AT6199" s="419"/>
      <c r="AU6199" s="419"/>
      <c r="AV6199" s="419"/>
      <c r="AX6199" s="419"/>
      <c r="AY6199" s="419"/>
      <c r="AZ6199" s="419"/>
      <c r="BB6199" s="419"/>
      <c r="BC6199" s="419"/>
      <c r="BD6199" s="419"/>
      <c r="BF6199" s="419"/>
      <c r="BG6199" s="419"/>
      <c r="BH6199" s="419"/>
      <c r="BJ6199" s="419"/>
      <c r="BK6199" s="419"/>
      <c r="BL6199" s="419"/>
      <c r="BN6199" s="419"/>
      <c r="BO6199" s="419"/>
      <c r="BP6199" s="419"/>
      <c r="BR6199" s="419"/>
      <c r="BS6199" s="419"/>
      <c r="BT6199" s="419"/>
      <c r="BV6199" s="419"/>
      <c r="BW6199" s="419"/>
      <c r="BX6199" s="397"/>
      <c r="BZ6199" s="449"/>
      <c r="CB6199" s="419"/>
      <c r="CC6199" s="419"/>
      <c r="CD6199" s="419"/>
      <c r="CF6199" s="419"/>
      <c r="CG6199" s="419"/>
      <c r="CH6199" s="419"/>
    </row>
    <row r="6200" spans="3:86" ht="21" thickBot="1">
      <c r="C6200" s="425"/>
      <c r="P6200" s="431"/>
      <c r="R6200" s="419"/>
      <c r="S6200" s="446"/>
      <c r="T6200" s="419"/>
      <c r="V6200" s="196"/>
      <c r="W6200" s="419"/>
      <c r="X6200" s="419"/>
      <c r="Z6200" s="419"/>
      <c r="AA6200" s="419"/>
      <c r="AB6200" s="419"/>
      <c r="AD6200" s="419"/>
      <c r="AE6200" s="419"/>
      <c r="AF6200" s="419"/>
      <c r="AH6200" s="419"/>
      <c r="AI6200" s="419"/>
      <c r="AJ6200" s="419"/>
      <c r="AL6200" s="419"/>
      <c r="AM6200" s="419"/>
      <c r="AN6200" s="403"/>
      <c r="AO6200" s="419"/>
      <c r="AP6200" s="419"/>
      <c r="AQ6200" s="419"/>
      <c r="AR6200" s="419"/>
      <c r="AS6200" s="419"/>
      <c r="AT6200" s="419"/>
      <c r="AU6200" s="419"/>
      <c r="AV6200" s="419"/>
      <c r="AX6200" s="419"/>
      <c r="AY6200" s="419"/>
      <c r="AZ6200" s="419"/>
      <c r="BB6200" s="419"/>
      <c r="BC6200" s="419"/>
      <c r="BD6200" s="419"/>
      <c r="BF6200" s="419"/>
      <c r="BG6200" s="419"/>
      <c r="BH6200" s="419"/>
      <c r="BJ6200" s="419"/>
      <c r="BK6200" s="419"/>
      <c r="BL6200" s="419"/>
      <c r="BN6200" s="419"/>
      <c r="BO6200" s="419"/>
      <c r="BP6200" s="419"/>
      <c r="BR6200" s="419"/>
      <c r="BS6200" s="419"/>
      <c r="BT6200" s="419"/>
      <c r="BV6200" s="419"/>
      <c r="BW6200" s="419"/>
      <c r="BX6200" s="397"/>
      <c r="BZ6200" s="449"/>
      <c r="CB6200" s="419"/>
      <c r="CC6200" s="419"/>
      <c r="CD6200" s="419"/>
      <c r="CF6200" s="419"/>
      <c r="CG6200" s="419"/>
      <c r="CH6200" s="419"/>
    </row>
    <row r="6201" spans="3:86" ht="21" thickBot="1">
      <c r="C6201" s="425"/>
      <c r="P6201" s="431"/>
      <c r="R6201" s="419"/>
      <c r="S6201" s="446"/>
      <c r="T6201" s="419"/>
      <c r="V6201" s="196"/>
      <c r="W6201" s="419"/>
      <c r="X6201" s="419"/>
      <c r="Z6201" s="419"/>
      <c r="AA6201" s="419"/>
      <c r="AB6201" s="419"/>
      <c r="AD6201" s="419"/>
      <c r="AE6201" s="419"/>
      <c r="AF6201" s="419"/>
      <c r="AH6201" s="419"/>
      <c r="AI6201" s="419"/>
      <c r="AJ6201" s="419"/>
      <c r="AL6201" s="419"/>
      <c r="AM6201" s="419"/>
      <c r="AN6201" s="403"/>
      <c r="AO6201" s="419"/>
      <c r="AP6201" s="419"/>
      <c r="AQ6201" s="419"/>
      <c r="AR6201" s="419"/>
      <c r="AS6201" s="419"/>
      <c r="AT6201" s="419"/>
      <c r="AU6201" s="419"/>
      <c r="AV6201" s="419"/>
      <c r="AX6201" s="419"/>
      <c r="AY6201" s="419"/>
      <c r="AZ6201" s="419"/>
      <c r="BB6201" s="419"/>
      <c r="BC6201" s="419"/>
      <c r="BD6201" s="419"/>
      <c r="BF6201" s="419"/>
      <c r="BG6201" s="419"/>
      <c r="BH6201" s="419"/>
      <c r="BJ6201" s="419"/>
      <c r="BK6201" s="419"/>
      <c r="BL6201" s="419"/>
      <c r="BN6201" s="419"/>
      <c r="BO6201" s="419"/>
      <c r="BP6201" s="419"/>
      <c r="BR6201" s="419"/>
      <c r="BS6201" s="419"/>
      <c r="BT6201" s="419"/>
      <c r="BV6201" s="419"/>
      <c r="BW6201" s="419"/>
      <c r="BX6201" s="397"/>
      <c r="BZ6201" s="449"/>
      <c r="CB6201" s="419"/>
      <c r="CC6201" s="419"/>
      <c r="CD6201" s="419"/>
      <c r="CF6201" s="419"/>
      <c r="CG6201" s="419"/>
      <c r="CH6201" s="419"/>
    </row>
    <row r="6202" spans="3:86" ht="21" thickBot="1">
      <c r="C6202" s="425"/>
      <c r="P6202" s="431"/>
      <c r="R6202" s="419"/>
      <c r="S6202" s="446"/>
      <c r="T6202" s="419"/>
      <c r="V6202" s="196"/>
      <c r="W6202" s="419"/>
      <c r="X6202" s="419"/>
      <c r="Z6202" s="419"/>
      <c r="AA6202" s="419"/>
      <c r="AB6202" s="419"/>
      <c r="AD6202" s="419"/>
      <c r="AE6202" s="419"/>
      <c r="AF6202" s="419"/>
      <c r="AH6202" s="419"/>
      <c r="AI6202" s="419"/>
      <c r="AJ6202" s="419"/>
      <c r="AL6202" s="419"/>
      <c r="AM6202" s="419"/>
      <c r="AN6202" s="403"/>
      <c r="AO6202" s="419"/>
      <c r="AP6202" s="419"/>
      <c r="AQ6202" s="419"/>
      <c r="AR6202" s="419"/>
      <c r="AS6202" s="419"/>
      <c r="AT6202" s="419"/>
      <c r="AU6202" s="419"/>
      <c r="AV6202" s="419"/>
      <c r="AX6202" s="419"/>
      <c r="AY6202" s="419"/>
      <c r="AZ6202" s="419"/>
      <c r="BB6202" s="419"/>
      <c r="BC6202" s="419"/>
      <c r="BD6202" s="419"/>
      <c r="BF6202" s="419"/>
      <c r="BG6202" s="419"/>
      <c r="BH6202" s="419"/>
      <c r="BJ6202" s="419"/>
      <c r="BK6202" s="419"/>
      <c r="BL6202" s="419"/>
      <c r="BN6202" s="419"/>
      <c r="BO6202" s="419"/>
      <c r="BP6202" s="419"/>
      <c r="BR6202" s="419"/>
      <c r="BS6202" s="419"/>
      <c r="BT6202" s="419"/>
      <c r="BV6202" s="419"/>
      <c r="BW6202" s="419"/>
      <c r="BX6202" s="397"/>
      <c r="BZ6202" s="449"/>
      <c r="CB6202" s="419"/>
      <c r="CC6202" s="419"/>
      <c r="CD6202" s="419"/>
      <c r="CF6202" s="419"/>
      <c r="CG6202" s="419"/>
      <c r="CH6202" s="419"/>
    </row>
    <row r="6203" spans="3:86" ht="21" thickBot="1">
      <c r="C6203" s="425"/>
      <c r="P6203" s="431"/>
      <c r="R6203" s="419"/>
      <c r="S6203" s="446"/>
      <c r="T6203" s="419"/>
      <c r="V6203" s="196"/>
      <c r="W6203" s="419"/>
      <c r="X6203" s="419"/>
      <c r="Z6203" s="419"/>
      <c r="AA6203" s="419"/>
      <c r="AB6203" s="419"/>
      <c r="AD6203" s="419"/>
      <c r="AE6203" s="419"/>
      <c r="AF6203" s="419"/>
      <c r="AH6203" s="419"/>
      <c r="AI6203" s="419"/>
      <c r="AJ6203" s="419"/>
      <c r="AL6203" s="419"/>
      <c r="AM6203" s="419"/>
      <c r="AN6203" s="403"/>
      <c r="AO6203" s="419"/>
      <c r="AP6203" s="419"/>
      <c r="AQ6203" s="419"/>
      <c r="AR6203" s="419"/>
      <c r="AS6203" s="419"/>
      <c r="AT6203" s="419"/>
      <c r="AU6203" s="419"/>
      <c r="AV6203" s="419"/>
      <c r="AX6203" s="419"/>
      <c r="AY6203" s="419"/>
      <c r="AZ6203" s="419"/>
      <c r="BB6203" s="419"/>
      <c r="BC6203" s="419"/>
      <c r="BD6203" s="419"/>
      <c r="BF6203" s="419"/>
      <c r="BG6203" s="419"/>
      <c r="BH6203" s="419"/>
      <c r="BJ6203" s="419"/>
      <c r="BK6203" s="419"/>
      <c r="BL6203" s="419"/>
      <c r="BN6203" s="419"/>
      <c r="BO6203" s="419"/>
      <c r="BP6203" s="419"/>
      <c r="BR6203" s="419"/>
      <c r="BS6203" s="419"/>
      <c r="BT6203" s="419"/>
      <c r="BV6203" s="419"/>
      <c r="BW6203" s="419"/>
      <c r="BX6203" s="397"/>
      <c r="BZ6203" s="449"/>
      <c r="CB6203" s="419"/>
      <c r="CC6203" s="419"/>
      <c r="CD6203" s="419"/>
      <c r="CF6203" s="419"/>
      <c r="CG6203" s="419"/>
      <c r="CH6203" s="419"/>
    </row>
    <row r="6204" spans="3:86" ht="21" thickBot="1">
      <c r="C6204" s="425"/>
      <c r="P6204" s="431"/>
      <c r="R6204" s="419"/>
      <c r="S6204" s="446"/>
      <c r="T6204" s="419"/>
      <c r="V6204" s="196"/>
      <c r="W6204" s="419"/>
      <c r="X6204" s="419"/>
      <c r="Z6204" s="419"/>
      <c r="AA6204" s="419"/>
      <c r="AB6204" s="419"/>
      <c r="AD6204" s="419"/>
      <c r="AE6204" s="419"/>
      <c r="AF6204" s="419"/>
      <c r="AH6204" s="419"/>
      <c r="AI6204" s="419"/>
      <c r="AJ6204" s="419"/>
      <c r="AL6204" s="419"/>
      <c r="AM6204" s="419"/>
      <c r="AN6204" s="403"/>
      <c r="AO6204" s="419"/>
      <c r="AP6204" s="419"/>
      <c r="AQ6204" s="419"/>
      <c r="AR6204" s="419"/>
      <c r="AS6204" s="419"/>
      <c r="AT6204" s="419"/>
      <c r="AU6204" s="419"/>
      <c r="AV6204" s="419"/>
      <c r="AX6204" s="419"/>
      <c r="AY6204" s="419"/>
      <c r="AZ6204" s="419"/>
      <c r="BB6204" s="419"/>
      <c r="BC6204" s="419"/>
      <c r="BD6204" s="419"/>
      <c r="BF6204" s="419"/>
      <c r="BG6204" s="419"/>
      <c r="BH6204" s="419"/>
      <c r="BJ6204" s="419"/>
      <c r="BK6204" s="419"/>
      <c r="BL6204" s="419"/>
      <c r="BN6204" s="419"/>
      <c r="BO6204" s="419"/>
      <c r="BP6204" s="419"/>
      <c r="BR6204" s="419"/>
      <c r="BS6204" s="419"/>
      <c r="BT6204" s="419"/>
      <c r="BV6204" s="419"/>
      <c r="BW6204" s="419"/>
      <c r="BX6204" s="397"/>
      <c r="BZ6204" s="449"/>
      <c r="CB6204" s="419"/>
      <c r="CC6204" s="419"/>
      <c r="CD6204" s="419"/>
      <c r="CF6204" s="419"/>
      <c r="CG6204" s="419"/>
      <c r="CH6204" s="419"/>
    </row>
    <row r="6205" spans="3:86" ht="21" thickBot="1">
      <c r="C6205" s="425"/>
      <c r="P6205" s="431"/>
      <c r="R6205" s="419"/>
      <c r="S6205" s="446"/>
      <c r="T6205" s="419"/>
      <c r="V6205" s="196"/>
      <c r="W6205" s="419"/>
      <c r="X6205" s="419"/>
      <c r="Z6205" s="419"/>
      <c r="AA6205" s="419"/>
      <c r="AB6205" s="419"/>
      <c r="AD6205" s="419"/>
      <c r="AE6205" s="419"/>
      <c r="AF6205" s="419"/>
      <c r="AH6205" s="419"/>
      <c r="AI6205" s="419"/>
      <c r="AJ6205" s="419"/>
      <c r="AL6205" s="419"/>
      <c r="AM6205" s="419"/>
      <c r="AN6205" s="403"/>
      <c r="AO6205" s="419"/>
      <c r="AP6205" s="419"/>
      <c r="AQ6205" s="419"/>
      <c r="AR6205" s="419"/>
      <c r="AS6205" s="419"/>
      <c r="AT6205" s="419"/>
      <c r="AU6205" s="419"/>
      <c r="AV6205" s="419"/>
      <c r="AX6205" s="419"/>
      <c r="AY6205" s="419"/>
      <c r="AZ6205" s="419"/>
      <c r="BB6205" s="419"/>
      <c r="BC6205" s="419"/>
      <c r="BD6205" s="419"/>
      <c r="BF6205" s="419"/>
      <c r="BG6205" s="419"/>
      <c r="BH6205" s="419"/>
      <c r="BJ6205" s="419"/>
      <c r="BK6205" s="419"/>
      <c r="BL6205" s="419"/>
      <c r="BN6205" s="419"/>
      <c r="BO6205" s="419"/>
      <c r="BP6205" s="419"/>
      <c r="BR6205" s="419"/>
      <c r="BS6205" s="419"/>
      <c r="BT6205" s="419"/>
      <c r="BV6205" s="419"/>
      <c r="BW6205" s="419"/>
      <c r="BX6205" s="397"/>
      <c r="BZ6205" s="449"/>
      <c r="CB6205" s="419"/>
      <c r="CC6205" s="419"/>
      <c r="CD6205" s="419"/>
      <c r="CF6205" s="419"/>
      <c r="CG6205" s="419"/>
      <c r="CH6205" s="419"/>
    </row>
    <row r="6206" spans="3:86" ht="21" thickBot="1">
      <c r="C6206" s="425"/>
      <c r="P6206" s="431"/>
      <c r="R6206" s="419"/>
      <c r="S6206" s="446"/>
      <c r="T6206" s="419"/>
      <c r="V6206" s="196"/>
      <c r="W6206" s="419"/>
      <c r="X6206" s="419"/>
      <c r="Z6206" s="419"/>
      <c r="AA6206" s="419"/>
      <c r="AB6206" s="419"/>
      <c r="AD6206" s="419"/>
      <c r="AE6206" s="419"/>
      <c r="AF6206" s="419"/>
      <c r="AH6206" s="419"/>
      <c r="AI6206" s="419"/>
      <c r="AJ6206" s="419"/>
      <c r="AL6206" s="419"/>
      <c r="AM6206" s="419"/>
      <c r="AN6206" s="403"/>
      <c r="AO6206" s="419"/>
      <c r="AP6206" s="419"/>
      <c r="AQ6206" s="419"/>
      <c r="AR6206" s="419"/>
      <c r="AS6206" s="419"/>
      <c r="AT6206" s="419"/>
      <c r="AU6206" s="419"/>
      <c r="AV6206" s="419"/>
      <c r="AX6206" s="419"/>
      <c r="AY6206" s="419"/>
      <c r="AZ6206" s="419"/>
      <c r="BB6206" s="419"/>
      <c r="BC6206" s="419"/>
      <c r="BD6206" s="419"/>
      <c r="BF6206" s="419"/>
      <c r="BG6206" s="419"/>
      <c r="BH6206" s="419"/>
      <c r="BJ6206" s="419"/>
      <c r="BK6206" s="419"/>
      <c r="BL6206" s="419"/>
      <c r="BN6206" s="419"/>
      <c r="BO6206" s="419"/>
      <c r="BP6206" s="419"/>
      <c r="BR6206" s="419"/>
      <c r="BS6206" s="419"/>
      <c r="BT6206" s="419"/>
      <c r="BV6206" s="419"/>
      <c r="BW6206" s="419"/>
      <c r="BX6206" s="397"/>
      <c r="BZ6206" s="449"/>
      <c r="CB6206" s="419"/>
      <c r="CC6206" s="419"/>
      <c r="CD6206" s="419"/>
      <c r="CF6206" s="419"/>
      <c r="CG6206" s="419"/>
      <c r="CH6206" s="419"/>
    </row>
    <row r="6207" spans="3:86" ht="21" thickBot="1">
      <c r="C6207" s="425"/>
      <c r="P6207" s="431"/>
      <c r="R6207" s="419"/>
      <c r="S6207" s="446"/>
      <c r="T6207" s="419"/>
      <c r="V6207" s="196"/>
      <c r="W6207" s="419"/>
      <c r="X6207" s="419"/>
      <c r="Z6207" s="419"/>
      <c r="AA6207" s="419"/>
      <c r="AB6207" s="419"/>
      <c r="AD6207" s="419"/>
      <c r="AE6207" s="419"/>
      <c r="AF6207" s="419"/>
      <c r="AH6207" s="419"/>
      <c r="AI6207" s="419"/>
      <c r="AJ6207" s="419"/>
      <c r="AL6207" s="419"/>
      <c r="AM6207" s="419"/>
      <c r="AN6207" s="403"/>
      <c r="AO6207" s="419"/>
      <c r="AP6207" s="419"/>
      <c r="AQ6207" s="419"/>
      <c r="AR6207" s="419"/>
      <c r="AS6207" s="419"/>
      <c r="AT6207" s="419"/>
      <c r="AU6207" s="419"/>
      <c r="AV6207" s="419"/>
      <c r="AX6207" s="419"/>
      <c r="AY6207" s="419"/>
      <c r="AZ6207" s="419"/>
      <c r="BB6207" s="419"/>
      <c r="BC6207" s="419"/>
      <c r="BD6207" s="419"/>
      <c r="BF6207" s="419"/>
      <c r="BG6207" s="419"/>
      <c r="BH6207" s="419"/>
      <c r="BJ6207" s="419"/>
      <c r="BK6207" s="419"/>
      <c r="BL6207" s="419"/>
      <c r="BN6207" s="419"/>
      <c r="BO6207" s="419"/>
      <c r="BP6207" s="419"/>
      <c r="BR6207" s="419"/>
      <c r="BS6207" s="419"/>
      <c r="BT6207" s="419"/>
      <c r="BV6207" s="419"/>
      <c r="BW6207" s="419"/>
      <c r="BX6207" s="397"/>
      <c r="BZ6207" s="449"/>
      <c r="CB6207" s="419"/>
      <c r="CC6207" s="419"/>
      <c r="CD6207" s="419"/>
      <c r="CF6207" s="419"/>
      <c r="CG6207" s="419"/>
      <c r="CH6207" s="419"/>
    </row>
    <row r="6208" spans="3:86" ht="21" thickBot="1">
      <c r="C6208" s="425"/>
      <c r="P6208" s="431"/>
      <c r="R6208" s="419"/>
      <c r="S6208" s="446"/>
      <c r="T6208" s="419"/>
      <c r="V6208" s="196"/>
      <c r="W6208" s="419"/>
      <c r="X6208" s="419"/>
      <c r="Z6208" s="419"/>
      <c r="AA6208" s="419"/>
      <c r="AB6208" s="419"/>
      <c r="AD6208" s="419"/>
      <c r="AE6208" s="419"/>
      <c r="AF6208" s="419"/>
      <c r="AH6208" s="419"/>
      <c r="AI6208" s="419"/>
      <c r="AJ6208" s="419"/>
      <c r="AL6208" s="419"/>
      <c r="AM6208" s="419"/>
      <c r="AN6208" s="403"/>
      <c r="AO6208" s="419"/>
      <c r="AP6208" s="419"/>
      <c r="AQ6208" s="419"/>
      <c r="AR6208" s="419"/>
      <c r="AS6208" s="419"/>
      <c r="AT6208" s="419"/>
      <c r="AU6208" s="419"/>
      <c r="AV6208" s="419"/>
      <c r="AX6208" s="419"/>
      <c r="AY6208" s="419"/>
      <c r="AZ6208" s="419"/>
      <c r="BB6208" s="419"/>
      <c r="BC6208" s="419"/>
      <c r="BD6208" s="419"/>
      <c r="BF6208" s="419"/>
      <c r="BG6208" s="419"/>
      <c r="BH6208" s="419"/>
      <c r="BJ6208" s="419"/>
      <c r="BK6208" s="419"/>
      <c r="BL6208" s="419"/>
      <c r="BN6208" s="419"/>
      <c r="BO6208" s="419"/>
      <c r="BP6208" s="419"/>
      <c r="BR6208" s="419"/>
      <c r="BS6208" s="419"/>
      <c r="BT6208" s="419"/>
      <c r="BV6208" s="419"/>
      <c r="BW6208" s="419"/>
      <c r="BX6208" s="397"/>
      <c r="BZ6208" s="449"/>
      <c r="CB6208" s="419"/>
      <c r="CC6208" s="419"/>
      <c r="CD6208" s="419"/>
      <c r="CF6208" s="419"/>
      <c r="CG6208" s="419"/>
      <c r="CH6208" s="419"/>
    </row>
    <row r="6209" spans="3:86" ht="21" thickBot="1">
      <c r="C6209" s="425"/>
      <c r="P6209" s="431"/>
      <c r="R6209" s="419"/>
      <c r="S6209" s="446"/>
      <c r="T6209" s="419"/>
      <c r="V6209" s="196"/>
      <c r="W6209" s="419"/>
      <c r="X6209" s="419"/>
      <c r="Z6209" s="419"/>
      <c r="AA6209" s="419"/>
      <c r="AB6209" s="419"/>
      <c r="AD6209" s="419"/>
      <c r="AE6209" s="419"/>
      <c r="AF6209" s="419"/>
      <c r="AH6209" s="419"/>
      <c r="AI6209" s="419"/>
      <c r="AJ6209" s="419"/>
      <c r="AL6209" s="419"/>
      <c r="AM6209" s="419"/>
      <c r="AN6209" s="403"/>
      <c r="AO6209" s="419"/>
      <c r="AP6209" s="419"/>
      <c r="AQ6209" s="419"/>
      <c r="AR6209" s="419"/>
      <c r="AS6209" s="419"/>
      <c r="AT6209" s="419"/>
      <c r="AU6209" s="419"/>
      <c r="AV6209" s="419"/>
      <c r="AX6209" s="419"/>
      <c r="AY6209" s="419"/>
      <c r="AZ6209" s="419"/>
      <c r="BB6209" s="419"/>
      <c r="BC6209" s="419"/>
      <c r="BD6209" s="419"/>
      <c r="BF6209" s="419"/>
      <c r="BG6209" s="419"/>
      <c r="BH6209" s="419"/>
      <c r="BJ6209" s="419"/>
      <c r="BK6209" s="419"/>
      <c r="BL6209" s="419"/>
      <c r="BN6209" s="419"/>
      <c r="BO6209" s="419"/>
      <c r="BP6209" s="419"/>
      <c r="BR6209" s="419"/>
      <c r="BS6209" s="419"/>
      <c r="BT6209" s="419"/>
      <c r="BV6209" s="419"/>
      <c r="BW6209" s="419"/>
      <c r="BX6209" s="397"/>
      <c r="BZ6209" s="449"/>
      <c r="CB6209" s="419"/>
      <c r="CC6209" s="419"/>
      <c r="CD6209" s="419"/>
      <c r="CF6209" s="419"/>
      <c r="CG6209" s="419"/>
      <c r="CH6209" s="419"/>
    </row>
    <row r="6210" spans="3:86" ht="21" thickBot="1">
      <c r="C6210" s="425"/>
      <c r="P6210" s="431"/>
      <c r="R6210" s="419"/>
      <c r="S6210" s="446"/>
      <c r="T6210" s="419"/>
      <c r="V6210" s="196"/>
      <c r="W6210" s="419"/>
      <c r="X6210" s="419"/>
      <c r="Z6210" s="419"/>
      <c r="AA6210" s="419"/>
      <c r="AB6210" s="419"/>
      <c r="AD6210" s="419"/>
      <c r="AE6210" s="419"/>
      <c r="AF6210" s="419"/>
      <c r="AH6210" s="419"/>
      <c r="AI6210" s="419"/>
      <c r="AJ6210" s="419"/>
      <c r="AL6210" s="419"/>
      <c r="AM6210" s="419"/>
      <c r="AN6210" s="403"/>
      <c r="AO6210" s="419"/>
      <c r="AP6210" s="419"/>
      <c r="AQ6210" s="419"/>
      <c r="AR6210" s="419"/>
      <c r="AS6210" s="419"/>
      <c r="AT6210" s="419"/>
      <c r="AU6210" s="419"/>
      <c r="AV6210" s="419"/>
      <c r="AX6210" s="419"/>
      <c r="AY6210" s="419"/>
      <c r="AZ6210" s="419"/>
      <c r="BB6210" s="419"/>
      <c r="BC6210" s="419"/>
      <c r="BD6210" s="419"/>
      <c r="BF6210" s="419"/>
      <c r="BG6210" s="419"/>
      <c r="BH6210" s="419"/>
      <c r="BJ6210" s="419"/>
      <c r="BK6210" s="419"/>
      <c r="BL6210" s="419"/>
      <c r="BN6210" s="419"/>
      <c r="BO6210" s="419"/>
      <c r="BP6210" s="419"/>
      <c r="BR6210" s="419"/>
      <c r="BS6210" s="419"/>
      <c r="BT6210" s="419"/>
      <c r="BV6210" s="419"/>
      <c r="BW6210" s="419"/>
      <c r="BX6210" s="397"/>
      <c r="BZ6210" s="449"/>
      <c r="CB6210" s="419"/>
      <c r="CC6210" s="419"/>
      <c r="CD6210" s="419"/>
      <c r="CF6210" s="419"/>
      <c r="CG6210" s="419"/>
      <c r="CH6210" s="419"/>
    </row>
    <row r="6211" spans="3:86" ht="21" thickBot="1">
      <c r="C6211" s="425"/>
      <c r="P6211" s="431"/>
      <c r="R6211" s="419"/>
      <c r="S6211" s="446"/>
      <c r="T6211" s="419"/>
      <c r="V6211" s="196"/>
      <c r="W6211" s="419"/>
      <c r="X6211" s="419"/>
      <c r="Z6211" s="419"/>
      <c r="AA6211" s="419"/>
      <c r="AB6211" s="419"/>
      <c r="AD6211" s="419"/>
      <c r="AE6211" s="419"/>
      <c r="AF6211" s="419"/>
      <c r="AH6211" s="419"/>
      <c r="AI6211" s="419"/>
      <c r="AJ6211" s="419"/>
      <c r="AL6211" s="419"/>
      <c r="AM6211" s="419"/>
      <c r="AN6211" s="403"/>
      <c r="AO6211" s="419"/>
      <c r="AP6211" s="419"/>
      <c r="AQ6211" s="419"/>
      <c r="AR6211" s="419"/>
      <c r="AS6211" s="419"/>
      <c r="AT6211" s="419"/>
      <c r="AU6211" s="419"/>
      <c r="AV6211" s="419"/>
      <c r="AX6211" s="419"/>
      <c r="AY6211" s="419"/>
      <c r="AZ6211" s="419"/>
      <c r="BB6211" s="419"/>
      <c r="BC6211" s="419"/>
      <c r="BD6211" s="419"/>
      <c r="BF6211" s="419"/>
      <c r="BG6211" s="419"/>
      <c r="BH6211" s="419"/>
      <c r="BJ6211" s="419"/>
      <c r="BK6211" s="419"/>
      <c r="BL6211" s="419"/>
      <c r="BN6211" s="419"/>
      <c r="BO6211" s="419"/>
      <c r="BP6211" s="419"/>
      <c r="BR6211" s="419"/>
      <c r="BS6211" s="419"/>
      <c r="BT6211" s="419"/>
      <c r="BV6211" s="419"/>
      <c r="BW6211" s="419"/>
      <c r="BX6211" s="397"/>
      <c r="BZ6211" s="449"/>
      <c r="CB6211" s="419"/>
      <c r="CC6211" s="419"/>
      <c r="CD6211" s="419"/>
      <c r="CF6211" s="419"/>
      <c r="CG6211" s="419"/>
      <c r="CH6211" s="419"/>
    </row>
    <row r="6212" spans="3:86" ht="21" thickBot="1">
      <c r="C6212" s="425"/>
      <c r="P6212" s="431"/>
      <c r="R6212" s="419"/>
      <c r="S6212" s="446"/>
      <c r="T6212" s="419"/>
      <c r="V6212" s="196"/>
      <c r="W6212" s="419"/>
      <c r="X6212" s="419"/>
      <c r="Z6212" s="419"/>
      <c r="AA6212" s="419"/>
      <c r="AB6212" s="419"/>
      <c r="AD6212" s="419"/>
      <c r="AE6212" s="419"/>
      <c r="AF6212" s="419"/>
      <c r="AH6212" s="419"/>
      <c r="AI6212" s="419"/>
      <c r="AJ6212" s="419"/>
      <c r="AL6212" s="419"/>
      <c r="AM6212" s="419"/>
      <c r="AN6212" s="403"/>
      <c r="AO6212" s="419"/>
      <c r="AP6212" s="419"/>
      <c r="AQ6212" s="419"/>
      <c r="AR6212" s="419"/>
      <c r="AS6212" s="419"/>
      <c r="AT6212" s="419"/>
      <c r="AU6212" s="419"/>
      <c r="AV6212" s="419"/>
      <c r="AX6212" s="419"/>
      <c r="AY6212" s="419"/>
      <c r="AZ6212" s="419"/>
      <c r="BB6212" s="419"/>
      <c r="BC6212" s="419"/>
      <c r="BD6212" s="419"/>
      <c r="BF6212" s="419"/>
      <c r="BG6212" s="419"/>
      <c r="BH6212" s="419"/>
      <c r="BJ6212" s="419"/>
      <c r="BK6212" s="419"/>
      <c r="BL6212" s="419"/>
      <c r="BN6212" s="419"/>
      <c r="BO6212" s="419"/>
      <c r="BP6212" s="419"/>
      <c r="BR6212" s="419"/>
      <c r="BS6212" s="419"/>
      <c r="BT6212" s="419"/>
      <c r="BV6212" s="419"/>
      <c r="BW6212" s="419"/>
      <c r="BX6212" s="397"/>
      <c r="BZ6212" s="449"/>
      <c r="CB6212" s="419"/>
      <c r="CC6212" s="419"/>
      <c r="CD6212" s="419"/>
      <c r="CF6212" s="419"/>
      <c r="CG6212" s="419"/>
      <c r="CH6212" s="419"/>
    </row>
    <row r="6213" spans="3:86" ht="21" thickBot="1">
      <c r="C6213" s="425"/>
      <c r="P6213" s="431"/>
      <c r="R6213" s="419"/>
      <c r="S6213" s="446"/>
      <c r="T6213" s="419"/>
      <c r="V6213" s="196"/>
      <c r="W6213" s="419"/>
      <c r="X6213" s="419"/>
      <c r="Z6213" s="419"/>
      <c r="AA6213" s="419"/>
      <c r="AB6213" s="419"/>
      <c r="AD6213" s="419"/>
      <c r="AE6213" s="419"/>
      <c r="AF6213" s="419"/>
      <c r="AH6213" s="419"/>
      <c r="AI6213" s="419"/>
      <c r="AJ6213" s="419"/>
      <c r="AL6213" s="419"/>
      <c r="AM6213" s="419"/>
      <c r="AN6213" s="403"/>
      <c r="AO6213" s="419"/>
      <c r="AP6213" s="419"/>
      <c r="AQ6213" s="419"/>
      <c r="AR6213" s="419"/>
      <c r="AS6213" s="419"/>
      <c r="AT6213" s="419"/>
      <c r="AU6213" s="419"/>
      <c r="AV6213" s="419"/>
      <c r="AX6213" s="419"/>
      <c r="AY6213" s="419"/>
      <c r="AZ6213" s="419"/>
      <c r="BB6213" s="419"/>
      <c r="BC6213" s="419"/>
      <c r="BD6213" s="419"/>
      <c r="BF6213" s="419"/>
      <c r="BG6213" s="419"/>
      <c r="BH6213" s="419"/>
      <c r="BJ6213" s="419"/>
      <c r="BK6213" s="419"/>
      <c r="BL6213" s="419"/>
      <c r="BN6213" s="419"/>
      <c r="BO6213" s="419"/>
      <c r="BP6213" s="419"/>
      <c r="BR6213" s="419"/>
      <c r="BS6213" s="419"/>
      <c r="BT6213" s="419"/>
      <c r="BV6213" s="419"/>
      <c r="BW6213" s="419"/>
      <c r="BX6213" s="397"/>
      <c r="BZ6213" s="449"/>
      <c r="CB6213" s="419"/>
      <c r="CC6213" s="419"/>
      <c r="CD6213" s="419"/>
      <c r="CF6213" s="419"/>
      <c r="CG6213" s="419"/>
      <c r="CH6213" s="419"/>
    </row>
    <row r="6214" spans="3:86" ht="21" thickBot="1">
      <c r="C6214" s="425"/>
      <c r="P6214" s="431"/>
      <c r="R6214" s="419"/>
      <c r="S6214" s="446"/>
      <c r="T6214" s="419"/>
      <c r="V6214" s="196"/>
      <c r="W6214" s="419"/>
      <c r="X6214" s="419"/>
      <c r="Z6214" s="419"/>
      <c r="AA6214" s="419"/>
      <c r="AB6214" s="419"/>
      <c r="AD6214" s="419"/>
      <c r="AE6214" s="419"/>
      <c r="AF6214" s="419"/>
      <c r="AH6214" s="419"/>
      <c r="AI6214" s="419"/>
      <c r="AJ6214" s="419"/>
      <c r="AL6214" s="419"/>
      <c r="AM6214" s="419"/>
      <c r="AN6214" s="403"/>
      <c r="AO6214" s="419"/>
      <c r="AP6214" s="419"/>
      <c r="AQ6214" s="419"/>
      <c r="AR6214" s="419"/>
      <c r="AS6214" s="419"/>
      <c r="AT6214" s="419"/>
      <c r="AU6214" s="419"/>
      <c r="AV6214" s="419"/>
      <c r="AX6214" s="419"/>
      <c r="AY6214" s="419"/>
      <c r="AZ6214" s="419"/>
      <c r="BB6214" s="419"/>
      <c r="BC6214" s="419"/>
      <c r="BD6214" s="419"/>
      <c r="BF6214" s="419"/>
      <c r="BG6214" s="419"/>
      <c r="BH6214" s="419"/>
      <c r="BJ6214" s="419"/>
      <c r="BK6214" s="419"/>
      <c r="BL6214" s="419"/>
      <c r="BN6214" s="419"/>
      <c r="BO6214" s="419"/>
      <c r="BP6214" s="419"/>
      <c r="BR6214" s="419"/>
      <c r="BS6214" s="419"/>
      <c r="BT6214" s="419"/>
      <c r="BV6214" s="419"/>
      <c r="BW6214" s="419"/>
      <c r="BX6214" s="397"/>
      <c r="BZ6214" s="449"/>
      <c r="CB6214" s="419"/>
      <c r="CC6214" s="419"/>
      <c r="CD6214" s="419"/>
      <c r="CF6214" s="419"/>
      <c r="CG6214" s="419"/>
      <c r="CH6214" s="419"/>
    </row>
    <row r="6215" spans="3:86" ht="21" thickBot="1">
      <c r="C6215" s="425"/>
      <c r="P6215" s="431"/>
      <c r="R6215" s="419"/>
      <c r="S6215" s="446"/>
      <c r="T6215" s="419"/>
      <c r="V6215" s="196"/>
      <c r="W6215" s="419"/>
      <c r="X6215" s="419"/>
      <c r="Z6215" s="419"/>
      <c r="AA6215" s="419"/>
      <c r="AB6215" s="419"/>
      <c r="AD6215" s="419"/>
      <c r="AE6215" s="419"/>
      <c r="AF6215" s="419"/>
      <c r="AH6215" s="419"/>
      <c r="AI6215" s="419"/>
      <c r="AJ6215" s="419"/>
      <c r="AL6215" s="419"/>
      <c r="AM6215" s="419"/>
      <c r="AN6215" s="403"/>
      <c r="AO6215" s="419"/>
      <c r="AP6215" s="419"/>
      <c r="AQ6215" s="419"/>
      <c r="AR6215" s="419"/>
      <c r="AS6215" s="419"/>
      <c r="AT6215" s="419"/>
      <c r="AU6215" s="419"/>
      <c r="AV6215" s="419"/>
      <c r="AX6215" s="419"/>
      <c r="AY6215" s="419"/>
      <c r="AZ6215" s="419"/>
      <c r="BB6215" s="419"/>
      <c r="BC6215" s="419"/>
      <c r="BD6215" s="419"/>
      <c r="BF6215" s="419"/>
      <c r="BG6215" s="419"/>
      <c r="BH6215" s="419"/>
      <c r="BJ6215" s="419"/>
      <c r="BK6215" s="419"/>
      <c r="BL6215" s="419"/>
      <c r="BN6215" s="419"/>
      <c r="BO6215" s="419"/>
      <c r="BP6215" s="419"/>
      <c r="BR6215" s="419"/>
      <c r="BS6215" s="419"/>
      <c r="BT6215" s="419"/>
      <c r="BV6215" s="419"/>
      <c r="BW6215" s="419"/>
      <c r="BX6215" s="397"/>
      <c r="BZ6215" s="449"/>
      <c r="CB6215" s="419"/>
      <c r="CC6215" s="419"/>
      <c r="CD6215" s="419"/>
      <c r="CF6215" s="419"/>
      <c r="CG6215" s="419"/>
      <c r="CH6215" s="419"/>
    </row>
    <row r="6216" spans="3:86" ht="21" thickBot="1">
      <c r="C6216" s="425"/>
      <c r="P6216" s="431"/>
      <c r="R6216" s="419"/>
      <c r="S6216" s="446"/>
      <c r="T6216" s="419"/>
      <c r="V6216" s="196"/>
      <c r="W6216" s="419"/>
      <c r="X6216" s="419"/>
      <c r="Z6216" s="419"/>
      <c r="AA6216" s="419"/>
      <c r="AB6216" s="419"/>
      <c r="AD6216" s="419"/>
      <c r="AE6216" s="419"/>
      <c r="AF6216" s="419"/>
      <c r="AH6216" s="419"/>
      <c r="AI6216" s="419"/>
      <c r="AJ6216" s="419"/>
      <c r="AL6216" s="419"/>
      <c r="AM6216" s="419"/>
      <c r="AN6216" s="403"/>
      <c r="AO6216" s="419"/>
      <c r="AP6216" s="419"/>
      <c r="AQ6216" s="419"/>
      <c r="AR6216" s="419"/>
      <c r="AS6216" s="419"/>
      <c r="AT6216" s="419"/>
      <c r="AU6216" s="419"/>
      <c r="AV6216" s="419"/>
      <c r="AX6216" s="419"/>
      <c r="AY6216" s="419"/>
      <c r="AZ6216" s="419"/>
      <c r="BB6216" s="419"/>
      <c r="BC6216" s="419"/>
      <c r="BD6216" s="419"/>
      <c r="BF6216" s="419"/>
      <c r="BG6216" s="419"/>
      <c r="BH6216" s="419"/>
      <c r="BJ6216" s="419"/>
      <c r="BK6216" s="419"/>
      <c r="BL6216" s="419"/>
      <c r="BN6216" s="419"/>
      <c r="BO6216" s="419"/>
      <c r="BP6216" s="419"/>
      <c r="BR6216" s="419"/>
      <c r="BS6216" s="419"/>
      <c r="BT6216" s="419"/>
      <c r="BV6216" s="419"/>
      <c r="BW6216" s="419"/>
      <c r="BX6216" s="397"/>
      <c r="BZ6216" s="449"/>
      <c r="CB6216" s="419"/>
      <c r="CC6216" s="419"/>
      <c r="CD6216" s="419"/>
      <c r="CF6216" s="419"/>
      <c r="CG6216" s="419"/>
      <c r="CH6216" s="419"/>
    </row>
    <row r="6217" spans="3:86" ht="21" thickBot="1">
      <c r="C6217" s="425"/>
      <c r="P6217" s="431"/>
      <c r="R6217" s="419"/>
      <c r="S6217" s="446"/>
      <c r="T6217" s="419"/>
      <c r="V6217" s="196"/>
      <c r="W6217" s="419"/>
      <c r="X6217" s="419"/>
      <c r="Z6217" s="419"/>
      <c r="AA6217" s="419"/>
      <c r="AB6217" s="419"/>
      <c r="AD6217" s="419"/>
      <c r="AE6217" s="419"/>
      <c r="AF6217" s="419"/>
      <c r="AH6217" s="419"/>
      <c r="AI6217" s="419"/>
      <c r="AJ6217" s="419"/>
      <c r="AL6217" s="419"/>
      <c r="AM6217" s="419"/>
      <c r="AN6217" s="403"/>
      <c r="AO6217" s="419"/>
      <c r="AP6217" s="419"/>
      <c r="AQ6217" s="419"/>
      <c r="AR6217" s="419"/>
      <c r="AS6217" s="419"/>
      <c r="AT6217" s="419"/>
      <c r="AU6217" s="419"/>
      <c r="AV6217" s="419"/>
      <c r="AX6217" s="419"/>
      <c r="AY6217" s="419"/>
      <c r="AZ6217" s="419"/>
      <c r="BB6217" s="419"/>
      <c r="BC6217" s="419"/>
      <c r="BD6217" s="419"/>
      <c r="BF6217" s="419"/>
      <c r="BG6217" s="419"/>
      <c r="BH6217" s="419"/>
      <c r="BJ6217" s="419"/>
      <c r="BK6217" s="419"/>
      <c r="BL6217" s="419"/>
      <c r="BN6217" s="419"/>
      <c r="BO6217" s="419"/>
      <c r="BP6217" s="419"/>
      <c r="BR6217" s="419"/>
      <c r="BS6217" s="419"/>
      <c r="BT6217" s="419"/>
      <c r="BV6217" s="419"/>
      <c r="BW6217" s="419"/>
      <c r="BX6217" s="397"/>
      <c r="BZ6217" s="449"/>
      <c r="CB6217" s="419"/>
      <c r="CC6217" s="419"/>
      <c r="CD6217" s="419"/>
      <c r="CF6217" s="419"/>
      <c r="CG6217" s="419"/>
      <c r="CH6217" s="419"/>
    </row>
    <row r="6218" spans="3:86" ht="21" thickBot="1">
      <c r="C6218" s="425"/>
      <c r="P6218" s="431"/>
      <c r="R6218" s="419"/>
      <c r="S6218" s="446"/>
      <c r="T6218" s="419"/>
      <c r="V6218" s="196"/>
      <c r="W6218" s="419"/>
      <c r="X6218" s="419"/>
      <c r="Z6218" s="419"/>
      <c r="AA6218" s="419"/>
      <c r="AB6218" s="419"/>
      <c r="AD6218" s="419"/>
      <c r="AE6218" s="419"/>
      <c r="AF6218" s="419"/>
      <c r="AH6218" s="419"/>
      <c r="AI6218" s="419"/>
      <c r="AJ6218" s="419"/>
      <c r="AL6218" s="419"/>
      <c r="AM6218" s="419"/>
      <c r="AN6218" s="403"/>
      <c r="AO6218" s="419"/>
      <c r="AP6218" s="419"/>
      <c r="AQ6218" s="419"/>
      <c r="AR6218" s="419"/>
      <c r="AS6218" s="419"/>
      <c r="AT6218" s="419"/>
      <c r="AU6218" s="419"/>
      <c r="AV6218" s="419"/>
      <c r="AX6218" s="419"/>
      <c r="AY6218" s="419"/>
      <c r="AZ6218" s="419"/>
      <c r="BB6218" s="419"/>
      <c r="BC6218" s="419"/>
      <c r="BD6218" s="419"/>
      <c r="BF6218" s="419"/>
      <c r="BG6218" s="419"/>
      <c r="BH6218" s="419"/>
      <c r="BJ6218" s="419"/>
      <c r="BK6218" s="419"/>
      <c r="BL6218" s="419"/>
      <c r="BN6218" s="419"/>
      <c r="BO6218" s="419"/>
      <c r="BP6218" s="419"/>
      <c r="BR6218" s="419"/>
      <c r="BS6218" s="419"/>
      <c r="BT6218" s="419"/>
      <c r="BV6218" s="419"/>
      <c r="BW6218" s="419"/>
      <c r="BX6218" s="397"/>
      <c r="BZ6218" s="449"/>
      <c r="CB6218" s="419"/>
      <c r="CC6218" s="419"/>
      <c r="CD6218" s="419"/>
      <c r="CF6218" s="419"/>
      <c r="CG6218" s="419"/>
      <c r="CH6218" s="419"/>
    </row>
    <row r="6219" spans="3:86" ht="21" thickBot="1">
      <c r="C6219" s="425"/>
      <c r="P6219" s="431"/>
      <c r="R6219" s="419"/>
      <c r="S6219" s="446"/>
      <c r="T6219" s="419"/>
      <c r="V6219" s="196"/>
      <c r="W6219" s="419"/>
      <c r="X6219" s="419"/>
      <c r="Z6219" s="419"/>
      <c r="AA6219" s="419"/>
      <c r="AB6219" s="419"/>
      <c r="AD6219" s="419"/>
      <c r="AE6219" s="419"/>
      <c r="AF6219" s="419"/>
      <c r="AH6219" s="419"/>
      <c r="AI6219" s="419"/>
      <c r="AJ6219" s="419"/>
      <c r="AL6219" s="419"/>
      <c r="AM6219" s="419"/>
      <c r="AN6219" s="403"/>
      <c r="AO6219" s="419"/>
      <c r="AP6219" s="419"/>
      <c r="AQ6219" s="419"/>
      <c r="AR6219" s="419"/>
      <c r="AS6219" s="419"/>
      <c r="AT6219" s="419"/>
      <c r="AU6219" s="419"/>
      <c r="AV6219" s="419"/>
      <c r="AX6219" s="419"/>
      <c r="AY6219" s="419"/>
      <c r="AZ6219" s="419"/>
      <c r="BB6219" s="419"/>
      <c r="BC6219" s="419"/>
      <c r="BD6219" s="419"/>
      <c r="BF6219" s="419"/>
      <c r="BG6219" s="419"/>
      <c r="BH6219" s="419"/>
      <c r="BJ6219" s="419"/>
      <c r="BK6219" s="419"/>
      <c r="BL6219" s="419"/>
      <c r="BN6219" s="419"/>
      <c r="BO6219" s="419"/>
      <c r="BP6219" s="419"/>
      <c r="BR6219" s="419"/>
      <c r="BS6219" s="419"/>
      <c r="BT6219" s="419"/>
      <c r="BV6219" s="419"/>
      <c r="BW6219" s="419"/>
      <c r="BX6219" s="397"/>
      <c r="BZ6219" s="449"/>
      <c r="CB6219" s="419"/>
      <c r="CC6219" s="419"/>
      <c r="CD6219" s="419"/>
      <c r="CF6219" s="419"/>
      <c r="CG6219" s="419"/>
      <c r="CH6219" s="419"/>
    </row>
    <row r="6220" spans="3:86" ht="21" thickBot="1">
      <c r="C6220" s="425"/>
      <c r="P6220" s="431"/>
      <c r="R6220" s="419"/>
      <c r="S6220" s="446"/>
      <c r="T6220" s="419"/>
      <c r="V6220" s="196"/>
      <c r="W6220" s="419"/>
      <c r="X6220" s="419"/>
      <c r="Z6220" s="419"/>
      <c r="AA6220" s="419"/>
      <c r="AB6220" s="419"/>
      <c r="AD6220" s="419"/>
      <c r="AE6220" s="419"/>
      <c r="AF6220" s="419"/>
      <c r="AH6220" s="419"/>
      <c r="AI6220" s="419"/>
      <c r="AJ6220" s="419"/>
      <c r="AL6220" s="419"/>
      <c r="AM6220" s="419"/>
      <c r="AN6220" s="403"/>
      <c r="AO6220" s="419"/>
      <c r="AP6220" s="419"/>
      <c r="AQ6220" s="419"/>
      <c r="AR6220" s="419"/>
      <c r="AS6220" s="419"/>
      <c r="AT6220" s="419"/>
      <c r="AU6220" s="419"/>
      <c r="AV6220" s="419"/>
      <c r="AX6220" s="419"/>
      <c r="AY6220" s="419"/>
      <c r="AZ6220" s="419"/>
      <c r="BB6220" s="419"/>
      <c r="BC6220" s="419"/>
      <c r="BD6220" s="419"/>
      <c r="BF6220" s="419"/>
      <c r="BG6220" s="419"/>
      <c r="BH6220" s="419"/>
      <c r="BJ6220" s="419"/>
      <c r="BK6220" s="419"/>
      <c r="BL6220" s="419"/>
      <c r="BN6220" s="419"/>
      <c r="BO6220" s="419"/>
      <c r="BP6220" s="419"/>
      <c r="BR6220" s="419"/>
      <c r="BS6220" s="419"/>
      <c r="BT6220" s="419"/>
      <c r="BV6220" s="419"/>
      <c r="BW6220" s="419"/>
      <c r="BX6220" s="397"/>
      <c r="BZ6220" s="449"/>
      <c r="CB6220" s="419"/>
      <c r="CC6220" s="419"/>
      <c r="CD6220" s="419"/>
      <c r="CF6220" s="419"/>
      <c r="CG6220" s="419"/>
      <c r="CH6220" s="419"/>
    </row>
    <row r="6221" spans="3:86" ht="21" thickBot="1">
      <c r="C6221" s="425"/>
      <c r="P6221" s="431"/>
      <c r="R6221" s="419"/>
      <c r="S6221" s="446"/>
      <c r="T6221" s="419"/>
      <c r="V6221" s="196"/>
      <c r="W6221" s="419"/>
      <c r="X6221" s="419"/>
      <c r="Z6221" s="419"/>
      <c r="AA6221" s="419"/>
      <c r="AB6221" s="419"/>
      <c r="AD6221" s="419"/>
      <c r="AE6221" s="419"/>
      <c r="AF6221" s="419"/>
      <c r="AH6221" s="419"/>
      <c r="AI6221" s="419"/>
      <c r="AJ6221" s="419"/>
      <c r="AL6221" s="419"/>
      <c r="AM6221" s="419"/>
      <c r="AN6221" s="403"/>
      <c r="AO6221" s="419"/>
      <c r="AP6221" s="419"/>
      <c r="AQ6221" s="419"/>
      <c r="AR6221" s="419"/>
      <c r="AS6221" s="419"/>
      <c r="AT6221" s="419"/>
      <c r="AU6221" s="419"/>
      <c r="AV6221" s="419"/>
      <c r="AX6221" s="419"/>
      <c r="AY6221" s="419"/>
      <c r="AZ6221" s="419"/>
      <c r="BB6221" s="419"/>
      <c r="BC6221" s="419"/>
      <c r="BD6221" s="419"/>
      <c r="BF6221" s="419"/>
      <c r="BG6221" s="419"/>
      <c r="BH6221" s="419"/>
      <c r="BJ6221" s="419"/>
      <c r="BK6221" s="419"/>
      <c r="BL6221" s="419"/>
      <c r="BN6221" s="419"/>
      <c r="BO6221" s="419"/>
      <c r="BP6221" s="419"/>
      <c r="BR6221" s="419"/>
      <c r="BS6221" s="419"/>
      <c r="BT6221" s="419"/>
      <c r="BV6221" s="419"/>
      <c r="BW6221" s="419"/>
      <c r="BX6221" s="397"/>
      <c r="BZ6221" s="449"/>
      <c r="CB6221" s="419"/>
      <c r="CC6221" s="419"/>
      <c r="CD6221" s="419"/>
      <c r="CF6221" s="419"/>
      <c r="CG6221" s="419"/>
      <c r="CH6221" s="419"/>
    </row>
    <row r="6222" spans="3:86" ht="21" thickBot="1">
      <c r="C6222" s="425"/>
      <c r="P6222" s="431"/>
      <c r="R6222" s="419"/>
      <c r="S6222" s="446"/>
      <c r="T6222" s="419"/>
      <c r="V6222" s="196"/>
      <c r="W6222" s="419"/>
      <c r="X6222" s="419"/>
      <c r="Z6222" s="419"/>
      <c r="AA6222" s="419"/>
      <c r="AB6222" s="419"/>
      <c r="AD6222" s="419"/>
      <c r="AE6222" s="419"/>
      <c r="AF6222" s="419"/>
      <c r="AH6222" s="419"/>
      <c r="AI6222" s="419"/>
      <c r="AJ6222" s="419"/>
      <c r="AL6222" s="419"/>
      <c r="AM6222" s="419"/>
      <c r="AN6222" s="403"/>
      <c r="AO6222" s="419"/>
      <c r="AP6222" s="419"/>
      <c r="AQ6222" s="419"/>
      <c r="AR6222" s="419"/>
      <c r="AS6222" s="419"/>
      <c r="AT6222" s="419"/>
      <c r="AU6222" s="419"/>
      <c r="AV6222" s="419"/>
      <c r="AX6222" s="419"/>
      <c r="AY6222" s="419"/>
      <c r="AZ6222" s="419"/>
      <c r="BB6222" s="419"/>
      <c r="BC6222" s="419"/>
      <c r="BD6222" s="419"/>
      <c r="BF6222" s="419"/>
      <c r="BG6222" s="419"/>
      <c r="BH6222" s="419"/>
      <c r="BJ6222" s="419"/>
      <c r="BK6222" s="419"/>
      <c r="BL6222" s="419"/>
      <c r="BN6222" s="419"/>
      <c r="BO6222" s="419"/>
      <c r="BP6222" s="419"/>
      <c r="BR6222" s="419"/>
      <c r="BS6222" s="419"/>
      <c r="BT6222" s="419"/>
      <c r="BV6222" s="419"/>
      <c r="BW6222" s="419"/>
      <c r="BX6222" s="397"/>
      <c r="BZ6222" s="449"/>
      <c r="CB6222" s="419"/>
      <c r="CC6222" s="419"/>
      <c r="CD6222" s="419"/>
      <c r="CF6222" s="419"/>
      <c r="CG6222" s="419"/>
      <c r="CH6222" s="419"/>
    </row>
    <row r="6223" spans="3:86" ht="21" thickBot="1">
      <c r="C6223" s="425"/>
      <c r="P6223" s="431"/>
      <c r="R6223" s="419"/>
      <c r="S6223" s="446"/>
      <c r="T6223" s="419"/>
      <c r="V6223" s="196"/>
      <c r="W6223" s="419"/>
      <c r="X6223" s="419"/>
      <c r="Z6223" s="419"/>
      <c r="AA6223" s="419"/>
      <c r="AB6223" s="419"/>
      <c r="AD6223" s="419"/>
      <c r="AE6223" s="419"/>
      <c r="AF6223" s="419"/>
      <c r="AH6223" s="419"/>
      <c r="AI6223" s="419"/>
      <c r="AJ6223" s="419"/>
      <c r="AL6223" s="419"/>
      <c r="AM6223" s="419"/>
      <c r="AN6223" s="403"/>
      <c r="AO6223" s="419"/>
      <c r="AP6223" s="419"/>
      <c r="AQ6223" s="419"/>
      <c r="AR6223" s="419"/>
      <c r="AS6223" s="419"/>
      <c r="AT6223" s="419"/>
      <c r="AU6223" s="419"/>
      <c r="AV6223" s="419"/>
      <c r="AX6223" s="419"/>
      <c r="AY6223" s="419"/>
      <c r="AZ6223" s="419"/>
      <c r="BB6223" s="419"/>
      <c r="BC6223" s="419"/>
      <c r="BD6223" s="419"/>
      <c r="BF6223" s="419"/>
      <c r="BG6223" s="419"/>
      <c r="BH6223" s="419"/>
      <c r="BJ6223" s="419"/>
      <c r="BK6223" s="419"/>
      <c r="BL6223" s="419"/>
      <c r="BN6223" s="419"/>
      <c r="BO6223" s="419"/>
      <c r="BP6223" s="419"/>
      <c r="BR6223" s="419"/>
      <c r="BS6223" s="419"/>
      <c r="BT6223" s="419"/>
      <c r="BV6223" s="419"/>
      <c r="BW6223" s="419"/>
      <c r="BX6223" s="397"/>
      <c r="BZ6223" s="449"/>
      <c r="CB6223" s="419"/>
      <c r="CC6223" s="419"/>
      <c r="CD6223" s="419"/>
      <c r="CF6223" s="419"/>
      <c r="CG6223" s="419"/>
      <c r="CH6223" s="419"/>
    </row>
    <row r="6224" spans="3:86" ht="21" thickBot="1">
      <c r="C6224" s="425"/>
      <c r="P6224" s="431"/>
      <c r="R6224" s="419"/>
      <c r="S6224" s="446"/>
      <c r="T6224" s="419"/>
      <c r="V6224" s="196"/>
      <c r="W6224" s="419"/>
      <c r="X6224" s="419"/>
      <c r="Z6224" s="419"/>
      <c r="AA6224" s="419"/>
      <c r="AB6224" s="419"/>
      <c r="AD6224" s="419"/>
      <c r="AE6224" s="419"/>
      <c r="AF6224" s="419"/>
      <c r="AH6224" s="419"/>
      <c r="AI6224" s="419"/>
      <c r="AJ6224" s="419"/>
      <c r="AL6224" s="419"/>
      <c r="AM6224" s="419"/>
      <c r="AN6224" s="403"/>
      <c r="AO6224" s="419"/>
      <c r="AP6224" s="419"/>
      <c r="AQ6224" s="419"/>
      <c r="AR6224" s="419"/>
      <c r="AS6224" s="419"/>
      <c r="AT6224" s="419"/>
      <c r="AU6224" s="419"/>
      <c r="AV6224" s="419"/>
      <c r="AX6224" s="419"/>
      <c r="AY6224" s="419"/>
      <c r="AZ6224" s="419"/>
      <c r="BB6224" s="419"/>
      <c r="BC6224" s="419"/>
      <c r="BD6224" s="419"/>
      <c r="BF6224" s="419"/>
      <c r="BG6224" s="419"/>
      <c r="BH6224" s="419"/>
      <c r="BJ6224" s="419"/>
      <c r="BK6224" s="419"/>
      <c r="BL6224" s="419"/>
      <c r="BN6224" s="419"/>
      <c r="BO6224" s="419"/>
      <c r="BP6224" s="419"/>
      <c r="BR6224" s="419"/>
      <c r="BS6224" s="419"/>
      <c r="BT6224" s="419"/>
      <c r="BV6224" s="419"/>
      <c r="BW6224" s="419"/>
      <c r="BX6224" s="397"/>
      <c r="BZ6224" s="449"/>
      <c r="CB6224" s="419"/>
      <c r="CC6224" s="419"/>
      <c r="CD6224" s="419"/>
      <c r="CF6224" s="419"/>
      <c r="CG6224" s="419"/>
      <c r="CH6224" s="419"/>
    </row>
    <row r="6225" spans="3:86" ht="21" thickBot="1">
      <c r="C6225" s="425"/>
      <c r="P6225" s="431"/>
      <c r="R6225" s="419"/>
      <c r="S6225" s="446"/>
      <c r="T6225" s="419"/>
      <c r="V6225" s="196"/>
      <c r="W6225" s="419"/>
      <c r="X6225" s="419"/>
      <c r="Z6225" s="419"/>
      <c r="AA6225" s="419"/>
      <c r="AB6225" s="419"/>
      <c r="AD6225" s="419"/>
      <c r="AE6225" s="419"/>
      <c r="AF6225" s="419"/>
      <c r="AH6225" s="419"/>
      <c r="AI6225" s="419"/>
      <c r="AJ6225" s="419"/>
      <c r="AL6225" s="419"/>
      <c r="AM6225" s="419"/>
      <c r="AN6225" s="403"/>
      <c r="AO6225" s="419"/>
      <c r="AP6225" s="419"/>
      <c r="AQ6225" s="419"/>
      <c r="AR6225" s="419"/>
      <c r="AS6225" s="419"/>
      <c r="AT6225" s="419"/>
      <c r="AU6225" s="419"/>
      <c r="AV6225" s="419"/>
      <c r="AX6225" s="419"/>
      <c r="AY6225" s="419"/>
      <c r="AZ6225" s="419"/>
      <c r="BB6225" s="419"/>
      <c r="BC6225" s="419"/>
      <c r="BD6225" s="419"/>
      <c r="BF6225" s="419"/>
      <c r="BG6225" s="419"/>
      <c r="BH6225" s="419"/>
      <c r="BJ6225" s="419"/>
      <c r="BK6225" s="419"/>
      <c r="BL6225" s="419"/>
      <c r="BN6225" s="419"/>
      <c r="BO6225" s="419"/>
      <c r="BP6225" s="419"/>
      <c r="BR6225" s="419"/>
      <c r="BS6225" s="419"/>
      <c r="BT6225" s="419"/>
      <c r="BV6225" s="419"/>
      <c r="BW6225" s="419"/>
      <c r="BX6225" s="397"/>
      <c r="BZ6225" s="449"/>
      <c r="CB6225" s="419"/>
      <c r="CC6225" s="419"/>
      <c r="CD6225" s="419"/>
      <c r="CF6225" s="419"/>
      <c r="CG6225" s="419"/>
      <c r="CH6225" s="419"/>
    </row>
    <row r="6226" spans="3:86" ht="21" thickBot="1">
      <c r="C6226" s="425"/>
      <c r="P6226" s="431"/>
      <c r="R6226" s="419"/>
      <c r="S6226" s="446"/>
      <c r="T6226" s="419"/>
      <c r="V6226" s="196"/>
      <c r="W6226" s="419"/>
      <c r="X6226" s="419"/>
      <c r="Z6226" s="419"/>
      <c r="AA6226" s="419"/>
      <c r="AB6226" s="419"/>
      <c r="AD6226" s="419"/>
      <c r="AE6226" s="419"/>
      <c r="AF6226" s="419"/>
      <c r="AH6226" s="419"/>
      <c r="AI6226" s="419"/>
      <c r="AJ6226" s="419"/>
      <c r="AL6226" s="419"/>
      <c r="AM6226" s="419"/>
      <c r="AN6226" s="403"/>
      <c r="AO6226" s="419"/>
      <c r="AP6226" s="419"/>
      <c r="AQ6226" s="419"/>
      <c r="AR6226" s="419"/>
      <c r="AS6226" s="419"/>
      <c r="AT6226" s="419"/>
      <c r="AU6226" s="419"/>
      <c r="AV6226" s="419"/>
      <c r="AX6226" s="419"/>
      <c r="AY6226" s="419"/>
      <c r="AZ6226" s="419"/>
      <c r="BB6226" s="419"/>
      <c r="BC6226" s="419"/>
      <c r="BD6226" s="419"/>
      <c r="BF6226" s="419"/>
      <c r="BG6226" s="419"/>
      <c r="BH6226" s="419"/>
      <c r="BJ6226" s="419"/>
      <c r="BK6226" s="419"/>
      <c r="BL6226" s="419"/>
      <c r="BN6226" s="419"/>
      <c r="BO6226" s="419"/>
      <c r="BP6226" s="419"/>
      <c r="BR6226" s="419"/>
      <c r="BS6226" s="419"/>
      <c r="BT6226" s="419"/>
      <c r="BV6226" s="419"/>
      <c r="BW6226" s="419"/>
      <c r="BX6226" s="397"/>
      <c r="BZ6226" s="449"/>
      <c r="CB6226" s="419"/>
      <c r="CC6226" s="419"/>
      <c r="CD6226" s="419"/>
      <c r="CF6226" s="419"/>
      <c r="CG6226" s="419"/>
      <c r="CH6226" s="419"/>
    </row>
    <row r="6227" spans="3:86" ht="21" thickBot="1">
      <c r="C6227" s="425"/>
      <c r="P6227" s="431"/>
      <c r="R6227" s="419"/>
      <c r="S6227" s="446"/>
      <c r="T6227" s="419"/>
      <c r="V6227" s="196"/>
      <c r="W6227" s="419"/>
      <c r="X6227" s="419"/>
      <c r="Z6227" s="419"/>
      <c r="AA6227" s="419"/>
      <c r="AB6227" s="419"/>
      <c r="AD6227" s="419"/>
      <c r="AE6227" s="419"/>
      <c r="AF6227" s="419"/>
      <c r="AH6227" s="419"/>
      <c r="AI6227" s="419"/>
      <c r="AJ6227" s="419"/>
      <c r="AL6227" s="419"/>
      <c r="AM6227" s="419"/>
      <c r="AN6227" s="403"/>
      <c r="AO6227" s="419"/>
      <c r="AP6227" s="419"/>
      <c r="AQ6227" s="419"/>
      <c r="AR6227" s="419"/>
      <c r="AS6227" s="419"/>
      <c r="AT6227" s="419"/>
      <c r="AU6227" s="419"/>
      <c r="AV6227" s="419"/>
      <c r="AX6227" s="419"/>
      <c r="AY6227" s="419"/>
      <c r="AZ6227" s="419"/>
      <c r="BB6227" s="419"/>
      <c r="BC6227" s="419"/>
      <c r="BD6227" s="419"/>
      <c r="BF6227" s="419"/>
      <c r="BG6227" s="419"/>
      <c r="BH6227" s="419"/>
      <c r="BJ6227" s="419"/>
      <c r="BK6227" s="419"/>
      <c r="BL6227" s="419"/>
      <c r="BN6227" s="419"/>
      <c r="BO6227" s="419"/>
      <c r="BP6227" s="419"/>
      <c r="BR6227" s="419"/>
      <c r="BS6227" s="419"/>
      <c r="BT6227" s="419"/>
      <c r="BV6227" s="419"/>
      <c r="BW6227" s="419"/>
      <c r="BX6227" s="397"/>
      <c r="BZ6227" s="449"/>
      <c r="CB6227" s="419"/>
      <c r="CC6227" s="419"/>
      <c r="CD6227" s="419"/>
      <c r="CF6227" s="419"/>
      <c r="CG6227" s="419"/>
      <c r="CH6227" s="419"/>
    </row>
    <row r="6228" spans="3:86" ht="21" thickBot="1">
      <c r="C6228" s="425"/>
      <c r="P6228" s="431"/>
      <c r="R6228" s="419"/>
      <c r="S6228" s="446"/>
      <c r="T6228" s="419"/>
      <c r="V6228" s="196"/>
      <c r="W6228" s="419"/>
      <c r="X6228" s="419"/>
      <c r="Z6228" s="419"/>
      <c r="AA6228" s="419"/>
      <c r="AB6228" s="419"/>
      <c r="AD6228" s="419"/>
      <c r="AE6228" s="419"/>
      <c r="AF6228" s="419"/>
      <c r="AH6228" s="419"/>
      <c r="AI6228" s="419"/>
      <c r="AJ6228" s="419"/>
      <c r="AL6228" s="419"/>
      <c r="AM6228" s="419"/>
      <c r="AN6228" s="403"/>
      <c r="AO6228" s="419"/>
      <c r="AP6228" s="419"/>
      <c r="AQ6228" s="419"/>
      <c r="AR6228" s="419"/>
      <c r="AS6228" s="419"/>
      <c r="AT6228" s="419"/>
      <c r="AU6228" s="419"/>
      <c r="AV6228" s="419"/>
      <c r="AX6228" s="419"/>
      <c r="AY6228" s="419"/>
      <c r="AZ6228" s="419"/>
      <c r="BB6228" s="419"/>
      <c r="BC6228" s="419"/>
      <c r="BD6228" s="419"/>
      <c r="BF6228" s="419"/>
      <c r="BG6228" s="419"/>
      <c r="BH6228" s="419"/>
      <c r="BJ6228" s="419"/>
      <c r="BK6228" s="419"/>
      <c r="BL6228" s="419"/>
      <c r="BN6228" s="419"/>
      <c r="BO6228" s="419"/>
      <c r="BP6228" s="419"/>
      <c r="BR6228" s="419"/>
      <c r="BS6228" s="419"/>
      <c r="BT6228" s="419"/>
      <c r="BV6228" s="419"/>
      <c r="BW6228" s="419"/>
      <c r="BX6228" s="397"/>
      <c r="BZ6228" s="449"/>
      <c r="CB6228" s="419"/>
      <c r="CC6228" s="419"/>
      <c r="CD6228" s="419"/>
      <c r="CF6228" s="419"/>
      <c r="CG6228" s="419"/>
      <c r="CH6228" s="419"/>
    </row>
    <row r="6229" spans="3:86" ht="21" thickBot="1">
      <c r="C6229" s="425"/>
      <c r="P6229" s="431"/>
      <c r="R6229" s="419"/>
      <c r="S6229" s="446"/>
      <c r="T6229" s="419"/>
      <c r="V6229" s="196"/>
      <c r="W6229" s="419"/>
      <c r="X6229" s="419"/>
      <c r="Z6229" s="419"/>
      <c r="AA6229" s="419"/>
      <c r="AB6229" s="419"/>
      <c r="AD6229" s="419"/>
      <c r="AE6229" s="419"/>
      <c r="AF6229" s="419"/>
      <c r="AH6229" s="419"/>
      <c r="AI6229" s="419"/>
      <c r="AJ6229" s="419"/>
      <c r="AL6229" s="419"/>
      <c r="AM6229" s="419"/>
      <c r="AN6229" s="403"/>
      <c r="AO6229" s="419"/>
      <c r="AP6229" s="419"/>
      <c r="AQ6229" s="419"/>
      <c r="AR6229" s="419"/>
      <c r="AS6229" s="419"/>
      <c r="AT6229" s="419"/>
      <c r="AU6229" s="419"/>
      <c r="AV6229" s="419"/>
      <c r="AX6229" s="419"/>
      <c r="AY6229" s="419"/>
      <c r="AZ6229" s="419"/>
      <c r="BB6229" s="419"/>
      <c r="BC6229" s="419"/>
      <c r="BD6229" s="419"/>
      <c r="BF6229" s="419"/>
      <c r="BG6229" s="419"/>
      <c r="BH6229" s="419"/>
      <c r="BJ6229" s="419"/>
      <c r="BK6229" s="419"/>
      <c r="BL6229" s="419"/>
      <c r="BN6229" s="419"/>
      <c r="BO6229" s="419"/>
      <c r="BP6229" s="419"/>
      <c r="BR6229" s="419"/>
      <c r="BS6229" s="419"/>
      <c r="BT6229" s="419"/>
      <c r="BV6229" s="419"/>
      <c r="BW6229" s="419"/>
      <c r="BX6229" s="397"/>
      <c r="BZ6229" s="449"/>
      <c r="CB6229" s="419"/>
      <c r="CC6229" s="419"/>
      <c r="CD6229" s="419"/>
      <c r="CF6229" s="419"/>
      <c r="CG6229" s="419"/>
      <c r="CH6229" s="419"/>
    </row>
    <row r="6230" spans="3:86" ht="21" thickBot="1">
      <c r="C6230" s="425"/>
      <c r="P6230" s="431"/>
      <c r="R6230" s="419"/>
      <c r="S6230" s="446"/>
      <c r="T6230" s="419"/>
      <c r="V6230" s="196"/>
      <c r="W6230" s="419"/>
      <c r="X6230" s="419"/>
      <c r="Z6230" s="419"/>
      <c r="AA6230" s="419"/>
      <c r="AB6230" s="419"/>
      <c r="AD6230" s="419"/>
      <c r="AE6230" s="419"/>
      <c r="AF6230" s="419"/>
      <c r="AH6230" s="419"/>
      <c r="AI6230" s="419"/>
      <c r="AJ6230" s="419"/>
      <c r="AL6230" s="419"/>
      <c r="AM6230" s="419"/>
      <c r="AN6230" s="403"/>
      <c r="AO6230" s="419"/>
      <c r="AP6230" s="419"/>
      <c r="AQ6230" s="419"/>
      <c r="AR6230" s="419"/>
      <c r="AS6230" s="419"/>
      <c r="AT6230" s="419"/>
      <c r="AU6230" s="419"/>
      <c r="AV6230" s="419"/>
      <c r="AX6230" s="419"/>
      <c r="AY6230" s="419"/>
      <c r="AZ6230" s="419"/>
      <c r="BB6230" s="419"/>
      <c r="BC6230" s="419"/>
      <c r="BD6230" s="419"/>
      <c r="BF6230" s="419"/>
      <c r="BG6230" s="419"/>
      <c r="BH6230" s="419"/>
      <c r="BJ6230" s="419"/>
      <c r="BK6230" s="419"/>
      <c r="BL6230" s="419"/>
      <c r="BN6230" s="419"/>
      <c r="BO6230" s="419"/>
      <c r="BP6230" s="419"/>
      <c r="BR6230" s="419"/>
      <c r="BS6230" s="419"/>
      <c r="BT6230" s="419"/>
      <c r="BV6230" s="419"/>
      <c r="BW6230" s="419"/>
      <c r="BX6230" s="397"/>
      <c r="BZ6230" s="449"/>
      <c r="CB6230" s="419"/>
      <c r="CC6230" s="419"/>
      <c r="CD6230" s="419"/>
      <c r="CF6230" s="419"/>
      <c r="CG6230" s="419"/>
      <c r="CH6230" s="419"/>
    </row>
    <row r="6231" spans="3:86" ht="21" thickBot="1">
      <c r="C6231" s="425"/>
      <c r="P6231" s="431"/>
      <c r="R6231" s="419"/>
      <c r="S6231" s="446"/>
      <c r="T6231" s="419"/>
      <c r="V6231" s="196"/>
      <c r="W6231" s="419"/>
      <c r="X6231" s="419"/>
      <c r="Z6231" s="419"/>
      <c r="AA6231" s="419"/>
      <c r="AB6231" s="419"/>
      <c r="AD6231" s="419"/>
      <c r="AE6231" s="419"/>
      <c r="AF6231" s="419"/>
      <c r="AH6231" s="419"/>
      <c r="AI6231" s="419"/>
      <c r="AJ6231" s="419"/>
      <c r="AL6231" s="419"/>
      <c r="AM6231" s="419"/>
      <c r="AN6231" s="403"/>
      <c r="AO6231" s="419"/>
      <c r="AP6231" s="419"/>
      <c r="AQ6231" s="419"/>
      <c r="AR6231" s="419"/>
      <c r="AS6231" s="419"/>
      <c r="AT6231" s="419"/>
      <c r="AU6231" s="419"/>
      <c r="AV6231" s="419"/>
      <c r="AX6231" s="419"/>
      <c r="AY6231" s="419"/>
      <c r="AZ6231" s="419"/>
      <c r="BB6231" s="419"/>
      <c r="BC6231" s="419"/>
      <c r="BD6231" s="419"/>
      <c r="BF6231" s="419"/>
      <c r="BG6231" s="419"/>
      <c r="BH6231" s="419"/>
      <c r="BJ6231" s="419"/>
      <c r="BK6231" s="419"/>
      <c r="BL6231" s="419"/>
      <c r="BN6231" s="419"/>
      <c r="BO6231" s="419"/>
      <c r="BP6231" s="419"/>
      <c r="BR6231" s="419"/>
      <c r="BS6231" s="419"/>
      <c r="BT6231" s="419"/>
      <c r="BV6231" s="419"/>
      <c r="BW6231" s="419"/>
      <c r="BX6231" s="397"/>
      <c r="BZ6231" s="449"/>
      <c r="CB6231" s="419"/>
      <c r="CC6231" s="419"/>
      <c r="CD6231" s="419"/>
      <c r="CF6231" s="419"/>
      <c r="CG6231" s="419"/>
      <c r="CH6231" s="419"/>
    </row>
    <row r="6232" spans="3:86" ht="21" thickBot="1">
      <c r="C6232" s="425"/>
      <c r="P6232" s="431"/>
      <c r="R6232" s="419"/>
      <c r="S6232" s="446"/>
      <c r="T6232" s="419"/>
      <c r="V6232" s="196"/>
      <c r="W6232" s="419"/>
      <c r="X6232" s="419"/>
      <c r="Z6232" s="419"/>
      <c r="AA6232" s="419"/>
      <c r="AB6232" s="419"/>
      <c r="AD6232" s="419"/>
      <c r="AE6232" s="419"/>
      <c r="AF6232" s="419"/>
      <c r="AH6232" s="419"/>
      <c r="AI6232" s="419"/>
      <c r="AJ6232" s="419"/>
      <c r="AL6232" s="419"/>
      <c r="AM6232" s="419"/>
      <c r="AN6232" s="403"/>
      <c r="AO6232" s="419"/>
      <c r="AP6232" s="419"/>
      <c r="AQ6232" s="419"/>
      <c r="AR6232" s="419"/>
      <c r="AS6232" s="419"/>
      <c r="AT6232" s="419"/>
      <c r="AU6232" s="419"/>
      <c r="AV6232" s="419"/>
      <c r="AX6232" s="419"/>
      <c r="AY6232" s="419"/>
      <c r="AZ6232" s="419"/>
      <c r="BB6232" s="419"/>
      <c r="BC6232" s="419"/>
      <c r="BD6232" s="419"/>
      <c r="BF6232" s="419"/>
      <c r="BG6232" s="419"/>
      <c r="BH6232" s="419"/>
      <c r="BJ6232" s="419"/>
      <c r="BK6232" s="419"/>
      <c r="BL6232" s="419"/>
      <c r="BN6232" s="419"/>
      <c r="BO6232" s="419"/>
      <c r="BP6232" s="419"/>
      <c r="BR6232" s="419"/>
      <c r="BS6232" s="419"/>
      <c r="BT6232" s="419"/>
      <c r="BV6232" s="419"/>
      <c r="BW6232" s="419"/>
      <c r="BX6232" s="397"/>
      <c r="BZ6232" s="449"/>
      <c r="CB6232" s="419"/>
      <c r="CC6232" s="419"/>
      <c r="CD6232" s="419"/>
      <c r="CF6232" s="419"/>
      <c r="CG6232" s="419"/>
      <c r="CH6232" s="419"/>
    </row>
    <row r="6233" spans="3:86" ht="21" thickBot="1">
      <c r="C6233" s="425"/>
      <c r="P6233" s="431"/>
      <c r="R6233" s="419"/>
      <c r="S6233" s="446"/>
      <c r="T6233" s="419"/>
      <c r="V6233" s="196"/>
      <c r="W6233" s="419"/>
      <c r="X6233" s="419"/>
      <c r="Z6233" s="419"/>
      <c r="AA6233" s="419"/>
      <c r="AB6233" s="419"/>
      <c r="AD6233" s="419"/>
      <c r="AE6233" s="419"/>
      <c r="AF6233" s="419"/>
      <c r="AH6233" s="419"/>
      <c r="AI6233" s="419"/>
      <c r="AJ6233" s="419"/>
      <c r="AL6233" s="419"/>
      <c r="AM6233" s="419"/>
      <c r="AN6233" s="403"/>
      <c r="AO6233" s="419"/>
      <c r="AP6233" s="419"/>
      <c r="AQ6233" s="419"/>
      <c r="AR6233" s="419"/>
      <c r="AS6233" s="419"/>
      <c r="AT6233" s="419"/>
      <c r="AU6233" s="419"/>
      <c r="AV6233" s="419"/>
      <c r="AX6233" s="419"/>
      <c r="AY6233" s="419"/>
      <c r="AZ6233" s="419"/>
      <c r="BB6233" s="419"/>
      <c r="BC6233" s="419"/>
      <c r="BD6233" s="419"/>
      <c r="BF6233" s="419"/>
      <c r="BG6233" s="419"/>
      <c r="BH6233" s="419"/>
      <c r="BJ6233" s="419"/>
      <c r="BK6233" s="419"/>
      <c r="BL6233" s="419"/>
      <c r="BN6233" s="419"/>
      <c r="BO6233" s="419"/>
      <c r="BP6233" s="419"/>
      <c r="BR6233" s="419"/>
      <c r="BS6233" s="419"/>
      <c r="BT6233" s="419"/>
      <c r="BV6233" s="419"/>
      <c r="BW6233" s="419"/>
      <c r="BX6233" s="397"/>
      <c r="BZ6233" s="449"/>
      <c r="CB6233" s="419"/>
      <c r="CC6233" s="419"/>
      <c r="CD6233" s="419"/>
      <c r="CF6233" s="419"/>
      <c r="CG6233" s="419"/>
      <c r="CH6233" s="419"/>
    </row>
    <row r="6234" spans="3:86" ht="21" thickBot="1">
      <c r="C6234" s="425"/>
      <c r="P6234" s="431"/>
      <c r="R6234" s="419"/>
      <c r="S6234" s="446"/>
      <c r="T6234" s="419"/>
      <c r="V6234" s="196"/>
      <c r="W6234" s="419"/>
      <c r="X6234" s="419"/>
      <c r="Z6234" s="419"/>
      <c r="AA6234" s="419"/>
      <c r="AB6234" s="419"/>
      <c r="AD6234" s="419"/>
      <c r="AE6234" s="419"/>
      <c r="AF6234" s="419"/>
      <c r="AH6234" s="419"/>
      <c r="AI6234" s="419"/>
      <c r="AJ6234" s="419"/>
      <c r="AL6234" s="419"/>
      <c r="AM6234" s="419"/>
      <c r="AN6234" s="403"/>
      <c r="AO6234" s="419"/>
      <c r="AP6234" s="419"/>
      <c r="AQ6234" s="419"/>
      <c r="AR6234" s="419"/>
      <c r="AS6234" s="419"/>
      <c r="AT6234" s="419"/>
      <c r="AU6234" s="419"/>
      <c r="AV6234" s="419"/>
      <c r="AX6234" s="419"/>
      <c r="AY6234" s="419"/>
      <c r="AZ6234" s="419"/>
      <c r="BB6234" s="419"/>
      <c r="BC6234" s="419"/>
      <c r="BD6234" s="419"/>
      <c r="BF6234" s="419"/>
      <c r="BG6234" s="419"/>
      <c r="BH6234" s="419"/>
      <c r="BJ6234" s="419"/>
      <c r="BK6234" s="419"/>
      <c r="BL6234" s="419"/>
      <c r="BN6234" s="419"/>
      <c r="BO6234" s="419"/>
      <c r="BP6234" s="419"/>
      <c r="BR6234" s="419"/>
      <c r="BS6234" s="419"/>
      <c r="BT6234" s="419"/>
      <c r="BV6234" s="419"/>
      <c r="BW6234" s="419"/>
      <c r="BX6234" s="397"/>
      <c r="BZ6234" s="449"/>
      <c r="CB6234" s="419"/>
      <c r="CC6234" s="419"/>
      <c r="CD6234" s="419"/>
      <c r="CF6234" s="419"/>
      <c r="CG6234" s="419"/>
      <c r="CH6234" s="419"/>
    </row>
    <row r="6235" spans="3:86" ht="21" thickBot="1">
      <c r="C6235" s="425"/>
      <c r="P6235" s="431"/>
      <c r="R6235" s="419"/>
      <c r="S6235" s="446"/>
      <c r="T6235" s="419"/>
      <c r="V6235" s="196"/>
      <c r="W6235" s="419"/>
      <c r="X6235" s="419"/>
      <c r="Z6235" s="419"/>
      <c r="AA6235" s="419"/>
      <c r="AB6235" s="419"/>
      <c r="AD6235" s="419"/>
      <c r="AE6235" s="419"/>
      <c r="AF6235" s="419"/>
      <c r="AH6235" s="419"/>
      <c r="AI6235" s="419"/>
      <c r="AJ6235" s="419"/>
      <c r="AL6235" s="419"/>
      <c r="AM6235" s="419"/>
      <c r="AN6235" s="403"/>
      <c r="AO6235" s="419"/>
      <c r="AP6235" s="419"/>
      <c r="AQ6235" s="419"/>
      <c r="AR6235" s="419"/>
      <c r="AS6235" s="419"/>
      <c r="AT6235" s="419"/>
      <c r="AU6235" s="419"/>
      <c r="AV6235" s="419"/>
      <c r="AX6235" s="419"/>
      <c r="AY6235" s="419"/>
      <c r="AZ6235" s="419"/>
      <c r="BB6235" s="419"/>
      <c r="BC6235" s="419"/>
      <c r="BD6235" s="419"/>
      <c r="BF6235" s="419"/>
      <c r="BG6235" s="419"/>
      <c r="BH6235" s="419"/>
      <c r="BJ6235" s="419"/>
      <c r="BK6235" s="419"/>
      <c r="BL6235" s="419"/>
      <c r="BN6235" s="419"/>
      <c r="BO6235" s="419"/>
      <c r="BP6235" s="419"/>
      <c r="BR6235" s="419"/>
      <c r="BS6235" s="419"/>
      <c r="BT6235" s="419"/>
      <c r="BV6235" s="419"/>
      <c r="BW6235" s="419"/>
      <c r="BX6235" s="397"/>
      <c r="BZ6235" s="449"/>
      <c r="CB6235" s="419"/>
      <c r="CC6235" s="419"/>
      <c r="CD6235" s="419"/>
      <c r="CF6235" s="419"/>
      <c r="CG6235" s="419"/>
      <c r="CH6235" s="419"/>
    </row>
    <row r="6236" spans="3:86" ht="21" thickBot="1">
      <c r="C6236" s="425"/>
      <c r="P6236" s="431"/>
      <c r="R6236" s="419"/>
      <c r="S6236" s="446"/>
      <c r="T6236" s="419"/>
      <c r="V6236" s="196"/>
      <c r="W6236" s="419"/>
      <c r="X6236" s="419"/>
      <c r="Z6236" s="419"/>
      <c r="AA6236" s="419"/>
      <c r="AB6236" s="419"/>
      <c r="AD6236" s="419"/>
      <c r="AE6236" s="419"/>
      <c r="AF6236" s="419"/>
      <c r="AH6236" s="419"/>
      <c r="AI6236" s="419"/>
      <c r="AJ6236" s="419"/>
      <c r="AL6236" s="419"/>
      <c r="AM6236" s="419"/>
      <c r="AN6236" s="403"/>
      <c r="AO6236" s="419"/>
      <c r="AP6236" s="419"/>
      <c r="AQ6236" s="419"/>
      <c r="AR6236" s="419"/>
      <c r="AS6236" s="419"/>
      <c r="AT6236" s="419"/>
      <c r="AU6236" s="419"/>
      <c r="AV6236" s="419"/>
      <c r="AX6236" s="419"/>
      <c r="AY6236" s="419"/>
      <c r="AZ6236" s="419"/>
      <c r="BB6236" s="419"/>
      <c r="BC6236" s="419"/>
      <c r="BD6236" s="419"/>
      <c r="BF6236" s="419"/>
      <c r="BG6236" s="419"/>
      <c r="BH6236" s="419"/>
      <c r="BJ6236" s="419"/>
      <c r="BK6236" s="419"/>
      <c r="BL6236" s="419"/>
      <c r="BN6236" s="419"/>
      <c r="BO6236" s="419"/>
      <c r="BP6236" s="419"/>
      <c r="BR6236" s="419"/>
      <c r="BS6236" s="419"/>
      <c r="BT6236" s="419"/>
      <c r="BV6236" s="419"/>
      <c r="BW6236" s="419"/>
      <c r="BX6236" s="397"/>
      <c r="BZ6236" s="449"/>
      <c r="CB6236" s="419"/>
      <c r="CC6236" s="419"/>
      <c r="CD6236" s="419"/>
      <c r="CF6236" s="419"/>
      <c r="CG6236" s="419"/>
      <c r="CH6236" s="419"/>
    </row>
    <row r="6237" spans="3:86" ht="21" thickBot="1">
      <c r="C6237" s="425"/>
      <c r="P6237" s="431"/>
      <c r="R6237" s="419"/>
      <c r="S6237" s="446"/>
      <c r="T6237" s="419"/>
      <c r="V6237" s="196"/>
      <c r="W6237" s="419"/>
      <c r="X6237" s="419"/>
      <c r="Z6237" s="419"/>
      <c r="AA6237" s="419"/>
      <c r="AB6237" s="419"/>
      <c r="AD6237" s="419"/>
      <c r="AE6237" s="419"/>
      <c r="AF6237" s="419"/>
      <c r="AH6237" s="419"/>
      <c r="AI6237" s="419"/>
      <c r="AJ6237" s="419"/>
      <c r="AL6237" s="419"/>
      <c r="AM6237" s="419"/>
      <c r="AN6237" s="403"/>
      <c r="AO6237" s="419"/>
      <c r="AP6237" s="419"/>
      <c r="AQ6237" s="419"/>
      <c r="AR6237" s="419"/>
      <c r="AS6237" s="419"/>
      <c r="AT6237" s="419"/>
      <c r="AU6237" s="419"/>
      <c r="AV6237" s="419"/>
      <c r="AX6237" s="419"/>
      <c r="AY6237" s="419"/>
      <c r="AZ6237" s="419"/>
      <c r="BB6237" s="419"/>
      <c r="BC6237" s="419"/>
      <c r="BD6237" s="419"/>
      <c r="BF6237" s="419"/>
      <c r="BG6237" s="419"/>
      <c r="BH6237" s="419"/>
      <c r="BJ6237" s="419"/>
      <c r="BK6237" s="419"/>
      <c r="BL6237" s="419"/>
      <c r="BN6237" s="419"/>
      <c r="BO6237" s="419"/>
      <c r="BP6237" s="419"/>
      <c r="BR6237" s="419"/>
      <c r="BS6237" s="419"/>
      <c r="BT6237" s="419"/>
      <c r="BV6237" s="419"/>
      <c r="BW6237" s="419"/>
      <c r="BX6237" s="397"/>
      <c r="BZ6237" s="449"/>
      <c r="CB6237" s="419"/>
      <c r="CC6237" s="419"/>
      <c r="CD6237" s="419"/>
      <c r="CF6237" s="419"/>
      <c r="CG6237" s="419"/>
      <c r="CH6237" s="419"/>
    </row>
    <row r="6238" spans="3:86" ht="21" thickBot="1">
      <c r="C6238" s="425"/>
      <c r="P6238" s="431"/>
      <c r="R6238" s="419"/>
      <c r="S6238" s="446"/>
      <c r="T6238" s="419"/>
      <c r="V6238" s="196"/>
      <c r="W6238" s="419"/>
      <c r="X6238" s="419"/>
      <c r="Z6238" s="419"/>
      <c r="AA6238" s="419"/>
      <c r="AB6238" s="419"/>
      <c r="AD6238" s="419"/>
      <c r="AE6238" s="419"/>
      <c r="AF6238" s="419"/>
      <c r="AH6238" s="419"/>
      <c r="AI6238" s="419"/>
      <c r="AJ6238" s="419"/>
      <c r="AL6238" s="419"/>
      <c r="AM6238" s="419"/>
      <c r="AN6238" s="403"/>
      <c r="AO6238" s="419"/>
      <c r="AP6238" s="419"/>
      <c r="AQ6238" s="419"/>
      <c r="AR6238" s="419"/>
      <c r="AS6238" s="419"/>
      <c r="AT6238" s="419"/>
      <c r="AU6238" s="419"/>
      <c r="AV6238" s="419"/>
      <c r="AX6238" s="419"/>
      <c r="AY6238" s="419"/>
      <c r="AZ6238" s="419"/>
      <c r="BB6238" s="419"/>
      <c r="BC6238" s="419"/>
      <c r="BD6238" s="419"/>
      <c r="BF6238" s="419"/>
      <c r="BG6238" s="419"/>
      <c r="BH6238" s="419"/>
      <c r="BJ6238" s="419"/>
      <c r="BK6238" s="419"/>
      <c r="BL6238" s="419"/>
      <c r="BN6238" s="419"/>
      <c r="BO6238" s="419"/>
      <c r="BP6238" s="419"/>
      <c r="BR6238" s="419"/>
      <c r="BS6238" s="419"/>
      <c r="BT6238" s="419"/>
      <c r="BV6238" s="419"/>
      <c r="BW6238" s="419"/>
      <c r="BX6238" s="397"/>
      <c r="BZ6238" s="449"/>
      <c r="CB6238" s="419"/>
      <c r="CC6238" s="419"/>
      <c r="CD6238" s="419"/>
      <c r="CF6238" s="419"/>
      <c r="CG6238" s="419"/>
      <c r="CH6238" s="419"/>
    </row>
    <row r="6239" spans="3:86" ht="21" thickBot="1">
      <c r="C6239" s="425"/>
      <c r="P6239" s="431"/>
      <c r="R6239" s="419"/>
      <c r="S6239" s="446"/>
      <c r="T6239" s="419"/>
      <c r="V6239" s="196"/>
      <c r="W6239" s="419"/>
      <c r="X6239" s="419"/>
      <c r="Z6239" s="419"/>
      <c r="AA6239" s="419"/>
      <c r="AB6239" s="419"/>
      <c r="AD6239" s="419"/>
      <c r="AE6239" s="419"/>
      <c r="AF6239" s="419"/>
      <c r="AH6239" s="419"/>
      <c r="AI6239" s="419"/>
      <c r="AJ6239" s="419"/>
      <c r="AL6239" s="419"/>
      <c r="AM6239" s="419"/>
      <c r="AN6239" s="403"/>
      <c r="AO6239" s="419"/>
      <c r="AP6239" s="419"/>
      <c r="AQ6239" s="419"/>
      <c r="AR6239" s="419"/>
      <c r="AS6239" s="419"/>
      <c r="AT6239" s="419"/>
      <c r="AU6239" s="419"/>
      <c r="AV6239" s="419"/>
      <c r="AX6239" s="419"/>
      <c r="AY6239" s="419"/>
      <c r="AZ6239" s="419"/>
      <c r="BB6239" s="419"/>
      <c r="BC6239" s="419"/>
      <c r="BD6239" s="419"/>
      <c r="BF6239" s="419"/>
      <c r="BG6239" s="419"/>
      <c r="BH6239" s="419"/>
      <c r="BJ6239" s="419"/>
      <c r="BK6239" s="419"/>
      <c r="BL6239" s="419"/>
      <c r="BN6239" s="419"/>
      <c r="BO6239" s="419"/>
      <c r="BP6239" s="419"/>
      <c r="BR6239" s="419"/>
      <c r="BS6239" s="419"/>
      <c r="BT6239" s="419"/>
      <c r="BV6239" s="419"/>
      <c r="BW6239" s="419"/>
      <c r="BX6239" s="397"/>
      <c r="BZ6239" s="449"/>
      <c r="CB6239" s="419"/>
      <c r="CC6239" s="419"/>
      <c r="CD6239" s="419"/>
      <c r="CF6239" s="419"/>
      <c r="CG6239" s="419"/>
      <c r="CH6239" s="419"/>
    </row>
    <row r="6240" spans="3:86" ht="21" thickBot="1">
      <c r="C6240" s="425"/>
      <c r="P6240" s="431"/>
      <c r="R6240" s="419"/>
      <c r="S6240" s="446"/>
      <c r="T6240" s="419"/>
      <c r="V6240" s="196"/>
      <c r="W6240" s="419"/>
      <c r="X6240" s="419"/>
      <c r="Z6240" s="419"/>
      <c r="AA6240" s="419"/>
      <c r="AB6240" s="419"/>
      <c r="AD6240" s="419"/>
      <c r="AE6240" s="419"/>
      <c r="AF6240" s="419"/>
      <c r="AH6240" s="419"/>
      <c r="AI6240" s="419"/>
      <c r="AJ6240" s="419"/>
      <c r="AL6240" s="419"/>
      <c r="AM6240" s="419"/>
      <c r="AN6240" s="403"/>
      <c r="AO6240" s="419"/>
      <c r="AP6240" s="419"/>
      <c r="AQ6240" s="419"/>
      <c r="AR6240" s="419"/>
      <c r="AS6240" s="419"/>
      <c r="AT6240" s="419"/>
      <c r="AU6240" s="419"/>
      <c r="AV6240" s="419"/>
      <c r="AX6240" s="419"/>
      <c r="AY6240" s="419"/>
      <c r="AZ6240" s="419"/>
      <c r="BB6240" s="419"/>
      <c r="BC6240" s="419"/>
      <c r="BD6240" s="419"/>
      <c r="BF6240" s="419"/>
      <c r="BG6240" s="419"/>
      <c r="BH6240" s="419"/>
      <c r="BJ6240" s="419"/>
      <c r="BK6240" s="419"/>
      <c r="BL6240" s="419"/>
      <c r="BN6240" s="419"/>
      <c r="BO6240" s="419"/>
      <c r="BP6240" s="419"/>
      <c r="BR6240" s="419"/>
      <c r="BS6240" s="419"/>
      <c r="BT6240" s="419"/>
      <c r="BV6240" s="419"/>
      <c r="BW6240" s="419"/>
      <c r="BX6240" s="397"/>
      <c r="BZ6240" s="449"/>
      <c r="CB6240" s="419"/>
      <c r="CC6240" s="419"/>
      <c r="CD6240" s="419"/>
      <c r="CF6240" s="419"/>
      <c r="CG6240" s="419"/>
      <c r="CH6240" s="419"/>
    </row>
    <row r="6241" spans="3:86" ht="21" thickBot="1">
      <c r="C6241" s="425"/>
      <c r="P6241" s="431"/>
      <c r="R6241" s="419"/>
      <c r="S6241" s="446"/>
      <c r="T6241" s="419"/>
      <c r="V6241" s="196"/>
      <c r="W6241" s="419"/>
      <c r="X6241" s="419"/>
      <c r="Z6241" s="419"/>
      <c r="AA6241" s="419"/>
      <c r="AB6241" s="419"/>
      <c r="AD6241" s="419"/>
      <c r="AE6241" s="419"/>
      <c r="AF6241" s="419"/>
      <c r="AH6241" s="419"/>
      <c r="AI6241" s="419"/>
      <c r="AJ6241" s="419"/>
      <c r="AL6241" s="419"/>
      <c r="AM6241" s="419"/>
      <c r="AN6241" s="403"/>
      <c r="AO6241" s="419"/>
      <c r="AP6241" s="419"/>
      <c r="AQ6241" s="419"/>
      <c r="AR6241" s="419"/>
      <c r="AS6241" s="419"/>
      <c r="AT6241" s="419"/>
      <c r="AU6241" s="419"/>
      <c r="AV6241" s="419"/>
      <c r="AX6241" s="419"/>
      <c r="AY6241" s="419"/>
      <c r="AZ6241" s="419"/>
      <c r="BB6241" s="419"/>
      <c r="BC6241" s="419"/>
      <c r="BD6241" s="419"/>
      <c r="BF6241" s="419"/>
      <c r="BG6241" s="419"/>
      <c r="BH6241" s="419"/>
      <c r="BJ6241" s="419"/>
      <c r="BK6241" s="419"/>
      <c r="BL6241" s="419"/>
      <c r="BN6241" s="419"/>
      <c r="BO6241" s="419"/>
      <c r="BP6241" s="419"/>
      <c r="BR6241" s="419"/>
      <c r="BS6241" s="419"/>
      <c r="BT6241" s="419"/>
      <c r="BV6241" s="419"/>
      <c r="BW6241" s="419"/>
      <c r="BX6241" s="397"/>
      <c r="BZ6241" s="449"/>
      <c r="CB6241" s="419"/>
      <c r="CC6241" s="419"/>
      <c r="CD6241" s="419"/>
      <c r="CF6241" s="419"/>
      <c r="CG6241" s="419"/>
      <c r="CH6241" s="419"/>
    </row>
    <row r="6242" spans="3:86" ht="21" thickBot="1">
      <c r="C6242" s="425"/>
      <c r="P6242" s="431"/>
      <c r="R6242" s="419"/>
      <c r="S6242" s="446"/>
      <c r="T6242" s="419"/>
      <c r="V6242" s="196"/>
      <c r="W6242" s="419"/>
      <c r="X6242" s="419"/>
      <c r="Z6242" s="419"/>
      <c r="AA6242" s="419"/>
      <c r="AB6242" s="419"/>
      <c r="AD6242" s="419"/>
      <c r="AE6242" s="419"/>
      <c r="AF6242" s="419"/>
      <c r="AH6242" s="419"/>
      <c r="AI6242" s="419"/>
      <c r="AJ6242" s="419"/>
      <c r="AL6242" s="419"/>
      <c r="AM6242" s="419"/>
      <c r="AN6242" s="403"/>
      <c r="AO6242" s="419"/>
      <c r="AP6242" s="419"/>
      <c r="AQ6242" s="419"/>
      <c r="AR6242" s="419"/>
      <c r="AS6242" s="419"/>
      <c r="AT6242" s="419"/>
      <c r="AU6242" s="419"/>
      <c r="AV6242" s="419"/>
      <c r="AX6242" s="419"/>
      <c r="AY6242" s="419"/>
      <c r="AZ6242" s="419"/>
      <c r="BB6242" s="419"/>
      <c r="BC6242" s="419"/>
      <c r="BD6242" s="419"/>
      <c r="BF6242" s="419"/>
      <c r="BG6242" s="419"/>
      <c r="BH6242" s="419"/>
      <c r="BJ6242" s="419"/>
      <c r="BK6242" s="419"/>
      <c r="BL6242" s="419"/>
      <c r="BN6242" s="419"/>
      <c r="BO6242" s="419"/>
      <c r="BP6242" s="419"/>
      <c r="BR6242" s="419"/>
      <c r="BS6242" s="419"/>
      <c r="BT6242" s="419"/>
      <c r="BV6242" s="419"/>
      <c r="BW6242" s="419"/>
      <c r="BX6242" s="397"/>
      <c r="BZ6242" s="449"/>
      <c r="CB6242" s="419"/>
      <c r="CC6242" s="419"/>
      <c r="CD6242" s="419"/>
      <c r="CF6242" s="419"/>
      <c r="CG6242" s="419"/>
      <c r="CH6242" s="419"/>
    </row>
    <row r="6243" spans="3:86" ht="21" thickBot="1">
      <c r="C6243" s="425"/>
      <c r="P6243" s="431"/>
      <c r="R6243" s="419"/>
      <c r="S6243" s="446"/>
      <c r="T6243" s="419"/>
      <c r="V6243" s="196"/>
      <c r="W6243" s="419"/>
      <c r="X6243" s="419"/>
      <c r="Z6243" s="419"/>
      <c r="AA6243" s="419"/>
      <c r="AB6243" s="419"/>
      <c r="AD6243" s="419"/>
      <c r="AE6243" s="419"/>
      <c r="AF6243" s="419"/>
      <c r="AH6243" s="419"/>
      <c r="AI6243" s="419"/>
      <c r="AJ6243" s="419"/>
      <c r="AL6243" s="419"/>
      <c r="AM6243" s="419"/>
      <c r="AN6243" s="403"/>
      <c r="AO6243" s="419"/>
      <c r="AP6243" s="419"/>
      <c r="AQ6243" s="419"/>
      <c r="AR6243" s="419"/>
      <c r="AS6243" s="419"/>
      <c r="AT6243" s="419"/>
      <c r="AU6243" s="419"/>
      <c r="AV6243" s="419"/>
      <c r="AX6243" s="419"/>
      <c r="AY6243" s="419"/>
      <c r="AZ6243" s="419"/>
      <c r="BB6243" s="419"/>
      <c r="BC6243" s="419"/>
      <c r="BD6243" s="419"/>
      <c r="BF6243" s="419"/>
      <c r="BG6243" s="419"/>
      <c r="BH6243" s="419"/>
      <c r="BJ6243" s="419"/>
      <c r="BK6243" s="419"/>
      <c r="BL6243" s="419"/>
      <c r="BN6243" s="419"/>
      <c r="BO6243" s="419"/>
      <c r="BP6243" s="419"/>
      <c r="BR6243" s="419"/>
      <c r="BS6243" s="419"/>
      <c r="BT6243" s="419"/>
      <c r="BV6243" s="419"/>
      <c r="BW6243" s="419"/>
      <c r="BX6243" s="397"/>
      <c r="BZ6243" s="449"/>
      <c r="CB6243" s="419"/>
      <c r="CC6243" s="419"/>
      <c r="CD6243" s="419"/>
      <c r="CF6243" s="419"/>
      <c r="CG6243" s="419"/>
      <c r="CH6243" s="419"/>
    </row>
    <row r="6244" spans="3:86" ht="21" thickBot="1">
      <c r="C6244" s="425"/>
      <c r="P6244" s="431"/>
      <c r="R6244" s="419"/>
      <c r="S6244" s="446"/>
      <c r="T6244" s="419"/>
      <c r="V6244" s="196"/>
      <c r="W6244" s="419"/>
      <c r="X6244" s="419"/>
      <c r="Z6244" s="419"/>
      <c r="AA6244" s="419"/>
      <c r="AB6244" s="419"/>
      <c r="AD6244" s="419"/>
      <c r="AE6244" s="419"/>
      <c r="AF6244" s="419"/>
      <c r="AH6244" s="419"/>
      <c r="AI6244" s="419"/>
      <c r="AJ6244" s="419"/>
      <c r="AL6244" s="419"/>
      <c r="AM6244" s="419"/>
      <c r="AN6244" s="403"/>
      <c r="AO6244" s="419"/>
      <c r="AP6244" s="419"/>
      <c r="AQ6244" s="419"/>
      <c r="AR6244" s="419"/>
      <c r="AS6244" s="419"/>
      <c r="AT6244" s="419"/>
      <c r="AU6244" s="419"/>
      <c r="AV6244" s="419"/>
      <c r="AX6244" s="419"/>
      <c r="AY6244" s="419"/>
      <c r="AZ6244" s="419"/>
      <c r="BB6244" s="419"/>
      <c r="BC6244" s="419"/>
      <c r="BD6244" s="419"/>
      <c r="BF6244" s="419"/>
      <c r="BG6244" s="419"/>
      <c r="BH6244" s="419"/>
      <c r="BJ6244" s="419"/>
      <c r="BK6244" s="419"/>
      <c r="BL6244" s="419"/>
      <c r="BN6244" s="419"/>
      <c r="BO6244" s="419"/>
      <c r="BP6244" s="419"/>
      <c r="BR6244" s="419"/>
      <c r="BS6244" s="419"/>
      <c r="BT6244" s="419"/>
      <c r="BV6244" s="419"/>
      <c r="BW6244" s="419"/>
      <c r="BX6244" s="397"/>
      <c r="BZ6244" s="449"/>
      <c r="CB6244" s="419"/>
      <c r="CC6244" s="419"/>
      <c r="CD6244" s="419"/>
      <c r="CF6244" s="419"/>
      <c r="CG6244" s="419"/>
      <c r="CH6244" s="419"/>
    </row>
    <row r="6245" spans="3:86" ht="21" thickBot="1">
      <c r="C6245" s="425"/>
      <c r="P6245" s="431"/>
      <c r="R6245" s="419"/>
      <c r="S6245" s="446"/>
      <c r="T6245" s="419"/>
      <c r="V6245" s="196"/>
      <c r="W6245" s="419"/>
      <c r="X6245" s="419"/>
      <c r="Z6245" s="419"/>
      <c r="AA6245" s="419"/>
      <c r="AB6245" s="419"/>
      <c r="AD6245" s="419"/>
      <c r="AE6245" s="419"/>
      <c r="AF6245" s="419"/>
      <c r="AH6245" s="419"/>
      <c r="AI6245" s="419"/>
      <c r="AJ6245" s="419"/>
      <c r="AL6245" s="419"/>
      <c r="AM6245" s="419"/>
      <c r="AN6245" s="403"/>
      <c r="AO6245" s="419"/>
      <c r="AP6245" s="419"/>
      <c r="AQ6245" s="419"/>
      <c r="AR6245" s="419"/>
      <c r="AS6245" s="419"/>
      <c r="AT6245" s="419"/>
      <c r="AU6245" s="419"/>
      <c r="AV6245" s="419"/>
      <c r="AX6245" s="419"/>
      <c r="AY6245" s="419"/>
      <c r="AZ6245" s="419"/>
      <c r="BB6245" s="419"/>
      <c r="BC6245" s="419"/>
      <c r="BD6245" s="419"/>
      <c r="BF6245" s="419"/>
      <c r="BG6245" s="419"/>
      <c r="BH6245" s="419"/>
      <c r="BJ6245" s="419"/>
      <c r="BK6245" s="419"/>
      <c r="BL6245" s="419"/>
      <c r="BN6245" s="419"/>
      <c r="BO6245" s="419"/>
      <c r="BP6245" s="419"/>
      <c r="BR6245" s="419"/>
      <c r="BS6245" s="419"/>
      <c r="BT6245" s="419"/>
      <c r="BV6245" s="419"/>
      <c r="BW6245" s="419"/>
      <c r="BX6245" s="397"/>
      <c r="BZ6245" s="449"/>
      <c r="CB6245" s="419"/>
      <c r="CC6245" s="419"/>
      <c r="CD6245" s="419"/>
      <c r="CF6245" s="419"/>
      <c r="CG6245" s="419"/>
      <c r="CH6245" s="419"/>
    </row>
    <row r="6246" spans="3:86" ht="21" thickBot="1">
      <c r="C6246" s="425"/>
      <c r="P6246" s="431"/>
      <c r="R6246" s="419"/>
      <c r="S6246" s="446"/>
      <c r="T6246" s="419"/>
      <c r="V6246" s="196"/>
      <c r="W6246" s="419"/>
      <c r="X6246" s="419"/>
      <c r="Z6246" s="419"/>
      <c r="AA6246" s="419"/>
      <c r="AB6246" s="419"/>
      <c r="AD6246" s="419"/>
      <c r="AE6246" s="419"/>
      <c r="AF6246" s="419"/>
      <c r="AH6246" s="419"/>
      <c r="AI6246" s="419"/>
      <c r="AJ6246" s="419"/>
      <c r="AL6246" s="419"/>
      <c r="AM6246" s="419"/>
      <c r="AN6246" s="403"/>
      <c r="AO6246" s="419"/>
      <c r="AP6246" s="419"/>
      <c r="AQ6246" s="419"/>
      <c r="AR6246" s="419"/>
      <c r="AS6246" s="419"/>
      <c r="AT6246" s="419"/>
      <c r="AU6246" s="419"/>
      <c r="AV6246" s="419"/>
      <c r="AX6246" s="419"/>
      <c r="AY6246" s="419"/>
      <c r="AZ6246" s="419"/>
      <c r="BB6246" s="419"/>
      <c r="BC6246" s="419"/>
      <c r="BD6246" s="419"/>
      <c r="BF6246" s="419"/>
      <c r="BG6246" s="419"/>
      <c r="BH6246" s="419"/>
      <c r="BJ6246" s="419"/>
      <c r="BK6246" s="419"/>
      <c r="BL6246" s="419"/>
      <c r="BN6246" s="419"/>
      <c r="BO6246" s="419"/>
      <c r="BP6246" s="419"/>
      <c r="BR6246" s="419"/>
      <c r="BS6246" s="419"/>
      <c r="BT6246" s="419"/>
      <c r="BV6246" s="419"/>
      <c r="BW6246" s="419"/>
      <c r="BX6246" s="397"/>
      <c r="BZ6246" s="449"/>
      <c r="CB6246" s="419"/>
      <c r="CC6246" s="419"/>
      <c r="CD6246" s="419"/>
      <c r="CF6246" s="419"/>
      <c r="CG6246" s="419"/>
      <c r="CH6246" s="419"/>
    </row>
    <row r="6247" spans="3:86" ht="21" thickBot="1">
      <c r="C6247" s="425"/>
      <c r="P6247" s="431"/>
      <c r="R6247" s="419"/>
      <c r="S6247" s="446"/>
      <c r="T6247" s="419"/>
      <c r="V6247" s="196"/>
      <c r="W6247" s="419"/>
      <c r="X6247" s="419"/>
      <c r="Z6247" s="419"/>
      <c r="AA6247" s="419"/>
      <c r="AB6247" s="419"/>
      <c r="AD6247" s="419"/>
      <c r="AE6247" s="419"/>
      <c r="AF6247" s="419"/>
      <c r="AH6247" s="419"/>
      <c r="AI6247" s="419"/>
      <c r="AJ6247" s="419"/>
      <c r="AL6247" s="419"/>
      <c r="AM6247" s="419"/>
      <c r="AN6247" s="403"/>
      <c r="AO6247" s="419"/>
      <c r="AP6247" s="419"/>
      <c r="AQ6247" s="419"/>
      <c r="AR6247" s="419"/>
      <c r="AS6247" s="419"/>
      <c r="AT6247" s="419"/>
      <c r="AU6247" s="419"/>
      <c r="AV6247" s="419"/>
      <c r="AX6247" s="419"/>
      <c r="AY6247" s="419"/>
      <c r="AZ6247" s="419"/>
      <c r="BB6247" s="419"/>
      <c r="BC6247" s="419"/>
      <c r="BD6247" s="419"/>
      <c r="BF6247" s="419"/>
      <c r="BG6247" s="419"/>
      <c r="BH6247" s="419"/>
      <c r="BJ6247" s="419"/>
      <c r="BK6247" s="419"/>
      <c r="BL6247" s="419"/>
      <c r="BN6247" s="419"/>
      <c r="BO6247" s="419"/>
      <c r="BP6247" s="419"/>
      <c r="BR6247" s="419"/>
      <c r="BS6247" s="419"/>
      <c r="BT6247" s="419"/>
      <c r="BV6247" s="419"/>
      <c r="BW6247" s="419"/>
      <c r="BX6247" s="397"/>
      <c r="BZ6247" s="449"/>
      <c r="CB6247" s="419"/>
      <c r="CC6247" s="419"/>
      <c r="CD6247" s="419"/>
      <c r="CF6247" s="419"/>
      <c r="CG6247" s="419"/>
      <c r="CH6247" s="419"/>
    </row>
    <row r="6248" spans="3:86" ht="21" thickBot="1">
      <c r="C6248" s="425"/>
      <c r="P6248" s="431"/>
      <c r="R6248" s="419"/>
      <c r="S6248" s="446"/>
      <c r="T6248" s="419"/>
      <c r="V6248" s="196"/>
      <c r="W6248" s="419"/>
      <c r="X6248" s="419"/>
      <c r="Z6248" s="419"/>
      <c r="AA6248" s="419"/>
      <c r="AB6248" s="419"/>
      <c r="AD6248" s="419"/>
      <c r="AE6248" s="419"/>
      <c r="AF6248" s="419"/>
      <c r="AH6248" s="419"/>
      <c r="AI6248" s="419"/>
      <c r="AJ6248" s="419"/>
      <c r="AL6248" s="419"/>
      <c r="AM6248" s="419"/>
      <c r="AN6248" s="403"/>
      <c r="AO6248" s="419"/>
      <c r="AP6248" s="419"/>
      <c r="AQ6248" s="419"/>
      <c r="AR6248" s="419"/>
      <c r="AS6248" s="419"/>
      <c r="AT6248" s="419"/>
      <c r="AU6248" s="419"/>
      <c r="AV6248" s="419"/>
      <c r="AX6248" s="419"/>
      <c r="AY6248" s="419"/>
      <c r="AZ6248" s="419"/>
      <c r="BB6248" s="419"/>
      <c r="BC6248" s="419"/>
      <c r="BD6248" s="419"/>
      <c r="BF6248" s="419"/>
      <c r="BG6248" s="419"/>
      <c r="BH6248" s="419"/>
      <c r="BJ6248" s="419"/>
      <c r="BK6248" s="419"/>
      <c r="BL6248" s="419"/>
      <c r="BN6248" s="419"/>
      <c r="BO6248" s="419"/>
      <c r="BP6248" s="419"/>
      <c r="BR6248" s="419"/>
      <c r="BS6248" s="419"/>
      <c r="BT6248" s="419"/>
      <c r="BV6248" s="419"/>
      <c r="BW6248" s="419"/>
      <c r="BX6248" s="397"/>
      <c r="BZ6248" s="449"/>
      <c r="CB6248" s="419"/>
      <c r="CC6248" s="419"/>
      <c r="CD6248" s="419"/>
      <c r="CF6248" s="419"/>
      <c r="CG6248" s="419"/>
      <c r="CH6248" s="419"/>
    </row>
    <row r="6249" spans="3:86" ht="21" thickBot="1">
      <c r="C6249" s="425"/>
      <c r="P6249" s="431"/>
      <c r="R6249" s="419"/>
      <c r="S6249" s="446"/>
      <c r="T6249" s="419"/>
      <c r="V6249" s="196"/>
      <c r="W6249" s="419"/>
      <c r="X6249" s="419"/>
      <c r="Z6249" s="419"/>
      <c r="AA6249" s="419"/>
      <c r="AB6249" s="419"/>
      <c r="AD6249" s="419"/>
      <c r="AE6249" s="419"/>
      <c r="AF6249" s="419"/>
      <c r="AH6249" s="419"/>
      <c r="AI6249" s="419"/>
      <c r="AJ6249" s="419"/>
      <c r="AL6249" s="419"/>
      <c r="AM6249" s="419"/>
      <c r="AN6249" s="403"/>
      <c r="AO6249" s="419"/>
      <c r="AP6249" s="419"/>
      <c r="AQ6249" s="419"/>
      <c r="AR6249" s="419"/>
      <c r="AS6249" s="419"/>
      <c r="AT6249" s="419"/>
      <c r="AU6249" s="419"/>
      <c r="AV6249" s="419"/>
      <c r="AX6249" s="419"/>
      <c r="AY6249" s="419"/>
      <c r="AZ6249" s="419"/>
      <c r="BB6249" s="419"/>
      <c r="BC6249" s="419"/>
      <c r="BD6249" s="419"/>
      <c r="BF6249" s="419"/>
      <c r="BG6249" s="419"/>
      <c r="BH6249" s="419"/>
      <c r="BJ6249" s="419"/>
      <c r="BK6249" s="419"/>
      <c r="BL6249" s="419"/>
      <c r="BN6249" s="419"/>
      <c r="BO6249" s="419"/>
      <c r="BP6249" s="419"/>
      <c r="BR6249" s="419"/>
      <c r="BS6249" s="419"/>
      <c r="BT6249" s="419"/>
      <c r="BV6249" s="419"/>
      <c r="BW6249" s="419"/>
      <c r="BX6249" s="397"/>
      <c r="BZ6249" s="449"/>
      <c r="CB6249" s="419"/>
      <c r="CC6249" s="419"/>
      <c r="CD6249" s="419"/>
      <c r="CF6249" s="419"/>
      <c r="CG6249" s="419"/>
      <c r="CH6249" s="419"/>
    </row>
    <row r="6250" spans="3:86" ht="21" thickBot="1">
      <c r="C6250" s="425"/>
      <c r="P6250" s="431"/>
      <c r="R6250" s="419"/>
      <c r="S6250" s="446"/>
      <c r="T6250" s="419"/>
      <c r="V6250" s="196"/>
      <c r="W6250" s="419"/>
      <c r="X6250" s="419"/>
      <c r="Z6250" s="419"/>
      <c r="AA6250" s="419"/>
      <c r="AB6250" s="419"/>
      <c r="AD6250" s="419"/>
      <c r="AE6250" s="419"/>
      <c r="AF6250" s="419"/>
      <c r="AH6250" s="419"/>
      <c r="AI6250" s="419"/>
      <c r="AJ6250" s="419"/>
      <c r="AL6250" s="419"/>
      <c r="AM6250" s="419"/>
      <c r="AN6250" s="403"/>
      <c r="AO6250" s="419"/>
      <c r="AP6250" s="419"/>
      <c r="AQ6250" s="419"/>
      <c r="AR6250" s="419"/>
      <c r="AS6250" s="419"/>
      <c r="AT6250" s="419"/>
      <c r="AU6250" s="419"/>
      <c r="AV6250" s="419"/>
      <c r="AX6250" s="419"/>
      <c r="AY6250" s="419"/>
      <c r="AZ6250" s="419"/>
      <c r="BB6250" s="419"/>
      <c r="BC6250" s="419"/>
      <c r="BD6250" s="419"/>
      <c r="BF6250" s="419"/>
      <c r="BG6250" s="419"/>
      <c r="BH6250" s="419"/>
      <c r="BJ6250" s="419"/>
      <c r="BK6250" s="419"/>
      <c r="BL6250" s="419"/>
      <c r="BN6250" s="419"/>
      <c r="BO6250" s="419"/>
      <c r="BP6250" s="419"/>
      <c r="BR6250" s="419"/>
      <c r="BS6250" s="419"/>
      <c r="BT6250" s="419"/>
      <c r="BV6250" s="419"/>
      <c r="BW6250" s="419"/>
      <c r="BX6250" s="397"/>
      <c r="BZ6250" s="449"/>
      <c r="CB6250" s="419"/>
      <c r="CC6250" s="419"/>
      <c r="CD6250" s="419"/>
      <c r="CF6250" s="419"/>
      <c r="CG6250" s="419"/>
      <c r="CH6250" s="419"/>
    </row>
    <row r="6251" spans="3:86" ht="21" thickBot="1">
      <c r="C6251" s="425"/>
      <c r="P6251" s="431"/>
      <c r="R6251" s="419"/>
      <c r="S6251" s="446"/>
      <c r="T6251" s="419"/>
      <c r="V6251" s="196"/>
      <c r="W6251" s="419"/>
      <c r="X6251" s="419"/>
      <c r="Z6251" s="419"/>
      <c r="AA6251" s="419"/>
      <c r="AB6251" s="419"/>
      <c r="AD6251" s="419"/>
      <c r="AE6251" s="419"/>
      <c r="AF6251" s="419"/>
      <c r="AH6251" s="419"/>
      <c r="AI6251" s="419"/>
      <c r="AJ6251" s="419"/>
      <c r="AL6251" s="419"/>
      <c r="AM6251" s="419"/>
      <c r="AN6251" s="403"/>
      <c r="AO6251" s="419"/>
      <c r="AP6251" s="419"/>
      <c r="AQ6251" s="419"/>
      <c r="AR6251" s="419"/>
      <c r="AS6251" s="419"/>
      <c r="AT6251" s="419"/>
      <c r="AU6251" s="419"/>
      <c r="AV6251" s="419"/>
      <c r="AX6251" s="419"/>
      <c r="AY6251" s="419"/>
      <c r="AZ6251" s="419"/>
      <c r="BB6251" s="419"/>
      <c r="BC6251" s="419"/>
      <c r="BD6251" s="419"/>
      <c r="BF6251" s="419"/>
      <c r="BG6251" s="419"/>
      <c r="BH6251" s="419"/>
      <c r="BJ6251" s="419"/>
      <c r="BK6251" s="419"/>
      <c r="BL6251" s="419"/>
      <c r="BN6251" s="419"/>
      <c r="BO6251" s="419"/>
      <c r="BP6251" s="419"/>
      <c r="BR6251" s="419"/>
      <c r="BS6251" s="419"/>
      <c r="BT6251" s="419"/>
      <c r="BV6251" s="419"/>
      <c r="BW6251" s="419"/>
      <c r="BX6251" s="397"/>
      <c r="BZ6251" s="449"/>
      <c r="CB6251" s="419"/>
      <c r="CC6251" s="419"/>
      <c r="CD6251" s="419"/>
      <c r="CF6251" s="419"/>
      <c r="CG6251" s="419"/>
      <c r="CH6251" s="419"/>
    </row>
    <row r="6252" spans="3:86" ht="21" thickBot="1">
      <c r="C6252" s="425"/>
      <c r="P6252" s="431"/>
      <c r="R6252" s="419"/>
      <c r="S6252" s="446"/>
      <c r="T6252" s="419"/>
      <c r="V6252" s="196"/>
      <c r="W6252" s="419"/>
      <c r="X6252" s="419"/>
      <c r="Z6252" s="419"/>
      <c r="AA6252" s="419"/>
      <c r="AB6252" s="419"/>
      <c r="AD6252" s="419"/>
      <c r="AE6252" s="419"/>
      <c r="AF6252" s="419"/>
      <c r="AH6252" s="419"/>
      <c r="AI6252" s="419"/>
      <c r="AJ6252" s="419"/>
      <c r="AL6252" s="419"/>
      <c r="AM6252" s="419"/>
      <c r="AN6252" s="403"/>
      <c r="AO6252" s="419"/>
      <c r="AP6252" s="419"/>
      <c r="AQ6252" s="419"/>
      <c r="AR6252" s="419"/>
      <c r="AS6252" s="419"/>
      <c r="AT6252" s="419"/>
      <c r="AU6252" s="419"/>
      <c r="AV6252" s="419"/>
      <c r="AX6252" s="419"/>
      <c r="AY6252" s="419"/>
      <c r="AZ6252" s="419"/>
      <c r="BB6252" s="419"/>
      <c r="BC6252" s="419"/>
      <c r="BD6252" s="419"/>
      <c r="BF6252" s="419"/>
      <c r="BG6252" s="419"/>
      <c r="BH6252" s="419"/>
      <c r="BJ6252" s="419"/>
      <c r="BK6252" s="419"/>
      <c r="BL6252" s="419"/>
      <c r="BN6252" s="419"/>
      <c r="BO6252" s="419"/>
      <c r="BP6252" s="419"/>
      <c r="BR6252" s="419"/>
      <c r="BS6252" s="419"/>
      <c r="BT6252" s="419"/>
      <c r="BV6252" s="419"/>
      <c r="BW6252" s="419"/>
      <c r="BX6252" s="397"/>
      <c r="BZ6252" s="449"/>
      <c r="CB6252" s="419"/>
      <c r="CC6252" s="419"/>
      <c r="CD6252" s="419"/>
      <c r="CF6252" s="419"/>
      <c r="CG6252" s="419"/>
      <c r="CH6252" s="419"/>
    </row>
    <row r="6253" spans="3:86" ht="21" thickBot="1">
      <c r="C6253" s="425"/>
      <c r="P6253" s="431"/>
      <c r="R6253" s="419"/>
      <c r="S6253" s="446"/>
      <c r="T6253" s="419"/>
      <c r="V6253" s="196"/>
      <c r="W6253" s="419"/>
      <c r="X6253" s="419"/>
      <c r="Z6253" s="419"/>
      <c r="AA6253" s="419"/>
      <c r="AB6253" s="419"/>
      <c r="AD6253" s="419"/>
      <c r="AE6253" s="419"/>
      <c r="AF6253" s="419"/>
      <c r="AH6253" s="419"/>
      <c r="AI6253" s="419"/>
      <c r="AJ6253" s="419"/>
      <c r="AL6253" s="419"/>
      <c r="AM6253" s="419"/>
      <c r="AN6253" s="403"/>
      <c r="AO6253" s="419"/>
      <c r="AP6253" s="419"/>
      <c r="AQ6253" s="419"/>
      <c r="AR6253" s="419"/>
      <c r="AS6253" s="419"/>
      <c r="AT6253" s="419"/>
      <c r="AU6253" s="419"/>
      <c r="AV6253" s="419"/>
      <c r="AX6253" s="419"/>
      <c r="AY6253" s="419"/>
      <c r="AZ6253" s="419"/>
      <c r="BB6253" s="419"/>
      <c r="BC6253" s="419"/>
      <c r="BD6253" s="419"/>
      <c r="BF6253" s="419"/>
      <c r="BG6253" s="419"/>
      <c r="BH6253" s="419"/>
      <c r="BJ6253" s="419"/>
      <c r="BK6253" s="419"/>
      <c r="BL6253" s="419"/>
      <c r="BN6253" s="419"/>
      <c r="BO6253" s="419"/>
      <c r="BP6253" s="419"/>
      <c r="BR6253" s="419"/>
      <c r="BS6253" s="419"/>
      <c r="BT6253" s="419"/>
      <c r="BV6253" s="419"/>
      <c r="BW6253" s="419"/>
      <c r="BX6253" s="397"/>
      <c r="BZ6253" s="449"/>
      <c r="CB6253" s="419"/>
      <c r="CC6253" s="419"/>
      <c r="CD6253" s="419"/>
      <c r="CF6253" s="419"/>
      <c r="CG6253" s="419"/>
      <c r="CH6253" s="419"/>
    </row>
    <row r="6254" spans="3:86" ht="21" thickBot="1">
      <c r="C6254" s="425"/>
      <c r="P6254" s="431"/>
      <c r="R6254" s="419"/>
      <c r="S6254" s="446"/>
      <c r="T6254" s="419"/>
      <c r="V6254" s="196"/>
      <c r="W6254" s="419"/>
      <c r="X6254" s="419"/>
      <c r="Z6254" s="419"/>
      <c r="AA6254" s="419"/>
      <c r="AB6254" s="419"/>
      <c r="AD6254" s="419"/>
      <c r="AE6254" s="419"/>
      <c r="AF6254" s="419"/>
      <c r="AH6254" s="419"/>
      <c r="AI6254" s="419"/>
      <c r="AJ6254" s="419"/>
      <c r="AL6254" s="419"/>
      <c r="AM6254" s="419"/>
      <c r="AN6254" s="403"/>
      <c r="AO6254" s="419"/>
      <c r="AP6254" s="419"/>
      <c r="AQ6254" s="419"/>
      <c r="AR6254" s="419"/>
      <c r="AS6254" s="419"/>
      <c r="AT6254" s="419"/>
      <c r="AU6254" s="419"/>
      <c r="AV6254" s="419"/>
      <c r="AX6254" s="419"/>
      <c r="AY6254" s="419"/>
      <c r="AZ6254" s="419"/>
      <c r="BB6254" s="419"/>
      <c r="BC6254" s="419"/>
      <c r="BD6254" s="419"/>
      <c r="BF6254" s="419"/>
      <c r="BG6254" s="419"/>
      <c r="BH6254" s="419"/>
      <c r="BJ6254" s="419"/>
      <c r="BK6254" s="419"/>
      <c r="BL6254" s="419"/>
      <c r="BN6254" s="419"/>
      <c r="BO6254" s="419"/>
      <c r="BP6254" s="419"/>
      <c r="BR6254" s="419"/>
      <c r="BS6254" s="419"/>
      <c r="BT6254" s="419"/>
      <c r="BV6254" s="419"/>
      <c r="BW6254" s="419"/>
      <c r="BX6254" s="397"/>
      <c r="BZ6254" s="449"/>
      <c r="CB6254" s="419"/>
      <c r="CC6254" s="419"/>
      <c r="CD6254" s="419"/>
      <c r="CF6254" s="419"/>
      <c r="CG6254" s="419"/>
      <c r="CH6254" s="419"/>
    </row>
    <row r="6255" spans="3:86" ht="21" thickBot="1">
      <c r="C6255" s="425"/>
      <c r="P6255" s="431"/>
      <c r="R6255" s="419"/>
      <c r="S6255" s="446"/>
      <c r="T6255" s="419"/>
      <c r="V6255" s="196"/>
      <c r="W6255" s="419"/>
      <c r="X6255" s="419"/>
      <c r="Z6255" s="419"/>
      <c r="AA6255" s="419"/>
      <c r="AB6255" s="419"/>
      <c r="AD6255" s="419"/>
      <c r="AE6255" s="419"/>
      <c r="AF6255" s="419"/>
      <c r="AH6255" s="419"/>
      <c r="AI6255" s="419"/>
      <c r="AJ6255" s="419"/>
      <c r="AL6255" s="419"/>
      <c r="AM6255" s="419"/>
      <c r="AN6255" s="403"/>
      <c r="AO6255" s="419"/>
      <c r="AP6255" s="419"/>
      <c r="AQ6255" s="419"/>
      <c r="AR6255" s="419"/>
      <c r="AS6255" s="419"/>
      <c r="AT6255" s="419"/>
      <c r="AU6255" s="419"/>
      <c r="AV6255" s="419"/>
      <c r="AX6255" s="419"/>
      <c r="AY6255" s="419"/>
      <c r="AZ6255" s="419"/>
      <c r="BB6255" s="419"/>
      <c r="BC6255" s="419"/>
      <c r="BD6255" s="419"/>
      <c r="BF6255" s="419"/>
      <c r="BG6255" s="419"/>
      <c r="BH6255" s="419"/>
      <c r="BJ6255" s="419"/>
      <c r="BK6255" s="419"/>
      <c r="BL6255" s="419"/>
      <c r="BN6255" s="419"/>
      <c r="BO6255" s="419"/>
      <c r="BP6255" s="419"/>
      <c r="BR6255" s="419"/>
      <c r="BS6255" s="419"/>
      <c r="BT6255" s="419"/>
      <c r="BV6255" s="419"/>
      <c r="BW6255" s="419"/>
      <c r="BX6255" s="397"/>
      <c r="BZ6255" s="449"/>
      <c r="CB6255" s="419"/>
      <c r="CC6255" s="419"/>
      <c r="CD6255" s="419"/>
      <c r="CF6255" s="419"/>
      <c r="CG6255" s="419"/>
      <c r="CH6255" s="419"/>
    </row>
    <row r="6256" spans="3:86" ht="21" thickBot="1">
      <c r="C6256" s="425"/>
      <c r="P6256" s="431"/>
      <c r="R6256" s="419"/>
      <c r="S6256" s="446"/>
      <c r="T6256" s="419"/>
      <c r="V6256" s="196"/>
      <c r="W6256" s="419"/>
      <c r="X6256" s="419"/>
      <c r="Z6256" s="419"/>
      <c r="AA6256" s="419"/>
      <c r="AB6256" s="419"/>
      <c r="AD6256" s="419"/>
      <c r="AE6256" s="419"/>
      <c r="AF6256" s="419"/>
      <c r="AH6256" s="419"/>
      <c r="AI6256" s="419"/>
      <c r="AJ6256" s="419"/>
      <c r="AL6256" s="419"/>
      <c r="AM6256" s="419"/>
      <c r="AN6256" s="403"/>
      <c r="AO6256" s="419"/>
      <c r="AP6256" s="419"/>
      <c r="AQ6256" s="419"/>
      <c r="AR6256" s="419"/>
      <c r="AS6256" s="419"/>
      <c r="AT6256" s="419"/>
      <c r="AU6256" s="419"/>
      <c r="AV6256" s="419"/>
      <c r="AX6256" s="419"/>
      <c r="AY6256" s="419"/>
      <c r="AZ6256" s="419"/>
      <c r="BB6256" s="419"/>
      <c r="BC6256" s="419"/>
      <c r="BD6256" s="419"/>
      <c r="BF6256" s="419"/>
      <c r="BG6256" s="419"/>
      <c r="BH6256" s="419"/>
      <c r="BJ6256" s="419"/>
      <c r="BK6256" s="419"/>
      <c r="BL6256" s="419"/>
      <c r="BN6256" s="419"/>
      <c r="BO6256" s="419"/>
      <c r="BP6256" s="419"/>
      <c r="BR6256" s="419"/>
      <c r="BS6256" s="419"/>
      <c r="BT6256" s="419"/>
      <c r="BV6256" s="419"/>
      <c r="BW6256" s="419"/>
      <c r="BX6256" s="397"/>
      <c r="BZ6256" s="449"/>
      <c r="CB6256" s="419"/>
      <c r="CC6256" s="419"/>
      <c r="CD6256" s="419"/>
      <c r="CF6256" s="419"/>
      <c r="CG6256" s="419"/>
      <c r="CH6256" s="419"/>
    </row>
    <row r="6257" spans="3:86" ht="21" thickBot="1">
      <c r="C6257" s="425"/>
      <c r="P6257" s="431"/>
      <c r="R6257" s="419"/>
      <c r="S6257" s="446"/>
      <c r="T6257" s="419"/>
      <c r="V6257" s="196"/>
      <c r="W6257" s="419"/>
      <c r="X6257" s="419"/>
      <c r="Z6257" s="419"/>
      <c r="AA6257" s="419"/>
      <c r="AB6257" s="419"/>
      <c r="AD6257" s="419"/>
      <c r="AE6257" s="419"/>
      <c r="AF6257" s="419"/>
      <c r="AH6257" s="419"/>
      <c r="AI6257" s="419"/>
      <c r="AJ6257" s="419"/>
      <c r="AL6257" s="419"/>
      <c r="AM6257" s="419"/>
      <c r="AN6257" s="403"/>
      <c r="AO6257" s="419"/>
      <c r="AP6257" s="419"/>
      <c r="AQ6257" s="419"/>
      <c r="AR6257" s="419"/>
      <c r="AS6257" s="419"/>
      <c r="AT6257" s="419"/>
      <c r="AU6257" s="419"/>
      <c r="AV6257" s="419"/>
      <c r="AX6257" s="419"/>
      <c r="AY6257" s="419"/>
      <c r="AZ6257" s="419"/>
      <c r="BB6257" s="419"/>
      <c r="BC6257" s="419"/>
      <c r="BD6257" s="419"/>
      <c r="BF6257" s="419"/>
      <c r="BG6257" s="419"/>
      <c r="BH6257" s="419"/>
      <c r="BJ6257" s="419"/>
      <c r="BK6257" s="419"/>
      <c r="BL6257" s="419"/>
      <c r="BN6257" s="419"/>
      <c r="BO6257" s="419"/>
      <c r="BP6257" s="419"/>
      <c r="BR6257" s="419"/>
      <c r="BS6257" s="419"/>
      <c r="BT6257" s="419"/>
      <c r="BV6257" s="419"/>
      <c r="BW6257" s="419"/>
      <c r="BX6257" s="397"/>
      <c r="BZ6257" s="449"/>
      <c r="CB6257" s="419"/>
      <c r="CC6257" s="419"/>
      <c r="CD6257" s="419"/>
      <c r="CF6257" s="419"/>
      <c r="CG6257" s="419"/>
      <c r="CH6257" s="419"/>
    </row>
    <row r="6258" spans="3:86" ht="21" thickBot="1">
      <c r="C6258" s="425"/>
      <c r="P6258" s="431"/>
      <c r="R6258" s="419"/>
      <c r="S6258" s="446"/>
      <c r="T6258" s="419"/>
      <c r="V6258" s="196"/>
      <c r="W6258" s="419"/>
      <c r="X6258" s="419"/>
      <c r="Z6258" s="419"/>
      <c r="AA6258" s="419"/>
      <c r="AB6258" s="419"/>
      <c r="AD6258" s="419"/>
      <c r="AE6258" s="419"/>
      <c r="AF6258" s="419"/>
      <c r="AH6258" s="419"/>
      <c r="AI6258" s="419"/>
      <c r="AJ6258" s="419"/>
      <c r="AL6258" s="419"/>
      <c r="AM6258" s="419"/>
      <c r="AN6258" s="403"/>
      <c r="AO6258" s="419"/>
      <c r="AP6258" s="419"/>
      <c r="AQ6258" s="419"/>
      <c r="AR6258" s="419"/>
      <c r="AS6258" s="419"/>
      <c r="AT6258" s="419"/>
      <c r="AU6258" s="419"/>
      <c r="AV6258" s="419"/>
      <c r="AX6258" s="419"/>
      <c r="AY6258" s="419"/>
      <c r="AZ6258" s="419"/>
      <c r="BB6258" s="419"/>
      <c r="BC6258" s="419"/>
      <c r="BD6258" s="419"/>
      <c r="BF6258" s="419"/>
      <c r="BG6258" s="419"/>
      <c r="BH6258" s="419"/>
      <c r="BJ6258" s="419"/>
      <c r="BK6258" s="419"/>
      <c r="BL6258" s="419"/>
      <c r="BN6258" s="419"/>
      <c r="BO6258" s="419"/>
      <c r="BP6258" s="419"/>
      <c r="BR6258" s="419"/>
      <c r="BS6258" s="419"/>
      <c r="BT6258" s="419"/>
      <c r="BV6258" s="419"/>
      <c r="BW6258" s="419"/>
      <c r="BX6258" s="397"/>
      <c r="BZ6258" s="449"/>
      <c r="CB6258" s="419"/>
      <c r="CC6258" s="419"/>
      <c r="CD6258" s="419"/>
      <c r="CF6258" s="419"/>
      <c r="CG6258" s="419"/>
      <c r="CH6258" s="419"/>
    </row>
    <row r="6259" spans="3:86" ht="21" thickBot="1">
      <c r="C6259" s="425"/>
      <c r="P6259" s="431"/>
      <c r="R6259" s="419"/>
      <c r="S6259" s="446"/>
      <c r="T6259" s="419"/>
      <c r="V6259" s="196"/>
      <c r="W6259" s="419"/>
      <c r="X6259" s="419"/>
      <c r="Z6259" s="419"/>
      <c r="AA6259" s="419"/>
      <c r="AB6259" s="419"/>
      <c r="AD6259" s="419"/>
      <c r="AE6259" s="419"/>
      <c r="AF6259" s="419"/>
      <c r="AH6259" s="419"/>
      <c r="AI6259" s="419"/>
      <c r="AJ6259" s="419"/>
      <c r="AL6259" s="419"/>
      <c r="AM6259" s="419"/>
      <c r="AN6259" s="403"/>
      <c r="AO6259" s="419"/>
      <c r="AP6259" s="419"/>
      <c r="AQ6259" s="419"/>
      <c r="AR6259" s="419"/>
      <c r="AS6259" s="419"/>
      <c r="AT6259" s="419"/>
      <c r="AU6259" s="419"/>
      <c r="AV6259" s="419"/>
      <c r="AX6259" s="419"/>
      <c r="AY6259" s="419"/>
      <c r="AZ6259" s="419"/>
      <c r="BB6259" s="419"/>
      <c r="BC6259" s="419"/>
      <c r="BD6259" s="419"/>
      <c r="BF6259" s="419"/>
      <c r="BG6259" s="419"/>
      <c r="BH6259" s="419"/>
      <c r="BJ6259" s="419"/>
      <c r="BK6259" s="419"/>
      <c r="BL6259" s="419"/>
      <c r="BN6259" s="419"/>
      <c r="BO6259" s="419"/>
      <c r="BP6259" s="419"/>
      <c r="BR6259" s="419"/>
      <c r="BS6259" s="419"/>
      <c r="BT6259" s="419"/>
      <c r="BV6259" s="419"/>
      <c r="BW6259" s="419"/>
      <c r="BX6259" s="397"/>
      <c r="BZ6259" s="449"/>
      <c r="CB6259" s="419"/>
      <c r="CC6259" s="419"/>
      <c r="CD6259" s="419"/>
      <c r="CF6259" s="419"/>
      <c r="CG6259" s="419"/>
      <c r="CH6259" s="419"/>
    </row>
    <row r="6260" spans="3:86" ht="21" thickBot="1">
      <c r="C6260" s="425"/>
      <c r="P6260" s="431"/>
      <c r="R6260" s="419"/>
      <c r="S6260" s="446"/>
      <c r="T6260" s="419"/>
      <c r="V6260" s="196"/>
      <c r="W6260" s="419"/>
      <c r="X6260" s="419"/>
      <c r="Z6260" s="419"/>
      <c r="AA6260" s="419"/>
      <c r="AB6260" s="419"/>
      <c r="AD6260" s="419"/>
      <c r="AE6260" s="419"/>
      <c r="AF6260" s="419"/>
      <c r="AH6260" s="419"/>
      <c r="AI6260" s="419"/>
      <c r="AJ6260" s="419"/>
      <c r="AL6260" s="419"/>
      <c r="AM6260" s="419"/>
      <c r="AN6260" s="403"/>
      <c r="AO6260" s="419"/>
      <c r="AP6260" s="419"/>
      <c r="AQ6260" s="419"/>
      <c r="AR6260" s="419"/>
      <c r="AS6260" s="419"/>
      <c r="AT6260" s="419"/>
      <c r="AU6260" s="419"/>
      <c r="AV6260" s="419"/>
      <c r="AX6260" s="419"/>
      <c r="AY6260" s="419"/>
      <c r="AZ6260" s="419"/>
      <c r="BB6260" s="419"/>
      <c r="BC6260" s="419"/>
      <c r="BD6260" s="419"/>
      <c r="BF6260" s="419"/>
      <c r="BG6260" s="419"/>
      <c r="BH6260" s="419"/>
      <c r="BJ6260" s="419"/>
      <c r="BK6260" s="419"/>
      <c r="BL6260" s="419"/>
      <c r="BN6260" s="419"/>
      <c r="BO6260" s="419"/>
      <c r="BP6260" s="419"/>
      <c r="BR6260" s="419"/>
      <c r="BS6260" s="419"/>
      <c r="BT6260" s="419"/>
      <c r="BV6260" s="419"/>
      <c r="BW6260" s="419"/>
      <c r="BX6260" s="397"/>
      <c r="BZ6260" s="449"/>
      <c r="CB6260" s="419"/>
      <c r="CC6260" s="419"/>
      <c r="CD6260" s="419"/>
      <c r="CF6260" s="419"/>
      <c r="CG6260" s="419"/>
      <c r="CH6260" s="419"/>
    </row>
    <row r="6261" spans="3:86" ht="21" thickBot="1">
      <c r="C6261" s="425"/>
      <c r="P6261" s="431"/>
      <c r="R6261" s="419"/>
      <c r="S6261" s="446"/>
      <c r="T6261" s="419"/>
      <c r="V6261" s="196"/>
      <c r="W6261" s="419"/>
      <c r="X6261" s="419"/>
      <c r="Z6261" s="419"/>
      <c r="AA6261" s="419"/>
      <c r="AB6261" s="419"/>
      <c r="AD6261" s="419"/>
      <c r="AE6261" s="419"/>
      <c r="AF6261" s="419"/>
      <c r="AH6261" s="419"/>
      <c r="AI6261" s="419"/>
      <c r="AJ6261" s="419"/>
      <c r="AL6261" s="419"/>
      <c r="AM6261" s="419"/>
      <c r="AN6261" s="403"/>
      <c r="AO6261" s="419"/>
      <c r="AP6261" s="419"/>
      <c r="AQ6261" s="419"/>
      <c r="AR6261" s="419"/>
      <c r="AS6261" s="419"/>
      <c r="AT6261" s="419"/>
      <c r="AU6261" s="419"/>
      <c r="AV6261" s="419"/>
      <c r="AX6261" s="419"/>
      <c r="AY6261" s="419"/>
      <c r="AZ6261" s="419"/>
      <c r="BB6261" s="419"/>
      <c r="BC6261" s="419"/>
      <c r="BD6261" s="419"/>
      <c r="BF6261" s="419"/>
      <c r="BG6261" s="419"/>
      <c r="BH6261" s="419"/>
      <c r="BJ6261" s="419"/>
      <c r="BK6261" s="419"/>
      <c r="BL6261" s="419"/>
      <c r="BN6261" s="419"/>
      <c r="BO6261" s="419"/>
      <c r="BP6261" s="419"/>
      <c r="BR6261" s="419"/>
      <c r="BS6261" s="419"/>
      <c r="BT6261" s="419"/>
      <c r="BV6261" s="419"/>
      <c r="BW6261" s="419"/>
      <c r="BX6261" s="397"/>
      <c r="BZ6261" s="449"/>
      <c r="CB6261" s="419"/>
      <c r="CC6261" s="419"/>
      <c r="CD6261" s="419"/>
      <c r="CF6261" s="419"/>
      <c r="CG6261" s="419"/>
      <c r="CH6261" s="419"/>
    </row>
    <row r="6262" spans="3:86" ht="21" thickBot="1">
      <c r="C6262" s="425"/>
      <c r="P6262" s="431"/>
      <c r="R6262" s="419"/>
      <c r="S6262" s="446"/>
      <c r="T6262" s="419"/>
      <c r="V6262" s="196"/>
      <c r="W6262" s="419"/>
      <c r="X6262" s="419"/>
      <c r="Z6262" s="419"/>
      <c r="AA6262" s="419"/>
      <c r="AB6262" s="419"/>
      <c r="AD6262" s="419"/>
      <c r="AE6262" s="419"/>
      <c r="AF6262" s="419"/>
      <c r="AH6262" s="419"/>
      <c r="AI6262" s="419"/>
      <c r="AJ6262" s="419"/>
      <c r="AL6262" s="419"/>
      <c r="AM6262" s="419"/>
      <c r="AN6262" s="403"/>
      <c r="AO6262" s="419"/>
      <c r="AP6262" s="419"/>
      <c r="AQ6262" s="419"/>
      <c r="AR6262" s="419"/>
      <c r="AS6262" s="419"/>
      <c r="AT6262" s="419"/>
      <c r="AU6262" s="419"/>
      <c r="AV6262" s="419"/>
      <c r="AX6262" s="419"/>
      <c r="AY6262" s="419"/>
      <c r="AZ6262" s="419"/>
      <c r="BB6262" s="419"/>
      <c r="BC6262" s="419"/>
      <c r="BD6262" s="419"/>
      <c r="BF6262" s="419"/>
      <c r="BG6262" s="419"/>
      <c r="BH6262" s="419"/>
      <c r="BJ6262" s="419"/>
      <c r="BK6262" s="419"/>
      <c r="BL6262" s="419"/>
      <c r="BN6262" s="419"/>
      <c r="BO6262" s="419"/>
      <c r="BP6262" s="419"/>
      <c r="BR6262" s="419"/>
      <c r="BS6262" s="419"/>
      <c r="BT6262" s="419"/>
      <c r="BV6262" s="419"/>
      <c r="BW6262" s="419"/>
      <c r="BX6262" s="397"/>
      <c r="BZ6262" s="449"/>
      <c r="CB6262" s="419"/>
      <c r="CC6262" s="419"/>
      <c r="CD6262" s="419"/>
      <c r="CF6262" s="419"/>
      <c r="CG6262" s="419"/>
      <c r="CH6262" s="419"/>
    </row>
    <row r="6263" spans="3:86" ht="21" thickBot="1">
      <c r="C6263" s="425"/>
      <c r="P6263" s="431"/>
      <c r="R6263" s="419"/>
      <c r="S6263" s="446"/>
      <c r="T6263" s="419"/>
      <c r="V6263" s="196"/>
      <c r="W6263" s="419"/>
      <c r="X6263" s="419"/>
      <c r="Z6263" s="419"/>
      <c r="AA6263" s="419"/>
      <c r="AB6263" s="419"/>
      <c r="AD6263" s="419"/>
      <c r="AE6263" s="419"/>
      <c r="AF6263" s="419"/>
      <c r="AH6263" s="419"/>
      <c r="AI6263" s="419"/>
      <c r="AJ6263" s="419"/>
      <c r="AL6263" s="419"/>
      <c r="AM6263" s="419"/>
      <c r="AN6263" s="403"/>
      <c r="AO6263" s="419"/>
      <c r="AP6263" s="419"/>
      <c r="AQ6263" s="419"/>
      <c r="AR6263" s="419"/>
      <c r="AS6263" s="419"/>
      <c r="AT6263" s="419"/>
      <c r="AU6263" s="419"/>
      <c r="AV6263" s="419"/>
      <c r="AX6263" s="419"/>
      <c r="AY6263" s="419"/>
      <c r="AZ6263" s="419"/>
      <c r="BB6263" s="419"/>
      <c r="BC6263" s="419"/>
      <c r="BD6263" s="419"/>
      <c r="BF6263" s="419"/>
      <c r="BG6263" s="419"/>
      <c r="BH6263" s="419"/>
      <c r="BJ6263" s="419"/>
      <c r="BK6263" s="419"/>
      <c r="BL6263" s="419"/>
      <c r="BN6263" s="419"/>
      <c r="BO6263" s="419"/>
      <c r="BP6263" s="419"/>
      <c r="BR6263" s="419"/>
      <c r="BS6263" s="419"/>
      <c r="BT6263" s="419"/>
      <c r="BV6263" s="419"/>
      <c r="BW6263" s="419"/>
      <c r="BX6263" s="397"/>
      <c r="BZ6263" s="449"/>
      <c r="CB6263" s="419"/>
      <c r="CC6263" s="419"/>
      <c r="CD6263" s="419"/>
      <c r="CF6263" s="419"/>
      <c r="CG6263" s="419"/>
      <c r="CH6263" s="419"/>
    </row>
    <row r="6264" spans="3:86" ht="21" thickBot="1">
      <c r="C6264" s="425"/>
      <c r="P6264" s="431"/>
      <c r="R6264" s="419"/>
      <c r="S6264" s="446"/>
      <c r="T6264" s="419"/>
      <c r="V6264" s="196"/>
      <c r="W6264" s="419"/>
      <c r="X6264" s="419"/>
      <c r="Z6264" s="419"/>
      <c r="AA6264" s="419"/>
      <c r="AB6264" s="419"/>
      <c r="AD6264" s="419"/>
      <c r="AE6264" s="419"/>
      <c r="AF6264" s="419"/>
      <c r="AH6264" s="419"/>
      <c r="AI6264" s="419"/>
      <c r="AJ6264" s="419"/>
      <c r="AL6264" s="419"/>
      <c r="AM6264" s="419"/>
      <c r="AN6264" s="403"/>
      <c r="AO6264" s="419"/>
      <c r="AP6264" s="419"/>
      <c r="AQ6264" s="419"/>
      <c r="AR6264" s="419"/>
      <c r="AS6264" s="419"/>
      <c r="AT6264" s="419"/>
      <c r="AU6264" s="419"/>
      <c r="AV6264" s="419"/>
      <c r="AX6264" s="419"/>
      <c r="AY6264" s="419"/>
      <c r="AZ6264" s="419"/>
      <c r="BB6264" s="419"/>
      <c r="BC6264" s="419"/>
      <c r="BD6264" s="419"/>
      <c r="BF6264" s="419"/>
      <c r="BG6264" s="419"/>
      <c r="BH6264" s="419"/>
      <c r="BJ6264" s="419"/>
      <c r="BK6264" s="419"/>
      <c r="BL6264" s="419"/>
      <c r="BN6264" s="419"/>
      <c r="BO6264" s="419"/>
      <c r="BP6264" s="419"/>
      <c r="BR6264" s="419"/>
      <c r="BS6264" s="419"/>
      <c r="BT6264" s="419"/>
      <c r="BV6264" s="419"/>
      <c r="BW6264" s="419"/>
      <c r="BX6264" s="397"/>
      <c r="BZ6264" s="449"/>
      <c r="CB6264" s="419"/>
      <c r="CC6264" s="419"/>
      <c r="CD6264" s="419"/>
      <c r="CF6264" s="419"/>
      <c r="CG6264" s="419"/>
      <c r="CH6264" s="419"/>
    </row>
    <row r="6265" spans="3:86" ht="21" thickBot="1">
      <c r="C6265" s="425"/>
      <c r="P6265" s="431"/>
      <c r="R6265" s="419"/>
      <c r="S6265" s="446"/>
      <c r="T6265" s="419"/>
      <c r="V6265" s="196"/>
      <c r="W6265" s="419"/>
      <c r="X6265" s="419"/>
      <c r="Z6265" s="419"/>
      <c r="AA6265" s="419"/>
      <c r="AB6265" s="419"/>
      <c r="AD6265" s="419"/>
      <c r="AE6265" s="419"/>
      <c r="AF6265" s="419"/>
      <c r="AH6265" s="419"/>
      <c r="AI6265" s="419"/>
      <c r="AJ6265" s="419"/>
      <c r="AL6265" s="419"/>
      <c r="AM6265" s="419"/>
      <c r="AN6265" s="403"/>
      <c r="AO6265" s="419"/>
      <c r="AP6265" s="419"/>
      <c r="AQ6265" s="419"/>
      <c r="AR6265" s="419"/>
      <c r="AS6265" s="419"/>
      <c r="AT6265" s="419"/>
      <c r="AU6265" s="419"/>
      <c r="AV6265" s="419"/>
      <c r="AX6265" s="419"/>
      <c r="AY6265" s="419"/>
      <c r="AZ6265" s="419"/>
      <c r="BB6265" s="419"/>
      <c r="BC6265" s="419"/>
      <c r="BD6265" s="419"/>
      <c r="BF6265" s="419"/>
      <c r="BG6265" s="419"/>
      <c r="BH6265" s="419"/>
      <c r="BJ6265" s="419"/>
      <c r="BK6265" s="419"/>
      <c r="BL6265" s="419"/>
      <c r="BN6265" s="419"/>
      <c r="BO6265" s="419"/>
      <c r="BP6265" s="419"/>
      <c r="BR6265" s="419"/>
      <c r="BS6265" s="419"/>
      <c r="BT6265" s="419"/>
      <c r="BV6265" s="419"/>
      <c r="BW6265" s="419"/>
      <c r="BX6265" s="397"/>
      <c r="BZ6265" s="449"/>
      <c r="CB6265" s="419"/>
      <c r="CC6265" s="419"/>
      <c r="CD6265" s="419"/>
      <c r="CF6265" s="419"/>
      <c r="CG6265" s="419"/>
      <c r="CH6265" s="419"/>
    </row>
    <row r="6266" spans="3:86" ht="21" thickBot="1">
      <c r="C6266" s="425"/>
      <c r="P6266" s="431"/>
      <c r="R6266" s="419"/>
      <c r="S6266" s="446"/>
      <c r="T6266" s="419"/>
      <c r="V6266" s="196"/>
      <c r="W6266" s="419"/>
      <c r="X6266" s="419"/>
      <c r="Z6266" s="419"/>
      <c r="AA6266" s="419"/>
      <c r="AB6266" s="419"/>
      <c r="AD6266" s="419"/>
      <c r="AE6266" s="419"/>
      <c r="AF6266" s="419"/>
      <c r="AH6266" s="419"/>
      <c r="AI6266" s="419"/>
      <c r="AJ6266" s="419"/>
      <c r="AL6266" s="419"/>
      <c r="AM6266" s="419"/>
      <c r="AN6266" s="403"/>
      <c r="AO6266" s="419"/>
      <c r="AP6266" s="419"/>
      <c r="AQ6266" s="419"/>
      <c r="AR6266" s="419"/>
      <c r="AS6266" s="419"/>
      <c r="AT6266" s="419"/>
      <c r="AU6266" s="419"/>
      <c r="AV6266" s="419"/>
      <c r="AX6266" s="419"/>
      <c r="AY6266" s="419"/>
      <c r="AZ6266" s="419"/>
      <c r="BB6266" s="419"/>
      <c r="BC6266" s="419"/>
      <c r="BD6266" s="419"/>
      <c r="BF6266" s="419"/>
      <c r="BG6266" s="419"/>
      <c r="BH6266" s="419"/>
      <c r="BJ6266" s="419"/>
      <c r="BK6266" s="419"/>
      <c r="BL6266" s="419"/>
      <c r="BN6266" s="419"/>
      <c r="BO6266" s="419"/>
      <c r="BP6266" s="419"/>
      <c r="BR6266" s="419"/>
      <c r="BS6266" s="419"/>
      <c r="BT6266" s="419"/>
      <c r="BV6266" s="419"/>
      <c r="BW6266" s="419"/>
      <c r="BX6266" s="397"/>
      <c r="BZ6266" s="449"/>
      <c r="CB6266" s="419"/>
      <c r="CC6266" s="419"/>
      <c r="CD6266" s="419"/>
      <c r="CF6266" s="419"/>
      <c r="CG6266" s="419"/>
      <c r="CH6266" s="419"/>
    </row>
    <row r="6267" spans="3:86" ht="21" thickBot="1">
      <c r="C6267" s="425"/>
      <c r="P6267" s="431"/>
      <c r="R6267" s="419"/>
      <c r="S6267" s="446"/>
      <c r="T6267" s="419"/>
      <c r="V6267" s="196"/>
      <c r="W6267" s="419"/>
      <c r="X6267" s="419"/>
      <c r="Z6267" s="419"/>
      <c r="AA6267" s="419"/>
      <c r="AB6267" s="419"/>
      <c r="AD6267" s="419"/>
      <c r="AE6267" s="419"/>
      <c r="AF6267" s="419"/>
      <c r="AH6267" s="419"/>
      <c r="AI6267" s="419"/>
      <c r="AJ6267" s="419"/>
      <c r="AL6267" s="419"/>
      <c r="AM6267" s="419"/>
      <c r="AN6267" s="403"/>
      <c r="AO6267" s="419"/>
      <c r="AP6267" s="419"/>
      <c r="AQ6267" s="419"/>
      <c r="AR6267" s="419"/>
      <c r="AS6267" s="419"/>
      <c r="AT6267" s="419"/>
      <c r="AU6267" s="419"/>
      <c r="AV6267" s="419"/>
      <c r="AX6267" s="419"/>
      <c r="AY6267" s="419"/>
      <c r="AZ6267" s="419"/>
      <c r="BB6267" s="419"/>
      <c r="BC6267" s="419"/>
      <c r="BD6267" s="419"/>
      <c r="BF6267" s="419"/>
      <c r="BG6267" s="419"/>
      <c r="BH6267" s="419"/>
      <c r="BJ6267" s="419"/>
      <c r="BK6267" s="419"/>
      <c r="BL6267" s="419"/>
      <c r="BN6267" s="419"/>
      <c r="BO6267" s="419"/>
      <c r="BP6267" s="419"/>
      <c r="BR6267" s="419"/>
      <c r="BS6267" s="419"/>
      <c r="BT6267" s="419"/>
      <c r="BV6267" s="419"/>
      <c r="BW6267" s="419"/>
      <c r="BX6267" s="397"/>
      <c r="BZ6267" s="449"/>
      <c r="CB6267" s="419"/>
      <c r="CC6267" s="419"/>
      <c r="CD6267" s="419"/>
      <c r="CF6267" s="419"/>
      <c r="CG6267" s="419"/>
      <c r="CH6267" s="419"/>
    </row>
    <row r="6268" spans="3:86" ht="21" thickBot="1">
      <c r="C6268" s="425"/>
      <c r="P6268" s="431"/>
      <c r="R6268" s="419"/>
      <c r="S6268" s="446"/>
      <c r="T6268" s="419"/>
      <c r="V6268" s="196"/>
      <c r="W6268" s="419"/>
      <c r="X6268" s="419"/>
      <c r="Z6268" s="419"/>
      <c r="AA6268" s="419"/>
      <c r="AB6268" s="419"/>
      <c r="AD6268" s="419"/>
      <c r="AE6268" s="419"/>
      <c r="AF6268" s="419"/>
      <c r="AH6268" s="419"/>
      <c r="AI6268" s="419"/>
      <c r="AJ6268" s="419"/>
      <c r="AL6268" s="419"/>
      <c r="AM6268" s="419"/>
      <c r="AN6268" s="403"/>
      <c r="AO6268" s="419"/>
      <c r="AP6268" s="419"/>
      <c r="AQ6268" s="419"/>
      <c r="AR6268" s="419"/>
      <c r="AS6268" s="419"/>
      <c r="AT6268" s="419"/>
      <c r="AU6268" s="419"/>
      <c r="AV6268" s="419"/>
      <c r="AX6268" s="419"/>
      <c r="AY6268" s="419"/>
      <c r="AZ6268" s="419"/>
      <c r="BB6268" s="419"/>
      <c r="BC6268" s="419"/>
      <c r="BD6268" s="419"/>
      <c r="BF6268" s="419"/>
      <c r="BG6268" s="419"/>
      <c r="BH6268" s="419"/>
      <c r="BJ6268" s="419"/>
      <c r="BK6268" s="419"/>
      <c r="BL6268" s="419"/>
      <c r="BN6268" s="419"/>
      <c r="BO6268" s="419"/>
      <c r="BP6268" s="419"/>
      <c r="BR6268" s="419"/>
      <c r="BS6268" s="419"/>
      <c r="BT6268" s="419"/>
      <c r="BV6268" s="419"/>
      <c r="BW6268" s="419"/>
      <c r="BX6268" s="397"/>
      <c r="BZ6268" s="449"/>
      <c r="CB6268" s="419"/>
      <c r="CC6268" s="419"/>
      <c r="CD6268" s="419"/>
      <c r="CF6268" s="419"/>
      <c r="CG6268" s="419"/>
      <c r="CH6268" s="419"/>
    </row>
    <row r="6269" spans="3:86" ht="21" thickBot="1">
      <c r="C6269" s="425"/>
      <c r="P6269" s="431"/>
      <c r="R6269" s="419"/>
      <c r="S6269" s="446"/>
      <c r="T6269" s="419"/>
      <c r="V6269" s="196"/>
      <c r="W6269" s="419"/>
      <c r="X6269" s="419"/>
      <c r="Z6269" s="419"/>
      <c r="AA6269" s="419"/>
      <c r="AB6269" s="419"/>
      <c r="AD6269" s="419"/>
      <c r="AE6269" s="419"/>
      <c r="AF6269" s="419"/>
      <c r="AH6269" s="419"/>
      <c r="AI6269" s="419"/>
      <c r="AJ6269" s="419"/>
      <c r="AL6269" s="419"/>
      <c r="AM6269" s="419"/>
      <c r="AN6269" s="403"/>
      <c r="AO6269" s="419"/>
      <c r="AP6269" s="419"/>
      <c r="AQ6269" s="419"/>
      <c r="AR6269" s="419"/>
      <c r="AS6269" s="419"/>
      <c r="AT6269" s="419"/>
      <c r="AU6269" s="419"/>
      <c r="AV6269" s="419"/>
      <c r="AX6269" s="419"/>
      <c r="AY6269" s="419"/>
      <c r="AZ6269" s="419"/>
      <c r="BB6269" s="419"/>
      <c r="BC6269" s="419"/>
      <c r="BD6269" s="419"/>
      <c r="BF6269" s="419"/>
      <c r="BG6269" s="419"/>
      <c r="BH6269" s="419"/>
      <c r="BJ6269" s="419"/>
      <c r="BK6269" s="419"/>
      <c r="BL6269" s="419"/>
      <c r="BN6269" s="419"/>
      <c r="BO6269" s="419"/>
      <c r="BP6269" s="419"/>
      <c r="BR6269" s="419"/>
      <c r="BS6269" s="419"/>
      <c r="BT6269" s="419"/>
      <c r="BV6269" s="419"/>
      <c r="BW6269" s="419"/>
      <c r="BX6269" s="397"/>
      <c r="BZ6269" s="449"/>
      <c r="CB6269" s="419"/>
      <c r="CC6269" s="419"/>
      <c r="CD6269" s="419"/>
      <c r="CF6269" s="419"/>
      <c r="CG6269" s="419"/>
      <c r="CH6269" s="419"/>
    </row>
    <row r="6270" spans="3:86" ht="21" thickBot="1">
      <c r="C6270" s="425"/>
      <c r="P6270" s="431"/>
      <c r="R6270" s="419"/>
      <c r="S6270" s="446"/>
      <c r="T6270" s="419"/>
      <c r="V6270" s="196"/>
      <c r="W6270" s="419"/>
      <c r="X6270" s="419"/>
      <c r="Z6270" s="419"/>
      <c r="AA6270" s="419"/>
      <c r="AB6270" s="419"/>
      <c r="AD6270" s="419"/>
      <c r="AE6270" s="419"/>
      <c r="AF6270" s="419"/>
      <c r="AH6270" s="419"/>
      <c r="AI6270" s="419"/>
      <c r="AJ6270" s="419"/>
      <c r="AL6270" s="419"/>
      <c r="AM6270" s="419"/>
      <c r="AN6270" s="403"/>
      <c r="AO6270" s="419"/>
      <c r="AP6270" s="419"/>
      <c r="AQ6270" s="419"/>
      <c r="AR6270" s="419"/>
      <c r="AS6270" s="419"/>
      <c r="AT6270" s="419"/>
      <c r="AU6270" s="419"/>
      <c r="AV6270" s="419"/>
      <c r="AX6270" s="419"/>
      <c r="AY6270" s="419"/>
      <c r="AZ6270" s="419"/>
      <c r="BB6270" s="419"/>
      <c r="BC6270" s="419"/>
      <c r="BD6270" s="419"/>
      <c r="BF6270" s="419"/>
      <c r="BG6270" s="419"/>
      <c r="BH6270" s="419"/>
      <c r="BJ6270" s="419"/>
      <c r="BK6270" s="419"/>
      <c r="BL6270" s="419"/>
      <c r="BN6270" s="419"/>
      <c r="BO6270" s="419"/>
      <c r="BP6270" s="419"/>
      <c r="BR6270" s="419"/>
      <c r="BS6270" s="419"/>
      <c r="BT6270" s="419"/>
      <c r="BV6270" s="419"/>
      <c r="BW6270" s="419"/>
      <c r="BX6270" s="397"/>
      <c r="BZ6270" s="449"/>
      <c r="CB6270" s="419"/>
      <c r="CC6270" s="419"/>
      <c r="CD6270" s="419"/>
      <c r="CF6270" s="419"/>
      <c r="CG6270" s="419"/>
      <c r="CH6270" s="419"/>
    </row>
    <row r="6271" spans="3:86" ht="21" thickBot="1">
      <c r="C6271" s="425"/>
      <c r="P6271" s="431"/>
      <c r="R6271" s="419"/>
      <c r="S6271" s="446"/>
      <c r="T6271" s="419"/>
      <c r="V6271" s="196"/>
      <c r="W6271" s="419"/>
      <c r="X6271" s="419"/>
      <c r="Z6271" s="419"/>
      <c r="AA6271" s="419"/>
      <c r="AB6271" s="419"/>
      <c r="AD6271" s="419"/>
      <c r="AE6271" s="419"/>
      <c r="AF6271" s="419"/>
      <c r="AH6271" s="419"/>
      <c r="AI6271" s="419"/>
      <c r="AJ6271" s="419"/>
      <c r="AL6271" s="419"/>
      <c r="AM6271" s="419"/>
      <c r="AN6271" s="403"/>
      <c r="AO6271" s="419"/>
      <c r="AP6271" s="419"/>
      <c r="AQ6271" s="419"/>
      <c r="AR6271" s="419"/>
      <c r="AS6271" s="419"/>
      <c r="AT6271" s="419"/>
      <c r="AU6271" s="419"/>
      <c r="AV6271" s="419"/>
      <c r="AX6271" s="419"/>
      <c r="AY6271" s="419"/>
      <c r="AZ6271" s="419"/>
      <c r="BB6271" s="419"/>
      <c r="BC6271" s="419"/>
      <c r="BD6271" s="419"/>
      <c r="BF6271" s="419"/>
      <c r="BG6271" s="419"/>
      <c r="BH6271" s="419"/>
      <c r="BJ6271" s="419"/>
      <c r="BK6271" s="419"/>
      <c r="BL6271" s="419"/>
      <c r="BN6271" s="419"/>
      <c r="BO6271" s="419"/>
      <c r="BP6271" s="419"/>
      <c r="BR6271" s="419"/>
      <c r="BS6271" s="419"/>
      <c r="BT6271" s="419"/>
      <c r="BV6271" s="419"/>
      <c r="BW6271" s="419"/>
      <c r="BX6271" s="397"/>
      <c r="BZ6271" s="449"/>
      <c r="CB6271" s="419"/>
      <c r="CC6271" s="419"/>
      <c r="CD6271" s="419"/>
      <c r="CF6271" s="419"/>
      <c r="CG6271" s="419"/>
      <c r="CH6271" s="419"/>
    </row>
    <row r="6272" spans="3:86" ht="21" thickBot="1">
      <c r="C6272" s="425"/>
      <c r="P6272" s="431"/>
      <c r="R6272" s="419"/>
      <c r="S6272" s="446"/>
      <c r="T6272" s="419"/>
      <c r="V6272" s="196"/>
      <c r="W6272" s="419"/>
      <c r="X6272" s="419"/>
      <c r="Z6272" s="419"/>
      <c r="AA6272" s="419"/>
      <c r="AB6272" s="419"/>
      <c r="AD6272" s="419"/>
      <c r="AE6272" s="419"/>
      <c r="AF6272" s="419"/>
      <c r="AH6272" s="419"/>
      <c r="AI6272" s="419"/>
      <c r="AJ6272" s="419"/>
      <c r="AL6272" s="419"/>
      <c r="AM6272" s="419"/>
      <c r="AN6272" s="403"/>
      <c r="AO6272" s="419"/>
      <c r="AP6272" s="419"/>
      <c r="AQ6272" s="419"/>
      <c r="AR6272" s="419"/>
      <c r="AS6272" s="419"/>
      <c r="AT6272" s="419"/>
      <c r="AU6272" s="419"/>
      <c r="AV6272" s="419"/>
      <c r="AX6272" s="419"/>
      <c r="AY6272" s="419"/>
      <c r="AZ6272" s="419"/>
      <c r="BB6272" s="419"/>
      <c r="BC6272" s="419"/>
      <c r="BD6272" s="419"/>
      <c r="BF6272" s="419"/>
      <c r="BG6272" s="419"/>
      <c r="BH6272" s="419"/>
      <c r="BJ6272" s="419"/>
      <c r="BK6272" s="419"/>
      <c r="BL6272" s="419"/>
      <c r="BN6272" s="419"/>
      <c r="BO6272" s="419"/>
      <c r="BP6272" s="419"/>
      <c r="BR6272" s="419"/>
      <c r="BS6272" s="419"/>
      <c r="BT6272" s="419"/>
      <c r="BV6272" s="419"/>
      <c r="BW6272" s="419"/>
      <c r="BX6272" s="397"/>
      <c r="BZ6272" s="449"/>
      <c r="CB6272" s="419"/>
      <c r="CC6272" s="419"/>
      <c r="CD6272" s="419"/>
      <c r="CF6272" s="419"/>
      <c r="CG6272" s="419"/>
      <c r="CH6272" s="419"/>
    </row>
    <row r="6273" spans="3:86" ht="21" thickBot="1">
      <c r="C6273" s="425"/>
      <c r="P6273" s="431"/>
      <c r="R6273" s="419"/>
      <c r="S6273" s="446"/>
      <c r="T6273" s="419"/>
      <c r="V6273" s="196"/>
      <c r="W6273" s="419"/>
      <c r="X6273" s="419"/>
      <c r="Z6273" s="419"/>
      <c r="AA6273" s="419"/>
      <c r="AB6273" s="419"/>
      <c r="AD6273" s="419"/>
      <c r="AE6273" s="419"/>
      <c r="AF6273" s="419"/>
      <c r="AH6273" s="419"/>
      <c r="AI6273" s="419"/>
      <c r="AJ6273" s="419"/>
      <c r="AL6273" s="419"/>
      <c r="AM6273" s="419"/>
      <c r="AN6273" s="403"/>
      <c r="AO6273" s="419"/>
      <c r="AP6273" s="419"/>
      <c r="AQ6273" s="419"/>
      <c r="AR6273" s="419"/>
      <c r="AS6273" s="419"/>
      <c r="AT6273" s="419"/>
      <c r="AU6273" s="419"/>
      <c r="AV6273" s="419"/>
      <c r="AX6273" s="419"/>
      <c r="AY6273" s="419"/>
      <c r="AZ6273" s="419"/>
      <c r="BB6273" s="419"/>
      <c r="BC6273" s="419"/>
      <c r="BD6273" s="419"/>
      <c r="BF6273" s="419"/>
      <c r="BG6273" s="419"/>
      <c r="BH6273" s="419"/>
      <c r="BJ6273" s="419"/>
      <c r="BK6273" s="419"/>
      <c r="BL6273" s="419"/>
      <c r="BN6273" s="419"/>
      <c r="BO6273" s="419"/>
      <c r="BP6273" s="419"/>
      <c r="BR6273" s="419"/>
      <c r="BS6273" s="419"/>
      <c r="BT6273" s="419"/>
      <c r="BV6273" s="419"/>
      <c r="BW6273" s="419"/>
      <c r="BX6273" s="397"/>
      <c r="BZ6273" s="449"/>
      <c r="CB6273" s="419"/>
      <c r="CC6273" s="419"/>
      <c r="CD6273" s="419"/>
      <c r="CF6273" s="419"/>
      <c r="CG6273" s="419"/>
      <c r="CH6273" s="419"/>
    </row>
    <row r="6274" spans="3:86" ht="21" thickBot="1">
      <c r="C6274" s="425"/>
      <c r="P6274" s="431"/>
      <c r="R6274" s="419"/>
      <c r="S6274" s="446"/>
      <c r="T6274" s="419"/>
      <c r="V6274" s="196"/>
      <c r="W6274" s="419"/>
      <c r="X6274" s="419"/>
      <c r="Z6274" s="419"/>
      <c r="AA6274" s="419"/>
      <c r="AB6274" s="419"/>
      <c r="AD6274" s="419"/>
      <c r="AE6274" s="419"/>
      <c r="AF6274" s="419"/>
      <c r="AH6274" s="419"/>
      <c r="AI6274" s="419"/>
      <c r="AJ6274" s="419"/>
      <c r="AL6274" s="419"/>
      <c r="AM6274" s="419"/>
      <c r="AN6274" s="403"/>
      <c r="AO6274" s="419"/>
      <c r="AP6274" s="419"/>
      <c r="AQ6274" s="419"/>
      <c r="AR6274" s="419"/>
      <c r="AS6274" s="419"/>
      <c r="AT6274" s="419"/>
      <c r="AU6274" s="419"/>
      <c r="AV6274" s="419"/>
      <c r="AX6274" s="419"/>
      <c r="AY6274" s="419"/>
      <c r="AZ6274" s="419"/>
      <c r="BB6274" s="419"/>
      <c r="BC6274" s="419"/>
      <c r="BD6274" s="419"/>
      <c r="BF6274" s="419"/>
      <c r="BG6274" s="419"/>
      <c r="BH6274" s="419"/>
      <c r="BJ6274" s="419"/>
      <c r="BK6274" s="419"/>
      <c r="BL6274" s="419"/>
      <c r="BN6274" s="419"/>
      <c r="BO6274" s="419"/>
      <c r="BP6274" s="419"/>
      <c r="BR6274" s="419"/>
      <c r="BS6274" s="419"/>
      <c r="BT6274" s="419"/>
      <c r="BV6274" s="419"/>
      <c r="BW6274" s="419"/>
      <c r="BX6274" s="397"/>
      <c r="BZ6274" s="449"/>
      <c r="CB6274" s="419"/>
      <c r="CC6274" s="419"/>
      <c r="CD6274" s="419"/>
      <c r="CF6274" s="419"/>
      <c r="CG6274" s="419"/>
      <c r="CH6274" s="419"/>
    </row>
    <row r="6275" spans="3:86" ht="21" thickBot="1">
      <c r="C6275" s="425"/>
      <c r="P6275" s="431"/>
      <c r="R6275" s="419"/>
      <c r="S6275" s="446"/>
      <c r="T6275" s="419"/>
      <c r="V6275" s="196"/>
      <c r="W6275" s="419"/>
      <c r="X6275" s="419"/>
      <c r="Z6275" s="419"/>
      <c r="AA6275" s="419"/>
      <c r="AB6275" s="419"/>
      <c r="AD6275" s="419"/>
      <c r="AE6275" s="419"/>
      <c r="AF6275" s="419"/>
      <c r="AH6275" s="419"/>
      <c r="AI6275" s="419"/>
      <c r="AJ6275" s="419"/>
      <c r="AL6275" s="419"/>
      <c r="AM6275" s="419"/>
      <c r="AN6275" s="403"/>
      <c r="AO6275" s="419"/>
      <c r="AP6275" s="419"/>
      <c r="AQ6275" s="419"/>
      <c r="AR6275" s="419"/>
      <c r="AS6275" s="419"/>
      <c r="AT6275" s="419"/>
      <c r="AU6275" s="419"/>
      <c r="AV6275" s="419"/>
      <c r="AX6275" s="419"/>
      <c r="AY6275" s="419"/>
      <c r="AZ6275" s="419"/>
      <c r="BB6275" s="419"/>
      <c r="BC6275" s="419"/>
      <c r="BD6275" s="419"/>
      <c r="BF6275" s="419"/>
      <c r="BG6275" s="419"/>
      <c r="BH6275" s="419"/>
      <c r="BJ6275" s="419"/>
      <c r="BK6275" s="419"/>
      <c r="BL6275" s="419"/>
      <c r="BN6275" s="419"/>
      <c r="BO6275" s="419"/>
      <c r="BP6275" s="419"/>
      <c r="BR6275" s="419"/>
      <c r="BS6275" s="419"/>
      <c r="BT6275" s="419"/>
      <c r="BV6275" s="419"/>
      <c r="BW6275" s="419"/>
      <c r="BX6275" s="397"/>
      <c r="BZ6275" s="449"/>
      <c r="CB6275" s="419"/>
      <c r="CC6275" s="419"/>
      <c r="CD6275" s="419"/>
      <c r="CF6275" s="419"/>
      <c r="CG6275" s="419"/>
      <c r="CH6275" s="419"/>
    </row>
    <row r="6276" spans="3:86" ht="21" thickBot="1">
      <c r="C6276" s="425"/>
      <c r="P6276" s="431"/>
      <c r="R6276" s="419"/>
      <c r="S6276" s="446"/>
      <c r="T6276" s="419"/>
      <c r="V6276" s="196"/>
      <c r="W6276" s="419"/>
      <c r="X6276" s="419"/>
      <c r="Z6276" s="419"/>
      <c r="AA6276" s="419"/>
      <c r="AB6276" s="419"/>
      <c r="AD6276" s="419"/>
      <c r="AE6276" s="419"/>
      <c r="AF6276" s="419"/>
      <c r="AH6276" s="419"/>
      <c r="AI6276" s="419"/>
      <c r="AJ6276" s="419"/>
      <c r="AL6276" s="419"/>
      <c r="AM6276" s="419"/>
      <c r="AN6276" s="403"/>
      <c r="AO6276" s="419"/>
      <c r="AP6276" s="419"/>
      <c r="AQ6276" s="419"/>
      <c r="AR6276" s="419"/>
      <c r="AS6276" s="419"/>
      <c r="AT6276" s="419"/>
      <c r="AU6276" s="419"/>
      <c r="AV6276" s="419"/>
      <c r="AX6276" s="419"/>
      <c r="AY6276" s="419"/>
      <c r="AZ6276" s="419"/>
      <c r="BB6276" s="419"/>
      <c r="BC6276" s="419"/>
      <c r="BD6276" s="419"/>
      <c r="BF6276" s="419"/>
      <c r="BG6276" s="419"/>
      <c r="BH6276" s="419"/>
      <c r="BJ6276" s="419"/>
      <c r="BK6276" s="419"/>
      <c r="BL6276" s="419"/>
      <c r="BN6276" s="419"/>
      <c r="BO6276" s="419"/>
      <c r="BP6276" s="419"/>
      <c r="BR6276" s="419"/>
      <c r="BS6276" s="419"/>
      <c r="BT6276" s="419"/>
      <c r="BV6276" s="419"/>
      <c r="BW6276" s="419"/>
      <c r="BX6276" s="397"/>
      <c r="BZ6276" s="449"/>
      <c r="CB6276" s="419"/>
      <c r="CC6276" s="419"/>
      <c r="CD6276" s="419"/>
      <c r="CF6276" s="419"/>
      <c r="CG6276" s="419"/>
      <c r="CH6276" s="419"/>
    </row>
    <row r="6277" spans="3:86" ht="21" thickBot="1">
      <c r="C6277" s="425"/>
      <c r="P6277" s="431"/>
      <c r="R6277" s="419"/>
      <c r="S6277" s="446"/>
      <c r="T6277" s="419"/>
      <c r="V6277" s="196"/>
      <c r="W6277" s="419"/>
      <c r="X6277" s="419"/>
      <c r="Z6277" s="419"/>
      <c r="AA6277" s="419"/>
      <c r="AB6277" s="419"/>
      <c r="AD6277" s="419"/>
      <c r="AE6277" s="419"/>
      <c r="AF6277" s="419"/>
      <c r="AH6277" s="419"/>
      <c r="AI6277" s="419"/>
      <c r="AJ6277" s="419"/>
      <c r="AL6277" s="419"/>
      <c r="AM6277" s="419"/>
      <c r="AN6277" s="403"/>
      <c r="AO6277" s="419"/>
      <c r="AP6277" s="419"/>
      <c r="AQ6277" s="419"/>
      <c r="AR6277" s="419"/>
      <c r="AS6277" s="419"/>
      <c r="AT6277" s="419"/>
      <c r="AU6277" s="419"/>
      <c r="AV6277" s="419"/>
      <c r="AX6277" s="419"/>
      <c r="AY6277" s="419"/>
      <c r="AZ6277" s="419"/>
      <c r="BB6277" s="419"/>
      <c r="BC6277" s="419"/>
      <c r="BD6277" s="419"/>
      <c r="BF6277" s="419"/>
      <c r="BG6277" s="419"/>
      <c r="BH6277" s="419"/>
      <c r="BJ6277" s="419"/>
      <c r="BK6277" s="419"/>
      <c r="BL6277" s="419"/>
      <c r="BN6277" s="419"/>
      <c r="BO6277" s="419"/>
      <c r="BP6277" s="419"/>
      <c r="BR6277" s="419"/>
      <c r="BS6277" s="419"/>
      <c r="BT6277" s="419"/>
      <c r="BV6277" s="419"/>
      <c r="BW6277" s="419"/>
      <c r="BX6277" s="397"/>
      <c r="BZ6277" s="449"/>
      <c r="CB6277" s="419"/>
      <c r="CC6277" s="419"/>
      <c r="CD6277" s="419"/>
      <c r="CF6277" s="419"/>
      <c r="CG6277" s="419"/>
      <c r="CH6277" s="419"/>
    </row>
    <row r="6278" spans="3:86" ht="21" thickBot="1">
      <c r="C6278" s="425"/>
      <c r="P6278" s="431"/>
      <c r="R6278" s="419"/>
      <c r="S6278" s="446"/>
      <c r="T6278" s="419"/>
      <c r="V6278" s="196"/>
      <c r="W6278" s="419"/>
      <c r="X6278" s="419"/>
      <c r="Z6278" s="419"/>
      <c r="AA6278" s="419"/>
      <c r="AB6278" s="419"/>
      <c r="AD6278" s="419"/>
      <c r="AE6278" s="419"/>
      <c r="AF6278" s="419"/>
      <c r="AH6278" s="419"/>
      <c r="AI6278" s="419"/>
      <c r="AJ6278" s="419"/>
      <c r="AL6278" s="419"/>
      <c r="AM6278" s="419"/>
      <c r="AN6278" s="403"/>
      <c r="AO6278" s="419"/>
      <c r="AP6278" s="419"/>
      <c r="AQ6278" s="419"/>
      <c r="AR6278" s="419"/>
      <c r="AS6278" s="419"/>
      <c r="AT6278" s="419"/>
      <c r="AU6278" s="419"/>
      <c r="AV6278" s="419"/>
      <c r="AX6278" s="419"/>
      <c r="AY6278" s="419"/>
      <c r="AZ6278" s="419"/>
      <c r="BB6278" s="419"/>
      <c r="BC6278" s="419"/>
      <c r="BD6278" s="419"/>
      <c r="BF6278" s="419"/>
      <c r="BG6278" s="419"/>
      <c r="BH6278" s="419"/>
      <c r="BJ6278" s="419"/>
      <c r="BK6278" s="419"/>
      <c r="BL6278" s="419"/>
      <c r="BN6278" s="419"/>
      <c r="BO6278" s="419"/>
      <c r="BP6278" s="419"/>
      <c r="BR6278" s="419"/>
      <c r="BS6278" s="419"/>
      <c r="BT6278" s="419"/>
      <c r="BV6278" s="419"/>
      <c r="BW6278" s="419"/>
      <c r="BX6278" s="397"/>
      <c r="BZ6278" s="449"/>
      <c r="CB6278" s="419"/>
      <c r="CC6278" s="419"/>
      <c r="CD6278" s="419"/>
      <c r="CF6278" s="419"/>
      <c r="CG6278" s="419"/>
      <c r="CH6278" s="419"/>
    </row>
    <row r="6279" spans="3:86" ht="21" thickBot="1">
      <c r="C6279" s="425"/>
      <c r="P6279" s="431"/>
      <c r="R6279" s="419"/>
      <c r="S6279" s="446"/>
      <c r="T6279" s="419"/>
      <c r="V6279" s="196"/>
      <c r="W6279" s="419"/>
      <c r="X6279" s="419"/>
      <c r="Z6279" s="419"/>
      <c r="AA6279" s="419"/>
      <c r="AB6279" s="419"/>
      <c r="AD6279" s="419"/>
      <c r="AE6279" s="419"/>
      <c r="AF6279" s="419"/>
      <c r="AH6279" s="419"/>
      <c r="AI6279" s="419"/>
      <c r="AJ6279" s="419"/>
      <c r="AL6279" s="419"/>
      <c r="AM6279" s="419"/>
      <c r="AN6279" s="403"/>
      <c r="AO6279" s="419"/>
      <c r="AP6279" s="419"/>
      <c r="AQ6279" s="419"/>
      <c r="AR6279" s="419"/>
      <c r="AS6279" s="419"/>
      <c r="AT6279" s="419"/>
      <c r="AU6279" s="419"/>
      <c r="AV6279" s="419"/>
      <c r="AX6279" s="419"/>
      <c r="AY6279" s="419"/>
      <c r="AZ6279" s="419"/>
      <c r="BB6279" s="419"/>
      <c r="BC6279" s="419"/>
      <c r="BD6279" s="419"/>
      <c r="BF6279" s="419"/>
      <c r="BG6279" s="419"/>
      <c r="BH6279" s="419"/>
      <c r="BJ6279" s="419"/>
      <c r="BK6279" s="419"/>
      <c r="BL6279" s="419"/>
      <c r="BN6279" s="419"/>
      <c r="BO6279" s="419"/>
      <c r="BP6279" s="419"/>
      <c r="BR6279" s="419"/>
      <c r="BS6279" s="419"/>
      <c r="BT6279" s="419"/>
      <c r="BV6279" s="419"/>
      <c r="BW6279" s="419"/>
      <c r="BX6279" s="397"/>
      <c r="BZ6279" s="449"/>
      <c r="CB6279" s="419"/>
      <c r="CC6279" s="419"/>
      <c r="CD6279" s="419"/>
      <c r="CF6279" s="419"/>
      <c r="CG6279" s="419"/>
      <c r="CH6279" s="419"/>
    </row>
    <row r="6280" spans="3:86" ht="21" thickBot="1">
      <c r="C6280" s="425"/>
      <c r="P6280" s="431"/>
      <c r="R6280" s="419"/>
      <c r="S6280" s="446"/>
      <c r="T6280" s="419"/>
      <c r="V6280" s="196"/>
      <c r="W6280" s="419"/>
      <c r="X6280" s="419"/>
      <c r="Z6280" s="419"/>
      <c r="AA6280" s="419"/>
      <c r="AB6280" s="419"/>
      <c r="AD6280" s="419"/>
      <c r="AE6280" s="419"/>
      <c r="AF6280" s="419"/>
      <c r="AH6280" s="419"/>
      <c r="AI6280" s="419"/>
      <c r="AJ6280" s="419"/>
      <c r="AL6280" s="419"/>
      <c r="AM6280" s="419"/>
      <c r="AN6280" s="403"/>
      <c r="AO6280" s="419"/>
      <c r="AP6280" s="419"/>
      <c r="AQ6280" s="419"/>
      <c r="AR6280" s="419"/>
      <c r="AS6280" s="419"/>
      <c r="AT6280" s="419"/>
      <c r="AU6280" s="419"/>
      <c r="AV6280" s="419"/>
      <c r="AX6280" s="419"/>
      <c r="AY6280" s="419"/>
      <c r="AZ6280" s="419"/>
      <c r="BB6280" s="419"/>
      <c r="BC6280" s="419"/>
      <c r="BD6280" s="419"/>
      <c r="BF6280" s="419"/>
      <c r="BG6280" s="419"/>
      <c r="BH6280" s="419"/>
      <c r="BJ6280" s="419"/>
      <c r="BK6280" s="419"/>
      <c r="BL6280" s="419"/>
      <c r="BN6280" s="419"/>
      <c r="BO6280" s="419"/>
      <c r="BP6280" s="419"/>
      <c r="BR6280" s="419"/>
      <c r="BS6280" s="419"/>
      <c r="BT6280" s="419"/>
      <c r="BV6280" s="419"/>
      <c r="BW6280" s="419"/>
      <c r="BX6280" s="397"/>
      <c r="BZ6280" s="449"/>
      <c r="CB6280" s="419"/>
      <c r="CC6280" s="419"/>
      <c r="CD6280" s="419"/>
      <c r="CF6280" s="419"/>
      <c r="CG6280" s="419"/>
      <c r="CH6280" s="419"/>
    </row>
    <row r="6281" spans="3:86" ht="21" thickBot="1">
      <c r="C6281" s="425"/>
      <c r="P6281" s="431"/>
      <c r="R6281" s="419"/>
      <c r="S6281" s="446"/>
      <c r="T6281" s="419"/>
      <c r="V6281" s="196"/>
      <c r="W6281" s="419"/>
      <c r="X6281" s="419"/>
      <c r="Z6281" s="419"/>
      <c r="AA6281" s="419"/>
      <c r="AB6281" s="419"/>
      <c r="AD6281" s="419"/>
      <c r="AE6281" s="419"/>
      <c r="AF6281" s="419"/>
      <c r="AH6281" s="419"/>
      <c r="AI6281" s="419"/>
      <c r="AJ6281" s="419"/>
      <c r="AL6281" s="419"/>
      <c r="AM6281" s="419"/>
      <c r="AN6281" s="403"/>
      <c r="AO6281" s="419"/>
      <c r="AP6281" s="419"/>
      <c r="AQ6281" s="419"/>
      <c r="AR6281" s="419"/>
      <c r="AS6281" s="419"/>
      <c r="AT6281" s="419"/>
      <c r="AU6281" s="419"/>
      <c r="AV6281" s="419"/>
      <c r="AX6281" s="419"/>
      <c r="AY6281" s="419"/>
      <c r="AZ6281" s="419"/>
      <c r="BB6281" s="419"/>
      <c r="BC6281" s="419"/>
      <c r="BD6281" s="419"/>
      <c r="BF6281" s="419"/>
      <c r="BG6281" s="419"/>
      <c r="BH6281" s="419"/>
      <c r="BJ6281" s="419"/>
      <c r="BK6281" s="419"/>
      <c r="BL6281" s="419"/>
      <c r="BN6281" s="419"/>
      <c r="BO6281" s="419"/>
      <c r="BP6281" s="419"/>
      <c r="BR6281" s="419"/>
      <c r="BS6281" s="419"/>
      <c r="BT6281" s="419"/>
      <c r="BV6281" s="419"/>
      <c r="BW6281" s="419"/>
      <c r="BX6281" s="397"/>
      <c r="BZ6281" s="449"/>
      <c r="CB6281" s="419"/>
      <c r="CC6281" s="419"/>
      <c r="CD6281" s="419"/>
      <c r="CF6281" s="419"/>
      <c r="CG6281" s="419"/>
      <c r="CH6281" s="419"/>
    </row>
    <row r="6282" spans="3:86" ht="21" thickBot="1">
      <c r="C6282" s="425"/>
      <c r="P6282" s="431"/>
      <c r="R6282" s="419"/>
      <c r="S6282" s="446"/>
      <c r="T6282" s="419"/>
      <c r="V6282" s="196"/>
      <c r="W6282" s="419"/>
      <c r="X6282" s="419"/>
      <c r="Z6282" s="419"/>
      <c r="AA6282" s="419"/>
      <c r="AB6282" s="419"/>
      <c r="AD6282" s="419"/>
      <c r="AE6282" s="419"/>
      <c r="AF6282" s="419"/>
      <c r="AH6282" s="419"/>
      <c r="AI6282" s="419"/>
      <c r="AJ6282" s="419"/>
      <c r="AL6282" s="419"/>
      <c r="AM6282" s="419"/>
      <c r="AN6282" s="403"/>
      <c r="AO6282" s="419"/>
      <c r="AP6282" s="419"/>
      <c r="AQ6282" s="419"/>
      <c r="AR6282" s="419"/>
      <c r="AS6282" s="419"/>
      <c r="AT6282" s="419"/>
      <c r="AU6282" s="419"/>
      <c r="AV6282" s="419"/>
      <c r="AX6282" s="419"/>
      <c r="AY6282" s="419"/>
      <c r="AZ6282" s="419"/>
      <c r="BB6282" s="419"/>
      <c r="BC6282" s="419"/>
      <c r="BD6282" s="419"/>
      <c r="BF6282" s="419"/>
      <c r="BG6282" s="419"/>
      <c r="BH6282" s="419"/>
      <c r="BJ6282" s="419"/>
      <c r="BK6282" s="419"/>
      <c r="BL6282" s="419"/>
      <c r="BN6282" s="419"/>
      <c r="BO6282" s="419"/>
      <c r="BP6282" s="419"/>
      <c r="BR6282" s="419"/>
      <c r="BS6282" s="419"/>
      <c r="BT6282" s="419"/>
      <c r="BV6282" s="419"/>
      <c r="BW6282" s="419"/>
      <c r="BX6282" s="397"/>
      <c r="BZ6282" s="449"/>
      <c r="CB6282" s="419"/>
      <c r="CC6282" s="419"/>
      <c r="CD6282" s="419"/>
      <c r="CF6282" s="419"/>
      <c r="CG6282" s="419"/>
      <c r="CH6282" s="419"/>
    </row>
    <row r="6283" spans="3:86" ht="21" thickBot="1">
      <c r="C6283" s="425"/>
      <c r="P6283" s="431"/>
      <c r="R6283" s="419"/>
      <c r="S6283" s="446"/>
      <c r="T6283" s="419"/>
      <c r="V6283" s="196"/>
      <c r="W6283" s="419"/>
      <c r="X6283" s="419"/>
      <c r="Z6283" s="419"/>
      <c r="AA6283" s="419"/>
      <c r="AB6283" s="419"/>
      <c r="AD6283" s="419"/>
      <c r="AE6283" s="419"/>
      <c r="AF6283" s="419"/>
      <c r="AH6283" s="419"/>
      <c r="AI6283" s="419"/>
      <c r="AJ6283" s="419"/>
      <c r="AL6283" s="419"/>
      <c r="AM6283" s="419"/>
      <c r="AN6283" s="403"/>
      <c r="AO6283" s="419"/>
      <c r="AP6283" s="419"/>
      <c r="AQ6283" s="419"/>
      <c r="AR6283" s="419"/>
      <c r="AS6283" s="419"/>
      <c r="AT6283" s="419"/>
      <c r="AU6283" s="419"/>
      <c r="AV6283" s="419"/>
      <c r="AX6283" s="419"/>
      <c r="AY6283" s="419"/>
      <c r="AZ6283" s="419"/>
      <c r="BB6283" s="419"/>
      <c r="BC6283" s="419"/>
      <c r="BD6283" s="419"/>
      <c r="BF6283" s="419"/>
      <c r="BG6283" s="419"/>
      <c r="BH6283" s="419"/>
      <c r="BJ6283" s="419"/>
      <c r="BK6283" s="419"/>
      <c r="BL6283" s="419"/>
      <c r="BN6283" s="419"/>
      <c r="BO6283" s="419"/>
      <c r="BP6283" s="419"/>
      <c r="BR6283" s="419"/>
      <c r="BS6283" s="419"/>
      <c r="BT6283" s="419"/>
      <c r="BV6283" s="419"/>
      <c r="BW6283" s="419"/>
      <c r="BX6283" s="397"/>
      <c r="BZ6283" s="449"/>
      <c r="CB6283" s="419"/>
      <c r="CC6283" s="419"/>
      <c r="CD6283" s="419"/>
      <c r="CF6283" s="419"/>
      <c r="CG6283" s="419"/>
      <c r="CH6283" s="419"/>
    </row>
    <row r="6284" spans="3:86" ht="21" thickBot="1">
      <c r="C6284" s="425"/>
      <c r="P6284" s="431"/>
      <c r="R6284" s="419"/>
      <c r="S6284" s="446"/>
      <c r="T6284" s="419"/>
      <c r="V6284" s="196"/>
      <c r="W6284" s="419"/>
      <c r="X6284" s="419"/>
      <c r="Z6284" s="419"/>
      <c r="AA6284" s="419"/>
      <c r="AB6284" s="419"/>
      <c r="AD6284" s="419"/>
      <c r="AE6284" s="419"/>
      <c r="AF6284" s="419"/>
      <c r="AH6284" s="419"/>
      <c r="AI6284" s="419"/>
      <c r="AJ6284" s="419"/>
      <c r="AL6284" s="419"/>
      <c r="AM6284" s="419"/>
      <c r="AN6284" s="403"/>
      <c r="AO6284" s="419"/>
      <c r="AP6284" s="419"/>
      <c r="AQ6284" s="419"/>
      <c r="AR6284" s="419"/>
      <c r="AS6284" s="419"/>
      <c r="AT6284" s="419"/>
      <c r="AU6284" s="419"/>
      <c r="AV6284" s="419"/>
      <c r="AX6284" s="419"/>
      <c r="AY6284" s="419"/>
      <c r="AZ6284" s="419"/>
      <c r="BB6284" s="419"/>
      <c r="BC6284" s="419"/>
      <c r="BD6284" s="419"/>
      <c r="BF6284" s="419"/>
      <c r="BG6284" s="419"/>
      <c r="BH6284" s="419"/>
      <c r="BJ6284" s="419"/>
      <c r="BK6284" s="419"/>
      <c r="BL6284" s="419"/>
      <c r="BN6284" s="419"/>
      <c r="BO6284" s="419"/>
      <c r="BP6284" s="419"/>
      <c r="BR6284" s="419"/>
      <c r="BS6284" s="419"/>
      <c r="BT6284" s="419"/>
      <c r="BV6284" s="419"/>
      <c r="BW6284" s="419"/>
      <c r="BX6284" s="397"/>
      <c r="BZ6284" s="449"/>
      <c r="CB6284" s="419"/>
      <c r="CC6284" s="419"/>
      <c r="CD6284" s="419"/>
      <c r="CF6284" s="419"/>
      <c r="CG6284" s="419"/>
      <c r="CH6284" s="419"/>
    </row>
    <row r="6285" spans="3:86" ht="21" thickBot="1">
      <c r="C6285" s="425"/>
      <c r="P6285" s="431"/>
      <c r="R6285" s="419"/>
      <c r="S6285" s="446"/>
      <c r="T6285" s="419"/>
      <c r="V6285" s="196"/>
      <c r="W6285" s="419"/>
      <c r="X6285" s="419"/>
      <c r="Z6285" s="419"/>
      <c r="AA6285" s="419"/>
      <c r="AB6285" s="419"/>
      <c r="AD6285" s="419"/>
      <c r="AE6285" s="419"/>
      <c r="AF6285" s="419"/>
      <c r="AH6285" s="419"/>
      <c r="AI6285" s="419"/>
      <c r="AJ6285" s="419"/>
      <c r="AL6285" s="419"/>
      <c r="AM6285" s="419"/>
      <c r="AN6285" s="403"/>
      <c r="AO6285" s="419"/>
      <c r="AP6285" s="419"/>
      <c r="AQ6285" s="419"/>
      <c r="AR6285" s="419"/>
      <c r="AS6285" s="419"/>
      <c r="AT6285" s="419"/>
      <c r="AU6285" s="419"/>
      <c r="AV6285" s="419"/>
      <c r="AX6285" s="419"/>
      <c r="AY6285" s="419"/>
      <c r="AZ6285" s="419"/>
      <c r="BB6285" s="419"/>
      <c r="BC6285" s="419"/>
      <c r="BD6285" s="419"/>
      <c r="BF6285" s="419"/>
      <c r="BG6285" s="419"/>
      <c r="BH6285" s="419"/>
      <c r="BJ6285" s="419"/>
      <c r="BK6285" s="419"/>
      <c r="BL6285" s="419"/>
      <c r="BN6285" s="419"/>
      <c r="BO6285" s="419"/>
      <c r="BP6285" s="419"/>
      <c r="BR6285" s="419"/>
      <c r="BS6285" s="419"/>
      <c r="BT6285" s="419"/>
      <c r="BV6285" s="419"/>
      <c r="BW6285" s="419"/>
      <c r="BX6285" s="397"/>
      <c r="BZ6285" s="449"/>
      <c r="CB6285" s="419"/>
      <c r="CC6285" s="419"/>
      <c r="CD6285" s="419"/>
      <c r="CF6285" s="419"/>
      <c r="CG6285" s="419"/>
      <c r="CH6285" s="419"/>
    </row>
    <row r="6286" spans="3:86" ht="21" thickBot="1">
      <c r="C6286" s="425"/>
      <c r="P6286" s="431"/>
      <c r="R6286" s="419"/>
      <c r="S6286" s="446"/>
      <c r="T6286" s="419"/>
      <c r="V6286" s="196"/>
      <c r="W6286" s="419"/>
      <c r="X6286" s="419"/>
      <c r="Z6286" s="419"/>
      <c r="AA6286" s="419"/>
      <c r="AB6286" s="419"/>
      <c r="AD6286" s="419"/>
      <c r="AE6286" s="419"/>
      <c r="AF6286" s="419"/>
      <c r="AH6286" s="419"/>
      <c r="AI6286" s="419"/>
      <c r="AJ6286" s="419"/>
      <c r="AL6286" s="419"/>
      <c r="AM6286" s="419"/>
      <c r="AN6286" s="403"/>
      <c r="AO6286" s="419"/>
      <c r="AP6286" s="419"/>
      <c r="AQ6286" s="419"/>
      <c r="AR6286" s="419"/>
      <c r="AS6286" s="419"/>
      <c r="AT6286" s="419"/>
      <c r="AU6286" s="419"/>
      <c r="AV6286" s="419"/>
      <c r="AX6286" s="419"/>
      <c r="AY6286" s="419"/>
      <c r="AZ6286" s="419"/>
      <c r="BB6286" s="419"/>
      <c r="BC6286" s="419"/>
      <c r="BD6286" s="419"/>
      <c r="BF6286" s="419"/>
      <c r="BG6286" s="419"/>
      <c r="BH6286" s="419"/>
      <c r="BJ6286" s="419"/>
      <c r="BK6286" s="419"/>
      <c r="BL6286" s="419"/>
      <c r="BN6286" s="419"/>
      <c r="BO6286" s="419"/>
      <c r="BP6286" s="419"/>
      <c r="BR6286" s="419"/>
      <c r="BS6286" s="419"/>
      <c r="BT6286" s="419"/>
      <c r="BV6286" s="419"/>
      <c r="BW6286" s="419"/>
      <c r="BX6286" s="397"/>
      <c r="BZ6286" s="449"/>
      <c r="CB6286" s="419"/>
      <c r="CC6286" s="419"/>
      <c r="CD6286" s="419"/>
      <c r="CF6286" s="419"/>
      <c r="CG6286" s="419"/>
      <c r="CH6286" s="419"/>
    </row>
    <row r="6287" spans="3:86" ht="21" thickBot="1">
      <c r="C6287" s="425"/>
      <c r="P6287" s="431"/>
      <c r="R6287" s="419"/>
      <c r="S6287" s="446"/>
      <c r="T6287" s="419"/>
      <c r="V6287" s="196"/>
      <c r="W6287" s="419"/>
      <c r="X6287" s="419"/>
      <c r="Z6287" s="419"/>
      <c r="AA6287" s="419"/>
      <c r="AB6287" s="419"/>
      <c r="AD6287" s="419"/>
      <c r="AE6287" s="419"/>
      <c r="AF6287" s="419"/>
      <c r="AH6287" s="419"/>
      <c r="AI6287" s="419"/>
      <c r="AJ6287" s="419"/>
      <c r="AL6287" s="419"/>
      <c r="AM6287" s="419"/>
      <c r="AN6287" s="403"/>
      <c r="AO6287" s="419"/>
      <c r="AP6287" s="419"/>
      <c r="AQ6287" s="419"/>
      <c r="AR6287" s="419"/>
      <c r="AS6287" s="419"/>
      <c r="AT6287" s="419"/>
      <c r="AU6287" s="419"/>
      <c r="AV6287" s="419"/>
      <c r="AX6287" s="419"/>
      <c r="AY6287" s="419"/>
      <c r="AZ6287" s="419"/>
      <c r="BB6287" s="419"/>
      <c r="BC6287" s="419"/>
      <c r="BD6287" s="419"/>
      <c r="BF6287" s="419"/>
      <c r="BG6287" s="419"/>
      <c r="BH6287" s="419"/>
      <c r="BJ6287" s="419"/>
      <c r="BK6287" s="419"/>
      <c r="BL6287" s="419"/>
      <c r="BN6287" s="419"/>
      <c r="BO6287" s="419"/>
      <c r="BP6287" s="419"/>
      <c r="BR6287" s="419"/>
      <c r="BS6287" s="419"/>
      <c r="BT6287" s="419"/>
      <c r="BV6287" s="419"/>
      <c r="BW6287" s="419"/>
      <c r="BX6287" s="397"/>
      <c r="BZ6287" s="449"/>
      <c r="CB6287" s="419"/>
      <c r="CC6287" s="419"/>
      <c r="CD6287" s="419"/>
      <c r="CF6287" s="419"/>
      <c r="CG6287" s="419"/>
      <c r="CH6287" s="419"/>
    </row>
    <row r="6288" spans="3:86" ht="21" thickBot="1">
      <c r="C6288" s="425"/>
      <c r="P6288" s="431"/>
      <c r="R6288" s="419"/>
      <c r="S6288" s="446"/>
      <c r="T6288" s="419"/>
      <c r="V6288" s="196"/>
      <c r="W6288" s="419"/>
      <c r="X6288" s="419"/>
      <c r="Z6288" s="419"/>
      <c r="AA6288" s="419"/>
      <c r="AB6288" s="419"/>
      <c r="AD6288" s="419"/>
      <c r="AE6288" s="419"/>
      <c r="AF6288" s="419"/>
      <c r="AH6288" s="419"/>
      <c r="AI6288" s="419"/>
      <c r="AJ6288" s="419"/>
      <c r="AL6288" s="419"/>
      <c r="AM6288" s="419"/>
      <c r="AN6288" s="403"/>
      <c r="AO6288" s="419"/>
      <c r="AP6288" s="419"/>
      <c r="AQ6288" s="419"/>
      <c r="AR6288" s="419"/>
      <c r="AS6288" s="419"/>
      <c r="AT6288" s="419"/>
      <c r="AU6288" s="419"/>
      <c r="AV6288" s="419"/>
      <c r="AX6288" s="419"/>
      <c r="AY6288" s="419"/>
      <c r="AZ6288" s="419"/>
      <c r="BB6288" s="419"/>
      <c r="BC6288" s="419"/>
      <c r="BD6288" s="419"/>
      <c r="BF6288" s="419"/>
      <c r="BG6288" s="419"/>
      <c r="BH6288" s="419"/>
      <c r="BJ6288" s="419"/>
      <c r="BK6288" s="419"/>
      <c r="BL6288" s="419"/>
      <c r="BN6288" s="419"/>
      <c r="BO6288" s="419"/>
      <c r="BP6288" s="419"/>
      <c r="BR6288" s="419"/>
      <c r="BS6288" s="419"/>
      <c r="BT6288" s="419"/>
      <c r="BV6288" s="419"/>
      <c r="BW6288" s="419"/>
      <c r="BX6288" s="397"/>
      <c r="BZ6288" s="449"/>
      <c r="CB6288" s="419"/>
      <c r="CC6288" s="419"/>
      <c r="CD6288" s="419"/>
      <c r="CF6288" s="419"/>
      <c r="CG6288" s="419"/>
      <c r="CH6288" s="419"/>
    </row>
    <row r="6289" spans="3:86" ht="21" thickBot="1">
      <c r="C6289" s="425"/>
      <c r="P6289" s="431"/>
      <c r="R6289" s="419"/>
      <c r="S6289" s="446"/>
      <c r="T6289" s="419"/>
      <c r="V6289" s="196"/>
      <c r="W6289" s="419"/>
      <c r="X6289" s="419"/>
      <c r="Z6289" s="419"/>
      <c r="AA6289" s="419"/>
      <c r="AB6289" s="419"/>
      <c r="AD6289" s="419"/>
      <c r="AE6289" s="419"/>
      <c r="AF6289" s="419"/>
      <c r="AH6289" s="419"/>
      <c r="AI6289" s="419"/>
      <c r="AJ6289" s="419"/>
      <c r="AL6289" s="419"/>
      <c r="AM6289" s="419"/>
      <c r="AN6289" s="403"/>
      <c r="AO6289" s="419"/>
      <c r="AP6289" s="419"/>
      <c r="AQ6289" s="419"/>
      <c r="AR6289" s="419"/>
      <c r="AS6289" s="419"/>
      <c r="AT6289" s="419"/>
      <c r="AU6289" s="419"/>
      <c r="AV6289" s="419"/>
      <c r="AX6289" s="419"/>
      <c r="AY6289" s="419"/>
      <c r="AZ6289" s="419"/>
      <c r="BB6289" s="419"/>
      <c r="BC6289" s="419"/>
      <c r="BD6289" s="419"/>
      <c r="BF6289" s="419"/>
      <c r="BG6289" s="419"/>
      <c r="BH6289" s="419"/>
      <c r="BJ6289" s="419"/>
      <c r="BK6289" s="419"/>
      <c r="BL6289" s="419"/>
      <c r="BN6289" s="419"/>
      <c r="BO6289" s="419"/>
      <c r="BP6289" s="419"/>
      <c r="BR6289" s="419"/>
      <c r="BS6289" s="419"/>
      <c r="BT6289" s="419"/>
      <c r="BV6289" s="419"/>
      <c r="BW6289" s="419"/>
      <c r="BX6289" s="397"/>
      <c r="BZ6289" s="449"/>
      <c r="CB6289" s="419"/>
      <c r="CC6289" s="419"/>
      <c r="CD6289" s="419"/>
      <c r="CF6289" s="419"/>
      <c r="CG6289" s="419"/>
      <c r="CH6289" s="419"/>
    </row>
    <row r="6290" spans="3:86" ht="21" thickBot="1">
      <c r="C6290" s="425"/>
      <c r="P6290" s="431"/>
      <c r="R6290" s="419"/>
      <c r="S6290" s="446"/>
      <c r="T6290" s="419"/>
      <c r="V6290" s="196"/>
      <c r="W6290" s="419"/>
      <c r="X6290" s="419"/>
      <c r="Z6290" s="419"/>
      <c r="AA6290" s="419"/>
      <c r="AB6290" s="419"/>
      <c r="AD6290" s="419"/>
      <c r="AE6290" s="419"/>
      <c r="AF6290" s="419"/>
      <c r="AH6290" s="419"/>
      <c r="AI6290" s="419"/>
      <c r="AJ6290" s="419"/>
      <c r="AL6290" s="419"/>
      <c r="AM6290" s="419"/>
      <c r="AN6290" s="403"/>
      <c r="AO6290" s="419"/>
      <c r="AP6290" s="419"/>
      <c r="AQ6290" s="419"/>
      <c r="AR6290" s="419"/>
      <c r="AS6290" s="419"/>
      <c r="AT6290" s="419"/>
      <c r="AU6290" s="419"/>
      <c r="AV6290" s="419"/>
      <c r="AX6290" s="419"/>
      <c r="AY6290" s="419"/>
      <c r="AZ6290" s="419"/>
      <c r="BB6290" s="419"/>
      <c r="BC6290" s="419"/>
      <c r="BD6290" s="419"/>
      <c r="BF6290" s="419"/>
      <c r="BG6290" s="419"/>
      <c r="BH6290" s="419"/>
      <c r="BJ6290" s="419"/>
      <c r="BK6290" s="419"/>
      <c r="BL6290" s="419"/>
      <c r="BN6290" s="419"/>
      <c r="BO6290" s="419"/>
      <c r="BP6290" s="419"/>
      <c r="BR6290" s="419"/>
      <c r="BS6290" s="419"/>
      <c r="BT6290" s="419"/>
      <c r="BV6290" s="419"/>
      <c r="BW6290" s="419"/>
      <c r="BX6290" s="397"/>
      <c r="BZ6290" s="449"/>
      <c r="CB6290" s="419"/>
      <c r="CC6290" s="419"/>
      <c r="CD6290" s="419"/>
      <c r="CF6290" s="419"/>
      <c r="CG6290" s="419"/>
      <c r="CH6290" s="419"/>
    </row>
    <row r="6291" spans="3:86" ht="21" thickBot="1">
      <c r="C6291" s="425"/>
      <c r="P6291" s="431"/>
      <c r="R6291" s="419"/>
      <c r="S6291" s="446"/>
      <c r="T6291" s="419"/>
      <c r="V6291" s="196"/>
      <c r="W6291" s="419"/>
      <c r="X6291" s="419"/>
      <c r="Z6291" s="419"/>
      <c r="AA6291" s="419"/>
      <c r="AB6291" s="419"/>
      <c r="AD6291" s="419"/>
      <c r="AE6291" s="419"/>
      <c r="AF6291" s="419"/>
      <c r="AH6291" s="419"/>
      <c r="AI6291" s="419"/>
      <c r="AJ6291" s="419"/>
      <c r="AL6291" s="419"/>
      <c r="AM6291" s="419"/>
      <c r="AN6291" s="403"/>
      <c r="AO6291" s="419"/>
      <c r="AP6291" s="419"/>
      <c r="AQ6291" s="419"/>
      <c r="AR6291" s="419"/>
      <c r="AS6291" s="419"/>
      <c r="AT6291" s="419"/>
      <c r="AU6291" s="419"/>
      <c r="AV6291" s="419"/>
      <c r="AX6291" s="419"/>
      <c r="AY6291" s="419"/>
      <c r="AZ6291" s="419"/>
      <c r="BB6291" s="419"/>
      <c r="BC6291" s="419"/>
      <c r="BD6291" s="419"/>
      <c r="BF6291" s="419"/>
      <c r="BG6291" s="419"/>
      <c r="BH6291" s="419"/>
      <c r="BJ6291" s="419"/>
      <c r="BK6291" s="419"/>
      <c r="BL6291" s="419"/>
      <c r="BN6291" s="419"/>
      <c r="BO6291" s="419"/>
      <c r="BP6291" s="419"/>
      <c r="BR6291" s="419"/>
      <c r="BS6291" s="419"/>
      <c r="BT6291" s="419"/>
      <c r="BV6291" s="419"/>
      <c r="BW6291" s="419"/>
      <c r="BX6291" s="397"/>
      <c r="BZ6291" s="449"/>
      <c r="CB6291" s="419"/>
      <c r="CC6291" s="419"/>
      <c r="CD6291" s="419"/>
      <c r="CF6291" s="419"/>
      <c r="CG6291" s="419"/>
      <c r="CH6291" s="419"/>
    </row>
    <row r="6292" spans="3:86" ht="21" thickBot="1">
      <c r="C6292" s="425"/>
      <c r="P6292" s="431"/>
      <c r="R6292" s="419"/>
      <c r="S6292" s="446"/>
      <c r="T6292" s="419"/>
      <c r="V6292" s="196"/>
      <c r="W6292" s="419"/>
      <c r="X6292" s="419"/>
      <c r="Z6292" s="419"/>
      <c r="AA6292" s="419"/>
      <c r="AB6292" s="419"/>
      <c r="AD6292" s="419"/>
      <c r="AE6292" s="419"/>
      <c r="AF6292" s="419"/>
      <c r="AH6292" s="419"/>
      <c r="AI6292" s="419"/>
      <c r="AJ6292" s="419"/>
      <c r="AL6292" s="419"/>
      <c r="AM6292" s="419"/>
      <c r="AN6292" s="403"/>
      <c r="AO6292" s="419"/>
      <c r="AP6292" s="419"/>
      <c r="AQ6292" s="419"/>
      <c r="AR6292" s="419"/>
      <c r="AS6292" s="419"/>
      <c r="AT6292" s="419"/>
      <c r="AU6292" s="419"/>
      <c r="AV6292" s="419"/>
      <c r="AX6292" s="419"/>
      <c r="AY6292" s="419"/>
      <c r="AZ6292" s="419"/>
      <c r="BB6292" s="419"/>
      <c r="BC6292" s="419"/>
      <c r="BD6292" s="419"/>
      <c r="BF6292" s="419"/>
      <c r="BG6292" s="419"/>
      <c r="BH6292" s="419"/>
      <c r="BJ6292" s="419"/>
      <c r="BK6292" s="419"/>
      <c r="BL6292" s="419"/>
      <c r="BN6292" s="419"/>
      <c r="BO6292" s="419"/>
      <c r="BP6292" s="419"/>
      <c r="BR6292" s="419"/>
      <c r="BS6292" s="419"/>
      <c r="BT6292" s="419"/>
      <c r="BV6292" s="419"/>
      <c r="BW6292" s="419"/>
      <c r="BX6292" s="397"/>
      <c r="BZ6292" s="449"/>
      <c r="CB6292" s="419"/>
      <c r="CC6292" s="419"/>
      <c r="CD6292" s="419"/>
      <c r="CF6292" s="419"/>
      <c r="CG6292" s="419"/>
      <c r="CH6292" s="419"/>
    </row>
    <row r="6293" spans="3:86" ht="21" thickBot="1">
      <c r="C6293" s="425"/>
      <c r="P6293" s="431"/>
      <c r="R6293" s="419"/>
      <c r="S6293" s="446"/>
      <c r="T6293" s="419"/>
      <c r="V6293" s="196"/>
      <c r="W6293" s="419"/>
      <c r="X6293" s="419"/>
      <c r="Z6293" s="419"/>
      <c r="AA6293" s="419"/>
      <c r="AB6293" s="419"/>
      <c r="AD6293" s="419"/>
      <c r="AE6293" s="419"/>
      <c r="AF6293" s="419"/>
      <c r="AH6293" s="419"/>
      <c r="AI6293" s="419"/>
      <c r="AJ6293" s="419"/>
      <c r="AL6293" s="419"/>
      <c r="AM6293" s="419"/>
      <c r="AN6293" s="403"/>
      <c r="AO6293" s="419"/>
      <c r="AP6293" s="419"/>
      <c r="AQ6293" s="419"/>
      <c r="AR6293" s="419"/>
      <c r="AS6293" s="419"/>
      <c r="AT6293" s="419"/>
      <c r="AU6293" s="419"/>
      <c r="AV6293" s="419"/>
      <c r="AX6293" s="419"/>
      <c r="AY6293" s="419"/>
      <c r="AZ6293" s="419"/>
      <c r="BB6293" s="419"/>
      <c r="BC6293" s="419"/>
      <c r="BD6293" s="419"/>
      <c r="BF6293" s="419"/>
      <c r="BG6293" s="419"/>
      <c r="BH6293" s="419"/>
      <c r="BJ6293" s="419"/>
      <c r="BK6293" s="419"/>
      <c r="BL6293" s="419"/>
      <c r="BN6293" s="419"/>
      <c r="BO6293" s="419"/>
      <c r="BP6293" s="419"/>
      <c r="BR6293" s="419"/>
      <c r="BS6293" s="419"/>
      <c r="BT6293" s="419"/>
      <c r="BV6293" s="419"/>
      <c r="BW6293" s="419"/>
      <c r="BX6293" s="397"/>
      <c r="BZ6293" s="449"/>
      <c r="CB6293" s="419"/>
      <c r="CC6293" s="419"/>
      <c r="CD6293" s="419"/>
      <c r="CF6293" s="419"/>
      <c r="CG6293" s="419"/>
      <c r="CH6293" s="419"/>
    </row>
    <row r="6294" spans="3:86" ht="21" thickBot="1">
      <c r="C6294" s="425"/>
      <c r="P6294" s="431"/>
      <c r="R6294" s="419"/>
      <c r="S6294" s="446"/>
      <c r="T6294" s="419"/>
      <c r="V6294" s="196"/>
      <c r="W6294" s="419"/>
      <c r="X6294" s="419"/>
      <c r="Z6294" s="419"/>
      <c r="AA6294" s="419"/>
      <c r="AB6294" s="419"/>
      <c r="AD6294" s="419"/>
      <c r="AE6294" s="419"/>
      <c r="AF6294" s="419"/>
      <c r="AH6294" s="419"/>
      <c r="AI6294" s="419"/>
      <c r="AJ6294" s="419"/>
      <c r="AL6294" s="419"/>
      <c r="AM6294" s="419"/>
      <c r="AN6294" s="403"/>
      <c r="AO6294" s="419"/>
      <c r="AP6294" s="419"/>
      <c r="AQ6294" s="419"/>
      <c r="AR6294" s="419"/>
      <c r="AS6294" s="419"/>
      <c r="AT6294" s="419"/>
      <c r="AU6294" s="419"/>
      <c r="AV6294" s="419"/>
      <c r="AX6294" s="419"/>
      <c r="AY6294" s="419"/>
      <c r="AZ6294" s="419"/>
      <c r="BB6294" s="419"/>
      <c r="BC6294" s="419"/>
      <c r="BD6294" s="419"/>
      <c r="BF6294" s="419"/>
      <c r="BG6294" s="419"/>
      <c r="BH6294" s="419"/>
      <c r="BJ6294" s="419"/>
      <c r="BK6294" s="419"/>
      <c r="BL6294" s="419"/>
      <c r="BN6294" s="419"/>
      <c r="BO6294" s="419"/>
      <c r="BP6294" s="419"/>
      <c r="BR6294" s="419"/>
      <c r="BS6294" s="419"/>
      <c r="BT6294" s="419"/>
      <c r="BV6294" s="419"/>
      <c r="BW6294" s="419"/>
      <c r="BX6294" s="397"/>
      <c r="BZ6294" s="449"/>
      <c r="CB6294" s="419"/>
      <c r="CC6294" s="419"/>
      <c r="CD6294" s="419"/>
      <c r="CF6294" s="419"/>
      <c r="CG6294" s="419"/>
      <c r="CH6294" s="419"/>
    </row>
    <row r="6295" spans="3:86" ht="21" thickBot="1">
      <c r="C6295" s="425"/>
      <c r="P6295" s="431"/>
      <c r="R6295" s="419"/>
      <c r="S6295" s="446"/>
      <c r="T6295" s="419"/>
      <c r="V6295" s="196"/>
      <c r="W6295" s="419"/>
      <c r="X6295" s="419"/>
      <c r="Z6295" s="419"/>
      <c r="AA6295" s="419"/>
      <c r="AB6295" s="419"/>
      <c r="AD6295" s="419"/>
      <c r="AE6295" s="419"/>
      <c r="AF6295" s="419"/>
      <c r="AH6295" s="419"/>
      <c r="AI6295" s="419"/>
      <c r="AJ6295" s="419"/>
      <c r="AL6295" s="419"/>
      <c r="AM6295" s="419"/>
      <c r="AN6295" s="403"/>
      <c r="AO6295" s="419"/>
      <c r="AP6295" s="419"/>
      <c r="AQ6295" s="419"/>
      <c r="AR6295" s="419"/>
      <c r="AS6295" s="419"/>
      <c r="AT6295" s="419"/>
      <c r="AU6295" s="419"/>
      <c r="AV6295" s="419"/>
      <c r="AX6295" s="419"/>
      <c r="AY6295" s="419"/>
      <c r="AZ6295" s="419"/>
      <c r="BB6295" s="419"/>
      <c r="BC6295" s="419"/>
      <c r="BD6295" s="419"/>
      <c r="BF6295" s="419"/>
      <c r="BG6295" s="419"/>
      <c r="BH6295" s="419"/>
      <c r="BJ6295" s="419"/>
      <c r="BK6295" s="419"/>
      <c r="BL6295" s="419"/>
      <c r="BN6295" s="419"/>
      <c r="BO6295" s="419"/>
      <c r="BP6295" s="419"/>
      <c r="BR6295" s="419"/>
      <c r="BS6295" s="419"/>
      <c r="BT6295" s="419"/>
      <c r="BV6295" s="419"/>
      <c r="BW6295" s="419"/>
      <c r="BX6295" s="397"/>
      <c r="BZ6295" s="449"/>
      <c r="CB6295" s="419"/>
      <c r="CC6295" s="419"/>
      <c r="CD6295" s="419"/>
      <c r="CF6295" s="419"/>
      <c r="CG6295" s="419"/>
      <c r="CH6295" s="419"/>
    </row>
    <row r="6296" spans="3:86" ht="21" thickBot="1">
      <c r="C6296" s="425"/>
      <c r="P6296" s="431"/>
      <c r="R6296" s="419"/>
      <c r="S6296" s="446"/>
      <c r="T6296" s="419"/>
      <c r="V6296" s="196"/>
      <c r="W6296" s="419"/>
      <c r="X6296" s="419"/>
      <c r="Z6296" s="419"/>
      <c r="AA6296" s="419"/>
      <c r="AB6296" s="419"/>
      <c r="AD6296" s="419"/>
      <c r="AE6296" s="419"/>
      <c r="AF6296" s="419"/>
      <c r="AH6296" s="419"/>
      <c r="AI6296" s="419"/>
      <c r="AJ6296" s="419"/>
      <c r="AL6296" s="419"/>
      <c r="AM6296" s="419"/>
      <c r="AN6296" s="403"/>
      <c r="AO6296" s="419"/>
      <c r="AP6296" s="419"/>
      <c r="AQ6296" s="419"/>
      <c r="AR6296" s="419"/>
      <c r="AS6296" s="419"/>
      <c r="AT6296" s="419"/>
      <c r="AU6296" s="419"/>
      <c r="AV6296" s="419"/>
      <c r="AX6296" s="419"/>
      <c r="AY6296" s="419"/>
      <c r="AZ6296" s="419"/>
      <c r="BB6296" s="419"/>
      <c r="BC6296" s="419"/>
      <c r="BD6296" s="419"/>
      <c r="BF6296" s="419"/>
      <c r="BG6296" s="419"/>
      <c r="BH6296" s="419"/>
      <c r="BJ6296" s="419"/>
      <c r="BK6296" s="419"/>
      <c r="BL6296" s="419"/>
      <c r="BN6296" s="419"/>
      <c r="BO6296" s="419"/>
      <c r="BP6296" s="419"/>
      <c r="BR6296" s="419"/>
      <c r="BS6296" s="419"/>
      <c r="BT6296" s="419"/>
      <c r="BV6296" s="419"/>
      <c r="BW6296" s="419"/>
      <c r="BX6296" s="397"/>
      <c r="BZ6296" s="449"/>
      <c r="CB6296" s="419"/>
      <c r="CC6296" s="419"/>
      <c r="CD6296" s="419"/>
      <c r="CF6296" s="419"/>
      <c r="CG6296" s="419"/>
      <c r="CH6296" s="419"/>
    </row>
    <row r="6297" spans="3:86" ht="21" thickBot="1">
      <c r="C6297" s="425"/>
      <c r="P6297" s="431"/>
      <c r="R6297" s="419"/>
      <c r="S6297" s="446"/>
      <c r="T6297" s="419"/>
      <c r="V6297" s="196"/>
      <c r="W6297" s="419"/>
      <c r="X6297" s="419"/>
      <c r="Z6297" s="419"/>
      <c r="AA6297" s="419"/>
      <c r="AB6297" s="419"/>
      <c r="AD6297" s="419"/>
      <c r="AE6297" s="419"/>
      <c r="AF6297" s="419"/>
      <c r="AH6297" s="419"/>
      <c r="AI6297" s="419"/>
      <c r="AJ6297" s="419"/>
      <c r="AL6297" s="419"/>
      <c r="AM6297" s="419"/>
      <c r="AN6297" s="403"/>
      <c r="AO6297" s="419"/>
      <c r="AP6297" s="419"/>
      <c r="AQ6297" s="419"/>
      <c r="AR6297" s="419"/>
      <c r="AS6297" s="419"/>
      <c r="AT6297" s="419"/>
      <c r="AU6297" s="419"/>
      <c r="AV6297" s="419"/>
      <c r="AX6297" s="419"/>
      <c r="AY6297" s="419"/>
      <c r="AZ6297" s="419"/>
      <c r="BB6297" s="419"/>
      <c r="BC6297" s="419"/>
      <c r="BD6297" s="419"/>
      <c r="BF6297" s="419"/>
      <c r="BG6297" s="419"/>
      <c r="BH6297" s="419"/>
      <c r="BJ6297" s="419"/>
      <c r="BK6297" s="419"/>
      <c r="BL6297" s="419"/>
      <c r="BN6297" s="419"/>
      <c r="BO6297" s="419"/>
      <c r="BP6297" s="419"/>
      <c r="BR6297" s="419"/>
      <c r="BS6297" s="419"/>
      <c r="BT6297" s="419"/>
      <c r="BV6297" s="419"/>
      <c r="BW6297" s="419"/>
      <c r="BX6297" s="397"/>
      <c r="BZ6297" s="449"/>
      <c r="CB6297" s="419"/>
      <c r="CC6297" s="419"/>
      <c r="CD6297" s="419"/>
      <c r="CF6297" s="419"/>
      <c r="CG6297" s="419"/>
      <c r="CH6297" s="419"/>
    </row>
    <row r="6298" spans="3:86" ht="21" thickBot="1">
      <c r="C6298" s="425"/>
      <c r="P6298" s="431"/>
      <c r="R6298" s="419"/>
      <c r="S6298" s="446"/>
      <c r="T6298" s="419"/>
      <c r="V6298" s="196"/>
      <c r="W6298" s="419"/>
      <c r="X6298" s="419"/>
      <c r="Z6298" s="419"/>
      <c r="AA6298" s="419"/>
      <c r="AB6298" s="419"/>
      <c r="AD6298" s="419"/>
      <c r="AE6298" s="419"/>
      <c r="AF6298" s="419"/>
      <c r="AH6298" s="419"/>
      <c r="AI6298" s="419"/>
      <c r="AJ6298" s="419"/>
      <c r="AL6298" s="419"/>
      <c r="AM6298" s="419"/>
      <c r="AN6298" s="403"/>
      <c r="AO6298" s="419"/>
      <c r="AP6298" s="419"/>
      <c r="AQ6298" s="419"/>
      <c r="AR6298" s="419"/>
      <c r="AS6298" s="419"/>
      <c r="AT6298" s="419"/>
      <c r="AU6298" s="419"/>
      <c r="AV6298" s="419"/>
      <c r="AX6298" s="419"/>
      <c r="AY6298" s="419"/>
      <c r="AZ6298" s="419"/>
      <c r="BB6298" s="419"/>
      <c r="BC6298" s="419"/>
      <c r="BD6298" s="419"/>
      <c r="BF6298" s="419"/>
      <c r="BG6298" s="419"/>
      <c r="BH6298" s="419"/>
      <c r="BJ6298" s="419"/>
      <c r="BK6298" s="419"/>
      <c r="BL6298" s="419"/>
      <c r="BN6298" s="419"/>
      <c r="BO6298" s="419"/>
      <c r="BP6298" s="419"/>
      <c r="BR6298" s="419"/>
      <c r="BS6298" s="419"/>
      <c r="BT6298" s="419"/>
      <c r="BV6298" s="419"/>
      <c r="BW6298" s="419"/>
      <c r="BX6298" s="397"/>
      <c r="BZ6298" s="449"/>
      <c r="CB6298" s="419"/>
      <c r="CC6298" s="419"/>
      <c r="CD6298" s="419"/>
      <c r="CF6298" s="419"/>
      <c r="CG6298" s="419"/>
      <c r="CH6298" s="419"/>
    </row>
    <row r="6299" spans="3:86" ht="21" thickBot="1">
      <c r="C6299" s="425"/>
      <c r="P6299" s="431"/>
      <c r="R6299" s="419"/>
      <c r="S6299" s="446"/>
      <c r="T6299" s="419"/>
      <c r="V6299" s="196"/>
      <c r="W6299" s="419"/>
      <c r="X6299" s="419"/>
      <c r="Z6299" s="419"/>
      <c r="AA6299" s="419"/>
      <c r="AB6299" s="419"/>
      <c r="AD6299" s="419"/>
      <c r="AE6299" s="419"/>
      <c r="AF6299" s="419"/>
      <c r="AH6299" s="419"/>
      <c r="AI6299" s="419"/>
      <c r="AJ6299" s="419"/>
      <c r="AL6299" s="419"/>
      <c r="AM6299" s="419"/>
      <c r="AN6299" s="403"/>
      <c r="AO6299" s="419"/>
      <c r="AP6299" s="419"/>
      <c r="AQ6299" s="419"/>
      <c r="AR6299" s="419"/>
      <c r="AS6299" s="419"/>
      <c r="AT6299" s="419"/>
      <c r="AU6299" s="419"/>
      <c r="AV6299" s="419"/>
      <c r="AX6299" s="419"/>
      <c r="AY6299" s="419"/>
      <c r="AZ6299" s="419"/>
      <c r="BB6299" s="419"/>
      <c r="BC6299" s="419"/>
      <c r="BD6299" s="419"/>
      <c r="BF6299" s="419"/>
      <c r="BG6299" s="419"/>
      <c r="BH6299" s="419"/>
      <c r="BJ6299" s="419"/>
      <c r="BK6299" s="419"/>
      <c r="BL6299" s="419"/>
      <c r="BN6299" s="419"/>
      <c r="BO6299" s="419"/>
      <c r="BP6299" s="419"/>
      <c r="BR6299" s="419"/>
      <c r="BS6299" s="419"/>
      <c r="BT6299" s="419"/>
      <c r="BV6299" s="419"/>
      <c r="BW6299" s="419"/>
      <c r="BX6299" s="397"/>
      <c r="BZ6299" s="449"/>
      <c r="CB6299" s="419"/>
      <c r="CC6299" s="419"/>
      <c r="CD6299" s="419"/>
      <c r="CF6299" s="419"/>
      <c r="CG6299" s="419"/>
      <c r="CH6299" s="419"/>
    </row>
    <row r="6300" spans="3:86" ht="21" thickBot="1">
      <c r="C6300" s="425"/>
      <c r="P6300" s="431"/>
      <c r="R6300" s="419"/>
      <c r="S6300" s="446"/>
      <c r="T6300" s="419"/>
      <c r="V6300" s="196"/>
      <c r="W6300" s="419"/>
      <c r="X6300" s="419"/>
      <c r="Z6300" s="419"/>
      <c r="AA6300" s="419"/>
      <c r="AB6300" s="419"/>
      <c r="AD6300" s="419"/>
      <c r="AE6300" s="419"/>
      <c r="AF6300" s="419"/>
      <c r="AH6300" s="419"/>
      <c r="AI6300" s="419"/>
      <c r="AJ6300" s="419"/>
      <c r="AL6300" s="419"/>
      <c r="AM6300" s="419"/>
      <c r="AN6300" s="403"/>
      <c r="AO6300" s="419"/>
      <c r="AP6300" s="419"/>
      <c r="AQ6300" s="419"/>
      <c r="AR6300" s="419"/>
      <c r="AS6300" s="419"/>
      <c r="AT6300" s="419"/>
      <c r="AU6300" s="419"/>
      <c r="AV6300" s="419"/>
      <c r="AX6300" s="419"/>
      <c r="AY6300" s="419"/>
      <c r="AZ6300" s="419"/>
      <c r="BB6300" s="419"/>
      <c r="BC6300" s="419"/>
      <c r="BD6300" s="419"/>
      <c r="BF6300" s="419"/>
      <c r="BG6300" s="419"/>
      <c r="BH6300" s="419"/>
      <c r="BJ6300" s="419"/>
      <c r="BK6300" s="419"/>
      <c r="BL6300" s="419"/>
      <c r="BN6300" s="419"/>
      <c r="BO6300" s="419"/>
      <c r="BP6300" s="419"/>
      <c r="BR6300" s="419"/>
      <c r="BS6300" s="419"/>
      <c r="BT6300" s="419"/>
      <c r="BV6300" s="419"/>
      <c r="BW6300" s="419"/>
      <c r="BX6300" s="397"/>
      <c r="BZ6300" s="449"/>
      <c r="CB6300" s="419"/>
      <c r="CC6300" s="419"/>
      <c r="CD6300" s="419"/>
      <c r="CF6300" s="419"/>
      <c r="CG6300" s="419"/>
      <c r="CH6300" s="419"/>
    </row>
    <row r="6301" spans="3:86" ht="21" thickBot="1">
      <c r="C6301" s="425"/>
      <c r="P6301" s="431"/>
      <c r="R6301" s="419"/>
      <c r="S6301" s="446"/>
      <c r="T6301" s="419"/>
      <c r="V6301" s="196"/>
      <c r="W6301" s="419"/>
      <c r="X6301" s="419"/>
      <c r="Z6301" s="419"/>
      <c r="AA6301" s="419"/>
      <c r="AB6301" s="419"/>
      <c r="AD6301" s="419"/>
      <c r="AE6301" s="419"/>
      <c r="AF6301" s="419"/>
      <c r="AH6301" s="419"/>
      <c r="AI6301" s="419"/>
      <c r="AJ6301" s="419"/>
      <c r="AL6301" s="419"/>
      <c r="AM6301" s="419"/>
      <c r="AN6301" s="403"/>
      <c r="AO6301" s="419"/>
      <c r="AP6301" s="419"/>
      <c r="AQ6301" s="419"/>
      <c r="AR6301" s="419"/>
      <c r="AS6301" s="419"/>
      <c r="AT6301" s="419"/>
      <c r="AU6301" s="419"/>
      <c r="AV6301" s="419"/>
      <c r="AX6301" s="419"/>
      <c r="AY6301" s="419"/>
      <c r="AZ6301" s="419"/>
      <c r="BB6301" s="419"/>
      <c r="BC6301" s="419"/>
      <c r="BD6301" s="419"/>
      <c r="BF6301" s="419"/>
      <c r="BG6301" s="419"/>
      <c r="BH6301" s="419"/>
      <c r="BJ6301" s="419"/>
      <c r="BK6301" s="419"/>
      <c r="BL6301" s="419"/>
      <c r="BN6301" s="419"/>
      <c r="BO6301" s="419"/>
      <c r="BP6301" s="419"/>
      <c r="BR6301" s="419"/>
      <c r="BS6301" s="419"/>
      <c r="BT6301" s="419"/>
      <c r="BV6301" s="419"/>
      <c r="BW6301" s="419"/>
      <c r="BX6301" s="397"/>
      <c r="BZ6301" s="449"/>
      <c r="CB6301" s="419"/>
      <c r="CC6301" s="419"/>
      <c r="CD6301" s="419"/>
      <c r="CF6301" s="419"/>
      <c r="CG6301" s="419"/>
      <c r="CH6301" s="419"/>
    </row>
    <row r="6302" spans="3:86" ht="21" thickBot="1">
      <c r="C6302" s="425"/>
      <c r="P6302" s="431"/>
      <c r="R6302" s="419"/>
      <c r="S6302" s="446"/>
      <c r="T6302" s="419"/>
      <c r="V6302" s="196"/>
      <c r="W6302" s="419"/>
      <c r="X6302" s="419"/>
      <c r="Z6302" s="419"/>
      <c r="AA6302" s="419"/>
      <c r="AB6302" s="419"/>
      <c r="AD6302" s="419"/>
      <c r="AE6302" s="419"/>
      <c r="AF6302" s="419"/>
      <c r="AH6302" s="419"/>
      <c r="AI6302" s="419"/>
      <c r="AJ6302" s="419"/>
      <c r="AL6302" s="419"/>
      <c r="AM6302" s="419"/>
      <c r="AN6302" s="403"/>
      <c r="AO6302" s="419"/>
      <c r="AP6302" s="419"/>
      <c r="AQ6302" s="419"/>
      <c r="AR6302" s="419"/>
      <c r="AS6302" s="419"/>
      <c r="AT6302" s="419"/>
      <c r="AU6302" s="419"/>
      <c r="AV6302" s="419"/>
      <c r="AX6302" s="419"/>
      <c r="AY6302" s="419"/>
      <c r="AZ6302" s="419"/>
      <c r="BB6302" s="419"/>
      <c r="BC6302" s="419"/>
      <c r="BD6302" s="419"/>
      <c r="BF6302" s="419"/>
      <c r="BG6302" s="419"/>
      <c r="BH6302" s="419"/>
      <c r="BJ6302" s="419"/>
      <c r="BK6302" s="419"/>
      <c r="BL6302" s="419"/>
      <c r="BN6302" s="419"/>
      <c r="BO6302" s="419"/>
      <c r="BP6302" s="419"/>
      <c r="BR6302" s="419"/>
      <c r="BS6302" s="419"/>
      <c r="BT6302" s="419"/>
      <c r="BV6302" s="419"/>
      <c r="BW6302" s="419"/>
      <c r="BX6302" s="397"/>
      <c r="BZ6302" s="449"/>
      <c r="CB6302" s="419"/>
      <c r="CC6302" s="419"/>
      <c r="CD6302" s="419"/>
      <c r="CF6302" s="419"/>
      <c r="CG6302" s="419"/>
      <c r="CH6302" s="419"/>
    </row>
    <row r="6303" spans="3:86" ht="21" thickBot="1">
      <c r="C6303" s="425"/>
      <c r="P6303" s="431"/>
      <c r="R6303" s="419"/>
      <c r="S6303" s="446"/>
      <c r="T6303" s="419"/>
      <c r="V6303" s="196"/>
      <c r="W6303" s="419"/>
      <c r="X6303" s="419"/>
      <c r="Z6303" s="419"/>
      <c r="AA6303" s="419"/>
      <c r="AB6303" s="419"/>
      <c r="AD6303" s="419"/>
      <c r="AE6303" s="419"/>
      <c r="AF6303" s="419"/>
      <c r="AH6303" s="419"/>
      <c r="AI6303" s="419"/>
      <c r="AJ6303" s="419"/>
      <c r="AL6303" s="419"/>
      <c r="AM6303" s="419"/>
      <c r="AN6303" s="403"/>
      <c r="AO6303" s="419"/>
      <c r="AP6303" s="419"/>
      <c r="AQ6303" s="419"/>
      <c r="AR6303" s="419"/>
      <c r="AS6303" s="419"/>
      <c r="AT6303" s="419"/>
      <c r="AU6303" s="419"/>
      <c r="AV6303" s="419"/>
      <c r="AX6303" s="419"/>
      <c r="AY6303" s="419"/>
      <c r="AZ6303" s="419"/>
      <c r="BB6303" s="419"/>
      <c r="BC6303" s="419"/>
      <c r="BD6303" s="419"/>
      <c r="BF6303" s="419"/>
      <c r="BG6303" s="419"/>
      <c r="BH6303" s="419"/>
      <c r="BJ6303" s="419"/>
      <c r="BK6303" s="419"/>
      <c r="BL6303" s="419"/>
      <c r="BN6303" s="419"/>
      <c r="BO6303" s="419"/>
      <c r="BP6303" s="419"/>
      <c r="BR6303" s="419"/>
      <c r="BS6303" s="419"/>
      <c r="BT6303" s="419"/>
      <c r="BV6303" s="419"/>
      <c r="BW6303" s="419"/>
      <c r="BX6303" s="397"/>
      <c r="BZ6303" s="449"/>
      <c r="CB6303" s="419"/>
      <c r="CC6303" s="419"/>
      <c r="CD6303" s="419"/>
      <c r="CF6303" s="419"/>
      <c r="CG6303" s="419"/>
      <c r="CH6303" s="419"/>
    </row>
    <row r="6304" spans="3:86" ht="21" thickBot="1">
      <c r="C6304" s="425"/>
      <c r="P6304" s="431"/>
      <c r="R6304" s="419"/>
      <c r="S6304" s="446"/>
      <c r="T6304" s="419"/>
      <c r="V6304" s="196"/>
      <c r="W6304" s="419"/>
      <c r="X6304" s="419"/>
      <c r="Z6304" s="419"/>
      <c r="AA6304" s="419"/>
      <c r="AB6304" s="419"/>
      <c r="AD6304" s="419"/>
      <c r="AE6304" s="419"/>
      <c r="AF6304" s="419"/>
      <c r="AH6304" s="419"/>
      <c r="AI6304" s="419"/>
      <c r="AJ6304" s="419"/>
      <c r="AL6304" s="419"/>
      <c r="AM6304" s="419"/>
      <c r="AN6304" s="403"/>
      <c r="AO6304" s="419"/>
      <c r="AP6304" s="419"/>
      <c r="AQ6304" s="419"/>
      <c r="AR6304" s="419"/>
      <c r="AS6304" s="419"/>
      <c r="AT6304" s="419"/>
      <c r="AU6304" s="419"/>
      <c r="AV6304" s="419"/>
      <c r="AX6304" s="419"/>
      <c r="AY6304" s="419"/>
      <c r="AZ6304" s="419"/>
      <c r="BB6304" s="419"/>
      <c r="BC6304" s="419"/>
      <c r="BD6304" s="419"/>
      <c r="BF6304" s="419"/>
      <c r="BG6304" s="419"/>
      <c r="BH6304" s="419"/>
      <c r="BJ6304" s="419"/>
      <c r="BK6304" s="419"/>
      <c r="BL6304" s="419"/>
      <c r="BN6304" s="419"/>
      <c r="BO6304" s="419"/>
      <c r="BP6304" s="419"/>
      <c r="BR6304" s="419"/>
      <c r="BS6304" s="419"/>
      <c r="BT6304" s="419"/>
      <c r="BV6304" s="419"/>
      <c r="BW6304" s="419"/>
      <c r="BX6304" s="397"/>
      <c r="BZ6304" s="449"/>
      <c r="CB6304" s="419"/>
      <c r="CC6304" s="419"/>
      <c r="CD6304" s="419"/>
      <c r="CF6304" s="419"/>
      <c r="CG6304" s="419"/>
      <c r="CH6304" s="419"/>
    </row>
    <row r="6305" spans="3:86" ht="21" thickBot="1">
      <c r="C6305" s="425"/>
      <c r="P6305" s="431"/>
      <c r="R6305" s="419"/>
      <c r="S6305" s="446"/>
      <c r="T6305" s="419"/>
      <c r="V6305" s="196"/>
      <c r="W6305" s="419"/>
      <c r="X6305" s="419"/>
      <c r="Z6305" s="419"/>
      <c r="AA6305" s="419"/>
      <c r="AB6305" s="419"/>
      <c r="AD6305" s="419"/>
      <c r="AE6305" s="419"/>
      <c r="AF6305" s="419"/>
      <c r="AH6305" s="419"/>
      <c r="AI6305" s="419"/>
      <c r="AJ6305" s="419"/>
      <c r="AL6305" s="419"/>
      <c r="AM6305" s="419"/>
      <c r="AN6305" s="403"/>
      <c r="AO6305" s="419"/>
      <c r="AP6305" s="419"/>
      <c r="AQ6305" s="419"/>
      <c r="AR6305" s="419"/>
      <c r="AS6305" s="419"/>
      <c r="AT6305" s="419"/>
      <c r="AU6305" s="419"/>
      <c r="AV6305" s="419"/>
      <c r="AX6305" s="419"/>
      <c r="AY6305" s="419"/>
      <c r="AZ6305" s="419"/>
      <c r="BB6305" s="419"/>
      <c r="BC6305" s="419"/>
      <c r="BD6305" s="419"/>
      <c r="BF6305" s="419"/>
      <c r="BG6305" s="419"/>
      <c r="BH6305" s="419"/>
      <c r="BJ6305" s="419"/>
      <c r="BK6305" s="419"/>
      <c r="BL6305" s="419"/>
      <c r="BN6305" s="419"/>
      <c r="BO6305" s="419"/>
      <c r="BP6305" s="419"/>
      <c r="BR6305" s="419"/>
      <c r="BS6305" s="419"/>
      <c r="BT6305" s="419"/>
      <c r="BV6305" s="419"/>
      <c r="BW6305" s="419"/>
      <c r="BX6305" s="397"/>
      <c r="BZ6305" s="449"/>
      <c r="CB6305" s="419"/>
      <c r="CC6305" s="419"/>
      <c r="CD6305" s="419"/>
      <c r="CF6305" s="419"/>
      <c r="CG6305" s="419"/>
      <c r="CH6305" s="419"/>
    </row>
    <row r="6306" spans="3:86" ht="21" thickBot="1">
      <c r="C6306" s="425"/>
      <c r="P6306" s="431"/>
      <c r="R6306" s="419"/>
      <c r="S6306" s="446"/>
      <c r="T6306" s="419"/>
      <c r="V6306" s="196"/>
      <c r="W6306" s="419"/>
      <c r="X6306" s="419"/>
      <c r="Z6306" s="419"/>
      <c r="AA6306" s="419"/>
      <c r="AB6306" s="419"/>
      <c r="AD6306" s="419"/>
      <c r="AE6306" s="419"/>
      <c r="AF6306" s="419"/>
      <c r="AH6306" s="419"/>
      <c r="AI6306" s="419"/>
      <c r="AJ6306" s="419"/>
      <c r="AL6306" s="419"/>
      <c r="AM6306" s="419"/>
      <c r="AN6306" s="403"/>
      <c r="AO6306" s="419"/>
      <c r="AP6306" s="419"/>
      <c r="AQ6306" s="419"/>
      <c r="AR6306" s="419"/>
      <c r="AS6306" s="419"/>
      <c r="AT6306" s="419"/>
      <c r="AU6306" s="419"/>
      <c r="AV6306" s="419"/>
      <c r="AX6306" s="419"/>
      <c r="AY6306" s="419"/>
      <c r="AZ6306" s="419"/>
      <c r="BB6306" s="419"/>
      <c r="BC6306" s="419"/>
      <c r="BD6306" s="419"/>
      <c r="BF6306" s="419"/>
      <c r="BG6306" s="419"/>
      <c r="BH6306" s="419"/>
      <c r="BJ6306" s="419"/>
      <c r="BK6306" s="419"/>
      <c r="BL6306" s="419"/>
      <c r="BN6306" s="419"/>
      <c r="BO6306" s="419"/>
      <c r="BP6306" s="419"/>
      <c r="BR6306" s="419"/>
      <c r="BS6306" s="419"/>
      <c r="BT6306" s="419"/>
      <c r="BV6306" s="419"/>
      <c r="BW6306" s="419"/>
      <c r="BX6306" s="397"/>
      <c r="BZ6306" s="449"/>
      <c r="CB6306" s="419"/>
      <c r="CC6306" s="419"/>
      <c r="CD6306" s="419"/>
      <c r="CF6306" s="419"/>
      <c r="CG6306" s="419"/>
      <c r="CH6306" s="419"/>
    </row>
    <row r="6307" spans="3:86" ht="21" thickBot="1">
      <c r="C6307" s="425"/>
      <c r="P6307" s="431"/>
      <c r="R6307" s="419"/>
      <c r="S6307" s="446"/>
      <c r="T6307" s="419"/>
      <c r="V6307" s="196"/>
      <c r="W6307" s="419"/>
      <c r="X6307" s="419"/>
      <c r="Z6307" s="419"/>
      <c r="AA6307" s="419"/>
      <c r="AB6307" s="419"/>
      <c r="AD6307" s="419"/>
      <c r="AE6307" s="419"/>
      <c r="AF6307" s="419"/>
      <c r="AH6307" s="419"/>
      <c r="AI6307" s="419"/>
      <c r="AJ6307" s="419"/>
      <c r="AL6307" s="419"/>
      <c r="AM6307" s="419"/>
      <c r="AN6307" s="403"/>
      <c r="AO6307" s="419"/>
      <c r="AP6307" s="419"/>
      <c r="AQ6307" s="419"/>
      <c r="AR6307" s="419"/>
      <c r="AS6307" s="419"/>
      <c r="AT6307" s="419"/>
      <c r="AU6307" s="419"/>
      <c r="AV6307" s="419"/>
      <c r="AX6307" s="419"/>
      <c r="AY6307" s="419"/>
      <c r="AZ6307" s="419"/>
      <c r="BB6307" s="419"/>
      <c r="BC6307" s="419"/>
      <c r="BD6307" s="419"/>
      <c r="BF6307" s="419"/>
      <c r="BG6307" s="419"/>
      <c r="BH6307" s="419"/>
      <c r="BJ6307" s="419"/>
      <c r="BK6307" s="419"/>
      <c r="BL6307" s="419"/>
      <c r="BN6307" s="419"/>
      <c r="BO6307" s="419"/>
      <c r="BP6307" s="419"/>
      <c r="BR6307" s="419"/>
      <c r="BS6307" s="419"/>
      <c r="BT6307" s="419"/>
      <c r="BV6307" s="419"/>
      <c r="BW6307" s="419"/>
      <c r="BX6307" s="397"/>
      <c r="BZ6307" s="449"/>
      <c r="CB6307" s="419"/>
      <c r="CC6307" s="419"/>
      <c r="CD6307" s="419"/>
      <c r="CF6307" s="419"/>
      <c r="CG6307" s="419"/>
      <c r="CH6307" s="419"/>
    </row>
    <row r="6308" spans="3:86" ht="21" thickBot="1">
      <c r="C6308" s="425"/>
      <c r="P6308" s="431"/>
      <c r="R6308" s="419"/>
      <c r="S6308" s="446"/>
      <c r="T6308" s="419"/>
      <c r="V6308" s="196"/>
      <c r="W6308" s="419"/>
      <c r="X6308" s="419"/>
      <c r="Z6308" s="419"/>
      <c r="AA6308" s="419"/>
      <c r="AB6308" s="419"/>
      <c r="AD6308" s="419"/>
      <c r="AE6308" s="419"/>
      <c r="AF6308" s="419"/>
      <c r="AH6308" s="419"/>
      <c r="AI6308" s="419"/>
      <c r="AJ6308" s="419"/>
      <c r="AL6308" s="419"/>
      <c r="AM6308" s="419"/>
      <c r="AN6308" s="403"/>
      <c r="AO6308" s="419"/>
      <c r="AP6308" s="419"/>
      <c r="AQ6308" s="419"/>
      <c r="AR6308" s="419"/>
      <c r="AS6308" s="419"/>
      <c r="AT6308" s="419"/>
      <c r="AU6308" s="419"/>
      <c r="AV6308" s="419"/>
      <c r="AX6308" s="419"/>
      <c r="AY6308" s="419"/>
      <c r="AZ6308" s="419"/>
      <c r="BB6308" s="419"/>
      <c r="BC6308" s="419"/>
      <c r="BD6308" s="419"/>
      <c r="BF6308" s="419"/>
      <c r="BG6308" s="419"/>
      <c r="BH6308" s="419"/>
      <c r="BJ6308" s="419"/>
      <c r="BK6308" s="419"/>
      <c r="BL6308" s="419"/>
      <c r="BN6308" s="419"/>
      <c r="BO6308" s="419"/>
      <c r="BP6308" s="419"/>
      <c r="BR6308" s="419"/>
      <c r="BS6308" s="419"/>
      <c r="BT6308" s="419"/>
      <c r="BV6308" s="419"/>
      <c r="BW6308" s="419"/>
      <c r="BX6308" s="397"/>
      <c r="BZ6308" s="449"/>
      <c r="CB6308" s="419"/>
      <c r="CC6308" s="419"/>
      <c r="CD6308" s="419"/>
      <c r="CF6308" s="419"/>
      <c r="CG6308" s="419"/>
      <c r="CH6308" s="419"/>
    </row>
    <row r="6309" spans="3:86" ht="21" thickBot="1">
      <c r="C6309" s="425"/>
      <c r="P6309" s="431"/>
      <c r="R6309" s="419"/>
      <c r="S6309" s="446"/>
      <c r="T6309" s="419"/>
      <c r="V6309" s="196"/>
      <c r="W6309" s="419"/>
      <c r="X6309" s="419"/>
      <c r="Z6309" s="419"/>
      <c r="AA6309" s="419"/>
      <c r="AB6309" s="419"/>
      <c r="AD6309" s="419"/>
      <c r="AE6309" s="419"/>
      <c r="AF6309" s="419"/>
      <c r="AH6309" s="419"/>
      <c r="AI6309" s="419"/>
      <c r="AJ6309" s="419"/>
      <c r="AL6309" s="419"/>
      <c r="AM6309" s="419"/>
      <c r="AN6309" s="403"/>
      <c r="AO6309" s="419"/>
      <c r="AP6309" s="419"/>
      <c r="AQ6309" s="419"/>
      <c r="AR6309" s="419"/>
      <c r="AS6309" s="419"/>
      <c r="AT6309" s="419"/>
      <c r="AU6309" s="419"/>
      <c r="AV6309" s="419"/>
      <c r="AX6309" s="419"/>
      <c r="AY6309" s="419"/>
      <c r="AZ6309" s="419"/>
      <c r="BB6309" s="419"/>
      <c r="BC6309" s="419"/>
      <c r="BD6309" s="419"/>
      <c r="BF6309" s="419"/>
      <c r="BG6309" s="419"/>
      <c r="BH6309" s="419"/>
      <c r="BJ6309" s="419"/>
      <c r="BK6309" s="419"/>
      <c r="BL6309" s="419"/>
      <c r="BN6309" s="419"/>
      <c r="BO6309" s="419"/>
      <c r="BP6309" s="419"/>
      <c r="BR6309" s="419"/>
      <c r="BS6309" s="419"/>
      <c r="BT6309" s="419"/>
      <c r="BV6309" s="419"/>
      <c r="BW6309" s="419"/>
      <c r="BX6309" s="397"/>
      <c r="BZ6309" s="449"/>
      <c r="CB6309" s="419"/>
      <c r="CC6309" s="419"/>
      <c r="CD6309" s="419"/>
      <c r="CF6309" s="419"/>
      <c r="CG6309" s="419"/>
      <c r="CH6309" s="419"/>
    </row>
    <row r="6310" spans="3:86" ht="21" thickBot="1">
      <c r="C6310" s="425"/>
      <c r="P6310" s="431"/>
      <c r="R6310" s="419"/>
      <c r="S6310" s="446"/>
      <c r="T6310" s="419"/>
      <c r="V6310" s="196"/>
      <c r="W6310" s="419"/>
      <c r="X6310" s="419"/>
      <c r="Z6310" s="419"/>
      <c r="AA6310" s="419"/>
      <c r="AB6310" s="419"/>
      <c r="AD6310" s="419"/>
      <c r="AE6310" s="419"/>
      <c r="AF6310" s="419"/>
      <c r="AH6310" s="419"/>
      <c r="AI6310" s="419"/>
      <c r="AJ6310" s="419"/>
      <c r="AL6310" s="419"/>
      <c r="AM6310" s="419"/>
      <c r="AN6310" s="403"/>
      <c r="AO6310" s="419"/>
      <c r="AP6310" s="419"/>
      <c r="AQ6310" s="419"/>
      <c r="AR6310" s="419"/>
      <c r="AS6310" s="419"/>
      <c r="AT6310" s="419"/>
      <c r="AU6310" s="419"/>
      <c r="AV6310" s="419"/>
      <c r="AX6310" s="419"/>
      <c r="AY6310" s="419"/>
      <c r="AZ6310" s="419"/>
      <c r="BB6310" s="419"/>
      <c r="BC6310" s="419"/>
      <c r="BD6310" s="419"/>
      <c r="BF6310" s="419"/>
      <c r="BG6310" s="419"/>
      <c r="BH6310" s="419"/>
      <c r="BJ6310" s="419"/>
      <c r="BK6310" s="419"/>
      <c r="BL6310" s="419"/>
      <c r="BN6310" s="419"/>
      <c r="BO6310" s="419"/>
      <c r="BP6310" s="419"/>
      <c r="BR6310" s="419"/>
      <c r="BS6310" s="419"/>
      <c r="BT6310" s="419"/>
      <c r="BV6310" s="419"/>
      <c r="BW6310" s="419"/>
      <c r="BX6310" s="397"/>
      <c r="BZ6310" s="449"/>
      <c r="CB6310" s="419"/>
      <c r="CC6310" s="419"/>
      <c r="CD6310" s="419"/>
      <c r="CF6310" s="419"/>
      <c r="CG6310" s="419"/>
      <c r="CH6310" s="419"/>
    </row>
    <row r="6311" spans="3:86" ht="21" thickBot="1">
      <c r="C6311" s="425"/>
      <c r="P6311" s="431"/>
      <c r="R6311" s="419"/>
      <c r="S6311" s="446"/>
      <c r="T6311" s="419"/>
      <c r="V6311" s="196"/>
      <c r="W6311" s="419"/>
      <c r="X6311" s="419"/>
      <c r="Z6311" s="419"/>
      <c r="AA6311" s="419"/>
      <c r="AB6311" s="419"/>
      <c r="AD6311" s="419"/>
      <c r="AE6311" s="419"/>
      <c r="AF6311" s="419"/>
      <c r="AH6311" s="419"/>
      <c r="AI6311" s="419"/>
      <c r="AJ6311" s="419"/>
      <c r="AL6311" s="419"/>
      <c r="AM6311" s="419"/>
      <c r="AN6311" s="403"/>
      <c r="AO6311" s="419"/>
      <c r="AP6311" s="419"/>
      <c r="AQ6311" s="419"/>
      <c r="AR6311" s="419"/>
      <c r="AS6311" s="419"/>
      <c r="AT6311" s="419"/>
      <c r="AU6311" s="419"/>
      <c r="AV6311" s="419"/>
      <c r="AX6311" s="419"/>
      <c r="AY6311" s="419"/>
      <c r="AZ6311" s="419"/>
      <c r="BB6311" s="419"/>
      <c r="BC6311" s="419"/>
      <c r="BD6311" s="419"/>
      <c r="BF6311" s="419"/>
      <c r="BG6311" s="419"/>
      <c r="BH6311" s="419"/>
      <c r="BJ6311" s="419"/>
      <c r="BK6311" s="419"/>
      <c r="BL6311" s="419"/>
      <c r="BN6311" s="419"/>
      <c r="BO6311" s="419"/>
      <c r="BP6311" s="419"/>
      <c r="BR6311" s="419"/>
      <c r="BS6311" s="419"/>
      <c r="BT6311" s="419"/>
      <c r="BV6311" s="419"/>
      <c r="BW6311" s="419"/>
      <c r="BX6311" s="397"/>
      <c r="BZ6311" s="449"/>
      <c r="CB6311" s="419"/>
      <c r="CC6311" s="419"/>
      <c r="CD6311" s="419"/>
      <c r="CF6311" s="419"/>
      <c r="CG6311" s="419"/>
      <c r="CH6311" s="419"/>
    </row>
    <row r="6312" spans="3:86" ht="21" thickBot="1">
      <c r="C6312" s="425"/>
      <c r="P6312" s="431"/>
      <c r="R6312" s="419"/>
      <c r="S6312" s="446"/>
      <c r="T6312" s="419"/>
      <c r="V6312" s="196"/>
      <c r="W6312" s="419"/>
      <c r="X6312" s="419"/>
      <c r="Z6312" s="419"/>
      <c r="AA6312" s="419"/>
      <c r="AB6312" s="419"/>
      <c r="AD6312" s="419"/>
      <c r="AE6312" s="419"/>
      <c r="AF6312" s="419"/>
      <c r="AH6312" s="419"/>
      <c r="AI6312" s="419"/>
      <c r="AJ6312" s="419"/>
      <c r="AL6312" s="419"/>
      <c r="AM6312" s="419"/>
      <c r="AN6312" s="403"/>
      <c r="AO6312" s="419"/>
      <c r="AP6312" s="419"/>
      <c r="AQ6312" s="419"/>
      <c r="AR6312" s="419"/>
      <c r="AS6312" s="419"/>
      <c r="AT6312" s="419"/>
      <c r="AU6312" s="419"/>
      <c r="AV6312" s="419"/>
      <c r="AX6312" s="419"/>
      <c r="AY6312" s="419"/>
      <c r="AZ6312" s="419"/>
      <c r="BB6312" s="419"/>
      <c r="BC6312" s="419"/>
      <c r="BD6312" s="419"/>
      <c r="BF6312" s="419"/>
      <c r="BG6312" s="419"/>
      <c r="BH6312" s="419"/>
      <c r="BJ6312" s="419"/>
      <c r="BK6312" s="419"/>
      <c r="BL6312" s="419"/>
      <c r="BN6312" s="419"/>
      <c r="BO6312" s="419"/>
      <c r="BP6312" s="419"/>
      <c r="BR6312" s="419"/>
      <c r="BS6312" s="419"/>
      <c r="BT6312" s="419"/>
      <c r="BV6312" s="419"/>
      <c r="BW6312" s="419"/>
      <c r="BX6312" s="397"/>
      <c r="BZ6312" s="449"/>
      <c r="CB6312" s="419"/>
      <c r="CC6312" s="419"/>
      <c r="CD6312" s="419"/>
      <c r="CF6312" s="419"/>
      <c r="CG6312" s="419"/>
      <c r="CH6312" s="419"/>
    </row>
    <row r="6313" spans="3:86" ht="21" thickBot="1">
      <c r="C6313" s="425"/>
      <c r="P6313" s="431"/>
      <c r="R6313" s="419"/>
      <c r="S6313" s="446"/>
      <c r="T6313" s="419"/>
      <c r="V6313" s="196"/>
      <c r="W6313" s="419"/>
      <c r="X6313" s="419"/>
      <c r="Z6313" s="419"/>
      <c r="AA6313" s="419"/>
      <c r="AB6313" s="419"/>
      <c r="AD6313" s="419"/>
      <c r="AE6313" s="419"/>
      <c r="AF6313" s="419"/>
      <c r="AH6313" s="419"/>
      <c r="AI6313" s="419"/>
      <c r="AJ6313" s="419"/>
      <c r="AL6313" s="419"/>
      <c r="AM6313" s="419"/>
      <c r="AN6313" s="403"/>
      <c r="AO6313" s="419"/>
      <c r="AP6313" s="419"/>
      <c r="AQ6313" s="419"/>
      <c r="AR6313" s="419"/>
      <c r="AS6313" s="419"/>
      <c r="AT6313" s="419"/>
      <c r="AU6313" s="419"/>
      <c r="AV6313" s="419"/>
      <c r="AX6313" s="419"/>
      <c r="AY6313" s="419"/>
      <c r="AZ6313" s="419"/>
      <c r="BB6313" s="419"/>
      <c r="BC6313" s="419"/>
      <c r="BD6313" s="419"/>
      <c r="BF6313" s="419"/>
      <c r="BG6313" s="419"/>
      <c r="BH6313" s="419"/>
      <c r="BJ6313" s="419"/>
      <c r="BK6313" s="419"/>
      <c r="BL6313" s="419"/>
      <c r="BN6313" s="419"/>
      <c r="BO6313" s="419"/>
      <c r="BP6313" s="419"/>
      <c r="BR6313" s="419"/>
      <c r="BS6313" s="419"/>
      <c r="BT6313" s="419"/>
      <c r="BV6313" s="419"/>
      <c r="BW6313" s="419"/>
      <c r="BX6313" s="397"/>
      <c r="BZ6313" s="449"/>
      <c r="CB6313" s="419"/>
      <c r="CC6313" s="419"/>
      <c r="CD6313" s="419"/>
      <c r="CF6313" s="419"/>
      <c r="CG6313" s="419"/>
      <c r="CH6313" s="419"/>
    </row>
    <row r="6314" spans="3:86" ht="21" thickBot="1">
      <c r="C6314" s="425"/>
      <c r="P6314" s="431"/>
      <c r="R6314" s="419"/>
      <c r="S6314" s="446"/>
      <c r="T6314" s="419"/>
      <c r="V6314" s="196"/>
      <c r="W6314" s="419"/>
      <c r="X6314" s="419"/>
      <c r="Z6314" s="419"/>
      <c r="AA6314" s="419"/>
      <c r="AB6314" s="419"/>
      <c r="AD6314" s="419"/>
      <c r="AE6314" s="419"/>
      <c r="AF6314" s="419"/>
      <c r="AH6314" s="419"/>
      <c r="AI6314" s="419"/>
      <c r="AJ6314" s="419"/>
      <c r="AL6314" s="419"/>
      <c r="AM6314" s="419"/>
      <c r="AN6314" s="403"/>
      <c r="AO6314" s="419"/>
      <c r="AP6314" s="419"/>
      <c r="AQ6314" s="419"/>
      <c r="AR6314" s="419"/>
      <c r="AS6314" s="419"/>
      <c r="AT6314" s="419"/>
      <c r="AU6314" s="419"/>
      <c r="AV6314" s="419"/>
      <c r="AX6314" s="419"/>
      <c r="AY6314" s="419"/>
      <c r="AZ6314" s="419"/>
      <c r="BB6314" s="419"/>
      <c r="BC6314" s="419"/>
      <c r="BD6314" s="419"/>
      <c r="BF6314" s="419"/>
      <c r="BG6314" s="419"/>
      <c r="BH6314" s="419"/>
      <c r="BJ6314" s="419"/>
      <c r="BK6314" s="419"/>
      <c r="BL6314" s="419"/>
      <c r="BN6314" s="419"/>
      <c r="BO6314" s="419"/>
      <c r="BP6314" s="419"/>
      <c r="BR6314" s="419"/>
      <c r="BS6314" s="419"/>
      <c r="BT6314" s="419"/>
      <c r="BV6314" s="419"/>
      <c r="BW6314" s="419"/>
      <c r="BX6314" s="397"/>
      <c r="BZ6314" s="449"/>
      <c r="CB6314" s="419"/>
      <c r="CC6314" s="419"/>
      <c r="CD6314" s="419"/>
      <c r="CF6314" s="419"/>
      <c r="CG6314" s="419"/>
      <c r="CH6314" s="419"/>
    </row>
    <row r="6315" spans="3:86" ht="21" thickBot="1">
      <c r="C6315" s="425"/>
      <c r="P6315" s="431"/>
      <c r="R6315" s="419"/>
      <c r="S6315" s="446"/>
      <c r="T6315" s="419"/>
      <c r="V6315" s="196"/>
      <c r="W6315" s="419"/>
      <c r="X6315" s="419"/>
      <c r="Z6315" s="419"/>
      <c r="AA6315" s="419"/>
      <c r="AB6315" s="419"/>
      <c r="AD6315" s="419"/>
      <c r="AE6315" s="419"/>
      <c r="AF6315" s="419"/>
      <c r="AH6315" s="419"/>
      <c r="AI6315" s="419"/>
      <c r="AJ6315" s="419"/>
      <c r="AL6315" s="419"/>
      <c r="AM6315" s="419"/>
      <c r="AN6315" s="403"/>
      <c r="AO6315" s="419"/>
      <c r="AP6315" s="419"/>
      <c r="AQ6315" s="419"/>
      <c r="AR6315" s="419"/>
      <c r="AS6315" s="419"/>
      <c r="AT6315" s="419"/>
      <c r="AU6315" s="419"/>
      <c r="AV6315" s="419"/>
      <c r="AX6315" s="419"/>
      <c r="AY6315" s="419"/>
      <c r="AZ6315" s="419"/>
      <c r="BB6315" s="419"/>
      <c r="BC6315" s="419"/>
      <c r="BD6315" s="419"/>
      <c r="BF6315" s="419"/>
      <c r="BG6315" s="419"/>
      <c r="BH6315" s="419"/>
      <c r="BJ6315" s="419"/>
      <c r="BK6315" s="419"/>
      <c r="BL6315" s="419"/>
      <c r="BN6315" s="419"/>
      <c r="BO6315" s="419"/>
      <c r="BP6315" s="419"/>
      <c r="BR6315" s="419"/>
      <c r="BS6315" s="419"/>
      <c r="BT6315" s="419"/>
      <c r="BV6315" s="419"/>
      <c r="BW6315" s="419"/>
      <c r="BX6315" s="397"/>
      <c r="BZ6315" s="449"/>
      <c r="CB6315" s="419"/>
      <c r="CC6315" s="419"/>
      <c r="CD6315" s="419"/>
      <c r="CF6315" s="419"/>
      <c r="CG6315" s="419"/>
      <c r="CH6315" s="419"/>
    </row>
    <row r="6316" spans="3:86" ht="21" thickBot="1">
      <c r="C6316" s="425"/>
      <c r="P6316" s="431"/>
      <c r="R6316" s="419"/>
      <c r="S6316" s="446"/>
      <c r="T6316" s="419"/>
      <c r="V6316" s="196"/>
      <c r="W6316" s="419"/>
      <c r="X6316" s="419"/>
      <c r="Z6316" s="419"/>
      <c r="AA6316" s="419"/>
      <c r="AB6316" s="419"/>
      <c r="AD6316" s="419"/>
      <c r="AE6316" s="419"/>
      <c r="AF6316" s="419"/>
      <c r="AH6316" s="419"/>
      <c r="AI6316" s="419"/>
      <c r="AJ6316" s="419"/>
      <c r="AL6316" s="419"/>
      <c r="AM6316" s="419"/>
      <c r="AN6316" s="403"/>
      <c r="AO6316" s="419"/>
      <c r="AP6316" s="419"/>
      <c r="AQ6316" s="419"/>
      <c r="AR6316" s="419"/>
      <c r="AS6316" s="419"/>
      <c r="AT6316" s="419"/>
      <c r="AU6316" s="419"/>
      <c r="AV6316" s="419"/>
      <c r="AX6316" s="419"/>
      <c r="AY6316" s="419"/>
      <c r="AZ6316" s="419"/>
      <c r="BB6316" s="419"/>
      <c r="BC6316" s="419"/>
      <c r="BD6316" s="419"/>
      <c r="BF6316" s="419"/>
      <c r="BG6316" s="419"/>
      <c r="BH6316" s="419"/>
      <c r="BJ6316" s="419"/>
      <c r="BK6316" s="419"/>
      <c r="BL6316" s="419"/>
      <c r="BN6316" s="419"/>
      <c r="BO6316" s="419"/>
      <c r="BP6316" s="419"/>
      <c r="BR6316" s="419"/>
      <c r="BS6316" s="419"/>
      <c r="BT6316" s="419"/>
      <c r="BV6316" s="419"/>
      <c r="BW6316" s="419"/>
      <c r="BX6316" s="397"/>
      <c r="BZ6316" s="449"/>
      <c r="CB6316" s="419"/>
      <c r="CC6316" s="419"/>
      <c r="CD6316" s="419"/>
      <c r="CF6316" s="419"/>
      <c r="CG6316" s="419"/>
      <c r="CH6316" s="419"/>
    </row>
    <row r="6317" spans="3:86" ht="21" thickBot="1">
      <c r="C6317" s="425"/>
      <c r="P6317" s="431"/>
      <c r="R6317" s="419"/>
      <c r="S6317" s="446"/>
      <c r="T6317" s="419"/>
      <c r="V6317" s="196"/>
      <c r="W6317" s="419"/>
      <c r="X6317" s="419"/>
      <c r="Z6317" s="419"/>
      <c r="AA6317" s="419"/>
      <c r="AB6317" s="419"/>
      <c r="AD6317" s="419"/>
      <c r="AE6317" s="419"/>
      <c r="AF6317" s="419"/>
      <c r="AH6317" s="419"/>
      <c r="AI6317" s="419"/>
      <c r="AJ6317" s="419"/>
      <c r="AL6317" s="419"/>
      <c r="AM6317" s="419"/>
      <c r="AN6317" s="403"/>
      <c r="AO6317" s="419"/>
      <c r="AP6317" s="419"/>
      <c r="AQ6317" s="419"/>
      <c r="AR6317" s="419"/>
      <c r="AS6317" s="419"/>
      <c r="AT6317" s="419"/>
      <c r="AU6317" s="419"/>
      <c r="AV6317" s="419"/>
      <c r="AX6317" s="419"/>
      <c r="AY6317" s="419"/>
      <c r="AZ6317" s="419"/>
      <c r="BB6317" s="419"/>
      <c r="BC6317" s="419"/>
      <c r="BD6317" s="419"/>
      <c r="BF6317" s="419"/>
      <c r="BG6317" s="419"/>
      <c r="BH6317" s="419"/>
      <c r="BJ6317" s="419"/>
      <c r="BK6317" s="419"/>
      <c r="BL6317" s="419"/>
      <c r="BN6317" s="419"/>
      <c r="BO6317" s="419"/>
      <c r="BP6317" s="419"/>
      <c r="BR6317" s="419"/>
      <c r="BS6317" s="419"/>
      <c r="BT6317" s="419"/>
      <c r="BV6317" s="419"/>
      <c r="BW6317" s="419"/>
      <c r="BX6317" s="397"/>
      <c r="BZ6317" s="449"/>
      <c r="CB6317" s="419"/>
      <c r="CC6317" s="419"/>
      <c r="CD6317" s="419"/>
      <c r="CF6317" s="419"/>
      <c r="CG6317" s="419"/>
      <c r="CH6317" s="419"/>
    </row>
    <row r="6318" spans="3:86" ht="21" thickBot="1">
      <c r="C6318" s="425"/>
      <c r="P6318" s="431"/>
      <c r="R6318" s="419"/>
      <c r="S6318" s="446"/>
      <c r="T6318" s="419"/>
      <c r="V6318" s="196"/>
      <c r="W6318" s="419"/>
      <c r="X6318" s="419"/>
      <c r="Z6318" s="419"/>
      <c r="AA6318" s="419"/>
      <c r="AB6318" s="419"/>
      <c r="AD6318" s="419"/>
      <c r="AE6318" s="419"/>
      <c r="AF6318" s="419"/>
      <c r="AH6318" s="419"/>
      <c r="AI6318" s="419"/>
      <c r="AJ6318" s="419"/>
      <c r="AL6318" s="419"/>
      <c r="AM6318" s="419"/>
      <c r="AN6318" s="403"/>
      <c r="AO6318" s="419"/>
      <c r="AP6318" s="419"/>
      <c r="AQ6318" s="419"/>
      <c r="AR6318" s="419"/>
      <c r="AS6318" s="419"/>
      <c r="AT6318" s="419"/>
      <c r="AU6318" s="419"/>
      <c r="AV6318" s="419"/>
      <c r="AX6318" s="419"/>
      <c r="AY6318" s="419"/>
      <c r="AZ6318" s="419"/>
      <c r="BB6318" s="419"/>
      <c r="BC6318" s="419"/>
      <c r="BD6318" s="419"/>
      <c r="BF6318" s="419"/>
      <c r="BG6318" s="419"/>
      <c r="BH6318" s="419"/>
      <c r="BJ6318" s="419"/>
      <c r="BK6318" s="419"/>
      <c r="BL6318" s="419"/>
      <c r="BN6318" s="419"/>
      <c r="BO6318" s="419"/>
      <c r="BP6318" s="419"/>
      <c r="BR6318" s="419"/>
      <c r="BS6318" s="419"/>
      <c r="BT6318" s="419"/>
      <c r="BV6318" s="419"/>
      <c r="BW6318" s="419"/>
      <c r="BX6318" s="397"/>
      <c r="BZ6318" s="449"/>
      <c r="CB6318" s="419"/>
      <c r="CC6318" s="419"/>
      <c r="CD6318" s="419"/>
      <c r="CF6318" s="419"/>
      <c r="CG6318" s="419"/>
      <c r="CH6318" s="419"/>
    </row>
    <row r="6319" spans="3:86" ht="21" thickBot="1">
      <c r="C6319" s="425"/>
      <c r="P6319" s="431"/>
      <c r="R6319" s="419"/>
      <c r="S6319" s="446"/>
      <c r="T6319" s="419"/>
      <c r="V6319" s="196"/>
      <c r="W6319" s="419"/>
      <c r="X6319" s="419"/>
      <c r="Z6319" s="419"/>
      <c r="AA6319" s="419"/>
      <c r="AB6319" s="419"/>
      <c r="AD6319" s="419"/>
      <c r="AE6319" s="419"/>
      <c r="AF6319" s="419"/>
      <c r="AH6319" s="419"/>
      <c r="AI6319" s="419"/>
      <c r="AJ6319" s="419"/>
      <c r="AL6319" s="419"/>
      <c r="AM6319" s="419"/>
      <c r="AN6319" s="403"/>
      <c r="AO6319" s="419"/>
      <c r="AP6319" s="419"/>
      <c r="AQ6319" s="419"/>
      <c r="AR6319" s="419"/>
      <c r="AS6319" s="419"/>
      <c r="AT6319" s="419"/>
      <c r="AU6319" s="419"/>
      <c r="AV6319" s="419"/>
      <c r="AX6319" s="419"/>
      <c r="AY6319" s="419"/>
      <c r="AZ6319" s="419"/>
      <c r="BB6319" s="419"/>
      <c r="BC6319" s="419"/>
      <c r="BD6319" s="419"/>
      <c r="BF6319" s="419"/>
      <c r="BG6319" s="419"/>
      <c r="BH6319" s="419"/>
      <c r="BJ6319" s="419"/>
      <c r="BK6319" s="419"/>
      <c r="BL6319" s="419"/>
      <c r="BN6319" s="419"/>
      <c r="BO6319" s="419"/>
      <c r="BP6319" s="419"/>
      <c r="BR6319" s="419"/>
      <c r="BS6319" s="419"/>
      <c r="BT6319" s="419"/>
      <c r="BV6319" s="419"/>
      <c r="BW6319" s="419"/>
      <c r="BX6319" s="397"/>
      <c r="BZ6319" s="449"/>
      <c r="CB6319" s="419"/>
      <c r="CC6319" s="419"/>
      <c r="CD6319" s="419"/>
      <c r="CF6319" s="419"/>
      <c r="CG6319" s="419"/>
      <c r="CH6319" s="419"/>
    </row>
    <row r="6320" spans="3:86" ht="21" thickBot="1">
      <c r="C6320" s="425"/>
      <c r="P6320" s="431"/>
      <c r="R6320" s="419"/>
      <c r="S6320" s="446"/>
      <c r="T6320" s="419"/>
      <c r="V6320" s="196"/>
      <c r="W6320" s="419"/>
      <c r="X6320" s="419"/>
      <c r="Z6320" s="419"/>
      <c r="AA6320" s="419"/>
      <c r="AB6320" s="419"/>
      <c r="AD6320" s="419"/>
      <c r="AE6320" s="419"/>
      <c r="AF6320" s="419"/>
      <c r="AH6320" s="419"/>
      <c r="AI6320" s="419"/>
      <c r="AJ6320" s="419"/>
      <c r="AL6320" s="419"/>
      <c r="AM6320" s="419"/>
      <c r="AN6320" s="403"/>
      <c r="AO6320" s="419"/>
      <c r="AP6320" s="419"/>
      <c r="AQ6320" s="419"/>
      <c r="AR6320" s="419"/>
      <c r="AS6320" s="419"/>
      <c r="AT6320" s="419"/>
      <c r="AU6320" s="419"/>
      <c r="AV6320" s="419"/>
      <c r="AX6320" s="419"/>
      <c r="AY6320" s="419"/>
      <c r="AZ6320" s="419"/>
      <c r="BB6320" s="419"/>
      <c r="BC6320" s="419"/>
      <c r="BD6320" s="419"/>
      <c r="BF6320" s="419"/>
      <c r="BG6320" s="419"/>
      <c r="BH6320" s="419"/>
      <c r="BJ6320" s="419"/>
      <c r="BK6320" s="419"/>
      <c r="BL6320" s="419"/>
      <c r="BN6320" s="419"/>
      <c r="BO6320" s="419"/>
      <c r="BP6320" s="419"/>
      <c r="BR6320" s="419"/>
      <c r="BS6320" s="419"/>
      <c r="BT6320" s="419"/>
      <c r="BV6320" s="419"/>
      <c r="BW6320" s="419"/>
      <c r="BX6320" s="397"/>
      <c r="BZ6320" s="449"/>
      <c r="CB6320" s="419"/>
      <c r="CC6320" s="419"/>
      <c r="CD6320" s="419"/>
      <c r="CF6320" s="419"/>
      <c r="CG6320" s="419"/>
      <c r="CH6320" s="419"/>
    </row>
    <row r="6321" spans="3:86" ht="21" thickBot="1">
      <c r="C6321" s="425"/>
      <c r="P6321" s="431"/>
      <c r="R6321" s="419"/>
      <c r="S6321" s="446"/>
      <c r="T6321" s="419"/>
      <c r="V6321" s="196"/>
      <c r="W6321" s="419"/>
      <c r="X6321" s="419"/>
      <c r="Z6321" s="419"/>
      <c r="AA6321" s="419"/>
      <c r="AB6321" s="419"/>
      <c r="AD6321" s="419"/>
      <c r="AE6321" s="419"/>
      <c r="AF6321" s="419"/>
      <c r="AH6321" s="419"/>
      <c r="AI6321" s="419"/>
      <c r="AJ6321" s="419"/>
      <c r="AL6321" s="419"/>
      <c r="AM6321" s="419"/>
      <c r="AN6321" s="403"/>
      <c r="AO6321" s="419"/>
      <c r="AP6321" s="419"/>
      <c r="AQ6321" s="419"/>
      <c r="AR6321" s="419"/>
      <c r="AS6321" s="419"/>
      <c r="AT6321" s="419"/>
      <c r="AU6321" s="419"/>
      <c r="AV6321" s="419"/>
      <c r="AX6321" s="419"/>
      <c r="AY6321" s="419"/>
      <c r="AZ6321" s="419"/>
      <c r="BB6321" s="419"/>
      <c r="BC6321" s="419"/>
      <c r="BD6321" s="419"/>
      <c r="BF6321" s="419"/>
      <c r="BG6321" s="419"/>
      <c r="BH6321" s="419"/>
      <c r="BJ6321" s="419"/>
      <c r="BK6321" s="419"/>
      <c r="BL6321" s="419"/>
      <c r="BN6321" s="419"/>
      <c r="BO6321" s="419"/>
      <c r="BP6321" s="419"/>
      <c r="BR6321" s="419"/>
      <c r="BS6321" s="419"/>
      <c r="BT6321" s="419"/>
      <c r="BV6321" s="419"/>
      <c r="BW6321" s="419"/>
      <c r="BX6321" s="397"/>
      <c r="BZ6321" s="449"/>
      <c r="CB6321" s="419"/>
      <c r="CC6321" s="419"/>
      <c r="CD6321" s="419"/>
      <c r="CF6321" s="419"/>
      <c r="CG6321" s="419"/>
      <c r="CH6321" s="419"/>
    </row>
    <row r="6322" spans="3:86" ht="21" thickBot="1">
      <c r="C6322" s="425"/>
      <c r="P6322" s="431"/>
      <c r="R6322" s="419"/>
      <c r="S6322" s="446"/>
      <c r="T6322" s="419"/>
      <c r="V6322" s="196"/>
      <c r="W6322" s="419"/>
      <c r="X6322" s="419"/>
      <c r="Z6322" s="419"/>
      <c r="AA6322" s="419"/>
      <c r="AB6322" s="419"/>
      <c r="AD6322" s="419"/>
      <c r="AE6322" s="419"/>
      <c r="AF6322" s="419"/>
      <c r="AH6322" s="419"/>
      <c r="AI6322" s="419"/>
      <c r="AJ6322" s="419"/>
      <c r="AL6322" s="419"/>
      <c r="AM6322" s="419"/>
      <c r="AN6322" s="403"/>
      <c r="AO6322" s="419"/>
      <c r="AP6322" s="419"/>
      <c r="AQ6322" s="419"/>
      <c r="AR6322" s="419"/>
      <c r="AS6322" s="419"/>
      <c r="AT6322" s="419"/>
      <c r="AU6322" s="419"/>
      <c r="AV6322" s="419"/>
      <c r="AX6322" s="419"/>
      <c r="AY6322" s="419"/>
      <c r="AZ6322" s="419"/>
      <c r="BB6322" s="419"/>
      <c r="BC6322" s="419"/>
      <c r="BD6322" s="419"/>
      <c r="BF6322" s="419"/>
      <c r="BG6322" s="419"/>
      <c r="BH6322" s="419"/>
      <c r="BJ6322" s="419"/>
      <c r="BK6322" s="419"/>
      <c r="BL6322" s="419"/>
      <c r="BN6322" s="419"/>
      <c r="BO6322" s="419"/>
      <c r="BP6322" s="419"/>
      <c r="BR6322" s="419"/>
      <c r="BS6322" s="419"/>
      <c r="BT6322" s="419"/>
      <c r="BV6322" s="419"/>
      <c r="BW6322" s="419"/>
      <c r="BX6322" s="397"/>
      <c r="BZ6322" s="449"/>
      <c r="CB6322" s="419"/>
      <c r="CC6322" s="419"/>
      <c r="CD6322" s="419"/>
      <c r="CF6322" s="419"/>
      <c r="CG6322" s="419"/>
      <c r="CH6322" s="419"/>
    </row>
    <row r="6323" spans="3:86" ht="21" thickBot="1">
      <c r="C6323" s="425"/>
      <c r="P6323" s="431"/>
      <c r="R6323" s="419"/>
      <c r="S6323" s="446"/>
      <c r="T6323" s="419"/>
      <c r="V6323" s="196"/>
      <c r="W6323" s="419"/>
      <c r="X6323" s="419"/>
      <c r="Z6323" s="419"/>
      <c r="AA6323" s="419"/>
      <c r="AB6323" s="419"/>
      <c r="AD6323" s="419"/>
      <c r="AE6323" s="419"/>
      <c r="AF6323" s="419"/>
      <c r="AH6323" s="419"/>
      <c r="AI6323" s="419"/>
      <c r="AJ6323" s="419"/>
      <c r="AL6323" s="419"/>
      <c r="AM6323" s="419"/>
      <c r="AN6323" s="403"/>
      <c r="AO6323" s="419"/>
      <c r="AP6323" s="419"/>
      <c r="AQ6323" s="419"/>
      <c r="AR6323" s="419"/>
      <c r="AS6323" s="419"/>
      <c r="AT6323" s="419"/>
      <c r="AU6323" s="419"/>
      <c r="AV6323" s="419"/>
      <c r="AX6323" s="419"/>
      <c r="AY6323" s="419"/>
      <c r="AZ6323" s="419"/>
      <c r="BB6323" s="419"/>
      <c r="BC6323" s="419"/>
      <c r="BD6323" s="419"/>
      <c r="BF6323" s="419"/>
      <c r="BG6323" s="419"/>
      <c r="BH6323" s="419"/>
      <c r="BJ6323" s="419"/>
      <c r="BK6323" s="419"/>
      <c r="BL6323" s="419"/>
      <c r="BN6323" s="419"/>
      <c r="BO6323" s="419"/>
      <c r="BP6323" s="419"/>
      <c r="BR6323" s="419"/>
      <c r="BS6323" s="419"/>
      <c r="BT6323" s="419"/>
      <c r="BV6323" s="419"/>
      <c r="BW6323" s="419"/>
      <c r="BX6323" s="397"/>
      <c r="BZ6323" s="449"/>
      <c r="CB6323" s="419"/>
      <c r="CC6323" s="419"/>
      <c r="CD6323" s="419"/>
      <c r="CF6323" s="419"/>
      <c r="CG6323" s="419"/>
      <c r="CH6323" s="419"/>
    </row>
    <row r="6324" spans="3:86" ht="21" thickBot="1">
      <c r="C6324" s="425"/>
      <c r="P6324" s="431"/>
      <c r="R6324" s="419"/>
      <c r="S6324" s="446"/>
      <c r="T6324" s="419"/>
      <c r="V6324" s="196"/>
      <c r="W6324" s="419"/>
      <c r="X6324" s="419"/>
      <c r="Z6324" s="419"/>
      <c r="AA6324" s="419"/>
      <c r="AB6324" s="419"/>
      <c r="AD6324" s="419"/>
      <c r="AE6324" s="419"/>
      <c r="AF6324" s="419"/>
      <c r="AH6324" s="419"/>
      <c r="AI6324" s="419"/>
      <c r="AJ6324" s="419"/>
      <c r="AL6324" s="419"/>
      <c r="AM6324" s="419"/>
      <c r="AN6324" s="403"/>
      <c r="AO6324" s="419"/>
      <c r="AP6324" s="419"/>
      <c r="AQ6324" s="419"/>
      <c r="AR6324" s="419"/>
      <c r="AS6324" s="419"/>
      <c r="AT6324" s="419"/>
      <c r="AU6324" s="419"/>
      <c r="AV6324" s="419"/>
      <c r="AX6324" s="419"/>
      <c r="AY6324" s="419"/>
      <c r="AZ6324" s="419"/>
      <c r="BB6324" s="419"/>
      <c r="BC6324" s="419"/>
      <c r="BD6324" s="419"/>
      <c r="BF6324" s="419"/>
      <c r="BG6324" s="419"/>
      <c r="BH6324" s="419"/>
      <c r="BJ6324" s="419"/>
      <c r="BK6324" s="419"/>
      <c r="BL6324" s="419"/>
      <c r="BN6324" s="419"/>
      <c r="BO6324" s="419"/>
      <c r="BP6324" s="419"/>
      <c r="BR6324" s="419"/>
      <c r="BS6324" s="419"/>
      <c r="BT6324" s="419"/>
      <c r="BV6324" s="419"/>
      <c r="BW6324" s="419"/>
      <c r="BX6324" s="397"/>
      <c r="BZ6324" s="449"/>
      <c r="CB6324" s="419"/>
      <c r="CC6324" s="419"/>
      <c r="CD6324" s="419"/>
      <c r="CF6324" s="419"/>
      <c r="CG6324" s="419"/>
      <c r="CH6324" s="419"/>
    </row>
    <row r="6325" spans="3:86" ht="21" thickBot="1">
      <c r="C6325" s="425"/>
      <c r="P6325" s="431"/>
      <c r="R6325" s="419"/>
      <c r="S6325" s="446"/>
      <c r="T6325" s="419"/>
      <c r="V6325" s="196"/>
      <c r="W6325" s="419"/>
      <c r="X6325" s="419"/>
      <c r="Z6325" s="419"/>
      <c r="AA6325" s="419"/>
      <c r="AB6325" s="419"/>
      <c r="AD6325" s="419"/>
      <c r="AE6325" s="419"/>
      <c r="AF6325" s="419"/>
      <c r="AH6325" s="419"/>
      <c r="AI6325" s="419"/>
      <c r="AJ6325" s="419"/>
      <c r="AL6325" s="419"/>
      <c r="AM6325" s="419"/>
      <c r="AN6325" s="403"/>
      <c r="AO6325" s="419"/>
      <c r="AP6325" s="419"/>
      <c r="AQ6325" s="419"/>
      <c r="AR6325" s="419"/>
      <c r="AS6325" s="419"/>
      <c r="AT6325" s="419"/>
      <c r="AU6325" s="419"/>
      <c r="AV6325" s="419"/>
      <c r="AX6325" s="419"/>
      <c r="AY6325" s="419"/>
      <c r="AZ6325" s="419"/>
      <c r="BB6325" s="419"/>
      <c r="BC6325" s="419"/>
      <c r="BD6325" s="419"/>
      <c r="BF6325" s="419"/>
      <c r="BG6325" s="419"/>
      <c r="BH6325" s="419"/>
      <c r="BJ6325" s="419"/>
      <c r="BK6325" s="419"/>
      <c r="BL6325" s="419"/>
      <c r="BN6325" s="419"/>
      <c r="BO6325" s="419"/>
      <c r="BP6325" s="419"/>
      <c r="BR6325" s="419"/>
      <c r="BS6325" s="419"/>
      <c r="BT6325" s="419"/>
      <c r="BV6325" s="419"/>
      <c r="BW6325" s="419"/>
      <c r="BX6325" s="397"/>
      <c r="BZ6325" s="449"/>
      <c r="CB6325" s="419"/>
      <c r="CC6325" s="419"/>
      <c r="CD6325" s="419"/>
      <c r="CF6325" s="419"/>
      <c r="CG6325" s="419"/>
      <c r="CH6325" s="419"/>
    </row>
    <row r="6326" spans="3:86" ht="21" thickBot="1">
      <c r="C6326" s="425"/>
      <c r="P6326" s="431"/>
      <c r="R6326" s="419"/>
      <c r="S6326" s="446"/>
      <c r="T6326" s="419"/>
      <c r="V6326" s="196"/>
      <c r="W6326" s="419"/>
      <c r="X6326" s="419"/>
      <c r="Z6326" s="419"/>
      <c r="AA6326" s="419"/>
      <c r="AB6326" s="419"/>
      <c r="AD6326" s="419"/>
      <c r="AE6326" s="419"/>
      <c r="AF6326" s="419"/>
      <c r="AH6326" s="419"/>
      <c r="AI6326" s="419"/>
      <c r="AJ6326" s="419"/>
      <c r="AL6326" s="419"/>
      <c r="AM6326" s="419"/>
      <c r="AN6326" s="403"/>
      <c r="AO6326" s="419"/>
      <c r="AP6326" s="419"/>
      <c r="AQ6326" s="419"/>
      <c r="AR6326" s="419"/>
      <c r="AS6326" s="419"/>
      <c r="AT6326" s="419"/>
      <c r="AU6326" s="419"/>
      <c r="AV6326" s="419"/>
      <c r="AX6326" s="419"/>
      <c r="AY6326" s="419"/>
      <c r="AZ6326" s="419"/>
      <c r="BB6326" s="419"/>
      <c r="BC6326" s="419"/>
      <c r="BD6326" s="419"/>
      <c r="BF6326" s="419"/>
      <c r="BG6326" s="419"/>
      <c r="BH6326" s="419"/>
      <c r="BJ6326" s="419"/>
      <c r="BK6326" s="419"/>
      <c r="BL6326" s="419"/>
      <c r="BN6326" s="419"/>
      <c r="BO6326" s="419"/>
      <c r="BP6326" s="419"/>
      <c r="BR6326" s="419"/>
      <c r="BS6326" s="419"/>
      <c r="BT6326" s="419"/>
      <c r="BV6326" s="419"/>
      <c r="BW6326" s="419"/>
      <c r="BX6326" s="397"/>
      <c r="BZ6326" s="449"/>
      <c r="CB6326" s="419"/>
      <c r="CC6326" s="419"/>
      <c r="CD6326" s="419"/>
      <c r="CF6326" s="419"/>
      <c r="CG6326" s="419"/>
      <c r="CH6326" s="419"/>
    </row>
    <row r="6327" spans="3:86" ht="21" thickBot="1">
      <c r="C6327" s="425"/>
      <c r="P6327" s="431"/>
      <c r="R6327" s="419"/>
      <c r="S6327" s="446"/>
      <c r="T6327" s="419"/>
      <c r="V6327" s="196"/>
      <c r="W6327" s="419"/>
      <c r="X6327" s="419"/>
      <c r="Z6327" s="419"/>
      <c r="AA6327" s="419"/>
      <c r="AB6327" s="419"/>
      <c r="AD6327" s="419"/>
      <c r="AE6327" s="419"/>
      <c r="AF6327" s="419"/>
      <c r="AH6327" s="419"/>
      <c r="AI6327" s="419"/>
      <c r="AJ6327" s="419"/>
      <c r="AL6327" s="419"/>
      <c r="AM6327" s="419"/>
      <c r="AN6327" s="403"/>
      <c r="AO6327" s="419"/>
      <c r="AP6327" s="419"/>
      <c r="AQ6327" s="419"/>
      <c r="AR6327" s="419"/>
      <c r="AS6327" s="419"/>
      <c r="AT6327" s="419"/>
      <c r="AU6327" s="419"/>
      <c r="AV6327" s="419"/>
      <c r="AX6327" s="419"/>
      <c r="AY6327" s="419"/>
      <c r="AZ6327" s="419"/>
      <c r="BB6327" s="419"/>
      <c r="BC6327" s="419"/>
      <c r="BD6327" s="419"/>
      <c r="BF6327" s="419"/>
      <c r="BG6327" s="419"/>
      <c r="BH6327" s="419"/>
      <c r="BJ6327" s="419"/>
      <c r="BK6327" s="419"/>
      <c r="BL6327" s="419"/>
      <c r="BN6327" s="419"/>
      <c r="BO6327" s="419"/>
      <c r="BP6327" s="419"/>
      <c r="BR6327" s="419"/>
      <c r="BS6327" s="419"/>
      <c r="BT6327" s="419"/>
      <c r="BV6327" s="419"/>
      <c r="BW6327" s="419"/>
      <c r="BX6327" s="397"/>
      <c r="BZ6327" s="449"/>
      <c r="CB6327" s="419"/>
      <c r="CC6327" s="419"/>
      <c r="CD6327" s="419"/>
      <c r="CF6327" s="419"/>
      <c r="CG6327" s="419"/>
      <c r="CH6327" s="419"/>
    </row>
    <row r="6328" spans="3:86" ht="21" thickBot="1">
      <c r="C6328" s="425"/>
      <c r="P6328" s="431"/>
      <c r="R6328" s="419"/>
      <c r="S6328" s="446"/>
      <c r="T6328" s="419"/>
      <c r="V6328" s="196"/>
      <c r="W6328" s="419"/>
      <c r="X6328" s="419"/>
      <c r="Z6328" s="419"/>
      <c r="AA6328" s="419"/>
      <c r="AB6328" s="419"/>
      <c r="AD6328" s="419"/>
      <c r="AE6328" s="419"/>
      <c r="AF6328" s="419"/>
      <c r="AH6328" s="419"/>
      <c r="AI6328" s="419"/>
      <c r="AJ6328" s="419"/>
      <c r="AL6328" s="419"/>
      <c r="AM6328" s="419"/>
      <c r="AN6328" s="403"/>
      <c r="AO6328" s="419"/>
      <c r="AP6328" s="419"/>
      <c r="AQ6328" s="419"/>
      <c r="AR6328" s="419"/>
      <c r="AS6328" s="419"/>
      <c r="AT6328" s="419"/>
      <c r="AU6328" s="419"/>
      <c r="AV6328" s="419"/>
      <c r="AX6328" s="419"/>
      <c r="AY6328" s="419"/>
      <c r="AZ6328" s="419"/>
      <c r="BB6328" s="419"/>
      <c r="BC6328" s="419"/>
      <c r="BD6328" s="419"/>
      <c r="BF6328" s="419"/>
      <c r="BG6328" s="419"/>
      <c r="BH6328" s="419"/>
      <c r="BJ6328" s="419"/>
      <c r="BK6328" s="419"/>
      <c r="BL6328" s="419"/>
      <c r="BN6328" s="419"/>
      <c r="BO6328" s="419"/>
      <c r="BP6328" s="419"/>
      <c r="BR6328" s="419"/>
      <c r="BS6328" s="419"/>
      <c r="BT6328" s="419"/>
      <c r="BV6328" s="419"/>
      <c r="BW6328" s="419"/>
      <c r="BX6328" s="397"/>
      <c r="BZ6328" s="449"/>
      <c r="CB6328" s="419"/>
      <c r="CC6328" s="419"/>
      <c r="CD6328" s="419"/>
      <c r="CF6328" s="419"/>
      <c r="CG6328" s="419"/>
      <c r="CH6328" s="419"/>
    </row>
    <row r="6329" spans="3:86" ht="21" thickBot="1">
      <c r="C6329" s="425"/>
      <c r="P6329" s="431"/>
      <c r="R6329" s="419"/>
      <c r="S6329" s="446"/>
      <c r="T6329" s="419"/>
      <c r="V6329" s="196"/>
      <c r="W6329" s="419"/>
      <c r="X6329" s="419"/>
      <c r="Z6329" s="419"/>
      <c r="AA6329" s="419"/>
      <c r="AB6329" s="419"/>
      <c r="AD6329" s="419"/>
      <c r="AE6329" s="419"/>
      <c r="AF6329" s="419"/>
      <c r="AH6329" s="419"/>
      <c r="AI6329" s="419"/>
      <c r="AJ6329" s="419"/>
      <c r="AL6329" s="419"/>
      <c r="AM6329" s="419"/>
      <c r="AN6329" s="403"/>
      <c r="AO6329" s="419"/>
      <c r="AP6329" s="419"/>
      <c r="AQ6329" s="419"/>
      <c r="AR6329" s="419"/>
      <c r="AS6329" s="419"/>
      <c r="AT6329" s="419"/>
      <c r="AU6329" s="419"/>
      <c r="AV6329" s="419"/>
      <c r="AX6329" s="419"/>
      <c r="AY6329" s="419"/>
      <c r="AZ6329" s="419"/>
      <c r="BB6329" s="419"/>
      <c r="BC6329" s="419"/>
      <c r="BD6329" s="419"/>
      <c r="BF6329" s="419"/>
      <c r="BG6329" s="419"/>
      <c r="BH6329" s="419"/>
      <c r="BJ6329" s="419"/>
      <c r="BK6329" s="419"/>
      <c r="BL6329" s="419"/>
      <c r="BN6329" s="419"/>
      <c r="BO6329" s="419"/>
      <c r="BP6329" s="419"/>
      <c r="BR6329" s="419"/>
      <c r="BS6329" s="419"/>
      <c r="BT6329" s="419"/>
      <c r="BV6329" s="419"/>
      <c r="BW6329" s="419"/>
      <c r="BX6329" s="397"/>
      <c r="BZ6329" s="449"/>
      <c r="CB6329" s="419"/>
      <c r="CC6329" s="419"/>
      <c r="CD6329" s="419"/>
      <c r="CF6329" s="419"/>
      <c r="CG6329" s="419"/>
      <c r="CH6329" s="419"/>
    </row>
    <row r="6330" spans="3:86" ht="21" thickBot="1">
      <c r="C6330" s="425"/>
      <c r="P6330" s="431"/>
      <c r="R6330" s="419"/>
      <c r="S6330" s="446"/>
      <c r="T6330" s="419"/>
      <c r="V6330" s="196"/>
      <c r="W6330" s="419"/>
      <c r="X6330" s="419"/>
      <c r="Z6330" s="419"/>
      <c r="AA6330" s="419"/>
      <c r="AB6330" s="419"/>
      <c r="AD6330" s="419"/>
      <c r="AE6330" s="419"/>
      <c r="AF6330" s="419"/>
      <c r="AH6330" s="419"/>
      <c r="AI6330" s="419"/>
      <c r="AJ6330" s="419"/>
      <c r="AL6330" s="419"/>
      <c r="AM6330" s="419"/>
      <c r="AN6330" s="403"/>
      <c r="AO6330" s="419"/>
      <c r="AP6330" s="419"/>
      <c r="AQ6330" s="419"/>
      <c r="AR6330" s="419"/>
      <c r="AS6330" s="419"/>
      <c r="AT6330" s="419"/>
      <c r="AU6330" s="419"/>
      <c r="AV6330" s="419"/>
      <c r="AX6330" s="419"/>
      <c r="AY6330" s="419"/>
      <c r="AZ6330" s="419"/>
      <c r="BB6330" s="419"/>
      <c r="BC6330" s="419"/>
      <c r="BD6330" s="419"/>
      <c r="BF6330" s="419"/>
      <c r="BG6330" s="419"/>
      <c r="BH6330" s="419"/>
      <c r="BJ6330" s="419"/>
      <c r="BK6330" s="419"/>
      <c r="BL6330" s="419"/>
      <c r="BN6330" s="419"/>
      <c r="BO6330" s="419"/>
      <c r="BP6330" s="419"/>
      <c r="BR6330" s="419"/>
      <c r="BS6330" s="419"/>
      <c r="BT6330" s="419"/>
      <c r="BV6330" s="419"/>
      <c r="BW6330" s="419"/>
      <c r="BX6330" s="397"/>
      <c r="BZ6330" s="449"/>
      <c r="CB6330" s="419"/>
      <c r="CC6330" s="419"/>
      <c r="CD6330" s="419"/>
      <c r="CF6330" s="419"/>
      <c r="CG6330" s="419"/>
      <c r="CH6330" s="419"/>
    </row>
    <row r="6331" spans="3:86" ht="21" thickBot="1">
      <c r="C6331" s="425"/>
      <c r="P6331" s="431"/>
      <c r="R6331" s="419"/>
      <c r="S6331" s="446"/>
      <c r="T6331" s="419"/>
      <c r="V6331" s="196"/>
      <c r="W6331" s="419"/>
      <c r="X6331" s="419"/>
      <c r="Z6331" s="419"/>
      <c r="AA6331" s="419"/>
      <c r="AB6331" s="419"/>
      <c r="AD6331" s="419"/>
      <c r="AE6331" s="419"/>
      <c r="AF6331" s="419"/>
      <c r="AH6331" s="419"/>
      <c r="AI6331" s="419"/>
      <c r="AJ6331" s="419"/>
      <c r="AL6331" s="419"/>
      <c r="AM6331" s="419"/>
      <c r="AN6331" s="403"/>
      <c r="AO6331" s="419"/>
      <c r="AP6331" s="419"/>
      <c r="AQ6331" s="419"/>
      <c r="AR6331" s="419"/>
      <c r="AS6331" s="419"/>
      <c r="AT6331" s="419"/>
      <c r="AU6331" s="419"/>
      <c r="AV6331" s="419"/>
      <c r="AX6331" s="419"/>
      <c r="AY6331" s="419"/>
      <c r="AZ6331" s="419"/>
      <c r="BB6331" s="419"/>
      <c r="BC6331" s="419"/>
      <c r="BD6331" s="419"/>
      <c r="BF6331" s="419"/>
      <c r="BG6331" s="419"/>
      <c r="BH6331" s="419"/>
      <c r="BJ6331" s="419"/>
      <c r="BK6331" s="419"/>
      <c r="BL6331" s="419"/>
      <c r="BN6331" s="419"/>
      <c r="BO6331" s="419"/>
      <c r="BP6331" s="419"/>
      <c r="BR6331" s="419"/>
      <c r="BS6331" s="419"/>
      <c r="BT6331" s="419"/>
      <c r="BV6331" s="419"/>
      <c r="BW6331" s="419"/>
      <c r="BX6331" s="397"/>
      <c r="BZ6331" s="449"/>
      <c r="CB6331" s="419"/>
      <c r="CC6331" s="419"/>
      <c r="CD6331" s="419"/>
      <c r="CF6331" s="419"/>
      <c r="CG6331" s="419"/>
      <c r="CH6331" s="419"/>
    </row>
    <row r="6332" spans="3:86" ht="21" thickBot="1">
      <c r="C6332" s="425"/>
      <c r="P6332" s="431"/>
      <c r="R6332" s="419"/>
      <c r="S6332" s="446"/>
      <c r="T6332" s="419"/>
      <c r="V6332" s="196"/>
      <c r="W6332" s="419"/>
      <c r="X6332" s="419"/>
      <c r="Z6332" s="419"/>
      <c r="AA6332" s="419"/>
      <c r="AB6332" s="419"/>
      <c r="AD6332" s="419"/>
      <c r="AE6332" s="419"/>
      <c r="AF6332" s="419"/>
      <c r="AH6332" s="419"/>
      <c r="AI6332" s="419"/>
      <c r="AJ6332" s="419"/>
      <c r="AL6332" s="419"/>
      <c r="AM6332" s="419"/>
      <c r="AN6332" s="403"/>
      <c r="AO6332" s="419"/>
      <c r="AP6332" s="419"/>
      <c r="AQ6332" s="419"/>
      <c r="AR6332" s="419"/>
      <c r="AS6332" s="419"/>
      <c r="AT6332" s="419"/>
      <c r="AU6332" s="419"/>
      <c r="AV6332" s="419"/>
      <c r="AX6332" s="419"/>
      <c r="AY6332" s="419"/>
      <c r="AZ6332" s="419"/>
      <c r="BB6332" s="419"/>
      <c r="BC6332" s="419"/>
      <c r="BD6332" s="419"/>
      <c r="BF6332" s="419"/>
      <c r="BG6332" s="419"/>
      <c r="BH6332" s="419"/>
      <c r="BJ6332" s="419"/>
      <c r="BK6332" s="419"/>
      <c r="BL6332" s="419"/>
      <c r="BN6332" s="419"/>
      <c r="BO6332" s="419"/>
      <c r="BP6332" s="419"/>
      <c r="BR6332" s="419"/>
      <c r="BS6332" s="419"/>
      <c r="BT6332" s="419"/>
      <c r="BV6332" s="419"/>
      <c r="BW6332" s="419"/>
      <c r="BX6332" s="397"/>
      <c r="BZ6332" s="449"/>
      <c r="CB6332" s="419"/>
      <c r="CC6332" s="419"/>
      <c r="CD6332" s="419"/>
      <c r="CF6332" s="419"/>
      <c r="CG6332" s="419"/>
      <c r="CH6332" s="419"/>
    </row>
    <row r="6333" spans="3:86" ht="21" thickBot="1">
      <c r="C6333" s="425"/>
      <c r="P6333" s="431"/>
      <c r="R6333" s="419"/>
      <c r="S6333" s="446"/>
      <c r="T6333" s="419"/>
      <c r="V6333" s="196"/>
      <c r="W6333" s="419"/>
      <c r="X6333" s="419"/>
      <c r="Z6333" s="419"/>
      <c r="AA6333" s="419"/>
      <c r="AB6333" s="419"/>
      <c r="AD6333" s="419"/>
      <c r="AE6333" s="419"/>
      <c r="AF6333" s="419"/>
      <c r="AH6333" s="419"/>
      <c r="AI6333" s="419"/>
      <c r="AJ6333" s="419"/>
      <c r="AL6333" s="419"/>
      <c r="AM6333" s="419"/>
      <c r="AN6333" s="403"/>
      <c r="AO6333" s="419"/>
      <c r="AP6333" s="419"/>
      <c r="AQ6333" s="419"/>
      <c r="AR6333" s="419"/>
      <c r="AS6333" s="419"/>
      <c r="AT6333" s="419"/>
      <c r="AU6333" s="419"/>
      <c r="AV6333" s="419"/>
      <c r="AX6333" s="419"/>
      <c r="AY6333" s="419"/>
      <c r="AZ6333" s="419"/>
      <c r="BB6333" s="419"/>
      <c r="BC6333" s="419"/>
      <c r="BD6333" s="419"/>
      <c r="BF6333" s="419"/>
      <c r="BG6333" s="419"/>
      <c r="BH6333" s="419"/>
      <c r="BJ6333" s="419"/>
      <c r="BK6333" s="419"/>
      <c r="BL6333" s="419"/>
      <c r="BN6333" s="419"/>
      <c r="BO6333" s="419"/>
      <c r="BP6333" s="419"/>
      <c r="BR6333" s="419"/>
      <c r="BS6333" s="419"/>
      <c r="BT6333" s="419"/>
      <c r="BV6333" s="419"/>
      <c r="BW6333" s="419"/>
      <c r="BX6333" s="397"/>
      <c r="BZ6333" s="449"/>
      <c r="CB6333" s="419"/>
      <c r="CC6333" s="419"/>
      <c r="CD6333" s="419"/>
      <c r="CF6333" s="419"/>
      <c r="CG6333" s="419"/>
      <c r="CH6333" s="419"/>
    </row>
    <row r="6334" spans="3:86" ht="21" thickBot="1">
      <c r="C6334" s="425"/>
      <c r="P6334" s="431"/>
      <c r="R6334" s="419"/>
      <c r="S6334" s="446"/>
      <c r="T6334" s="419"/>
      <c r="V6334" s="196"/>
      <c r="W6334" s="419"/>
      <c r="X6334" s="419"/>
      <c r="Z6334" s="419"/>
      <c r="AA6334" s="419"/>
      <c r="AB6334" s="419"/>
      <c r="AD6334" s="419"/>
      <c r="AE6334" s="419"/>
      <c r="AF6334" s="419"/>
      <c r="AH6334" s="419"/>
      <c r="AI6334" s="419"/>
      <c r="AJ6334" s="419"/>
      <c r="AL6334" s="419"/>
      <c r="AM6334" s="419"/>
      <c r="AN6334" s="403"/>
      <c r="AO6334" s="419"/>
      <c r="AP6334" s="419"/>
      <c r="AQ6334" s="419"/>
      <c r="AR6334" s="419"/>
      <c r="AS6334" s="419"/>
      <c r="AT6334" s="419"/>
      <c r="AU6334" s="419"/>
      <c r="AV6334" s="419"/>
      <c r="AX6334" s="419"/>
      <c r="AY6334" s="419"/>
      <c r="AZ6334" s="419"/>
      <c r="BB6334" s="419"/>
      <c r="BC6334" s="419"/>
      <c r="BD6334" s="419"/>
      <c r="BF6334" s="419"/>
      <c r="BG6334" s="419"/>
      <c r="BH6334" s="419"/>
      <c r="BJ6334" s="419"/>
      <c r="BK6334" s="419"/>
      <c r="BL6334" s="419"/>
      <c r="BN6334" s="419"/>
      <c r="BO6334" s="419"/>
      <c r="BP6334" s="419"/>
      <c r="BR6334" s="419"/>
      <c r="BS6334" s="419"/>
      <c r="BT6334" s="419"/>
      <c r="BV6334" s="419"/>
      <c r="BW6334" s="419"/>
      <c r="BX6334" s="397"/>
      <c r="BZ6334" s="449"/>
      <c r="CB6334" s="419"/>
      <c r="CC6334" s="419"/>
      <c r="CD6334" s="419"/>
      <c r="CF6334" s="419"/>
      <c r="CG6334" s="419"/>
      <c r="CH6334" s="419"/>
    </row>
    <row r="6335" spans="3:86" ht="21" thickBot="1">
      <c r="C6335" s="425"/>
      <c r="P6335" s="431"/>
      <c r="R6335" s="419"/>
      <c r="S6335" s="446"/>
      <c r="T6335" s="419"/>
      <c r="V6335" s="196"/>
      <c r="W6335" s="419"/>
      <c r="X6335" s="419"/>
      <c r="Z6335" s="419"/>
      <c r="AA6335" s="419"/>
      <c r="AB6335" s="419"/>
      <c r="AD6335" s="419"/>
      <c r="AE6335" s="419"/>
      <c r="AF6335" s="419"/>
      <c r="AH6335" s="419"/>
      <c r="AI6335" s="419"/>
      <c r="AJ6335" s="419"/>
      <c r="AL6335" s="419"/>
      <c r="AM6335" s="419"/>
      <c r="AN6335" s="403"/>
      <c r="AO6335" s="419"/>
      <c r="AP6335" s="419"/>
      <c r="AQ6335" s="419"/>
      <c r="AR6335" s="419"/>
      <c r="AS6335" s="419"/>
      <c r="AT6335" s="419"/>
      <c r="AU6335" s="419"/>
      <c r="AV6335" s="419"/>
      <c r="AX6335" s="419"/>
      <c r="AY6335" s="419"/>
      <c r="AZ6335" s="419"/>
      <c r="BB6335" s="419"/>
      <c r="BC6335" s="419"/>
      <c r="BD6335" s="419"/>
      <c r="BF6335" s="419"/>
      <c r="BG6335" s="419"/>
      <c r="BH6335" s="419"/>
      <c r="BJ6335" s="419"/>
      <c r="BK6335" s="419"/>
      <c r="BL6335" s="419"/>
      <c r="BN6335" s="419"/>
      <c r="BO6335" s="419"/>
      <c r="BP6335" s="419"/>
      <c r="BR6335" s="419"/>
      <c r="BS6335" s="419"/>
      <c r="BT6335" s="419"/>
      <c r="BV6335" s="419"/>
      <c r="BW6335" s="419"/>
      <c r="BX6335" s="397"/>
      <c r="BZ6335" s="449"/>
      <c r="CB6335" s="419"/>
      <c r="CC6335" s="419"/>
      <c r="CD6335" s="419"/>
      <c r="CF6335" s="419"/>
      <c r="CG6335" s="419"/>
      <c r="CH6335" s="419"/>
    </row>
    <row r="6336" spans="3:86" ht="21" thickBot="1">
      <c r="C6336" s="425"/>
      <c r="P6336" s="431"/>
      <c r="R6336" s="419"/>
      <c r="S6336" s="446"/>
      <c r="T6336" s="419"/>
      <c r="V6336" s="196"/>
      <c r="W6336" s="419"/>
      <c r="X6336" s="419"/>
      <c r="Z6336" s="419"/>
      <c r="AA6336" s="419"/>
      <c r="AB6336" s="419"/>
      <c r="AD6336" s="419"/>
      <c r="AE6336" s="419"/>
      <c r="AF6336" s="419"/>
      <c r="AH6336" s="419"/>
      <c r="AI6336" s="419"/>
      <c r="AJ6336" s="419"/>
      <c r="AL6336" s="419"/>
      <c r="AM6336" s="419"/>
      <c r="AN6336" s="403"/>
      <c r="AO6336" s="419"/>
      <c r="AP6336" s="419"/>
      <c r="AQ6336" s="419"/>
      <c r="AR6336" s="419"/>
      <c r="AS6336" s="419"/>
      <c r="AT6336" s="419"/>
      <c r="AU6336" s="419"/>
      <c r="AV6336" s="419"/>
      <c r="AX6336" s="419"/>
      <c r="AY6336" s="419"/>
      <c r="AZ6336" s="419"/>
      <c r="BB6336" s="419"/>
      <c r="BC6336" s="419"/>
      <c r="BD6336" s="419"/>
      <c r="BF6336" s="419"/>
      <c r="BG6336" s="419"/>
      <c r="BH6336" s="419"/>
      <c r="BJ6336" s="419"/>
      <c r="BK6336" s="419"/>
      <c r="BL6336" s="419"/>
      <c r="BN6336" s="419"/>
      <c r="BO6336" s="419"/>
      <c r="BP6336" s="419"/>
      <c r="BR6336" s="419"/>
      <c r="BS6336" s="419"/>
      <c r="BT6336" s="419"/>
      <c r="BV6336" s="419"/>
      <c r="BW6336" s="419"/>
      <c r="BX6336" s="397"/>
      <c r="BZ6336" s="449"/>
      <c r="CB6336" s="419"/>
      <c r="CC6336" s="419"/>
      <c r="CD6336" s="419"/>
      <c r="CF6336" s="419"/>
      <c r="CG6336" s="419"/>
      <c r="CH6336" s="419"/>
    </row>
    <row r="6337" spans="3:86" ht="21" thickBot="1">
      <c r="C6337" s="425"/>
      <c r="P6337" s="431"/>
      <c r="R6337" s="419"/>
      <c r="S6337" s="446"/>
      <c r="T6337" s="419"/>
      <c r="V6337" s="196"/>
      <c r="W6337" s="419"/>
      <c r="X6337" s="419"/>
      <c r="Z6337" s="419"/>
      <c r="AA6337" s="419"/>
      <c r="AB6337" s="419"/>
      <c r="AD6337" s="419"/>
      <c r="AE6337" s="419"/>
      <c r="AF6337" s="419"/>
      <c r="AH6337" s="419"/>
      <c r="AI6337" s="419"/>
      <c r="AJ6337" s="419"/>
      <c r="AL6337" s="419"/>
      <c r="AM6337" s="419"/>
      <c r="AN6337" s="403"/>
      <c r="AO6337" s="419"/>
      <c r="AP6337" s="419"/>
      <c r="AQ6337" s="419"/>
      <c r="AR6337" s="419"/>
      <c r="AS6337" s="419"/>
      <c r="AT6337" s="419"/>
      <c r="AU6337" s="419"/>
      <c r="AV6337" s="419"/>
      <c r="AX6337" s="419"/>
      <c r="AY6337" s="419"/>
      <c r="AZ6337" s="419"/>
      <c r="BB6337" s="419"/>
      <c r="BC6337" s="419"/>
      <c r="BD6337" s="419"/>
      <c r="BF6337" s="419"/>
      <c r="BG6337" s="419"/>
      <c r="BH6337" s="419"/>
      <c r="BJ6337" s="419"/>
      <c r="BK6337" s="419"/>
      <c r="BL6337" s="419"/>
      <c r="BN6337" s="419"/>
      <c r="BO6337" s="419"/>
      <c r="BP6337" s="419"/>
      <c r="BR6337" s="419"/>
      <c r="BS6337" s="419"/>
      <c r="BT6337" s="419"/>
      <c r="BV6337" s="419"/>
      <c r="BW6337" s="419"/>
      <c r="BX6337" s="397"/>
      <c r="BZ6337" s="449"/>
      <c r="CB6337" s="419"/>
      <c r="CC6337" s="419"/>
      <c r="CD6337" s="419"/>
      <c r="CF6337" s="419"/>
      <c r="CG6337" s="419"/>
      <c r="CH6337" s="419"/>
    </row>
    <row r="6338" spans="3:86" ht="21" thickBot="1">
      <c r="C6338" s="425"/>
      <c r="P6338" s="431"/>
      <c r="R6338" s="419"/>
      <c r="S6338" s="446"/>
      <c r="T6338" s="419"/>
      <c r="V6338" s="196"/>
      <c r="W6338" s="419"/>
      <c r="X6338" s="419"/>
      <c r="Z6338" s="419"/>
      <c r="AA6338" s="419"/>
      <c r="AB6338" s="419"/>
      <c r="AD6338" s="419"/>
      <c r="AE6338" s="419"/>
      <c r="AF6338" s="419"/>
      <c r="AH6338" s="419"/>
      <c r="AI6338" s="419"/>
      <c r="AJ6338" s="419"/>
      <c r="AL6338" s="419"/>
      <c r="AM6338" s="419"/>
      <c r="AN6338" s="403"/>
      <c r="AO6338" s="419"/>
      <c r="AP6338" s="419"/>
      <c r="AQ6338" s="419"/>
      <c r="AR6338" s="419"/>
      <c r="AS6338" s="419"/>
      <c r="AT6338" s="419"/>
      <c r="AU6338" s="419"/>
      <c r="AV6338" s="419"/>
      <c r="AX6338" s="419"/>
      <c r="AY6338" s="419"/>
      <c r="AZ6338" s="419"/>
      <c r="BB6338" s="419"/>
      <c r="BC6338" s="419"/>
      <c r="BD6338" s="419"/>
      <c r="BF6338" s="419"/>
      <c r="BG6338" s="419"/>
      <c r="BH6338" s="419"/>
      <c r="BJ6338" s="419"/>
      <c r="BK6338" s="419"/>
      <c r="BL6338" s="419"/>
      <c r="BN6338" s="419"/>
      <c r="BO6338" s="419"/>
      <c r="BP6338" s="419"/>
      <c r="BR6338" s="419"/>
      <c r="BS6338" s="419"/>
      <c r="BT6338" s="419"/>
      <c r="BV6338" s="419"/>
      <c r="BW6338" s="419"/>
      <c r="BX6338" s="397"/>
      <c r="BZ6338" s="449"/>
      <c r="CB6338" s="419"/>
      <c r="CC6338" s="419"/>
      <c r="CD6338" s="419"/>
      <c r="CF6338" s="419"/>
      <c r="CG6338" s="419"/>
      <c r="CH6338" s="419"/>
    </row>
    <row r="6339" spans="3:86" ht="21" thickBot="1">
      <c r="C6339" s="425"/>
      <c r="P6339" s="431"/>
      <c r="R6339" s="419"/>
      <c r="S6339" s="446"/>
      <c r="T6339" s="419"/>
      <c r="V6339" s="196"/>
      <c r="W6339" s="419"/>
      <c r="X6339" s="419"/>
      <c r="Z6339" s="419"/>
      <c r="AA6339" s="419"/>
      <c r="AB6339" s="419"/>
      <c r="AD6339" s="419"/>
      <c r="AE6339" s="419"/>
      <c r="AF6339" s="419"/>
      <c r="AH6339" s="419"/>
      <c r="AI6339" s="419"/>
      <c r="AJ6339" s="419"/>
      <c r="AL6339" s="419"/>
      <c r="AM6339" s="419"/>
      <c r="AN6339" s="403"/>
      <c r="AO6339" s="419"/>
      <c r="AP6339" s="419"/>
      <c r="AQ6339" s="419"/>
      <c r="AR6339" s="419"/>
      <c r="AS6339" s="419"/>
      <c r="AT6339" s="419"/>
      <c r="AU6339" s="419"/>
      <c r="AV6339" s="419"/>
      <c r="AX6339" s="419"/>
      <c r="AY6339" s="419"/>
      <c r="AZ6339" s="419"/>
      <c r="BB6339" s="419"/>
      <c r="BC6339" s="419"/>
      <c r="BD6339" s="419"/>
      <c r="BF6339" s="419"/>
      <c r="BG6339" s="419"/>
      <c r="BH6339" s="419"/>
      <c r="BJ6339" s="419"/>
      <c r="BK6339" s="419"/>
      <c r="BL6339" s="419"/>
      <c r="BN6339" s="419"/>
      <c r="BO6339" s="419"/>
      <c r="BP6339" s="419"/>
      <c r="BR6339" s="419"/>
      <c r="BS6339" s="419"/>
      <c r="BT6339" s="419"/>
      <c r="BV6339" s="419"/>
      <c r="BW6339" s="419"/>
      <c r="BX6339" s="397"/>
      <c r="BZ6339" s="449"/>
      <c r="CB6339" s="419"/>
      <c r="CC6339" s="419"/>
      <c r="CD6339" s="419"/>
      <c r="CF6339" s="419"/>
      <c r="CG6339" s="419"/>
      <c r="CH6339" s="419"/>
    </row>
    <row r="6340" spans="3:86" ht="21" thickBot="1">
      <c r="C6340" s="425"/>
      <c r="P6340" s="431"/>
      <c r="R6340" s="419"/>
      <c r="S6340" s="446"/>
      <c r="T6340" s="419"/>
      <c r="V6340" s="196"/>
      <c r="W6340" s="419"/>
      <c r="X6340" s="419"/>
      <c r="Z6340" s="419"/>
      <c r="AA6340" s="419"/>
      <c r="AB6340" s="419"/>
      <c r="AD6340" s="419"/>
      <c r="AE6340" s="419"/>
      <c r="AF6340" s="419"/>
      <c r="AH6340" s="419"/>
      <c r="AI6340" s="419"/>
      <c r="AJ6340" s="419"/>
      <c r="AL6340" s="419"/>
      <c r="AM6340" s="419"/>
      <c r="AN6340" s="403"/>
      <c r="AO6340" s="419"/>
      <c r="AP6340" s="419"/>
      <c r="AQ6340" s="419"/>
      <c r="AR6340" s="419"/>
      <c r="AS6340" s="419"/>
      <c r="AT6340" s="419"/>
      <c r="AU6340" s="419"/>
      <c r="AV6340" s="419"/>
      <c r="AX6340" s="419"/>
      <c r="AY6340" s="419"/>
      <c r="AZ6340" s="419"/>
      <c r="BB6340" s="419"/>
      <c r="BC6340" s="419"/>
      <c r="BD6340" s="419"/>
      <c r="BF6340" s="419"/>
      <c r="BG6340" s="419"/>
      <c r="BH6340" s="419"/>
      <c r="BJ6340" s="419"/>
      <c r="BK6340" s="419"/>
      <c r="BL6340" s="419"/>
      <c r="BN6340" s="419"/>
      <c r="BO6340" s="419"/>
      <c r="BP6340" s="419"/>
      <c r="BR6340" s="419"/>
      <c r="BS6340" s="419"/>
      <c r="BT6340" s="419"/>
      <c r="BV6340" s="419"/>
      <c r="BW6340" s="419"/>
      <c r="BX6340" s="397"/>
      <c r="BZ6340" s="449"/>
      <c r="CB6340" s="419"/>
      <c r="CC6340" s="419"/>
      <c r="CD6340" s="419"/>
      <c r="CF6340" s="419"/>
      <c r="CG6340" s="419"/>
      <c r="CH6340" s="419"/>
    </row>
    <row r="6341" spans="3:86" ht="21" thickBot="1">
      <c r="C6341" s="425"/>
      <c r="P6341" s="431"/>
      <c r="R6341" s="419"/>
      <c r="S6341" s="446"/>
      <c r="T6341" s="419"/>
      <c r="V6341" s="196"/>
      <c r="W6341" s="419"/>
      <c r="X6341" s="419"/>
      <c r="Z6341" s="419"/>
      <c r="AA6341" s="419"/>
      <c r="AB6341" s="419"/>
      <c r="AD6341" s="419"/>
      <c r="AE6341" s="419"/>
      <c r="AF6341" s="419"/>
      <c r="AH6341" s="419"/>
      <c r="AI6341" s="419"/>
      <c r="AJ6341" s="419"/>
      <c r="AL6341" s="419"/>
      <c r="AM6341" s="419"/>
      <c r="AN6341" s="403"/>
      <c r="AO6341" s="419"/>
      <c r="AP6341" s="419"/>
      <c r="AQ6341" s="419"/>
      <c r="AR6341" s="419"/>
      <c r="AS6341" s="419"/>
      <c r="AT6341" s="419"/>
      <c r="AU6341" s="419"/>
      <c r="AV6341" s="419"/>
      <c r="AX6341" s="419"/>
      <c r="AY6341" s="419"/>
      <c r="AZ6341" s="419"/>
      <c r="BB6341" s="419"/>
      <c r="BC6341" s="419"/>
      <c r="BD6341" s="419"/>
      <c r="BF6341" s="419"/>
      <c r="BG6341" s="419"/>
      <c r="BH6341" s="419"/>
      <c r="BJ6341" s="419"/>
      <c r="BK6341" s="419"/>
      <c r="BL6341" s="419"/>
      <c r="BN6341" s="419"/>
      <c r="BO6341" s="419"/>
      <c r="BP6341" s="419"/>
      <c r="BR6341" s="419"/>
      <c r="BS6341" s="419"/>
      <c r="BT6341" s="419"/>
      <c r="BV6341" s="419"/>
      <c r="BW6341" s="419"/>
      <c r="BX6341" s="397"/>
      <c r="BZ6341" s="449"/>
      <c r="CB6341" s="419"/>
      <c r="CC6341" s="419"/>
      <c r="CD6341" s="419"/>
      <c r="CF6341" s="419"/>
      <c r="CG6341" s="419"/>
      <c r="CH6341" s="419"/>
    </row>
    <row r="6342" spans="3:86" ht="21" thickBot="1">
      <c r="C6342" s="425"/>
      <c r="P6342" s="431"/>
      <c r="R6342" s="419"/>
      <c r="S6342" s="446"/>
      <c r="T6342" s="419"/>
      <c r="V6342" s="196"/>
      <c r="W6342" s="419"/>
      <c r="X6342" s="419"/>
      <c r="Z6342" s="419"/>
      <c r="AA6342" s="419"/>
      <c r="AB6342" s="419"/>
      <c r="AD6342" s="419"/>
      <c r="AE6342" s="419"/>
      <c r="AF6342" s="419"/>
      <c r="AH6342" s="419"/>
      <c r="AI6342" s="419"/>
      <c r="AJ6342" s="419"/>
      <c r="AL6342" s="419"/>
      <c r="AM6342" s="419"/>
      <c r="AN6342" s="403"/>
      <c r="AO6342" s="419"/>
      <c r="AP6342" s="419"/>
      <c r="AQ6342" s="419"/>
      <c r="AR6342" s="419"/>
      <c r="AS6342" s="419"/>
      <c r="AT6342" s="419"/>
      <c r="AU6342" s="419"/>
      <c r="AV6342" s="419"/>
      <c r="AX6342" s="419"/>
      <c r="AY6342" s="419"/>
      <c r="AZ6342" s="419"/>
      <c r="BB6342" s="419"/>
      <c r="BC6342" s="419"/>
      <c r="BD6342" s="419"/>
      <c r="BF6342" s="419"/>
      <c r="BG6342" s="419"/>
      <c r="BH6342" s="419"/>
      <c r="BJ6342" s="419"/>
      <c r="BK6342" s="419"/>
      <c r="BL6342" s="419"/>
      <c r="BN6342" s="419"/>
      <c r="BO6342" s="419"/>
      <c r="BP6342" s="419"/>
      <c r="BR6342" s="419"/>
      <c r="BS6342" s="419"/>
      <c r="BT6342" s="419"/>
      <c r="BV6342" s="419"/>
      <c r="BW6342" s="419"/>
      <c r="BX6342" s="397"/>
      <c r="BZ6342" s="449"/>
      <c r="CB6342" s="419"/>
      <c r="CC6342" s="419"/>
      <c r="CD6342" s="419"/>
      <c r="CF6342" s="419"/>
      <c r="CG6342" s="419"/>
      <c r="CH6342" s="419"/>
    </row>
    <row r="6343" spans="3:86" ht="21" thickBot="1">
      <c r="C6343" s="425"/>
      <c r="P6343" s="431"/>
      <c r="R6343" s="419"/>
      <c r="S6343" s="446"/>
      <c r="T6343" s="419"/>
      <c r="V6343" s="196"/>
      <c r="W6343" s="419"/>
      <c r="X6343" s="419"/>
      <c r="Z6343" s="419"/>
      <c r="AA6343" s="419"/>
      <c r="AB6343" s="419"/>
      <c r="AD6343" s="419"/>
      <c r="AE6343" s="419"/>
      <c r="AF6343" s="419"/>
      <c r="AH6343" s="419"/>
      <c r="AI6343" s="419"/>
      <c r="AJ6343" s="419"/>
      <c r="AL6343" s="419"/>
      <c r="AM6343" s="419"/>
      <c r="AN6343" s="403"/>
      <c r="AO6343" s="419"/>
      <c r="AP6343" s="419"/>
      <c r="AQ6343" s="419"/>
      <c r="AR6343" s="419"/>
      <c r="AS6343" s="419"/>
      <c r="AT6343" s="419"/>
      <c r="AU6343" s="419"/>
      <c r="AV6343" s="419"/>
      <c r="AX6343" s="419"/>
      <c r="AY6343" s="419"/>
      <c r="AZ6343" s="419"/>
      <c r="BB6343" s="419"/>
      <c r="BC6343" s="419"/>
      <c r="BD6343" s="419"/>
      <c r="BF6343" s="419"/>
      <c r="BG6343" s="419"/>
      <c r="BH6343" s="419"/>
      <c r="BJ6343" s="419"/>
      <c r="BK6343" s="419"/>
      <c r="BL6343" s="419"/>
      <c r="BN6343" s="419"/>
      <c r="BO6343" s="419"/>
      <c r="BP6343" s="419"/>
      <c r="BR6343" s="419"/>
      <c r="BS6343" s="419"/>
      <c r="BT6343" s="419"/>
      <c r="BV6343" s="419"/>
      <c r="BW6343" s="419"/>
      <c r="BX6343" s="397"/>
      <c r="BZ6343" s="449"/>
      <c r="CB6343" s="419"/>
      <c r="CC6343" s="419"/>
      <c r="CD6343" s="419"/>
      <c r="CF6343" s="419"/>
      <c r="CG6343" s="419"/>
      <c r="CH6343" s="419"/>
    </row>
    <row r="6344" spans="3:86" ht="21" thickBot="1">
      <c r="C6344" s="425"/>
      <c r="P6344" s="431"/>
      <c r="R6344" s="419"/>
      <c r="S6344" s="446"/>
      <c r="T6344" s="419"/>
      <c r="V6344" s="196"/>
      <c r="W6344" s="419"/>
      <c r="X6344" s="419"/>
      <c r="Z6344" s="419"/>
      <c r="AA6344" s="419"/>
      <c r="AB6344" s="419"/>
      <c r="AD6344" s="419"/>
      <c r="AE6344" s="419"/>
      <c r="AF6344" s="419"/>
      <c r="AH6344" s="419"/>
      <c r="AI6344" s="419"/>
      <c r="AJ6344" s="419"/>
      <c r="AL6344" s="419"/>
      <c r="AM6344" s="419"/>
      <c r="AN6344" s="403"/>
      <c r="AO6344" s="419"/>
      <c r="AP6344" s="419"/>
      <c r="AQ6344" s="419"/>
      <c r="AR6344" s="419"/>
      <c r="AS6344" s="419"/>
      <c r="AT6344" s="419"/>
      <c r="AU6344" s="419"/>
      <c r="AV6344" s="419"/>
      <c r="AX6344" s="419"/>
      <c r="AY6344" s="419"/>
      <c r="AZ6344" s="419"/>
      <c r="BB6344" s="419"/>
      <c r="BC6344" s="419"/>
      <c r="BD6344" s="419"/>
      <c r="BF6344" s="419"/>
      <c r="BG6344" s="419"/>
      <c r="BH6344" s="419"/>
      <c r="BJ6344" s="419"/>
      <c r="BK6344" s="419"/>
      <c r="BL6344" s="419"/>
      <c r="BN6344" s="419"/>
      <c r="BO6344" s="419"/>
      <c r="BP6344" s="419"/>
      <c r="BR6344" s="419"/>
      <c r="BS6344" s="419"/>
      <c r="BT6344" s="419"/>
      <c r="BV6344" s="419"/>
      <c r="BW6344" s="419"/>
      <c r="BX6344" s="397"/>
      <c r="BZ6344" s="449"/>
      <c r="CB6344" s="419"/>
      <c r="CC6344" s="419"/>
      <c r="CD6344" s="419"/>
      <c r="CF6344" s="419"/>
      <c r="CG6344" s="419"/>
      <c r="CH6344" s="419"/>
    </row>
    <row r="6345" spans="3:86" ht="21" thickBot="1">
      <c r="C6345" s="425"/>
      <c r="P6345" s="431"/>
      <c r="R6345" s="419"/>
      <c r="S6345" s="446"/>
      <c r="T6345" s="419"/>
      <c r="V6345" s="196"/>
      <c r="W6345" s="419"/>
      <c r="X6345" s="419"/>
      <c r="Z6345" s="419"/>
      <c r="AA6345" s="419"/>
      <c r="AB6345" s="419"/>
      <c r="AD6345" s="419"/>
      <c r="AE6345" s="419"/>
      <c r="AF6345" s="419"/>
      <c r="AH6345" s="419"/>
      <c r="AI6345" s="419"/>
      <c r="AJ6345" s="419"/>
      <c r="AL6345" s="419"/>
      <c r="AM6345" s="419"/>
      <c r="AN6345" s="403"/>
      <c r="AO6345" s="419"/>
      <c r="AP6345" s="419"/>
      <c r="AQ6345" s="419"/>
      <c r="AR6345" s="419"/>
      <c r="AS6345" s="419"/>
      <c r="AT6345" s="419"/>
      <c r="AU6345" s="419"/>
      <c r="AV6345" s="419"/>
      <c r="AX6345" s="419"/>
      <c r="AY6345" s="419"/>
      <c r="AZ6345" s="419"/>
      <c r="BB6345" s="419"/>
      <c r="BC6345" s="419"/>
      <c r="BD6345" s="419"/>
      <c r="BF6345" s="419"/>
      <c r="BG6345" s="419"/>
      <c r="BH6345" s="419"/>
      <c r="BJ6345" s="419"/>
      <c r="BK6345" s="419"/>
      <c r="BL6345" s="419"/>
      <c r="BN6345" s="419"/>
      <c r="BO6345" s="419"/>
      <c r="BP6345" s="419"/>
      <c r="BR6345" s="419"/>
      <c r="BS6345" s="419"/>
      <c r="BT6345" s="419"/>
      <c r="BV6345" s="419"/>
      <c r="BW6345" s="419"/>
      <c r="BX6345" s="397"/>
      <c r="BZ6345" s="449"/>
      <c r="CB6345" s="419"/>
      <c r="CC6345" s="419"/>
      <c r="CD6345" s="419"/>
      <c r="CF6345" s="419"/>
      <c r="CG6345" s="419"/>
      <c r="CH6345" s="419"/>
    </row>
    <row r="6346" spans="3:86" ht="21" thickBot="1">
      <c r="C6346" s="425"/>
      <c r="P6346" s="431"/>
      <c r="R6346" s="419"/>
      <c r="S6346" s="446"/>
      <c r="T6346" s="419"/>
      <c r="V6346" s="196"/>
      <c r="W6346" s="419"/>
      <c r="X6346" s="419"/>
      <c r="Z6346" s="419"/>
      <c r="AA6346" s="419"/>
      <c r="AB6346" s="419"/>
      <c r="AD6346" s="419"/>
      <c r="AE6346" s="419"/>
      <c r="AF6346" s="419"/>
      <c r="AH6346" s="419"/>
      <c r="AI6346" s="419"/>
      <c r="AJ6346" s="419"/>
      <c r="AL6346" s="419"/>
      <c r="AM6346" s="419"/>
      <c r="AN6346" s="403"/>
      <c r="AO6346" s="419"/>
      <c r="AP6346" s="419"/>
      <c r="AQ6346" s="419"/>
      <c r="AR6346" s="419"/>
      <c r="AS6346" s="419"/>
      <c r="AT6346" s="419"/>
      <c r="AU6346" s="419"/>
      <c r="AV6346" s="419"/>
      <c r="AX6346" s="419"/>
      <c r="AY6346" s="419"/>
      <c r="AZ6346" s="419"/>
      <c r="BB6346" s="419"/>
      <c r="BC6346" s="419"/>
      <c r="BD6346" s="419"/>
      <c r="BF6346" s="419"/>
      <c r="BG6346" s="419"/>
      <c r="BH6346" s="419"/>
      <c r="BJ6346" s="419"/>
      <c r="BK6346" s="419"/>
      <c r="BL6346" s="419"/>
      <c r="BN6346" s="419"/>
      <c r="BO6346" s="419"/>
      <c r="BP6346" s="419"/>
      <c r="BR6346" s="419"/>
      <c r="BS6346" s="419"/>
      <c r="BT6346" s="419"/>
      <c r="BV6346" s="419"/>
      <c r="BW6346" s="419"/>
      <c r="BX6346" s="397"/>
      <c r="BZ6346" s="449"/>
      <c r="CB6346" s="419"/>
      <c r="CC6346" s="419"/>
      <c r="CD6346" s="419"/>
      <c r="CF6346" s="419"/>
      <c r="CG6346" s="419"/>
      <c r="CH6346" s="419"/>
    </row>
    <row r="6347" spans="3:86" ht="21" thickBot="1">
      <c r="C6347" s="425"/>
      <c r="P6347" s="431"/>
      <c r="R6347" s="419"/>
      <c r="S6347" s="446"/>
      <c r="T6347" s="419"/>
      <c r="V6347" s="196"/>
      <c r="W6347" s="419"/>
      <c r="X6347" s="419"/>
      <c r="Z6347" s="419"/>
      <c r="AA6347" s="419"/>
      <c r="AB6347" s="419"/>
      <c r="AD6347" s="419"/>
      <c r="AE6347" s="419"/>
      <c r="AF6347" s="419"/>
      <c r="AH6347" s="419"/>
      <c r="AI6347" s="419"/>
      <c r="AJ6347" s="419"/>
      <c r="AL6347" s="419"/>
      <c r="AM6347" s="419"/>
      <c r="AN6347" s="403"/>
      <c r="AO6347" s="419"/>
      <c r="AP6347" s="419"/>
      <c r="AQ6347" s="419"/>
      <c r="AR6347" s="419"/>
      <c r="AS6347" s="419"/>
      <c r="AT6347" s="419"/>
      <c r="AU6347" s="419"/>
      <c r="AV6347" s="419"/>
      <c r="AX6347" s="419"/>
      <c r="AY6347" s="419"/>
      <c r="AZ6347" s="419"/>
      <c r="BB6347" s="419"/>
      <c r="BC6347" s="419"/>
      <c r="BD6347" s="419"/>
      <c r="BF6347" s="419"/>
      <c r="BG6347" s="419"/>
      <c r="BH6347" s="419"/>
      <c r="BJ6347" s="419"/>
      <c r="BK6347" s="419"/>
      <c r="BL6347" s="419"/>
      <c r="BN6347" s="419"/>
      <c r="BO6347" s="419"/>
      <c r="BP6347" s="419"/>
      <c r="BR6347" s="419"/>
      <c r="BS6347" s="419"/>
      <c r="BT6347" s="419"/>
      <c r="BV6347" s="419"/>
      <c r="BW6347" s="419"/>
      <c r="BX6347" s="397"/>
      <c r="BZ6347" s="449"/>
      <c r="CB6347" s="419"/>
      <c r="CC6347" s="419"/>
      <c r="CD6347" s="419"/>
      <c r="CF6347" s="419"/>
      <c r="CG6347" s="419"/>
      <c r="CH6347" s="419"/>
    </row>
    <row r="6348" spans="3:86" ht="21" thickBot="1">
      <c r="C6348" s="425"/>
      <c r="P6348" s="431"/>
      <c r="R6348" s="419"/>
      <c r="S6348" s="446"/>
      <c r="T6348" s="419"/>
      <c r="V6348" s="196"/>
      <c r="W6348" s="419"/>
      <c r="X6348" s="419"/>
      <c r="Z6348" s="419"/>
      <c r="AA6348" s="419"/>
      <c r="AB6348" s="419"/>
      <c r="AD6348" s="419"/>
      <c r="AE6348" s="419"/>
      <c r="AF6348" s="419"/>
      <c r="AH6348" s="419"/>
      <c r="AI6348" s="419"/>
      <c r="AJ6348" s="419"/>
      <c r="AL6348" s="419"/>
      <c r="AM6348" s="419"/>
      <c r="AN6348" s="403"/>
      <c r="AO6348" s="419"/>
      <c r="AP6348" s="419"/>
      <c r="AQ6348" s="419"/>
      <c r="AR6348" s="419"/>
      <c r="AS6348" s="419"/>
      <c r="AT6348" s="419"/>
      <c r="AU6348" s="419"/>
      <c r="AV6348" s="419"/>
      <c r="AX6348" s="419"/>
      <c r="AY6348" s="419"/>
      <c r="AZ6348" s="419"/>
      <c r="BB6348" s="419"/>
      <c r="BC6348" s="419"/>
      <c r="BD6348" s="419"/>
      <c r="BF6348" s="419"/>
      <c r="BG6348" s="419"/>
      <c r="BH6348" s="419"/>
      <c r="BJ6348" s="419"/>
      <c r="BK6348" s="419"/>
      <c r="BL6348" s="419"/>
      <c r="BN6348" s="419"/>
      <c r="BO6348" s="419"/>
      <c r="BP6348" s="419"/>
      <c r="BR6348" s="419"/>
      <c r="BS6348" s="419"/>
      <c r="BT6348" s="419"/>
      <c r="BV6348" s="419"/>
      <c r="BW6348" s="419"/>
      <c r="BX6348" s="397"/>
      <c r="BZ6348" s="449"/>
      <c r="CB6348" s="419"/>
      <c r="CC6348" s="419"/>
      <c r="CD6348" s="419"/>
      <c r="CF6348" s="419"/>
      <c r="CG6348" s="419"/>
      <c r="CH6348" s="419"/>
    </row>
    <row r="6349" spans="3:86" ht="21" thickBot="1">
      <c r="C6349" s="425"/>
      <c r="P6349" s="431"/>
      <c r="R6349" s="419"/>
      <c r="S6349" s="446"/>
      <c r="T6349" s="419"/>
      <c r="V6349" s="196"/>
      <c r="W6349" s="419"/>
      <c r="X6349" s="419"/>
      <c r="Z6349" s="419"/>
      <c r="AA6349" s="419"/>
      <c r="AB6349" s="419"/>
      <c r="AD6349" s="419"/>
      <c r="AE6349" s="419"/>
      <c r="AF6349" s="419"/>
      <c r="AH6349" s="419"/>
      <c r="AI6349" s="419"/>
      <c r="AJ6349" s="419"/>
      <c r="AL6349" s="419"/>
      <c r="AM6349" s="419"/>
      <c r="AN6349" s="403"/>
      <c r="AO6349" s="419"/>
      <c r="AP6349" s="419"/>
      <c r="AQ6349" s="419"/>
      <c r="AR6349" s="419"/>
      <c r="AS6349" s="419"/>
      <c r="AT6349" s="419"/>
      <c r="AU6349" s="419"/>
      <c r="AV6349" s="419"/>
      <c r="AX6349" s="419"/>
      <c r="AY6349" s="419"/>
      <c r="AZ6349" s="419"/>
      <c r="BB6349" s="419"/>
      <c r="BC6349" s="419"/>
      <c r="BD6349" s="419"/>
      <c r="BF6349" s="419"/>
      <c r="BG6349" s="419"/>
      <c r="BH6349" s="419"/>
      <c r="BJ6349" s="419"/>
      <c r="BK6349" s="419"/>
      <c r="BL6349" s="419"/>
      <c r="BN6349" s="419"/>
      <c r="BO6349" s="419"/>
      <c r="BP6349" s="419"/>
      <c r="BR6349" s="419"/>
      <c r="BS6349" s="419"/>
      <c r="BT6349" s="419"/>
      <c r="BV6349" s="419"/>
      <c r="BW6349" s="419"/>
      <c r="BX6349" s="397"/>
      <c r="BZ6349" s="449"/>
      <c r="CB6349" s="419"/>
      <c r="CC6349" s="419"/>
      <c r="CD6349" s="419"/>
      <c r="CF6349" s="419"/>
      <c r="CG6349" s="419"/>
      <c r="CH6349" s="419"/>
    </row>
    <row r="6350" spans="3:86" ht="21" thickBot="1">
      <c r="C6350" s="425"/>
      <c r="P6350" s="431"/>
      <c r="R6350" s="419"/>
      <c r="S6350" s="446"/>
      <c r="T6350" s="419"/>
      <c r="V6350" s="196"/>
      <c r="W6350" s="419"/>
      <c r="X6350" s="419"/>
      <c r="Z6350" s="419"/>
      <c r="AA6350" s="419"/>
      <c r="AB6350" s="419"/>
      <c r="AD6350" s="419"/>
      <c r="AE6350" s="419"/>
      <c r="AF6350" s="419"/>
      <c r="AH6350" s="419"/>
      <c r="AI6350" s="419"/>
      <c r="AJ6350" s="419"/>
      <c r="AL6350" s="419"/>
      <c r="AM6350" s="419"/>
      <c r="AN6350" s="403"/>
      <c r="AO6350" s="419"/>
      <c r="AP6350" s="419"/>
      <c r="AQ6350" s="419"/>
      <c r="AR6350" s="419"/>
      <c r="AS6350" s="419"/>
      <c r="AT6350" s="419"/>
      <c r="AU6350" s="419"/>
      <c r="AV6350" s="419"/>
      <c r="AX6350" s="419"/>
      <c r="AY6350" s="419"/>
      <c r="AZ6350" s="419"/>
      <c r="BB6350" s="419"/>
      <c r="BC6350" s="419"/>
      <c r="BD6350" s="419"/>
      <c r="BF6350" s="419"/>
      <c r="BG6350" s="419"/>
      <c r="BH6350" s="419"/>
      <c r="BJ6350" s="419"/>
      <c r="BK6350" s="419"/>
      <c r="BL6350" s="419"/>
      <c r="BN6350" s="419"/>
      <c r="BO6350" s="419"/>
      <c r="BP6350" s="419"/>
      <c r="BR6350" s="419"/>
      <c r="BS6350" s="419"/>
      <c r="BT6350" s="419"/>
      <c r="BV6350" s="419"/>
      <c r="BW6350" s="419"/>
      <c r="BX6350" s="397"/>
      <c r="BZ6350" s="449"/>
      <c r="CB6350" s="419"/>
      <c r="CC6350" s="419"/>
      <c r="CD6350" s="419"/>
      <c r="CF6350" s="419"/>
      <c r="CG6350" s="419"/>
      <c r="CH6350" s="419"/>
    </row>
    <row r="6351" spans="3:86" ht="21" thickBot="1">
      <c r="C6351" s="425"/>
      <c r="P6351" s="431"/>
      <c r="R6351" s="419"/>
      <c r="S6351" s="446"/>
      <c r="T6351" s="419"/>
      <c r="V6351" s="196"/>
      <c r="W6351" s="419"/>
      <c r="X6351" s="419"/>
      <c r="Z6351" s="419"/>
      <c r="AA6351" s="419"/>
      <c r="AB6351" s="419"/>
      <c r="AD6351" s="419"/>
      <c r="AE6351" s="419"/>
      <c r="AF6351" s="419"/>
      <c r="AH6351" s="419"/>
      <c r="AI6351" s="419"/>
      <c r="AJ6351" s="419"/>
      <c r="AL6351" s="419"/>
      <c r="AM6351" s="419"/>
      <c r="AN6351" s="403"/>
      <c r="AO6351" s="419"/>
      <c r="AP6351" s="419"/>
      <c r="AQ6351" s="419"/>
      <c r="AR6351" s="419"/>
      <c r="AS6351" s="419"/>
      <c r="AT6351" s="419"/>
      <c r="AU6351" s="419"/>
      <c r="AV6351" s="419"/>
      <c r="AX6351" s="419"/>
      <c r="AY6351" s="419"/>
      <c r="AZ6351" s="419"/>
      <c r="BB6351" s="419"/>
      <c r="BC6351" s="419"/>
      <c r="BD6351" s="419"/>
      <c r="BF6351" s="419"/>
      <c r="BG6351" s="419"/>
      <c r="BH6351" s="419"/>
      <c r="BJ6351" s="419"/>
      <c r="BK6351" s="419"/>
      <c r="BL6351" s="419"/>
      <c r="BN6351" s="419"/>
      <c r="BO6351" s="419"/>
      <c r="BP6351" s="419"/>
      <c r="BR6351" s="419"/>
      <c r="BS6351" s="419"/>
      <c r="BT6351" s="419"/>
      <c r="BV6351" s="419"/>
      <c r="BW6351" s="419"/>
      <c r="BX6351" s="397"/>
      <c r="BZ6351" s="449"/>
      <c r="CB6351" s="419"/>
      <c r="CC6351" s="419"/>
      <c r="CD6351" s="419"/>
      <c r="CF6351" s="419"/>
      <c r="CG6351" s="419"/>
      <c r="CH6351" s="419"/>
    </row>
    <row r="6352" spans="3:86" ht="21" thickBot="1">
      <c r="C6352" s="425"/>
      <c r="P6352" s="431"/>
      <c r="R6352" s="419"/>
      <c r="S6352" s="446"/>
      <c r="T6352" s="419"/>
      <c r="V6352" s="196"/>
      <c r="W6352" s="419"/>
      <c r="X6352" s="419"/>
      <c r="Z6352" s="419"/>
      <c r="AA6352" s="419"/>
      <c r="AB6352" s="419"/>
      <c r="AD6352" s="419"/>
      <c r="AE6352" s="419"/>
      <c r="AF6352" s="419"/>
      <c r="AH6352" s="419"/>
      <c r="AI6352" s="419"/>
      <c r="AJ6352" s="419"/>
      <c r="AL6352" s="419"/>
      <c r="AM6352" s="419"/>
      <c r="AN6352" s="403"/>
      <c r="AO6352" s="419"/>
      <c r="AP6352" s="419"/>
      <c r="AQ6352" s="419"/>
      <c r="AR6352" s="419"/>
      <c r="AS6352" s="419"/>
      <c r="AT6352" s="419"/>
      <c r="AU6352" s="419"/>
      <c r="AV6352" s="419"/>
      <c r="AX6352" s="419"/>
      <c r="AY6352" s="419"/>
      <c r="AZ6352" s="419"/>
      <c r="BB6352" s="419"/>
      <c r="BC6352" s="419"/>
      <c r="BD6352" s="419"/>
      <c r="BF6352" s="419"/>
      <c r="BG6352" s="419"/>
      <c r="BH6352" s="419"/>
      <c r="BJ6352" s="419"/>
      <c r="BK6352" s="419"/>
      <c r="BL6352" s="419"/>
      <c r="BN6352" s="419"/>
      <c r="BO6352" s="419"/>
      <c r="BP6352" s="419"/>
      <c r="BR6352" s="419"/>
      <c r="BS6352" s="419"/>
      <c r="BT6352" s="419"/>
      <c r="BV6352" s="419"/>
      <c r="BW6352" s="419"/>
      <c r="BX6352" s="397"/>
      <c r="BZ6352" s="449"/>
      <c r="CB6352" s="419"/>
      <c r="CC6352" s="419"/>
      <c r="CD6352" s="419"/>
      <c r="CF6352" s="419"/>
      <c r="CG6352" s="419"/>
      <c r="CH6352" s="419"/>
    </row>
    <row r="6353" spans="3:86" ht="21" thickBot="1">
      <c r="C6353" s="425"/>
      <c r="P6353" s="431"/>
      <c r="R6353" s="419"/>
      <c r="S6353" s="446"/>
      <c r="T6353" s="419"/>
      <c r="V6353" s="196"/>
      <c r="W6353" s="419"/>
      <c r="X6353" s="419"/>
      <c r="Z6353" s="419"/>
      <c r="AA6353" s="419"/>
      <c r="AB6353" s="419"/>
      <c r="AD6353" s="419"/>
      <c r="AE6353" s="419"/>
      <c r="AF6353" s="419"/>
      <c r="AH6353" s="419"/>
      <c r="AI6353" s="419"/>
      <c r="AJ6353" s="419"/>
      <c r="AL6353" s="419"/>
      <c r="AM6353" s="419"/>
      <c r="AN6353" s="403"/>
      <c r="AO6353" s="419"/>
      <c r="AP6353" s="419"/>
      <c r="AQ6353" s="419"/>
      <c r="AR6353" s="419"/>
      <c r="AS6353" s="419"/>
      <c r="AT6353" s="419"/>
      <c r="AU6353" s="419"/>
      <c r="AV6353" s="419"/>
      <c r="AX6353" s="419"/>
      <c r="AY6353" s="419"/>
      <c r="AZ6353" s="419"/>
      <c r="BB6353" s="419"/>
      <c r="BC6353" s="419"/>
      <c r="BD6353" s="419"/>
      <c r="BF6353" s="419"/>
      <c r="BG6353" s="419"/>
      <c r="BH6353" s="419"/>
      <c r="BJ6353" s="419"/>
      <c r="BK6353" s="419"/>
      <c r="BL6353" s="419"/>
      <c r="BN6353" s="419"/>
      <c r="BO6353" s="419"/>
      <c r="BP6353" s="419"/>
      <c r="BR6353" s="419"/>
      <c r="BS6353" s="419"/>
      <c r="BT6353" s="419"/>
      <c r="BV6353" s="419"/>
      <c r="BW6353" s="419"/>
      <c r="BX6353" s="397"/>
      <c r="BZ6353" s="449"/>
      <c r="CB6353" s="419"/>
      <c r="CC6353" s="419"/>
      <c r="CD6353" s="419"/>
      <c r="CF6353" s="419"/>
      <c r="CG6353" s="419"/>
      <c r="CH6353" s="419"/>
    </row>
    <row r="6354" spans="3:86" ht="21" thickBot="1">
      <c r="C6354" s="425"/>
      <c r="P6354" s="431"/>
      <c r="R6354" s="419"/>
      <c r="S6354" s="446"/>
      <c r="T6354" s="419"/>
      <c r="V6354" s="196"/>
      <c r="W6354" s="419"/>
      <c r="X6354" s="419"/>
      <c r="Z6354" s="419"/>
      <c r="AA6354" s="419"/>
      <c r="AB6354" s="419"/>
      <c r="AD6354" s="419"/>
      <c r="AE6354" s="419"/>
      <c r="AF6354" s="419"/>
      <c r="AH6354" s="419"/>
      <c r="AI6354" s="419"/>
      <c r="AJ6354" s="419"/>
      <c r="AL6354" s="419"/>
      <c r="AM6354" s="419"/>
      <c r="AN6354" s="403"/>
      <c r="AO6354" s="419"/>
      <c r="AP6354" s="419"/>
      <c r="AQ6354" s="419"/>
      <c r="AR6354" s="419"/>
      <c r="AS6354" s="419"/>
      <c r="AT6354" s="419"/>
      <c r="AU6354" s="419"/>
      <c r="AV6354" s="419"/>
      <c r="AX6354" s="419"/>
      <c r="AY6354" s="419"/>
      <c r="AZ6354" s="419"/>
      <c r="BB6354" s="419"/>
      <c r="BC6354" s="419"/>
      <c r="BD6354" s="419"/>
      <c r="BF6354" s="419"/>
      <c r="BG6354" s="419"/>
      <c r="BH6354" s="419"/>
      <c r="BJ6354" s="419"/>
      <c r="BK6354" s="419"/>
      <c r="BL6354" s="419"/>
      <c r="BN6354" s="419"/>
      <c r="BO6354" s="419"/>
      <c r="BP6354" s="419"/>
      <c r="BR6354" s="419"/>
      <c r="BS6354" s="419"/>
      <c r="BT6354" s="419"/>
      <c r="BV6354" s="419"/>
      <c r="BW6354" s="419"/>
      <c r="BX6354" s="397"/>
      <c r="BZ6354" s="449"/>
      <c r="CB6354" s="419"/>
      <c r="CC6354" s="419"/>
      <c r="CD6354" s="419"/>
      <c r="CF6354" s="419"/>
      <c r="CG6354" s="419"/>
      <c r="CH6354" s="419"/>
    </row>
    <row r="6355" spans="3:86" ht="21" thickBot="1">
      <c r="C6355" s="425"/>
      <c r="P6355" s="431"/>
      <c r="R6355" s="419"/>
      <c r="S6355" s="446"/>
      <c r="T6355" s="419"/>
      <c r="V6355" s="196"/>
      <c r="W6355" s="419"/>
      <c r="X6355" s="419"/>
      <c r="Z6355" s="419"/>
      <c r="AA6355" s="419"/>
      <c r="AB6355" s="419"/>
      <c r="AD6355" s="419"/>
      <c r="AE6355" s="419"/>
      <c r="AF6355" s="419"/>
      <c r="AH6355" s="419"/>
      <c r="AI6355" s="419"/>
      <c r="AJ6355" s="419"/>
      <c r="AL6355" s="419"/>
      <c r="AM6355" s="419"/>
      <c r="AN6355" s="403"/>
      <c r="AO6355" s="419"/>
      <c r="AP6355" s="419"/>
      <c r="AQ6355" s="419"/>
      <c r="AR6355" s="419"/>
      <c r="AS6355" s="419"/>
      <c r="AT6355" s="419"/>
      <c r="AU6355" s="419"/>
      <c r="AV6355" s="419"/>
      <c r="AX6355" s="419"/>
      <c r="AY6355" s="419"/>
      <c r="AZ6355" s="419"/>
      <c r="BB6355" s="419"/>
      <c r="BC6355" s="419"/>
      <c r="BD6355" s="419"/>
      <c r="BF6355" s="419"/>
      <c r="BG6355" s="419"/>
      <c r="BH6355" s="419"/>
      <c r="BJ6355" s="419"/>
      <c r="BK6355" s="419"/>
      <c r="BL6355" s="419"/>
      <c r="BN6355" s="419"/>
      <c r="BO6355" s="419"/>
      <c r="BP6355" s="419"/>
      <c r="BR6355" s="419"/>
      <c r="BS6355" s="419"/>
      <c r="BT6355" s="419"/>
      <c r="BV6355" s="419"/>
      <c r="BW6355" s="419"/>
      <c r="BX6355" s="397"/>
      <c r="BZ6355" s="449"/>
      <c r="CB6355" s="419"/>
      <c r="CC6355" s="419"/>
      <c r="CD6355" s="419"/>
      <c r="CF6355" s="419"/>
      <c r="CG6355" s="419"/>
      <c r="CH6355" s="419"/>
    </row>
    <row r="6356" spans="3:86" ht="21" thickBot="1">
      <c r="C6356" s="425"/>
      <c r="P6356" s="431"/>
      <c r="R6356" s="419"/>
      <c r="S6356" s="446"/>
      <c r="T6356" s="419"/>
      <c r="V6356" s="196"/>
      <c r="W6356" s="419"/>
      <c r="X6356" s="419"/>
      <c r="Z6356" s="419"/>
      <c r="AA6356" s="419"/>
      <c r="AB6356" s="419"/>
      <c r="AD6356" s="419"/>
      <c r="AE6356" s="419"/>
      <c r="AF6356" s="419"/>
      <c r="AH6356" s="419"/>
      <c r="AI6356" s="419"/>
      <c r="AJ6356" s="419"/>
      <c r="AL6356" s="419"/>
      <c r="AM6356" s="419"/>
      <c r="AN6356" s="403"/>
      <c r="AO6356" s="419"/>
      <c r="AP6356" s="419"/>
      <c r="AQ6356" s="419"/>
      <c r="AR6356" s="419"/>
      <c r="AS6356" s="419"/>
      <c r="AT6356" s="419"/>
      <c r="AU6356" s="419"/>
      <c r="AV6356" s="419"/>
      <c r="AX6356" s="419"/>
      <c r="AY6356" s="419"/>
      <c r="AZ6356" s="419"/>
      <c r="BB6356" s="419"/>
      <c r="BC6356" s="419"/>
      <c r="BD6356" s="419"/>
      <c r="BF6356" s="419"/>
      <c r="BG6356" s="419"/>
      <c r="BH6356" s="419"/>
      <c r="BJ6356" s="419"/>
      <c r="BK6356" s="419"/>
      <c r="BL6356" s="419"/>
      <c r="BN6356" s="419"/>
      <c r="BO6356" s="419"/>
      <c r="BP6356" s="419"/>
      <c r="BR6356" s="419"/>
      <c r="BS6356" s="419"/>
      <c r="BT6356" s="419"/>
      <c r="BV6356" s="419"/>
      <c r="BW6356" s="419"/>
      <c r="BX6356" s="397"/>
      <c r="BZ6356" s="449"/>
      <c r="CB6356" s="419"/>
      <c r="CC6356" s="419"/>
      <c r="CD6356" s="419"/>
      <c r="CF6356" s="419"/>
      <c r="CG6356" s="419"/>
      <c r="CH6356" s="419"/>
    </row>
    <row r="6357" spans="3:86" ht="21" thickBot="1">
      <c r="C6357" s="425"/>
      <c r="P6357" s="431"/>
      <c r="R6357" s="419"/>
      <c r="S6357" s="446"/>
      <c r="T6357" s="419"/>
      <c r="V6357" s="196"/>
      <c r="W6357" s="419"/>
      <c r="X6357" s="419"/>
      <c r="Z6357" s="419"/>
      <c r="AA6357" s="419"/>
      <c r="AB6357" s="419"/>
      <c r="AD6357" s="419"/>
      <c r="AE6357" s="419"/>
      <c r="AF6357" s="419"/>
      <c r="AH6357" s="419"/>
      <c r="AI6357" s="419"/>
      <c r="AJ6357" s="419"/>
      <c r="AL6357" s="419"/>
      <c r="AM6357" s="419"/>
      <c r="AN6357" s="403"/>
      <c r="AO6357" s="419"/>
      <c r="AP6357" s="419"/>
      <c r="AQ6357" s="419"/>
      <c r="AR6357" s="419"/>
      <c r="AS6357" s="419"/>
      <c r="AT6357" s="419"/>
      <c r="AU6357" s="419"/>
      <c r="AV6357" s="419"/>
      <c r="AX6357" s="419"/>
      <c r="AY6357" s="419"/>
      <c r="AZ6357" s="419"/>
      <c r="BB6357" s="419"/>
      <c r="BC6357" s="419"/>
      <c r="BD6357" s="419"/>
      <c r="BF6357" s="419"/>
      <c r="BG6357" s="419"/>
      <c r="BH6357" s="419"/>
      <c r="BJ6357" s="419"/>
      <c r="BK6357" s="419"/>
      <c r="BL6357" s="419"/>
      <c r="BN6357" s="419"/>
      <c r="BO6357" s="419"/>
      <c r="BP6357" s="419"/>
      <c r="BR6357" s="419"/>
      <c r="BS6357" s="419"/>
      <c r="BT6357" s="419"/>
      <c r="BV6357" s="419"/>
      <c r="BW6357" s="419"/>
      <c r="BX6357" s="397"/>
      <c r="BZ6357" s="449"/>
      <c r="CB6357" s="419"/>
      <c r="CC6357" s="419"/>
      <c r="CD6357" s="419"/>
      <c r="CF6357" s="419"/>
      <c r="CG6357" s="419"/>
      <c r="CH6357" s="419"/>
    </row>
    <row r="6358" spans="3:86" ht="21" thickBot="1">
      <c r="C6358" s="425"/>
      <c r="P6358" s="431"/>
      <c r="R6358" s="419"/>
      <c r="S6358" s="446"/>
      <c r="T6358" s="419"/>
      <c r="V6358" s="196"/>
      <c r="W6358" s="419"/>
      <c r="X6358" s="419"/>
      <c r="Z6358" s="419"/>
      <c r="AA6358" s="419"/>
      <c r="AB6358" s="419"/>
      <c r="AD6358" s="419"/>
      <c r="AE6358" s="419"/>
      <c r="AF6358" s="419"/>
      <c r="AH6358" s="419"/>
      <c r="AI6358" s="419"/>
      <c r="AJ6358" s="419"/>
      <c r="AL6358" s="419"/>
      <c r="AM6358" s="419"/>
      <c r="AN6358" s="403"/>
      <c r="AO6358" s="419"/>
      <c r="AP6358" s="419"/>
      <c r="AQ6358" s="419"/>
      <c r="AR6358" s="419"/>
      <c r="AS6358" s="419"/>
      <c r="AT6358" s="419"/>
      <c r="AU6358" s="419"/>
      <c r="AV6358" s="419"/>
      <c r="AX6358" s="419"/>
      <c r="AY6358" s="419"/>
      <c r="AZ6358" s="419"/>
      <c r="BB6358" s="419"/>
      <c r="BC6358" s="419"/>
      <c r="BD6358" s="419"/>
      <c r="BF6358" s="419"/>
      <c r="BG6358" s="419"/>
      <c r="BH6358" s="419"/>
      <c r="BJ6358" s="419"/>
      <c r="BK6358" s="419"/>
      <c r="BL6358" s="419"/>
      <c r="BN6358" s="419"/>
      <c r="BO6358" s="419"/>
      <c r="BP6358" s="419"/>
      <c r="BR6358" s="419"/>
      <c r="BS6358" s="419"/>
      <c r="BT6358" s="419"/>
      <c r="BV6358" s="419"/>
      <c r="BW6358" s="419"/>
      <c r="BX6358" s="397"/>
      <c r="BZ6358" s="449"/>
      <c r="CB6358" s="419"/>
      <c r="CC6358" s="419"/>
      <c r="CD6358" s="419"/>
      <c r="CF6358" s="419"/>
      <c r="CG6358" s="419"/>
      <c r="CH6358" s="419"/>
    </row>
    <row r="6359" spans="3:86" ht="21" thickBot="1">
      <c r="C6359" s="425"/>
      <c r="P6359" s="431"/>
      <c r="R6359" s="419"/>
      <c r="S6359" s="446"/>
      <c r="T6359" s="419"/>
      <c r="V6359" s="196"/>
      <c r="W6359" s="419"/>
      <c r="X6359" s="419"/>
      <c r="Z6359" s="419"/>
      <c r="AA6359" s="419"/>
      <c r="AB6359" s="419"/>
      <c r="AD6359" s="419"/>
      <c r="AE6359" s="419"/>
      <c r="AF6359" s="419"/>
      <c r="AH6359" s="419"/>
      <c r="AI6359" s="419"/>
      <c r="AJ6359" s="419"/>
      <c r="AL6359" s="419"/>
      <c r="AM6359" s="419"/>
      <c r="AN6359" s="403"/>
      <c r="AO6359" s="419"/>
      <c r="AP6359" s="419"/>
      <c r="AQ6359" s="419"/>
      <c r="AR6359" s="419"/>
      <c r="AS6359" s="419"/>
      <c r="AT6359" s="419"/>
      <c r="AU6359" s="419"/>
      <c r="AV6359" s="419"/>
      <c r="AX6359" s="419"/>
      <c r="AY6359" s="419"/>
      <c r="AZ6359" s="419"/>
      <c r="BB6359" s="419"/>
      <c r="BC6359" s="419"/>
      <c r="BD6359" s="419"/>
      <c r="BF6359" s="419"/>
      <c r="BG6359" s="419"/>
      <c r="BH6359" s="419"/>
      <c r="BJ6359" s="419"/>
      <c r="BK6359" s="419"/>
      <c r="BL6359" s="419"/>
      <c r="BN6359" s="419"/>
      <c r="BO6359" s="419"/>
      <c r="BP6359" s="419"/>
      <c r="BR6359" s="419"/>
      <c r="BS6359" s="419"/>
      <c r="BT6359" s="419"/>
      <c r="BV6359" s="419"/>
      <c r="BW6359" s="419"/>
      <c r="BX6359" s="397"/>
      <c r="BZ6359" s="449"/>
      <c r="CB6359" s="419"/>
      <c r="CC6359" s="419"/>
      <c r="CD6359" s="419"/>
      <c r="CF6359" s="419"/>
      <c r="CG6359" s="419"/>
      <c r="CH6359" s="419"/>
    </row>
    <row r="6360" spans="3:86" ht="21" thickBot="1">
      <c r="C6360" s="425"/>
      <c r="P6360" s="431"/>
      <c r="R6360" s="419"/>
      <c r="S6360" s="446"/>
      <c r="T6360" s="419"/>
      <c r="V6360" s="196"/>
      <c r="W6360" s="419"/>
      <c r="X6360" s="419"/>
      <c r="Z6360" s="419"/>
      <c r="AA6360" s="419"/>
      <c r="AB6360" s="419"/>
      <c r="AD6360" s="419"/>
      <c r="AE6360" s="419"/>
      <c r="AF6360" s="419"/>
      <c r="AH6360" s="419"/>
      <c r="AI6360" s="419"/>
      <c r="AJ6360" s="419"/>
      <c r="AL6360" s="419"/>
      <c r="AM6360" s="419"/>
      <c r="AN6360" s="403"/>
      <c r="AO6360" s="419"/>
      <c r="AP6360" s="419"/>
      <c r="AQ6360" s="419"/>
      <c r="AR6360" s="419"/>
      <c r="AS6360" s="419"/>
      <c r="AT6360" s="419"/>
      <c r="AU6360" s="419"/>
      <c r="AV6360" s="419"/>
      <c r="AX6360" s="419"/>
      <c r="AY6360" s="419"/>
      <c r="AZ6360" s="419"/>
      <c r="BB6360" s="419"/>
      <c r="BC6360" s="419"/>
      <c r="BD6360" s="419"/>
      <c r="BF6360" s="419"/>
      <c r="BG6360" s="419"/>
      <c r="BH6360" s="419"/>
      <c r="BJ6360" s="419"/>
      <c r="BK6360" s="419"/>
      <c r="BL6360" s="419"/>
      <c r="BN6360" s="419"/>
      <c r="BO6360" s="419"/>
      <c r="BP6360" s="419"/>
      <c r="BR6360" s="419"/>
      <c r="BS6360" s="419"/>
      <c r="BT6360" s="419"/>
      <c r="BV6360" s="419"/>
      <c r="BW6360" s="419"/>
      <c r="BX6360" s="397"/>
      <c r="BZ6360" s="449"/>
      <c r="CB6360" s="419"/>
      <c r="CC6360" s="419"/>
      <c r="CD6360" s="419"/>
      <c r="CF6360" s="419"/>
      <c r="CG6360" s="419"/>
      <c r="CH6360" s="419"/>
    </row>
    <row r="6361" spans="3:86" ht="21" thickBot="1">
      <c r="C6361" s="425"/>
      <c r="P6361" s="431"/>
      <c r="R6361" s="419"/>
      <c r="S6361" s="446"/>
      <c r="T6361" s="419"/>
      <c r="V6361" s="196"/>
      <c r="W6361" s="419"/>
      <c r="X6361" s="419"/>
      <c r="Z6361" s="419"/>
      <c r="AA6361" s="419"/>
      <c r="AB6361" s="419"/>
      <c r="AD6361" s="419"/>
      <c r="AE6361" s="419"/>
      <c r="AF6361" s="419"/>
      <c r="AH6361" s="419"/>
      <c r="AI6361" s="419"/>
      <c r="AJ6361" s="419"/>
      <c r="AL6361" s="419"/>
      <c r="AM6361" s="419"/>
      <c r="AN6361" s="403"/>
      <c r="AO6361" s="419"/>
      <c r="AP6361" s="419"/>
      <c r="AQ6361" s="419"/>
      <c r="AR6361" s="419"/>
      <c r="AS6361" s="419"/>
      <c r="AT6361" s="419"/>
      <c r="AU6361" s="419"/>
      <c r="AV6361" s="419"/>
      <c r="AX6361" s="419"/>
      <c r="AY6361" s="419"/>
      <c r="AZ6361" s="419"/>
      <c r="BB6361" s="419"/>
      <c r="BC6361" s="419"/>
      <c r="BD6361" s="419"/>
      <c r="BF6361" s="419"/>
      <c r="BG6361" s="419"/>
      <c r="BH6361" s="419"/>
      <c r="BJ6361" s="419"/>
      <c r="BK6361" s="419"/>
      <c r="BL6361" s="419"/>
      <c r="BN6361" s="419"/>
      <c r="BO6361" s="419"/>
      <c r="BP6361" s="419"/>
      <c r="BR6361" s="419"/>
      <c r="BS6361" s="419"/>
      <c r="BT6361" s="419"/>
      <c r="BV6361" s="419"/>
      <c r="BW6361" s="419"/>
      <c r="BX6361" s="397"/>
      <c r="BZ6361" s="449"/>
      <c r="CB6361" s="419"/>
      <c r="CC6361" s="419"/>
      <c r="CD6361" s="419"/>
      <c r="CF6361" s="419"/>
      <c r="CG6361" s="419"/>
      <c r="CH6361" s="419"/>
    </row>
    <row r="6362" spans="3:86" ht="21" thickBot="1">
      <c r="C6362" s="425"/>
      <c r="P6362" s="431"/>
      <c r="R6362" s="419"/>
      <c r="S6362" s="446"/>
      <c r="T6362" s="419"/>
      <c r="V6362" s="196"/>
      <c r="W6362" s="419"/>
      <c r="X6362" s="419"/>
      <c r="Z6362" s="419"/>
      <c r="AA6362" s="419"/>
      <c r="AB6362" s="419"/>
      <c r="AD6362" s="419"/>
      <c r="AE6362" s="419"/>
      <c r="AF6362" s="419"/>
      <c r="AH6362" s="419"/>
      <c r="AI6362" s="419"/>
      <c r="AJ6362" s="419"/>
      <c r="AL6362" s="419"/>
      <c r="AM6362" s="419"/>
      <c r="AN6362" s="403"/>
      <c r="AO6362" s="419"/>
      <c r="AP6362" s="419"/>
      <c r="AQ6362" s="419"/>
      <c r="AR6362" s="419"/>
      <c r="AS6362" s="419"/>
      <c r="AT6362" s="419"/>
      <c r="AU6362" s="419"/>
      <c r="AV6362" s="419"/>
      <c r="AX6362" s="419"/>
      <c r="AY6362" s="419"/>
      <c r="AZ6362" s="419"/>
      <c r="BB6362" s="419"/>
      <c r="BC6362" s="419"/>
      <c r="BD6362" s="419"/>
      <c r="BF6362" s="419"/>
      <c r="BG6362" s="419"/>
      <c r="BH6362" s="419"/>
      <c r="BJ6362" s="419"/>
      <c r="BK6362" s="419"/>
      <c r="BL6362" s="419"/>
      <c r="BN6362" s="419"/>
      <c r="BO6362" s="419"/>
      <c r="BP6362" s="419"/>
      <c r="BR6362" s="419"/>
      <c r="BS6362" s="419"/>
      <c r="BT6362" s="419"/>
      <c r="BV6362" s="419"/>
      <c r="BW6362" s="419"/>
      <c r="BX6362" s="397"/>
      <c r="BZ6362" s="449"/>
      <c r="CB6362" s="419"/>
      <c r="CC6362" s="419"/>
      <c r="CD6362" s="419"/>
      <c r="CF6362" s="419"/>
      <c r="CG6362" s="419"/>
      <c r="CH6362" s="419"/>
    </row>
    <row r="6363" spans="3:86" ht="21" thickBot="1">
      <c r="C6363" s="425"/>
      <c r="P6363" s="431"/>
      <c r="R6363" s="419"/>
      <c r="S6363" s="446"/>
      <c r="T6363" s="419"/>
      <c r="V6363" s="196"/>
      <c r="W6363" s="419"/>
      <c r="X6363" s="419"/>
      <c r="Z6363" s="419"/>
      <c r="AA6363" s="419"/>
      <c r="AB6363" s="419"/>
      <c r="AD6363" s="419"/>
      <c r="AE6363" s="419"/>
      <c r="AF6363" s="419"/>
      <c r="AH6363" s="419"/>
      <c r="AI6363" s="419"/>
      <c r="AJ6363" s="419"/>
      <c r="AL6363" s="419"/>
      <c r="AM6363" s="419"/>
      <c r="AN6363" s="403"/>
      <c r="AO6363" s="419"/>
      <c r="AP6363" s="419"/>
      <c r="AQ6363" s="419"/>
      <c r="AR6363" s="419"/>
      <c r="AS6363" s="419"/>
      <c r="AT6363" s="419"/>
      <c r="AU6363" s="419"/>
      <c r="AV6363" s="419"/>
      <c r="AX6363" s="419"/>
      <c r="AY6363" s="419"/>
      <c r="AZ6363" s="419"/>
      <c r="BB6363" s="419"/>
      <c r="BC6363" s="419"/>
      <c r="BD6363" s="419"/>
      <c r="BF6363" s="419"/>
      <c r="BG6363" s="419"/>
      <c r="BH6363" s="419"/>
      <c r="BJ6363" s="419"/>
      <c r="BK6363" s="419"/>
      <c r="BL6363" s="419"/>
      <c r="BN6363" s="419"/>
      <c r="BO6363" s="419"/>
      <c r="BP6363" s="419"/>
      <c r="BR6363" s="419"/>
      <c r="BS6363" s="419"/>
      <c r="BT6363" s="419"/>
      <c r="BV6363" s="419"/>
      <c r="BW6363" s="419"/>
      <c r="BX6363" s="397"/>
      <c r="BZ6363" s="449"/>
      <c r="CB6363" s="419"/>
      <c r="CC6363" s="419"/>
      <c r="CD6363" s="419"/>
      <c r="CF6363" s="419"/>
      <c r="CG6363" s="419"/>
      <c r="CH6363" s="419"/>
    </row>
    <row r="6364" spans="3:86" ht="21" thickBot="1">
      <c r="C6364" s="425"/>
      <c r="P6364" s="431"/>
      <c r="R6364" s="419"/>
      <c r="S6364" s="446"/>
      <c r="T6364" s="419"/>
      <c r="V6364" s="196"/>
      <c r="W6364" s="419"/>
      <c r="X6364" s="419"/>
      <c r="Z6364" s="419"/>
      <c r="AA6364" s="419"/>
      <c r="AB6364" s="419"/>
      <c r="AD6364" s="419"/>
      <c r="AE6364" s="419"/>
      <c r="AF6364" s="419"/>
      <c r="AH6364" s="419"/>
      <c r="AI6364" s="419"/>
      <c r="AJ6364" s="419"/>
      <c r="AL6364" s="419"/>
      <c r="AM6364" s="419"/>
      <c r="AN6364" s="403"/>
      <c r="AO6364" s="419"/>
      <c r="AP6364" s="419"/>
      <c r="AQ6364" s="419"/>
      <c r="AR6364" s="419"/>
      <c r="AS6364" s="419"/>
      <c r="AT6364" s="419"/>
      <c r="AU6364" s="419"/>
      <c r="AV6364" s="419"/>
      <c r="AX6364" s="419"/>
      <c r="AY6364" s="419"/>
      <c r="AZ6364" s="419"/>
      <c r="BB6364" s="419"/>
      <c r="BC6364" s="419"/>
      <c r="BD6364" s="419"/>
      <c r="BF6364" s="419"/>
      <c r="BG6364" s="419"/>
      <c r="BH6364" s="419"/>
      <c r="BJ6364" s="419"/>
      <c r="BK6364" s="419"/>
      <c r="BL6364" s="419"/>
      <c r="BN6364" s="419"/>
      <c r="BO6364" s="419"/>
      <c r="BP6364" s="419"/>
      <c r="BR6364" s="419"/>
      <c r="BS6364" s="419"/>
      <c r="BT6364" s="419"/>
      <c r="BV6364" s="419"/>
      <c r="BW6364" s="419"/>
      <c r="BX6364" s="397"/>
      <c r="BZ6364" s="449"/>
      <c r="CB6364" s="419"/>
      <c r="CC6364" s="419"/>
      <c r="CD6364" s="419"/>
      <c r="CF6364" s="419"/>
      <c r="CG6364" s="419"/>
      <c r="CH6364" s="419"/>
    </row>
    <row r="6365" spans="3:86" ht="21" thickBot="1">
      <c r="C6365" s="425"/>
      <c r="P6365" s="431"/>
      <c r="R6365" s="419"/>
      <c r="S6365" s="446"/>
      <c r="T6365" s="419"/>
      <c r="V6365" s="196"/>
      <c r="W6365" s="419"/>
      <c r="X6365" s="419"/>
      <c r="Z6365" s="419"/>
      <c r="AA6365" s="419"/>
      <c r="AB6365" s="419"/>
      <c r="AD6365" s="419"/>
      <c r="AE6365" s="419"/>
      <c r="AF6365" s="419"/>
      <c r="AH6365" s="419"/>
      <c r="AI6365" s="419"/>
      <c r="AJ6365" s="419"/>
      <c r="AL6365" s="419"/>
      <c r="AM6365" s="419"/>
      <c r="AN6365" s="403"/>
      <c r="AO6365" s="419"/>
      <c r="AP6365" s="419"/>
      <c r="AQ6365" s="419"/>
      <c r="AR6365" s="419"/>
      <c r="AS6365" s="419"/>
      <c r="AT6365" s="419"/>
      <c r="AU6365" s="419"/>
      <c r="AV6365" s="419"/>
      <c r="AX6365" s="419"/>
      <c r="AY6365" s="419"/>
      <c r="AZ6365" s="419"/>
      <c r="BB6365" s="419"/>
      <c r="BC6365" s="419"/>
      <c r="BD6365" s="419"/>
      <c r="BF6365" s="419"/>
      <c r="BG6365" s="419"/>
      <c r="BH6365" s="419"/>
      <c r="BJ6365" s="419"/>
      <c r="BK6365" s="419"/>
      <c r="BL6365" s="419"/>
      <c r="BN6365" s="419"/>
      <c r="BO6365" s="419"/>
      <c r="BP6365" s="419"/>
      <c r="BR6365" s="419"/>
      <c r="BS6365" s="419"/>
      <c r="BT6365" s="419"/>
      <c r="BV6365" s="419"/>
      <c r="BW6365" s="419"/>
      <c r="BX6365" s="397"/>
      <c r="BZ6365" s="449"/>
      <c r="CB6365" s="419"/>
      <c r="CC6365" s="419"/>
      <c r="CD6365" s="419"/>
      <c r="CF6365" s="419"/>
      <c r="CG6365" s="419"/>
      <c r="CH6365" s="419"/>
    </row>
    <row r="6366" spans="3:86" ht="21" thickBot="1">
      <c r="C6366" s="425"/>
      <c r="P6366" s="431"/>
      <c r="R6366" s="419"/>
      <c r="S6366" s="446"/>
      <c r="T6366" s="419"/>
      <c r="V6366" s="196"/>
      <c r="W6366" s="419"/>
      <c r="X6366" s="419"/>
      <c r="Z6366" s="419"/>
      <c r="AA6366" s="419"/>
      <c r="AB6366" s="419"/>
      <c r="AD6366" s="419"/>
      <c r="AE6366" s="419"/>
      <c r="AF6366" s="419"/>
      <c r="AH6366" s="419"/>
      <c r="AI6366" s="419"/>
      <c r="AJ6366" s="419"/>
      <c r="AL6366" s="419"/>
      <c r="AM6366" s="419"/>
      <c r="AN6366" s="403"/>
      <c r="AO6366" s="419"/>
      <c r="AP6366" s="419"/>
      <c r="AQ6366" s="419"/>
      <c r="AR6366" s="419"/>
      <c r="AS6366" s="419"/>
      <c r="AT6366" s="419"/>
      <c r="AU6366" s="419"/>
      <c r="AV6366" s="419"/>
      <c r="AX6366" s="419"/>
      <c r="AY6366" s="419"/>
      <c r="AZ6366" s="419"/>
      <c r="BB6366" s="419"/>
      <c r="BC6366" s="419"/>
      <c r="BD6366" s="419"/>
      <c r="BF6366" s="419"/>
      <c r="BG6366" s="419"/>
      <c r="BH6366" s="419"/>
      <c r="BJ6366" s="419"/>
      <c r="BK6366" s="419"/>
      <c r="BL6366" s="419"/>
      <c r="BN6366" s="419"/>
      <c r="BO6366" s="419"/>
      <c r="BP6366" s="419"/>
      <c r="BR6366" s="419"/>
      <c r="BS6366" s="419"/>
      <c r="BT6366" s="419"/>
      <c r="BV6366" s="419"/>
      <c r="BW6366" s="419"/>
      <c r="BX6366" s="397"/>
      <c r="BZ6366" s="449"/>
      <c r="CB6366" s="419"/>
      <c r="CC6366" s="419"/>
      <c r="CD6366" s="419"/>
      <c r="CF6366" s="419"/>
      <c r="CG6366" s="419"/>
      <c r="CH6366" s="419"/>
    </row>
    <row r="6367" spans="3:86" ht="21" thickBot="1">
      <c r="C6367" s="425"/>
      <c r="P6367" s="431"/>
      <c r="R6367" s="419"/>
      <c r="S6367" s="446"/>
      <c r="T6367" s="419"/>
      <c r="V6367" s="196"/>
      <c r="W6367" s="419"/>
      <c r="X6367" s="419"/>
      <c r="Z6367" s="419"/>
      <c r="AA6367" s="419"/>
      <c r="AB6367" s="419"/>
      <c r="AD6367" s="419"/>
      <c r="AE6367" s="419"/>
      <c r="AF6367" s="419"/>
      <c r="AH6367" s="419"/>
      <c r="AI6367" s="419"/>
      <c r="AJ6367" s="419"/>
      <c r="AL6367" s="419"/>
      <c r="AM6367" s="419"/>
      <c r="AN6367" s="403"/>
      <c r="AO6367" s="419"/>
      <c r="AP6367" s="419"/>
      <c r="AQ6367" s="419"/>
      <c r="AR6367" s="419"/>
      <c r="AS6367" s="419"/>
      <c r="AT6367" s="419"/>
      <c r="AU6367" s="419"/>
      <c r="AV6367" s="419"/>
      <c r="AX6367" s="419"/>
      <c r="AY6367" s="419"/>
      <c r="AZ6367" s="419"/>
      <c r="BB6367" s="419"/>
      <c r="BC6367" s="419"/>
      <c r="BD6367" s="419"/>
      <c r="BF6367" s="419"/>
      <c r="BG6367" s="419"/>
      <c r="BH6367" s="419"/>
      <c r="BJ6367" s="419"/>
      <c r="BK6367" s="419"/>
      <c r="BL6367" s="419"/>
      <c r="BN6367" s="419"/>
      <c r="BO6367" s="419"/>
      <c r="BP6367" s="419"/>
      <c r="BR6367" s="419"/>
      <c r="BS6367" s="419"/>
      <c r="BT6367" s="419"/>
      <c r="BV6367" s="419"/>
      <c r="BW6367" s="419"/>
      <c r="BX6367" s="397"/>
      <c r="BZ6367" s="449"/>
      <c r="CB6367" s="419"/>
      <c r="CC6367" s="419"/>
      <c r="CD6367" s="419"/>
      <c r="CF6367" s="419"/>
      <c r="CG6367" s="419"/>
      <c r="CH6367" s="419"/>
    </row>
    <row r="6368" spans="3:86" ht="21" thickBot="1">
      <c r="C6368" s="425"/>
      <c r="P6368" s="431"/>
      <c r="R6368" s="419"/>
      <c r="S6368" s="446"/>
      <c r="T6368" s="419"/>
      <c r="V6368" s="196"/>
      <c r="W6368" s="419"/>
      <c r="X6368" s="419"/>
      <c r="Z6368" s="419"/>
      <c r="AA6368" s="419"/>
      <c r="AB6368" s="419"/>
      <c r="AD6368" s="419"/>
      <c r="AE6368" s="419"/>
      <c r="AF6368" s="419"/>
      <c r="AH6368" s="419"/>
      <c r="AI6368" s="419"/>
      <c r="AJ6368" s="419"/>
      <c r="AL6368" s="419"/>
      <c r="AM6368" s="419"/>
      <c r="AN6368" s="403"/>
      <c r="AO6368" s="419"/>
      <c r="AP6368" s="419"/>
      <c r="AQ6368" s="419"/>
      <c r="AR6368" s="419"/>
      <c r="AS6368" s="419"/>
      <c r="AT6368" s="419"/>
      <c r="AU6368" s="419"/>
      <c r="AV6368" s="419"/>
      <c r="AX6368" s="419"/>
      <c r="AY6368" s="419"/>
      <c r="AZ6368" s="419"/>
      <c r="BB6368" s="419"/>
      <c r="BC6368" s="419"/>
      <c r="BD6368" s="419"/>
      <c r="BF6368" s="419"/>
      <c r="BG6368" s="419"/>
      <c r="BH6368" s="419"/>
      <c r="BJ6368" s="419"/>
      <c r="BK6368" s="419"/>
      <c r="BL6368" s="419"/>
      <c r="BN6368" s="419"/>
      <c r="BO6368" s="419"/>
      <c r="BP6368" s="419"/>
      <c r="BR6368" s="419"/>
      <c r="BS6368" s="419"/>
      <c r="BT6368" s="419"/>
      <c r="BV6368" s="419"/>
      <c r="BW6368" s="419"/>
      <c r="BX6368" s="397"/>
      <c r="BZ6368" s="449"/>
      <c r="CB6368" s="419"/>
      <c r="CC6368" s="419"/>
      <c r="CD6368" s="419"/>
      <c r="CF6368" s="419"/>
      <c r="CG6368" s="419"/>
      <c r="CH6368" s="419"/>
    </row>
    <row r="6369" spans="3:86" ht="21" thickBot="1">
      <c r="C6369" s="425"/>
      <c r="P6369" s="431"/>
      <c r="R6369" s="419"/>
      <c r="S6369" s="446"/>
      <c r="T6369" s="419"/>
      <c r="V6369" s="196"/>
      <c r="W6369" s="419"/>
      <c r="X6369" s="419"/>
      <c r="Z6369" s="419"/>
      <c r="AA6369" s="419"/>
      <c r="AB6369" s="419"/>
      <c r="AD6369" s="419"/>
      <c r="AE6369" s="419"/>
      <c r="AF6369" s="419"/>
      <c r="AH6369" s="419"/>
      <c r="AI6369" s="419"/>
      <c r="AJ6369" s="419"/>
      <c r="AL6369" s="419"/>
      <c r="AM6369" s="419"/>
      <c r="AN6369" s="403"/>
      <c r="AO6369" s="419"/>
      <c r="AP6369" s="419"/>
      <c r="AQ6369" s="419"/>
      <c r="AR6369" s="419"/>
      <c r="AS6369" s="419"/>
      <c r="AT6369" s="419"/>
      <c r="AU6369" s="419"/>
      <c r="AV6369" s="419"/>
      <c r="AX6369" s="419"/>
      <c r="AY6369" s="419"/>
      <c r="AZ6369" s="419"/>
      <c r="BB6369" s="419"/>
      <c r="BC6369" s="419"/>
      <c r="BD6369" s="419"/>
      <c r="BF6369" s="419"/>
      <c r="BG6369" s="419"/>
      <c r="BH6369" s="419"/>
      <c r="BJ6369" s="419"/>
      <c r="BK6369" s="419"/>
      <c r="BL6369" s="419"/>
      <c r="BN6369" s="419"/>
      <c r="BO6369" s="419"/>
      <c r="BP6369" s="419"/>
      <c r="BR6369" s="419"/>
      <c r="BS6369" s="419"/>
      <c r="BT6369" s="419"/>
      <c r="BV6369" s="419"/>
      <c r="BW6369" s="419"/>
      <c r="BX6369" s="397"/>
      <c r="BZ6369" s="449"/>
      <c r="CB6369" s="419"/>
      <c r="CC6369" s="419"/>
      <c r="CD6369" s="419"/>
      <c r="CF6369" s="419"/>
      <c r="CG6369" s="419"/>
      <c r="CH6369" s="419"/>
    </row>
    <row r="6370" spans="3:86" ht="21" thickBot="1">
      <c r="C6370" s="425"/>
      <c r="P6370" s="431"/>
      <c r="R6370" s="419"/>
      <c r="S6370" s="446"/>
      <c r="T6370" s="419"/>
      <c r="V6370" s="196"/>
      <c r="W6370" s="419"/>
      <c r="X6370" s="419"/>
      <c r="Z6370" s="419"/>
      <c r="AA6370" s="419"/>
      <c r="AB6370" s="419"/>
      <c r="AD6370" s="419"/>
      <c r="AE6370" s="419"/>
      <c r="AF6370" s="419"/>
      <c r="AH6370" s="419"/>
      <c r="AI6370" s="419"/>
      <c r="AJ6370" s="419"/>
      <c r="AL6370" s="419"/>
      <c r="AM6370" s="419"/>
      <c r="AN6370" s="403"/>
      <c r="AO6370" s="419"/>
      <c r="AP6370" s="419"/>
      <c r="AQ6370" s="419"/>
      <c r="AR6370" s="419"/>
      <c r="AS6370" s="419"/>
      <c r="AT6370" s="419"/>
      <c r="AU6370" s="419"/>
      <c r="AV6370" s="419"/>
      <c r="AX6370" s="419"/>
      <c r="AY6370" s="419"/>
      <c r="AZ6370" s="419"/>
      <c r="BB6370" s="419"/>
      <c r="BC6370" s="419"/>
      <c r="BD6370" s="419"/>
      <c r="BF6370" s="419"/>
      <c r="BG6370" s="419"/>
      <c r="BH6370" s="419"/>
      <c r="BJ6370" s="419"/>
      <c r="BK6370" s="419"/>
      <c r="BL6370" s="419"/>
      <c r="BN6370" s="419"/>
      <c r="BO6370" s="419"/>
      <c r="BP6370" s="419"/>
      <c r="BR6370" s="419"/>
      <c r="BS6370" s="419"/>
      <c r="BT6370" s="419"/>
      <c r="BV6370" s="419"/>
      <c r="BW6370" s="419"/>
      <c r="BX6370" s="397"/>
      <c r="BZ6370" s="449"/>
      <c r="CB6370" s="419"/>
      <c r="CC6370" s="419"/>
      <c r="CD6370" s="419"/>
      <c r="CF6370" s="419"/>
      <c r="CG6370" s="419"/>
      <c r="CH6370" s="419"/>
    </row>
    <row r="6371" spans="3:86" ht="21" thickBot="1">
      <c r="C6371" s="425"/>
      <c r="P6371" s="431"/>
      <c r="R6371" s="419"/>
      <c r="S6371" s="446"/>
      <c r="T6371" s="419"/>
      <c r="V6371" s="196"/>
      <c r="W6371" s="419"/>
      <c r="X6371" s="419"/>
      <c r="Z6371" s="419"/>
      <c r="AA6371" s="419"/>
      <c r="AB6371" s="419"/>
      <c r="AD6371" s="419"/>
      <c r="AE6371" s="419"/>
      <c r="AF6371" s="419"/>
      <c r="AH6371" s="419"/>
      <c r="AI6371" s="419"/>
      <c r="AJ6371" s="419"/>
      <c r="AL6371" s="419"/>
      <c r="AM6371" s="419"/>
      <c r="AN6371" s="403"/>
      <c r="AO6371" s="419"/>
      <c r="AP6371" s="419"/>
      <c r="AQ6371" s="419"/>
      <c r="AR6371" s="419"/>
      <c r="AS6371" s="419"/>
      <c r="AT6371" s="419"/>
      <c r="AU6371" s="419"/>
      <c r="AV6371" s="419"/>
      <c r="AX6371" s="419"/>
      <c r="AY6371" s="419"/>
      <c r="AZ6371" s="419"/>
      <c r="BB6371" s="419"/>
      <c r="BC6371" s="419"/>
      <c r="BD6371" s="419"/>
      <c r="BF6371" s="419"/>
      <c r="BG6371" s="419"/>
      <c r="BH6371" s="419"/>
      <c r="BJ6371" s="419"/>
      <c r="BK6371" s="419"/>
      <c r="BL6371" s="419"/>
      <c r="BN6371" s="419"/>
      <c r="BO6371" s="419"/>
      <c r="BP6371" s="419"/>
      <c r="BR6371" s="419"/>
      <c r="BS6371" s="419"/>
      <c r="BT6371" s="419"/>
      <c r="BV6371" s="419"/>
      <c r="BW6371" s="419"/>
      <c r="BX6371" s="397"/>
      <c r="BZ6371" s="449"/>
      <c r="CB6371" s="419"/>
      <c r="CC6371" s="419"/>
      <c r="CD6371" s="419"/>
      <c r="CF6371" s="419"/>
      <c r="CG6371" s="419"/>
      <c r="CH6371" s="419"/>
    </row>
    <row r="6372" spans="3:86" ht="21" thickBot="1">
      <c r="C6372" s="425"/>
      <c r="P6372" s="431"/>
      <c r="R6372" s="419"/>
      <c r="S6372" s="446"/>
      <c r="T6372" s="419"/>
      <c r="V6372" s="196"/>
      <c r="W6372" s="419"/>
      <c r="X6372" s="419"/>
      <c r="Z6372" s="419"/>
      <c r="AA6372" s="419"/>
      <c r="AB6372" s="419"/>
      <c r="AD6372" s="419"/>
      <c r="AE6372" s="419"/>
      <c r="AF6372" s="419"/>
      <c r="AH6372" s="419"/>
      <c r="AI6372" s="419"/>
      <c r="AJ6372" s="419"/>
      <c r="AL6372" s="419"/>
      <c r="AM6372" s="419"/>
      <c r="AN6372" s="403"/>
      <c r="AO6372" s="419"/>
      <c r="AP6372" s="419"/>
      <c r="AQ6372" s="419"/>
      <c r="AR6372" s="419"/>
      <c r="AS6372" s="419"/>
      <c r="AT6372" s="419"/>
      <c r="AU6372" s="419"/>
      <c r="AV6372" s="419"/>
      <c r="AX6372" s="419"/>
      <c r="AY6372" s="419"/>
      <c r="AZ6372" s="419"/>
      <c r="BB6372" s="419"/>
      <c r="BC6372" s="419"/>
      <c r="BD6372" s="419"/>
      <c r="BF6372" s="419"/>
      <c r="BG6372" s="419"/>
      <c r="BH6372" s="419"/>
      <c r="BJ6372" s="419"/>
      <c r="BK6372" s="419"/>
      <c r="BL6372" s="419"/>
      <c r="BN6372" s="419"/>
      <c r="BO6372" s="419"/>
      <c r="BP6372" s="419"/>
      <c r="BR6372" s="419"/>
      <c r="BS6372" s="419"/>
      <c r="BT6372" s="419"/>
      <c r="BV6372" s="419"/>
      <c r="BW6372" s="419"/>
      <c r="BX6372" s="397"/>
      <c r="BZ6372" s="449"/>
      <c r="CB6372" s="419"/>
      <c r="CC6372" s="419"/>
      <c r="CD6372" s="419"/>
      <c r="CF6372" s="419"/>
      <c r="CG6372" s="419"/>
      <c r="CH6372" s="419"/>
    </row>
    <row r="6373" spans="3:86" ht="21" thickBot="1">
      <c r="C6373" s="425"/>
      <c r="P6373" s="431"/>
      <c r="R6373" s="419"/>
      <c r="S6373" s="446"/>
      <c r="T6373" s="419"/>
      <c r="V6373" s="196"/>
      <c r="W6373" s="419"/>
      <c r="X6373" s="419"/>
      <c r="Z6373" s="419"/>
      <c r="AA6373" s="419"/>
      <c r="AB6373" s="419"/>
      <c r="AD6373" s="419"/>
      <c r="AE6373" s="419"/>
      <c r="AF6373" s="419"/>
      <c r="AH6373" s="419"/>
      <c r="AI6373" s="419"/>
      <c r="AJ6373" s="419"/>
      <c r="AL6373" s="419"/>
      <c r="AM6373" s="419"/>
      <c r="AN6373" s="403"/>
      <c r="AO6373" s="419"/>
      <c r="AP6373" s="419"/>
      <c r="AQ6373" s="419"/>
      <c r="AR6373" s="419"/>
      <c r="AS6373" s="419"/>
      <c r="AT6373" s="419"/>
      <c r="AU6373" s="419"/>
      <c r="AV6373" s="419"/>
      <c r="AX6373" s="419"/>
      <c r="AY6373" s="419"/>
      <c r="AZ6373" s="419"/>
      <c r="BB6373" s="419"/>
      <c r="BC6373" s="419"/>
      <c r="BD6373" s="419"/>
      <c r="BF6373" s="419"/>
      <c r="BG6373" s="419"/>
      <c r="BH6373" s="419"/>
      <c r="BJ6373" s="419"/>
      <c r="BK6373" s="419"/>
      <c r="BL6373" s="419"/>
      <c r="BN6373" s="419"/>
      <c r="BO6373" s="419"/>
      <c r="BP6373" s="419"/>
      <c r="BR6373" s="419"/>
      <c r="BS6373" s="419"/>
      <c r="BT6373" s="419"/>
      <c r="BV6373" s="419"/>
      <c r="BW6373" s="419"/>
      <c r="BX6373" s="397"/>
      <c r="BZ6373" s="449"/>
      <c r="CB6373" s="419"/>
      <c r="CC6373" s="419"/>
      <c r="CD6373" s="419"/>
      <c r="CF6373" s="419"/>
      <c r="CG6373" s="419"/>
      <c r="CH6373" s="419"/>
    </row>
    <row r="6374" spans="3:86" ht="21" thickBot="1">
      <c r="C6374" s="425"/>
      <c r="P6374" s="431"/>
      <c r="R6374" s="419"/>
      <c r="S6374" s="446"/>
      <c r="T6374" s="419"/>
      <c r="V6374" s="196"/>
      <c r="W6374" s="419"/>
      <c r="X6374" s="419"/>
      <c r="Z6374" s="419"/>
      <c r="AA6374" s="419"/>
      <c r="AB6374" s="419"/>
      <c r="AD6374" s="419"/>
      <c r="AE6374" s="419"/>
      <c r="AF6374" s="419"/>
      <c r="AH6374" s="419"/>
      <c r="AI6374" s="419"/>
      <c r="AJ6374" s="419"/>
      <c r="AL6374" s="419"/>
      <c r="AM6374" s="419"/>
      <c r="AN6374" s="403"/>
      <c r="AO6374" s="419"/>
      <c r="AP6374" s="419"/>
      <c r="AQ6374" s="419"/>
      <c r="AR6374" s="419"/>
      <c r="AS6374" s="419"/>
      <c r="AT6374" s="419"/>
      <c r="AU6374" s="419"/>
      <c r="AV6374" s="419"/>
      <c r="AX6374" s="419"/>
      <c r="AY6374" s="419"/>
      <c r="AZ6374" s="419"/>
      <c r="BB6374" s="419"/>
      <c r="BC6374" s="419"/>
      <c r="BD6374" s="419"/>
      <c r="BF6374" s="419"/>
      <c r="BG6374" s="419"/>
      <c r="BH6374" s="419"/>
      <c r="BJ6374" s="419"/>
      <c r="BK6374" s="419"/>
      <c r="BL6374" s="419"/>
      <c r="BN6374" s="419"/>
      <c r="BO6374" s="419"/>
      <c r="BP6374" s="419"/>
      <c r="BR6374" s="419"/>
      <c r="BS6374" s="419"/>
      <c r="BT6374" s="419"/>
      <c r="BV6374" s="419"/>
      <c r="BW6374" s="419"/>
      <c r="BX6374" s="397"/>
      <c r="BZ6374" s="449"/>
      <c r="CB6374" s="419"/>
      <c r="CC6374" s="419"/>
      <c r="CD6374" s="419"/>
      <c r="CF6374" s="419"/>
      <c r="CG6374" s="419"/>
      <c r="CH6374" s="419"/>
    </row>
    <row r="6375" spans="3:86" ht="21" thickBot="1">
      <c r="C6375" s="425"/>
      <c r="P6375" s="431"/>
      <c r="R6375" s="419"/>
      <c r="S6375" s="446"/>
      <c r="T6375" s="419"/>
      <c r="V6375" s="196"/>
      <c r="W6375" s="419"/>
      <c r="X6375" s="419"/>
      <c r="Z6375" s="419"/>
      <c r="AA6375" s="419"/>
      <c r="AB6375" s="419"/>
      <c r="AD6375" s="419"/>
      <c r="AE6375" s="419"/>
      <c r="AF6375" s="419"/>
      <c r="AH6375" s="419"/>
      <c r="AI6375" s="419"/>
      <c r="AJ6375" s="419"/>
      <c r="AL6375" s="419"/>
      <c r="AM6375" s="419"/>
      <c r="AN6375" s="403"/>
      <c r="AO6375" s="419"/>
      <c r="AP6375" s="419"/>
      <c r="AQ6375" s="419"/>
      <c r="AR6375" s="419"/>
      <c r="AS6375" s="419"/>
      <c r="AT6375" s="419"/>
      <c r="AU6375" s="419"/>
      <c r="AV6375" s="419"/>
      <c r="AX6375" s="419"/>
      <c r="AY6375" s="419"/>
      <c r="AZ6375" s="419"/>
      <c r="BB6375" s="419"/>
      <c r="BC6375" s="419"/>
      <c r="BD6375" s="419"/>
      <c r="BF6375" s="419"/>
      <c r="BG6375" s="419"/>
      <c r="BH6375" s="419"/>
      <c r="BJ6375" s="419"/>
      <c r="BK6375" s="419"/>
      <c r="BL6375" s="419"/>
      <c r="BN6375" s="419"/>
      <c r="BO6375" s="419"/>
      <c r="BP6375" s="419"/>
      <c r="BR6375" s="419"/>
      <c r="BS6375" s="419"/>
      <c r="BT6375" s="419"/>
      <c r="BV6375" s="419"/>
      <c r="BW6375" s="419"/>
      <c r="BX6375" s="397"/>
      <c r="BZ6375" s="449"/>
      <c r="CB6375" s="419"/>
      <c r="CC6375" s="419"/>
      <c r="CD6375" s="419"/>
      <c r="CF6375" s="419"/>
      <c r="CG6375" s="419"/>
      <c r="CH6375" s="419"/>
    </row>
    <row r="6376" spans="3:86" ht="21" thickBot="1">
      <c r="C6376" s="425"/>
      <c r="P6376" s="431"/>
      <c r="R6376" s="419"/>
      <c r="S6376" s="446"/>
      <c r="T6376" s="419"/>
      <c r="V6376" s="196"/>
      <c r="W6376" s="419"/>
      <c r="X6376" s="419"/>
      <c r="Z6376" s="419"/>
      <c r="AA6376" s="419"/>
      <c r="AB6376" s="419"/>
      <c r="AD6376" s="419"/>
      <c r="AE6376" s="419"/>
      <c r="AF6376" s="419"/>
      <c r="AH6376" s="419"/>
      <c r="AI6376" s="419"/>
      <c r="AJ6376" s="419"/>
      <c r="AL6376" s="419"/>
      <c r="AM6376" s="419"/>
      <c r="AN6376" s="403"/>
      <c r="AO6376" s="419"/>
      <c r="AP6376" s="419"/>
      <c r="AQ6376" s="419"/>
      <c r="AR6376" s="419"/>
      <c r="AS6376" s="419"/>
      <c r="AT6376" s="419"/>
      <c r="AU6376" s="419"/>
      <c r="AV6376" s="419"/>
      <c r="AX6376" s="419"/>
      <c r="AY6376" s="419"/>
      <c r="AZ6376" s="419"/>
      <c r="BB6376" s="419"/>
      <c r="BC6376" s="419"/>
      <c r="BD6376" s="419"/>
      <c r="BF6376" s="419"/>
      <c r="BG6376" s="419"/>
      <c r="BH6376" s="419"/>
      <c r="BJ6376" s="419"/>
      <c r="BK6376" s="419"/>
      <c r="BL6376" s="419"/>
      <c r="BN6376" s="419"/>
      <c r="BO6376" s="419"/>
      <c r="BP6376" s="419"/>
      <c r="BR6376" s="419"/>
      <c r="BS6376" s="419"/>
      <c r="BT6376" s="419"/>
      <c r="BV6376" s="419"/>
      <c r="BW6376" s="419"/>
      <c r="BX6376" s="397"/>
      <c r="BZ6376" s="449"/>
      <c r="CB6376" s="419"/>
      <c r="CC6376" s="419"/>
      <c r="CD6376" s="419"/>
      <c r="CF6376" s="419"/>
      <c r="CG6376" s="419"/>
      <c r="CH6376" s="419"/>
    </row>
    <row r="6377" spans="3:86" ht="21" thickBot="1">
      <c r="C6377" s="425"/>
      <c r="P6377" s="431"/>
      <c r="R6377" s="419"/>
      <c r="S6377" s="446"/>
      <c r="T6377" s="419"/>
      <c r="V6377" s="196"/>
      <c r="W6377" s="419"/>
      <c r="X6377" s="419"/>
      <c r="Z6377" s="419"/>
      <c r="AA6377" s="419"/>
      <c r="AB6377" s="419"/>
      <c r="AD6377" s="419"/>
      <c r="AE6377" s="419"/>
      <c r="AF6377" s="419"/>
      <c r="AH6377" s="419"/>
      <c r="AI6377" s="419"/>
      <c r="AJ6377" s="419"/>
      <c r="AL6377" s="419"/>
      <c r="AM6377" s="419"/>
      <c r="AN6377" s="403"/>
      <c r="AO6377" s="419"/>
      <c r="AP6377" s="419"/>
      <c r="AQ6377" s="419"/>
      <c r="AR6377" s="419"/>
      <c r="AS6377" s="419"/>
      <c r="AT6377" s="419"/>
      <c r="AU6377" s="419"/>
      <c r="AV6377" s="419"/>
      <c r="AX6377" s="419"/>
      <c r="AY6377" s="419"/>
      <c r="AZ6377" s="419"/>
      <c r="BB6377" s="419"/>
      <c r="BC6377" s="419"/>
      <c r="BD6377" s="419"/>
      <c r="BF6377" s="419"/>
      <c r="BG6377" s="419"/>
      <c r="BH6377" s="419"/>
      <c r="BJ6377" s="419"/>
      <c r="BK6377" s="419"/>
      <c r="BL6377" s="419"/>
      <c r="BN6377" s="419"/>
      <c r="BO6377" s="419"/>
      <c r="BP6377" s="419"/>
      <c r="BR6377" s="419"/>
      <c r="BS6377" s="419"/>
      <c r="BT6377" s="419"/>
      <c r="BV6377" s="419"/>
      <c r="BW6377" s="419"/>
      <c r="BX6377" s="397"/>
      <c r="BZ6377" s="449"/>
      <c r="CB6377" s="419"/>
      <c r="CC6377" s="419"/>
      <c r="CD6377" s="419"/>
      <c r="CF6377" s="419"/>
      <c r="CG6377" s="419"/>
      <c r="CH6377" s="419"/>
    </row>
    <row r="6378" spans="3:86" ht="21" thickBot="1">
      <c r="C6378" s="425"/>
      <c r="P6378" s="431"/>
      <c r="R6378" s="419"/>
      <c r="S6378" s="446"/>
      <c r="T6378" s="419"/>
      <c r="V6378" s="196"/>
      <c r="W6378" s="419"/>
      <c r="X6378" s="419"/>
      <c r="Z6378" s="419"/>
      <c r="AA6378" s="419"/>
      <c r="AB6378" s="419"/>
      <c r="AD6378" s="419"/>
      <c r="AE6378" s="419"/>
      <c r="AF6378" s="419"/>
      <c r="AH6378" s="419"/>
      <c r="AI6378" s="419"/>
      <c r="AJ6378" s="419"/>
      <c r="AL6378" s="419"/>
      <c r="AM6378" s="419"/>
      <c r="AN6378" s="403"/>
      <c r="AO6378" s="419"/>
      <c r="AP6378" s="419"/>
      <c r="AQ6378" s="419"/>
      <c r="AR6378" s="419"/>
      <c r="AS6378" s="419"/>
      <c r="AT6378" s="419"/>
      <c r="AU6378" s="419"/>
      <c r="AV6378" s="419"/>
      <c r="AX6378" s="419"/>
      <c r="AY6378" s="419"/>
      <c r="AZ6378" s="419"/>
      <c r="BB6378" s="419"/>
      <c r="BC6378" s="419"/>
      <c r="BD6378" s="419"/>
      <c r="BF6378" s="419"/>
      <c r="BG6378" s="419"/>
      <c r="BH6378" s="419"/>
      <c r="BJ6378" s="419"/>
      <c r="BK6378" s="419"/>
      <c r="BL6378" s="419"/>
      <c r="BN6378" s="419"/>
      <c r="BO6378" s="419"/>
      <c r="BP6378" s="419"/>
      <c r="BR6378" s="419"/>
      <c r="BS6378" s="419"/>
      <c r="BT6378" s="419"/>
      <c r="BV6378" s="419"/>
      <c r="BW6378" s="419"/>
      <c r="BX6378" s="397"/>
      <c r="BZ6378" s="449"/>
      <c r="CB6378" s="419"/>
      <c r="CC6378" s="419"/>
      <c r="CD6378" s="419"/>
      <c r="CF6378" s="419"/>
      <c r="CG6378" s="419"/>
      <c r="CH6378" s="419"/>
    </row>
    <row r="6379" spans="3:86" ht="21" thickBot="1">
      <c r="C6379" s="425"/>
      <c r="P6379" s="431"/>
      <c r="R6379" s="419"/>
      <c r="S6379" s="446"/>
      <c r="T6379" s="419"/>
      <c r="V6379" s="196"/>
      <c r="W6379" s="419"/>
      <c r="X6379" s="419"/>
      <c r="Z6379" s="419"/>
      <c r="AA6379" s="419"/>
      <c r="AB6379" s="419"/>
      <c r="AD6379" s="419"/>
      <c r="AE6379" s="419"/>
      <c r="AF6379" s="419"/>
      <c r="AH6379" s="419"/>
      <c r="AI6379" s="419"/>
      <c r="AJ6379" s="419"/>
      <c r="AL6379" s="419"/>
      <c r="AM6379" s="419"/>
      <c r="AN6379" s="403"/>
      <c r="AO6379" s="419"/>
      <c r="AP6379" s="419"/>
      <c r="AQ6379" s="419"/>
      <c r="AR6379" s="419"/>
      <c r="AS6379" s="419"/>
      <c r="AT6379" s="419"/>
      <c r="AU6379" s="419"/>
      <c r="AV6379" s="419"/>
      <c r="AX6379" s="419"/>
      <c r="AY6379" s="419"/>
      <c r="AZ6379" s="419"/>
      <c r="BB6379" s="419"/>
      <c r="BC6379" s="419"/>
      <c r="BD6379" s="419"/>
      <c r="BF6379" s="419"/>
      <c r="BG6379" s="419"/>
      <c r="BH6379" s="419"/>
      <c r="BJ6379" s="419"/>
      <c r="BK6379" s="419"/>
      <c r="BL6379" s="419"/>
      <c r="BN6379" s="419"/>
      <c r="BO6379" s="419"/>
      <c r="BP6379" s="419"/>
      <c r="BR6379" s="419"/>
      <c r="BS6379" s="419"/>
      <c r="BT6379" s="419"/>
      <c r="BV6379" s="419"/>
      <c r="BW6379" s="419"/>
      <c r="BX6379" s="397"/>
      <c r="BZ6379" s="449"/>
      <c r="CB6379" s="419"/>
      <c r="CC6379" s="419"/>
      <c r="CD6379" s="419"/>
      <c r="CF6379" s="419"/>
      <c r="CG6379" s="419"/>
      <c r="CH6379" s="419"/>
    </row>
    <row r="6380" spans="3:86" ht="21" thickBot="1">
      <c r="C6380" s="425"/>
      <c r="P6380" s="431"/>
      <c r="R6380" s="419"/>
      <c r="S6380" s="446"/>
      <c r="T6380" s="419"/>
      <c r="V6380" s="196"/>
      <c r="W6380" s="419"/>
      <c r="X6380" s="419"/>
      <c r="Z6380" s="419"/>
      <c r="AA6380" s="419"/>
      <c r="AB6380" s="419"/>
      <c r="AD6380" s="419"/>
      <c r="AE6380" s="419"/>
      <c r="AF6380" s="419"/>
      <c r="AH6380" s="419"/>
      <c r="AI6380" s="419"/>
      <c r="AJ6380" s="419"/>
      <c r="AL6380" s="419"/>
      <c r="AM6380" s="419"/>
      <c r="AN6380" s="403"/>
      <c r="AO6380" s="419"/>
      <c r="AP6380" s="419"/>
      <c r="AQ6380" s="419"/>
      <c r="AR6380" s="419"/>
      <c r="AS6380" s="419"/>
      <c r="AT6380" s="419"/>
      <c r="AU6380" s="419"/>
      <c r="AV6380" s="419"/>
      <c r="AX6380" s="419"/>
      <c r="AY6380" s="419"/>
      <c r="AZ6380" s="419"/>
      <c r="BB6380" s="419"/>
      <c r="BC6380" s="419"/>
      <c r="BD6380" s="419"/>
      <c r="BF6380" s="419"/>
      <c r="BG6380" s="419"/>
      <c r="BH6380" s="419"/>
      <c r="BJ6380" s="419"/>
      <c r="BK6380" s="419"/>
      <c r="BL6380" s="419"/>
      <c r="BN6380" s="419"/>
      <c r="BO6380" s="419"/>
      <c r="BP6380" s="419"/>
      <c r="BR6380" s="419"/>
      <c r="BS6380" s="419"/>
      <c r="BT6380" s="419"/>
      <c r="BV6380" s="419"/>
      <c r="BW6380" s="419"/>
      <c r="BX6380" s="397"/>
      <c r="BZ6380" s="449"/>
      <c r="CB6380" s="419"/>
      <c r="CC6380" s="419"/>
      <c r="CD6380" s="419"/>
      <c r="CF6380" s="419"/>
      <c r="CG6380" s="419"/>
      <c r="CH6380" s="419"/>
    </row>
    <row r="6381" spans="3:86" ht="21" thickBot="1">
      <c r="C6381" s="425"/>
      <c r="P6381" s="431"/>
      <c r="R6381" s="419"/>
      <c r="S6381" s="446"/>
      <c r="T6381" s="419"/>
      <c r="V6381" s="196"/>
      <c r="W6381" s="419"/>
      <c r="X6381" s="419"/>
      <c r="Z6381" s="419"/>
      <c r="AA6381" s="419"/>
      <c r="AB6381" s="419"/>
      <c r="AD6381" s="419"/>
      <c r="AE6381" s="419"/>
      <c r="AF6381" s="419"/>
      <c r="AH6381" s="419"/>
      <c r="AI6381" s="419"/>
      <c r="AJ6381" s="419"/>
      <c r="AL6381" s="419"/>
      <c r="AM6381" s="419"/>
      <c r="AN6381" s="403"/>
      <c r="AO6381" s="419"/>
      <c r="AP6381" s="419"/>
      <c r="AQ6381" s="419"/>
      <c r="AR6381" s="419"/>
      <c r="AS6381" s="419"/>
      <c r="AT6381" s="419"/>
      <c r="AU6381" s="419"/>
      <c r="AV6381" s="419"/>
      <c r="AX6381" s="419"/>
      <c r="AY6381" s="419"/>
      <c r="AZ6381" s="419"/>
      <c r="BB6381" s="419"/>
      <c r="BC6381" s="419"/>
      <c r="BD6381" s="419"/>
      <c r="BF6381" s="419"/>
      <c r="BG6381" s="419"/>
      <c r="BH6381" s="419"/>
      <c r="BJ6381" s="419"/>
      <c r="BK6381" s="419"/>
      <c r="BL6381" s="419"/>
      <c r="BN6381" s="419"/>
      <c r="BO6381" s="419"/>
      <c r="BP6381" s="419"/>
      <c r="BR6381" s="419"/>
      <c r="BS6381" s="419"/>
      <c r="BT6381" s="419"/>
      <c r="BV6381" s="419"/>
      <c r="BW6381" s="419"/>
      <c r="BX6381" s="397"/>
      <c r="BZ6381" s="449"/>
      <c r="CB6381" s="419"/>
      <c r="CC6381" s="419"/>
      <c r="CD6381" s="419"/>
      <c r="CF6381" s="419"/>
      <c r="CG6381" s="419"/>
      <c r="CH6381" s="419"/>
    </row>
    <row r="6382" spans="3:86" ht="21" thickBot="1">
      <c r="C6382" s="425"/>
      <c r="P6382" s="431"/>
      <c r="R6382" s="419"/>
      <c r="S6382" s="446"/>
      <c r="T6382" s="419"/>
      <c r="V6382" s="196"/>
      <c r="W6382" s="419"/>
      <c r="X6382" s="419"/>
      <c r="Z6382" s="419"/>
      <c r="AA6382" s="419"/>
      <c r="AB6382" s="419"/>
      <c r="AD6382" s="419"/>
      <c r="AE6382" s="419"/>
      <c r="AF6382" s="419"/>
      <c r="AH6382" s="419"/>
      <c r="AI6382" s="419"/>
      <c r="AJ6382" s="419"/>
      <c r="AL6382" s="419"/>
      <c r="AM6382" s="419"/>
      <c r="AN6382" s="403"/>
      <c r="AO6382" s="419"/>
      <c r="AP6382" s="419"/>
      <c r="AQ6382" s="419"/>
      <c r="AR6382" s="419"/>
      <c r="AS6382" s="419"/>
      <c r="AT6382" s="419"/>
      <c r="AU6382" s="419"/>
      <c r="AV6382" s="419"/>
      <c r="AX6382" s="419"/>
      <c r="AY6382" s="419"/>
      <c r="AZ6382" s="419"/>
      <c r="BB6382" s="419"/>
      <c r="BC6382" s="419"/>
      <c r="BD6382" s="419"/>
      <c r="BF6382" s="419"/>
      <c r="BG6382" s="419"/>
      <c r="BH6382" s="419"/>
      <c r="BJ6382" s="419"/>
      <c r="BK6382" s="419"/>
      <c r="BL6382" s="419"/>
      <c r="BN6382" s="419"/>
      <c r="BO6382" s="419"/>
      <c r="BP6382" s="419"/>
      <c r="BR6382" s="419"/>
      <c r="BS6382" s="419"/>
      <c r="BT6382" s="419"/>
      <c r="BV6382" s="419"/>
      <c r="BW6382" s="419"/>
      <c r="BX6382" s="397"/>
      <c r="BZ6382" s="449"/>
      <c r="CB6382" s="419"/>
      <c r="CC6382" s="419"/>
      <c r="CD6382" s="419"/>
      <c r="CF6382" s="419"/>
      <c r="CG6382" s="419"/>
      <c r="CH6382" s="419"/>
    </row>
    <row r="6383" spans="3:86" ht="21" thickBot="1">
      <c r="C6383" s="425"/>
      <c r="P6383" s="431"/>
      <c r="R6383" s="419"/>
      <c r="S6383" s="446"/>
      <c r="T6383" s="419"/>
      <c r="V6383" s="196"/>
      <c r="W6383" s="419"/>
      <c r="X6383" s="419"/>
      <c r="Z6383" s="419"/>
      <c r="AA6383" s="419"/>
      <c r="AB6383" s="419"/>
      <c r="AD6383" s="419"/>
      <c r="AE6383" s="419"/>
      <c r="AF6383" s="419"/>
      <c r="AH6383" s="419"/>
      <c r="AI6383" s="419"/>
      <c r="AJ6383" s="419"/>
      <c r="AL6383" s="419"/>
      <c r="AM6383" s="419"/>
      <c r="AN6383" s="403"/>
      <c r="AO6383" s="419"/>
      <c r="AP6383" s="419"/>
      <c r="AQ6383" s="419"/>
      <c r="AR6383" s="419"/>
      <c r="AS6383" s="419"/>
      <c r="AT6383" s="419"/>
      <c r="AU6383" s="419"/>
      <c r="AV6383" s="419"/>
      <c r="AX6383" s="419"/>
      <c r="AY6383" s="419"/>
      <c r="AZ6383" s="419"/>
      <c r="BB6383" s="419"/>
      <c r="BC6383" s="419"/>
      <c r="BD6383" s="419"/>
      <c r="BF6383" s="419"/>
      <c r="BG6383" s="419"/>
      <c r="BH6383" s="419"/>
      <c r="BJ6383" s="419"/>
      <c r="BK6383" s="419"/>
      <c r="BL6383" s="419"/>
      <c r="BN6383" s="419"/>
      <c r="BO6383" s="419"/>
      <c r="BP6383" s="419"/>
      <c r="BR6383" s="419"/>
      <c r="BS6383" s="419"/>
      <c r="BT6383" s="419"/>
      <c r="BV6383" s="419"/>
      <c r="BW6383" s="419"/>
      <c r="BX6383" s="397"/>
      <c r="BZ6383" s="449"/>
      <c r="CB6383" s="419"/>
      <c r="CC6383" s="419"/>
      <c r="CD6383" s="419"/>
      <c r="CF6383" s="419"/>
      <c r="CG6383" s="419"/>
      <c r="CH6383" s="419"/>
    </row>
    <row r="6384" spans="3:86" ht="21" thickBot="1">
      <c r="C6384" s="425"/>
      <c r="P6384" s="431"/>
      <c r="R6384" s="419"/>
      <c r="S6384" s="446"/>
      <c r="T6384" s="419"/>
      <c r="V6384" s="196"/>
      <c r="W6384" s="419"/>
      <c r="X6384" s="419"/>
      <c r="Z6384" s="419"/>
      <c r="AA6384" s="419"/>
      <c r="AB6384" s="419"/>
      <c r="AD6384" s="419"/>
      <c r="AE6384" s="419"/>
      <c r="AF6384" s="419"/>
      <c r="AH6384" s="419"/>
      <c r="AI6384" s="419"/>
      <c r="AJ6384" s="419"/>
      <c r="AL6384" s="419"/>
      <c r="AM6384" s="419"/>
      <c r="AN6384" s="403"/>
      <c r="AO6384" s="419"/>
      <c r="AP6384" s="419"/>
      <c r="AQ6384" s="419"/>
      <c r="AR6384" s="419"/>
      <c r="AS6384" s="419"/>
      <c r="AT6384" s="419"/>
      <c r="AU6384" s="419"/>
      <c r="AV6384" s="419"/>
      <c r="AX6384" s="419"/>
      <c r="AY6384" s="419"/>
      <c r="AZ6384" s="419"/>
      <c r="BB6384" s="419"/>
      <c r="BC6384" s="419"/>
      <c r="BD6384" s="419"/>
      <c r="BF6384" s="419"/>
      <c r="BG6384" s="419"/>
      <c r="BH6384" s="419"/>
      <c r="BJ6384" s="419"/>
      <c r="BK6384" s="419"/>
      <c r="BL6384" s="419"/>
      <c r="BN6384" s="419"/>
      <c r="BO6384" s="419"/>
      <c r="BP6384" s="419"/>
      <c r="BR6384" s="419"/>
      <c r="BS6384" s="419"/>
      <c r="BT6384" s="419"/>
      <c r="BV6384" s="419"/>
      <c r="BW6384" s="419"/>
      <c r="BX6384" s="397"/>
      <c r="BZ6384" s="449"/>
      <c r="CB6384" s="419"/>
      <c r="CC6384" s="419"/>
      <c r="CD6384" s="419"/>
      <c r="CF6384" s="419"/>
      <c r="CG6384" s="419"/>
      <c r="CH6384" s="419"/>
    </row>
    <row r="6385" spans="3:86" ht="21" thickBot="1">
      <c r="C6385" s="425"/>
      <c r="P6385" s="431"/>
      <c r="R6385" s="419"/>
      <c r="S6385" s="446"/>
      <c r="T6385" s="419"/>
      <c r="V6385" s="196"/>
      <c r="W6385" s="419"/>
      <c r="X6385" s="419"/>
      <c r="Z6385" s="419"/>
      <c r="AA6385" s="419"/>
      <c r="AB6385" s="419"/>
      <c r="AD6385" s="419"/>
      <c r="AE6385" s="419"/>
      <c r="AF6385" s="419"/>
      <c r="AH6385" s="419"/>
      <c r="AI6385" s="419"/>
      <c r="AJ6385" s="419"/>
      <c r="AL6385" s="419"/>
      <c r="AM6385" s="419"/>
      <c r="AN6385" s="403"/>
      <c r="AO6385" s="419"/>
      <c r="AP6385" s="419"/>
      <c r="AQ6385" s="419"/>
      <c r="AR6385" s="419"/>
      <c r="AS6385" s="419"/>
      <c r="AT6385" s="419"/>
      <c r="AU6385" s="419"/>
      <c r="AV6385" s="419"/>
      <c r="AX6385" s="419"/>
      <c r="AY6385" s="419"/>
      <c r="AZ6385" s="419"/>
      <c r="BB6385" s="419"/>
      <c r="BC6385" s="419"/>
      <c r="BD6385" s="419"/>
      <c r="BF6385" s="419"/>
      <c r="BG6385" s="419"/>
      <c r="BH6385" s="419"/>
      <c r="BJ6385" s="419"/>
      <c r="BK6385" s="419"/>
      <c r="BL6385" s="419"/>
      <c r="BN6385" s="419"/>
      <c r="BO6385" s="419"/>
      <c r="BP6385" s="419"/>
      <c r="BR6385" s="419"/>
      <c r="BS6385" s="419"/>
      <c r="BT6385" s="419"/>
      <c r="BV6385" s="419"/>
      <c r="BW6385" s="419"/>
      <c r="BX6385" s="397"/>
      <c r="BZ6385" s="449"/>
      <c r="CB6385" s="419"/>
      <c r="CC6385" s="419"/>
      <c r="CD6385" s="419"/>
      <c r="CF6385" s="419"/>
      <c r="CG6385" s="419"/>
      <c r="CH6385" s="419"/>
    </row>
    <row r="6386" spans="3:86" ht="21" thickBot="1">
      <c r="C6386" s="425"/>
      <c r="P6386" s="431"/>
      <c r="R6386" s="419"/>
      <c r="S6386" s="446"/>
      <c r="T6386" s="419"/>
      <c r="V6386" s="196"/>
      <c r="W6386" s="419"/>
      <c r="X6386" s="419"/>
      <c r="Z6386" s="419"/>
      <c r="AA6386" s="419"/>
      <c r="AB6386" s="419"/>
      <c r="AD6386" s="419"/>
      <c r="AE6386" s="419"/>
      <c r="AF6386" s="419"/>
      <c r="AH6386" s="419"/>
      <c r="AI6386" s="419"/>
      <c r="AJ6386" s="419"/>
      <c r="AL6386" s="419"/>
      <c r="AM6386" s="419"/>
      <c r="AN6386" s="403"/>
      <c r="AO6386" s="419"/>
      <c r="AP6386" s="419"/>
      <c r="AQ6386" s="419"/>
      <c r="AR6386" s="419"/>
      <c r="AS6386" s="419"/>
      <c r="AT6386" s="419"/>
      <c r="AU6386" s="419"/>
      <c r="AV6386" s="419"/>
      <c r="AX6386" s="419"/>
      <c r="AY6386" s="419"/>
      <c r="AZ6386" s="419"/>
      <c r="BB6386" s="419"/>
      <c r="BC6386" s="419"/>
      <c r="BD6386" s="419"/>
      <c r="BF6386" s="419"/>
      <c r="BG6386" s="419"/>
      <c r="BH6386" s="419"/>
      <c r="BJ6386" s="419"/>
      <c r="BK6386" s="419"/>
      <c r="BL6386" s="419"/>
      <c r="BN6386" s="419"/>
      <c r="BO6386" s="419"/>
      <c r="BP6386" s="419"/>
      <c r="BR6386" s="419"/>
      <c r="BS6386" s="419"/>
      <c r="BT6386" s="419"/>
      <c r="BV6386" s="419"/>
      <c r="BW6386" s="419"/>
      <c r="BX6386" s="397"/>
      <c r="BZ6386" s="449"/>
      <c r="CB6386" s="419"/>
      <c r="CC6386" s="419"/>
      <c r="CD6386" s="419"/>
      <c r="CF6386" s="419"/>
      <c r="CG6386" s="419"/>
      <c r="CH6386" s="419"/>
    </row>
    <row r="6387" spans="3:86" ht="21" thickBot="1">
      <c r="C6387" s="425"/>
      <c r="P6387" s="431"/>
      <c r="R6387" s="419"/>
      <c r="S6387" s="446"/>
      <c r="T6387" s="419"/>
      <c r="V6387" s="196"/>
      <c r="W6387" s="419"/>
      <c r="X6387" s="419"/>
      <c r="Z6387" s="419"/>
      <c r="AA6387" s="419"/>
      <c r="AB6387" s="419"/>
      <c r="AD6387" s="419"/>
      <c r="AE6387" s="419"/>
      <c r="AF6387" s="419"/>
      <c r="AH6387" s="419"/>
      <c r="AI6387" s="419"/>
      <c r="AJ6387" s="419"/>
      <c r="AL6387" s="419"/>
      <c r="AM6387" s="419"/>
      <c r="AN6387" s="403"/>
      <c r="AO6387" s="419"/>
      <c r="AP6387" s="419"/>
      <c r="AQ6387" s="419"/>
      <c r="AR6387" s="419"/>
      <c r="AS6387" s="419"/>
      <c r="AT6387" s="419"/>
      <c r="AU6387" s="419"/>
      <c r="AV6387" s="419"/>
      <c r="AX6387" s="419"/>
      <c r="AY6387" s="419"/>
      <c r="AZ6387" s="419"/>
      <c r="BB6387" s="419"/>
      <c r="BC6387" s="419"/>
      <c r="BD6387" s="419"/>
      <c r="BF6387" s="419"/>
      <c r="BG6387" s="419"/>
      <c r="BH6387" s="419"/>
      <c r="BJ6387" s="419"/>
      <c r="BK6387" s="419"/>
      <c r="BL6387" s="419"/>
      <c r="BN6387" s="419"/>
      <c r="BO6387" s="419"/>
      <c r="BP6387" s="419"/>
      <c r="BR6387" s="419"/>
      <c r="BS6387" s="419"/>
      <c r="BT6387" s="419"/>
      <c r="BV6387" s="419"/>
      <c r="BW6387" s="419"/>
      <c r="BX6387" s="397"/>
      <c r="BZ6387" s="449"/>
      <c r="CB6387" s="419"/>
      <c r="CC6387" s="419"/>
      <c r="CD6387" s="419"/>
      <c r="CF6387" s="419"/>
      <c r="CG6387" s="419"/>
      <c r="CH6387" s="419"/>
    </row>
    <row r="6388" spans="3:86" ht="21" thickBot="1">
      <c r="C6388" s="425"/>
      <c r="P6388" s="431"/>
      <c r="R6388" s="419"/>
      <c r="S6388" s="446"/>
      <c r="T6388" s="419"/>
      <c r="V6388" s="196"/>
      <c r="W6388" s="419"/>
      <c r="X6388" s="419"/>
      <c r="Z6388" s="419"/>
      <c r="AA6388" s="419"/>
      <c r="AB6388" s="419"/>
      <c r="AD6388" s="419"/>
      <c r="AE6388" s="419"/>
      <c r="AF6388" s="419"/>
      <c r="AH6388" s="419"/>
      <c r="AI6388" s="419"/>
      <c r="AJ6388" s="419"/>
      <c r="AL6388" s="419"/>
      <c r="AM6388" s="419"/>
      <c r="AN6388" s="403"/>
      <c r="AO6388" s="419"/>
      <c r="AP6388" s="419"/>
      <c r="AQ6388" s="419"/>
      <c r="AR6388" s="419"/>
      <c r="AS6388" s="419"/>
      <c r="AT6388" s="419"/>
      <c r="AU6388" s="419"/>
      <c r="AV6388" s="419"/>
      <c r="AX6388" s="419"/>
      <c r="AY6388" s="419"/>
      <c r="AZ6388" s="419"/>
      <c r="BB6388" s="419"/>
      <c r="BC6388" s="419"/>
      <c r="BD6388" s="419"/>
      <c r="BF6388" s="419"/>
      <c r="BG6388" s="419"/>
      <c r="BH6388" s="419"/>
      <c r="BJ6388" s="419"/>
      <c r="BK6388" s="419"/>
      <c r="BL6388" s="419"/>
      <c r="BN6388" s="419"/>
      <c r="BO6388" s="419"/>
      <c r="BP6388" s="419"/>
      <c r="BR6388" s="419"/>
      <c r="BS6388" s="419"/>
      <c r="BT6388" s="419"/>
      <c r="BV6388" s="419"/>
      <c r="BW6388" s="419"/>
      <c r="BX6388" s="397"/>
      <c r="BZ6388" s="449"/>
      <c r="CB6388" s="419"/>
      <c r="CC6388" s="419"/>
      <c r="CD6388" s="419"/>
      <c r="CF6388" s="419"/>
      <c r="CG6388" s="419"/>
      <c r="CH6388" s="419"/>
    </row>
    <row r="6389" spans="3:86" ht="21" thickBot="1">
      <c r="C6389" s="425"/>
      <c r="P6389" s="431"/>
      <c r="R6389" s="419"/>
      <c r="S6389" s="446"/>
      <c r="T6389" s="419"/>
      <c r="V6389" s="196"/>
      <c r="W6389" s="419"/>
      <c r="X6389" s="419"/>
      <c r="Z6389" s="419"/>
      <c r="AA6389" s="419"/>
      <c r="AB6389" s="419"/>
      <c r="AD6389" s="419"/>
      <c r="AE6389" s="419"/>
      <c r="AF6389" s="419"/>
      <c r="AH6389" s="419"/>
      <c r="AI6389" s="419"/>
      <c r="AJ6389" s="419"/>
      <c r="AL6389" s="419"/>
      <c r="AM6389" s="419"/>
      <c r="AN6389" s="403"/>
      <c r="AO6389" s="419"/>
      <c r="AP6389" s="419"/>
      <c r="AQ6389" s="419"/>
      <c r="AR6389" s="419"/>
      <c r="AS6389" s="419"/>
      <c r="AT6389" s="419"/>
      <c r="AU6389" s="419"/>
      <c r="AV6389" s="419"/>
      <c r="AX6389" s="419"/>
      <c r="AY6389" s="419"/>
      <c r="AZ6389" s="419"/>
      <c r="BB6389" s="419"/>
      <c r="BC6389" s="419"/>
      <c r="BD6389" s="419"/>
      <c r="BF6389" s="419"/>
      <c r="BG6389" s="419"/>
      <c r="BH6389" s="419"/>
      <c r="BJ6389" s="419"/>
      <c r="BK6389" s="419"/>
      <c r="BL6389" s="419"/>
      <c r="BN6389" s="419"/>
      <c r="BO6389" s="419"/>
      <c r="BP6389" s="419"/>
      <c r="BR6389" s="419"/>
      <c r="BS6389" s="419"/>
      <c r="BT6389" s="419"/>
      <c r="BV6389" s="419"/>
      <c r="BW6389" s="419"/>
      <c r="BX6389" s="397"/>
      <c r="BZ6389" s="449"/>
      <c r="CB6389" s="419"/>
      <c r="CC6389" s="419"/>
      <c r="CD6389" s="419"/>
      <c r="CF6389" s="419"/>
      <c r="CG6389" s="419"/>
      <c r="CH6389" s="419"/>
    </row>
    <row r="6390" spans="3:86" ht="21" thickBot="1">
      <c r="C6390" s="425"/>
      <c r="P6390" s="431"/>
      <c r="R6390" s="419"/>
      <c r="S6390" s="446"/>
      <c r="T6390" s="419"/>
      <c r="V6390" s="196"/>
      <c r="W6390" s="419"/>
      <c r="X6390" s="419"/>
      <c r="Z6390" s="419"/>
      <c r="AA6390" s="419"/>
      <c r="AB6390" s="419"/>
      <c r="AD6390" s="419"/>
      <c r="AE6390" s="419"/>
      <c r="AF6390" s="419"/>
      <c r="AH6390" s="419"/>
      <c r="AI6390" s="419"/>
      <c r="AJ6390" s="419"/>
      <c r="AL6390" s="419"/>
      <c r="AM6390" s="419"/>
      <c r="AN6390" s="403"/>
      <c r="AO6390" s="419"/>
      <c r="AP6390" s="419"/>
      <c r="AQ6390" s="419"/>
      <c r="AR6390" s="419"/>
      <c r="AS6390" s="419"/>
      <c r="AT6390" s="419"/>
      <c r="AU6390" s="419"/>
      <c r="AV6390" s="419"/>
      <c r="AX6390" s="419"/>
      <c r="AY6390" s="419"/>
      <c r="AZ6390" s="419"/>
      <c r="BB6390" s="419"/>
      <c r="BC6390" s="419"/>
      <c r="BD6390" s="419"/>
      <c r="BF6390" s="419"/>
      <c r="BG6390" s="419"/>
      <c r="BH6390" s="419"/>
      <c r="BJ6390" s="419"/>
      <c r="BK6390" s="419"/>
      <c r="BL6390" s="419"/>
      <c r="BN6390" s="419"/>
      <c r="BO6390" s="419"/>
      <c r="BP6390" s="419"/>
      <c r="BR6390" s="419"/>
      <c r="BS6390" s="419"/>
      <c r="BT6390" s="419"/>
      <c r="BV6390" s="419"/>
      <c r="BW6390" s="419"/>
      <c r="BX6390" s="397"/>
      <c r="BZ6390" s="449"/>
      <c r="CB6390" s="419"/>
      <c r="CC6390" s="419"/>
      <c r="CD6390" s="419"/>
      <c r="CF6390" s="419"/>
      <c r="CG6390" s="419"/>
      <c r="CH6390" s="419"/>
    </row>
    <row r="6391" spans="3:86" ht="21" thickBot="1">
      <c r="C6391" s="425"/>
      <c r="P6391" s="431"/>
      <c r="R6391" s="419"/>
      <c r="S6391" s="446"/>
      <c r="T6391" s="419"/>
      <c r="V6391" s="196"/>
      <c r="W6391" s="419"/>
      <c r="X6391" s="419"/>
      <c r="Z6391" s="419"/>
      <c r="AA6391" s="419"/>
      <c r="AB6391" s="419"/>
      <c r="AD6391" s="419"/>
      <c r="AE6391" s="419"/>
      <c r="AF6391" s="419"/>
      <c r="AH6391" s="419"/>
      <c r="AI6391" s="419"/>
      <c r="AJ6391" s="419"/>
      <c r="AL6391" s="419"/>
      <c r="AM6391" s="419"/>
      <c r="AN6391" s="403"/>
      <c r="AO6391" s="419"/>
      <c r="AP6391" s="419"/>
      <c r="AQ6391" s="419"/>
      <c r="AR6391" s="419"/>
      <c r="AS6391" s="419"/>
      <c r="AT6391" s="419"/>
      <c r="AU6391" s="419"/>
      <c r="AV6391" s="419"/>
      <c r="AX6391" s="419"/>
      <c r="AY6391" s="419"/>
      <c r="AZ6391" s="419"/>
      <c r="BB6391" s="419"/>
      <c r="BC6391" s="419"/>
      <c r="BD6391" s="419"/>
      <c r="BF6391" s="419"/>
      <c r="BG6391" s="419"/>
      <c r="BH6391" s="419"/>
      <c r="BJ6391" s="419"/>
      <c r="BK6391" s="419"/>
      <c r="BL6391" s="419"/>
      <c r="BN6391" s="419"/>
      <c r="BO6391" s="419"/>
      <c r="BP6391" s="419"/>
      <c r="BR6391" s="419"/>
      <c r="BS6391" s="419"/>
      <c r="BT6391" s="419"/>
      <c r="BV6391" s="419"/>
      <c r="BW6391" s="419"/>
      <c r="BX6391" s="397"/>
      <c r="BZ6391" s="449"/>
      <c r="CB6391" s="419"/>
      <c r="CC6391" s="419"/>
      <c r="CD6391" s="419"/>
      <c r="CF6391" s="419"/>
      <c r="CG6391" s="419"/>
      <c r="CH6391" s="419"/>
    </row>
    <row r="6392" spans="3:86" ht="21" thickBot="1">
      <c r="C6392" s="425"/>
      <c r="P6392" s="431"/>
      <c r="R6392" s="419"/>
      <c r="S6392" s="446"/>
      <c r="T6392" s="419"/>
      <c r="V6392" s="196"/>
      <c r="W6392" s="419"/>
      <c r="X6392" s="419"/>
      <c r="Z6392" s="419"/>
      <c r="AA6392" s="419"/>
      <c r="AB6392" s="419"/>
      <c r="AD6392" s="419"/>
      <c r="AE6392" s="419"/>
      <c r="AF6392" s="419"/>
      <c r="AH6392" s="419"/>
      <c r="AI6392" s="419"/>
      <c r="AJ6392" s="419"/>
      <c r="AL6392" s="419"/>
      <c r="AM6392" s="419"/>
      <c r="AN6392" s="403"/>
      <c r="AO6392" s="419"/>
      <c r="AP6392" s="419"/>
      <c r="AQ6392" s="419"/>
      <c r="AR6392" s="419"/>
      <c r="AS6392" s="419"/>
      <c r="AT6392" s="419"/>
      <c r="AU6392" s="419"/>
      <c r="AV6392" s="419"/>
      <c r="AX6392" s="419"/>
      <c r="AY6392" s="419"/>
      <c r="AZ6392" s="419"/>
      <c r="BB6392" s="419"/>
      <c r="BC6392" s="419"/>
      <c r="BD6392" s="419"/>
      <c r="BF6392" s="419"/>
      <c r="BG6392" s="419"/>
      <c r="BH6392" s="419"/>
      <c r="BJ6392" s="419"/>
      <c r="BK6392" s="419"/>
      <c r="BL6392" s="419"/>
      <c r="BN6392" s="419"/>
      <c r="BO6392" s="419"/>
      <c r="BP6392" s="419"/>
      <c r="BR6392" s="419"/>
      <c r="BS6392" s="419"/>
      <c r="BT6392" s="419"/>
      <c r="BV6392" s="419"/>
      <c r="BW6392" s="419"/>
      <c r="BX6392" s="397"/>
      <c r="BZ6392" s="449"/>
      <c r="CB6392" s="419"/>
      <c r="CC6392" s="419"/>
      <c r="CD6392" s="419"/>
      <c r="CF6392" s="419"/>
      <c r="CG6392" s="419"/>
      <c r="CH6392" s="419"/>
    </row>
    <row r="6393" spans="3:86" ht="21" thickBot="1">
      <c r="C6393" s="425"/>
      <c r="P6393" s="431"/>
      <c r="R6393" s="419"/>
      <c r="S6393" s="446"/>
      <c r="T6393" s="419"/>
      <c r="V6393" s="196"/>
      <c r="W6393" s="419"/>
      <c r="X6393" s="419"/>
      <c r="Z6393" s="419"/>
      <c r="AA6393" s="419"/>
      <c r="AB6393" s="419"/>
      <c r="AD6393" s="419"/>
      <c r="AE6393" s="419"/>
      <c r="AF6393" s="419"/>
      <c r="AH6393" s="419"/>
      <c r="AI6393" s="419"/>
      <c r="AJ6393" s="419"/>
      <c r="AL6393" s="419"/>
      <c r="AM6393" s="419"/>
      <c r="AN6393" s="403"/>
      <c r="AO6393" s="419"/>
      <c r="AP6393" s="419"/>
      <c r="AQ6393" s="419"/>
      <c r="AR6393" s="419"/>
      <c r="AS6393" s="419"/>
      <c r="AT6393" s="419"/>
      <c r="AU6393" s="419"/>
      <c r="AV6393" s="419"/>
      <c r="AX6393" s="419"/>
      <c r="AY6393" s="419"/>
      <c r="AZ6393" s="419"/>
      <c r="BB6393" s="419"/>
      <c r="BC6393" s="419"/>
      <c r="BD6393" s="419"/>
      <c r="BF6393" s="419"/>
      <c r="BG6393" s="419"/>
      <c r="BH6393" s="419"/>
      <c r="BJ6393" s="419"/>
      <c r="BK6393" s="419"/>
      <c r="BL6393" s="419"/>
      <c r="BN6393" s="419"/>
      <c r="BO6393" s="419"/>
      <c r="BP6393" s="419"/>
      <c r="BR6393" s="419"/>
      <c r="BS6393" s="419"/>
      <c r="BT6393" s="419"/>
      <c r="BV6393" s="419"/>
      <c r="BW6393" s="419"/>
      <c r="BX6393" s="397"/>
      <c r="BZ6393" s="449"/>
      <c r="CB6393" s="419"/>
      <c r="CC6393" s="419"/>
      <c r="CD6393" s="419"/>
      <c r="CF6393" s="419"/>
      <c r="CG6393" s="419"/>
      <c r="CH6393" s="419"/>
    </row>
    <row r="6394" spans="3:86" ht="21" thickBot="1">
      <c r="C6394" s="425"/>
      <c r="P6394" s="431"/>
      <c r="R6394" s="419"/>
      <c r="S6394" s="446"/>
      <c r="T6394" s="419"/>
      <c r="V6394" s="196"/>
      <c r="W6394" s="419"/>
      <c r="X6394" s="419"/>
      <c r="Z6394" s="419"/>
      <c r="AA6394" s="419"/>
      <c r="AB6394" s="419"/>
      <c r="AD6394" s="419"/>
      <c r="AE6394" s="419"/>
      <c r="AF6394" s="419"/>
      <c r="AH6394" s="419"/>
      <c r="AI6394" s="419"/>
      <c r="AJ6394" s="419"/>
      <c r="AL6394" s="419"/>
      <c r="AM6394" s="419"/>
      <c r="AN6394" s="403"/>
      <c r="AO6394" s="419"/>
      <c r="AP6394" s="419"/>
      <c r="AQ6394" s="419"/>
      <c r="AR6394" s="419"/>
      <c r="AS6394" s="419"/>
      <c r="AT6394" s="419"/>
      <c r="AU6394" s="419"/>
      <c r="AV6394" s="419"/>
      <c r="AX6394" s="419"/>
      <c r="AY6394" s="419"/>
      <c r="AZ6394" s="419"/>
      <c r="BB6394" s="419"/>
      <c r="BC6394" s="419"/>
      <c r="BD6394" s="419"/>
      <c r="BF6394" s="419"/>
      <c r="BG6394" s="419"/>
      <c r="BH6394" s="419"/>
      <c r="BJ6394" s="419"/>
      <c r="BK6394" s="419"/>
      <c r="BL6394" s="419"/>
      <c r="BN6394" s="419"/>
      <c r="BO6394" s="419"/>
      <c r="BP6394" s="419"/>
      <c r="BR6394" s="419"/>
      <c r="BS6394" s="419"/>
      <c r="BT6394" s="419"/>
      <c r="BV6394" s="419"/>
      <c r="BW6394" s="419"/>
      <c r="BX6394" s="397"/>
      <c r="BZ6394" s="449"/>
      <c r="CB6394" s="419"/>
      <c r="CC6394" s="419"/>
      <c r="CD6394" s="419"/>
      <c r="CF6394" s="419"/>
      <c r="CG6394" s="419"/>
      <c r="CH6394" s="419"/>
    </row>
    <row r="6395" spans="3:86" ht="21" thickBot="1">
      <c r="C6395" s="425"/>
      <c r="P6395" s="431"/>
      <c r="R6395" s="419"/>
      <c r="S6395" s="446"/>
      <c r="T6395" s="419"/>
      <c r="V6395" s="196"/>
      <c r="W6395" s="419"/>
      <c r="X6395" s="419"/>
      <c r="Z6395" s="419"/>
      <c r="AA6395" s="419"/>
      <c r="AB6395" s="419"/>
      <c r="AD6395" s="419"/>
      <c r="AE6395" s="419"/>
      <c r="AF6395" s="419"/>
      <c r="AH6395" s="419"/>
      <c r="AI6395" s="419"/>
      <c r="AJ6395" s="419"/>
      <c r="AL6395" s="419"/>
      <c r="AM6395" s="419"/>
      <c r="AN6395" s="403"/>
      <c r="AO6395" s="419"/>
      <c r="AP6395" s="419"/>
      <c r="AQ6395" s="419"/>
      <c r="AR6395" s="419"/>
      <c r="AS6395" s="419"/>
      <c r="AT6395" s="419"/>
      <c r="AU6395" s="419"/>
      <c r="AV6395" s="419"/>
      <c r="AX6395" s="419"/>
      <c r="AY6395" s="419"/>
      <c r="AZ6395" s="419"/>
      <c r="BB6395" s="419"/>
      <c r="BC6395" s="419"/>
      <c r="BD6395" s="419"/>
      <c r="BF6395" s="419"/>
      <c r="BG6395" s="419"/>
      <c r="BH6395" s="419"/>
      <c r="BJ6395" s="419"/>
      <c r="BK6395" s="419"/>
      <c r="BL6395" s="419"/>
      <c r="BN6395" s="419"/>
      <c r="BO6395" s="419"/>
      <c r="BP6395" s="419"/>
      <c r="BR6395" s="419"/>
      <c r="BS6395" s="419"/>
      <c r="BT6395" s="419"/>
      <c r="BV6395" s="419"/>
      <c r="BW6395" s="419"/>
      <c r="BX6395" s="397"/>
      <c r="BZ6395" s="449"/>
      <c r="CB6395" s="419"/>
      <c r="CC6395" s="419"/>
      <c r="CD6395" s="419"/>
      <c r="CF6395" s="419"/>
      <c r="CG6395" s="419"/>
      <c r="CH6395" s="419"/>
    </row>
    <row r="6396" spans="3:86" ht="21" thickBot="1">
      <c r="C6396" s="425"/>
      <c r="P6396" s="431"/>
      <c r="R6396" s="419"/>
      <c r="S6396" s="446"/>
      <c r="T6396" s="419"/>
      <c r="V6396" s="196"/>
      <c r="W6396" s="419"/>
      <c r="X6396" s="419"/>
      <c r="Z6396" s="419"/>
      <c r="AA6396" s="419"/>
      <c r="AB6396" s="419"/>
      <c r="AD6396" s="419"/>
      <c r="AE6396" s="419"/>
      <c r="AF6396" s="419"/>
      <c r="AH6396" s="419"/>
      <c r="AI6396" s="419"/>
      <c r="AJ6396" s="419"/>
      <c r="AL6396" s="419"/>
      <c r="AM6396" s="419"/>
      <c r="AN6396" s="403"/>
      <c r="AO6396" s="419"/>
      <c r="AP6396" s="419"/>
      <c r="AQ6396" s="419"/>
      <c r="AR6396" s="419"/>
      <c r="AS6396" s="419"/>
      <c r="AT6396" s="419"/>
      <c r="AU6396" s="419"/>
      <c r="AV6396" s="419"/>
      <c r="AX6396" s="419"/>
      <c r="AY6396" s="419"/>
      <c r="AZ6396" s="419"/>
      <c r="BB6396" s="419"/>
      <c r="BC6396" s="419"/>
      <c r="BD6396" s="419"/>
      <c r="BF6396" s="419"/>
      <c r="BG6396" s="419"/>
      <c r="BH6396" s="419"/>
      <c r="BJ6396" s="419"/>
      <c r="BK6396" s="419"/>
      <c r="BL6396" s="419"/>
      <c r="BN6396" s="419"/>
      <c r="BO6396" s="419"/>
      <c r="BP6396" s="419"/>
      <c r="BR6396" s="419"/>
      <c r="BS6396" s="419"/>
      <c r="BT6396" s="419"/>
      <c r="BV6396" s="419"/>
      <c r="BW6396" s="419"/>
      <c r="BX6396" s="397"/>
      <c r="BZ6396" s="449"/>
      <c r="CB6396" s="419"/>
      <c r="CC6396" s="419"/>
      <c r="CD6396" s="419"/>
      <c r="CF6396" s="419"/>
      <c r="CG6396" s="419"/>
      <c r="CH6396" s="419"/>
    </row>
    <row r="6397" spans="3:86" ht="21" thickBot="1">
      <c r="C6397" s="425"/>
      <c r="P6397" s="431"/>
      <c r="R6397" s="419"/>
      <c r="S6397" s="446"/>
      <c r="T6397" s="419"/>
      <c r="V6397" s="196"/>
      <c r="W6397" s="419"/>
      <c r="X6397" s="419"/>
      <c r="Z6397" s="419"/>
      <c r="AA6397" s="419"/>
      <c r="AB6397" s="419"/>
      <c r="AD6397" s="419"/>
      <c r="AE6397" s="419"/>
      <c r="AF6397" s="419"/>
      <c r="AH6397" s="419"/>
      <c r="AI6397" s="419"/>
      <c r="AJ6397" s="419"/>
      <c r="AL6397" s="419"/>
      <c r="AM6397" s="419"/>
      <c r="AN6397" s="403"/>
      <c r="AO6397" s="419"/>
      <c r="AP6397" s="419"/>
      <c r="AQ6397" s="419"/>
      <c r="AR6397" s="419"/>
      <c r="AS6397" s="419"/>
      <c r="AT6397" s="419"/>
      <c r="AU6397" s="419"/>
      <c r="AV6397" s="419"/>
      <c r="AX6397" s="419"/>
      <c r="AY6397" s="419"/>
      <c r="AZ6397" s="419"/>
      <c r="BB6397" s="419"/>
      <c r="BC6397" s="419"/>
      <c r="BD6397" s="419"/>
      <c r="BF6397" s="419"/>
      <c r="BG6397" s="419"/>
      <c r="BH6397" s="419"/>
      <c r="BJ6397" s="419"/>
      <c r="BK6397" s="419"/>
      <c r="BL6397" s="419"/>
      <c r="BN6397" s="419"/>
      <c r="BO6397" s="419"/>
      <c r="BP6397" s="419"/>
      <c r="BR6397" s="419"/>
      <c r="BS6397" s="419"/>
      <c r="BT6397" s="419"/>
      <c r="BV6397" s="419"/>
      <c r="BW6397" s="419"/>
      <c r="BX6397" s="397"/>
      <c r="BZ6397" s="449"/>
      <c r="CB6397" s="419"/>
      <c r="CC6397" s="419"/>
      <c r="CD6397" s="419"/>
      <c r="CF6397" s="419"/>
      <c r="CG6397" s="419"/>
      <c r="CH6397" s="419"/>
    </row>
    <row r="6398" spans="3:86" ht="21" thickBot="1">
      <c r="C6398" s="425"/>
      <c r="P6398" s="431"/>
      <c r="R6398" s="419"/>
      <c r="S6398" s="446"/>
      <c r="T6398" s="419"/>
      <c r="V6398" s="196"/>
      <c r="W6398" s="419"/>
      <c r="X6398" s="419"/>
      <c r="Z6398" s="419"/>
      <c r="AA6398" s="419"/>
      <c r="AB6398" s="419"/>
      <c r="AD6398" s="419"/>
      <c r="AE6398" s="419"/>
      <c r="AF6398" s="419"/>
      <c r="AH6398" s="419"/>
      <c r="AI6398" s="419"/>
      <c r="AJ6398" s="419"/>
      <c r="AL6398" s="419"/>
      <c r="AM6398" s="419"/>
      <c r="AN6398" s="403"/>
      <c r="AO6398" s="419"/>
      <c r="AP6398" s="419"/>
      <c r="AQ6398" s="419"/>
      <c r="AR6398" s="419"/>
      <c r="AS6398" s="419"/>
      <c r="AT6398" s="419"/>
      <c r="AU6398" s="419"/>
      <c r="AV6398" s="419"/>
      <c r="AX6398" s="419"/>
      <c r="AY6398" s="419"/>
      <c r="AZ6398" s="419"/>
      <c r="BB6398" s="419"/>
      <c r="BC6398" s="419"/>
      <c r="BD6398" s="419"/>
      <c r="BF6398" s="419"/>
      <c r="BG6398" s="419"/>
      <c r="BH6398" s="419"/>
      <c r="BJ6398" s="419"/>
      <c r="BK6398" s="419"/>
      <c r="BL6398" s="419"/>
      <c r="BN6398" s="419"/>
      <c r="BO6398" s="419"/>
      <c r="BP6398" s="419"/>
      <c r="BR6398" s="419"/>
      <c r="BS6398" s="419"/>
      <c r="BT6398" s="419"/>
      <c r="BV6398" s="419"/>
      <c r="BW6398" s="419"/>
      <c r="BX6398" s="397"/>
      <c r="BZ6398" s="449"/>
      <c r="CB6398" s="419"/>
      <c r="CC6398" s="419"/>
      <c r="CD6398" s="419"/>
      <c r="CF6398" s="419"/>
      <c r="CG6398" s="419"/>
      <c r="CH6398" s="419"/>
    </row>
    <row r="6399" spans="3:86" ht="21" thickBot="1">
      <c r="C6399" s="425"/>
      <c r="P6399" s="431"/>
      <c r="R6399" s="419"/>
      <c r="S6399" s="446"/>
      <c r="T6399" s="419"/>
      <c r="V6399" s="196"/>
      <c r="W6399" s="419"/>
      <c r="X6399" s="419"/>
      <c r="Z6399" s="419"/>
      <c r="AA6399" s="419"/>
      <c r="AB6399" s="419"/>
      <c r="AD6399" s="419"/>
      <c r="AE6399" s="419"/>
      <c r="AF6399" s="419"/>
      <c r="AH6399" s="419"/>
      <c r="AI6399" s="419"/>
      <c r="AJ6399" s="419"/>
      <c r="AL6399" s="419"/>
      <c r="AM6399" s="419"/>
      <c r="AN6399" s="403"/>
      <c r="AO6399" s="419"/>
      <c r="AP6399" s="419"/>
      <c r="AQ6399" s="419"/>
      <c r="AR6399" s="419"/>
      <c r="AS6399" s="419"/>
      <c r="AT6399" s="419"/>
      <c r="AU6399" s="419"/>
      <c r="AV6399" s="419"/>
      <c r="AX6399" s="419"/>
      <c r="AY6399" s="419"/>
      <c r="AZ6399" s="419"/>
      <c r="BB6399" s="419"/>
      <c r="BC6399" s="419"/>
      <c r="BD6399" s="419"/>
      <c r="BF6399" s="419"/>
      <c r="BG6399" s="419"/>
      <c r="BH6399" s="419"/>
      <c r="BJ6399" s="419"/>
      <c r="BK6399" s="419"/>
      <c r="BL6399" s="419"/>
      <c r="BN6399" s="419"/>
      <c r="BO6399" s="419"/>
      <c r="BP6399" s="419"/>
      <c r="BR6399" s="419"/>
      <c r="BS6399" s="419"/>
      <c r="BT6399" s="419"/>
      <c r="BV6399" s="419"/>
      <c r="BW6399" s="419"/>
      <c r="BX6399" s="397"/>
      <c r="BZ6399" s="449"/>
      <c r="CB6399" s="419"/>
      <c r="CC6399" s="419"/>
      <c r="CD6399" s="419"/>
      <c r="CF6399" s="419"/>
      <c r="CG6399" s="419"/>
      <c r="CH6399" s="419"/>
    </row>
    <row r="6400" spans="3:86" ht="21" thickBot="1">
      <c r="C6400" s="425"/>
      <c r="P6400" s="431"/>
      <c r="R6400" s="419"/>
      <c r="S6400" s="446"/>
      <c r="T6400" s="419"/>
      <c r="V6400" s="196"/>
      <c r="W6400" s="419"/>
      <c r="X6400" s="419"/>
      <c r="Z6400" s="419"/>
      <c r="AA6400" s="419"/>
      <c r="AB6400" s="419"/>
      <c r="AD6400" s="419"/>
      <c r="AE6400" s="419"/>
      <c r="AF6400" s="419"/>
      <c r="AH6400" s="419"/>
      <c r="AI6400" s="419"/>
      <c r="AJ6400" s="419"/>
      <c r="AL6400" s="419"/>
      <c r="AM6400" s="419"/>
      <c r="AN6400" s="403"/>
      <c r="AO6400" s="419"/>
      <c r="AP6400" s="419"/>
      <c r="AQ6400" s="419"/>
      <c r="AR6400" s="419"/>
      <c r="AS6400" s="419"/>
      <c r="AT6400" s="419"/>
      <c r="AU6400" s="419"/>
      <c r="AV6400" s="419"/>
      <c r="AX6400" s="419"/>
      <c r="AY6400" s="419"/>
      <c r="AZ6400" s="419"/>
      <c r="BB6400" s="419"/>
      <c r="BC6400" s="419"/>
      <c r="BD6400" s="419"/>
      <c r="BF6400" s="419"/>
      <c r="BG6400" s="419"/>
      <c r="BH6400" s="419"/>
      <c r="BJ6400" s="419"/>
      <c r="BK6400" s="419"/>
      <c r="BL6400" s="419"/>
      <c r="BN6400" s="419"/>
      <c r="BO6400" s="419"/>
      <c r="BP6400" s="419"/>
      <c r="BR6400" s="419"/>
      <c r="BS6400" s="419"/>
      <c r="BT6400" s="419"/>
      <c r="BV6400" s="419"/>
      <c r="BW6400" s="419"/>
      <c r="BX6400" s="397"/>
      <c r="BZ6400" s="449"/>
      <c r="CB6400" s="419"/>
      <c r="CC6400" s="419"/>
      <c r="CD6400" s="419"/>
      <c r="CF6400" s="419"/>
      <c r="CG6400" s="419"/>
      <c r="CH6400" s="419"/>
    </row>
    <row r="6401" spans="3:86" ht="21" thickBot="1">
      <c r="C6401" s="425"/>
      <c r="P6401" s="431"/>
      <c r="R6401" s="419"/>
      <c r="S6401" s="446"/>
      <c r="T6401" s="419"/>
      <c r="V6401" s="196"/>
      <c r="W6401" s="419"/>
      <c r="X6401" s="419"/>
      <c r="Z6401" s="419"/>
      <c r="AA6401" s="419"/>
      <c r="AB6401" s="419"/>
      <c r="AD6401" s="419"/>
      <c r="AE6401" s="419"/>
      <c r="AF6401" s="419"/>
      <c r="AH6401" s="419"/>
      <c r="AI6401" s="419"/>
      <c r="AJ6401" s="419"/>
      <c r="AL6401" s="419"/>
      <c r="AM6401" s="419"/>
      <c r="AN6401" s="403"/>
      <c r="AO6401" s="419"/>
      <c r="AP6401" s="419"/>
      <c r="AQ6401" s="419"/>
      <c r="AR6401" s="419"/>
      <c r="AS6401" s="419"/>
      <c r="AT6401" s="419"/>
      <c r="AU6401" s="419"/>
      <c r="AV6401" s="419"/>
      <c r="AX6401" s="419"/>
      <c r="AY6401" s="419"/>
      <c r="AZ6401" s="419"/>
      <c r="BB6401" s="419"/>
      <c r="BC6401" s="419"/>
      <c r="BD6401" s="419"/>
      <c r="BF6401" s="419"/>
      <c r="BG6401" s="419"/>
      <c r="BH6401" s="419"/>
      <c r="BJ6401" s="419"/>
      <c r="BK6401" s="419"/>
      <c r="BL6401" s="419"/>
      <c r="BN6401" s="419"/>
      <c r="BO6401" s="419"/>
      <c r="BP6401" s="419"/>
      <c r="BR6401" s="419"/>
      <c r="BS6401" s="419"/>
      <c r="BT6401" s="419"/>
      <c r="BV6401" s="419"/>
      <c r="BW6401" s="419"/>
      <c r="BX6401" s="397"/>
      <c r="BZ6401" s="449"/>
      <c r="CB6401" s="419"/>
      <c r="CC6401" s="419"/>
      <c r="CD6401" s="419"/>
      <c r="CF6401" s="419"/>
      <c r="CG6401" s="419"/>
      <c r="CH6401" s="419"/>
    </row>
    <row r="6402" spans="3:86" ht="21" thickBot="1">
      <c r="C6402" s="425"/>
      <c r="P6402" s="431"/>
      <c r="R6402" s="419"/>
      <c r="S6402" s="446"/>
      <c r="T6402" s="419"/>
      <c r="V6402" s="196"/>
      <c r="W6402" s="419"/>
      <c r="X6402" s="419"/>
      <c r="Z6402" s="419"/>
      <c r="AA6402" s="419"/>
      <c r="AB6402" s="419"/>
      <c r="AD6402" s="419"/>
      <c r="AE6402" s="419"/>
      <c r="AF6402" s="419"/>
      <c r="AH6402" s="419"/>
      <c r="AI6402" s="419"/>
      <c r="AJ6402" s="419"/>
      <c r="AL6402" s="419"/>
      <c r="AM6402" s="419"/>
      <c r="AN6402" s="403"/>
      <c r="AO6402" s="419"/>
      <c r="AP6402" s="419"/>
      <c r="AQ6402" s="419"/>
      <c r="AR6402" s="419"/>
      <c r="AS6402" s="419"/>
      <c r="AT6402" s="419"/>
      <c r="AU6402" s="419"/>
      <c r="AV6402" s="419"/>
      <c r="AX6402" s="419"/>
      <c r="AY6402" s="419"/>
      <c r="AZ6402" s="419"/>
      <c r="BB6402" s="419"/>
      <c r="BC6402" s="419"/>
      <c r="BD6402" s="419"/>
      <c r="BF6402" s="419"/>
      <c r="BG6402" s="419"/>
      <c r="BH6402" s="419"/>
      <c r="BJ6402" s="419"/>
      <c r="BK6402" s="419"/>
      <c r="BL6402" s="419"/>
      <c r="BN6402" s="419"/>
      <c r="BO6402" s="419"/>
      <c r="BP6402" s="419"/>
      <c r="BR6402" s="419"/>
      <c r="BS6402" s="419"/>
      <c r="BT6402" s="419"/>
      <c r="BV6402" s="419"/>
      <c r="BW6402" s="419"/>
      <c r="BX6402" s="397"/>
      <c r="BZ6402" s="449"/>
      <c r="CB6402" s="419"/>
      <c r="CC6402" s="419"/>
      <c r="CD6402" s="419"/>
      <c r="CF6402" s="419"/>
      <c r="CG6402" s="419"/>
      <c r="CH6402" s="419"/>
    </row>
    <row r="6403" spans="3:86" ht="21" thickBot="1">
      <c r="C6403" s="425"/>
      <c r="P6403" s="431"/>
      <c r="R6403" s="419"/>
      <c r="S6403" s="446"/>
      <c r="T6403" s="419"/>
      <c r="V6403" s="196"/>
      <c r="W6403" s="419"/>
      <c r="X6403" s="419"/>
      <c r="Z6403" s="419"/>
      <c r="AA6403" s="419"/>
      <c r="AB6403" s="419"/>
      <c r="AD6403" s="419"/>
      <c r="AE6403" s="419"/>
      <c r="AF6403" s="419"/>
      <c r="AH6403" s="419"/>
      <c r="AI6403" s="419"/>
      <c r="AJ6403" s="419"/>
      <c r="AL6403" s="419"/>
      <c r="AM6403" s="419"/>
      <c r="AN6403" s="403"/>
      <c r="AO6403" s="419"/>
      <c r="AP6403" s="419"/>
      <c r="AQ6403" s="419"/>
      <c r="AR6403" s="419"/>
      <c r="AS6403" s="419"/>
      <c r="AT6403" s="419"/>
      <c r="AU6403" s="419"/>
      <c r="AV6403" s="419"/>
      <c r="AX6403" s="419"/>
      <c r="AY6403" s="419"/>
      <c r="AZ6403" s="419"/>
      <c r="BB6403" s="419"/>
      <c r="BC6403" s="419"/>
      <c r="BD6403" s="419"/>
      <c r="BF6403" s="419"/>
      <c r="BG6403" s="419"/>
      <c r="BH6403" s="419"/>
      <c r="BJ6403" s="419"/>
      <c r="BK6403" s="419"/>
      <c r="BL6403" s="419"/>
      <c r="BN6403" s="419"/>
      <c r="BO6403" s="419"/>
      <c r="BP6403" s="419"/>
      <c r="BR6403" s="419"/>
      <c r="BS6403" s="419"/>
      <c r="BT6403" s="419"/>
      <c r="BV6403" s="419"/>
      <c r="BW6403" s="419"/>
      <c r="BX6403" s="397"/>
      <c r="BZ6403" s="449"/>
      <c r="CB6403" s="419"/>
      <c r="CC6403" s="419"/>
      <c r="CD6403" s="419"/>
      <c r="CF6403" s="419"/>
      <c r="CG6403" s="419"/>
      <c r="CH6403" s="419"/>
    </row>
    <row r="6404" spans="3:86" ht="21" thickBot="1">
      <c r="C6404" s="425"/>
      <c r="P6404" s="431"/>
      <c r="R6404" s="419"/>
      <c r="S6404" s="446"/>
      <c r="T6404" s="419"/>
      <c r="V6404" s="196"/>
      <c r="W6404" s="419"/>
      <c r="X6404" s="419"/>
      <c r="Z6404" s="419"/>
      <c r="AA6404" s="419"/>
      <c r="AB6404" s="419"/>
      <c r="AD6404" s="419"/>
      <c r="AE6404" s="419"/>
      <c r="AF6404" s="419"/>
      <c r="AH6404" s="419"/>
      <c r="AI6404" s="419"/>
      <c r="AJ6404" s="419"/>
      <c r="AL6404" s="419"/>
      <c r="AM6404" s="419"/>
      <c r="AN6404" s="403"/>
      <c r="AO6404" s="419"/>
      <c r="AP6404" s="419"/>
      <c r="AQ6404" s="419"/>
      <c r="AR6404" s="419"/>
      <c r="AS6404" s="419"/>
      <c r="AT6404" s="419"/>
      <c r="AU6404" s="419"/>
      <c r="AV6404" s="419"/>
      <c r="AX6404" s="419"/>
      <c r="AY6404" s="419"/>
      <c r="AZ6404" s="419"/>
      <c r="BB6404" s="419"/>
      <c r="BC6404" s="419"/>
      <c r="BD6404" s="419"/>
      <c r="BF6404" s="419"/>
      <c r="BG6404" s="419"/>
      <c r="BH6404" s="419"/>
      <c r="BJ6404" s="419"/>
      <c r="BK6404" s="419"/>
      <c r="BL6404" s="419"/>
      <c r="BN6404" s="419"/>
      <c r="BO6404" s="419"/>
      <c r="BP6404" s="419"/>
      <c r="BR6404" s="419"/>
      <c r="BS6404" s="419"/>
      <c r="BT6404" s="419"/>
      <c r="BV6404" s="419"/>
      <c r="BW6404" s="419"/>
      <c r="BX6404" s="397"/>
      <c r="BZ6404" s="449"/>
      <c r="CB6404" s="419"/>
      <c r="CC6404" s="419"/>
      <c r="CD6404" s="419"/>
      <c r="CF6404" s="419"/>
      <c r="CG6404" s="419"/>
      <c r="CH6404" s="419"/>
    </row>
    <row r="6405" spans="3:86" ht="21" thickBot="1">
      <c r="C6405" s="425"/>
      <c r="P6405" s="431"/>
      <c r="R6405" s="419"/>
      <c r="S6405" s="446"/>
      <c r="T6405" s="419"/>
      <c r="V6405" s="196"/>
      <c r="W6405" s="419"/>
      <c r="X6405" s="419"/>
      <c r="Z6405" s="419"/>
      <c r="AA6405" s="419"/>
      <c r="AB6405" s="419"/>
      <c r="AD6405" s="419"/>
      <c r="AE6405" s="419"/>
      <c r="AF6405" s="419"/>
      <c r="AH6405" s="419"/>
      <c r="AI6405" s="419"/>
      <c r="AJ6405" s="419"/>
      <c r="AL6405" s="419"/>
      <c r="AM6405" s="419"/>
      <c r="AN6405" s="403"/>
      <c r="AO6405" s="419"/>
      <c r="AP6405" s="419"/>
      <c r="AQ6405" s="419"/>
      <c r="AR6405" s="419"/>
      <c r="AS6405" s="419"/>
      <c r="AT6405" s="419"/>
      <c r="AU6405" s="419"/>
      <c r="AV6405" s="419"/>
      <c r="AX6405" s="419"/>
      <c r="AY6405" s="419"/>
      <c r="AZ6405" s="419"/>
      <c r="BB6405" s="419"/>
      <c r="BC6405" s="419"/>
      <c r="BD6405" s="419"/>
      <c r="BF6405" s="419"/>
      <c r="BG6405" s="419"/>
      <c r="BH6405" s="419"/>
      <c r="BJ6405" s="419"/>
      <c r="BK6405" s="419"/>
      <c r="BL6405" s="419"/>
      <c r="BN6405" s="419"/>
      <c r="BO6405" s="419"/>
      <c r="BP6405" s="419"/>
      <c r="BR6405" s="419"/>
      <c r="BS6405" s="419"/>
      <c r="BT6405" s="419"/>
      <c r="BV6405" s="419"/>
      <c r="BW6405" s="419"/>
      <c r="BX6405" s="397"/>
      <c r="BZ6405" s="449"/>
      <c r="CB6405" s="419"/>
      <c r="CC6405" s="419"/>
      <c r="CD6405" s="419"/>
      <c r="CF6405" s="419"/>
      <c r="CG6405" s="419"/>
      <c r="CH6405" s="419"/>
    </row>
    <row r="6406" spans="3:86" ht="21" thickBot="1">
      <c r="C6406" s="425"/>
      <c r="P6406" s="431"/>
      <c r="R6406" s="419"/>
      <c r="S6406" s="446"/>
      <c r="T6406" s="419"/>
      <c r="V6406" s="196"/>
      <c r="W6406" s="419"/>
      <c r="X6406" s="419"/>
      <c r="Z6406" s="419"/>
      <c r="AA6406" s="419"/>
      <c r="AB6406" s="419"/>
      <c r="AD6406" s="419"/>
      <c r="AE6406" s="419"/>
      <c r="AF6406" s="419"/>
      <c r="AH6406" s="419"/>
      <c r="AI6406" s="419"/>
      <c r="AJ6406" s="419"/>
      <c r="AL6406" s="419"/>
      <c r="AM6406" s="419"/>
      <c r="AN6406" s="403"/>
      <c r="AO6406" s="419"/>
      <c r="AP6406" s="419"/>
      <c r="AQ6406" s="419"/>
      <c r="AR6406" s="419"/>
      <c r="AS6406" s="419"/>
      <c r="AT6406" s="419"/>
      <c r="AU6406" s="419"/>
      <c r="AV6406" s="419"/>
      <c r="AX6406" s="419"/>
      <c r="AY6406" s="419"/>
      <c r="AZ6406" s="419"/>
      <c r="BB6406" s="419"/>
      <c r="BC6406" s="419"/>
      <c r="BD6406" s="419"/>
      <c r="BF6406" s="419"/>
      <c r="BG6406" s="419"/>
      <c r="BH6406" s="419"/>
      <c r="BJ6406" s="419"/>
      <c r="BK6406" s="419"/>
      <c r="BL6406" s="419"/>
      <c r="BN6406" s="419"/>
      <c r="BO6406" s="419"/>
      <c r="BP6406" s="419"/>
      <c r="BR6406" s="419"/>
      <c r="BS6406" s="419"/>
      <c r="BT6406" s="419"/>
      <c r="BV6406" s="419"/>
      <c r="BW6406" s="419"/>
      <c r="BX6406" s="397"/>
      <c r="BZ6406" s="449"/>
      <c r="CB6406" s="419"/>
      <c r="CC6406" s="419"/>
      <c r="CD6406" s="419"/>
      <c r="CF6406" s="419"/>
      <c r="CG6406" s="419"/>
      <c r="CH6406" s="419"/>
    </row>
    <row r="6407" spans="3:86" ht="21" thickBot="1">
      <c r="C6407" s="425"/>
      <c r="P6407" s="431"/>
      <c r="R6407" s="419"/>
      <c r="S6407" s="446"/>
      <c r="T6407" s="419"/>
      <c r="V6407" s="196"/>
      <c r="W6407" s="419"/>
      <c r="X6407" s="419"/>
      <c r="Z6407" s="419"/>
      <c r="AA6407" s="419"/>
      <c r="AB6407" s="419"/>
      <c r="AD6407" s="419"/>
      <c r="AE6407" s="419"/>
      <c r="AF6407" s="419"/>
      <c r="AH6407" s="419"/>
      <c r="AI6407" s="419"/>
      <c r="AJ6407" s="419"/>
      <c r="AL6407" s="419"/>
      <c r="AM6407" s="419"/>
      <c r="AN6407" s="403"/>
      <c r="AO6407" s="419"/>
      <c r="AP6407" s="419"/>
      <c r="AQ6407" s="419"/>
      <c r="AR6407" s="419"/>
      <c r="AS6407" s="419"/>
      <c r="AT6407" s="419"/>
      <c r="AU6407" s="419"/>
      <c r="AV6407" s="419"/>
      <c r="AX6407" s="419"/>
      <c r="AY6407" s="419"/>
      <c r="AZ6407" s="419"/>
      <c r="BB6407" s="419"/>
      <c r="BC6407" s="419"/>
      <c r="BD6407" s="419"/>
      <c r="BF6407" s="419"/>
      <c r="BG6407" s="419"/>
      <c r="BH6407" s="419"/>
      <c r="BJ6407" s="419"/>
      <c r="BK6407" s="419"/>
      <c r="BL6407" s="419"/>
      <c r="BN6407" s="419"/>
      <c r="BO6407" s="419"/>
      <c r="BP6407" s="419"/>
      <c r="BR6407" s="419"/>
      <c r="BS6407" s="419"/>
      <c r="BT6407" s="419"/>
      <c r="BV6407" s="419"/>
      <c r="BW6407" s="419"/>
      <c r="BX6407" s="397"/>
      <c r="BZ6407" s="449"/>
      <c r="CB6407" s="419"/>
      <c r="CC6407" s="419"/>
      <c r="CD6407" s="419"/>
      <c r="CF6407" s="419"/>
      <c r="CG6407" s="419"/>
      <c r="CH6407" s="419"/>
    </row>
    <row r="6408" spans="3:86" ht="21" thickBot="1">
      <c r="C6408" s="425"/>
      <c r="P6408" s="431"/>
      <c r="R6408" s="419"/>
      <c r="S6408" s="446"/>
      <c r="T6408" s="419"/>
      <c r="V6408" s="196"/>
      <c r="W6408" s="419"/>
      <c r="X6408" s="419"/>
      <c r="Z6408" s="419"/>
      <c r="AA6408" s="419"/>
      <c r="AB6408" s="419"/>
      <c r="AD6408" s="419"/>
      <c r="AE6408" s="419"/>
      <c r="AF6408" s="419"/>
      <c r="AH6408" s="419"/>
      <c r="AI6408" s="419"/>
      <c r="AJ6408" s="419"/>
      <c r="AL6408" s="419"/>
      <c r="AM6408" s="419"/>
      <c r="AN6408" s="403"/>
      <c r="AO6408" s="419"/>
      <c r="AP6408" s="419"/>
      <c r="AQ6408" s="419"/>
      <c r="AR6408" s="419"/>
      <c r="AS6408" s="419"/>
      <c r="AT6408" s="419"/>
      <c r="AU6408" s="419"/>
      <c r="AV6408" s="419"/>
      <c r="AX6408" s="419"/>
      <c r="AY6408" s="419"/>
      <c r="AZ6408" s="419"/>
      <c r="BB6408" s="419"/>
      <c r="BC6408" s="419"/>
      <c r="BD6408" s="419"/>
      <c r="BF6408" s="419"/>
      <c r="BG6408" s="419"/>
      <c r="BH6408" s="419"/>
      <c r="BJ6408" s="419"/>
      <c r="BK6408" s="419"/>
      <c r="BL6408" s="419"/>
      <c r="BN6408" s="419"/>
      <c r="BO6408" s="419"/>
      <c r="BP6408" s="419"/>
      <c r="BR6408" s="419"/>
      <c r="BS6408" s="419"/>
      <c r="BT6408" s="419"/>
      <c r="BV6408" s="419"/>
      <c r="BW6408" s="419"/>
      <c r="BX6408" s="397"/>
      <c r="BZ6408" s="449"/>
      <c r="CB6408" s="419"/>
      <c r="CC6408" s="419"/>
      <c r="CD6408" s="419"/>
      <c r="CF6408" s="419"/>
      <c r="CG6408" s="419"/>
      <c r="CH6408" s="419"/>
    </row>
    <row r="6409" spans="3:86" ht="21" thickBot="1">
      <c r="C6409" s="425"/>
      <c r="P6409" s="431"/>
      <c r="R6409" s="419"/>
      <c r="S6409" s="446"/>
      <c r="T6409" s="419"/>
      <c r="V6409" s="196"/>
      <c r="W6409" s="419"/>
      <c r="X6409" s="419"/>
      <c r="Z6409" s="419"/>
      <c r="AA6409" s="419"/>
      <c r="AB6409" s="419"/>
      <c r="AD6409" s="419"/>
      <c r="AE6409" s="419"/>
      <c r="AF6409" s="419"/>
      <c r="AH6409" s="419"/>
      <c r="AI6409" s="419"/>
      <c r="AJ6409" s="419"/>
      <c r="AL6409" s="419"/>
      <c r="AM6409" s="419"/>
      <c r="AN6409" s="403"/>
      <c r="AO6409" s="419"/>
      <c r="AP6409" s="419"/>
      <c r="AQ6409" s="419"/>
      <c r="AR6409" s="419"/>
      <c r="AS6409" s="419"/>
      <c r="AT6409" s="419"/>
      <c r="AU6409" s="419"/>
      <c r="AV6409" s="419"/>
      <c r="AX6409" s="419"/>
      <c r="AY6409" s="419"/>
      <c r="AZ6409" s="419"/>
      <c r="BB6409" s="419"/>
      <c r="BC6409" s="419"/>
      <c r="BD6409" s="419"/>
      <c r="BF6409" s="419"/>
      <c r="BG6409" s="419"/>
      <c r="BH6409" s="419"/>
      <c r="BJ6409" s="419"/>
      <c r="BK6409" s="419"/>
      <c r="BL6409" s="419"/>
      <c r="BN6409" s="419"/>
      <c r="BO6409" s="419"/>
      <c r="BP6409" s="419"/>
      <c r="BR6409" s="419"/>
      <c r="BS6409" s="419"/>
      <c r="BT6409" s="419"/>
      <c r="BV6409" s="419"/>
      <c r="BW6409" s="419"/>
      <c r="BX6409" s="397"/>
      <c r="BZ6409" s="449"/>
      <c r="CB6409" s="419"/>
      <c r="CC6409" s="419"/>
      <c r="CD6409" s="419"/>
      <c r="CF6409" s="419"/>
      <c r="CG6409" s="419"/>
      <c r="CH6409" s="419"/>
    </row>
    <row r="6410" spans="3:86" ht="21" thickBot="1">
      <c r="C6410" s="425"/>
      <c r="P6410" s="431"/>
      <c r="R6410" s="419"/>
      <c r="S6410" s="446"/>
      <c r="T6410" s="419"/>
      <c r="V6410" s="196"/>
      <c r="W6410" s="419"/>
      <c r="X6410" s="419"/>
      <c r="Z6410" s="419"/>
      <c r="AA6410" s="419"/>
      <c r="AB6410" s="419"/>
      <c r="AD6410" s="419"/>
      <c r="AE6410" s="419"/>
      <c r="AF6410" s="419"/>
      <c r="AH6410" s="419"/>
      <c r="AI6410" s="419"/>
      <c r="AJ6410" s="419"/>
      <c r="AL6410" s="419"/>
      <c r="AM6410" s="419"/>
      <c r="AN6410" s="403"/>
      <c r="AO6410" s="419"/>
      <c r="AP6410" s="419"/>
      <c r="AQ6410" s="419"/>
      <c r="AR6410" s="419"/>
      <c r="AS6410" s="419"/>
      <c r="AT6410" s="419"/>
      <c r="AU6410" s="419"/>
      <c r="AV6410" s="419"/>
      <c r="AX6410" s="419"/>
      <c r="AY6410" s="419"/>
      <c r="AZ6410" s="419"/>
      <c r="BB6410" s="419"/>
      <c r="BC6410" s="419"/>
      <c r="BD6410" s="419"/>
      <c r="BF6410" s="419"/>
      <c r="BG6410" s="419"/>
      <c r="BH6410" s="419"/>
      <c r="BJ6410" s="419"/>
      <c r="BK6410" s="419"/>
      <c r="BL6410" s="419"/>
      <c r="BN6410" s="419"/>
      <c r="BO6410" s="419"/>
      <c r="BP6410" s="419"/>
      <c r="BR6410" s="419"/>
      <c r="BS6410" s="419"/>
      <c r="BT6410" s="419"/>
      <c r="BV6410" s="419"/>
      <c r="BW6410" s="419"/>
      <c r="BX6410" s="397"/>
      <c r="BZ6410" s="449"/>
      <c r="CB6410" s="419"/>
      <c r="CC6410" s="419"/>
      <c r="CD6410" s="419"/>
      <c r="CF6410" s="419"/>
      <c r="CG6410" s="419"/>
      <c r="CH6410" s="419"/>
    </row>
    <row r="6411" spans="3:86" ht="21" thickBot="1">
      <c r="C6411" s="425"/>
      <c r="P6411" s="431"/>
      <c r="R6411" s="419"/>
      <c r="S6411" s="446"/>
      <c r="T6411" s="419"/>
      <c r="V6411" s="196"/>
      <c r="W6411" s="419"/>
      <c r="X6411" s="419"/>
      <c r="Z6411" s="419"/>
      <c r="AA6411" s="419"/>
      <c r="AB6411" s="419"/>
      <c r="AD6411" s="419"/>
      <c r="AE6411" s="419"/>
      <c r="AF6411" s="419"/>
      <c r="AH6411" s="419"/>
      <c r="AI6411" s="419"/>
      <c r="AJ6411" s="419"/>
      <c r="AL6411" s="419"/>
      <c r="AM6411" s="419"/>
      <c r="AN6411" s="403"/>
      <c r="AO6411" s="419"/>
      <c r="AP6411" s="419"/>
      <c r="AQ6411" s="419"/>
      <c r="AR6411" s="419"/>
      <c r="AS6411" s="419"/>
      <c r="AT6411" s="419"/>
      <c r="AU6411" s="419"/>
      <c r="AV6411" s="419"/>
      <c r="AX6411" s="419"/>
      <c r="AY6411" s="419"/>
      <c r="AZ6411" s="419"/>
      <c r="BB6411" s="419"/>
      <c r="BC6411" s="419"/>
      <c r="BD6411" s="419"/>
      <c r="BF6411" s="419"/>
      <c r="BG6411" s="419"/>
      <c r="BH6411" s="419"/>
      <c r="BJ6411" s="419"/>
      <c r="BK6411" s="419"/>
      <c r="BL6411" s="419"/>
      <c r="BN6411" s="419"/>
      <c r="BO6411" s="419"/>
      <c r="BP6411" s="419"/>
      <c r="BR6411" s="419"/>
      <c r="BS6411" s="419"/>
      <c r="BT6411" s="419"/>
      <c r="BV6411" s="419"/>
      <c r="BW6411" s="419"/>
      <c r="BX6411" s="397"/>
      <c r="BZ6411" s="449"/>
      <c r="CB6411" s="419"/>
      <c r="CC6411" s="419"/>
      <c r="CD6411" s="419"/>
      <c r="CF6411" s="419"/>
      <c r="CG6411" s="419"/>
      <c r="CH6411" s="419"/>
    </row>
    <row r="6412" spans="3:86" ht="21" thickBot="1">
      <c r="C6412" s="425"/>
      <c r="P6412" s="431"/>
      <c r="R6412" s="419"/>
      <c r="S6412" s="446"/>
      <c r="T6412" s="419"/>
      <c r="V6412" s="196"/>
      <c r="W6412" s="419"/>
      <c r="X6412" s="419"/>
      <c r="Z6412" s="419"/>
      <c r="AA6412" s="419"/>
      <c r="AB6412" s="419"/>
      <c r="AD6412" s="419"/>
      <c r="AE6412" s="419"/>
      <c r="AF6412" s="419"/>
      <c r="AH6412" s="419"/>
      <c r="AI6412" s="419"/>
      <c r="AJ6412" s="419"/>
      <c r="AL6412" s="419"/>
      <c r="AM6412" s="419"/>
      <c r="AN6412" s="403"/>
      <c r="AO6412" s="419"/>
      <c r="AP6412" s="419"/>
      <c r="AQ6412" s="419"/>
      <c r="AR6412" s="419"/>
      <c r="AS6412" s="419"/>
      <c r="AT6412" s="419"/>
      <c r="AU6412" s="419"/>
      <c r="AV6412" s="419"/>
      <c r="AX6412" s="419"/>
      <c r="AY6412" s="419"/>
      <c r="AZ6412" s="419"/>
      <c r="BB6412" s="419"/>
      <c r="BC6412" s="419"/>
      <c r="BD6412" s="419"/>
      <c r="BF6412" s="419"/>
      <c r="BG6412" s="419"/>
      <c r="BH6412" s="419"/>
      <c r="BJ6412" s="419"/>
      <c r="BK6412" s="419"/>
      <c r="BL6412" s="419"/>
      <c r="BN6412" s="419"/>
      <c r="BO6412" s="419"/>
      <c r="BP6412" s="419"/>
      <c r="BR6412" s="419"/>
      <c r="BS6412" s="419"/>
      <c r="BT6412" s="419"/>
      <c r="BV6412" s="419"/>
      <c r="BW6412" s="419"/>
      <c r="BX6412" s="397"/>
      <c r="BZ6412" s="449"/>
      <c r="CB6412" s="419"/>
      <c r="CC6412" s="419"/>
      <c r="CD6412" s="419"/>
      <c r="CF6412" s="419"/>
      <c r="CG6412" s="419"/>
      <c r="CH6412" s="419"/>
    </row>
    <row r="6413" spans="3:86" ht="21" thickBot="1">
      <c r="C6413" s="425"/>
      <c r="P6413" s="431"/>
      <c r="R6413" s="419"/>
      <c r="S6413" s="446"/>
      <c r="T6413" s="419"/>
      <c r="V6413" s="196"/>
      <c r="W6413" s="419"/>
      <c r="X6413" s="419"/>
      <c r="Z6413" s="419"/>
      <c r="AA6413" s="419"/>
      <c r="AB6413" s="419"/>
      <c r="AD6413" s="419"/>
      <c r="AE6413" s="419"/>
      <c r="AF6413" s="419"/>
      <c r="AH6413" s="419"/>
      <c r="AI6413" s="419"/>
      <c r="AJ6413" s="419"/>
      <c r="AL6413" s="419"/>
      <c r="AM6413" s="419"/>
      <c r="AN6413" s="403"/>
      <c r="AO6413" s="419"/>
      <c r="AP6413" s="419"/>
      <c r="AQ6413" s="419"/>
      <c r="AR6413" s="419"/>
      <c r="AS6413" s="419"/>
      <c r="AT6413" s="419"/>
      <c r="AU6413" s="419"/>
      <c r="AV6413" s="419"/>
      <c r="AX6413" s="419"/>
      <c r="AY6413" s="419"/>
      <c r="AZ6413" s="419"/>
      <c r="BB6413" s="419"/>
      <c r="BC6413" s="419"/>
      <c r="BD6413" s="419"/>
      <c r="BF6413" s="419"/>
      <c r="BG6413" s="419"/>
      <c r="BH6413" s="419"/>
      <c r="BJ6413" s="419"/>
      <c r="BK6413" s="419"/>
      <c r="BL6413" s="419"/>
      <c r="BN6413" s="419"/>
      <c r="BO6413" s="419"/>
      <c r="BP6413" s="419"/>
      <c r="BR6413" s="419"/>
      <c r="BS6413" s="419"/>
      <c r="BT6413" s="419"/>
      <c r="BV6413" s="419"/>
      <c r="BW6413" s="419"/>
      <c r="BX6413" s="397"/>
      <c r="BZ6413" s="449"/>
      <c r="CB6413" s="419"/>
      <c r="CC6413" s="419"/>
      <c r="CD6413" s="419"/>
      <c r="CF6413" s="419"/>
      <c r="CG6413" s="419"/>
      <c r="CH6413" s="419"/>
    </row>
    <row r="6414" spans="3:86" ht="21" thickBot="1">
      <c r="C6414" s="425"/>
      <c r="P6414" s="431"/>
      <c r="R6414" s="419"/>
      <c r="S6414" s="446"/>
      <c r="T6414" s="419"/>
      <c r="V6414" s="196"/>
      <c r="W6414" s="419"/>
      <c r="X6414" s="419"/>
      <c r="Z6414" s="419"/>
      <c r="AA6414" s="419"/>
      <c r="AB6414" s="419"/>
      <c r="AD6414" s="419"/>
      <c r="AE6414" s="419"/>
      <c r="AF6414" s="419"/>
      <c r="AH6414" s="419"/>
      <c r="AI6414" s="419"/>
      <c r="AJ6414" s="419"/>
      <c r="AL6414" s="419"/>
      <c r="AM6414" s="419"/>
      <c r="AN6414" s="403"/>
      <c r="AO6414" s="419"/>
      <c r="AP6414" s="419"/>
      <c r="AQ6414" s="419"/>
      <c r="AR6414" s="419"/>
      <c r="AS6414" s="419"/>
      <c r="AT6414" s="419"/>
      <c r="AU6414" s="419"/>
      <c r="AV6414" s="419"/>
      <c r="AX6414" s="419"/>
      <c r="AY6414" s="419"/>
      <c r="AZ6414" s="419"/>
      <c r="BB6414" s="419"/>
      <c r="BC6414" s="419"/>
      <c r="BD6414" s="419"/>
      <c r="BF6414" s="419"/>
      <c r="BG6414" s="419"/>
      <c r="BH6414" s="419"/>
      <c r="BJ6414" s="419"/>
      <c r="BK6414" s="419"/>
      <c r="BL6414" s="419"/>
      <c r="BN6414" s="419"/>
      <c r="BO6414" s="419"/>
      <c r="BP6414" s="419"/>
      <c r="BR6414" s="419"/>
      <c r="BS6414" s="419"/>
      <c r="BT6414" s="419"/>
      <c r="BV6414" s="419"/>
      <c r="BW6414" s="419"/>
      <c r="BX6414" s="397"/>
      <c r="BZ6414" s="449"/>
      <c r="CB6414" s="419"/>
      <c r="CC6414" s="419"/>
      <c r="CD6414" s="419"/>
      <c r="CF6414" s="419"/>
      <c r="CG6414" s="419"/>
      <c r="CH6414" s="419"/>
    </row>
    <row r="6415" spans="3:86" ht="21" thickBot="1">
      <c r="C6415" s="425"/>
      <c r="P6415" s="431"/>
      <c r="R6415" s="419"/>
      <c r="S6415" s="446"/>
      <c r="T6415" s="419"/>
      <c r="V6415" s="196"/>
      <c r="W6415" s="419"/>
      <c r="X6415" s="419"/>
      <c r="Z6415" s="419"/>
      <c r="AA6415" s="419"/>
      <c r="AB6415" s="419"/>
      <c r="AD6415" s="419"/>
      <c r="AE6415" s="419"/>
      <c r="AF6415" s="419"/>
      <c r="AH6415" s="419"/>
      <c r="AI6415" s="419"/>
      <c r="AJ6415" s="419"/>
      <c r="AL6415" s="419"/>
      <c r="AM6415" s="419"/>
      <c r="AN6415" s="403"/>
      <c r="AO6415" s="419"/>
      <c r="AP6415" s="419"/>
      <c r="AQ6415" s="419"/>
      <c r="AR6415" s="419"/>
      <c r="AS6415" s="419"/>
      <c r="AT6415" s="419"/>
      <c r="AU6415" s="419"/>
      <c r="AV6415" s="419"/>
      <c r="AX6415" s="419"/>
      <c r="AY6415" s="419"/>
      <c r="AZ6415" s="419"/>
      <c r="BB6415" s="419"/>
      <c r="BC6415" s="419"/>
      <c r="BD6415" s="419"/>
      <c r="BF6415" s="419"/>
      <c r="BG6415" s="419"/>
      <c r="BH6415" s="419"/>
      <c r="BJ6415" s="419"/>
      <c r="BK6415" s="419"/>
      <c r="BL6415" s="419"/>
      <c r="BN6415" s="419"/>
      <c r="BO6415" s="419"/>
      <c r="BP6415" s="419"/>
      <c r="BR6415" s="419"/>
      <c r="BS6415" s="419"/>
      <c r="BT6415" s="419"/>
      <c r="BV6415" s="419"/>
      <c r="BW6415" s="419"/>
      <c r="BX6415" s="397"/>
      <c r="BZ6415" s="449"/>
      <c r="CB6415" s="419"/>
      <c r="CC6415" s="419"/>
      <c r="CD6415" s="419"/>
      <c r="CF6415" s="419"/>
      <c r="CG6415" s="419"/>
      <c r="CH6415" s="419"/>
    </row>
    <row r="6416" spans="3:86" ht="21" thickBot="1">
      <c r="C6416" s="425"/>
      <c r="P6416" s="431"/>
      <c r="R6416" s="419"/>
      <c r="S6416" s="446"/>
      <c r="T6416" s="419"/>
      <c r="V6416" s="196"/>
      <c r="W6416" s="419"/>
      <c r="X6416" s="419"/>
      <c r="Z6416" s="419"/>
      <c r="AA6416" s="419"/>
      <c r="AB6416" s="419"/>
      <c r="AD6416" s="419"/>
      <c r="AE6416" s="419"/>
      <c r="AF6416" s="419"/>
      <c r="AH6416" s="419"/>
      <c r="AI6416" s="419"/>
      <c r="AJ6416" s="419"/>
      <c r="AL6416" s="419"/>
      <c r="AM6416" s="419"/>
      <c r="AN6416" s="403"/>
      <c r="AO6416" s="419"/>
      <c r="AP6416" s="419"/>
      <c r="AQ6416" s="419"/>
      <c r="AR6416" s="419"/>
      <c r="AS6416" s="419"/>
      <c r="AT6416" s="419"/>
      <c r="AU6416" s="419"/>
      <c r="AV6416" s="419"/>
      <c r="AX6416" s="419"/>
      <c r="AY6416" s="419"/>
      <c r="AZ6416" s="419"/>
      <c r="BB6416" s="419"/>
      <c r="BC6416" s="419"/>
      <c r="BD6416" s="419"/>
      <c r="BF6416" s="419"/>
      <c r="BG6416" s="419"/>
      <c r="BH6416" s="419"/>
      <c r="BJ6416" s="419"/>
      <c r="BK6416" s="419"/>
      <c r="BL6416" s="419"/>
      <c r="BN6416" s="419"/>
      <c r="BO6416" s="419"/>
      <c r="BP6416" s="419"/>
      <c r="BR6416" s="419"/>
      <c r="BS6416" s="419"/>
      <c r="BT6416" s="419"/>
      <c r="BV6416" s="419"/>
      <c r="BW6416" s="419"/>
      <c r="BX6416" s="397"/>
      <c r="BZ6416" s="449"/>
      <c r="CB6416" s="419"/>
      <c r="CC6416" s="419"/>
      <c r="CD6416" s="419"/>
      <c r="CF6416" s="419"/>
      <c r="CG6416" s="419"/>
      <c r="CH6416" s="419"/>
    </row>
    <row r="6417" spans="3:86" ht="21" thickBot="1">
      <c r="C6417" s="425"/>
      <c r="P6417" s="431"/>
      <c r="R6417" s="419"/>
      <c r="S6417" s="446"/>
      <c r="T6417" s="419"/>
      <c r="V6417" s="196"/>
      <c r="W6417" s="419"/>
      <c r="X6417" s="419"/>
      <c r="Z6417" s="419"/>
      <c r="AA6417" s="419"/>
      <c r="AB6417" s="419"/>
      <c r="AD6417" s="419"/>
      <c r="AE6417" s="419"/>
      <c r="AF6417" s="419"/>
      <c r="AH6417" s="419"/>
      <c r="AI6417" s="419"/>
      <c r="AJ6417" s="419"/>
      <c r="AL6417" s="419"/>
      <c r="AM6417" s="419"/>
      <c r="AN6417" s="403"/>
      <c r="AO6417" s="419"/>
      <c r="AP6417" s="419"/>
      <c r="AQ6417" s="419"/>
      <c r="AR6417" s="419"/>
      <c r="AS6417" s="419"/>
      <c r="AT6417" s="419"/>
      <c r="AU6417" s="419"/>
      <c r="AV6417" s="419"/>
      <c r="AX6417" s="419"/>
      <c r="AY6417" s="419"/>
      <c r="AZ6417" s="419"/>
      <c r="BB6417" s="419"/>
      <c r="BC6417" s="419"/>
      <c r="BD6417" s="419"/>
      <c r="BF6417" s="419"/>
      <c r="BG6417" s="419"/>
      <c r="BH6417" s="419"/>
      <c r="BJ6417" s="419"/>
      <c r="BK6417" s="419"/>
      <c r="BL6417" s="419"/>
      <c r="BN6417" s="419"/>
      <c r="BO6417" s="419"/>
      <c r="BP6417" s="419"/>
      <c r="BR6417" s="419"/>
      <c r="BS6417" s="419"/>
      <c r="BT6417" s="419"/>
      <c r="BV6417" s="419"/>
      <c r="BW6417" s="419"/>
      <c r="BX6417" s="397"/>
      <c r="BZ6417" s="449"/>
      <c r="CB6417" s="419"/>
      <c r="CC6417" s="419"/>
      <c r="CD6417" s="419"/>
      <c r="CF6417" s="419"/>
      <c r="CG6417" s="419"/>
      <c r="CH6417" s="419"/>
    </row>
    <row r="6418" spans="3:86" ht="21" thickBot="1">
      <c r="C6418" s="425"/>
      <c r="P6418" s="431"/>
      <c r="R6418" s="419"/>
      <c r="S6418" s="446"/>
      <c r="T6418" s="419"/>
      <c r="V6418" s="196"/>
      <c r="W6418" s="419"/>
      <c r="X6418" s="419"/>
      <c r="Z6418" s="419"/>
      <c r="AA6418" s="419"/>
      <c r="AB6418" s="419"/>
      <c r="AD6418" s="419"/>
      <c r="AE6418" s="419"/>
      <c r="AF6418" s="419"/>
      <c r="AH6418" s="419"/>
      <c r="AI6418" s="419"/>
      <c r="AJ6418" s="419"/>
      <c r="AL6418" s="419"/>
      <c r="AM6418" s="419"/>
      <c r="AN6418" s="403"/>
      <c r="AO6418" s="419"/>
      <c r="AP6418" s="419"/>
      <c r="AQ6418" s="419"/>
      <c r="AR6418" s="419"/>
      <c r="AS6418" s="419"/>
      <c r="AT6418" s="419"/>
      <c r="AU6418" s="419"/>
      <c r="AV6418" s="419"/>
      <c r="AX6418" s="419"/>
      <c r="AY6418" s="419"/>
      <c r="AZ6418" s="419"/>
      <c r="BB6418" s="419"/>
      <c r="BC6418" s="419"/>
      <c r="BD6418" s="419"/>
      <c r="BF6418" s="419"/>
      <c r="BG6418" s="419"/>
      <c r="BH6418" s="419"/>
      <c r="BJ6418" s="419"/>
      <c r="BK6418" s="419"/>
      <c r="BL6418" s="419"/>
      <c r="BN6418" s="419"/>
      <c r="BO6418" s="419"/>
      <c r="BP6418" s="419"/>
      <c r="BR6418" s="419"/>
      <c r="BS6418" s="419"/>
      <c r="BT6418" s="419"/>
      <c r="BV6418" s="419"/>
      <c r="BW6418" s="419"/>
      <c r="BX6418" s="397"/>
      <c r="BZ6418" s="449"/>
      <c r="CB6418" s="419"/>
      <c r="CC6418" s="419"/>
      <c r="CD6418" s="419"/>
      <c r="CF6418" s="419"/>
      <c r="CG6418" s="419"/>
      <c r="CH6418" s="419"/>
    </row>
    <row r="6419" spans="3:86" ht="21" thickBot="1">
      <c r="C6419" s="425"/>
      <c r="P6419" s="431"/>
      <c r="R6419" s="419"/>
      <c r="S6419" s="446"/>
      <c r="T6419" s="419"/>
      <c r="V6419" s="196"/>
      <c r="W6419" s="419"/>
      <c r="X6419" s="419"/>
      <c r="Z6419" s="419"/>
      <c r="AA6419" s="419"/>
      <c r="AB6419" s="419"/>
      <c r="AD6419" s="419"/>
      <c r="AE6419" s="419"/>
      <c r="AF6419" s="419"/>
      <c r="AH6419" s="419"/>
      <c r="AI6419" s="419"/>
      <c r="AJ6419" s="419"/>
      <c r="AL6419" s="419"/>
      <c r="AM6419" s="419"/>
      <c r="AN6419" s="403"/>
      <c r="AO6419" s="419"/>
      <c r="AP6419" s="419"/>
      <c r="AQ6419" s="419"/>
      <c r="AR6419" s="419"/>
      <c r="AS6419" s="419"/>
      <c r="AT6419" s="419"/>
      <c r="AU6419" s="419"/>
      <c r="AV6419" s="419"/>
      <c r="AX6419" s="419"/>
      <c r="AY6419" s="419"/>
      <c r="AZ6419" s="419"/>
      <c r="BB6419" s="419"/>
      <c r="BC6419" s="419"/>
      <c r="BD6419" s="419"/>
      <c r="BF6419" s="419"/>
      <c r="BG6419" s="419"/>
      <c r="BH6419" s="419"/>
      <c r="BJ6419" s="419"/>
      <c r="BK6419" s="419"/>
      <c r="BL6419" s="419"/>
      <c r="BN6419" s="419"/>
      <c r="BO6419" s="419"/>
      <c r="BP6419" s="419"/>
      <c r="BR6419" s="419"/>
      <c r="BS6419" s="419"/>
      <c r="BT6419" s="419"/>
      <c r="BV6419" s="419"/>
      <c r="BW6419" s="419"/>
      <c r="BX6419" s="397"/>
      <c r="BZ6419" s="449"/>
      <c r="CB6419" s="419"/>
      <c r="CC6419" s="419"/>
      <c r="CD6419" s="419"/>
      <c r="CF6419" s="419"/>
      <c r="CG6419" s="419"/>
      <c r="CH6419" s="419"/>
    </row>
    <row r="6420" spans="3:86" ht="21" thickBot="1">
      <c r="C6420" s="425"/>
      <c r="P6420" s="431"/>
      <c r="R6420" s="419"/>
      <c r="S6420" s="446"/>
      <c r="T6420" s="419"/>
      <c r="V6420" s="196"/>
      <c r="W6420" s="419"/>
      <c r="X6420" s="419"/>
      <c r="Z6420" s="419"/>
      <c r="AA6420" s="419"/>
      <c r="AB6420" s="419"/>
      <c r="AD6420" s="419"/>
      <c r="AE6420" s="419"/>
      <c r="AF6420" s="419"/>
      <c r="AH6420" s="419"/>
      <c r="AI6420" s="419"/>
      <c r="AJ6420" s="419"/>
      <c r="AL6420" s="419"/>
      <c r="AM6420" s="419"/>
      <c r="AN6420" s="403"/>
      <c r="AO6420" s="419"/>
      <c r="AP6420" s="419"/>
      <c r="AQ6420" s="419"/>
      <c r="AR6420" s="419"/>
      <c r="AS6420" s="419"/>
      <c r="AT6420" s="419"/>
      <c r="AU6420" s="419"/>
      <c r="AV6420" s="419"/>
      <c r="AX6420" s="419"/>
      <c r="AY6420" s="419"/>
      <c r="AZ6420" s="419"/>
      <c r="BB6420" s="419"/>
      <c r="BC6420" s="419"/>
      <c r="BD6420" s="419"/>
      <c r="BF6420" s="419"/>
      <c r="BG6420" s="419"/>
      <c r="BH6420" s="419"/>
      <c r="BJ6420" s="419"/>
      <c r="BK6420" s="419"/>
      <c r="BL6420" s="419"/>
      <c r="BN6420" s="419"/>
      <c r="BO6420" s="419"/>
      <c r="BP6420" s="419"/>
      <c r="BR6420" s="419"/>
      <c r="BS6420" s="419"/>
      <c r="BT6420" s="419"/>
      <c r="BV6420" s="419"/>
      <c r="BW6420" s="419"/>
      <c r="BX6420" s="397"/>
      <c r="BZ6420" s="449"/>
      <c r="CB6420" s="419"/>
      <c r="CC6420" s="419"/>
      <c r="CD6420" s="419"/>
      <c r="CF6420" s="419"/>
      <c r="CG6420" s="419"/>
      <c r="CH6420" s="419"/>
    </row>
    <row r="6421" spans="3:86" ht="21" thickBot="1">
      <c r="C6421" s="425"/>
      <c r="P6421" s="431"/>
      <c r="R6421" s="419"/>
      <c r="S6421" s="446"/>
      <c r="T6421" s="419"/>
      <c r="V6421" s="196"/>
      <c r="W6421" s="419"/>
      <c r="X6421" s="419"/>
      <c r="Z6421" s="419"/>
      <c r="AA6421" s="419"/>
      <c r="AB6421" s="419"/>
      <c r="AD6421" s="419"/>
      <c r="AE6421" s="419"/>
      <c r="AF6421" s="419"/>
      <c r="AH6421" s="419"/>
      <c r="AI6421" s="419"/>
      <c r="AJ6421" s="419"/>
      <c r="AL6421" s="419"/>
      <c r="AM6421" s="419"/>
      <c r="AN6421" s="403"/>
      <c r="AO6421" s="419"/>
      <c r="AP6421" s="419"/>
      <c r="AQ6421" s="419"/>
      <c r="AR6421" s="419"/>
      <c r="AS6421" s="419"/>
      <c r="AT6421" s="419"/>
      <c r="AU6421" s="419"/>
      <c r="AV6421" s="419"/>
      <c r="AX6421" s="419"/>
      <c r="AY6421" s="419"/>
      <c r="AZ6421" s="419"/>
      <c r="BB6421" s="419"/>
      <c r="BC6421" s="419"/>
      <c r="BD6421" s="419"/>
      <c r="BF6421" s="419"/>
      <c r="BG6421" s="419"/>
      <c r="BH6421" s="419"/>
      <c r="BJ6421" s="419"/>
      <c r="BK6421" s="419"/>
      <c r="BL6421" s="419"/>
      <c r="BN6421" s="419"/>
      <c r="BO6421" s="419"/>
      <c r="BP6421" s="419"/>
      <c r="BR6421" s="419"/>
      <c r="BS6421" s="419"/>
      <c r="BT6421" s="419"/>
      <c r="BV6421" s="419"/>
      <c r="BW6421" s="419"/>
      <c r="BX6421" s="397"/>
      <c r="BZ6421" s="449"/>
      <c r="CB6421" s="419"/>
      <c r="CC6421" s="419"/>
      <c r="CD6421" s="419"/>
      <c r="CF6421" s="419"/>
      <c r="CG6421" s="419"/>
      <c r="CH6421" s="419"/>
    </row>
    <row r="6422" spans="3:86" ht="21" thickBot="1">
      <c r="C6422" s="425"/>
      <c r="P6422" s="431"/>
      <c r="R6422" s="419"/>
      <c r="S6422" s="446"/>
      <c r="T6422" s="419"/>
      <c r="V6422" s="196"/>
      <c r="W6422" s="419"/>
      <c r="X6422" s="419"/>
      <c r="Z6422" s="419"/>
      <c r="AA6422" s="419"/>
      <c r="AB6422" s="419"/>
      <c r="AD6422" s="419"/>
      <c r="AE6422" s="419"/>
      <c r="AF6422" s="419"/>
      <c r="AH6422" s="419"/>
      <c r="AI6422" s="419"/>
      <c r="AJ6422" s="419"/>
      <c r="AL6422" s="419"/>
      <c r="AM6422" s="419"/>
      <c r="AN6422" s="403"/>
      <c r="AO6422" s="419"/>
      <c r="AP6422" s="419"/>
      <c r="AQ6422" s="419"/>
      <c r="AR6422" s="419"/>
      <c r="AS6422" s="419"/>
      <c r="AT6422" s="419"/>
      <c r="AU6422" s="419"/>
      <c r="AV6422" s="419"/>
      <c r="AX6422" s="419"/>
      <c r="AY6422" s="419"/>
      <c r="AZ6422" s="419"/>
      <c r="BB6422" s="419"/>
      <c r="BC6422" s="419"/>
      <c r="BD6422" s="419"/>
      <c r="BF6422" s="419"/>
      <c r="BG6422" s="419"/>
      <c r="BH6422" s="419"/>
      <c r="BJ6422" s="419"/>
      <c r="BK6422" s="419"/>
      <c r="BL6422" s="419"/>
      <c r="BN6422" s="419"/>
      <c r="BO6422" s="419"/>
      <c r="BP6422" s="419"/>
      <c r="BR6422" s="419"/>
      <c r="BS6422" s="419"/>
      <c r="BT6422" s="419"/>
      <c r="BV6422" s="419"/>
      <c r="BW6422" s="419"/>
      <c r="BX6422" s="397"/>
      <c r="BZ6422" s="449"/>
      <c r="CB6422" s="419"/>
      <c r="CC6422" s="419"/>
      <c r="CD6422" s="419"/>
      <c r="CF6422" s="419"/>
      <c r="CG6422" s="419"/>
      <c r="CH6422" s="419"/>
    </row>
    <row r="6423" spans="3:86" ht="21" thickBot="1">
      <c r="C6423" s="425"/>
      <c r="P6423" s="431"/>
      <c r="R6423" s="419"/>
      <c r="S6423" s="446"/>
      <c r="T6423" s="419"/>
      <c r="V6423" s="196"/>
      <c r="W6423" s="419"/>
      <c r="X6423" s="419"/>
      <c r="Z6423" s="419"/>
      <c r="AA6423" s="419"/>
      <c r="AB6423" s="419"/>
      <c r="AD6423" s="419"/>
      <c r="AE6423" s="419"/>
      <c r="AF6423" s="419"/>
      <c r="AH6423" s="419"/>
      <c r="AI6423" s="419"/>
      <c r="AJ6423" s="419"/>
      <c r="AL6423" s="419"/>
      <c r="AM6423" s="419"/>
      <c r="AN6423" s="403"/>
      <c r="AO6423" s="419"/>
      <c r="AP6423" s="419"/>
      <c r="AQ6423" s="419"/>
      <c r="AR6423" s="419"/>
      <c r="AS6423" s="419"/>
      <c r="AT6423" s="419"/>
      <c r="AU6423" s="419"/>
      <c r="AV6423" s="419"/>
      <c r="AX6423" s="419"/>
      <c r="AY6423" s="419"/>
      <c r="AZ6423" s="419"/>
      <c r="BB6423" s="419"/>
      <c r="BC6423" s="419"/>
      <c r="BD6423" s="419"/>
      <c r="BF6423" s="419"/>
      <c r="BG6423" s="419"/>
      <c r="BH6423" s="419"/>
      <c r="BJ6423" s="419"/>
      <c r="BK6423" s="419"/>
      <c r="BL6423" s="419"/>
      <c r="BN6423" s="419"/>
      <c r="BO6423" s="419"/>
      <c r="BP6423" s="419"/>
      <c r="BR6423" s="419"/>
      <c r="BS6423" s="419"/>
      <c r="BT6423" s="419"/>
      <c r="BV6423" s="419"/>
      <c r="BW6423" s="419"/>
      <c r="BX6423" s="397"/>
      <c r="BZ6423" s="449"/>
      <c r="CB6423" s="419"/>
      <c r="CC6423" s="419"/>
      <c r="CD6423" s="419"/>
      <c r="CF6423" s="419"/>
      <c r="CG6423" s="419"/>
      <c r="CH6423" s="419"/>
    </row>
    <row r="6424" spans="3:86" ht="21" thickBot="1">
      <c r="C6424" s="425"/>
      <c r="P6424" s="431"/>
      <c r="R6424" s="419"/>
      <c r="S6424" s="446"/>
      <c r="T6424" s="419"/>
      <c r="V6424" s="196"/>
      <c r="W6424" s="419"/>
      <c r="X6424" s="419"/>
      <c r="Z6424" s="419"/>
      <c r="AA6424" s="419"/>
      <c r="AB6424" s="419"/>
      <c r="AD6424" s="419"/>
      <c r="AE6424" s="419"/>
      <c r="AF6424" s="419"/>
      <c r="AH6424" s="419"/>
      <c r="AI6424" s="419"/>
      <c r="AJ6424" s="419"/>
      <c r="AL6424" s="419"/>
      <c r="AM6424" s="419"/>
      <c r="AN6424" s="403"/>
      <c r="AO6424" s="419"/>
      <c r="AP6424" s="419"/>
      <c r="AQ6424" s="419"/>
      <c r="AR6424" s="419"/>
      <c r="AS6424" s="419"/>
      <c r="AT6424" s="419"/>
      <c r="AU6424" s="419"/>
      <c r="AV6424" s="419"/>
      <c r="AX6424" s="419"/>
      <c r="AY6424" s="419"/>
      <c r="AZ6424" s="419"/>
      <c r="BB6424" s="419"/>
      <c r="BC6424" s="419"/>
      <c r="BD6424" s="419"/>
      <c r="BF6424" s="419"/>
      <c r="BG6424" s="419"/>
      <c r="BH6424" s="419"/>
      <c r="BJ6424" s="419"/>
      <c r="BK6424" s="419"/>
      <c r="BL6424" s="419"/>
      <c r="BN6424" s="419"/>
      <c r="BO6424" s="419"/>
      <c r="BP6424" s="419"/>
      <c r="BR6424" s="419"/>
      <c r="BS6424" s="419"/>
      <c r="BT6424" s="419"/>
      <c r="BV6424" s="419"/>
      <c r="BW6424" s="419"/>
      <c r="BX6424" s="397"/>
      <c r="BZ6424" s="449"/>
      <c r="CB6424" s="419"/>
      <c r="CC6424" s="419"/>
      <c r="CD6424" s="419"/>
      <c r="CF6424" s="419"/>
      <c r="CG6424" s="419"/>
      <c r="CH6424" s="419"/>
    </row>
    <row r="6425" spans="3:86" ht="21" thickBot="1">
      <c r="C6425" s="425"/>
      <c r="P6425" s="431"/>
      <c r="R6425" s="419"/>
      <c r="S6425" s="446"/>
      <c r="T6425" s="419"/>
      <c r="V6425" s="196"/>
      <c r="W6425" s="419"/>
      <c r="X6425" s="419"/>
      <c r="Z6425" s="419"/>
      <c r="AA6425" s="419"/>
      <c r="AB6425" s="419"/>
      <c r="AD6425" s="419"/>
      <c r="AE6425" s="419"/>
      <c r="AF6425" s="419"/>
      <c r="AH6425" s="419"/>
      <c r="AI6425" s="419"/>
      <c r="AJ6425" s="419"/>
      <c r="AL6425" s="419"/>
      <c r="AM6425" s="419"/>
      <c r="AN6425" s="403"/>
      <c r="AO6425" s="419"/>
      <c r="AP6425" s="419"/>
      <c r="AQ6425" s="419"/>
      <c r="AR6425" s="419"/>
      <c r="AS6425" s="419"/>
      <c r="AT6425" s="419"/>
      <c r="AU6425" s="419"/>
      <c r="AV6425" s="419"/>
      <c r="AX6425" s="419"/>
      <c r="AY6425" s="419"/>
      <c r="AZ6425" s="419"/>
      <c r="BB6425" s="419"/>
      <c r="BC6425" s="419"/>
      <c r="BD6425" s="419"/>
      <c r="BF6425" s="419"/>
      <c r="BG6425" s="419"/>
      <c r="BH6425" s="419"/>
      <c r="BJ6425" s="419"/>
      <c r="BK6425" s="419"/>
      <c r="BL6425" s="419"/>
      <c r="BN6425" s="419"/>
      <c r="BO6425" s="419"/>
      <c r="BP6425" s="419"/>
      <c r="BR6425" s="419"/>
      <c r="BS6425" s="419"/>
      <c r="BT6425" s="419"/>
      <c r="BV6425" s="419"/>
      <c r="BW6425" s="419"/>
      <c r="BX6425" s="397"/>
      <c r="BZ6425" s="449"/>
      <c r="CB6425" s="419"/>
      <c r="CC6425" s="419"/>
      <c r="CD6425" s="419"/>
      <c r="CF6425" s="419"/>
      <c r="CG6425" s="419"/>
      <c r="CH6425" s="419"/>
    </row>
    <row r="6426" spans="3:86" ht="21" thickBot="1">
      <c r="C6426" s="425"/>
      <c r="P6426" s="431"/>
      <c r="R6426" s="419"/>
      <c r="S6426" s="446"/>
      <c r="T6426" s="419"/>
      <c r="V6426" s="196"/>
      <c r="W6426" s="419"/>
      <c r="X6426" s="419"/>
      <c r="Z6426" s="419"/>
      <c r="AA6426" s="419"/>
      <c r="AB6426" s="419"/>
      <c r="AD6426" s="419"/>
      <c r="AE6426" s="419"/>
      <c r="AF6426" s="419"/>
      <c r="AH6426" s="419"/>
      <c r="AI6426" s="419"/>
      <c r="AJ6426" s="419"/>
      <c r="AL6426" s="419"/>
      <c r="AM6426" s="419"/>
      <c r="AN6426" s="403"/>
      <c r="AO6426" s="419"/>
      <c r="AP6426" s="419"/>
      <c r="AQ6426" s="419"/>
      <c r="AR6426" s="419"/>
      <c r="AS6426" s="419"/>
      <c r="AT6426" s="419"/>
      <c r="AU6426" s="419"/>
      <c r="AV6426" s="419"/>
      <c r="AX6426" s="419"/>
      <c r="AY6426" s="419"/>
      <c r="AZ6426" s="419"/>
      <c r="BB6426" s="419"/>
      <c r="BC6426" s="419"/>
      <c r="BD6426" s="419"/>
      <c r="BF6426" s="419"/>
      <c r="BG6426" s="419"/>
      <c r="BH6426" s="419"/>
      <c r="BJ6426" s="419"/>
      <c r="BK6426" s="419"/>
      <c r="BL6426" s="419"/>
      <c r="BN6426" s="419"/>
      <c r="BO6426" s="419"/>
      <c r="BP6426" s="419"/>
      <c r="BR6426" s="419"/>
      <c r="BS6426" s="419"/>
      <c r="BT6426" s="419"/>
      <c r="BV6426" s="419"/>
      <c r="BW6426" s="419"/>
      <c r="BX6426" s="397"/>
      <c r="BZ6426" s="449"/>
      <c r="CB6426" s="419"/>
      <c r="CC6426" s="419"/>
      <c r="CD6426" s="419"/>
      <c r="CF6426" s="419"/>
      <c r="CG6426" s="419"/>
      <c r="CH6426" s="419"/>
    </row>
    <row r="6427" spans="3:86" ht="21" thickBot="1">
      <c r="C6427" s="425"/>
      <c r="P6427" s="431"/>
      <c r="R6427" s="419"/>
      <c r="S6427" s="446"/>
      <c r="T6427" s="419"/>
      <c r="V6427" s="196"/>
      <c r="W6427" s="419"/>
      <c r="X6427" s="419"/>
      <c r="Z6427" s="419"/>
      <c r="AA6427" s="419"/>
      <c r="AB6427" s="419"/>
      <c r="AD6427" s="419"/>
      <c r="AE6427" s="419"/>
      <c r="AF6427" s="419"/>
      <c r="AH6427" s="419"/>
      <c r="AI6427" s="419"/>
      <c r="AJ6427" s="419"/>
      <c r="AL6427" s="419"/>
      <c r="AM6427" s="419"/>
      <c r="AN6427" s="403"/>
      <c r="AO6427" s="419"/>
      <c r="AP6427" s="419"/>
      <c r="AQ6427" s="419"/>
      <c r="AR6427" s="419"/>
      <c r="AS6427" s="419"/>
      <c r="AT6427" s="419"/>
      <c r="AU6427" s="419"/>
      <c r="AV6427" s="419"/>
      <c r="AX6427" s="419"/>
      <c r="AY6427" s="419"/>
      <c r="AZ6427" s="419"/>
      <c r="BB6427" s="419"/>
      <c r="BC6427" s="419"/>
      <c r="BD6427" s="419"/>
      <c r="BF6427" s="419"/>
      <c r="BG6427" s="419"/>
      <c r="BH6427" s="419"/>
      <c r="BJ6427" s="419"/>
      <c r="BK6427" s="419"/>
      <c r="BL6427" s="419"/>
      <c r="BN6427" s="419"/>
      <c r="BO6427" s="419"/>
      <c r="BP6427" s="419"/>
      <c r="BR6427" s="419"/>
      <c r="BS6427" s="419"/>
      <c r="BT6427" s="419"/>
      <c r="BV6427" s="419"/>
      <c r="BW6427" s="419"/>
      <c r="BX6427" s="397"/>
      <c r="BZ6427" s="449"/>
      <c r="CB6427" s="419"/>
      <c r="CC6427" s="419"/>
      <c r="CD6427" s="419"/>
      <c r="CF6427" s="419"/>
      <c r="CG6427" s="419"/>
      <c r="CH6427" s="419"/>
    </row>
    <row r="6428" spans="3:86" ht="21" thickBot="1">
      <c r="C6428" s="425"/>
      <c r="P6428" s="431"/>
      <c r="R6428" s="419"/>
      <c r="S6428" s="446"/>
      <c r="T6428" s="419"/>
      <c r="V6428" s="196"/>
      <c r="W6428" s="419"/>
      <c r="X6428" s="419"/>
      <c r="Z6428" s="419"/>
      <c r="AA6428" s="419"/>
      <c r="AB6428" s="419"/>
      <c r="AD6428" s="419"/>
      <c r="AE6428" s="419"/>
      <c r="AF6428" s="419"/>
      <c r="AH6428" s="419"/>
      <c r="AI6428" s="419"/>
      <c r="AJ6428" s="419"/>
      <c r="AL6428" s="419"/>
      <c r="AM6428" s="419"/>
      <c r="AN6428" s="403"/>
      <c r="AO6428" s="419"/>
      <c r="AP6428" s="419"/>
      <c r="AQ6428" s="419"/>
      <c r="AR6428" s="419"/>
      <c r="AS6428" s="419"/>
      <c r="AT6428" s="419"/>
      <c r="AU6428" s="419"/>
      <c r="AV6428" s="419"/>
      <c r="AX6428" s="419"/>
      <c r="AY6428" s="419"/>
      <c r="AZ6428" s="419"/>
      <c r="BB6428" s="419"/>
      <c r="BC6428" s="419"/>
      <c r="BD6428" s="419"/>
      <c r="BF6428" s="419"/>
      <c r="BG6428" s="419"/>
      <c r="BH6428" s="419"/>
      <c r="BJ6428" s="419"/>
      <c r="BK6428" s="419"/>
      <c r="BL6428" s="419"/>
      <c r="BN6428" s="419"/>
      <c r="BO6428" s="419"/>
      <c r="BP6428" s="419"/>
      <c r="BR6428" s="419"/>
      <c r="BS6428" s="419"/>
      <c r="BT6428" s="419"/>
      <c r="BV6428" s="419"/>
      <c r="BW6428" s="419"/>
      <c r="BX6428" s="397"/>
      <c r="BZ6428" s="449"/>
      <c r="CB6428" s="419"/>
      <c r="CC6428" s="419"/>
      <c r="CD6428" s="419"/>
      <c r="CF6428" s="419"/>
      <c r="CG6428" s="419"/>
      <c r="CH6428" s="419"/>
    </row>
    <row r="6429" spans="3:86" ht="21" thickBot="1">
      <c r="C6429" s="425"/>
      <c r="P6429" s="431"/>
      <c r="R6429" s="419"/>
      <c r="S6429" s="446"/>
      <c r="T6429" s="419"/>
      <c r="V6429" s="196"/>
      <c r="W6429" s="419"/>
      <c r="X6429" s="419"/>
      <c r="Z6429" s="419"/>
      <c r="AA6429" s="419"/>
      <c r="AB6429" s="419"/>
      <c r="AD6429" s="419"/>
      <c r="AE6429" s="419"/>
      <c r="AF6429" s="419"/>
      <c r="AH6429" s="419"/>
      <c r="AI6429" s="419"/>
      <c r="AJ6429" s="419"/>
      <c r="AL6429" s="419"/>
      <c r="AM6429" s="419"/>
      <c r="AN6429" s="403"/>
      <c r="AO6429" s="419"/>
      <c r="AP6429" s="419"/>
      <c r="AQ6429" s="419"/>
      <c r="AR6429" s="419"/>
      <c r="AS6429" s="419"/>
      <c r="AT6429" s="419"/>
      <c r="AU6429" s="419"/>
      <c r="AV6429" s="419"/>
      <c r="AX6429" s="419"/>
      <c r="AY6429" s="419"/>
      <c r="AZ6429" s="419"/>
      <c r="BB6429" s="419"/>
      <c r="BC6429" s="419"/>
      <c r="BD6429" s="419"/>
      <c r="BF6429" s="419"/>
      <c r="BG6429" s="419"/>
      <c r="BH6429" s="419"/>
      <c r="BJ6429" s="419"/>
      <c r="BK6429" s="419"/>
      <c r="BL6429" s="419"/>
      <c r="BN6429" s="419"/>
      <c r="BO6429" s="419"/>
      <c r="BP6429" s="419"/>
      <c r="BR6429" s="419"/>
      <c r="BS6429" s="419"/>
      <c r="BT6429" s="419"/>
      <c r="BV6429" s="419"/>
      <c r="BW6429" s="419"/>
      <c r="BX6429" s="397"/>
      <c r="BZ6429" s="449"/>
      <c r="CB6429" s="419"/>
      <c r="CC6429" s="419"/>
      <c r="CD6429" s="419"/>
      <c r="CF6429" s="419"/>
      <c r="CG6429" s="419"/>
      <c r="CH6429" s="419"/>
    </row>
    <row r="6430" spans="3:86" ht="21" thickBot="1">
      <c r="C6430" s="425"/>
      <c r="P6430" s="431"/>
      <c r="R6430" s="419"/>
      <c r="S6430" s="446"/>
      <c r="T6430" s="419"/>
      <c r="V6430" s="196"/>
      <c r="W6430" s="419"/>
      <c r="X6430" s="419"/>
      <c r="Z6430" s="419"/>
      <c r="AA6430" s="419"/>
      <c r="AB6430" s="419"/>
      <c r="AD6430" s="419"/>
      <c r="AE6430" s="419"/>
      <c r="AF6430" s="419"/>
      <c r="AH6430" s="419"/>
      <c r="AI6430" s="419"/>
      <c r="AJ6430" s="419"/>
      <c r="AL6430" s="419"/>
      <c r="AM6430" s="419"/>
      <c r="AN6430" s="403"/>
      <c r="AO6430" s="419"/>
      <c r="AP6430" s="419"/>
      <c r="AQ6430" s="419"/>
      <c r="AR6430" s="419"/>
      <c r="AS6430" s="419"/>
      <c r="AT6430" s="419"/>
      <c r="AU6430" s="419"/>
      <c r="AV6430" s="419"/>
      <c r="AX6430" s="419"/>
      <c r="AY6430" s="419"/>
      <c r="AZ6430" s="419"/>
      <c r="BB6430" s="419"/>
      <c r="BC6430" s="419"/>
      <c r="BD6430" s="419"/>
      <c r="BF6430" s="419"/>
      <c r="BG6430" s="419"/>
      <c r="BH6430" s="419"/>
      <c r="BJ6430" s="419"/>
      <c r="BK6430" s="419"/>
      <c r="BL6430" s="419"/>
      <c r="BN6430" s="419"/>
      <c r="BO6430" s="419"/>
      <c r="BP6430" s="419"/>
      <c r="BR6430" s="419"/>
      <c r="BS6430" s="419"/>
      <c r="BT6430" s="419"/>
      <c r="BV6430" s="419"/>
      <c r="BW6430" s="419"/>
      <c r="BX6430" s="397"/>
      <c r="BZ6430" s="449"/>
      <c r="CB6430" s="419"/>
      <c r="CC6430" s="419"/>
      <c r="CD6430" s="419"/>
      <c r="CF6430" s="419"/>
      <c r="CG6430" s="419"/>
      <c r="CH6430" s="419"/>
    </row>
    <row r="6431" spans="3:86" ht="21" thickBot="1">
      <c r="C6431" s="425"/>
      <c r="P6431" s="431"/>
      <c r="R6431" s="419"/>
      <c r="S6431" s="446"/>
      <c r="T6431" s="419"/>
      <c r="V6431" s="196"/>
      <c r="W6431" s="419"/>
      <c r="X6431" s="419"/>
      <c r="Z6431" s="419"/>
      <c r="AA6431" s="419"/>
      <c r="AB6431" s="419"/>
      <c r="AD6431" s="419"/>
      <c r="AE6431" s="419"/>
      <c r="AF6431" s="419"/>
      <c r="AH6431" s="419"/>
      <c r="AI6431" s="419"/>
      <c r="AJ6431" s="419"/>
      <c r="AL6431" s="419"/>
      <c r="AM6431" s="419"/>
      <c r="AN6431" s="403"/>
      <c r="AO6431" s="419"/>
      <c r="AP6431" s="419"/>
      <c r="AQ6431" s="419"/>
      <c r="AR6431" s="419"/>
      <c r="AS6431" s="419"/>
      <c r="AT6431" s="419"/>
      <c r="AU6431" s="419"/>
      <c r="AV6431" s="419"/>
      <c r="AX6431" s="419"/>
      <c r="AY6431" s="419"/>
      <c r="AZ6431" s="419"/>
      <c r="BB6431" s="419"/>
      <c r="BC6431" s="419"/>
      <c r="BD6431" s="419"/>
      <c r="BF6431" s="419"/>
      <c r="BG6431" s="419"/>
      <c r="BH6431" s="419"/>
      <c r="BJ6431" s="419"/>
      <c r="BK6431" s="419"/>
      <c r="BL6431" s="419"/>
      <c r="BN6431" s="419"/>
      <c r="BO6431" s="419"/>
      <c r="BP6431" s="419"/>
      <c r="BR6431" s="419"/>
      <c r="BS6431" s="419"/>
      <c r="BT6431" s="419"/>
      <c r="BV6431" s="419"/>
      <c r="BW6431" s="419"/>
      <c r="BX6431" s="397"/>
      <c r="BZ6431" s="449"/>
      <c r="CB6431" s="419"/>
      <c r="CC6431" s="419"/>
      <c r="CD6431" s="419"/>
      <c r="CF6431" s="419"/>
      <c r="CG6431" s="419"/>
      <c r="CH6431" s="419"/>
    </row>
    <row r="6432" spans="3:86" ht="21" thickBot="1">
      <c r="C6432" s="425"/>
      <c r="P6432" s="431"/>
      <c r="R6432" s="419"/>
      <c r="S6432" s="446"/>
      <c r="T6432" s="419"/>
      <c r="V6432" s="196"/>
      <c r="W6432" s="419"/>
      <c r="X6432" s="419"/>
      <c r="Z6432" s="419"/>
      <c r="AA6432" s="419"/>
      <c r="AB6432" s="419"/>
      <c r="AD6432" s="419"/>
      <c r="AE6432" s="419"/>
      <c r="AF6432" s="419"/>
      <c r="AH6432" s="419"/>
      <c r="AI6432" s="419"/>
      <c r="AJ6432" s="419"/>
      <c r="AL6432" s="419"/>
      <c r="AM6432" s="419"/>
      <c r="AN6432" s="403"/>
      <c r="AO6432" s="419"/>
      <c r="AP6432" s="419"/>
      <c r="AQ6432" s="419"/>
      <c r="AR6432" s="419"/>
      <c r="AS6432" s="419"/>
      <c r="AT6432" s="419"/>
      <c r="AU6432" s="419"/>
      <c r="AV6432" s="419"/>
      <c r="AX6432" s="419"/>
      <c r="AY6432" s="419"/>
      <c r="AZ6432" s="419"/>
      <c r="BB6432" s="419"/>
      <c r="BC6432" s="419"/>
      <c r="BD6432" s="419"/>
      <c r="BF6432" s="419"/>
      <c r="BG6432" s="419"/>
      <c r="BH6432" s="419"/>
      <c r="BJ6432" s="419"/>
      <c r="BK6432" s="419"/>
      <c r="BL6432" s="419"/>
      <c r="BN6432" s="419"/>
      <c r="BO6432" s="419"/>
      <c r="BP6432" s="419"/>
      <c r="BR6432" s="419"/>
      <c r="BS6432" s="419"/>
      <c r="BT6432" s="419"/>
      <c r="BV6432" s="419"/>
      <c r="BW6432" s="419"/>
      <c r="BX6432" s="397"/>
      <c r="BZ6432" s="449"/>
      <c r="CB6432" s="419"/>
      <c r="CC6432" s="419"/>
      <c r="CD6432" s="419"/>
      <c r="CF6432" s="419"/>
      <c r="CG6432" s="419"/>
      <c r="CH6432" s="419"/>
    </row>
    <row r="6433" spans="3:86" ht="21" thickBot="1">
      <c r="C6433" s="425"/>
      <c r="P6433" s="431"/>
      <c r="R6433" s="419"/>
      <c r="S6433" s="446"/>
      <c r="T6433" s="419"/>
      <c r="V6433" s="196"/>
      <c r="W6433" s="419"/>
      <c r="X6433" s="419"/>
      <c r="Z6433" s="419"/>
      <c r="AA6433" s="419"/>
      <c r="AB6433" s="419"/>
      <c r="AD6433" s="419"/>
      <c r="AE6433" s="419"/>
      <c r="AF6433" s="419"/>
      <c r="AH6433" s="419"/>
      <c r="AI6433" s="419"/>
      <c r="AJ6433" s="419"/>
      <c r="AL6433" s="419"/>
      <c r="AM6433" s="419"/>
      <c r="AN6433" s="403"/>
      <c r="AO6433" s="419"/>
      <c r="AP6433" s="419"/>
      <c r="AQ6433" s="419"/>
      <c r="AR6433" s="419"/>
      <c r="AS6433" s="419"/>
      <c r="AT6433" s="419"/>
      <c r="AU6433" s="419"/>
      <c r="AV6433" s="419"/>
      <c r="AX6433" s="419"/>
      <c r="AY6433" s="419"/>
      <c r="AZ6433" s="419"/>
      <c r="BB6433" s="419"/>
      <c r="BC6433" s="419"/>
      <c r="BD6433" s="419"/>
      <c r="BF6433" s="419"/>
      <c r="BG6433" s="419"/>
      <c r="BH6433" s="419"/>
      <c r="BJ6433" s="419"/>
      <c r="BK6433" s="419"/>
      <c r="BL6433" s="419"/>
      <c r="BN6433" s="419"/>
      <c r="BO6433" s="419"/>
      <c r="BP6433" s="419"/>
      <c r="BR6433" s="419"/>
      <c r="BS6433" s="419"/>
      <c r="BT6433" s="419"/>
      <c r="BV6433" s="419"/>
      <c r="BW6433" s="419"/>
      <c r="BX6433" s="397"/>
      <c r="BZ6433" s="449"/>
      <c r="CB6433" s="419"/>
      <c r="CC6433" s="419"/>
      <c r="CD6433" s="419"/>
      <c r="CF6433" s="419"/>
      <c r="CG6433" s="419"/>
      <c r="CH6433" s="419"/>
    </row>
    <row r="6434" spans="3:86" ht="21" thickBot="1">
      <c r="C6434" s="425"/>
      <c r="P6434" s="431"/>
      <c r="R6434" s="419"/>
      <c r="S6434" s="446"/>
      <c r="T6434" s="419"/>
      <c r="V6434" s="196"/>
      <c r="W6434" s="419"/>
      <c r="X6434" s="419"/>
      <c r="Z6434" s="419"/>
      <c r="AA6434" s="419"/>
      <c r="AB6434" s="419"/>
      <c r="AD6434" s="419"/>
      <c r="AE6434" s="419"/>
      <c r="AF6434" s="419"/>
      <c r="AH6434" s="419"/>
      <c r="AI6434" s="419"/>
      <c r="AJ6434" s="419"/>
      <c r="AL6434" s="419"/>
      <c r="AM6434" s="419"/>
      <c r="AN6434" s="403"/>
      <c r="AO6434" s="419"/>
      <c r="AP6434" s="419"/>
      <c r="AQ6434" s="419"/>
      <c r="AR6434" s="419"/>
      <c r="AS6434" s="419"/>
      <c r="AT6434" s="419"/>
      <c r="AU6434" s="419"/>
      <c r="AV6434" s="419"/>
      <c r="AX6434" s="419"/>
      <c r="AY6434" s="419"/>
      <c r="AZ6434" s="419"/>
      <c r="BB6434" s="419"/>
      <c r="BC6434" s="419"/>
      <c r="BD6434" s="419"/>
      <c r="BF6434" s="419"/>
      <c r="BG6434" s="419"/>
      <c r="BH6434" s="419"/>
      <c r="BJ6434" s="419"/>
      <c r="BK6434" s="419"/>
      <c r="BL6434" s="419"/>
      <c r="BN6434" s="419"/>
      <c r="BO6434" s="419"/>
      <c r="BP6434" s="419"/>
      <c r="BR6434" s="419"/>
      <c r="BS6434" s="419"/>
      <c r="BT6434" s="419"/>
      <c r="BV6434" s="419"/>
      <c r="BW6434" s="419"/>
      <c r="BX6434" s="397"/>
      <c r="BZ6434" s="449"/>
      <c r="CB6434" s="419"/>
      <c r="CC6434" s="419"/>
      <c r="CD6434" s="419"/>
      <c r="CF6434" s="419"/>
      <c r="CG6434" s="419"/>
      <c r="CH6434" s="419"/>
    </row>
    <row r="6435" spans="3:86" ht="21" thickBot="1">
      <c r="C6435" s="425"/>
      <c r="P6435" s="431"/>
      <c r="R6435" s="419"/>
      <c r="S6435" s="446"/>
      <c r="T6435" s="419"/>
      <c r="V6435" s="196"/>
      <c r="W6435" s="419"/>
      <c r="X6435" s="419"/>
      <c r="Z6435" s="419"/>
      <c r="AA6435" s="419"/>
      <c r="AB6435" s="419"/>
      <c r="AD6435" s="419"/>
      <c r="AE6435" s="419"/>
      <c r="AF6435" s="419"/>
      <c r="AH6435" s="419"/>
      <c r="AI6435" s="419"/>
      <c r="AJ6435" s="419"/>
      <c r="AL6435" s="419"/>
      <c r="AM6435" s="419"/>
      <c r="AN6435" s="403"/>
      <c r="AO6435" s="419"/>
      <c r="AP6435" s="419"/>
      <c r="AQ6435" s="419"/>
      <c r="AR6435" s="419"/>
      <c r="AS6435" s="419"/>
      <c r="AT6435" s="419"/>
      <c r="AU6435" s="419"/>
      <c r="AV6435" s="419"/>
      <c r="AX6435" s="419"/>
      <c r="AY6435" s="419"/>
      <c r="AZ6435" s="419"/>
      <c r="BB6435" s="419"/>
      <c r="BC6435" s="419"/>
      <c r="BD6435" s="419"/>
      <c r="BF6435" s="419"/>
      <c r="BG6435" s="419"/>
      <c r="BH6435" s="419"/>
      <c r="BJ6435" s="419"/>
      <c r="BK6435" s="419"/>
      <c r="BL6435" s="419"/>
      <c r="BN6435" s="419"/>
      <c r="BO6435" s="419"/>
      <c r="BP6435" s="419"/>
      <c r="BR6435" s="419"/>
      <c r="BS6435" s="419"/>
      <c r="BT6435" s="419"/>
      <c r="BV6435" s="419"/>
      <c r="BW6435" s="419"/>
      <c r="BX6435" s="397"/>
      <c r="BZ6435" s="449"/>
      <c r="CB6435" s="419"/>
      <c r="CC6435" s="419"/>
      <c r="CD6435" s="419"/>
      <c r="CF6435" s="419"/>
      <c r="CG6435" s="419"/>
      <c r="CH6435" s="419"/>
    </row>
    <row r="6436" spans="3:86" ht="21" thickBot="1">
      <c r="C6436" s="425"/>
      <c r="P6436" s="431"/>
      <c r="R6436" s="419"/>
      <c r="S6436" s="446"/>
      <c r="T6436" s="419"/>
      <c r="V6436" s="196"/>
      <c r="W6436" s="419"/>
      <c r="X6436" s="419"/>
      <c r="Z6436" s="419"/>
      <c r="AA6436" s="419"/>
      <c r="AB6436" s="419"/>
      <c r="AD6436" s="419"/>
      <c r="AE6436" s="419"/>
      <c r="AF6436" s="419"/>
      <c r="AH6436" s="419"/>
      <c r="AI6436" s="419"/>
      <c r="AJ6436" s="419"/>
      <c r="AL6436" s="419"/>
      <c r="AM6436" s="419"/>
      <c r="AN6436" s="403"/>
      <c r="AO6436" s="419"/>
      <c r="AP6436" s="419"/>
      <c r="AQ6436" s="419"/>
      <c r="AR6436" s="419"/>
      <c r="AS6436" s="419"/>
      <c r="AT6436" s="419"/>
      <c r="AU6436" s="419"/>
      <c r="AV6436" s="419"/>
      <c r="AX6436" s="419"/>
      <c r="AY6436" s="419"/>
      <c r="AZ6436" s="419"/>
      <c r="BB6436" s="419"/>
      <c r="BC6436" s="419"/>
      <c r="BD6436" s="419"/>
      <c r="BF6436" s="419"/>
      <c r="BG6436" s="419"/>
      <c r="BH6436" s="419"/>
      <c r="BJ6436" s="419"/>
      <c r="BK6436" s="419"/>
      <c r="BL6436" s="419"/>
      <c r="BN6436" s="419"/>
      <c r="BO6436" s="419"/>
      <c r="BP6436" s="419"/>
      <c r="BR6436" s="419"/>
      <c r="BS6436" s="419"/>
      <c r="BT6436" s="419"/>
      <c r="BV6436" s="419"/>
      <c r="BW6436" s="419"/>
      <c r="BX6436" s="397"/>
      <c r="BZ6436" s="449"/>
      <c r="CB6436" s="419"/>
      <c r="CC6436" s="419"/>
      <c r="CD6436" s="419"/>
      <c r="CF6436" s="419"/>
      <c r="CG6436" s="419"/>
      <c r="CH6436" s="419"/>
    </row>
    <row r="6437" spans="3:86" ht="21" thickBot="1">
      <c r="C6437" s="425"/>
      <c r="P6437" s="431"/>
      <c r="R6437" s="419"/>
      <c r="S6437" s="446"/>
      <c r="T6437" s="419"/>
      <c r="V6437" s="196"/>
      <c r="W6437" s="419"/>
      <c r="X6437" s="419"/>
      <c r="Z6437" s="419"/>
      <c r="AA6437" s="419"/>
      <c r="AB6437" s="419"/>
      <c r="AD6437" s="419"/>
      <c r="AE6437" s="419"/>
      <c r="AF6437" s="419"/>
      <c r="AH6437" s="419"/>
      <c r="AI6437" s="419"/>
      <c r="AJ6437" s="419"/>
      <c r="AL6437" s="419"/>
      <c r="AM6437" s="419"/>
      <c r="AN6437" s="403"/>
      <c r="AO6437" s="419"/>
      <c r="AP6437" s="419"/>
      <c r="AQ6437" s="419"/>
      <c r="AR6437" s="419"/>
      <c r="AS6437" s="419"/>
      <c r="AT6437" s="419"/>
      <c r="AU6437" s="419"/>
      <c r="AV6437" s="419"/>
      <c r="AX6437" s="419"/>
      <c r="AY6437" s="419"/>
      <c r="AZ6437" s="419"/>
      <c r="BB6437" s="419"/>
      <c r="BC6437" s="419"/>
      <c r="BD6437" s="419"/>
      <c r="BF6437" s="419"/>
      <c r="BG6437" s="419"/>
      <c r="BH6437" s="419"/>
      <c r="BJ6437" s="419"/>
      <c r="BK6437" s="419"/>
      <c r="BL6437" s="419"/>
      <c r="BN6437" s="419"/>
      <c r="BO6437" s="419"/>
      <c r="BP6437" s="419"/>
      <c r="BR6437" s="419"/>
      <c r="BS6437" s="419"/>
      <c r="BT6437" s="419"/>
      <c r="BV6437" s="419"/>
      <c r="BW6437" s="419"/>
      <c r="BX6437" s="397"/>
      <c r="BZ6437" s="449"/>
      <c r="CB6437" s="419"/>
      <c r="CC6437" s="419"/>
      <c r="CD6437" s="419"/>
      <c r="CF6437" s="419"/>
      <c r="CG6437" s="419"/>
      <c r="CH6437" s="419"/>
    </row>
    <row r="6438" spans="3:86" ht="21" thickBot="1">
      <c r="C6438" s="425"/>
      <c r="P6438" s="431"/>
      <c r="R6438" s="419"/>
      <c r="S6438" s="446"/>
      <c r="T6438" s="419"/>
      <c r="V6438" s="196"/>
      <c r="W6438" s="419"/>
      <c r="X6438" s="419"/>
      <c r="Z6438" s="419"/>
      <c r="AA6438" s="419"/>
      <c r="AB6438" s="419"/>
      <c r="AD6438" s="419"/>
      <c r="AE6438" s="419"/>
      <c r="AF6438" s="419"/>
      <c r="AH6438" s="419"/>
      <c r="AI6438" s="419"/>
      <c r="AJ6438" s="419"/>
      <c r="AL6438" s="419"/>
      <c r="AM6438" s="419"/>
      <c r="AN6438" s="403"/>
      <c r="AO6438" s="419"/>
      <c r="AP6438" s="419"/>
      <c r="AQ6438" s="419"/>
      <c r="AR6438" s="419"/>
      <c r="AS6438" s="419"/>
      <c r="AT6438" s="419"/>
      <c r="AU6438" s="419"/>
      <c r="AV6438" s="419"/>
      <c r="AX6438" s="419"/>
      <c r="AY6438" s="419"/>
      <c r="AZ6438" s="419"/>
      <c r="BB6438" s="419"/>
      <c r="BC6438" s="419"/>
      <c r="BD6438" s="419"/>
      <c r="BF6438" s="419"/>
      <c r="BG6438" s="419"/>
      <c r="BH6438" s="419"/>
      <c r="BJ6438" s="419"/>
      <c r="BK6438" s="419"/>
      <c r="BL6438" s="419"/>
      <c r="BN6438" s="419"/>
      <c r="BO6438" s="419"/>
      <c r="BP6438" s="419"/>
      <c r="BR6438" s="419"/>
      <c r="BS6438" s="419"/>
      <c r="BT6438" s="419"/>
      <c r="BV6438" s="419"/>
      <c r="BW6438" s="419"/>
      <c r="BX6438" s="397"/>
      <c r="BZ6438" s="449"/>
      <c r="CB6438" s="419"/>
      <c r="CC6438" s="419"/>
      <c r="CD6438" s="419"/>
      <c r="CF6438" s="419"/>
      <c r="CG6438" s="419"/>
      <c r="CH6438" s="419"/>
    </row>
    <row r="6439" spans="3:86" ht="21" thickBot="1">
      <c r="C6439" s="425"/>
      <c r="P6439" s="431"/>
      <c r="R6439" s="419"/>
      <c r="S6439" s="446"/>
      <c r="T6439" s="419"/>
      <c r="V6439" s="196"/>
      <c r="W6439" s="419"/>
      <c r="X6439" s="419"/>
      <c r="Z6439" s="419"/>
      <c r="AA6439" s="419"/>
      <c r="AB6439" s="419"/>
      <c r="AD6439" s="419"/>
      <c r="AE6439" s="419"/>
      <c r="AF6439" s="419"/>
      <c r="AH6439" s="419"/>
      <c r="AI6439" s="419"/>
      <c r="AJ6439" s="419"/>
      <c r="AL6439" s="419"/>
      <c r="AM6439" s="419"/>
      <c r="AN6439" s="403"/>
      <c r="AO6439" s="419"/>
      <c r="AP6439" s="419"/>
      <c r="AQ6439" s="419"/>
      <c r="AR6439" s="419"/>
      <c r="AS6439" s="419"/>
      <c r="AT6439" s="419"/>
      <c r="AU6439" s="419"/>
      <c r="AV6439" s="419"/>
      <c r="AX6439" s="419"/>
      <c r="AY6439" s="419"/>
      <c r="AZ6439" s="419"/>
      <c r="BB6439" s="419"/>
      <c r="BC6439" s="419"/>
      <c r="BD6439" s="419"/>
      <c r="BF6439" s="419"/>
      <c r="BG6439" s="419"/>
      <c r="BH6439" s="419"/>
      <c r="BJ6439" s="419"/>
      <c r="BK6439" s="419"/>
      <c r="BL6439" s="419"/>
      <c r="BN6439" s="419"/>
      <c r="BO6439" s="419"/>
      <c r="BP6439" s="419"/>
      <c r="BR6439" s="419"/>
      <c r="BS6439" s="419"/>
      <c r="BT6439" s="419"/>
      <c r="BV6439" s="419"/>
      <c r="BW6439" s="419"/>
      <c r="BX6439" s="397"/>
      <c r="BZ6439" s="449"/>
      <c r="CB6439" s="419"/>
      <c r="CC6439" s="419"/>
      <c r="CD6439" s="419"/>
      <c r="CF6439" s="419"/>
      <c r="CG6439" s="419"/>
      <c r="CH6439" s="419"/>
    </row>
    <row r="6440" spans="3:86" ht="21" thickBot="1">
      <c r="C6440" s="425"/>
      <c r="P6440" s="431"/>
      <c r="R6440" s="419"/>
      <c r="S6440" s="446"/>
      <c r="T6440" s="419"/>
      <c r="V6440" s="196"/>
      <c r="W6440" s="419"/>
      <c r="X6440" s="419"/>
      <c r="Z6440" s="419"/>
      <c r="AA6440" s="419"/>
      <c r="AB6440" s="419"/>
      <c r="AD6440" s="419"/>
      <c r="AE6440" s="419"/>
      <c r="AF6440" s="419"/>
      <c r="AH6440" s="419"/>
      <c r="AI6440" s="419"/>
      <c r="AJ6440" s="419"/>
      <c r="AL6440" s="419"/>
      <c r="AM6440" s="419"/>
      <c r="AN6440" s="403"/>
      <c r="AO6440" s="419"/>
      <c r="AP6440" s="419"/>
      <c r="AQ6440" s="419"/>
      <c r="AR6440" s="419"/>
      <c r="AS6440" s="419"/>
      <c r="AT6440" s="419"/>
      <c r="AU6440" s="419"/>
      <c r="AV6440" s="419"/>
      <c r="AX6440" s="419"/>
      <c r="AY6440" s="419"/>
      <c r="AZ6440" s="419"/>
      <c r="BB6440" s="419"/>
      <c r="BC6440" s="419"/>
      <c r="BD6440" s="419"/>
      <c r="BF6440" s="419"/>
      <c r="BG6440" s="419"/>
      <c r="BH6440" s="419"/>
      <c r="BJ6440" s="419"/>
      <c r="BK6440" s="419"/>
      <c r="BL6440" s="419"/>
      <c r="BN6440" s="419"/>
      <c r="BO6440" s="419"/>
      <c r="BP6440" s="419"/>
      <c r="BR6440" s="419"/>
      <c r="BS6440" s="419"/>
      <c r="BT6440" s="419"/>
      <c r="BV6440" s="419"/>
      <c r="BW6440" s="419"/>
      <c r="BX6440" s="397"/>
      <c r="BZ6440" s="449"/>
      <c r="CB6440" s="419"/>
      <c r="CC6440" s="419"/>
      <c r="CD6440" s="419"/>
      <c r="CF6440" s="419"/>
      <c r="CG6440" s="419"/>
      <c r="CH6440" s="419"/>
    </row>
    <row r="6441" spans="3:86" ht="21" thickBot="1">
      <c r="C6441" s="425"/>
      <c r="P6441" s="431"/>
      <c r="R6441" s="419"/>
      <c r="S6441" s="446"/>
      <c r="T6441" s="419"/>
      <c r="V6441" s="196"/>
      <c r="W6441" s="419"/>
      <c r="X6441" s="419"/>
      <c r="Z6441" s="419"/>
      <c r="AA6441" s="419"/>
      <c r="AB6441" s="419"/>
      <c r="AD6441" s="419"/>
      <c r="AE6441" s="419"/>
      <c r="AF6441" s="419"/>
      <c r="AH6441" s="419"/>
      <c r="AI6441" s="419"/>
      <c r="AJ6441" s="419"/>
      <c r="AL6441" s="419"/>
      <c r="AM6441" s="419"/>
      <c r="AN6441" s="403"/>
      <c r="AO6441" s="419"/>
      <c r="AP6441" s="419"/>
      <c r="AQ6441" s="419"/>
      <c r="AR6441" s="419"/>
      <c r="AS6441" s="419"/>
      <c r="AT6441" s="419"/>
      <c r="AU6441" s="419"/>
      <c r="AV6441" s="419"/>
      <c r="AX6441" s="419"/>
      <c r="AY6441" s="419"/>
      <c r="AZ6441" s="419"/>
      <c r="BB6441" s="419"/>
      <c r="BC6441" s="419"/>
      <c r="BD6441" s="419"/>
      <c r="BF6441" s="419"/>
      <c r="BG6441" s="419"/>
      <c r="BH6441" s="419"/>
      <c r="BJ6441" s="419"/>
      <c r="BK6441" s="419"/>
      <c r="BL6441" s="419"/>
      <c r="BN6441" s="419"/>
      <c r="BO6441" s="419"/>
      <c r="BP6441" s="419"/>
      <c r="BR6441" s="419"/>
      <c r="BS6441" s="419"/>
      <c r="BT6441" s="419"/>
      <c r="BV6441" s="419"/>
      <c r="BW6441" s="419"/>
      <c r="BX6441" s="397"/>
      <c r="BZ6441" s="449"/>
      <c r="CB6441" s="419"/>
      <c r="CC6441" s="419"/>
      <c r="CD6441" s="419"/>
      <c r="CF6441" s="419"/>
      <c r="CG6441" s="419"/>
      <c r="CH6441" s="419"/>
    </row>
    <row r="6442" spans="3:86" ht="21" thickBot="1">
      <c r="C6442" s="425"/>
      <c r="P6442" s="431"/>
      <c r="R6442" s="419"/>
      <c r="S6442" s="446"/>
      <c r="T6442" s="419"/>
      <c r="V6442" s="196"/>
      <c r="W6442" s="419"/>
      <c r="X6442" s="419"/>
      <c r="Z6442" s="419"/>
      <c r="AA6442" s="419"/>
      <c r="AB6442" s="419"/>
      <c r="AD6442" s="419"/>
      <c r="AE6442" s="419"/>
      <c r="AF6442" s="419"/>
      <c r="AH6442" s="419"/>
      <c r="AI6442" s="419"/>
      <c r="AJ6442" s="419"/>
      <c r="AL6442" s="419"/>
      <c r="AM6442" s="419"/>
      <c r="AN6442" s="403"/>
      <c r="AO6442" s="419"/>
      <c r="AP6442" s="419"/>
      <c r="AQ6442" s="419"/>
      <c r="AR6442" s="419"/>
      <c r="AS6442" s="419"/>
      <c r="AT6442" s="419"/>
      <c r="AU6442" s="419"/>
      <c r="AV6442" s="419"/>
      <c r="AX6442" s="419"/>
      <c r="AY6442" s="419"/>
      <c r="AZ6442" s="419"/>
      <c r="BB6442" s="419"/>
      <c r="BC6442" s="419"/>
      <c r="BD6442" s="419"/>
      <c r="BF6442" s="419"/>
      <c r="BG6442" s="419"/>
      <c r="BH6442" s="419"/>
      <c r="BJ6442" s="419"/>
      <c r="BK6442" s="419"/>
      <c r="BL6442" s="419"/>
      <c r="BN6442" s="419"/>
      <c r="BO6442" s="419"/>
      <c r="BP6442" s="419"/>
      <c r="BR6442" s="419"/>
      <c r="BS6442" s="419"/>
      <c r="BT6442" s="419"/>
      <c r="BV6442" s="419"/>
      <c r="BW6442" s="419"/>
      <c r="BX6442" s="397"/>
      <c r="BZ6442" s="449"/>
      <c r="CB6442" s="419"/>
      <c r="CC6442" s="419"/>
      <c r="CD6442" s="419"/>
      <c r="CF6442" s="419"/>
      <c r="CG6442" s="419"/>
      <c r="CH6442" s="419"/>
    </row>
    <row r="6443" spans="3:86" ht="21" thickBot="1">
      <c r="C6443" s="425"/>
      <c r="P6443" s="431"/>
      <c r="R6443" s="419"/>
      <c r="S6443" s="446"/>
      <c r="T6443" s="419"/>
      <c r="V6443" s="196"/>
      <c r="W6443" s="419"/>
      <c r="X6443" s="419"/>
      <c r="Z6443" s="419"/>
      <c r="AA6443" s="419"/>
      <c r="AB6443" s="419"/>
      <c r="AD6443" s="419"/>
      <c r="AE6443" s="419"/>
      <c r="AF6443" s="419"/>
      <c r="AH6443" s="419"/>
      <c r="AI6443" s="419"/>
      <c r="AJ6443" s="419"/>
      <c r="AL6443" s="419"/>
      <c r="AM6443" s="419"/>
      <c r="AN6443" s="403"/>
      <c r="AO6443" s="419"/>
      <c r="AP6443" s="419"/>
      <c r="AQ6443" s="419"/>
      <c r="AR6443" s="419"/>
      <c r="AS6443" s="419"/>
      <c r="AT6443" s="419"/>
      <c r="AU6443" s="419"/>
      <c r="AV6443" s="419"/>
      <c r="AX6443" s="419"/>
      <c r="AY6443" s="419"/>
      <c r="AZ6443" s="419"/>
      <c r="BB6443" s="419"/>
      <c r="BC6443" s="419"/>
      <c r="BD6443" s="419"/>
      <c r="BF6443" s="419"/>
      <c r="BG6443" s="419"/>
      <c r="BH6443" s="419"/>
      <c r="BJ6443" s="419"/>
      <c r="BK6443" s="419"/>
      <c r="BL6443" s="419"/>
      <c r="BN6443" s="419"/>
      <c r="BO6443" s="419"/>
      <c r="BP6443" s="419"/>
      <c r="BR6443" s="419"/>
      <c r="BS6443" s="419"/>
      <c r="BT6443" s="419"/>
      <c r="BV6443" s="419"/>
      <c r="BW6443" s="419"/>
      <c r="BX6443" s="397"/>
      <c r="BZ6443" s="449"/>
      <c r="CB6443" s="419"/>
      <c r="CC6443" s="419"/>
      <c r="CD6443" s="419"/>
      <c r="CF6443" s="419"/>
      <c r="CG6443" s="419"/>
      <c r="CH6443" s="419"/>
    </row>
    <row r="6444" spans="3:86" ht="21" thickBot="1">
      <c r="C6444" s="425"/>
      <c r="P6444" s="431"/>
      <c r="R6444" s="419"/>
      <c r="S6444" s="446"/>
      <c r="T6444" s="419"/>
      <c r="V6444" s="196"/>
      <c r="W6444" s="419"/>
      <c r="X6444" s="419"/>
      <c r="Z6444" s="419"/>
      <c r="AA6444" s="419"/>
      <c r="AB6444" s="419"/>
      <c r="AD6444" s="419"/>
      <c r="AE6444" s="419"/>
      <c r="AF6444" s="419"/>
      <c r="AH6444" s="419"/>
      <c r="AI6444" s="419"/>
      <c r="AJ6444" s="419"/>
      <c r="AL6444" s="419"/>
      <c r="AM6444" s="419"/>
      <c r="AN6444" s="403"/>
      <c r="AO6444" s="419"/>
      <c r="AP6444" s="419"/>
      <c r="AQ6444" s="419"/>
      <c r="AR6444" s="419"/>
      <c r="AS6444" s="419"/>
      <c r="AT6444" s="419"/>
      <c r="AU6444" s="419"/>
      <c r="AV6444" s="419"/>
      <c r="AX6444" s="419"/>
      <c r="AY6444" s="419"/>
      <c r="AZ6444" s="419"/>
      <c r="BB6444" s="419"/>
      <c r="BC6444" s="419"/>
      <c r="BD6444" s="419"/>
      <c r="BF6444" s="419"/>
      <c r="BG6444" s="419"/>
      <c r="BH6444" s="419"/>
      <c r="BJ6444" s="419"/>
      <c r="BK6444" s="419"/>
      <c r="BL6444" s="419"/>
      <c r="BN6444" s="419"/>
      <c r="BO6444" s="419"/>
      <c r="BP6444" s="419"/>
      <c r="BR6444" s="419"/>
      <c r="BS6444" s="419"/>
      <c r="BT6444" s="419"/>
      <c r="BV6444" s="419"/>
      <c r="BW6444" s="419"/>
      <c r="BX6444" s="397"/>
      <c r="BZ6444" s="449"/>
      <c r="CB6444" s="419"/>
      <c r="CC6444" s="419"/>
      <c r="CD6444" s="419"/>
      <c r="CF6444" s="419"/>
      <c r="CG6444" s="419"/>
      <c r="CH6444" s="419"/>
    </row>
    <row r="6445" spans="3:86" ht="21" thickBot="1">
      <c r="C6445" s="425"/>
      <c r="P6445" s="431"/>
      <c r="R6445" s="419"/>
      <c r="S6445" s="446"/>
      <c r="T6445" s="419"/>
      <c r="V6445" s="196"/>
      <c r="W6445" s="419"/>
      <c r="X6445" s="419"/>
      <c r="Z6445" s="419"/>
      <c r="AA6445" s="419"/>
      <c r="AB6445" s="419"/>
      <c r="AD6445" s="419"/>
      <c r="AE6445" s="419"/>
      <c r="AF6445" s="419"/>
      <c r="AH6445" s="419"/>
      <c r="AI6445" s="419"/>
      <c r="AJ6445" s="419"/>
      <c r="AL6445" s="419"/>
      <c r="AM6445" s="419"/>
      <c r="AN6445" s="403"/>
      <c r="AO6445" s="419"/>
      <c r="AP6445" s="419"/>
      <c r="AQ6445" s="419"/>
      <c r="AR6445" s="419"/>
      <c r="AS6445" s="419"/>
      <c r="AT6445" s="419"/>
      <c r="AU6445" s="419"/>
      <c r="AV6445" s="419"/>
      <c r="AX6445" s="419"/>
      <c r="AY6445" s="419"/>
      <c r="AZ6445" s="419"/>
      <c r="BB6445" s="419"/>
      <c r="BC6445" s="419"/>
      <c r="BD6445" s="419"/>
      <c r="BF6445" s="419"/>
      <c r="BG6445" s="419"/>
      <c r="BH6445" s="419"/>
      <c r="BJ6445" s="419"/>
      <c r="BK6445" s="419"/>
      <c r="BL6445" s="419"/>
      <c r="BN6445" s="419"/>
      <c r="BO6445" s="419"/>
      <c r="BP6445" s="419"/>
      <c r="BR6445" s="419"/>
      <c r="BS6445" s="419"/>
      <c r="BT6445" s="419"/>
      <c r="BV6445" s="419"/>
      <c r="BW6445" s="419"/>
      <c r="BX6445" s="397"/>
      <c r="BZ6445" s="449"/>
      <c r="CB6445" s="419"/>
      <c r="CC6445" s="419"/>
      <c r="CD6445" s="419"/>
      <c r="CF6445" s="419"/>
      <c r="CG6445" s="419"/>
      <c r="CH6445" s="419"/>
    </row>
    <row r="6446" spans="3:86" ht="21" thickBot="1">
      <c r="C6446" s="425"/>
      <c r="P6446" s="431"/>
      <c r="R6446" s="419"/>
      <c r="S6446" s="446"/>
      <c r="T6446" s="419"/>
      <c r="V6446" s="196"/>
      <c r="W6446" s="419"/>
      <c r="X6446" s="419"/>
      <c r="Z6446" s="419"/>
      <c r="AA6446" s="419"/>
      <c r="AB6446" s="419"/>
      <c r="AD6446" s="419"/>
      <c r="AE6446" s="419"/>
      <c r="AF6446" s="419"/>
      <c r="AH6446" s="419"/>
      <c r="AI6446" s="419"/>
      <c r="AJ6446" s="419"/>
      <c r="AL6446" s="419"/>
      <c r="AM6446" s="419"/>
      <c r="AN6446" s="403"/>
      <c r="AO6446" s="419"/>
      <c r="AP6446" s="419"/>
      <c r="AQ6446" s="419"/>
      <c r="AR6446" s="419"/>
      <c r="AS6446" s="419"/>
      <c r="AT6446" s="419"/>
      <c r="AU6446" s="419"/>
      <c r="AV6446" s="419"/>
      <c r="AX6446" s="419"/>
      <c r="AY6446" s="419"/>
      <c r="AZ6446" s="419"/>
      <c r="BB6446" s="419"/>
      <c r="BC6446" s="419"/>
      <c r="BD6446" s="419"/>
      <c r="BF6446" s="419"/>
      <c r="BG6446" s="419"/>
      <c r="BH6446" s="419"/>
      <c r="BJ6446" s="419"/>
      <c r="BK6446" s="419"/>
      <c r="BL6446" s="419"/>
      <c r="BN6446" s="419"/>
      <c r="BO6446" s="419"/>
      <c r="BP6446" s="419"/>
      <c r="BR6446" s="419"/>
      <c r="BS6446" s="419"/>
      <c r="BT6446" s="419"/>
      <c r="BV6446" s="419"/>
      <c r="BW6446" s="419"/>
      <c r="BX6446" s="397"/>
      <c r="BZ6446" s="449"/>
      <c r="CB6446" s="419"/>
      <c r="CC6446" s="419"/>
      <c r="CD6446" s="419"/>
      <c r="CF6446" s="419"/>
      <c r="CG6446" s="419"/>
      <c r="CH6446" s="419"/>
    </row>
    <row r="6447" spans="3:86" ht="21" thickBot="1">
      <c r="C6447" s="425"/>
      <c r="P6447" s="431"/>
      <c r="R6447" s="419"/>
      <c r="S6447" s="446"/>
      <c r="T6447" s="419"/>
      <c r="V6447" s="196"/>
      <c r="W6447" s="419"/>
      <c r="X6447" s="419"/>
      <c r="Z6447" s="419"/>
      <c r="AA6447" s="419"/>
      <c r="AB6447" s="419"/>
      <c r="AD6447" s="419"/>
      <c r="AE6447" s="419"/>
      <c r="AF6447" s="419"/>
      <c r="AH6447" s="419"/>
      <c r="AI6447" s="419"/>
      <c r="AJ6447" s="419"/>
      <c r="AL6447" s="419"/>
      <c r="AM6447" s="419"/>
      <c r="AN6447" s="403"/>
      <c r="AO6447" s="419"/>
      <c r="AP6447" s="419"/>
      <c r="AQ6447" s="419"/>
      <c r="AR6447" s="419"/>
      <c r="AS6447" s="419"/>
      <c r="AT6447" s="419"/>
      <c r="AU6447" s="419"/>
      <c r="AV6447" s="419"/>
      <c r="AX6447" s="419"/>
      <c r="AY6447" s="419"/>
      <c r="AZ6447" s="419"/>
      <c r="BB6447" s="419"/>
      <c r="BC6447" s="419"/>
      <c r="BD6447" s="419"/>
      <c r="BF6447" s="419"/>
      <c r="BG6447" s="419"/>
      <c r="BH6447" s="419"/>
      <c r="BJ6447" s="419"/>
      <c r="BK6447" s="419"/>
      <c r="BL6447" s="419"/>
      <c r="BN6447" s="419"/>
      <c r="BO6447" s="419"/>
      <c r="BP6447" s="419"/>
      <c r="BR6447" s="419"/>
      <c r="BS6447" s="419"/>
      <c r="BT6447" s="419"/>
      <c r="BV6447" s="419"/>
      <c r="BW6447" s="419"/>
      <c r="BX6447" s="397"/>
      <c r="BZ6447" s="449"/>
      <c r="CB6447" s="419"/>
      <c r="CC6447" s="419"/>
      <c r="CD6447" s="419"/>
      <c r="CF6447" s="419"/>
      <c r="CG6447" s="419"/>
      <c r="CH6447" s="419"/>
    </row>
    <row r="6448" spans="3:86" ht="21" thickBot="1">
      <c r="C6448" s="425"/>
      <c r="P6448" s="431"/>
      <c r="R6448" s="419"/>
      <c r="S6448" s="446"/>
      <c r="T6448" s="419"/>
      <c r="V6448" s="196"/>
      <c r="W6448" s="419"/>
      <c r="X6448" s="419"/>
      <c r="Z6448" s="419"/>
      <c r="AA6448" s="419"/>
      <c r="AB6448" s="419"/>
      <c r="AD6448" s="419"/>
      <c r="AE6448" s="419"/>
      <c r="AF6448" s="419"/>
      <c r="AH6448" s="419"/>
      <c r="AI6448" s="419"/>
      <c r="AJ6448" s="419"/>
      <c r="AL6448" s="419"/>
      <c r="AM6448" s="419"/>
      <c r="AN6448" s="403"/>
      <c r="AO6448" s="419"/>
      <c r="AP6448" s="419"/>
      <c r="AQ6448" s="419"/>
      <c r="AR6448" s="419"/>
      <c r="AS6448" s="419"/>
      <c r="AT6448" s="419"/>
      <c r="AU6448" s="419"/>
      <c r="AV6448" s="419"/>
      <c r="AX6448" s="419"/>
      <c r="AY6448" s="419"/>
      <c r="AZ6448" s="419"/>
      <c r="BB6448" s="419"/>
      <c r="BC6448" s="419"/>
      <c r="BD6448" s="419"/>
      <c r="BF6448" s="419"/>
      <c r="BG6448" s="419"/>
      <c r="BH6448" s="419"/>
      <c r="BJ6448" s="419"/>
      <c r="BK6448" s="419"/>
      <c r="BL6448" s="419"/>
      <c r="BN6448" s="419"/>
      <c r="BO6448" s="419"/>
      <c r="BP6448" s="419"/>
      <c r="BR6448" s="419"/>
      <c r="BS6448" s="419"/>
      <c r="BT6448" s="419"/>
      <c r="BV6448" s="419"/>
      <c r="BW6448" s="419"/>
      <c r="BX6448" s="397"/>
      <c r="BZ6448" s="449"/>
      <c r="CB6448" s="419"/>
      <c r="CC6448" s="419"/>
      <c r="CD6448" s="419"/>
      <c r="CF6448" s="419"/>
      <c r="CG6448" s="419"/>
      <c r="CH6448" s="419"/>
    </row>
    <row r="6449" spans="3:86" ht="21" thickBot="1">
      <c r="C6449" s="425"/>
      <c r="P6449" s="431"/>
      <c r="R6449" s="419"/>
      <c r="S6449" s="446"/>
      <c r="T6449" s="419"/>
      <c r="V6449" s="196"/>
      <c r="W6449" s="419"/>
      <c r="X6449" s="419"/>
      <c r="Z6449" s="419"/>
      <c r="AA6449" s="419"/>
      <c r="AB6449" s="419"/>
      <c r="AD6449" s="419"/>
      <c r="AE6449" s="419"/>
      <c r="AF6449" s="419"/>
      <c r="AH6449" s="419"/>
      <c r="AI6449" s="419"/>
      <c r="AJ6449" s="419"/>
      <c r="AL6449" s="419"/>
      <c r="AM6449" s="419"/>
      <c r="AN6449" s="403"/>
      <c r="AO6449" s="419"/>
      <c r="AP6449" s="419"/>
      <c r="AQ6449" s="419"/>
      <c r="AR6449" s="419"/>
      <c r="AS6449" s="419"/>
      <c r="AT6449" s="419"/>
      <c r="AU6449" s="419"/>
      <c r="AV6449" s="419"/>
      <c r="AX6449" s="419"/>
      <c r="AY6449" s="419"/>
      <c r="AZ6449" s="419"/>
      <c r="BB6449" s="419"/>
      <c r="BC6449" s="419"/>
      <c r="BD6449" s="419"/>
      <c r="BF6449" s="419"/>
      <c r="BG6449" s="419"/>
      <c r="BH6449" s="419"/>
      <c r="BJ6449" s="419"/>
      <c r="BK6449" s="419"/>
      <c r="BL6449" s="419"/>
      <c r="BN6449" s="419"/>
      <c r="BO6449" s="419"/>
      <c r="BP6449" s="419"/>
      <c r="BR6449" s="419"/>
      <c r="BS6449" s="419"/>
      <c r="BT6449" s="419"/>
      <c r="BV6449" s="419"/>
      <c r="BW6449" s="419"/>
      <c r="BX6449" s="397"/>
      <c r="BZ6449" s="449"/>
      <c r="CB6449" s="419"/>
      <c r="CC6449" s="419"/>
      <c r="CD6449" s="419"/>
      <c r="CF6449" s="419"/>
      <c r="CG6449" s="419"/>
      <c r="CH6449" s="419"/>
    </row>
    <row r="6450" spans="3:86" ht="21" thickBot="1">
      <c r="C6450" s="425"/>
      <c r="P6450" s="431"/>
      <c r="R6450" s="419"/>
      <c r="S6450" s="446"/>
      <c r="T6450" s="419"/>
      <c r="V6450" s="196"/>
      <c r="W6450" s="419"/>
      <c r="X6450" s="419"/>
      <c r="Z6450" s="419"/>
      <c r="AA6450" s="419"/>
      <c r="AB6450" s="419"/>
      <c r="AD6450" s="419"/>
      <c r="AE6450" s="419"/>
      <c r="AF6450" s="419"/>
      <c r="AH6450" s="419"/>
      <c r="AI6450" s="419"/>
      <c r="AJ6450" s="419"/>
      <c r="AL6450" s="419"/>
      <c r="AM6450" s="419"/>
      <c r="AN6450" s="403"/>
      <c r="AO6450" s="419"/>
      <c r="AP6450" s="419"/>
      <c r="AQ6450" s="419"/>
      <c r="AR6450" s="419"/>
      <c r="AS6450" s="419"/>
      <c r="AT6450" s="419"/>
      <c r="AU6450" s="419"/>
      <c r="AV6450" s="419"/>
      <c r="AX6450" s="419"/>
      <c r="AY6450" s="419"/>
      <c r="AZ6450" s="419"/>
      <c r="BB6450" s="419"/>
      <c r="BC6450" s="419"/>
      <c r="BD6450" s="419"/>
      <c r="BF6450" s="419"/>
      <c r="BG6450" s="419"/>
      <c r="BH6450" s="419"/>
      <c r="BJ6450" s="419"/>
      <c r="BK6450" s="419"/>
      <c r="BL6450" s="419"/>
      <c r="BN6450" s="419"/>
      <c r="BO6450" s="419"/>
      <c r="BP6450" s="419"/>
      <c r="BR6450" s="419"/>
      <c r="BS6450" s="419"/>
      <c r="BT6450" s="419"/>
      <c r="BV6450" s="419"/>
      <c r="BW6450" s="419"/>
      <c r="BX6450" s="397"/>
      <c r="BZ6450" s="449"/>
      <c r="CB6450" s="419"/>
      <c r="CC6450" s="419"/>
      <c r="CD6450" s="419"/>
      <c r="CF6450" s="419"/>
      <c r="CG6450" s="419"/>
      <c r="CH6450" s="419"/>
    </row>
    <row r="6451" spans="3:86" ht="21" thickBot="1">
      <c r="C6451" s="425"/>
      <c r="P6451" s="431"/>
      <c r="R6451" s="419"/>
      <c r="S6451" s="446"/>
      <c r="T6451" s="419"/>
      <c r="V6451" s="196"/>
      <c r="W6451" s="419"/>
      <c r="X6451" s="419"/>
      <c r="Z6451" s="419"/>
      <c r="AA6451" s="419"/>
      <c r="AB6451" s="419"/>
      <c r="AD6451" s="419"/>
      <c r="AE6451" s="419"/>
      <c r="AF6451" s="419"/>
      <c r="AH6451" s="419"/>
      <c r="AI6451" s="419"/>
      <c r="AJ6451" s="419"/>
      <c r="AL6451" s="419"/>
      <c r="AM6451" s="419"/>
      <c r="AN6451" s="403"/>
      <c r="AO6451" s="419"/>
      <c r="AP6451" s="419"/>
      <c r="AQ6451" s="419"/>
      <c r="AR6451" s="419"/>
      <c r="AS6451" s="419"/>
      <c r="AT6451" s="419"/>
      <c r="AU6451" s="419"/>
      <c r="AV6451" s="419"/>
      <c r="AX6451" s="419"/>
      <c r="AY6451" s="419"/>
      <c r="AZ6451" s="419"/>
      <c r="BB6451" s="419"/>
      <c r="BC6451" s="419"/>
      <c r="BD6451" s="419"/>
      <c r="BF6451" s="419"/>
      <c r="BG6451" s="419"/>
      <c r="BH6451" s="419"/>
      <c r="BJ6451" s="419"/>
      <c r="BK6451" s="419"/>
      <c r="BL6451" s="419"/>
      <c r="BN6451" s="419"/>
      <c r="BO6451" s="419"/>
      <c r="BP6451" s="419"/>
      <c r="BR6451" s="419"/>
      <c r="BS6451" s="419"/>
      <c r="BT6451" s="419"/>
      <c r="BV6451" s="419"/>
      <c r="BW6451" s="419"/>
      <c r="BX6451" s="397"/>
      <c r="BZ6451" s="449"/>
      <c r="CB6451" s="419"/>
      <c r="CC6451" s="419"/>
      <c r="CD6451" s="419"/>
      <c r="CF6451" s="419"/>
      <c r="CG6451" s="419"/>
      <c r="CH6451" s="419"/>
    </row>
    <row r="6452" spans="3:86" ht="21" thickBot="1">
      <c r="C6452" s="425"/>
      <c r="P6452" s="431"/>
      <c r="R6452" s="419"/>
      <c r="S6452" s="446"/>
      <c r="T6452" s="419"/>
      <c r="V6452" s="196"/>
      <c r="W6452" s="419"/>
      <c r="X6452" s="419"/>
      <c r="Z6452" s="419"/>
      <c r="AA6452" s="419"/>
      <c r="AB6452" s="419"/>
      <c r="AD6452" s="419"/>
      <c r="AE6452" s="419"/>
      <c r="AF6452" s="419"/>
      <c r="AH6452" s="419"/>
      <c r="AI6452" s="419"/>
      <c r="AJ6452" s="419"/>
      <c r="AL6452" s="419"/>
      <c r="AM6452" s="419"/>
      <c r="AN6452" s="403"/>
      <c r="AO6452" s="419"/>
      <c r="AP6452" s="419"/>
      <c r="AQ6452" s="419"/>
      <c r="AR6452" s="419"/>
      <c r="AS6452" s="419"/>
      <c r="AT6452" s="419"/>
      <c r="AU6452" s="419"/>
      <c r="AV6452" s="419"/>
      <c r="AX6452" s="419"/>
      <c r="AY6452" s="419"/>
      <c r="AZ6452" s="419"/>
      <c r="BB6452" s="419"/>
      <c r="BC6452" s="419"/>
      <c r="BD6452" s="419"/>
      <c r="BF6452" s="419"/>
      <c r="BG6452" s="419"/>
      <c r="BH6452" s="419"/>
      <c r="BJ6452" s="419"/>
      <c r="BK6452" s="419"/>
      <c r="BL6452" s="419"/>
      <c r="BN6452" s="419"/>
      <c r="BO6452" s="419"/>
      <c r="BP6452" s="419"/>
      <c r="BR6452" s="419"/>
      <c r="BS6452" s="419"/>
      <c r="BT6452" s="419"/>
      <c r="BV6452" s="419"/>
      <c r="BW6452" s="419"/>
      <c r="BX6452" s="397"/>
      <c r="BZ6452" s="449"/>
      <c r="CB6452" s="419"/>
      <c r="CC6452" s="419"/>
      <c r="CD6452" s="419"/>
      <c r="CF6452" s="419"/>
      <c r="CG6452" s="419"/>
      <c r="CH6452" s="419"/>
    </row>
    <row r="6453" spans="3:86" ht="21" thickBot="1">
      <c r="C6453" s="425"/>
      <c r="P6453" s="431"/>
      <c r="R6453" s="419"/>
      <c r="S6453" s="446"/>
      <c r="T6453" s="419"/>
      <c r="V6453" s="196"/>
      <c r="W6453" s="419"/>
      <c r="X6453" s="419"/>
      <c r="Z6453" s="419"/>
      <c r="AA6453" s="419"/>
      <c r="AB6453" s="419"/>
      <c r="AD6453" s="419"/>
      <c r="AE6453" s="419"/>
      <c r="AF6453" s="419"/>
      <c r="AH6453" s="419"/>
      <c r="AI6453" s="419"/>
      <c r="AJ6453" s="419"/>
      <c r="AL6453" s="419"/>
      <c r="AM6453" s="419"/>
      <c r="AN6453" s="403"/>
      <c r="AO6453" s="419"/>
      <c r="AP6453" s="419"/>
      <c r="AQ6453" s="419"/>
      <c r="AR6453" s="419"/>
      <c r="AS6453" s="419"/>
      <c r="AT6453" s="419"/>
      <c r="AU6453" s="419"/>
      <c r="AV6453" s="419"/>
      <c r="AX6453" s="419"/>
      <c r="AY6453" s="419"/>
      <c r="AZ6453" s="419"/>
      <c r="BB6453" s="419"/>
      <c r="BC6453" s="419"/>
      <c r="BD6453" s="419"/>
      <c r="BF6453" s="419"/>
      <c r="BG6453" s="419"/>
      <c r="BH6453" s="419"/>
      <c r="BJ6453" s="419"/>
      <c r="BK6453" s="419"/>
      <c r="BL6453" s="419"/>
      <c r="BN6453" s="419"/>
      <c r="BO6453" s="419"/>
      <c r="BP6453" s="419"/>
      <c r="BR6453" s="419"/>
      <c r="BS6453" s="419"/>
      <c r="BT6453" s="419"/>
      <c r="BV6453" s="419"/>
      <c r="BW6453" s="419"/>
      <c r="BX6453" s="397"/>
      <c r="BZ6453" s="449"/>
      <c r="CB6453" s="419"/>
      <c r="CC6453" s="419"/>
      <c r="CD6453" s="419"/>
      <c r="CF6453" s="419"/>
      <c r="CG6453" s="419"/>
      <c r="CH6453" s="419"/>
    </row>
    <row r="6454" spans="3:86" ht="21" thickBot="1">
      <c r="C6454" s="425"/>
      <c r="P6454" s="431"/>
      <c r="R6454" s="419"/>
      <c r="S6454" s="446"/>
      <c r="T6454" s="419"/>
      <c r="V6454" s="196"/>
      <c r="W6454" s="419"/>
      <c r="X6454" s="419"/>
      <c r="Z6454" s="419"/>
      <c r="AA6454" s="419"/>
      <c r="AB6454" s="419"/>
      <c r="AD6454" s="419"/>
      <c r="AE6454" s="419"/>
      <c r="AF6454" s="419"/>
      <c r="AH6454" s="419"/>
      <c r="AI6454" s="419"/>
      <c r="AJ6454" s="419"/>
      <c r="AL6454" s="419"/>
      <c r="AM6454" s="419"/>
      <c r="AN6454" s="403"/>
      <c r="AO6454" s="419"/>
      <c r="AP6454" s="419"/>
      <c r="AQ6454" s="419"/>
      <c r="AR6454" s="419"/>
      <c r="AS6454" s="419"/>
      <c r="AT6454" s="419"/>
      <c r="AU6454" s="419"/>
      <c r="AV6454" s="419"/>
      <c r="AX6454" s="419"/>
      <c r="AY6454" s="419"/>
      <c r="AZ6454" s="419"/>
      <c r="BB6454" s="419"/>
      <c r="BC6454" s="419"/>
      <c r="BD6454" s="419"/>
      <c r="BF6454" s="419"/>
      <c r="BG6454" s="419"/>
      <c r="BH6454" s="419"/>
      <c r="BJ6454" s="419"/>
      <c r="BK6454" s="419"/>
      <c r="BL6454" s="419"/>
      <c r="BN6454" s="419"/>
      <c r="BO6454" s="419"/>
      <c r="BP6454" s="419"/>
      <c r="BR6454" s="419"/>
      <c r="BS6454" s="419"/>
      <c r="BT6454" s="419"/>
      <c r="BV6454" s="419"/>
      <c r="BW6454" s="419"/>
      <c r="BX6454" s="397"/>
      <c r="BZ6454" s="449"/>
      <c r="CB6454" s="419"/>
      <c r="CC6454" s="419"/>
      <c r="CD6454" s="419"/>
      <c r="CF6454" s="419"/>
      <c r="CG6454" s="419"/>
      <c r="CH6454" s="419"/>
    </row>
    <row r="6455" spans="3:86" ht="21" thickBot="1">
      <c r="C6455" s="425"/>
      <c r="P6455" s="431"/>
      <c r="R6455" s="419"/>
      <c r="S6455" s="446"/>
      <c r="T6455" s="419"/>
      <c r="V6455" s="196"/>
      <c r="W6455" s="419"/>
      <c r="X6455" s="419"/>
      <c r="Z6455" s="419"/>
      <c r="AA6455" s="419"/>
      <c r="AB6455" s="419"/>
      <c r="AD6455" s="419"/>
      <c r="AE6455" s="419"/>
      <c r="AF6455" s="419"/>
      <c r="AH6455" s="419"/>
      <c r="AI6455" s="419"/>
      <c r="AJ6455" s="419"/>
      <c r="AL6455" s="419"/>
      <c r="AM6455" s="419"/>
      <c r="AN6455" s="403"/>
      <c r="AO6455" s="419"/>
      <c r="AP6455" s="419"/>
      <c r="AQ6455" s="419"/>
      <c r="AR6455" s="419"/>
      <c r="AS6455" s="419"/>
      <c r="AT6455" s="419"/>
      <c r="AU6455" s="419"/>
      <c r="AV6455" s="419"/>
      <c r="AX6455" s="419"/>
      <c r="AY6455" s="419"/>
      <c r="AZ6455" s="419"/>
      <c r="BB6455" s="419"/>
      <c r="BC6455" s="419"/>
      <c r="BD6455" s="419"/>
      <c r="BF6455" s="419"/>
      <c r="BG6455" s="419"/>
      <c r="BH6455" s="419"/>
      <c r="BJ6455" s="419"/>
      <c r="BK6455" s="419"/>
      <c r="BL6455" s="419"/>
      <c r="BN6455" s="419"/>
      <c r="BO6455" s="419"/>
      <c r="BP6455" s="419"/>
      <c r="BR6455" s="419"/>
      <c r="BS6455" s="419"/>
      <c r="BT6455" s="419"/>
      <c r="BV6455" s="419"/>
      <c r="BW6455" s="419"/>
      <c r="BX6455" s="397"/>
      <c r="BZ6455" s="449"/>
      <c r="CB6455" s="419"/>
      <c r="CC6455" s="419"/>
      <c r="CD6455" s="419"/>
      <c r="CF6455" s="419"/>
      <c r="CG6455" s="419"/>
      <c r="CH6455" s="419"/>
    </row>
    <row r="6456" spans="3:86" ht="21" thickBot="1">
      <c r="C6456" s="425"/>
      <c r="P6456" s="431"/>
      <c r="R6456" s="419"/>
      <c r="S6456" s="446"/>
      <c r="T6456" s="419"/>
      <c r="V6456" s="196"/>
      <c r="W6456" s="419"/>
      <c r="X6456" s="419"/>
      <c r="Z6456" s="419"/>
      <c r="AA6456" s="419"/>
      <c r="AB6456" s="419"/>
      <c r="AD6456" s="419"/>
      <c r="AE6456" s="419"/>
      <c r="AF6456" s="419"/>
      <c r="AH6456" s="419"/>
      <c r="AI6456" s="419"/>
      <c r="AJ6456" s="419"/>
      <c r="AL6456" s="419"/>
      <c r="AM6456" s="419"/>
      <c r="AN6456" s="403"/>
      <c r="AO6456" s="419"/>
      <c r="AP6456" s="419"/>
      <c r="AQ6456" s="419"/>
      <c r="AR6456" s="419"/>
      <c r="AS6456" s="419"/>
      <c r="AT6456" s="419"/>
      <c r="AU6456" s="419"/>
      <c r="AV6456" s="419"/>
      <c r="AX6456" s="419"/>
      <c r="AY6456" s="419"/>
      <c r="AZ6456" s="419"/>
      <c r="BB6456" s="419"/>
      <c r="BC6456" s="419"/>
      <c r="BD6456" s="419"/>
      <c r="BF6456" s="419"/>
      <c r="BG6456" s="419"/>
      <c r="BH6456" s="419"/>
      <c r="BJ6456" s="419"/>
      <c r="BK6456" s="419"/>
      <c r="BL6456" s="419"/>
      <c r="BN6456" s="419"/>
      <c r="BO6456" s="419"/>
      <c r="BP6456" s="419"/>
      <c r="BR6456" s="419"/>
      <c r="BS6456" s="419"/>
      <c r="BT6456" s="419"/>
      <c r="BV6456" s="419"/>
      <c r="BW6456" s="419"/>
      <c r="BX6456" s="397"/>
      <c r="BZ6456" s="449"/>
      <c r="CB6456" s="419"/>
      <c r="CC6456" s="419"/>
      <c r="CD6456" s="419"/>
      <c r="CF6456" s="419"/>
      <c r="CG6456" s="419"/>
      <c r="CH6456" s="419"/>
    </row>
    <row r="6457" spans="3:86" ht="21" thickBot="1">
      <c r="C6457" s="425"/>
      <c r="P6457" s="431"/>
      <c r="R6457" s="419"/>
      <c r="S6457" s="446"/>
      <c r="T6457" s="419"/>
      <c r="V6457" s="196"/>
      <c r="W6457" s="419"/>
      <c r="X6457" s="419"/>
      <c r="Z6457" s="419"/>
      <c r="AA6457" s="419"/>
      <c r="AB6457" s="419"/>
      <c r="AD6457" s="419"/>
      <c r="AE6457" s="419"/>
      <c r="AF6457" s="419"/>
      <c r="AH6457" s="419"/>
      <c r="AI6457" s="419"/>
      <c r="AJ6457" s="419"/>
      <c r="AL6457" s="419"/>
      <c r="AM6457" s="419"/>
      <c r="AN6457" s="403"/>
      <c r="AO6457" s="419"/>
      <c r="AP6457" s="419"/>
      <c r="AQ6457" s="419"/>
      <c r="AR6457" s="419"/>
      <c r="AS6457" s="419"/>
      <c r="AT6457" s="419"/>
      <c r="AU6457" s="419"/>
      <c r="AV6457" s="419"/>
      <c r="AX6457" s="419"/>
      <c r="AY6457" s="419"/>
      <c r="AZ6457" s="419"/>
      <c r="BB6457" s="419"/>
      <c r="BC6457" s="419"/>
      <c r="BD6457" s="419"/>
      <c r="BF6457" s="419"/>
      <c r="BG6457" s="419"/>
      <c r="BH6457" s="419"/>
      <c r="BJ6457" s="419"/>
      <c r="BK6457" s="419"/>
      <c r="BL6457" s="419"/>
      <c r="BN6457" s="419"/>
      <c r="BO6457" s="419"/>
      <c r="BP6457" s="419"/>
      <c r="BR6457" s="419"/>
      <c r="BS6457" s="419"/>
      <c r="BT6457" s="419"/>
      <c r="BV6457" s="419"/>
      <c r="BW6457" s="419"/>
      <c r="BX6457" s="397"/>
      <c r="BZ6457" s="449"/>
      <c r="CB6457" s="419"/>
      <c r="CC6457" s="419"/>
      <c r="CD6457" s="419"/>
      <c r="CF6457" s="419"/>
      <c r="CG6457" s="419"/>
      <c r="CH6457" s="419"/>
    </row>
    <row r="6458" spans="3:86" ht="21" thickBot="1">
      <c r="C6458" s="425"/>
      <c r="P6458" s="431"/>
      <c r="R6458" s="419"/>
      <c r="S6458" s="446"/>
      <c r="T6458" s="419"/>
      <c r="V6458" s="196"/>
      <c r="W6458" s="419"/>
      <c r="X6458" s="419"/>
      <c r="Z6458" s="419"/>
      <c r="AA6458" s="419"/>
      <c r="AB6458" s="419"/>
      <c r="AD6458" s="419"/>
      <c r="AE6458" s="419"/>
      <c r="AF6458" s="419"/>
      <c r="AH6458" s="419"/>
      <c r="AI6458" s="419"/>
      <c r="AJ6458" s="419"/>
      <c r="AL6458" s="419"/>
      <c r="AM6458" s="419"/>
      <c r="AN6458" s="403"/>
      <c r="AO6458" s="419"/>
      <c r="AP6458" s="419"/>
      <c r="AQ6458" s="419"/>
      <c r="AR6458" s="419"/>
      <c r="AS6458" s="419"/>
      <c r="AT6458" s="419"/>
      <c r="AU6458" s="419"/>
      <c r="AV6458" s="419"/>
      <c r="AX6458" s="419"/>
      <c r="AY6458" s="419"/>
      <c r="AZ6458" s="419"/>
      <c r="BB6458" s="419"/>
      <c r="BC6458" s="419"/>
      <c r="BD6458" s="419"/>
      <c r="BF6458" s="419"/>
      <c r="BG6458" s="419"/>
      <c r="BH6458" s="419"/>
      <c r="BJ6458" s="419"/>
      <c r="BK6458" s="419"/>
      <c r="BL6458" s="419"/>
      <c r="BN6458" s="419"/>
      <c r="BO6458" s="419"/>
      <c r="BP6458" s="419"/>
      <c r="BR6458" s="419"/>
      <c r="BS6458" s="419"/>
      <c r="BT6458" s="419"/>
      <c r="BV6458" s="419"/>
      <c r="BW6458" s="419"/>
      <c r="BX6458" s="397"/>
      <c r="BZ6458" s="449"/>
      <c r="CB6458" s="419"/>
      <c r="CC6458" s="419"/>
      <c r="CD6458" s="419"/>
      <c r="CF6458" s="419"/>
      <c r="CG6458" s="419"/>
      <c r="CH6458" s="419"/>
    </row>
    <row r="6459" spans="3:86" ht="21" thickBot="1">
      <c r="C6459" s="425"/>
      <c r="P6459" s="431"/>
      <c r="R6459" s="419"/>
      <c r="S6459" s="446"/>
      <c r="T6459" s="419"/>
      <c r="V6459" s="196"/>
      <c r="W6459" s="419"/>
      <c r="X6459" s="419"/>
      <c r="Z6459" s="419"/>
      <c r="AA6459" s="419"/>
      <c r="AB6459" s="419"/>
      <c r="AD6459" s="419"/>
      <c r="AE6459" s="419"/>
      <c r="AF6459" s="419"/>
      <c r="AH6459" s="419"/>
      <c r="AI6459" s="419"/>
      <c r="AJ6459" s="419"/>
      <c r="AL6459" s="419"/>
      <c r="AM6459" s="419"/>
      <c r="AN6459" s="403"/>
      <c r="AO6459" s="419"/>
      <c r="AP6459" s="419"/>
      <c r="AQ6459" s="419"/>
      <c r="AR6459" s="419"/>
      <c r="AS6459" s="419"/>
      <c r="AT6459" s="419"/>
      <c r="AU6459" s="419"/>
      <c r="AV6459" s="419"/>
      <c r="AX6459" s="419"/>
      <c r="AY6459" s="419"/>
      <c r="AZ6459" s="419"/>
      <c r="BB6459" s="419"/>
      <c r="BC6459" s="419"/>
      <c r="BD6459" s="419"/>
      <c r="BF6459" s="419"/>
      <c r="BG6459" s="419"/>
      <c r="BH6459" s="419"/>
      <c r="BJ6459" s="419"/>
      <c r="BK6459" s="419"/>
      <c r="BL6459" s="419"/>
      <c r="BN6459" s="419"/>
      <c r="BO6459" s="419"/>
      <c r="BP6459" s="419"/>
      <c r="BR6459" s="419"/>
      <c r="BS6459" s="419"/>
      <c r="BT6459" s="419"/>
      <c r="BV6459" s="419"/>
      <c r="BW6459" s="419"/>
      <c r="BX6459" s="397"/>
      <c r="BZ6459" s="449"/>
      <c r="CB6459" s="419"/>
      <c r="CC6459" s="419"/>
      <c r="CD6459" s="419"/>
      <c r="CF6459" s="419"/>
      <c r="CG6459" s="419"/>
      <c r="CH6459" s="419"/>
    </row>
    <row r="6460" spans="3:86" ht="21" thickBot="1">
      <c r="C6460" s="425"/>
      <c r="P6460" s="431"/>
      <c r="R6460" s="419"/>
      <c r="S6460" s="446"/>
      <c r="T6460" s="419"/>
      <c r="V6460" s="196"/>
      <c r="W6460" s="419"/>
      <c r="X6460" s="419"/>
      <c r="Z6460" s="419"/>
      <c r="AA6460" s="419"/>
      <c r="AB6460" s="419"/>
      <c r="AD6460" s="419"/>
      <c r="AE6460" s="419"/>
      <c r="AF6460" s="419"/>
      <c r="AH6460" s="419"/>
      <c r="AI6460" s="419"/>
      <c r="AJ6460" s="419"/>
      <c r="AL6460" s="419"/>
      <c r="AM6460" s="419"/>
      <c r="AN6460" s="403"/>
      <c r="AO6460" s="419"/>
      <c r="AP6460" s="419"/>
      <c r="AQ6460" s="419"/>
      <c r="AR6460" s="419"/>
      <c r="AS6460" s="419"/>
      <c r="AT6460" s="419"/>
      <c r="AU6460" s="419"/>
      <c r="AV6460" s="419"/>
      <c r="AX6460" s="419"/>
      <c r="AY6460" s="419"/>
      <c r="AZ6460" s="419"/>
      <c r="BB6460" s="419"/>
      <c r="BC6460" s="419"/>
      <c r="BD6460" s="419"/>
      <c r="BF6460" s="419"/>
      <c r="BG6460" s="419"/>
      <c r="BH6460" s="419"/>
      <c r="BJ6460" s="419"/>
      <c r="BK6460" s="419"/>
      <c r="BL6460" s="419"/>
      <c r="BN6460" s="419"/>
      <c r="BO6460" s="419"/>
      <c r="BP6460" s="419"/>
      <c r="BR6460" s="419"/>
      <c r="BS6460" s="419"/>
      <c r="BT6460" s="419"/>
      <c r="BV6460" s="419"/>
      <c r="BW6460" s="419"/>
      <c r="BX6460" s="397"/>
      <c r="BZ6460" s="449"/>
      <c r="CB6460" s="419"/>
      <c r="CC6460" s="419"/>
      <c r="CD6460" s="419"/>
      <c r="CF6460" s="419"/>
      <c r="CG6460" s="419"/>
      <c r="CH6460" s="419"/>
    </row>
    <row r="6461" spans="3:86" ht="21" thickBot="1">
      <c r="C6461" s="425"/>
      <c r="P6461" s="431"/>
      <c r="R6461" s="419"/>
      <c r="S6461" s="446"/>
      <c r="T6461" s="419"/>
      <c r="V6461" s="196"/>
      <c r="W6461" s="419"/>
      <c r="X6461" s="419"/>
      <c r="Z6461" s="419"/>
      <c r="AA6461" s="419"/>
      <c r="AB6461" s="419"/>
      <c r="AD6461" s="419"/>
      <c r="AE6461" s="419"/>
      <c r="AF6461" s="419"/>
      <c r="AH6461" s="419"/>
      <c r="AI6461" s="419"/>
      <c r="AJ6461" s="419"/>
      <c r="AL6461" s="419"/>
      <c r="AM6461" s="419"/>
      <c r="AN6461" s="403"/>
      <c r="AO6461" s="419"/>
      <c r="AP6461" s="419"/>
      <c r="AQ6461" s="419"/>
      <c r="AR6461" s="419"/>
      <c r="AS6461" s="419"/>
      <c r="AT6461" s="419"/>
      <c r="AU6461" s="419"/>
      <c r="AV6461" s="419"/>
      <c r="AX6461" s="419"/>
      <c r="AY6461" s="419"/>
      <c r="AZ6461" s="419"/>
      <c r="BB6461" s="419"/>
      <c r="BC6461" s="419"/>
      <c r="BD6461" s="419"/>
      <c r="BF6461" s="419"/>
      <c r="BG6461" s="419"/>
      <c r="BH6461" s="419"/>
      <c r="BJ6461" s="419"/>
      <c r="BK6461" s="419"/>
      <c r="BL6461" s="419"/>
      <c r="BN6461" s="419"/>
      <c r="BO6461" s="419"/>
      <c r="BP6461" s="419"/>
      <c r="BR6461" s="419"/>
      <c r="BS6461" s="419"/>
      <c r="BT6461" s="419"/>
      <c r="BV6461" s="419"/>
      <c r="BW6461" s="419"/>
      <c r="BX6461" s="397"/>
      <c r="BZ6461" s="449"/>
      <c r="CB6461" s="419"/>
      <c r="CC6461" s="419"/>
      <c r="CD6461" s="419"/>
      <c r="CF6461" s="419"/>
      <c r="CG6461" s="419"/>
      <c r="CH6461" s="419"/>
    </row>
    <row r="6462" spans="3:86" ht="21" thickBot="1">
      <c r="C6462" s="425"/>
      <c r="P6462" s="431"/>
      <c r="R6462" s="419"/>
      <c r="S6462" s="446"/>
      <c r="T6462" s="419"/>
      <c r="V6462" s="196"/>
      <c r="W6462" s="419"/>
      <c r="X6462" s="419"/>
      <c r="Z6462" s="419"/>
      <c r="AA6462" s="419"/>
      <c r="AB6462" s="419"/>
      <c r="AD6462" s="419"/>
      <c r="AE6462" s="419"/>
      <c r="AF6462" s="419"/>
      <c r="AH6462" s="419"/>
      <c r="AI6462" s="419"/>
      <c r="AJ6462" s="419"/>
      <c r="AL6462" s="419"/>
      <c r="AM6462" s="419"/>
      <c r="AN6462" s="403"/>
      <c r="AO6462" s="419"/>
      <c r="AP6462" s="419"/>
      <c r="AQ6462" s="419"/>
      <c r="AR6462" s="419"/>
      <c r="AS6462" s="419"/>
      <c r="AT6462" s="419"/>
      <c r="AU6462" s="419"/>
      <c r="AV6462" s="419"/>
      <c r="AX6462" s="419"/>
      <c r="AY6462" s="419"/>
      <c r="AZ6462" s="419"/>
      <c r="BB6462" s="419"/>
      <c r="BC6462" s="419"/>
      <c r="BD6462" s="419"/>
      <c r="BF6462" s="419"/>
      <c r="BG6462" s="419"/>
      <c r="BH6462" s="419"/>
      <c r="BJ6462" s="419"/>
      <c r="BK6462" s="419"/>
      <c r="BL6462" s="419"/>
      <c r="BN6462" s="419"/>
      <c r="BO6462" s="419"/>
      <c r="BP6462" s="419"/>
      <c r="BR6462" s="419"/>
      <c r="BS6462" s="419"/>
      <c r="BT6462" s="419"/>
      <c r="BV6462" s="419"/>
      <c r="BW6462" s="419"/>
      <c r="BX6462" s="397"/>
      <c r="BZ6462" s="449"/>
      <c r="CB6462" s="419"/>
      <c r="CC6462" s="419"/>
      <c r="CD6462" s="419"/>
      <c r="CF6462" s="419"/>
      <c r="CG6462" s="419"/>
      <c r="CH6462" s="419"/>
    </row>
    <row r="6463" spans="3:86" ht="21" thickBot="1">
      <c r="C6463" s="425"/>
      <c r="P6463" s="431"/>
      <c r="R6463" s="419"/>
      <c r="S6463" s="446"/>
      <c r="T6463" s="419"/>
      <c r="V6463" s="196"/>
      <c r="W6463" s="419"/>
      <c r="X6463" s="419"/>
      <c r="Z6463" s="419"/>
      <c r="AA6463" s="419"/>
      <c r="AB6463" s="419"/>
      <c r="AD6463" s="419"/>
      <c r="AE6463" s="419"/>
      <c r="AF6463" s="419"/>
      <c r="AH6463" s="419"/>
      <c r="AI6463" s="419"/>
      <c r="AJ6463" s="419"/>
      <c r="AL6463" s="419"/>
      <c r="AM6463" s="419"/>
      <c r="AN6463" s="403"/>
      <c r="AO6463" s="419"/>
      <c r="AP6463" s="419"/>
      <c r="AQ6463" s="419"/>
      <c r="AR6463" s="419"/>
      <c r="AS6463" s="419"/>
      <c r="AT6463" s="419"/>
      <c r="AU6463" s="419"/>
      <c r="AV6463" s="419"/>
      <c r="AX6463" s="419"/>
      <c r="AY6463" s="419"/>
      <c r="AZ6463" s="419"/>
      <c r="BB6463" s="419"/>
      <c r="BC6463" s="419"/>
      <c r="BD6463" s="419"/>
      <c r="BF6463" s="419"/>
      <c r="BG6463" s="419"/>
      <c r="BH6463" s="419"/>
      <c r="BJ6463" s="419"/>
      <c r="BK6463" s="419"/>
      <c r="BL6463" s="419"/>
      <c r="BN6463" s="419"/>
      <c r="BO6463" s="419"/>
      <c r="BP6463" s="419"/>
      <c r="BR6463" s="419"/>
      <c r="BS6463" s="419"/>
      <c r="BT6463" s="419"/>
      <c r="BV6463" s="419"/>
      <c r="BW6463" s="419"/>
      <c r="BX6463" s="397"/>
      <c r="BZ6463" s="449"/>
      <c r="CB6463" s="419"/>
      <c r="CC6463" s="419"/>
      <c r="CD6463" s="419"/>
      <c r="CF6463" s="419"/>
      <c r="CG6463" s="419"/>
      <c r="CH6463" s="419"/>
    </row>
    <row r="6464" spans="3:86" ht="21" thickBot="1">
      <c r="C6464" s="425"/>
      <c r="P6464" s="431"/>
      <c r="R6464" s="419"/>
      <c r="S6464" s="446"/>
      <c r="T6464" s="419"/>
      <c r="V6464" s="196"/>
      <c r="W6464" s="419"/>
      <c r="X6464" s="419"/>
      <c r="Z6464" s="419"/>
      <c r="AA6464" s="419"/>
      <c r="AB6464" s="419"/>
      <c r="AD6464" s="419"/>
      <c r="AE6464" s="419"/>
      <c r="AF6464" s="419"/>
      <c r="AH6464" s="419"/>
      <c r="AI6464" s="419"/>
      <c r="AJ6464" s="419"/>
      <c r="AL6464" s="419"/>
      <c r="AM6464" s="419"/>
      <c r="AN6464" s="403"/>
      <c r="AO6464" s="419"/>
      <c r="AP6464" s="419"/>
      <c r="AQ6464" s="419"/>
      <c r="AR6464" s="419"/>
      <c r="AS6464" s="419"/>
      <c r="AT6464" s="419"/>
      <c r="AU6464" s="419"/>
      <c r="AV6464" s="419"/>
      <c r="AX6464" s="419"/>
      <c r="AY6464" s="419"/>
      <c r="AZ6464" s="419"/>
      <c r="BB6464" s="419"/>
      <c r="BC6464" s="419"/>
      <c r="BD6464" s="419"/>
      <c r="BF6464" s="419"/>
      <c r="BG6464" s="419"/>
      <c r="BH6464" s="419"/>
      <c r="BJ6464" s="419"/>
      <c r="BK6464" s="419"/>
      <c r="BL6464" s="419"/>
      <c r="BN6464" s="419"/>
      <c r="BO6464" s="419"/>
      <c r="BP6464" s="419"/>
      <c r="BR6464" s="419"/>
      <c r="BS6464" s="419"/>
      <c r="BT6464" s="419"/>
      <c r="BV6464" s="419"/>
      <c r="BW6464" s="419"/>
      <c r="BX6464" s="397"/>
      <c r="BZ6464" s="449"/>
      <c r="CB6464" s="419"/>
      <c r="CC6464" s="419"/>
      <c r="CD6464" s="419"/>
      <c r="CF6464" s="419"/>
      <c r="CG6464" s="419"/>
      <c r="CH6464" s="419"/>
    </row>
    <row r="6465" spans="3:86" ht="21" thickBot="1">
      <c r="C6465" s="425"/>
      <c r="P6465" s="431"/>
      <c r="R6465" s="419"/>
      <c r="S6465" s="446"/>
      <c r="T6465" s="419"/>
      <c r="V6465" s="196"/>
      <c r="W6465" s="419"/>
      <c r="X6465" s="419"/>
      <c r="Z6465" s="419"/>
      <c r="AA6465" s="419"/>
      <c r="AB6465" s="419"/>
      <c r="AD6465" s="419"/>
      <c r="AE6465" s="419"/>
      <c r="AF6465" s="419"/>
      <c r="AH6465" s="419"/>
      <c r="AI6465" s="419"/>
      <c r="AJ6465" s="419"/>
      <c r="AL6465" s="419"/>
      <c r="AM6465" s="419"/>
      <c r="AN6465" s="403"/>
      <c r="AO6465" s="419"/>
      <c r="AP6465" s="419"/>
      <c r="AQ6465" s="419"/>
      <c r="AR6465" s="419"/>
      <c r="AS6465" s="419"/>
      <c r="AT6465" s="419"/>
      <c r="AU6465" s="419"/>
      <c r="AV6465" s="419"/>
      <c r="AX6465" s="419"/>
      <c r="AY6465" s="419"/>
      <c r="AZ6465" s="419"/>
      <c r="BB6465" s="419"/>
      <c r="BC6465" s="419"/>
      <c r="BD6465" s="419"/>
      <c r="BF6465" s="419"/>
      <c r="BG6465" s="419"/>
      <c r="BH6465" s="419"/>
      <c r="BJ6465" s="419"/>
      <c r="BK6465" s="419"/>
      <c r="BL6465" s="419"/>
      <c r="BN6465" s="419"/>
      <c r="BO6465" s="419"/>
      <c r="BP6465" s="419"/>
      <c r="BR6465" s="419"/>
      <c r="BS6465" s="419"/>
      <c r="BT6465" s="419"/>
      <c r="BV6465" s="419"/>
      <c r="BW6465" s="419"/>
      <c r="BX6465" s="397"/>
      <c r="BZ6465" s="449"/>
      <c r="CB6465" s="419"/>
      <c r="CC6465" s="419"/>
      <c r="CD6465" s="419"/>
      <c r="CF6465" s="419"/>
      <c r="CG6465" s="419"/>
      <c r="CH6465" s="419"/>
    </row>
    <row r="6466" spans="3:86" ht="21" thickBot="1">
      <c r="C6466" s="425"/>
      <c r="P6466" s="431"/>
      <c r="R6466" s="419"/>
      <c r="S6466" s="446"/>
      <c r="T6466" s="419"/>
      <c r="V6466" s="196"/>
      <c r="W6466" s="419"/>
      <c r="X6466" s="419"/>
      <c r="Z6466" s="419"/>
      <c r="AA6466" s="419"/>
      <c r="AB6466" s="419"/>
      <c r="AD6466" s="419"/>
      <c r="AE6466" s="419"/>
      <c r="AF6466" s="419"/>
      <c r="AH6466" s="419"/>
      <c r="AI6466" s="419"/>
      <c r="AJ6466" s="419"/>
      <c r="AL6466" s="419"/>
      <c r="AM6466" s="419"/>
      <c r="AN6466" s="403"/>
      <c r="AO6466" s="419"/>
      <c r="AP6466" s="419"/>
      <c r="AQ6466" s="419"/>
      <c r="AR6466" s="419"/>
      <c r="AS6466" s="419"/>
      <c r="AT6466" s="419"/>
      <c r="AU6466" s="419"/>
      <c r="AV6466" s="419"/>
      <c r="AX6466" s="419"/>
      <c r="AY6466" s="419"/>
      <c r="AZ6466" s="419"/>
      <c r="BB6466" s="419"/>
      <c r="BC6466" s="419"/>
      <c r="BD6466" s="419"/>
      <c r="BF6466" s="419"/>
      <c r="BG6466" s="419"/>
      <c r="BH6466" s="419"/>
      <c r="BJ6466" s="419"/>
      <c r="BK6466" s="419"/>
      <c r="BL6466" s="419"/>
      <c r="BN6466" s="419"/>
      <c r="BO6466" s="419"/>
      <c r="BP6466" s="419"/>
      <c r="BR6466" s="419"/>
      <c r="BS6466" s="419"/>
      <c r="BT6466" s="419"/>
      <c r="BV6466" s="419"/>
      <c r="BW6466" s="419"/>
      <c r="BX6466" s="397"/>
      <c r="BZ6466" s="449"/>
      <c r="CB6466" s="419"/>
      <c r="CC6466" s="419"/>
      <c r="CD6466" s="419"/>
      <c r="CF6466" s="419"/>
      <c r="CG6466" s="419"/>
      <c r="CH6466" s="419"/>
    </row>
    <row r="6467" spans="3:86" ht="21" thickBot="1">
      <c r="C6467" s="425"/>
      <c r="P6467" s="431"/>
      <c r="R6467" s="419"/>
      <c r="S6467" s="446"/>
      <c r="T6467" s="419"/>
      <c r="V6467" s="196"/>
      <c r="W6467" s="419"/>
      <c r="X6467" s="419"/>
      <c r="Z6467" s="419"/>
      <c r="AA6467" s="419"/>
      <c r="AB6467" s="419"/>
      <c r="AD6467" s="419"/>
      <c r="AE6467" s="419"/>
      <c r="AF6467" s="419"/>
      <c r="AH6467" s="419"/>
      <c r="AI6467" s="419"/>
      <c r="AJ6467" s="419"/>
      <c r="AL6467" s="419"/>
      <c r="AM6467" s="419"/>
      <c r="AN6467" s="403"/>
      <c r="AO6467" s="419"/>
      <c r="AP6467" s="419"/>
      <c r="AQ6467" s="419"/>
      <c r="AR6467" s="419"/>
      <c r="AS6467" s="419"/>
      <c r="AT6467" s="419"/>
      <c r="AU6467" s="419"/>
      <c r="AV6467" s="419"/>
      <c r="AX6467" s="419"/>
      <c r="AY6467" s="419"/>
      <c r="AZ6467" s="419"/>
      <c r="BB6467" s="419"/>
      <c r="BC6467" s="419"/>
      <c r="BD6467" s="419"/>
      <c r="BF6467" s="419"/>
      <c r="BG6467" s="419"/>
      <c r="BH6467" s="419"/>
      <c r="BJ6467" s="419"/>
      <c r="BK6467" s="419"/>
      <c r="BL6467" s="419"/>
      <c r="BN6467" s="419"/>
      <c r="BO6467" s="419"/>
      <c r="BP6467" s="419"/>
      <c r="BR6467" s="419"/>
      <c r="BS6467" s="419"/>
      <c r="BT6467" s="419"/>
      <c r="BV6467" s="419"/>
      <c r="BW6467" s="419"/>
      <c r="BX6467" s="397"/>
      <c r="BZ6467" s="449"/>
      <c r="CB6467" s="419"/>
      <c r="CC6467" s="419"/>
      <c r="CD6467" s="419"/>
      <c r="CF6467" s="419"/>
      <c r="CG6467" s="419"/>
      <c r="CH6467" s="419"/>
    </row>
    <row r="6468" spans="3:86" ht="21" thickBot="1">
      <c r="C6468" s="425"/>
      <c r="P6468" s="431"/>
      <c r="R6468" s="419"/>
      <c r="S6468" s="446"/>
      <c r="T6468" s="419"/>
      <c r="V6468" s="196"/>
      <c r="W6468" s="419"/>
      <c r="X6468" s="419"/>
      <c r="Z6468" s="419"/>
      <c r="AA6468" s="419"/>
      <c r="AB6468" s="419"/>
      <c r="AD6468" s="419"/>
      <c r="AE6468" s="419"/>
      <c r="AF6468" s="419"/>
      <c r="AH6468" s="419"/>
      <c r="AI6468" s="419"/>
      <c r="AJ6468" s="419"/>
      <c r="AL6468" s="419"/>
      <c r="AM6468" s="419"/>
      <c r="AN6468" s="403"/>
      <c r="AO6468" s="419"/>
      <c r="AP6468" s="419"/>
      <c r="AQ6468" s="419"/>
      <c r="AR6468" s="419"/>
      <c r="AS6468" s="419"/>
      <c r="AT6468" s="419"/>
      <c r="AU6468" s="419"/>
      <c r="AV6468" s="419"/>
      <c r="AX6468" s="419"/>
      <c r="AY6468" s="419"/>
      <c r="AZ6468" s="419"/>
      <c r="BB6468" s="419"/>
      <c r="BC6468" s="419"/>
      <c r="BD6468" s="419"/>
      <c r="BF6468" s="419"/>
      <c r="BG6468" s="419"/>
      <c r="BH6468" s="419"/>
      <c r="BJ6468" s="419"/>
      <c r="BK6468" s="419"/>
      <c r="BL6468" s="419"/>
      <c r="BN6468" s="419"/>
      <c r="BO6468" s="419"/>
      <c r="BP6468" s="419"/>
      <c r="BR6468" s="419"/>
      <c r="BS6468" s="419"/>
      <c r="BT6468" s="419"/>
      <c r="BV6468" s="419"/>
      <c r="BW6468" s="419"/>
      <c r="BX6468" s="397"/>
      <c r="BZ6468" s="449"/>
      <c r="CB6468" s="419"/>
      <c r="CC6468" s="419"/>
      <c r="CD6468" s="419"/>
      <c r="CF6468" s="419"/>
      <c r="CG6468" s="419"/>
      <c r="CH6468" s="419"/>
    </row>
    <row r="6469" spans="3:86" ht="21" thickBot="1">
      <c r="C6469" s="425"/>
      <c r="P6469" s="431"/>
      <c r="R6469" s="419"/>
      <c r="S6469" s="446"/>
      <c r="T6469" s="419"/>
      <c r="V6469" s="196"/>
      <c r="W6469" s="419"/>
      <c r="X6469" s="419"/>
      <c r="Z6469" s="419"/>
      <c r="AA6469" s="419"/>
      <c r="AB6469" s="419"/>
      <c r="AD6469" s="419"/>
      <c r="AE6469" s="419"/>
      <c r="AF6469" s="419"/>
      <c r="AH6469" s="419"/>
      <c r="AI6469" s="419"/>
      <c r="AJ6469" s="419"/>
      <c r="AL6469" s="419"/>
      <c r="AM6469" s="419"/>
      <c r="AN6469" s="403"/>
      <c r="AO6469" s="419"/>
      <c r="AP6469" s="419"/>
      <c r="AQ6469" s="419"/>
      <c r="AR6469" s="419"/>
      <c r="AS6469" s="419"/>
      <c r="AT6469" s="419"/>
      <c r="AU6469" s="419"/>
      <c r="AV6469" s="419"/>
      <c r="AX6469" s="419"/>
      <c r="AY6469" s="419"/>
      <c r="AZ6469" s="419"/>
      <c r="BB6469" s="419"/>
      <c r="BC6469" s="419"/>
      <c r="BD6469" s="419"/>
      <c r="BF6469" s="419"/>
      <c r="BG6469" s="419"/>
      <c r="BH6469" s="419"/>
      <c r="BJ6469" s="419"/>
      <c r="BK6469" s="419"/>
      <c r="BL6469" s="419"/>
      <c r="BN6469" s="419"/>
      <c r="BO6469" s="419"/>
      <c r="BP6469" s="419"/>
      <c r="BR6469" s="419"/>
      <c r="BS6469" s="419"/>
      <c r="BT6469" s="419"/>
      <c r="BV6469" s="419"/>
      <c r="BW6469" s="419"/>
      <c r="BX6469" s="397"/>
      <c r="BZ6469" s="449"/>
      <c r="CB6469" s="419"/>
      <c r="CC6469" s="419"/>
      <c r="CD6469" s="419"/>
      <c r="CF6469" s="419"/>
      <c r="CG6469" s="419"/>
      <c r="CH6469" s="419"/>
    </row>
    <row r="6470" spans="3:86" ht="21" thickBot="1">
      <c r="C6470" s="425"/>
      <c r="P6470" s="431"/>
      <c r="R6470" s="419"/>
      <c r="S6470" s="446"/>
      <c r="T6470" s="419"/>
      <c r="V6470" s="196"/>
      <c r="W6470" s="419"/>
      <c r="X6470" s="419"/>
      <c r="Z6470" s="419"/>
      <c r="AA6470" s="419"/>
      <c r="AB6470" s="419"/>
      <c r="AD6470" s="419"/>
      <c r="AE6470" s="419"/>
      <c r="AF6470" s="419"/>
      <c r="AH6470" s="419"/>
      <c r="AI6470" s="419"/>
      <c r="AJ6470" s="419"/>
      <c r="AL6470" s="419"/>
      <c r="AM6470" s="419"/>
      <c r="AN6470" s="403"/>
      <c r="AO6470" s="419"/>
      <c r="AP6470" s="419"/>
      <c r="AQ6470" s="419"/>
      <c r="AR6470" s="419"/>
      <c r="AS6470" s="419"/>
      <c r="AT6470" s="419"/>
      <c r="AU6470" s="419"/>
      <c r="AV6470" s="419"/>
      <c r="AX6470" s="419"/>
      <c r="AY6470" s="419"/>
      <c r="AZ6470" s="419"/>
      <c r="BB6470" s="419"/>
      <c r="BC6470" s="419"/>
      <c r="BD6470" s="419"/>
      <c r="BF6470" s="419"/>
      <c r="BG6470" s="419"/>
      <c r="BH6470" s="419"/>
      <c r="BJ6470" s="419"/>
      <c r="BK6470" s="419"/>
      <c r="BL6470" s="419"/>
      <c r="BN6470" s="419"/>
      <c r="BO6470" s="419"/>
      <c r="BP6470" s="419"/>
      <c r="BR6470" s="419"/>
      <c r="BS6470" s="419"/>
      <c r="BT6470" s="419"/>
      <c r="BV6470" s="419"/>
      <c r="BW6470" s="419"/>
      <c r="BX6470" s="397"/>
      <c r="BZ6470" s="449"/>
      <c r="CB6470" s="419"/>
      <c r="CC6470" s="419"/>
      <c r="CD6470" s="419"/>
      <c r="CF6470" s="419"/>
      <c r="CG6470" s="419"/>
      <c r="CH6470" s="419"/>
    </row>
    <row r="6471" spans="3:86" ht="21" thickBot="1">
      <c r="C6471" s="425"/>
      <c r="P6471" s="431"/>
      <c r="R6471" s="419"/>
      <c r="S6471" s="446"/>
      <c r="T6471" s="419"/>
      <c r="V6471" s="196"/>
      <c r="W6471" s="419"/>
      <c r="X6471" s="419"/>
      <c r="Z6471" s="419"/>
      <c r="AA6471" s="419"/>
      <c r="AB6471" s="419"/>
      <c r="AD6471" s="419"/>
      <c r="AE6471" s="419"/>
      <c r="AF6471" s="419"/>
      <c r="AH6471" s="419"/>
      <c r="AI6471" s="419"/>
      <c r="AJ6471" s="419"/>
      <c r="AL6471" s="419"/>
      <c r="AM6471" s="419"/>
      <c r="AN6471" s="403"/>
      <c r="AO6471" s="419"/>
      <c r="AP6471" s="419"/>
      <c r="AQ6471" s="419"/>
      <c r="AR6471" s="419"/>
      <c r="AS6471" s="419"/>
      <c r="AT6471" s="419"/>
      <c r="AU6471" s="419"/>
      <c r="AV6471" s="419"/>
      <c r="AX6471" s="419"/>
      <c r="AY6471" s="419"/>
      <c r="AZ6471" s="419"/>
      <c r="BB6471" s="419"/>
      <c r="BC6471" s="419"/>
      <c r="BD6471" s="419"/>
      <c r="BF6471" s="419"/>
      <c r="BG6471" s="419"/>
      <c r="BH6471" s="419"/>
      <c r="BJ6471" s="419"/>
      <c r="BK6471" s="419"/>
      <c r="BL6471" s="419"/>
      <c r="BN6471" s="419"/>
      <c r="BO6471" s="419"/>
      <c r="BP6471" s="419"/>
      <c r="BR6471" s="419"/>
      <c r="BS6471" s="419"/>
      <c r="BT6471" s="419"/>
      <c r="BV6471" s="419"/>
      <c r="BW6471" s="419"/>
      <c r="BX6471" s="397"/>
      <c r="BZ6471" s="449"/>
      <c r="CB6471" s="419"/>
      <c r="CC6471" s="419"/>
      <c r="CD6471" s="419"/>
      <c r="CF6471" s="419"/>
      <c r="CG6471" s="419"/>
      <c r="CH6471" s="419"/>
    </row>
    <row r="6472" spans="3:86" ht="21" thickBot="1">
      <c r="C6472" s="425"/>
      <c r="P6472" s="431"/>
      <c r="R6472" s="419"/>
      <c r="S6472" s="446"/>
      <c r="T6472" s="419"/>
      <c r="V6472" s="196"/>
      <c r="W6472" s="419"/>
      <c r="X6472" s="419"/>
      <c r="Z6472" s="419"/>
      <c r="AA6472" s="419"/>
      <c r="AB6472" s="419"/>
      <c r="AD6472" s="419"/>
      <c r="AE6472" s="419"/>
      <c r="AF6472" s="419"/>
      <c r="AH6472" s="419"/>
      <c r="AI6472" s="419"/>
      <c r="AJ6472" s="419"/>
      <c r="AL6472" s="419"/>
      <c r="AM6472" s="419"/>
      <c r="AN6472" s="403"/>
      <c r="AO6472" s="419"/>
      <c r="AP6472" s="419"/>
      <c r="AQ6472" s="419"/>
      <c r="AR6472" s="419"/>
      <c r="AS6472" s="419"/>
      <c r="AT6472" s="419"/>
      <c r="AU6472" s="419"/>
      <c r="AV6472" s="419"/>
      <c r="AX6472" s="419"/>
      <c r="AY6472" s="419"/>
      <c r="AZ6472" s="419"/>
      <c r="BB6472" s="419"/>
      <c r="BC6472" s="419"/>
      <c r="BD6472" s="419"/>
      <c r="BF6472" s="419"/>
      <c r="BG6472" s="419"/>
      <c r="BH6472" s="419"/>
      <c r="BJ6472" s="419"/>
      <c r="BK6472" s="419"/>
      <c r="BL6472" s="419"/>
      <c r="BN6472" s="419"/>
      <c r="BO6472" s="419"/>
      <c r="BP6472" s="419"/>
      <c r="BR6472" s="419"/>
      <c r="BS6472" s="419"/>
      <c r="BT6472" s="419"/>
      <c r="BV6472" s="419"/>
      <c r="BW6472" s="419"/>
      <c r="BX6472" s="397"/>
      <c r="BZ6472" s="449"/>
      <c r="CB6472" s="419"/>
      <c r="CC6472" s="419"/>
      <c r="CD6472" s="419"/>
      <c r="CF6472" s="419"/>
      <c r="CG6472" s="419"/>
      <c r="CH6472" s="419"/>
    </row>
    <row r="6473" spans="3:86" ht="21" thickBot="1">
      <c r="C6473" s="425"/>
      <c r="P6473" s="431"/>
      <c r="R6473" s="419"/>
      <c r="S6473" s="446"/>
      <c r="T6473" s="419"/>
      <c r="V6473" s="196"/>
      <c r="W6473" s="419"/>
      <c r="X6473" s="419"/>
      <c r="Z6473" s="419"/>
      <c r="AA6473" s="419"/>
      <c r="AB6473" s="419"/>
      <c r="AD6473" s="419"/>
      <c r="AE6473" s="419"/>
      <c r="AF6473" s="419"/>
      <c r="AH6473" s="419"/>
      <c r="AI6473" s="419"/>
      <c r="AJ6473" s="419"/>
      <c r="AL6473" s="419"/>
      <c r="AM6473" s="419"/>
      <c r="AN6473" s="403"/>
      <c r="AO6473" s="419"/>
      <c r="AP6473" s="419"/>
      <c r="AQ6473" s="419"/>
      <c r="AR6473" s="419"/>
      <c r="AS6473" s="419"/>
      <c r="AT6473" s="419"/>
      <c r="AU6473" s="419"/>
      <c r="AV6473" s="419"/>
      <c r="AX6473" s="419"/>
      <c r="AY6473" s="419"/>
      <c r="AZ6473" s="419"/>
      <c r="BB6473" s="419"/>
      <c r="BC6473" s="419"/>
      <c r="BD6473" s="419"/>
      <c r="BF6473" s="419"/>
      <c r="BG6473" s="419"/>
      <c r="BH6473" s="419"/>
      <c r="BJ6473" s="419"/>
      <c r="BK6473" s="419"/>
      <c r="BL6473" s="419"/>
      <c r="BN6473" s="419"/>
      <c r="BO6473" s="419"/>
      <c r="BP6473" s="419"/>
      <c r="BR6473" s="419"/>
      <c r="BS6473" s="419"/>
      <c r="BT6473" s="419"/>
      <c r="BV6473" s="419"/>
      <c r="BW6473" s="419"/>
      <c r="BX6473" s="397"/>
      <c r="BZ6473" s="449"/>
      <c r="CB6473" s="419"/>
      <c r="CC6473" s="419"/>
      <c r="CD6473" s="419"/>
      <c r="CF6473" s="419"/>
      <c r="CG6473" s="419"/>
      <c r="CH6473" s="419"/>
    </row>
    <row r="6474" spans="3:86" ht="21" thickBot="1">
      <c r="C6474" s="425"/>
      <c r="P6474" s="431"/>
      <c r="R6474" s="419"/>
      <c r="S6474" s="446"/>
      <c r="T6474" s="419"/>
      <c r="V6474" s="196"/>
      <c r="W6474" s="419"/>
      <c r="X6474" s="419"/>
      <c r="Z6474" s="419"/>
      <c r="AA6474" s="419"/>
      <c r="AB6474" s="419"/>
      <c r="AD6474" s="419"/>
      <c r="AE6474" s="419"/>
      <c r="AF6474" s="419"/>
      <c r="AH6474" s="419"/>
      <c r="AI6474" s="419"/>
      <c r="AJ6474" s="419"/>
      <c r="AL6474" s="419"/>
      <c r="AM6474" s="419"/>
      <c r="AN6474" s="403"/>
      <c r="AO6474" s="419"/>
      <c r="AP6474" s="419"/>
      <c r="AQ6474" s="419"/>
      <c r="AR6474" s="419"/>
      <c r="AS6474" s="419"/>
      <c r="AT6474" s="419"/>
      <c r="AU6474" s="419"/>
      <c r="AV6474" s="419"/>
      <c r="AX6474" s="419"/>
      <c r="AY6474" s="419"/>
      <c r="AZ6474" s="419"/>
      <c r="BB6474" s="419"/>
      <c r="BC6474" s="419"/>
      <c r="BD6474" s="419"/>
      <c r="BF6474" s="419"/>
      <c r="BG6474" s="419"/>
      <c r="BH6474" s="419"/>
      <c r="BJ6474" s="419"/>
      <c r="BK6474" s="419"/>
      <c r="BL6474" s="419"/>
      <c r="BN6474" s="419"/>
      <c r="BO6474" s="419"/>
      <c r="BP6474" s="419"/>
      <c r="BR6474" s="419"/>
      <c r="BS6474" s="419"/>
      <c r="BT6474" s="419"/>
      <c r="BV6474" s="419"/>
      <c r="BW6474" s="419"/>
      <c r="BX6474" s="397"/>
      <c r="BZ6474" s="449"/>
      <c r="CB6474" s="419"/>
      <c r="CC6474" s="419"/>
      <c r="CD6474" s="419"/>
      <c r="CF6474" s="419"/>
      <c r="CG6474" s="419"/>
      <c r="CH6474" s="419"/>
    </row>
    <row r="6475" spans="3:86" ht="21" thickBot="1">
      <c r="C6475" s="425"/>
      <c r="P6475" s="431"/>
      <c r="R6475" s="419"/>
      <c r="S6475" s="446"/>
      <c r="T6475" s="419"/>
      <c r="V6475" s="196"/>
      <c r="W6475" s="419"/>
      <c r="X6475" s="419"/>
      <c r="Z6475" s="419"/>
      <c r="AA6475" s="419"/>
      <c r="AB6475" s="419"/>
      <c r="AD6475" s="419"/>
      <c r="AE6475" s="419"/>
      <c r="AF6475" s="419"/>
      <c r="AH6475" s="419"/>
      <c r="AI6475" s="419"/>
      <c r="AJ6475" s="419"/>
      <c r="AL6475" s="419"/>
      <c r="AM6475" s="419"/>
      <c r="AN6475" s="403"/>
      <c r="AO6475" s="419"/>
      <c r="AP6475" s="419"/>
      <c r="AQ6475" s="419"/>
      <c r="AR6475" s="419"/>
      <c r="AS6475" s="419"/>
      <c r="AT6475" s="419"/>
      <c r="AU6475" s="419"/>
      <c r="AV6475" s="419"/>
      <c r="AX6475" s="419"/>
      <c r="AY6475" s="419"/>
      <c r="AZ6475" s="419"/>
      <c r="BB6475" s="419"/>
      <c r="BC6475" s="419"/>
      <c r="BD6475" s="419"/>
      <c r="BF6475" s="419"/>
      <c r="BG6475" s="419"/>
      <c r="BH6475" s="419"/>
      <c r="BJ6475" s="419"/>
      <c r="BK6475" s="419"/>
      <c r="BL6475" s="419"/>
      <c r="BN6475" s="419"/>
      <c r="BO6475" s="419"/>
      <c r="BP6475" s="419"/>
      <c r="BR6475" s="419"/>
      <c r="BS6475" s="419"/>
      <c r="BT6475" s="419"/>
      <c r="BV6475" s="419"/>
      <c r="BW6475" s="419"/>
      <c r="BX6475" s="397"/>
      <c r="BZ6475" s="449"/>
      <c r="CB6475" s="419"/>
      <c r="CC6475" s="419"/>
      <c r="CD6475" s="419"/>
      <c r="CF6475" s="419"/>
      <c r="CG6475" s="419"/>
      <c r="CH6475" s="419"/>
    </row>
    <row r="6476" spans="3:86" ht="21" thickBot="1">
      <c r="C6476" s="425"/>
      <c r="P6476" s="431"/>
      <c r="R6476" s="419"/>
      <c r="S6476" s="446"/>
      <c r="T6476" s="419"/>
      <c r="V6476" s="196"/>
      <c r="W6476" s="419"/>
      <c r="X6476" s="419"/>
      <c r="Z6476" s="419"/>
      <c r="AA6476" s="419"/>
      <c r="AB6476" s="419"/>
      <c r="AD6476" s="419"/>
      <c r="AE6476" s="419"/>
      <c r="AF6476" s="419"/>
      <c r="AH6476" s="419"/>
      <c r="AI6476" s="419"/>
      <c r="AJ6476" s="419"/>
      <c r="AL6476" s="419"/>
      <c r="AM6476" s="419"/>
      <c r="AN6476" s="403"/>
      <c r="AO6476" s="419"/>
      <c r="AP6476" s="419"/>
      <c r="AQ6476" s="419"/>
      <c r="AR6476" s="419"/>
      <c r="AS6476" s="419"/>
      <c r="AT6476" s="419"/>
      <c r="AU6476" s="419"/>
      <c r="AV6476" s="419"/>
      <c r="AX6476" s="419"/>
      <c r="AY6476" s="419"/>
      <c r="AZ6476" s="419"/>
      <c r="BB6476" s="419"/>
      <c r="BC6476" s="419"/>
      <c r="BD6476" s="419"/>
      <c r="BF6476" s="419"/>
      <c r="BG6476" s="419"/>
      <c r="BH6476" s="419"/>
      <c r="BJ6476" s="419"/>
      <c r="BK6476" s="419"/>
      <c r="BL6476" s="419"/>
      <c r="BN6476" s="419"/>
      <c r="BO6476" s="419"/>
      <c r="BP6476" s="419"/>
      <c r="BR6476" s="419"/>
      <c r="BS6476" s="419"/>
      <c r="BT6476" s="419"/>
      <c r="BV6476" s="419"/>
      <c r="BW6476" s="419"/>
      <c r="BX6476" s="397"/>
      <c r="BZ6476" s="449"/>
      <c r="CB6476" s="419"/>
      <c r="CC6476" s="419"/>
      <c r="CD6476" s="419"/>
      <c r="CF6476" s="419"/>
      <c r="CG6476" s="419"/>
      <c r="CH6476" s="419"/>
    </row>
    <row r="6477" spans="3:86" ht="21" thickBot="1">
      <c r="C6477" s="425"/>
      <c r="P6477" s="431"/>
      <c r="R6477" s="419"/>
      <c r="S6477" s="446"/>
      <c r="T6477" s="419"/>
      <c r="V6477" s="196"/>
      <c r="W6477" s="419"/>
      <c r="X6477" s="419"/>
      <c r="Z6477" s="419"/>
      <c r="AA6477" s="419"/>
      <c r="AB6477" s="419"/>
      <c r="AD6477" s="419"/>
      <c r="AE6477" s="419"/>
      <c r="AF6477" s="419"/>
      <c r="AH6477" s="419"/>
      <c r="AI6477" s="419"/>
      <c r="AJ6477" s="419"/>
      <c r="AL6477" s="419"/>
      <c r="AM6477" s="419"/>
      <c r="AN6477" s="403"/>
      <c r="AO6477" s="419"/>
      <c r="AP6477" s="419"/>
      <c r="AQ6477" s="419"/>
      <c r="AR6477" s="419"/>
      <c r="AS6477" s="419"/>
      <c r="AT6477" s="419"/>
      <c r="AU6477" s="419"/>
      <c r="AV6477" s="419"/>
      <c r="AX6477" s="419"/>
      <c r="AY6477" s="419"/>
      <c r="AZ6477" s="419"/>
      <c r="BB6477" s="419"/>
      <c r="BC6477" s="419"/>
      <c r="BD6477" s="419"/>
      <c r="BF6477" s="419"/>
      <c r="BG6477" s="419"/>
      <c r="BH6477" s="419"/>
      <c r="BJ6477" s="419"/>
      <c r="BK6477" s="419"/>
      <c r="BL6477" s="419"/>
      <c r="BN6477" s="419"/>
      <c r="BO6477" s="419"/>
      <c r="BP6477" s="419"/>
      <c r="BR6477" s="419"/>
      <c r="BS6477" s="419"/>
      <c r="BT6477" s="419"/>
      <c r="BV6477" s="419"/>
      <c r="BW6477" s="419"/>
      <c r="BX6477" s="397"/>
      <c r="BZ6477" s="449"/>
      <c r="CB6477" s="419"/>
      <c r="CC6477" s="419"/>
      <c r="CD6477" s="419"/>
      <c r="CF6477" s="419"/>
      <c r="CG6477" s="419"/>
      <c r="CH6477" s="419"/>
    </row>
    <row r="6478" spans="3:86" ht="21" thickBot="1">
      <c r="C6478" s="425"/>
      <c r="P6478" s="431"/>
      <c r="R6478" s="419"/>
      <c r="S6478" s="446"/>
      <c r="T6478" s="419"/>
      <c r="V6478" s="196"/>
      <c r="W6478" s="419"/>
      <c r="X6478" s="419"/>
      <c r="Z6478" s="419"/>
      <c r="AA6478" s="419"/>
      <c r="AB6478" s="419"/>
      <c r="AD6478" s="419"/>
      <c r="AE6478" s="419"/>
      <c r="AF6478" s="419"/>
      <c r="AH6478" s="419"/>
      <c r="AI6478" s="419"/>
      <c r="AJ6478" s="419"/>
      <c r="AL6478" s="419"/>
      <c r="AM6478" s="419"/>
      <c r="AN6478" s="403"/>
      <c r="AO6478" s="419"/>
      <c r="AP6478" s="419"/>
      <c r="AQ6478" s="419"/>
      <c r="AR6478" s="419"/>
      <c r="AS6478" s="419"/>
      <c r="AT6478" s="419"/>
      <c r="AU6478" s="419"/>
      <c r="AV6478" s="419"/>
      <c r="AX6478" s="419"/>
      <c r="AY6478" s="419"/>
      <c r="AZ6478" s="419"/>
      <c r="BB6478" s="419"/>
      <c r="BC6478" s="419"/>
      <c r="BD6478" s="419"/>
      <c r="BF6478" s="419"/>
      <c r="BG6478" s="419"/>
      <c r="BH6478" s="419"/>
      <c r="BJ6478" s="419"/>
      <c r="BK6478" s="419"/>
      <c r="BL6478" s="419"/>
      <c r="BN6478" s="419"/>
      <c r="BO6478" s="419"/>
      <c r="BP6478" s="419"/>
      <c r="BR6478" s="419"/>
      <c r="BS6478" s="419"/>
      <c r="BT6478" s="419"/>
      <c r="BV6478" s="419"/>
      <c r="BW6478" s="419"/>
      <c r="BX6478" s="397"/>
      <c r="BZ6478" s="449"/>
      <c r="CB6478" s="419"/>
      <c r="CC6478" s="419"/>
      <c r="CD6478" s="419"/>
      <c r="CF6478" s="419"/>
      <c r="CG6478" s="419"/>
      <c r="CH6478" s="419"/>
    </row>
    <row r="6479" spans="3:86" ht="21" thickBot="1">
      <c r="C6479" s="425"/>
      <c r="P6479" s="431"/>
      <c r="R6479" s="419"/>
      <c r="S6479" s="446"/>
      <c r="T6479" s="419"/>
      <c r="V6479" s="196"/>
      <c r="W6479" s="419"/>
      <c r="X6479" s="419"/>
      <c r="Z6479" s="419"/>
      <c r="AA6479" s="419"/>
      <c r="AB6479" s="419"/>
      <c r="AD6479" s="419"/>
      <c r="AE6479" s="419"/>
      <c r="AF6479" s="419"/>
      <c r="AH6479" s="419"/>
      <c r="AI6479" s="419"/>
      <c r="AJ6479" s="419"/>
      <c r="AL6479" s="419"/>
      <c r="AM6479" s="419"/>
      <c r="AN6479" s="403"/>
      <c r="AO6479" s="419"/>
      <c r="AP6479" s="419"/>
      <c r="AQ6479" s="419"/>
      <c r="AR6479" s="419"/>
      <c r="AS6479" s="419"/>
      <c r="AT6479" s="419"/>
      <c r="AU6479" s="419"/>
      <c r="AV6479" s="419"/>
      <c r="AX6479" s="419"/>
      <c r="AY6479" s="419"/>
      <c r="AZ6479" s="419"/>
      <c r="BB6479" s="419"/>
      <c r="BC6479" s="419"/>
      <c r="BD6479" s="419"/>
      <c r="BF6479" s="419"/>
      <c r="BG6479" s="419"/>
      <c r="BH6479" s="419"/>
      <c r="BJ6479" s="419"/>
      <c r="BK6479" s="419"/>
      <c r="BL6479" s="419"/>
      <c r="BN6479" s="419"/>
      <c r="BO6479" s="419"/>
      <c r="BP6479" s="419"/>
      <c r="BR6479" s="419"/>
      <c r="BS6479" s="419"/>
      <c r="BT6479" s="419"/>
      <c r="BV6479" s="419"/>
      <c r="BW6479" s="419"/>
      <c r="BX6479" s="397"/>
      <c r="BZ6479" s="449"/>
      <c r="CB6479" s="419"/>
      <c r="CC6479" s="419"/>
      <c r="CD6479" s="419"/>
      <c r="CF6479" s="419"/>
      <c r="CG6479" s="419"/>
      <c r="CH6479" s="419"/>
    </row>
    <row r="6480" spans="3:86" ht="21" thickBot="1">
      <c r="C6480" s="425"/>
      <c r="P6480" s="431"/>
      <c r="R6480" s="419"/>
      <c r="S6480" s="446"/>
      <c r="T6480" s="419"/>
      <c r="V6480" s="196"/>
      <c r="W6480" s="419"/>
      <c r="X6480" s="419"/>
      <c r="Z6480" s="419"/>
      <c r="AA6480" s="419"/>
      <c r="AB6480" s="419"/>
      <c r="AD6480" s="419"/>
      <c r="AE6480" s="419"/>
      <c r="AF6480" s="419"/>
      <c r="AH6480" s="419"/>
      <c r="AI6480" s="419"/>
      <c r="AJ6480" s="419"/>
      <c r="AL6480" s="419"/>
      <c r="AM6480" s="419"/>
      <c r="AN6480" s="403"/>
      <c r="AO6480" s="419"/>
      <c r="AP6480" s="419"/>
      <c r="AQ6480" s="419"/>
      <c r="AR6480" s="419"/>
      <c r="AS6480" s="419"/>
      <c r="AT6480" s="419"/>
      <c r="AU6480" s="419"/>
      <c r="AV6480" s="419"/>
      <c r="AX6480" s="419"/>
      <c r="AY6480" s="419"/>
      <c r="AZ6480" s="419"/>
      <c r="BB6480" s="419"/>
      <c r="BC6480" s="419"/>
      <c r="BD6480" s="419"/>
      <c r="BF6480" s="419"/>
      <c r="BG6480" s="419"/>
      <c r="BH6480" s="419"/>
      <c r="BJ6480" s="419"/>
      <c r="BK6480" s="419"/>
      <c r="BL6480" s="419"/>
      <c r="BN6480" s="419"/>
      <c r="BO6480" s="419"/>
      <c r="BP6480" s="419"/>
      <c r="BR6480" s="419"/>
      <c r="BS6480" s="419"/>
      <c r="BT6480" s="419"/>
      <c r="BV6480" s="419"/>
      <c r="BW6480" s="419"/>
      <c r="BX6480" s="397"/>
      <c r="BZ6480" s="449"/>
      <c r="CB6480" s="419"/>
      <c r="CC6480" s="419"/>
      <c r="CD6480" s="419"/>
      <c r="CF6480" s="419"/>
      <c r="CG6480" s="419"/>
      <c r="CH6480" s="419"/>
    </row>
    <row r="6481" spans="3:86" ht="21" thickBot="1">
      <c r="C6481" s="425"/>
      <c r="P6481" s="431"/>
      <c r="R6481" s="419"/>
      <c r="S6481" s="446"/>
      <c r="T6481" s="419"/>
      <c r="V6481" s="196"/>
      <c r="W6481" s="419"/>
      <c r="X6481" s="419"/>
      <c r="Z6481" s="419"/>
      <c r="AA6481" s="419"/>
      <c r="AB6481" s="419"/>
      <c r="AD6481" s="419"/>
      <c r="AE6481" s="419"/>
      <c r="AF6481" s="419"/>
      <c r="AH6481" s="419"/>
      <c r="AI6481" s="419"/>
      <c r="AJ6481" s="419"/>
      <c r="AL6481" s="419"/>
      <c r="AM6481" s="419"/>
      <c r="AN6481" s="403"/>
      <c r="AO6481" s="419"/>
      <c r="AP6481" s="419"/>
      <c r="AQ6481" s="419"/>
      <c r="AR6481" s="419"/>
      <c r="AS6481" s="419"/>
      <c r="AT6481" s="419"/>
      <c r="AU6481" s="419"/>
      <c r="AV6481" s="419"/>
      <c r="AX6481" s="419"/>
      <c r="AY6481" s="419"/>
      <c r="AZ6481" s="419"/>
      <c r="BB6481" s="419"/>
      <c r="BC6481" s="419"/>
      <c r="BD6481" s="419"/>
      <c r="BF6481" s="419"/>
      <c r="BG6481" s="419"/>
      <c r="BH6481" s="419"/>
      <c r="BJ6481" s="419"/>
      <c r="BK6481" s="419"/>
      <c r="BL6481" s="419"/>
      <c r="BN6481" s="419"/>
      <c r="BO6481" s="419"/>
      <c r="BP6481" s="419"/>
      <c r="BR6481" s="419"/>
      <c r="BS6481" s="419"/>
      <c r="BT6481" s="419"/>
      <c r="BV6481" s="419"/>
      <c r="BW6481" s="419"/>
      <c r="BX6481" s="397"/>
      <c r="BZ6481" s="449"/>
      <c r="CB6481" s="419"/>
      <c r="CC6481" s="419"/>
      <c r="CD6481" s="419"/>
      <c r="CF6481" s="419"/>
      <c r="CG6481" s="419"/>
      <c r="CH6481" s="419"/>
    </row>
    <row r="6482" spans="3:86" ht="21" thickBot="1">
      <c r="C6482" s="425"/>
      <c r="P6482" s="431"/>
      <c r="R6482" s="419"/>
      <c r="S6482" s="446"/>
      <c r="T6482" s="419"/>
      <c r="V6482" s="196"/>
      <c r="W6482" s="419"/>
      <c r="X6482" s="419"/>
      <c r="Z6482" s="419"/>
      <c r="AA6482" s="419"/>
      <c r="AB6482" s="419"/>
      <c r="AD6482" s="419"/>
      <c r="AE6482" s="419"/>
      <c r="AF6482" s="419"/>
      <c r="AH6482" s="419"/>
      <c r="AI6482" s="419"/>
      <c r="AJ6482" s="419"/>
      <c r="AL6482" s="419"/>
      <c r="AM6482" s="419"/>
      <c r="AN6482" s="403"/>
      <c r="AO6482" s="419"/>
      <c r="AP6482" s="419"/>
      <c r="AQ6482" s="419"/>
      <c r="AR6482" s="419"/>
      <c r="AS6482" s="419"/>
      <c r="AT6482" s="419"/>
      <c r="AU6482" s="419"/>
      <c r="AV6482" s="419"/>
      <c r="AX6482" s="419"/>
      <c r="AY6482" s="419"/>
      <c r="AZ6482" s="419"/>
      <c r="BB6482" s="419"/>
      <c r="BC6482" s="419"/>
      <c r="BD6482" s="419"/>
      <c r="BF6482" s="419"/>
      <c r="BG6482" s="419"/>
      <c r="BH6482" s="419"/>
      <c r="BJ6482" s="419"/>
      <c r="BK6482" s="419"/>
      <c r="BL6482" s="419"/>
      <c r="BN6482" s="419"/>
      <c r="BO6482" s="419"/>
      <c r="BP6482" s="419"/>
      <c r="BR6482" s="419"/>
      <c r="BS6482" s="419"/>
      <c r="BT6482" s="419"/>
      <c r="BV6482" s="419"/>
      <c r="BW6482" s="419"/>
      <c r="BX6482" s="397"/>
      <c r="BZ6482" s="449"/>
      <c r="CB6482" s="419"/>
      <c r="CC6482" s="419"/>
      <c r="CD6482" s="419"/>
      <c r="CF6482" s="419"/>
      <c r="CG6482" s="419"/>
      <c r="CH6482" s="419"/>
    </row>
    <row r="6483" spans="3:86" ht="21" thickBot="1">
      <c r="C6483" s="425"/>
      <c r="P6483" s="431"/>
      <c r="R6483" s="419"/>
      <c r="S6483" s="446"/>
      <c r="T6483" s="419"/>
      <c r="V6483" s="196"/>
      <c r="W6483" s="419"/>
      <c r="X6483" s="419"/>
      <c r="Z6483" s="419"/>
      <c r="AA6483" s="419"/>
      <c r="AB6483" s="419"/>
      <c r="AD6483" s="419"/>
      <c r="AE6483" s="419"/>
      <c r="AF6483" s="419"/>
      <c r="AH6483" s="419"/>
      <c r="AI6483" s="419"/>
      <c r="AJ6483" s="419"/>
      <c r="AL6483" s="419"/>
      <c r="AM6483" s="419"/>
      <c r="AN6483" s="403"/>
      <c r="AO6483" s="419"/>
      <c r="AP6483" s="419"/>
      <c r="AQ6483" s="419"/>
      <c r="AR6483" s="419"/>
      <c r="AS6483" s="419"/>
      <c r="AT6483" s="419"/>
      <c r="AU6483" s="419"/>
      <c r="AV6483" s="419"/>
      <c r="AX6483" s="419"/>
      <c r="AY6483" s="419"/>
      <c r="AZ6483" s="419"/>
      <c r="BB6483" s="419"/>
      <c r="BC6483" s="419"/>
      <c r="BD6483" s="419"/>
      <c r="BF6483" s="419"/>
      <c r="BG6483" s="419"/>
      <c r="BH6483" s="419"/>
      <c r="BJ6483" s="419"/>
      <c r="BK6483" s="419"/>
      <c r="BL6483" s="419"/>
      <c r="BN6483" s="419"/>
      <c r="BO6483" s="419"/>
      <c r="BP6483" s="419"/>
      <c r="BR6483" s="419"/>
      <c r="BS6483" s="419"/>
      <c r="BT6483" s="419"/>
      <c r="BV6483" s="419"/>
      <c r="BW6483" s="419"/>
      <c r="BX6483" s="397"/>
      <c r="BZ6483" s="449"/>
      <c r="CB6483" s="419"/>
      <c r="CC6483" s="419"/>
      <c r="CD6483" s="419"/>
      <c r="CF6483" s="419"/>
      <c r="CG6483" s="419"/>
      <c r="CH6483" s="419"/>
    </row>
    <row r="6484" spans="3:86" ht="21" thickBot="1">
      <c r="C6484" s="425"/>
      <c r="P6484" s="431"/>
      <c r="R6484" s="419"/>
      <c r="S6484" s="446"/>
      <c r="T6484" s="419"/>
      <c r="V6484" s="196"/>
      <c r="W6484" s="419"/>
      <c r="X6484" s="419"/>
      <c r="Z6484" s="419"/>
      <c r="AA6484" s="419"/>
      <c r="AB6484" s="419"/>
      <c r="AD6484" s="419"/>
      <c r="AE6484" s="419"/>
      <c r="AF6484" s="419"/>
      <c r="AH6484" s="419"/>
      <c r="AI6484" s="419"/>
      <c r="AJ6484" s="419"/>
      <c r="AL6484" s="419"/>
      <c r="AM6484" s="419"/>
      <c r="AN6484" s="403"/>
      <c r="AO6484" s="419"/>
      <c r="AP6484" s="419"/>
      <c r="AQ6484" s="419"/>
      <c r="AR6484" s="419"/>
      <c r="AS6484" s="419"/>
      <c r="AT6484" s="419"/>
      <c r="AU6484" s="419"/>
      <c r="AV6484" s="419"/>
      <c r="AX6484" s="419"/>
      <c r="AY6484" s="419"/>
      <c r="AZ6484" s="419"/>
      <c r="BB6484" s="419"/>
      <c r="BC6484" s="419"/>
      <c r="BD6484" s="419"/>
      <c r="BF6484" s="419"/>
      <c r="BG6484" s="419"/>
      <c r="BH6484" s="419"/>
      <c r="BJ6484" s="419"/>
      <c r="BK6484" s="419"/>
      <c r="BL6484" s="419"/>
      <c r="BN6484" s="419"/>
      <c r="BO6484" s="419"/>
      <c r="BP6484" s="419"/>
      <c r="BR6484" s="419"/>
      <c r="BS6484" s="419"/>
      <c r="BT6484" s="419"/>
      <c r="BV6484" s="419"/>
      <c r="BW6484" s="419"/>
      <c r="BX6484" s="397"/>
      <c r="BZ6484" s="449"/>
      <c r="CB6484" s="419"/>
      <c r="CC6484" s="419"/>
      <c r="CD6484" s="419"/>
      <c r="CF6484" s="419"/>
      <c r="CG6484" s="419"/>
      <c r="CH6484" s="419"/>
    </row>
    <row r="6485" spans="3:86" ht="21" thickBot="1">
      <c r="C6485" s="425"/>
      <c r="P6485" s="431"/>
      <c r="R6485" s="419"/>
      <c r="S6485" s="446"/>
      <c r="T6485" s="419"/>
      <c r="V6485" s="196"/>
      <c r="W6485" s="419"/>
      <c r="X6485" s="419"/>
      <c r="Z6485" s="419"/>
      <c r="AA6485" s="419"/>
      <c r="AB6485" s="419"/>
      <c r="AD6485" s="419"/>
      <c r="AE6485" s="419"/>
      <c r="AF6485" s="419"/>
      <c r="AH6485" s="419"/>
      <c r="AI6485" s="419"/>
      <c r="AJ6485" s="419"/>
      <c r="AL6485" s="419"/>
      <c r="AM6485" s="419"/>
      <c r="AN6485" s="403"/>
      <c r="AO6485" s="419"/>
      <c r="AP6485" s="419"/>
      <c r="AQ6485" s="419"/>
      <c r="AR6485" s="419"/>
      <c r="AS6485" s="419"/>
      <c r="AT6485" s="419"/>
      <c r="AU6485" s="419"/>
      <c r="AV6485" s="419"/>
      <c r="AX6485" s="419"/>
      <c r="AY6485" s="419"/>
      <c r="AZ6485" s="419"/>
      <c r="BB6485" s="419"/>
      <c r="BC6485" s="419"/>
      <c r="BD6485" s="419"/>
      <c r="BF6485" s="419"/>
      <c r="BG6485" s="419"/>
      <c r="BH6485" s="419"/>
      <c r="BJ6485" s="419"/>
      <c r="BK6485" s="419"/>
      <c r="BL6485" s="419"/>
      <c r="BN6485" s="419"/>
      <c r="BO6485" s="419"/>
      <c r="BP6485" s="419"/>
      <c r="BR6485" s="419"/>
      <c r="BS6485" s="419"/>
      <c r="BT6485" s="419"/>
      <c r="BV6485" s="419"/>
      <c r="BW6485" s="419"/>
      <c r="BX6485" s="397"/>
      <c r="BZ6485" s="449"/>
      <c r="CB6485" s="419"/>
      <c r="CC6485" s="419"/>
      <c r="CD6485" s="419"/>
      <c r="CF6485" s="419"/>
      <c r="CG6485" s="419"/>
      <c r="CH6485" s="419"/>
    </row>
    <row r="6486" spans="3:86" ht="21" thickBot="1">
      <c r="C6486" s="425"/>
      <c r="P6486" s="431"/>
      <c r="R6486" s="419"/>
      <c r="S6486" s="446"/>
      <c r="T6486" s="419"/>
      <c r="V6486" s="196"/>
      <c r="W6486" s="419"/>
      <c r="X6486" s="419"/>
      <c r="Z6486" s="419"/>
      <c r="AA6486" s="419"/>
      <c r="AB6486" s="419"/>
      <c r="AD6486" s="419"/>
      <c r="AE6486" s="419"/>
      <c r="AF6486" s="419"/>
      <c r="AH6486" s="419"/>
      <c r="AI6486" s="419"/>
      <c r="AJ6486" s="419"/>
      <c r="AL6486" s="419"/>
      <c r="AM6486" s="419"/>
      <c r="AN6486" s="403"/>
      <c r="AO6486" s="419"/>
      <c r="AP6486" s="419"/>
      <c r="AQ6486" s="419"/>
      <c r="AR6486" s="419"/>
      <c r="AS6486" s="419"/>
      <c r="AT6486" s="419"/>
      <c r="AU6486" s="419"/>
      <c r="AV6486" s="419"/>
      <c r="AX6486" s="419"/>
      <c r="AY6486" s="419"/>
      <c r="AZ6486" s="419"/>
      <c r="BB6486" s="419"/>
      <c r="BC6486" s="419"/>
      <c r="BD6486" s="419"/>
      <c r="BF6486" s="419"/>
      <c r="BG6486" s="419"/>
      <c r="BH6486" s="419"/>
      <c r="BJ6486" s="419"/>
      <c r="BK6486" s="419"/>
      <c r="BL6486" s="419"/>
      <c r="BN6486" s="419"/>
      <c r="BO6486" s="419"/>
      <c r="BP6486" s="419"/>
      <c r="BR6486" s="419"/>
      <c r="BS6486" s="419"/>
      <c r="BT6486" s="419"/>
      <c r="BV6486" s="419"/>
      <c r="BW6486" s="419"/>
      <c r="BX6486" s="397"/>
      <c r="BZ6486" s="449"/>
      <c r="CB6486" s="419"/>
      <c r="CC6486" s="419"/>
      <c r="CD6486" s="419"/>
      <c r="CF6486" s="419"/>
      <c r="CG6486" s="419"/>
      <c r="CH6486" s="419"/>
    </row>
    <row r="6487" spans="3:86" ht="21" thickBot="1">
      <c r="C6487" s="425"/>
      <c r="P6487" s="431"/>
      <c r="R6487" s="419"/>
      <c r="S6487" s="446"/>
      <c r="T6487" s="419"/>
      <c r="V6487" s="196"/>
      <c r="W6487" s="419"/>
      <c r="X6487" s="419"/>
      <c r="Z6487" s="419"/>
      <c r="AA6487" s="419"/>
      <c r="AB6487" s="419"/>
      <c r="AD6487" s="419"/>
      <c r="AE6487" s="419"/>
      <c r="AF6487" s="419"/>
      <c r="AH6487" s="419"/>
      <c r="AI6487" s="419"/>
      <c r="AJ6487" s="419"/>
      <c r="AL6487" s="419"/>
      <c r="AM6487" s="419"/>
      <c r="AN6487" s="403"/>
      <c r="AO6487" s="419"/>
      <c r="AP6487" s="419"/>
      <c r="AQ6487" s="419"/>
      <c r="AR6487" s="419"/>
      <c r="AS6487" s="419"/>
      <c r="AT6487" s="419"/>
      <c r="AU6487" s="419"/>
      <c r="AV6487" s="419"/>
      <c r="AX6487" s="419"/>
      <c r="AY6487" s="419"/>
      <c r="AZ6487" s="419"/>
      <c r="BB6487" s="419"/>
      <c r="BC6487" s="419"/>
      <c r="BD6487" s="419"/>
      <c r="BF6487" s="419"/>
      <c r="BG6487" s="419"/>
      <c r="BH6487" s="419"/>
      <c r="BJ6487" s="419"/>
      <c r="BK6487" s="419"/>
      <c r="BL6487" s="419"/>
      <c r="BN6487" s="419"/>
      <c r="BO6487" s="419"/>
      <c r="BP6487" s="419"/>
      <c r="BR6487" s="419"/>
      <c r="BS6487" s="419"/>
      <c r="BT6487" s="419"/>
      <c r="BV6487" s="419"/>
      <c r="BW6487" s="419"/>
      <c r="BX6487" s="397"/>
      <c r="BZ6487" s="449"/>
      <c r="CB6487" s="419"/>
      <c r="CC6487" s="419"/>
      <c r="CD6487" s="419"/>
      <c r="CF6487" s="419"/>
      <c r="CG6487" s="419"/>
      <c r="CH6487" s="419"/>
    </row>
    <row r="6488" spans="3:86" ht="21" thickBot="1">
      <c r="C6488" s="425"/>
      <c r="P6488" s="431"/>
      <c r="R6488" s="419"/>
      <c r="S6488" s="446"/>
      <c r="T6488" s="419"/>
      <c r="V6488" s="196"/>
      <c r="W6488" s="419"/>
      <c r="X6488" s="419"/>
      <c r="Z6488" s="419"/>
      <c r="AA6488" s="419"/>
      <c r="AB6488" s="419"/>
      <c r="AD6488" s="419"/>
      <c r="AE6488" s="419"/>
      <c r="AF6488" s="419"/>
      <c r="AH6488" s="419"/>
      <c r="AI6488" s="419"/>
      <c r="AJ6488" s="419"/>
      <c r="AL6488" s="419"/>
      <c r="AM6488" s="419"/>
      <c r="AN6488" s="403"/>
      <c r="AO6488" s="419"/>
      <c r="AP6488" s="419"/>
      <c r="AQ6488" s="419"/>
      <c r="AR6488" s="419"/>
      <c r="AS6488" s="419"/>
      <c r="AT6488" s="419"/>
      <c r="AU6488" s="419"/>
      <c r="AV6488" s="419"/>
      <c r="AX6488" s="419"/>
      <c r="AY6488" s="419"/>
      <c r="AZ6488" s="419"/>
      <c r="BB6488" s="419"/>
      <c r="BC6488" s="419"/>
      <c r="BD6488" s="419"/>
      <c r="BF6488" s="419"/>
      <c r="BG6488" s="419"/>
      <c r="BH6488" s="419"/>
      <c r="BJ6488" s="419"/>
      <c r="BK6488" s="419"/>
      <c r="BL6488" s="419"/>
      <c r="BN6488" s="419"/>
      <c r="BO6488" s="419"/>
      <c r="BP6488" s="419"/>
      <c r="BR6488" s="419"/>
      <c r="BS6488" s="419"/>
      <c r="BT6488" s="419"/>
      <c r="BV6488" s="419"/>
      <c r="BW6488" s="419"/>
      <c r="BX6488" s="397"/>
      <c r="BZ6488" s="449"/>
      <c r="CB6488" s="419"/>
      <c r="CC6488" s="419"/>
      <c r="CD6488" s="419"/>
      <c r="CF6488" s="419"/>
      <c r="CG6488" s="419"/>
      <c r="CH6488" s="419"/>
    </row>
    <row r="6489" spans="3:86" ht="21" thickBot="1">
      <c r="C6489" s="425"/>
      <c r="P6489" s="431"/>
      <c r="R6489" s="419"/>
      <c r="S6489" s="446"/>
      <c r="T6489" s="419"/>
      <c r="V6489" s="196"/>
      <c r="W6489" s="419"/>
      <c r="X6489" s="419"/>
      <c r="Z6489" s="419"/>
      <c r="AA6489" s="419"/>
      <c r="AB6489" s="419"/>
      <c r="AD6489" s="419"/>
      <c r="AE6489" s="419"/>
      <c r="AF6489" s="419"/>
      <c r="AH6489" s="419"/>
      <c r="AI6489" s="419"/>
      <c r="AJ6489" s="419"/>
      <c r="AL6489" s="419"/>
      <c r="AM6489" s="419"/>
      <c r="AN6489" s="403"/>
      <c r="AO6489" s="419"/>
      <c r="AP6489" s="419"/>
      <c r="AQ6489" s="419"/>
      <c r="AR6489" s="419"/>
      <c r="AS6489" s="419"/>
      <c r="AT6489" s="419"/>
      <c r="AU6489" s="419"/>
      <c r="AV6489" s="419"/>
      <c r="AX6489" s="419"/>
      <c r="AY6489" s="419"/>
      <c r="AZ6489" s="419"/>
      <c r="BB6489" s="419"/>
      <c r="BC6489" s="419"/>
      <c r="BD6489" s="419"/>
      <c r="BF6489" s="419"/>
      <c r="BG6489" s="419"/>
      <c r="BH6489" s="419"/>
      <c r="BJ6489" s="419"/>
      <c r="BK6489" s="419"/>
      <c r="BL6489" s="419"/>
      <c r="BN6489" s="419"/>
      <c r="BO6489" s="419"/>
      <c r="BP6489" s="419"/>
      <c r="BR6489" s="419"/>
      <c r="BS6489" s="419"/>
      <c r="BT6489" s="419"/>
      <c r="BV6489" s="419"/>
      <c r="BW6489" s="419"/>
      <c r="BX6489" s="397"/>
      <c r="BZ6489" s="449"/>
      <c r="CB6489" s="419"/>
      <c r="CC6489" s="419"/>
      <c r="CD6489" s="419"/>
      <c r="CF6489" s="419"/>
      <c r="CG6489" s="419"/>
      <c r="CH6489" s="419"/>
    </row>
    <row r="6490" spans="3:86" ht="21" thickBot="1">
      <c r="C6490" s="425"/>
      <c r="P6490" s="431"/>
      <c r="R6490" s="419"/>
      <c r="S6490" s="446"/>
      <c r="T6490" s="419"/>
      <c r="V6490" s="196"/>
      <c r="W6490" s="419"/>
      <c r="X6490" s="419"/>
      <c r="Z6490" s="419"/>
      <c r="AA6490" s="419"/>
      <c r="AB6490" s="419"/>
      <c r="AD6490" s="419"/>
      <c r="AE6490" s="419"/>
      <c r="AF6490" s="419"/>
      <c r="AH6490" s="419"/>
      <c r="AI6490" s="419"/>
      <c r="AJ6490" s="419"/>
      <c r="AL6490" s="419"/>
      <c r="AM6490" s="419"/>
      <c r="AN6490" s="403"/>
      <c r="AO6490" s="419"/>
      <c r="AP6490" s="419"/>
      <c r="AQ6490" s="419"/>
      <c r="AR6490" s="419"/>
      <c r="AS6490" s="419"/>
      <c r="AT6490" s="419"/>
      <c r="AU6490" s="419"/>
      <c r="AV6490" s="419"/>
      <c r="AX6490" s="419"/>
      <c r="AY6490" s="419"/>
      <c r="AZ6490" s="419"/>
      <c r="BB6490" s="419"/>
      <c r="BC6490" s="419"/>
      <c r="BD6490" s="419"/>
      <c r="BF6490" s="419"/>
      <c r="BG6490" s="419"/>
      <c r="BH6490" s="419"/>
      <c r="BJ6490" s="419"/>
      <c r="BK6490" s="419"/>
      <c r="BL6490" s="419"/>
      <c r="BN6490" s="419"/>
      <c r="BO6490" s="419"/>
      <c r="BP6490" s="419"/>
      <c r="BR6490" s="419"/>
      <c r="BS6490" s="419"/>
      <c r="BT6490" s="419"/>
      <c r="BV6490" s="419"/>
      <c r="BW6490" s="419"/>
      <c r="BX6490" s="397"/>
      <c r="BZ6490" s="449"/>
      <c r="CB6490" s="419"/>
      <c r="CC6490" s="419"/>
      <c r="CD6490" s="419"/>
      <c r="CF6490" s="419"/>
      <c r="CG6490" s="419"/>
      <c r="CH6490" s="419"/>
    </row>
    <row r="6491" spans="3:86" ht="21" thickBot="1">
      <c r="C6491" s="425"/>
      <c r="P6491" s="431"/>
      <c r="R6491" s="419"/>
      <c r="S6491" s="446"/>
      <c r="T6491" s="419"/>
      <c r="V6491" s="196"/>
      <c r="W6491" s="419"/>
      <c r="X6491" s="419"/>
      <c r="Z6491" s="419"/>
      <c r="AA6491" s="419"/>
      <c r="AB6491" s="419"/>
      <c r="AD6491" s="419"/>
      <c r="AE6491" s="419"/>
      <c r="AF6491" s="419"/>
      <c r="AH6491" s="419"/>
      <c r="AI6491" s="419"/>
      <c r="AJ6491" s="419"/>
      <c r="AL6491" s="419"/>
      <c r="AM6491" s="419"/>
      <c r="AN6491" s="403"/>
      <c r="AO6491" s="419"/>
      <c r="AP6491" s="419"/>
      <c r="AQ6491" s="419"/>
      <c r="AR6491" s="419"/>
      <c r="AS6491" s="419"/>
      <c r="AT6491" s="419"/>
      <c r="AU6491" s="419"/>
      <c r="AV6491" s="419"/>
      <c r="AX6491" s="419"/>
      <c r="AY6491" s="419"/>
      <c r="AZ6491" s="419"/>
      <c r="BB6491" s="419"/>
      <c r="BC6491" s="419"/>
      <c r="BD6491" s="419"/>
      <c r="BF6491" s="419"/>
      <c r="BG6491" s="419"/>
      <c r="BH6491" s="419"/>
      <c r="BJ6491" s="419"/>
      <c r="BK6491" s="419"/>
      <c r="BL6491" s="419"/>
      <c r="BN6491" s="419"/>
      <c r="BO6491" s="419"/>
      <c r="BP6491" s="419"/>
      <c r="BR6491" s="419"/>
      <c r="BS6491" s="419"/>
      <c r="BT6491" s="419"/>
      <c r="BV6491" s="419"/>
      <c r="BW6491" s="419"/>
      <c r="BX6491" s="397"/>
      <c r="BZ6491" s="449"/>
      <c r="CB6491" s="419"/>
      <c r="CC6491" s="419"/>
      <c r="CD6491" s="419"/>
      <c r="CF6491" s="419"/>
      <c r="CG6491" s="419"/>
      <c r="CH6491" s="419"/>
    </row>
    <row r="6492" spans="3:86" ht="21" thickBot="1">
      <c r="C6492" s="425"/>
      <c r="P6492" s="431"/>
      <c r="R6492" s="419"/>
      <c r="S6492" s="446"/>
      <c r="T6492" s="419"/>
      <c r="V6492" s="196"/>
      <c r="W6492" s="419"/>
      <c r="X6492" s="419"/>
      <c r="Z6492" s="419"/>
      <c r="AA6492" s="419"/>
      <c r="AB6492" s="419"/>
      <c r="AD6492" s="419"/>
      <c r="AE6492" s="419"/>
      <c r="AF6492" s="419"/>
      <c r="AH6492" s="419"/>
      <c r="AI6492" s="419"/>
      <c r="AJ6492" s="419"/>
      <c r="AL6492" s="419"/>
      <c r="AM6492" s="419"/>
      <c r="AN6492" s="403"/>
      <c r="AO6492" s="419"/>
      <c r="AP6492" s="419"/>
      <c r="AQ6492" s="419"/>
      <c r="AR6492" s="419"/>
      <c r="AS6492" s="419"/>
      <c r="AT6492" s="419"/>
      <c r="AU6492" s="419"/>
      <c r="AV6492" s="419"/>
      <c r="AX6492" s="419"/>
      <c r="AY6492" s="419"/>
      <c r="AZ6492" s="419"/>
      <c r="BB6492" s="419"/>
      <c r="BC6492" s="419"/>
      <c r="BD6492" s="419"/>
      <c r="BF6492" s="419"/>
      <c r="BG6492" s="419"/>
      <c r="BH6492" s="419"/>
      <c r="BJ6492" s="419"/>
      <c r="BK6492" s="419"/>
      <c r="BL6492" s="419"/>
      <c r="BN6492" s="419"/>
      <c r="BO6492" s="419"/>
      <c r="BP6492" s="419"/>
      <c r="BR6492" s="419"/>
      <c r="BS6492" s="419"/>
      <c r="BT6492" s="419"/>
      <c r="BV6492" s="419"/>
      <c r="BW6492" s="419"/>
      <c r="BX6492" s="397"/>
      <c r="BZ6492" s="449"/>
      <c r="CB6492" s="419"/>
      <c r="CC6492" s="419"/>
      <c r="CD6492" s="419"/>
      <c r="CF6492" s="419"/>
      <c r="CG6492" s="419"/>
      <c r="CH6492" s="419"/>
    </row>
    <row r="6493" spans="3:86" ht="21" thickBot="1">
      <c r="C6493" s="425"/>
      <c r="P6493" s="431"/>
      <c r="R6493" s="419"/>
      <c r="S6493" s="446"/>
      <c r="T6493" s="419"/>
      <c r="V6493" s="196"/>
      <c r="W6493" s="419"/>
      <c r="X6493" s="419"/>
      <c r="Z6493" s="419"/>
      <c r="AA6493" s="419"/>
      <c r="AB6493" s="419"/>
      <c r="AD6493" s="419"/>
      <c r="AE6493" s="419"/>
      <c r="AF6493" s="419"/>
      <c r="AH6493" s="419"/>
      <c r="AI6493" s="419"/>
      <c r="AJ6493" s="419"/>
      <c r="AL6493" s="419"/>
      <c r="AM6493" s="419"/>
      <c r="AN6493" s="403"/>
      <c r="AO6493" s="419"/>
      <c r="AP6493" s="419"/>
      <c r="AQ6493" s="419"/>
      <c r="AR6493" s="419"/>
      <c r="AS6493" s="419"/>
      <c r="AT6493" s="419"/>
      <c r="AU6493" s="419"/>
      <c r="AV6493" s="419"/>
      <c r="AX6493" s="419"/>
      <c r="AY6493" s="419"/>
      <c r="AZ6493" s="419"/>
      <c r="BB6493" s="419"/>
      <c r="BC6493" s="419"/>
      <c r="BD6493" s="419"/>
      <c r="BF6493" s="419"/>
      <c r="BG6493" s="419"/>
      <c r="BH6493" s="419"/>
      <c r="BJ6493" s="419"/>
      <c r="BK6493" s="419"/>
      <c r="BL6493" s="419"/>
      <c r="BN6493" s="419"/>
      <c r="BO6493" s="419"/>
      <c r="BP6493" s="419"/>
      <c r="BR6493" s="419"/>
      <c r="BS6493" s="419"/>
      <c r="BT6493" s="419"/>
      <c r="BV6493" s="419"/>
      <c r="BW6493" s="419"/>
      <c r="BX6493" s="397"/>
      <c r="BZ6493" s="449"/>
      <c r="CB6493" s="419"/>
      <c r="CC6493" s="419"/>
      <c r="CD6493" s="419"/>
      <c r="CF6493" s="419"/>
      <c r="CG6493" s="419"/>
      <c r="CH6493" s="419"/>
    </row>
    <row r="6494" spans="3:86" ht="21" thickBot="1">
      <c r="C6494" s="425"/>
      <c r="P6494" s="431"/>
      <c r="R6494" s="419"/>
      <c r="S6494" s="446"/>
      <c r="T6494" s="419"/>
      <c r="V6494" s="196"/>
      <c r="W6494" s="419"/>
      <c r="X6494" s="419"/>
      <c r="Z6494" s="419"/>
      <c r="AA6494" s="419"/>
      <c r="AB6494" s="419"/>
      <c r="AD6494" s="419"/>
      <c r="AE6494" s="419"/>
      <c r="AF6494" s="419"/>
      <c r="AH6494" s="419"/>
      <c r="AI6494" s="419"/>
      <c r="AJ6494" s="419"/>
      <c r="AL6494" s="419"/>
      <c r="AM6494" s="419"/>
      <c r="AN6494" s="403"/>
      <c r="AO6494" s="419"/>
      <c r="AP6494" s="419"/>
      <c r="AQ6494" s="419"/>
      <c r="AR6494" s="419"/>
      <c r="AS6494" s="419"/>
      <c r="AT6494" s="419"/>
      <c r="AU6494" s="419"/>
      <c r="AV6494" s="419"/>
      <c r="AX6494" s="419"/>
      <c r="AY6494" s="419"/>
      <c r="AZ6494" s="419"/>
      <c r="BB6494" s="419"/>
      <c r="BC6494" s="419"/>
      <c r="BD6494" s="419"/>
      <c r="BF6494" s="419"/>
      <c r="BG6494" s="419"/>
      <c r="BH6494" s="419"/>
      <c r="BJ6494" s="419"/>
      <c r="BK6494" s="419"/>
      <c r="BL6494" s="419"/>
      <c r="BN6494" s="419"/>
      <c r="BO6494" s="419"/>
      <c r="BP6494" s="419"/>
      <c r="BR6494" s="419"/>
      <c r="BS6494" s="419"/>
      <c r="BT6494" s="419"/>
      <c r="BV6494" s="419"/>
      <c r="BW6494" s="419"/>
      <c r="BX6494" s="397"/>
      <c r="BZ6494" s="449"/>
      <c r="CB6494" s="419"/>
      <c r="CC6494" s="419"/>
      <c r="CD6494" s="419"/>
      <c r="CF6494" s="419"/>
      <c r="CG6494" s="419"/>
      <c r="CH6494" s="419"/>
    </row>
    <row r="6495" spans="3:86" ht="21" thickBot="1">
      <c r="C6495" s="425"/>
      <c r="P6495" s="431"/>
      <c r="R6495" s="419"/>
      <c r="S6495" s="446"/>
      <c r="T6495" s="419"/>
      <c r="V6495" s="196"/>
      <c r="W6495" s="419"/>
      <c r="X6495" s="419"/>
      <c r="Z6495" s="419"/>
      <c r="AA6495" s="419"/>
      <c r="AB6495" s="419"/>
      <c r="AD6495" s="419"/>
      <c r="AE6495" s="419"/>
      <c r="AF6495" s="419"/>
      <c r="AH6495" s="419"/>
      <c r="AI6495" s="419"/>
      <c r="AJ6495" s="419"/>
      <c r="AL6495" s="419"/>
      <c r="AM6495" s="419"/>
      <c r="AN6495" s="403"/>
      <c r="AO6495" s="419"/>
      <c r="AP6495" s="419"/>
      <c r="AQ6495" s="419"/>
      <c r="AR6495" s="419"/>
      <c r="AS6495" s="419"/>
      <c r="AT6495" s="419"/>
      <c r="AU6495" s="419"/>
      <c r="AV6495" s="419"/>
      <c r="AX6495" s="419"/>
      <c r="AY6495" s="419"/>
      <c r="AZ6495" s="419"/>
      <c r="BB6495" s="419"/>
      <c r="BC6495" s="419"/>
      <c r="BD6495" s="419"/>
      <c r="BF6495" s="419"/>
      <c r="BG6495" s="419"/>
      <c r="BH6495" s="419"/>
      <c r="BJ6495" s="419"/>
      <c r="BK6495" s="419"/>
      <c r="BL6495" s="419"/>
      <c r="BN6495" s="419"/>
      <c r="BO6495" s="419"/>
      <c r="BP6495" s="419"/>
      <c r="BR6495" s="419"/>
      <c r="BS6495" s="419"/>
      <c r="BT6495" s="419"/>
      <c r="BV6495" s="419"/>
      <c r="BW6495" s="419"/>
      <c r="BX6495" s="397"/>
      <c r="BZ6495" s="449"/>
      <c r="CB6495" s="419"/>
      <c r="CC6495" s="419"/>
      <c r="CD6495" s="419"/>
      <c r="CF6495" s="419"/>
      <c r="CG6495" s="419"/>
      <c r="CH6495" s="419"/>
    </row>
    <row r="6496" spans="3:86" ht="21" thickBot="1">
      <c r="C6496" s="425"/>
      <c r="P6496" s="431"/>
      <c r="R6496" s="419"/>
      <c r="S6496" s="446"/>
      <c r="T6496" s="419"/>
      <c r="V6496" s="196"/>
      <c r="W6496" s="419"/>
      <c r="X6496" s="419"/>
      <c r="Z6496" s="419"/>
      <c r="AA6496" s="419"/>
      <c r="AB6496" s="419"/>
      <c r="AD6496" s="419"/>
      <c r="AE6496" s="419"/>
      <c r="AF6496" s="419"/>
      <c r="AH6496" s="419"/>
      <c r="AI6496" s="419"/>
      <c r="AJ6496" s="419"/>
      <c r="AL6496" s="419"/>
      <c r="AM6496" s="419"/>
      <c r="AN6496" s="403"/>
      <c r="AO6496" s="419"/>
      <c r="AP6496" s="419"/>
      <c r="AQ6496" s="419"/>
      <c r="AR6496" s="419"/>
      <c r="AS6496" s="419"/>
      <c r="AT6496" s="419"/>
      <c r="AU6496" s="419"/>
      <c r="AV6496" s="419"/>
      <c r="AX6496" s="419"/>
      <c r="AY6496" s="419"/>
      <c r="AZ6496" s="419"/>
      <c r="BB6496" s="419"/>
      <c r="BC6496" s="419"/>
      <c r="BD6496" s="419"/>
      <c r="BF6496" s="419"/>
      <c r="BG6496" s="419"/>
      <c r="BH6496" s="419"/>
      <c r="BJ6496" s="419"/>
      <c r="BK6496" s="419"/>
      <c r="BL6496" s="419"/>
      <c r="BN6496" s="419"/>
      <c r="BO6496" s="419"/>
      <c r="BP6496" s="419"/>
      <c r="BR6496" s="419"/>
      <c r="BS6496" s="419"/>
      <c r="BT6496" s="419"/>
      <c r="BV6496" s="419"/>
      <c r="BW6496" s="419"/>
      <c r="BX6496" s="397"/>
      <c r="BZ6496" s="449"/>
      <c r="CB6496" s="419"/>
      <c r="CC6496" s="419"/>
      <c r="CD6496" s="419"/>
      <c r="CF6496" s="419"/>
      <c r="CG6496" s="419"/>
      <c r="CH6496" s="419"/>
    </row>
    <row r="6497" spans="3:86" ht="21" thickBot="1">
      <c r="C6497" s="425"/>
      <c r="P6497" s="431"/>
      <c r="R6497" s="419"/>
      <c r="S6497" s="446"/>
      <c r="T6497" s="419"/>
      <c r="V6497" s="196"/>
      <c r="W6497" s="419"/>
      <c r="X6497" s="419"/>
      <c r="Z6497" s="419"/>
      <c r="AA6497" s="419"/>
      <c r="AB6497" s="419"/>
      <c r="AD6497" s="419"/>
      <c r="AE6497" s="419"/>
      <c r="AF6497" s="419"/>
      <c r="AH6497" s="419"/>
      <c r="AI6497" s="419"/>
      <c r="AJ6497" s="419"/>
      <c r="AL6497" s="419"/>
      <c r="AM6497" s="419"/>
      <c r="AN6497" s="403"/>
      <c r="AO6497" s="419"/>
      <c r="AP6497" s="419"/>
      <c r="AQ6497" s="419"/>
      <c r="AR6497" s="419"/>
      <c r="AS6497" s="419"/>
      <c r="AT6497" s="419"/>
      <c r="AU6497" s="419"/>
      <c r="AV6497" s="419"/>
      <c r="AX6497" s="419"/>
      <c r="AY6497" s="419"/>
      <c r="AZ6497" s="419"/>
      <c r="BB6497" s="419"/>
      <c r="BC6497" s="419"/>
      <c r="BD6497" s="419"/>
      <c r="BF6497" s="419"/>
      <c r="BG6497" s="419"/>
      <c r="BH6497" s="419"/>
      <c r="BJ6497" s="419"/>
      <c r="BK6497" s="419"/>
      <c r="BL6497" s="419"/>
      <c r="BN6497" s="419"/>
      <c r="BO6497" s="419"/>
      <c r="BP6497" s="419"/>
      <c r="BR6497" s="419"/>
      <c r="BS6497" s="419"/>
      <c r="BT6497" s="419"/>
      <c r="BV6497" s="419"/>
      <c r="BW6497" s="419"/>
      <c r="BX6497" s="397"/>
      <c r="BZ6497" s="449"/>
      <c r="CB6497" s="419"/>
      <c r="CC6497" s="419"/>
      <c r="CD6497" s="419"/>
      <c r="CF6497" s="419"/>
      <c r="CG6497" s="419"/>
      <c r="CH6497" s="419"/>
    </row>
    <row r="6498" spans="3:86" ht="21" thickBot="1">
      <c r="C6498" s="425"/>
      <c r="P6498" s="431"/>
      <c r="R6498" s="419"/>
      <c r="S6498" s="446"/>
      <c r="T6498" s="419"/>
      <c r="V6498" s="196"/>
      <c r="W6498" s="419"/>
      <c r="X6498" s="419"/>
      <c r="Z6498" s="419"/>
      <c r="AA6498" s="419"/>
      <c r="AB6498" s="419"/>
      <c r="AD6498" s="419"/>
      <c r="AE6498" s="419"/>
      <c r="AF6498" s="419"/>
      <c r="AH6498" s="419"/>
      <c r="AI6498" s="419"/>
      <c r="AJ6498" s="419"/>
      <c r="AL6498" s="419"/>
      <c r="AM6498" s="419"/>
      <c r="AN6498" s="403"/>
      <c r="AO6498" s="419"/>
      <c r="AP6498" s="419"/>
      <c r="AQ6498" s="419"/>
      <c r="AR6498" s="419"/>
      <c r="AS6498" s="419"/>
      <c r="AT6498" s="419"/>
      <c r="AU6498" s="419"/>
      <c r="AV6498" s="419"/>
      <c r="AX6498" s="419"/>
      <c r="AY6498" s="419"/>
      <c r="AZ6498" s="419"/>
      <c r="BB6498" s="419"/>
      <c r="BC6498" s="419"/>
      <c r="BD6498" s="419"/>
      <c r="BF6498" s="419"/>
      <c r="BG6498" s="419"/>
      <c r="BH6498" s="419"/>
      <c r="BJ6498" s="419"/>
      <c r="BK6498" s="419"/>
      <c r="BL6498" s="419"/>
      <c r="BN6498" s="419"/>
      <c r="BO6498" s="419"/>
      <c r="BP6498" s="419"/>
      <c r="BR6498" s="419"/>
      <c r="BS6498" s="419"/>
      <c r="BT6498" s="419"/>
      <c r="BV6498" s="419"/>
      <c r="BW6498" s="419"/>
      <c r="BX6498" s="397"/>
      <c r="BZ6498" s="449"/>
      <c r="CB6498" s="419"/>
      <c r="CC6498" s="419"/>
      <c r="CD6498" s="419"/>
      <c r="CF6498" s="419"/>
      <c r="CG6498" s="419"/>
      <c r="CH6498" s="419"/>
    </row>
    <row r="6499" spans="3:86" ht="21" thickBot="1">
      <c r="C6499" s="425"/>
      <c r="P6499" s="431"/>
      <c r="R6499" s="419"/>
      <c r="S6499" s="446"/>
      <c r="T6499" s="419"/>
      <c r="V6499" s="196"/>
      <c r="W6499" s="419"/>
      <c r="X6499" s="419"/>
      <c r="Z6499" s="419"/>
      <c r="AA6499" s="419"/>
      <c r="AB6499" s="419"/>
      <c r="AD6499" s="419"/>
      <c r="AE6499" s="419"/>
      <c r="AF6499" s="419"/>
      <c r="AH6499" s="419"/>
      <c r="AI6499" s="419"/>
      <c r="AJ6499" s="419"/>
      <c r="AL6499" s="419"/>
      <c r="AM6499" s="419"/>
      <c r="AN6499" s="403"/>
      <c r="AO6499" s="419"/>
      <c r="AP6499" s="419"/>
      <c r="AQ6499" s="419"/>
      <c r="AR6499" s="419"/>
      <c r="AS6499" s="419"/>
      <c r="AT6499" s="419"/>
      <c r="AU6499" s="419"/>
      <c r="AV6499" s="419"/>
      <c r="AX6499" s="419"/>
      <c r="AY6499" s="419"/>
      <c r="AZ6499" s="419"/>
      <c r="BB6499" s="419"/>
      <c r="BC6499" s="419"/>
      <c r="BD6499" s="419"/>
      <c r="BF6499" s="419"/>
      <c r="BG6499" s="419"/>
      <c r="BH6499" s="419"/>
      <c r="BJ6499" s="419"/>
      <c r="BK6499" s="419"/>
      <c r="BL6499" s="419"/>
      <c r="BN6499" s="419"/>
      <c r="BO6499" s="419"/>
      <c r="BP6499" s="419"/>
      <c r="BR6499" s="419"/>
      <c r="BS6499" s="419"/>
      <c r="BT6499" s="419"/>
      <c r="BV6499" s="419"/>
      <c r="BW6499" s="419"/>
      <c r="BX6499" s="397"/>
      <c r="BZ6499" s="449"/>
      <c r="CB6499" s="419"/>
      <c r="CC6499" s="419"/>
      <c r="CD6499" s="419"/>
      <c r="CF6499" s="419"/>
      <c r="CG6499" s="419"/>
      <c r="CH6499" s="419"/>
    </row>
    <row r="6500" spans="3:86" ht="21" thickBot="1">
      <c r="C6500" s="425"/>
      <c r="P6500" s="431"/>
      <c r="R6500" s="419"/>
      <c r="S6500" s="446"/>
      <c r="T6500" s="419"/>
      <c r="V6500" s="196"/>
      <c r="W6500" s="419"/>
      <c r="X6500" s="419"/>
      <c r="Z6500" s="419"/>
      <c r="AA6500" s="419"/>
      <c r="AB6500" s="419"/>
      <c r="AD6500" s="419"/>
      <c r="AE6500" s="419"/>
      <c r="AF6500" s="419"/>
      <c r="AH6500" s="419"/>
      <c r="AI6500" s="419"/>
      <c r="AJ6500" s="419"/>
      <c r="AL6500" s="419"/>
      <c r="AM6500" s="419"/>
      <c r="AN6500" s="403"/>
      <c r="AO6500" s="419"/>
      <c r="AP6500" s="419"/>
      <c r="AQ6500" s="419"/>
      <c r="AR6500" s="419"/>
      <c r="AS6500" s="419"/>
      <c r="AT6500" s="419"/>
      <c r="AU6500" s="419"/>
      <c r="AV6500" s="419"/>
      <c r="AX6500" s="419"/>
      <c r="AY6500" s="419"/>
      <c r="AZ6500" s="419"/>
      <c r="BB6500" s="419"/>
      <c r="BC6500" s="419"/>
      <c r="BD6500" s="419"/>
      <c r="BF6500" s="419"/>
      <c r="BG6500" s="419"/>
      <c r="BH6500" s="419"/>
      <c r="BJ6500" s="419"/>
      <c r="BK6500" s="419"/>
      <c r="BL6500" s="419"/>
      <c r="BN6500" s="419"/>
      <c r="BO6500" s="419"/>
      <c r="BP6500" s="419"/>
      <c r="BR6500" s="419"/>
      <c r="BS6500" s="419"/>
      <c r="BT6500" s="419"/>
      <c r="BV6500" s="419"/>
      <c r="BW6500" s="419"/>
      <c r="BX6500" s="397"/>
      <c r="BZ6500" s="449"/>
      <c r="CB6500" s="419"/>
      <c r="CC6500" s="419"/>
      <c r="CD6500" s="419"/>
      <c r="CF6500" s="419"/>
      <c r="CG6500" s="419"/>
      <c r="CH6500" s="419"/>
    </row>
    <row r="6501" spans="3:86" ht="21" thickBot="1">
      <c r="C6501" s="425"/>
      <c r="P6501" s="431"/>
      <c r="R6501" s="419"/>
      <c r="S6501" s="446"/>
      <c r="T6501" s="419"/>
      <c r="V6501" s="196"/>
      <c r="W6501" s="419"/>
      <c r="X6501" s="419"/>
      <c r="Z6501" s="419"/>
      <c r="AA6501" s="419"/>
      <c r="AB6501" s="419"/>
      <c r="AD6501" s="419"/>
      <c r="AE6501" s="419"/>
      <c r="AF6501" s="419"/>
      <c r="AH6501" s="419"/>
      <c r="AI6501" s="419"/>
      <c r="AJ6501" s="419"/>
      <c r="AL6501" s="419"/>
      <c r="AM6501" s="419"/>
      <c r="AN6501" s="403"/>
      <c r="AO6501" s="419"/>
      <c r="AP6501" s="419"/>
      <c r="AQ6501" s="419"/>
      <c r="AR6501" s="419"/>
      <c r="AS6501" s="419"/>
      <c r="AT6501" s="419"/>
      <c r="AU6501" s="419"/>
      <c r="AV6501" s="419"/>
      <c r="AX6501" s="419"/>
      <c r="AY6501" s="419"/>
      <c r="AZ6501" s="419"/>
      <c r="BB6501" s="419"/>
      <c r="BC6501" s="419"/>
      <c r="BD6501" s="419"/>
      <c r="BF6501" s="419"/>
      <c r="BG6501" s="419"/>
      <c r="BH6501" s="419"/>
      <c r="BJ6501" s="419"/>
      <c r="BK6501" s="419"/>
      <c r="BL6501" s="419"/>
      <c r="BN6501" s="419"/>
      <c r="BO6501" s="419"/>
      <c r="BP6501" s="419"/>
      <c r="BR6501" s="419"/>
      <c r="BS6501" s="419"/>
      <c r="BT6501" s="419"/>
      <c r="BV6501" s="419"/>
      <c r="BW6501" s="419"/>
      <c r="BX6501" s="397"/>
      <c r="BZ6501" s="449"/>
      <c r="CB6501" s="419"/>
      <c r="CC6501" s="419"/>
      <c r="CD6501" s="419"/>
      <c r="CF6501" s="419"/>
      <c r="CG6501" s="419"/>
      <c r="CH6501" s="419"/>
    </row>
    <row r="6502" spans="3:86" ht="21" thickBot="1">
      <c r="C6502" s="425"/>
      <c r="P6502" s="431"/>
      <c r="R6502" s="419"/>
      <c r="S6502" s="446"/>
      <c r="T6502" s="419"/>
      <c r="V6502" s="196"/>
      <c r="W6502" s="419"/>
      <c r="X6502" s="419"/>
      <c r="Z6502" s="419"/>
      <c r="AA6502" s="419"/>
      <c r="AB6502" s="419"/>
      <c r="AD6502" s="419"/>
      <c r="AE6502" s="419"/>
      <c r="AF6502" s="419"/>
      <c r="AH6502" s="419"/>
      <c r="AI6502" s="419"/>
      <c r="AJ6502" s="419"/>
      <c r="AL6502" s="419"/>
      <c r="AM6502" s="419"/>
      <c r="AN6502" s="403"/>
      <c r="AO6502" s="419"/>
      <c r="AP6502" s="419"/>
      <c r="AQ6502" s="419"/>
      <c r="AR6502" s="419"/>
      <c r="AS6502" s="419"/>
      <c r="AT6502" s="419"/>
      <c r="AU6502" s="419"/>
      <c r="AV6502" s="419"/>
      <c r="AX6502" s="419"/>
      <c r="AY6502" s="419"/>
      <c r="AZ6502" s="419"/>
      <c r="BB6502" s="419"/>
      <c r="BC6502" s="419"/>
      <c r="BD6502" s="419"/>
      <c r="BF6502" s="419"/>
      <c r="BG6502" s="419"/>
      <c r="BH6502" s="419"/>
      <c r="BJ6502" s="419"/>
      <c r="BK6502" s="419"/>
      <c r="BL6502" s="419"/>
      <c r="BN6502" s="419"/>
      <c r="BO6502" s="419"/>
      <c r="BP6502" s="419"/>
      <c r="BR6502" s="419"/>
      <c r="BS6502" s="419"/>
      <c r="BT6502" s="419"/>
      <c r="BV6502" s="419"/>
      <c r="BW6502" s="419"/>
      <c r="BX6502" s="397"/>
      <c r="BZ6502" s="449"/>
      <c r="CB6502" s="419"/>
      <c r="CC6502" s="419"/>
      <c r="CD6502" s="419"/>
      <c r="CF6502" s="419"/>
      <c r="CG6502" s="419"/>
      <c r="CH6502" s="419"/>
    </row>
    <row r="6503" spans="3:86" ht="21" thickBot="1">
      <c r="C6503" s="425"/>
      <c r="P6503" s="431"/>
      <c r="R6503" s="419"/>
      <c r="S6503" s="446"/>
      <c r="T6503" s="419"/>
      <c r="V6503" s="196"/>
      <c r="W6503" s="419"/>
      <c r="X6503" s="419"/>
      <c r="Z6503" s="419"/>
      <c r="AA6503" s="419"/>
      <c r="AB6503" s="419"/>
      <c r="AD6503" s="419"/>
      <c r="AE6503" s="419"/>
      <c r="AF6503" s="419"/>
      <c r="AH6503" s="419"/>
      <c r="AI6503" s="419"/>
      <c r="AJ6503" s="419"/>
      <c r="AL6503" s="419"/>
      <c r="AM6503" s="419"/>
      <c r="AN6503" s="403"/>
      <c r="AO6503" s="419"/>
      <c r="AP6503" s="419"/>
      <c r="AQ6503" s="419"/>
      <c r="AR6503" s="419"/>
      <c r="AS6503" s="419"/>
      <c r="AT6503" s="419"/>
      <c r="AU6503" s="419"/>
      <c r="AV6503" s="419"/>
      <c r="AX6503" s="419"/>
      <c r="AY6503" s="419"/>
      <c r="AZ6503" s="419"/>
      <c r="BB6503" s="419"/>
      <c r="BC6503" s="419"/>
      <c r="BD6503" s="419"/>
      <c r="BF6503" s="419"/>
      <c r="BG6503" s="419"/>
      <c r="BH6503" s="419"/>
      <c r="BJ6503" s="419"/>
      <c r="BK6503" s="419"/>
      <c r="BL6503" s="419"/>
      <c r="BN6503" s="419"/>
      <c r="BO6503" s="419"/>
      <c r="BP6503" s="419"/>
      <c r="BR6503" s="419"/>
      <c r="BS6503" s="419"/>
      <c r="BT6503" s="419"/>
      <c r="BV6503" s="419"/>
      <c r="BW6503" s="419"/>
      <c r="BX6503" s="397"/>
      <c r="BZ6503" s="449"/>
      <c r="CB6503" s="419"/>
      <c r="CC6503" s="419"/>
      <c r="CD6503" s="419"/>
      <c r="CF6503" s="419"/>
      <c r="CG6503" s="419"/>
      <c r="CH6503" s="419"/>
    </row>
    <row r="6504" spans="3:86" ht="21" thickBot="1">
      <c r="C6504" s="425"/>
      <c r="P6504" s="431"/>
      <c r="R6504" s="419"/>
      <c r="S6504" s="446"/>
      <c r="T6504" s="419"/>
      <c r="V6504" s="196"/>
      <c r="W6504" s="419"/>
      <c r="X6504" s="419"/>
      <c r="Z6504" s="419"/>
      <c r="AA6504" s="419"/>
      <c r="AB6504" s="419"/>
      <c r="AD6504" s="419"/>
      <c r="AE6504" s="419"/>
      <c r="AF6504" s="419"/>
      <c r="AH6504" s="419"/>
      <c r="AI6504" s="419"/>
      <c r="AJ6504" s="419"/>
      <c r="AL6504" s="419"/>
      <c r="AM6504" s="419"/>
      <c r="AN6504" s="403"/>
      <c r="AO6504" s="419"/>
      <c r="AP6504" s="419"/>
      <c r="AQ6504" s="419"/>
      <c r="AR6504" s="419"/>
      <c r="AS6504" s="419"/>
      <c r="AT6504" s="419"/>
      <c r="AU6504" s="419"/>
      <c r="AV6504" s="419"/>
      <c r="AX6504" s="419"/>
      <c r="AY6504" s="419"/>
      <c r="AZ6504" s="419"/>
      <c r="BB6504" s="419"/>
      <c r="BC6504" s="419"/>
      <c r="BD6504" s="419"/>
      <c r="BF6504" s="419"/>
      <c r="BG6504" s="419"/>
      <c r="BH6504" s="419"/>
      <c r="BJ6504" s="419"/>
      <c r="BK6504" s="419"/>
      <c r="BL6504" s="419"/>
      <c r="BN6504" s="419"/>
      <c r="BO6504" s="419"/>
      <c r="BP6504" s="419"/>
      <c r="BR6504" s="419"/>
      <c r="BS6504" s="419"/>
      <c r="BT6504" s="419"/>
      <c r="BV6504" s="419"/>
      <c r="BW6504" s="419"/>
      <c r="BX6504" s="397"/>
      <c r="BZ6504" s="449"/>
      <c r="CB6504" s="419"/>
      <c r="CC6504" s="419"/>
      <c r="CD6504" s="419"/>
      <c r="CF6504" s="419"/>
      <c r="CG6504" s="419"/>
      <c r="CH6504" s="419"/>
    </row>
    <row r="6505" spans="3:86" ht="21" thickBot="1">
      <c r="C6505" s="425"/>
      <c r="P6505" s="431"/>
      <c r="R6505" s="419"/>
      <c r="S6505" s="446"/>
      <c r="T6505" s="419"/>
      <c r="V6505" s="196"/>
      <c r="W6505" s="419"/>
      <c r="X6505" s="419"/>
      <c r="Z6505" s="419"/>
      <c r="AA6505" s="419"/>
      <c r="AB6505" s="419"/>
      <c r="AD6505" s="419"/>
      <c r="AE6505" s="419"/>
      <c r="AF6505" s="419"/>
      <c r="AH6505" s="419"/>
      <c r="AI6505" s="419"/>
      <c r="AJ6505" s="419"/>
      <c r="AL6505" s="419"/>
      <c r="AM6505" s="419"/>
      <c r="AN6505" s="403"/>
      <c r="AO6505" s="419"/>
      <c r="AP6505" s="419"/>
      <c r="AQ6505" s="419"/>
      <c r="AR6505" s="419"/>
      <c r="AS6505" s="419"/>
      <c r="AT6505" s="419"/>
      <c r="AU6505" s="419"/>
      <c r="AV6505" s="419"/>
      <c r="AX6505" s="419"/>
      <c r="AY6505" s="419"/>
      <c r="AZ6505" s="419"/>
      <c r="BB6505" s="419"/>
      <c r="BC6505" s="419"/>
      <c r="BD6505" s="419"/>
      <c r="BF6505" s="419"/>
      <c r="BG6505" s="419"/>
      <c r="BH6505" s="419"/>
      <c r="BJ6505" s="419"/>
      <c r="BK6505" s="419"/>
      <c r="BL6505" s="419"/>
      <c r="BN6505" s="419"/>
      <c r="BO6505" s="419"/>
      <c r="BP6505" s="419"/>
      <c r="BR6505" s="419"/>
      <c r="BS6505" s="419"/>
      <c r="BT6505" s="419"/>
      <c r="BV6505" s="419"/>
      <c r="BW6505" s="419"/>
      <c r="BX6505" s="397"/>
      <c r="BZ6505" s="449"/>
      <c r="CB6505" s="419"/>
      <c r="CC6505" s="419"/>
      <c r="CD6505" s="419"/>
      <c r="CF6505" s="419"/>
      <c r="CG6505" s="419"/>
      <c r="CH6505" s="419"/>
    </row>
    <row r="6506" spans="3:86" ht="21" thickBot="1">
      <c r="C6506" s="425"/>
      <c r="P6506" s="431"/>
      <c r="R6506" s="419"/>
      <c r="S6506" s="446"/>
      <c r="T6506" s="419"/>
      <c r="V6506" s="196"/>
      <c r="W6506" s="419"/>
      <c r="X6506" s="419"/>
      <c r="Z6506" s="419"/>
      <c r="AA6506" s="419"/>
      <c r="AB6506" s="419"/>
      <c r="AD6506" s="419"/>
      <c r="AE6506" s="419"/>
      <c r="AF6506" s="419"/>
      <c r="AH6506" s="419"/>
      <c r="AI6506" s="419"/>
      <c r="AJ6506" s="419"/>
      <c r="AL6506" s="419"/>
      <c r="AM6506" s="419"/>
      <c r="AN6506" s="403"/>
      <c r="AO6506" s="419"/>
      <c r="AP6506" s="419"/>
      <c r="AQ6506" s="419"/>
      <c r="AR6506" s="419"/>
      <c r="AS6506" s="419"/>
      <c r="AT6506" s="419"/>
      <c r="AU6506" s="419"/>
      <c r="AV6506" s="419"/>
      <c r="AX6506" s="419"/>
      <c r="AY6506" s="419"/>
      <c r="AZ6506" s="419"/>
      <c r="BB6506" s="419"/>
      <c r="BC6506" s="419"/>
      <c r="BD6506" s="419"/>
      <c r="BF6506" s="419"/>
      <c r="BG6506" s="419"/>
      <c r="BH6506" s="419"/>
      <c r="BJ6506" s="419"/>
      <c r="BK6506" s="419"/>
      <c r="BL6506" s="419"/>
      <c r="BN6506" s="419"/>
      <c r="BO6506" s="419"/>
      <c r="BP6506" s="419"/>
      <c r="BR6506" s="419"/>
      <c r="BS6506" s="419"/>
      <c r="BT6506" s="419"/>
      <c r="BV6506" s="419"/>
      <c r="BW6506" s="419"/>
      <c r="BX6506" s="397"/>
      <c r="BZ6506" s="449"/>
      <c r="CB6506" s="419"/>
      <c r="CC6506" s="419"/>
      <c r="CD6506" s="419"/>
      <c r="CF6506" s="419"/>
      <c r="CG6506" s="419"/>
      <c r="CH6506" s="419"/>
    </row>
    <row r="6507" spans="3:86" ht="21" thickBot="1">
      <c r="C6507" s="425"/>
      <c r="P6507" s="431"/>
      <c r="R6507" s="419"/>
      <c r="S6507" s="446"/>
      <c r="T6507" s="419"/>
      <c r="V6507" s="196"/>
      <c r="W6507" s="419"/>
      <c r="X6507" s="419"/>
      <c r="Z6507" s="419"/>
      <c r="AA6507" s="419"/>
      <c r="AB6507" s="419"/>
      <c r="AD6507" s="419"/>
      <c r="AE6507" s="419"/>
      <c r="AF6507" s="419"/>
      <c r="AH6507" s="419"/>
      <c r="AI6507" s="419"/>
      <c r="AJ6507" s="419"/>
      <c r="AL6507" s="419"/>
      <c r="AM6507" s="419"/>
      <c r="AN6507" s="403"/>
      <c r="AO6507" s="419"/>
      <c r="AP6507" s="419"/>
      <c r="AQ6507" s="419"/>
      <c r="AR6507" s="419"/>
      <c r="AS6507" s="419"/>
      <c r="AT6507" s="419"/>
      <c r="AU6507" s="419"/>
      <c r="AV6507" s="419"/>
      <c r="AX6507" s="419"/>
      <c r="AY6507" s="419"/>
      <c r="AZ6507" s="419"/>
      <c r="BB6507" s="419"/>
      <c r="BC6507" s="419"/>
      <c r="BD6507" s="419"/>
      <c r="BF6507" s="419"/>
      <c r="BG6507" s="419"/>
      <c r="BH6507" s="419"/>
      <c r="BJ6507" s="419"/>
      <c r="BK6507" s="419"/>
      <c r="BL6507" s="419"/>
      <c r="BN6507" s="419"/>
      <c r="BO6507" s="419"/>
      <c r="BP6507" s="419"/>
      <c r="BR6507" s="419"/>
      <c r="BS6507" s="419"/>
      <c r="BT6507" s="419"/>
      <c r="BV6507" s="419"/>
      <c r="BW6507" s="419"/>
      <c r="BX6507" s="397"/>
      <c r="BZ6507" s="449"/>
      <c r="CB6507" s="419"/>
      <c r="CC6507" s="419"/>
      <c r="CD6507" s="419"/>
      <c r="CF6507" s="419"/>
      <c r="CG6507" s="419"/>
      <c r="CH6507" s="419"/>
    </row>
    <row r="6508" spans="3:86" ht="21" thickBot="1">
      <c r="C6508" s="425"/>
      <c r="P6508" s="431"/>
      <c r="R6508" s="419"/>
      <c r="S6508" s="446"/>
      <c r="T6508" s="419"/>
      <c r="V6508" s="196"/>
      <c r="W6508" s="419"/>
      <c r="X6508" s="419"/>
      <c r="Z6508" s="419"/>
      <c r="AA6508" s="419"/>
      <c r="AB6508" s="419"/>
      <c r="AD6508" s="419"/>
      <c r="AE6508" s="419"/>
      <c r="AF6508" s="419"/>
      <c r="AH6508" s="419"/>
      <c r="AI6508" s="419"/>
      <c r="AJ6508" s="419"/>
      <c r="AL6508" s="419"/>
      <c r="AM6508" s="419"/>
      <c r="AN6508" s="403"/>
      <c r="AO6508" s="419"/>
      <c r="AP6508" s="419"/>
      <c r="AQ6508" s="419"/>
      <c r="AR6508" s="419"/>
      <c r="AS6508" s="419"/>
      <c r="AT6508" s="419"/>
      <c r="AU6508" s="419"/>
      <c r="AV6508" s="419"/>
      <c r="AX6508" s="419"/>
      <c r="AY6508" s="419"/>
      <c r="AZ6508" s="419"/>
      <c r="BB6508" s="419"/>
      <c r="BC6508" s="419"/>
      <c r="BD6508" s="419"/>
      <c r="BF6508" s="419"/>
      <c r="BG6508" s="419"/>
      <c r="BH6508" s="419"/>
      <c r="BJ6508" s="419"/>
      <c r="BK6508" s="419"/>
      <c r="BL6508" s="419"/>
      <c r="BN6508" s="419"/>
      <c r="BO6508" s="419"/>
      <c r="BP6508" s="419"/>
      <c r="BR6508" s="419"/>
      <c r="BS6508" s="419"/>
      <c r="BT6508" s="419"/>
      <c r="BV6508" s="419"/>
      <c r="BW6508" s="419"/>
      <c r="BX6508" s="397"/>
      <c r="BZ6508" s="449"/>
      <c r="CB6508" s="419"/>
      <c r="CC6508" s="419"/>
      <c r="CD6508" s="419"/>
      <c r="CF6508" s="419"/>
      <c r="CG6508" s="419"/>
      <c r="CH6508" s="419"/>
    </row>
    <row r="6509" spans="3:86" ht="21" thickBot="1">
      <c r="C6509" s="425"/>
      <c r="P6509" s="431"/>
      <c r="R6509" s="419"/>
      <c r="S6509" s="446"/>
      <c r="T6509" s="419"/>
      <c r="V6509" s="196"/>
      <c r="W6509" s="419"/>
      <c r="X6509" s="419"/>
      <c r="Z6509" s="419"/>
      <c r="AA6509" s="419"/>
      <c r="AB6509" s="419"/>
      <c r="AD6509" s="419"/>
      <c r="AE6509" s="419"/>
      <c r="AF6509" s="419"/>
      <c r="AH6509" s="419"/>
      <c r="AI6509" s="419"/>
      <c r="AJ6509" s="419"/>
      <c r="AL6509" s="419"/>
      <c r="AM6509" s="419"/>
      <c r="AN6509" s="403"/>
      <c r="AO6509" s="419"/>
      <c r="AP6509" s="419"/>
      <c r="AQ6509" s="419"/>
      <c r="AR6509" s="419"/>
      <c r="AS6509" s="419"/>
      <c r="AT6509" s="419"/>
      <c r="AU6509" s="419"/>
      <c r="AV6509" s="419"/>
      <c r="AX6509" s="419"/>
      <c r="AY6509" s="419"/>
      <c r="AZ6509" s="419"/>
      <c r="BB6509" s="419"/>
      <c r="BC6509" s="419"/>
      <c r="BD6509" s="419"/>
      <c r="BF6509" s="419"/>
      <c r="BG6509" s="419"/>
      <c r="BH6509" s="419"/>
      <c r="BJ6509" s="419"/>
      <c r="BK6509" s="419"/>
      <c r="BL6509" s="419"/>
      <c r="BN6509" s="419"/>
      <c r="BO6509" s="419"/>
      <c r="BP6509" s="419"/>
      <c r="BR6509" s="419"/>
      <c r="BS6509" s="419"/>
      <c r="BT6509" s="419"/>
      <c r="BV6509" s="419"/>
      <c r="BW6509" s="419"/>
      <c r="BX6509" s="397"/>
      <c r="BZ6509" s="449"/>
      <c r="CB6509" s="419"/>
      <c r="CC6509" s="419"/>
      <c r="CD6509" s="419"/>
      <c r="CF6509" s="419"/>
      <c r="CG6509" s="419"/>
      <c r="CH6509" s="419"/>
    </row>
    <row r="6510" spans="3:86" ht="21" thickBot="1">
      <c r="C6510" s="425"/>
      <c r="P6510" s="431"/>
      <c r="R6510" s="419"/>
      <c r="S6510" s="446"/>
      <c r="T6510" s="419"/>
      <c r="V6510" s="196"/>
      <c r="W6510" s="419"/>
      <c r="X6510" s="419"/>
      <c r="Z6510" s="419"/>
      <c r="AA6510" s="419"/>
      <c r="AB6510" s="419"/>
      <c r="AD6510" s="419"/>
      <c r="AE6510" s="419"/>
      <c r="AF6510" s="419"/>
      <c r="AH6510" s="419"/>
      <c r="AI6510" s="419"/>
      <c r="AJ6510" s="419"/>
      <c r="AL6510" s="419"/>
      <c r="AM6510" s="419"/>
      <c r="AN6510" s="403"/>
      <c r="AO6510" s="419"/>
      <c r="AP6510" s="419"/>
      <c r="AQ6510" s="419"/>
      <c r="AR6510" s="419"/>
      <c r="AS6510" s="419"/>
      <c r="AT6510" s="419"/>
      <c r="AU6510" s="419"/>
      <c r="AV6510" s="419"/>
      <c r="AX6510" s="419"/>
      <c r="AY6510" s="419"/>
      <c r="AZ6510" s="419"/>
      <c r="BB6510" s="419"/>
      <c r="BC6510" s="419"/>
      <c r="BD6510" s="419"/>
      <c r="BF6510" s="419"/>
      <c r="BG6510" s="419"/>
      <c r="BH6510" s="419"/>
      <c r="BJ6510" s="419"/>
      <c r="BK6510" s="419"/>
      <c r="BL6510" s="419"/>
      <c r="BN6510" s="419"/>
      <c r="BO6510" s="419"/>
      <c r="BP6510" s="419"/>
      <c r="BR6510" s="419"/>
      <c r="BS6510" s="419"/>
      <c r="BT6510" s="419"/>
      <c r="BV6510" s="419"/>
      <c r="BW6510" s="419"/>
      <c r="BX6510" s="397"/>
      <c r="BZ6510" s="449"/>
      <c r="CB6510" s="419"/>
      <c r="CC6510" s="419"/>
      <c r="CD6510" s="419"/>
      <c r="CF6510" s="419"/>
      <c r="CG6510" s="419"/>
      <c r="CH6510" s="419"/>
    </row>
    <row r="6511" spans="3:86" ht="21" thickBot="1">
      <c r="C6511" s="425"/>
      <c r="P6511" s="431"/>
      <c r="R6511" s="419"/>
      <c r="S6511" s="446"/>
      <c r="T6511" s="419"/>
      <c r="V6511" s="196"/>
      <c r="W6511" s="419"/>
      <c r="X6511" s="419"/>
      <c r="Z6511" s="419"/>
      <c r="AA6511" s="419"/>
      <c r="AB6511" s="419"/>
      <c r="AD6511" s="419"/>
      <c r="AE6511" s="419"/>
      <c r="AF6511" s="419"/>
      <c r="AH6511" s="419"/>
      <c r="AI6511" s="419"/>
      <c r="AJ6511" s="419"/>
      <c r="AL6511" s="419"/>
      <c r="AM6511" s="419"/>
      <c r="AN6511" s="403"/>
      <c r="AO6511" s="419"/>
      <c r="AP6511" s="419"/>
      <c r="AQ6511" s="419"/>
      <c r="AR6511" s="419"/>
      <c r="AS6511" s="419"/>
      <c r="AT6511" s="419"/>
      <c r="AU6511" s="419"/>
      <c r="AV6511" s="419"/>
      <c r="AX6511" s="419"/>
      <c r="AY6511" s="419"/>
      <c r="AZ6511" s="419"/>
      <c r="BB6511" s="419"/>
      <c r="BC6511" s="419"/>
      <c r="BD6511" s="419"/>
      <c r="BF6511" s="419"/>
      <c r="BG6511" s="419"/>
      <c r="BH6511" s="419"/>
      <c r="BJ6511" s="419"/>
      <c r="BK6511" s="419"/>
      <c r="BL6511" s="419"/>
      <c r="BN6511" s="419"/>
      <c r="BO6511" s="419"/>
      <c r="BP6511" s="419"/>
      <c r="BR6511" s="419"/>
      <c r="BS6511" s="419"/>
      <c r="BT6511" s="419"/>
      <c r="BV6511" s="419"/>
      <c r="BW6511" s="419"/>
      <c r="BX6511" s="397"/>
      <c r="BZ6511" s="449"/>
      <c r="CB6511" s="419"/>
      <c r="CC6511" s="419"/>
      <c r="CD6511" s="419"/>
      <c r="CF6511" s="419"/>
      <c r="CG6511" s="419"/>
      <c r="CH6511" s="419"/>
    </row>
    <row r="6512" spans="3:86" ht="21" thickBot="1">
      <c r="C6512" s="425"/>
      <c r="P6512" s="431"/>
      <c r="R6512" s="419"/>
      <c r="S6512" s="446"/>
      <c r="T6512" s="419"/>
      <c r="V6512" s="196"/>
      <c r="W6512" s="419"/>
      <c r="X6512" s="419"/>
      <c r="Z6512" s="419"/>
      <c r="AA6512" s="419"/>
      <c r="AB6512" s="419"/>
      <c r="AD6512" s="419"/>
      <c r="AE6512" s="419"/>
      <c r="AF6512" s="419"/>
      <c r="AH6512" s="419"/>
      <c r="AI6512" s="419"/>
      <c r="AJ6512" s="419"/>
      <c r="AL6512" s="419"/>
      <c r="AM6512" s="419"/>
      <c r="AN6512" s="403"/>
      <c r="AO6512" s="419"/>
      <c r="AP6512" s="419"/>
      <c r="AQ6512" s="419"/>
      <c r="AR6512" s="419"/>
      <c r="AS6512" s="419"/>
      <c r="AT6512" s="419"/>
      <c r="AU6512" s="419"/>
      <c r="AV6512" s="419"/>
      <c r="AX6512" s="419"/>
      <c r="AY6512" s="419"/>
      <c r="AZ6512" s="419"/>
      <c r="BB6512" s="419"/>
      <c r="BC6512" s="419"/>
      <c r="BD6512" s="419"/>
      <c r="BF6512" s="419"/>
      <c r="BG6512" s="419"/>
      <c r="BH6512" s="419"/>
      <c r="BJ6512" s="419"/>
      <c r="BK6512" s="419"/>
      <c r="BL6512" s="419"/>
      <c r="BN6512" s="419"/>
      <c r="BO6512" s="419"/>
      <c r="BP6512" s="419"/>
      <c r="BR6512" s="419"/>
      <c r="BS6512" s="419"/>
      <c r="BT6512" s="419"/>
      <c r="BV6512" s="419"/>
      <c r="BW6512" s="419"/>
      <c r="BX6512" s="397"/>
      <c r="BZ6512" s="449"/>
      <c r="CB6512" s="419"/>
      <c r="CC6512" s="419"/>
      <c r="CD6512" s="419"/>
      <c r="CF6512" s="419"/>
      <c r="CG6512" s="419"/>
      <c r="CH6512" s="419"/>
    </row>
    <row r="6513" spans="3:86" ht="21" thickBot="1">
      <c r="C6513" s="425"/>
      <c r="P6513" s="431"/>
      <c r="R6513" s="419"/>
      <c r="S6513" s="446"/>
      <c r="T6513" s="419"/>
      <c r="V6513" s="196"/>
      <c r="W6513" s="419"/>
      <c r="X6513" s="419"/>
      <c r="Z6513" s="419"/>
      <c r="AA6513" s="419"/>
      <c r="AB6513" s="419"/>
      <c r="AD6513" s="419"/>
      <c r="AE6513" s="419"/>
      <c r="AF6513" s="419"/>
      <c r="AH6513" s="419"/>
      <c r="AI6513" s="419"/>
      <c r="AJ6513" s="419"/>
      <c r="AL6513" s="419"/>
      <c r="AM6513" s="419"/>
      <c r="AN6513" s="403"/>
      <c r="AO6513" s="419"/>
      <c r="AP6513" s="419"/>
      <c r="AQ6513" s="419"/>
      <c r="AR6513" s="419"/>
      <c r="AS6513" s="419"/>
      <c r="AT6513" s="419"/>
      <c r="AU6513" s="419"/>
      <c r="AV6513" s="419"/>
      <c r="AX6513" s="419"/>
      <c r="AY6513" s="419"/>
      <c r="AZ6513" s="419"/>
      <c r="BB6513" s="419"/>
      <c r="BC6513" s="419"/>
      <c r="BD6513" s="419"/>
      <c r="BF6513" s="419"/>
      <c r="BG6513" s="419"/>
      <c r="BH6513" s="419"/>
      <c r="BJ6513" s="419"/>
      <c r="BK6513" s="419"/>
      <c r="BL6513" s="419"/>
      <c r="BN6513" s="419"/>
      <c r="BO6513" s="419"/>
      <c r="BP6513" s="419"/>
      <c r="BR6513" s="419"/>
      <c r="BS6513" s="419"/>
      <c r="BT6513" s="419"/>
      <c r="BV6513" s="419"/>
      <c r="BW6513" s="419"/>
      <c r="BX6513" s="397"/>
      <c r="BZ6513" s="449"/>
      <c r="CB6513" s="419"/>
      <c r="CC6513" s="419"/>
      <c r="CD6513" s="419"/>
      <c r="CF6513" s="419"/>
      <c r="CG6513" s="419"/>
      <c r="CH6513" s="419"/>
    </row>
    <row r="6514" spans="3:86" ht="21" thickBot="1">
      <c r="C6514" s="425"/>
      <c r="P6514" s="431"/>
      <c r="R6514" s="419"/>
      <c r="S6514" s="446"/>
      <c r="T6514" s="419"/>
      <c r="V6514" s="196"/>
      <c r="W6514" s="419"/>
      <c r="X6514" s="419"/>
      <c r="Z6514" s="419"/>
      <c r="AA6514" s="419"/>
      <c r="AB6514" s="419"/>
      <c r="AD6514" s="419"/>
      <c r="AE6514" s="419"/>
      <c r="AF6514" s="419"/>
      <c r="AH6514" s="419"/>
      <c r="AI6514" s="419"/>
      <c r="AJ6514" s="419"/>
      <c r="AL6514" s="419"/>
      <c r="AM6514" s="419"/>
      <c r="AN6514" s="403"/>
      <c r="AO6514" s="419"/>
      <c r="AP6514" s="419"/>
      <c r="AQ6514" s="419"/>
      <c r="AR6514" s="419"/>
      <c r="AS6514" s="419"/>
      <c r="AT6514" s="419"/>
      <c r="AU6514" s="419"/>
      <c r="AV6514" s="419"/>
      <c r="AX6514" s="419"/>
      <c r="AY6514" s="419"/>
      <c r="AZ6514" s="419"/>
      <c r="BB6514" s="419"/>
      <c r="BC6514" s="419"/>
      <c r="BD6514" s="419"/>
      <c r="BF6514" s="419"/>
      <c r="BG6514" s="419"/>
      <c r="BH6514" s="419"/>
      <c r="BJ6514" s="419"/>
      <c r="BK6514" s="419"/>
      <c r="BL6514" s="419"/>
      <c r="BN6514" s="419"/>
      <c r="BO6514" s="419"/>
      <c r="BP6514" s="419"/>
      <c r="BR6514" s="419"/>
      <c r="BS6514" s="419"/>
      <c r="BT6514" s="419"/>
      <c r="BV6514" s="419"/>
      <c r="BW6514" s="419"/>
      <c r="BX6514" s="397"/>
      <c r="BZ6514" s="449"/>
      <c r="CB6514" s="419"/>
      <c r="CC6514" s="419"/>
      <c r="CD6514" s="419"/>
      <c r="CF6514" s="419"/>
      <c r="CG6514" s="419"/>
      <c r="CH6514" s="419"/>
    </row>
    <row r="6515" spans="3:86" ht="21" thickBot="1">
      <c r="C6515" s="425"/>
      <c r="P6515" s="431"/>
      <c r="R6515" s="419"/>
      <c r="S6515" s="446"/>
      <c r="T6515" s="419"/>
      <c r="V6515" s="196"/>
      <c r="W6515" s="419"/>
      <c r="X6515" s="419"/>
      <c r="Z6515" s="419"/>
      <c r="AA6515" s="419"/>
      <c r="AB6515" s="419"/>
      <c r="AD6515" s="419"/>
      <c r="AE6515" s="419"/>
      <c r="AF6515" s="419"/>
      <c r="AH6515" s="419"/>
      <c r="AI6515" s="419"/>
      <c r="AJ6515" s="419"/>
      <c r="AL6515" s="419"/>
      <c r="AM6515" s="419"/>
      <c r="AN6515" s="403"/>
      <c r="AO6515" s="419"/>
      <c r="AP6515" s="419"/>
      <c r="AQ6515" s="419"/>
      <c r="AR6515" s="419"/>
      <c r="AS6515" s="419"/>
      <c r="AT6515" s="419"/>
      <c r="AU6515" s="419"/>
      <c r="AV6515" s="419"/>
      <c r="AX6515" s="419"/>
      <c r="AY6515" s="419"/>
      <c r="AZ6515" s="419"/>
      <c r="BB6515" s="419"/>
      <c r="BC6515" s="419"/>
      <c r="BD6515" s="419"/>
      <c r="BF6515" s="419"/>
      <c r="BG6515" s="419"/>
      <c r="BH6515" s="419"/>
      <c r="BJ6515" s="419"/>
      <c r="BK6515" s="419"/>
      <c r="BL6515" s="419"/>
      <c r="BN6515" s="419"/>
      <c r="BO6515" s="419"/>
      <c r="BP6515" s="419"/>
      <c r="BR6515" s="419"/>
      <c r="BS6515" s="419"/>
      <c r="BT6515" s="419"/>
      <c r="BV6515" s="419"/>
      <c r="BW6515" s="419"/>
      <c r="BX6515" s="397"/>
      <c r="BZ6515" s="449"/>
      <c r="CB6515" s="419"/>
      <c r="CC6515" s="419"/>
      <c r="CD6515" s="419"/>
      <c r="CF6515" s="419"/>
      <c r="CG6515" s="419"/>
      <c r="CH6515" s="419"/>
    </row>
    <row r="6516" spans="3:86" ht="21" thickBot="1">
      <c r="C6516" s="425"/>
      <c r="P6516" s="431"/>
      <c r="R6516" s="419"/>
      <c r="S6516" s="446"/>
      <c r="T6516" s="419"/>
      <c r="V6516" s="196"/>
      <c r="W6516" s="419"/>
      <c r="X6516" s="419"/>
      <c r="Z6516" s="419"/>
      <c r="AA6516" s="419"/>
      <c r="AB6516" s="419"/>
      <c r="AD6516" s="419"/>
      <c r="AE6516" s="419"/>
      <c r="AF6516" s="419"/>
      <c r="AH6516" s="419"/>
      <c r="AI6516" s="419"/>
      <c r="AJ6516" s="419"/>
      <c r="AL6516" s="419"/>
      <c r="AM6516" s="419"/>
      <c r="AN6516" s="403"/>
      <c r="AO6516" s="419"/>
      <c r="AP6516" s="419"/>
      <c r="AQ6516" s="419"/>
      <c r="AR6516" s="419"/>
      <c r="AS6516" s="419"/>
      <c r="AT6516" s="419"/>
      <c r="AU6516" s="419"/>
      <c r="AV6516" s="419"/>
      <c r="AX6516" s="419"/>
      <c r="AY6516" s="419"/>
      <c r="AZ6516" s="419"/>
      <c r="BB6516" s="419"/>
      <c r="BC6516" s="419"/>
      <c r="BD6516" s="419"/>
      <c r="BF6516" s="419"/>
      <c r="BG6516" s="419"/>
      <c r="BH6516" s="419"/>
      <c r="BJ6516" s="419"/>
      <c r="BK6516" s="419"/>
      <c r="BL6516" s="419"/>
      <c r="BN6516" s="419"/>
      <c r="BO6516" s="419"/>
      <c r="BP6516" s="419"/>
      <c r="BR6516" s="419"/>
      <c r="BS6516" s="419"/>
      <c r="BT6516" s="419"/>
      <c r="BV6516" s="419"/>
      <c r="BW6516" s="419"/>
      <c r="BX6516" s="397"/>
      <c r="BZ6516" s="449"/>
      <c r="CB6516" s="419"/>
      <c r="CC6516" s="419"/>
      <c r="CD6516" s="419"/>
      <c r="CF6516" s="419"/>
      <c r="CG6516" s="419"/>
      <c r="CH6516" s="419"/>
    </row>
    <row r="6517" spans="3:86" ht="21" thickBot="1">
      <c r="C6517" s="425"/>
      <c r="P6517" s="431"/>
      <c r="R6517" s="419"/>
      <c r="S6517" s="446"/>
      <c r="T6517" s="419"/>
      <c r="V6517" s="196"/>
      <c r="W6517" s="419"/>
      <c r="X6517" s="419"/>
      <c r="Z6517" s="419"/>
      <c r="AA6517" s="419"/>
      <c r="AB6517" s="419"/>
      <c r="AD6517" s="419"/>
      <c r="AE6517" s="419"/>
      <c r="AF6517" s="419"/>
      <c r="AH6517" s="419"/>
      <c r="AI6517" s="419"/>
      <c r="AJ6517" s="419"/>
      <c r="AL6517" s="419"/>
      <c r="AM6517" s="419"/>
      <c r="AN6517" s="403"/>
      <c r="AO6517" s="419"/>
      <c r="AP6517" s="419"/>
      <c r="AQ6517" s="419"/>
      <c r="AR6517" s="419"/>
      <c r="AS6517" s="419"/>
      <c r="AT6517" s="419"/>
      <c r="AU6517" s="419"/>
      <c r="AV6517" s="419"/>
      <c r="AX6517" s="419"/>
      <c r="AY6517" s="419"/>
      <c r="AZ6517" s="419"/>
      <c r="BB6517" s="419"/>
      <c r="BC6517" s="419"/>
      <c r="BD6517" s="419"/>
      <c r="BF6517" s="419"/>
      <c r="BG6517" s="419"/>
      <c r="BH6517" s="419"/>
      <c r="BJ6517" s="419"/>
      <c r="BK6517" s="419"/>
      <c r="BL6517" s="419"/>
      <c r="BN6517" s="419"/>
      <c r="BO6517" s="419"/>
      <c r="BP6517" s="419"/>
      <c r="BR6517" s="419"/>
      <c r="BS6517" s="419"/>
      <c r="BT6517" s="419"/>
      <c r="BV6517" s="419"/>
      <c r="BW6517" s="419"/>
      <c r="BX6517" s="397"/>
      <c r="BZ6517" s="449"/>
      <c r="CB6517" s="419"/>
      <c r="CC6517" s="419"/>
      <c r="CD6517" s="419"/>
      <c r="CF6517" s="419"/>
      <c r="CG6517" s="419"/>
      <c r="CH6517" s="419"/>
    </row>
    <row r="6518" spans="3:86" ht="21" thickBot="1">
      <c r="C6518" s="425"/>
      <c r="P6518" s="431"/>
      <c r="R6518" s="419"/>
      <c r="S6518" s="446"/>
      <c r="T6518" s="419"/>
      <c r="V6518" s="196"/>
      <c r="W6518" s="419"/>
      <c r="X6518" s="419"/>
      <c r="Z6518" s="419"/>
      <c r="AA6518" s="419"/>
      <c r="AB6518" s="419"/>
      <c r="AD6518" s="419"/>
      <c r="AE6518" s="419"/>
      <c r="AF6518" s="419"/>
      <c r="AH6518" s="419"/>
      <c r="AI6518" s="419"/>
      <c r="AJ6518" s="419"/>
      <c r="AL6518" s="419"/>
      <c r="AM6518" s="419"/>
      <c r="AN6518" s="403"/>
      <c r="AO6518" s="419"/>
      <c r="AP6518" s="419"/>
      <c r="AQ6518" s="419"/>
      <c r="AR6518" s="419"/>
      <c r="AS6518" s="419"/>
      <c r="AT6518" s="419"/>
      <c r="AU6518" s="419"/>
      <c r="AV6518" s="419"/>
      <c r="AX6518" s="419"/>
      <c r="AY6518" s="419"/>
      <c r="AZ6518" s="419"/>
      <c r="BB6518" s="419"/>
      <c r="BC6518" s="419"/>
      <c r="BD6518" s="419"/>
      <c r="BF6518" s="419"/>
      <c r="BG6518" s="419"/>
      <c r="BH6518" s="419"/>
      <c r="BJ6518" s="419"/>
      <c r="BK6518" s="419"/>
      <c r="BL6518" s="419"/>
      <c r="BN6518" s="419"/>
      <c r="BO6518" s="419"/>
      <c r="BP6518" s="419"/>
      <c r="BR6518" s="419"/>
      <c r="BS6518" s="419"/>
      <c r="BT6518" s="419"/>
      <c r="BV6518" s="419"/>
      <c r="BW6518" s="419"/>
      <c r="BX6518" s="397"/>
      <c r="BZ6518" s="449"/>
      <c r="CB6518" s="419"/>
      <c r="CC6518" s="419"/>
      <c r="CD6518" s="419"/>
      <c r="CF6518" s="419"/>
      <c r="CG6518" s="419"/>
      <c r="CH6518" s="419"/>
    </row>
    <row r="6519" spans="3:86" ht="21" thickBot="1">
      <c r="C6519" s="425"/>
      <c r="P6519" s="431"/>
      <c r="R6519" s="419"/>
      <c r="S6519" s="446"/>
      <c r="T6519" s="419"/>
      <c r="V6519" s="196"/>
      <c r="W6519" s="419"/>
      <c r="X6519" s="419"/>
      <c r="Z6519" s="419"/>
      <c r="AA6519" s="419"/>
      <c r="AB6519" s="419"/>
      <c r="AD6519" s="419"/>
      <c r="AE6519" s="419"/>
      <c r="AF6519" s="419"/>
      <c r="AH6519" s="419"/>
      <c r="AI6519" s="419"/>
      <c r="AJ6519" s="419"/>
      <c r="AL6519" s="419"/>
      <c r="AM6519" s="419"/>
      <c r="AN6519" s="403"/>
      <c r="AO6519" s="419"/>
      <c r="AP6519" s="419"/>
      <c r="AQ6519" s="419"/>
      <c r="AR6519" s="419"/>
      <c r="AS6519" s="419"/>
      <c r="AT6519" s="419"/>
      <c r="AU6519" s="419"/>
      <c r="AV6519" s="419"/>
      <c r="AX6519" s="419"/>
      <c r="AY6519" s="419"/>
      <c r="AZ6519" s="419"/>
      <c r="BB6519" s="419"/>
      <c r="BC6519" s="419"/>
      <c r="BD6519" s="419"/>
      <c r="BF6519" s="419"/>
      <c r="BG6519" s="419"/>
      <c r="BH6519" s="419"/>
      <c r="BJ6519" s="419"/>
      <c r="BK6519" s="419"/>
      <c r="BL6519" s="419"/>
      <c r="BN6519" s="419"/>
      <c r="BO6519" s="419"/>
      <c r="BP6519" s="419"/>
      <c r="BR6519" s="419"/>
      <c r="BS6519" s="419"/>
      <c r="BT6519" s="419"/>
      <c r="BV6519" s="419"/>
      <c r="BW6519" s="419"/>
      <c r="BX6519" s="397"/>
      <c r="BZ6519" s="449"/>
      <c r="CB6519" s="419"/>
      <c r="CC6519" s="419"/>
      <c r="CD6519" s="419"/>
      <c r="CF6519" s="419"/>
      <c r="CG6519" s="419"/>
      <c r="CH6519" s="419"/>
    </row>
    <row r="6520" spans="3:86" ht="21" thickBot="1">
      <c r="C6520" s="425"/>
      <c r="P6520" s="431"/>
      <c r="R6520" s="419"/>
      <c r="S6520" s="446"/>
      <c r="T6520" s="419"/>
      <c r="V6520" s="196"/>
      <c r="W6520" s="419"/>
      <c r="X6520" s="419"/>
      <c r="Z6520" s="419"/>
      <c r="AA6520" s="419"/>
      <c r="AB6520" s="419"/>
      <c r="AD6520" s="419"/>
      <c r="AE6520" s="419"/>
      <c r="AF6520" s="419"/>
      <c r="AH6520" s="419"/>
      <c r="AI6520" s="419"/>
      <c r="AJ6520" s="419"/>
      <c r="AL6520" s="419"/>
      <c r="AM6520" s="419"/>
      <c r="AN6520" s="403"/>
      <c r="AO6520" s="419"/>
      <c r="AP6520" s="419"/>
      <c r="AQ6520" s="419"/>
      <c r="AR6520" s="419"/>
      <c r="AS6520" s="419"/>
      <c r="AT6520" s="419"/>
      <c r="AU6520" s="419"/>
      <c r="AV6520" s="419"/>
      <c r="AX6520" s="419"/>
      <c r="AY6520" s="419"/>
      <c r="AZ6520" s="419"/>
      <c r="BB6520" s="419"/>
      <c r="BC6520" s="419"/>
      <c r="BD6520" s="419"/>
      <c r="BF6520" s="419"/>
      <c r="BG6520" s="419"/>
      <c r="BH6520" s="419"/>
      <c r="BJ6520" s="419"/>
      <c r="BK6520" s="419"/>
      <c r="BL6520" s="419"/>
      <c r="BN6520" s="419"/>
      <c r="BO6520" s="419"/>
      <c r="BP6520" s="419"/>
      <c r="BR6520" s="419"/>
      <c r="BS6520" s="419"/>
      <c r="BT6520" s="419"/>
      <c r="BV6520" s="419"/>
      <c r="BW6520" s="419"/>
      <c r="BX6520" s="397"/>
      <c r="BZ6520" s="449"/>
      <c r="CB6520" s="419"/>
      <c r="CC6520" s="419"/>
      <c r="CD6520" s="419"/>
      <c r="CF6520" s="419"/>
      <c r="CG6520" s="419"/>
      <c r="CH6520" s="419"/>
    </row>
    <row r="6521" spans="3:86" ht="21" thickBot="1">
      <c r="C6521" s="425"/>
      <c r="P6521" s="431"/>
      <c r="R6521" s="419"/>
      <c r="S6521" s="446"/>
      <c r="T6521" s="419"/>
      <c r="V6521" s="196"/>
      <c r="W6521" s="419"/>
      <c r="X6521" s="419"/>
      <c r="Z6521" s="419"/>
      <c r="AA6521" s="419"/>
      <c r="AB6521" s="419"/>
      <c r="AD6521" s="419"/>
      <c r="AE6521" s="419"/>
      <c r="AF6521" s="419"/>
      <c r="AH6521" s="419"/>
      <c r="AI6521" s="419"/>
      <c r="AJ6521" s="419"/>
      <c r="AL6521" s="419"/>
      <c r="AM6521" s="419"/>
      <c r="AN6521" s="403"/>
      <c r="AO6521" s="419"/>
      <c r="AP6521" s="419"/>
      <c r="AQ6521" s="419"/>
      <c r="AR6521" s="419"/>
      <c r="AS6521" s="419"/>
      <c r="AT6521" s="419"/>
      <c r="AU6521" s="419"/>
      <c r="AV6521" s="419"/>
      <c r="AX6521" s="419"/>
      <c r="AY6521" s="419"/>
      <c r="AZ6521" s="419"/>
      <c r="BB6521" s="419"/>
      <c r="BC6521" s="419"/>
      <c r="BD6521" s="419"/>
      <c r="BF6521" s="419"/>
      <c r="BG6521" s="419"/>
      <c r="BH6521" s="419"/>
      <c r="BJ6521" s="419"/>
      <c r="BK6521" s="419"/>
      <c r="BL6521" s="419"/>
      <c r="BN6521" s="419"/>
      <c r="BO6521" s="419"/>
      <c r="BP6521" s="419"/>
      <c r="BR6521" s="419"/>
      <c r="BS6521" s="419"/>
      <c r="BT6521" s="419"/>
      <c r="BV6521" s="419"/>
      <c r="BW6521" s="419"/>
      <c r="BX6521" s="397"/>
      <c r="BZ6521" s="449"/>
      <c r="CB6521" s="419"/>
      <c r="CC6521" s="419"/>
      <c r="CD6521" s="419"/>
      <c r="CF6521" s="419"/>
      <c r="CG6521" s="419"/>
      <c r="CH6521" s="419"/>
    </row>
    <row r="6522" spans="3:86" ht="21" thickBot="1">
      <c r="C6522" s="425"/>
      <c r="P6522" s="431"/>
      <c r="R6522" s="419"/>
      <c r="S6522" s="446"/>
      <c r="T6522" s="419"/>
      <c r="V6522" s="196"/>
      <c r="W6522" s="419"/>
      <c r="X6522" s="419"/>
      <c r="Z6522" s="419"/>
      <c r="AA6522" s="419"/>
      <c r="AB6522" s="419"/>
      <c r="AD6522" s="419"/>
      <c r="AE6522" s="419"/>
      <c r="AF6522" s="419"/>
      <c r="AH6522" s="419"/>
      <c r="AI6522" s="419"/>
      <c r="AJ6522" s="419"/>
      <c r="AL6522" s="419"/>
      <c r="AM6522" s="419"/>
      <c r="AN6522" s="403"/>
      <c r="AO6522" s="419"/>
      <c r="AP6522" s="419"/>
      <c r="AQ6522" s="419"/>
      <c r="AR6522" s="419"/>
      <c r="AS6522" s="419"/>
      <c r="AT6522" s="419"/>
      <c r="AU6522" s="419"/>
      <c r="AV6522" s="419"/>
      <c r="AX6522" s="419"/>
      <c r="AY6522" s="419"/>
      <c r="AZ6522" s="419"/>
      <c r="BB6522" s="419"/>
      <c r="BC6522" s="419"/>
      <c r="BD6522" s="419"/>
      <c r="BF6522" s="419"/>
      <c r="BG6522" s="419"/>
      <c r="BH6522" s="419"/>
      <c r="BJ6522" s="419"/>
      <c r="BK6522" s="419"/>
      <c r="BL6522" s="419"/>
      <c r="BN6522" s="419"/>
      <c r="BO6522" s="419"/>
      <c r="BP6522" s="419"/>
      <c r="BR6522" s="419"/>
      <c r="BS6522" s="419"/>
      <c r="BT6522" s="419"/>
      <c r="BV6522" s="419"/>
      <c r="BW6522" s="419"/>
      <c r="BX6522" s="397"/>
      <c r="BZ6522" s="449"/>
      <c r="CB6522" s="419"/>
      <c r="CC6522" s="419"/>
      <c r="CD6522" s="419"/>
      <c r="CF6522" s="419"/>
      <c r="CG6522" s="419"/>
      <c r="CH6522" s="419"/>
    </row>
    <row r="6523" spans="3:86" ht="21" thickBot="1">
      <c r="C6523" s="425"/>
      <c r="P6523" s="431"/>
      <c r="R6523" s="419"/>
      <c r="S6523" s="446"/>
      <c r="T6523" s="419"/>
      <c r="V6523" s="196"/>
      <c r="W6523" s="419"/>
      <c r="X6523" s="419"/>
      <c r="Z6523" s="419"/>
      <c r="AA6523" s="419"/>
      <c r="AB6523" s="419"/>
      <c r="AD6523" s="419"/>
      <c r="AE6523" s="419"/>
      <c r="AF6523" s="419"/>
      <c r="AH6523" s="419"/>
      <c r="AI6523" s="419"/>
      <c r="AJ6523" s="419"/>
      <c r="AL6523" s="419"/>
      <c r="AM6523" s="419"/>
      <c r="AN6523" s="403"/>
      <c r="AO6523" s="419"/>
      <c r="AP6523" s="419"/>
      <c r="AQ6523" s="419"/>
      <c r="AR6523" s="419"/>
      <c r="AS6523" s="419"/>
      <c r="AT6523" s="419"/>
      <c r="AU6523" s="419"/>
      <c r="AV6523" s="419"/>
      <c r="AX6523" s="419"/>
      <c r="AY6523" s="419"/>
      <c r="AZ6523" s="419"/>
      <c r="BB6523" s="419"/>
      <c r="BC6523" s="419"/>
      <c r="BD6523" s="419"/>
      <c r="BF6523" s="419"/>
      <c r="BG6523" s="419"/>
      <c r="BH6523" s="419"/>
      <c r="BJ6523" s="419"/>
      <c r="BK6523" s="419"/>
      <c r="BL6523" s="419"/>
      <c r="BN6523" s="419"/>
      <c r="BO6523" s="419"/>
      <c r="BP6523" s="419"/>
      <c r="BR6523" s="419"/>
      <c r="BS6523" s="419"/>
      <c r="BT6523" s="419"/>
      <c r="BV6523" s="419"/>
      <c r="BW6523" s="419"/>
      <c r="BX6523" s="397"/>
      <c r="BZ6523" s="449"/>
      <c r="CB6523" s="419"/>
      <c r="CC6523" s="419"/>
      <c r="CD6523" s="419"/>
      <c r="CF6523" s="419"/>
      <c r="CG6523" s="419"/>
      <c r="CH6523" s="419"/>
    </row>
    <row r="6524" spans="3:86" ht="21" thickBot="1">
      <c r="C6524" s="425"/>
      <c r="P6524" s="431"/>
      <c r="R6524" s="419"/>
      <c r="S6524" s="446"/>
      <c r="T6524" s="419"/>
      <c r="V6524" s="196"/>
      <c r="W6524" s="419"/>
      <c r="X6524" s="419"/>
      <c r="Z6524" s="419"/>
      <c r="AA6524" s="419"/>
      <c r="AB6524" s="419"/>
      <c r="AD6524" s="419"/>
      <c r="AE6524" s="419"/>
      <c r="AF6524" s="419"/>
      <c r="AH6524" s="419"/>
      <c r="AI6524" s="419"/>
      <c r="AJ6524" s="419"/>
      <c r="AL6524" s="419"/>
      <c r="AM6524" s="419"/>
      <c r="AN6524" s="403"/>
      <c r="AO6524" s="419"/>
      <c r="AP6524" s="419"/>
      <c r="AQ6524" s="419"/>
      <c r="AR6524" s="419"/>
      <c r="AS6524" s="419"/>
      <c r="AT6524" s="419"/>
      <c r="AU6524" s="419"/>
      <c r="AV6524" s="419"/>
      <c r="AX6524" s="419"/>
      <c r="AY6524" s="419"/>
      <c r="AZ6524" s="419"/>
      <c r="BB6524" s="419"/>
      <c r="BC6524" s="419"/>
      <c r="BD6524" s="419"/>
      <c r="BF6524" s="419"/>
      <c r="BG6524" s="419"/>
      <c r="BH6524" s="419"/>
      <c r="BJ6524" s="419"/>
      <c r="BK6524" s="419"/>
      <c r="BL6524" s="419"/>
      <c r="BN6524" s="419"/>
      <c r="BO6524" s="419"/>
      <c r="BP6524" s="419"/>
      <c r="BR6524" s="419"/>
      <c r="BS6524" s="419"/>
      <c r="BT6524" s="419"/>
      <c r="BV6524" s="419"/>
      <c r="BW6524" s="419"/>
      <c r="BX6524" s="397"/>
      <c r="BZ6524" s="449"/>
      <c r="CB6524" s="419"/>
      <c r="CC6524" s="419"/>
      <c r="CD6524" s="419"/>
      <c r="CF6524" s="419"/>
      <c r="CG6524" s="419"/>
      <c r="CH6524" s="419"/>
    </row>
    <row r="6525" spans="3:86" ht="21" thickBot="1">
      <c r="C6525" s="425"/>
      <c r="P6525" s="431"/>
      <c r="R6525" s="419"/>
      <c r="S6525" s="446"/>
      <c r="T6525" s="419"/>
      <c r="V6525" s="196"/>
      <c r="W6525" s="419"/>
      <c r="X6525" s="419"/>
      <c r="Z6525" s="419"/>
      <c r="AA6525" s="419"/>
      <c r="AB6525" s="419"/>
      <c r="AD6525" s="419"/>
      <c r="AE6525" s="419"/>
      <c r="AF6525" s="419"/>
      <c r="AH6525" s="419"/>
      <c r="AI6525" s="419"/>
      <c r="AJ6525" s="419"/>
      <c r="AL6525" s="419"/>
      <c r="AM6525" s="419"/>
      <c r="AN6525" s="403"/>
      <c r="AO6525" s="419"/>
      <c r="AP6525" s="419"/>
      <c r="AQ6525" s="419"/>
      <c r="AR6525" s="419"/>
      <c r="AS6525" s="419"/>
      <c r="AT6525" s="419"/>
      <c r="AU6525" s="419"/>
      <c r="AV6525" s="419"/>
      <c r="AX6525" s="419"/>
      <c r="AY6525" s="419"/>
      <c r="AZ6525" s="419"/>
      <c r="BB6525" s="419"/>
      <c r="BC6525" s="419"/>
      <c r="BD6525" s="419"/>
      <c r="BF6525" s="419"/>
      <c r="BG6525" s="419"/>
      <c r="BH6525" s="419"/>
      <c r="BJ6525" s="419"/>
      <c r="BK6525" s="419"/>
      <c r="BL6525" s="419"/>
      <c r="BN6525" s="419"/>
      <c r="BO6525" s="419"/>
      <c r="BP6525" s="419"/>
      <c r="BR6525" s="419"/>
      <c r="BS6525" s="419"/>
      <c r="BT6525" s="419"/>
      <c r="BV6525" s="419"/>
      <c r="BW6525" s="419"/>
      <c r="BX6525" s="397"/>
      <c r="BZ6525" s="449"/>
      <c r="CB6525" s="419"/>
      <c r="CC6525" s="419"/>
      <c r="CD6525" s="419"/>
      <c r="CF6525" s="419"/>
      <c r="CG6525" s="419"/>
      <c r="CH6525" s="419"/>
    </row>
    <row r="6526" spans="3:86" ht="21" thickBot="1">
      <c r="C6526" s="425"/>
      <c r="P6526" s="431"/>
      <c r="R6526" s="419"/>
      <c r="S6526" s="446"/>
      <c r="T6526" s="419"/>
      <c r="V6526" s="196"/>
      <c r="W6526" s="419"/>
      <c r="X6526" s="419"/>
      <c r="Z6526" s="419"/>
      <c r="AA6526" s="419"/>
      <c r="AB6526" s="419"/>
      <c r="AD6526" s="419"/>
      <c r="AE6526" s="419"/>
      <c r="AF6526" s="419"/>
      <c r="AH6526" s="419"/>
      <c r="AI6526" s="419"/>
      <c r="AJ6526" s="419"/>
      <c r="AL6526" s="419"/>
      <c r="AM6526" s="419"/>
      <c r="AN6526" s="403"/>
      <c r="AO6526" s="419"/>
      <c r="AP6526" s="419"/>
      <c r="AQ6526" s="419"/>
      <c r="AR6526" s="419"/>
      <c r="AS6526" s="419"/>
      <c r="AT6526" s="419"/>
      <c r="AU6526" s="419"/>
      <c r="AV6526" s="419"/>
      <c r="AX6526" s="419"/>
      <c r="AY6526" s="419"/>
      <c r="AZ6526" s="419"/>
      <c r="BB6526" s="419"/>
      <c r="BC6526" s="419"/>
      <c r="BD6526" s="419"/>
      <c r="BF6526" s="419"/>
      <c r="BG6526" s="419"/>
      <c r="BH6526" s="419"/>
      <c r="BJ6526" s="419"/>
      <c r="BK6526" s="419"/>
      <c r="BL6526" s="419"/>
      <c r="BN6526" s="419"/>
      <c r="BO6526" s="419"/>
      <c r="BP6526" s="419"/>
      <c r="BR6526" s="419"/>
      <c r="BS6526" s="419"/>
      <c r="BT6526" s="419"/>
      <c r="BV6526" s="419"/>
      <c r="BW6526" s="419"/>
      <c r="BX6526" s="397"/>
      <c r="BZ6526" s="449"/>
      <c r="CB6526" s="419"/>
      <c r="CC6526" s="419"/>
      <c r="CD6526" s="419"/>
      <c r="CF6526" s="419"/>
      <c r="CG6526" s="419"/>
      <c r="CH6526" s="419"/>
    </row>
    <row r="6527" spans="3:86" ht="21" thickBot="1">
      <c r="C6527" s="425"/>
      <c r="P6527" s="431"/>
      <c r="R6527" s="419"/>
      <c r="S6527" s="446"/>
      <c r="T6527" s="419"/>
      <c r="V6527" s="196"/>
      <c r="W6527" s="419"/>
      <c r="X6527" s="419"/>
      <c r="Z6527" s="419"/>
      <c r="AA6527" s="419"/>
      <c r="AB6527" s="419"/>
      <c r="AD6527" s="419"/>
      <c r="AE6527" s="419"/>
      <c r="AF6527" s="419"/>
      <c r="AH6527" s="419"/>
      <c r="AI6527" s="419"/>
      <c r="AJ6527" s="419"/>
      <c r="AL6527" s="419"/>
      <c r="AM6527" s="419"/>
      <c r="AN6527" s="403"/>
      <c r="AO6527" s="419"/>
      <c r="AP6527" s="419"/>
      <c r="AQ6527" s="419"/>
      <c r="AR6527" s="419"/>
      <c r="AS6527" s="419"/>
      <c r="AT6527" s="419"/>
      <c r="AU6527" s="419"/>
      <c r="AV6527" s="419"/>
      <c r="AX6527" s="419"/>
      <c r="AY6527" s="419"/>
      <c r="AZ6527" s="419"/>
      <c r="BB6527" s="419"/>
      <c r="BC6527" s="419"/>
      <c r="BD6527" s="419"/>
      <c r="BF6527" s="419"/>
      <c r="BG6527" s="419"/>
      <c r="BH6527" s="419"/>
      <c r="BJ6527" s="419"/>
      <c r="BK6527" s="419"/>
      <c r="BL6527" s="419"/>
      <c r="BN6527" s="419"/>
      <c r="BO6527" s="419"/>
      <c r="BP6527" s="419"/>
      <c r="BR6527" s="419"/>
      <c r="BS6527" s="419"/>
      <c r="BT6527" s="419"/>
      <c r="BV6527" s="419"/>
      <c r="BW6527" s="419"/>
      <c r="BX6527" s="397"/>
      <c r="BZ6527" s="449"/>
      <c r="CB6527" s="419"/>
      <c r="CC6527" s="419"/>
      <c r="CD6527" s="419"/>
      <c r="CF6527" s="419"/>
      <c r="CG6527" s="419"/>
      <c r="CH6527" s="419"/>
    </row>
    <row r="6528" spans="3:86" ht="21" thickBot="1">
      <c r="C6528" s="425"/>
      <c r="P6528" s="431"/>
      <c r="R6528" s="419"/>
      <c r="S6528" s="446"/>
      <c r="T6528" s="419"/>
      <c r="V6528" s="196"/>
      <c r="W6528" s="419"/>
      <c r="X6528" s="419"/>
      <c r="Z6528" s="419"/>
      <c r="AA6528" s="419"/>
      <c r="AB6528" s="419"/>
      <c r="AD6528" s="419"/>
      <c r="AE6528" s="419"/>
      <c r="AF6528" s="419"/>
      <c r="AH6528" s="419"/>
      <c r="AI6528" s="419"/>
      <c r="AJ6528" s="419"/>
      <c r="AL6528" s="419"/>
      <c r="AM6528" s="419"/>
      <c r="AN6528" s="403"/>
      <c r="AO6528" s="419"/>
      <c r="AP6528" s="419"/>
      <c r="AQ6528" s="419"/>
      <c r="AR6528" s="419"/>
      <c r="AS6528" s="419"/>
      <c r="AT6528" s="419"/>
      <c r="AU6528" s="419"/>
      <c r="AV6528" s="419"/>
      <c r="AX6528" s="419"/>
      <c r="AY6528" s="419"/>
      <c r="AZ6528" s="419"/>
      <c r="BB6528" s="419"/>
      <c r="BC6528" s="419"/>
      <c r="BD6528" s="419"/>
      <c r="BF6528" s="419"/>
      <c r="BG6528" s="419"/>
      <c r="BH6528" s="419"/>
      <c r="BJ6528" s="419"/>
      <c r="BK6528" s="419"/>
      <c r="BL6528" s="419"/>
      <c r="BN6528" s="419"/>
      <c r="BO6528" s="419"/>
      <c r="BP6528" s="419"/>
      <c r="BR6528" s="419"/>
      <c r="BS6528" s="419"/>
      <c r="BT6528" s="419"/>
      <c r="BV6528" s="419"/>
      <c r="BW6528" s="419"/>
      <c r="BX6528" s="397"/>
      <c r="BZ6528" s="449"/>
      <c r="CB6528" s="419"/>
      <c r="CC6528" s="419"/>
      <c r="CD6528" s="419"/>
      <c r="CF6528" s="419"/>
      <c r="CG6528" s="419"/>
      <c r="CH6528" s="419"/>
    </row>
    <row r="6529" spans="3:86" ht="21" thickBot="1">
      <c r="C6529" s="425"/>
      <c r="P6529" s="431"/>
      <c r="R6529" s="419"/>
      <c r="S6529" s="446"/>
      <c r="T6529" s="419"/>
      <c r="V6529" s="196"/>
      <c r="W6529" s="419"/>
      <c r="X6529" s="419"/>
      <c r="Z6529" s="419"/>
      <c r="AA6529" s="419"/>
      <c r="AB6529" s="419"/>
      <c r="AD6529" s="419"/>
      <c r="AE6529" s="419"/>
      <c r="AF6529" s="419"/>
      <c r="AH6529" s="419"/>
      <c r="AI6529" s="419"/>
      <c r="AJ6529" s="419"/>
      <c r="AL6529" s="419"/>
      <c r="AM6529" s="419"/>
      <c r="AN6529" s="403"/>
      <c r="AO6529" s="419"/>
      <c r="AP6529" s="419"/>
      <c r="AQ6529" s="419"/>
      <c r="AR6529" s="419"/>
      <c r="AS6529" s="419"/>
      <c r="AT6529" s="419"/>
      <c r="AU6529" s="419"/>
      <c r="AV6529" s="419"/>
      <c r="AX6529" s="419"/>
      <c r="AY6529" s="419"/>
      <c r="AZ6529" s="419"/>
      <c r="BB6529" s="419"/>
      <c r="BC6529" s="419"/>
      <c r="BD6529" s="419"/>
      <c r="BF6529" s="419"/>
      <c r="BG6529" s="419"/>
      <c r="BH6529" s="419"/>
      <c r="BJ6529" s="419"/>
      <c r="BK6529" s="419"/>
      <c r="BL6529" s="419"/>
      <c r="BN6529" s="419"/>
      <c r="BO6529" s="419"/>
      <c r="BP6529" s="419"/>
      <c r="BR6529" s="419"/>
      <c r="BS6529" s="419"/>
      <c r="BT6529" s="419"/>
      <c r="BV6529" s="419"/>
      <c r="BW6529" s="419"/>
      <c r="BX6529" s="397"/>
      <c r="BZ6529" s="449"/>
      <c r="CB6529" s="419"/>
      <c r="CC6529" s="419"/>
      <c r="CD6529" s="419"/>
      <c r="CF6529" s="419"/>
      <c r="CG6529" s="419"/>
      <c r="CH6529" s="419"/>
    </row>
    <row r="6530" spans="3:86" ht="21" thickBot="1">
      <c r="C6530" s="425"/>
      <c r="P6530" s="431"/>
      <c r="R6530" s="419"/>
      <c r="S6530" s="446"/>
      <c r="T6530" s="419"/>
      <c r="V6530" s="196"/>
      <c r="W6530" s="419"/>
      <c r="X6530" s="419"/>
      <c r="Z6530" s="419"/>
      <c r="AA6530" s="419"/>
      <c r="AB6530" s="419"/>
      <c r="AD6530" s="419"/>
      <c r="AE6530" s="419"/>
      <c r="AF6530" s="419"/>
      <c r="AH6530" s="419"/>
      <c r="AI6530" s="419"/>
      <c r="AJ6530" s="419"/>
      <c r="AL6530" s="419"/>
      <c r="AM6530" s="419"/>
      <c r="AN6530" s="403"/>
      <c r="AO6530" s="419"/>
      <c r="AP6530" s="419"/>
      <c r="AQ6530" s="419"/>
      <c r="AR6530" s="419"/>
      <c r="AS6530" s="419"/>
      <c r="AT6530" s="419"/>
      <c r="AU6530" s="419"/>
      <c r="AV6530" s="419"/>
      <c r="AX6530" s="419"/>
      <c r="AY6530" s="419"/>
      <c r="AZ6530" s="419"/>
      <c r="BB6530" s="419"/>
      <c r="BC6530" s="419"/>
      <c r="BD6530" s="419"/>
      <c r="BF6530" s="419"/>
      <c r="BG6530" s="419"/>
      <c r="BH6530" s="419"/>
      <c r="BJ6530" s="419"/>
      <c r="BK6530" s="419"/>
      <c r="BL6530" s="419"/>
      <c r="BN6530" s="419"/>
      <c r="BO6530" s="419"/>
      <c r="BP6530" s="419"/>
      <c r="BR6530" s="419"/>
      <c r="BS6530" s="419"/>
      <c r="BT6530" s="419"/>
      <c r="BV6530" s="419"/>
      <c r="BW6530" s="419"/>
      <c r="BX6530" s="397"/>
      <c r="BZ6530" s="449"/>
      <c r="CB6530" s="419"/>
      <c r="CC6530" s="419"/>
      <c r="CD6530" s="419"/>
      <c r="CF6530" s="419"/>
      <c r="CG6530" s="419"/>
      <c r="CH6530" s="419"/>
    </row>
    <row r="6531" spans="3:86" ht="21" thickBot="1">
      <c r="C6531" s="425"/>
      <c r="P6531" s="431"/>
      <c r="R6531" s="419"/>
      <c r="S6531" s="446"/>
      <c r="T6531" s="419"/>
      <c r="V6531" s="196"/>
      <c r="W6531" s="419"/>
      <c r="X6531" s="419"/>
      <c r="Z6531" s="419"/>
      <c r="AA6531" s="419"/>
      <c r="AB6531" s="419"/>
      <c r="AD6531" s="419"/>
      <c r="AE6531" s="419"/>
      <c r="AF6531" s="419"/>
      <c r="AH6531" s="419"/>
      <c r="AI6531" s="419"/>
      <c r="AJ6531" s="419"/>
      <c r="AL6531" s="419"/>
      <c r="AM6531" s="419"/>
      <c r="AN6531" s="403"/>
      <c r="AO6531" s="419"/>
      <c r="AP6531" s="419"/>
      <c r="AQ6531" s="419"/>
      <c r="AR6531" s="419"/>
      <c r="AS6531" s="419"/>
      <c r="AT6531" s="419"/>
      <c r="AU6531" s="419"/>
      <c r="AV6531" s="419"/>
      <c r="AX6531" s="419"/>
      <c r="AY6531" s="419"/>
      <c r="AZ6531" s="419"/>
      <c r="BB6531" s="419"/>
      <c r="BC6531" s="419"/>
      <c r="BD6531" s="419"/>
      <c r="BF6531" s="419"/>
      <c r="BG6531" s="419"/>
      <c r="BH6531" s="419"/>
      <c r="BJ6531" s="419"/>
      <c r="BK6531" s="419"/>
      <c r="BL6531" s="419"/>
      <c r="BN6531" s="419"/>
      <c r="BO6531" s="419"/>
      <c r="BP6531" s="419"/>
      <c r="BR6531" s="419"/>
      <c r="BS6531" s="419"/>
      <c r="BT6531" s="419"/>
      <c r="BV6531" s="419"/>
      <c r="BW6531" s="419"/>
      <c r="BX6531" s="397"/>
      <c r="BZ6531" s="449"/>
      <c r="CB6531" s="419"/>
      <c r="CC6531" s="419"/>
      <c r="CD6531" s="419"/>
      <c r="CF6531" s="419"/>
      <c r="CG6531" s="419"/>
      <c r="CH6531" s="419"/>
    </row>
    <row r="6532" spans="3:86" ht="21" thickBot="1">
      <c r="C6532" s="425"/>
      <c r="P6532" s="431"/>
      <c r="R6532" s="419"/>
      <c r="S6532" s="446"/>
      <c r="T6532" s="419"/>
      <c r="V6532" s="196"/>
      <c r="W6532" s="419"/>
      <c r="X6532" s="419"/>
      <c r="Z6532" s="419"/>
      <c r="AA6532" s="419"/>
      <c r="AB6532" s="419"/>
      <c r="AD6532" s="419"/>
      <c r="AE6532" s="419"/>
      <c r="AF6532" s="419"/>
      <c r="AH6532" s="419"/>
      <c r="AI6532" s="419"/>
      <c r="AJ6532" s="419"/>
      <c r="AL6532" s="419"/>
      <c r="AM6532" s="419"/>
      <c r="AN6532" s="403"/>
      <c r="AO6532" s="419"/>
      <c r="AP6532" s="419"/>
      <c r="AQ6532" s="419"/>
      <c r="AR6532" s="419"/>
      <c r="AS6532" s="419"/>
      <c r="AT6532" s="419"/>
      <c r="AU6532" s="419"/>
      <c r="AV6532" s="419"/>
      <c r="AX6532" s="419"/>
      <c r="AY6532" s="419"/>
      <c r="AZ6532" s="419"/>
      <c r="BB6532" s="419"/>
      <c r="BC6532" s="419"/>
      <c r="BD6532" s="419"/>
      <c r="BF6532" s="419"/>
      <c r="BG6532" s="419"/>
      <c r="BH6532" s="419"/>
      <c r="BJ6532" s="419"/>
      <c r="BK6532" s="419"/>
      <c r="BL6532" s="419"/>
      <c r="BN6532" s="419"/>
      <c r="BO6532" s="419"/>
      <c r="BP6532" s="419"/>
      <c r="BR6532" s="419"/>
      <c r="BS6532" s="419"/>
      <c r="BT6532" s="419"/>
      <c r="BV6532" s="419"/>
      <c r="BW6532" s="419"/>
      <c r="BX6532" s="397"/>
      <c r="BZ6532" s="449"/>
      <c r="CB6532" s="419"/>
      <c r="CC6532" s="419"/>
      <c r="CD6532" s="419"/>
      <c r="CF6532" s="419"/>
      <c r="CG6532" s="419"/>
      <c r="CH6532" s="419"/>
    </row>
    <row r="6533" spans="3:86" ht="21" thickBot="1">
      <c r="C6533" s="425"/>
      <c r="P6533" s="431"/>
      <c r="R6533" s="419"/>
      <c r="S6533" s="446"/>
      <c r="T6533" s="419"/>
      <c r="V6533" s="196"/>
      <c r="W6533" s="419"/>
      <c r="X6533" s="419"/>
      <c r="Z6533" s="419"/>
      <c r="AA6533" s="419"/>
      <c r="AB6533" s="419"/>
      <c r="AD6533" s="419"/>
      <c r="AE6533" s="419"/>
      <c r="AF6533" s="419"/>
      <c r="AH6533" s="419"/>
      <c r="AI6533" s="419"/>
      <c r="AJ6533" s="419"/>
      <c r="AL6533" s="419"/>
      <c r="AM6533" s="419"/>
      <c r="AN6533" s="403"/>
      <c r="AO6533" s="419"/>
      <c r="AP6533" s="419"/>
      <c r="AQ6533" s="419"/>
      <c r="AR6533" s="419"/>
      <c r="AS6533" s="419"/>
      <c r="AT6533" s="419"/>
      <c r="AU6533" s="419"/>
      <c r="AV6533" s="419"/>
      <c r="AX6533" s="419"/>
      <c r="AY6533" s="419"/>
      <c r="AZ6533" s="419"/>
      <c r="BB6533" s="419"/>
      <c r="BC6533" s="419"/>
      <c r="BD6533" s="419"/>
      <c r="BF6533" s="419"/>
      <c r="BG6533" s="419"/>
      <c r="BH6533" s="419"/>
      <c r="BJ6533" s="419"/>
      <c r="BK6533" s="419"/>
      <c r="BL6533" s="419"/>
      <c r="BN6533" s="419"/>
      <c r="BO6533" s="419"/>
      <c r="BP6533" s="419"/>
      <c r="BR6533" s="419"/>
      <c r="BS6533" s="419"/>
      <c r="BT6533" s="419"/>
      <c r="BV6533" s="419"/>
      <c r="BW6533" s="419"/>
      <c r="BX6533" s="397"/>
      <c r="BZ6533" s="449"/>
      <c r="CB6533" s="419"/>
      <c r="CC6533" s="419"/>
      <c r="CD6533" s="419"/>
      <c r="CF6533" s="419"/>
      <c r="CG6533" s="419"/>
      <c r="CH6533" s="419"/>
    </row>
    <row r="6534" spans="3:86" ht="21" thickBot="1">
      <c r="C6534" s="425"/>
      <c r="P6534" s="431"/>
      <c r="R6534" s="419"/>
      <c r="S6534" s="446"/>
      <c r="T6534" s="419"/>
      <c r="V6534" s="196"/>
      <c r="W6534" s="419"/>
      <c r="X6534" s="419"/>
      <c r="Z6534" s="419"/>
      <c r="AA6534" s="419"/>
      <c r="AB6534" s="419"/>
      <c r="AD6534" s="419"/>
      <c r="AE6534" s="419"/>
      <c r="AF6534" s="419"/>
      <c r="AH6534" s="419"/>
      <c r="AI6534" s="419"/>
      <c r="AJ6534" s="419"/>
      <c r="AL6534" s="419"/>
      <c r="AM6534" s="419"/>
      <c r="AN6534" s="403"/>
      <c r="AO6534" s="419"/>
      <c r="AP6534" s="419"/>
      <c r="AQ6534" s="419"/>
      <c r="AR6534" s="419"/>
      <c r="AS6534" s="419"/>
      <c r="AT6534" s="419"/>
      <c r="AU6534" s="419"/>
      <c r="AV6534" s="419"/>
      <c r="AX6534" s="419"/>
      <c r="AY6534" s="419"/>
      <c r="AZ6534" s="419"/>
      <c r="BB6534" s="419"/>
      <c r="BC6534" s="419"/>
      <c r="BD6534" s="419"/>
      <c r="BF6534" s="419"/>
      <c r="BG6534" s="419"/>
      <c r="BH6534" s="419"/>
      <c r="BJ6534" s="419"/>
      <c r="BK6534" s="419"/>
      <c r="BL6534" s="419"/>
      <c r="BN6534" s="419"/>
      <c r="BO6534" s="419"/>
      <c r="BP6534" s="419"/>
      <c r="BR6534" s="419"/>
      <c r="BS6534" s="419"/>
      <c r="BT6534" s="419"/>
      <c r="BV6534" s="419"/>
      <c r="BW6534" s="419"/>
      <c r="BX6534" s="397"/>
      <c r="BZ6534" s="449"/>
      <c r="CB6534" s="419"/>
      <c r="CC6534" s="419"/>
      <c r="CD6534" s="419"/>
      <c r="CF6534" s="419"/>
      <c r="CG6534" s="419"/>
      <c r="CH6534" s="419"/>
    </row>
    <row r="6535" spans="3:86" ht="21" thickBot="1">
      <c r="C6535" s="425"/>
      <c r="P6535" s="431"/>
      <c r="R6535" s="419"/>
      <c r="S6535" s="446"/>
      <c r="T6535" s="419"/>
      <c r="V6535" s="196"/>
      <c r="W6535" s="419"/>
      <c r="X6535" s="419"/>
      <c r="Z6535" s="419"/>
      <c r="AA6535" s="419"/>
      <c r="AB6535" s="419"/>
      <c r="AD6535" s="419"/>
      <c r="AE6535" s="419"/>
      <c r="AF6535" s="419"/>
      <c r="AH6535" s="419"/>
      <c r="AI6535" s="419"/>
      <c r="AJ6535" s="419"/>
      <c r="AL6535" s="419"/>
      <c r="AM6535" s="419"/>
      <c r="AN6535" s="403"/>
      <c r="AO6535" s="419"/>
      <c r="AP6535" s="419"/>
      <c r="AQ6535" s="419"/>
      <c r="AR6535" s="419"/>
      <c r="AS6535" s="419"/>
      <c r="AT6535" s="419"/>
      <c r="AU6535" s="419"/>
      <c r="AV6535" s="419"/>
      <c r="AX6535" s="419"/>
      <c r="AY6535" s="419"/>
      <c r="AZ6535" s="419"/>
      <c r="BB6535" s="419"/>
      <c r="BC6535" s="419"/>
      <c r="BD6535" s="419"/>
      <c r="BF6535" s="419"/>
      <c r="BG6535" s="419"/>
      <c r="BH6535" s="419"/>
      <c r="BJ6535" s="419"/>
      <c r="BK6535" s="419"/>
      <c r="BL6535" s="419"/>
      <c r="BN6535" s="419"/>
      <c r="BO6535" s="419"/>
      <c r="BP6535" s="419"/>
      <c r="BR6535" s="419"/>
      <c r="BS6535" s="419"/>
      <c r="BT6535" s="419"/>
      <c r="BV6535" s="419"/>
      <c r="BW6535" s="419"/>
      <c r="BX6535" s="397"/>
      <c r="BZ6535" s="449"/>
      <c r="CB6535" s="419"/>
      <c r="CC6535" s="419"/>
      <c r="CD6535" s="419"/>
      <c r="CF6535" s="419"/>
      <c r="CG6535" s="419"/>
      <c r="CH6535" s="419"/>
    </row>
    <row r="6536" spans="3:86" ht="21" thickBot="1">
      <c r="C6536" s="425"/>
      <c r="P6536" s="431"/>
      <c r="R6536" s="419"/>
      <c r="S6536" s="446"/>
      <c r="T6536" s="419"/>
      <c r="V6536" s="196"/>
      <c r="W6536" s="419"/>
      <c r="X6536" s="419"/>
      <c r="Z6536" s="419"/>
      <c r="AA6536" s="419"/>
      <c r="AB6536" s="419"/>
      <c r="AD6536" s="419"/>
      <c r="AE6536" s="419"/>
      <c r="AF6536" s="419"/>
      <c r="AH6536" s="419"/>
      <c r="AI6536" s="419"/>
      <c r="AJ6536" s="419"/>
      <c r="AL6536" s="419"/>
      <c r="AM6536" s="419"/>
      <c r="AN6536" s="403"/>
      <c r="AO6536" s="419"/>
      <c r="AP6536" s="419"/>
      <c r="AQ6536" s="419"/>
      <c r="AR6536" s="419"/>
      <c r="AS6536" s="419"/>
      <c r="AT6536" s="419"/>
      <c r="AU6536" s="419"/>
      <c r="AV6536" s="419"/>
      <c r="AX6536" s="419"/>
      <c r="AY6536" s="419"/>
      <c r="AZ6536" s="419"/>
      <c r="BB6536" s="419"/>
      <c r="BC6536" s="419"/>
      <c r="BD6536" s="419"/>
      <c r="BF6536" s="419"/>
      <c r="BG6536" s="419"/>
      <c r="BH6536" s="419"/>
      <c r="BJ6536" s="419"/>
      <c r="BK6536" s="419"/>
      <c r="BL6536" s="419"/>
      <c r="BN6536" s="419"/>
      <c r="BO6536" s="419"/>
      <c r="BP6536" s="419"/>
      <c r="BR6536" s="419"/>
      <c r="BS6536" s="419"/>
      <c r="BT6536" s="419"/>
      <c r="BV6536" s="419"/>
      <c r="BW6536" s="419"/>
      <c r="BX6536" s="397"/>
      <c r="BZ6536" s="449"/>
      <c r="CB6536" s="419"/>
      <c r="CC6536" s="419"/>
      <c r="CD6536" s="419"/>
      <c r="CF6536" s="419"/>
      <c r="CG6536" s="419"/>
      <c r="CH6536" s="419"/>
    </row>
    <row r="6537" spans="3:86" ht="21" thickBot="1">
      <c r="C6537" s="425"/>
      <c r="P6537" s="431"/>
      <c r="R6537" s="419"/>
      <c r="S6537" s="446"/>
      <c r="T6537" s="419"/>
      <c r="V6537" s="196"/>
      <c r="W6537" s="419"/>
      <c r="X6537" s="419"/>
      <c r="Z6537" s="419"/>
      <c r="AA6537" s="419"/>
      <c r="AB6537" s="419"/>
      <c r="AD6537" s="419"/>
      <c r="AE6537" s="419"/>
      <c r="AF6537" s="419"/>
      <c r="AH6537" s="419"/>
      <c r="AI6537" s="419"/>
      <c r="AJ6537" s="419"/>
      <c r="AL6537" s="419"/>
      <c r="AM6537" s="419"/>
      <c r="AN6537" s="403"/>
      <c r="AO6537" s="419"/>
      <c r="AP6537" s="419"/>
      <c r="AQ6537" s="419"/>
      <c r="AR6537" s="419"/>
      <c r="AS6537" s="419"/>
      <c r="AT6537" s="419"/>
      <c r="AU6537" s="419"/>
      <c r="AV6537" s="419"/>
      <c r="AX6537" s="419"/>
      <c r="AY6537" s="419"/>
      <c r="AZ6537" s="419"/>
      <c r="BB6537" s="419"/>
      <c r="BC6537" s="419"/>
      <c r="BD6537" s="419"/>
      <c r="BF6537" s="419"/>
      <c r="BG6537" s="419"/>
      <c r="BH6537" s="419"/>
      <c r="BJ6537" s="419"/>
      <c r="BK6537" s="419"/>
      <c r="BL6537" s="419"/>
      <c r="BN6537" s="419"/>
      <c r="BO6537" s="419"/>
      <c r="BP6537" s="419"/>
      <c r="BR6537" s="419"/>
      <c r="BS6537" s="419"/>
      <c r="BT6537" s="419"/>
      <c r="BV6537" s="419"/>
      <c r="BW6537" s="419"/>
      <c r="BX6537" s="397"/>
      <c r="BZ6537" s="449"/>
      <c r="CB6537" s="419"/>
      <c r="CC6537" s="419"/>
      <c r="CD6537" s="419"/>
      <c r="CF6537" s="419"/>
      <c r="CG6537" s="419"/>
      <c r="CH6537" s="419"/>
    </row>
    <row r="6538" spans="3:86" ht="21" thickBot="1">
      <c r="C6538" s="425"/>
      <c r="P6538" s="431"/>
      <c r="R6538" s="419"/>
      <c r="S6538" s="446"/>
      <c r="T6538" s="419"/>
      <c r="V6538" s="196"/>
      <c r="W6538" s="419"/>
      <c r="X6538" s="419"/>
      <c r="Z6538" s="419"/>
      <c r="AA6538" s="419"/>
      <c r="AB6538" s="419"/>
      <c r="AD6538" s="419"/>
      <c r="AE6538" s="419"/>
      <c r="AF6538" s="419"/>
      <c r="AH6538" s="419"/>
      <c r="AI6538" s="419"/>
      <c r="AJ6538" s="419"/>
      <c r="AL6538" s="419"/>
      <c r="AM6538" s="419"/>
      <c r="AN6538" s="403"/>
      <c r="AO6538" s="419"/>
      <c r="AP6538" s="419"/>
      <c r="AQ6538" s="419"/>
      <c r="AR6538" s="419"/>
      <c r="AS6538" s="419"/>
      <c r="AT6538" s="419"/>
      <c r="AU6538" s="419"/>
      <c r="AV6538" s="419"/>
      <c r="AX6538" s="419"/>
      <c r="AY6538" s="419"/>
      <c r="AZ6538" s="419"/>
      <c r="BB6538" s="419"/>
      <c r="BC6538" s="419"/>
      <c r="BD6538" s="419"/>
      <c r="BF6538" s="419"/>
      <c r="BG6538" s="419"/>
      <c r="BH6538" s="419"/>
      <c r="BJ6538" s="419"/>
      <c r="BK6538" s="419"/>
      <c r="BL6538" s="419"/>
      <c r="BN6538" s="419"/>
      <c r="BO6538" s="419"/>
      <c r="BP6538" s="419"/>
      <c r="BR6538" s="419"/>
      <c r="BS6538" s="419"/>
      <c r="BT6538" s="419"/>
      <c r="BV6538" s="419"/>
      <c r="BW6538" s="419"/>
      <c r="BX6538" s="397"/>
      <c r="BZ6538" s="449"/>
      <c r="CB6538" s="419"/>
      <c r="CC6538" s="419"/>
      <c r="CD6538" s="419"/>
      <c r="CF6538" s="419"/>
      <c r="CG6538" s="419"/>
      <c r="CH6538" s="419"/>
    </row>
    <row r="6539" spans="3:86" ht="21" thickBot="1">
      <c r="C6539" s="425"/>
      <c r="P6539" s="431"/>
      <c r="R6539" s="419"/>
      <c r="S6539" s="446"/>
      <c r="T6539" s="419"/>
      <c r="V6539" s="196"/>
      <c r="W6539" s="419"/>
      <c r="X6539" s="419"/>
      <c r="Z6539" s="419"/>
      <c r="AA6539" s="419"/>
      <c r="AB6539" s="419"/>
      <c r="AD6539" s="419"/>
      <c r="AE6539" s="419"/>
      <c r="AF6539" s="419"/>
      <c r="AH6539" s="419"/>
      <c r="AI6539" s="419"/>
      <c r="AJ6539" s="419"/>
      <c r="AL6539" s="419"/>
      <c r="AM6539" s="419"/>
      <c r="AN6539" s="403"/>
      <c r="AO6539" s="419"/>
      <c r="AP6539" s="419"/>
      <c r="AQ6539" s="419"/>
      <c r="AR6539" s="419"/>
      <c r="AS6539" s="419"/>
      <c r="AT6539" s="419"/>
      <c r="AU6539" s="419"/>
      <c r="AV6539" s="419"/>
      <c r="AX6539" s="419"/>
      <c r="AY6539" s="419"/>
      <c r="AZ6539" s="419"/>
      <c r="BB6539" s="419"/>
      <c r="BC6539" s="419"/>
      <c r="BD6539" s="419"/>
      <c r="BF6539" s="419"/>
      <c r="BG6539" s="419"/>
      <c r="BH6539" s="419"/>
      <c r="BJ6539" s="419"/>
      <c r="BK6539" s="419"/>
      <c r="BL6539" s="419"/>
      <c r="BN6539" s="419"/>
      <c r="BO6539" s="419"/>
      <c r="BP6539" s="419"/>
      <c r="BR6539" s="419"/>
      <c r="BS6539" s="419"/>
      <c r="BT6539" s="419"/>
      <c r="BV6539" s="419"/>
      <c r="BW6539" s="419"/>
      <c r="BX6539" s="397"/>
      <c r="BZ6539" s="449"/>
      <c r="CB6539" s="419"/>
      <c r="CC6539" s="419"/>
      <c r="CD6539" s="419"/>
      <c r="CF6539" s="419"/>
      <c r="CG6539" s="419"/>
      <c r="CH6539" s="419"/>
    </row>
    <row r="6540" spans="3:86" ht="21" thickBot="1">
      <c r="C6540" s="425"/>
      <c r="P6540" s="431"/>
      <c r="R6540" s="419"/>
      <c r="S6540" s="446"/>
      <c r="T6540" s="419"/>
      <c r="V6540" s="196"/>
      <c r="W6540" s="419"/>
      <c r="X6540" s="419"/>
      <c r="Z6540" s="419"/>
      <c r="AA6540" s="419"/>
      <c r="AB6540" s="419"/>
      <c r="AD6540" s="419"/>
      <c r="AE6540" s="419"/>
      <c r="AF6540" s="419"/>
      <c r="AH6540" s="419"/>
      <c r="AI6540" s="419"/>
      <c r="AJ6540" s="419"/>
      <c r="AL6540" s="419"/>
      <c r="AM6540" s="419"/>
      <c r="AN6540" s="403"/>
      <c r="AO6540" s="419"/>
      <c r="AP6540" s="419"/>
      <c r="AQ6540" s="419"/>
      <c r="AR6540" s="419"/>
      <c r="AS6540" s="419"/>
      <c r="AT6540" s="419"/>
      <c r="AU6540" s="419"/>
      <c r="AV6540" s="419"/>
      <c r="AX6540" s="419"/>
      <c r="AY6540" s="419"/>
      <c r="AZ6540" s="419"/>
      <c r="BB6540" s="419"/>
      <c r="BC6540" s="419"/>
      <c r="BD6540" s="419"/>
      <c r="BF6540" s="419"/>
      <c r="BG6540" s="419"/>
      <c r="BH6540" s="419"/>
      <c r="BJ6540" s="419"/>
      <c r="BK6540" s="419"/>
      <c r="BL6540" s="419"/>
      <c r="BN6540" s="419"/>
      <c r="BO6540" s="419"/>
      <c r="BP6540" s="419"/>
      <c r="BR6540" s="419"/>
      <c r="BS6540" s="419"/>
      <c r="BT6540" s="419"/>
      <c r="BV6540" s="419"/>
      <c r="BW6540" s="419"/>
      <c r="BX6540" s="397"/>
      <c r="BZ6540" s="449"/>
      <c r="CB6540" s="419"/>
      <c r="CC6540" s="419"/>
      <c r="CD6540" s="419"/>
      <c r="CF6540" s="419"/>
      <c r="CG6540" s="419"/>
      <c r="CH6540" s="419"/>
    </row>
    <row r="6541" spans="3:86" ht="21" thickBot="1">
      <c r="C6541" s="425"/>
      <c r="P6541" s="431"/>
      <c r="R6541" s="419"/>
      <c r="S6541" s="446"/>
      <c r="T6541" s="419"/>
      <c r="V6541" s="196"/>
      <c r="W6541" s="419"/>
      <c r="X6541" s="419"/>
      <c r="Z6541" s="419"/>
      <c r="AA6541" s="419"/>
      <c r="AB6541" s="419"/>
      <c r="AD6541" s="419"/>
      <c r="AE6541" s="419"/>
      <c r="AF6541" s="419"/>
      <c r="AH6541" s="419"/>
      <c r="AI6541" s="419"/>
      <c r="AJ6541" s="419"/>
      <c r="AL6541" s="419"/>
      <c r="AM6541" s="419"/>
      <c r="AN6541" s="403"/>
      <c r="AO6541" s="419"/>
      <c r="AP6541" s="419"/>
      <c r="AQ6541" s="419"/>
      <c r="AR6541" s="419"/>
      <c r="AS6541" s="419"/>
      <c r="AT6541" s="419"/>
      <c r="AU6541" s="419"/>
      <c r="AV6541" s="419"/>
      <c r="AX6541" s="419"/>
      <c r="AY6541" s="419"/>
      <c r="AZ6541" s="419"/>
      <c r="BB6541" s="419"/>
      <c r="BC6541" s="419"/>
      <c r="BD6541" s="419"/>
      <c r="BF6541" s="419"/>
      <c r="BG6541" s="419"/>
      <c r="BH6541" s="419"/>
      <c r="BJ6541" s="419"/>
      <c r="BK6541" s="419"/>
      <c r="BL6541" s="419"/>
      <c r="BN6541" s="419"/>
      <c r="BO6541" s="419"/>
      <c r="BP6541" s="419"/>
      <c r="BR6541" s="419"/>
      <c r="BS6541" s="419"/>
      <c r="BT6541" s="419"/>
      <c r="BV6541" s="419"/>
      <c r="BW6541" s="419"/>
      <c r="BX6541" s="397"/>
      <c r="BZ6541" s="449"/>
      <c r="CB6541" s="419"/>
      <c r="CC6541" s="419"/>
      <c r="CD6541" s="419"/>
      <c r="CF6541" s="419"/>
      <c r="CG6541" s="419"/>
      <c r="CH6541" s="419"/>
    </row>
    <row r="6542" spans="3:86" ht="21" thickBot="1">
      <c r="C6542" s="425"/>
      <c r="P6542" s="431"/>
      <c r="R6542" s="419"/>
      <c r="S6542" s="446"/>
      <c r="T6542" s="419"/>
      <c r="V6542" s="196"/>
      <c r="W6542" s="419"/>
      <c r="X6542" s="419"/>
      <c r="Z6542" s="419"/>
      <c r="AA6542" s="419"/>
      <c r="AB6542" s="419"/>
      <c r="AD6542" s="419"/>
      <c r="AE6542" s="419"/>
      <c r="AF6542" s="419"/>
      <c r="AH6542" s="419"/>
      <c r="AI6542" s="419"/>
      <c r="AJ6542" s="419"/>
      <c r="AL6542" s="419"/>
      <c r="AM6542" s="419"/>
      <c r="AN6542" s="403"/>
      <c r="AO6542" s="419"/>
      <c r="AP6542" s="419"/>
      <c r="AQ6542" s="419"/>
      <c r="AR6542" s="419"/>
      <c r="AS6542" s="419"/>
      <c r="AT6542" s="419"/>
      <c r="AU6542" s="419"/>
      <c r="AV6542" s="419"/>
      <c r="AX6542" s="419"/>
      <c r="AY6542" s="419"/>
      <c r="AZ6542" s="419"/>
      <c r="BB6542" s="419"/>
      <c r="BC6542" s="419"/>
      <c r="BD6542" s="419"/>
      <c r="BF6542" s="419"/>
      <c r="BG6542" s="419"/>
      <c r="BH6542" s="419"/>
      <c r="BJ6542" s="419"/>
      <c r="BK6542" s="419"/>
      <c r="BL6542" s="419"/>
      <c r="BN6542" s="419"/>
      <c r="BO6542" s="419"/>
      <c r="BP6542" s="419"/>
      <c r="BR6542" s="419"/>
      <c r="BS6542" s="419"/>
      <c r="BT6542" s="419"/>
      <c r="BV6542" s="419"/>
      <c r="BW6542" s="419"/>
      <c r="BX6542" s="397"/>
      <c r="BZ6542" s="449"/>
      <c r="CB6542" s="419"/>
      <c r="CC6542" s="419"/>
      <c r="CD6542" s="419"/>
      <c r="CF6542" s="419"/>
      <c r="CG6542" s="419"/>
      <c r="CH6542" s="419"/>
    </row>
    <row r="6543" spans="3:86" ht="21" thickBot="1">
      <c r="C6543" s="425"/>
      <c r="P6543" s="431"/>
      <c r="R6543" s="419"/>
      <c r="S6543" s="446"/>
      <c r="T6543" s="419"/>
      <c r="V6543" s="196"/>
      <c r="W6543" s="419"/>
      <c r="X6543" s="419"/>
      <c r="Z6543" s="419"/>
      <c r="AA6543" s="419"/>
      <c r="AB6543" s="419"/>
      <c r="AD6543" s="419"/>
      <c r="AE6543" s="419"/>
      <c r="AF6543" s="419"/>
      <c r="AH6543" s="419"/>
      <c r="AI6543" s="419"/>
      <c r="AJ6543" s="419"/>
      <c r="AL6543" s="419"/>
      <c r="AM6543" s="419"/>
      <c r="AN6543" s="403"/>
      <c r="AO6543" s="419"/>
      <c r="AP6543" s="419"/>
      <c r="AQ6543" s="419"/>
      <c r="AR6543" s="419"/>
      <c r="AS6543" s="419"/>
      <c r="AT6543" s="419"/>
      <c r="AU6543" s="419"/>
      <c r="AV6543" s="419"/>
      <c r="AX6543" s="419"/>
      <c r="AY6543" s="419"/>
      <c r="AZ6543" s="419"/>
      <c r="BB6543" s="419"/>
      <c r="BC6543" s="419"/>
      <c r="BD6543" s="419"/>
      <c r="BF6543" s="419"/>
      <c r="BG6543" s="419"/>
      <c r="BH6543" s="419"/>
      <c r="BJ6543" s="419"/>
      <c r="BK6543" s="419"/>
      <c r="BL6543" s="419"/>
      <c r="BN6543" s="419"/>
      <c r="BO6543" s="419"/>
      <c r="BP6543" s="419"/>
      <c r="BR6543" s="419"/>
      <c r="BS6543" s="419"/>
      <c r="BT6543" s="419"/>
      <c r="BV6543" s="419"/>
      <c r="BW6543" s="419"/>
      <c r="BX6543" s="397"/>
      <c r="BZ6543" s="449"/>
      <c r="CB6543" s="419"/>
      <c r="CC6543" s="419"/>
      <c r="CD6543" s="419"/>
      <c r="CF6543" s="419"/>
      <c r="CG6543" s="419"/>
      <c r="CH6543" s="419"/>
    </row>
    <row r="6544" spans="3:86" ht="21" thickBot="1">
      <c r="C6544" s="425"/>
      <c r="P6544" s="431"/>
      <c r="R6544" s="419"/>
      <c r="S6544" s="446"/>
      <c r="T6544" s="419"/>
      <c r="V6544" s="196"/>
      <c r="W6544" s="419"/>
      <c r="X6544" s="419"/>
      <c r="Z6544" s="419"/>
      <c r="AA6544" s="419"/>
      <c r="AB6544" s="419"/>
      <c r="AD6544" s="419"/>
      <c r="AE6544" s="419"/>
      <c r="AF6544" s="419"/>
      <c r="AH6544" s="419"/>
      <c r="AI6544" s="419"/>
      <c r="AJ6544" s="419"/>
      <c r="AL6544" s="419"/>
      <c r="AM6544" s="419"/>
      <c r="AN6544" s="403"/>
      <c r="AO6544" s="419"/>
      <c r="AP6544" s="419"/>
      <c r="AQ6544" s="419"/>
      <c r="AR6544" s="419"/>
      <c r="AS6544" s="419"/>
      <c r="AT6544" s="419"/>
      <c r="AU6544" s="419"/>
      <c r="AV6544" s="419"/>
      <c r="AX6544" s="419"/>
      <c r="AY6544" s="419"/>
      <c r="AZ6544" s="419"/>
      <c r="BB6544" s="419"/>
      <c r="BC6544" s="419"/>
      <c r="BD6544" s="419"/>
      <c r="BF6544" s="419"/>
      <c r="BG6544" s="419"/>
      <c r="BH6544" s="419"/>
      <c r="BJ6544" s="419"/>
      <c r="BK6544" s="419"/>
      <c r="BL6544" s="419"/>
      <c r="BN6544" s="419"/>
      <c r="BO6544" s="419"/>
      <c r="BP6544" s="419"/>
      <c r="BR6544" s="419"/>
      <c r="BS6544" s="419"/>
      <c r="BT6544" s="419"/>
      <c r="BV6544" s="419"/>
      <c r="BW6544" s="419"/>
      <c r="BX6544" s="397"/>
      <c r="BZ6544" s="449"/>
      <c r="CB6544" s="419"/>
      <c r="CC6544" s="419"/>
      <c r="CD6544" s="419"/>
      <c r="CF6544" s="419"/>
      <c r="CG6544" s="419"/>
      <c r="CH6544" s="419"/>
    </row>
    <row r="6545" spans="3:86" ht="21" thickBot="1">
      <c r="C6545" s="425"/>
      <c r="P6545" s="431"/>
      <c r="R6545" s="419"/>
      <c r="S6545" s="446"/>
      <c r="T6545" s="419"/>
      <c r="V6545" s="196"/>
      <c r="W6545" s="419"/>
      <c r="X6545" s="419"/>
      <c r="Z6545" s="419"/>
      <c r="AA6545" s="419"/>
      <c r="AB6545" s="419"/>
      <c r="AD6545" s="419"/>
      <c r="AE6545" s="419"/>
      <c r="AF6545" s="419"/>
      <c r="AH6545" s="419"/>
      <c r="AI6545" s="419"/>
      <c r="AJ6545" s="419"/>
      <c r="AL6545" s="419"/>
      <c r="AM6545" s="419"/>
      <c r="AN6545" s="403"/>
      <c r="AO6545" s="419"/>
      <c r="AP6545" s="419"/>
      <c r="AQ6545" s="419"/>
      <c r="AR6545" s="419"/>
      <c r="AS6545" s="419"/>
      <c r="AT6545" s="419"/>
      <c r="AU6545" s="419"/>
      <c r="AV6545" s="419"/>
      <c r="AX6545" s="419"/>
      <c r="AY6545" s="419"/>
      <c r="AZ6545" s="419"/>
      <c r="BB6545" s="419"/>
      <c r="BC6545" s="419"/>
      <c r="BD6545" s="419"/>
      <c r="BF6545" s="419"/>
      <c r="BG6545" s="419"/>
      <c r="BH6545" s="419"/>
      <c r="BJ6545" s="419"/>
      <c r="BK6545" s="419"/>
      <c r="BL6545" s="419"/>
      <c r="BN6545" s="419"/>
      <c r="BO6545" s="419"/>
      <c r="BP6545" s="419"/>
      <c r="BR6545" s="419"/>
      <c r="BS6545" s="419"/>
      <c r="BT6545" s="419"/>
      <c r="BV6545" s="419"/>
      <c r="BW6545" s="419"/>
      <c r="BX6545" s="397"/>
      <c r="BZ6545" s="449"/>
      <c r="CB6545" s="419"/>
      <c r="CC6545" s="419"/>
      <c r="CD6545" s="419"/>
      <c r="CF6545" s="419"/>
      <c r="CG6545" s="419"/>
      <c r="CH6545" s="419"/>
    </row>
    <row r="6546" spans="3:86" ht="21" thickBot="1">
      <c r="C6546" s="425"/>
      <c r="P6546" s="431"/>
      <c r="R6546" s="419"/>
      <c r="S6546" s="446"/>
      <c r="T6546" s="419"/>
      <c r="V6546" s="196"/>
      <c r="W6546" s="419"/>
      <c r="X6546" s="419"/>
      <c r="Z6546" s="419"/>
      <c r="AA6546" s="419"/>
      <c r="AB6546" s="419"/>
      <c r="AD6546" s="419"/>
      <c r="AE6546" s="419"/>
      <c r="AF6546" s="419"/>
      <c r="AH6546" s="419"/>
      <c r="AI6546" s="419"/>
      <c r="AJ6546" s="419"/>
      <c r="AL6546" s="419"/>
      <c r="AM6546" s="419"/>
      <c r="AN6546" s="403"/>
      <c r="AO6546" s="419"/>
      <c r="AP6546" s="419"/>
      <c r="AQ6546" s="419"/>
      <c r="AR6546" s="419"/>
      <c r="AS6546" s="419"/>
      <c r="AT6546" s="419"/>
      <c r="AU6546" s="419"/>
      <c r="AV6546" s="419"/>
      <c r="AX6546" s="419"/>
      <c r="AY6546" s="419"/>
      <c r="AZ6546" s="419"/>
      <c r="BB6546" s="419"/>
      <c r="BC6546" s="419"/>
      <c r="BD6546" s="419"/>
      <c r="BF6546" s="419"/>
      <c r="BG6546" s="419"/>
      <c r="BH6546" s="419"/>
      <c r="BJ6546" s="419"/>
      <c r="BK6546" s="419"/>
      <c r="BL6546" s="419"/>
      <c r="BN6546" s="419"/>
      <c r="BO6546" s="419"/>
      <c r="BP6546" s="419"/>
      <c r="BR6546" s="419"/>
      <c r="BS6546" s="419"/>
      <c r="BT6546" s="419"/>
      <c r="BV6546" s="419"/>
      <c r="BW6546" s="419"/>
      <c r="BX6546" s="397"/>
      <c r="BZ6546" s="449"/>
      <c r="CB6546" s="419"/>
      <c r="CC6546" s="419"/>
      <c r="CD6546" s="419"/>
      <c r="CF6546" s="419"/>
      <c r="CG6546" s="419"/>
      <c r="CH6546" s="419"/>
    </row>
    <row r="6547" spans="3:86" ht="21" thickBot="1">
      <c r="C6547" s="425"/>
      <c r="P6547" s="431"/>
      <c r="R6547" s="419"/>
      <c r="S6547" s="446"/>
      <c r="T6547" s="419"/>
      <c r="V6547" s="196"/>
      <c r="W6547" s="419"/>
      <c r="X6547" s="419"/>
      <c r="Z6547" s="419"/>
      <c r="AA6547" s="419"/>
      <c r="AB6547" s="419"/>
      <c r="AD6547" s="419"/>
      <c r="AE6547" s="419"/>
      <c r="AF6547" s="419"/>
      <c r="AH6547" s="419"/>
      <c r="AI6547" s="419"/>
      <c r="AJ6547" s="419"/>
      <c r="AL6547" s="419"/>
      <c r="AM6547" s="419"/>
      <c r="AN6547" s="403"/>
      <c r="AO6547" s="419"/>
      <c r="AP6547" s="419"/>
      <c r="AQ6547" s="419"/>
      <c r="AR6547" s="419"/>
      <c r="AS6547" s="419"/>
      <c r="AT6547" s="419"/>
      <c r="AU6547" s="419"/>
      <c r="AV6547" s="419"/>
      <c r="AX6547" s="419"/>
      <c r="AY6547" s="419"/>
      <c r="AZ6547" s="419"/>
      <c r="BB6547" s="419"/>
      <c r="BC6547" s="419"/>
      <c r="BD6547" s="419"/>
      <c r="BF6547" s="419"/>
      <c r="BG6547" s="419"/>
      <c r="BH6547" s="419"/>
      <c r="BJ6547" s="419"/>
      <c r="BK6547" s="419"/>
      <c r="BL6547" s="419"/>
      <c r="BN6547" s="419"/>
      <c r="BO6547" s="419"/>
      <c r="BP6547" s="419"/>
      <c r="BR6547" s="419"/>
      <c r="BS6547" s="419"/>
      <c r="BT6547" s="419"/>
      <c r="BV6547" s="419"/>
      <c r="BW6547" s="419"/>
      <c r="BX6547" s="397"/>
      <c r="BZ6547" s="449"/>
      <c r="CB6547" s="419"/>
      <c r="CC6547" s="419"/>
      <c r="CD6547" s="419"/>
      <c r="CF6547" s="419"/>
      <c r="CG6547" s="419"/>
      <c r="CH6547" s="419"/>
    </row>
    <row r="6548" spans="3:86" ht="21" thickBot="1">
      <c r="C6548" s="425"/>
      <c r="P6548" s="431"/>
      <c r="R6548" s="419"/>
      <c r="S6548" s="446"/>
      <c r="T6548" s="419"/>
      <c r="V6548" s="196"/>
      <c r="W6548" s="419"/>
      <c r="X6548" s="419"/>
      <c r="Z6548" s="419"/>
      <c r="AA6548" s="419"/>
      <c r="AB6548" s="419"/>
      <c r="AD6548" s="419"/>
      <c r="AE6548" s="419"/>
      <c r="AF6548" s="419"/>
      <c r="AH6548" s="419"/>
      <c r="AI6548" s="419"/>
      <c r="AJ6548" s="419"/>
      <c r="AL6548" s="419"/>
      <c r="AM6548" s="419"/>
      <c r="AN6548" s="403"/>
      <c r="AO6548" s="419"/>
      <c r="AP6548" s="419"/>
      <c r="AQ6548" s="419"/>
      <c r="AR6548" s="419"/>
      <c r="AS6548" s="419"/>
      <c r="AT6548" s="419"/>
      <c r="AU6548" s="419"/>
      <c r="AV6548" s="419"/>
      <c r="AX6548" s="419"/>
      <c r="AY6548" s="419"/>
      <c r="AZ6548" s="419"/>
      <c r="BB6548" s="419"/>
      <c r="BC6548" s="419"/>
      <c r="BD6548" s="419"/>
      <c r="BF6548" s="419"/>
      <c r="BG6548" s="419"/>
      <c r="BH6548" s="419"/>
      <c r="BJ6548" s="419"/>
      <c r="BK6548" s="419"/>
      <c r="BL6548" s="419"/>
      <c r="BN6548" s="419"/>
      <c r="BO6548" s="419"/>
      <c r="BP6548" s="419"/>
      <c r="BR6548" s="419"/>
      <c r="BS6548" s="419"/>
      <c r="BT6548" s="419"/>
      <c r="BV6548" s="419"/>
      <c r="BW6548" s="419"/>
      <c r="BX6548" s="397"/>
      <c r="BZ6548" s="449"/>
      <c r="CB6548" s="419"/>
      <c r="CC6548" s="419"/>
      <c r="CD6548" s="419"/>
      <c r="CF6548" s="419"/>
      <c r="CG6548" s="419"/>
      <c r="CH6548" s="419"/>
    </row>
    <row r="6549" spans="3:86" ht="21" thickBot="1">
      <c r="C6549" s="425"/>
      <c r="P6549" s="431"/>
      <c r="R6549" s="419"/>
      <c r="S6549" s="446"/>
      <c r="T6549" s="419"/>
      <c r="V6549" s="196"/>
      <c r="W6549" s="419"/>
      <c r="X6549" s="419"/>
      <c r="Z6549" s="419"/>
      <c r="AA6549" s="419"/>
      <c r="AB6549" s="419"/>
      <c r="AD6549" s="419"/>
      <c r="AE6549" s="419"/>
      <c r="AF6549" s="419"/>
      <c r="AH6549" s="419"/>
      <c r="AI6549" s="419"/>
      <c r="AJ6549" s="419"/>
      <c r="AL6549" s="419"/>
      <c r="AM6549" s="419"/>
      <c r="AN6549" s="403"/>
      <c r="AO6549" s="419"/>
      <c r="AP6549" s="419"/>
      <c r="AQ6549" s="419"/>
      <c r="AR6549" s="419"/>
      <c r="AS6549" s="419"/>
      <c r="AT6549" s="419"/>
      <c r="AU6549" s="419"/>
      <c r="AV6549" s="419"/>
      <c r="AX6549" s="419"/>
      <c r="AY6549" s="419"/>
      <c r="AZ6549" s="419"/>
      <c r="BB6549" s="419"/>
      <c r="BC6549" s="419"/>
      <c r="BD6549" s="419"/>
      <c r="BF6549" s="419"/>
      <c r="BG6549" s="419"/>
      <c r="BH6549" s="419"/>
      <c r="BJ6549" s="419"/>
      <c r="BK6549" s="419"/>
      <c r="BL6549" s="419"/>
      <c r="BN6549" s="419"/>
      <c r="BO6549" s="419"/>
      <c r="BP6549" s="419"/>
      <c r="BR6549" s="419"/>
      <c r="BS6549" s="419"/>
      <c r="BT6549" s="419"/>
      <c r="BV6549" s="419"/>
      <c r="BW6549" s="419"/>
      <c r="BX6549" s="397"/>
      <c r="BZ6549" s="449"/>
      <c r="CB6549" s="419"/>
      <c r="CC6549" s="419"/>
      <c r="CD6549" s="419"/>
      <c r="CF6549" s="419"/>
      <c r="CG6549" s="419"/>
      <c r="CH6549" s="419"/>
    </row>
    <row r="6550" spans="3:86" ht="21" thickBot="1">
      <c r="C6550" s="425"/>
      <c r="P6550" s="431"/>
      <c r="R6550" s="419"/>
      <c r="S6550" s="446"/>
      <c r="T6550" s="419"/>
      <c r="V6550" s="196"/>
      <c r="W6550" s="419"/>
      <c r="X6550" s="419"/>
      <c r="Z6550" s="419"/>
      <c r="AA6550" s="419"/>
      <c r="AB6550" s="419"/>
      <c r="AD6550" s="419"/>
      <c r="AE6550" s="419"/>
      <c r="AF6550" s="419"/>
      <c r="AH6550" s="419"/>
      <c r="AI6550" s="419"/>
      <c r="AJ6550" s="419"/>
      <c r="AL6550" s="419"/>
      <c r="AM6550" s="419"/>
      <c r="AN6550" s="403"/>
      <c r="AO6550" s="419"/>
      <c r="AP6550" s="419"/>
      <c r="AQ6550" s="419"/>
      <c r="AR6550" s="419"/>
      <c r="AS6550" s="419"/>
      <c r="AT6550" s="419"/>
      <c r="AU6550" s="419"/>
      <c r="AV6550" s="419"/>
      <c r="AX6550" s="419"/>
      <c r="AY6550" s="419"/>
      <c r="AZ6550" s="419"/>
      <c r="BB6550" s="419"/>
      <c r="BC6550" s="419"/>
      <c r="BD6550" s="419"/>
      <c r="BF6550" s="419"/>
      <c r="BG6550" s="419"/>
      <c r="BH6550" s="419"/>
      <c r="BJ6550" s="419"/>
      <c r="BK6550" s="419"/>
      <c r="BL6550" s="419"/>
      <c r="BN6550" s="419"/>
      <c r="BO6550" s="419"/>
      <c r="BP6550" s="419"/>
      <c r="BR6550" s="419"/>
      <c r="BS6550" s="419"/>
      <c r="BT6550" s="419"/>
      <c r="BV6550" s="419"/>
      <c r="BW6550" s="419"/>
      <c r="BX6550" s="397"/>
      <c r="BZ6550" s="449"/>
      <c r="CB6550" s="419"/>
      <c r="CC6550" s="419"/>
      <c r="CD6550" s="419"/>
      <c r="CF6550" s="419"/>
      <c r="CG6550" s="419"/>
      <c r="CH6550" s="419"/>
    </row>
    <row r="6551" spans="3:86" ht="21" thickBot="1">
      <c r="C6551" s="425"/>
      <c r="P6551" s="431"/>
      <c r="R6551" s="419"/>
      <c r="S6551" s="446"/>
      <c r="T6551" s="419"/>
      <c r="V6551" s="196"/>
      <c r="W6551" s="419"/>
      <c r="X6551" s="419"/>
      <c r="Z6551" s="419"/>
      <c r="AA6551" s="419"/>
      <c r="AB6551" s="419"/>
      <c r="AD6551" s="419"/>
      <c r="AE6551" s="419"/>
      <c r="AF6551" s="419"/>
      <c r="AH6551" s="419"/>
      <c r="AI6551" s="419"/>
      <c r="AJ6551" s="419"/>
      <c r="AL6551" s="419"/>
      <c r="AM6551" s="419"/>
      <c r="AN6551" s="403"/>
      <c r="AO6551" s="419"/>
      <c r="AP6551" s="419"/>
      <c r="AQ6551" s="419"/>
      <c r="AR6551" s="419"/>
      <c r="AS6551" s="419"/>
      <c r="AT6551" s="419"/>
      <c r="AU6551" s="419"/>
      <c r="AV6551" s="419"/>
      <c r="AX6551" s="419"/>
      <c r="AY6551" s="419"/>
      <c r="AZ6551" s="419"/>
      <c r="BB6551" s="419"/>
      <c r="BC6551" s="419"/>
      <c r="BD6551" s="419"/>
      <c r="BF6551" s="419"/>
      <c r="BG6551" s="419"/>
      <c r="BH6551" s="419"/>
      <c r="BJ6551" s="419"/>
      <c r="BK6551" s="419"/>
      <c r="BL6551" s="419"/>
      <c r="BN6551" s="419"/>
      <c r="BO6551" s="419"/>
      <c r="BP6551" s="419"/>
      <c r="BR6551" s="419"/>
      <c r="BS6551" s="419"/>
      <c r="BT6551" s="419"/>
      <c r="BV6551" s="419"/>
      <c r="BW6551" s="419"/>
      <c r="BX6551" s="397"/>
      <c r="BZ6551" s="449"/>
      <c r="CB6551" s="419"/>
      <c r="CC6551" s="419"/>
      <c r="CD6551" s="419"/>
      <c r="CF6551" s="419"/>
      <c r="CG6551" s="419"/>
      <c r="CH6551" s="419"/>
    </row>
    <row r="6552" spans="3:86" ht="21" thickBot="1">
      <c r="C6552" s="425"/>
      <c r="P6552" s="431"/>
      <c r="R6552" s="419"/>
      <c r="S6552" s="446"/>
      <c r="T6552" s="419"/>
      <c r="V6552" s="196"/>
      <c r="W6552" s="419"/>
      <c r="X6552" s="419"/>
      <c r="Z6552" s="419"/>
      <c r="AA6552" s="419"/>
      <c r="AB6552" s="419"/>
      <c r="AD6552" s="419"/>
      <c r="AE6552" s="419"/>
      <c r="AF6552" s="419"/>
      <c r="AH6552" s="419"/>
      <c r="AI6552" s="419"/>
      <c r="AJ6552" s="419"/>
      <c r="AL6552" s="419"/>
      <c r="AM6552" s="419"/>
      <c r="AN6552" s="403"/>
      <c r="AO6552" s="419"/>
      <c r="AP6552" s="419"/>
      <c r="AQ6552" s="419"/>
      <c r="AR6552" s="419"/>
      <c r="AS6552" s="419"/>
      <c r="AT6552" s="419"/>
      <c r="AU6552" s="419"/>
      <c r="AV6552" s="419"/>
      <c r="AX6552" s="419"/>
      <c r="AY6552" s="419"/>
      <c r="AZ6552" s="419"/>
      <c r="BB6552" s="419"/>
      <c r="BC6552" s="419"/>
      <c r="BD6552" s="419"/>
      <c r="BF6552" s="419"/>
      <c r="BG6552" s="419"/>
      <c r="BH6552" s="419"/>
      <c r="BJ6552" s="419"/>
      <c r="BK6552" s="419"/>
      <c r="BL6552" s="419"/>
      <c r="BN6552" s="419"/>
      <c r="BO6552" s="419"/>
      <c r="BP6552" s="419"/>
      <c r="BR6552" s="419"/>
      <c r="BS6552" s="419"/>
      <c r="BT6552" s="419"/>
      <c r="BV6552" s="419"/>
      <c r="BW6552" s="419"/>
      <c r="BX6552" s="397"/>
      <c r="BZ6552" s="449"/>
      <c r="CB6552" s="419"/>
      <c r="CC6552" s="419"/>
      <c r="CD6552" s="419"/>
      <c r="CF6552" s="419"/>
      <c r="CG6552" s="419"/>
      <c r="CH6552" s="419"/>
    </row>
    <row r="6553" spans="3:86" ht="21" thickBot="1">
      <c r="C6553" s="425"/>
      <c r="P6553" s="431"/>
      <c r="R6553" s="419"/>
      <c r="S6553" s="446"/>
      <c r="T6553" s="419"/>
      <c r="V6553" s="196"/>
      <c r="W6553" s="419"/>
      <c r="X6553" s="419"/>
      <c r="Z6553" s="419"/>
      <c r="AA6553" s="419"/>
      <c r="AB6553" s="419"/>
      <c r="AD6553" s="419"/>
      <c r="AE6553" s="419"/>
      <c r="AF6553" s="419"/>
      <c r="AH6553" s="419"/>
      <c r="AI6553" s="419"/>
      <c r="AJ6553" s="419"/>
      <c r="AL6553" s="419"/>
      <c r="AM6553" s="419"/>
      <c r="AN6553" s="403"/>
      <c r="AO6553" s="419"/>
      <c r="AP6553" s="419"/>
      <c r="AQ6553" s="419"/>
      <c r="AR6553" s="419"/>
      <c r="AS6553" s="419"/>
      <c r="AT6553" s="419"/>
      <c r="AU6553" s="419"/>
      <c r="AV6553" s="419"/>
      <c r="AX6553" s="419"/>
      <c r="AY6553" s="419"/>
      <c r="AZ6553" s="419"/>
      <c r="BB6553" s="419"/>
      <c r="BC6553" s="419"/>
      <c r="BD6553" s="419"/>
      <c r="BF6553" s="419"/>
      <c r="BG6553" s="419"/>
      <c r="BH6553" s="419"/>
      <c r="BJ6553" s="419"/>
      <c r="BK6553" s="419"/>
      <c r="BL6553" s="419"/>
      <c r="BN6553" s="419"/>
      <c r="BO6553" s="419"/>
      <c r="BP6553" s="419"/>
      <c r="BR6553" s="419"/>
      <c r="BS6553" s="419"/>
      <c r="BT6553" s="419"/>
      <c r="BV6553" s="419"/>
      <c r="BW6553" s="419"/>
      <c r="BX6553" s="397"/>
      <c r="BZ6553" s="449"/>
      <c r="CB6553" s="419"/>
      <c r="CC6553" s="419"/>
      <c r="CD6553" s="419"/>
      <c r="CF6553" s="419"/>
      <c r="CG6553" s="419"/>
      <c r="CH6553" s="419"/>
    </row>
    <row r="6554" spans="3:86" ht="21" thickBot="1">
      <c r="C6554" s="425"/>
      <c r="P6554" s="431"/>
      <c r="R6554" s="419"/>
      <c r="S6554" s="446"/>
      <c r="T6554" s="419"/>
      <c r="V6554" s="196"/>
      <c r="W6554" s="419"/>
      <c r="X6554" s="419"/>
      <c r="Z6554" s="419"/>
      <c r="AA6554" s="419"/>
      <c r="AB6554" s="419"/>
      <c r="AD6554" s="419"/>
      <c r="AE6554" s="419"/>
      <c r="AF6554" s="419"/>
      <c r="AH6554" s="419"/>
      <c r="AI6554" s="419"/>
      <c r="AJ6554" s="419"/>
      <c r="AL6554" s="419"/>
      <c r="AM6554" s="419"/>
      <c r="AN6554" s="403"/>
      <c r="AO6554" s="419"/>
      <c r="AP6554" s="419"/>
      <c r="AQ6554" s="419"/>
      <c r="AR6554" s="419"/>
      <c r="AS6554" s="419"/>
      <c r="AT6554" s="419"/>
      <c r="AU6554" s="419"/>
      <c r="AV6554" s="419"/>
      <c r="AX6554" s="419"/>
      <c r="AY6554" s="419"/>
      <c r="AZ6554" s="419"/>
      <c r="BB6554" s="419"/>
      <c r="BC6554" s="419"/>
      <c r="BD6554" s="419"/>
      <c r="BF6554" s="419"/>
      <c r="BG6554" s="419"/>
      <c r="BH6554" s="419"/>
      <c r="BJ6554" s="419"/>
      <c r="BK6554" s="419"/>
      <c r="BL6554" s="419"/>
      <c r="BN6554" s="419"/>
      <c r="BO6554" s="419"/>
      <c r="BP6554" s="419"/>
      <c r="BR6554" s="419"/>
      <c r="BS6554" s="419"/>
      <c r="BT6554" s="419"/>
      <c r="BV6554" s="419"/>
      <c r="BW6554" s="419"/>
      <c r="BX6554" s="397"/>
      <c r="BZ6554" s="449"/>
      <c r="CB6554" s="419"/>
      <c r="CC6554" s="419"/>
      <c r="CD6554" s="419"/>
      <c r="CF6554" s="419"/>
      <c r="CG6554" s="419"/>
      <c r="CH6554" s="419"/>
    </row>
    <row r="6555" spans="3:86" ht="21" thickBot="1">
      <c r="C6555" s="425"/>
      <c r="P6555" s="431"/>
      <c r="R6555" s="419"/>
      <c r="S6555" s="446"/>
      <c r="T6555" s="419"/>
      <c r="V6555" s="196"/>
      <c r="W6555" s="419"/>
      <c r="X6555" s="419"/>
      <c r="Z6555" s="419"/>
      <c r="AA6555" s="419"/>
      <c r="AB6555" s="419"/>
      <c r="AD6555" s="419"/>
      <c r="AE6555" s="419"/>
      <c r="AF6555" s="419"/>
      <c r="AH6555" s="419"/>
      <c r="AI6555" s="419"/>
      <c r="AJ6555" s="419"/>
      <c r="AL6555" s="419"/>
      <c r="AM6555" s="419"/>
      <c r="AN6555" s="403"/>
      <c r="AO6555" s="419"/>
      <c r="AP6555" s="419"/>
      <c r="AQ6555" s="419"/>
      <c r="AR6555" s="419"/>
      <c r="AS6555" s="419"/>
      <c r="AT6555" s="419"/>
      <c r="AU6555" s="419"/>
      <c r="AV6555" s="419"/>
      <c r="AX6555" s="419"/>
      <c r="AY6555" s="419"/>
      <c r="AZ6555" s="419"/>
      <c r="BB6555" s="419"/>
      <c r="BC6555" s="419"/>
      <c r="BD6555" s="419"/>
      <c r="BF6555" s="419"/>
      <c r="BG6555" s="419"/>
      <c r="BH6555" s="419"/>
      <c r="BJ6555" s="419"/>
      <c r="BK6555" s="419"/>
      <c r="BL6555" s="419"/>
      <c r="BN6555" s="419"/>
      <c r="BO6555" s="419"/>
      <c r="BP6555" s="419"/>
      <c r="BR6555" s="419"/>
      <c r="BS6555" s="419"/>
      <c r="BT6555" s="419"/>
      <c r="BV6555" s="419"/>
      <c r="BW6555" s="419"/>
      <c r="BX6555" s="397"/>
      <c r="BZ6555" s="449"/>
      <c r="CB6555" s="419"/>
      <c r="CC6555" s="419"/>
      <c r="CD6555" s="419"/>
      <c r="CF6555" s="419"/>
      <c r="CG6555" s="419"/>
      <c r="CH6555" s="419"/>
    </row>
    <row r="6556" spans="3:86" ht="21" thickBot="1">
      <c r="C6556" s="425"/>
      <c r="P6556" s="431"/>
      <c r="R6556" s="419"/>
      <c r="S6556" s="446"/>
      <c r="T6556" s="419"/>
      <c r="V6556" s="196"/>
      <c r="W6556" s="419"/>
      <c r="X6556" s="419"/>
      <c r="Z6556" s="419"/>
      <c r="AA6556" s="419"/>
      <c r="AB6556" s="419"/>
      <c r="AD6556" s="419"/>
      <c r="AE6556" s="419"/>
      <c r="AF6556" s="419"/>
      <c r="AH6556" s="419"/>
      <c r="AI6556" s="419"/>
      <c r="AJ6556" s="419"/>
      <c r="AL6556" s="419"/>
      <c r="AM6556" s="419"/>
      <c r="AN6556" s="403"/>
      <c r="AO6556" s="419"/>
      <c r="AP6556" s="419"/>
      <c r="AQ6556" s="419"/>
      <c r="AR6556" s="419"/>
      <c r="AS6556" s="419"/>
      <c r="AT6556" s="419"/>
      <c r="AU6556" s="419"/>
      <c r="AV6556" s="419"/>
      <c r="AX6556" s="419"/>
      <c r="AY6556" s="419"/>
      <c r="AZ6556" s="419"/>
      <c r="BB6556" s="419"/>
      <c r="BC6556" s="419"/>
      <c r="BD6556" s="419"/>
      <c r="BF6556" s="419"/>
      <c r="BG6556" s="419"/>
      <c r="BH6556" s="419"/>
      <c r="BJ6556" s="419"/>
      <c r="BK6556" s="419"/>
      <c r="BL6556" s="419"/>
      <c r="BN6556" s="419"/>
      <c r="BO6556" s="419"/>
      <c r="BP6556" s="419"/>
      <c r="BR6556" s="419"/>
      <c r="BS6556" s="419"/>
      <c r="BT6556" s="419"/>
      <c r="BV6556" s="419"/>
      <c r="BW6556" s="419"/>
      <c r="BX6556" s="397"/>
      <c r="BZ6556" s="449"/>
      <c r="CB6556" s="419"/>
      <c r="CC6556" s="419"/>
      <c r="CD6556" s="419"/>
      <c r="CF6556" s="419"/>
      <c r="CG6556" s="419"/>
      <c r="CH6556" s="419"/>
    </row>
    <row r="6557" spans="3:86" ht="21" thickBot="1">
      <c r="C6557" s="425"/>
      <c r="P6557" s="431"/>
      <c r="R6557" s="419"/>
      <c r="S6557" s="446"/>
      <c r="T6557" s="419"/>
      <c r="V6557" s="196"/>
      <c r="W6557" s="419"/>
      <c r="X6557" s="419"/>
      <c r="Z6557" s="419"/>
      <c r="AA6557" s="419"/>
      <c r="AB6557" s="419"/>
      <c r="AD6557" s="419"/>
      <c r="AE6557" s="419"/>
      <c r="AF6557" s="419"/>
      <c r="AH6557" s="419"/>
      <c r="AI6557" s="419"/>
      <c r="AJ6557" s="419"/>
      <c r="AL6557" s="419"/>
      <c r="AM6557" s="419"/>
      <c r="AN6557" s="403"/>
      <c r="AO6557" s="419"/>
      <c r="AP6557" s="419"/>
      <c r="AQ6557" s="419"/>
      <c r="AR6557" s="419"/>
      <c r="AS6557" s="419"/>
      <c r="AT6557" s="419"/>
      <c r="AU6557" s="419"/>
      <c r="AV6557" s="419"/>
      <c r="AX6557" s="419"/>
      <c r="AY6557" s="419"/>
      <c r="AZ6557" s="419"/>
      <c r="BB6557" s="419"/>
      <c r="BC6557" s="419"/>
      <c r="BD6557" s="419"/>
      <c r="BF6557" s="419"/>
      <c r="BG6557" s="419"/>
      <c r="BH6557" s="419"/>
      <c r="BJ6557" s="419"/>
      <c r="BK6557" s="419"/>
      <c r="BL6557" s="419"/>
      <c r="BN6557" s="419"/>
      <c r="BO6557" s="419"/>
      <c r="BP6557" s="419"/>
      <c r="BR6557" s="419"/>
      <c r="BS6557" s="419"/>
      <c r="BT6557" s="419"/>
      <c r="BV6557" s="419"/>
      <c r="BW6557" s="419"/>
      <c r="BX6557" s="397"/>
      <c r="BZ6557" s="449"/>
      <c r="CB6557" s="419"/>
      <c r="CC6557" s="419"/>
      <c r="CD6557" s="419"/>
      <c r="CF6557" s="419"/>
      <c r="CG6557" s="419"/>
      <c r="CH6557" s="419"/>
    </row>
    <row r="6558" spans="3:86" ht="21" thickBot="1">
      <c r="C6558" s="425"/>
      <c r="P6558" s="431"/>
      <c r="R6558" s="419"/>
      <c r="S6558" s="446"/>
      <c r="T6558" s="419"/>
      <c r="V6558" s="196"/>
      <c r="W6558" s="419"/>
      <c r="X6558" s="419"/>
      <c r="Z6558" s="419"/>
      <c r="AA6558" s="419"/>
      <c r="AB6558" s="419"/>
      <c r="AD6558" s="419"/>
      <c r="AE6558" s="419"/>
      <c r="AF6558" s="419"/>
      <c r="AH6558" s="419"/>
      <c r="AI6558" s="419"/>
      <c r="AJ6558" s="419"/>
      <c r="AL6558" s="419"/>
      <c r="AM6558" s="419"/>
      <c r="AN6558" s="403"/>
      <c r="AO6558" s="419"/>
      <c r="AP6558" s="419"/>
      <c r="AQ6558" s="419"/>
      <c r="AR6558" s="419"/>
      <c r="AS6558" s="419"/>
      <c r="AT6558" s="419"/>
      <c r="AU6558" s="419"/>
      <c r="AV6558" s="419"/>
      <c r="AX6558" s="419"/>
      <c r="AY6558" s="419"/>
      <c r="AZ6558" s="419"/>
      <c r="BB6558" s="419"/>
      <c r="BC6558" s="419"/>
      <c r="BD6558" s="419"/>
      <c r="BF6558" s="419"/>
      <c r="BG6558" s="419"/>
      <c r="BH6558" s="419"/>
      <c r="BJ6558" s="419"/>
      <c r="BK6558" s="419"/>
      <c r="BL6558" s="419"/>
      <c r="BN6558" s="419"/>
      <c r="BO6558" s="419"/>
      <c r="BP6558" s="419"/>
      <c r="BR6558" s="419"/>
      <c r="BS6558" s="419"/>
      <c r="BT6558" s="419"/>
      <c r="BV6558" s="419"/>
      <c r="BW6558" s="419"/>
      <c r="BX6558" s="397"/>
      <c r="BZ6558" s="449"/>
      <c r="CB6558" s="419"/>
      <c r="CC6558" s="419"/>
      <c r="CD6558" s="419"/>
      <c r="CF6558" s="419"/>
      <c r="CG6558" s="419"/>
      <c r="CH6558" s="419"/>
    </row>
    <row r="6559" spans="3:86" ht="21" thickBot="1">
      <c r="C6559" s="425"/>
      <c r="P6559" s="431"/>
      <c r="R6559" s="419"/>
      <c r="S6559" s="446"/>
      <c r="T6559" s="419"/>
      <c r="V6559" s="196"/>
      <c r="W6559" s="419"/>
      <c r="X6559" s="419"/>
      <c r="Z6559" s="419"/>
      <c r="AA6559" s="419"/>
      <c r="AB6559" s="419"/>
      <c r="AD6559" s="419"/>
      <c r="AE6559" s="419"/>
      <c r="AF6559" s="419"/>
      <c r="AH6559" s="419"/>
      <c r="AI6559" s="419"/>
      <c r="AJ6559" s="419"/>
      <c r="AL6559" s="419"/>
      <c r="AM6559" s="419"/>
      <c r="AN6559" s="403"/>
      <c r="AO6559" s="419"/>
      <c r="AP6559" s="419"/>
      <c r="AQ6559" s="419"/>
      <c r="AR6559" s="419"/>
      <c r="AS6559" s="419"/>
      <c r="AT6559" s="419"/>
      <c r="AU6559" s="419"/>
      <c r="AV6559" s="419"/>
      <c r="AX6559" s="419"/>
      <c r="AY6559" s="419"/>
      <c r="AZ6559" s="419"/>
      <c r="BB6559" s="419"/>
      <c r="BC6559" s="419"/>
      <c r="BD6559" s="419"/>
      <c r="BF6559" s="419"/>
      <c r="BG6559" s="419"/>
      <c r="BH6559" s="419"/>
      <c r="BJ6559" s="419"/>
      <c r="BK6559" s="419"/>
      <c r="BL6559" s="419"/>
      <c r="BN6559" s="419"/>
      <c r="BO6559" s="419"/>
      <c r="BP6559" s="419"/>
      <c r="BR6559" s="419"/>
      <c r="BS6559" s="419"/>
      <c r="BT6559" s="419"/>
      <c r="BV6559" s="419"/>
      <c r="BW6559" s="419"/>
      <c r="BX6559" s="397"/>
      <c r="BZ6559" s="449"/>
      <c r="CB6559" s="419"/>
      <c r="CC6559" s="419"/>
      <c r="CD6559" s="419"/>
      <c r="CF6559" s="419"/>
      <c r="CG6559" s="419"/>
      <c r="CH6559" s="419"/>
    </row>
    <row r="6560" spans="3:86" ht="21" thickBot="1">
      <c r="C6560" s="425"/>
      <c r="P6560" s="431"/>
      <c r="R6560" s="419"/>
      <c r="S6560" s="446"/>
      <c r="T6560" s="419"/>
      <c r="V6560" s="196"/>
      <c r="W6560" s="419"/>
      <c r="X6560" s="419"/>
      <c r="Z6560" s="419"/>
      <c r="AA6560" s="419"/>
      <c r="AB6560" s="419"/>
      <c r="AD6560" s="419"/>
      <c r="AE6560" s="419"/>
      <c r="AF6560" s="419"/>
      <c r="AH6560" s="419"/>
      <c r="AI6560" s="419"/>
      <c r="AJ6560" s="419"/>
      <c r="AL6560" s="419"/>
      <c r="AM6560" s="419"/>
      <c r="AN6560" s="403"/>
      <c r="AO6560" s="419"/>
      <c r="AP6560" s="419"/>
      <c r="AQ6560" s="419"/>
      <c r="AR6560" s="419"/>
      <c r="AS6560" s="419"/>
      <c r="AT6560" s="419"/>
      <c r="AU6560" s="419"/>
      <c r="AV6560" s="419"/>
      <c r="AX6560" s="419"/>
      <c r="AY6560" s="419"/>
      <c r="AZ6560" s="419"/>
      <c r="BB6560" s="419"/>
      <c r="BC6560" s="419"/>
      <c r="BD6560" s="419"/>
      <c r="BF6560" s="419"/>
      <c r="BG6560" s="419"/>
      <c r="BH6560" s="419"/>
      <c r="BJ6560" s="419"/>
      <c r="BK6560" s="419"/>
      <c r="BL6560" s="419"/>
      <c r="BN6560" s="419"/>
      <c r="BO6560" s="419"/>
      <c r="BP6560" s="419"/>
      <c r="BR6560" s="419"/>
      <c r="BS6560" s="419"/>
      <c r="BT6560" s="419"/>
      <c r="BV6560" s="419"/>
      <c r="BW6560" s="419"/>
      <c r="BX6560" s="397"/>
      <c r="BZ6560" s="449"/>
      <c r="CB6560" s="419"/>
      <c r="CC6560" s="419"/>
      <c r="CD6560" s="419"/>
      <c r="CF6560" s="419"/>
      <c r="CG6560" s="419"/>
      <c r="CH6560" s="419"/>
    </row>
    <row r="6561" spans="3:86" ht="21" thickBot="1">
      <c r="C6561" s="425"/>
      <c r="P6561" s="431"/>
      <c r="R6561" s="419"/>
      <c r="S6561" s="446"/>
      <c r="T6561" s="419"/>
      <c r="V6561" s="196"/>
      <c r="W6561" s="419"/>
      <c r="X6561" s="419"/>
      <c r="Z6561" s="419"/>
      <c r="AA6561" s="419"/>
      <c r="AB6561" s="419"/>
      <c r="AD6561" s="419"/>
      <c r="AE6561" s="419"/>
      <c r="AF6561" s="419"/>
      <c r="AH6561" s="419"/>
      <c r="AI6561" s="419"/>
      <c r="AJ6561" s="419"/>
      <c r="AL6561" s="419"/>
      <c r="AM6561" s="419"/>
      <c r="AN6561" s="403"/>
      <c r="AO6561" s="419"/>
      <c r="AP6561" s="419"/>
      <c r="AQ6561" s="419"/>
      <c r="AR6561" s="419"/>
      <c r="AS6561" s="419"/>
      <c r="AT6561" s="419"/>
      <c r="AU6561" s="419"/>
      <c r="AV6561" s="419"/>
      <c r="AX6561" s="419"/>
      <c r="AY6561" s="419"/>
      <c r="AZ6561" s="419"/>
      <c r="BB6561" s="419"/>
      <c r="BC6561" s="419"/>
      <c r="BD6561" s="419"/>
      <c r="BF6561" s="419"/>
      <c r="BG6561" s="419"/>
      <c r="BH6561" s="419"/>
      <c r="BJ6561" s="419"/>
      <c r="BK6561" s="419"/>
      <c r="BL6561" s="419"/>
      <c r="BN6561" s="419"/>
      <c r="BO6561" s="419"/>
      <c r="BP6561" s="419"/>
      <c r="BR6561" s="419"/>
      <c r="BS6561" s="419"/>
      <c r="BT6561" s="419"/>
      <c r="BV6561" s="419"/>
      <c r="BW6561" s="419"/>
      <c r="BX6561" s="397"/>
      <c r="BZ6561" s="449"/>
      <c r="CB6561" s="419"/>
      <c r="CC6561" s="419"/>
      <c r="CD6561" s="419"/>
      <c r="CF6561" s="419"/>
      <c r="CG6561" s="419"/>
      <c r="CH6561" s="419"/>
    </row>
    <row r="6562" spans="3:86" ht="21" thickBot="1">
      <c r="C6562" s="425"/>
      <c r="P6562" s="431"/>
      <c r="R6562" s="419"/>
      <c r="S6562" s="446"/>
      <c r="T6562" s="419"/>
      <c r="V6562" s="196"/>
      <c r="W6562" s="419"/>
      <c r="X6562" s="419"/>
      <c r="Z6562" s="419"/>
      <c r="AA6562" s="419"/>
      <c r="AB6562" s="419"/>
      <c r="AD6562" s="419"/>
      <c r="AE6562" s="419"/>
      <c r="AF6562" s="419"/>
      <c r="AH6562" s="419"/>
      <c r="AI6562" s="419"/>
      <c r="AJ6562" s="419"/>
      <c r="AL6562" s="419"/>
      <c r="AM6562" s="419"/>
      <c r="AN6562" s="403"/>
      <c r="AO6562" s="419"/>
      <c r="AP6562" s="419"/>
      <c r="AQ6562" s="419"/>
      <c r="AR6562" s="419"/>
      <c r="AS6562" s="419"/>
      <c r="AT6562" s="419"/>
      <c r="AU6562" s="419"/>
      <c r="AV6562" s="419"/>
      <c r="AX6562" s="419"/>
      <c r="AY6562" s="419"/>
      <c r="AZ6562" s="419"/>
      <c r="BB6562" s="419"/>
      <c r="BC6562" s="419"/>
      <c r="BD6562" s="419"/>
      <c r="BF6562" s="419"/>
      <c r="BG6562" s="419"/>
      <c r="BH6562" s="419"/>
      <c r="BJ6562" s="419"/>
      <c r="BK6562" s="419"/>
      <c r="BL6562" s="419"/>
      <c r="BN6562" s="419"/>
      <c r="BO6562" s="419"/>
      <c r="BP6562" s="419"/>
      <c r="BR6562" s="419"/>
      <c r="BS6562" s="419"/>
      <c r="BT6562" s="419"/>
      <c r="BV6562" s="419"/>
      <c r="BW6562" s="419"/>
      <c r="BX6562" s="397"/>
      <c r="BZ6562" s="449"/>
      <c r="CB6562" s="419"/>
      <c r="CC6562" s="419"/>
      <c r="CD6562" s="419"/>
      <c r="CF6562" s="419"/>
      <c r="CG6562" s="419"/>
      <c r="CH6562" s="419"/>
    </row>
    <row r="6563" spans="3:86" ht="21" thickBot="1">
      <c r="C6563" s="425"/>
      <c r="P6563" s="431"/>
      <c r="R6563" s="419"/>
      <c r="S6563" s="446"/>
      <c r="T6563" s="419"/>
      <c r="V6563" s="196"/>
      <c r="W6563" s="419"/>
      <c r="X6563" s="419"/>
      <c r="Z6563" s="419"/>
      <c r="AA6563" s="419"/>
      <c r="AB6563" s="419"/>
      <c r="AD6563" s="419"/>
      <c r="AE6563" s="419"/>
      <c r="AF6563" s="419"/>
      <c r="AH6563" s="419"/>
      <c r="AI6563" s="419"/>
      <c r="AJ6563" s="419"/>
      <c r="AL6563" s="419"/>
      <c r="AM6563" s="419"/>
      <c r="AN6563" s="403"/>
      <c r="AO6563" s="419"/>
      <c r="AP6563" s="419"/>
      <c r="AQ6563" s="419"/>
      <c r="AR6563" s="419"/>
      <c r="AS6563" s="419"/>
      <c r="AT6563" s="419"/>
      <c r="AU6563" s="419"/>
      <c r="AV6563" s="419"/>
      <c r="AX6563" s="419"/>
      <c r="AY6563" s="419"/>
      <c r="AZ6563" s="419"/>
      <c r="BB6563" s="419"/>
      <c r="BC6563" s="419"/>
      <c r="BD6563" s="419"/>
      <c r="BF6563" s="419"/>
      <c r="BG6563" s="419"/>
      <c r="BH6563" s="419"/>
      <c r="BJ6563" s="419"/>
      <c r="BK6563" s="419"/>
      <c r="BL6563" s="419"/>
      <c r="BN6563" s="419"/>
      <c r="BO6563" s="419"/>
      <c r="BP6563" s="419"/>
      <c r="BR6563" s="419"/>
      <c r="BS6563" s="419"/>
      <c r="BT6563" s="419"/>
      <c r="BV6563" s="419"/>
      <c r="BW6563" s="419"/>
      <c r="BX6563" s="397"/>
      <c r="BZ6563" s="449"/>
      <c r="CB6563" s="419"/>
      <c r="CC6563" s="419"/>
      <c r="CD6563" s="419"/>
      <c r="CF6563" s="419"/>
      <c r="CG6563" s="419"/>
      <c r="CH6563" s="419"/>
    </row>
    <row r="6564" spans="3:86" ht="21" thickBot="1">
      <c r="C6564" s="425"/>
      <c r="P6564" s="431"/>
      <c r="R6564" s="419"/>
      <c r="S6564" s="446"/>
      <c r="T6564" s="419"/>
      <c r="V6564" s="196"/>
      <c r="W6564" s="419"/>
      <c r="X6564" s="419"/>
      <c r="Z6564" s="419"/>
      <c r="AA6564" s="419"/>
      <c r="AB6564" s="419"/>
      <c r="AD6564" s="419"/>
      <c r="AE6564" s="419"/>
      <c r="AF6564" s="419"/>
      <c r="AH6564" s="419"/>
      <c r="AI6564" s="419"/>
      <c r="AJ6564" s="419"/>
      <c r="AL6564" s="419"/>
      <c r="AM6564" s="419"/>
      <c r="AN6564" s="403"/>
      <c r="AO6564" s="419"/>
      <c r="AP6564" s="419"/>
      <c r="AQ6564" s="419"/>
      <c r="AR6564" s="419"/>
      <c r="AS6564" s="419"/>
      <c r="AT6564" s="419"/>
      <c r="AU6564" s="419"/>
      <c r="AV6564" s="419"/>
      <c r="AX6564" s="419"/>
      <c r="AY6564" s="419"/>
      <c r="AZ6564" s="419"/>
      <c r="BB6564" s="419"/>
      <c r="BC6564" s="419"/>
      <c r="BD6564" s="419"/>
      <c r="BF6564" s="419"/>
      <c r="BG6564" s="419"/>
      <c r="BH6564" s="419"/>
      <c r="BJ6564" s="419"/>
      <c r="BK6564" s="419"/>
      <c r="BL6564" s="419"/>
      <c r="BN6564" s="419"/>
      <c r="BO6564" s="419"/>
      <c r="BP6564" s="419"/>
      <c r="BR6564" s="419"/>
      <c r="BS6564" s="419"/>
      <c r="BT6564" s="419"/>
      <c r="BV6564" s="419"/>
      <c r="BW6564" s="419"/>
      <c r="BX6564" s="397"/>
      <c r="BZ6564" s="449"/>
      <c r="CB6564" s="419"/>
      <c r="CC6564" s="419"/>
      <c r="CD6564" s="419"/>
      <c r="CF6564" s="419"/>
      <c r="CG6564" s="419"/>
      <c r="CH6564" s="419"/>
    </row>
    <row r="6565" spans="3:86" ht="21" thickBot="1">
      <c r="C6565" s="425"/>
      <c r="P6565" s="431"/>
      <c r="R6565" s="419"/>
      <c r="S6565" s="446"/>
      <c r="T6565" s="419"/>
      <c r="V6565" s="196"/>
      <c r="W6565" s="419"/>
      <c r="X6565" s="419"/>
      <c r="Z6565" s="419"/>
      <c r="AA6565" s="419"/>
      <c r="AB6565" s="419"/>
      <c r="AD6565" s="419"/>
      <c r="AE6565" s="419"/>
      <c r="AF6565" s="419"/>
      <c r="AH6565" s="419"/>
      <c r="AI6565" s="419"/>
      <c r="AJ6565" s="419"/>
      <c r="AL6565" s="419"/>
      <c r="AM6565" s="419"/>
      <c r="AN6565" s="403"/>
      <c r="AO6565" s="419"/>
      <c r="AP6565" s="419"/>
      <c r="AQ6565" s="419"/>
      <c r="AR6565" s="419"/>
      <c r="AS6565" s="419"/>
      <c r="AT6565" s="419"/>
      <c r="AU6565" s="419"/>
      <c r="AV6565" s="419"/>
      <c r="AX6565" s="419"/>
      <c r="AY6565" s="419"/>
      <c r="AZ6565" s="419"/>
      <c r="BB6565" s="419"/>
      <c r="BC6565" s="419"/>
      <c r="BD6565" s="419"/>
      <c r="BF6565" s="419"/>
      <c r="BG6565" s="419"/>
      <c r="BH6565" s="419"/>
      <c r="BJ6565" s="419"/>
      <c r="BK6565" s="419"/>
      <c r="BL6565" s="419"/>
      <c r="BN6565" s="419"/>
      <c r="BO6565" s="419"/>
      <c r="BP6565" s="419"/>
      <c r="BR6565" s="419"/>
      <c r="BS6565" s="419"/>
      <c r="BT6565" s="419"/>
      <c r="BV6565" s="419"/>
      <c r="BW6565" s="419"/>
      <c r="BX6565" s="397"/>
      <c r="BZ6565" s="449"/>
      <c r="CB6565" s="419"/>
      <c r="CC6565" s="419"/>
      <c r="CD6565" s="419"/>
      <c r="CF6565" s="419"/>
      <c r="CG6565" s="419"/>
      <c r="CH6565" s="419"/>
    </row>
    <row r="6566" spans="3:86" ht="21" thickBot="1">
      <c r="C6566" s="425"/>
      <c r="P6566" s="431"/>
      <c r="R6566" s="419"/>
      <c r="S6566" s="446"/>
      <c r="T6566" s="419"/>
      <c r="V6566" s="196"/>
      <c r="W6566" s="419"/>
      <c r="X6566" s="419"/>
      <c r="Z6566" s="419"/>
      <c r="AA6566" s="419"/>
      <c r="AB6566" s="419"/>
      <c r="AD6566" s="419"/>
      <c r="AE6566" s="419"/>
      <c r="AF6566" s="419"/>
      <c r="AH6566" s="419"/>
      <c r="AI6566" s="419"/>
      <c r="AJ6566" s="419"/>
      <c r="AL6566" s="419"/>
      <c r="AM6566" s="419"/>
      <c r="AN6566" s="403"/>
      <c r="AO6566" s="419"/>
      <c r="AP6566" s="419"/>
      <c r="AQ6566" s="419"/>
      <c r="AR6566" s="419"/>
      <c r="AS6566" s="419"/>
      <c r="AT6566" s="419"/>
      <c r="AU6566" s="419"/>
      <c r="AV6566" s="419"/>
      <c r="AX6566" s="419"/>
      <c r="AY6566" s="419"/>
      <c r="AZ6566" s="419"/>
      <c r="BB6566" s="419"/>
      <c r="BC6566" s="419"/>
      <c r="BD6566" s="419"/>
      <c r="BF6566" s="419"/>
      <c r="BG6566" s="419"/>
      <c r="BH6566" s="419"/>
      <c r="BJ6566" s="419"/>
      <c r="BK6566" s="419"/>
      <c r="BL6566" s="419"/>
      <c r="BN6566" s="419"/>
      <c r="BO6566" s="419"/>
      <c r="BP6566" s="419"/>
      <c r="BR6566" s="419"/>
      <c r="BS6566" s="419"/>
      <c r="BT6566" s="419"/>
      <c r="BV6566" s="419"/>
      <c r="BW6566" s="419"/>
      <c r="BX6566" s="397"/>
      <c r="BZ6566" s="449"/>
      <c r="CB6566" s="419"/>
      <c r="CC6566" s="419"/>
      <c r="CD6566" s="419"/>
      <c r="CF6566" s="419"/>
      <c r="CG6566" s="419"/>
      <c r="CH6566" s="419"/>
    </row>
    <row r="6567" spans="3:86" ht="21" thickBot="1">
      <c r="C6567" s="425"/>
      <c r="P6567" s="431"/>
      <c r="R6567" s="419"/>
      <c r="S6567" s="446"/>
      <c r="T6567" s="419"/>
      <c r="V6567" s="196"/>
      <c r="W6567" s="419"/>
      <c r="X6567" s="419"/>
      <c r="Z6567" s="419"/>
      <c r="AA6567" s="419"/>
      <c r="AB6567" s="419"/>
      <c r="AD6567" s="419"/>
      <c r="AE6567" s="419"/>
      <c r="AF6567" s="419"/>
      <c r="AH6567" s="419"/>
      <c r="AI6567" s="419"/>
      <c r="AJ6567" s="419"/>
      <c r="AL6567" s="419"/>
      <c r="AM6567" s="419"/>
      <c r="AN6567" s="403"/>
      <c r="AO6567" s="419"/>
      <c r="AP6567" s="419"/>
      <c r="AQ6567" s="419"/>
      <c r="AR6567" s="419"/>
      <c r="AS6567" s="419"/>
      <c r="AT6567" s="419"/>
      <c r="AU6567" s="419"/>
      <c r="AV6567" s="419"/>
      <c r="AX6567" s="419"/>
      <c r="AY6567" s="419"/>
      <c r="AZ6567" s="419"/>
      <c r="BB6567" s="419"/>
      <c r="BC6567" s="419"/>
      <c r="BD6567" s="419"/>
      <c r="BF6567" s="419"/>
      <c r="BG6567" s="419"/>
      <c r="BH6567" s="419"/>
      <c r="BJ6567" s="419"/>
      <c r="BK6567" s="419"/>
      <c r="BL6567" s="419"/>
      <c r="BN6567" s="419"/>
      <c r="BO6567" s="419"/>
      <c r="BP6567" s="419"/>
      <c r="BR6567" s="419"/>
      <c r="BS6567" s="419"/>
      <c r="BT6567" s="419"/>
      <c r="BV6567" s="419"/>
      <c r="BW6567" s="419"/>
      <c r="BX6567" s="397"/>
      <c r="BZ6567" s="449"/>
      <c r="CB6567" s="419"/>
      <c r="CC6567" s="419"/>
      <c r="CD6567" s="419"/>
      <c r="CF6567" s="419"/>
      <c r="CG6567" s="419"/>
      <c r="CH6567" s="419"/>
    </row>
    <row r="6568" spans="3:86" ht="21" thickBot="1">
      <c r="C6568" s="425"/>
      <c r="P6568" s="431"/>
      <c r="R6568" s="419"/>
      <c r="S6568" s="446"/>
      <c r="T6568" s="419"/>
      <c r="V6568" s="196"/>
      <c r="W6568" s="419"/>
      <c r="X6568" s="419"/>
      <c r="Z6568" s="419"/>
      <c r="AA6568" s="419"/>
      <c r="AB6568" s="419"/>
      <c r="AD6568" s="419"/>
      <c r="AE6568" s="419"/>
      <c r="AF6568" s="419"/>
      <c r="AH6568" s="419"/>
      <c r="AI6568" s="419"/>
      <c r="AJ6568" s="419"/>
      <c r="AL6568" s="419"/>
      <c r="AM6568" s="419"/>
      <c r="AN6568" s="403"/>
      <c r="AO6568" s="419"/>
      <c r="AP6568" s="419"/>
      <c r="AQ6568" s="419"/>
      <c r="AR6568" s="419"/>
      <c r="AS6568" s="419"/>
      <c r="AT6568" s="419"/>
      <c r="AU6568" s="419"/>
      <c r="AV6568" s="419"/>
      <c r="AX6568" s="419"/>
      <c r="AY6568" s="419"/>
      <c r="AZ6568" s="419"/>
      <c r="BB6568" s="419"/>
      <c r="BC6568" s="419"/>
      <c r="BD6568" s="419"/>
      <c r="BF6568" s="419"/>
      <c r="BG6568" s="419"/>
      <c r="BH6568" s="419"/>
      <c r="BJ6568" s="419"/>
      <c r="BK6568" s="419"/>
      <c r="BL6568" s="419"/>
      <c r="BN6568" s="419"/>
      <c r="BO6568" s="419"/>
      <c r="BP6568" s="419"/>
      <c r="BR6568" s="419"/>
      <c r="BS6568" s="419"/>
      <c r="BT6568" s="419"/>
      <c r="BV6568" s="419"/>
      <c r="BW6568" s="419"/>
      <c r="BX6568" s="397"/>
      <c r="BZ6568" s="449"/>
      <c r="CB6568" s="419"/>
      <c r="CC6568" s="419"/>
      <c r="CD6568" s="419"/>
      <c r="CF6568" s="419"/>
      <c r="CG6568" s="419"/>
      <c r="CH6568" s="419"/>
    </row>
    <row r="6569" spans="3:86" ht="21" thickBot="1">
      <c r="C6569" s="425"/>
      <c r="P6569" s="431"/>
      <c r="R6569" s="419"/>
      <c r="S6569" s="446"/>
      <c r="T6569" s="419"/>
      <c r="V6569" s="196"/>
      <c r="W6569" s="419"/>
      <c r="X6569" s="419"/>
      <c r="Z6569" s="419"/>
      <c r="AA6569" s="419"/>
      <c r="AB6569" s="419"/>
      <c r="AD6569" s="419"/>
      <c r="AE6569" s="419"/>
      <c r="AF6569" s="419"/>
      <c r="AH6569" s="419"/>
      <c r="AI6569" s="419"/>
      <c r="AJ6569" s="419"/>
      <c r="AL6569" s="419"/>
      <c r="AM6569" s="419"/>
      <c r="AN6569" s="403"/>
      <c r="AO6569" s="419"/>
      <c r="AP6569" s="419"/>
      <c r="AQ6569" s="419"/>
      <c r="AR6569" s="419"/>
      <c r="AS6569" s="419"/>
      <c r="AT6569" s="419"/>
      <c r="AU6569" s="419"/>
      <c r="AV6569" s="419"/>
      <c r="AX6569" s="419"/>
      <c r="AY6569" s="419"/>
      <c r="AZ6569" s="419"/>
      <c r="BB6569" s="419"/>
      <c r="BC6569" s="419"/>
      <c r="BD6569" s="419"/>
      <c r="BF6569" s="419"/>
      <c r="BG6569" s="419"/>
      <c r="BH6569" s="419"/>
      <c r="BJ6569" s="419"/>
      <c r="BK6569" s="419"/>
      <c r="BL6569" s="419"/>
      <c r="BN6569" s="419"/>
      <c r="BO6569" s="419"/>
      <c r="BP6569" s="419"/>
      <c r="BR6569" s="419"/>
      <c r="BS6569" s="419"/>
      <c r="BT6569" s="419"/>
      <c r="BV6569" s="419"/>
      <c r="BW6569" s="419"/>
      <c r="BX6569" s="397"/>
      <c r="BZ6569" s="449"/>
      <c r="CB6569" s="419"/>
      <c r="CC6569" s="419"/>
      <c r="CD6569" s="419"/>
      <c r="CF6569" s="419"/>
      <c r="CG6569" s="419"/>
      <c r="CH6569" s="419"/>
    </row>
    <row r="6570" spans="3:86" ht="21" thickBot="1">
      <c r="C6570" s="425"/>
      <c r="P6570" s="431"/>
      <c r="R6570" s="419"/>
      <c r="S6570" s="446"/>
      <c r="T6570" s="419"/>
      <c r="V6570" s="196"/>
      <c r="W6570" s="419"/>
      <c r="X6570" s="419"/>
      <c r="Z6570" s="419"/>
      <c r="AA6570" s="419"/>
      <c r="AB6570" s="419"/>
      <c r="AD6570" s="419"/>
      <c r="AE6570" s="419"/>
      <c r="AF6570" s="419"/>
      <c r="AH6570" s="419"/>
      <c r="AI6570" s="419"/>
      <c r="AJ6570" s="419"/>
      <c r="AL6570" s="419"/>
      <c r="AM6570" s="419"/>
      <c r="AN6570" s="403"/>
      <c r="AO6570" s="419"/>
      <c r="AP6570" s="419"/>
      <c r="AQ6570" s="419"/>
      <c r="AR6570" s="419"/>
      <c r="AS6570" s="419"/>
      <c r="AT6570" s="419"/>
      <c r="AU6570" s="419"/>
      <c r="AV6570" s="419"/>
      <c r="AX6570" s="419"/>
      <c r="AY6570" s="419"/>
      <c r="AZ6570" s="419"/>
      <c r="BB6570" s="419"/>
      <c r="BC6570" s="419"/>
      <c r="BD6570" s="419"/>
      <c r="BF6570" s="419"/>
      <c r="BG6570" s="419"/>
      <c r="BH6570" s="419"/>
      <c r="BJ6570" s="419"/>
      <c r="BK6570" s="419"/>
      <c r="BL6570" s="419"/>
      <c r="BN6570" s="419"/>
      <c r="BO6570" s="419"/>
      <c r="BP6570" s="419"/>
      <c r="BR6570" s="419"/>
      <c r="BS6570" s="419"/>
      <c r="BT6570" s="419"/>
      <c r="BV6570" s="419"/>
      <c r="BW6570" s="419"/>
      <c r="BX6570" s="397"/>
      <c r="BZ6570" s="449"/>
      <c r="CB6570" s="419"/>
      <c r="CC6570" s="419"/>
      <c r="CD6570" s="419"/>
      <c r="CF6570" s="419"/>
      <c r="CG6570" s="419"/>
      <c r="CH6570" s="419"/>
    </row>
    <row r="6571" spans="3:86" ht="21" thickBot="1">
      <c r="C6571" s="425"/>
      <c r="P6571" s="431"/>
      <c r="R6571" s="419"/>
      <c r="S6571" s="446"/>
      <c r="T6571" s="419"/>
      <c r="V6571" s="196"/>
      <c r="W6571" s="419"/>
      <c r="X6571" s="419"/>
      <c r="Z6571" s="419"/>
      <c r="AA6571" s="419"/>
      <c r="AB6571" s="419"/>
      <c r="AD6571" s="419"/>
      <c r="AE6571" s="419"/>
      <c r="AF6571" s="419"/>
      <c r="AH6571" s="419"/>
      <c r="AI6571" s="419"/>
      <c r="AJ6571" s="419"/>
      <c r="AL6571" s="419"/>
      <c r="AM6571" s="419"/>
      <c r="AN6571" s="403"/>
      <c r="AO6571" s="419"/>
      <c r="AP6571" s="419"/>
      <c r="AQ6571" s="419"/>
      <c r="AR6571" s="419"/>
      <c r="AS6571" s="419"/>
      <c r="AT6571" s="419"/>
      <c r="AU6571" s="419"/>
      <c r="AV6571" s="419"/>
      <c r="AX6571" s="419"/>
      <c r="AY6571" s="419"/>
      <c r="AZ6571" s="419"/>
      <c r="BB6571" s="419"/>
      <c r="BC6571" s="419"/>
      <c r="BD6571" s="419"/>
      <c r="BF6571" s="419"/>
      <c r="BG6571" s="419"/>
      <c r="BH6571" s="419"/>
      <c r="BJ6571" s="419"/>
      <c r="BK6571" s="419"/>
      <c r="BL6571" s="419"/>
      <c r="BN6571" s="419"/>
      <c r="BO6571" s="419"/>
      <c r="BP6571" s="419"/>
      <c r="BR6571" s="419"/>
      <c r="BS6571" s="419"/>
      <c r="BT6571" s="419"/>
      <c r="BV6571" s="419"/>
      <c r="BW6571" s="419"/>
      <c r="BX6571" s="397"/>
      <c r="BZ6571" s="449"/>
      <c r="CB6571" s="419"/>
      <c r="CC6571" s="419"/>
      <c r="CD6571" s="419"/>
      <c r="CF6571" s="419"/>
      <c r="CG6571" s="419"/>
      <c r="CH6571" s="419"/>
    </row>
    <row r="6572" spans="3:86" ht="21" thickBot="1">
      <c r="C6572" s="425"/>
      <c r="P6572" s="431"/>
      <c r="R6572" s="419"/>
      <c r="S6572" s="446"/>
      <c r="T6572" s="419"/>
      <c r="V6572" s="196"/>
      <c r="W6572" s="419"/>
      <c r="X6572" s="419"/>
      <c r="Z6572" s="419"/>
      <c r="AA6572" s="419"/>
      <c r="AB6572" s="419"/>
      <c r="AD6572" s="419"/>
      <c r="AE6572" s="419"/>
      <c r="AF6572" s="419"/>
      <c r="AH6572" s="419"/>
      <c r="AI6572" s="419"/>
      <c r="AJ6572" s="419"/>
      <c r="AL6572" s="419"/>
      <c r="AM6572" s="419"/>
      <c r="AN6572" s="403"/>
      <c r="AO6572" s="419"/>
      <c r="AP6572" s="419"/>
      <c r="AQ6572" s="419"/>
      <c r="AR6572" s="419"/>
      <c r="AS6572" s="419"/>
      <c r="AT6572" s="419"/>
      <c r="AU6572" s="419"/>
      <c r="AV6572" s="419"/>
      <c r="AX6572" s="419"/>
      <c r="AY6572" s="419"/>
      <c r="AZ6572" s="419"/>
      <c r="BB6572" s="419"/>
      <c r="BC6572" s="419"/>
      <c r="BD6572" s="419"/>
      <c r="BF6572" s="419"/>
      <c r="BG6572" s="419"/>
      <c r="BH6572" s="419"/>
      <c r="BJ6572" s="419"/>
      <c r="BK6572" s="419"/>
      <c r="BL6572" s="419"/>
      <c r="BN6572" s="419"/>
      <c r="BO6572" s="419"/>
      <c r="BP6572" s="419"/>
      <c r="BR6572" s="419"/>
      <c r="BS6572" s="419"/>
      <c r="BT6572" s="419"/>
      <c r="BV6572" s="419"/>
      <c r="BW6572" s="419"/>
      <c r="BX6572" s="397"/>
      <c r="BZ6572" s="449"/>
      <c r="CB6572" s="419"/>
      <c r="CC6572" s="419"/>
      <c r="CD6572" s="419"/>
      <c r="CF6572" s="419"/>
      <c r="CG6572" s="419"/>
      <c r="CH6572" s="419"/>
    </row>
    <row r="6573" spans="3:86" ht="21" thickBot="1">
      <c r="C6573" s="425"/>
      <c r="P6573" s="431"/>
      <c r="R6573" s="419"/>
      <c r="S6573" s="446"/>
      <c r="T6573" s="419"/>
      <c r="V6573" s="196"/>
      <c r="W6573" s="419"/>
      <c r="X6573" s="419"/>
      <c r="Z6573" s="419"/>
      <c r="AA6573" s="419"/>
      <c r="AB6573" s="419"/>
      <c r="AD6573" s="419"/>
      <c r="AE6573" s="419"/>
      <c r="AF6573" s="419"/>
      <c r="AH6573" s="419"/>
      <c r="AI6573" s="419"/>
      <c r="AJ6573" s="419"/>
      <c r="AL6573" s="419"/>
      <c r="AM6573" s="419"/>
      <c r="AN6573" s="403"/>
      <c r="AO6573" s="419"/>
      <c r="AP6573" s="419"/>
      <c r="AQ6573" s="419"/>
      <c r="AR6573" s="419"/>
      <c r="AS6573" s="419"/>
      <c r="AT6573" s="419"/>
      <c r="AU6573" s="419"/>
      <c r="AV6573" s="419"/>
      <c r="AX6573" s="419"/>
      <c r="AY6573" s="419"/>
      <c r="AZ6573" s="419"/>
      <c r="BB6573" s="419"/>
      <c r="BC6573" s="419"/>
      <c r="BD6573" s="419"/>
      <c r="BF6573" s="419"/>
      <c r="BG6573" s="419"/>
      <c r="BH6573" s="419"/>
      <c r="BJ6573" s="419"/>
      <c r="BK6573" s="419"/>
      <c r="BL6573" s="419"/>
      <c r="BN6573" s="419"/>
      <c r="BO6573" s="419"/>
      <c r="BP6573" s="419"/>
      <c r="BR6573" s="419"/>
      <c r="BS6573" s="419"/>
      <c r="BT6573" s="419"/>
      <c r="BV6573" s="419"/>
      <c r="BW6573" s="419"/>
      <c r="BX6573" s="397"/>
      <c r="BZ6573" s="449"/>
      <c r="CB6573" s="419"/>
      <c r="CC6573" s="419"/>
      <c r="CD6573" s="419"/>
      <c r="CF6573" s="419"/>
      <c r="CG6573" s="419"/>
      <c r="CH6573" s="419"/>
    </row>
    <row r="6574" spans="3:86" ht="21" thickBot="1">
      <c r="C6574" s="425"/>
      <c r="P6574" s="431"/>
      <c r="R6574" s="419"/>
      <c r="S6574" s="446"/>
      <c r="T6574" s="419"/>
      <c r="V6574" s="196"/>
      <c r="W6574" s="419"/>
      <c r="X6574" s="419"/>
      <c r="Z6574" s="419"/>
      <c r="AA6574" s="419"/>
      <c r="AB6574" s="419"/>
      <c r="AD6574" s="419"/>
      <c r="AE6574" s="419"/>
      <c r="AF6574" s="419"/>
      <c r="AH6574" s="419"/>
      <c r="AI6574" s="419"/>
      <c r="AJ6574" s="419"/>
      <c r="AL6574" s="419"/>
      <c r="AM6574" s="419"/>
      <c r="AN6574" s="403"/>
      <c r="AO6574" s="419"/>
      <c r="AP6574" s="419"/>
      <c r="AQ6574" s="419"/>
      <c r="AR6574" s="419"/>
      <c r="AS6574" s="419"/>
      <c r="AT6574" s="419"/>
      <c r="AU6574" s="419"/>
      <c r="AV6574" s="419"/>
      <c r="AX6574" s="419"/>
      <c r="AY6574" s="419"/>
      <c r="AZ6574" s="419"/>
      <c r="BB6574" s="419"/>
      <c r="BC6574" s="419"/>
      <c r="BD6574" s="419"/>
      <c r="BF6574" s="419"/>
      <c r="BG6574" s="419"/>
      <c r="BH6574" s="419"/>
      <c r="BJ6574" s="419"/>
      <c r="BK6574" s="419"/>
      <c r="BL6574" s="419"/>
      <c r="BN6574" s="419"/>
      <c r="BO6574" s="419"/>
      <c r="BP6574" s="419"/>
      <c r="BR6574" s="419"/>
      <c r="BS6574" s="419"/>
      <c r="BT6574" s="419"/>
      <c r="BV6574" s="419"/>
      <c r="BW6574" s="419"/>
      <c r="BX6574" s="397"/>
      <c r="BZ6574" s="449"/>
      <c r="CB6574" s="419"/>
      <c r="CC6574" s="419"/>
      <c r="CD6574" s="419"/>
      <c r="CF6574" s="419"/>
      <c r="CG6574" s="419"/>
      <c r="CH6574" s="419"/>
    </row>
    <row r="6575" spans="3:86" ht="21" thickBot="1">
      <c r="C6575" s="425"/>
      <c r="P6575" s="431"/>
      <c r="R6575" s="419"/>
      <c r="S6575" s="446"/>
      <c r="T6575" s="419"/>
      <c r="V6575" s="196"/>
      <c r="W6575" s="419"/>
      <c r="X6575" s="419"/>
      <c r="Z6575" s="419"/>
      <c r="AA6575" s="419"/>
      <c r="AB6575" s="419"/>
      <c r="AD6575" s="419"/>
      <c r="AE6575" s="419"/>
      <c r="AF6575" s="419"/>
      <c r="AH6575" s="419"/>
      <c r="AI6575" s="419"/>
      <c r="AJ6575" s="419"/>
      <c r="AL6575" s="419"/>
      <c r="AM6575" s="419"/>
      <c r="AN6575" s="403"/>
      <c r="AO6575" s="419"/>
      <c r="AP6575" s="419"/>
      <c r="AQ6575" s="419"/>
      <c r="AR6575" s="419"/>
      <c r="AS6575" s="419"/>
      <c r="AT6575" s="419"/>
      <c r="AU6575" s="419"/>
      <c r="AV6575" s="419"/>
      <c r="AX6575" s="419"/>
      <c r="AY6575" s="419"/>
      <c r="AZ6575" s="419"/>
      <c r="BB6575" s="419"/>
      <c r="BC6575" s="419"/>
      <c r="BD6575" s="419"/>
      <c r="BF6575" s="419"/>
      <c r="BG6575" s="419"/>
      <c r="BH6575" s="419"/>
      <c r="BJ6575" s="419"/>
      <c r="BK6575" s="419"/>
      <c r="BL6575" s="419"/>
      <c r="BN6575" s="419"/>
      <c r="BO6575" s="419"/>
      <c r="BP6575" s="419"/>
      <c r="BR6575" s="419"/>
      <c r="BS6575" s="419"/>
      <c r="BT6575" s="419"/>
      <c r="BV6575" s="419"/>
      <c r="BW6575" s="419"/>
      <c r="BX6575" s="397"/>
      <c r="BZ6575" s="449"/>
      <c r="CB6575" s="419"/>
      <c r="CC6575" s="419"/>
      <c r="CD6575" s="419"/>
      <c r="CF6575" s="419"/>
      <c r="CG6575" s="419"/>
      <c r="CH6575" s="419"/>
    </row>
    <row r="6576" spans="3:86" ht="21" thickBot="1">
      <c r="C6576" s="425"/>
      <c r="P6576" s="431"/>
      <c r="R6576" s="419"/>
      <c r="S6576" s="446"/>
      <c r="T6576" s="419"/>
      <c r="V6576" s="196"/>
      <c r="W6576" s="419"/>
      <c r="X6576" s="419"/>
      <c r="Z6576" s="419"/>
      <c r="AA6576" s="419"/>
      <c r="AB6576" s="419"/>
      <c r="AD6576" s="419"/>
      <c r="AE6576" s="419"/>
      <c r="AF6576" s="419"/>
      <c r="AH6576" s="419"/>
      <c r="AI6576" s="419"/>
      <c r="AJ6576" s="419"/>
      <c r="AL6576" s="419"/>
      <c r="AM6576" s="419"/>
      <c r="AN6576" s="403"/>
      <c r="AO6576" s="419"/>
      <c r="AP6576" s="419"/>
      <c r="AQ6576" s="419"/>
      <c r="AR6576" s="419"/>
      <c r="AS6576" s="419"/>
      <c r="AT6576" s="419"/>
      <c r="AU6576" s="419"/>
      <c r="AV6576" s="419"/>
      <c r="AX6576" s="419"/>
      <c r="AY6576" s="419"/>
      <c r="AZ6576" s="419"/>
      <c r="BB6576" s="419"/>
      <c r="BC6576" s="419"/>
      <c r="BD6576" s="419"/>
      <c r="BF6576" s="419"/>
      <c r="BG6576" s="419"/>
      <c r="BH6576" s="419"/>
      <c r="BJ6576" s="419"/>
      <c r="BK6576" s="419"/>
      <c r="BL6576" s="419"/>
      <c r="BN6576" s="419"/>
      <c r="BO6576" s="419"/>
      <c r="BP6576" s="419"/>
      <c r="BR6576" s="419"/>
      <c r="BS6576" s="419"/>
      <c r="BT6576" s="419"/>
      <c r="BV6576" s="419"/>
      <c r="BW6576" s="419"/>
      <c r="BX6576" s="397"/>
      <c r="BZ6576" s="449"/>
      <c r="CB6576" s="419"/>
      <c r="CC6576" s="419"/>
      <c r="CD6576" s="419"/>
      <c r="CF6576" s="419"/>
      <c r="CG6576" s="419"/>
      <c r="CH6576" s="419"/>
    </row>
    <row r="6577" spans="3:86" ht="21" thickBot="1">
      <c r="C6577" s="425"/>
      <c r="P6577" s="431"/>
      <c r="R6577" s="419"/>
      <c r="S6577" s="446"/>
      <c r="T6577" s="419"/>
      <c r="V6577" s="196"/>
      <c r="W6577" s="419"/>
      <c r="X6577" s="419"/>
      <c r="Z6577" s="419"/>
      <c r="AA6577" s="419"/>
      <c r="AB6577" s="419"/>
      <c r="AD6577" s="419"/>
      <c r="AE6577" s="419"/>
      <c r="AF6577" s="419"/>
      <c r="AH6577" s="419"/>
      <c r="AI6577" s="419"/>
      <c r="AJ6577" s="419"/>
      <c r="AL6577" s="419"/>
      <c r="AM6577" s="419"/>
      <c r="AN6577" s="403"/>
      <c r="AO6577" s="419"/>
      <c r="AP6577" s="419"/>
      <c r="AQ6577" s="419"/>
      <c r="AR6577" s="419"/>
      <c r="AS6577" s="419"/>
      <c r="AT6577" s="419"/>
      <c r="AU6577" s="419"/>
      <c r="AV6577" s="419"/>
      <c r="AX6577" s="419"/>
      <c r="AY6577" s="419"/>
      <c r="AZ6577" s="419"/>
      <c r="BB6577" s="419"/>
      <c r="BC6577" s="419"/>
      <c r="BD6577" s="419"/>
      <c r="BF6577" s="419"/>
      <c r="BG6577" s="419"/>
      <c r="BH6577" s="419"/>
      <c r="BJ6577" s="419"/>
      <c r="BK6577" s="419"/>
      <c r="BL6577" s="419"/>
      <c r="BN6577" s="419"/>
      <c r="BO6577" s="419"/>
      <c r="BP6577" s="419"/>
      <c r="BR6577" s="419"/>
      <c r="BS6577" s="419"/>
      <c r="BT6577" s="419"/>
      <c r="BV6577" s="419"/>
      <c r="BW6577" s="419"/>
      <c r="BX6577" s="397"/>
      <c r="BZ6577" s="449"/>
      <c r="CB6577" s="419"/>
      <c r="CC6577" s="419"/>
      <c r="CD6577" s="419"/>
      <c r="CF6577" s="419"/>
      <c r="CG6577" s="419"/>
      <c r="CH6577" s="419"/>
    </row>
    <row r="6578" spans="3:86" ht="21" thickBot="1">
      <c r="C6578" s="425"/>
      <c r="P6578" s="431"/>
      <c r="R6578" s="419"/>
      <c r="S6578" s="446"/>
      <c r="T6578" s="419"/>
      <c r="V6578" s="196"/>
      <c r="W6578" s="419"/>
      <c r="X6578" s="419"/>
      <c r="Z6578" s="419"/>
      <c r="AA6578" s="419"/>
      <c r="AB6578" s="419"/>
      <c r="AD6578" s="419"/>
      <c r="AE6578" s="419"/>
      <c r="AF6578" s="419"/>
      <c r="AH6578" s="419"/>
      <c r="AI6578" s="419"/>
      <c r="AJ6578" s="419"/>
      <c r="AL6578" s="419"/>
      <c r="AM6578" s="419"/>
      <c r="AN6578" s="403"/>
      <c r="AO6578" s="419"/>
      <c r="AP6578" s="419"/>
      <c r="AQ6578" s="419"/>
      <c r="AR6578" s="419"/>
      <c r="AS6578" s="419"/>
      <c r="AT6578" s="419"/>
      <c r="AU6578" s="419"/>
      <c r="AV6578" s="419"/>
      <c r="AX6578" s="419"/>
      <c r="AY6578" s="419"/>
      <c r="AZ6578" s="419"/>
      <c r="BB6578" s="419"/>
      <c r="BC6578" s="419"/>
      <c r="BD6578" s="419"/>
      <c r="BF6578" s="419"/>
      <c r="BG6578" s="419"/>
      <c r="BH6578" s="419"/>
      <c r="BJ6578" s="419"/>
      <c r="BK6578" s="419"/>
      <c r="BL6578" s="419"/>
      <c r="BN6578" s="419"/>
      <c r="BO6578" s="419"/>
      <c r="BP6578" s="419"/>
      <c r="BR6578" s="419"/>
      <c r="BS6578" s="419"/>
      <c r="BT6578" s="419"/>
      <c r="BV6578" s="419"/>
      <c r="BW6578" s="419"/>
      <c r="BX6578" s="397"/>
      <c r="BZ6578" s="449"/>
      <c r="CB6578" s="419"/>
      <c r="CC6578" s="419"/>
      <c r="CD6578" s="419"/>
      <c r="CF6578" s="419"/>
      <c r="CG6578" s="419"/>
      <c r="CH6578" s="419"/>
    </row>
    <row r="6579" spans="3:86" ht="21" thickBot="1">
      <c r="C6579" s="425"/>
      <c r="P6579" s="431"/>
      <c r="R6579" s="419"/>
      <c r="S6579" s="446"/>
      <c r="T6579" s="419"/>
      <c r="V6579" s="196"/>
      <c r="W6579" s="419"/>
      <c r="X6579" s="419"/>
      <c r="Z6579" s="419"/>
      <c r="AA6579" s="419"/>
      <c r="AB6579" s="419"/>
      <c r="AD6579" s="419"/>
      <c r="AE6579" s="419"/>
      <c r="AF6579" s="419"/>
      <c r="AH6579" s="419"/>
      <c r="AI6579" s="419"/>
      <c r="AJ6579" s="419"/>
      <c r="AL6579" s="419"/>
      <c r="AM6579" s="419"/>
      <c r="AN6579" s="403"/>
      <c r="AO6579" s="419"/>
      <c r="AP6579" s="419"/>
      <c r="AQ6579" s="419"/>
      <c r="AR6579" s="419"/>
      <c r="AS6579" s="419"/>
      <c r="AT6579" s="419"/>
      <c r="AU6579" s="419"/>
      <c r="AV6579" s="419"/>
      <c r="AX6579" s="419"/>
      <c r="AY6579" s="419"/>
      <c r="AZ6579" s="419"/>
      <c r="BB6579" s="419"/>
      <c r="BC6579" s="419"/>
      <c r="BD6579" s="419"/>
      <c r="BF6579" s="419"/>
      <c r="BG6579" s="419"/>
      <c r="BH6579" s="419"/>
      <c r="BJ6579" s="419"/>
      <c r="BK6579" s="419"/>
      <c r="BL6579" s="419"/>
      <c r="BN6579" s="419"/>
      <c r="BO6579" s="419"/>
      <c r="BP6579" s="419"/>
      <c r="BR6579" s="419"/>
      <c r="BS6579" s="419"/>
      <c r="BT6579" s="419"/>
      <c r="BV6579" s="419"/>
      <c r="BW6579" s="419"/>
      <c r="BX6579" s="397"/>
      <c r="BZ6579" s="449"/>
      <c r="CB6579" s="419"/>
      <c r="CC6579" s="419"/>
      <c r="CD6579" s="419"/>
      <c r="CF6579" s="419"/>
      <c r="CG6579" s="419"/>
      <c r="CH6579" s="419"/>
    </row>
    <row r="6580" spans="3:86" ht="21" thickBot="1">
      <c r="C6580" s="425"/>
      <c r="P6580" s="431"/>
      <c r="R6580" s="419"/>
      <c r="S6580" s="446"/>
      <c r="T6580" s="419"/>
      <c r="V6580" s="196"/>
      <c r="W6580" s="419"/>
      <c r="X6580" s="419"/>
      <c r="Z6580" s="419"/>
      <c r="AA6580" s="419"/>
      <c r="AB6580" s="419"/>
      <c r="AD6580" s="419"/>
      <c r="AE6580" s="419"/>
      <c r="AF6580" s="419"/>
      <c r="AH6580" s="419"/>
      <c r="AI6580" s="419"/>
      <c r="AJ6580" s="419"/>
      <c r="AL6580" s="419"/>
      <c r="AM6580" s="419"/>
      <c r="AN6580" s="403"/>
      <c r="AO6580" s="419"/>
      <c r="AP6580" s="419"/>
      <c r="AQ6580" s="419"/>
      <c r="AR6580" s="419"/>
      <c r="AS6580" s="419"/>
      <c r="AT6580" s="419"/>
      <c r="AU6580" s="419"/>
      <c r="AV6580" s="419"/>
      <c r="AX6580" s="419"/>
      <c r="AY6580" s="419"/>
      <c r="AZ6580" s="419"/>
      <c r="BB6580" s="419"/>
      <c r="BC6580" s="419"/>
      <c r="BD6580" s="419"/>
      <c r="BF6580" s="419"/>
      <c r="BG6580" s="419"/>
      <c r="BH6580" s="419"/>
      <c r="BJ6580" s="419"/>
      <c r="BK6580" s="419"/>
      <c r="BL6580" s="419"/>
      <c r="BN6580" s="419"/>
      <c r="BO6580" s="419"/>
      <c r="BP6580" s="419"/>
      <c r="BR6580" s="419"/>
      <c r="BS6580" s="419"/>
      <c r="BT6580" s="419"/>
      <c r="BV6580" s="419"/>
      <c r="BW6580" s="419"/>
      <c r="BX6580" s="397"/>
      <c r="BZ6580" s="449"/>
      <c r="CB6580" s="419"/>
      <c r="CC6580" s="419"/>
      <c r="CD6580" s="419"/>
      <c r="CF6580" s="419"/>
      <c r="CG6580" s="419"/>
      <c r="CH6580" s="419"/>
    </row>
    <row r="6581" spans="3:86" ht="21" thickBot="1">
      <c r="C6581" s="425"/>
      <c r="P6581" s="431"/>
      <c r="R6581" s="419"/>
      <c r="S6581" s="446"/>
      <c r="T6581" s="419"/>
      <c r="V6581" s="196"/>
      <c r="W6581" s="419"/>
      <c r="X6581" s="419"/>
      <c r="Z6581" s="419"/>
      <c r="AA6581" s="419"/>
      <c r="AB6581" s="419"/>
      <c r="AD6581" s="419"/>
      <c r="AE6581" s="419"/>
      <c r="AF6581" s="419"/>
      <c r="AH6581" s="419"/>
      <c r="AI6581" s="419"/>
      <c r="AJ6581" s="419"/>
      <c r="AL6581" s="419"/>
      <c r="AM6581" s="419"/>
      <c r="AN6581" s="403"/>
      <c r="AO6581" s="419"/>
      <c r="AP6581" s="419"/>
      <c r="AQ6581" s="419"/>
      <c r="AR6581" s="419"/>
      <c r="AS6581" s="419"/>
      <c r="AT6581" s="419"/>
      <c r="AU6581" s="419"/>
      <c r="AV6581" s="419"/>
      <c r="AX6581" s="419"/>
      <c r="AY6581" s="419"/>
      <c r="AZ6581" s="419"/>
      <c r="BB6581" s="419"/>
      <c r="BC6581" s="419"/>
      <c r="BD6581" s="419"/>
      <c r="BF6581" s="419"/>
      <c r="BG6581" s="419"/>
      <c r="BH6581" s="419"/>
      <c r="BJ6581" s="419"/>
      <c r="BK6581" s="419"/>
      <c r="BL6581" s="419"/>
      <c r="BN6581" s="419"/>
      <c r="BO6581" s="419"/>
      <c r="BP6581" s="419"/>
      <c r="BR6581" s="419"/>
      <c r="BS6581" s="419"/>
      <c r="BT6581" s="419"/>
      <c r="BV6581" s="419"/>
      <c r="BW6581" s="419"/>
      <c r="BX6581" s="397"/>
      <c r="BZ6581" s="449"/>
      <c r="CB6581" s="419"/>
      <c r="CC6581" s="419"/>
      <c r="CD6581" s="419"/>
      <c r="CF6581" s="419"/>
      <c r="CG6581" s="419"/>
      <c r="CH6581" s="419"/>
    </row>
    <row r="6582" spans="3:86" ht="21" thickBot="1">
      <c r="C6582" s="425"/>
      <c r="P6582" s="431"/>
      <c r="R6582" s="419"/>
      <c r="S6582" s="446"/>
      <c r="T6582" s="419"/>
      <c r="V6582" s="196"/>
      <c r="W6582" s="419"/>
      <c r="X6582" s="419"/>
      <c r="Z6582" s="419"/>
      <c r="AA6582" s="419"/>
      <c r="AB6582" s="419"/>
      <c r="AD6582" s="419"/>
      <c r="AE6582" s="419"/>
      <c r="AF6582" s="419"/>
      <c r="AH6582" s="419"/>
      <c r="AI6582" s="419"/>
      <c r="AJ6582" s="419"/>
      <c r="AL6582" s="419"/>
      <c r="AM6582" s="419"/>
      <c r="AN6582" s="403"/>
      <c r="AO6582" s="419"/>
      <c r="AP6582" s="419"/>
      <c r="AQ6582" s="419"/>
      <c r="AR6582" s="419"/>
      <c r="AS6582" s="419"/>
      <c r="AT6582" s="419"/>
      <c r="AU6582" s="419"/>
      <c r="AV6582" s="419"/>
      <c r="AX6582" s="419"/>
      <c r="AY6582" s="419"/>
      <c r="AZ6582" s="419"/>
      <c r="BB6582" s="419"/>
      <c r="BC6582" s="419"/>
      <c r="BD6582" s="419"/>
      <c r="BF6582" s="419"/>
      <c r="BG6582" s="419"/>
      <c r="BH6582" s="419"/>
      <c r="BJ6582" s="419"/>
      <c r="BK6582" s="419"/>
      <c r="BL6582" s="419"/>
      <c r="BN6582" s="419"/>
      <c r="BO6582" s="419"/>
      <c r="BP6582" s="419"/>
      <c r="BR6582" s="419"/>
      <c r="BS6582" s="419"/>
      <c r="BT6582" s="419"/>
      <c r="BV6582" s="419"/>
      <c r="BW6582" s="419"/>
      <c r="BX6582" s="397"/>
      <c r="BZ6582" s="449"/>
      <c r="CB6582" s="419"/>
      <c r="CC6582" s="419"/>
      <c r="CD6582" s="419"/>
      <c r="CF6582" s="419"/>
      <c r="CG6582" s="419"/>
      <c r="CH6582" s="419"/>
    </row>
    <row r="6583" spans="3:86" ht="21" thickBot="1">
      <c r="C6583" s="425"/>
      <c r="P6583" s="431"/>
      <c r="R6583" s="419"/>
      <c r="S6583" s="446"/>
      <c r="T6583" s="419"/>
      <c r="V6583" s="196"/>
      <c r="W6583" s="419"/>
      <c r="X6583" s="419"/>
      <c r="Z6583" s="419"/>
      <c r="AA6583" s="419"/>
      <c r="AB6583" s="419"/>
      <c r="AD6583" s="419"/>
      <c r="AE6583" s="419"/>
      <c r="AF6583" s="419"/>
      <c r="AH6583" s="419"/>
      <c r="AI6583" s="419"/>
      <c r="AJ6583" s="419"/>
      <c r="AL6583" s="419"/>
      <c r="AM6583" s="419"/>
      <c r="AN6583" s="403"/>
      <c r="AO6583" s="419"/>
      <c r="AP6583" s="419"/>
      <c r="AQ6583" s="419"/>
      <c r="AR6583" s="419"/>
      <c r="AS6583" s="419"/>
      <c r="AT6583" s="419"/>
      <c r="AU6583" s="419"/>
      <c r="AV6583" s="419"/>
      <c r="AX6583" s="419"/>
      <c r="AY6583" s="419"/>
      <c r="AZ6583" s="419"/>
      <c r="BB6583" s="419"/>
      <c r="BC6583" s="419"/>
      <c r="BD6583" s="419"/>
      <c r="BF6583" s="419"/>
      <c r="BG6583" s="419"/>
      <c r="BH6583" s="419"/>
      <c r="BJ6583" s="419"/>
      <c r="BK6583" s="419"/>
      <c r="BL6583" s="419"/>
      <c r="BN6583" s="419"/>
      <c r="BO6583" s="419"/>
      <c r="BP6583" s="419"/>
      <c r="BR6583" s="419"/>
      <c r="BS6583" s="419"/>
      <c r="BT6583" s="419"/>
      <c r="BV6583" s="419"/>
      <c r="BW6583" s="419"/>
      <c r="BX6583" s="397"/>
      <c r="BZ6583" s="449"/>
      <c r="CB6583" s="419"/>
      <c r="CC6583" s="419"/>
      <c r="CD6583" s="419"/>
      <c r="CF6583" s="419"/>
      <c r="CG6583" s="419"/>
      <c r="CH6583" s="419"/>
    </row>
    <row r="6584" spans="3:86" ht="21" thickBot="1">
      <c r="C6584" s="425"/>
      <c r="P6584" s="431"/>
      <c r="R6584" s="419"/>
      <c r="S6584" s="446"/>
      <c r="T6584" s="419"/>
      <c r="V6584" s="196"/>
      <c r="W6584" s="419"/>
      <c r="X6584" s="419"/>
      <c r="Z6584" s="419"/>
      <c r="AA6584" s="419"/>
      <c r="AB6584" s="419"/>
      <c r="AD6584" s="419"/>
      <c r="AE6584" s="419"/>
      <c r="AF6584" s="419"/>
      <c r="AH6584" s="419"/>
      <c r="AI6584" s="419"/>
      <c r="AJ6584" s="419"/>
      <c r="AL6584" s="419"/>
      <c r="AM6584" s="419"/>
      <c r="AN6584" s="403"/>
      <c r="AO6584" s="419"/>
      <c r="AP6584" s="419"/>
      <c r="AQ6584" s="419"/>
      <c r="AR6584" s="419"/>
      <c r="AS6584" s="419"/>
      <c r="AT6584" s="419"/>
      <c r="AU6584" s="419"/>
      <c r="AV6584" s="419"/>
      <c r="AX6584" s="419"/>
      <c r="AY6584" s="419"/>
      <c r="AZ6584" s="419"/>
      <c r="BB6584" s="419"/>
      <c r="BC6584" s="419"/>
      <c r="BD6584" s="419"/>
      <c r="BF6584" s="419"/>
      <c r="BG6584" s="419"/>
      <c r="BH6584" s="419"/>
      <c r="BJ6584" s="419"/>
      <c r="BK6584" s="419"/>
      <c r="BL6584" s="419"/>
      <c r="BN6584" s="419"/>
      <c r="BO6584" s="419"/>
      <c r="BP6584" s="419"/>
      <c r="BR6584" s="419"/>
      <c r="BS6584" s="419"/>
      <c r="BT6584" s="419"/>
      <c r="BV6584" s="419"/>
      <c r="BW6584" s="419"/>
      <c r="BX6584" s="397"/>
      <c r="BZ6584" s="449"/>
      <c r="CB6584" s="419"/>
      <c r="CC6584" s="419"/>
      <c r="CD6584" s="419"/>
      <c r="CF6584" s="419"/>
      <c r="CG6584" s="419"/>
      <c r="CH6584" s="419"/>
    </row>
    <row r="6585" spans="3:86" ht="21" thickBot="1">
      <c r="C6585" s="425"/>
      <c r="P6585" s="431"/>
      <c r="R6585" s="419"/>
      <c r="S6585" s="446"/>
      <c r="T6585" s="419"/>
      <c r="V6585" s="196"/>
      <c r="W6585" s="419"/>
      <c r="X6585" s="419"/>
      <c r="Z6585" s="419"/>
      <c r="AA6585" s="419"/>
      <c r="AB6585" s="419"/>
      <c r="AD6585" s="419"/>
      <c r="AE6585" s="419"/>
      <c r="AF6585" s="419"/>
      <c r="AH6585" s="419"/>
      <c r="AI6585" s="419"/>
      <c r="AJ6585" s="419"/>
      <c r="AL6585" s="419"/>
      <c r="AM6585" s="419"/>
      <c r="AN6585" s="403"/>
      <c r="AO6585" s="419"/>
      <c r="AP6585" s="419"/>
      <c r="AQ6585" s="419"/>
      <c r="AR6585" s="419"/>
      <c r="AS6585" s="419"/>
      <c r="AT6585" s="419"/>
      <c r="AU6585" s="419"/>
      <c r="AV6585" s="419"/>
      <c r="AX6585" s="419"/>
      <c r="AY6585" s="419"/>
      <c r="AZ6585" s="419"/>
      <c r="BB6585" s="419"/>
      <c r="BC6585" s="419"/>
      <c r="BD6585" s="419"/>
      <c r="BF6585" s="419"/>
      <c r="BG6585" s="419"/>
      <c r="BH6585" s="419"/>
      <c r="BJ6585" s="419"/>
      <c r="BK6585" s="419"/>
      <c r="BL6585" s="419"/>
      <c r="BN6585" s="419"/>
      <c r="BO6585" s="419"/>
      <c r="BP6585" s="419"/>
      <c r="BR6585" s="419"/>
      <c r="BS6585" s="419"/>
      <c r="BT6585" s="419"/>
      <c r="BV6585" s="419"/>
      <c r="BW6585" s="419"/>
      <c r="BX6585" s="397"/>
      <c r="BZ6585" s="449"/>
      <c r="CB6585" s="419"/>
      <c r="CC6585" s="419"/>
      <c r="CD6585" s="419"/>
      <c r="CF6585" s="419"/>
      <c r="CG6585" s="419"/>
      <c r="CH6585" s="419"/>
    </row>
    <row r="6586" spans="3:86" ht="21" thickBot="1">
      <c r="C6586" s="425"/>
      <c r="P6586" s="431"/>
      <c r="R6586" s="419"/>
      <c r="S6586" s="446"/>
      <c r="T6586" s="419"/>
      <c r="V6586" s="196"/>
      <c r="W6586" s="419"/>
      <c r="X6586" s="419"/>
      <c r="Z6586" s="419"/>
      <c r="AA6586" s="419"/>
      <c r="AB6586" s="419"/>
      <c r="AD6586" s="419"/>
      <c r="AE6586" s="419"/>
      <c r="AF6586" s="419"/>
      <c r="AH6586" s="419"/>
      <c r="AI6586" s="419"/>
      <c r="AJ6586" s="419"/>
      <c r="AL6586" s="419"/>
      <c r="AM6586" s="419"/>
      <c r="AN6586" s="403"/>
      <c r="AO6586" s="419"/>
      <c r="AP6586" s="419"/>
      <c r="AQ6586" s="419"/>
      <c r="AR6586" s="419"/>
      <c r="AS6586" s="419"/>
      <c r="AT6586" s="419"/>
      <c r="AU6586" s="419"/>
      <c r="AV6586" s="419"/>
      <c r="AX6586" s="419"/>
      <c r="AY6586" s="419"/>
      <c r="AZ6586" s="419"/>
      <c r="BB6586" s="419"/>
      <c r="BC6586" s="419"/>
      <c r="BD6586" s="419"/>
      <c r="BF6586" s="419"/>
      <c r="BG6586" s="419"/>
      <c r="BH6586" s="419"/>
      <c r="BJ6586" s="419"/>
      <c r="BK6586" s="419"/>
      <c r="BL6586" s="419"/>
      <c r="BN6586" s="419"/>
      <c r="BO6586" s="419"/>
      <c r="BP6586" s="419"/>
      <c r="BR6586" s="419"/>
      <c r="BS6586" s="419"/>
      <c r="BT6586" s="419"/>
      <c r="BV6586" s="419"/>
      <c r="BW6586" s="419"/>
      <c r="BX6586" s="397"/>
      <c r="BZ6586" s="449"/>
      <c r="CB6586" s="419"/>
      <c r="CC6586" s="419"/>
      <c r="CD6586" s="419"/>
      <c r="CF6586" s="419"/>
      <c r="CG6586" s="419"/>
      <c r="CH6586" s="419"/>
    </row>
    <row r="6587" spans="3:86" ht="21" thickBot="1">
      <c r="C6587" s="425"/>
      <c r="P6587" s="431"/>
      <c r="R6587" s="419"/>
      <c r="S6587" s="446"/>
      <c r="T6587" s="419"/>
      <c r="V6587" s="196"/>
      <c r="W6587" s="419"/>
      <c r="X6587" s="419"/>
      <c r="Z6587" s="419"/>
      <c r="AA6587" s="419"/>
      <c r="AB6587" s="419"/>
      <c r="AD6587" s="419"/>
      <c r="AE6587" s="419"/>
      <c r="AF6587" s="419"/>
      <c r="AH6587" s="419"/>
      <c r="AI6587" s="419"/>
      <c r="AJ6587" s="419"/>
      <c r="AL6587" s="419"/>
      <c r="AM6587" s="419"/>
      <c r="AN6587" s="403"/>
      <c r="AO6587" s="419"/>
      <c r="AP6587" s="419"/>
      <c r="AQ6587" s="419"/>
      <c r="AR6587" s="419"/>
      <c r="AS6587" s="419"/>
      <c r="AT6587" s="419"/>
      <c r="AU6587" s="419"/>
      <c r="AV6587" s="419"/>
      <c r="AX6587" s="419"/>
      <c r="AY6587" s="419"/>
      <c r="AZ6587" s="419"/>
      <c r="BB6587" s="419"/>
      <c r="BC6587" s="419"/>
      <c r="BD6587" s="419"/>
      <c r="BF6587" s="419"/>
      <c r="BG6587" s="419"/>
      <c r="BH6587" s="419"/>
      <c r="BJ6587" s="419"/>
      <c r="BK6587" s="419"/>
      <c r="BL6587" s="419"/>
      <c r="BN6587" s="419"/>
      <c r="BO6587" s="419"/>
      <c r="BP6587" s="419"/>
      <c r="BR6587" s="419"/>
      <c r="BS6587" s="419"/>
      <c r="BT6587" s="419"/>
      <c r="BV6587" s="419"/>
      <c r="BW6587" s="419"/>
      <c r="BX6587" s="397"/>
      <c r="BZ6587" s="449"/>
      <c r="CB6587" s="419"/>
      <c r="CC6587" s="419"/>
      <c r="CD6587" s="419"/>
      <c r="CF6587" s="419"/>
      <c r="CG6587" s="419"/>
      <c r="CH6587" s="419"/>
    </row>
    <row r="6588" spans="3:86" ht="21" thickBot="1">
      <c r="C6588" s="425"/>
      <c r="P6588" s="431"/>
      <c r="R6588" s="419"/>
      <c r="S6588" s="446"/>
      <c r="T6588" s="419"/>
      <c r="V6588" s="196"/>
      <c r="W6588" s="419"/>
      <c r="X6588" s="419"/>
      <c r="Z6588" s="419"/>
      <c r="AA6588" s="419"/>
      <c r="AB6588" s="419"/>
      <c r="AD6588" s="419"/>
      <c r="AE6588" s="419"/>
      <c r="AF6588" s="419"/>
      <c r="AH6588" s="419"/>
      <c r="AI6588" s="419"/>
      <c r="AJ6588" s="419"/>
      <c r="AL6588" s="419"/>
      <c r="AM6588" s="419"/>
      <c r="AN6588" s="403"/>
      <c r="AO6588" s="419"/>
      <c r="AP6588" s="419"/>
      <c r="AQ6588" s="419"/>
      <c r="AR6588" s="419"/>
      <c r="AS6588" s="419"/>
      <c r="AT6588" s="419"/>
      <c r="AU6588" s="419"/>
      <c r="AV6588" s="419"/>
      <c r="AX6588" s="419"/>
      <c r="AY6588" s="419"/>
      <c r="AZ6588" s="419"/>
      <c r="BB6588" s="419"/>
      <c r="BC6588" s="419"/>
      <c r="BD6588" s="419"/>
      <c r="BF6588" s="419"/>
      <c r="BG6588" s="419"/>
      <c r="BH6588" s="419"/>
      <c r="BJ6588" s="419"/>
      <c r="BK6588" s="419"/>
      <c r="BL6588" s="419"/>
      <c r="BN6588" s="419"/>
      <c r="BO6588" s="419"/>
      <c r="BP6588" s="419"/>
      <c r="BR6588" s="419"/>
      <c r="BS6588" s="419"/>
      <c r="BT6588" s="419"/>
      <c r="BV6588" s="419"/>
      <c r="BW6588" s="419"/>
      <c r="BX6588" s="397"/>
      <c r="BZ6588" s="449"/>
      <c r="CB6588" s="419"/>
      <c r="CC6588" s="419"/>
      <c r="CD6588" s="419"/>
      <c r="CF6588" s="419"/>
      <c r="CG6588" s="419"/>
      <c r="CH6588" s="419"/>
    </row>
    <row r="6589" spans="3:86" ht="21" thickBot="1">
      <c r="C6589" s="425"/>
      <c r="P6589" s="431"/>
      <c r="R6589" s="419"/>
      <c r="S6589" s="446"/>
      <c r="T6589" s="419"/>
      <c r="V6589" s="196"/>
      <c r="W6589" s="419"/>
      <c r="X6589" s="419"/>
      <c r="Z6589" s="419"/>
      <c r="AA6589" s="419"/>
      <c r="AB6589" s="419"/>
      <c r="AD6589" s="419"/>
      <c r="AE6589" s="419"/>
      <c r="AF6589" s="419"/>
      <c r="AH6589" s="419"/>
      <c r="AI6589" s="419"/>
      <c r="AJ6589" s="419"/>
      <c r="AL6589" s="419"/>
      <c r="AM6589" s="419"/>
      <c r="AN6589" s="403"/>
      <c r="AO6589" s="419"/>
      <c r="AP6589" s="419"/>
      <c r="AQ6589" s="419"/>
      <c r="AR6589" s="419"/>
      <c r="AS6589" s="419"/>
      <c r="AT6589" s="419"/>
      <c r="AU6589" s="419"/>
      <c r="AV6589" s="419"/>
      <c r="AX6589" s="419"/>
      <c r="AY6589" s="419"/>
      <c r="AZ6589" s="419"/>
      <c r="BB6589" s="419"/>
      <c r="BC6589" s="419"/>
      <c r="BD6589" s="419"/>
      <c r="BF6589" s="419"/>
      <c r="BG6589" s="419"/>
      <c r="BH6589" s="419"/>
      <c r="BJ6589" s="419"/>
      <c r="BK6589" s="419"/>
      <c r="BL6589" s="419"/>
      <c r="BN6589" s="419"/>
      <c r="BO6589" s="419"/>
      <c r="BP6589" s="419"/>
      <c r="BR6589" s="419"/>
      <c r="BS6589" s="419"/>
      <c r="BT6589" s="419"/>
      <c r="BV6589" s="419"/>
      <c r="BW6589" s="419"/>
      <c r="BX6589" s="397"/>
      <c r="BZ6589" s="449"/>
      <c r="CB6589" s="419"/>
      <c r="CC6589" s="419"/>
      <c r="CD6589" s="419"/>
      <c r="CF6589" s="419"/>
      <c r="CG6589" s="419"/>
      <c r="CH6589" s="419"/>
    </row>
    <row r="6590" spans="3:86" ht="21" thickBot="1">
      <c r="C6590" s="425"/>
      <c r="P6590" s="431"/>
      <c r="R6590" s="419"/>
      <c r="S6590" s="446"/>
      <c r="T6590" s="419"/>
      <c r="V6590" s="196"/>
      <c r="W6590" s="419"/>
      <c r="X6590" s="419"/>
      <c r="Z6590" s="419"/>
      <c r="AA6590" s="419"/>
      <c r="AB6590" s="419"/>
      <c r="AD6590" s="419"/>
      <c r="AE6590" s="419"/>
      <c r="AF6590" s="419"/>
      <c r="AH6590" s="419"/>
      <c r="AI6590" s="419"/>
      <c r="AJ6590" s="419"/>
      <c r="AL6590" s="419"/>
      <c r="AM6590" s="419"/>
      <c r="AN6590" s="403"/>
      <c r="AO6590" s="419"/>
      <c r="AP6590" s="419"/>
      <c r="AQ6590" s="419"/>
      <c r="AR6590" s="419"/>
      <c r="AS6590" s="419"/>
      <c r="AT6590" s="419"/>
      <c r="AU6590" s="419"/>
      <c r="AV6590" s="419"/>
      <c r="AX6590" s="419"/>
      <c r="AY6590" s="419"/>
      <c r="AZ6590" s="419"/>
      <c r="BB6590" s="419"/>
      <c r="BC6590" s="419"/>
      <c r="BD6590" s="419"/>
      <c r="BF6590" s="419"/>
      <c r="BG6590" s="419"/>
      <c r="BH6590" s="419"/>
      <c r="BJ6590" s="419"/>
      <c r="BK6590" s="419"/>
      <c r="BL6590" s="419"/>
      <c r="BN6590" s="419"/>
      <c r="BO6590" s="419"/>
      <c r="BP6590" s="419"/>
      <c r="BR6590" s="419"/>
      <c r="BS6590" s="419"/>
      <c r="BT6590" s="419"/>
      <c r="BV6590" s="419"/>
      <c r="BW6590" s="419"/>
      <c r="BX6590" s="397"/>
      <c r="BZ6590" s="449"/>
      <c r="CB6590" s="419"/>
      <c r="CC6590" s="419"/>
      <c r="CD6590" s="419"/>
      <c r="CF6590" s="419"/>
      <c r="CG6590" s="419"/>
      <c r="CH6590" s="419"/>
    </row>
    <row r="6591" spans="3:86" ht="21" thickBot="1">
      <c r="C6591" s="425"/>
      <c r="P6591" s="431"/>
      <c r="R6591" s="419"/>
      <c r="S6591" s="446"/>
      <c r="T6591" s="419"/>
      <c r="V6591" s="196"/>
      <c r="W6591" s="419"/>
      <c r="X6591" s="419"/>
      <c r="Z6591" s="419"/>
      <c r="AA6591" s="419"/>
      <c r="AB6591" s="419"/>
      <c r="AD6591" s="419"/>
      <c r="AE6591" s="419"/>
      <c r="AF6591" s="419"/>
      <c r="AH6591" s="419"/>
      <c r="AI6591" s="419"/>
      <c r="AJ6591" s="419"/>
      <c r="AL6591" s="419"/>
      <c r="AM6591" s="419"/>
      <c r="AN6591" s="403"/>
      <c r="AO6591" s="419"/>
      <c r="AP6591" s="419"/>
      <c r="AQ6591" s="419"/>
      <c r="AR6591" s="419"/>
      <c r="AS6591" s="419"/>
      <c r="AT6591" s="419"/>
      <c r="AU6591" s="419"/>
      <c r="AV6591" s="419"/>
      <c r="AX6591" s="419"/>
      <c r="AY6591" s="419"/>
      <c r="AZ6591" s="419"/>
      <c r="BB6591" s="419"/>
      <c r="BC6591" s="419"/>
      <c r="BD6591" s="419"/>
      <c r="BF6591" s="419"/>
      <c r="BG6591" s="419"/>
      <c r="BH6591" s="419"/>
      <c r="BJ6591" s="419"/>
      <c r="BK6591" s="419"/>
      <c r="BL6591" s="419"/>
      <c r="BN6591" s="419"/>
      <c r="BO6591" s="419"/>
      <c r="BP6591" s="419"/>
      <c r="BR6591" s="419"/>
      <c r="BS6591" s="419"/>
      <c r="BT6591" s="419"/>
      <c r="BV6591" s="419"/>
      <c r="BW6591" s="419"/>
      <c r="BX6591" s="397"/>
      <c r="BZ6591" s="449"/>
      <c r="CB6591" s="419"/>
      <c r="CC6591" s="419"/>
      <c r="CD6591" s="419"/>
      <c r="CF6591" s="419"/>
      <c r="CG6591" s="419"/>
      <c r="CH6591" s="419"/>
    </row>
    <row r="6592" spans="3:86" ht="21" thickBot="1">
      <c r="C6592" s="425"/>
      <c r="P6592" s="431"/>
      <c r="R6592" s="419"/>
      <c r="S6592" s="446"/>
      <c r="T6592" s="419"/>
      <c r="V6592" s="196"/>
      <c r="W6592" s="419"/>
      <c r="X6592" s="419"/>
      <c r="Z6592" s="419"/>
      <c r="AA6592" s="419"/>
      <c r="AB6592" s="419"/>
      <c r="AD6592" s="419"/>
      <c r="AE6592" s="419"/>
      <c r="AF6592" s="419"/>
      <c r="AH6592" s="419"/>
      <c r="AI6592" s="419"/>
      <c r="AJ6592" s="419"/>
      <c r="AL6592" s="419"/>
      <c r="AM6592" s="419"/>
      <c r="AN6592" s="403"/>
      <c r="AO6592" s="419"/>
      <c r="AP6592" s="419"/>
      <c r="AQ6592" s="419"/>
      <c r="AR6592" s="419"/>
      <c r="AS6592" s="419"/>
      <c r="AT6592" s="419"/>
      <c r="AU6592" s="419"/>
      <c r="AV6592" s="419"/>
      <c r="AX6592" s="419"/>
      <c r="AY6592" s="419"/>
      <c r="AZ6592" s="419"/>
      <c r="BB6592" s="419"/>
      <c r="BC6592" s="419"/>
      <c r="BD6592" s="419"/>
      <c r="BF6592" s="419"/>
      <c r="BG6592" s="419"/>
      <c r="BH6592" s="419"/>
      <c r="BJ6592" s="419"/>
      <c r="BK6592" s="419"/>
      <c r="BL6592" s="419"/>
      <c r="BN6592" s="419"/>
      <c r="BO6592" s="419"/>
      <c r="BP6592" s="419"/>
      <c r="BR6592" s="419"/>
      <c r="BS6592" s="419"/>
      <c r="BT6592" s="419"/>
      <c r="BV6592" s="419"/>
      <c r="BW6592" s="419"/>
      <c r="BX6592" s="397"/>
      <c r="BZ6592" s="449"/>
      <c r="CB6592" s="419"/>
      <c r="CC6592" s="419"/>
      <c r="CD6592" s="419"/>
      <c r="CF6592" s="419"/>
      <c r="CG6592" s="419"/>
      <c r="CH6592" s="419"/>
    </row>
    <row r="6593" spans="3:86" ht="21" thickBot="1">
      <c r="C6593" s="425"/>
      <c r="P6593" s="431"/>
      <c r="R6593" s="419"/>
      <c r="S6593" s="446"/>
      <c r="T6593" s="419"/>
      <c r="V6593" s="196"/>
      <c r="W6593" s="419"/>
      <c r="X6593" s="419"/>
      <c r="Z6593" s="419"/>
      <c r="AA6593" s="419"/>
      <c r="AB6593" s="419"/>
      <c r="AD6593" s="419"/>
      <c r="AE6593" s="419"/>
      <c r="AF6593" s="419"/>
      <c r="AH6593" s="419"/>
      <c r="AI6593" s="419"/>
      <c r="AJ6593" s="419"/>
      <c r="AL6593" s="419"/>
      <c r="AM6593" s="419"/>
      <c r="AN6593" s="403"/>
      <c r="AO6593" s="419"/>
      <c r="AP6593" s="419"/>
      <c r="AQ6593" s="419"/>
      <c r="AR6593" s="419"/>
      <c r="AS6593" s="419"/>
      <c r="AT6593" s="419"/>
      <c r="AU6593" s="419"/>
      <c r="AV6593" s="419"/>
      <c r="AX6593" s="419"/>
      <c r="AY6593" s="419"/>
      <c r="AZ6593" s="419"/>
      <c r="BB6593" s="419"/>
      <c r="BC6593" s="419"/>
      <c r="BD6593" s="419"/>
      <c r="BF6593" s="419"/>
      <c r="BG6593" s="419"/>
      <c r="BH6593" s="419"/>
      <c r="BJ6593" s="419"/>
      <c r="BK6593" s="419"/>
      <c r="BL6593" s="419"/>
      <c r="BN6593" s="419"/>
      <c r="BO6593" s="419"/>
      <c r="BP6593" s="419"/>
      <c r="BR6593" s="419"/>
      <c r="BS6593" s="419"/>
      <c r="BT6593" s="419"/>
      <c r="BV6593" s="419"/>
      <c r="BW6593" s="419"/>
      <c r="BX6593" s="397"/>
      <c r="BZ6593" s="449"/>
      <c r="CB6593" s="419"/>
      <c r="CC6593" s="419"/>
      <c r="CD6593" s="419"/>
      <c r="CF6593" s="419"/>
      <c r="CG6593" s="419"/>
      <c r="CH6593" s="419"/>
    </row>
    <row r="6594" spans="3:86" ht="21" thickBot="1">
      <c r="C6594" s="425"/>
      <c r="P6594" s="431"/>
      <c r="R6594" s="419"/>
      <c r="S6594" s="446"/>
      <c r="T6594" s="419"/>
      <c r="V6594" s="196"/>
      <c r="W6594" s="419"/>
      <c r="X6594" s="419"/>
      <c r="Z6594" s="419"/>
      <c r="AA6594" s="419"/>
      <c r="AB6594" s="419"/>
      <c r="AD6594" s="419"/>
      <c r="AE6594" s="419"/>
      <c r="AF6594" s="419"/>
      <c r="AH6594" s="419"/>
      <c r="AI6594" s="419"/>
      <c r="AJ6594" s="419"/>
      <c r="AL6594" s="419"/>
      <c r="AM6594" s="419"/>
      <c r="AN6594" s="403"/>
      <c r="AO6594" s="419"/>
      <c r="AP6594" s="419"/>
      <c r="AQ6594" s="419"/>
      <c r="AR6594" s="419"/>
      <c r="AS6594" s="419"/>
      <c r="AT6594" s="419"/>
      <c r="AU6594" s="419"/>
      <c r="AV6594" s="419"/>
      <c r="AX6594" s="419"/>
      <c r="AY6594" s="419"/>
      <c r="AZ6594" s="419"/>
      <c r="BB6594" s="419"/>
      <c r="BC6594" s="419"/>
      <c r="BD6594" s="419"/>
      <c r="BF6594" s="419"/>
      <c r="BG6594" s="419"/>
      <c r="BH6594" s="419"/>
      <c r="BJ6594" s="419"/>
      <c r="BK6594" s="419"/>
      <c r="BL6594" s="419"/>
      <c r="BN6594" s="419"/>
      <c r="BO6594" s="419"/>
      <c r="BP6594" s="419"/>
      <c r="BR6594" s="419"/>
      <c r="BS6594" s="419"/>
      <c r="BT6594" s="419"/>
      <c r="BV6594" s="419"/>
      <c r="BW6594" s="419"/>
      <c r="BX6594" s="397"/>
      <c r="BZ6594" s="449"/>
      <c r="CB6594" s="419"/>
      <c r="CC6594" s="419"/>
      <c r="CD6594" s="419"/>
      <c r="CF6594" s="419"/>
      <c r="CG6594" s="419"/>
      <c r="CH6594" s="419"/>
    </row>
    <row r="6595" spans="3:86" ht="21" thickBot="1">
      <c r="C6595" s="425"/>
      <c r="P6595" s="431"/>
      <c r="R6595" s="419"/>
      <c r="S6595" s="446"/>
      <c r="T6595" s="419"/>
      <c r="V6595" s="196"/>
      <c r="W6595" s="419"/>
      <c r="X6595" s="419"/>
      <c r="Z6595" s="419"/>
      <c r="AA6595" s="419"/>
      <c r="AB6595" s="419"/>
      <c r="AD6595" s="419"/>
      <c r="AE6595" s="419"/>
      <c r="AF6595" s="419"/>
      <c r="AH6595" s="419"/>
      <c r="AI6595" s="419"/>
      <c r="AJ6595" s="419"/>
      <c r="AL6595" s="419"/>
      <c r="AM6595" s="419"/>
      <c r="AN6595" s="403"/>
      <c r="AO6595" s="419"/>
      <c r="AP6595" s="419"/>
      <c r="AQ6595" s="419"/>
      <c r="AR6595" s="419"/>
      <c r="AS6595" s="419"/>
      <c r="AT6595" s="419"/>
      <c r="AU6595" s="419"/>
      <c r="AV6595" s="419"/>
      <c r="AX6595" s="419"/>
      <c r="AY6595" s="419"/>
      <c r="AZ6595" s="419"/>
      <c r="BB6595" s="419"/>
      <c r="BC6595" s="419"/>
      <c r="BD6595" s="419"/>
      <c r="BF6595" s="419"/>
      <c r="BG6595" s="419"/>
      <c r="BH6595" s="419"/>
      <c r="BJ6595" s="419"/>
      <c r="BK6595" s="419"/>
      <c r="BL6595" s="419"/>
      <c r="BN6595" s="419"/>
      <c r="BO6595" s="419"/>
      <c r="BP6595" s="419"/>
      <c r="BR6595" s="419"/>
      <c r="BS6595" s="419"/>
      <c r="BT6595" s="419"/>
      <c r="BV6595" s="419"/>
      <c r="BW6595" s="419"/>
      <c r="BX6595" s="397"/>
      <c r="BZ6595" s="449"/>
      <c r="CB6595" s="419"/>
      <c r="CC6595" s="419"/>
      <c r="CD6595" s="419"/>
      <c r="CF6595" s="419"/>
      <c r="CG6595" s="419"/>
      <c r="CH6595" s="419"/>
    </row>
    <row r="6596" spans="3:86" ht="21" thickBot="1">
      <c r="C6596" s="425"/>
      <c r="P6596" s="431"/>
      <c r="R6596" s="419"/>
      <c r="S6596" s="446"/>
      <c r="T6596" s="419"/>
      <c r="V6596" s="196"/>
      <c r="W6596" s="419"/>
      <c r="X6596" s="419"/>
      <c r="Z6596" s="419"/>
      <c r="AA6596" s="419"/>
      <c r="AB6596" s="419"/>
      <c r="AD6596" s="419"/>
      <c r="AE6596" s="419"/>
      <c r="AF6596" s="419"/>
      <c r="AH6596" s="419"/>
      <c r="AI6596" s="419"/>
      <c r="AJ6596" s="419"/>
      <c r="AL6596" s="419"/>
      <c r="AM6596" s="419"/>
      <c r="AN6596" s="403"/>
      <c r="AO6596" s="419"/>
      <c r="AP6596" s="419"/>
      <c r="AQ6596" s="419"/>
      <c r="AR6596" s="419"/>
      <c r="AS6596" s="419"/>
      <c r="AT6596" s="419"/>
      <c r="AU6596" s="419"/>
      <c r="AV6596" s="419"/>
      <c r="AX6596" s="419"/>
      <c r="AY6596" s="419"/>
      <c r="AZ6596" s="419"/>
      <c r="BB6596" s="419"/>
      <c r="BC6596" s="419"/>
      <c r="BD6596" s="419"/>
      <c r="BF6596" s="419"/>
      <c r="BG6596" s="419"/>
      <c r="BH6596" s="419"/>
      <c r="BJ6596" s="419"/>
      <c r="BK6596" s="419"/>
      <c r="BL6596" s="419"/>
      <c r="BN6596" s="419"/>
      <c r="BO6596" s="419"/>
      <c r="BP6596" s="419"/>
      <c r="BR6596" s="419"/>
      <c r="BS6596" s="419"/>
      <c r="BT6596" s="419"/>
      <c r="BV6596" s="419"/>
      <c r="BW6596" s="419"/>
      <c r="BX6596" s="397"/>
      <c r="BZ6596" s="449"/>
      <c r="CB6596" s="419"/>
      <c r="CC6596" s="419"/>
      <c r="CD6596" s="419"/>
      <c r="CF6596" s="419"/>
      <c r="CG6596" s="419"/>
      <c r="CH6596" s="419"/>
    </row>
    <row r="6597" spans="3:86" ht="21" thickBot="1">
      <c r="C6597" s="425"/>
      <c r="P6597" s="431"/>
      <c r="R6597" s="419"/>
      <c r="S6597" s="446"/>
      <c r="T6597" s="419"/>
      <c r="V6597" s="196"/>
      <c r="W6597" s="419"/>
      <c r="X6597" s="419"/>
      <c r="Z6597" s="419"/>
      <c r="AA6597" s="419"/>
      <c r="AB6597" s="419"/>
      <c r="AD6597" s="419"/>
      <c r="AE6597" s="419"/>
      <c r="AF6597" s="419"/>
      <c r="AH6597" s="419"/>
      <c r="AI6597" s="419"/>
      <c r="AJ6597" s="419"/>
      <c r="AL6597" s="419"/>
      <c r="AM6597" s="419"/>
      <c r="AN6597" s="403"/>
      <c r="AO6597" s="419"/>
      <c r="AP6597" s="419"/>
      <c r="AQ6597" s="419"/>
      <c r="AR6597" s="419"/>
      <c r="AS6597" s="419"/>
      <c r="AT6597" s="419"/>
      <c r="AU6597" s="419"/>
      <c r="AV6597" s="419"/>
      <c r="AX6597" s="419"/>
      <c r="AY6597" s="419"/>
      <c r="AZ6597" s="419"/>
      <c r="BB6597" s="419"/>
      <c r="BC6597" s="419"/>
      <c r="BD6597" s="419"/>
      <c r="BF6597" s="419"/>
      <c r="BG6597" s="419"/>
      <c r="BH6597" s="419"/>
      <c r="BJ6597" s="419"/>
      <c r="BK6597" s="419"/>
      <c r="BL6597" s="419"/>
      <c r="BN6597" s="419"/>
      <c r="BO6597" s="419"/>
      <c r="BP6597" s="419"/>
      <c r="BR6597" s="419"/>
      <c r="BS6597" s="419"/>
      <c r="BT6597" s="419"/>
      <c r="BV6597" s="419"/>
      <c r="BW6597" s="419"/>
      <c r="BX6597" s="397"/>
      <c r="BZ6597" s="449"/>
      <c r="CB6597" s="419"/>
      <c r="CC6597" s="419"/>
      <c r="CD6597" s="419"/>
      <c r="CF6597" s="419"/>
      <c r="CG6597" s="419"/>
      <c r="CH6597" s="419"/>
    </row>
    <row r="6598" spans="3:86" ht="21" thickBot="1">
      <c r="C6598" s="425"/>
      <c r="P6598" s="431"/>
      <c r="R6598" s="419"/>
      <c r="S6598" s="446"/>
      <c r="T6598" s="419"/>
      <c r="V6598" s="196"/>
      <c r="W6598" s="419"/>
      <c r="X6598" s="419"/>
      <c r="Z6598" s="419"/>
      <c r="AA6598" s="419"/>
      <c r="AB6598" s="419"/>
      <c r="AD6598" s="419"/>
      <c r="AE6598" s="419"/>
      <c r="AF6598" s="419"/>
      <c r="AH6598" s="419"/>
      <c r="AI6598" s="419"/>
      <c r="AJ6598" s="419"/>
      <c r="AL6598" s="419"/>
      <c r="AM6598" s="419"/>
      <c r="AN6598" s="403"/>
      <c r="AO6598" s="419"/>
      <c r="AP6598" s="419"/>
      <c r="AQ6598" s="419"/>
      <c r="AR6598" s="419"/>
      <c r="AS6598" s="419"/>
      <c r="AT6598" s="419"/>
      <c r="AU6598" s="419"/>
      <c r="AV6598" s="419"/>
      <c r="AX6598" s="419"/>
      <c r="AY6598" s="419"/>
      <c r="AZ6598" s="419"/>
      <c r="BB6598" s="419"/>
      <c r="BC6598" s="419"/>
      <c r="BD6598" s="419"/>
      <c r="BF6598" s="419"/>
      <c r="BG6598" s="419"/>
      <c r="BH6598" s="419"/>
      <c r="BJ6598" s="419"/>
      <c r="BK6598" s="419"/>
      <c r="BL6598" s="419"/>
      <c r="BN6598" s="419"/>
      <c r="BO6598" s="419"/>
      <c r="BP6598" s="419"/>
      <c r="BR6598" s="419"/>
      <c r="BS6598" s="419"/>
      <c r="BT6598" s="419"/>
      <c r="BV6598" s="419"/>
      <c r="BW6598" s="419"/>
      <c r="BX6598" s="397"/>
      <c r="BZ6598" s="449"/>
      <c r="CB6598" s="419"/>
      <c r="CC6598" s="419"/>
      <c r="CD6598" s="419"/>
      <c r="CF6598" s="419"/>
      <c r="CG6598" s="419"/>
      <c r="CH6598" s="419"/>
    </row>
    <row r="6599" spans="3:86" ht="21" thickBot="1">
      <c r="C6599" s="425"/>
      <c r="P6599" s="431"/>
      <c r="R6599" s="419"/>
      <c r="S6599" s="446"/>
      <c r="T6599" s="419"/>
      <c r="V6599" s="196"/>
      <c r="W6599" s="419"/>
      <c r="X6599" s="419"/>
      <c r="Z6599" s="419"/>
      <c r="AA6599" s="419"/>
      <c r="AB6599" s="419"/>
      <c r="AD6599" s="419"/>
      <c r="AE6599" s="419"/>
      <c r="AF6599" s="419"/>
      <c r="AH6599" s="419"/>
      <c r="AI6599" s="419"/>
      <c r="AJ6599" s="419"/>
      <c r="AL6599" s="419"/>
      <c r="AM6599" s="419"/>
      <c r="AN6599" s="403"/>
      <c r="AO6599" s="419"/>
      <c r="AP6599" s="419"/>
      <c r="AQ6599" s="419"/>
      <c r="AR6599" s="419"/>
      <c r="AS6599" s="419"/>
      <c r="AT6599" s="419"/>
      <c r="AU6599" s="419"/>
      <c r="AV6599" s="419"/>
      <c r="AX6599" s="419"/>
      <c r="AY6599" s="419"/>
      <c r="AZ6599" s="419"/>
      <c r="BB6599" s="419"/>
      <c r="BC6599" s="419"/>
      <c r="BD6599" s="419"/>
      <c r="BF6599" s="419"/>
      <c r="BG6599" s="419"/>
      <c r="BH6599" s="419"/>
      <c r="BJ6599" s="419"/>
      <c r="BK6599" s="419"/>
      <c r="BL6599" s="419"/>
      <c r="BN6599" s="419"/>
      <c r="BO6599" s="419"/>
      <c r="BP6599" s="419"/>
      <c r="BR6599" s="419"/>
      <c r="BS6599" s="419"/>
      <c r="BT6599" s="419"/>
      <c r="BV6599" s="419"/>
      <c r="BW6599" s="419"/>
      <c r="BX6599" s="397"/>
      <c r="BZ6599" s="449"/>
      <c r="CB6599" s="419"/>
      <c r="CC6599" s="419"/>
      <c r="CD6599" s="419"/>
      <c r="CF6599" s="419"/>
      <c r="CG6599" s="419"/>
      <c r="CH6599" s="419"/>
    </row>
    <row r="6600" spans="3:86" ht="21" thickBot="1">
      <c r="C6600" s="425"/>
      <c r="P6600" s="431"/>
      <c r="R6600" s="419"/>
      <c r="S6600" s="446"/>
      <c r="T6600" s="419"/>
      <c r="V6600" s="196"/>
      <c r="W6600" s="419"/>
      <c r="X6600" s="419"/>
      <c r="Z6600" s="419"/>
      <c r="AA6600" s="419"/>
      <c r="AB6600" s="419"/>
      <c r="AD6600" s="419"/>
      <c r="AE6600" s="419"/>
      <c r="AF6600" s="419"/>
      <c r="AH6600" s="419"/>
      <c r="AI6600" s="419"/>
      <c r="AJ6600" s="419"/>
      <c r="AL6600" s="419"/>
      <c r="AM6600" s="419"/>
      <c r="AN6600" s="403"/>
      <c r="AO6600" s="419"/>
      <c r="AP6600" s="419"/>
      <c r="AQ6600" s="419"/>
      <c r="AR6600" s="419"/>
      <c r="AS6600" s="419"/>
      <c r="AT6600" s="419"/>
      <c r="AU6600" s="419"/>
      <c r="AV6600" s="419"/>
      <c r="AX6600" s="419"/>
      <c r="AY6600" s="419"/>
      <c r="AZ6600" s="419"/>
      <c r="BB6600" s="419"/>
      <c r="BC6600" s="419"/>
      <c r="BD6600" s="419"/>
      <c r="BF6600" s="419"/>
      <c r="BG6600" s="419"/>
      <c r="BH6600" s="419"/>
      <c r="BJ6600" s="419"/>
      <c r="BK6600" s="419"/>
      <c r="BL6600" s="419"/>
      <c r="BN6600" s="419"/>
      <c r="BO6600" s="419"/>
      <c r="BP6600" s="419"/>
      <c r="BR6600" s="419"/>
      <c r="BS6600" s="419"/>
      <c r="BT6600" s="419"/>
      <c r="BV6600" s="419"/>
      <c r="BW6600" s="419"/>
      <c r="BX6600" s="397"/>
      <c r="BZ6600" s="449"/>
      <c r="CB6600" s="419"/>
      <c r="CC6600" s="419"/>
      <c r="CD6600" s="419"/>
      <c r="CF6600" s="419"/>
      <c r="CG6600" s="419"/>
      <c r="CH6600" s="419"/>
    </row>
    <row r="6601" spans="3:86" ht="21" thickBot="1">
      <c r="C6601" s="425"/>
      <c r="P6601" s="431"/>
      <c r="R6601" s="419"/>
      <c r="S6601" s="446"/>
      <c r="T6601" s="419"/>
      <c r="V6601" s="196"/>
      <c r="W6601" s="419"/>
      <c r="X6601" s="419"/>
      <c r="Z6601" s="419"/>
      <c r="AA6601" s="419"/>
      <c r="AB6601" s="419"/>
      <c r="AD6601" s="419"/>
      <c r="AE6601" s="419"/>
      <c r="AF6601" s="419"/>
      <c r="AH6601" s="419"/>
      <c r="AI6601" s="419"/>
      <c r="AJ6601" s="419"/>
      <c r="AL6601" s="419"/>
      <c r="AM6601" s="419"/>
      <c r="AN6601" s="403"/>
      <c r="AO6601" s="419"/>
      <c r="AP6601" s="419"/>
      <c r="AQ6601" s="419"/>
      <c r="AR6601" s="419"/>
      <c r="AS6601" s="419"/>
      <c r="AT6601" s="419"/>
      <c r="AU6601" s="419"/>
      <c r="AV6601" s="419"/>
      <c r="AX6601" s="419"/>
      <c r="AY6601" s="419"/>
      <c r="AZ6601" s="419"/>
      <c r="BB6601" s="419"/>
      <c r="BC6601" s="419"/>
      <c r="BD6601" s="419"/>
      <c r="BF6601" s="419"/>
      <c r="BG6601" s="419"/>
      <c r="BH6601" s="419"/>
      <c r="BJ6601" s="419"/>
      <c r="BK6601" s="419"/>
      <c r="BL6601" s="419"/>
      <c r="BN6601" s="419"/>
      <c r="BO6601" s="419"/>
      <c r="BP6601" s="419"/>
      <c r="BR6601" s="419"/>
      <c r="BS6601" s="419"/>
      <c r="BT6601" s="419"/>
      <c r="BV6601" s="419"/>
      <c r="BW6601" s="419"/>
      <c r="BX6601" s="397"/>
      <c r="BZ6601" s="449"/>
      <c r="CB6601" s="419"/>
      <c r="CC6601" s="419"/>
      <c r="CD6601" s="419"/>
      <c r="CF6601" s="419"/>
      <c r="CG6601" s="419"/>
      <c r="CH6601" s="419"/>
    </row>
    <row r="6602" spans="3:86" ht="21" thickBot="1">
      <c r="C6602" s="425"/>
      <c r="P6602" s="431"/>
      <c r="R6602" s="419"/>
      <c r="S6602" s="446"/>
      <c r="T6602" s="419"/>
      <c r="V6602" s="196"/>
      <c r="W6602" s="419"/>
      <c r="X6602" s="419"/>
      <c r="Z6602" s="419"/>
      <c r="AA6602" s="419"/>
      <c r="AB6602" s="419"/>
      <c r="AD6602" s="419"/>
      <c r="AE6602" s="419"/>
      <c r="AF6602" s="419"/>
      <c r="AH6602" s="419"/>
      <c r="AI6602" s="419"/>
      <c r="AJ6602" s="419"/>
      <c r="AL6602" s="419"/>
      <c r="AM6602" s="419"/>
      <c r="AN6602" s="403"/>
      <c r="AO6602" s="419"/>
      <c r="AP6602" s="419"/>
      <c r="AQ6602" s="419"/>
      <c r="AR6602" s="419"/>
      <c r="AS6602" s="419"/>
      <c r="AT6602" s="419"/>
      <c r="AU6602" s="419"/>
      <c r="AV6602" s="419"/>
      <c r="AX6602" s="419"/>
      <c r="AY6602" s="419"/>
      <c r="AZ6602" s="419"/>
      <c r="BB6602" s="419"/>
      <c r="BC6602" s="419"/>
      <c r="BD6602" s="419"/>
      <c r="BF6602" s="419"/>
      <c r="BG6602" s="419"/>
      <c r="BH6602" s="419"/>
      <c r="BJ6602" s="419"/>
      <c r="BK6602" s="419"/>
      <c r="BL6602" s="419"/>
      <c r="BN6602" s="419"/>
      <c r="BO6602" s="419"/>
      <c r="BP6602" s="419"/>
      <c r="BR6602" s="419"/>
      <c r="BS6602" s="419"/>
      <c r="BT6602" s="419"/>
      <c r="BV6602" s="419"/>
      <c r="BW6602" s="419"/>
      <c r="BX6602" s="397"/>
      <c r="BZ6602" s="449"/>
      <c r="CB6602" s="419"/>
      <c r="CC6602" s="419"/>
      <c r="CD6602" s="419"/>
      <c r="CF6602" s="419"/>
      <c r="CG6602" s="419"/>
      <c r="CH6602" s="419"/>
    </row>
    <row r="6603" spans="3:86" ht="21" thickBot="1">
      <c r="C6603" s="425"/>
      <c r="P6603" s="431"/>
      <c r="R6603" s="419"/>
      <c r="S6603" s="446"/>
      <c r="T6603" s="419"/>
      <c r="V6603" s="196"/>
      <c r="W6603" s="419"/>
      <c r="X6603" s="419"/>
      <c r="Z6603" s="419"/>
      <c r="AA6603" s="419"/>
      <c r="AB6603" s="419"/>
      <c r="AD6603" s="419"/>
      <c r="AE6603" s="419"/>
      <c r="AF6603" s="419"/>
      <c r="AH6603" s="419"/>
      <c r="AI6603" s="419"/>
      <c r="AJ6603" s="419"/>
      <c r="AL6603" s="419"/>
      <c r="AM6603" s="419"/>
      <c r="AN6603" s="403"/>
      <c r="AO6603" s="419"/>
      <c r="AP6603" s="419"/>
      <c r="AQ6603" s="419"/>
      <c r="AR6603" s="419"/>
      <c r="AS6603" s="419"/>
      <c r="AT6603" s="419"/>
      <c r="AU6603" s="419"/>
      <c r="AV6603" s="419"/>
      <c r="AX6603" s="419"/>
      <c r="AY6603" s="419"/>
      <c r="AZ6603" s="419"/>
      <c r="BB6603" s="419"/>
      <c r="BC6603" s="419"/>
      <c r="BD6603" s="419"/>
      <c r="BF6603" s="419"/>
      <c r="BG6603" s="419"/>
      <c r="BH6603" s="419"/>
      <c r="BJ6603" s="419"/>
      <c r="BK6603" s="419"/>
      <c r="BL6603" s="419"/>
      <c r="BN6603" s="419"/>
      <c r="BO6603" s="419"/>
      <c r="BP6603" s="419"/>
      <c r="BR6603" s="419"/>
      <c r="BS6603" s="419"/>
      <c r="BT6603" s="419"/>
      <c r="BV6603" s="419"/>
      <c r="BW6603" s="419"/>
      <c r="BX6603" s="397"/>
      <c r="BZ6603" s="449"/>
      <c r="CB6603" s="419"/>
      <c r="CC6603" s="419"/>
      <c r="CD6603" s="419"/>
      <c r="CF6603" s="419"/>
      <c r="CG6603" s="419"/>
      <c r="CH6603" s="419"/>
    </row>
    <row r="6604" spans="3:86" ht="21" thickBot="1">
      <c r="C6604" s="425"/>
      <c r="P6604" s="431"/>
      <c r="R6604" s="419"/>
      <c r="S6604" s="446"/>
      <c r="T6604" s="419"/>
      <c r="V6604" s="196"/>
      <c r="W6604" s="419"/>
      <c r="X6604" s="419"/>
      <c r="Z6604" s="419"/>
      <c r="AA6604" s="419"/>
      <c r="AB6604" s="419"/>
      <c r="AD6604" s="419"/>
      <c r="AE6604" s="419"/>
      <c r="AF6604" s="419"/>
      <c r="AH6604" s="419"/>
      <c r="AI6604" s="419"/>
      <c r="AJ6604" s="419"/>
      <c r="AL6604" s="419"/>
      <c r="AM6604" s="419"/>
      <c r="AN6604" s="403"/>
      <c r="AO6604" s="419"/>
      <c r="AP6604" s="419"/>
      <c r="AQ6604" s="419"/>
      <c r="AR6604" s="419"/>
      <c r="AS6604" s="419"/>
      <c r="AT6604" s="419"/>
      <c r="AU6604" s="419"/>
      <c r="AV6604" s="419"/>
      <c r="AX6604" s="419"/>
      <c r="AY6604" s="419"/>
      <c r="AZ6604" s="419"/>
      <c r="BB6604" s="419"/>
      <c r="BC6604" s="419"/>
      <c r="BD6604" s="419"/>
      <c r="BF6604" s="419"/>
      <c r="BG6604" s="419"/>
      <c r="BH6604" s="419"/>
      <c r="BJ6604" s="419"/>
      <c r="BK6604" s="419"/>
      <c r="BL6604" s="419"/>
      <c r="BN6604" s="419"/>
      <c r="BO6604" s="419"/>
      <c r="BP6604" s="419"/>
      <c r="BR6604" s="419"/>
      <c r="BS6604" s="419"/>
      <c r="BT6604" s="419"/>
      <c r="BV6604" s="419"/>
      <c r="BW6604" s="419"/>
      <c r="BX6604" s="397"/>
      <c r="BZ6604" s="449"/>
      <c r="CB6604" s="419"/>
      <c r="CC6604" s="419"/>
      <c r="CD6604" s="419"/>
      <c r="CF6604" s="419"/>
      <c r="CG6604" s="419"/>
      <c r="CH6604" s="419"/>
    </row>
    <row r="6605" spans="3:86" ht="21" thickBot="1">
      <c r="C6605" s="425"/>
      <c r="P6605" s="431"/>
      <c r="R6605" s="419"/>
      <c r="S6605" s="446"/>
      <c r="T6605" s="419"/>
      <c r="V6605" s="196"/>
      <c r="W6605" s="419"/>
      <c r="X6605" s="419"/>
      <c r="Z6605" s="419"/>
      <c r="AA6605" s="419"/>
      <c r="AB6605" s="419"/>
      <c r="AD6605" s="419"/>
      <c r="AE6605" s="419"/>
      <c r="AF6605" s="419"/>
      <c r="AH6605" s="419"/>
      <c r="AI6605" s="419"/>
      <c r="AJ6605" s="419"/>
      <c r="AL6605" s="419"/>
      <c r="AM6605" s="419"/>
      <c r="AN6605" s="403"/>
      <c r="AO6605" s="419"/>
      <c r="AP6605" s="419"/>
      <c r="AQ6605" s="419"/>
      <c r="AR6605" s="419"/>
      <c r="AS6605" s="419"/>
      <c r="AT6605" s="419"/>
      <c r="AU6605" s="419"/>
      <c r="AV6605" s="419"/>
      <c r="AX6605" s="419"/>
      <c r="AY6605" s="419"/>
      <c r="AZ6605" s="419"/>
      <c r="BB6605" s="419"/>
      <c r="BC6605" s="419"/>
      <c r="BD6605" s="419"/>
      <c r="BF6605" s="419"/>
      <c r="BG6605" s="419"/>
      <c r="BH6605" s="419"/>
      <c r="BJ6605" s="419"/>
      <c r="BK6605" s="419"/>
      <c r="BL6605" s="419"/>
      <c r="BN6605" s="419"/>
      <c r="BO6605" s="419"/>
      <c r="BP6605" s="419"/>
      <c r="BR6605" s="419"/>
      <c r="BS6605" s="419"/>
      <c r="BT6605" s="419"/>
      <c r="BV6605" s="419"/>
      <c r="BW6605" s="419"/>
      <c r="BX6605" s="397"/>
      <c r="BZ6605" s="449"/>
      <c r="CB6605" s="419"/>
      <c r="CC6605" s="419"/>
      <c r="CD6605" s="419"/>
      <c r="CF6605" s="419"/>
      <c r="CG6605" s="419"/>
      <c r="CH6605" s="419"/>
    </row>
    <row r="6606" spans="3:86" ht="21" thickBot="1">
      <c r="C6606" s="425"/>
      <c r="P6606" s="431"/>
      <c r="R6606" s="419"/>
      <c r="S6606" s="446"/>
      <c r="T6606" s="419"/>
      <c r="V6606" s="196"/>
      <c r="W6606" s="419"/>
      <c r="X6606" s="419"/>
      <c r="Z6606" s="419"/>
      <c r="AA6606" s="419"/>
      <c r="AB6606" s="419"/>
      <c r="AD6606" s="419"/>
      <c r="AE6606" s="419"/>
      <c r="AF6606" s="419"/>
      <c r="AH6606" s="419"/>
      <c r="AI6606" s="419"/>
      <c r="AJ6606" s="419"/>
      <c r="AL6606" s="419"/>
      <c r="AM6606" s="419"/>
      <c r="AN6606" s="403"/>
      <c r="AO6606" s="419"/>
      <c r="AP6606" s="419"/>
      <c r="AQ6606" s="419"/>
      <c r="AR6606" s="419"/>
      <c r="AS6606" s="419"/>
      <c r="AT6606" s="419"/>
      <c r="AU6606" s="419"/>
      <c r="AV6606" s="419"/>
      <c r="AX6606" s="419"/>
      <c r="AY6606" s="419"/>
      <c r="AZ6606" s="419"/>
      <c r="BB6606" s="419"/>
      <c r="BC6606" s="419"/>
      <c r="BD6606" s="419"/>
      <c r="BF6606" s="419"/>
      <c r="BG6606" s="419"/>
      <c r="BH6606" s="419"/>
      <c r="BJ6606" s="419"/>
      <c r="BK6606" s="419"/>
      <c r="BL6606" s="419"/>
      <c r="BN6606" s="419"/>
      <c r="BO6606" s="419"/>
      <c r="BP6606" s="419"/>
      <c r="BR6606" s="419"/>
      <c r="BS6606" s="419"/>
      <c r="BT6606" s="419"/>
      <c r="BV6606" s="419"/>
      <c r="BW6606" s="419"/>
      <c r="BX6606" s="397"/>
      <c r="BZ6606" s="449"/>
      <c r="CB6606" s="419"/>
      <c r="CC6606" s="419"/>
      <c r="CD6606" s="419"/>
      <c r="CF6606" s="419"/>
      <c r="CG6606" s="419"/>
      <c r="CH6606" s="419"/>
    </row>
    <row r="6607" spans="3:86" ht="21" thickBot="1">
      <c r="C6607" s="425"/>
      <c r="P6607" s="431"/>
      <c r="R6607" s="419"/>
      <c r="S6607" s="446"/>
      <c r="T6607" s="419"/>
      <c r="V6607" s="196"/>
      <c r="W6607" s="419"/>
      <c r="X6607" s="419"/>
      <c r="Z6607" s="419"/>
      <c r="AA6607" s="419"/>
      <c r="AB6607" s="419"/>
      <c r="AD6607" s="419"/>
      <c r="AE6607" s="419"/>
      <c r="AF6607" s="419"/>
      <c r="AH6607" s="419"/>
      <c r="AI6607" s="419"/>
      <c r="AJ6607" s="419"/>
      <c r="AL6607" s="419"/>
      <c r="AM6607" s="419"/>
      <c r="AN6607" s="403"/>
      <c r="AO6607" s="419"/>
      <c r="AP6607" s="419"/>
      <c r="AQ6607" s="419"/>
      <c r="AR6607" s="419"/>
      <c r="AS6607" s="419"/>
      <c r="AT6607" s="419"/>
      <c r="AU6607" s="419"/>
      <c r="AV6607" s="419"/>
      <c r="AX6607" s="419"/>
      <c r="AY6607" s="419"/>
      <c r="AZ6607" s="419"/>
      <c r="BB6607" s="419"/>
      <c r="BC6607" s="419"/>
      <c r="BD6607" s="419"/>
      <c r="BF6607" s="419"/>
      <c r="BG6607" s="419"/>
      <c r="BH6607" s="419"/>
      <c r="BJ6607" s="419"/>
      <c r="BK6607" s="419"/>
      <c r="BL6607" s="419"/>
      <c r="BN6607" s="419"/>
      <c r="BO6607" s="419"/>
      <c r="BP6607" s="419"/>
      <c r="BR6607" s="419"/>
      <c r="BS6607" s="419"/>
      <c r="BT6607" s="419"/>
      <c r="BV6607" s="419"/>
      <c r="BW6607" s="419"/>
      <c r="BX6607" s="397"/>
      <c r="BZ6607" s="449"/>
      <c r="CB6607" s="419"/>
      <c r="CC6607" s="419"/>
      <c r="CD6607" s="419"/>
      <c r="CF6607" s="419"/>
      <c r="CG6607" s="419"/>
      <c r="CH6607" s="419"/>
    </row>
    <row r="6608" spans="3:86" ht="21" thickBot="1">
      <c r="C6608" s="425"/>
      <c r="P6608" s="431"/>
      <c r="R6608" s="419"/>
      <c r="S6608" s="446"/>
      <c r="T6608" s="419"/>
      <c r="V6608" s="196"/>
      <c r="W6608" s="419"/>
      <c r="X6608" s="419"/>
      <c r="Z6608" s="419"/>
      <c r="AA6608" s="419"/>
      <c r="AB6608" s="419"/>
      <c r="AD6608" s="419"/>
      <c r="AE6608" s="419"/>
      <c r="AF6608" s="419"/>
      <c r="AH6608" s="419"/>
      <c r="AI6608" s="419"/>
      <c r="AJ6608" s="419"/>
      <c r="AL6608" s="419"/>
      <c r="AM6608" s="419"/>
      <c r="AN6608" s="403"/>
      <c r="AO6608" s="419"/>
      <c r="AP6608" s="419"/>
      <c r="AQ6608" s="419"/>
      <c r="AR6608" s="419"/>
      <c r="AS6608" s="419"/>
      <c r="AT6608" s="419"/>
      <c r="AU6608" s="419"/>
      <c r="AV6608" s="419"/>
      <c r="AX6608" s="419"/>
      <c r="AY6608" s="419"/>
      <c r="AZ6608" s="419"/>
      <c r="BB6608" s="419"/>
      <c r="BC6608" s="419"/>
      <c r="BD6608" s="419"/>
      <c r="BF6608" s="419"/>
      <c r="BG6608" s="419"/>
      <c r="BH6608" s="419"/>
      <c r="BJ6608" s="419"/>
      <c r="BK6608" s="419"/>
      <c r="BL6608" s="419"/>
      <c r="BN6608" s="419"/>
      <c r="BO6608" s="419"/>
      <c r="BP6608" s="419"/>
      <c r="BR6608" s="419"/>
      <c r="BS6608" s="419"/>
      <c r="BT6608" s="419"/>
      <c r="BV6608" s="419"/>
      <c r="BW6608" s="419"/>
      <c r="BX6608" s="397"/>
      <c r="BZ6608" s="449"/>
      <c r="CB6608" s="419"/>
      <c r="CC6608" s="419"/>
      <c r="CD6608" s="419"/>
      <c r="CF6608" s="419"/>
      <c r="CG6608" s="419"/>
      <c r="CH6608" s="419"/>
    </row>
    <row r="6609" spans="3:86" ht="21" thickBot="1">
      <c r="C6609" s="425"/>
      <c r="P6609" s="431"/>
      <c r="R6609" s="419"/>
      <c r="S6609" s="446"/>
      <c r="T6609" s="419"/>
      <c r="V6609" s="196"/>
      <c r="W6609" s="419"/>
      <c r="X6609" s="419"/>
      <c r="Z6609" s="419"/>
      <c r="AA6609" s="419"/>
      <c r="AB6609" s="419"/>
      <c r="AD6609" s="419"/>
      <c r="AE6609" s="419"/>
      <c r="AF6609" s="419"/>
      <c r="AH6609" s="419"/>
      <c r="AI6609" s="419"/>
      <c r="AJ6609" s="419"/>
      <c r="AL6609" s="419"/>
      <c r="AM6609" s="419"/>
      <c r="AN6609" s="403"/>
      <c r="AO6609" s="419"/>
      <c r="AP6609" s="419"/>
      <c r="AQ6609" s="419"/>
      <c r="AR6609" s="419"/>
      <c r="AS6609" s="419"/>
      <c r="AT6609" s="419"/>
      <c r="AU6609" s="419"/>
      <c r="AV6609" s="419"/>
      <c r="AX6609" s="419"/>
      <c r="AY6609" s="419"/>
      <c r="AZ6609" s="419"/>
      <c r="BB6609" s="419"/>
      <c r="BC6609" s="419"/>
      <c r="BD6609" s="419"/>
      <c r="BF6609" s="419"/>
      <c r="BG6609" s="419"/>
      <c r="BH6609" s="419"/>
      <c r="BJ6609" s="419"/>
      <c r="BK6609" s="419"/>
      <c r="BL6609" s="419"/>
      <c r="BN6609" s="419"/>
      <c r="BO6609" s="419"/>
      <c r="BP6609" s="419"/>
      <c r="BR6609" s="419"/>
      <c r="BS6609" s="419"/>
      <c r="BT6609" s="419"/>
      <c r="BV6609" s="419"/>
      <c r="BW6609" s="419"/>
      <c r="BX6609" s="397"/>
      <c r="BZ6609" s="449"/>
      <c r="CB6609" s="419"/>
      <c r="CC6609" s="419"/>
      <c r="CD6609" s="419"/>
      <c r="CF6609" s="419"/>
      <c r="CG6609" s="419"/>
      <c r="CH6609" s="419"/>
    </row>
    <row r="6610" spans="3:86" ht="21" thickBot="1">
      <c r="C6610" s="425"/>
      <c r="P6610" s="431"/>
      <c r="R6610" s="419"/>
      <c r="S6610" s="446"/>
      <c r="T6610" s="419"/>
      <c r="V6610" s="196"/>
      <c r="W6610" s="419"/>
      <c r="X6610" s="419"/>
      <c r="Z6610" s="419"/>
      <c r="AA6610" s="419"/>
      <c r="AB6610" s="419"/>
      <c r="AD6610" s="419"/>
      <c r="AE6610" s="419"/>
      <c r="AF6610" s="419"/>
      <c r="AH6610" s="419"/>
      <c r="AI6610" s="419"/>
      <c r="AJ6610" s="419"/>
      <c r="AL6610" s="419"/>
      <c r="AM6610" s="419"/>
      <c r="AN6610" s="403"/>
      <c r="AO6610" s="419"/>
      <c r="AP6610" s="419"/>
      <c r="AQ6610" s="419"/>
      <c r="AR6610" s="419"/>
      <c r="AS6610" s="419"/>
      <c r="AT6610" s="419"/>
      <c r="AU6610" s="419"/>
      <c r="AV6610" s="419"/>
      <c r="AX6610" s="419"/>
      <c r="AY6610" s="419"/>
      <c r="AZ6610" s="419"/>
      <c r="BB6610" s="419"/>
      <c r="BC6610" s="419"/>
      <c r="BD6610" s="419"/>
      <c r="BF6610" s="419"/>
      <c r="BG6610" s="419"/>
      <c r="BH6610" s="419"/>
      <c r="BJ6610" s="419"/>
      <c r="BK6610" s="419"/>
      <c r="BL6610" s="419"/>
      <c r="BN6610" s="419"/>
      <c r="BO6610" s="419"/>
      <c r="BP6610" s="419"/>
      <c r="BR6610" s="419"/>
      <c r="BS6610" s="419"/>
      <c r="BT6610" s="419"/>
      <c r="BV6610" s="419"/>
      <c r="BW6610" s="419"/>
      <c r="BX6610" s="397"/>
      <c r="BZ6610" s="449"/>
      <c r="CB6610" s="419"/>
      <c r="CC6610" s="419"/>
      <c r="CD6610" s="419"/>
      <c r="CF6610" s="419"/>
      <c r="CG6610" s="419"/>
      <c r="CH6610" s="419"/>
    </row>
    <row r="6611" spans="3:86" ht="21" thickBot="1">
      <c r="C6611" s="425"/>
      <c r="P6611" s="431"/>
      <c r="R6611" s="419"/>
      <c r="S6611" s="446"/>
      <c r="T6611" s="419"/>
      <c r="V6611" s="196"/>
      <c r="W6611" s="419"/>
      <c r="X6611" s="419"/>
      <c r="Z6611" s="419"/>
      <c r="AA6611" s="419"/>
      <c r="AB6611" s="419"/>
      <c r="AD6611" s="419"/>
      <c r="AE6611" s="419"/>
      <c r="AF6611" s="419"/>
      <c r="AH6611" s="419"/>
      <c r="AI6611" s="419"/>
      <c r="AJ6611" s="419"/>
      <c r="AL6611" s="419"/>
      <c r="AM6611" s="419"/>
      <c r="AN6611" s="403"/>
      <c r="AO6611" s="419"/>
      <c r="AP6611" s="419"/>
      <c r="AQ6611" s="419"/>
      <c r="AR6611" s="419"/>
      <c r="AS6611" s="419"/>
      <c r="AT6611" s="419"/>
      <c r="AU6611" s="419"/>
      <c r="AV6611" s="419"/>
      <c r="AX6611" s="419"/>
      <c r="AY6611" s="419"/>
      <c r="AZ6611" s="419"/>
      <c r="BB6611" s="419"/>
      <c r="BC6611" s="419"/>
      <c r="BD6611" s="419"/>
      <c r="BF6611" s="419"/>
      <c r="BG6611" s="419"/>
      <c r="BH6611" s="419"/>
      <c r="BJ6611" s="419"/>
      <c r="BK6611" s="419"/>
      <c r="BL6611" s="419"/>
      <c r="BN6611" s="419"/>
      <c r="BO6611" s="419"/>
      <c r="BP6611" s="419"/>
      <c r="BR6611" s="419"/>
      <c r="BS6611" s="419"/>
      <c r="BT6611" s="419"/>
      <c r="BV6611" s="419"/>
      <c r="BW6611" s="419"/>
      <c r="BX6611" s="397"/>
      <c r="BZ6611" s="449"/>
      <c r="CB6611" s="419"/>
      <c r="CC6611" s="419"/>
      <c r="CD6611" s="419"/>
      <c r="CF6611" s="419"/>
      <c r="CG6611" s="419"/>
      <c r="CH6611" s="419"/>
    </row>
    <row r="6612" spans="3:86" ht="21" thickBot="1">
      <c r="C6612" s="425"/>
      <c r="P6612" s="431"/>
      <c r="R6612" s="419"/>
      <c r="S6612" s="446"/>
      <c r="T6612" s="419"/>
      <c r="V6612" s="196"/>
      <c r="W6612" s="419"/>
      <c r="X6612" s="419"/>
      <c r="Z6612" s="419"/>
      <c r="AA6612" s="419"/>
      <c r="AB6612" s="419"/>
      <c r="AD6612" s="419"/>
      <c r="AE6612" s="419"/>
      <c r="AF6612" s="419"/>
      <c r="AH6612" s="419"/>
      <c r="AI6612" s="419"/>
      <c r="AJ6612" s="419"/>
      <c r="AL6612" s="419"/>
      <c r="AM6612" s="419"/>
      <c r="AN6612" s="403"/>
      <c r="AO6612" s="419"/>
      <c r="AP6612" s="419"/>
      <c r="AQ6612" s="419"/>
      <c r="AR6612" s="419"/>
      <c r="AS6612" s="419"/>
      <c r="AT6612" s="419"/>
      <c r="AU6612" s="419"/>
      <c r="AV6612" s="419"/>
      <c r="AX6612" s="419"/>
      <c r="AY6612" s="419"/>
      <c r="AZ6612" s="419"/>
      <c r="BB6612" s="419"/>
      <c r="BC6612" s="419"/>
      <c r="BD6612" s="419"/>
      <c r="BF6612" s="419"/>
      <c r="BG6612" s="419"/>
      <c r="BH6612" s="419"/>
      <c r="BJ6612" s="419"/>
      <c r="BK6612" s="419"/>
      <c r="BL6612" s="419"/>
      <c r="BN6612" s="419"/>
      <c r="BO6612" s="419"/>
      <c r="BP6612" s="419"/>
      <c r="BR6612" s="419"/>
      <c r="BS6612" s="419"/>
      <c r="BT6612" s="419"/>
      <c r="BV6612" s="419"/>
      <c r="BW6612" s="419"/>
      <c r="BX6612" s="397"/>
      <c r="BZ6612" s="449"/>
      <c r="CB6612" s="419"/>
      <c r="CC6612" s="419"/>
      <c r="CD6612" s="419"/>
      <c r="CF6612" s="419"/>
      <c r="CG6612" s="419"/>
      <c r="CH6612" s="419"/>
    </row>
    <row r="6613" spans="3:86" ht="21" thickBot="1">
      <c r="C6613" s="425"/>
      <c r="P6613" s="431"/>
      <c r="R6613" s="419"/>
      <c r="S6613" s="446"/>
      <c r="T6613" s="419"/>
      <c r="V6613" s="196"/>
      <c r="W6613" s="419"/>
      <c r="X6613" s="419"/>
      <c r="Z6613" s="419"/>
      <c r="AA6613" s="419"/>
      <c r="AB6613" s="419"/>
      <c r="AD6613" s="419"/>
      <c r="AE6613" s="419"/>
      <c r="AF6613" s="419"/>
      <c r="AH6613" s="419"/>
      <c r="AI6613" s="419"/>
      <c r="AJ6613" s="419"/>
      <c r="AL6613" s="419"/>
      <c r="AM6613" s="419"/>
      <c r="AN6613" s="403"/>
      <c r="AO6613" s="419"/>
      <c r="AP6613" s="419"/>
      <c r="AQ6613" s="419"/>
      <c r="AR6613" s="419"/>
      <c r="AS6613" s="419"/>
      <c r="AT6613" s="419"/>
      <c r="AU6613" s="419"/>
      <c r="AV6613" s="419"/>
      <c r="AX6613" s="419"/>
      <c r="AY6613" s="419"/>
      <c r="AZ6613" s="419"/>
      <c r="BB6613" s="419"/>
      <c r="BC6613" s="419"/>
      <c r="BD6613" s="419"/>
      <c r="BF6613" s="419"/>
      <c r="BG6613" s="419"/>
      <c r="BH6613" s="419"/>
      <c r="BJ6613" s="419"/>
      <c r="BK6613" s="419"/>
      <c r="BL6613" s="419"/>
      <c r="BN6613" s="419"/>
      <c r="BO6613" s="419"/>
      <c r="BP6613" s="419"/>
      <c r="BR6613" s="419"/>
      <c r="BS6613" s="419"/>
      <c r="BT6613" s="419"/>
      <c r="BV6613" s="419"/>
      <c r="BW6613" s="419"/>
      <c r="BX6613" s="397"/>
      <c r="BZ6613" s="449"/>
      <c r="CB6613" s="419"/>
      <c r="CC6613" s="419"/>
      <c r="CD6613" s="419"/>
      <c r="CF6613" s="419"/>
      <c r="CG6613" s="419"/>
      <c r="CH6613" s="419"/>
    </row>
    <row r="6614" spans="3:86" ht="21" thickBot="1">
      <c r="C6614" s="425"/>
      <c r="P6614" s="431"/>
      <c r="R6614" s="419"/>
      <c r="S6614" s="446"/>
      <c r="T6614" s="419"/>
      <c r="V6614" s="196"/>
      <c r="W6614" s="419"/>
      <c r="X6614" s="419"/>
      <c r="Z6614" s="419"/>
      <c r="AA6614" s="419"/>
      <c r="AB6614" s="419"/>
      <c r="AD6614" s="419"/>
      <c r="AE6614" s="419"/>
      <c r="AF6614" s="419"/>
      <c r="AH6614" s="419"/>
      <c r="AI6614" s="419"/>
      <c r="AJ6614" s="419"/>
      <c r="AL6614" s="419"/>
      <c r="AM6614" s="419"/>
      <c r="AN6614" s="403"/>
      <c r="AO6614" s="419"/>
      <c r="AP6614" s="419"/>
      <c r="AQ6614" s="419"/>
      <c r="AR6614" s="419"/>
      <c r="AS6614" s="419"/>
      <c r="AT6614" s="419"/>
      <c r="AU6614" s="419"/>
      <c r="AV6614" s="419"/>
      <c r="AX6614" s="419"/>
      <c r="AY6614" s="419"/>
      <c r="AZ6614" s="419"/>
      <c r="BB6614" s="419"/>
      <c r="BC6614" s="419"/>
      <c r="BD6614" s="419"/>
      <c r="BF6614" s="419"/>
      <c r="BG6614" s="419"/>
      <c r="BH6614" s="419"/>
      <c r="BJ6614" s="419"/>
      <c r="BK6614" s="419"/>
      <c r="BL6614" s="419"/>
      <c r="BN6614" s="419"/>
      <c r="BO6614" s="419"/>
      <c r="BP6614" s="419"/>
      <c r="BR6614" s="419"/>
      <c r="BS6614" s="419"/>
      <c r="BT6614" s="419"/>
      <c r="BV6614" s="419"/>
      <c r="BW6614" s="419"/>
      <c r="BX6614" s="397"/>
      <c r="BZ6614" s="449"/>
      <c r="CB6614" s="419"/>
      <c r="CC6614" s="419"/>
      <c r="CD6614" s="419"/>
      <c r="CF6614" s="419"/>
      <c r="CG6614" s="419"/>
      <c r="CH6614" s="419"/>
    </row>
    <row r="6615" spans="3:86" ht="21" thickBot="1">
      <c r="C6615" s="425"/>
      <c r="P6615" s="431"/>
      <c r="R6615" s="419"/>
      <c r="S6615" s="446"/>
      <c r="T6615" s="419"/>
      <c r="V6615" s="196"/>
      <c r="W6615" s="419"/>
      <c r="X6615" s="419"/>
      <c r="Z6615" s="419"/>
      <c r="AA6615" s="419"/>
      <c r="AB6615" s="419"/>
      <c r="AD6615" s="419"/>
      <c r="AE6615" s="419"/>
      <c r="AF6615" s="419"/>
      <c r="AH6615" s="419"/>
      <c r="AI6615" s="419"/>
      <c r="AJ6615" s="419"/>
      <c r="AL6615" s="419"/>
      <c r="AM6615" s="419"/>
      <c r="AN6615" s="403"/>
      <c r="AO6615" s="419"/>
      <c r="AP6615" s="419"/>
      <c r="AQ6615" s="419"/>
      <c r="AR6615" s="419"/>
      <c r="AS6615" s="419"/>
      <c r="AT6615" s="419"/>
      <c r="AU6615" s="419"/>
      <c r="AV6615" s="419"/>
      <c r="AX6615" s="419"/>
      <c r="AY6615" s="419"/>
      <c r="AZ6615" s="419"/>
      <c r="BB6615" s="419"/>
      <c r="BC6615" s="419"/>
      <c r="BD6615" s="419"/>
      <c r="BF6615" s="419"/>
      <c r="BG6615" s="419"/>
      <c r="BH6615" s="419"/>
      <c r="BJ6615" s="419"/>
      <c r="BK6615" s="419"/>
      <c r="BL6615" s="419"/>
      <c r="BN6615" s="419"/>
      <c r="BO6615" s="419"/>
      <c r="BP6615" s="419"/>
      <c r="BR6615" s="419"/>
      <c r="BS6615" s="419"/>
      <c r="BT6615" s="419"/>
      <c r="BV6615" s="419"/>
      <c r="BW6615" s="419"/>
      <c r="BX6615" s="397"/>
      <c r="BZ6615" s="449"/>
      <c r="CB6615" s="419"/>
      <c r="CC6615" s="419"/>
      <c r="CD6615" s="419"/>
      <c r="CF6615" s="419"/>
      <c r="CG6615" s="419"/>
      <c r="CH6615" s="419"/>
    </row>
    <row r="6616" spans="3:86" ht="21" thickBot="1">
      <c r="C6616" s="425"/>
      <c r="P6616" s="431"/>
      <c r="R6616" s="419"/>
      <c r="S6616" s="446"/>
      <c r="T6616" s="419"/>
      <c r="V6616" s="196"/>
      <c r="W6616" s="419"/>
      <c r="X6616" s="419"/>
      <c r="Z6616" s="419"/>
      <c r="AA6616" s="419"/>
      <c r="AB6616" s="419"/>
      <c r="AD6616" s="419"/>
      <c r="AE6616" s="419"/>
      <c r="AF6616" s="419"/>
      <c r="AH6616" s="419"/>
      <c r="AI6616" s="419"/>
      <c r="AJ6616" s="419"/>
      <c r="AL6616" s="419"/>
      <c r="AM6616" s="419"/>
      <c r="AN6616" s="403"/>
      <c r="AO6616" s="419"/>
      <c r="AP6616" s="419"/>
      <c r="AQ6616" s="419"/>
      <c r="AR6616" s="419"/>
      <c r="AS6616" s="419"/>
      <c r="AT6616" s="419"/>
      <c r="AU6616" s="419"/>
      <c r="AV6616" s="419"/>
      <c r="AX6616" s="419"/>
      <c r="AY6616" s="419"/>
      <c r="AZ6616" s="419"/>
      <c r="BB6616" s="419"/>
      <c r="BC6616" s="419"/>
      <c r="BD6616" s="419"/>
      <c r="BF6616" s="419"/>
      <c r="BG6616" s="419"/>
      <c r="BH6616" s="419"/>
      <c r="BJ6616" s="419"/>
      <c r="BK6616" s="419"/>
      <c r="BL6616" s="419"/>
      <c r="BN6616" s="419"/>
      <c r="BO6616" s="419"/>
      <c r="BP6616" s="419"/>
      <c r="BR6616" s="419"/>
      <c r="BS6616" s="419"/>
      <c r="BT6616" s="419"/>
      <c r="BV6616" s="419"/>
      <c r="BW6616" s="419"/>
      <c r="BX6616" s="397"/>
      <c r="BZ6616" s="449"/>
      <c r="CB6616" s="419"/>
      <c r="CC6616" s="419"/>
      <c r="CD6616" s="419"/>
      <c r="CF6616" s="419"/>
      <c r="CG6616" s="419"/>
      <c r="CH6616" s="419"/>
    </row>
    <row r="6617" spans="3:86" ht="21" thickBot="1">
      <c r="C6617" s="425"/>
      <c r="P6617" s="431"/>
      <c r="R6617" s="419"/>
      <c r="S6617" s="446"/>
      <c r="T6617" s="419"/>
      <c r="V6617" s="196"/>
      <c r="W6617" s="419"/>
      <c r="X6617" s="419"/>
      <c r="Z6617" s="419"/>
      <c r="AA6617" s="419"/>
      <c r="AB6617" s="419"/>
      <c r="AD6617" s="419"/>
      <c r="AE6617" s="419"/>
      <c r="AF6617" s="419"/>
      <c r="AH6617" s="419"/>
      <c r="AI6617" s="419"/>
      <c r="AJ6617" s="419"/>
      <c r="AL6617" s="419"/>
      <c r="AM6617" s="419"/>
      <c r="AN6617" s="403"/>
      <c r="AO6617" s="419"/>
      <c r="AP6617" s="419"/>
      <c r="AQ6617" s="419"/>
      <c r="AR6617" s="419"/>
      <c r="AS6617" s="419"/>
      <c r="AT6617" s="419"/>
      <c r="AU6617" s="419"/>
      <c r="AV6617" s="419"/>
      <c r="AX6617" s="419"/>
      <c r="AY6617" s="419"/>
      <c r="AZ6617" s="419"/>
      <c r="BB6617" s="419"/>
      <c r="BC6617" s="419"/>
      <c r="BD6617" s="419"/>
      <c r="BF6617" s="419"/>
      <c r="BG6617" s="419"/>
      <c r="BH6617" s="419"/>
      <c r="BJ6617" s="419"/>
      <c r="BK6617" s="419"/>
      <c r="BL6617" s="419"/>
      <c r="BN6617" s="419"/>
      <c r="BO6617" s="419"/>
      <c r="BP6617" s="419"/>
      <c r="BR6617" s="419"/>
      <c r="BS6617" s="419"/>
      <c r="BT6617" s="419"/>
      <c r="BV6617" s="419"/>
      <c r="BW6617" s="419"/>
      <c r="BX6617" s="397"/>
      <c r="BZ6617" s="449"/>
      <c r="CB6617" s="419"/>
      <c r="CC6617" s="419"/>
      <c r="CD6617" s="419"/>
      <c r="CF6617" s="419"/>
      <c r="CG6617" s="419"/>
      <c r="CH6617" s="419"/>
    </row>
    <row r="6618" spans="3:86" ht="21" thickBot="1">
      <c r="C6618" s="425"/>
      <c r="P6618" s="431"/>
      <c r="R6618" s="419"/>
      <c r="S6618" s="446"/>
      <c r="T6618" s="419"/>
      <c r="V6618" s="196"/>
      <c r="W6618" s="419"/>
      <c r="X6618" s="419"/>
      <c r="Z6618" s="419"/>
      <c r="AA6618" s="419"/>
      <c r="AB6618" s="419"/>
      <c r="AD6618" s="419"/>
      <c r="AE6618" s="419"/>
      <c r="AF6618" s="419"/>
      <c r="AH6618" s="419"/>
      <c r="AI6618" s="419"/>
      <c r="AJ6618" s="419"/>
      <c r="AL6618" s="419"/>
      <c r="AM6618" s="419"/>
      <c r="AN6618" s="403"/>
      <c r="AO6618" s="419"/>
      <c r="AP6618" s="419"/>
      <c r="AQ6618" s="419"/>
      <c r="AR6618" s="419"/>
      <c r="AS6618" s="419"/>
      <c r="AT6618" s="419"/>
      <c r="AU6618" s="419"/>
      <c r="AV6618" s="419"/>
      <c r="AX6618" s="419"/>
      <c r="AY6618" s="419"/>
      <c r="AZ6618" s="419"/>
      <c r="BB6618" s="419"/>
      <c r="BC6618" s="419"/>
      <c r="BD6618" s="419"/>
      <c r="BF6618" s="419"/>
      <c r="BG6618" s="419"/>
      <c r="BH6618" s="419"/>
      <c r="BJ6618" s="419"/>
      <c r="BK6618" s="419"/>
      <c r="BL6618" s="419"/>
      <c r="BN6618" s="419"/>
      <c r="BO6618" s="419"/>
      <c r="BP6618" s="419"/>
      <c r="BR6618" s="419"/>
      <c r="BS6618" s="419"/>
      <c r="BT6618" s="419"/>
      <c r="BV6618" s="419"/>
      <c r="BW6618" s="419"/>
      <c r="BX6618" s="397"/>
      <c r="BZ6618" s="449"/>
      <c r="CB6618" s="419"/>
      <c r="CC6618" s="419"/>
      <c r="CD6618" s="419"/>
      <c r="CF6618" s="419"/>
      <c r="CG6618" s="419"/>
      <c r="CH6618" s="419"/>
    </row>
    <row r="6619" spans="3:86" ht="21" thickBot="1">
      <c r="C6619" s="425"/>
      <c r="P6619" s="431"/>
      <c r="R6619" s="419"/>
      <c r="S6619" s="446"/>
      <c r="T6619" s="419"/>
      <c r="V6619" s="196"/>
      <c r="W6619" s="419"/>
      <c r="X6619" s="419"/>
      <c r="Z6619" s="419"/>
      <c r="AA6619" s="419"/>
      <c r="AB6619" s="419"/>
      <c r="AD6619" s="419"/>
      <c r="AE6619" s="419"/>
      <c r="AF6619" s="419"/>
      <c r="AH6619" s="419"/>
      <c r="AI6619" s="419"/>
      <c r="AJ6619" s="419"/>
      <c r="AL6619" s="419"/>
      <c r="AM6619" s="419"/>
      <c r="AN6619" s="403"/>
      <c r="AO6619" s="419"/>
      <c r="AP6619" s="419"/>
      <c r="AQ6619" s="419"/>
      <c r="AR6619" s="419"/>
      <c r="AS6619" s="419"/>
      <c r="AT6619" s="419"/>
      <c r="AU6619" s="419"/>
      <c r="AV6619" s="419"/>
      <c r="AX6619" s="419"/>
      <c r="AY6619" s="419"/>
      <c r="AZ6619" s="419"/>
      <c r="BB6619" s="419"/>
      <c r="BC6619" s="419"/>
      <c r="BD6619" s="419"/>
      <c r="BF6619" s="419"/>
      <c r="BG6619" s="419"/>
      <c r="BH6619" s="419"/>
      <c r="BJ6619" s="419"/>
      <c r="BK6619" s="419"/>
      <c r="BL6619" s="419"/>
      <c r="BN6619" s="419"/>
      <c r="BO6619" s="419"/>
      <c r="BP6619" s="419"/>
      <c r="BR6619" s="419"/>
      <c r="BS6619" s="419"/>
      <c r="BT6619" s="419"/>
      <c r="BV6619" s="419"/>
      <c r="BW6619" s="419"/>
      <c r="BX6619" s="397"/>
      <c r="BZ6619" s="449"/>
      <c r="CB6619" s="419"/>
      <c r="CC6619" s="419"/>
      <c r="CD6619" s="419"/>
      <c r="CF6619" s="419"/>
      <c r="CG6619" s="419"/>
      <c r="CH6619" s="419"/>
    </row>
    <row r="6620" spans="3:86" ht="21" thickBot="1">
      <c r="C6620" s="425"/>
      <c r="P6620" s="431"/>
      <c r="R6620" s="419"/>
      <c r="S6620" s="446"/>
      <c r="T6620" s="419"/>
      <c r="V6620" s="196"/>
      <c r="W6620" s="419"/>
      <c r="X6620" s="419"/>
      <c r="Z6620" s="419"/>
      <c r="AA6620" s="419"/>
      <c r="AB6620" s="419"/>
      <c r="AD6620" s="419"/>
      <c r="AE6620" s="419"/>
      <c r="AF6620" s="419"/>
      <c r="AH6620" s="419"/>
      <c r="AI6620" s="419"/>
      <c r="AJ6620" s="419"/>
      <c r="AL6620" s="419"/>
      <c r="AM6620" s="419"/>
      <c r="AN6620" s="403"/>
      <c r="AO6620" s="419"/>
      <c r="AP6620" s="419"/>
      <c r="AQ6620" s="419"/>
      <c r="AR6620" s="419"/>
      <c r="AS6620" s="419"/>
      <c r="AT6620" s="419"/>
      <c r="AU6620" s="419"/>
      <c r="AV6620" s="419"/>
      <c r="AX6620" s="419"/>
      <c r="AY6620" s="419"/>
      <c r="AZ6620" s="419"/>
      <c r="BB6620" s="419"/>
      <c r="BC6620" s="419"/>
      <c r="BD6620" s="419"/>
      <c r="BF6620" s="419"/>
      <c r="BG6620" s="419"/>
      <c r="BH6620" s="419"/>
      <c r="BJ6620" s="419"/>
      <c r="BK6620" s="419"/>
      <c r="BL6620" s="419"/>
      <c r="BN6620" s="419"/>
      <c r="BO6620" s="419"/>
      <c r="BP6620" s="419"/>
      <c r="BR6620" s="419"/>
      <c r="BS6620" s="419"/>
      <c r="BT6620" s="419"/>
      <c r="BV6620" s="419"/>
      <c r="BW6620" s="419"/>
      <c r="BX6620" s="397"/>
      <c r="BZ6620" s="449"/>
      <c r="CB6620" s="419"/>
      <c r="CC6620" s="419"/>
      <c r="CD6620" s="419"/>
      <c r="CF6620" s="419"/>
      <c r="CG6620" s="419"/>
      <c r="CH6620" s="419"/>
    </row>
    <row r="6621" spans="3:86" ht="21" thickBot="1">
      <c r="C6621" s="425"/>
      <c r="P6621" s="431"/>
      <c r="R6621" s="419"/>
      <c r="S6621" s="446"/>
      <c r="T6621" s="419"/>
      <c r="V6621" s="196"/>
      <c r="W6621" s="419"/>
      <c r="X6621" s="419"/>
      <c r="Z6621" s="419"/>
      <c r="AA6621" s="419"/>
      <c r="AB6621" s="419"/>
      <c r="AD6621" s="419"/>
      <c r="AE6621" s="419"/>
      <c r="AF6621" s="419"/>
      <c r="AH6621" s="419"/>
      <c r="AI6621" s="419"/>
      <c r="AJ6621" s="419"/>
      <c r="AL6621" s="419"/>
      <c r="AM6621" s="419"/>
      <c r="AN6621" s="403"/>
      <c r="AO6621" s="419"/>
      <c r="AP6621" s="419"/>
      <c r="AQ6621" s="419"/>
      <c r="AR6621" s="419"/>
      <c r="AS6621" s="419"/>
      <c r="AT6621" s="419"/>
      <c r="AU6621" s="419"/>
      <c r="AV6621" s="419"/>
      <c r="AX6621" s="419"/>
      <c r="AY6621" s="419"/>
      <c r="AZ6621" s="419"/>
      <c r="BB6621" s="419"/>
      <c r="BC6621" s="419"/>
      <c r="BD6621" s="419"/>
      <c r="BF6621" s="419"/>
      <c r="BG6621" s="419"/>
      <c r="BH6621" s="419"/>
      <c r="BJ6621" s="419"/>
      <c r="BK6621" s="419"/>
      <c r="BL6621" s="419"/>
      <c r="BN6621" s="419"/>
      <c r="BO6621" s="419"/>
      <c r="BP6621" s="419"/>
      <c r="BR6621" s="419"/>
      <c r="BS6621" s="419"/>
      <c r="BT6621" s="419"/>
      <c r="BV6621" s="419"/>
      <c r="BW6621" s="419"/>
      <c r="BX6621" s="397"/>
      <c r="BZ6621" s="449"/>
      <c r="CB6621" s="419"/>
      <c r="CC6621" s="419"/>
      <c r="CD6621" s="419"/>
      <c r="CF6621" s="419"/>
      <c r="CG6621" s="419"/>
      <c r="CH6621" s="419"/>
    </row>
    <row r="6622" spans="3:86" ht="21" thickBot="1">
      <c r="C6622" s="425"/>
      <c r="P6622" s="431"/>
      <c r="R6622" s="419"/>
      <c r="S6622" s="446"/>
      <c r="T6622" s="419"/>
      <c r="V6622" s="196"/>
      <c r="W6622" s="419"/>
      <c r="X6622" s="419"/>
      <c r="Z6622" s="419"/>
      <c r="AA6622" s="419"/>
      <c r="AB6622" s="419"/>
      <c r="AD6622" s="419"/>
      <c r="AE6622" s="419"/>
      <c r="AF6622" s="419"/>
      <c r="AH6622" s="419"/>
      <c r="AI6622" s="419"/>
      <c r="AJ6622" s="419"/>
      <c r="AL6622" s="419"/>
      <c r="AM6622" s="419"/>
      <c r="AN6622" s="403"/>
      <c r="AO6622" s="419"/>
      <c r="AP6622" s="419"/>
      <c r="AQ6622" s="419"/>
      <c r="AR6622" s="419"/>
      <c r="AS6622" s="419"/>
      <c r="AT6622" s="419"/>
      <c r="AU6622" s="419"/>
      <c r="AV6622" s="419"/>
      <c r="AX6622" s="419"/>
      <c r="AY6622" s="419"/>
      <c r="AZ6622" s="419"/>
      <c r="BB6622" s="419"/>
      <c r="BC6622" s="419"/>
      <c r="BD6622" s="419"/>
      <c r="BF6622" s="419"/>
      <c r="BG6622" s="419"/>
      <c r="BH6622" s="419"/>
      <c r="BJ6622" s="419"/>
      <c r="BK6622" s="419"/>
      <c r="BL6622" s="419"/>
      <c r="BN6622" s="419"/>
      <c r="BO6622" s="419"/>
      <c r="BP6622" s="419"/>
      <c r="BR6622" s="419"/>
      <c r="BS6622" s="419"/>
      <c r="BT6622" s="419"/>
      <c r="BV6622" s="419"/>
      <c r="BW6622" s="419"/>
      <c r="BX6622" s="397"/>
      <c r="BZ6622" s="449"/>
      <c r="CB6622" s="419"/>
      <c r="CC6622" s="419"/>
      <c r="CD6622" s="419"/>
      <c r="CF6622" s="419"/>
      <c r="CG6622" s="419"/>
      <c r="CH6622" s="419"/>
    </row>
    <row r="6623" spans="3:86" ht="21" thickBot="1">
      <c r="C6623" s="425"/>
      <c r="P6623" s="431"/>
      <c r="R6623" s="419"/>
      <c r="S6623" s="446"/>
      <c r="T6623" s="419"/>
      <c r="V6623" s="196"/>
      <c r="W6623" s="419"/>
      <c r="X6623" s="419"/>
      <c r="Z6623" s="419"/>
      <c r="AA6623" s="419"/>
      <c r="AB6623" s="419"/>
      <c r="AD6623" s="419"/>
      <c r="AE6623" s="419"/>
      <c r="AF6623" s="419"/>
      <c r="AH6623" s="419"/>
      <c r="AI6623" s="419"/>
      <c r="AJ6623" s="419"/>
      <c r="AL6623" s="419"/>
      <c r="AM6623" s="419"/>
      <c r="AN6623" s="403"/>
      <c r="AO6623" s="419"/>
      <c r="AP6623" s="419"/>
      <c r="AQ6623" s="419"/>
      <c r="AR6623" s="419"/>
      <c r="AS6623" s="419"/>
      <c r="AT6623" s="419"/>
      <c r="AU6623" s="419"/>
      <c r="AV6623" s="419"/>
      <c r="AX6623" s="419"/>
      <c r="AY6623" s="419"/>
      <c r="AZ6623" s="419"/>
      <c r="BB6623" s="419"/>
      <c r="BC6623" s="419"/>
      <c r="BD6623" s="419"/>
      <c r="BF6623" s="419"/>
      <c r="BG6623" s="419"/>
      <c r="BH6623" s="419"/>
      <c r="BJ6623" s="419"/>
      <c r="BK6623" s="419"/>
      <c r="BL6623" s="419"/>
      <c r="BN6623" s="419"/>
      <c r="BO6623" s="419"/>
      <c r="BP6623" s="419"/>
      <c r="BR6623" s="419"/>
      <c r="BS6623" s="419"/>
      <c r="BT6623" s="419"/>
      <c r="BV6623" s="419"/>
      <c r="BW6623" s="419"/>
      <c r="BX6623" s="397"/>
      <c r="BZ6623" s="449"/>
      <c r="CB6623" s="419"/>
      <c r="CC6623" s="419"/>
      <c r="CD6623" s="419"/>
      <c r="CF6623" s="419"/>
      <c r="CG6623" s="419"/>
      <c r="CH6623" s="419"/>
    </row>
    <row r="6624" spans="3:86" ht="21" thickBot="1">
      <c r="C6624" s="425"/>
      <c r="P6624" s="431"/>
      <c r="R6624" s="419"/>
      <c r="S6624" s="446"/>
      <c r="T6624" s="419"/>
      <c r="V6624" s="196"/>
      <c r="W6624" s="419"/>
      <c r="X6624" s="419"/>
      <c r="Z6624" s="419"/>
      <c r="AA6624" s="419"/>
      <c r="AB6624" s="419"/>
      <c r="AD6624" s="419"/>
      <c r="AE6624" s="419"/>
      <c r="AF6624" s="419"/>
      <c r="AH6624" s="419"/>
      <c r="AI6624" s="419"/>
      <c r="AJ6624" s="419"/>
      <c r="AL6624" s="419"/>
      <c r="AM6624" s="419"/>
      <c r="AN6624" s="403"/>
      <c r="AO6624" s="419"/>
      <c r="AP6624" s="419"/>
      <c r="AQ6624" s="419"/>
      <c r="AR6624" s="419"/>
      <c r="AS6624" s="419"/>
      <c r="AT6624" s="419"/>
      <c r="AU6624" s="419"/>
      <c r="AV6624" s="419"/>
      <c r="AX6624" s="419"/>
      <c r="AY6624" s="419"/>
      <c r="AZ6624" s="419"/>
      <c r="BB6624" s="419"/>
      <c r="BC6624" s="419"/>
      <c r="BD6624" s="419"/>
      <c r="BF6624" s="419"/>
      <c r="BG6624" s="419"/>
      <c r="BH6624" s="419"/>
      <c r="BJ6624" s="419"/>
      <c r="BK6624" s="419"/>
      <c r="BL6624" s="419"/>
      <c r="BN6624" s="419"/>
      <c r="BO6624" s="419"/>
      <c r="BP6624" s="419"/>
      <c r="BR6624" s="419"/>
      <c r="BS6624" s="419"/>
      <c r="BT6624" s="419"/>
      <c r="BV6624" s="419"/>
      <c r="BW6624" s="419"/>
      <c r="BX6624" s="397"/>
      <c r="BZ6624" s="449"/>
      <c r="CB6624" s="419"/>
      <c r="CC6624" s="419"/>
      <c r="CD6624" s="419"/>
      <c r="CF6624" s="419"/>
      <c r="CG6624" s="419"/>
      <c r="CH6624" s="419"/>
    </row>
    <row r="6625" spans="3:86" ht="21" thickBot="1">
      <c r="C6625" s="425"/>
      <c r="P6625" s="431"/>
      <c r="R6625" s="419"/>
      <c r="S6625" s="446"/>
      <c r="T6625" s="419"/>
      <c r="V6625" s="196"/>
      <c r="W6625" s="419"/>
      <c r="X6625" s="419"/>
      <c r="Z6625" s="419"/>
      <c r="AA6625" s="419"/>
      <c r="AB6625" s="419"/>
      <c r="AD6625" s="419"/>
      <c r="AE6625" s="419"/>
      <c r="AF6625" s="419"/>
      <c r="AH6625" s="419"/>
      <c r="AI6625" s="419"/>
      <c r="AJ6625" s="419"/>
      <c r="AL6625" s="419"/>
      <c r="AM6625" s="419"/>
      <c r="AN6625" s="403"/>
      <c r="AO6625" s="419"/>
      <c r="AP6625" s="419"/>
      <c r="AQ6625" s="419"/>
      <c r="AR6625" s="419"/>
      <c r="AS6625" s="419"/>
      <c r="AT6625" s="419"/>
      <c r="AU6625" s="419"/>
      <c r="AV6625" s="419"/>
      <c r="AX6625" s="419"/>
      <c r="AY6625" s="419"/>
      <c r="AZ6625" s="419"/>
      <c r="BB6625" s="419"/>
      <c r="BC6625" s="419"/>
      <c r="BD6625" s="419"/>
      <c r="BF6625" s="419"/>
      <c r="BG6625" s="419"/>
      <c r="BH6625" s="419"/>
      <c r="BJ6625" s="419"/>
      <c r="BK6625" s="419"/>
      <c r="BL6625" s="419"/>
      <c r="BN6625" s="419"/>
      <c r="BO6625" s="419"/>
      <c r="BP6625" s="419"/>
      <c r="BR6625" s="419"/>
      <c r="BS6625" s="419"/>
      <c r="BT6625" s="419"/>
      <c r="BV6625" s="419"/>
      <c r="BW6625" s="419"/>
      <c r="BX6625" s="397"/>
      <c r="BZ6625" s="449"/>
      <c r="CB6625" s="419"/>
      <c r="CC6625" s="419"/>
      <c r="CD6625" s="419"/>
      <c r="CF6625" s="419"/>
      <c r="CG6625" s="419"/>
      <c r="CH6625" s="419"/>
    </row>
    <row r="6626" spans="3:86" ht="21" thickBot="1">
      <c r="C6626" s="425"/>
      <c r="P6626" s="431"/>
      <c r="R6626" s="419"/>
      <c r="S6626" s="446"/>
      <c r="T6626" s="419"/>
      <c r="V6626" s="196"/>
      <c r="W6626" s="419"/>
      <c r="X6626" s="419"/>
      <c r="Z6626" s="419"/>
      <c r="AA6626" s="419"/>
      <c r="AB6626" s="419"/>
      <c r="AD6626" s="419"/>
      <c r="AE6626" s="419"/>
      <c r="AF6626" s="419"/>
      <c r="AH6626" s="419"/>
      <c r="AI6626" s="419"/>
      <c r="AJ6626" s="419"/>
      <c r="AL6626" s="419"/>
      <c r="AM6626" s="419"/>
      <c r="AN6626" s="403"/>
      <c r="AO6626" s="419"/>
      <c r="AP6626" s="419"/>
      <c r="AQ6626" s="419"/>
      <c r="AR6626" s="419"/>
      <c r="AS6626" s="419"/>
      <c r="AT6626" s="419"/>
      <c r="AU6626" s="419"/>
      <c r="AV6626" s="419"/>
      <c r="AX6626" s="419"/>
      <c r="AY6626" s="419"/>
      <c r="AZ6626" s="419"/>
      <c r="BB6626" s="419"/>
      <c r="BC6626" s="419"/>
      <c r="BD6626" s="419"/>
      <c r="BF6626" s="419"/>
      <c r="BG6626" s="419"/>
      <c r="BH6626" s="419"/>
      <c r="BJ6626" s="419"/>
      <c r="BK6626" s="419"/>
      <c r="BL6626" s="419"/>
      <c r="BN6626" s="419"/>
      <c r="BO6626" s="419"/>
      <c r="BP6626" s="419"/>
      <c r="BR6626" s="419"/>
      <c r="BS6626" s="419"/>
      <c r="BT6626" s="419"/>
      <c r="BV6626" s="419"/>
      <c r="BW6626" s="419"/>
      <c r="BX6626" s="397"/>
      <c r="BZ6626" s="449"/>
      <c r="CB6626" s="419"/>
      <c r="CC6626" s="419"/>
      <c r="CD6626" s="419"/>
      <c r="CF6626" s="419"/>
      <c r="CG6626" s="419"/>
      <c r="CH6626" s="419"/>
    </row>
    <row r="6627" spans="3:86" ht="21" thickBot="1">
      <c r="C6627" s="425"/>
      <c r="P6627" s="431"/>
      <c r="R6627" s="419"/>
      <c r="S6627" s="446"/>
      <c r="T6627" s="419"/>
      <c r="V6627" s="196"/>
      <c r="W6627" s="419"/>
      <c r="X6627" s="419"/>
      <c r="Z6627" s="419"/>
      <c r="AA6627" s="419"/>
      <c r="AB6627" s="419"/>
      <c r="AD6627" s="419"/>
      <c r="AE6627" s="419"/>
      <c r="AF6627" s="419"/>
      <c r="AH6627" s="419"/>
      <c r="AI6627" s="419"/>
      <c r="AJ6627" s="419"/>
      <c r="AL6627" s="419"/>
      <c r="AM6627" s="419"/>
      <c r="AN6627" s="403"/>
      <c r="AO6627" s="419"/>
      <c r="AP6627" s="419"/>
      <c r="AQ6627" s="419"/>
      <c r="AR6627" s="419"/>
      <c r="AS6627" s="419"/>
      <c r="AT6627" s="419"/>
      <c r="AU6627" s="419"/>
      <c r="AV6627" s="419"/>
      <c r="AX6627" s="419"/>
      <c r="AY6627" s="419"/>
      <c r="AZ6627" s="419"/>
      <c r="BB6627" s="419"/>
      <c r="BC6627" s="419"/>
      <c r="BD6627" s="419"/>
      <c r="BF6627" s="419"/>
      <c r="BG6627" s="419"/>
      <c r="BH6627" s="419"/>
      <c r="BJ6627" s="419"/>
      <c r="BK6627" s="419"/>
      <c r="BL6627" s="419"/>
      <c r="BN6627" s="419"/>
      <c r="BO6627" s="419"/>
      <c r="BP6627" s="419"/>
      <c r="BR6627" s="419"/>
      <c r="BS6627" s="419"/>
      <c r="BT6627" s="419"/>
      <c r="BV6627" s="419"/>
      <c r="BW6627" s="419"/>
      <c r="BX6627" s="397"/>
      <c r="BZ6627" s="449"/>
      <c r="CB6627" s="419"/>
      <c r="CC6627" s="419"/>
      <c r="CD6627" s="419"/>
      <c r="CF6627" s="419"/>
      <c r="CG6627" s="419"/>
      <c r="CH6627" s="419"/>
    </row>
    <row r="6628" spans="3:86" ht="21" thickBot="1">
      <c r="C6628" s="425"/>
      <c r="P6628" s="431"/>
      <c r="R6628" s="419"/>
      <c r="S6628" s="446"/>
      <c r="T6628" s="419"/>
      <c r="V6628" s="196"/>
      <c r="W6628" s="419"/>
      <c r="X6628" s="419"/>
      <c r="Z6628" s="419"/>
      <c r="AA6628" s="419"/>
      <c r="AB6628" s="419"/>
      <c r="AD6628" s="419"/>
      <c r="AE6628" s="419"/>
      <c r="AF6628" s="419"/>
      <c r="AH6628" s="419"/>
      <c r="AI6628" s="419"/>
      <c r="AJ6628" s="419"/>
      <c r="AL6628" s="419"/>
      <c r="AM6628" s="419"/>
      <c r="AN6628" s="403"/>
      <c r="AO6628" s="419"/>
      <c r="AP6628" s="419"/>
      <c r="AQ6628" s="419"/>
      <c r="AR6628" s="419"/>
      <c r="AS6628" s="419"/>
      <c r="AT6628" s="419"/>
      <c r="AU6628" s="419"/>
      <c r="AV6628" s="419"/>
      <c r="AX6628" s="419"/>
      <c r="AY6628" s="419"/>
      <c r="AZ6628" s="419"/>
      <c r="BB6628" s="419"/>
      <c r="BC6628" s="419"/>
      <c r="BD6628" s="419"/>
      <c r="BF6628" s="419"/>
      <c r="BG6628" s="419"/>
      <c r="BH6628" s="419"/>
      <c r="BJ6628" s="419"/>
      <c r="BK6628" s="419"/>
      <c r="BL6628" s="419"/>
      <c r="BN6628" s="419"/>
      <c r="BO6628" s="419"/>
      <c r="BP6628" s="419"/>
      <c r="BR6628" s="419"/>
      <c r="BS6628" s="419"/>
      <c r="BT6628" s="419"/>
      <c r="BV6628" s="419"/>
      <c r="BW6628" s="419"/>
      <c r="BX6628" s="397"/>
      <c r="BZ6628" s="449"/>
      <c r="CB6628" s="419"/>
      <c r="CC6628" s="419"/>
      <c r="CD6628" s="419"/>
      <c r="CF6628" s="419"/>
      <c r="CG6628" s="419"/>
      <c r="CH6628" s="419"/>
    </row>
    <row r="6629" spans="3:86" ht="21" thickBot="1">
      <c r="C6629" s="425"/>
      <c r="P6629" s="431"/>
      <c r="R6629" s="419"/>
      <c r="S6629" s="446"/>
      <c r="T6629" s="419"/>
      <c r="V6629" s="196"/>
      <c r="W6629" s="419"/>
      <c r="X6629" s="419"/>
      <c r="Z6629" s="419"/>
      <c r="AA6629" s="419"/>
      <c r="AB6629" s="419"/>
      <c r="AD6629" s="419"/>
      <c r="AE6629" s="419"/>
      <c r="AF6629" s="419"/>
      <c r="AH6629" s="419"/>
      <c r="AI6629" s="419"/>
      <c r="AJ6629" s="419"/>
      <c r="AL6629" s="419"/>
      <c r="AM6629" s="419"/>
      <c r="AN6629" s="403"/>
      <c r="AO6629" s="419"/>
      <c r="AP6629" s="419"/>
      <c r="AQ6629" s="419"/>
      <c r="AR6629" s="419"/>
      <c r="AS6629" s="419"/>
      <c r="AT6629" s="419"/>
      <c r="AU6629" s="419"/>
      <c r="AV6629" s="419"/>
      <c r="AX6629" s="419"/>
      <c r="AY6629" s="419"/>
      <c r="AZ6629" s="419"/>
      <c r="BB6629" s="419"/>
      <c r="BC6629" s="419"/>
      <c r="BD6629" s="419"/>
      <c r="BF6629" s="419"/>
      <c r="BG6629" s="419"/>
      <c r="BH6629" s="419"/>
      <c r="BJ6629" s="419"/>
      <c r="BK6629" s="419"/>
      <c r="BL6629" s="419"/>
      <c r="BN6629" s="419"/>
      <c r="BO6629" s="419"/>
      <c r="BP6629" s="419"/>
      <c r="BR6629" s="419"/>
      <c r="BS6629" s="419"/>
      <c r="BT6629" s="419"/>
      <c r="BV6629" s="419"/>
      <c r="BW6629" s="419"/>
      <c r="BX6629" s="397"/>
      <c r="BZ6629" s="449"/>
      <c r="CB6629" s="419"/>
      <c r="CC6629" s="419"/>
      <c r="CD6629" s="419"/>
      <c r="CF6629" s="419"/>
      <c r="CG6629" s="419"/>
      <c r="CH6629" s="419"/>
    </row>
    <row r="6630" spans="3:86" ht="21" thickBot="1">
      <c r="C6630" s="425"/>
      <c r="P6630" s="431"/>
      <c r="R6630" s="419"/>
      <c r="S6630" s="446"/>
      <c r="T6630" s="419"/>
      <c r="V6630" s="196"/>
      <c r="W6630" s="419"/>
      <c r="X6630" s="419"/>
      <c r="Z6630" s="419"/>
      <c r="AA6630" s="419"/>
      <c r="AB6630" s="419"/>
      <c r="AD6630" s="419"/>
      <c r="AE6630" s="419"/>
      <c r="AF6630" s="419"/>
      <c r="AH6630" s="419"/>
      <c r="AI6630" s="419"/>
      <c r="AJ6630" s="419"/>
      <c r="AL6630" s="419"/>
      <c r="AM6630" s="419"/>
      <c r="AN6630" s="403"/>
      <c r="AO6630" s="419"/>
      <c r="AP6630" s="419"/>
      <c r="AQ6630" s="419"/>
      <c r="AR6630" s="419"/>
      <c r="AS6630" s="419"/>
      <c r="AT6630" s="419"/>
      <c r="AU6630" s="419"/>
      <c r="AV6630" s="419"/>
      <c r="AX6630" s="419"/>
      <c r="AY6630" s="419"/>
      <c r="AZ6630" s="419"/>
      <c r="BB6630" s="419"/>
      <c r="BC6630" s="419"/>
      <c r="BD6630" s="419"/>
      <c r="BF6630" s="419"/>
      <c r="BG6630" s="419"/>
      <c r="BH6630" s="419"/>
      <c r="BJ6630" s="419"/>
      <c r="BK6630" s="419"/>
      <c r="BL6630" s="419"/>
      <c r="BN6630" s="419"/>
      <c r="BO6630" s="419"/>
      <c r="BP6630" s="419"/>
      <c r="BR6630" s="419"/>
      <c r="BS6630" s="419"/>
      <c r="BT6630" s="419"/>
      <c r="BV6630" s="419"/>
      <c r="BW6630" s="419"/>
      <c r="BX6630" s="397"/>
      <c r="BZ6630" s="449"/>
      <c r="CB6630" s="419"/>
      <c r="CC6630" s="419"/>
      <c r="CD6630" s="419"/>
      <c r="CF6630" s="419"/>
      <c r="CG6630" s="419"/>
      <c r="CH6630" s="419"/>
    </row>
    <row r="6631" spans="3:86" ht="21" thickBot="1">
      <c r="C6631" s="425"/>
      <c r="P6631" s="431"/>
      <c r="R6631" s="419"/>
      <c r="S6631" s="446"/>
      <c r="T6631" s="419"/>
      <c r="V6631" s="196"/>
      <c r="W6631" s="419"/>
      <c r="X6631" s="419"/>
      <c r="Z6631" s="419"/>
      <c r="AA6631" s="419"/>
      <c r="AB6631" s="419"/>
      <c r="AD6631" s="419"/>
      <c r="AE6631" s="419"/>
      <c r="AF6631" s="419"/>
      <c r="AH6631" s="419"/>
      <c r="AI6631" s="419"/>
      <c r="AJ6631" s="419"/>
      <c r="AL6631" s="419"/>
      <c r="AM6631" s="419"/>
      <c r="AN6631" s="403"/>
      <c r="AO6631" s="419"/>
      <c r="AP6631" s="419"/>
      <c r="AQ6631" s="419"/>
      <c r="AR6631" s="419"/>
      <c r="AS6631" s="419"/>
      <c r="AT6631" s="419"/>
      <c r="AU6631" s="419"/>
      <c r="AV6631" s="419"/>
      <c r="AX6631" s="419"/>
      <c r="AY6631" s="419"/>
      <c r="AZ6631" s="419"/>
      <c r="BB6631" s="419"/>
      <c r="BC6631" s="419"/>
      <c r="BD6631" s="419"/>
      <c r="BF6631" s="419"/>
      <c r="BG6631" s="419"/>
      <c r="BH6631" s="419"/>
      <c r="BJ6631" s="419"/>
      <c r="BK6631" s="419"/>
      <c r="BL6631" s="419"/>
      <c r="BN6631" s="419"/>
      <c r="BO6631" s="419"/>
      <c r="BP6631" s="419"/>
      <c r="BR6631" s="419"/>
      <c r="BS6631" s="419"/>
      <c r="BT6631" s="419"/>
      <c r="BV6631" s="419"/>
      <c r="BW6631" s="419"/>
      <c r="BX6631" s="397"/>
      <c r="BZ6631" s="449"/>
      <c r="CB6631" s="419"/>
      <c r="CC6631" s="419"/>
      <c r="CD6631" s="419"/>
      <c r="CF6631" s="419"/>
      <c r="CG6631" s="419"/>
      <c r="CH6631" s="419"/>
    </row>
    <row r="6632" spans="3:86" ht="21" thickBot="1">
      <c r="C6632" s="425"/>
      <c r="P6632" s="431"/>
      <c r="R6632" s="419"/>
      <c r="S6632" s="446"/>
      <c r="T6632" s="419"/>
      <c r="V6632" s="196"/>
      <c r="W6632" s="419"/>
      <c r="X6632" s="419"/>
      <c r="Z6632" s="419"/>
      <c r="AA6632" s="419"/>
      <c r="AB6632" s="419"/>
      <c r="AD6632" s="419"/>
      <c r="AE6632" s="419"/>
      <c r="AF6632" s="419"/>
      <c r="AH6632" s="419"/>
      <c r="AI6632" s="419"/>
      <c r="AJ6632" s="419"/>
      <c r="AL6632" s="419"/>
      <c r="AM6632" s="419"/>
      <c r="AN6632" s="403"/>
      <c r="AO6632" s="419"/>
      <c r="AP6632" s="419"/>
      <c r="AQ6632" s="419"/>
      <c r="AR6632" s="419"/>
      <c r="AS6632" s="419"/>
      <c r="AT6632" s="419"/>
      <c r="AU6632" s="419"/>
      <c r="AV6632" s="419"/>
      <c r="AX6632" s="419"/>
      <c r="AY6632" s="419"/>
      <c r="AZ6632" s="419"/>
      <c r="BB6632" s="419"/>
      <c r="BC6632" s="419"/>
      <c r="BD6632" s="419"/>
      <c r="BF6632" s="419"/>
      <c r="BG6632" s="419"/>
      <c r="BH6632" s="419"/>
      <c r="BJ6632" s="419"/>
      <c r="BK6632" s="419"/>
      <c r="BL6632" s="419"/>
      <c r="BN6632" s="419"/>
      <c r="BO6632" s="419"/>
      <c r="BP6632" s="419"/>
      <c r="BR6632" s="419"/>
      <c r="BS6632" s="419"/>
      <c r="BT6632" s="419"/>
      <c r="BV6632" s="419"/>
      <c r="BW6632" s="419"/>
      <c r="BX6632" s="397"/>
      <c r="BZ6632" s="449"/>
      <c r="CB6632" s="419"/>
      <c r="CC6632" s="419"/>
      <c r="CD6632" s="419"/>
      <c r="CF6632" s="419"/>
      <c r="CG6632" s="419"/>
      <c r="CH6632" s="419"/>
    </row>
    <row r="6633" spans="3:86" ht="21" thickBot="1">
      <c r="C6633" s="425"/>
      <c r="P6633" s="431"/>
      <c r="R6633" s="419"/>
      <c r="S6633" s="446"/>
      <c r="T6633" s="419"/>
      <c r="V6633" s="196"/>
      <c r="W6633" s="419"/>
      <c r="X6633" s="419"/>
      <c r="Z6633" s="419"/>
      <c r="AA6633" s="419"/>
      <c r="AB6633" s="419"/>
      <c r="AD6633" s="419"/>
      <c r="AE6633" s="419"/>
      <c r="AF6633" s="419"/>
      <c r="AH6633" s="419"/>
      <c r="AI6633" s="419"/>
      <c r="AJ6633" s="419"/>
      <c r="AL6633" s="419"/>
      <c r="AM6633" s="419"/>
      <c r="AN6633" s="403"/>
      <c r="AO6633" s="419"/>
      <c r="AP6633" s="419"/>
      <c r="AQ6633" s="419"/>
      <c r="AR6633" s="419"/>
      <c r="AS6633" s="419"/>
      <c r="AT6633" s="419"/>
      <c r="AU6633" s="419"/>
      <c r="AV6633" s="419"/>
      <c r="AX6633" s="419"/>
      <c r="AY6633" s="419"/>
      <c r="AZ6633" s="419"/>
      <c r="BB6633" s="419"/>
      <c r="BC6633" s="419"/>
      <c r="BD6633" s="419"/>
      <c r="BF6633" s="419"/>
      <c r="BG6633" s="419"/>
      <c r="BH6633" s="419"/>
      <c r="BJ6633" s="419"/>
      <c r="BK6633" s="419"/>
      <c r="BL6633" s="419"/>
      <c r="BN6633" s="419"/>
      <c r="BO6633" s="419"/>
      <c r="BP6633" s="419"/>
      <c r="BR6633" s="419"/>
      <c r="BS6633" s="419"/>
      <c r="BT6633" s="419"/>
      <c r="BV6633" s="419"/>
      <c r="BW6633" s="419"/>
      <c r="BX6633" s="397"/>
      <c r="BZ6633" s="449"/>
      <c r="CB6633" s="419"/>
      <c r="CC6633" s="419"/>
      <c r="CD6633" s="419"/>
      <c r="CF6633" s="419"/>
      <c r="CG6633" s="419"/>
      <c r="CH6633" s="419"/>
    </row>
    <row r="6634" spans="3:86" ht="21" thickBot="1">
      <c r="C6634" s="425"/>
      <c r="P6634" s="431"/>
      <c r="R6634" s="419"/>
      <c r="S6634" s="446"/>
      <c r="T6634" s="419"/>
      <c r="V6634" s="196"/>
      <c r="W6634" s="419"/>
      <c r="X6634" s="419"/>
      <c r="Z6634" s="419"/>
      <c r="AA6634" s="419"/>
      <c r="AB6634" s="419"/>
      <c r="AD6634" s="419"/>
      <c r="AE6634" s="419"/>
      <c r="AF6634" s="419"/>
      <c r="AH6634" s="419"/>
      <c r="AI6634" s="419"/>
      <c r="AJ6634" s="419"/>
      <c r="AL6634" s="419"/>
      <c r="AM6634" s="419"/>
      <c r="AN6634" s="403"/>
      <c r="AO6634" s="419"/>
      <c r="AP6634" s="419"/>
      <c r="AQ6634" s="419"/>
      <c r="AR6634" s="419"/>
      <c r="AS6634" s="419"/>
      <c r="AT6634" s="419"/>
      <c r="AU6634" s="419"/>
      <c r="AV6634" s="419"/>
      <c r="AX6634" s="419"/>
      <c r="AY6634" s="419"/>
      <c r="AZ6634" s="419"/>
      <c r="BB6634" s="419"/>
      <c r="BC6634" s="419"/>
      <c r="BD6634" s="419"/>
      <c r="BF6634" s="419"/>
      <c r="BG6634" s="419"/>
      <c r="BH6634" s="419"/>
      <c r="BJ6634" s="419"/>
      <c r="BK6634" s="419"/>
      <c r="BL6634" s="419"/>
      <c r="BN6634" s="419"/>
      <c r="BO6634" s="419"/>
      <c r="BP6634" s="419"/>
      <c r="BR6634" s="419"/>
      <c r="BS6634" s="419"/>
      <c r="BT6634" s="419"/>
      <c r="BV6634" s="419"/>
      <c r="BW6634" s="419"/>
      <c r="BX6634" s="397"/>
      <c r="BZ6634" s="449"/>
      <c r="CB6634" s="419"/>
      <c r="CC6634" s="419"/>
      <c r="CD6634" s="419"/>
      <c r="CF6634" s="419"/>
      <c r="CG6634" s="419"/>
      <c r="CH6634" s="419"/>
    </row>
    <row r="6635" spans="3:86" ht="21" thickBot="1">
      <c r="C6635" s="425"/>
      <c r="P6635" s="431"/>
      <c r="R6635" s="419"/>
      <c r="S6635" s="446"/>
      <c r="T6635" s="419"/>
      <c r="V6635" s="196"/>
      <c r="W6635" s="419"/>
      <c r="X6635" s="419"/>
      <c r="Z6635" s="419"/>
      <c r="AA6635" s="419"/>
      <c r="AB6635" s="419"/>
      <c r="AD6635" s="419"/>
      <c r="AE6635" s="419"/>
      <c r="AF6635" s="419"/>
      <c r="AH6635" s="419"/>
      <c r="AI6635" s="419"/>
      <c r="AJ6635" s="419"/>
      <c r="AL6635" s="419"/>
      <c r="AM6635" s="419"/>
      <c r="AN6635" s="403"/>
      <c r="AO6635" s="419"/>
      <c r="AP6635" s="419"/>
      <c r="AQ6635" s="419"/>
      <c r="AR6635" s="419"/>
      <c r="AS6635" s="419"/>
      <c r="AT6635" s="419"/>
      <c r="AU6635" s="419"/>
      <c r="AV6635" s="419"/>
      <c r="AX6635" s="419"/>
      <c r="AY6635" s="419"/>
      <c r="AZ6635" s="419"/>
      <c r="BB6635" s="419"/>
      <c r="BC6635" s="419"/>
      <c r="BD6635" s="419"/>
      <c r="BF6635" s="419"/>
      <c r="BG6635" s="419"/>
      <c r="BH6635" s="419"/>
      <c r="BJ6635" s="419"/>
      <c r="BK6635" s="419"/>
      <c r="BL6635" s="419"/>
      <c r="BN6635" s="419"/>
      <c r="BO6635" s="419"/>
      <c r="BP6635" s="419"/>
      <c r="BR6635" s="419"/>
      <c r="BS6635" s="419"/>
      <c r="BT6635" s="419"/>
      <c r="BV6635" s="419"/>
      <c r="BW6635" s="419"/>
      <c r="BX6635" s="397"/>
      <c r="BZ6635" s="449"/>
      <c r="CB6635" s="419"/>
      <c r="CC6635" s="419"/>
      <c r="CD6635" s="419"/>
      <c r="CF6635" s="419"/>
      <c r="CG6635" s="419"/>
      <c r="CH6635" s="419"/>
    </row>
    <row r="6636" spans="3:86" ht="21" thickBot="1">
      <c r="C6636" s="425"/>
      <c r="P6636" s="431"/>
      <c r="R6636" s="419"/>
      <c r="S6636" s="446"/>
      <c r="T6636" s="419"/>
      <c r="V6636" s="196"/>
      <c r="W6636" s="419"/>
      <c r="X6636" s="419"/>
      <c r="Z6636" s="419"/>
      <c r="AA6636" s="419"/>
      <c r="AB6636" s="419"/>
      <c r="AD6636" s="419"/>
      <c r="AE6636" s="419"/>
      <c r="AF6636" s="419"/>
      <c r="AH6636" s="419"/>
      <c r="AI6636" s="419"/>
      <c r="AJ6636" s="419"/>
      <c r="AL6636" s="419"/>
      <c r="AM6636" s="419"/>
      <c r="AN6636" s="403"/>
      <c r="AO6636" s="419"/>
      <c r="AP6636" s="419"/>
      <c r="AQ6636" s="419"/>
      <c r="AR6636" s="419"/>
      <c r="AS6636" s="419"/>
      <c r="AT6636" s="419"/>
      <c r="AU6636" s="419"/>
      <c r="AV6636" s="419"/>
      <c r="AX6636" s="419"/>
      <c r="AY6636" s="419"/>
      <c r="AZ6636" s="419"/>
      <c r="BB6636" s="419"/>
      <c r="BC6636" s="419"/>
      <c r="BD6636" s="419"/>
      <c r="BF6636" s="419"/>
      <c r="BG6636" s="419"/>
      <c r="BH6636" s="419"/>
      <c r="BJ6636" s="419"/>
      <c r="BK6636" s="419"/>
      <c r="BL6636" s="419"/>
      <c r="BN6636" s="419"/>
      <c r="BO6636" s="419"/>
      <c r="BP6636" s="419"/>
      <c r="BR6636" s="419"/>
      <c r="BS6636" s="419"/>
      <c r="BT6636" s="419"/>
      <c r="BV6636" s="419"/>
      <c r="BW6636" s="419"/>
      <c r="BX6636" s="397"/>
      <c r="BZ6636" s="449"/>
      <c r="CB6636" s="419"/>
      <c r="CC6636" s="419"/>
      <c r="CD6636" s="419"/>
      <c r="CF6636" s="419"/>
      <c r="CG6636" s="419"/>
      <c r="CH6636" s="419"/>
    </row>
    <row r="6637" spans="3:86" ht="21" thickBot="1">
      <c r="C6637" s="425"/>
      <c r="P6637" s="431"/>
      <c r="R6637" s="419"/>
      <c r="S6637" s="446"/>
      <c r="T6637" s="419"/>
      <c r="V6637" s="196"/>
      <c r="W6637" s="419"/>
      <c r="X6637" s="419"/>
      <c r="Z6637" s="419"/>
      <c r="AA6637" s="419"/>
      <c r="AB6637" s="419"/>
      <c r="AD6637" s="419"/>
      <c r="AE6637" s="419"/>
      <c r="AF6637" s="419"/>
      <c r="AH6637" s="419"/>
      <c r="AI6637" s="419"/>
      <c r="AJ6637" s="419"/>
      <c r="AL6637" s="419"/>
      <c r="AM6637" s="419"/>
      <c r="AN6637" s="403"/>
      <c r="AO6637" s="419"/>
      <c r="AP6637" s="419"/>
      <c r="AQ6637" s="419"/>
      <c r="AR6637" s="419"/>
      <c r="AS6637" s="419"/>
      <c r="AT6637" s="419"/>
      <c r="AU6637" s="419"/>
      <c r="AV6637" s="419"/>
      <c r="AX6637" s="419"/>
      <c r="AY6637" s="419"/>
      <c r="AZ6637" s="419"/>
      <c r="BB6637" s="419"/>
      <c r="BC6637" s="419"/>
      <c r="BD6637" s="419"/>
      <c r="BF6637" s="419"/>
      <c r="BG6637" s="419"/>
      <c r="BH6637" s="419"/>
      <c r="BJ6637" s="419"/>
      <c r="BK6637" s="419"/>
      <c r="BL6637" s="419"/>
      <c r="BN6637" s="419"/>
      <c r="BO6637" s="419"/>
      <c r="BP6637" s="419"/>
      <c r="BR6637" s="419"/>
      <c r="BS6637" s="419"/>
      <c r="BT6637" s="419"/>
      <c r="BV6637" s="419"/>
      <c r="BW6637" s="419"/>
      <c r="BX6637" s="397"/>
      <c r="BZ6637" s="449"/>
      <c r="CB6637" s="419"/>
      <c r="CC6637" s="419"/>
      <c r="CD6637" s="419"/>
      <c r="CF6637" s="419"/>
      <c r="CG6637" s="419"/>
      <c r="CH6637" s="419"/>
    </row>
    <row r="6638" spans="3:86" ht="21" thickBot="1">
      <c r="C6638" s="425"/>
      <c r="P6638" s="431"/>
      <c r="R6638" s="419"/>
      <c r="S6638" s="446"/>
      <c r="T6638" s="419"/>
      <c r="V6638" s="196"/>
      <c r="W6638" s="419"/>
      <c r="X6638" s="419"/>
      <c r="Z6638" s="419"/>
      <c r="AA6638" s="419"/>
      <c r="AB6638" s="419"/>
      <c r="AD6638" s="419"/>
      <c r="AE6638" s="419"/>
      <c r="AF6638" s="419"/>
      <c r="AH6638" s="419"/>
      <c r="AI6638" s="419"/>
      <c r="AJ6638" s="419"/>
      <c r="AL6638" s="419"/>
      <c r="AM6638" s="419"/>
      <c r="AN6638" s="403"/>
      <c r="AO6638" s="419"/>
      <c r="AP6638" s="419"/>
      <c r="AQ6638" s="419"/>
      <c r="AR6638" s="419"/>
      <c r="AS6638" s="419"/>
      <c r="AT6638" s="419"/>
      <c r="AU6638" s="419"/>
      <c r="AV6638" s="419"/>
      <c r="AX6638" s="419"/>
      <c r="AY6638" s="419"/>
      <c r="AZ6638" s="419"/>
      <c r="BB6638" s="419"/>
      <c r="BC6638" s="419"/>
      <c r="BD6638" s="419"/>
      <c r="BF6638" s="419"/>
      <c r="BG6638" s="419"/>
      <c r="BH6638" s="419"/>
      <c r="BJ6638" s="419"/>
      <c r="BK6638" s="419"/>
      <c r="BL6638" s="419"/>
      <c r="BN6638" s="419"/>
      <c r="BO6638" s="419"/>
      <c r="BP6638" s="419"/>
      <c r="BR6638" s="419"/>
      <c r="BS6638" s="419"/>
      <c r="BT6638" s="419"/>
      <c r="BV6638" s="419"/>
      <c r="BW6638" s="419"/>
      <c r="BX6638" s="397"/>
      <c r="BZ6638" s="449"/>
      <c r="CB6638" s="419"/>
      <c r="CC6638" s="419"/>
      <c r="CD6638" s="419"/>
      <c r="CF6638" s="419"/>
      <c r="CG6638" s="419"/>
      <c r="CH6638" s="419"/>
    </row>
    <row r="6639" spans="3:86" ht="21" thickBot="1">
      <c r="C6639" s="425"/>
      <c r="P6639" s="431"/>
      <c r="R6639" s="419"/>
      <c r="S6639" s="446"/>
      <c r="T6639" s="419"/>
      <c r="V6639" s="196"/>
      <c r="W6639" s="419"/>
      <c r="X6639" s="419"/>
      <c r="Z6639" s="419"/>
      <c r="AA6639" s="419"/>
      <c r="AB6639" s="419"/>
      <c r="AD6639" s="419"/>
      <c r="AE6639" s="419"/>
      <c r="AF6639" s="419"/>
      <c r="AH6639" s="419"/>
      <c r="AI6639" s="419"/>
      <c r="AJ6639" s="419"/>
      <c r="AL6639" s="419"/>
      <c r="AM6639" s="419"/>
      <c r="AN6639" s="403"/>
      <c r="AO6639" s="419"/>
      <c r="AP6639" s="419"/>
      <c r="AQ6639" s="419"/>
      <c r="AR6639" s="419"/>
      <c r="AS6639" s="419"/>
      <c r="AT6639" s="419"/>
      <c r="AU6639" s="419"/>
      <c r="AV6639" s="419"/>
      <c r="AX6639" s="419"/>
      <c r="AY6639" s="419"/>
      <c r="AZ6639" s="419"/>
      <c r="BB6639" s="419"/>
      <c r="BC6639" s="419"/>
      <c r="BD6639" s="419"/>
      <c r="BF6639" s="419"/>
      <c r="BG6639" s="419"/>
      <c r="BH6639" s="419"/>
      <c r="BJ6639" s="419"/>
      <c r="BK6639" s="419"/>
      <c r="BL6639" s="419"/>
      <c r="BN6639" s="419"/>
      <c r="BO6639" s="419"/>
      <c r="BP6639" s="419"/>
      <c r="BR6639" s="419"/>
      <c r="BS6639" s="419"/>
      <c r="BT6639" s="419"/>
      <c r="BV6639" s="419"/>
      <c r="BW6639" s="419"/>
      <c r="BX6639" s="397"/>
      <c r="BZ6639" s="449"/>
      <c r="CB6639" s="419"/>
      <c r="CC6639" s="419"/>
      <c r="CD6639" s="419"/>
      <c r="CF6639" s="419"/>
      <c r="CG6639" s="419"/>
      <c r="CH6639" s="419"/>
    </row>
    <row r="6640" spans="3:86" ht="21" thickBot="1">
      <c r="C6640" s="425"/>
      <c r="P6640" s="431"/>
      <c r="R6640" s="419"/>
      <c r="S6640" s="446"/>
      <c r="T6640" s="419"/>
      <c r="V6640" s="196"/>
      <c r="W6640" s="419"/>
      <c r="X6640" s="419"/>
      <c r="Z6640" s="419"/>
      <c r="AA6640" s="419"/>
      <c r="AB6640" s="419"/>
      <c r="AD6640" s="419"/>
      <c r="AE6640" s="419"/>
      <c r="AF6640" s="419"/>
      <c r="AH6640" s="419"/>
      <c r="AI6640" s="419"/>
      <c r="AJ6640" s="419"/>
      <c r="AL6640" s="419"/>
      <c r="AM6640" s="419"/>
      <c r="AN6640" s="403"/>
      <c r="AO6640" s="419"/>
      <c r="AP6640" s="419"/>
      <c r="AQ6640" s="419"/>
      <c r="AR6640" s="419"/>
      <c r="AS6640" s="419"/>
      <c r="AT6640" s="419"/>
      <c r="AU6640" s="419"/>
      <c r="AV6640" s="419"/>
      <c r="AX6640" s="419"/>
      <c r="AY6640" s="419"/>
      <c r="AZ6640" s="419"/>
      <c r="BB6640" s="419"/>
      <c r="BC6640" s="419"/>
      <c r="BD6640" s="419"/>
      <c r="BF6640" s="419"/>
      <c r="BG6640" s="419"/>
      <c r="BH6640" s="419"/>
      <c r="BJ6640" s="419"/>
      <c r="BK6640" s="419"/>
      <c r="BL6640" s="419"/>
      <c r="BN6640" s="419"/>
      <c r="BO6640" s="419"/>
      <c r="BP6640" s="419"/>
      <c r="BR6640" s="419"/>
      <c r="BS6640" s="419"/>
      <c r="BT6640" s="419"/>
      <c r="BV6640" s="419"/>
      <c r="BW6640" s="419"/>
      <c r="BX6640" s="397"/>
      <c r="BZ6640" s="449"/>
      <c r="CB6640" s="419"/>
      <c r="CC6640" s="419"/>
      <c r="CD6640" s="419"/>
      <c r="CF6640" s="419"/>
      <c r="CG6640" s="419"/>
      <c r="CH6640" s="419"/>
    </row>
    <row r="6641" spans="3:86" ht="21" thickBot="1">
      <c r="C6641" s="425"/>
      <c r="P6641" s="431"/>
      <c r="R6641" s="419"/>
      <c r="S6641" s="446"/>
      <c r="T6641" s="419"/>
      <c r="V6641" s="196"/>
      <c r="W6641" s="419"/>
      <c r="X6641" s="419"/>
      <c r="Z6641" s="419"/>
      <c r="AA6641" s="419"/>
      <c r="AB6641" s="419"/>
      <c r="AD6641" s="419"/>
      <c r="AE6641" s="419"/>
      <c r="AF6641" s="419"/>
      <c r="AH6641" s="419"/>
      <c r="AI6641" s="419"/>
      <c r="AJ6641" s="419"/>
      <c r="AL6641" s="419"/>
      <c r="AM6641" s="419"/>
      <c r="AN6641" s="403"/>
      <c r="AO6641" s="419"/>
      <c r="AP6641" s="419"/>
      <c r="AQ6641" s="419"/>
      <c r="AR6641" s="419"/>
      <c r="AS6641" s="419"/>
      <c r="AT6641" s="419"/>
      <c r="AU6641" s="419"/>
      <c r="AV6641" s="419"/>
      <c r="AX6641" s="419"/>
      <c r="AY6641" s="419"/>
      <c r="AZ6641" s="419"/>
      <c r="BB6641" s="419"/>
      <c r="BC6641" s="419"/>
      <c r="BD6641" s="419"/>
      <c r="BF6641" s="419"/>
      <c r="BG6641" s="419"/>
      <c r="BH6641" s="419"/>
      <c r="BJ6641" s="419"/>
      <c r="BK6641" s="419"/>
      <c r="BL6641" s="419"/>
      <c r="BN6641" s="419"/>
      <c r="BO6641" s="419"/>
      <c r="BP6641" s="419"/>
      <c r="BR6641" s="419"/>
      <c r="BS6641" s="419"/>
      <c r="BT6641" s="419"/>
      <c r="BV6641" s="419"/>
      <c r="BW6641" s="419"/>
      <c r="BX6641" s="397"/>
      <c r="BZ6641" s="449"/>
      <c r="CB6641" s="419"/>
      <c r="CC6641" s="419"/>
      <c r="CD6641" s="419"/>
      <c r="CF6641" s="419"/>
      <c r="CG6641" s="419"/>
      <c r="CH6641" s="419"/>
    </row>
    <row r="6642" spans="3:86" ht="21" thickBot="1">
      <c r="C6642" s="425"/>
      <c r="P6642" s="431"/>
      <c r="R6642" s="419"/>
      <c r="S6642" s="446"/>
      <c r="T6642" s="419"/>
      <c r="V6642" s="196"/>
      <c r="W6642" s="419"/>
      <c r="X6642" s="419"/>
      <c r="Z6642" s="419"/>
      <c r="AA6642" s="419"/>
      <c r="AB6642" s="419"/>
      <c r="AD6642" s="419"/>
      <c r="AE6642" s="419"/>
      <c r="AF6642" s="419"/>
      <c r="AH6642" s="419"/>
      <c r="AI6642" s="419"/>
      <c r="AJ6642" s="419"/>
      <c r="AL6642" s="419"/>
      <c r="AM6642" s="419"/>
      <c r="AN6642" s="403"/>
      <c r="AO6642" s="419"/>
      <c r="AP6642" s="419"/>
      <c r="AQ6642" s="419"/>
      <c r="AR6642" s="419"/>
      <c r="AS6642" s="419"/>
      <c r="AT6642" s="419"/>
      <c r="AU6642" s="419"/>
      <c r="AV6642" s="419"/>
      <c r="AX6642" s="419"/>
      <c r="AY6642" s="419"/>
      <c r="AZ6642" s="419"/>
      <c r="BB6642" s="419"/>
      <c r="BC6642" s="419"/>
      <c r="BD6642" s="419"/>
      <c r="BF6642" s="419"/>
      <c r="BG6642" s="419"/>
      <c r="BH6642" s="419"/>
      <c r="BJ6642" s="419"/>
      <c r="BK6642" s="419"/>
      <c r="BL6642" s="419"/>
      <c r="BN6642" s="419"/>
      <c r="BO6642" s="419"/>
      <c r="BP6642" s="419"/>
      <c r="BR6642" s="419"/>
      <c r="BS6642" s="419"/>
      <c r="BT6642" s="419"/>
      <c r="BV6642" s="419"/>
      <c r="BW6642" s="419"/>
      <c r="BX6642" s="397"/>
      <c r="BZ6642" s="449"/>
      <c r="CB6642" s="419"/>
      <c r="CC6642" s="419"/>
      <c r="CD6642" s="419"/>
      <c r="CF6642" s="419"/>
      <c r="CG6642" s="419"/>
      <c r="CH6642" s="419"/>
    </row>
    <row r="6643" spans="3:86" ht="21" thickBot="1">
      <c r="C6643" s="425"/>
      <c r="P6643" s="431"/>
      <c r="R6643" s="419"/>
      <c r="S6643" s="446"/>
      <c r="T6643" s="419"/>
      <c r="V6643" s="196"/>
      <c r="W6643" s="419"/>
      <c r="X6643" s="419"/>
      <c r="Z6643" s="419"/>
      <c r="AA6643" s="419"/>
      <c r="AB6643" s="419"/>
      <c r="AD6643" s="419"/>
      <c r="AE6643" s="419"/>
      <c r="AF6643" s="419"/>
      <c r="AH6643" s="419"/>
      <c r="AI6643" s="419"/>
      <c r="AJ6643" s="419"/>
      <c r="AL6643" s="419"/>
      <c r="AM6643" s="419"/>
      <c r="AN6643" s="403"/>
      <c r="AO6643" s="419"/>
      <c r="AP6643" s="419"/>
      <c r="AQ6643" s="419"/>
      <c r="AR6643" s="419"/>
      <c r="AS6643" s="419"/>
      <c r="AT6643" s="419"/>
      <c r="AU6643" s="419"/>
      <c r="AV6643" s="419"/>
      <c r="AX6643" s="419"/>
      <c r="AY6643" s="419"/>
      <c r="AZ6643" s="419"/>
      <c r="BB6643" s="419"/>
      <c r="BC6643" s="419"/>
      <c r="BD6643" s="419"/>
      <c r="BF6643" s="419"/>
      <c r="BG6643" s="419"/>
      <c r="BH6643" s="419"/>
      <c r="BJ6643" s="419"/>
      <c r="BK6643" s="419"/>
      <c r="BL6643" s="419"/>
      <c r="BN6643" s="419"/>
      <c r="BO6643" s="419"/>
      <c r="BP6643" s="419"/>
      <c r="BR6643" s="419"/>
      <c r="BS6643" s="419"/>
      <c r="BT6643" s="419"/>
      <c r="BV6643" s="419"/>
      <c r="BW6643" s="419"/>
      <c r="BX6643" s="397"/>
      <c r="BZ6643" s="449"/>
      <c r="CB6643" s="419"/>
      <c r="CC6643" s="419"/>
      <c r="CD6643" s="419"/>
      <c r="CF6643" s="419"/>
      <c r="CG6643" s="419"/>
      <c r="CH6643" s="419"/>
    </row>
    <row r="6644" spans="3:86" ht="21" thickBot="1">
      <c r="C6644" s="425"/>
      <c r="P6644" s="431"/>
      <c r="R6644" s="419"/>
      <c r="S6644" s="446"/>
      <c r="T6644" s="419"/>
      <c r="V6644" s="196"/>
      <c r="W6644" s="419"/>
      <c r="X6644" s="419"/>
      <c r="Z6644" s="419"/>
      <c r="AA6644" s="419"/>
      <c r="AB6644" s="419"/>
      <c r="AD6644" s="419"/>
      <c r="AE6644" s="419"/>
      <c r="AF6644" s="419"/>
      <c r="AH6644" s="419"/>
      <c r="AI6644" s="419"/>
      <c r="AJ6644" s="419"/>
      <c r="AL6644" s="419"/>
      <c r="AM6644" s="419"/>
      <c r="AN6644" s="403"/>
      <c r="AO6644" s="419"/>
      <c r="AP6644" s="419"/>
      <c r="AQ6644" s="419"/>
      <c r="AR6644" s="419"/>
      <c r="AS6644" s="419"/>
      <c r="AT6644" s="419"/>
      <c r="AU6644" s="419"/>
      <c r="AV6644" s="419"/>
      <c r="AX6644" s="419"/>
      <c r="AY6644" s="419"/>
      <c r="AZ6644" s="419"/>
      <c r="BB6644" s="419"/>
      <c r="BC6644" s="419"/>
      <c r="BD6644" s="419"/>
      <c r="BF6644" s="419"/>
      <c r="BG6644" s="419"/>
      <c r="BH6644" s="419"/>
      <c r="BJ6644" s="419"/>
      <c r="BK6644" s="419"/>
      <c r="BL6644" s="419"/>
      <c r="BN6644" s="419"/>
      <c r="BO6644" s="419"/>
      <c r="BP6644" s="419"/>
      <c r="BR6644" s="419"/>
      <c r="BS6644" s="419"/>
      <c r="BT6644" s="419"/>
      <c r="BV6644" s="419"/>
      <c r="BW6644" s="419"/>
      <c r="BX6644" s="397"/>
      <c r="BZ6644" s="449"/>
      <c r="CB6644" s="419"/>
      <c r="CC6644" s="419"/>
      <c r="CD6644" s="419"/>
      <c r="CF6644" s="419"/>
      <c r="CG6644" s="419"/>
      <c r="CH6644" s="419"/>
    </row>
    <row r="6645" spans="3:86" ht="21" thickBot="1">
      <c r="C6645" s="425"/>
      <c r="P6645" s="431"/>
      <c r="R6645" s="419"/>
      <c r="S6645" s="446"/>
      <c r="T6645" s="419"/>
      <c r="V6645" s="196"/>
      <c r="W6645" s="419"/>
      <c r="X6645" s="419"/>
      <c r="Z6645" s="419"/>
      <c r="AA6645" s="419"/>
      <c r="AB6645" s="419"/>
      <c r="AD6645" s="419"/>
      <c r="AE6645" s="419"/>
      <c r="AF6645" s="419"/>
      <c r="AH6645" s="419"/>
      <c r="AI6645" s="419"/>
      <c r="AJ6645" s="419"/>
      <c r="AL6645" s="419"/>
      <c r="AM6645" s="419"/>
      <c r="AN6645" s="403"/>
      <c r="AO6645" s="419"/>
      <c r="AP6645" s="419"/>
      <c r="AQ6645" s="419"/>
      <c r="AR6645" s="419"/>
      <c r="AS6645" s="419"/>
      <c r="AT6645" s="419"/>
      <c r="AU6645" s="419"/>
      <c r="AV6645" s="419"/>
      <c r="AX6645" s="419"/>
      <c r="AY6645" s="419"/>
      <c r="AZ6645" s="419"/>
      <c r="BB6645" s="419"/>
      <c r="BC6645" s="419"/>
      <c r="BD6645" s="419"/>
      <c r="BF6645" s="419"/>
      <c r="BG6645" s="419"/>
      <c r="BH6645" s="419"/>
      <c r="BJ6645" s="419"/>
      <c r="BK6645" s="419"/>
      <c r="BL6645" s="419"/>
      <c r="BN6645" s="419"/>
      <c r="BO6645" s="419"/>
      <c r="BP6645" s="419"/>
      <c r="BR6645" s="419"/>
      <c r="BS6645" s="419"/>
      <c r="BT6645" s="419"/>
      <c r="BV6645" s="419"/>
      <c r="BW6645" s="419"/>
      <c r="BX6645" s="397"/>
      <c r="BZ6645" s="449"/>
      <c r="CB6645" s="419"/>
      <c r="CC6645" s="419"/>
      <c r="CD6645" s="419"/>
      <c r="CF6645" s="419"/>
      <c r="CG6645" s="419"/>
      <c r="CH6645" s="419"/>
    </row>
    <row r="6646" spans="3:86" ht="21" thickBot="1">
      <c r="C6646" s="425"/>
      <c r="P6646" s="431"/>
      <c r="R6646" s="419"/>
      <c r="S6646" s="446"/>
      <c r="T6646" s="419"/>
      <c r="V6646" s="196"/>
      <c r="W6646" s="419"/>
      <c r="X6646" s="419"/>
      <c r="Z6646" s="419"/>
      <c r="AA6646" s="419"/>
      <c r="AB6646" s="419"/>
      <c r="AD6646" s="419"/>
      <c r="AE6646" s="419"/>
      <c r="AF6646" s="419"/>
      <c r="AH6646" s="419"/>
      <c r="AI6646" s="419"/>
      <c r="AJ6646" s="419"/>
      <c r="AL6646" s="419"/>
      <c r="AM6646" s="419"/>
      <c r="AN6646" s="403"/>
      <c r="AO6646" s="419"/>
      <c r="AP6646" s="419"/>
      <c r="AQ6646" s="419"/>
      <c r="AR6646" s="419"/>
      <c r="AS6646" s="419"/>
      <c r="AT6646" s="419"/>
      <c r="AU6646" s="419"/>
      <c r="AV6646" s="419"/>
      <c r="AX6646" s="419"/>
      <c r="AY6646" s="419"/>
      <c r="AZ6646" s="419"/>
      <c r="BB6646" s="419"/>
      <c r="BC6646" s="419"/>
      <c r="BD6646" s="419"/>
      <c r="BF6646" s="419"/>
      <c r="BG6646" s="419"/>
      <c r="BH6646" s="419"/>
      <c r="BJ6646" s="419"/>
      <c r="BK6646" s="419"/>
      <c r="BL6646" s="419"/>
      <c r="BN6646" s="419"/>
      <c r="BO6646" s="419"/>
      <c r="BP6646" s="419"/>
      <c r="BR6646" s="419"/>
      <c r="BS6646" s="419"/>
      <c r="BT6646" s="419"/>
      <c r="BV6646" s="419"/>
      <c r="BW6646" s="419"/>
      <c r="BX6646" s="397"/>
      <c r="BZ6646" s="449"/>
      <c r="CB6646" s="419"/>
      <c r="CC6646" s="419"/>
      <c r="CD6646" s="419"/>
      <c r="CF6646" s="419"/>
      <c r="CG6646" s="419"/>
      <c r="CH6646" s="419"/>
    </row>
    <row r="6647" spans="3:86" ht="21" thickBot="1">
      <c r="C6647" s="425"/>
      <c r="P6647" s="431"/>
      <c r="R6647" s="419"/>
      <c r="S6647" s="446"/>
      <c r="T6647" s="419"/>
      <c r="V6647" s="196"/>
      <c r="W6647" s="419"/>
      <c r="X6647" s="419"/>
      <c r="Z6647" s="419"/>
      <c r="AA6647" s="419"/>
      <c r="AB6647" s="419"/>
      <c r="AD6647" s="419"/>
      <c r="AE6647" s="419"/>
      <c r="AF6647" s="419"/>
      <c r="AH6647" s="419"/>
      <c r="AI6647" s="419"/>
      <c r="AJ6647" s="419"/>
      <c r="AL6647" s="419"/>
      <c r="AM6647" s="419"/>
      <c r="AN6647" s="403"/>
      <c r="AO6647" s="419"/>
      <c r="AP6647" s="419"/>
      <c r="AQ6647" s="419"/>
      <c r="AR6647" s="419"/>
      <c r="AS6647" s="419"/>
      <c r="AT6647" s="419"/>
      <c r="AU6647" s="419"/>
      <c r="AV6647" s="419"/>
      <c r="AX6647" s="419"/>
      <c r="AY6647" s="419"/>
      <c r="AZ6647" s="419"/>
      <c r="BB6647" s="419"/>
      <c r="BC6647" s="419"/>
      <c r="BD6647" s="419"/>
      <c r="BF6647" s="419"/>
      <c r="BG6647" s="419"/>
      <c r="BH6647" s="419"/>
      <c r="BJ6647" s="419"/>
      <c r="BK6647" s="419"/>
      <c r="BL6647" s="419"/>
      <c r="BN6647" s="419"/>
      <c r="BO6647" s="419"/>
      <c r="BP6647" s="419"/>
      <c r="BR6647" s="419"/>
      <c r="BS6647" s="419"/>
      <c r="BT6647" s="419"/>
      <c r="BV6647" s="419"/>
      <c r="BW6647" s="419"/>
      <c r="BX6647" s="397"/>
      <c r="BZ6647" s="449"/>
      <c r="CB6647" s="419"/>
      <c r="CC6647" s="419"/>
      <c r="CD6647" s="419"/>
      <c r="CF6647" s="419"/>
      <c r="CG6647" s="419"/>
      <c r="CH6647" s="419"/>
    </row>
    <row r="6648" spans="3:86" ht="21" thickBot="1">
      <c r="C6648" s="425"/>
      <c r="P6648" s="431"/>
      <c r="R6648" s="419"/>
      <c r="S6648" s="446"/>
      <c r="T6648" s="419"/>
      <c r="V6648" s="196"/>
      <c r="W6648" s="419"/>
      <c r="X6648" s="419"/>
      <c r="Z6648" s="419"/>
      <c r="AA6648" s="419"/>
      <c r="AB6648" s="419"/>
      <c r="AD6648" s="419"/>
      <c r="AE6648" s="419"/>
      <c r="AF6648" s="419"/>
      <c r="AH6648" s="419"/>
      <c r="AI6648" s="419"/>
      <c r="AJ6648" s="419"/>
      <c r="AL6648" s="419"/>
      <c r="AM6648" s="419"/>
      <c r="AN6648" s="403"/>
      <c r="AO6648" s="419"/>
      <c r="AP6648" s="419"/>
      <c r="AQ6648" s="419"/>
      <c r="AR6648" s="419"/>
      <c r="AS6648" s="419"/>
      <c r="AT6648" s="419"/>
      <c r="AU6648" s="419"/>
      <c r="AV6648" s="419"/>
      <c r="AX6648" s="419"/>
      <c r="AY6648" s="419"/>
      <c r="AZ6648" s="419"/>
      <c r="BB6648" s="419"/>
      <c r="BC6648" s="419"/>
      <c r="BD6648" s="419"/>
      <c r="BF6648" s="419"/>
      <c r="BG6648" s="419"/>
      <c r="BH6648" s="419"/>
      <c r="BJ6648" s="419"/>
      <c r="BK6648" s="419"/>
      <c r="BL6648" s="419"/>
      <c r="BN6648" s="419"/>
      <c r="BO6648" s="419"/>
      <c r="BP6648" s="419"/>
      <c r="BR6648" s="419"/>
      <c r="BS6648" s="419"/>
      <c r="BT6648" s="419"/>
      <c r="BV6648" s="419"/>
      <c r="BW6648" s="419"/>
      <c r="BX6648" s="397"/>
      <c r="BZ6648" s="449"/>
      <c r="CB6648" s="419"/>
      <c r="CC6648" s="419"/>
      <c r="CD6648" s="419"/>
      <c r="CF6648" s="419"/>
      <c r="CG6648" s="419"/>
      <c r="CH6648" s="419"/>
    </row>
    <row r="6649" spans="3:86" ht="21" thickBot="1">
      <c r="C6649" s="425"/>
      <c r="P6649" s="431"/>
      <c r="R6649" s="419"/>
      <c r="S6649" s="446"/>
      <c r="T6649" s="419"/>
      <c r="V6649" s="196"/>
      <c r="W6649" s="419"/>
      <c r="X6649" s="419"/>
      <c r="Z6649" s="419"/>
      <c r="AA6649" s="419"/>
      <c r="AB6649" s="419"/>
      <c r="AD6649" s="419"/>
      <c r="AE6649" s="419"/>
      <c r="AF6649" s="419"/>
      <c r="AH6649" s="419"/>
      <c r="AI6649" s="419"/>
      <c r="AJ6649" s="419"/>
      <c r="AL6649" s="419"/>
      <c r="AM6649" s="419"/>
      <c r="AN6649" s="403"/>
      <c r="AO6649" s="419"/>
      <c r="AP6649" s="419"/>
      <c r="AQ6649" s="419"/>
      <c r="AR6649" s="419"/>
      <c r="AS6649" s="419"/>
      <c r="AT6649" s="419"/>
      <c r="AU6649" s="419"/>
      <c r="AV6649" s="419"/>
      <c r="AX6649" s="419"/>
      <c r="AY6649" s="419"/>
      <c r="AZ6649" s="419"/>
      <c r="BB6649" s="419"/>
      <c r="BC6649" s="419"/>
      <c r="BD6649" s="419"/>
      <c r="BF6649" s="419"/>
      <c r="BG6649" s="419"/>
      <c r="BH6649" s="419"/>
      <c r="BJ6649" s="419"/>
      <c r="BK6649" s="419"/>
      <c r="BL6649" s="419"/>
      <c r="BN6649" s="419"/>
      <c r="BO6649" s="419"/>
      <c r="BP6649" s="419"/>
      <c r="BR6649" s="419"/>
      <c r="BS6649" s="419"/>
      <c r="BT6649" s="419"/>
      <c r="BV6649" s="419"/>
      <c r="BW6649" s="419"/>
      <c r="BX6649" s="397"/>
      <c r="BZ6649" s="449"/>
      <c r="CB6649" s="419"/>
      <c r="CC6649" s="419"/>
      <c r="CD6649" s="419"/>
      <c r="CF6649" s="419"/>
      <c r="CG6649" s="419"/>
      <c r="CH6649" s="419"/>
    </row>
    <row r="6650" spans="3:86" ht="21" thickBot="1">
      <c r="C6650" s="425"/>
      <c r="P6650" s="431"/>
      <c r="R6650" s="419"/>
      <c r="S6650" s="446"/>
      <c r="T6650" s="419"/>
      <c r="V6650" s="196"/>
      <c r="W6650" s="419"/>
      <c r="X6650" s="419"/>
      <c r="Z6650" s="419"/>
      <c r="AA6650" s="419"/>
      <c r="AB6650" s="419"/>
      <c r="AD6650" s="419"/>
      <c r="AE6650" s="419"/>
      <c r="AF6650" s="419"/>
      <c r="AH6650" s="419"/>
      <c r="AI6650" s="419"/>
      <c r="AJ6650" s="419"/>
      <c r="AL6650" s="419"/>
      <c r="AM6650" s="419"/>
      <c r="AN6650" s="403"/>
      <c r="AO6650" s="419"/>
      <c r="AP6650" s="419"/>
      <c r="AQ6650" s="419"/>
      <c r="AR6650" s="419"/>
      <c r="AS6650" s="419"/>
      <c r="AT6650" s="419"/>
      <c r="AU6650" s="419"/>
      <c r="AV6650" s="419"/>
      <c r="AX6650" s="419"/>
      <c r="AY6650" s="419"/>
      <c r="AZ6650" s="419"/>
      <c r="BB6650" s="419"/>
      <c r="BC6650" s="419"/>
      <c r="BD6650" s="419"/>
      <c r="BF6650" s="419"/>
      <c r="BG6650" s="419"/>
      <c r="BH6650" s="419"/>
      <c r="BJ6650" s="419"/>
      <c r="BK6650" s="419"/>
      <c r="BL6650" s="419"/>
      <c r="BN6650" s="419"/>
      <c r="BO6650" s="419"/>
      <c r="BP6650" s="419"/>
      <c r="BR6650" s="419"/>
      <c r="BS6650" s="419"/>
      <c r="BT6650" s="419"/>
      <c r="BV6650" s="419"/>
      <c r="BW6650" s="419"/>
      <c r="BX6650" s="397"/>
      <c r="BZ6650" s="449"/>
      <c r="CB6650" s="419"/>
      <c r="CC6650" s="419"/>
      <c r="CD6650" s="419"/>
      <c r="CF6650" s="419"/>
      <c r="CG6650" s="419"/>
      <c r="CH6650" s="419"/>
    </row>
    <row r="6651" spans="3:86" ht="21" thickBot="1">
      <c r="C6651" s="425"/>
      <c r="P6651" s="431"/>
      <c r="R6651" s="419"/>
      <c r="S6651" s="446"/>
      <c r="T6651" s="419"/>
      <c r="V6651" s="196"/>
      <c r="W6651" s="419"/>
      <c r="X6651" s="419"/>
      <c r="Z6651" s="419"/>
      <c r="AA6651" s="419"/>
      <c r="AB6651" s="419"/>
      <c r="AD6651" s="419"/>
      <c r="AE6651" s="419"/>
      <c r="AF6651" s="419"/>
      <c r="AH6651" s="419"/>
      <c r="AI6651" s="419"/>
      <c r="AJ6651" s="419"/>
      <c r="AL6651" s="419"/>
      <c r="AM6651" s="419"/>
      <c r="AN6651" s="403"/>
      <c r="AO6651" s="419"/>
      <c r="AP6651" s="419"/>
      <c r="AQ6651" s="419"/>
      <c r="AR6651" s="419"/>
      <c r="AS6651" s="419"/>
      <c r="AT6651" s="419"/>
      <c r="AU6651" s="419"/>
      <c r="AV6651" s="419"/>
      <c r="AX6651" s="419"/>
      <c r="AY6651" s="419"/>
      <c r="AZ6651" s="419"/>
      <c r="BB6651" s="419"/>
      <c r="BC6651" s="419"/>
      <c r="BD6651" s="419"/>
      <c r="BF6651" s="419"/>
      <c r="BG6651" s="419"/>
      <c r="BH6651" s="419"/>
      <c r="BJ6651" s="419"/>
      <c r="BK6651" s="419"/>
      <c r="BL6651" s="419"/>
      <c r="BN6651" s="419"/>
      <c r="BO6651" s="419"/>
      <c r="BP6651" s="419"/>
      <c r="BR6651" s="419"/>
      <c r="BS6651" s="419"/>
      <c r="BT6651" s="419"/>
      <c r="BV6651" s="419"/>
      <c r="BW6651" s="419"/>
      <c r="BX6651" s="397"/>
      <c r="BZ6651" s="449"/>
      <c r="CB6651" s="419"/>
      <c r="CC6651" s="419"/>
      <c r="CD6651" s="419"/>
      <c r="CF6651" s="419"/>
      <c r="CG6651" s="419"/>
      <c r="CH6651" s="419"/>
    </row>
    <row r="6652" spans="3:86" ht="21" thickBot="1">
      <c r="C6652" s="425"/>
      <c r="P6652" s="431"/>
      <c r="R6652" s="419"/>
      <c r="S6652" s="446"/>
      <c r="T6652" s="419"/>
      <c r="V6652" s="196"/>
      <c r="W6652" s="419"/>
      <c r="X6652" s="419"/>
      <c r="Z6652" s="419"/>
      <c r="AA6652" s="419"/>
      <c r="AB6652" s="419"/>
      <c r="AD6652" s="419"/>
      <c r="AE6652" s="419"/>
      <c r="AF6652" s="419"/>
      <c r="AH6652" s="419"/>
      <c r="AI6652" s="419"/>
      <c r="AJ6652" s="419"/>
      <c r="AL6652" s="419"/>
      <c r="AM6652" s="419"/>
      <c r="AN6652" s="403"/>
      <c r="AO6652" s="419"/>
      <c r="AP6652" s="419"/>
      <c r="AQ6652" s="419"/>
      <c r="AR6652" s="419"/>
      <c r="AS6652" s="419"/>
      <c r="AT6652" s="419"/>
      <c r="AU6652" s="419"/>
      <c r="AV6652" s="419"/>
      <c r="AX6652" s="419"/>
      <c r="AY6652" s="419"/>
      <c r="AZ6652" s="419"/>
      <c r="BB6652" s="419"/>
      <c r="BC6652" s="419"/>
      <c r="BD6652" s="419"/>
      <c r="BF6652" s="419"/>
      <c r="BG6652" s="419"/>
      <c r="BH6652" s="419"/>
      <c r="BJ6652" s="419"/>
      <c r="BK6652" s="419"/>
      <c r="BL6652" s="419"/>
      <c r="BN6652" s="419"/>
      <c r="BO6652" s="419"/>
      <c r="BP6652" s="419"/>
      <c r="BR6652" s="419"/>
      <c r="BS6652" s="419"/>
      <c r="BT6652" s="419"/>
      <c r="BV6652" s="419"/>
      <c r="BW6652" s="419"/>
      <c r="BX6652" s="397"/>
      <c r="BZ6652" s="449"/>
      <c r="CB6652" s="419"/>
      <c r="CC6652" s="419"/>
      <c r="CD6652" s="419"/>
      <c r="CF6652" s="419"/>
      <c r="CG6652" s="419"/>
      <c r="CH6652" s="419"/>
    </row>
    <row r="6653" spans="3:86" ht="21" thickBot="1">
      <c r="C6653" s="425"/>
      <c r="P6653" s="431"/>
      <c r="R6653" s="419"/>
      <c r="S6653" s="446"/>
      <c r="T6653" s="419"/>
      <c r="V6653" s="196"/>
      <c r="W6653" s="419"/>
      <c r="X6653" s="419"/>
      <c r="Z6653" s="419"/>
      <c r="AA6653" s="419"/>
      <c r="AB6653" s="419"/>
      <c r="AD6653" s="419"/>
      <c r="AE6653" s="419"/>
      <c r="AF6653" s="419"/>
      <c r="AH6653" s="419"/>
      <c r="AI6653" s="419"/>
      <c r="AJ6653" s="419"/>
      <c r="AL6653" s="419"/>
      <c r="AM6653" s="419"/>
      <c r="AN6653" s="403"/>
      <c r="AO6653" s="419"/>
      <c r="AP6653" s="419"/>
      <c r="AQ6653" s="419"/>
      <c r="AR6653" s="419"/>
      <c r="AS6653" s="419"/>
      <c r="AT6653" s="419"/>
      <c r="AU6653" s="419"/>
      <c r="AV6653" s="419"/>
      <c r="AX6653" s="419"/>
      <c r="AY6653" s="419"/>
      <c r="AZ6653" s="419"/>
      <c r="BB6653" s="419"/>
      <c r="BC6653" s="419"/>
      <c r="BD6653" s="419"/>
      <c r="BF6653" s="419"/>
      <c r="BG6653" s="419"/>
      <c r="BH6653" s="419"/>
      <c r="BJ6653" s="419"/>
      <c r="BK6653" s="419"/>
      <c r="BL6653" s="419"/>
      <c r="BN6653" s="419"/>
      <c r="BO6653" s="419"/>
      <c r="BP6653" s="419"/>
      <c r="BR6653" s="419"/>
      <c r="BS6653" s="419"/>
      <c r="BT6653" s="419"/>
      <c r="BV6653" s="419"/>
      <c r="BW6653" s="419"/>
      <c r="BX6653" s="397"/>
      <c r="BZ6653" s="449"/>
      <c r="CB6653" s="419"/>
      <c r="CC6653" s="419"/>
      <c r="CD6653" s="419"/>
      <c r="CF6653" s="419"/>
      <c r="CG6653" s="419"/>
      <c r="CH6653" s="419"/>
    </row>
    <row r="6654" spans="3:86" ht="21" thickBot="1">
      <c r="C6654" s="425"/>
      <c r="P6654" s="431"/>
      <c r="R6654" s="419"/>
      <c r="S6654" s="446"/>
      <c r="T6654" s="419"/>
      <c r="V6654" s="196"/>
      <c r="W6654" s="419"/>
      <c r="X6654" s="419"/>
      <c r="Z6654" s="419"/>
      <c r="AA6654" s="419"/>
      <c r="AB6654" s="419"/>
      <c r="AD6654" s="419"/>
      <c r="AE6654" s="419"/>
      <c r="AF6654" s="419"/>
      <c r="AH6654" s="419"/>
      <c r="AI6654" s="419"/>
      <c r="AJ6654" s="419"/>
      <c r="AL6654" s="419"/>
      <c r="AM6654" s="419"/>
      <c r="AN6654" s="403"/>
      <c r="AO6654" s="419"/>
      <c r="AP6654" s="419"/>
      <c r="AQ6654" s="419"/>
      <c r="AR6654" s="419"/>
      <c r="AS6654" s="419"/>
      <c r="AT6654" s="419"/>
      <c r="AU6654" s="419"/>
      <c r="AV6654" s="419"/>
      <c r="AX6654" s="419"/>
      <c r="AY6654" s="419"/>
      <c r="AZ6654" s="419"/>
      <c r="BB6654" s="419"/>
      <c r="BC6654" s="419"/>
      <c r="BD6654" s="419"/>
      <c r="BF6654" s="419"/>
      <c r="BG6654" s="419"/>
      <c r="BH6654" s="419"/>
      <c r="BJ6654" s="419"/>
      <c r="BK6654" s="419"/>
      <c r="BL6654" s="419"/>
      <c r="BN6654" s="419"/>
      <c r="BO6654" s="419"/>
      <c r="BP6654" s="419"/>
      <c r="BR6654" s="419"/>
      <c r="BS6654" s="419"/>
      <c r="BT6654" s="419"/>
      <c r="BV6654" s="419"/>
      <c r="BW6654" s="419"/>
      <c r="BX6654" s="397"/>
      <c r="BZ6654" s="449"/>
      <c r="CB6654" s="419"/>
      <c r="CC6654" s="419"/>
      <c r="CD6654" s="419"/>
      <c r="CF6654" s="419"/>
      <c r="CG6654" s="419"/>
      <c r="CH6654" s="419"/>
    </row>
    <row r="6655" spans="3:86" ht="21" thickBot="1">
      <c r="C6655" s="425"/>
      <c r="P6655" s="431"/>
      <c r="R6655" s="419"/>
      <c r="S6655" s="446"/>
      <c r="T6655" s="419"/>
      <c r="V6655" s="196"/>
      <c r="W6655" s="419"/>
      <c r="X6655" s="419"/>
      <c r="Z6655" s="419"/>
      <c r="AA6655" s="419"/>
      <c r="AB6655" s="419"/>
      <c r="AD6655" s="419"/>
      <c r="AE6655" s="419"/>
      <c r="AF6655" s="419"/>
      <c r="AH6655" s="419"/>
      <c r="AI6655" s="419"/>
      <c r="AJ6655" s="419"/>
      <c r="AL6655" s="419"/>
      <c r="AM6655" s="419"/>
      <c r="AN6655" s="403"/>
      <c r="AO6655" s="419"/>
      <c r="AP6655" s="419"/>
      <c r="AQ6655" s="419"/>
      <c r="AR6655" s="419"/>
      <c r="AS6655" s="419"/>
      <c r="AT6655" s="419"/>
      <c r="AU6655" s="419"/>
      <c r="AV6655" s="419"/>
      <c r="AX6655" s="419"/>
      <c r="AY6655" s="419"/>
      <c r="AZ6655" s="419"/>
      <c r="BB6655" s="419"/>
      <c r="BC6655" s="419"/>
      <c r="BD6655" s="419"/>
      <c r="BF6655" s="419"/>
      <c r="BG6655" s="419"/>
      <c r="BH6655" s="419"/>
      <c r="BJ6655" s="419"/>
      <c r="BK6655" s="419"/>
      <c r="BL6655" s="419"/>
      <c r="BN6655" s="419"/>
      <c r="BO6655" s="419"/>
      <c r="BP6655" s="419"/>
      <c r="BR6655" s="419"/>
      <c r="BS6655" s="419"/>
      <c r="BT6655" s="419"/>
      <c r="BV6655" s="419"/>
      <c r="BW6655" s="419"/>
      <c r="BX6655" s="397"/>
      <c r="BZ6655" s="449"/>
      <c r="CB6655" s="419"/>
      <c r="CC6655" s="419"/>
      <c r="CD6655" s="419"/>
      <c r="CF6655" s="419"/>
      <c r="CG6655" s="419"/>
      <c r="CH6655" s="419"/>
    </row>
    <row r="6656" spans="3:86" ht="21" thickBot="1">
      <c r="C6656" s="425"/>
      <c r="P6656" s="431"/>
      <c r="R6656" s="419"/>
      <c r="S6656" s="446"/>
      <c r="T6656" s="419"/>
      <c r="V6656" s="196"/>
      <c r="W6656" s="419"/>
      <c r="X6656" s="419"/>
      <c r="Z6656" s="419"/>
      <c r="AA6656" s="419"/>
      <c r="AB6656" s="419"/>
      <c r="AD6656" s="419"/>
      <c r="AE6656" s="419"/>
      <c r="AF6656" s="419"/>
      <c r="AH6656" s="419"/>
      <c r="AI6656" s="419"/>
      <c r="AJ6656" s="419"/>
      <c r="AL6656" s="419"/>
      <c r="AM6656" s="419"/>
      <c r="AN6656" s="403"/>
      <c r="AO6656" s="419"/>
      <c r="AP6656" s="419"/>
      <c r="AQ6656" s="419"/>
      <c r="AR6656" s="419"/>
      <c r="AS6656" s="419"/>
      <c r="AT6656" s="419"/>
      <c r="AU6656" s="419"/>
      <c r="AV6656" s="419"/>
      <c r="AX6656" s="419"/>
      <c r="AY6656" s="419"/>
      <c r="AZ6656" s="419"/>
      <c r="BB6656" s="419"/>
      <c r="BC6656" s="419"/>
      <c r="BD6656" s="419"/>
      <c r="BF6656" s="419"/>
      <c r="BG6656" s="419"/>
      <c r="BH6656" s="419"/>
      <c r="BJ6656" s="419"/>
      <c r="BK6656" s="419"/>
      <c r="BL6656" s="419"/>
      <c r="BN6656" s="419"/>
      <c r="BO6656" s="419"/>
      <c r="BP6656" s="419"/>
      <c r="BR6656" s="419"/>
      <c r="BS6656" s="419"/>
      <c r="BT6656" s="419"/>
      <c r="BV6656" s="419"/>
      <c r="BW6656" s="419"/>
      <c r="BX6656" s="397"/>
      <c r="BZ6656" s="449"/>
      <c r="CB6656" s="419"/>
      <c r="CC6656" s="419"/>
      <c r="CD6656" s="419"/>
      <c r="CF6656" s="419"/>
      <c r="CG6656" s="419"/>
      <c r="CH6656" s="419"/>
    </row>
    <row r="6657" spans="3:86" ht="21" thickBot="1">
      <c r="C6657" s="425"/>
      <c r="P6657" s="431"/>
      <c r="R6657" s="419"/>
      <c r="S6657" s="446"/>
      <c r="T6657" s="419"/>
      <c r="V6657" s="196"/>
      <c r="W6657" s="419"/>
      <c r="X6657" s="419"/>
      <c r="Z6657" s="419"/>
      <c r="AA6657" s="419"/>
      <c r="AB6657" s="419"/>
      <c r="AD6657" s="419"/>
      <c r="AE6657" s="419"/>
      <c r="AF6657" s="419"/>
      <c r="AH6657" s="419"/>
      <c r="AI6657" s="419"/>
      <c r="AJ6657" s="419"/>
      <c r="AL6657" s="419"/>
      <c r="AM6657" s="419"/>
      <c r="AN6657" s="403"/>
      <c r="AO6657" s="419"/>
      <c r="AP6657" s="419"/>
      <c r="AQ6657" s="419"/>
      <c r="AR6657" s="419"/>
      <c r="AS6657" s="419"/>
      <c r="AT6657" s="419"/>
      <c r="AU6657" s="419"/>
      <c r="AV6657" s="419"/>
      <c r="AX6657" s="419"/>
      <c r="AY6657" s="419"/>
      <c r="AZ6657" s="419"/>
      <c r="BB6657" s="419"/>
      <c r="BC6657" s="419"/>
      <c r="BD6657" s="419"/>
      <c r="BF6657" s="419"/>
      <c r="BG6657" s="419"/>
      <c r="BH6657" s="419"/>
      <c r="BJ6657" s="419"/>
      <c r="BK6657" s="419"/>
      <c r="BL6657" s="419"/>
      <c r="BN6657" s="419"/>
      <c r="BO6657" s="419"/>
      <c r="BP6657" s="419"/>
      <c r="BR6657" s="419"/>
      <c r="BS6657" s="419"/>
      <c r="BT6657" s="419"/>
      <c r="BV6657" s="419"/>
      <c r="BW6657" s="419"/>
      <c r="BX6657" s="397"/>
      <c r="BZ6657" s="449"/>
      <c r="CB6657" s="419"/>
      <c r="CC6657" s="419"/>
      <c r="CD6657" s="419"/>
      <c r="CF6657" s="419"/>
      <c r="CG6657" s="419"/>
      <c r="CH6657" s="419"/>
    </row>
    <row r="6658" spans="3:86" ht="21" thickBot="1">
      <c r="C6658" s="425"/>
      <c r="P6658" s="431"/>
      <c r="R6658" s="419"/>
      <c r="S6658" s="446"/>
      <c r="T6658" s="419"/>
      <c r="V6658" s="196"/>
      <c r="W6658" s="419"/>
      <c r="X6658" s="419"/>
      <c r="Z6658" s="419"/>
      <c r="AA6658" s="419"/>
      <c r="AB6658" s="419"/>
      <c r="AD6658" s="419"/>
      <c r="AE6658" s="419"/>
      <c r="AF6658" s="419"/>
      <c r="AH6658" s="419"/>
      <c r="AI6658" s="419"/>
      <c r="AJ6658" s="419"/>
      <c r="AL6658" s="419"/>
      <c r="AM6658" s="419"/>
      <c r="AN6658" s="403"/>
      <c r="AO6658" s="419"/>
      <c r="AP6658" s="419"/>
      <c r="AQ6658" s="419"/>
      <c r="AR6658" s="419"/>
      <c r="AS6658" s="419"/>
      <c r="AT6658" s="419"/>
      <c r="AU6658" s="419"/>
      <c r="AV6658" s="419"/>
      <c r="AX6658" s="419"/>
      <c r="AY6658" s="419"/>
      <c r="AZ6658" s="419"/>
      <c r="BB6658" s="419"/>
      <c r="BC6658" s="419"/>
      <c r="BD6658" s="419"/>
      <c r="BF6658" s="419"/>
      <c r="BG6658" s="419"/>
      <c r="BH6658" s="419"/>
      <c r="BJ6658" s="419"/>
      <c r="BK6658" s="419"/>
      <c r="BL6658" s="419"/>
      <c r="BN6658" s="419"/>
      <c r="BO6658" s="419"/>
      <c r="BP6658" s="419"/>
      <c r="BR6658" s="419"/>
      <c r="BS6658" s="419"/>
      <c r="BT6658" s="419"/>
      <c r="BV6658" s="419"/>
      <c r="BW6658" s="419"/>
      <c r="BX6658" s="397"/>
      <c r="BZ6658" s="449"/>
      <c r="CB6658" s="419"/>
      <c r="CC6658" s="419"/>
      <c r="CD6658" s="419"/>
      <c r="CF6658" s="419"/>
      <c r="CG6658" s="419"/>
      <c r="CH6658" s="419"/>
    </row>
    <row r="6659" spans="3:86" ht="21" thickBot="1">
      <c r="C6659" s="425"/>
      <c r="P6659" s="431"/>
      <c r="R6659" s="419"/>
      <c r="S6659" s="446"/>
      <c r="T6659" s="419"/>
      <c r="V6659" s="196"/>
      <c r="W6659" s="419"/>
      <c r="X6659" s="419"/>
      <c r="Z6659" s="419"/>
      <c r="AA6659" s="419"/>
      <c r="AB6659" s="419"/>
      <c r="AD6659" s="419"/>
      <c r="AE6659" s="419"/>
      <c r="AF6659" s="419"/>
      <c r="AH6659" s="419"/>
      <c r="AI6659" s="419"/>
      <c r="AJ6659" s="419"/>
      <c r="AL6659" s="419"/>
      <c r="AM6659" s="419"/>
      <c r="AN6659" s="403"/>
      <c r="AO6659" s="419"/>
      <c r="AP6659" s="419"/>
      <c r="AQ6659" s="419"/>
      <c r="AR6659" s="419"/>
      <c r="AS6659" s="419"/>
      <c r="AT6659" s="419"/>
      <c r="AU6659" s="419"/>
      <c r="AV6659" s="419"/>
      <c r="AX6659" s="419"/>
      <c r="AY6659" s="419"/>
      <c r="AZ6659" s="419"/>
      <c r="BB6659" s="419"/>
      <c r="BC6659" s="419"/>
      <c r="BD6659" s="419"/>
      <c r="BF6659" s="419"/>
      <c r="BG6659" s="419"/>
      <c r="BH6659" s="419"/>
      <c r="BJ6659" s="419"/>
      <c r="BK6659" s="419"/>
      <c r="BL6659" s="419"/>
      <c r="BN6659" s="419"/>
      <c r="BO6659" s="419"/>
      <c r="BP6659" s="419"/>
      <c r="BR6659" s="419"/>
      <c r="BS6659" s="419"/>
      <c r="BT6659" s="419"/>
      <c r="BV6659" s="419"/>
      <c r="BW6659" s="419"/>
      <c r="BX6659" s="397"/>
      <c r="BZ6659" s="449"/>
      <c r="CB6659" s="419"/>
      <c r="CC6659" s="419"/>
      <c r="CD6659" s="419"/>
      <c r="CF6659" s="419"/>
      <c r="CG6659" s="419"/>
      <c r="CH6659" s="419"/>
    </row>
    <row r="6660" spans="3:86" ht="21" thickBot="1">
      <c r="C6660" s="425"/>
      <c r="P6660" s="431"/>
      <c r="R6660" s="419"/>
      <c r="S6660" s="446"/>
      <c r="T6660" s="419"/>
      <c r="V6660" s="196"/>
      <c r="W6660" s="419"/>
      <c r="X6660" s="419"/>
      <c r="Z6660" s="419"/>
      <c r="AA6660" s="419"/>
      <c r="AB6660" s="419"/>
      <c r="AD6660" s="419"/>
      <c r="AE6660" s="419"/>
      <c r="AF6660" s="419"/>
      <c r="AH6660" s="419"/>
      <c r="AI6660" s="419"/>
      <c r="AJ6660" s="419"/>
      <c r="AL6660" s="419"/>
      <c r="AM6660" s="419"/>
      <c r="AN6660" s="403"/>
      <c r="AO6660" s="419"/>
      <c r="AP6660" s="419"/>
      <c r="AQ6660" s="419"/>
      <c r="AR6660" s="419"/>
      <c r="AS6660" s="419"/>
      <c r="AT6660" s="419"/>
      <c r="AU6660" s="419"/>
      <c r="AV6660" s="419"/>
      <c r="AX6660" s="419"/>
      <c r="AY6660" s="419"/>
      <c r="AZ6660" s="419"/>
      <c r="BB6660" s="419"/>
      <c r="BC6660" s="419"/>
      <c r="BD6660" s="419"/>
      <c r="BF6660" s="419"/>
      <c r="BG6660" s="419"/>
      <c r="BH6660" s="419"/>
      <c r="BJ6660" s="419"/>
      <c r="BK6660" s="419"/>
      <c r="BL6660" s="419"/>
      <c r="BN6660" s="419"/>
      <c r="BO6660" s="419"/>
      <c r="BP6660" s="419"/>
      <c r="BR6660" s="419"/>
      <c r="BS6660" s="419"/>
      <c r="BT6660" s="419"/>
      <c r="BV6660" s="419"/>
      <c r="BW6660" s="419"/>
      <c r="BX6660" s="397"/>
      <c r="BZ6660" s="449"/>
      <c r="CB6660" s="419"/>
      <c r="CC6660" s="419"/>
      <c r="CD6660" s="419"/>
      <c r="CF6660" s="419"/>
      <c r="CG6660" s="419"/>
      <c r="CH6660" s="419"/>
    </row>
    <row r="6661" spans="3:86" ht="21" thickBot="1">
      <c r="C6661" s="425"/>
      <c r="P6661" s="431"/>
      <c r="R6661" s="419"/>
      <c r="S6661" s="446"/>
      <c r="T6661" s="419"/>
      <c r="V6661" s="196"/>
      <c r="W6661" s="419"/>
      <c r="X6661" s="419"/>
      <c r="Z6661" s="419"/>
      <c r="AA6661" s="419"/>
      <c r="AB6661" s="419"/>
      <c r="AD6661" s="419"/>
      <c r="AE6661" s="419"/>
      <c r="AF6661" s="419"/>
      <c r="AH6661" s="419"/>
      <c r="AI6661" s="419"/>
      <c r="AJ6661" s="419"/>
      <c r="AL6661" s="419"/>
      <c r="AM6661" s="419"/>
      <c r="AN6661" s="403"/>
      <c r="AO6661" s="419"/>
      <c r="AP6661" s="419"/>
      <c r="AQ6661" s="419"/>
      <c r="AR6661" s="419"/>
      <c r="AS6661" s="419"/>
      <c r="AT6661" s="419"/>
      <c r="AU6661" s="419"/>
      <c r="AV6661" s="419"/>
      <c r="AX6661" s="419"/>
      <c r="AY6661" s="419"/>
      <c r="AZ6661" s="419"/>
      <c r="BB6661" s="419"/>
      <c r="BC6661" s="419"/>
      <c r="BD6661" s="419"/>
      <c r="BF6661" s="419"/>
      <c r="BG6661" s="419"/>
      <c r="BH6661" s="419"/>
      <c r="BJ6661" s="419"/>
      <c r="BK6661" s="419"/>
      <c r="BL6661" s="419"/>
      <c r="BN6661" s="419"/>
      <c r="BO6661" s="419"/>
      <c r="BP6661" s="419"/>
      <c r="BR6661" s="419"/>
      <c r="BS6661" s="419"/>
      <c r="BT6661" s="419"/>
      <c r="BV6661" s="419"/>
      <c r="BW6661" s="419"/>
      <c r="BX6661" s="397"/>
      <c r="BZ6661" s="449"/>
      <c r="CB6661" s="419"/>
      <c r="CC6661" s="419"/>
      <c r="CD6661" s="419"/>
      <c r="CF6661" s="419"/>
      <c r="CG6661" s="419"/>
      <c r="CH6661" s="419"/>
    </row>
    <row r="6662" spans="3:86" ht="21" thickBot="1">
      <c r="C6662" s="425"/>
      <c r="P6662" s="431"/>
      <c r="R6662" s="419"/>
      <c r="S6662" s="446"/>
      <c r="T6662" s="419"/>
      <c r="V6662" s="196"/>
      <c r="W6662" s="419"/>
      <c r="X6662" s="419"/>
      <c r="Z6662" s="419"/>
      <c r="AA6662" s="419"/>
      <c r="AB6662" s="419"/>
      <c r="AD6662" s="419"/>
      <c r="AE6662" s="419"/>
      <c r="AF6662" s="419"/>
      <c r="AH6662" s="419"/>
      <c r="AI6662" s="419"/>
      <c r="AJ6662" s="419"/>
      <c r="AL6662" s="419"/>
      <c r="AM6662" s="419"/>
      <c r="AN6662" s="403"/>
      <c r="AO6662" s="419"/>
      <c r="AP6662" s="419"/>
      <c r="AQ6662" s="419"/>
      <c r="AR6662" s="419"/>
      <c r="AS6662" s="419"/>
      <c r="AT6662" s="419"/>
      <c r="AU6662" s="419"/>
      <c r="AV6662" s="419"/>
      <c r="AX6662" s="419"/>
      <c r="AY6662" s="419"/>
      <c r="AZ6662" s="419"/>
      <c r="BB6662" s="419"/>
      <c r="BC6662" s="419"/>
      <c r="BD6662" s="419"/>
      <c r="BF6662" s="419"/>
      <c r="BG6662" s="419"/>
      <c r="BH6662" s="419"/>
      <c r="BJ6662" s="419"/>
      <c r="BK6662" s="419"/>
      <c r="BL6662" s="419"/>
      <c r="BN6662" s="419"/>
      <c r="BO6662" s="419"/>
      <c r="BP6662" s="419"/>
      <c r="BR6662" s="419"/>
      <c r="BS6662" s="419"/>
      <c r="BT6662" s="419"/>
      <c r="BV6662" s="419"/>
      <c r="BW6662" s="419"/>
      <c r="BX6662" s="397"/>
      <c r="BZ6662" s="449"/>
      <c r="CB6662" s="419"/>
      <c r="CC6662" s="419"/>
      <c r="CD6662" s="419"/>
      <c r="CF6662" s="419"/>
      <c r="CG6662" s="419"/>
      <c r="CH6662" s="419"/>
    </row>
    <row r="6663" spans="3:86" ht="21" thickBot="1">
      <c r="C6663" s="425"/>
      <c r="P6663" s="431"/>
      <c r="R6663" s="419"/>
      <c r="S6663" s="446"/>
      <c r="T6663" s="419"/>
      <c r="V6663" s="196"/>
      <c r="W6663" s="419"/>
      <c r="X6663" s="419"/>
      <c r="Z6663" s="419"/>
      <c r="AA6663" s="419"/>
      <c r="AB6663" s="419"/>
      <c r="AD6663" s="419"/>
      <c r="AE6663" s="419"/>
      <c r="AF6663" s="419"/>
      <c r="AH6663" s="419"/>
      <c r="AI6663" s="419"/>
      <c r="AJ6663" s="419"/>
      <c r="AL6663" s="419"/>
      <c r="AM6663" s="419"/>
      <c r="AN6663" s="403"/>
      <c r="AO6663" s="419"/>
      <c r="AP6663" s="419"/>
      <c r="AQ6663" s="419"/>
      <c r="AR6663" s="419"/>
      <c r="AS6663" s="419"/>
      <c r="AT6663" s="419"/>
      <c r="AU6663" s="419"/>
      <c r="AV6663" s="419"/>
      <c r="AX6663" s="419"/>
      <c r="AY6663" s="419"/>
      <c r="AZ6663" s="419"/>
      <c r="BB6663" s="419"/>
      <c r="BC6663" s="419"/>
      <c r="BD6663" s="419"/>
      <c r="BF6663" s="419"/>
      <c r="BG6663" s="419"/>
      <c r="BH6663" s="419"/>
      <c r="BJ6663" s="419"/>
      <c r="BK6663" s="419"/>
      <c r="BL6663" s="419"/>
      <c r="BN6663" s="419"/>
      <c r="BO6663" s="419"/>
      <c r="BP6663" s="419"/>
      <c r="BR6663" s="419"/>
      <c r="BS6663" s="419"/>
      <c r="BT6663" s="419"/>
      <c r="BV6663" s="419"/>
      <c r="BW6663" s="419"/>
      <c r="BX6663" s="397"/>
      <c r="BZ6663" s="449"/>
      <c r="CB6663" s="419"/>
      <c r="CC6663" s="419"/>
      <c r="CD6663" s="419"/>
      <c r="CF6663" s="419"/>
      <c r="CG6663" s="419"/>
      <c r="CH6663" s="419"/>
    </row>
    <row r="6664" spans="3:86" ht="21" thickBot="1">
      <c r="C6664" s="425"/>
      <c r="P6664" s="431"/>
      <c r="R6664" s="419"/>
      <c r="S6664" s="446"/>
      <c r="T6664" s="419"/>
      <c r="V6664" s="196"/>
      <c r="W6664" s="419"/>
      <c r="X6664" s="419"/>
      <c r="Z6664" s="419"/>
      <c r="AA6664" s="419"/>
      <c r="AB6664" s="419"/>
      <c r="AD6664" s="419"/>
      <c r="AE6664" s="419"/>
      <c r="AF6664" s="419"/>
      <c r="AH6664" s="419"/>
      <c r="AI6664" s="419"/>
      <c r="AJ6664" s="419"/>
      <c r="AL6664" s="419"/>
      <c r="AM6664" s="419"/>
      <c r="AN6664" s="403"/>
      <c r="AO6664" s="419"/>
      <c r="AP6664" s="419"/>
      <c r="AQ6664" s="419"/>
      <c r="AR6664" s="419"/>
      <c r="AS6664" s="419"/>
      <c r="AT6664" s="419"/>
      <c r="AU6664" s="419"/>
      <c r="AV6664" s="419"/>
      <c r="AX6664" s="419"/>
      <c r="AY6664" s="419"/>
      <c r="AZ6664" s="419"/>
      <c r="BB6664" s="419"/>
      <c r="BC6664" s="419"/>
      <c r="BD6664" s="419"/>
      <c r="BF6664" s="419"/>
      <c r="BG6664" s="419"/>
      <c r="BH6664" s="419"/>
      <c r="BJ6664" s="419"/>
      <c r="BK6664" s="419"/>
      <c r="BL6664" s="419"/>
      <c r="BN6664" s="419"/>
      <c r="BO6664" s="419"/>
      <c r="BP6664" s="419"/>
      <c r="BR6664" s="419"/>
      <c r="BS6664" s="419"/>
      <c r="BT6664" s="419"/>
      <c r="BV6664" s="419"/>
      <c r="BW6664" s="419"/>
      <c r="BX6664" s="397"/>
      <c r="BZ6664" s="449"/>
      <c r="CB6664" s="419"/>
      <c r="CC6664" s="419"/>
      <c r="CD6664" s="419"/>
      <c r="CF6664" s="419"/>
      <c r="CG6664" s="419"/>
      <c r="CH6664" s="419"/>
    </row>
    <row r="6665" spans="3:86" ht="21" thickBot="1">
      <c r="C6665" s="425"/>
      <c r="P6665" s="431"/>
      <c r="R6665" s="419"/>
      <c r="S6665" s="446"/>
      <c r="T6665" s="419"/>
      <c r="V6665" s="196"/>
      <c r="W6665" s="419"/>
      <c r="X6665" s="419"/>
      <c r="Z6665" s="419"/>
      <c r="AA6665" s="419"/>
      <c r="AB6665" s="419"/>
      <c r="AD6665" s="419"/>
      <c r="AE6665" s="419"/>
      <c r="AF6665" s="419"/>
      <c r="AH6665" s="419"/>
      <c r="AI6665" s="419"/>
      <c r="AJ6665" s="419"/>
      <c r="AL6665" s="419"/>
      <c r="AM6665" s="419"/>
      <c r="AN6665" s="403"/>
      <c r="AO6665" s="419"/>
      <c r="AP6665" s="419"/>
      <c r="AQ6665" s="419"/>
      <c r="AR6665" s="419"/>
      <c r="AS6665" s="419"/>
      <c r="AT6665" s="419"/>
      <c r="AU6665" s="419"/>
      <c r="AV6665" s="419"/>
      <c r="AX6665" s="419"/>
      <c r="AY6665" s="419"/>
      <c r="AZ6665" s="419"/>
      <c r="BB6665" s="419"/>
      <c r="BC6665" s="419"/>
      <c r="BD6665" s="419"/>
      <c r="BF6665" s="419"/>
      <c r="BG6665" s="419"/>
      <c r="BH6665" s="419"/>
      <c r="BJ6665" s="419"/>
      <c r="BK6665" s="419"/>
      <c r="BL6665" s="419"/>
      <c r="BN6665" s="419"/>
      <c r="BO6665" s="419"/>
      <c r="BP6665" s="419"/>
      <c r="BR6665" s="419"/>
      <c r="BS6665" s="419"/>
      <c r="BT6665" s="419"/>
      <c r="BV6665" s="419"/>
      <c r="BW6665" s="419"/>
      <c r="BX6665" s="397"/>
      <c r="BZ6665" s="449"/>
      <c r="CB6665" s="419"/>
      <c r="CC6665" s="419"/>
      <c r="CD6665" s="419"/>
      <c r="CF6665" s="419"/>
      <c r="CG6665" s="419"/>
      <c r="CH6665" s="419"/>
    </row>
    <row r="6666" spans="3:86" ht="21" thickBot="1">
      <c r="C6666" s="425"/>
      <c r="P6666" s="431"/>
      <c r="R6666" s="419"/>
      <c r="S6666" s="446"/>
      <c r="T6666" s="419"/>
      <c r="V6666" s="196"/>
      <c r="W6666" s="419"/>
      <c r="X6666" s="419"/>
      <c r="Z6666" s="419"/>
      <c r="AA6666" s="419"/>
      <c r="AB6666" s="419"/>
      <c r="AD6666" s="419"/>
      <c r="AE6666" s="419"/>
      <c r="AF6666" s="419"/>
      <c r="AH6666" s="419"/>
      <c r="AI6666" s="419"/>
      <c r="AJ6666" s="419"/>
      <c r="AL6666" s="419"/>
      <c r="AM6666" s="419"/>
      <c r="AN6666" s="403"/>
      <c r="AO6666" s="419"/>
      <c r="AP6666" s="419"/>
      <c r="AQ6666" s="419"/>
      <c r="AR6666" s="419"/>
      <c r="AS6666" s="419"/>
      <c r="AT6666" s="419"/>
      <c r="AU6666" s="419"/>
      <c r="AV6666" s="419"/>
      <c r="AX6666" s="419"/>
      <c r="AY6666" s="419"/>
      <c r="AZ6666" s="419"/>
      <c r="BB6666" s="419"/>
      <c r="BC6666" s="419"/>
      <c r="BD6666" s="419"/>
      <c r="BF6666" s="419"/>
      <c r="BG6666" s="419"/>
      <c r="BH6666" s="419"/>
      <c r="BJ6666" s="419"/>
      <c r="BK6666" s="419"/>
      <c r="BL6666" s="419"/>
      <c r="BN6666" s="419"/>
      <c r="BO6666" s="419"/>
      <c r="BP6666" s="419"/>
      <c r="BR6666" s="419"/>
      <c r="BS6666" s="419"/>
      <c r="BT6666" s="419"/>
      <c r="BV6666" s="419"/>
      <c r="BW6666" s="419"/>
      <c r="BX6666" s="397"/>
      <c r="BZ6666" s="449"/>
      <c r="CB6666" s="419"/>
      <c r="CC6666" s="419"/>
      <c r="CD6666" s="419"/>
      <c r="CF6666" s="419"/>
      <c r="CG6666" s="419"/>
      <c r="CH6666" s="419"/>
    </row>
    <row r="6667" spans="3:86" ht="21" thickBot="1">
      <c r="C6667" s="425"/>
      <c r="P6667" s="431"/>
      <c r="R6667" s="419"/>
      <c r="S6667" s="446"/>
      <c r="T6667" s="419"/>
      <c r="V6667" s="196"/>
      <c r="W6667" s="419"/>
      <c r="X6667" s="419"/>
      <c r="Z6667" s="419"/>
      <c r="AA6667" s="419"/>
      <c r="AB6667" s="419"/>
      <c r="AD6667" s="419"/>
      <c r="AE6667" s="419"/>
      <c r="AF6667" s="419"/>
      <c r="AH6667" s="419"/>
      <c r="AI6667" s="419"/>
      <c r="AJ6667" s="419"/>
      <c r="AL6667" s="419"/>
      <c r="AM6667" s="419"/>
      <c r="AN6667" s="403"/>
      <c r="AO6667" s="419"/>
      <c r="AP6667" s="419"/>
      <c r="AQ6667" s="419"/>
      <c r="AR6667" s="419"/>
      <c r="AS6667" s="419"/>
      <c r="AT6667" s="419"/>
      <c r="AU6667" s="419"/>
      <c r="AV6667" s="419"/>
      <c r="AX6667" s="419"/>
      <c r="AY6667" s="419"/>
      <c r="AZ6667" s="419"/>
      <c r="BB6667" s="419"/>
      <c r="BC6667" s="419"/>
      <c r="BD6667" s="419"/>
      <c r="BF6667" s="419"/>
      <c r="BG6667" s="419"/>
      <c r="BH6667" s="419"/>
      <c r="BJ6667" s="419"/>
      <c r="BK6667" s="419"/>
      <c r="BL6667" s="419"/>
      <c r="BN6667" s="419"/>
      <c r="BO6667" s="419"/>
      <c r="BP6667" s="419"/>
      <c r="BR6667" s="419"/>
      <c r="BS6667" s="419"/>
      <c r="BT6667" s="419"/>
      <c r="BV6667" s="419"/>
      <c r="BW6667" s="419"/>
      <c r="BX6667" s="397"/>
      <c r="BZ6667" s="449"/>
      <c r="CB6667" s="419"/>
      <c r="CC6667" s="419"/>
      <c r="CD6667" s="419"/>
      <c r="CF6667" s="419"/>
      <c r="CG6667" s="419"/>
      <c r="CH6667" s="419"/>
    </row>
    <row r="6668" spans="3:86" ht="21" thickBot="1">
      <c r="C6668" s="425"/>
      <c r="P6668" s="431"/>
      <c r="R6668" s="419"/>
      <c r="S6668" s="446"/>
      <c r="T6668" s="419"/>
      <c r="V6668" s="196"/>
      <c r="W6668" s="419"/>
      <c r="X6668" s="419"/>
      <c r="Z6668" s="419"/>
      <c r="AA6668" s="419"/>
      <c r="AB6668" s="419"/>
      <c r="AD6668" s="419"/>
      <c r="AE6668" s="419"/>
      <c r="AF6668" s="419"/>
      <c r="AH6668" s="419"/>
      <c r="AI6668" s="419"/>
      <c r="AJ6668" s="419"/>
      <c r="AL6668" s="419"/>
      <c r="AM6668" s="419"/>
      <c r="AN6668" s="403"/>
      <c r="AO6668" s="419"/>
      <c r="AP6668" s="419"/>
      <c r="AQ6668" s="419"/>
      <c r="AR6668" s="419"/>
      <c r="AS6668" s="419"/>
      <c r="AT6668" s="419"/>
      <c r="AU6668" s="419"/>
      <c r="AV6668" s="419"/>
      <c r="AX6668" s="419"/>
      <c r="AY6668" s="419"/>
      <c r="AZ6668" s="419"/>
      <c r="BB6668" s="419"/>
      <c r="BC6668" s="419"/>
      <c r="BD6668" s="419"/>
      <c r="BF6668" s="419"/>
      <c r="BG6668" s="419"/>
      <c r="BH6668" s="419"/>
      <c r="BJ6668" s="419"/>
      <c r="BK6668" s="419"/>
      <c r="BL6668" s="419"/>
      <c r="BN6668" s="419"/>
      <c r="BO6668" s="419"/>
      <c r="BP6668" s="419"/>
      <c r="BR6668" s="419"/>
      <c r="BS6668" s="419"/>
      <c r="BT6668" s="419"/>
      <c r="BV6668" s="419"/>
      <c r="BW6668" s="419"/>
      <c r="BX6668" s="397"/>
      <c r="BZ6668" s="449"/>
      <c r="CB6668" s="419"/>
      <c r="CC6668" s="419"/>
      <c r="CD6668" s="419"/>
      <c r="CF6668" s="419"/>
      <c r="CG6668" s="419"/>
      <c r="CH6668" s="419"/>
    </row>
    <row r="6669" spans="3:86" ht="21" thickBot="1">
      <c r="C6669" s="425"/>
      <c r="P6669" s="431"/>
      <c r="R6669" s="419"/>
      <c r="S6669" s="446"/>
      <c r="T6669" s="419"/>
      <c r="V6669" s="196"/>
      <c r="W6669" s="419"/>
      <c r="X6669" s="419"/>
      <c r="Z6669" s="419"/>
      <c r="AA6669" s="419"/>
      <c r="AB6669" s="419"/>
      <c r="AD6669" s="419"/>
      <c r="AE6669" s="419"/>
      <c r="AF6669" s="419"/>
      <c r="AH6669" s="419"/>
      <c r="AI6669" s="419"/>
      <c r="AJ6669" s="419"/>
      <c r="AL6669" s="419"/>
      <c r="AM6669" s="419"/>
      <c r="AN6669" s="403"/>
      <c r="AO6669" s="419"/>
      <c r="AP6669" s="419"/>
      <c r="AQ6669" s="419"/>
      <c r="AR6669" s="419"/>
      <c r="AS6669" s="419"/>
      <c r="AT6669" s="419"/>
      <c r="AU6669" s="419"/>
      <c r="AV6669" s="419"/>
      <c r="AX6669" s="419"/>
      <c r="AY6669" s="419"/>
      <c r="AZ6669" s="419"/>
      <c r="BB6669" s="419"/>
      <c r="BC6669" s="419"/>
      <c r="BD6669" s="419"/>
      <c r="BF6669" s="419"/>
      <c r="BG6669" s="419"/>
      <c r="BH6669" s="419"/>
      <c r="BJ6669" s="419"/>
      <c r="BK6669" s="419"/>
      <c r="BL6669" s="419"/>
      <c r="BN6669" s="419"/>
      <c r="BO6669" s="419"/>
      <c r="BP6669" s="419"/>
      <c r="BR6669" s="419"/>
      <c r="BS6669" s="419"/>
      <c r="BT6669" s="419"/>
      <c r="BV6669" s="419"/>
      <c r="BW6669" s="419"/>
      <c r="BX6669" s="397"/>
      <c r="BZ6669" s="449"/>
      <c r="CB6669" s="419"/>
      <c r="CC6669" s="419"/>
      <c r="CD6669" s="419"/>
      <c r="CF6669" s="419"/>
      <c r="CG6669" s="419"/>
      <c r="CH6669" s="419"/>
    </row>
    <row r="6670" spans="3:86" ht="21" thickBot="1">
      <c r="C6670" s="425"/>
      <c r="P6670" s="431"/>
      <c r="R6670" s="419"/>
      <c r="S6670" s="446"/>
      <c r="T6670" s="419"/>
      <c r="V6670" s="196"/>
      <c r="W6670" s="419"/>
      <c r="X6670" s="419"/>
      <c r="Z6670" s="419"/>
      <c r="AA6670" s="419"/>
      <c r="AB6670" s="419"/>
      <c r="AD6670" s="419"/>
      <c r="AE6670" s="419"/>
      <c r="AF6670" s="419"/>
      <c r="AH6670" s="419"/>
      <c r="AI6670" s="419"/>
      <c r="AJ6670" s="419"/>
      <c r="AL6670" s="419"/>
      <c r="AM6670" s="419"/>
      <c r="AN6670" s="403"/>
      <c r="AO6670" s="419"/>
      <c r="AP6670" s="419"/>
      <c r="AQ6670" s="419"/>
      <c r="AR6670" s="419"/>
      <c r="AS6670" s="419"/>
      <c r="AT6670" s="419"/>
      <c r="AU6670" s="419"/>
      <c r="AV6670" s="419"/>
      <c r="AX6670" s="419"/>
      <c r="AY6670" s="419"/>
      <c r="AZ6670" s="419"/>
      <c r="BB6670" s="419"/>
      <c r="BC6670" s="419"/>
      <c r="BD6670" s="419"/>
      <c r="BF6670" s="419"/>
      <c r="BG6670" s="419"/>
      <c r="BH6670" s="419"/>
      <c r="BJ6670" s="419"/>
      <c r="BK6670" s="419"/>
      <c r="BL6670" s="419"/>
      <c r="BN6670" s="419"/>
      <c r="BO6670" s="419"/>
      <c r="BP6670" s="419"/>
      <c r="BR6670" s="419"/>
      <c r="BS6670" s="419"/>
      <c r="BT6670" s="419"/>
      <c r="BV6670" s="419"/>
      <c r="BW6670" s="419"/>
      <c r="BX6670" s="397"/>
      <c r="BZ6670" s="449"/>
      <c r="CB6670" s="419"/>
      <c r="CC6670" s="419"/>
      <c r="CD6670" s="419"/>
      <c r="CF6670" s="419"/>
      <c r="CG6670" s="419"/>
      <c r="CH6670" s="419"/>
    </row>
    <row r="6671" spans="3:86" ht="21" thickBot="1">
      <c r="C6671" s="425"/>
      <c r="P6671" s="431"/>
      <c r="R6671" s="419"/>
      <c r="S6671" s="446"/>
      <c r="T6671" s="419"/>
      <c r="V6671" s="196"/>
      <c r="W6671" s="419"/>
      <c r="X6671" s="419"/>
      <c r="Z6671" s="419"/>
      <c r="AA6671" s="419"/>
      <c r="AB6671" s="419"/>
      <c r="AD6671" s="419"/>
      <c r="AE6671" s="419"/>
      <c r="AF6671" s="419"/>
      <c r="AH6671" s="419"/>
      <c r="AI6671" s="419"/>
      <c r="AJ6671" s="419"/>
      <c r="AL6671" s="419"/>
      <c r="AM6671" s="419"/>
      <c r="AN6671" s="403"/>
      <c r="AO6671" s="419"/>
      <c r="AP6671" s="419"/>
      <c r="AQ6671" s="419"/>
      <c r="AR6671" s="419"/>
      <c r="AS6671" s="419"/>
      <c r="AT6671" s="419"/>
      <c r="AU6671" s="419"/>
      <c r="AV6671" s="419"/>
      <c r="AX6671" s="419"/>
      <c r="AY6671" s="419"/>
      <c r="AZ6671" s="419"/>
      <c r="BB6671" s="419"/>
      <c r="BC6671" s="419"/>
      <c r="BD6671" s="419"/>
      <c r="BF6671" s="419"/>
      <c r="BG6671" s="419"/>
      <c r="BH6671" s="419"/>
      <c r="BJ6671" s="419"/>
      <c r="BK6671" s="419"/>
      <c r="BL6671" s="419"/>
      <c r="BN6671" s="419"/>
      <c r="BO6671" s="419"/>
      <c r="BP6671" s="419"/>
      <c r="BR6671" s="419"/>
      <c r="BS6671" s="419"/>
      <c r="BT6671" s="419"/>
      <c r="BV6671" s="419"/>
      <c r="BW6671" s="419"/>
      <c r="BX6671" s="397"/>
      <c r="BZ6671" s="449"/>
      <c r="CB6671" s="419"/>
      <c r="CC6671" s="419"/>
      <c r="CD6671" s="419"/>
      <c r="CF6671" s="419"/>
      <c r="CG6671" s="419"/>
      <c r="CH6671" s="419"/>
    </row>
    <row r="6672" spans="3:86" ht="21" thickBot="1">
      <c r="C6672" s="425"/>
      <c r="P6672" s="431"/>
      <c r="R6672" s="419"/>
      <c r="S6672" s="446"/>
      <c r="T6672" s="419"/>
      <c r="V6672" s="196"/>
      <c r="W6672" s="419"/>
      <c r="X6672" s="419"/>
      <c r="Z6672" s="419"/>
      <c r="AA6672" s="419"/>
      <c r="AB6672" s="419"/>
      <c r="AD6672" s="419"/>
      <c r="AE6672" s="419"/>
      <c r="AF6672" s="419"/>
      <c r="AH6672" s="419"/>
      <c r="AI6672" s="419"/>
      <c r="AJ6672" s="419"/>
      <c r="AL6672" s="419"/>
      <c r="AM6672" s="419"/>
      <c r="AN6672" s="403"/>
      <c r="AO6672" s="419"/>
      <c r="AP6672" s="419"/>
      <c r="AQ6672" s="419"/>
      <c r="AR6672" s="419"/>
      <c r="AS6672" s="419"/>
      <c r="AT6672" s="419"/>
      <c r="AU6672" s="419"/>
      <c r="AV6672" s="419"/>
      <c r="AX6672" s="419"/>
      <c r="AY6672" s="419"/>
      <c r="AZ6672" s="419"/>
      <c r="BB6672" s="419"/>
      <c r="BC6672" s="419"/>
      <c r="BD6672" s="419"/>
      <c r="BF6672" s="419"/>
      <c r="BG6672" s="419"/>
      <c r="BH6672" s="419"/>
      <c r="BJ6672" s="419"/>
      <c r="BK6672" s="419"/>
      <c r="BL6672" s="419"/>
      <c r="BN6672" s="419"/>
      <c r="BO6672" s="419"/>
      <c r="BP6672" s="419"/>
      <c r="BR6672" s="419"/>
      <c r="BS6672" s="419"/>
      <c r="BT6672" s="419"/>
      <c r="BV6672" s="419"/>
      <c r="BW6672" s="419"/>
      <c r="BX6672" s="397"/>
      <c r="BZ6672" s="449"/>
      <c r="CB6672" s="419"/>
      <c r="CC6672" s="419"/>
      <c r="CD6672" s="419"/>
      <c r="CF6672" s="419"/>
      <c r="CG6672" s="419"/>
      <c r="CH6672" s="419"/>
    </row>
    <row r="6673" spans="3:86" ht="21" thickBot="1">
      <c r="C6673" s="425"/>
      <c r="P6673" s="431"/>
      <c r="R6673" s="419"/>
      <c r="S6673" s="446"/>
      <c r="T6673" s="419"/>
      <c r="V6673" s="196"/>
      <c r="W6673" s="419"/>
      <c r="X6673" s="419"/>
      <c r="Z6673" s="419"/>
      <c r="AA6673" s="419"/>
      <c r="AB6673" s="419"/>
      <c r="AD6673" s="419"/>
      <c r="AE6673" s="419"/>
      <c r="AF6673" s="419"/>
      <c r="AH6673" s="419"/>
      <c r="AI6673" s="419"/>
      <c r="AJ6673" s="419"/>
      <c r="AL6673" s="419"/>
      <c r="AM6673" s="419"/>
      <c r="AN6673" s="403"/>
      <c r="AO6673" s="419"/>
      <c r="AP6673" s="419"/>
      <c r="AQ6673" s="419"/>
      <c r="AR6673" s="419"/>
      <c r="AS6673" s="419"/>
      <c r="AT6673" s="419"/>
      <c r="AU6673" s="419"/>
      <c r="AV6673" s="419"/>
      <c r="AX6673" s="419"/>
      <c r="AY6673" s="419"/>
      <c r="AZ6673" s="419"/>
      <c r="BB6673" s="419"/>
      <c r="BC6673" s="419"/>
      <c r="BD6673" s="419"/>
      <c r="BF6673" s="419"/>
      <c r="BG6673" s="419"/>
      <c r="BH6673" s="419"/>
      <c r="BJ6673" s="419"/>
      <c r="BK6673" s="419"/>
      <c r="BL6673" s="419"/>
      <c r="BN6673" s="419"/>
      <c r="BO6673" s="419"/>
      <c r="BP6673" s="419"/>
      <c r="BR6673" s="419"/>
      <c r="BS6673" s="419"/>
      <c r="BT6673" s="419"/>
      <c r="BV6673" s="419"/>
      <c r="BW6673" s="419"/>
      <c r="BX6673" s="397"/>
      <c r="BZ6673" s="449"/>
      <c r="CB6673" s="419"/>
      <c r="CC6673" s="419"/>
      <c r="CD6673" s="419"/>
      <c r="CF6673" s="419"/>
      <c r="CG6673" s="419"/>
      <c r="CH6673" s="419"/>
    </row>
    <row r="6674" spans="3:86" ht="21" thickBot="1">
      <c r="C6674" s="425"/>
      <c r="P6674" s="431"/>
      <c r="R6674" s="419"/>
      <c r="S6674" s="446"/>
      <c r="T6674" s="419"/>
      <c r="V6674" s="196"/>
      <c r="W6674" s="419"/>
      <c r="X6674" s="419"/>
      <c r="Z6674" s="419"/>
      <c r="AA6674" s="419"/>
      <c r="AB6674" s="419"/>
      <c r="AD6674" s="419"/>
      <c r="AE6674" s="419"/>
      <c r="AF6674" s="419"/>
      <c r="AH6674" s="419"/>
      <c r="AI6674" s="419"/>
      <c r="AJ6674" s="419"/>
      <c r="AL6674" s="419"/>
      <c r="AM6674" s="419"/>
      <c r="AN6674" s="403"/>
      <c r="AO6674" s="419"/>
      <c r="AP6674" s="419"/>
      <c r="AQ6674" s="419"/>
      <c r="AR6674" s="419"/>
      <c r="AS6674" s="419"/>
      <c r="AT6674" s="419"/>
      <c r="AU6674" s="419"/>
      <c r="AV6674" s="419"/>
      <c r="AX6674" s="419"/>
      <c r="AY6674" s="419"/>
      <c r="AZ6674" s="419"/>
      <c r="BB6674" s="419"/>
      <c r="BC6674" s="419"/>
      <c r="BD6674" s="419"/>
      <c r="BF6674" s="419"/>
      <c r="BG6674" s="419"/>
      <c r="BH6674" s="419"/>
      <c r="BJ6674" s="419"/>
      <c r="BK6674" s="419"/>
      <c r="BL6674" s="419"/>
      <c r="BN6674" s="419"/>
      <c r="BO6674" s="419"/>
      <c r="BP6674" s="419"/>
      <c r="BR6674" s="419"/>
      <c r="BS6674" s="419"/>
      <c r="BT6674" s="419"/>
      <c r="BV6674" s="419"/>
      <c r="BW6674" s="419"/>
      <c r="BX6674" s="397"/>
      <c r="BZ6674" s="449"/>
      <c r="CB6674" s="419"/>
      <c r="CC6674" s="419"/>
      <c r="CD6674" s="419"/>
      <c r="CF6674" s="419"/>
      <c r="CG6674" s="419"/>
      <c r="CH6674" s="419"/>
    </row>
    <row r="6675" spans="3:86" ht="21" thickBot="1">
      <c r="C6675" s="425"/>
      <c r="P6675" s="431"/>
      <c r="R6675" s="419"/>
      <c r="S6675" s="446"/>
      <c r="T6675" s="419"/>
      <c r="V6675" s="196"/>
      <c r="W6675" s="419"/>
      <c r="X6675" s="419"/>
      <c r="Z6675" s="419"/>
      <c r="AA6675" s="419"/>
      <c r="AB6675" s="419"/>
      <c r="AD6675" s="419"/>
      <c r="AE6675" s="419"/>
      <c r="AF6675" s="419"/>
      <c r="AH6675" s="419"/>
      <c r="AI6675" s="419"/>
      <c r="AJ6675" s="419"/>
      <c r="AL6675" s="419"/>
      <c r="AM6675" s="419"/>
      <c r="AN6675" s="403"/>
      <c r="AO6675" s="419"/>
      <c r="AP6675" s="419"/>
      <c r="AQ6675" s="419"/>
      <c r="AR6675" s="419"/>
      <c r="AS6675" s="419"/>
      <c r="AT6675" s="419"/>
      <c r="AU6675" s="419"/>
      <c r="AV6675" s="419"/>
      <c r="AX6675" s="419"/>
      <c r="AY6675" s="419"/>
      <c r="AZ6675" s="419"/>
      <c r="BB6675" s="419"/>
      <c r="BC6675" s="419"/>
      <c r="BD6675" s="419"/>
      <c r="BF6675" s="419"/>
      <c r="BG6675" s="419"/>
      <c r="BH6675" s="419"/>
      <c r="BJ6675" s="419"/>
      <c r="BK6675" s="419"/>
      <c r="BL6675" s="419"/>
      <c r="BN6675" s="419"/>
      <c r="BO6675" s="419"/>
      <c r="BP6675" s="419"/>
      <c r="BR6675" s="419"/>
      <c r="BS6675" s="419"/>
      <c r="BT6675" s="419"/>
      <c r="BV6675" s="419"/>
      <c r="BW6675" s="419"/>
      <c r="BX6675" s="397"/>
      <c r="BZ6675" s="449"/>
      <c r="CB6675" s="419"/>
      <c r="CC6675" s="419"/>
      <c r="CD6675" s="419"/>
      <c r="CF6675" s="419"/>
      <c r="CG6675" s="419"/>
      <c r="CH6675" s="419"/>
    </row>
    <row r="6676" spans="3:86" ht="21" thickBot="1">
      <c r="C6676" s="425"/>
      <c r="P6676" s="431"/>
      <c r="R6676" s="419"/>
      <c r="S6676" s="446"/>
      <c r="T6676" s="419"/>
      <c r="V6676" s="196"/>
      <c r="W6676" s="419"/>
      <c r="X6676" s="419"/>
      <c r="Z6676" s="419"/>
      <c r="AA6676" s="419"/>
      <c r="AB6676" s="419"/>
      <c r="AD6676" s="419"/>
      <c r="AE6676" s="419"/>
      <c r="AF6676" s="419"/>
      <c r="AH6676" s="419"/>
      <c r="AI6676" s="419"/>
      <c r="AJ6676" s="419"/>
      <c r="AL6676" s="419"/>
      <c r="AM6676" s="419"/>
      <c r="AN6676" s="403"/>
      <c r="AO6676" s="419"/>
      <c r="AP6676" s="419"/>
      <c r="AQ6676" s="419"/>
      <c r="AR6676" s="419"/>
      <c r="AS6676" s="419"/>
      <c r="AT6676" s="419"/>
      <c r="AU6676" s="419"/>
      <c r="AV6676" s="419"/>
      <c r="AX6676" s="419"/>
      <c r="AY6676" s="419"/>
      <c r="AZ6676" s="419"/>
      <c r="BB6676" s="419"/>
      <c r="BC6676" s="419"/>
      <c r="BD6676" s="419"/>
      <c r="BF6676" s="419"/>
      <c r="BG6676" s="419"/>
      <c r="BH6676" s="419"/>
      <c r="BJ6676" s="419"/>
      <c r="BK6676" s="419"/>
      <c r="BL6676" s="419"/>
      <c r="BN6676" s="419"/>
      <c r="BO6676" s="419"/>
      <c r="BP6676" s="419"/>
      <c r="BR6676" s="419"/>
      <c r="BS6676" s="419"/>
      <c r="BT6676" s="419"/>
      <c r="BV6676" s="419"/>
      <c r="BW6676" s="419"/>
      <c r="BX6676" s="397"/>
      <c r="BZ6676" s="449"/>
      <c r="CB6676" s="419"/>
      <c r="CC6676" s="419"/>
      <c r="CD6676" s="419"/>
      <c r="CF6676" s="419"/>
      <c r="CG6676" s="419"/>
      <c r="CH6676" s="419"/>
    </row>
    <row r="6677" spans="3:86" ht="21" thickBot="1">
      <c r="C6677" s="425"/>
      <c r="P6677" s="431"/>
      <c r="R6677" s="419"/>
      <c r="S6677" s="446"/>
      <c r="T6677" s="419"/>
      <c r="V6677" s="196"/>
      <c r="W6677" s="419"/>
      <c r="X6677" s="419"/>
      <c r="Z6677" s="419"/>
      <c r="AA6677" s="419"/>
      <c r="AB6677" s="419"/>
      <c r="AD6677" s="419"/>
      <c r="AE6677" s="419"/>
      <c r="AF6677" s="419"/>
      <c r="AH6677" s="419"/>
      <c r="AI6677" s="419"/>
      <c r="AJ6677" s="419"/>
      <c r="AL6677" s="419"/>
      <c r="AM6677" s="419"/>
      <c r="AN6677" s="403"/>
      <c r="AO6677" s="419"/>
      <c r="AP6677" s="419"/>
      <c r="AQ6677" s="419"/>
      <c r="AR6677" s="419"/>
      <c r="AS6677" s="419"/>
      <c r="AT6677" s="419"/>
      <c r="AU6677" s="419"/>
      <c r="AV6677" s="419"/>
      <c r="AX6677" s="419"/>
      <c r="AY6677" s="419"/>
      <c r="AZ6677" s="419"/>
      <c r="BB6677" s="419"/>
      <c r="BC6677" s="419"/>
      <c r="BD6677" s="419"/>
      <c r="BF6677" s="419"/>
      <c r="BG6677" s="419"/>
      <c r="BH6677" s="419"/>
      <c r="BJ6677" s="419"/>
      <c r="BK6677" s="419"/>
      <c r="BL6677" s="419"/>
      <c r="BN6677" s="419"/>
      <c r="BO6677" s="419"/>
      <c r="BP6677" s="419"/>
      <c r="BR6677" s="419"/>
      <c r="BS6677" s="419"/>
      <c r="BT6677" s="419"/>
      <c r="BV6677" s="419"/>
      <c r="BW6677" s="419"/>
      <c r="BX6677" s="397"/>
      <c r="BZ6677" s="449"/>
      <c r="CB6677" s="419"/>
      <c r="CC6677" s="419"/>
      <c r="CD6677" s="419"/>
      <c r="CF6677" s="419"/>
      <c r="CG6677" s="419"/>
      <c r="CH6677" s="419"/>
    </row>
    <row r="6678" spans="3:86" ht="21" thickBot="1">
      <c r="C6678" s="425"/>
      <c r="P6678" s="431"/>
      <c r="R6678" s="419"/>
      <c r="S6678" s="446"/>
      <c r="T6678" s="419"/>
      <c r="V6678" s="196"/>
      <c r="W6678" s="419"/>
      <c r="X6678" s="419"/>
      <c r="Z6678" s="419"/>
      <c r="AA6678" s="419"/>
      <c r="AB6678" s="419"/>
      <c r="AD6678" s="419"/>
      <c r="AE6678" s="419"/>
      <c r="AF6678" s="419"/>
      <c r="AH6678" s="419"/>
      <c r="AI6678" s="419"/>
      <c r="AJ6678" s="419"/>
      <c r="AL6678" s="419"/>
      <c r="AM6678" s="419"/>
      <c r="AN6678" s="403"/>
      <c r="AO6678" s="419"/>
      <c r="AP6678" s="419"/>
      <c r="AQ6678" s="419"/>
      <c r="AR6678" s="419"/>
      <c r="AS6678" s="419"/>
      <c r="AT6678" s="419"/>
      <c r="AU6678" s="419"/>
      <c r="AV6678" s="419"/>
      <c r="AX6678" s="419"/>
      <c r="AY6678" s="419"/>
      <c r="AZ6678" s="419"/>
      <c r="BB6678" s="419"/>
      <c r="BC6678" s="419"/>
      <c r="BD6678" s="419"/>
      <c r="BF6678" s="419"/>
      <c r="BG6678" s="419"/>
      <c r="BH6678" s="419"/>
      <c r="BJ6678" s="419"/>
      <c r="BK6678" s="419"/>
      <c r="BL6678" s="419"/>
      <c r="BN6678" s="419"/>
      <c r="BO6678" s="419"/>
      <c r="BP6678" s="419"/>
      <c r="BR6678" s="419"/>
      <c r="BS6678" s="419"/>
      <c r="BT6678" s="419"/>
      <c r="BV6678" s="419"/>
      <c r="BW6678" s="419"/>
      <c r="BX6678" s="397"/>
      <c r="BZ6678" s="449"/>
      <c r="CB6678" s="419"/>
      <c r="CC6678" s="419"/>
      <c r="CD6678" s="419"/>
      <c r="CF6678" s="419"/>
      <c r="CG6678" s="419"/>
      <c r="CH6678" s="419"/>
    </row>
    <row r="6679" spans="3:86" ht="21" thickBot="1">
      <c r="C6679" s="425"/>
      <c r="P6679" s="431"/>
      <c r="R6679" s="419"/>
      <c r="S6679" s="446"/>
      <c r="T6679" s="419"/>
      <c r="V6679" s="196"/>
      <c r="W6679" s="419"/>
      <c r="X6679" s="419"/>
      <c r="Z6679" s="419"/>
      <c r="AA6679" s="419"/>
      <c r="AB6679" s="419"/>
      <c r="AD6679" s="419"/>
      <c r="AE6679" s="419"/>
      <c r="AF6679" s="419"/>
      <c r="AH6679" s="419"/>
      <c r="AI6679" s="419"/>
      <c r="AJ6679" s="419"/>
      <c r="AL6679" s="419"/>
      <c r="AM6679" s="419"/>
      <c r="AN6679" s="403"/>
      <c r="AO6679" s="419"/>
      <c r="AP6679" s="419"/>
      <c r="AQ6679" s="419"/>
      <c r="AR6679" s="419"/>
      <c r="AS6679" s="419"/>
      <c r="AT6679" s="419"/>
      <c r="AU6679" s="419"/>
      <c r="AV6679" s="419"/>
      <c r="AX6679" s="419"/>
      <c r="AY6679" s="419"/>
      <c r="AZ6679" s="419"/>
      <c r="BB6679" s="419"/>
      <c r="BC6679" s="419"/>
      <c r="BD6679" s="419"/>
      <c r="BF6679" s="419"/>
      <c r="BG6679" s="419"/>
      <c r="BH6679" s="419"/>
      <c r="BJ6679" s="419"/>
      <c r="BK6679" s="419"/>
      <c r="BL6679" s="419"/>
      <c r="BN6679" s="419"/>
      <c r="BO6679" s="419"/>
      <c r="BP6679" s="419"/>
      <c r="BR6679" s="419"/>
      <c r="BS6679" s="419"/>
      <c r="BT6679" s="419"/>
      <c r="BV6679" s="419"/>
      <c r="BW6679" s="419"/>
      <c r="BX6679" s="397"/>
      <c r="BZ6679" s="449"/>
      <c r="CB6679" s="419"/>
      <c r="CC6679" s="419"/>
      <c r="CD6679" s="419"/>
      <c r="CF6679" s="419"/>
      <c r="CG6679" s="419"/>
      <c r="CH6679" s="419"/>
    </row>
    <row r="6680" spans="3:86" ht="21" thickBot="1">
      <c r="C6680" s="425"/>
      <c r="P6680" s="431"/>
      <c r="R6680" s="419"/>
      <c r="S6680" s="446"/>
      <c r="T6680" s="419"/>
      <c r="V6680" s="196"/>
      <c r="W6680" s="419"/>
      <c r="X6680" s="419"/>
      <c r="Z6680" s="419"/>
      <c r="AA6680" s="419"/>
      <c r="AB6680" s="419"/>
      <c r="AD6680" s="419"/>
      <c r="AE6680" s="419"/>
      <c r="AF6680" s="419"/>
      <c r="AH6680" s="419"/>
      <c r="AI6680" s="419"/>
      <c r="AJ6680" s="419"/>
      <c r="AL6680" s="419"/>
      <c r="AM6680" s="419"/>
      <c r="AN6680" s="403"/>
      <c r="AO6680" s="419"/>
      <c r="AP6680" s="419"/>
      <c r="AQ6680" s="419"/>
      <c r="AR6680" s="419"/>
      <c r="AS6680" s="419"/>
      <c r="AT6680" s="419"/>
      <c r="AU6680" s="419"/>
      <c r="AV6680" s="419"/>
      <c r="AX6680" s="419"/>
      <c r="AY6680" s="419"/>
      <c r="AZ6680" s="419"/>
      <c r="BB6680" s="419"/>
      <c r="BC6680" s="419"/>
      <c r="BD6680" s="419"/>
      <c r="BF6680" s="419"/>
      <c r="BG6680" s="419"/>
      <c r="BH6680" s="419"/>
      <c r="BJ6680" s="419"/>
      <c r="BK6680" s="419"/>
      <c r="BL6680" s="419"/>
      <c r="BN6680" s="419"/>
      <c r="BO6680" s="419"/>
      <c r="BP6680" s="419"/>
      <c r="BR6680" s="419"/>
      <c r="BS6680" s="419"/>
      <c r="BT6680" s="419"/>
      <c r="BV6680" s="419"/>
      <c r="BW6680" s="419"/>
      <c r="BX6680" s="397"/>
      <c r="BZ6680" s="449"/>
      <c r="CB6680" s="419"/>
      <c r="CC6680" s="419"/>
      <c r="CD6680" s="419"/>
      <c r="CF6680" s="419"/>
      <c r="CG6680" s="419"/>
      <c r="CH6680" s="419"/>
    </row>
    <row r="6681" spans="3:86" ht="21" thickBot="1">
      <c r="C6681" s="425"/>
      <c r="P6681" s="431"/>
      <c r="R6681" s="419"/>
      <c r="S6681" s="446"/>
      <c r="T6681" s="419"/>
      <c r="V6681" s="196"/>
      <c r="W6681" s="419"/>
      <c r="X6681" s="419"/>
      <c r="Z6681" s="419"/>
      <c r="AA6681" s="419"/>
      <c r="AB6681" s="419"/>
      <c r="AD6681" s="419"/>
      <c r="AE6681" s="419"/>
      <c r="AF6681" s="419"/>
      <c r="AH6681" s="419"/>
      <c r="AI6681" s="419"/>
      <c r="AJ6681" s="419"/>
      <c r="AL6681" s="419"/>
      <c r="AM6681" s="419"/>
      <c r="AN6681" s="403"/>
      <c r="AO6681" s="419"/>
      <c r="AP6681" s="419"/>
      <c r="AQ6681" s="419"/>
      <c r="AR6681" s="419"/>
      <c r="AS6681" s="419"/>
      <c r="AT6681" s="419"/>
      <c r="AU6681" s="419"/>
      <c r="AV6681" s="419"/>
      <c r="AX6681" s="419"/>
      <c r="AY6681" s="419"/>
      <c r="AZ6681" s="419"/>
      <c r="BB6681" s="419"/>
      <c r="BC6681" s="419"/>
      <c r="BD6681" s="419"/>
      <c r="BF6681" s="419"/>
      <c r="BG6681" s="419"/>
      <c r="BH6681" s="419"/>
      <c r="BJ6681" s="419"/>
      <c r="BK6681" s="419"/>
      <c r="BL6681" s="419"/>
      <c r="BN6681" s="419"/>
      <c r="BO6681" s="419"/>
      <c r="BP6681" s="419"/>
      <c r="BR6681" s="419"/>
      <c r="BS6681" s="419"/>
      <c r="BT6681" s="419"/>
      <c r="BV6681" s="419"/>
      <c r="BW6681" s="419"/>
      <c r="BX6681" s="397"/>
      <c r="BZ6681" s="449"/>
      <c r="CB6681" s="419"/>
      <c r="CC6681" s="419"/>
      <c r="CD6681" s="419"/>
      <c r="CF6681" s="419"/>
      <c r="CG6681" s="419"/>
      <c r="CH6681" s="419"/>
    </row>
    <row r="6682" spans="3:86" ht="21" thickBot="1">
      <c r="C6682" s="425"/>
      <c r="P6682" s="431"/>
      <c r="R6682" s="419"/>
      <c r="S6682" s="446"/>
      <c r="T6682" s="419"/>
      <c r="V6682" s="196"/>
      <c r="W6682" s="419"/>
      <c r="X6682" s="419"/>
      <c r="Z6682" s="419"/>
      <c r="AA6682" s="419"/>
      <c r="AB6682" s="419"/>
      <c r="AD6682" s="419"/>
      <c r="AE6682" s="419"/>
      <c r="AF6682" s="419"/>
      <c r="AH6682" s="419"/>
      <c r="AI6682" s="419"/>
      <c r="AJ6682" s="419"/>
      <c r="AL6682" s="419"/>
      <c r="AM6682" s="419"/>
      <c r="AN6682" s="403"/>
      <c r="AO6682" s="419"/>
      <c r="AP6682" s="419"/>
      <c r="AQ6682" s="419"/>
      <c r="AR6682" s="419"/>
      <c r="AS6682" s="419"/>
      <c r="AT6682" s="419"/>
      <c r="AU6682" s="419"/>
      <c r="AV6682" s="419"/>
      <c r="AX6682" s="419"/>
      <c r="AY6682" s="419"/>
      <c r="AZ6682" s="419"/>
      <c r="BB6682" s="419"/>
      <c r="BC6682" s="419"/>
      <c r="BD6682" s="419"/>
      <c r="BF6682" s="419"/>
      <c r="BG6682" s="419"/>
      <c r="BH6682" s="419"/>
      <c r="BJ6682" s="419"/>
      <c r="BK6682" s="419"/>
      <c r="BL6682" s="419"/>
      <c r="BN6682" s="419"/>
      <c r="BO6682" s="419"/>
      <c r="BP6682" s="419"/>
      <c r="BR6682" s="419"/>
      <c r="BS6682" s="419"/>
      <c r="BT6682" s="419"/>
      <c r="BV6682" s="419"/>
      <c r="BW6682" s="419"/>
      <c r="BX6682" s="397"/>
      <c r="BZ6682" s="449"/>
      <c r="CB6682" s="419"/>
      <c r="CC6682" s="419"/>
      <c r="CD6682" s="419"/>
      <c r="CF6682" s="419"/>
      <c r="CG6682" s="419"/>
      <c r="CH6682" s="419"/>
    </row>
    <row r="6683" spans="3:86" ht="21" thickBot="1">
      <c r="C6683" s="425"/>
      <c r="P6683" s="431"/>
      <c r="R6683" s="419"/>
      <c r="S6683" s="446"/>
      <c r="T6683" s="419"/>
      <c r="V6683" s="196"/>
      <c r="W6683" s="419"/>
      <c r="X6683" s="419"/>
      <c r="Z6683" s="419"/>
      <c r="AA6683" s="419"/>
      <c r="AB6683" s="419"/>
      <c r="AD6683" s="419"/>
      <c r="AE6683" s="419"/>
      <c r="AF6683" s="419"/>
      <c r="AH6683" s="419"/>
      <c r="AI6683" s="419"/>
      <c r="AJ6683" s="419"/>
      <c r="AL6683" s="419"/>
      <c r="AM6683" s="419"/>
      <c r="AN6683" s="403"/>
      <c r="AO6683" s="419"/>
      <c r="AP6683" s="419"/>
      <c r="AQ6683" s="419"/>
      <c r="AR6683" s="419"/>
      <c r="AS6683" s="419"/>
      <c r="AT6683" s="419"/>
      <c r="AU6683" s="419"/>
      <c r="AV6683" s="419"/>
      <c r="AX6683" s="419"/>
      <c r="AY6683" s="419"/>
      <c r="AZ6683" s="419"/>
      <c r="BB6683" s="419"/>
      <c r="BC6683" s="419"/>
      <c r="BD6683" s="419"/>
      <c r="BF6683" s="419"/>
      <c r="BG6683" s="419"/>
      <c r="BH6683" s="419"/>
      <c r="BJ6683" s="419"/>
      <c r="BK6683" s="419"/>
      <c r="BL6683" s="419"/>
      <c r="BN6683" s="419"/>
      <c r="BO6683" s="419"/>
      <c r="BP6683" s="419"/>
      <c r="BR6683" s="419"/>
      <c r="BS6683" s="419"/>
      <c r="BT6683" s="419"/>
      <c r="BV6683" s="419"/>
      <c r="BW6683" s="419"/>
      <c r="BX6683" s="397"/>
      <c r="BZ6683" s="449"/>
      <c r="CB6683" s="419"/>
      <c r="CC6683" s="419"/>
      <c r="CD6683" s="419"/>
      <c r="CF6683" s="419"/>
      <c r="CG6683" s="419"/>
      <c r="CH6683" s="419"/>
    </row>
    <row r="6684" spans="3:86" ht="21" thickBot="1">
      <c r="C6684" s="425"/>
      <c r="P6684" s="431"/>
      <c r="R6684" s="419"/>
      <c r="S6684" s="446"/>
      <c r="T6684" s="419"/>
      <c r="V6684" s="196"/>
      <c r="W6684" s="419"/>
      <c r="X6684" s="419"/>
      <c r="Z6684" s="419"/>
      <c r="AA6684" s="419"/>
      <c r="AB6684" s="419"/>
      <c r="AD6684" s="419"/>
      <c r="AE6684" s="419"/>
      <c r="AF6684" s="419"/>
      <c r="AH6684" s="419"/>
      <c r="AI6684" s="419"/>
      <c r="AJ6684" s="419"/>
      <c r="AL6684" s="419"/>
      <c r="AM6684" s="419"/>
      <c r="AN6684" s="403"/>
      <c r="AO6684" s="419"/>
      <c r="AP6684" s="419"/>
      <c r="AQ6684" s="419"/>
      <c r="AR6684" s="419"/>
      <c r="AS6684" s="419"/>
      <c r="AT6684" s="419"/>
      <c r="AU6684" s="419"/>
      <c r="AV6684" s="419"/>
      <c r="AX6684" s="419"/>
      <c r="AY6684" s="419"/>
      <c r="AZ6684" s="419"/>
      <c r="BB6684" s="419"/>
      <c r="BC6684" s="419"/>
      <c r="BD6684" s="419"/>
      <c r="BF6684" s="419"/>
      <c r="BG6684" s="419"/>
      <c r="BH6684" s="419"/>
      <c r="BJ6684" s="419"/>
      <c r="BK6684" s="419"/>
      <c r="BL6684" s="419"/>
      <c r="BN6684" s="419"/>
      <c r="BO6684" s="419"/>
      <c r="BP6684" s="419"/>
      <c r="BR6684" s="419"/>
      <c r="BS6684" s="419"/>
      <c r="BT6684" s="419"/>
      <c r="BV6684" s="419"/>
      <c r="BW6684" s="419"/>
      <c r="BX6684" s="397"/>
      <c r="BZ6684" s="449"/>
      <c r="CB6684" s="419"/>
      <c r="CC6684" s="419"/>
      <c r="CD6684" s="419"/>
      <c r="CF6684" s="419"/>
      <c r="CG6684" s="419"/>
      <c r="CH6684" s="419"/>
    </row>
    <row r="6685" spans="3:86" ht="21" thickBot="1">
      <c r="C6685" s="425"/>
      <c r="P6685" s="431"/>
      <c r="R6685" s="419"/>
      <c r="S6685" s="446"/>
      <c r="T6685" s="419"/>
      <c r="V6685" s="196"/>
      <c r="W6685" s="419"/>
      <c r="X6685" s="419"/>
      <c r="Z6685" s="419"/>
      <c r="AA6685" s="419"/>
      <c r="AB6685" s="419"/>
      <c r="AD6685" s="419"/>
      <c r="AE6685" s="419"/>
      <c r="AF6685" s="419"/>
      <c r="AH6685" s="419"/>
      <c r="AI6685" s="419"/>
      <c r="AJ6685" s="419"/>
      <c r="AL6685" s="419"/>
      <c r="AM6685" s="419"/>
      <c r="AN6685" s="403"/>
      <c r="AO6685" s="419"/>
      <c r="AP6685" s="419"/>
      <c r="AQ6685" s="419"/>
      <c r="AR6685" s="419"/>
      <c r="AS6685" s="419"/>
      <c r="AT6685" s="419"/>
      <c r="AU6685" s="419"/>
      <c r="AV6685" s="419"/>
      <c r="AX6685" s="419"/>
      <c r="AY6685" s="419"/>
      <c r="AZ6685" s="419"/>
      <c r="BB6685" s="419"/>
      <c r="BC6685" s="419"/>
      <c r="BD6685" s="419"/>
      <c r="BF6685" s="419"/>
      <c r="BG6685" s="419"/>
      <c r="BH6685" s="419"/>
      <c r="BJ6685" s="419"/>
      <c r="BK6685" s="419"/>
      <c r="BL6685" s="419"/>
      <c r="BN6685" s="419"/>
      <c r="BO6685" s="419"/>
      <c r="BP6685" s="419"/>
      <c r="BR6685" s="419"/>
      <c r="BS6685" s="419"/>
      <c r="BT6685" s="419"/>
      <c r="BV6685" s="419"/>
      <c r="BW6685" s="419"/>
      <c r="BX6685" s="397"/>
      <c r="BZ6685" s="449"/>
      <c r="CB6685" s="419"/>
      <c r="CC6685" s="419"/>
      <c r="CD6685" s="419"/>
      <c r="CF6685" s="419"/>
      <c r="CG6685" s="419"/>
      <c r="CH6685" s="419"/>
    </row>
    <row r="6686" spans="3:86" ht="21" thickBot="1">
      <c r="C6686" s="425"/>
      <c r="P6686" s="431"/>
      <c r="R6686" s="419"/>
      <c r="S6686" s="446"/>
      <c r="T6686" s="419"/>
      <c r="V6686" s="196"/>
      <c r="W6686" s="419"/>
      <c r="X6686" s="419"/>
      <c r="Z6686" s="419"/>
      <c r="AA6686" s="419"/>
      <c r="AB6686" s="419"/>
      <c r="AD6686" s="419"/>
      <c r="AE6686" s="419"/>
      <c r="AF6686" s="419"/>
      <c r="AH6686" s="419"/>
      <c r="AI6686" s="419"/>
      <c r="AJ6686" s="419"/>
      <c r="AL6686" s="419"/>
      <c r="AM6686" s="419"/>
      <c r="AN6686" s="403"/>
      <c r="AO6686" s="419"/>
      <c r="AP6686" s="419"/>
      <c r="AQ6686" s="419"/>
      <c r="AR6686" s="419"/>
      <c r="AS6686" s="419"/>
      <c r="AT6686" s="419"/>
      <c r="AU6686" s="419"/>
      <c r="AV6686" s="419"/>
      <c r="AX6686" s="419"/>
      <c r="AY6686" s="419"/>
      <c r="AZ6686" s="419"/>
      <c r="BB6686" s="419"/>
      <c r="BC6686" s="419"/>
      <c r="BD6686" s="419"/>
      <c r="BF6686" s="419"/>
      <c r="BG6686" s="419"/>
      <c r="BH6686" s="419"/>
      <c r="BJ6686" s="419"/>
      <c r="BK6686" s="419"/>
      <c r="BL6686" s="419"/>
      <c r="BN6686" s="419"/>
      <c r="BO6686" s="419"/>
      <c r="BP6686" s="419"/>
      <c r="BR6686" s="419"/>
      <c r="BS6686" s="419"/>
      <c r="BT6686" s="419"/>
      <c r="BV6686" s="419"/>
      <c r="BW6686" s="419"/>
      <c r="BX6686" s="397"/>
      <c r="BZ6686" s="449"/>
      <c r="CB6686" s="419"/>
      <c r="CC6686" s="419"/>
      <c r="CD6686" s="419"/>
      <c r="CF6686" s="419"/>
      <c r="CG6686" s="419"/>
      <c r="CH6686" s="419"/>
    </row>
    <row r="6687" spans="3:86" ht="21" thickBot="1">
      <c r="C6687" s="425"/>
      <c r="P6687" s="431"/>
      <c r="R6687" s="419"/>
      <c r="S6687" s="446"/>
      <c r="T6687" s="419"/>
      <c r="V6687" s="196"/>
      <c r="W6687" s="419"/>
      <c r="X6687" s="419"/>
      <c r="Z6687" s="419"/>
      <c r="AA6687" s="419"/>
      <c r="AB6687" s="419"/>
      <c r="AD6687" s="419"/>
      <c r="AE6687" s="419"/>
      <c r="AF6687" s="419"/>
      <c r="AH6687" s="419"/>
      <c r="AI6687" s="419"/>
      <c r="AJ6687" s="419"/>
      <c r="AL6687" s="419"/>
      <c r="AM6687" s="419"/>
      <c r="AN6687" s="403"/>
      <c r="AO6687" s="419"/>
      <c r="AP6687" s="419"/>
      <c r="AQ6687" s="419"/>
      <c r="AR6687" s="419"/>
      <c r="AS6687" s="419"/>
      <c r="AT6687" s="419"/>
      <c r="AU6687" s="419"/>
      <c r="AV6687" s="419"/>
      <c r="AX6687" s="419"/>
      <c r="AY6687" s="419"/>
      <c r="AZ6687" s="419"/>
      <c r="BB6687" s="419"/>
      <c r="BC6687" s="419"/>
      <c r="BD6687" s="419"/>
      <c r="BF6687" s="419"/>
      <c r="BG6687" s="419"/>
      <c r="BH6687" s="419"/>
      <c r="BJ6687" s="419"/>
      <c r="BK6687" s="419"/>
      <c r="BL6687" s="419"/>
      <c r="BN6687" s="419"/>
      <c r="BO6687" s="419"/>
      <c r="BP6687" s="419"/>
      <c r="BR6687" s="419"/>
      <c r="BS6687" s="419"/>
      <c r="BT6687" s="419"/>
      <c r="BV6687" s="419"/>
      <c r="BW6687" s="419"/>
      <c r="BX6687" s="397"/>
      <c r="BZ6687" s="449"/>
      <c r="CB6687" s="419"/>
      <c r="CC6687" s="419"/>
      <c r="CD6687" s="419"/>
      <c r="CF6687" s="419"/>
      <c r="CG6687" s="419"/>
      <c r="CH6687" s="419"/>
    </row>
    <row r="6688" spans="3:86" ht="21" thickBot="1">
      <c r="C6688" s="425"/>
      <c r="P6688" s="431"/>
      <c r="R6688" s="419"/>
      <c r="S6688" s="446"/>
      <c r="T6688" s="419"/>
      <c r="V6688" s="196"/>
      <c r="W6688" s="419"/>
      <c r="X6688" s="419"/>
      <c r="Z6688" s="419"/>
      <c r="AA6688" s="419"/>
      <c r="AB6688" s="419"/>
      <c r="AD6688" s="419"/>
      <c r="AE6688" s="419"/>
      <c r="AF6688" s="419"/>
      <c r="AH6688" s="419"/>
      <c r="AI6688" s="419"/>
      <c r="AJ6688" s="419"/>
      <c r="AL6688" s="419"/>
      <c r="AM6688" s="419"/>
      <c r="AN6688" s="403"/>
      <c r="AO6688" s="419"/>
      <c r="AP6688" s="419"/>
      <c r="AQ6688" s="419"/>
      <c r="AR6688" s="419"/>
      <c r="AS6688" s="419"/>
      <c r="AT6688" s="419"/>
      <c r="AU6688" s="419"/>
      <c r="AV6688" s="419"/>
      <c r="AX6688" s="419"/>
      <c r="AY6688" s="419"/>
      <c r="AZ6688" s="419"/>
      <c r="BB6688" s="419"/>
      <c r="BC6688" s="419"/>
      <c r="BD6688" s="419"/>
      <c r="BF6688" s="419"/>
      <c r="BG6688" s="419"/>
      <c r="BH6688" s="419"/>
      <c r="BJ6688" s="419"/>
      <c r="BK6688" s="419"/>
      <c r="BL6688" s="419"/>
      <c r="BN6688" s="419"/>
      <c r="BO6688" s="419"/>
      <c r="BP6688" s="419"/>
      <c r="BR6688" s="419"/>
      <c r="BS6688" s="419"/>
      <c r="BT6688" s="419"/>
      <c r="BV6688" s="419"/>
      <c r="BW6688" s="419"/>
      <c r="BX6688" s="397"/>
      <c r="BZ6688" s="449"/>
      <c r="CB6688" s="419"/>
      <c r="CC6688" s="419"/>
      <c r="CD6688" s="419"/>
      <c r="CF6688" s="419"/>
      <c r="CG6688" s="419"/>
      <c r="CH6688" s="419"/>
    </row>
    <row r="6689" spans="3:86" ht="21" thickBot="1">
      <c r="C6689" s="425"/>
      <c r="P6689" s="431"/>
      <c r="R6689" s="419"/>
      <c r="S6689" s="446"/>
      <c r="T6689" s="419"/>
      <c r="V6689" s="196"/>
      <c r="W6689" s="419"/>
      <c r="X6689" s="419"/>
      <c r="Z6689" s="419"/>
      <c r="AA6689" s="419"/>
      <c r="AB6689" s="419"/>
      <c r="AD6689" s="419"/>
      <c r="AE6689" s="419"/>
      <c r="AF6689" s="419"/>
      <c r="AH6689" s="419"/>
      <c r="AI6689" s="419"/>
      <c r="AJ6689" s="419"/>
      <c r="AL6689" s="419"/>
      <c r="AM6689" s="419"/>
      <c r="AN6689" s="403"/>
      <c r="AO6689" s="419"/>
      <c r="AP6689" s="419"/>
      <c r="AQ6689" s="419"/>
      <c r="AR6689" s="419"/>
      <c r="AS6689" s="419"/>
      <c r="AT6689" s="419"/>
      <c r="AU6689" s="419"/>
      <c r="AV6689" s="419"/>
      <c r="AX6689" s="419"/>
      <c r="AY6689" s="419"/>
      <c r="AZ6689" s="419"/>
      <c r="BB6689" s="419"/>
      <c r="BC6689" s="419"/>
      <c r="BD6689" s="419"/>
      <c r="BF6689" s="419"/>
      <c r="BG6689" s="419"/>
      <c r="BH6689" s="419"/>
      <c r="BJ6689" s="419"/>
      <c r="BK6689" s="419"/>
      <c r="BL6689" s="419"/>
      <c r="BN6689" s="419"/>
      <c r="BO6689" s="419"/>
      <c r="BP6689" s="419"/>
      <c r="BR6689" s="419"/>
      <c r="BS6689" s="419"/>
      <c r="BT6689" s="419"/>
      <c r="BV6689" s="419"/>
      <c r="BW6689" s="419"/>
      <c r="BX6689" s="397"/>
      <c r="BZ6689" s="449"/>
      <c r="CB6689" s="419"/>
      <c r="CC6689" s="419"/>
      <c r="CD6689" s="419"/>
      <c r="CF6689" s="419"/>
      <c r="CG6689" s="419"/>
      <c r="CH6689" s="419"/>
    </row>
    <row r="6690" spans="3:86" ht="21" thickBot="1">
      <c r="C6690" s="425"/>
      <c r="P6690" s="431"/>
      <c r="R6690" s="419"/>
      <c r="S6690" s="446"/>
      <c r="T6690" s="419"/>
      <c r="V6690" s="196"/>
      <c r="W6690" s="419"/>
      <c r="X6690" s="419"/>
      <c r="Z6690" s="419"/>
      <c r="AA6690" s="419"/>
      <c r="AB6690" s="419"/>
      <c r="AD6690" s="419"/>
      <c r="AE6690" s="419"/>
      <c r="AF6690" s="419"/>
      <c r="AH6690" s="419"/>
      <c r="AI6690" s="419"/>
      <c r="AJ6690" s="419"/>
      <c r="AL6690" s="419"/>
      <c r="AM6690" s="419"/>
      <c r="AN6690" s="403"/>
      <c r="AO6690" s="419"/>
      <c r="AP6690" s="419"/>
      <c r="AQ6690" s="419"/>
      <c r="AR6690" s="419"/>
      <c r="AS6690" s="419"/>
      <c r="AT6690" s="419"/>
      <c r="AU6690" s="419"/>
      <c r="AV6690" s="419"/>
      <c r="AX6690" s="419"/>
      <c r="AY6690" s="419"/>
      <c r="AZ6690" s="419"/>
      <c r="BB6690" s="419"/>
      <c r="BC6690" s="419"/>
      <c r="BD6690" s="419"/>
      <c r="BF6690" s="419"/>
      <c r="BG6690" s="419"/>
      <c r="BH6690" s="419"/>
      <c r="BJ6690" s="419"/>
      <c r="BK6690" s="419"/>
      <c r="BL6690" s="419"/>
      <c r="BN6690" s="419"/>
      <c r="BO6690" s="419"/>
      <c r="BP6690" s="419"/>
      <c r="BR6690" s="419"/>
      <c r="BS6690" s="419"/>
      <c r="BT6690" s="419"/>
      <c r="BV6690" s="419"/>
      <c r="BW6690" s="419"/>
      <c r="BX6690" s="397"/>
      <c r="BZ6690" s="449"/>
      <c r="CB6690" s="419"/>
      <c r="CC6690" s="419"/>
      <c r="CD6690" s="419"/>
      <c r="CF6690" s="419"/>
      <c r="CG6690" s="419"/>
      <c r="CH6690" s="419"/>
    </row>
    <row r="6691" spans="3:86" ht="21" thickBot="1">
      <c r="C6691" s="425"/>
      <c r="P6691" s="431"/>
      <c r="R6691" s="419"/>
      <c r="S6691" s="446"/>
      <c r="T6691" s="419"/>
      <c r="V6691" s="196"/>
      <c r="W6691" s="419"/>
      <c r="X6691" s="419"/>
      <c r="Z6691" s="419"/>
      <c r="AA6691" s="419"/>
      <c r="AB6691" s="419"/>
      <c r="AD6691" s="419"/>
      <c r="AE6691" s="419"/>
      <c r="AF6691" s="419"/>
      <c r="AH6691" s="419"/>
      <c r="AI6691" s="419"/>
      <c r="AJ6691" s="419"/>
      <c r="AL6691" s="419"/>
      <c r="AM6691" s="419"/>
      <c r="AN6691" s="403"/>
      <c r="AO6691" s="419"/>
      <c r="AP6691" s="419"/>
      <c r="AQ6691" s="419"/>
      <c r="AR6691" s="419"/>
      <c r="AS6691" s="419"/>
      <c r="AT6691" s="419"/>
      <c r="AU6691" s="419"/>
      <c r="AV6691" s="419"/>
      <c r="AX6691" s="419"/>
      <c r="AY6691" s="419"/>
      <c r="AZ6691" s="419"/>
      <c r="BB6691" s="419"/>
      <c r="BC6691" s="419"/>
      <c r="BD6691" s="419"/>
      <c r="BF6691" s="419"/>
      <c r="BG6691" s="419"/>
      <c r="BH6691" s="419"/>
      <c r="BJ6691" s="419"/>
      <c r="BK6691" s="419"/>
      <c r="BL6691" s="419"/>
      <c r="BN6691" s="419"/>
      <c r="BO6691" s="419"/>
      <c r="BP6691" s="419"/>
      <c r="BR6691" s="419"/>
      <c r="BS6691" s="419"/>
      <c r="BT6691" s="419"/>
      <c r="BV6691" s="419"/>
      <c r="BW6691" s="419"/>
      <c r="BX6691" s="397"/>
      <c r="BZ6691" s="449"/>
      <c r="CB6691" s="419"/>
      <c r="CC6691" s="419"/>
      <c r="CD6691" s="419"/>
      <c r="CF6691" s="419"/>
      <c r="CG6691" s="419"/>
      <c r="CH6691" s="419"/>
    </row>
    <row r="6692" spans="3:86" ht="21" thickBot="1">
      <c r="C6692" s="425"/>
      <c r="P6692" s="431"/>
      <c r="R6692" s="419"/>
      <c r="S6692" s="446"/>
      <c r="T6692" s="419"/>
      <c r="V6692" s="196"/>
      <c r="W6692" s="419"/>
      <c r="X6692" s="419"/>
      <c r="Z6692" s="419"/>
      <c r="AA6692" s="419"/>
      <c r="AB6692" s="419"/>
      <c r="AD6692" s="419"/>
      <c r="AE6692" s="419"/>
      <c r="AF6692" s="419"/>
      <c r="AH6692" s="419"/>
      <c r="AI6692" s="419"/>
      <c r="AJ6692" s="419"/>
      <c r="AL6692" s="419"/>
      <c r="AM6692" s="419"/>
      <c r="AN6692" s="403"/>
      <c r="AO6692" s="419"/>
      <c r="AP6692" s="419"/>
      <c r="AQ6692" s="419"/>
      <c r="AR6692" s="419"/>
      <c r="AS6692" s="419"/>
      <c r="AT6692" s="419"/>
      <c r="AU6692" s="419"/>
      <c r="AV6692" s="419"/>
      <c r="AX6692" s="419"/>
      <c r="AY6692" s="419"/>
      <c r="AZ6692" s="419"/>
      <c r="BB6692" s="419"/>
      <c r="BC6692" s="419"/>
      <c r="BD6692" s="419"/>
      <c r="BF6692" s="419"/>
      <c r="BG6692" s="419"/>
      <c r="BH6692" s="419"/>
      <c r="BJ6692" s="419"/>
      <c r="BK6692" s="419"/>
      <c r="BL6692" s="419"/>
      <c r="BN6692" s="419"/>
      <c r="BO6692" s="419"/>
      <c r="BP6692" s="419"/>
      <c r="BR6692" s="419"/>
      <c r="BS6692" s="419"/>
      <c r="BT6692" s="419"/>
      <c r="BV6692" s="419"/>
      <c r="BW6692" s="419"/>
      <c r="BX6692" s="397"/>
      <c r="BZ6692" s="449"/>
      <c r="CB6692" s="419"/>
      <c r="CC6692" s="419"/>
      <c r="CD6692" s="419"/>
      <c r="CF6692" s="419"/>
      <c r="CG6692" s="419"/>
      <c r="CH6692" s="419"/>
    </row>
    <row r="6693" spans="3:86" ht="21" thickBot="1">
      <c r="C6693" s="425"/>
      <c r="P6693" s="431"/>
      <c r="R6693" s="419"/>
      <c r="S6693" s="446"/>
      <c r="T6693" s="419"/>
      <c r="V6693" s="196"/>
      <c r="W6693" s="419"/>
      <c r="X6693" s="419"/>
      <c r="Z6693" s="419"/>
      <c r="AA6693" s="419"/>
      <c r="AB6693" s="419"/>
      <c r="AD6693" s="419"/>
      <c r="AE6693" s="419"/>
      <c r="AF6693" s="419"/>
      <c r="AH6693" s="419"/>
      <c r="AI6693" s="419"/>
      <c r="AJ6693" s="419"/>
      <c r="AL6693" s="419"/>
      <c r="AM6693" s="419"/>
      <c r="AN6693" s="403"/>
      <c r="AO6693" s="419"/>
      <c r="AP6693" s="419"/>
      <c r="AQ6693" s="419"/>
      <c r="AR6693" s="419"/>
      <c r="AS6693" s="419"/>
      <c r="AT6693" s="419"/>
      <c r="AU6693" s="419"/>
      <c r="AV6693" s="419"/>
      <c r="AX6693" s="419"/>
      <c r="AY6693" s="419"/>
      <c r="AZ6693" s="419"/>
      <c r="BB6693" s="419"/>
      <c r="BC6693" s="419"/>
      <c r="BD6693" s="419"/>
      <c r="BF6693" s="419"/>
      <c r="BG6693" s="419"/>
      <c r="BH6693" s="419"/>
      <c r="BJ6693" s="419"/>
      <c r="BK6693" s="419"/>
      <c r="BL6693" s="419"/>
      <c r="BN6693" s="419"/>
      <c r="BO6693" s="419"/>
      <c r="BP6693" s="419"/>
      <c r="BR6693" s="419"/>
      <c r="BS6693" s="419"/>
      <c r="BT6693" s="419"/>
      <c r="BV6693" s="419"/>
      <c r="BW6693" s="419"/>
      <c r="BX6693" s="397"/>
      <c r="BZ6693" s="449"/>
      <c r="CB6693" s="419"/>
      <c r="CC6693" s="419"/>
      <c r="CD6693" s="419"/>
      <c r="CF6693" s="419"/>
      <c r="CG6693" s="419"/>
      <c r="CH6693" s="419"/>
    </row>
    <row r="6694" spans="3:86" ht="21" thickBot="1">
      <c r="C6694" s="425"/>
      <c r="P6694" s="431"/>
      <c r="R6694" s="419"/>
      <c r="S6694" s="446"/>
      <c r="T6694" s="419"/>
      <c r="V6694" s="196"/>
      <c r="W6694" s="419"/>
      <c r="X6694" s="419"/>
      <c r="Z6694" s="419"/>
      <c r="AA6694" s="419"/>
      <c r="AB6694" s="419"/>
      <c r="AD6694" s="419"/>
      <c r="AE6694" s="419"/>
      <c r="AF6694" s="419"/>
      <c r="AH6694" s="419"/>
      <c r="AI6694" s="419"/>
      <c r="AJ6694" s="419"/>
      <c r="AL6694" s="419"/>
      <c r="AM6694" s="419"/>
      <c r="AN6694" s="403"/>
      <c r="AO6694" s="419"/>
      <c r="AP6694" s="419"/>
      <c r="AQ6694" s="419"/>
      <c r="AR6694" s="419"/>
      <c r="AS6694" s="419"/>
      <c r="AT6694" s="419"/>
      <c r="AU6694" s="419"/>
      <c r="AV6694" s="419"/>
      <c r="AX6694" s="419"/>
      <c r="AY6694" s="419"/>
      <c r="AZ6694" s="419"/>
      <c r="BB6694" s="419"/>
      <c r="BC6694" s="419"/>
      <c r="BD6694" s="419"/>
      <c r="BF6694" s="419"/>
      <c r="BG6694" s="419"/>
      <c r="BH6694" s="419"/>
      <c r="BJ6694" s="419"/>
      <c r="BK6694" s="419"/>
      <c r="BL6694" s="419"/>
      <c r="BN6694" s="419"/>
      <c r="BO6694" s="419"/>
      <c r="BP6694" s="419"/>
      <c r="BR6694" s="419"/>
      <c r="BS6694" s="419"/>
      <c r="BT6694" s="419"/>
      <c r="BV6694" s="419"/>
      <c r="BW6694" s="419"/>
      <c r="BX6694" s="397"/>
      <c r="BZ6694" s="449"/>
      <c r="CB6694" s="419"/>
      <c r="CC6694" s="419"/>
      <c r="CD6694" s="419"/>
      <c r="CF6694" s="419"/>
      <c r="CG6694" s="419"/>
      <c r="CH6694" s="419"/>
    </row>
    <row r="6695" spans="3:86" ht="21" thickBot="1">
      <c r="C6695" s="425"/>
      <c r="P6695" s="431"/>
      <c r="R6695" s="419"/>
      <c r="S6695" s="446"/>
      <c r="T6695" s="419"/>
      <c r="V6695" s="196"/>
      <c r="W6695" s="419"/>
      <c r="X6695" s="419"/>
      <c r="Z6695" s="419"/>
      <c r="AA6695" s="419"/>
      <c r="AB6695" s="419"/>
      <c r="AD6695" s="419"/>
      <c r="AE6695" s="419"/>
      <c r="AF6695" s="419"/>
      <c r="AH6695" s="419"/>
      <c r="AI6695" s="419"/>
      <c r="AJ6695" s="419"/>
      <c r="AL6695" s="419"/>
      <c r="AM6695" s="419"/>
      <c r="AN6695" s="403"/>
      <c r="AO6695" s="419"/>
      <c r="AP6695" s="419"/>
      <c r="AQ6695" s="419"/>
      <c r="AR6695" s="419"/>
      <c r="AS6695" s="419"/>
      <c r="AT6695" s="419"/>
      <c r="AU6695" s="419"/>
      <c r="AV6695" s="419"/>
      <c r="AX6695" s="419"/>
      <c r="AY6695" s="419"/>
      <c r="AZ6695" s="419"/>
      <c r="BB6695" s="419"/>
      <c r="BC6695" s="419"/>
      <c r="BD6695" s="419"/>
      <c r="BF6695" s="419"/>
      <c r="BG6695" s="419"/>
      <c r="BH6695" s="419"/>
      <c r="BJ6695" s="419"/>
      <c r="BK6695" s="419"/>
      <c r="BL6695" s="419"/>
      <c r="BN6695" s="419"/>
      <c r="BO6695" s="419"/>
      <c r="BP6695" s="419"/>
      <c r="BR6695" s="419"/>
      <c r="BS6695" s="419"/>
      <c r="BT6695" s="419"/>
      <c r="BV6695" s="419"/>
      <c r="BW6695" s="419"/>
      <c r="BX6695" s="397"/>
      <c r="BZ6695" s="449"/>
      <c r="CB6695" s="419"/>
      <c r="CC6695" s="419"/>
      <c r="CD6695" s="419"/>
      <c r="CF6695" s="419"/>
      <c r="CG6695" s="419"/>
      <c r="CH6695" s="419"/>
    </row>
    <row r="6696" spans="3:86" ht="21" thickBot="1">
      <c r="C6696" s="425"/>
      <c r="P6696" s="431"/>
      <c r="R6696" s="419"/>
      <c r="S6696" s="446"/>
      <c r="T6696" s="419"/>
      <c r="V6696" s="196"/>
      <c r="W6696" s="419"/>
      <c r="X6696" s="419"/>
      <c r="Z6696" s="419"/>
      <c r="AA6696" s="419"/>
      <c r="AB6696" s="419"/>
      <c r="AD6696" s="419"/>
      <c r="AE6696" s="419"/>
      <c r="AF6696" s="419"/>
      <c r="AH6696" s="419"/>
      <c r="AI6696" s="419"/>
      <c r="AJ6696" s="419"/>
      <c r="AL6696" s="419"/>
      <c r="AM6696" s="419"/>
      <c r="AN6696" s="403"/>
      <c r="AO6696" s="419"/>
      <c r="AP6696" s="419"/>
      <c r="AQ6696" s="419"/>
      <c r="AR6696" s="419"/>
      <c r="AS6696" s="419"/>
      <c r="AT6696" s="419"/>
      <c r="AU6696" s="419"/>
      <c r="AV6696" s="419"/>
      <c r="AX6696" s="419"/>
      <c r="AY6696" s="419"/>
      <c r="AZ6696" s="419"/>
      <c r="BB6696" s="419"/>
      <c r="BC6696" s="419"/>
      <c r="BD6696" s="419"/>
      <c r="BF6696" s="419"/>
      <c r="BG6696" s="419"/>
      <c r="BH6696" s="419"/>
      <c r="BJ6696" s="419"/>
      <c r="BK6696" s="419"/>
      <c r="BL6696" s="419"/>
      <c r="BN6696" s="419"/>
      <c r="BO6696" s="419"/>
      <c r="BP6696" s="419"/>
      <c r="BR6696" s="419"/>
      <c r="BS6696" s="419"/>
      <c r="BT6696" s="419"/>
      <c r="BV6696" s="419"/>
      <c r="BW6696" s="419"/>
      <c r="BX6696" s="397"/>
      <c r="BZ6696" s="449"/>
      <c r="CB6696" s="419"/>
      <c r="CC6696" s="419"/>
      <c r="CD6696" s="419"/>
      <c r="CF6696" s="419"/>
      <c r="CG6696" s="419"/>
      <c r="CH6696" s="419"/>
    </row>
    <row r="6697" spans="3:86" ht="21" thickBot="1">
      <c r="C6697" s="425"/>
      <c r="P6697" s="431"/>
      <c r="R6697" s="419"/>
      <c r="S6697" s="446"/>
      <c r="T6697" s="419"/>
      <c r="V6697" s="196"/>
      <c r="W6697" s="419"/>
      <c r="X6697" s="419"/>
      <c r="Z6697" s="419"/>
      <c r="AA6697" s="419"/>
      <c r="AB6697" s="419"/>
      <c r="AD6697" s="419"/>
      <c r="AE6697" s="419"/>
      <c r="AF6697" s="419"/>
      <c r="AH6697" s="419"/>
      <c r="AI6697" s="419"/>
      <c r="AJ6697" s="419"/>
      <c r="AL6697" s="419"/>
      <c r="AM6697" s="419"/>
      <c r="AN6697" s="403"/>
      <c r="AO6697" s="419"/>
      <c r="AP6697" s="419"/>
      <c r="AQ6697" s="419"/>
      <c r="AR6697" s="419"/>
      <c r="AS6697" s="419"/>
      <c r="AT6697" s="419"/>
      <c r="AU6697" s="419"/>
      <c r="AV6697" s="419"/>
      <c r="AX6697" s="419"/>
      <c r="AY6697" s="419"/>
      <c r="AZ6697" s="419"/>
      <c r="BB6697" s="419"/>
      <c r="BC6697" s="419"/>
      <c r="BD6697" s="419"/>
      <c r="BF6697" s="419"/>
      <c r="BG6697" s="419"/>
      <c r="BH6697" s="419"/>
      <c r="BJ6697" s="419"/>
      <c r="BK6697" s="419"/>
      <c r="BL6697" s="419"/>
      <c r="BN6697" s="419"/>
      <c r="BO6697" s="419"/>
      <c r="BP6697" s="419"/>
      <c r="BR6697" s="419"/>
      <c r="BS6697" s="419"/>
      <c r="BT6697" s="419"/>
      <c r="BV6697" s="419"/>
      <c r="BW6697" s="419"/>
      <c r="BX6697" s="397"/>
      <c r="BZ6697" s="449"/>
      <c r="CB6697" s="419"/>
      <c r="CC6697" s="419"/>
      <c r="CD6697" s="419"/>
      <c r="CF6697" s="419"/>
      <c r="CG6697" s="419"/>
      <c r="CH6697" s="419"/>
    </row>
    <row r="6698" spans="3:86" ht="21" thickBot="1">
      <c r="C6698" s="425"/>
      <c r="P6698" s="431"/>
      <c r="R6698" s="419"/>
      <c r="S6698" s="446"/>
      <c r="T6698" s="419"/>
      <c r="V6698" s="196"/>
      <c r="W6698" s="419"/>
      <c r="X6698" s="419"/>
      <c r="Z6698" s="419"/>
      <c r="AA6698" s="419"/>
      <c r="AB6698" s="419"/>
      <c r="AD6698" s="419"/>
      <c r="AE6698" s="419"/>
      <c r="AF6698" s="419"/>
      <c r="AH6698" s="419"/>
      <c r="AI6698" s="419"/>
      <c r="AJ6698" s="419"/>
      <c r="AL6698" s="419"/>
      <c r="AM6698" s="419"/>
      <c r="AN6698" s="403"/>
      <c r="AO6698" s="419"/>
      <c r="AP6698" s="419"/>
      <c r="AQ6698" s="419"/>
      <c r="AR6698" s="419"/>
      <c r="AS6698" s="419"/>
      <c r="AT6698" s="419"/>
      <c r="AU6698" s="419"/>
      <c r="AV6698" s="419"/>
      <c r="AX6698" s="419"/>
      <c r="AY6698" s="419"/>
      <c r="AZ6698" s="419"/>
      <c r="BB6698" s="419"/>
      <c r="BC6698" s="419"/>
      <c r="BD6698" s="419"/>
      <c r="BF6698" s="419"/>
      <c r="BG6698" s="419"/>
      <c r="BH6698" s="419"/>
      <c r="BJ6698" s="419"/>
      <c r="BK6698" s="419"/>
      <c r="BL6698" s="419"/>
      <c r="BN6698" s="419"/>
      <c r="BO6698" s="419"/>
      <c r="BP6698" s="419"/>
      <c r="BR6698" s="419"/>
      <c r="BS6698" s="419"/>
      <c r="BT6698" s="419"/>
      <c r="BV6698" s="419"/>
      <c r="BW6698" s="419"/>
      <c r="BX6698" s="397"/>
      <c r="BZ6698" s="449"/>
      <c r="CB6698" s="419"/>
      <c r="CC6698" s="419"/>
      <c r="CD6698" s="419"/>
      <c r="CF6698" s="419"/>
      <c r="CG6698" s="419"/>
      <c r="CH6698" s="419"/>
    </row>
    <row r="6699" spans="3:86" ht="21" thickBot="1">
      <c r="C6699" s="425"/>
      <c r="P6699" s="431"/>
      <c r="R6699" s="419"/>
      <c r="S6699" s="446"/>
      <c r="T6699" s="419"/>
      <c r="V6699" s="196"/>
      <c r="W6699" s="419"/>
      <c r="X6699" s="419"/>
      <c r="Z6699" s="419"/>
      <c r="AA6699" s="419"/>
      <c r="AB6699" s="419"/>
      <c r="AD6699" s="419"/>
      <c r="AE6699" s="419"/>
      <c r="AF6699" s="419"/>
      <c r="AH6699" s="419"/>
      <c r="AI6699" s="419"/>
      <c r="AJ6699" s="419"/>
      <c r="AL6699" s="419"/>
      <c r="AM6699" s="419"/>
      <c r="AN6699" s="403"/>
      <c r="AO6699" s="419"/>
      <c r="AP6699" s="419"/>
      <c r="AQ6699" s="419"/>
      <c r="AR6699" s="419"/>
      <c r="AS6699" s="419"/>
      <c r="AT6699" s="419"/>
      <c r="AU6699" s="419"/>
      <c r="AV6699" s="419"/>
      <c r="AX6699" s="419"/>
      <c r="AY6699" s="419"/>
      <c r="AZ6699" s="419"/>
      <c r="BB6699" s="419"/>
      <c r="BC6699" s="419"/>
      <c r="BD6699" s="419"/>
      <c r="BF6699" s="419"/>
      <c r="BG6699" s="419"/>
      <c r="BH6699" s="419"/>
      <c r="BJ6699" s="419"/>
      <c r="BK6699" s="419"/>
      <c r="BL6699" s="419"/>
      <c r="BN6699" s="419"/>
      <c r="BO6699" s="419"/>
      <c r="BP6699" s="419"/>
      <c r="BR6699" s="419"/>
      <c r="BS6699" s="419"/>
      <c r="BT6699" s="419"/>
      <c r="BV6699" s="419"/>
      <c r="BW6699" s="419"/>
      <c r="BX6699" s="397"/>
      <c r="BZ6699" s="449"/>
      <c r="CB6699" s="419"/>
      <c r="CC6699" s="419"/>
      <c r="CD6699" s="419"/>
      <c r="CF6699" s="419"/>
      <c r="CG6699" s="419"/>
      <c r="CH6699" s="419"/>
    </row>
    <row r="6700" spans="3:86" ht="21" thickBot="1">
      <c r="C6700" s="425"/>
      <c r="P6700" s="431"/>
      <c r="R6700" s="419"/>
      <c r="S6700" s="446"/>
      <c r="T6700" s="419"/>
      <c r="V6700" s="196"/>
      <c r="W6700" s="419"/>
      <c r="X6700" s="419"/>
      <c r="Z6700" s="419"/>
      <c r="AA6700" s="419"/>
      <c r="AB6700" s="419"/>
      <c r="AD6700" s="419"/>
      <c r="AE6700" s="419"/>
      <c r="AF6700" s="419"/>
      <c r="AH6700" s="419"/>
      <c r="AI6700" s="419"/>
      <c r="AJ6700" s="419"/>
      <c r="AL6700" s="419"/>
      <c r="AM6700" s="419"/>
      <c r="AN6700" s="403"/>
      <c r="AO6700" s="419"/>
      <c r="AP6700" s="419"/>
      <c r="AQ6700" s="419"/>
      <c r="AR6700" s="419"/>
      <c r="AS6700" s="419"/>
      <c r="AT6700" s="419"/>
      <c r="AU6700" s="419"/>
      <c r="AV6700" s="419"/>
      <c r="AX6700" s="419"/>
      <c r="AY6700" s="419"/>
      <c r="AZ6700" s="419"/>
      <c r="BB6700" s="419"/>
      <c r="BC6700" s="419"/>
      <c r="BD6700" s="419"/>
      <c r="BF6700" s="419"/>
      <c r="BG6700" s="419"/>
      <c r="BH6700" s="419"/>
      <c r="BJ6700" s="419"/>
      <c r="BK6700" s="419"/>
      <c r="BL6700" s="419"/>
      <c r="BN6700" s="419"/>
      <c r="BO6700" s="419"/>
      <c r="BP6700" s="419"/>
      <c r="BR6700" s="419"/>
      <c r="BS6700" s="419"/>
      <c r="BT6700" s="419"/>
      <c r="BV6700" s="419"/>
      <c r="BW6700" s="419"/>
      <c r="BX6700" s="397"/>
      <c r="BZ6700" s="449"/>
      <c r="CB6700" s="419"/>
      <c r="CC6700" s="419"/>
      <c r="CD6700" s="419"/>
      <c r="CF6700" s="419"/>
      <c r="CG6700" s="419"/>
      <c r="CH6700" s="419"/>
    </row>
    <row r="6701" spans="3:86" ht="21" thickBot="1">
      <c r="C6701" s="425"/>
      <c r="P6701" s="431"/>
      <c r="R6701" s="419"/>
      <c r="S6701" s="446"/>
      <c r="T6701" s="419"/>
      <c r="V6701" s="196"/>
      <c r="W6701" s="419"/>
      <c r="X6701" s="419"/>
      <c r="Z6701" s="419"/>
      <c r="AA6701" s="419"/>
      <c r="AB6701" s="419"/>
      <c r="AD6701" s="419"/>
      <c r="AE6701" s="419"/>
      <c r="AF6701" s="419"/>
      <c r="AH6701" s="419"/>
      <c r="AI6701" s="419"/>
      <c r="AJ6701" s="419"/>
      <c r="AL6701" s="419"/>
      <c r="AM6701" s="419"/>
      <c r="AN6701" s="403"/>
      <c r="AO6701" s="419"/>
      <c r="AP6701" s="419"/>
      <c r="AQ6701" s="419"/>
      <c r="AR6701" s="419"/>
      <c r="AS6701" s="419"/>
      <c r="AT6701" s="419"/>
      <c r="AU6701" s="419"/>
      <c r="AV6701" s="419"/>
      <c r="AX6701" s="419"/>
      <c r="AY6701" s="419"/>
      <c r="AZ6701" s="419"/>
      <c r="BB6701" s="419"/>
      <c r="BC6701" s="419"/>
      <c r="BD6701" s="419"/>
      <c r="BF6701" s="419"/>
      <c r="BG6701" s="419"/>
      <c r="BH6701" s="419"/>
      <c r="BJ6701" s="419"/>
      <c r="BK6701" s="419"/>
      <c r="BL6701" s="419"/>
      <c r="BN6701" s="419"/>
      <c r="BO6701" s="419"/>
      <c r="BP6701" s="419"/>
      <c r="BR6701" s="419"/>
      <c r="BS6701" s="419"/>
      <c r="BT6701" s="419"/>
      <c r="BV6701" s="419"/>
      <c r="BW6701" s="419"/>
      <c r="BX6701" s="397"/>
      <c r="BZ6701" s="449"/>
      <c r="CB6701" s="419"/>
      <c r="CC6701" s="419"/>
      <c r="CD6701" s="419"/>
      <c r="CF6701" s="419"/>
      <c r="CG6701" s="419"/>
      <c r="CH6701" s="419"/>
    </row>
    <row r="6702" spans="3:86" ht="21" thickBot="1">
      <c r="C6702" s="425"/>
      <c r="P6702" s="431"/>
      <c r="R6702" s="419"/>
      <c r="S6702" s="446"/>
      <c r="T6702" s="419"/>
      <c r="V6702" s="196"/>
      <c r="W6702" s="419"/>
      <c r="X6702" s="419"/>
      <c r="Z6702" s="419"/>
      <c r="AA6702" s="419"/>
      <c r="AB6702" s="419"/>
      <c r="AD6702" s="419"/>
      <c r="AE6702" s="419"/>
      <c r="AF6702" s="419"/>
      <c r="AH6702" s="419"/>
      <c r="AI6702" s="419"/>
      <c r="AJ6702" s="419"/>
      <c r="AL6702" s="419"/>
      <c r="AM6702" s="419"/>
      <c r="AN6702" s="403"/>
      <c r="AO6702" s="419"/>
      <c r="AP6702" s="419"/>
      <c r="AQ6702" s="419"/>
      <c r="AR6702" s="419"/>
      <c r="AS6702" s="419"/>
      <c r="AT6702" s="419"/>
      <c r="AU6702" s="419"/>
      <c r="AV6702" s="419"/>
      <c r="AX6702" s="419"/>
      <c r="AY6702" s="419"/>
      <c r="AZ6702" s="419"/>
      <c r="BB6702" s="419"/>
      <c r="BC6702" s="419"/>
      <c r="BD6702" s="419"/>
      <c r="BF6702" s="419"/>
      <c r="BG6702" s="419"/>
      <c r="BH6702" s="419"/>
      <c r="BJ6702" s="419"/>
      <c r="BK6702" s="419"/>
      <c r="BL6702" s="419"/>
      <c r="BN6702" s="419"/>
      <c r="BO6702" s="419"/>
      <c r="BP6702" s="419"/>
      <c r="BR6702" s="419"/>
      <c r="BS6702" s="419"/>
      <c r="BT6702" s="419"/>
      <c r="BV6702" s="419"/>
      <c r="BW6702" s="419"/>
      <c r="BX6702" s="397"/>
      <c r="BZ6702" s="449"/>
      <c r="CB6702" s="419"/>
      <c r="CC6702" s="419"/>
      <c r="CD6702" s="419"/>
      <c r="CF6702" s="419"/>
      <c r="CG6702" s="419"/>
      <c r="CH6702" s="419"/>
    </row>
    <row r="6703" spans="3:86" ht="21" thickBot="1">
      <c r="C6703" s="425"/>
      <c r="P6703" s="431"/>
      <c r="R6703" s="419"/>
      <c r="S6703" s="446"/>
      <c r="T6703" s="419"/>
      <c r="V6703" s="196"/>
      <c r="W6703" s="419"/>
      <c r="X6703" s="419"/>
      <c r="Z6703" s="419"/>
      <c r="AA6703" s="419"/>
      <c r="AB6703" s="419"/>
      <c r="AD6703" s="419"/>
      <c r="AE6703" s="419"/>
      <c r="AF6703" s="419"/>
      <c r="AH6703" s="419"/>
      <c r="AI6703" s="419"/>
      <c r="AJ6703" s="419"/>
      <c r="AL6703" s="419"/>
      <c r="AM6703" s="419"/>
      <c r="AN6703" s="403"/>
      <c r="AO6703" s="419"/>
      <c r="AP6703" s="419"/>
      <c r="AQ6703" s="419"/>
      <c r="AR6703" s="419"/>
      <c r="AS6703" s="419"/>
      <c r="AT6703" s="419"/>
      <c r="AU6703" s="419"/>
      <c r="AV6703" s="419"/>
      <c r="AX6703" s="419"/>
      <c r="AY6703" s="419"/>
      <c r="AZ6703" s="419"/>
      <c r="BB6703" s="419"/>
      <c r="BC6703" s="419"/>
      <c r="BD6703" s="419"/>
      <c r="BF6703" s="419"/>
      <c r="BG6703" s="419"/>
      <c r="BH6703" s="419"/>
      <c r="BJ6703" s="419"/>
      <c r="BK6703" s="419"/>
      <c r="BL6703" s="419"/>
      <c r="BN6703" s="419"/>
      <c r="BO6703" s="419"/>
      <c r="BP6703" s="419"/>
      <c r="BR6703" s="419"/>
      <c r="BS6703" s="419"/>
      <c r="BT6703" s="419"/>
      <c r="BV6703" s="419"/>
      <c r="BW6703" s="419"/>
      <c r="BX6703" s="397"/>
      <c r="BZ6703" s="449"/>
      <c r="CB6703" s="419"/>
      <c r="CC6703" s="419"/>
      <c r="CD6703" s="419"/>
      <c r="CF6703" s="419"/>
      <c r="CG6703" s="419"/>
      <c r="CH6703" s="419"/>
    </row>
    <row r="6704" spans="3:86" ht="21" thickBot="1">
      <c r="C6704" s="425"/>
      <c r="P6704" s="431"/>
      <c r="R6704" s="419"/>
      <c r="S6704" s="446"/>
      <c r="T6704" s="419"/>
      <c r="V6704" s="196"/>
      <c r="W6704" s="419"/>
      <c r="X6704" s="419"/>
      <c r="Z6704" s="419"/>
      <c r="AA6704" s="419"/>
      <c r="AB6704" s="419"/>
      <c r="AD6704" s="419"/>
      <c r="AE6704" s="419"/>
      <c r="AF6704" s="419"/>
      <c r="AH6704" s="419"/>
      <c r="AI6704" s="419"/>
      <c r="AJ6704" s="419"/>
      <c r="AL6704" s="419"/>
      <c r="AM6704" s="419"/>
      <c r="AN6704" s="403"/>
      <c r="AO6704" s="419"/>
      <c r="AP6704" s="419"/>
      <c r="AQ6704" s="419"/>
      <c r="AR6704" s="419"/>
      <c r="AS6704" s="419"/>
      <c r="AT6704" s="419"/>
      <c r="AU6704" s="419"/>
      <c r="AV6704" s="419"/>
      <c r="AX6704" s="419"/>
      <c r="AY6704" s="419"/>
      <c r="AZ6704" s="419"/>
      <c r="BB6704" s="419"/>
      <c r="BC6704" s="419"/>
      <c r="BD6704" s="419"/>
      <c r="BF6704" s="419"/>
      <c r="BG6704" s="419"/>
      <c r="BH6704" s="419"/>
      <c r="BJ6704" s="419"/>
      <c r="BK6704" s="419"/>
      <c r="BL6704" s="419"/>
      <c r="BN6704" s="419"/>
      <c r="BO6704" s="419"/>
      <c r="BP6704" s="419"/>
      <c r="BR6704" s="419"/>
      <c r="BS6704" s="419"/>
      <c r="BT6704" s="419"/>
      <c r="BV6704" s="419"/>
      <c r="BW6704" s="419"/>
      <c r="BX6704" s="397"/>
      <c r="BZ6704" s="449"/>
      <c r="CB6704" s="419"/>
      <c r="CC6704" s="419"/>
      <c r="CD6704" s="419"/>
      <c r="CF6704" s="419"/>
      <c r="CG6704" s="419"/>
      <c r="CH6704" s="419"/>
    </row>
    <row r="6705" spans="3:86" ht="21" thickBot="1">
      <c r="C6705" s="425"/>
      <c r="P6705" s="431"/>
      <c r="R6705" s="419"/>
      <c r="S6705" s="446"/>
      <c r="T6705" s="419"/>
      <c r="V6705" s="196"/>
      <c r="W6705" s="419"/>
      <c r="X6705" s="419"/>
      <c r="Z6705" s="419"/>
      <c r="AA6705" s="419"/>
      <c r="AB6705" s="419"/>
      <c r="AD6705" s="419"/>
      <c r="AE6705" s="419"/>
      <c r="AF6705" s="419"/>
      <c r="AH6705" s="419"/>
      <c r="AI6705" s="419"/>
      <c r="AJ6705" s="419"/>
      <c r="AL6705" s="419"/>
      <c r="AM6705" s="419"/>
      <c r="AN6705" s="403"/>
      <c r="AO6705" s="419"/>
      <c r="AP6705" s="419"/>
      <c r="AQ6705" s="419"/>
      <c r="AR6705" s="419"/>
      <c r="AS6705" s="419"/>
      <c r="AT6705" s="419"/>
      <c r="AU6705" s="419"/>
      <c r="AV6705" s="419"/>
      <c r="AX6705" s="419"/>
      <c r="AY6705" s="419"/>
      <c r="AZ6705" s="419"/>
      <c r="BB6705" s="419"/>
      <c r="BC6705" s="419"/>
      <c r="BD6705" s="419"/>
      <c r="BF6705" s="419"/>
      <c r="BG6705" s="419"/>
      <c r="BH6705" s="419"/>
      <c r="BJ6705" s="419"/>
      <c r="BK6705" s="419"/>
      <c r="BL6705" s="419"/>
      <c r="BN6705" s="419"/>
      <c r="BO6705" s="419"/>
      <c r="BP6705" s="419"/>
      <c r="BR6705" s="419"/>
      <c r="BS6705" s="419"/>
      <c r="BT6705" s="419"/>
      <c r="BV6705" s="419"/>
      <c r="BW6705" s="419"/>
      <c r="BX6705" s="397"/>
      <c r="BZ6705" s="449"/>
      <c r="CB6705" s="419"/>
      <c r="CC6705" s="419"/>
      <c r="CD6705" s="419"/>
      <c r="CF6705" s="419"/>
      <c r="CG6705" s="419"/>
      <c r="CH6705" s="419"/>
    </row>
    <row r="6706" spans="3:86" ht="21" thickBot="1">
      <c r="C6706" s="425"/>
      <c r="P6706" s="431"/>
      <c r="R6706" s="419"/>
      <c r="S6706" s="446"/>
      <c r="T6706" s="419"/>
      <c r="V6706" s="196"/>
      <c r="W6706" s="419"/>
      <c r="X6706" s="419"/>
      <c r="Z6706" s="419"/>
      <c r="AA6706" s="419"/>
      <c r="AB6706" s="419"/>
      <c r="AD6706" s="419"/>
      <c r="AE6706" s="419"/>
      <c r="AF6706" s="419"/>
      <c r="AH6706" s="419"/>
      <c r="AI6706" s="419"/>
      <c r="AJ6706" s="419"/>
      <c r="AL6706" s="419"/>
      <c r="AM6706" s="419"/>
      <c r="AN6706" s="403"/>
      <c r="AO6706" s="419"/>
      <c r="AP6706" s="419"/>
      <c r="AQ6706" s="419"/>
      <c r="AR6706" s="419"/>
      <c r="AS6706" s="419"/>
      <c r="AT6706" s="419"/>
      <c r="AU6706" s="419"/>
      <c r="AV6706" s="419"/>
      <c r="AX6706" s="419"/>
      <c r="AY6706" s="419"/>
      <c r="AZ6706" s="419"/>
      <c r="BB6706" s="419"/>
      <c r="BC6706" s="419"/>
      <c r="BD6706" s="419"/>
      <c r="BF6706" s="419"/>
      <c r="BG6706" s="419"/>
      <c r="BH6706" s="419"/>
      <c r="BJ6706" s="419"/>
      <c r="BK6706" s="419"/>
      <c r="BL6706" s="419"/>
      <c r="BN6706" s="419"/>
      <c r="BO6706" s="419"/>
      <c r="BP6706" s="419"/>
      <c r="BR6706" s="419"/>
      <c r="BS6706" s="419"/>
      <c r="BT6706" s="419"/>
      <c r="BV6706" s="419"/>
      <c r="BW6706" s="419"/>
      <c r="BX6706" s="397"/>
      <c r="BZ6706" s="449"/>
      <c r="CB6706" s="419"/>
      <c r="CC6706" s="419"/>
      <c r="CD6706" s="419"/>
      <c r="CF6706" s="419"/>
      <c r="CG6706" s="419"/>
      <c r="CH6706" s="419"/>
    </row>
    <row r="6707" spans="3:86" ht="21" thickBot="1">
      <c r="C6707" s="425"/>
      <c r="P6707" s="431"/>
      <c r="R6707" s="419"/>
      <c r="S6707" s="446"/>
      <c r="T6707" s="419"/>
      <c r="V6707" s="196"/>
      <c r="W6707" s="419"/>
      <c r="X6707" s="419"/>
      <c r="Z6707" s="419"/>
      <c r="AA6707" s="419"/>
      <c r="AB6707" s="419"/>
      <c r="AD6707" s="419"/>
      <c r="AE6707" s="419"/>
      <c r="AF6707" s="419"/>
      <c r="AH6707" s="419"/>
      <c r="AI6707" s="419"/>
      <c r="AJ6707" s="419"/>
      <c r="AL6707" s="419"/>
      <c r="AM6707" s="419"/>
      <c r="AN6707" s="403"/>
      <c r="AO6707" s="419"/>
      <c r="AP6707" s="419"/>
      <c r="AQ6707" s="419"/>
      <c r="AR6707" s="419"/>
      <c r="AS6707" s="419"/>
      <c r="AT6707" s="419"/>
      <c r="AU6707" s="419"/>
      <c r="AV6707" s="419"/>
      <c r="AX6707" s="419"/>
      <c r="AY6707" s="419"/>
      <c r="AZ6707" s="419"/>
      <c r="BB6707" s="419"/>
      <c r="BC6707" s="419"/>
      <c r="BD6707" s="419"/>
      <c r="BF6707" s="419"/>
      <c r="BG6707" s="419"/>
      <c r="BH6707" s="419"/>
      <c r="BJ6707" s="419"/>
      <c r="BK6707" s="419"/>
      <c r="BL6707" s="419"/>
      <c r="BN6707" s="419"/>
      <c r="BO6707" s="419"/>
      <c r="BP6707" s="419"/>
      <c r="BR6707" s="419"/>
      <c r="BS6707" s="419"/>
      <c r="BT6707" s="419"/>
      <c r="BV6707" s="419"/>
      <c r="BW6707" s="419"/>
      <c r="BX6707" s="397"/>
      <c r="BZ6707" s="449"/>
      <c r="CB6707" s="419"/>
      <c r="CC6707" s="419"/>
      <c r="CD6707" s="419"/>
      <c r="CF6707" s="419"/>
      <c r="CG6707" s="419"/>
      <c r="CH6707" s="419"/>
    </row>
    <row r="6708" spans="3:86" ht="21" thickBot="1">
      <c r="C6708" s="425"/>
      <c r="P6708" s="431"/>
      <c r="R6708" s="419"/>
      <c r="S6708" s="446"/>
      <c r="T6708" s="419"/>
      <c r="V6708" s="196"/>
      <c r="W6708" s="419"/>
      <c r="X6708" s="419"/>
      <c r="Z6708" s="419"/>
      <c r="AA6708" s="419"/>
      <c r="AB6708" s="419"/>
      <c r="AD6708" s="419"/>
      <c r="AE6708" s="419"/>
      <c r="AF6708" s="419"/>
      <c r="AH6708" s="419"/>
      <c r="AI6708" s="419"/>
      <c r="AJ6708" s="419"/>
      <c r="AL6708" s="419"/>
      <c r="AM6708" s="419"/>
      <c r="AN6708" s="403"/>
      <c r="AO6708" s="419"/>
      <c r="AP6708" s="419"/>
      <c r="AQ6708" s="419"/>
      <c r="AR6708" s="419"/>
      <c r="AS6708" s="419"/>
      <c r="AT6708" s="419"/>
      <c r="AU6708" s="419"/>
      <c r="AV6708" s="419"/>
      <c r="AX6708" s="419"/>
      <c r="AY6708" s="419"/>
      <c r="AZ6708" s="419"/>
      <c r="BB6708" s="419"/>
      <c r="BC6708" s="419"/>
      <c r="BD6708" s="419"/>
      <c r="BF6708" s="419"/>
      <c r="BG6708" s="419"/>
      <c r="BH6708" s="419"/>
      <c r="BJ6708" s="419"/>
      <c r="BK6708" s="419"/>
      <c r="BL6708" s="419"/>
      <c r="BN6708" s="419"/>
      <c r="BO6708" s="419"/>
      <c r="BP6708" s="419"/>
      <c r="BR6708" s="419"/>
      <c r="BS6708" s="419"/>
      <c r="BT6708" s="419"/>
      <c r="BV6708" s="419"/>
      <c r="BW6708" s="419"/>
      <c r="BX6708" s="397"/>
      <c r="BZ6708" s="449"/>
      <c r="CB6708" s="419"/>
      <c r="CC6708" s="419"/>
      <c r="CD6708" s="419"/>
      <c r="CF6708" s="419"/>
      <c r="CG6708" s="419"/>
      <c r="CH6708" s="419"/>
    </row>
    <row r="6709" spans="3:86" ht="21" thickBot="1">
      <c r="C6709" s="425"/>
      <c r="P6709" s="431"/>
      <c r="R6709" s="419"/>
      <c r="S6709" s="446"/>
      <c r="T6709" s="419"/>
      <c r="V6709" s="196"/>
      <c r="W6709" s="419"/>
      <c r="X6709" s="419"/>
      <c r="Z6709" s="419"/>
      <c r="AA6709" s="419"/>
      <c r="AB6709" s="419"/>
      <c r="AD6709" s="419"/>
      <c r="AE6709" s="419"/>
      <c r="AF6709" s="419"/>
      <c r="AH6709" s="419"/>
      <c r="AI6709" s="419"/>
      <c r="AJ6709" s="419"/>
      <c r="AL6709" s="419"/>
      <c r="AM6709" s="419"/>
      <c r="AN6709" s="403"/>
      <c r="AO6709" s="419"/>
      <c r="AP6709" s="419"/>
      <c r="AQ6709" s="419"/>
      <c r="AR6709" s="419"/>
      <c r="AS6709" s="419"/>
      <c r="AT6709" s="419"/>
      <c r="AU6709" s="419"/>
      <c r="AV6709" s="419"/>
      <c r="AX6709" s="419"/>
      <c r="AY6709" s="419"/>
      <c r="AZ6709" s="419"/>
      <c r="BB6709" s="419"/>
      <c r="BC6709" s="419"/>
      <c r="BD6709" s="419"/>
      <c r="BF6709" s="419"/>
      <c r="BG6709" s="419"/>
      <c r="BH6709" s="419"/>
      <c r="BJ6709" s="419"/>
      <c r="BK6709" s="419"/>
      <c r="BL6709" s="419"/>
      <c r="BN6709" s="419"/>
      <c r="BO6709" s="419"/>
      <c r="BP6709" s="419"/>
      <c r="BR6709" s="419"/>
      <c r="BS6709" s="419"/>
      <c r="BT6709" s="419"/>
      <c r="BV6709" s="419"/>
      <c r="BW6709" s="419"/>
      <c r="BX6709" s="397"/>
      <c r="BZ6709" s="449"/>
      <c r="CB6709" s="419"/>
      <c r="CC6709" s="419"/>
      <c r="CD6709" s="419"/>
      <c r="CF6709" s="419"/>
      <c r="CG6709" s="419"/>
      <c r="CH6709" s="419"/>
    </row>
    <row r="6710" spans="3:86" ht="21" thickBot="1">
      <c r="C6710" s="425"/>
      <c r="P6710" s="431"/>
      <c r="R6710" s="419"/>
      <c r="S6710" s="446"/>
      <c r="T6710" s="419"/>
      <c r="V6710" s="196"/>
      <c r="W6710" s="419"/>
      <c r="X6710" s="419"/>
      <c r="Z6710" s="419"/>
      <c r="AA6710" s="419"/>
      <c r="AB6710" s="419"/>
      <c r="AD6710" s="419"/>
      <c r="AE6710" s="419"/>
      <c r="AF6710" s="419"/>
      <c r="AH6710" s="419"/>
      <c r="AI6710" s="419"/>
      <c r="AJ6710" s="419"/>
      <c r="AL6710" s="419"/>
      <c r="AM6710" s="419"/>
      <c r="AN6710" s="403"/>
      <c r="AO6710" s="419"/>
      <c r="AP6710" s="419"/>
      <c r="AQ6710" s="419"/>
      <c r="AR6710" s="419"/>
      <c r="AS6710" s="419"/>
      <c r="AT6710" s="419"/>
      <c r="AU6710" s="419"/>
      <c r="AV6710" s="419"/>
      <c r="AX6710" s="419"/>
      <c r="AY6710" s="419"/>
      <c r="AZ6710" s="419"/>
      <c r="BB6710" s="419"/>
      <c r="BC6710" s="419"/>
      <c r="BD6710" s="419"/>
      <c r="BF6710" s="419"/>
      <c r="BG6710" s="419"/>
      <c r="BH6710" s="419"/>
      <c r="BJ6710" s="419"/>
      <c r="BK6710" s="419"/>
      <c r="BL6710" s="419"/>
      <c r="BN6710" s="419"/>
      <c r="BO6710" s="419"/>
      <c r="BP6710" s="419"/>
      <c r="BR6710" s="419"/>
      <c r="BS6710" s="419"/>
      <c r="BT6710" s="419"/>
      <c r="BV6710" s="419"/>
      <c r="BW6710" s="419"/>
      <c r="BX6710" s="397"/>
      <c r="BZ6710" s="449"/>
      <c r="CB6710" s="419"/>
      <c r="CC6710" s="419"/>
      <c r="CD6710" s="419"/>
      <c r="CF6710" s="419"/>
      <c r="CG6710" s="419"/>
      <c r="CH6710" s="419"/>
    </row>
    <row r="6711" spans="3:86" ht="21" thickBot="1">
      <c r="C6711" s="425"/>
      <c r="P6711" s="431"/>
      <c r="R6711" s="419"/>
      <c r="S6711" s="446"/>
      <c r="T6711" s="419"/>
      <c r="V6711" s="196"/>
      <c r="W6711" s="419"/>
      <c r="X6711" s="419"/>
      <c r="Z6711" s="419"/>
      <c r="AA6711" s="419"/>
      <c r="AB6711" s="419"/>
      <c r="AD6711" s="419"/>
      <c r="AE6711" s="419"/>
      <c r="AF6711" s="419"/>
      <c r="AH6711" s="419"/>
      <c r="AI6711" s="419"/>
      <c r="AJ6711" s="419"/>
      <c r="AL6711" s="419"/>
      <c r="AM6711" s="419"/>
      <c r="AN6711" s="403"/>
      <c r="AO6711" s="419"/>
      <c r="AP6711" s="419"/>
      <c r="AQ6711" s="419"/>
      <c r="AR6711" s="419"/>
      <c r="AS6711" s="419"/>
      <c r="AT6711" s="419"/>
      <c r="AU6711" s="419"/>
      <c r="AV6711" s="419"/>
      <c r="AX6711" s="419"/>
      <c r="AY6711" s="419"/>
      <c r="AZ6711" s="419"/>
      <c r="BB6711" s="419"/>
      <c r="BC6711" s="419"/>
      <c r="BD6711" s="419"/>
      <c r="BF6711" s="419"/>
      <c r="BG6711" s="419"/>
      <c r="BH6711" s="419"/>
      <c r="BJ6711" s="419"/>
      <c r="BK6711" s="419"/>
      <c r="BL6711" s="419"/>
      <c r="BN6711" s="419"/>
      <c r="BO6711" s="419"/>
      <c r="BP6711" s="419"/>
      <c r="BR6711" s="419"/>
      <c r="BS6711" s="419"/>
      <c r="BT6711" s="419"/>
      <c r="BV6711" s="419"/>
      <c r="BW6711" s="419"/>
      <c r="BX6711" s="397"/>
      <c r="BZ6711" s="449"/>
      <c r="CB6711" s="419"/>
      <c r="CC6711" s="419"/>
      <c r="CD6711" s="419"/>
      <c r="CF6711" s="419"/>
      <c r="CG6711" s="419"/>
      <c r="CH6711" s="419"/>
    </row>
    <row r="6712" spans="3:86" ht="21" thickBot="1">
      <c r="C6712" s="425"/>
      <c r="P6712" s="431"/>
      <c r="R6712" s="419"/>
      <c r="S6712" s="446"/>
      <c r="T6712" s="419"/>
      <c r="V6712" s="196"/>
      <c r="W6712" s="419"/>
      <c r="X6712" s="419"/>
      <c r="Z6712" s="419"/>
      <c r="AA6712" s="419"/>
      <c r="AB6712" s="419"/>
      <c r="AD6712" s="419"/>
      <c r="AE6712" s="419"/>
      <c r="AF6712" s="419"/>
      <c r="AH6712" s="419"/>
      <c r="AI6712" s="419"/>
      <c r="AJ6712" s="419"/>
      <c r="AL6712" s="419"/>
      <c r="AM6712" s="419"/>
      <c r="AN6712" s="403"/>
      <c r="AO6712" s="419"/>
      <c r="AP6712" s="419"/>
      <c r="AQ6712" s="419"/>
      <c r="AR6712" s="419"/>
      <c r="AS6712" s="419"/>
      <c r="AT6712" s="419"/>
      <c r="AU6712" s="419"/>
      <c r="AV6712" s="419"/>
      <c r="AX6712" s="419"/>
      <c r="AY6712" s="419"/>
      <c r="AZ6712" s="419"/>
      <c r="BB6712" s="419"/>
      <c r="BC6712" s="419"/>
      <c r="BD6712" s="419"/>
      <c r="BF6712" s="419"/>
      <c r="BG6712" s="419"/>
      <c r="BH6712" s="419"/>
      <c r="BJ6712" s="419"/>
      <c r="BK6712" s="419"/>
      <c r="BL6712" s="419"/>
      <c r="BN6712" s="419"/>
      <c r="BO6712" s="419"/>
      <c r="BP6712" s="419"/>
      <c r="BR6712" s="419"/>
      <c r="BS6712" s="419"/>
      <c r="BT6712" s="419"/>
      <c r="BV6712" s="419"/>
      <c r="BW6712" s="419"/>
      <c r="BX6712" s="397"/>
      <c r="BZ6712" s="449"/>
      <c r="CB6712" s="419"/>
      <c r="CC6712" s="419"/>
      <c r="CD6712" s="419"/>
      <c r="CF6712" s="419"/>
      <c r="CG6712" s="419"/>
      <c r="CH6712" s="419"/>
    </row>
    <row r="6713" spans="3:86" ht="21" thickBot="1">
      <c r="C6713" s="425"/>
      <c r="P6713" s="431"/>
      <c r="R6713" s="419"/>
      <c r="S6713" s="446"/>
      <c r="T6713" s="419"/>
      <c r="V6713" s="196"/>
      <c r="W6713" s="419"/>
      <c r="X6713" s="419"/>
      <c r="Z6713" s="419"/>
      <c r="AA6713" s="419"/>
      <c r="AB6713" s="419"/>
      <c r="AD6713" s="419"/>
      <c r="AE6713" s="419"/>
      <c r="AF6713" s="419"/>
      <c r="AH6713" s="419"/>
      <c r="AI6713" s="419"/>
      <c r="AJ6713" s="419"/>
      <c r="AL6713" s="419"/>
      <c r="AM6713" s="419"/>
      <c r="AN6713" s="403"/>
      <c r="AO6713" s="419"/>
      <c r="AP6713" s="419"/>
      <c r="AQ6713" s="419"/>
      <c r="AR6713" s="419"/>
      <c r="AS6713" s="419"/>
      <c r="AT6713" s="419"/>
      <c r="AU6713" s="419"/>
      <c r="AV6713" s="419"/>
      <c r="AX6713" s="419"/>
      <c r="AY6713" s="419"/>
      <c r="AZ6713" s="419"/>
      <c r="BB6713" s="419"/>
      <c r="BC6713" s="419"/>
      <c r="BD6713" s="419"/>
      <c r="BF6713" s="419"/>
      <c r="BG6713" s="419"/>
      <c r="BH6713" s="419"/>
      <c r="BJ6713" s="419"/>
      <c r="BK6713" s="419"/>
      <c r="BL6713" s="419"/>
      <c r="BN6713" s="419"/>
      <c r="BO6713" s="419"/>
      <c r="BP6713" s="419"/>
      <c r="BR6713" s="419"/>
      <c r="BS6713" s="419"/>
      <c r="BT6713" s="419"/>
      <c r="BV6713" s="419"/>
      <c r="BW6713" s="419"/>
      <c r="BX6713" s="397"/>
      <c r="BZ6713" s="449"/>
      <c r="CB6713" s="419"/>
      <c r="CC6713" s="419"/>
      <c r="CD6713" s="419"/>
      <c r="CF6713" s="419"/>
      <c r="CG6713" s="419"/>
      <c r="CH6713" s="419"/>
    </row>
    <row r="6714" spans="3:86" ht="21" thickBot="1">
      <c r="C6714" s="425"/>
      <c r="P6714" s="431"/>
      <c r="R6714" s="419"/>
      <c r="S6714" s="446"/>
      <c r="T6714" s="419"/>
      <c r="V6714" s="196"/>
      <c r="W6714" s="419"/>
      <c r="X6714" s="419"/>
      <c r="Z6714" s="419"/>
      <c r="AA6714" s="419"/>
      <c r="AB6714" s="419"/>
      <c r="AD6714" s="419"/>
      <c r="AE6714" s="419"/>
      <c r="AF6714" s="419"/>
      <c r="AH6714" s="419"/>
      <c r="AI6714" s="419"/>
      <c r="AJ6714" s="419"/>
      <c r="AL6714" s="419"/>
      <c r="AM6714" s="419"/>
      <c r="AN6714" s="403"/>
      <c r="AO6714" s="419"/>
      <c r="AP6714" s="419"/>
      <c r="AQ6714" s="419"/>
      <c r="AR6714" s="419"/>
      <c r="AS6714" s="419"/>
      <c r="AT6714" s="419"/>
      <c r="AU6714" s="419"/>
      <c r="AV6714" s="419"/>
      <c r="AX6714" s="419"/>
      <c r="AY6714" s="419"/>
      <c r="AZ6714" s="419"/>
      <c r="BB6714" s="419"/>
      <c r="BC6714" s="419"/>
      <c r="BD6714" s="419"/>
      <c r="BF6714" s="419"/>
      <c r="BG6714" s="419"/>
      <c r="BH6714" s="419"/>
      <c r="BJ6714" s="419"/>
      <c r="BK6714" s="419"/>
      <c r="BL6714" s="419"/>
      <c r="BN6714" s="419"/>
      <c r="BO6714" s="419"/>
      <c r="BP6714" s="419"/>
      <c r="BR6714" s="419"/>
      <c r="BS6714" s="419"/>
      <c r="BT6714" s="419"/>
      <c r="BV6714" s="419"/>
      <c r="BW6714" s="419"/>
      <c r="BX6714" s="397"/>
      <c r="BZ6714" s="449"/>
      <c r="CB6714" s="419"/>
      <c r="CC6714" s="419"/>
      <c r="CD6714" s="419"/>
      <c r="CF6714" s="419"/>
      <c r="CG6714" s="419"/>
      <c r="CH6714" s="419"/>
    </row>
    <row r="6715" spans="3:86" ht="21" thickBot="1">
      <c r="C6715" s="425"/>
      <c r="P6715" s="431"/>
      <c r="R6715" s="419"/>
      <c r="S6715" s="446"/>
      <c r="T6715" s="419"/>
      <c r="V6715" s="196"/>
      <c r="W6715" s="419"/>
      <c r="X6715" s="419"/>
      <c r="Z6715" s="419"/>
      <c r="AA6715" s="419"/>
      <c r="AB6715" s="419"/>
      <c r="AD6715" s="419"/>
      <c r="AE6715" s="419"/>
      <c r="AF6715" s="419"/>
      <c r="AH6715" s="419"/>
      <c r="AI6715" s="419"/>
      <c r="AJ6715" s="419"/>
      <c r="AL6715" s="419"/>
      <c r="AM6715" s="419"/>
      <c r="AN6715" s="403"/>
      <c r="AO6715" s="419"/>
      <c r="AP6715" s="419"/>
      <c r="AQ6715" s="419"/>
      <c r="AR6715" s="419"/>
      <c r="AS6715" s="419"/>
      <c r="AT6715" s="419"/>
      <c r="AU6715" s="419"/>
      <c r="AV6715" s="419"/>
      <c r="AX6715" s="419"/>
      <c r="AY6715" s="419"/>
      <c r="AZ6715" s="419"/>
      <c r="BB6715" s="419"/>
      <c r="BC6715" s="419"/>
      <c r="BD6715" s="419"/>
      <c r="BF6715" s="419"/>
      <c r="BG6715" s="419"/>
      <c r="BH6715" s="419"/>
      <c r="BJ6715" s="419"/>
      <c r="BK6715" s="419"/>
      <c r="BL6715" s="419"/>
      <c r="BN6715" s="419"/>
      <c r="BO6715" s="419"/>
      <c r="BP6715" s="419"/>
      <c r="BR6715" s="419"/>
      <c r="BS6715" s="419"/>
      <c r="BT6715" s="419"/>
      <c r="BV6715" s="419"/>
      <c r="BW6715" s="419"/>
      <c r="BX6715" s="397"/>
      <c r="BZ6715" s="449"/>
      <c r="CB6715" s="419"/>
      <c r="CC6715" s="419"/>
      <c r="CD6715" s="419"/>
      <c r="CF6715" s="419"/>
      <c r="CG6715" s="419"/>
      <c r="CH6715" s="419"/>
    </row>
    <row r="6716" spans="3:86" ht="21" thickBot="1">
      <c r="C6716" s="425"/>
      <c r="P6716" s="431"/>
      <c r="R6716" s="419"/>
      <c r="S6716" s="446"/>
      <c r="T6716" s="419"/>
      <c r="V6716" s="196"/>
      <c r="W6716" s="419"/>
      <c r="X6716" s="419"/>
      <c r="Z6716" s="419"/>
      <c r="AA6716" s="419"/>
      <c r="AB6716" s="419"/>
      <c r="AD6716" s="419"/>
      <c r="AE6716" s="419"/>
      <c r="AF6716" s="419"/>
      <c r="AH6716" s="419"/>
      <c r="AI6716" s="419"/>
      <c r="AJ6716" s="419"/>
      <c r="AL6716" s="419"/>
      <c r="AM6716" s="419"/>
      <c r="AN6716" s="403"/>
      <c r="AO6716" s="419"/>
      <c r="AP6716" s="419"/>
      <c r="AQ6716" s="419"/>
      <c r="AR6716" s="419"/>
      <c r="AS6716" s="419"/>
      <c r="AT6716" s="419"/>
      <c r="AU6716" s="419"/>
      <c r="AV6716" s="419"/>
      <c r="AX6716" s="419"/>
      <c r="AY6716" s="419"/>
      <c r="AZ6716" s="419"/>
      <c r="BB6716" s="419"/>
      <c r="BC6716" s="419"/>
      <c r="BD6716" s="419"/>
      <c r="BF6716" s="419"/>
      <c r="BG6716" s="419"/>
      <c r="BH6716" s="419"/>
      <c r="BJ6716" s="419"/>
      <c r="BK6716" s="419"/>
      <c r="BL6716" s="419"/>
      <c r="BN6716" s="419"/>
      <c r="BO6716" s="419"/>
      <c r="BP6716" s="419"/>
      <c r="BR6716" s="419"/>
      <c r="BS6716" s="419"/>
      <c r="BT6716" s="419"/>
      <c r="BV6716" s="419"/>
      <c r="BW6716" s="419"/>
      <c r="BX6716" s="397"/>
      <c r="BZ6716" s="449"/>
      <c r="CB6716" s="419"/>
      <c r="CC6716" s="419"/>
      <c r="CD6716" s="419"/>
      <c r="CF6716" s="419"/>
      <c r="CG6716" s="419"/>
      <c r="CH6716" s="419"/>
    </row>
    <row r="6717" spans="3:86" ht="21" thickBot="1">
      <c r="C6717" s="425"/>
      <c r="P6717" s="431"/>
      <c r="R6717" s="419"/>
      <c r="S6717" s="446"/>
      <c r="T6717" s="419"/>
      <c r="V6717" s="196"/>
      <c r="W6717" s="419"/>
      <c r="X6717" s="419"/>
      <c r="Z6717" s="419"/>
      <c r="AA6717" s="419"/>
      <c r="AB6717" s="419"/>
      <c r="AD6717" s="419"/>
      <c r="AE6717" s="419"/>
      <c r="AF6717" s="419"/>
      <c r="AH6717" s="419"/>
      <c r="AI6717" s="419"/>
      <c r="AJ6717" s="419"/>
      <c r="AL6717" s="419"/>
      <c r="AM6717" s="419"/>
      <c r="AN6717" s="403"/>
      <c r="AO6717" s="419"/>
      <c r="AP6717" s="419"/>
      <c r="AQ6717" s="419"/>
      <c r="AR6717" s="419"/>
      <c r="AS6717" s="419"/>
      <c r="AT6717" s="419"/>
      <c r="AU6717" s="419"/>
      <c r="AV6717" s="419"/>
      <c r="AX6717" s="419"/>
      <c r="AY6717" s="419"/>
      <c r="AZ6717" s="419"/>
      <c r="BB6717" s="419"/>
      <c r="BC6717" s="419"/>
      <c r="BD6717" s="419"/>
      <c r="BF6717" s="419"/>
      <c r="BG6717" s="419"/>
      <c r="BH6717" s="419"/>
      <c r="BJ6717" s="419"/>
      <c r="BK6717" s="419"/>
      <c r="BL6717" s="419"/>
      <c r="BN6717" s="419"/>
      <c r="BO6717" s="419"/>
      <c r="BP6717" s="419"/>
      <c r="BR6717" s="419"/>
      <c r="BS6717" s="419"/>
      <c r="BT6717" s="419"/>
      <c r="BV6717" s="419"/>
      <c r="BW6717" s="419"/>
      <c r="BX6717" s="397"/>
      <c r="BZ6717" s="449"/>
      <c r="CB6717" s="419"/>
      <c r="CC6717" s="419"/>
      <c r="CD6717" s="419"/>
      <c r="CF6717" s="419"/>
      <c r="CG6717" s="419"/>
      <c r="CH6717" s="419"/>
    </row>
    <row r="6718" spans="3:86" ht="21" thickBot="1">
      <c r="C6718" s="425"/>
      <c r="P6718" s="431"/>
      <c r="R6718" s="419"/>
      <c r="S6718" s="446"/>
      <c r="T6718" s="419"/>
      <c r="V6718" s="196"/>
      <c r="W6718" s="419"/>
      <c r="X6718" s="419"/>
      <c r="Z6718" s="419"/>
      <c r="AA6718" s="419"/>
      <c r="AB6718" s="419"/>
      <c r="AD6718" s="419"/>
      <c r="AE6718" s="419"/>
      <c r="AF6718" s="419"/>
      <c r="AH6718" s="419"/>
      <c r="AI6718" s="419"/>
      <c r="AJ6718" s="419"/>
      <c r="AL6718" s="419"/>
      <c r="AM6718" s="419"/>
      <c r="AN6718" s="403"/>
      <c r="AO6718" s="419"/>
      <c r="AP6718" s="419"/>
      <c r="AQ6718" s="419"/>
      <c r="AR6718" s="419"/>
      <c r="AS6718" s="419"/>
      <c r="AT6718" s="419"/>
      <c r="AU6718" s="419"/>
      <c r="AV6718" s="419"/>
      <c r="AX6718" s="419"/>
      <c r="AY6718" s="419"/>
      <c r="AZ6718" s="419"/>
      <c r="BB6718" s="419"/>
      <c r="BC6718" s="419"/>
      <c r="BD6718" s="419"/>
      <c r="BF6718" s="419"/>
      <c r="BG6718" s="419"/>
      <c r="BH6718" s="419"/>
      <c r="BJ6718" s="419"/>
      <c r="BK6718" s="419"/>
      <c r="BL6718" s="419"/>
      <c r="BN6718" s="419"/>
      <c r="BO6718" s="419"/>
      <c r="BP6718" s="419"/>
      <c r="BR6718" s="419"/>
      <c r="BS6718" s="419"/>
      <c r="BT6718" s="419"/>
      <c r="BV6718" s="419"/>
      <c r="BW6718" s="419"/>
      <c r="BX6718" s="397"/>
      <c r="BZ6718" s="449"/>
      <c r="CB6718" s="419"/>
      <c r="CC6718" s="419"/>
      <c r="CD6718" s="419"/>
      <c r="CF6718" s="419"/>
      <c r="CG6718" s="419"/>
      <c r="CH6718" s="419"/>
    </row>
    <row r="6719" spans="3:86" ht="21" thickBot="1">
      <c r="C6719" s="425"/>
      <c r="P6719" s="431"/>
      <c r="R6719" s="419"/>
      <c r="S6719" s="446"/>
      <c r="T6719" s="419"/>
      <c r="V6719" s="196"/>
      <c r="W6719" s="419"/>
      <c r="X6719" s="419"/>
      <c r="Z6719" s="419"/>
      <c r="AA6719" s="419"/>
      <c r="AB6719" s="419"/>
      <c r="AD6719" s="419"/>
      <c r="AE6719" s="419"/>
      <c r="AF6719" s="419"/>
      <c r="AH6719" s="419"/>
      <c r="AI6719" s="419"/>
      <c r="AJ6719" s="419"/>
      <c r="AL6719" s="419"/>
      <c r="AM6719" s="419"/>
      <c r="AN6719" s="403"/>
      <c r="AO6719" s="419"/>
      <c r="AP6719" s="419"/>
      <c r="AQ6719" s="419"/>
      <c r="AR6719" s="419"/>
      <c r="AS6719" s="419"/>
      <c r="AT6719" s="419"/>
      <c r="AU6719" s="419"/>
      <c r="AV6719" s="419"/>
      <c r="AX6719" s="419"/>
      <c r="AY6719" s="419"/>
      <c r="AZ6719" s="419"/>
      <c r="BB6719" s="419"/>
      <c r="BC6719" s="419"/>
      <c r="BD6719" s="419"/>
      <c r="BF6719" s="419"/>
      <c r="BG6719" s="419"/>
      <c r="BH6719" s="419"/>
      <c r="BJ6719" s="419"/>
      <c r="BK6719" s="419"/>
      <c r="BL6719" s="419"/>
      <c r="BN6719" s="419"/>
      <c r="BO6719" s="419"/>
      <c r="BP6719" s="419"/>
      <c r="BR6719" s="419"/>
      <c r="BS6719" s="419"/>
      <c r="BT6719" s="419"/>
      <c r="BV6719" s="419"/>
      <c r="BW6719" s="419"/>
      <c r="BX6719" s="397"/>
      <c r="BZ6719" s="449"/>
      <c r="CB6719" s="419"/>
      <c r="CC6719" s="419"/>
      <c r="CD6719" s="419"/>
      <c r="CF6719" s="419"/>
      <c r="CG6719" s="419"/>
      <c r="CH6719" s="419"/>
    </row>
    <row r="6720" spans="3:86" ht="21" thickBot="1">
      <c r="C6720" s="425"/>
      <c r="P6720" s="431"/>
      <c r="R6720" s="419"/>
      <c r="S6720" s="446"/>
      <c r="T6720" s="419"/>
      <c r="V6720" s="196"/>
      <c r="W6720" s="419"/>
      <c r="X6720" s="419"/>
      <c r="Z6720" s="419"/>
      <c r="AA6720" s="419"/>
      <c r="AB6720" s="419"/>
      <c r="AD6720" s="419"/>
      <c r="AE6720" s="419"/>
      <c r="AF6720" s="419"/>
      <c r="AH6720" s="419"/>
      <c r="AI6720" s="419"/>
      <c r="AJ6720" s="419"/>
      <c r="AL6720" s="419"/>
      <c r="AM6720" s="419"/>
      <c r="AN6720" s="403"/>
      <c r="AO6720" s="419"/>
      <c r="AP6720" s="419"/>
      <c r="AQ6720" s="419"/>
      <c r="AR6720" s="419"/>
      <c r="AS6720" s="419"/>
      <c r="AT6720" s="419"/>
      <c r="AU6720" s="419"/>
      <c r="AV6720" s="419"/>
      <c r="AX6720" s="419"/>
      <c r="AY6720" s="419"/>
      <c r="AZ6720" s="419"/>
      <c r="BB6720" s="419"/>
      <c r="BC6720" s="419"/>
      <c r="BD6720" s="419"/>
      <c r="BF6720" s="419"/>
      <c r="BG6720" s="419"/>
      <c r="BH6720" s="419"/>
      <c r="BJ6720" s="419"/>
      <c r="BK6720" s="419"/>
      <c r="BL6720" s="419"/>
      <c r="BN6720" s="419"/>
      <c r="BO6720" s="419"/>
      <c r="BP6720" s="419"/>
      <c r="BR6720" s="419"/>
      <c r="BS6720" s="419"/>
      <c r="BT6720" s="419"/>
      <c r="BV6720" s="419"/>
      <c r="BW6720" s="419"/>
      <c r="BX6720" s="397"/>
      <c r="BZ6720" s="449"/>
      <c r="CB6720" s="419"/>
      <c r="CC6720" s="419"/>
      <c r="CD6720" s="419"/>
      <c r="CF6720" s="419"/>
      <c r="CG6720" s="419"/>
      <c r="CH6720" s="419"/>
    </row>
    <row r="6721" spans="3:86" ht="21" thickBot="1">
      <c r="C6721" s="425"/>
      <c r="P6721" s="431"/>
      <c r="R6721" s="419"/>
      <c r="S6721" s="446"/>
      <c r="T6721" s="419"/>
      <c r="V6721" s="196"/>
      <c r="W6721" s="419"/>
      <c r="X6721" s="419"/>
      <c r="Z6721" s="419"/>
      <c r="AA6721" s="419"/>
      <c r="AB6721" s="419"/>
      <c r="AD6721" s="419"/>
      <c r="AE6721" s="419"/>
      <c r="AF6721" s="419"/>
      <c r="AH6721" s="419"/>
      <c r="AI6721" s="419"/>
      <c r="AJ6721" s="419"/>
      <c r="AL6721" s="419"/>
      <c r="AM6721" s="419"/>
      <c r="AN6721" s="403"/>
      <c r="AO6721" s="419"/>
      <c r="AP6721" s="419"/>
      <c r="AQ6721" s="419"/>
      <c r="AR6721" s="419"/>
      <c r="AS6721" s="419"/>
      <c r="AT6721" s="419"/>
      <c r="AU6721" s="419"/>
      <c r="AV6721" s="419"/>
      <c r="AX6721" s="419"/>
      <c r="AY6721" s="419"/>
      <c r="AZ6721" s="419"/>
      <c r="BB6721" s="419"/>
      <c r="BC6721" s="419"/>
      <c r="BD6721" s="419"/>
      <c r="BF6721" s="419"/>
      <c r="BG6721" s="419"/>
      <c r="BH6721" s="419"/>
      <c r="BJ6721" s="419"/>
      <c r="BK6721" s="419"/>
      <c r="BL6721" s="419"/>
      <c r="BN6721" s="419"/>
      <c r="BO6721" s="419"/>
      <c r="BP6721" s="419"/>
      <c r="BR6721" s="419"/>
      <c r="BS6721" s="419"/>
      <c r="BT6721" s="419"/>
      <c r="BV6721" s="419"/>
      <c r="BW6721" s="419"/>
      <c r="BX6721" s="397"/>
      <c r="BZ6721" s="449"/>
      <c r="CB6721" s="419"/>
      <c r="CC6721" s="419"/>
      <c r="CD6721" s="419"/>
      <c r="CF6721" s="419"/>
      <c r="CG6721" s="419"/>
      <c r="CH6721" s="419"/>
    </row>
    <row r="6722" spans="3:86" ht="21" thickBot="1">
      <c r="C6722" s="425"/>
      <c r="P6722" s="431"/>
      <c r="R6722" s="419"/>
      <c r="S6722" s="446"/>
      <c r="T6722" s="419"/>
      <c r="V6722" s="196"/>
      <c r="W6722" s="419"/>
      <c r="X6722" s="419"/>
      <c r="Z6722" s="419"/>
      <c r="AA6722" s="419"/>
      <c r="AB6722" s="419"/>
      <c r="AD6722" s="419"/>
      <c r="AE6722" s="419"/>
      <c r="AF6722" s="419"/>
      <c r="AH6722" s="419"/>
      <c r="AI6722" s="419"/>
      <c r="AJ6722" s="419"/>
      <c r="AL6722" s="419"/>
      <c r="AM6722" s="419"/>
      <c r="AN6722" s="403"/>
      <c r="AO6722" s="419"/>
      <c r="AP6722" s="419"/>
      <c r="AQ6722" s="419"/>
      <c r="AR6722" s="419"/>
      <c r="AS6722" s="419"/>
      <c r="AT6722" s="419"/>
      <c r="AU6722" s="419"/>
      <c r="AV6722" s="419"/>
      <c r="AX6722" s="419"/>
      <c r="AY6722" s="419"/>
      <c r="AZ6722" s="419"/>
      <c r="BB6722" s="419"/>
      <c r="BC6722" s="419"/>
      <c r="BD6722" s="419"/>
      <c r="BF6722" s="419"/>
      <c r="BG6722" s="419"/>
      <c r="BH6722" s="419"/>
      <c r="BJ6722" s="419"/>
      <c r="BK6722" s="419"/>
      <c r="BL6722" s="419"/>
      <c r="BN6722" s="419"/>
      <c r="BO6722" s="419"/>
      <c r="BP6722" s="419"/>
      <c r="BR6722" s="419"/>
      <c r="BS6722" s="419"/>
      <c r="BT6722" s="419"/>
      <c r="BV6722" s="419"/>
      <c r="BW6722" s="419"/>
      <c r="BX6722" s="397"/>
      <c r="BZ6722" s="449"/>
      <c r="CB6722" s="419"/>
      <c r="CC6722" s="419"/>
      <c r="CD6722" s="419"/>
      <c r="CF6722" s="419"/>
      <c r="CG6722" s="419"/>
      <c r="CH6722" s="419"/>
    </row>
    <row r="6723" spans="3:86" ht="21" thickBot="1">
      <c r="C6723" s="425"/>
      <c r="P6723" s="431"/>
      <c r="R6723" s="419"/>
      <c r="S6723" s="446"/>
      <c r="T6723" s="419"/>
      <c r="V6723" s="196"/>
      <c r="W6723" s="419"/>
      <c r="X6723" s="419"/>
      <c r="Z6723" s="419"/>
      <c r="AA6723" s="419"/>
      <c r="AB6723" s="419"/>
      <c r="AD6723" s="419"/>
      <c r="AE6723" s="419"/>
      <c r="AF6723" s="419"/>
      <c r="AH6723" s="419"/>
      <c r="AI6723" s="419"/>
      <c r="AJ6723" s="419"/>
      <c r="AL6723" s="419"/>
      <c r="AM6723" s="419"/>
      <c r="AN6723" s="403"/>
      <c r="AO6723" s="419"/>
      <c r="AP6723" s="419"/>
      <c r="AQ6723" s="419"/>
      <c r="AR6723" s="419"/>
      <c r="AS6723" s="419"/>
      <c r="AT6723" s="419"/>
      <c r="AU6723" s="419"/>
      <c r="AV6723" s="419"/>
      <c r="AX6723" s="419"/>
      <c r="AY6723" s="419"/>
      <c r="AZ6723" s="419"/>
      <c r="BB6723" s="419"/>
      <c r="BC6723" s="419"/>
      <c r="BD6723" s="419"/>
      <c r="BF6723" s="419"/>
      <c r="BG6723" s="419"/>
      <c r="BH6723" s="419"/>
      <c r="BJ6723" s="419"/>
      <c r="BK6723" s="419"/>
      <c r="BL6723" s="419"/>
      <c r="BN6723" s="419"/>
      <c r="BO6723" s="419"/>
      <c r="BP6723" s="419"/>
      <c r="BR6723" s="419"/>
      <c r="BS6723" s="419"/>
      <c r="BT6723" s="419"/>
      <c r="BV6723" s="419"/>
      <c r="BW6723" s="419"/>
      <c r="BX6723" s="397"/>
      <c r="BZ6723" s="449"/>
      <c r="CB6723" s="419"/>
      <c r="CC6723" s="419"/>
      <c r="CD6723" s="419"/>
      <c r="CF6723" s="419"/>
      <c r="CG6723" s="419"/>
      <c r="CH6723" s="419"/>
    </row>
    <row r="6724" spans="3:86" ht="21" thickBot="1">
      <c r="C6724" s="425"/>
      <c r="P6724" s="431"/>
      <c r="R6724" s="419"/>
      <c r="S6724" s="446"/>
      <c r="T6724" s="419"/>
      <c r="V6724" s="196"/>
      <c r="W6724" s="419"/>
      <c r="X6724" s="419"/>
      <c r="Z6724" s="419"/>
      <c r="AA6724" s="419"/>
      <c r="AB6724" s="419"/>
      <c r="AD6724" s="419"/>
      <c r="AE6724" s="419"/>
      <c r="AF6724" s="419"/>
      <c r="AH6724" s="419"/>
      <c r="AI6724" s="419"/>
      <c r="AJ6724" s="419"/>
      <c r="AL6724" s="419"/>
      <c r="AM6724" s="419"/>
      <c r="AN6724" s="403"/>
      <c r="AO6724" s="419"/>
      <c r="AP6724" s="419"/>
      <c r="AQ6724" s="419"/>
      <c r="AR6724" s="419"/>
      <c r="AS6724" s="419"/>
      <c r="AT6724" s="419"/>
      <c r="AU6724" s="419"/>
      <c r="AV6724" s="419"/>
      <c r="AX6724" s="419"/>
      <c r="AY6724" s="419"/>
      <c r="AZ6724" s="419"/>
      <c r="BB6724" s="419"/>
      <c r="BC6724" s="419"/>
      <c r="BD6724" s="419"/>
      <c r="BF6724" s="419"/>
      <c r="BG6724" s="419"/>
      <c r="BH6724" s="419"/>
      <c r="BJ6724" s="419"/>
      <c r="BK6724" s="419"/>
      <c r="BL6724" s="419"/>
      <c r="BN6724" s="419"/>
      <c r="BO6724" s="419"/>
      <c r="BP6724" s="419"/>
      <c r="BR6724" s="419"/>
      <c r="BS6724" s="419"/>
      <c r="BT6724" s="419"/>
      <c r="BV6724" s="419"/>
      <c r="BW6724" s="419"/>
      <c r="BX6724" s="397"/>
      <c r="BZ6724" s="449"/>
      <c r="CB6724" s="419"/>
      <c r="CC6724" s="419"/>
      <c r="CD6724" s="419"/>
      <c r="CF6724" s="419"/>
      <c r="CG6724" s="419"/>
      <c r="CH6724" s="419"/>
    </row>
    <row r="6725" spans="3:86" ht="21" thickBot="1">
      <c r="C6725" s="425"/>
      <c r="P6725" s="431"/>
      <c r="R6725" s="419"/>
      <c r="S6725" s="446"/>
      <c r="T6725" s="419"/>
      <c r="V6725" s="196"/>
      <c r="W6725" s="419"/>
      <c r="X6725" s="419"/>
      <c r="Z6725" s="419"/>
      <c r="AA6725" s="419"/>
      <c r="AB6725" s="419"/>
      <c r="AD6725" s="419"/>
      <c r="AE6725" s="419"/>
      <c r="AF6725" s="419"/>
      <c r="AH6725" s="419"/>
      <c r="AI6725" s="419"/>
      <c r="AJ6725" s="419"/>
      <c r="AL6725" s="419"/>
      <c r="AM6725" s="419"/>
      <c r="AN6725" s="403"/>
      <c r="AO6725" s="419"/>
      <c r="AP6725" s="419"/>
      <c r="AQ6725" s="419"/>
      <c r="AR6725" s="419"/>
      <c r="AS6725" s="419"/>
      <c r="AT6725" s="419"/>
      <c r="AU6725" s="419"/>
      <c r="AV6725" s="419"/>
      <c r="AX6725" s="419"/>
      <c r="AY6725" s="419"/>
      <c r="AZ6725" s="419"/>
      <c r="BB6725" s="419"/>
      <c r="BC6725" s="419"/>
      <c r="BD6725" s="419"/>
      <c r="BF6725" s="419"/>
      <c r="BG6725" s="419"/>
      <c r="BH6725" s="419"/>
      <c r="BJ6725" s="419"/>
      <c r="BK6725" s="419"/>
      <c r="BL6725" s="419"/>
      <c r="BN6725" s="419"/>
      <c r="BO6725" s="419"/>
      <c r="BP6725" s="419"/>
      <c r="BR6725" s="419"/>
      <c r="BS6725" s="419"/>
      <c r="BT6725" s="419"/>
      <c r="BV6725" s="419"/>
      <c r="BW6725" s="419"/>
      <c r="BX6725" s="397"/>
      <c r="BZ6725" s="449"/>
      <c r="CB6725" s="419"/>
      <c r="CC6725" s="419"/>
      <c r="CD6725" s="419"/>
      <c r="CF6725" s="419"/>
      <c r="CG6725" s="419"/>
      <c r="CH6725" s="419"/>
    </row>
    <row r="6726" spans="3:86" ht="21" thickBot="1">
      <c r="C6726" s="425"/>
      <c r="P6726" s="431"/>
      <c r="R6726" s="419"/>
      <c r="S6726" s="446"/>
      <c r="T6726" s="419"/>
      <c r="V6726" s="196"/>
      <c r="W6726" s="419"/>
      <c r="X6726" s="419"/>
      <c r="Z6726" s="419"/>
      <c r="AA6726" s="419"/>
      <c r="AB6726" s="419"/>
      <c r="AD6726" s="419"/>
      <c r="AE6726" s="419"/>
      <c r="AF6726" s="419"/>
      <c r="AH6726" s="419"/>
      <c r="AI6726" s="419"/>
      <c r="AJ6726" s="419"/>
      <c r="AL6726" s="419"/>
      <c r="AM6726" s="419"/>
      <c r="AN6726" s="403"/>
      <c r="AO6726" s="419"/>
      <c r="AP6726" s="419"/>
      <c r="AQ6726" s="419"/>
      <c r="AR6726" s="419"/>
      <c r="AS6726" s="419"/>
      <c r="AT6726" s="419"/>
      <c r="AU6726" s="419"/>
      <c r="AV6726" s="419"/>
      <c r="AX6726" s="419"/>
      <c r="AY6726" s="419"/>
      <c r="AZ6726" s="419"/>
      <c r="BB6726" s="419"/>
      <c r="BC6726" s="419"/>
      <c r="BD6726" s="419"/>
      <c r="BF6726" s="419"/>
      <c r="BG6726" s="419"/>
      <c r="BH6726" s="419"/>
      <c r="BJ6726" s="419"/>
      <c r="BK6726" s="419"/>
      <c r="BL6726" s="419"/>
      <c r="BN6726" s="419"/>
      <c r="BO6726" s="419"/>
      <c r="BP6726" s="419"/>
      <c r="BR6726" s="419"/>
      <c r="BS6726" s="419"/>
      <c r="BT6726" s="419"/>
      <c r="BV6726" s="419"/>
      <c r="BW6726" s="419"/>
      <c r="BX6726" s="397"/>
      <c r="BZ6726" s="449"/>
      <c r="CB6726" s="419"/>
      <c r="CC6726" s="419"/>
      <c r="CD6726" s="419"/>
      <c r="CF6726" s="419"/>
      <c r="CG6726" s="419"/>
      <c r="CH6726" s="419"/>
    </row>
    <row r="6727" spans="3:86" ht="21" thickBot="1">
      <c r="C6727" s="425"/>
      <c r="P6727" s="431"/>
      <c r="R6727" s="419"/>
      <c r="S6727" s="446"/>
      <c r="T6727" s="419"/>
      <c r="V6727" s="196"/>
      <c r="W6727" s="419"/>
      <c r="X6727" s="419"/>
      <c r="Z6727" s="419"/>
      <c r="AA6727" s="419"/>
      <c r="AB6727" s="419"/>
      <c r="AD6727" s="419"/>
      <c r="AE6727" s="419"/>
      <c r="AF6727" s="419"/>
      <c r="AH6727" s="419"/>
      <c r="AI6727" s="419"/>
      <c r="AJ6727" s="419"/>
      <c r="AL6727" s="419"/>
      <c r="AM6727" s="419"/>
      <c r="AN6727" s="403"/>
      <c r="AO6727" s="419"/>
      <c r="AP6727" s="419"/>
      <c r="AQ6727" s="419"/>
      <c r="AR6727" s="419"/>
      <c r="AS6727" s="419"/>
      <c r="AT6727" s="419"/>
      <c r="AU6727" s="419"/>
      <c r="AV6727" s="419"/>
      <c r="AX6727" s="419"/>
      <c r="AY6727" s="419"/>
      <c r="AZ6727" s="419"/>
      <c r="BB6727" s="419"/>
      <c r="BC6727" s="419"/>
      <c r="BD6727" s="419"/>
      <c r="BF6727" s="419"/>
      <c r="BG6727" s="419"/>
      <c r="BH6727" s="419"/>
      <c r="BJ6727" s="419"/>
      <c r="BK6727" s="419"/>
      <c r="BL6727" s="419"/>
      <c r="BN6727" s="419"/>
      <c r="BO6727" s="419"/>
      <c r="BP6727" s="419"/>
      <c r="BR6727" s="419"/>
      <c r="BS6727" s="419"/>
      <c r="BT6727" s="419"/>
      <c r="BV6727" s="419"/>
      <c r="BW6727" s="419"/>
      <c r="BX6727" s="397"/>
      <c r="BZ6727" s="449"/>
      <c r="CB6727" s="419"/>
      <c r="CC6727" s="419"/>
      <c r="CD6727" s="419"/>
      <c r="CF6727" s="419"/>
      <c r="CG6727" s="419"/>
      <c r="CH6727" s="419"/>
    </row>
    <row r="6728" spans="3:86" ht="21" thickBot="1">
      <c r="C6728" s="425"/>
      <c r="P6728" s="431"/>
      <c r="R6728" s="419"/>
      <c r="S6728" s="446"/>
      <c r="T6728" s="419"/>
      <c r="V6728" s="196"/>
      <c r="W6728" s="419"/>
      <c r="X6728" s="419"/>
      <c r="Z6728" s="419"/>
      <c r="AA6728" s="419"/>
      <c r="AB6728" s="419"/>
      <c r="AD6728" s="419"/>
      <c r="AE6728" s="419"/>
      <c r="AF6728" s="419"/>
      <c r="AH6728" s="419"/>
      <c r="AI6728" s="419"/>
      <c r="AJ6728" s="419"/>
      <c r="AL6728" s="419"/>
      <c r="AM6728" s="419"/>
      <c r="AN6728" s="403"/>
      <c r="AO6728" s="419"/>
      <c r="AP6728" s="419"/>
      <c r="AQ6728" s="419"/>
      <c r="AR6728" s="419"/>
      <c r="AS6728" s="419"/>
      <c r="AT6728" s="419"/>
      <c r="AU6728" s="419"/>
      <c r="AV6728" s="419"/>
      <c r="AX6728" s="419"/>
      <c r="AY6728" s="419"/>
      <c r="AZ6728" s="419"/>
      <c r="BB6728" s="419"/>
      <c r="BC6728" s="419"/>
      <c r="BD6728" s="419"/>
      <c r="BF6728" s="419"/>
      <c r="BG6728" s="419"/>
      <c r="BH6728" s="419"/>
      <c r="BJ6728" s="419"/>
      <c r="BK6728" s="419"/>
      <c r="BL6728" s="419"/>
      <c r="BN6728" s="419"/>
      <c r="BO6728" s="419"/>
      <c r="BP6728" s="419"/>
      <c r="BR6728" s="419"/>
      <c r="BS6728" s="419"/>
      <c r="BT6728" s="419"/>
      <c r="BV6728" s="419"/>
      <c r="BW6728" s="419"/>
      <c r="BX6728" s="397"/>
      <c r="BZ6728" s="449"/>
      <c r="CB6728" s="419"/>
      <c r="CC6728" s="419"/>
      <c r="CD6728" s="419"/>
      <c r="CF6728" s="419"/>
      <c r="CG6728" s="419"/>
      <c r="CH6728" s="419"/>
    </row>
    <row r="6729" spans="3:86" ht="21" thickBot="1">
      <c r="C6729" s="425"/>
      <c r="P6729" s="431"/>
      <c r="R6729" s="419"/>
      <c r="S6729" s="446"/>
      <c r="T6729" s="419"/>
      <c r="V6729" s="196"/>
      <c r="W6729" s="419"/>
      <c r="X6729" s="419"/>
      <c r="Z6729" s="419"/>
      <c r="AA6729" s="419"/>
      <c r="AB6729" s="419"/>
      <c r="AD6729" s="419"/>
      <c r="AE6729" s="419"/>
      <c r="AF6729" s="419"/>
      <c r="AH6729" s="419"/>
      <c r="AI6729" s="419"/>
      <c r="AJ6729" s="419"/>
      <c r="AL6729" s="419"/>
      <c r="AM6729" s="419"/>
      <c r="AN6729" s="403"/>
      <c r="AO6729" s="419"/>
      <c r="AP6729" s="419"/>
      <c r="AQ6729" s="419"/>
      <c r="AR6729" s="419"/>
      <c r="AS6729" s="419"/>
      <c r="AT6729" s="419"/>
      <c r="AU6729" s="419"/>
      <c r="AV6729" s="419"/>
      <c r="AX6729" s="419"/>
      <c r="AY6729" s="419"/>
      <c r="AZ6729" s="419"/>
      <c r="BB6729" s="419"/>
      <c r="BC6729" s="419"/>
      <c r="BD6729" s="419"/>
      <c r="BF6729" s="419"/>
      <c r="BG6729" s="419"/>
      <c r="BH6729" s="419"/>
      <c r="BJ6729" s="419"/>
      <c r="BK6729" s="419"/>
      <c r="BL6729" s="419"/>
      <c r="BN6729" s="419"/>
      <c r="BO6729" s="419"/>
      <c r="BP6729" s="419"/>
      <c r="BR6729" s="419"/>
      <c r="BS6729" s="419"/>
      <c r="BT6729" s="419"/>
      <c r="BV6729" s="419"/>
      <c r="BW6729" s="419"/>
      <c r="BX6729" s="397"/>
      <c r="BZ6729" s="449"/>
      <c r="CB6729" s="419"/>
      <c r="CC6729" s="419"/>
      <c r="CD6729" s="419"/>
      <c r="CF6729" s="419"/>
      <c r="CG6729" s="419"/>
      <c r="CH6729" s="419"/>
    </row>
    <row r="6730" spans="3:86" ht="21" thickBot="1">
      <c r="C6730" s="425"/>
      <c r="P6730" s="431"/>
      <c r="R6730" s="419"/>
      <c r="S6730" s="446"/>
      <c r="T6730" s="419"/>
      <c r="V6730" s="196"/>
      <c r="W6730" s="419"/>
      <c r="X6730" s="419"/>
      <c r="Z6730" s="419"/>
      <c r="AA6730" s="419"/>
      <c r="AB6730" s="419"/>
      <c r="AD6730" s="419"/>
      <c r="AE6730" s="419"/>
      <c r="AF6730" s="419"/>
      <c r="AH6730" s="419"/>
      <c r="AI6730" s="419"/>
      <c r="AJ6730" s="419"/>
      <c r="AL6730" s="419"/>
      <c r="AM6730" s="419"/>
      <c r="AN6730" s="403"/>
      <c r="AO6730" s="419"/>
      <c r="AP6730" s="419"/>
      <c r="AQ6730" s="419"/>
      <c r="AR6730" s="419"/>
      <c r="AS6730" s="419"/>
      <c r="AT6730" s="419"/>
      <c r="AU6730" s="419"/>
      <c r="AV6730" s="419"/>
      <c r="AX6730" s="419"/>
      <c r="AY6730" s="419"/>
      <c r="AZ6730" s="419"/>
      <c r="BB6730" s="419"/>
      <c r="BC6730" s="419"/>
      <c r="BD6730" s="419"/>
      <c r="BF6730" s="419"/>
      <c r="BG6730" s="419"/>
      <c r="BH6730" s="419"/>
      <c r="BJ6730" s="419"/>
      <c r="BK6730" s="419"/>
      <c r="BL6730" s="419"/>
      <c r="BN6730" s="419"/>
      <c r="BO6730" s="419"/>
      <c r="BP6730" s="419"/>
      <c r="BR6730" s="419"/>
      <c r="BS6730" s="419"/>
      <c r="BT6730" s="419"/>
      <c r="BV6730" s="419"/>
      <c r="BW6730" s="419"/>
      <c r="BX6730" s="397"/>
      <c r="BZ6730" s="449"/>
      <c r="CB6730" s="419"/>
      <c r="CC6730" s="419"/>
      <c r="CD6730" s="419"/>
      <c r="CF6730" s="419"/>
      <c r="CG6730" s="419"/>
      <c r="CH6730" s="419"/>
    </row>
    <row r="6731" spans="3:86" ht="21" thickBot="1">
      <c r="C6731" s="425"/>
      <c r="P6731" s="431"/>
      <c r="R6731" s="419"/>
      <c r="S6731" s="446"/>
      <c r="T6731" s="419"/>
      <c r="V6731" s="196"/>
      <c r="W6731" s="419"/>
      <c r="X6731" s="419"/>
      <c r="Z6731" s="419"/>
      <c r="AA6731" s="419"/>
      <c r="AB6731" s="419"/>
      <c r="AD6731" s="419"/>
      <c r="AE6731" s="419"/>
      <c r="AF6731" s="419"/>
      <c r="AH6731" s="419"/>
      <c r="AI6731" s="419"/>
      <c r="AJ6731" s="419"/>
      <c r="AL6731" s="419"/>
      <c r="AM6731" s="419"/>
      <c r="AN6731" s="403"/>
      <c r="AO6731" s="419"/>
      <c r="AP6731" s="419"/>
      <c r="AQ6731" s="419"/>
      <c r="AR6731" s="419"/>
      <c r="AS6731" s="419"/>
      <c r="AT6731" s="419"/>
      <c r="AU6731" s="419"/>
      <c r="AV6731" s="419"/>
      <c r="AX6731" s="419"/>
      <c r="AY6731" s="419"/>
      <c r="AZ6731" s="419"/>
      <c r="BB6731" s="419"/>
      <c r="BC6731" s="419"/>
      <c r="BD6731" s="419"/>
      <c r="BF6731" s="419"/>
      <c r="BG6731" s="419"/>
      <c r="BH6731" s="419"/>
      <c r="BJ6731" s="419"/>
      <c r="BK6731" s="419"/>
      <c r="BL6731" s="419"/>
      <c r="BN6731" s="419"/>
      <c r="BO6731" s="419"/>
      <c r="BP6731" s="419"/>
      <c r="BR6731" s="419"/>
      <c r="BS6731" s="419"/>
      <c r="BT6731" s="419"/>
      <c r="BV6731" s="419"/>
      <c r="BW6731" s="419"/>
      <c r="BX6731" s="397"/>
      <c r="BZ6731" s="449"/>
      <c r="CB6731" s="419"/>
      <c r="CC6731" s="419"/>
      <c r="CD6731" s="419"/>
      <c r="CF6731" s="419"/>
      <c r="CG6731" s="419"/>
      <c r="CH6731" s="419"/>
    </row>
    <row r="6732" spans="3:86" ht="21" thickBot="1">
      <c r="C6732" s="425"/>
      <c r="P6732" s="431"/>
      <c r="R6732" s="419"/>
      <c r="S6732" s="446"/>
      <c r="T6732" s="419"/>
      <c r="V6732" s="196"/>
      <c r="W6732" s="419"/>
      <c r="X6732" s="419"/>
      <c r="Z6732" s="419"/>
      <c r="AA6732" s="419"/>
      <c r="AB6732" s="419"/>
      <c r="AD6732" s="419"/>
      <c r="AE6732" s="419"/>
      <c r="AF6732" s="419"/>
      <c r="AH6732" s="419"/>
      <c r="AI6732" s="419"/>
      <c r="AJ6732" s="419"/>
      <c r="AL6732" s="419"/>
      <c r="AM6732" s="419"/>
      <c r="AN6732" s="403"/>
      <c r="AO6732" s="419"/>
      <c r="AP6732" s="419"/>
      <c r="AQ6732" s="419"/>
      <c r="AR6732" s="419"/>
      <c r="AS6732" s="419"/>
      <c r="AT6732" s="419"/>
      <c r="AU6732" s="419"/>
      <c r="AV6732" s="419"/>
      <c r="AX6732" s="419"/>
      <c r="AY6732" s="419"/>
      <c r="AZ6732" s="419"/>
      <c r="BB6732" s="419"/>
      <c r="BC6732" s="419"/>
      <c r="BD6732" s="419"/>
      <c r="BF6732" s="419"/>
      <c r="BG6732" s="419"/>
      <c r="BH6732" s="419"/>
      <c r="BJ6732" s="419"/>
      <c r="BK6732" s="419"/>
      <c r="BL6732" s="419"/>
      <c r="BN6732" s="419"/>
      <c r="BO6732" s="419"/>
      <c r="BP6732" s="419"/>
      <c r="BR6732" s="419"/>
      <c r="BS6732" s="419"/>
      <c r="BT6732" s="419"/>
      <c r="BV6732" s="419"/>
      <c r="BW6732" s="419"/>
      <c r="BX6732" s="397"/>
      <c r="BZ6732" s="449"/>
      <c r="CB6732" s="419"/>
      <c r="CC6732" s="419"/>
      <c r="CD6732" s="419"/>
      <c r="CF6732" s="419"/>
      <c r="CG6732" s="419"/>
      <c r="CH6732" s="419"/>
    </row>
    <row r="6733" spans="3:86" ht="21" thickBot="1">
      <c r="C6733" s="425"/>
      <c r="P6733" s="431"/>
      <c r="R6733" s="419"/>
      <c r="S6733" s="446"/>
      <c r="T6733" s="419"/>
      <c r="V6733" s="196"/>
      <c r="W6733" s="419"/>
      <c r="X6733" s="419"/>
      <c r="Z6733" s="419"/>
      <c r="AA6733" s="419"/>
      <c r="AB6733" s="419"/>
      <c r="AD6733" s="419"/>
      <c r="AE6733" s="419"/>
      <c r="AF6733" s="419"/>
      <c r="AH6733" s="419"/>
      <c r="AI6733" s="419"/>
      <c r="AJ6733" s="419"/>
      <c r="AL6733" s="419"/>
      <c r="AM6733" s="419"/>
      <c r="AN6733" s="403"/>
      <c r="AO6733" s="419"/>
      <c r="AP6733" s="419"/>
      <c r="AQ6733" s="419"/>
      <c r="AR6733" s="419"/>
      <c r="AS6733" s="419"/>
      <c r="AT6733" s="419"/>
      <c r="AU6733" s="419"/>
      <c r="AV6733" s="419"/>
      <c r="AX6733" s="419"/>
      <c r="AY6733" s="419"/>
      <c r="AZ6733" s="419"/>
      <c r="BB6733" s="419"/>
      <c r="BC6733" s="419"/>
      <c r="BD6733" s="419"/>
      <c r="BF6733" s="419"/>
      <c r="BG6733" s="419"/>
      <c r="BH6733" s="419"/>
      <c r="BJ6733" s="419"/>
      <c r="BK6733" s="419"/>
      <c r="BL6733" s="419"/>
      <c r="BN6733" s="419"/>
      <c r="BO6733" s="419"/>
      <c r="BP6733" s="419"/>
      <c r="BR6733" s="419"/>
      <c r="BS6733" s="419"/>
      <c r="BT6733" s="419"/>
      <c r="BV6733" s="419"/>
      <c r="BW6733" s="419"/>
      <c r="BX6733" s="397"/>
      <c r="BZ6733" s="449"/>
      <c r="CB6733" s="419"/>
      <c r="CC6733" s="419"/>
      <c r="CD6733" s="419"/>
      <c r="CF6733" s="419"/>
      <c r="CG6733" s="419"/>
      <c r="CH6733" s="419"/>
    </row>
    <row r="6734" spans="3:86" ht="21" thickBot="1">
      <c r="C6734" s="425"/>
      <c r="P6734" s="431"/>
      <c r="R6734" s="419"/>
      <c r="S6734" s="446"/>
      <c r="T6734" s="419"/>
      <c r="V6734" s="196"/>
      <c r="W6734" s="419"/>
      <c r="X6734" s="419"/>
      <c r="Z6734" s="419"/>
      <c r="AA6734" s="419"/>
      <c r="AB6734" s="419"/>
      <c r="AD6734" s="419"/>
      <c r="AE6734" s="419"/>
      <c r="AF6734" s="419"/>
      <c r="AH6734" s="419"/>
      <c r="AI6734" s="419"/>
      <c r="AJ6734" s="419"/>
      <c r="AL6734" s="419"/>
      <c r="AM6734" s="419"/>
      <c r="AN6734" s="403"/>
      <c r="AO6734" s="419"/>
      <c r="AP6734" s="419"/>
      <c r="AQ6734" s="419"/>
      <c r="AR6734" s="419"/>
      <c r="AS6734" s="419"/>
      <c r="AT6734" s="419"/>
      <c r="AU6734" s="419"/>
      <c r="AV6734" s="419"/>
      <c r="AX6734" s="419"/>
      <c r="AY6734" s="419"/>
      <c r="AZ6734" s="419"/>
      <c r="BB6734" s="419"/>
      <c r="BC6734" s="419"/>
      <c r="BD6734" s="419"/>
      <c r="BF6734" s="419"/>
      <c r="BG6734" s="419"/>
      <c r="BH6734" s="419"/>
      <c r="BJ6734" s="419"/>
      <c r="BK6734" s="419"/>
      <c r="BL6734" s="419"/>
      <c r="BN6734" s="419"/>
      <c r="BO6734" s="419"/>
      <c r="BP6734" s="419"/>
      <c r="BR6734" s="419"/>
      <c r="BS6734" s="419"/>
      <c r="BT6734" s="419"/>
      <c r="BV6734" s="419"/>
      <c r="BW6734" s="419"/>
      <c r="BX6734" s="397"/>
      <c r="BZ6734" s="449"/>
      <c r="CB6734" s="419"/>
      <c r="CC6734" s="419"/>
      <c r="CD6734" s="419"/>
      <c r="CF6734" s="419"/>
      <c r="CG6734" s="419"/>
      <c r="CH6734" s="419"/>
    </row>
    <row r="6735" spans="3:86" ht="21" thickBot="1">
      <c r="C6735" s="425"/>
      <c r="P6735" s="431"/>
      <c r="R6735" s="419"/>
      <c r="S6735" s="446"/>
      <c r="T6735" s="419"/>
      <c r="V6735" s="196"/>
      <c r="W6735" s="419"/>
      <c r="X6735" s="419"/>
      <c r="Z6735" s="419"/>
      <c r="AA6735" s="419"/>
      <c r="AB6735" s="419"/>
      <c r="AD6735" s="419"/>
      <c r="AE6735" s="419"/>
      <c r="AF6735" s="419"/>
      <c r="AH6735" s="419"/>
      <c r="AI6735" s="419"/>
      <c r="AJ6735" s="419"/>
      <c r="AL6735" s="419"/>
      <c r="AM6735" s="419"/>
      <c r="AN6735" s="403"/>
      <c r="AO6735" s="419"/>
      <c r="AP6735" s="419"/>
      <c r="AQ6735" s="419"/>
      <c r="AR6735" s="419"/>
      <c r="AS6735" s="419"/>
      <c r="AT6735" s="419"/>
      <c r="AU6735" s="419"/>
      <c r="AV6735" s="419"/>
      <c r="AX6735" s="419"/>
      <c r="AY6735" s="419"/>
      <c r="AZ6735" s="419"/>
      <c r="BB6735" s="419"/>
      <c r="BC6735" s="419"/>
      <c r="BD6735" s="419"/>
      <c r="BF6735" s="419"/>
      <c r="BG6735" s="419"/>
      <c r="BH6735" s="419"/>
      <c r="BJ6735" s="419"/>
      <c r="BK6735" s="419"/>
      <c r="BL6735" s="419"/>
      <c r="BN6735" s="419"/>
      <c r="BO6735" s="419"/>
      <c r="BP6735" s="419"/>
      <c r="BR6735" s="419"/>
      <c r="BS6735" s="419"/>
      <c r="BT6735" s="419"/>
      <c r="BV6735" s="419"/>
      <c r="BW6735" s="419"/>
      <c r="BX6735" s="397"/>
      <c r="BZ6735" s="449"/>
      <c r="CB6735" s="419"/>
      <c r="CC6735" s="419"/>
      <c r="CD6735" s="419"/>
      <c r="CF6735" s="419"/>
      <c r="CG6735" s="419"/>
      <c r="CH6735" s="419"/>
    </row>
    <row r="6736" spans="3:86" ht="21" thickBot="1">
      <c r="C6736" s="425"/>
      <c r="P6736" s="431"/>
      <c r="R6736" s="419"/>
      <c r="S6736" s="446"/>
      <c r="T6736" s="419"/>
      <c r="V6736" s="196"/>
      <c r="W6736" s="419"/>
      <c r="X6736" s="419"/>
      <c r="Z6736" s="419"/>
      <c r="AA6736" s="419"/>
      <c r="AB6736" s="419"/>
      <c r="AD6736" s="419"/>
      <c r="AE6736" s="419"/>
      <c r="AF6736" s="419"/>
      <c r="AH6736" s="419"/>
      <c r="AI6736" s="419"/>
      <c r="AJ6736" s="419"/>
      <c r="AL6736" s="419"/>
      <c r="AM6736" s="419"/>
      <c r="AN6736" s="403"/>
      <c r="AO6736" s="419"/>
      <c r="AP6736" s="419"/>
      <c r="AQ6736" s="419"/>
      <c r="AR6736" s="419"/>
      <c r="AS6736" s="419"/>
      <c r="AT6736" s="419"/>
      <c r="AU6736" s="419"/>
      <c r="AV6736" s="419"/>
      <c r="AX6736" s="419"/>
      <c r="AY6736" s="419"/>
      <c r="AZ6736" s="419"/>
      <c r="BB6736" s="419"/>
      <c r="BC6736" s="419"/>
      <c r="BD6736" s="419"/>
      <c r="BF6736" s="419"/>
      <c r="BG6736" s="419"/>
      <c r="BH6736" s="419"/>
      <c r="BJ6736" s="419"/>
      <c r="BK6736" s="419"/>
      <c r="BL6736" s="419"/>
      <c r="BN6736" s="419"/>
      <c r="BO6736" s="419"/>
      <c r="BP6736" s="419"/>
      <c r="BR6736" s="419"/>
      <c r="BS6736" s="419"/>
      <c r="BT6736" s="419"/>
      <c r="BV6736" s="419"/>
      <c r="BW6736" s="419"/>
      <c r="BX6736" s="397"/>
      <c r="BZ6736" s="449"/>
      <c r="CB6736" s="419"/>
      <c r="CC6736" s="419"/>
      <c r="CD6736" s="419"/>
      <c r="CF6736" s="419"/>
      <c r="CG6736" s="419"/>
      <c r="CH6736" s="419"/>
    </row>
    <row r="6737" spans="3:86" ht="21" thickBot="1">
      <c r="C6737" s="425"/>
      <c r="P6737" s="431"/>
      <c r="R6737" s="419"/>
      <c r="S6737" s="446"/>
      <c r="T6737" s="419"/>
      <c r="V6737" s="196"/>
      <c r="W6737" s="419"/>
      <c r="X6737" s="419"/>
      <c r="Z6737" s="419"/>
      <c r="AA6737" s="419"/>
      <c r="AB6737" s="419"/>
      <c r="AD6737" s="419"/>
      <c r="AE6737" s="419"/>
      <c r="AF6737" s="419"/>
      <c r="AH6737" s="419"/>
      <c r="AI6737" s="419"/>
      <c r="AJ6737" s="419"/>
      <c r="AL6737" s="419"/>
      <c r="AM6737" s="419"/>
      <c r="AN6737" s="403"/>
      <c r="AO6737" s="419"/>
      <c r="AP6737" s="419"/>
      <c r="AQ6737" s="419"/>
      <c r="AR6737" s="419"/>
      <c r="AS6737" s="419"/>
      <c r="AT6737" s="419"/>
      <c r="AU6737" s="419"/>
      <c r="AV6737" s="419"/>
      <c r="AX6737" s="419"/>
      <c r="AY6737" s="419"/>
      <c r="AZ6737" s="419"/>
      <c r="BB6737" s="419"/>
      <c r="BC6737" s="419"/>
      <c r="BD6737" s="419"/>
      <c r="BF6737" s="419"/>
      <c r="BG6737" s="419"/>
      <c r="BH6737" s="419"/>
      <c r="BJ6737" s="419"/>
      <c r="BK6737" s="419"/>
      <c r="BL6737" s="419"/>
      <c r="BN6737" s="419"/>
      <c r="BO6737" s="419"/>
      <c r="BP6737" s="419"/>
      <c r="BR6737" s="419"/>
      <c r="BS6737" s="419"/>
      <c r="BT6737" s="419"/>
      <c r="BV6737" s="419"/>
      <c r="BW6737" s="419"/>
      <c r="BX6737" s="397"/>
      <c r="BZ6737" s="449"/>
      <c r="CB6737" s="419"/>
      <c r="CC6737" s="419"/>
      <c r="CD6737" s="419"/>
      <c r="CF6737" s="419"/>
      <c r="CG6737" s="419"/>
      <c r="CH6737" s="419"/>
    </row>
    <row r="6738" spans="3:86" ht="21" thickBot="1">
      <c r="C6738" s="425"/>
      <c r="P6738" s="431"/>
      <c r="R6738" s="419"/>
      <c r="S6738" s="446"/>
      <c r="T6738" s="419"/>
      <c r="V6738" s="196"/>
      <c r="W6738" s="419"/>
      <c r="X6738" s="419"/>
      <c r="Z6738" s="419"/>
      <c r="AA6738" s="419"/>
      <c r="AB6738" s="419"/>
      <c r="AD6738" s="419"/>
      <c r="AE6738" s="419"/>
      <c r="AF6738" s="419"/>
      <c r="AH6738" s="419"/>
      <c r="AI6738" s="419"/>
      <c r="AJ6738" s="419"/>
      <c r="AL6738" s="419"/>
      <c r="AM6738" s="419"/>
      <c r="AN6738" s="403"/>
      <c r="AO6738" s="419"/>
      <c r="AP6738" s="419"/>
      <c r="AQ6738" s="419"/>
      <c r="AR6738" s="419"/>
      <c r="AS6738" s="419"/>
      <c r="AT6738" s="419"/>
      <c r="AU6738" s="419"/>
      <c r="AV6738" s="419"/>
      <c r="AX6738" s="419"/>
      <c r="AY6738" s="419"/>
      <c r="AZ6738" s="419"/>
      <c r="BB6738" s="419"/>
      <c r="BC6738" s="419"/>
      <c r="BD6738" s="419"/>
      <c r="BF6738" s="419"/>
      <c r="BG6738" s="419"/>
      <c r="BH6738" s="419"/>
      <c r="BJ6738" s="419"/>
      <c r="BK6738" s="419"/>
      <c r="BL6738" s="419"/>
      <c r="BN6738" s="419"/>
      <c r="BO6738" s="419"/>
      <c r="BP6738" s="419"/>
      <c r="BR6738" s="419"/>
      <c r="BS6738" s="419"/>
      <c r="BT6738" s="419"/>
      <c r="BV6738" s="419"/>
      <c r="BW6738" s="419"/>
      <c r="BX6738" s="397"/>
      <c r="BZ6738" s="449"/>
      <c r="CB6738" s="419"/>
      <c r="CC6738" s="419"/>
      <c r="CD6738" s="419"/>
      <c r="CF6738" s="419"/>
      <c r="CG6738" s="419"/>
      <c r="CH6738" s="419"/>
    </row>
    <row r="6739" spans="3:86" ht="21" thickBot="1">
      <c r="C6739" s="425"/>
      <c r="P6739" s="431"/>
      <c r="R6739" s="419"/>
      <c r="S6739" s="446"/>
      <c r="T6739" s="419"/>
      <c r="V6739" s="196"/>
      <c r="W6739" s="419"/>
      <c r="X6739" s="419"/>
      <c r="Z6739" s="419"/>
      <c r="AA6739" s="419"/>
      <c r="AB6739" s="419"/>
      <c r="AD6739" s="419"/>
      <c r="AE6739" s="419"/>
      <c r="AF6739" s="419"/>
      <c r="AH6739" s="419"/>
      <c r="AI6739" s="419"/>
      <c r="AJ6739" s="419"/>
      <c r="AL6739" s="419"/>
      <c r="AM6739" s="419"/>
      <c r="AN6739" s="403"/>
      <c r="AO6739" s="419"/>
      <c r="AP6739" s="419"/>
      <c r="AQ6739" s="419"/>
      <c r="AR6739" s="419"/>
      <c r="AS6739" s="419"/>
      <c r="AT6739" s="419"/>
      <c r="AU6739" s="419"/>
      <c r="AV6739" s="419"/>
      <c r="AX6739" s="419"/>
      <c r="AY6739" s="419"/>
      <c r="AZ6739" s="419"/>
      <c r="BB6739" s="419"/>
      <c r="BC6739" s="419"/>
      <c r="BD6739" s="419"/>
      <c r="BF6739" s="419"/>
      <c r="BG6739" s="419"/>
      <c r="BH6739" s="419"/>
      <c r="BJ6739" s="419"/>
      <c r="BK6739" s="419"/>
      <c r="BL6739" s="419"/>
      <c r="BN6739" s="419"/>
      <c r="BO6739" s="419"/>
      <c r="BP6739" s="419"/>
      <c r="BR6739" s="419"/>
      <c r="BS6739" s="419"/>
      <c r="BT6739" s="419"/>
      <c r="BV6739" s="419"/>
      <c r="BW6739" s="419"/>
      <c r="BX6739" s="397"/>
      <c r="BZ6739" s="449"/>
      <c r="CB6739" s="419"/>
      <c r="CC6739" s="419"/>
      <c r="CD6739" s="419"/>
      <c r="CF6739" s="419"/>
      <c r="CG6739" s="419"/>
      <c r="CH6739" s="419"/>
    </row>
    <row r="6740" spans="3:86" ht="21" thickBot="1">
      <c r="C6740" s="425"/>
      <c r="P6740" s="431"/>
      <c r="R6740" s="419"/>
      <c r="S6740" s="446"/>
      <c r="T6740" s="419"/>
      <c r="V6740" s="196"/>
      <c r="W6740" s="419"/>
      <c r="X6740" s="419"/>
      <c r="Z6740" s="419"/>
      <c r="AA6740" s="419"/>
      <c r="AB6740" s="419"/>
      <c r="AD6740" s="419"/>
      <c r="AE6740" s="419"/>
      <c r="AF6740" s="419"/>
      <c r="AH6740" s="419"/>
      <c r="AI6740" s="419"/>
      <c r="AJ6740" s="419"/>
      <c r="AL6740" s="419"/>
      <c r="AM6740" s="419"/>
      <c r="AN6740" s="403"/>
      <c r="AO6740" s="419"/>
      <c r="AP6740" s="419"/>
      <c r="AQ6740" s="419"/>
      <c r="AR6740" s="419"/>
      <c r="AS6740" s="419"/>
      <c r="AT6740" s="419"/>
      <c r="AU6740" s="419"/>
      <c r="AV6740" s="419"/>
      <c r="AX6740" s="419"/>
      <c r="AY6740" s="419"/>
      <c r="AZ6740" s="419"/>
      <c r="BB6740" s="419"/>
      <c r="BC6740" s="419"/>
      <c r="BD6740" s="419"/>
      <c r="BF6740" s="419"/>
      <c r="BG6740" s="419"/>
      <c r="BH6740" s="419"/>
      <c r="BJ6740" s="419"/>
      <c r="BK6740" s="419"/>
      <c r="BL6740" s="419"/>
      <c r="BN6740" s="419"/>
      <c r="BO6740" s="419"/>
      <c r="BP6740" s="419"/>
      <c r="BR6740" s="419"/>
      <c r="BS6740" s="419"/>
      <c r="BT6740" s="419"/>
      <c r="BV6740" s="419"/>
      <c r="BW6740" s="419"/>
      <c r="BX6740" s="397"/>
      <c r="BZ6740" s="449"/>
      <c r="CB6740" s="419"/>
      <c r="CC6740" s="419"/>
      <c r="CD6740" s="419"/>
      <c r="CF6740" s="419"/>
      <c r="CG6740" s="419"/>
      <c r="CH6740" s="419"/>
    </row>
    <row r="6741" spans="3:86" ht="21" thickBot="1">
      <c r="C6741" s="425"/>
      <c r="P6741" s="431"/>
      <c r="R6741" s="419"/>
      <c r="S6741" s="446"/>
      <c r="T6741" s="419"/>
      <c r="V6741" s="196"/>
      <c r="W6741" s="419"/>
      <c r="X6741" s="419"/>
      <c r="Z6741" s="419"/>
      <c r="AA6741" s="419"/>
      <c r="AB6741" s="419"/>
      <c r="AD6741" s="419"/>
      <c r="AE6741" s="419"/>
      <c r="AF6741" s="419"/>
      <c r="AH6741" s="419"/>
      <c r="AI6741" s="419"/>
      <c r="AJ6741" s="419"/>
      <c r="AL6741" s="419"/>
      <c r="AM6741" s="419"/>
      <c r="AN6741" s="403"/>
      <c r="AO6741" s="419"/>
      <c r="AP6741" s="419"/>
      <c r="AQ6741" s="419"/>
      <c r="AR6741" s="419"/>
      <c r="AS6741" s="419"/>
      <c r="AT6741" s="419"/>
      <c r="AU6741" s="419"/>
      <c r="AV6741" s="419"/>
      <c r="AX6741" s="419"/>
      <c r="AY6741" s="419"/>
      <c r="AZ6741" s="419"/>
      <c r="BB6741" s="419"/>
      <c r="BC6741" s="419"/>
      <c r="BD6741" s="419"/>
      <c r="BF6741" s="419"/>
      <c r="BG6741" s="419"/>
      <c r="BH6741" s="419"/>
      <c r="BJ6741" s="419"/>
      <c r="BK6741" s="419"/>
      <c r="BL6741" s="419"/>
      <c r="BN6741" s="419"/>
      <c r="BO6741" s="419"/>
      <c r="BP6741" s="419"/>
      <c r="BR6741" s="419"/>
      <c r="BS6741" s="419"/>
      <c r="BT6741" s="419"/>
      <c r="BV6741" s="419"/>
      <c r="BW6741" s="419"/>
      <c r="BX6741" s="397"/>
      <c r="BZ6741" s="449"/>
      <c r="CB6741" s="419"/>
      <c r="CC6741" s="419"/>
      <c r="CD6741" s="419"/>
      <c r="CF6741" s="419"/>
      <c r="CG6741" s="419"/>
      <c r="CH6741" s="419"/>
    </row>
    <row r="6742" spans="3:86" ht="21" thickBot="1">
      <c r="C6742" s="425"/>
      <c r="P6742" s="431"/>
      <c r="R6742" s="419"/>
      <c r="S6742" s="446"/>
      <c r="T6742" s="419"/>
      <c r="V6742" s="196"/>
      <c r="W6742" s="419"/>
      <c r="X6742" s="419"/>
      <c r="Z6742" s="419"/>
      <c r="AA6742" s="419"/>
      <c r="AB6742" s="419"/>
      <c r="AD6742" s="419"/>
      <c r="AE6742" s="419"/>
      <c r="AF6742" s="419"/>
      <c r="AH6742" s="419"/>
      <c r="AI6742" s="419"/>
      <c r="AJ6742" s="419"/>
      <c r="AL6742" s="419"/>
      <c r="AM6742" s="419"/>
      <c r="AN6742" s="403"/>
      <c r="AO6742" s="419"/>
      <c r="AP6742" s="419"/>
      <c r="AQ6742" s="419"/>
      <c r="AR6742" s="419"/>
      <c r="AS6742" s="419"/>
      <c r="AT6742" s="419"/>
      <c r="AU6742" s="419"/>
      <c r="AV6742" s="419"/>
      <c r="AX6742" s="419"/>
      <c r="AY6742" s="419"/>
      <c r="AZ6742" s="419"/>
      <c r="BB6742" s="419"/>
      <c r="BC6742" s="419"/>
      <c r="BD6742" s="419"/>
      <c r="BF6742" s="419"/>
      <c r="BG6742" s="419"/>
      <c r="BH6742" s="419"/>
      <c r="BJ6742" s="419"/>
      <c r="BK6742" s="419"/>
      <c r="BL6742" s="419"/>
      <c r="BN6742" s="419"/>
      <c r="BO6742" s="419"/>
      <c r="BP6742" s="419"/>
      <c r="BR6742" s="419"/>
      <c r="BS6742" s="419"/>
      <c r="BT6742" s="419"/>
      <c r="BV6742" s="419"/>
      <c r="BW6742" s="419"/>
      <c r="BX6742" s="397"/>
      <c r="BZ6742" s="449"/>
      <c r="CB6742" s="419"/>
      <c r="CC6742" s="419"/>
      <c r="CD6742" s="419"/>
      <c r="CF6742" s="419"/>
      <c r="CG6742" s="419"/>
      <c r="CH6742" s="419"/>
    </row>
    <row r="6743" spans="3:86" ht="21" thickBot="1">
      <c r="C6743" s="425"/>
      <c r="P6743" s="431"/>
      <c r="R6743" s="419"/>
      <c r="S6743" s="446"/>
      <c r="T6743" s="419"/>
      <c r="V6743" s="196"/>
      <c r="W6743" s="419"/>
      <c r="X6743" s="419"/>
      <c r="Z6743" s="419"/>
      <c r="AA6743" s="419"/>
      <c r="AB6743" s="419"/>
      <c r="AD6743" s="419"/>
      <c r="AE6743" s="419"/>
      <c r="AF6743" s="419"/>
      <c r="AH6743" s="419"/>
      <c r="AI6743" s="419"/>
      <c r="AJ6743" s="419"/>
      <c r="AL6743" s="419"/>
      <c r="AM6743" s="419"/>
      <c r="AN6743" s="403"/>
      <c r="AO6743" s="419"/>
      <c r="AP6743" s="419"/>
      <c r="AQ6743" s="419"/>
      <c r="AR6743" s="419"/>
      <c r="AS6743" s="419"/>
      <c r="AT6743" s="419"/>
      <c r="AU6743" s="419"/>
      <c r="AV6743" s="419"/>
      <c r="AX6743" s="419"/>
      <c r="AY6743" s="419"/>
      <c r="AZ6743" s="419"/>
      <c r="BB6743" s="419"/>
      <c r="BC6743" s="419"/>
      <c r="BD6743" s="419"/>
      <c r="BF6743" s="419"/>
      <c r="BG6743" s="419"/>
      <c r="BH6743" s="419"/>
      <c r="BJ6743" s="419"/>
      <c r="BK6743" s="419"/>
      <c r="BL6743" s="419"/>
      <c r="BN6743" s="419"/>
      <c r="BO6743" s="419"/>
      <c r="BP6743" s="419"/>
      <c r="BR6743" s="419"/>
      <c r="BS6743" s="419"/>
      <c r="BT6743" s="419"/>
      <c r="BV6743" s="419"/>
      <c r="BW6743" s="419"/>
      <c r="BX6743" s="397"/>
      <c r="BZ6743" s="449"/>
      <c r="CB6743" s="419"/>
      <c r="CC6743" s="419"/>
      <c r="CD6743" s="419"/>
      <c r="CF6743" s="419"/>
      <c r="CG6743" s="419"/>
      <c r="CH6743" s="419"/>
    </row>
    <row r="6744" spans="3:86" ht="21" thickBot="1">
      <c r="C6744" s="425"/>
      <c r="P6744" s="431"/>
      <c r="R6744" s="419"/>
      <c r="S6744" s="446"/>
      <c r="T6744" s="419"/>
      <c r="V6744" s="196"/>
      <c r="W6744" s="419"/>
      <c r="X6744" s="419"/>
      <c r="Z6744" s="419"/>
      <c r="AA6744" s="419"/>
      <c r="AB6744" s="419"/>
      <c r="AD6744" s="419"/>
      <c r="AE6744" s="419"/>
      <c r="AF6744" s="419"/>
      <c r="AH6744" s="419"/>
      <c r="AI6744" s="419"/>
      <c r="AJ6744" s="419"/>
      <c r="AL6744" s="419"/>
      <c r="AM6744" s="419"/>
      <c r="AN6744" s="403"/>
      <c r="AO6744" s="419"/>
      <c r="AP6744" s="419"/>
      <c r="AQ6744" s="419"/>
      <c r="AR6744" s="419"/>
      <c r="AS6744" s="419"/>
      <c r="AT6744" s="419"/>
      <c r="AU6744" s="419"/>
      <c r="AV6744" s="419"/>
      <c r="AX6744" s="419"/>
      <c r="AY6744" s="419"/>
      <c r="AZ6744" s="419"/>
      <c r="BB6744" s="419"/>
      <c r="BC6744" s="419"/>
      <c r="BD6744" s="419"/>
      <c r="BF6744" s="419"/>
      <c r="BG6744" s="419"/>
      <c r="BH6744" s="419"/>
      <c r="BJ6744" s="419"/>
      <c r="BK6744" s="419"/>
      <c r="BL6744" s="419"/>
      <c r="BN6744" s="419"/>
      <c r="BO6744" s="419"/>
      <c r="BP6744" s="419"/>
      <c r="BR6744" s="419"/>
      <c r="BS6744" s="419"/>
      <c r="BT6744" s="419"/>
      <c r="BV6744" s="419"/>
      <c r="BW6744" s="419"/>
      <c r="BX6744" s="397"/>
      <c r="BZ6744" s="449"/>
      <c r="CB6744" s="419"/>
      <c r="CC6744" s="419"/>
      <c r="CD6744" s="419"/>
      <c r="CF6744" s="419"/>
      <c r="CG6744" s="419"/>
      <c r="CH6744" s="419"/>
    </row>
    <row r="6745" spans="3:86" ht="21" thickBot="1">
      <c r="C6745" s="425"/>
      <c r="P6745" s="431"/>
      <c r="R6745" s="419"/>
      <c r="S6745" s="446"/>
      <c r="T6745" s="419"/>
      <c r="V6745" s="196"/>
      <c r="W6745" s="419"/>
      <c r="X6745" s="419"/>
      <c r="Z6745" s="419"/>
      <c r="AA6745" s="419"/>
      <c r="AB6745" s="419"/>
      <c r="AD6745" s="419"/>
      <c r="AE6745" s="419"/>
      <c r="AF6745" s="419"/>
      <c r="AH6745" s="419"/>
      <c r="AI6745" s="419"/>
      <c r="AJ6745" s="419"/>
      <c r="AL6745" s="419"/>
      <c r="AM6745" s="419"/>
      <c r="AN6745" s="403"/>
      <c r="AO6745" s="419"/>
      <c r="AP6745" s="419"/>
      <c r="AQ6745" s="419"/>
      <c r="AR6745" s="419"/>
      <c r="AS6745" s="419"/>
      <c r="AT6745" s="419"/>
      <c r="AU6745" s="419"/>
      <c r="AV6745" s="419"/>
      <c r="AX6745" s="419"/>
      <c r="AY6745" s="419"/>
      <c r="AZ6745" s="419"/>
      <c r="BB6745" s="419"/>
      <c r="BC6745" s="419"/>
      <c r="BD6745" s="419"/>
      <c r="BF6745" s="419"/>
      <c r="BG6745" s="419"/>
      <c r="BH6745" s="419"/>
      <c r="BJ6745" s="419"/>
      <c r="BK6745" s="419"/>
      <c r="BL6745" s="419"/>
      <c r="BN6745" s="419"/>
      <c r="BO6745" s="419"/>
      <c r="BP6745" s="419"/>
      <c r="BR6745" s="419"/>
      <c r="BS6745" s="419"/>
      <c r="BT6745" s="419"/>
      <c r="BV6745" s="419"/>
      <c r="BW6745" s="419"/>
      <c r="BX6745" s="397"/>
      <c r="BZ6745" s="449"/>
      <c r="CB6745" s="419"/>
      <c r="CC6745" s="419"/>
      <c r="CD6745" s="419"/>
      <c r="CF6745" s="419"/>
      <c r="CG6745" s="419"/>
      <c r="CH6745" s="419"/>
    </row>
    <row r="6746" spans="3:86" ht="21" thickBot="1">
      <c r="C6746" s="425"/>
      <c r="P6746" s="431"/>
      <c r="R6746" s="419"/>
      <c r="S6746" s="446"/>
      <c r="T6746" s="419"/>
      <c r="V6746" s="196"/>
      <c r="W6746" s="419"/>
      <c r="X6746" s="419"/>
      <c r="Z6746" s="419"/>
      <c r="AA6746" s="419"/>
      <c r="AB6746" s="419"/>
      <c r="AD6746" s="419"/>
      <c r="AE6746" s="419"/>
      <c r="AF6746" s="419"/>
      <c r="AH6746" s="419"/>
      <c r="AI6746" s="419"/>
      <c r="AJ6746" s="419"/>
      <c r="AL6746" s="419"/>
      <c r="AM6746" s="419"/>
      <c r="AN6746" s="403"/>
      <c r="AO6746" s="419"/>
      <c r="AP6746" s="419"/>
      <c r="AQ6746" s="419"/>
      <c r="AR6746" s="419"/>
      <c r="AS6746" s="419"/>
      <c r="AT6746" s="419"/>
      <c r="AU6746" s="419"/>
      <c r="AV6746" s="419"/>
      <c r="AX6746" s="419"/>
      <c r="AY6746" s="419"/>
      <c r="AZ6746" s="419"/>
      <c r="BB6746" s="419"/>
      <c r="BC6746" s="419"/>
      <c r="BD6746" s="419"/>
      <c r="BF6746" s="419"/>
      <c r="BG6746" s="419"/>
      <c r="BH6746" s="419"/>
      <c r="BJ6746" s="419"/>
      <c r="BK6746" s="419"/>
      <c r="BL6746" s="419"/>
      <c r="BN6746" s="419"/>
      <c r="BO6746" s="419"/>
      <c r="BP6746" s="419"/>
      <c r="BR6746" s="419"/>
      <c r="BS6746" s="419"/>
      <c r="BT6746" s="419"/>
      <c r="BV6746" s="419"/>
      <c r="BW6746" s="419"/>
      <c r="BX6746" s="397"/>
      <c r="BZ6746" s="449"/>
      <c r="CB6746" s="419"/>
      <c r="CC6746" s="419"/>
      <c r="CD6746" s="419"/>
      <c r="CF6746" s="419"/>
      <c r="CG6746" s="419"/>
      <c r="CH6746" s="419"/>
    </row>
    <row r="6747" spans="3:86" ht="21" thickBot="1">
      <c r="C6747" s="425"/>
      <c r="P6747" s="431"/>
      <c r="R6747" s="419"/>
      <c r="S6747" s="446"/>
      <c r="T6747" s="419"/>
      <c r="V6747" s="196"/>
      <c r="W6747" s="419"/>
      <c r="X6747" s="419"/>
      <c r="Z6747" s="419"/>
      <c r="AA6747" s="419"/>
      <c r="AB6747" s="419"/>
      <c r="AD6747" s="419"/>
      <c r="AE6747" s="419"/>
      <c r="AF6747" s="419"/>
      <c r="AH6747" s="419"/>
      <c r="AI6747" s="419"/>
      <c r="AJ6747" s="419"/>
      <c r="AL6747" s="419"/>
      <c r="AM6747" s="419"/>
      <c r="AN6747" s="403"/>
      <c r="AO6747" s="419"/>
      <c r="AP6747" s="419"/>
      <c r="AQ6747" s="419"/>
      <c r="AR6747" s="419"/>
      <c r="AS6747" s="419"/>
      <c r="AT6747" s="419"/>
      <c r="AU6747" s="419"/>
      <c r="AV6747" s="419"/>
      <c r="AX6747" s="419"/>
      <c r="AY6747" s="419"/>
      <c r="AZ6747" s="419"/>
      <c r="BB6747" s="419"/>
      <c r="BC6747" s="419"/>
      <c r="BD6747" s="419"/>
      <c r="BF6747" s="419"/>
      <c r="BG6747" s="419"/>
      <c r="BH6747" s="419"/>
      <c r="BJ6747" s="419"/>
      <c r="BK6747" s="419"/>
      <c r="BL6747" s="419"/>
      <c r="BN6747" s="419"/>
      <c r="BO6747" s="419"/>
      <c r="BP6747" s="419"/>
      <c r="BR6747" s="419"/>
      <c r="BS6747" s="419"/>
      <c r="BT6747" s="419"/>
      <c r="BV6747" s="419"/>
      <c r="BW6747" s="419"/>
      <c r="BX6747" s="397"/>
      <c r="BZ6747" s="449"/>
      <c r="CB6747" s="419"/>
      <c r="CC6747" s="419"/>
      <c r="CD6747" s="419"/>
      <c r="CF6747" s="419"/>
      <c r="CG6747" s="419"/>
      <c r="CH6747" s="419"/>
    </row>
    <row r="6748" spans="3:86" ht="21" thickBot="1">
      <c r="C6748" s="425"/>
      <c r="P6748" s="431"/>
      <c r="R6748" s="419"/>
      <c r="S6748" s="446"/>
      <c r="T6748" s="419"/>
      <c r="V6748" s="196"/>
      <c r="W6748" s="419"/>
      <c r="X6748" s="419"/>
      <c r="Z6748" s="419"/>
      <c r="AA6748" s="419"/>
      <c r="AB6748" s="419"/>
      <c r="AD6748" s="419"/>
      <c r="AE6748" s="419"/>
      <c r="AF6748" s="419"/>
      <c r="AH6748" s="419"/>
      <c r="AI6748" s="419"/>
      <c r="AJ6748" s="419"/>
      <c r="AL6748" s="419"/>
      <c r="AM6748" s="419"/>
      <c r="AN6748" s="403"/>
      <c r="AO6748" s="419"/>
      <c r="AP6748" s="419"/>
      <c r="AQ6748" s="419"/>
      <c r="AR6748" s="419"/>
      <c r="AS6748" s="419"/>
      <c r="AT6748" s="419"/>
      <c r="AU6748" s="419"/>
      <c r="AV6748" s="419"/>
      <c r="AX6748" s="419"/>
      <c r="AY6748" s="419"/>
      <c r="AZ6748" s="419"/>
      <c r="BB6748" s="419"/>
      <c r="BC6748" s="419"/>
      <c r="BD6748" s="419"/>
      <c r="BF6748" s="419"/>
      <c r="BG6748" s="419"/>
      <c r="BH6748" s="419"/>
      <c r="BJ6748" s="419"/>
      <c r="BK6748" s="419"/>
      <c r="BL6748" s="419"/>
      <c r="BN6748" s="419"/>
      <c r="BO6748" s="419"/>
      <c r="BP6748" s="419"/>
      <c r="BR6748" s="419"/>
      <c r="BS6748" s="419"/>
      <c r="BT6748" s="419"/>
      <c r="BV6748" s="419"/>
      <c r="BW6748" s="419"/>
      <c r="BX6748" s="397"/>
      <c r="BZ6748" s="449"/>
      <c r="CB6748" s="419"/>
      <c r="CC6748" s="419"/>
      <c r="CD6748" s="419"/>
      <c r="CF6748" s="419"/>
      <c r="CG6748" s="419"/>
      <c r="CH6748" s="419"/>
    </row>
    <row r="6749" spans="3:86" ht="21" thickBot="1">
      <c r="C6749" s="425"/>
      <c r="P6749" s="431"/>
      <c r="R6749" s="419"/>
      <c r="S6749" s="446"/>
      <c r="T6749" s="419"/>
      <c r="V6749" s="196"/>
      <c r="W6749" s="419"/>
      <c r="X6749" s="419"/>
      <c r="Z6749" s="419"/>
      <c r="AA6749" s="419"/>
      <c r="AB6749" s="419"/>
      <c r="AD6749" s="419"/>
      <c r="AE6749" s="419"/>
      <c r="AF6749" s="419"/>
      <c r="AH6749" s="419"/>
      <c r="AI6749" s="419"/>
      <c r="AJ6749" s="419"/>
      <c r="AL6749" s="419"/>
      <c r="AM6749" s="419"/>
      <c r="AN6749" s="403"/>
      <c r="AO6749" s="419"/>
      <c r="AP6749" s="419"/>
      <c r="AQ6749" s="419"/>
      <c r="AR6749" s="419"/>
      <c r="AS6749" s="419"/>
      <c r="AT6749" s="419"/>
      <c r="AU6749" s="419"/>
      <c r="AV6749" s="419"/>
      <c r="AX6749" s="419"/>
      <c r="AY6749" s="419"/>
      <c r="AZ6749" s="419"/>
      <c r="BB6749" s="419"/>
      <c r="BC6749" s="419"/>
      <c r="BD6749" s="419"/>
      <c r="BF6749" s="419"/>
      <c r="BG6749" s="419"/>
      <c r="BH6749" s="419"/>
      <c r="BJ6749" s="419"/>
      <c r="BK6749" s="419"/>
      <c r="BL6749" s="419"/>
      <c r="BN6749" s="419"/>
      <c r="BO6749" s="419"/>
      <c r="BP6749" s="419"/>
      <c r="BR6749" s="419"/>
      <c r="BS6749" s="419"/>
      <c r="BT6749" s="419"/>
      <c r="BV6749" s="419"/>
      <c r="BW6749" s="419"/>
      <c r="BX6749" s="397"/>
      <c r="BZ6749" s="449"/>
      <c r="CB6749" s="419"/>
      <c r="CC6749" s="419"/>
      <c r="CD6749" s="419"/>
      <c r="CF6749" s="419"/>
      <c r="CG6749" s="419"/>
      <c r="CH6749" s="419"/>
    </row>
    <row r="6750" spans="3:86" ht="21" thickBot="1">
      <c r="C6750" s="425"/>
      <c r="P6750" s="431"/>
      <c r="R6750" s="419"/>
      <c r="S6750" s="446"/>
      <c r="T6750" s="419"/>
      <c r="V6750" s="196"/>
      <c r="W6750" s="419"/>
      <c r="X6750" s="419"/>
      <c r="Z6750" s="419"/>
      <c r="AA6750" s="419"/>
      <c r="AB6750" s="419"/>
      <c r="AD6750" s="419"/>
      <c r="AE6750" s="419"/>
      <c r="AF6750" s="419"/>
      <c r="AH6750" s="419"/>
      <c r="AI6750" s="419"/>
      <c r="AJ6750" s="419"/>
      <c r="AL6750" s="419"/>
      <c r="AM6750" s="419"/>
      <c r="AN6750" s="403"/>
      <c r="AO6750" s="419"/>
      <c r="AP6750" s="419"/>
      <c r="AQ6750" s="419"/>
      <c r="AR6750" s="419"/>
      <c r="AS6750" s="419"/>
      <c r="AT6750" s="419"/>
      <c r="AU6750" s="419"/>
      <c r="AV6750" s="419"/>
      <c r="AX6750" s="419"/>
      <c r="AY6750" s="419"/>
      <c r="AZ6750" s="419"/>
      <c r="BB6750" s="419"/>
      <c r="BC6750" s="419"/>
      <c r="BD6750" s="419"/>
      <c r="BF6750" s="419"/>
      <c r="BG6750" s="419"/>
      <c r="BH6750" s="419"/>
      <c r="BJ6750" s="419"/>
      <c r="BK6750" s="419"/>
      <c r="BL6750" s="419"/>
      <c r="BN6750" s="419"/>
      <c r="BO6750" s="419"/>
      <c r="BP6750" s="419"/>
      <c r="BR6750" s="419"/>
      <c r="BS6750" s="419"/>
      <c r="BT6750" s="419"/>
      <c r="BV6750" s="419"/>
      <c r="BW6750" s="419"/>
      <c r="BX6750" s="397"/>
      <c r="BZ6750" s="449"/>
      <c r="CB6750" s="419"/>
      <c r="CC6750" s="419"/>
      <c r="CD6750" s="419"/>
      <c r="CF6750" s="419"/>
      <c r="CG6750" s="419"/>
      <c r="CH6750" s="419"/>
    </row>
    <row r="6751" spans="3:86" ht="21" thickBot="1">
      <c r="C6751" s="425"/>
      <c r="P6751" s="431"/>
      <c r="R6751" s="419"/>
      <c r="S6751" s="446"/>
      <c r="T6751" s="419"/>
      <c r="V6751" s="196"/>
      <c r="W6751" s="419"/>
      <c r="X6751" s="419"/>
      <c r="Z6751" s="419"/>
      <c r="AA6751" s="419"/>
      <c r="AB6751" s="419"/>
      <c r="AD6751" s="419"/>
      <c r="AE6751" s="419"/>
      <c r="AF6751" s="419"/>
      <c r="AH6751" s="419"/>
      <c r="AI6751" s="419"/>
      <c r="AJ6751" s="419"/>
      <c r="AL6751" s="419"/>
      <c r="AM6751" s="419"/>
      <c r="AN6751" s="403"/>
      <c r="AO6751" s="419"/>
      <c r="AP6751" s="419"/>
      <c r="AQ6751" s="419"/>
      <c r="AR6751" s="419"/>
      <c r="AS6751" s="419"/>
      <c r="AT6751" s="419"/>
      <c r="AU6751" s="419"/>
      <c r="AV6751" s="419"/>
      <c r="AX6751" s="419"/>
      <c r="AY6751" s="419"/>
      <c r="AZ6751" s="419"/>
      <c r="BB6751" s="419"/>
      <c r="BC6751" s="419"/>
      <c r="BD6751" s="419"/>
      <c r="BF6751" s="419"/>
      <c r="BG6751" s="419"/>
      <c r="BH6751" s="419"/>
      <c r="BJ6751" s="419"/>
      <c r="BK6751" s="419"/>
      <c r="BL6751" s="419"/>
      <c r="BN6751" s="419"/>
      <c r="BO6751" s="419"/>
      <c r="BP6751" s="419"/>
      <c r="BR6751" s="419"/>
      <c r="BS6751" s="419"/>
      <c r="BT6751" s="419"/>
      <c r="BV6751" s="419"/>
      <c r="BW6751" s="419"/>
      <c r="BX6751" s="397"/>
      <c r="BZ6751" s="449"/>
      <c r="CB6751" s="419"/>
      <c r="CC6751" s="419"/>
      <c r="CD6751" s="419"/>
      <c r="CF6751" s="419"/>
      <c r="CG6751" s="419"/>
      <c r="CH6751" s="419"/>
    </row>
    <row r="6752" spans="3:86" ht="21" thickBot="1">
      <c r="C6752" s="425"/>
      <c r="P6752" s="431"/>
      <c r="R6752" s="419"/>
      <c r="S6752" s="446"/>
      <c r="T6752" s="419"/>
      <c r="V6752" s="196"/>
      <c r="W6752" s="419"/>
      <c r="X6752" s="419"/>
      <c r="Z6752" s="419"/>
      <c r="AA6752" s="419"/>
      <c r="AB6752" s="419"/>
      <c r="AD6752" s="419"/>
      <c r="AE6752" s="419"/>
      <c r="AF6752" s="419"/>
      <c r="AH6752" s="419"/>
      <c r="AI6752" s="419"/>
      <c r="AJ6752" s="419"/>
      <c r="AL6752" s="419"/>
      <c r="AM6752" s="419"/>
      <c r="AN6752" s="403"/>
      <c r="AO6752" s="419"/>
      <c r="AP6752" s="419"/>
      <c r="AQ6752" s="419"/>
      <c r="AR6752" s="419"/>
      <c r="AS6752" s="419"/>
      <c r="AT6752" s="419"/>
      <c r="AU6752" s="419"/>
      <c r="AV6752" s="419"/>
      <c r="AX6752" s="419"/>
      <c r="AY6752" s="419"/>
      <c r="AZ6752" s="419"/>
      <c r="BB6752" s="419"/>
      <c r="BC6752" s="419"/>
      <c r="BD6752" s="419"/>
      <c r="BF6752" s="419"/>
      <c r="BG6752" s="419"/>
      <c r="BH6752" s="419"/>
      <c r="BJ6752" s="419"/>
      <c r="BK6752" s="419"/>
      <c r="BL6752" s="419"/>
      <c r="BN6752" s="419"/>
      <c r="BO6752" s="419"/>
      <c r="BP6752" s="419"/>
      <c r="BR6752" s="419"/>
      <c r="BS6752" s="419"/>
      <c r="BT6752" s="419"/>
      <c r="BV6752" s="419"/>
      <c r="BW6752" s="419"/>
      <c r="BX6752" s="397"/>
      <c r="BZ6752" s="449"/>
      <c r="CB6752" s="419"/>
      <c r="CC6752" s="419"/>
      <c r="CD6752" s="419"/>
      <c r="CF6752" s="419"/>
      <c r="CG6752" s="419"/>
      <c r="CH6752" s="419"/>
    </row>
    <row r="6753" spans="3:86" ht="21" thickBot="1">
      <c r="C6753" s="425"/>
      <c r="P6753" s="431"/>
      <c r="R6753" s="419"/>
      <c r="S6753" s="446"/>
      <c r="T6753" s="419"/>
      <c r="V6753" s="196"/>
      <c r="W6753" s="419"/>
      <c r="X6753" s="419"/>
      <c r="Z6753" s="419"/>
      <c r="AA6753" s="419"/>
      <c r="AB6753" s="419"/>
      <c r="AD6753" s="419"/>
      <c r="AE6753" s="419"/>
      <c r="AF6753" s="419"/>
      <c r="AH6753" s="419"/>
      <c r="AI6753" s="419"/>
      <c r="AJ6753" s="419"/>
      <c r="AL6753" s="419"/>
      <c r="AM6753" s="419"/>
      <c r="AN6753" s="403"/>
      <c r="AO6753" s="419"/>
      <c r="AP6753" s="419"/>
      <c r="AQ6753" s="419"/>
      <c r="AR6753" s="419"/>
      <c r="AS6753" s="419"/>
      <c r="AT6753" s="419"/>
      <c r="AU6753" s="419"/>
      <c r="AV6753" s="419"/>
      <c r="AX6753" s="419"/>
      <c r="AY6753" s="419"/>
      <c r="AZ6753" s="419"/>
      <c r="BB6753" s="419"/>
      <c r="BC6753" s="419"/>
      <c r="BD6753" s="419"/>
      <c r="BF6753" s="419"/>
      <c r="BG6753" s="419"/>
      <c r="BH6753" s="419"/>
      <c r="BJ6753" s="419"/>
      <c r="BK6753" s="419"/>
      <c r="BL6753" s="419"/>
      <c r="BN6753" s="419"/>
      <c r="BO6753" s="419"/>
      <c r="BP6753" s="419"/>
      <c r="BR6753" s="419"/>
      <c r="BS6753" s="419"/>
      <c r="BT6753" s="419"/>
      <c r="BV6753" s="419"/>
      <c r="BW6753" s="419"/>
      <c r="BX6753" s="397"/>
      <c r="BZ6753" s="449"/>
      <c r="CB6753" s="419"/>
      <c r="CC6753" s="419"/>
      <c r="CD6753" s="419"/>
      <c r="CF6753" s="419"/>
      <c r="CG6753" s="419"/>
      <c r="CH6753" s="419"/>
    </row>
    <row r="6754" spans="3:86" ht="21" thickBot="1">
      <c r="C6754" s="425"/>
      <c r="P6754" s="431"/>
      <c r="R6754" s="419"/>
      <c r="S6754" s="446"/>
      <c r="T6754" s="419"/>
      <c r="V6754" s="196"/>
      <c r="W6754" s="419"/>
      <c r="X6754" s="419"/>
      <c r="Z6754" s="419"/>
      <c r="AA6754" s="419"/>
      <c r="AB6754" s="419"/>
      <c r="AD6754" s="419"/>
      <c r="AE6754" s="419"/>
      <c r="AF6754" s="419"/>
      <c r="AH6754" s="419"/>
      <c r="AI6754" s="419"/>
      <c r="AJ6754" s="419"/>
      <c r="AL6754" s="419"/>
      <c r="AM6754" s="419"/>
      <c r="AN6754" s="403"/>
      <c r="AO6754" s="419"/>
      <c r="AP6754" s="419"/>
      <c r="AQ6754" s="419"/>
      <c r="AR6754" s="419"/>
      <c r="AS6754" s="419"/>
      <c r="AT6754" s="419"/>
      <c r="AU6754" s="419"/>
      <c r="AV6754" s="419"/>
      <c r="AX6754" s="419"/>
      <c r="AY6754" s="419"/>
      <c r="AZ6754" s="419"/>
      <c r="BB6754" s="419"/>
      <c r="BC6754" s="419"/>
      <c r="BD6754" s="419"/>
      <c r="BF6754" s="419"/>
      <c r="BG6754" s="419"/>
      <c r="BH6754" s="419"/>
      <c r="BJ6754" s="419"/>
      <c r="BK6754" s="419"/>
      <c r="BL6754" s="419"/>
      <c r="BN6754" s="419"/>
      <c r="BO6754" s="419"/>
      <c r="BP6754" s="419"/>
      <c r="BR6754" s="419"/>
      <c r="BS6754" s="419"/>
      <c r="BT6754" s="419"/>
      <c r="BV6754" s="419"/>
      <c r="BW6754" s="419"/>
      <c r="BX6754" s="397"/>
      <c r="BZ6754" s="449"/>
      <c r="CB6754" s="419"/>
      <c r="CC6754" s="419"/>
      <c r="CD6754" s="419"/>
      <c r="CF6754" s="419"/>
      <c r="CG6754" s="419"/>
      <c r="CH6754" s="419"/>
    </row>
    <row r="6755" spans="3:86" ht="21" thickBot="1">
      <c r="C6755" s="425"/>
      <c r="P6755" s="431"/>
      <c r="R6755" s="419"/>
      <c r="S6755" s="446"/>
      <c r="T6755" s="419"/>
      <c r="V6755" s="196"/>
      <c r="W6755" s="419"/>
      <c r="X6755" s="419"/>
      <c r="Z6755" s="419"/>
      <c r="AA6755" s="419"/>
      <c r="AB6755" s="419"/>
      <c r="AD6755" s="419"/>
      <c r="AE6755" s="419"/>
      <c r="AF6755" s="419"/>
      <c r="AH6755" s="419"/>
      <c r="AI6755" s="419"/>
      <c r="AJ6755" s="419"/>
      <c r="AL6755" s="419"/>
      <c r="AM6755" s="419"/>
      <c r="AN6755" s="403"/>
      <c r="AO6755" s="419"/>
      <c r="AP6755" s="419"/>
      <c r="AQ6755" s="419"/>
      <c r="AR6755" s="419"/>
      <c r="AS6755" s="419"/>
      <c r="AT6755" s="419"/>
      <c r="AU6755" s="419"/>
      <c r="AV6755" s="419"/>
      <c r="AX6755" s="419"/>
      <c r="AY6755" s="419"/>
      <c r="AZ6755" s="419"/>
      <c r="BB6755" s="419"/>
      <c r="BC6755" s="419"/>
      <c r="BD6755" s="419"/>
      <c r="BF6755" s="419"/>
      <c r="BG6755" s="419"/>
      <c r="BH6755" s="419"/>
      <c r="BJ6755" s="419"/>
      <c r="BK6755" s="419"/>
      <c r="BL6755" s="419"/>
      <c r="BN6755" s="419"/>
      <c r="BO6755" s="419"/>
      <c r="BP6755" s="419"/>
      <c r="BR6755" s="419"/>
      <c r="BS6755" s="419"/>
      <c r="BT6755" s="419"/>
      <c r="BV6755" s="419"/>
      <c r="BW6755" s="419"/>
      <c r="BX6755" s="397"/>
      <c r="BZ6755" s="449"/>
      <c r="CB6755" s="419"/>
      <c r="CC6755" s="419"/>
      <c r="CD6755" s="419"/>
      <c r="CF6755" s="419"/>
      <c r="CG6755" s="419"/>
      <c r="CH6755" s="419"/>
    </row>
    <row r="6756" spans="3:86" ht="21" thickBot="1">
      <c r="C6756" s="425"/>
      <c r="P6756" s="431"/>
      <c r="R6756" s="419"/>
      <c r="S6756" s="446"/>
      <c r="T6756" s="419"/>
      <c r="V6756" s="196"/>
      <c r="W6756" s="419"/>
      <c r="X6756" s="419"/>
      <c r="Z6756" s="419"/>
      <c r="AA6756" s="419"/>
      <c r="AB6756" s="419"/>
      <c r="AD6756" s="419"/>
      <c r="AE6756" s="419"/>
      <c r="AF6756" s="419"/>
      <c r="AH6756" s="419"/>
      <c r="AI6756" s="419"/>
      <c r="AJ6756" s="419"/>
      <c r="AL6756" s="419"/>
      <c r="AM6756" s="419"/>
      <c r="AN6756" s="403"/>
      <c r="AO6756" s="419"/>
      <c r="AP6756" s="419"/>
      <c r="AQ6756" s="419"/>
      <c r="AR6756" s="419"/>
      <c r="AS6756" s="419"/>
      <c r="AT6756" s="419"/>
      <c r="AU6756" s="419"/>
      <c r="AV6756" s="419"/>
      <c r="AX6756" s="419"/>
      <c r="AY6756" s="419"/>
      <c r="AZ6756" s="419"/>
      <c r="BB6756" s="419"/>
      <c r="BC6756" s="419"/>
      <c r="BD6756" s="419"/>
      <c r="BF6756" s="419"/>
      <c r="BG6756" s="419"/>
      <c r="BH6756" s="419"/>
      <c r="BJ6756" s="419"/>
      <c r="BK6756" s="419"/>
      <c r="BL6756" s="419"/>
      <c r="BN6756" s="419"/>
      <c r="BO6756" s="419"/>
      <c r="BP6756" s="419"/>
      <c r="BR6756" s="419"/>
      <c r="BS6756" s="419"/>
      <c r="BT6756" s="419"/>
      <c r="BV6756" s="419"/>
      <c r="BW6756" s="419"/>
      <c r="BX6756" s="397"/>
      <c r="BZ6756" s="449"/>
      <c r="CB6756" s="419"/>
      <c r="CC6756" s="419"/>
      <c r="CD6756" s="419"/>
      <c r="CF6756" s="419"/>
      <c r="CG6756" s="419"/>
      <c r="CH6756" s="419"/>
    </row>
    <row r="6757" spans="3:86" ht="21" thickBot="1">
      <c r="C6757" s="425"/>
      <c r="P6757" s="431"/>
      <c r="R6757" s="419"/>
      <c r="S6757" s="446"/>
      <c r="T6757" s="419"/>
      <c r="V6757" s="196"/>
      <c r="W6757" s="419"/>
      <c r="X6757" s="419"/>
      <c r="Z6757" s="419"/>
      <c r="AA6757" s="419"/>
      <c r="AB6757" s="419"/>
      <c r="AD6757" s="419"/>
      <c r="AE6757" s="419"/>
      <c r="AF6757" s="419"/>
      <c r="AH6757" s="419"/>
      <c r="AI6757" s="419"/>
      <c r="AJ6757" s="419"/>
      <c r="AL6757" s="419"/>
      <c r="AM6757" s="419"/>
      <c r="AN6757" s="403"/>
      <c r="AO6757" s="419"/>
      <c r="AP6757" s="419"/>
      <c r="AQ6757" s="419"/>
      <c r="AR6757" s="419"/>
      <c r="AS6757" s="419"/>
      <c r="AT6757" s="419"/>
      <c r="AU6757" s="419"/>
      <c r="AV6757" s="419"/>
      <c r="AX6757" s="419"/>
      <c r="AY6757" s="419"/>
      <c r="AZ6757" s="419"/>
      <c r="BB6757" s="419"/>
      <c r="BC6757" s="419"/>
      <c r="BD6757" s="419"/>
      <c r="BF6757" s="419"/>
      <c r="BG6757" s="419"/>
      <c r="BH6757" s="419"/>
      <c r="BJ6757" s="419"/>
      <c r="BK6757" s="419"/>
      <c r="BL6757" s="419"/>
      <c r="BN6757" s="419"/>
      <c r="BO6757" s="419"/>
      <c r="BP6757" s="419"/>
      <c r="BR6757" s="419"/>
      <c r="BS6757" s="419"/>
      <c r="BT6757" s="419"/>
      <c r="BV6757" s="419"/>
      <c r="BW6757" s="419"/>
      <c r="BX6757" s="397"/>
      <c r="BZ6757" s="449"/>
      <c r="CB6757" s="419"/>
      <c r="CC6757" s="419"/>
      <c r="CD6757" s="419"/>
      <c r="CF6757" s="419"/>
      <c r="CG6757" s="419"/>
      <c r="CH6757" s="419"/>
    </row>
    <row r="6758" spans="3:86" ht="21" thickBot="1">
      <c r="C6758" s="425"/>
      <c r="P6758" s="431"/>
      <c r="R6758" s="419"/>
      <c r="S6758" s="446"/>
      <c r="T6758" s="419"/>
      <c r="V6758" s="196"/>
      <c r="W6758" s="419"/>
      <c r="X6758" s="419"/>
      <c r="Z6758" s="419"/>
      <c r="AA6758" s="419"/>
      <c r="AB6758" s="419"/>
      <c r="AD6758" s="419"/>
      <c r="AE6758" s="419"/>
      <c r="AF6758" s="419"/>
      <c r="AH6758" s="419"/>
      <c r="AI6758" s="419"/>
      <c r="AJ6758" s="419"/>
      <c r="AL6758" s="419"/>
      <c r="AM6758" s="419"/>
      <c r="AN6758" s="403"/>
      <c r="AO6758" s="419"/>
      <c r="AP6758" s="419"/>
      <c r="AQ6758" s="419"/>
      <c r="AR6758" s="419"/>
      <c r="AS6758" s="419"/>
      <c r="AT6758" s="419"/>
      <c r="AU6758" s="419"/>
      <c r="AV6758" s="419"/>
      <c r="AX6758" s="419"/>
      <c r="AY6758" s="419"/>
      <c r="AZ6758" s="419"/>
      <c r="BB6758" s="419"/>
      <c r="BC6758" s="419"/>
      <c r="BD6758" s="419"/>
      <c r="BF6758" s="419"/>
      <c r="BG6758" s="419"/>
      <c r="BH6758" s="419"/>
      <c r="BJ6758" s="419"/>
      <c r="BK6758" s="419"/>
      <c r="BL6758" s="419"/>
      <c r="BN6758" s="419"/>
      <c r="BO6758" s="419"/>
      <c r="BP6758" s="419"/>
      <c r="BR6758" s="419"/>
      <c r="BS6758" s="419"/>
      <c r="BT6758" s="419"/>
      <c r="BV6758" s="419"/>
      <c r="BW6758" s="419"/>
      <c r="BX6758" s="397"/>
      <c r="BZ6758" s="449"/>
      <c r="CB6758" s="419"/>
      <c r="CC6758" s="419"/>
      <c r="CD6758" s="419"/>
      <c r="CF6758" s="419"/>
      <c r="CG6758" s="419"/>
      <c r="CH6758" s="419"/>
    </row>
    <row r="6759" spans="3:86" ht="21" thickBot="1">
      <c r="C6759" s="425"/>
      <c r="P6759" s="431"/>
      <c r="R6759" s="419"/>
      <c r="S6759" s="446"/>
      <c r="T6759" s="419"/>
      <c r="V6759" s="196"/>
      <c r="W6759" s="419"/>
      <c r="X6759" s="419"/>
      <c r="Z6759" s="419"/>
      <c r="AA6759" s="419"/>
      <c r="AB6759" s="419"/>
      <c r="AD6759" s="419"/>
      <c r="AE6759" s="419"/>
      <c r="AF6759" s="419"/>
      <c r="AH6759" s="419"/>
      <c r="AI6759" s="419"/>
      <c r="AJ6759" s="419"/>
      <c r="AL6759" s="419"/>
      <c r="AM6759" s="419"/>
      <c r="AN6759" s="403"/>
      <c r="AO6759" s="419"/>
      <c r="AP6759" s="419"/>
      <c r="AQ6759" s="419"/>
      <c r="AR6759" s="419"/>
      <c r="AS6759" s="419"/>
      <c r="AT6759" s="419"/>
      <c r="AU6759" s="419"/>
      <c r="AV6759" s="419"/>
      <c r="AX6759" s="419"/>
      <c r="AY6759" s="419"/>
      <c r="AZ6759" s="419"/>
      <c r="BB6759" s="419"/>
      <c r="BC6759" s="419"/>
      <c r="BD6759" s="419"/>
      <c r="BF6759" s="419"/>
      <c r="BG6759" s="419"/>
      <c r="BH6759" s="419"/>
      <c r="BJ6759" s="419"/>
      <c r="BK6759" s="419"/>
      <c r="BL6759" s="419"/>
      <c r="BN6759" s="419"/>
      <c r="BO6759" s="419"/>
      <c r="BP6759" s="419"/>
      <c r="BR6759" s="419"/>
      <c r="BS6759" s="419"/>
      <c r="BT6759" s="419"/>
      <c r="BV6759" s="419"/>
      <c r="BW6759" s="419"/>
      <c r="BX6759" s="397"/>
      <c r="BZ6759" s="449"/>
      <c r="CB6759" s="419"/>
      <c r="CC6759" s="419"/>
      <c r="CD6759" s="419"/>
      <c r="CF6759" s="419"/>
      <c r="CG6759" s="419"/>
      <c r="CH6759" s="419"/>
    </row>
    <row r="6760" spans="3:86" ht="21" thickBot="1">
      <c r="C6760" s="425"/>
      <c r="P6760" s="431"/>
      <c r="R6760" s="419"/>
      <c r="S6760" s="446"/>
      <c r="T6760" s="419"/>
      <c r="V6760" s="196"/>
      <c r="W6760" s="419"/>
      <c r="X6760" s="419"/>
      <c r="Z6760" s="419"/>
      <c r="AA6760" s="419"/>
      <c r="AB6760" s="419"/>
      <c r="AD6760" s="419"/>
      <c r="AE6760" s="419"/>
      <c r="AF6760" s="419"/>
      <c r="AH6760" s="419"/>
      <c r="AI6760" s="419"/>
      <c r="AJ6760" s="419"/>
      <c r="AL6760" s="419"/>
      <c r="AM6760" s="419"/>
      <c r="AN6760" s="403"/>
      <c r="AO6760" s="419"/>
      <c r="AP6760" s="419"/>
      <c r="AQ6760" s="419"/>
      <c r="AR6760" s="419"/>
      <c r="AS6760" s="419"/>
      <c r="AT6760" s="419"/>
      <c r="AU6760" s="419"/>
      <c r="AV6760" s="419"/>
      <c r="AX6760" s="419"/>
      <c r="AY6760" s="419"/>
      <c r="AZ6760" s="419"/>
      <c r="BB6760" s="419"/>
      <c r="BC6760" s="419"/>
      <c r="BD6760" s="419"/>
      <c r="BF6760" s="419"/>
      <c r="BG6760" s="419"/>
      <c r="BH6760" s="419"/>
      <c r="BJ6760" s="419"/>
      <c r="BK6760" s="419"/>
      <c r="BL6760" s="419"/>
      <c r="BN6760" s="419"/>
      <c r="BO6760" s="419"/>
      <c r="BP6760" s="419"/>
      <c r="BR6760" s="419"/>
      <c r="BS6760" s="419"/>
      <c r="BT6760" s="419"/>
      <c r="BV6760" s="419"/>
      <c r="BW6760" s="419"/>
      <c r="BX6760" s="397"/>
      <c r="BZ6760" s="449"/>
      <c r="CB6760" s="419"/>
      <c r="CC6760" s="419"/>
      <c r="CD6760" s="419"/>
      <c r="CF6760" s="419"/>
      <c r="CG6760" s="419"/>
      <c r="CH6760" s="419"/>
    </row>
    <row r="6761" spans="3:86" ht="21" thickBot="1">
      <c r="C6761" s="425"/>
      <c r="P6761" s="431"/>
      <c r="R6761" s="419"/>
      <c r="S6761" s="446"/>
      <c r="T6761" s="419"/>
      <c r="V6761" s="196"/>
      <c r="W6761" s="419"/>
      <c r="X6761" s="419"/>
      <c r="Z6761" s="419"/>
      <c r="AA6761" s="419"/>
      <c r="AB6761" s="419"/>
      <c r="AD6761" s="419"/>
      <c r="AE6761" s="419"/>
      <c r="AF6761" s="419"/>
      <c r="AH6761" s="419"/>
      <c r="AI6761" s="419"/>
      <c r="AJ6761" s="419"/>
      <c r="AL6761" s="419"/>
      <c r="AM6761" s="419"/>
      <c r="AN6761" s="403"/>
      <c r="AO6761" s="419"/>
      <c r="AP6761" s="419"/>
      <c r="AQ6761" s="419"/>
      <c r="AR6761" s="419"/>
      <c r="AS6761" s="419"/>
      <c r="AT6761" s="419"/>
      <c r="AU6761" s="419"/>
      <c r="AV6761" s="419"/>
      <c r="AX6761" s="419"/>
      <c r="AY6761" s="419"/>
      <c r="AZ6761" s="419"/>
      <c r="BB6761" s="419"/>
      <c r="BC6761" s="419"/>
      <c r="BD6761" s="419"/>
      <c r="BF6761" s="419"/>
      <c r="BG6761" s="419"/>
      <c r="BH6761" s="419"/>
      <c r="BJ6761" s="419"/>
      <c r="BK6761" s="419"/>
      <c r="BL6761" s="419"/>
      <c r="BN6761" s="419"/>
      <c r="BO6761" s="419"/>
      <c r="BP6761" s="419"/>
      <c r="BR6761" s="419"/>
      <c r="BS6761" s="419"/>
      <c r="BT6761" s="419"/>
      <c r="BV6761" s="419"/>
      <c r="BW6761" s="419"/>
      <c r="BX6761" s="397"/>
      <c r="BZ6761" s="449"/>
      <c r="CB6761" s="419"/>
      <c r="CC6761" s="419"/>
      <c r="CD6761" s="419"/>
      <c r="CF6761" s="419"/>
      <c r="CG6761" s="419"/>
      <c r="CH6761" s="419"/>
    </row>
    <row r="6762" spans="3:86" ht="21" thickBot="1">
      <c r="C6762" s="425"/>
      <c r="P6762" s="431"/>
      <c r="R6762" s="419"/>
      <c r="S6762" s="446"/>
      <c r="T6762" s="419"/>
      <c r="V6762" s="196"/>
      <c r="W6762" s="419"/>
      <c r="X6762" s="419"/>
      <c r="Z6762" s="419"/>
      <c r="AA6762" s="419"/>
      <c r="AB6762" s="419"/>
      <c r="AD6762" s="419"/>
      <c r="AE6762" s="419"/>
      <c r="AF6762" s="419"/>
      <c r="AH6762" s="419"/>
      <c r="AI6762" s="419"/>
      <c r="AJ6762" s="419"/>
      <c r="AL6762" s="419"/>
      <c r="AM6762" s="419"/>
      <c r="AN6762" s="403"/>
      <c r="AO6762" s="419"/>
      <c r="AP6762" s="419"/>
      <c r="AQ6762" s="419"/>
      <c r="AR6762" s="419"/>
      <c r="AS6762" s="419"/>
      <c r="AT6762" s="419"/>
      <c r="AU6762" s="419"/>
      <c r="AV6762" s="419"/>
      <c r="AX6762" s="419"/>
      <c r="AY6762" s="419"/>
      <c r="AZ6762" s="419"/>
      <c r="BB6762" s="419"/>
      <c r="BC6762" s="419"/>
      <c r="BD6762" s="419"/>
      <c r="BF6762" s="419"/>
      <c r="BG6762" s="419"/>
      <c r="BH6762" s="419"/>
      <c r="BJ6762" s="419"/>
      <c r="BK6762" s="419"/>
      <c r="BL6762" s="419"/>
      <c r="BN6762" s="419"/>
      <c r="BO6762" s="419"/>
      <c r="BP6762" s="419"/>
      <c r="BR6762" s="419"/>
      <c r="BS6762" s="419"/>
      <c r="BT6762" s="419"/>
      <c r="BV6762" s="419"/>
      <c r="BW6762" s="419"/>
      <c r="BX6762" s="397"/>
      <c r="BZ6762" s="449"/>
      <c r="CB6762" s="419"/>
      <c r="CC6762" s="419"/>
      <c r="CD6762" s="419"/>
      <c r="CF6762" s="419"/>
      <c r="CG6762" s="419"/>
      <c r="CH6762" s="419"/>
    </row>
    <row r="6763" spans="3:86" ht="21" thickBot="1">
      <c r="C6763" s="425"/>
      <c r="P6763" s="431"/>
      <c r="R6763" s="419"/>
      <c r="S6763" s="446"/>
      <c r="T6763" s="419"/>
      <c r="V6763" s="196"/>
      <c r="W6763" s="419"/>
      <c r="X6763" s="419"/>
      <c r="Z6763" s="419"/>
      <c r="AA6763" s="419"/>
      <c r="AB6763" s="419"/>
      <c r="AD6763" s="419"/>
      <c r="AE6763" s="419"/>
      <c r="AF6763" s="419"/>
      <c r="AH6763" s="419"/>
      <c r="AI6763" s="419"/>
      <c r="AJ6763" s="419"/>
      <c r="AL6763" s="419"/>
      <c r="AM6763" s="419"/>
      <c r="AN6763" s="403"/>
      <c r="AO6763" s="419"/>
      <c r="AP6763" s="419"/>
      <c r="AQ6763" s="419"/>
      <c r="AR6763" s="419"/>
      <c r="AS6763" s="419"/>
      <c r="AT6763" s="419"/>
      <c r="AU6763" s="419"/>
      <c r="AV6763" s="419"/>
      <c r="AX6763" s="419"/>
      <c r="AY6763" s="419"/>
      <c r="AZ6763" s="419"/>
      <c r="BB6763" s="419"/>
      <c r="BC6763" s="419"/>
      <c r="BD6763" s="419"/>
      <c r="BF6763" s="419"/>
      <c r="BG6763" s="419"/>
      <c r="BH6763" s="419"/>
      <c r="BJ6763" s="419"/>
      <c r="BK6763" s="419"/>
      <c r="BL6763" s="419"/>
      <c r="BN6763" s="419"/>
      <c r="BO6763" s="419"/>
      <c r="BP6763" s="419"/>
      <c r="BR6763" s="419"/>
      <c r="BS6763" s="419"/>
      <c r="BT6763" s="419"/>
      <c r="BV6763" s="419"/>
      <c r="BW6763" s="419"/>
      <c r="BX6763" s="397"/>
      <c r="BZ6763" s="449"/>
      <c r="CB6763" s="419"/>
      <c r="CC6763" s="419"/>
      <c r="CD6763" s="419"/>
      <c r="CF6763" s="419"/>
      <c r="CG6763" s="419"/>
      <c r="CH6763" s="419"/>
    </row>
    <row r="6764" spans="3:86" ht="21" thickBot="1">
      <c r="C6764" s="425"/>
      <c r="P6764" s="431"/>
      <c r="R6764" s="419"/>
      <c r="S6764" s="446"/>
      <c r="T6764" s="419"/>
      <c r="V6764" s="196"/>
      <c r="W6764" s="419"/>
      <c r="X6764" s="419"/>
      <c r="Z6764" s="419"/>
      <c r="AA6764" s="419"/>
      <c r="AB6764" s="419"/>
      <c r="AD6764" s="419"/>
      <c r="AE6764" s="419"/>
      <c r="AF6764" s="419"/>
      <c r="AH6764" s="419"/>
      <c r="AI6764" s="419"/>
      <c r="AJ6764" s="419"/>
      <c r="AL6764" s="419"/>
      <c r="AM6764" s="419"/>
      <c r="AN6764" s="403"/>
      <c r="AO6764" s="419"/>
      <c r="AP6764" s="419"/>
      <c r="AQ6764" s="419"/>
      <c r="AR6764" s="419"/>
      <c r="AS6764" s="419"/>
      <c r="AT6764" s="419"/>
      <c r="AU6764" s="419"/>
      <c r="AV6764" s="419"/>
      <c r="AX6764" s="419"/>
      <c r="AY6764" s="419"/>
      <c r="AZ6764" s="419"/>
      <c r="BB6764" s="419"/>
      <c r="BC6764" s="419"/>
      <c r="BD6764" s="419"/>
      <c r="BF6764" s="419"/>
      <c r="BG6764" s="419"/>
      <c r="BH6764" s="419"/>
      <c r="BJ6764" s="419"/>
      <c r="BK6764" s="419"/>
      <c r="BL6764" s="419"/>
      <c r="BN6764" s="419"/>
      <c r="BO6764" s="419"/>
      <c r="BP6764" s="419"/>
      <c r="BR6764" s="419"/>
      <c r="BS6764" s="419"/>
      <c r="BT6764" s="419"/>
      <c r="BV6764" s="419"/>
      <c r="BW6764" s="419"/>
      <c r="BX6764" s="397"/>
      <c r="BZ6764" s="449"/>
      <c r="CB6764" s="419"/>
      <c r="CC6764" s="419"/>
      <c r="CD6764" s="419"/>
      <c r="CF6764" s="419"/>
      <c r="CG6764" s="419"/>
      <c r="CH6764" s="419"/>
    </row>
    <row r="6765" spans="3:86" ht="21" thickBot="1">
      <c r="C6765" s="425"/>
      <c r="P6765" s="431"/>
      <c r="R6765" s="419"/>
      <c r="S6765" s="446"/>
      <c r="T6765" s="419"/>
      <c r="V6765" s="196"/>
      <c r="W6765" s="419"/>
      <c r="X6765" s="419"/>
      <c r="Z6765" s="419"/>
      <c r="AA6765" s="419"/>
      <c r="AB6765" s="419"/>
      <c r="AD6765" s="419"/>
      <c r="AE6765" s="419"/>
      <c r="AF6765" s="419"/>
      <c r="AH6765" s="419"/>
      <c r="AI6765" s="419"/>
      <c r="AJ6765" s="419"/>
      <c r="AL6765" s="419"/>
      <c r="AM6765" s="419"/>
      <c r="AN6765" s="403"/>
      <c r="AO6765" s="419"/>
      <c r="AP6765" s="419"/>
      <c r="AQ6765" s="419"/>
      <c r="AR6765" s="419"/>
      <c r="AS6765" s="419"/>
      <c r="AT6765" s="419"/>
      <c r="AU6765" s="419"/>
      <c r="AV6765" s="419"/>
      <c r="AX6765" s="419"/>
      <c r="AY6765" s="419"/>
      <c r="AZ6765" s="419"/>
      <c r="BB6765" s="419"/>
      <c r="BC6765" s="419"/>
      <c r="BD6765" s="419"/>
      <c r="BF6765" s="419"/>
      <c r="BG6765" s="419"/>
      <c r="BH6765" s="419"/>
      <c r="BJ6765" s="419"/>
      <c r="BK6765" s="419"/>
      <c r="BL6765" s="419"/>
      <c r="BN6765" s="419"/>
      <c r="BO6765" s="419"/>
      <c r="BP6765" s="419"/>
      <c r="BR6765" s="419"/>
      <c r="BS6765" s="419"/>
      <c r="BT6765" s="419"/>
      <c r="BV6765" s="419"/>
      <c r="BW6765" s="419"/>
      <c r="BX6765" s="397"/>
      <c r="BZ6765" s="449"/>
      <c r="CB6765" s="419"/>
      <c r="CC6765" s="419"/>
      <c r="CD6765" s="419"/>
      <c r="CF6765" s="419"/>
      <c r="CG6765" s="419"/>
      <c r="CH6765" s="419"/>
    </row>
    <row r="6766" spans="3:86" ht="21" thickBot="1">
      <c r="C6766" s="425"/>
      <c r="P6766" s="431"/>
      <c r="R6766" s="419"/>
      <c r="S6766" s="446"/>
      <c r="T6766" s="419"/>
      <c r="V6766" s="196"/>
      <c r="W6766" s="419"/>
      <c r="X6766" s="419"/>
      <c r="Z6766" s="419"/>
      <c r="AA6766" s="419"/>
      <c r="AB6766" s="419"/>
      <c r="AD6766" s="419"/>
      <c r="AE6766" s="419"/>
      <c r="AF6766" s="419"/>
      <c r="AH6766" s="419"/>
      <c r="AI6766" s="419"/>
      <c r="AJ6766" s="419"/>
      <c r="AL6766" s="419"/>
      <c r="AM6766" s="419"/>
      <c r="AN6766" s="403"/>
      <c r="AO6766" s="419"/>
      <c r="AP6766" s="419"/>
      <c r="AQ6766" s="419"/>
      <c r="AR6766" s="419"/>
      <c r="AS6766" s="419"/>
      <c r="AT6766" s="419"/>
      <c r="AU6766" s="419"/>
      <c r="AV6766" s="419"/>
      <c r="AX6766" s="419"/>
      <c r="AY6766" s="419"/>
      <c r="AZ6766" s="419"/>
      <c r="BB6766" s="419"/>
      <c r="BC6766" s="419"/>
      <c r="BD6766" s="419"/>
      <c r="BF6766" s="419"/>
      <c r="BG6766" s="419"/>
      <c r="BH6766" s="419"/>
      <c r="BJ6766" s="419"/>
      <c r="BK6766" s="419"/>
      <c r="BL6766" s="419"/>
      <c r="BN6766" s="419"/>
      <c r="BO6766" s="419"/>
      <c r="BP6766" s="419"/>
      <c r="BR6766" s="419"/>
      <c r="BS6766" s="419"/>
      <c r="BT6766" s="419"/>
      <c r="BV6766" s="419"/>
      <c r="BW6766" s="419"/>
      <c r="BX6766" s="397"/>
      <c r="BZ6766" s="449"/>
      <c r="CB6766" s="419"/>
      <c r="CC6766" s="419"/>
      <c r="CD6766" s="419"/>
      <c r="CF6766" s="419"/>
      <c r="CG6766" s="419"/>
      <c r="CH6766" s="419"/>
    </row>
    <row r="6767" spans="3:86" ht="21" thickBot="1">
      <c r="C6767" s="425"/>
      <c r="P6767" s="431"/>
      <c r="R6767" s="419"/>
      <c r="S6767" s="446"/>
      <c r="T6767" s="419"/>
      <c r="V6767" s="196"/>
      <c r="W6767" s="419"/>
      <c r="X6767" s="419"/>
      <c r="Z6767" s="419"/>
      <c r="AA6767" s="419"/>
      <c r="AB6767" s="419"/>
      <c r="AD6767" s="419"/>
      <c r="AE6767" s="419"/>
      <c r="AF6767" s="419"/>
      <c r="AH6767" s="419"/>
      <c r="AI6767" s="419"/>
      <c r="AJ6767" s="419"/>
      <c r="AL6767" s="419"/>
      <c r="AM6767" s="419"/>
      <c r="AN6767" s="403"/>
      <c r="AO6767" s="419"/>
      <c r="AP6767" s="419"/>
      <c r="AQ6767" s="419"/>
      <c r="AR6767" s="419"/>
      <c r="AS6767" s="419"/>
      <c r="AT6767" s="419"/>
      <c r="AU6767" s="419"/>
      <c r="AV6767" s="419"/>
      <c r="AX6767" s="419"/>
      <c r="AY6767" s="419"/>
      <c r="AZ6767" s="419"/>
      <c r="BB6767" s="419"/>
      <c r="BC6767" s="419"/>
      <c r="BD6767" s="419"/>
      <c r="BF6767" s="419"/>
      <c r="BG6767" s="419"/>
      <c r="BH6767" s="419"/>
      <c r="BJ6767" s="419"/>
      <c r="BK6767" s="419"/>
      <c r="BL6767" s="419"/>
      <c r="BN6767" s="419"/>
      <c r="BO6767" s="419"/>
      <c r="BP6767" s="419"/>
      <c r="BR6767" s="419"/>
      <c r="BS6767" s="419"/>
      <c r="BT6767" s="419"/>
      <c r="BV6767" s="419"/>
      <c r="BW6767" s="419"/>
      <c r="BX6767" s="397"/>
      <c r="BZ6767" s="449"/>
      <c r="CB6767" s="419"/>
      <c r="CC6767" s="419"/>
      <c r="CD6767" s="419"/>
      <c r="CF6767" s="419"/>
      <c r="CG6767" s="419"/>
      <c r="CH6767" s="419"/>
    </row>
    <row r="6768" spans="3:86" ht="21" thickBot="1">
      <c r="C6768" s="425"/>
      <c r="P6768" s="431"/>
      <c r="R6768" s="419"/>
      <c r="S6768" s="446"/>
      <c r="T6768" s="419"/>
      <c r="V6768" s="196"/>
      <c r="W6768" s="419"/>
      <c r="X6768" s="419"/>
      <c r="Z6768" s="419"/>
      <c r="AA6768" s="419"/>
      <c r="AB6768" s="419"/>
      <c r="AD6768" s="419"/>
      <c r="AE6768" s="419"/>
      <c r="AF6768" s="419"/>
      <c r="AH6768" s="419"/>
      <c r="AI6768" s="419"/>
      <c r="AJ6768" s="419"/>
      <c r="AL6768" s="419"/>
      <c r="AM6768" s="419"/>
      <c r="AN6768" s="403"/>
      <c r="AO6768" s="419"/>
      <c r="AP6768" s="419"/>
      <c r="AQ6768" s="419"/>
      <c r="AR6768" s="419"/>
      <c r="AS6768" s="419"/>
      <c r="AT6768" s="419"/>
      <c r="AU6768" s="419"/>
      <c r="AV6768" s="419"/>
      <c r="AX6768" s="419"/>
      <c r="AY6768" s="419"/>
      <c r="AZ6768" s="419"/>
      <c r="BB6768" s="419"/>
      <c r="BC6768" s="419"/>
      <c r="BD6768" s="419"/>
      <c r="BF6768" s="419"/>
      <c r="BG6768" s="419"/>
      <c r="BH6768" s="419"/>
      <c r="BJ6768" s="419"/>
      <c r="BK6768" s="419"/>
      <c r="BL6768" s="419"/>
      <c r="BN6768" s="419"/>
      <c r="BO6768" s="419"/>
      <c r="BP6768" s="419"/>
      <c r="BR6768" s="419"/>
      <c r="BS6768" s="419"/>
      <c r="BT6768" s="419"/>
      <c r="BV6768" s="419"/>
      <c r="BW6768" s="419"/>
      <c r="BX6768" s="397"/>
      <c r="BZ6768" s="449"/>
      <c r="CB6768" s="419"/>
      <c r="CC6768" s="419"/>
      <c r="CD6768" s="419"/>
      <c r="CF6768" s="419"/>
      <c r="CG6768" s="419"/>
      <c r="CH6768" s="419"/>
    </row>
    <row r="6769" spans="3:86" ht="21" thickBot="1">
      <c r="C6769" s="425"/>
      <c r="P6769" s="431"/>
      <c r="R6769" s="419"/>
      <c r="S6769" s="446"/>
      <c r="T6769" s="419"/>
      <c r="V6769" s="196"/>
      <c r="W6769" s="419"/>
      <c r="X6769" s="419"/>
      <c r="Z6769" s="419"/>
      <c r="AA6769" s="419"/>
      <c r="AB6769" s="419"/>
      <c r="AD6769" s="419"/>
      <c r="AE6769" s="419"/>
      <c r="AF6769" s="419"/>
      <c r="AH6769" s="419"/>
      <c r="AI6769" s="419"/>
      <c r="AJ6769" s="419"/>
      <c r="AL6769" s="419"/>
      <c r="AM6769" s="419"/>
      <c r="AN6769" s="403"/>
      <c r="AO6769" s="419"/>
      <c r="AP6769" s="419"/>
      <c r="AQ6769" s="419"/>
      <c r="AR6769" s="419"/>
      <c r="AS6769" s="419"/>
      <c r="AT6769" s="419"/>
      <c r="AU6769" s="419"/>
      <c r="AV6769" s="419"/>
      <c r="AX6769" s="419"/>
      <c r="AY6769" s="419"/>
      <c r="AZ6769" s="419"/>
      <c r="BB6769" s="419"/>
      <c r="BC6769" s="419"/>
      <c r="BD6769" s="419"/>
      <c r="BF6769" s="419"/>
      <c r="BG6769" s="419"/>
      <c r="BH6769" s="419"/>
      <c r="BJ6769" s="419"/>
      <c r="BK6769" s="419"/>
      <c r="BL6769" s="419"/>
      <c r="BN6769" s="419"/>
      <c r="BO6769" s="419"/>
      <c r="BP6769" s="419"/>
      <c r="BR6769" s="419"/>
      <c r="BS6769" s="419"/>
      <c r="BT6769" s="419"/>
      <c r="BV6769" s="419"/>
      <c r="BW6769" s="419"/>
      <c r="BX6769" s="397"/>
      <c r="BZ6769" s="449"/>
      <c r="CB6769" s="419"/>
      <c r="CC6769" s="419"/>
      <c r="CD6769" s="419"/>
      <c r="CF6769" s="419"/>
      <c r="CG6769" s="419"/>
      <c r="CH6769" s="419"/>
    </row>
    <row r="6770" spans="3:86" ht="21" thickBot="1">
      <c r="C6770" s="425"/>
      <c r="P6770" s="431"/>
      <c r="R6770" s="419"/>
      <c r="S6770" s="446"/>
      <c r="T6770" s="419"/>
      <c r="V6770" s="196"/>
      <c r="W6770" s="419"/>
      <c r="X6770" s="419"/>
      <c r="Z6770" s="419"/>
      <c r="AA6770" s="419"/>
      <c r="AB6770" s="419"/>
      <c r="AD6770" s="419"/>
      <c r="AE6770" s="419"/>
      <c r="AF6770" s="419"/>
      <c r="AH6770" s="419"/>
      <c r="AI6770" s="419"/>
      <c r="AJ6770" s="419"/>
      <c r="AL6770" s="419"/>
      <c r="AM6770" s="419"/>
      <c r="AN6770" s="403"/>
      <c r="AO6770" s="419"/>
      <c r="AP6770" s="419"/>
      <c r="AQ6770" s="419"/>
      <c r="AR6770" s="419"/>
      <c r="AS6770" s="419"/>
      <c r="AT6770" s="419"/>
      <c r="AU6770" s="419"/>
      <c r="AV6770" s="419"/>
      <c r="AX6770" s="419"/>
      <c r="AY6770" s="419"/>
      <c r="AZ6770" s="419"/>
      <c r="BB6770" s="419"/>
      <c r="BC6770" s="419"/>
      <c r="BD6770" s="419"/>
      <c r="BF6770" s="419"/>
      <c r="BG6770" s="419"/>
      <c r="BH6770" s="419"/>
      <c r="BJ6770" s="419"/>
      <c r="BK6770" s="419"/>
      <c r="BL6770" s="419"/>
      <c r="BN6770" s="419"/>
      <c r="BO6770" s="419"/>
      <c r="BP6770" s="419"/>
      <c r="BR6770" s="419"/>
      <c r="BS6770" s="419"/>
      <c r="BT6770" s="419"/>
      <c r="BV6770" s="419"/>
      <c r="BW6770" s="419"/>
      <c r="BX6770" s="397"/>
      <c r="BZ6770" s="449"/>
      <c r="CB6770" s="419"/>
      <c r="CC6770" s="419"/>
      <c r="CD6770" s="419"/>
      <c r="CF6770" s="419"/>
      <c r="CG6770" s="419"/>
      <c r="CH6770" s="419"/>
    </row>
    <row r="6771" spans="3:86" ht="21" thickBot="1">
      <c r="C6771" s="425"/>
      <c r="P6771" s="431"/>
      <c r="R6771" s="419"/>
      <c r="S6771" s="446"/>
      <c r="T6771" s="419"/>
      <c r="V6771" s="196"/>
      <c r="W6771" s="419"/>
      <c r="X6771" s="419"/>
      <c r="Z6771" s="419"/>
      <c r="AA6771" s="419"/>
      <c r="AB6771" s="419"/>
      <c r="AD6771" s="419"/>
      <c r="AE6771" s="419"/>
      <c r="AF6771" s="419"/>
      <c r="AH6771" s="419"/>
      <c r="AI6771" s="419"/>
      <c r="AJ6771" s="419"/>
      <c r="AL6771" s="419"/>
      <c r="AM6771" s="419"/>
      <c r="AN6771" s="403"/>
      <c r="AO6771" s="419"/>
      <c r="AP6771" s="419"/>
      <c r="AQ6771" s="419"/>
      <c r="AR6771" s="419"/>
      <c r="AS6771" s="419"/>
      <c r="AT6771" s="419"/>
      <c r="AU6771" s="419"/>
      <c r="AV6771" s="419"/>
      <c r="AX6771" s="419"/>
      <c r="AY6771" s="419"/>
      <c r="AZ6771" s="419"/>
      <c r="BB6771" s="419"/>
      <c r="BC6771" s="419"/>
      <c r="BD6771" s="419"/>
      <c r="BF6771" s="419"/>
      <c r="BG6771" s="419"/>
      <c r="BH6771" s="419"/>
      <c r="BJ6771" s="419"/>
      <c r="BK6771" s="419"/>
      <c r="BL6771" s="419"/>
      <c r="BN6771" s="419"/>
      <c r="BO6771" s="419"/>
      <c r="BP6771" s="419"/>
      <c r="BR6771" s="419"/>
      <c r="BS6771" s="419"/>
      <c r="BT6771" s="419"/>
      <c r="BV6771" s="419"/>
      <c r="BW6771" s="419"/>
      <c r="BX6771" s="397"/>
      <c r="BZ6771" s="449"/>
      <c r="CB6771" s="419"/>
      <c r="CC6771" s="419"/>
      <c r="CD6771" s="419"/>
      <c r="CF6771" s="419"/>
      <c r="CG6771" s="419"/>
      <c r="CH6771" s="419"/>
    </row>
    <row r="6772" spans="3:86" ht="21" thickBot="1">
      <c r="C6772" s="425"/>
      <c r="P6772" s="431"/>
      <c r="R6772" s="419"/>
      <c r="S6772" s="446"/>
      <c r="T6772" s="419"/>
      <c r="V6772" s="196"/>
      <c r="W6772" s="419"/>
      <c r="X6772" s="419"/>
      <c r="Z6772" s="419"/>
      <c r="AA6772" s="419"/>
      <c r="AB6772" s="419"/>
      <c r="AD6772" s="419"/>
      <c r="AE6772" s="419"/>
      <c r="AF6772" s="419"/>
      <c r="AH6772" s="419"/>
      <c r="AI6772" s="419"/>
      <c r="AJ6772" s="419"/>
      <c r="AL6772" s="419"/>
      <c r="AM6772" s="419"/>
      <c r="AN6772" s="403"/>
      <c r="AO6772" s="419"/>
      <c r="AP6772" s="419"/>
      <c r="AQ6772" s="419"/>
      <c r="AR6772" s="419"/>
      <c r="AS6772" s="419"/>
      <c r="AT6772" s="419"/>
      <c r="AU6772" s="419"/>
      <c r="AV6772" s="419"/>
      <c r="AX6772" s="419"/>
      <c r="AY6772" s="419"/>
      <c r="AZ6772" s="419"/>
      <c r="BB6772" s="419"/>
      <c r="BC6772" s="419"/>
      <c r="BD6772" s="419"/>
      <c r="BF6772" s="419"/>
      <c r="BG6772" s="419"/>
      <c r="BH6772" s="419"/>
      <c r="BJ6772" s="419"/>
      <c r="BK6772" s="419"/>
      <c r="BL6772" s="419"/>
      <c r="BN6772" s="419"/>
      <c r="BO6772" s="419"/>
      <c r="BP6772" s="419"/>
      <c r="BR6772" s="419"/>
      <c r="BS6772" s="419"/>
      <c r="BT6772" s="419"/>
      <c r="BV6772" s="419"/>
      <c r="BW6772" s="419"/>
      <c r="BX6772" s="397"/>
      <c r="BZ6772" s="449"/>
      <c r="CB6772" s="419"/>
      <c r="CC6772" s="419"/>
      <c r="CD6772" s="419"/>
      <c r="CF6772" s="419"/>
      <c r="CG6772" s="419"/>
      <c r="CH6772" s="419"/>
    </row>
    <row r="6773" spans="3:86" ht="21" thickBot="1">
      <c r="C6773" s="425"/>
      <c r="P6773" s="431"/>
      <c r="R6773" s="419"/>
      <c r="S6773" s="446"/>
      <c r="T6773" s="419"/>
      <c r="V6773" s="196"/>
      <c r="W6773" s="419"/>
      <c r="X6773" s="419"/>
      <c r="Z6773" s="419"/>
      <c r="AA6773" s="419"/>
      <c r="AB6773" s="419"/>
      <c r="AD6773" s="419"/>
      <c r="AE6773" s="419"/>
      <c r="AF6773" s="419"/>
      <c r="AH6773" s="419"/>
      <c r="AI6773" s="419"/>
      <c r="AJ6773" s="419"/>
      <c r="AL6773" s="419"/>
      <c r="AM6773" s="419"/>
      <c r="AN6773" s="403"/>
      <c r="AO6773" s="419"/>
      <c r="AP6773" s="419"/>
      <c r="AQ6773" s="419"/>
      <c r="AR6773" s="419"/>
      <c r="AS6773" s="419"/>
      <c r="AT6773" s="419"/>
      <c r="AU6773" s="419"/>
      <c r="AV6773" s="419"/>
      <c r="AX6773" s="419"/>
      <c r="AY6773" s="419"/>
      <c r="AZ6773" s="419"/>
      <c r="BB6773" s="419"/>
      <c r="BC6773" s="419"/>
      <c r="BD6773" s="419"/>
      <c r="BF6773" s="419"/>
      <c r="BG6773" s="419"/>
      <c r="BH6773" s="419"/>
      <c r="BJ6773" s="419"/>
      <c r="BK6773" s="419"/>
      <c r="BL6773" s="419"/>
      <c r="BN6773" s="419"/>
      <c r="BO6773" s="419"/>
      <c r="BP6773" s="419"/>
      <c r="BR6773" s="419"/>
      <c r="BS6773" s="419"/>
      <c r="BT6773" s="419"/>
      <c r="BV6773" s="419"/>
      <c r="BW6773" s="419"/>
      <c r="BX6773" s="397"/>
      <c r="BZ6773" s="449"/>
      <c r="CB6773" s="419"/>
      <c r="CC6773" s="419"/>
      <c r="CD6773" s="419"/>
      <c r="CF6773" s="419"/>
      <c r="CG6773" s="419"/>
      <c r="CH6773" s="419"/>
    </row>
    <row r="6774" spans="3:86" ht="21" thickBot="1">
      <c r="C6774" s="425"/>
      <c r="P6774" s="431"/>
      <c r="R6774" s="419"/>
      <c r="S6774" s="446"/>
      <c r="T6774" s="419"/>
      <c r="V6774" s="196"/>
      <c r="W6774" s="419"/>
      <c r="X6774" s="419"/>
      <c r="Z6774" s="419"/>
      <c r="AA6774" s="419"/>
      <c r="AB6774" s="419"/>
      <c r="AD6774" s="419"/>
      <c r="AE6774" s="419"/>
      <c r="AF6774" s="419"/>
      <c r="AH6774" s="419"/>
      <c r="AI6774" s="419"/>
      <c r="AJ6774" s="419"/>
      <c r="AL6774" s="419"/>
      <c r="AM6774" s="419"/>
      <c r="AN6774" s="403"/>
      <c r="AO6774" s="419"/>
      <c r="AP6774" s="419"/>
      <c r="AQ6774" s="419"/>
      <c r="AR6774" s="419"/>
      <c r="AS6774" s="419"/>
      <c r="AT6774" s="419"/>
      <c r="AU6774" s="419"/>
      <c r="AV6774" s="419"/>
      <c r="AX6774" s="419"/>
      <c r="AY6774" s="419"/>
      <c r="AZ6774" s="419"/>
      <c r="BB6774" s="419"/>
      <c r="BC6774" s="419"/>
      <c r="BD6774" s="419"/>
      <c r="BF6774" s="419"/>
      <c r="BG6774" s="419"/>
      <c r="BH6774" s="419"/>
      <c r="BJ6774" s="419"/>
      <c r="BK6774" s="419"/>
      <c r="BL6774" s="419"/>
      <c r="BN6774" s="419"/>
      <c r="BO6774" s="419"/>
      <c r="BP6774" s="419"/>
      <c r="BR6774" s="419"/>
      <c r="BS6774" s="419"/>
      <c r="BT6774" s="419"/>
      <c r="BV6774" s="419"/>
      <c r="BW6774" s="419"/>
      <c r="BX6774" s="397"/>
      <c r="BZ6774" s="449"/>
      <c r="CB6774" s="419"/>
      <c r="CC6774" s="419"/>
      <c r="CD6774" s="419"/>
      <c r="CF6774" s="419"/>
      <c r="CG6774" s="419"/>
      <c r="CH6774" s="419"/>
    </row>
    <row r="6775" spans="3:86" ht="21" thickBot="1">
      <c r="C6775" s="425"/>
      <c r="P6775" s="431"/>
      <c r="R6775" s="419"/>
      <c r="S6775" s="446"/>
      <c r="T6775" s="419"/>
      <c r="V6775" s="196"/>
      <c r="W6775" s="419"/>
      <c r="X6775" s="419"/>
      <c r="Z6775" s="419"/>
      <c r="AA6775" s="419"/>
      <c r="AB6775" s="419"/>
      <c r="AD6775" s="419"/>
      <c r="AE6775" s="419"/>
      <c r="AF6775" s="419"/>
      <c r="AH6775" s="419"/>
      <c r="AI6775" s="419"/>
      <c r="AJ6775" s="419"/>
      <c r="AL6775" s="419"/>
      <c r="AM6775" s="419"/>
      <c r="AN6775" s="403"/>
      <c r="AO6775" s="419"/>
      <c r="AP6775" s="419"/>
      <c r="AQ6775" s="419"/>
      <c r="AR6775" s="419"/>
      <c r="AS6775" s="419"/>
      <c r="AT6775" s="419"/>
      <c r="AU6775" s="419"/>
      <c r="AV6775" s="419"/>
      <c r="AX6775" s="419"/>
      <c r="AY6775" s="419"/>
      <c r="AZ6775" s="419"/>
      <c r="BB6775" s="419"/>
      <c r="BC6775" s="419"/>
      <c r="BD6775" s="419"/>
      <c r="BF6775" s="419"/>
      <c r="BG6775" s="419"/>
      <c r="BH6775" s="419"/>
      <c r="BJ6775" s="419"/>
      <c r="BK6775" s="419"/>
      <c r="BL6775" s="419"/>
      <c r="BN6775" s="419"/>
      <c r="BO6775" s="419"/>
      <c r="BP6775" s="419"/>
      <c r="BR6775" s="419"/>
      <c r="BS6775" s="419"/>
      <c r="BT6775" s="419"/>
      <c r="BV6775" s="419"/>
      <c r="BW6775" s="419"/>
      <c r="BX6775" s="397"/>
      <c r="BZ6775" s="449"/>
      <c r="CB6775" s="419"/>
      <c r="CC6775" s="419"/>
      <c r="CD6775" s="419"/>
      <c r="CF6775" s="419"/>
      <c r="CG6775" s="419"/>
      <c r="CH6775" s="419"/>
    </row>
    <row r="6776" spans="3:86" ht="21" thickBot="1">
      <c r="C6776" s="425"/>
      <c r="P6776" s="431"/>
      <c r="R6776" s="419"/>
      <c r="S6776" s="446"/>
      <c r="T6776" s="419"/>
      <c r="V6776" s="196"/>
      <c r="W6776" s="419"/>
      <c r="X6776" s="419"/>
      <c r="Z6776" s="419"/>
      <c r="AA6776" s="419"/>
      <c r="AB6776" s="419"/>
      <c r="AD6776" s="419"/>
      <c r="AE6776" s="419"/>
      <c r="AF6776" s="419"/>
      <c r="AH6776" s="419"/>
      <c r="AI6776" s="419"/>
      <c r="AJ6776" s="419"/>
      <c r="AL6776" s="419"/>
      <c r="AM6776" s="419"/>
      <c r="AN6776" s="403"/>
      <c r="AO6776" s="419"/>
      <c r="AP6776" s="419"/>
      <c r="AQ6776" s="419"/>
      <c r="AR6776" s="419"/>
      <c r="AS6776" s="419"/>
      <c r="AT6776" s="419"/>
      <c r="AU6776" s="419"/>
      <c r="AV6776" s="419"/>
      <c r="AX6776" s="419"/>
      <c r="AY6776" s="419"/>
      <c r="AZ6776" s="419"/>
      <c r="BB6776" s="419"/>
      <c r="BC6776" s="419"/>
      <c r="BD6776" s="419"/>
      <c r="BF6776" s="419"/>
      <c r="BG6776" s="419"/>
      <c r="BH6776" s="419"/>
      <c r="BJ6776" s="419"/>
      <c r="BK6776" s="419"/>
      <c r="BL6776" s="419"/>
      <c r="BN6776" s="419"/>
      <c r="BO6776" s="419"/>
      <c r="BP6776" s="419"/>
      <c r="BR6776" s="419"/>
      <c r="BS6776" s="419"/>
      <c r="BT6776" s="419"/>
      <c r="BV6776" s="419"/>
      <c r="BW6776" s="419"/>
      <c r="BX6776" s="397"/>
      <c r="BZ6776" s="449"/>
      <c r="CB6776" s="419"/>
      <c r="CC6776" s="419"/>
      <c r="CD6776" s="419"/>
      <c r="CF6776" s="419"/>
      <c r="CG6776" s="419"/>
      <c r="CH6776" s="419"/>
    </row>
    <row r="6777" spans="3:86" ht="21" thickBot="1">
      <c r="C6777" s="425"/>
      <c r="P6777" s="431"/>
      <c r="R6777" s="419"/>
      <c r="S6777" s="446"/>
      <c r="T6777" s="419"/>
      <c r="V6777" s="196"/>
      <c r="W6777" s="419"/>
      <c r="X6777" s="419"/>
      <c r="Z6777" s="419"/>
      <c r="AA6777" s="419"/>
      <c r="AB6777" s="419"/>
      <c r="AD6777" s="419"/>
      <c r="AE6777" s="419"/>
      <c r="AF6777" s="419"/>
      <c r="AH6777" s="419"/>
      <c r="AI6777" s="419"/>
      <c r="AJ6777" s="419"/>
      <c r="AL6777" s="419"/>
      <c r="AM6777" s="419"/>
      <c r="AN6777" s="403"/>
      <c r="AO6777" s="419"/>
      <c r="AP6777" s="419"/>
      <c r="AQ6777" s="419"/>
      <c r="AR6777" s="419"/>
      <c r="AS6777" s="419"/>
      <c r="AT6777" s="419"/>
      <c r="AU6777" s="419"/>
      <c r="AV6777" s="419"/>
      <c r="AX6777" s="419"/>
      <c r="AY6777" s="419"/>
      <c r="AZ6777" s="419"/>
      <c r="BB6777" s="419"/>
      <c r="BC6777" s="419"/>
      <c r="BD6777" s="419"/>
      <c r="BF6777" s="419"/>
      <c r="BG6777" s="419"/>
      <c r="BH6777" s="419"/>
      <c r="BJ6777" s="419"/>
      <c r="BK6777" s="419"/>
      <c r="BL6777" s="419"/>
      <c r="BN6777" s="419"/>
      <c r="BO6777" s="419"/>
      <c r="BP6777" s="419"/>
      <c r="BR6777" s="419"/>
      <c r="BS6777" s="419"/>
      <c r="BT6777" s="419"/>
      <c r="BV6777" s="419"/>
      <c r="BW6777" s="419"/>
      <c r="BX6777" s="397"/>
      <c r="BZ6777" s="449"/>
      <c r="CB6777" s="419"/>
      <c r="CC6777" s="419"/>
      <c r="CD6777" s="419"/>
      <c r="CF6777" s="419"/>
      <c r="CG6777" s="419"/>
      <c r="CH6777" s="419"/>
    </row>
    <row r="6778" spans="3:86" ht="21" thickBot="1">
      <c r="C6778" s="425"/>
      <c r="P6778" s="431"/>
      <c r="R6778" s="419"/>
      <c r="S6778" s="446"/>
      <c r="T6778" s="419"/>
      <c r="V6778" s="196"/>
      <c r="W6778" s="419"/>
      <c r="X6778" s="419"/>
      <c r="Z6778" s="419"/>
      <c r="AA6778" s="419"/>
      <c r="AB6778" s="419"/>
      <c r="AD6778" s="419"/>
      <c r="AE6778" s="419"/>
      <c r="AF6778" s="419"/>
      <c r="AH6778" s="419"/>
      <c r="AI6778" s="419"/>
      <c r="AJ6778" s="419"/>
      <c r="AL6778" s="419"/>
      <c r="AM6778" s="419"/>
      <c r="AN6778" s="403"/>
      <c r="AO6778" s="419"/>
      <c r="AP6778" s="419"/>
      <c r="AQ6778" s="419"/>
      <c r="AR6778" s="419"/>
      <c r="AS6778" s="419"/>
      <c r="AT6778" s="419"/>
      <c r="AU6778" s="419"/>
      <c r="AV6778" s="419"/>
      <c r="AX6778" s="419"/>
      <c r="AY6778" s="419"/>
      <c r="AZ6778" s="419"/>
      <c r="BB6778" s="419"/>
      <c r="BC6778" s="419"/>
      <c r="BD6778" s="419"/>
      <c r="BF6778" s="419"/>
      <c r="BG6778" s="419"/>
      <c r="BH6778" s="419"/>
      <c r="BJ6778" s="419"/>
      <c r="BK6778" s="419"/>
      <c r="BL6778" s="419"/>
      <c r="BN6778" s="419"/>
      <c r="BO6778" s="419"/>
      <c r="BP6778" s="419"/>
      <c r="BR6778" s="419"/>
      <c r="BS6778" s="419"/>
      <c r="BT6778" s="419"/>
      <c r="BV6778" s="419"/>
      <c r="BW6778" s="419"/>
      <c r="BX6778" s="397"/>
      <c r="BZ6778" s="449"/>
      <c r="CB6778" s="419"/>
      <c r="CC6778" s="419"/>
      <c r="CD6778" s="419"/>
      <c r="CF6778" s="419"/>
      <c r="CG6778" s="419"/>
      <c r="CH6778" s="419"/>
    </row>
    <row r="6779" spans="3:86" ht="21" thickBot="1">
      <c r="C6779" s="425"/>
      <c r="P6779" s="431"/>
      <c r="R6779" s="419"/>
      <c r="S6779" s="446"/>
      <c r="T6779" s="419"/>
      <c r="V6779" s="196"/>
      <c r="W6779" s="419"/>
      <c r="X6779" s="419"/>
      <c r="Z6779" s="419"/>
      <c r="AA6779" s="419"/>
      <c r="AB6779" s="419"/>
      <c r="AD6779" s="419"/>
      <c r="AE6779" s="419"/>
      <c r="AF6779" s="419"/>
      <c r="AH6779" s="419"/>
      <c r="AI6779" s="419"/>
      <c r="AJ6779" s="419"/>
      <c r="AL6779" s="419"/>
      <c r="AM6779" s="419"/>
      <c r="AN6779" s="403"/>
      <c r="AO6779" s="419"/>
      <c r="AP6779" s="419"/>
      <c r="AQ6779" s="419"/>
      <c r="AR6779" s="419"/>
      <c r="AS6779" s="419"/>
      <c r="AT6779" s="419"/>
      <c r="AU6779" s="419"/>
      <c r="AV6779" s="419"/>
      <c r="AX6779" s="419"/>
      <c r="AY6779" s="419"/>
      <c r="AZ6779" s="419"/>
      <c r="BB6779" s="419"/>
      <c r="BC6779" s="419"/>
      <c r="BD6779" s="419"/>
      <c r="BF6779" s="419"/>
      <c r="BG6779" s="419"/>
      <c r="BH6779" s="419"/>
      <c r="BJ6779" s="419"/>
      <c r="BK6779" s="419"/>
      <c r="BL6779" s="419"/>
      <c r="BN6779" s="419"/>
      <c r="BO6779" s="419"/>
      <c r="BP6779" s="419"/>
      <c r="BR6779" s="419"/>
      <c r="BS6779" s="419"/>
      <c r="BT6779" s="419"/>
      <c r="BV6779" s="419"/>
      <c r="BW6779" s="419"/>
      <c r="BX6779" s="397"/>
      <c r="BZ6779" s="449"/>
      <c r="CB6779" s="419"/>
      <c r="CC6779" s="419"/>
      <c r="CD6779" s="419"/>
      <c r="CF6779" s="419"/>
      <c r="CG6779" s="419"/>
      <c r="CH6779" s="419"/>
    </row>
    <row r="6780" spans="3:86" ht="21" thickBot="1">
      <c r="C6780" s="425"/>
      <c r="P6780" s="431"/>
      <c r="R6780" s="419"/>
      <c r="S6780" s="446"/>
      <c r="T6780" s="419"/>
      <c r="V6780" s="196"/>
      <c r="W6780" s="419"/>
      <c r="X6780" s="419"/>
      <c r="Z6780" s="419"/>
      <c r="AA6780" s="419"/>
      <c r="AB6780" s="419"/>
      <c r="AD6780" s="419"/>
      <c r="AE6780" s="419"/>
      <c r="AF6780" s="419"/>
      <c r="AH6780" s="419"/>
      <c r="AI6780" s="419"/>
      <c r="AJ6780" s="419"/>
      <c r="AL6780" s="419"/>
      <c r="AM6780" s="419"/>
      <c r="AN6780" s="403"/>
      <c r="AO6780" s="419"/>
      <c r="AP6780" s="419"/>
      <c r="AQ6780" s="419"/>
      <c r="AR6780" s="419"/>
      <c r="AS6780" s="419"/>
      <c r="AT6780" s="419"/>
      <c r="AU6780" s="419"/>
      <c r="AV6780" s="419"/>
      <c r="AX6780" s="419"/>
      <c r="AY6780" s="419"/>
      <c r="AZ6780" s="419"/>
      <c r="BB6780" s="419"/>
      <c r="BC6780" s="419"/>
      <c r="BD6780" s="419"/>
      <c r="BF6780" s="419"/>
      <c r="BG6780" s="419"/>
      <c r="BH6780" s="419"/>
      <c r="BJ6780" s="419"/>
      <c r="BK6780" s="419"/>
      <c r="BL6780" s="419"/>
      <c r="BN6780" s="419"/>
      <c r="BO6780" s="419"/>
      <c r="BP6780" s="419"/>
      <c r="BR6780" s="419"/>
      <c r="BS6780" s="419"/>
      <c r="BT6780" s="419"/>
      <c r="BV6780" s="419"/>
      <c r="BW6780" s="419"/>
      <c r="BX6780" s="397"/>
      <c r="BZ6780" s="449"/>
      <c r="CB6780" s="419"/>
      <c r="CC6780" s="419"/>
      <c r="CD6780" s="419"/>
      <c r="CF6780" s="419"/>
      <c r="CG6780" s="419"/>
      <c r="CH6780" s="419"/>
    </row>
    <row r="6781" spans="3:86" ht="21" thickBot="1">
      <c r="C6781" s="425"/>
      <c r="P6781" s="431"/>
      <c r="R6781" s="419"/>
      <c r="S6781" s="446"/>
      <c r="T6781" s="419"/>
      <c r="V6781" s="196"/>
      <c r="W6781" s="419"/>
      <c r="X6781" s="419"/>
      <c r="Z6781" s="419"/>
      <c r="AA6781" s="419"/>
      <c r="AB6781" s="419"/>
      <c r="AD6781" s="419"/>
      <c r="AE6781" s="419"/>
      <c r="AF6781" s="419"/>
      <c r="AH6781" s="419"/>
      <c r="AI6781" s="419"/>
      <c r="AJ6781" s="419"/>
      <c r="AL6781" s="419"/>
      <c r="AM6781" s="419"/>
      <c r="AN6781" s="403"/>
      <c r="AO6781" s="419"/>
      <c r="AP6781" s="419"/>
      <c r="AQ6781" s="419"/>
      <c r="AR6781" s="419"/>
      <c r="AS6781" s="419"/>
      <c r="AT6781" s="419"/>
      <c r="AU6781" s="419"/>
      <c r="AV6781" s="419"/>
      <c r="AX6781" s="419"/>
      <c r="AY6781" s="419"/>
      <c r="AZ6781" s="419"/>
      <c r="BB6781" s="419"/>
      <c r="BC6781" s="419"/>
      <c r="BD6781" s="419"/>
      <c r="BF6781" s="419"/>
      <c r="BG6781" s="419"/>
      <c r="BH6781" s="419"/>
      <c r="BJ6781" s="419"/>
      <c r="BK6781" s="419"/>
      <c r="BL6781" s="419"/>
      <c r="BN6781" s="419"/>
      <c r="BO6781" s="419"/>
      <c r="BP6781" s="419"/>
      <c r="BR6781" s="419"/>
      <c r="BS6781" s="419"/>
      <c r="BT6781" s="419"/>
      <c r="BV6781" s="419"/>
      <c r="BW6781" s="419"/>
      <c r="BX6781" s="397"/>
      <c r="BZ6781" s="449"/>
      <c r="CB6781" s="419"/>
      <c r="CC6781" s="419"/>
      <c r="CD6781" s="419"/>
      <c r="CF6781" s="419"/>
      <c r="CG6781" s="419"/>
      <c r="CH6781" s="419"/>
    </row>
    <row r="6782" spans="3:86" ht="21" thickBot="1">
      <c r="C6782" s="425"/>
      <c r="P6782" s="431"/>
      <c r="R6782" s="419"/>
      <c r="S6782" s="446"/>
      <c r="T6782" s="419"/>
      <c r="V6782" s="196"/>
      <c r="W6782" s="419"/>
      <c r="X6782" s="419"/>
      <c r="Z6782" s="419"/>
      <c r="AA6782" s="419"/>
      <c r="AB6782" s="419"/>
      <c r="AD6782" s="419"/>
      <c r="AE6782" s="419"/>
      <c r="AF6782" s="419"/>
      <c r="AH6782" s="419"/>
      <c r="AI6782" s="419"/>
      <c r="AJ6782" s="419"/>
      <c r="AL6782" s="419"/>
      <c r="AM6782" s="419"/>
      <c r="AN6782" s="403"/>
      <c r="AO6782" s="419"/>
      <c r="AP6782" s="419"/>
      <c r="AQ6782" s="419"/>
      <c r="AR6782" s="419"/>
      <c r="AS6782" s="419"/>
      <c r="AT6782" s="419"/>
      <c r="AU6782" s="419"/>
      <c r="AV6782" s="419"/>
      <c r="AX6782" s="419"/>
      <c r="AY6782" s="419"/>
      <c r="AZ6782" s="419"/>
      <c r="BB6782" s="419"/>
      <c r="BC6782" s="419"/>
      <c r="BD6782" s="419"/>
      <c r="BF6782" s="419"/>
      <c r="BG6782" s="419"/>
      <c r="BH6782" s="419"/>
      <c r="BJ6782" s="419"/>
      <c r="BK6782" s="419"/>
      <c r="BL6782" s="419"/>
      <c r="BN6782" s="419"/>
      <c r="BO6782" s="419"/>
      <c r="BP6782" s="419"/>
      <c r="BR6782" s="419"/>
      <c r="BS6782" s="419"/>
      <c r="BT6782" s="419"/>
      <c r="BV6782" s="419"/>
      <c r="BW6782" s="419"/>
      <c r="BX6782" s="397"/>
      <c r="BZ6782" s="449"/>
      <c r="CB6782" s="419"/>
      <c r="CC6782" s="419"/>
      <c r="CD6782" s="419"/>
      <c r="CF6782" s="419"/>
      <c r="CG6782" s="419"/>
      <c r="CH6782" s="419"/>
    </row>
    <row r="6783" spans="3:86" ht="21" thickBot="1">
      <c r="C6783" s="425"/>
      <c r="P6783" s="431"/>
      <c r="R6783" s="419"/>
      <c r="S6783" s="446"/>
      <c r="T6783" s="419"/>
      <c r="V6783" s="196"/>
      <c r="W6783" s="419"/>
      <c r="X6783" s="419"/>
      <c r="Z6783" s="419"/>
      <c r="AA6783" s="419"/>
      <c r="AB6783" s="419"/>
      <c r="AD6783" s="419"/>
      <c r="AE6783" s="419"/>
      <c r="AF6783" s="419"/>
      <c r="AH6783" s="419"/>
      <c r="AI6783" s="419"/>
      <c r="AJ6783" s="419"/>
      <c r="AL6783" s="419"/>
      <c r="AM6783" s="419"/>
      <c r="AN6783" s="403"/>
      <c r="AO6783" s="419"/>
      <c r="AP6783" s="419"/>
      <c r="AQ6783" s="419"/>
      <c r="AR6783" s="419"/>
      <c r="AS6783" s="419"/>
      <c r="AT6783" s="419"/>
      <c r="AU6783" s="419"/>
      <c r="AV6783" s="419"/>
      <c r="AX6783" s="419"/>
      <c r="AY6783" s="419"/>
      <c r="AZ6783" s="419"/>
      <c r="BB6783" s="419"/>
      <c r="BC6783" s="419"/>
      <c r="BD6783" s="419"/>
      <c r="BF6783" s="419"/>
      <c r="BG6783" s="419"/>
      <c r="BH6783" s="419"/>
      <c r="BJ6783" s="419"/>
      <c r="BK6783" s="419"/>
      <c r="BL6783" s="419"/>
      <c r="BN6783" s="419"/>
      <c r="BO6783" s="419"/>
      <c r="BP6783" s="419"/>
      <c r="BR6783" s="419"/>
      <c r="BS6783" s="419"/>
      <c r="BT6783" s="419"/>
      <c r="BV6783" s="419"/>
      <c r="BW6783" s="419"/>
      <c r="BX6783" s="397"/>
      <c r="BZ6783" s="449"/>
      <c r="CB6783" s="419"/>
      <c r="CC6783" s="419"/>
      <c r="CD6783" s="419"/>
      <c r="CF6783" s="419"/>
      <c r="CG6783" s="419"/>
      <c r="CH6783" s="419"/>
    </row>
    <row r="6784" spans="3:86" ht="21" thickBot="1">
      <c r="C6784" s="425"/>
      <c r="P6784" s="431"/>
      <c r="R6784" s="419"/>
      <c r="S6784" s="446"/>
      <c r="T6784" s="419"/>
      <c r="V6784" s="196"/>
      <c r="W6784" s="419"/>
      <c r="X6784" s="419"/>
      <c r="Z6784" s="419"/>
      <c r="AA6784" s="419"/>
      <c r="AB6784" s="419"/>
      <c r="AD6784" s="419"/>
      <c r="AE6784" s="419"/>
      <c r="AF6784" s="419"/>
      <c r="AH6784" s="419"/>
      <c r="AI6784" s="419"/>
      <c r="AJ6784" s="419"/>
      <c r="AL6784" s="419"/>
      <c r="AM6784" s="419"/>
      <c r="AN6784" s="403"/>
      <c r="AO6784" s="419"/>
      <c r="AP6784" s="419"/>
      <c r="AQ6784" s="419"/>
      <c r="AR6784" s="419"/>
      <c r="AS6784" s="419"/>
      <c r="AT6784" s="419"/>
      <c r="AU6784" s="419"/>
      <c r="AV6784" s="419"/>
      <c r="AX6784" s="419"/>
      <c r="AY6784" s="419"/>
      <c r="AZ6784" s="419"/>
      <c r="BB6784" s="419"/>
      <c r="BC6784" s="419"/>
      <c r="BD6784" s="419"/>
      <c r="BF6784" s="419"/>
      <c r="BG6784" s="419"/>
      <c r="BH6784" s="419"/>
      <c r="BJ6784" s="419"/>
      <c r="BK6784" s="419"/>
      <c r="BL6784" s="419"/>
      <c r="BN6784" s="419"/>
      <c r="BO6784" s="419"/>
      <c r="BP6784" s="419"/>
      <c r="BR6784" s="419"/>
      <c r="BS6784" s="419"/>
      <c r="BT6784" s="419"/>
      <c r="BV6784" s="419"/>
      <c r="BW6784" s="419"/>
      <c r="BX6784" s="397"/>
      <c r="BZ6784" s="449"/>
      <c r="CB6784" s="419"/>
      <c r="CC6784" s="419"/>
      <c r="CD6784" s="419"/>
      <c r="CF6784" s="419"/>
      <c r="CG6784" s="419"/>
      <c r="CH6784" s="419"/>
    </row>
    <row r="6785" spans="3:86" ht="21" thickBot="1">
      <c r="C6785" s="425"/>
      <c r="P6785" s="431"/>
      <c r="R6785" s="419"/>
      <c r="S6785" s="446"/>
      <c r="T6785" s="419"/>
      <c r="V6785" s="196"/>
      <c r="W6785" s="419"/>
      <c r="X6785" s="419"/>
      <c r="Z6785" s="419"/>
      <c r="AA6785" s="419"/>
      <c r="AB6785" s="419"/>
      <c r="AD6785" s="419"/>
      <c r="AE6785" s="419"/>
      <c r="AF6785" s="419"/>
      <c r="AH6785" s="419"/>
      <c r="AI6785" s="419"/>
      <c r="AJ6785" s="419"/>
      <c r="AL6785" s="419"/>
      <c r="AM6785" s="419"/>
      <c r="AN6785" s="403"/>
      <c r="AO6785" s="419"/>
      <c r="AP6785" s="419"/>
      <c r="AQ6785" s="419"/>
      <c r="AR6785" s="419"/>
      <c r="AS6785" s="419"/>
      <c r="AT6785" s="419"/>
      <c r="AU6785" s="419"/>
      <c r="AV6785" s="419"/>
      <c r="AX6785" s="419"/>
      <c r="AY6785" s="419"/>
      <c r="AZ6785" s="419"/>
      <c r="BB6785" s="419"/>
      <c r="BC6785" s="419"/>
      <c r="BD6785" s="419"/>
      <c r="BF6785" s="419"/>
      <c r="BG6785" s="419"/>
      <c r="BH6785" s="419"/>
      <c r="BJ6785" s="419"/>
      <c r="BK6785" s="419"/>
      <c r="BL6785" s="419"/>
      <c r="BN6785" s="419"/>
      <c r="BO6785" s="419"/>
      <c r="BP6785" s="419"/>
      <c r="BR6785" s="419"/>
      <c r="BS6785" s="419"/>
      <c r="BT6785" s="419"/>
      <c r="BV6785" s="419"/>
      <c r="BW6785" s="419"/>
      <c r="BX6785" s="397"/>
      <c r="BZ6785" s="449"/>
      <c r="CB6785" s="419"/>
      <c r="CC6785" s="419"/>
      <c r="CD6785" s="419"/>
      <c r="CF6785" s="419"/>
      <c r="CG6785" s="419"/>
      <c r="CH6785" s="419"/>
    </row>
    <row r="6786" spans="3:86" ht="21" thickBot="1">
      <c r="C6786" s="425"/>
      <c r="P6786" s="431"/>
      <c r="R6786" s="419"/>
      <c r="S6786" s="446"/>
      <c r="T6786" s="419"/>
      <c r="V6786" s="196"/>
      <c r="W6786" s="419"/>
      <c r="X6786" s="419"/>
      <c r="Z6786" s="419"/>
      <c r="AA6786" s="419"/>
      <c r="AB6786" s="419"/>
      <c r="AD6786" s="419"/>
      <c r="AE6786" s="419"/>
      <c r="AF6786" s="419"/>
      <c r="AH6786" s="419"/>
      <c r="AI6786" s="419"/>
      <c r="AJ6786" s="419"/>
      <c r="AL6786" s="419"/>
      <c r="AM6786" s="419"/>
      <c r="AN6786" s="403"/>
      <c r="AO6786" s="419"/>
      <c r="AP6786" s="419"/>
      <c r="AQ6786" s="419"/>
      <c r="AR6786" s="419"/>
      <c r="AS6786" s="419"/>
      <c r="AT6786" s="419"/>
      <c r="AU6786" s="419"/>
      <c r="AV6786" s="419"/>
      <c r="AX6786" s="419"/>
      <c r="AY6786" s="419"/>
      <c r="AZ6786" s="419"/>
      <c r="BB6786" s="419"/>
      <c r="BC6786" s="419"/>
      <c r="BD6786" s="419"/>
      <c r="BF6786" s="419"/>
      <c r="BG6786" s="419"/>
      <c r="BH6786" s="419"/>
      <c r="BJ6786" s="419"/>
      <c r="BK6786" s="419"/>
      <c r="BL6786" s="419"/>
      <c r="BN6786" s="419"/>
      <c r="BO6786" s="419"/>
      <c r="BP6786" s="419"/>
      <c r="BR6786" s="419"/>
      <c r="BS6786" s="419"/>
      <c r="BT6786" s="419"/>
      <c r="BV6786" s="419"/>
      <c r="BW6786" s="419"/>
      <c r="BX6786" s="397"/>
      <c r="BZ6786" s="449"/>
      <c r="CB6786" s="419"/>
      <c r="CC6786" s="419"/>
      <c r="CD6786" s="419"/>
      <c r="CF6786" s="419"/>
      <c r="CG6786" s="419"/>
      <c r="CH6786" s="419"/>
    </row>
    <row r="6787" spans="3:86" ht="21" thickBot="1">
      <c r="C6787" s="425"/>
      <c r="P6787" s="431"/>
      <c r="R6787" s="419"/>
      <c r="S6787" s="446"/>
      <c r="T6787" s="419"/>
      <c r="V6787" s="196"/>
      <c r="W6787" s="419"/>
      <c r="X6787" s="419"/>
      <c r="Z6787" s="419"/>
      <c r="AA6787" s="419"/>
      <c r="AB6787" s="419"/>
      <c r="AD6787" s="419"/>
      <c r="AE6787" s="419"/>
      <c r="AF6787" s="419"/>
      <c r="AH6787" s="419"/>
      <c r="AI6787" s="419"/>
      <c r="AJ6787" s="419"/>
      <c r="AL6787" s="419"/>
      <c r="AM6787" s="419"/>
      <c r="AN6787" s="403"/>
      <c r="AO6787" s="419"/>
      <c r="AP6787" s="419"/>
      <c r="AQ6787" s="419"/>
      <c r="AR6787" s="419"/>
      <c r="AS6787" s="419"/>
      <c r="AT6787" s="419"/>
      <c r="AU6787" s="419"/>
      <c r="AV6787" s="419"/>
      <c r="AX6787" s="419"/>
      <c r="AY6787" s="419"/>
      <c r="AZ6787" s="419"/>
      <c r="BB6787" s="419"/>
      <c r="BC6787" s="419"/>
      <c r="BD6787" s="419"/>
      <c r="BF6787" s="419"/>
      <c r="BG6787" s="419"/>
      <c r="BH6787" s="419"/>
      <c r="BJ6787" s="419"/>
      <c r="BK6787" s="419"/>
      <c r="BL6787" s="419"/>
      <c r="BN6787" s="419"/>
      <c r="BO6787" s="419"/>
      <c r="BP6787" s="419"/>
      <c r="BR6787" s="419"/>
      <c r="BS6787" s="419"/>
      <c r="BT6787" s="419"/>
      <c r="BV6787" s="419"/>
      <c r="BW6787" s="419"/>
      <c r="BX6787" s="397"/>
      <c r="BZ6787" s="449"/>
      <c r="CB6787" s="419"/>
      <c r="CC6787" s="419"/>
      <c r="CD6787" s="419"/>
      <c r="CF6787" s="419"/>
      <c r="CG6787" s="419"/>
      <c r="CH6787" s="419"/>
    </row>
    <row r="6788" spans="3:86" ht="21" thickBot="1">
      <c r="C6788" s="425"/>
      <c r="P6788" s="431"/>
      <c r="R6788" s="419"/>
      <c r="S6788" s="446"/>
      <c r="T6788" s="419"/>
      <c r="V6788" s="196"/>
      <c r="W6788" s="419"/>
      <c r="X6788" s="419"/>
      <c r="Z6788" s="419"/>
      <c r="AA6788" s="419"/>
      <c r="AB6788" s="419"/>
      <c r="AD6788" s="419"/>
      <c r="AE6788" s="419"/>
      <c r="AF6788" s="419"/>
      <c r="AH6788" s="419"/>
      <c r="AI6788" s="419"/>
      <c r="AJ6788" s="419"/>
      <c r="AL6788" s="419"/>
      <c r="AM6788" s="419"/>
      <c r="AN6788" s="403"/>
      <c r="AO6788" s="419"/>
      <c r="AP6788" s="419"/>
      <c r="AQ6788" s="419"/>
      <c r="AR6788" s="419"/>
      <c r="AS6788" s="419"/>
      <c r="AT6788" s="419"/>
      <c r="AU6788" s="419"/>
      <c r="AV6788" s="419"/>
      <c r="AX6788" s="419"/>
      <c r="AY6788" s="419"/>
      <c r="AZ6788" s="419"/>
      <c r="BB6788" s="419"/>
      <c r="BC6788" s="419"/>
      <c r="BD6788" s="419"/>
      <c r="BF6788" s="419"/>
      <c r="BG6788" s="419"/>
      <c r="BH6788" s="419"/>
      <c r="BJ6788" s="419"/>
      <c r="BK6788" s="419"/>
      <c r="BL6788" s="419"/>
      <c r="BN6788" s="419"/>
      <c r="BO6788" s="419"/>
      <c r="BP6788" s="419"/>
      <c r="BR6788" s="419"/>
      <c r="BS6788" s="419"/>
      <c r="BT6788" s="419"/>
      <c r="BV6788" s="419"/>
      <c r="BW6788" s="419"/>
      <c r="BX6788" s="397"/>
      <c r="BZ6788" s="449"/>
      <c r="CB6788" s="419"/>
      <c r="CC6788" s="419"/>
      <c r="CD6788" s="419"/>
      <c r="CF6788" s="419"/>
      <c r="CG6788" s="419"/>
      <c r="CH6788" s="419"/>
    </row>
    <row r="6789" spans="3:86" ht="21" thickBot="1">
      <c r="C6789" s="425"/>
      <c r="P6789" s="431"/>
      <c r="R6789" s="419"/>
      <c r="S6789" s="446"/>
      <c r="T6789" s="419"/>
      <c r="V6789" s="196"/>
      <c r="W6789" s="419"/>
      <c r="X6789" s="419"/>
      <c r="Z6789" s="419"/>
      <c r="AA6789" s="419"/>
      <c r="AB6789" s="419"/>
      <c r="AD6789" s="419"/>
      <c r="AE6789" s="419"/>
      <c r="AF6789" s="419"/>
      <c r="AH6789" s="419"/>
      <c r="AI6789" s="419"/>
      <c r="AJ6789" s="419"/>
      <c r="AL6789" s="419"/>
      <c r="AM6789" s="419"/>
      <c r="AN6789" s="403"/>
      <c r="AO6789" s="419"/>
      <c r="AP6789" s="419"/>
      <c r="AQ6789" s="419"/>
      <c r="AR6789" s="419"/>
      <c r="AS6789" s="419"/>
      <c r="AT6789" s="419"/>
      <c r="AU6789" s="419"/>
      <c r="AV6789" s="419"/>
      <c r="AX6789" s="419"/>
      <c r="AY6789" s="419"/>
      <c r="AZ6789" s="419"/>
      <c r="BB6789" s="419"/>
      <c r="BC6789" s="419"/>
      <c r="BD6789" s="419"/>
      <c r="BF6789" s="419"/>
      <c r="BG6789" s="419"/>
      <c r="BH6789" s="419"/>
      <c r="BJ6789" s="419"/>
      <c r="BK6789" s="419"/>
      <c r="BL6789" s="419"/>
      <c r="BN6789" s="419"/>
      <c r="BO6789" s="419"/>
      <c r="BP6789" s="419"/>
      <c r="BR6789" s="419"/>
      <c r="BS6789" s="419"/>
      <c r="BT6789" s="419"/>
      <c r="BV6789" s="419"/>
      <c r="BW6789" s="419"/>
      <c r="BX6789" s="397"/>
      <c r="BZ6789" s="449"/>
      <c r="CB6789" s="419"/>
      <c r="CC6789" s="419"/>
      <c r="CD6789" s="419"/>
      <c r="CF6789" s="419"/>
      <c r="CG6789" s="419"/>
      <c r="CH6789" s="419"/>
    </row>
    <row r="6790" spans="3:86" ht="21" thickBot="1">
      <c r="C6790" s="425"/>
      <c r="P6790" s="431"/>
      <c r="R6790" s="419"/>
      <c r="S6790" s="446"/>
      <c r="T6790" s="419"/>
      <c r="V6790" s="196"/>
      <c r="W6790" s="419"/>
      <c r="X6790" s="419"/>
      <c r="Z6790" s="419"/>
      <c r="AA6790" s="419"/>
      <c r="AB6790" s="419"/>
      <c r="AD6790" s="419"/>
      <c r="AE6790" s="419"/>
      <c r="AF6790" s="419"/>
      <c r="AH6790" s="419"/>
      <c r="AI6790" s="419"/>
      <c r="AJ6790" s="419"/>
      <c r="AL6790" s="419"/>
      <c r="AM6790" s="419"/>
      <c r="AN6790" s="403"/>
      <c r="AO6790" s="419"/>
      <c r="AP6790" s="419"/>
      <c r="AQ6790" s="419"/>
      <c r="AR6790" s="419"/>
      <c r="AS6790" s="419"/>
      <c r="AT6790" s="419"/>
      <c r="AU6790" s="419"/>
      <c r="AV6790" s="419"/>
      <c r="AX6790" s="419"/>
      <c r="AY6790" s="419"/>
      <c r="AZ6790" s="419"/>
      <c r="BB6790" s="419"/>
      <c r="BC6790" s="419"/>
      <c r="BD6790" s="419"/>
      <c r="BF6790" s="419"/>
      <c r="BG6790" s="419"/>
      <c r="BH6790" s="419"/>
      <c r="BJ6790" s="419"/>
      <c r="BK6790" s="419"/>
      <c r="BL6790" s="419"/>
      <c r="BN6790" s="419"/>
      <c r="BO6790" s="419"/>
      <c r="BP6790" s="419"/>
      <c r="BR6790" s="419"/>
      <c r="BS6790" s="419"/>
      <c r="BT6790" s="419"/>
      <c r="BV6790" s="419"/>
      <c r="BW6790" s="419"/>
      <c r="BX6790" s="397"/>
      <c r="BZ6790" s="449"/>
      <c r="CB6790" s="419"/>
      <c r="CC6790" s="419"/>
      <c r="CD6790" s="419"/>
      <c r="CF6790" s="419"/>
      <c r="CG6790" s="419"/>
      <c r="CH6790" s="419"/>
    </row>
    <row r="6791" spans="3:86" ht="21" thickBot="1">
      <c r="C6791" s="425"/>
      <c r="P6791" s="431"/>
      <c r="R6791" s="419"/>
      <c r="S6791" s="446"/>
      <c r="T6791" s="419"/>
      <c r="V6791" s="196"/>
      <c r="W6791" s="419"/>
      <c r="X6791" s="419"/>
      <c r="Z6791" s="419"/>
      <c r="AA6791" s="419"/>
      <c r="AB6791" s="419"/>
      <c r="AD6791" s="419"/>
      <c r="AE6791" s="419"/>
      <c r="AF6791" s="419"/>
      <c r="AH6791" s="419"/>
      <c r="AI6791" s="419"/>
      <c r="AJ6791" s="419"/>
      <c r="AL6791" s="419"/>
      <c r="AM6791" s="419"/>
      <c r="AN6791" s="403"/>
      <c r="AO6791" s="419"/>
      <c r="AP6791" s="419"/>
      <c r="AQ6791" s="419"/>
      <c r="AR6791" s="419"/>
      <c r="AS6791" s="419"/>
      <c r="AT6791" s="419"/>
      <c r="AU6791" s="419"/>
      <c r="AV6791" s="419"/>
      <c r="AX6791" s="419"/>
      <c r="AY6791" s="419"/>
      <c r="AZ6791" s="419"/>
      <c r="BB6791" s="419"/>
      <c r="BC6791" s="419"/>
      <c r="BD6791" s="419"/>
      <c r="BF6791" s="419"/>
      <c r="BG6791" s="419"/>
      <c r="BH6791" s="419"/>
      <c r="BJ6791" s="419"/>
      <c r="BK6791" s="419"/>
      <c r="BL6791" s="419"/>
      <c r="BN6791" s="419"/>
      <c r="BO6791" s="419"/>
      <c r="BP6791" s="419"/>
      <c r="BR6791" s="419"/>
      <c r="BS6791" s="419"/>
      <c r="BT6791" s="419"/>
      <c r="BV6791" s="419"/>
      <c r="BW6791" s="419"/>
      <c r="BX6791" s="397"/>
      <c r="BZ6791" s="449"/>
      <c r="CB6791" s="419"/>
      <c r="CC6791" s="419"/>
      <c r="CD6791" s="419"/>
      <c r="CF6791" s="419"/>
      <c r="CG6791" s="419"/>
      <c r="CH6791" s="419"/>
    </row>
    <row r="6792" spans="3:86" ht="21" thickBot="1">
      <c r="C6792" s="425"/>
      <c r="P6792" s="431"/>
      <c r="R6792" s="419"/>
      <c r="S6792" s="446"/>
      <c r="T6792" s="419"/>
      <c r="V6792" s="196"/>
      <c r="W6792" s="419"/>
      <c r="X6792" s="419"/>
      <c r="Z6792" s="419"/>
      <c r="AA6792" s="419"/>
      <c r="AB6792" s="419"/>
      <c r="AD6792" s="419"/>
      <c r="AE6792" s="419"/>
      <c r="AF6792" s="419"/>
      <c r="AH6792" s="419"/>
      <c r="AI6792" s="419"/>
      <c r="AJ6792" s="419"/>
      <c r="AL6792" s="419"/>
      <c r="AM6792" s="419"/>
      <c r="AN6792" s="403"/>
      <c r="AO6792" s="419"/>
      <c r="AP6792" s="419"/>
      <c r="AQ6792" s="419"/>
      <c r="AR6792" s="419"/>
      <c r="AS6792" s="419"/>
      <c r="AT6792" s="419"/>
      <c r="AU6792" s="419"/>
      <c r="AV6792" s="419"/>
      <c r="AX6792" s="419"/>
      <c r="AY6792" s="419"/>
      <c r="AZ6792" s="419"/>
      <c r="BB6792" s="419"/>
      <c r="BC6792" s="419"/>
      <c r="BD6792" s="419"/>
      <c r="BF6792" s="419"/>
      <c r="BG6792" s="419"/>
      <c r="BH6792" s="419"/>
      <c r="BJ6792" s="419"/>
      <c r="BK6792" s="419"/>
      <c r="BL6792" s="419"/>
      <c r="BN6792" s="419"/>
      <c r="BO6792" s="419"/>
      <c r="BP6792" s="419"/>
      <c r="BR6792" s="419"/>
      <c r="BS6792" s="419"/>
      <c r="BT6792" s="419"/>
      <c r="BV6792" s="419"/>
      <c r="BW6792" s="419"/>
      <c r="BX6792" s="397"/>
      <c r="BZ6792" s="449"/>
      <c r="CB6792" s="419"/>
      <c r="CC6792" s="419"/>
      <c r="CD6792" s="419"/>
      <c r="CF6792" s="419"/>
      <c r="CG6792" s="419"/>
      <c r="CH6792" s="419"/>
    </row>
    <row r="6793" spans="3:86" ht="21" thickBot="1">
      <c r="C6793" s="425"/>
      <c r="P6793" s="431"/>
      <c r="R6793" s="419"/>
      <c r="S6793" s="446"/>
      <c r="T6793" s="419"/>
      <c r="V6793" s="196"/>
      <c r="W6793" s="419"/>
      <c r="X6793" s="419"/>
      <c r="Z6793" s="419"/>
      <c r="AA6793" s="419"/>
      <c r="AB6793" s="419"/>
      <c r="AD6793" s="419"/>
      <c r="AE6793" s="419"/>
      <c r="AF6793" s="419"/>
      <c r="AH6793" s="419"/>
      <c r="AI6793" s="419"/>
      <c r="AJ6793" s="419"/>
      <c r="AL6793" s="419"/>
      <c r="AM6793" s="419"/>
      <c r="AN6793" s="403"/>
      <c r="AO6793" s="419"/>
      <c r="AP6793" s="419"/>
      <c r="AQ6793" s="419"/>
      <c r="AR6793" s="419"/>
      <c r="AS6793" s="419"/>
      <c r="AT6793" s="419"/>
      <c r="AU6793" s="419"/>
      <c r="AV6793" s="419"/>
      <c r="AX6793" s="419"/>
      <c r="AY6793" s="419"/>
      <c r="AZ6793" s="419"/>
      <c r="BB6793" s="419"/>
      <c r="BC6793" s="419"/>
      <c r="BD6793" s="419"/>
      <c r="BF6793" s="419"/>
      <c r="BG6793" s="419"/>
      <c r="BH6793" s="419"/>
      <c r="BJ6793" s="419"/>
      <c r="BK6793" s="419"/>
      <c r="BL6793" s="419"/>
      <c r="BN6793" s="419"/>
      <c r="BO6793" s="419"/>
      <c r="BP6793" s="419"/>
      <c r="BR6793" s="419"/>
      <c r="BS6793" s="419"/>
      <c r="BT6793" s="419"/>
      <c r="BV6793" s="419"/>
      <c r="BW6793" s="419"/>
      <c r="BX6793" s="397"/>
      <c r="BZ6793" s="449"/>
      <c r="CB6793" s="419"/>
      <c r="CC6793" s="419"/>
      <c r="CD6793" s="419"/>
      <c r="CF6793" s="419"/>
      <c r="CG6793" s="419"/>
      <c r="CH6793" s="419"/>
    </row>
    <row r="6794" spans="3:86" ht="21" thickBot="1">
      <c r="C6794" s="425"/>
      <c r="P6794" s="431"/>
      <c r="R6794" s="419"/>
      <c r="S6794" s="446"/>
      <c r="T6794" s="419"/>
      <c r="V6794" s="196"/>
      <c r="W6794" s="419"/>
      <c r="X6794" s="419"/>
      <c r="Z6794" s="419"/>
      <c r="AA6794" s="419"/>
      <c r="AB6794" s="419"/>
      <c r="AD6794" s="419"/>
      <c r="AE6794" s="419"/>
      <c r="AF6794" s="419"/>
      <c r="AH6794" s="419"/>
      <c r="AI6794" s="419"/>
      <c r="AJ6794" s="419"/>
      <c r="AL6794" s="419"/>
      <c r="AM6794" s="419"/>
      <c r="AN6794" s="403"/>
      <c r="AO6794" s="419"/>
      <c r="AP6794" s="419"/>
      <c r="AQ6794" s="419"/>
      <c r="AR6794" s="419"/>
      <c r="AS6794" s="419"/>
      <c r="AT6794" s="419"/>
      <c r="AU6794" s="419"/>
      <c r="AV6794" s="419"/>
      <c r="AX6794" s="419"/>
      <c r="AY6794" s="419"/>
      <c r="AZ6794" s="419"/>
      <c r="BB6794" s="419"/>
      <c r="BC6794" s="419"/>
      <c r="BD6794" s="419"/>
      <c r="BF6794" s="419"/>
      <c r="BG6794" s="419"/>
      <c r="BH6794" s="419"/>
      <c r="BJ6794" s="419"/>
      <c r="BK6794" s="419"/>
      <c r="BL6794" s="419"/>
      <c r="BN6794" s="419"/>
      <c r="BO6794" s="419"/>
      <c r="BP6794" s="419"/>
      <c r="BR6794" s="419"/>
      <c r="BS6794" s="419"/>
      <c r="BT6794" s="419"/>
      <c r="BV6794" s="419"/>
      <c r="BW6794" s="419"/>
      <c r="BX6794" s="397"/>
      <c r="BZ6794" s="449"/>
      <c r="CB6794" s="419"/>
      <c r="CC6794" s="419"/>
      <c r="CD6794" s="419"/>
      <c r="CF6794" s="419"/>
      <c r="CG6794" s="419"/>
      <c r="CH6794" s="419"/>
    </row>
    <row r="6795" spans="3:86" ht="21" thickBot="1">
      <c r="C6795" s="425"/>
      <c r="P6795" s="431"/>
      <c r="R6795" s="419"/>
      <c r="S6795" s="446"/>
      <c r="T6795" s="419"/>
      <c r="V6795" s="196"/>
      <c r="W6795" s="419"/>
      <c r="X6795" s="419"/>
      <c r="Z6795" s="419"/>
      <c r="AA6795" s="419"/>
      <c r="AB6795" s="419"/>
      <c r="AD6795" s="419"/>
      <c r="AE6795" s="419"/>
      <c r="AF6795" s="419"/>
      <c r="AH6795" s="419"/>
      <c r="AI6795" s="419"/>
      <c r="AJ6795" s="419"/>
      <c r="AL6795" s="419"/>
      <c r="AM6795" s="419"/>
      <c r="AN6795" s="403"/>
      <c r="AO6795" s="419"/>
      <c r="AP6795" s="419"/>
      <c r="AQ6795" s="419"/>
      <c r="AR6795" s="419"/>
      <c r="AS6795" s="419"/>
      <c r="AT6795" s="419"/>
      <c r="AU6795" s="419"/>
      <c r="AV6795" s="419"/>
      <c r="AX6795" s="419"/>
      <c r="AY6795" s="419"/>
      <c r="AZ6795" s="419"/>
      <c r="BB6795" s="419"/>
      <c r="BC6795" s="419"/>
      <c r="BD6795" s="419"/>
      <c r="BF6795" s="419"/>
      <c r="BG6795" s="419"/>
      <c r="BH6795" s="419"/>
      <c r="BJ6795" s="419"/>
      <c r="BK6795" s="419"/>
      <c r="BL6795" s="419"/>
      <c r="BN6795" s="419"/>
      <c r="BO6795" s="419"/>
      <c r="BP6795" s="419"/>
      <c r="BR6795" s="419"/>
      <c r="BS6795" s="419"/>
      <c r="BT6795" s="419"/>
      <c r="BV6795" s="419"/>
      <c r="BW6795" s="419"/>
      <c r="BX6795" s="397"/>
      <c r="BZ6795" s="449"/>
      <c r="CB6795" s="419"/>
      <c r="CC6795" s="419"/>
      <c r="CD6795" s="419"/>
      <c r="CF6795" s="419"/>
      <c r="CG6795" s="419"/>
      <c r="CH6795" s="419"/>
    </row>
    <row r="6796" spans="3:86" ht="21" thickBot="1">
      <c r="C6796" s="425"/>
      <c r="P6796" s="431"/>
      <c r="R6796" s="419"/>
      <c r="S6796" s="446"/>
      <c r="T6796" s="419"/>
      <c r="V6796" s="196"/>
      <c r="W6796" s="419"/>
      <c r="X6796" s="419"/>
      <c r="Z6796" s="419"/>
      <c r="AA6796" s="419"/>
      <c r="AB6796" s="419"/>
      <c r="AD6796" s="419"/>
      <c r="AE6796" s="419"/>
      <c r="AF6796" s="419"/>
      <c r="AH6796" s="419"/>
      <c r="AI6796" s="419"/>
      <c r="AJ6796" s="419"/>
      <c r="AL6796" s="419"/>
      <c r="AM6796" s="419"/>
      <c r="AN6796" s="403"/>
      <c r="AO6796" s="419"/>
      <c r="AP6796" s="419"/>
      <c r="AQ6796" s="419"/>
      <c r="AR6796" s="419"/>
      <c r="AS6796" s="419"/>
      <c r="AT6796" s="419"/>
      <c r="AU6796" s="419"/>
      <c r="AV6796" s="419"/>
      <c r="AX6796" s="419"/>
      <c r="AY6796" s="419"/>
      <c r="AZ6796" s="419"/>
      <c r="BB6796" s="419"/>
      <c r="BC6796" s="419"/>
      <c r="BD6796" s="419"/>
      <c r="BF6796" s="419"/>
      <c r="BG6796" s="419"/>
      <c r="BH6796" s="419"/>
      <c r="BJ6796" s="419"/>
      <c r="BK6796" s="419"/>
      <c r="BL6796" s="419"/>
      <c r="BN6796" s="419"/>
      <c r="BO6796" s="419"/>
      <c r="BP6796" s="419"/>
      <c r="BR6796" s="419"/>
      <c r="BS6796" s="419"/>
      <c r="BT6796" s="419"/>
      <c r="BV6796" s="419"/>
      <c r="BW6796" s="419"/>
      <c r="BX6796" s="397"/>
      <c r="BZ6796" s="449"/>
      <c r="CB6796" s="419"/>
      <c r="CC6796" s="419"/>
      <c r="CD6796" s="419"/>
      <c r="CF6796" s="419"/>
      <c r="CG6796" s="419"/>
      <c r="CH6796" s="419"/>
    </row>
    <row r="6797" spans="3:86" ht="21" thickBot="1">
      <c r="C6797" s="425"/>
      <c r="P6797" s="431"/>
      <c r="R6797" s="419"/>
      <c r="S6797" s="446"/>
      <c r="T6797" s="419"/>
      <c r="V6797" s="196"/>
      <c r="W6797" s="419"/>
      <c r="X6797" s="419"/>
      <c r="Z6797" s="419"/>
      <c r="AA6797" s="419"/>
      <c r="AB6797" s="419"/>
      <c r="AD6797" s="419"/>
      <c r="AE6797" s="419"/>
      <c r="AF6797" s="419"/>
      <c r="AH6797" s="419"/>
      <c r="AI6797" s="419"/>
      <c r="AJ6797" s="419"/>
      <c r="AL6797" s="419"/>
      <c r="AM6797" s="419"/>
      <c r="AN6797" s="403"/>
      <c r="AO6797" s="419"/>
      <c r="AP6797" s="419"/>
      <c r="AQ6797" s="419"/>
      <c r="AR6797" s="419"/>
      <c r="AS6797" s="419"/>
      <c r="AT6797" s="419"/>
      <c r="AU6797" s="419"/>
      <c r="AV6797" s="419"/>
      <c r="AX6797" s="419"/>
      <c r="AY6797" s="419"/>
      <c r="AZ6797" s="419"/>
      <c r="BB6797" s="419"/>
      <c r="BC6797" s="419"/>
      <c r="BD6797" s="419"/>
      <c r="BF6797" s="419"/>
      <c r="BG6797" s="419"/>
      <c r="BH6797" s="419"/>
      <c r="BJ6797" s="419"/>
      <c r="BK6797" s="419"/>
      <c r="BL6797" s="419"/>
      <c r="BN6797" s="419"/>
      <c r="BO6797" s="419"/>
      <c r="BP6797" s="419"/>
      <c r="BR6797" s="419"/>
      <c r="BS6797" s="419"/>
      <c r="BT6797" s="419"/>
      <c r="BV6797" s="419"/>
      <c r="BW6797" s="419"/>
      <c r="BX6797" s="397"/>
      <c r="BZ6797" s="449"/>
      <c r="CB6797" s="419"/>
      <c r="CC6797" s="419"/>
      <c r="CD6797" s="419"/>
      <c r="CF6797" s="419"/>
      <c r="CG6797" s="419"/>
      <c r="CH6797" s="419"/>
    </row>
    <row r="6798" spans="3:86" ht="21" thickBot="1">
      <c r="C6798" s="425"/>
      <c r="P6798" s="431"/>
      <c r="R6798" s="419"/>
      <c r="S6798" s="446"/>
      <c r="T6798" s="419"/>
      <c r="V6798" s="196"/>
      <c r="W6798" s="419"/>
      <c r="X6798" s="419"/>
      <c r="Z6798" s="419"/>
      <c r="AA6798" s="419"/>
      <c r="AB6798" s="419"/>
      <c r="AD6798" s="419"/>
      <c r="AE6798" s="419"/>
      <c r="AF6798" s="419"/>
      <c r="AH6798" s="419"/>
      <c r="AI6798" s="419"/>
      <c r="AJ6798" s="419"/>
      <c r="AL6798" s="419"/>
      <c r="AM6798" s="419"/>
      <c r="AN6798" s="403"/>
      <c r="AO6798" s="419"/>
      <c r="AP6798" s="419"/>
      <c r="AQ6798" s="419"/>
      <c r="AR6798" s="419"/>
      <c r="AS6798" s="419"/>
      <c r="AT6798" s="419"/>
      <c r="AU6798" s="419"/>
      <c r="AV6798" s="419"/>
      <c r="AX6798" s="419"/>
      <c r="AY6798" s="419"/>
      <c r="AZ6798" s="419"/>
      <c r="BB6798" s="419"/>
      <c r="BC6798" s="419"/>
      <c r="BD6798" s="419"/>
      <c r="BF6798" s="419"/>
      <c r="BG6798" s="419"/>
      <c r="BH6798" s="419"/>
      <c r="BJ6798" s="419"/>
      <c r="BK6798" s="419"/>
      <c r="BL6798" s="419"/>
      <c r="BN6798" s="419"/>
      <c r="BO6798" s="419"/>
      <c r="BP6798" s="419"/>
      <c r="BR6798" s="419"/>
      <c r="BS6798" s="419"/>
      <c r="BT6798" s="419"/>
      <c r="BV6798" s="419"/>
      <c r="BW6798" s="419"/>
      <c r="BX6798" s="397"/>
      <c r="BZ6798" s="449"/>
      <c r="CB6798" s="419"/>
      <c r="CC6798" s="419"/>
      <c r="CD6798" s="419"/>
      <c r="CF6798" s="419"/>
      <c r="CG6798" s="419"/>
      <c r="CH6798" s="419"/>
    </row>
    <row r="6799" spans="3:86" ht="21" thickBot="1">
      <c r="C6799" s="425"/>
      <c r="P6799" s="431"/>
      <c r="R6799" s="419"/>
      <c r="S6799" s="446"/>
      <c r="T6799" s="419"/>
      <c r="V6799" s="196"/>
      <c r="W6799" s="419"/>
      <c r="X6799" s="419"/>
      <c r="Z6799" s="419"/>
      <c r="AA6799" s="419"/>
      <c r="AB6799" s="419"/>
      <c r="AD6799" s="419"/>
      <c r="AE6799" s="419"/>
      <c r="AF6799" s="419"/>
      <c r="AH6799" s="419"/>
      <c r="AI6799" s="419"/>
      <c r="AJ6799" s="419"/>
      <c r="AL6799" s="419"/>
      <c r="AM6799" s="419"/>
      <c r="AN6799" s="403"/>
      <c r="AO6799" s="419"/>
      <c r="AP6799" s="419"/>
      <c r="AQ6799" s="419"/>
      <c r="AR6799" s="419"/>
      <c r="AS6799" s="419"/>
      <c r="AT6799" s="419"/>
      <c r="AU6799" s="419"/>
      <c r="AV6799" s="419"/>
      <c r="AX6799" s="419"/>
      <c r="AY6799" s="419"/>
      <c r="AZ6799" s="419"/>
      <c r="BB6799" s="419"/>
      <c r="BC6799" s="419"/>
      <c r="BD6799" s="419"/>
      <c r="BF6799" s="419"/>
      <c r="BG6799" s="419"/>
      <c r="BH6799" s="419"/>
      <c r="BJ6799" s="419"/>
      <c r="BK6799" s="419"/>
      <c r="BL6799" s="419"/>
      <c r="BN6799" s="419"/>
      <c r="BO6799" s="419"/>
      <c r="BP6799" s="419"/>
      <c r="BR6799" s="419"/>
      <c r="BS6799" s="419"/>
      <c r="BT6799" s="419"/>
      <c r="BV6799" s="419"/>
      <c r="BW6799" s="419"/>
      <c r="BX6799" s="397"/>
      <c r="BZ6799" s="449"/>
      <c r="CB6799" s="419"/>
      <c r="CC6799" s="419"/>
      <c r="CD6799" s="419"/>
      <c r="CF6799" s="419"/>
      <c r="CG6799" s="419"/>
      <c r="CH6799" s="419"/>
    </row>
    <row r="6800" spans="3:86" ht="21" thickBot="1">
      <c r="C6800" s="425"/>
      <c r="P6800" s="431"/>
      <c r="R6800" s="419"/>
      <c r="S6800" s="446"/>
      <c r="T6800" s="419"/>
      <c r="V6800" s="196"/>
      <c r="W6800" s="419"/>
      <c r="X6800" s="419"/>
      <c r="Z6800" s="419"/>
      <c r="AA6800" s="419"/>
      <c r="AB6800" s="419"/>
      <c r="AD6800" s="419"/>
      <c r="AE6800" s="419"/>
      <c r="AF6800" s="419"/>
      <c r="AH6800" s="419"/>
      <c r="AI6800" s="419"/>
      <c r="AJ6800" s="419"/>
      <c r="AL6800" s="419"/>
      <c r="AM6800" s="419"/>
      <c r="AN6800" s="403"/>
      <c r="AO6800" s="419"/>
      <c r="AP6800" s="419"/>
      <c r="AQ6800" s="419"/>
      <c r="AR6800" s="419"/>
      <c r="AS6800" s="419"/>
      <c r="AT6800" s="419"/>
      <c r="AU6800" s="419"/>
      <c r="AV6800" s="419"/>
      <c r="AX6800" s="419"/>
      <c r="AY6800" s="419"/>
      <c r="AZ6800" s="419"/>
      <c r="BB6800" s="419"/>
      <c r="BC6800" s="419"/>
      <c r="BD6800" s="419"/>
      <c r="BF6800" s="419"/>
      <c r="BG6800" s="419"/>
      <c r="BH6800" s="419"/>
      <c r="BJ6800" s="419"/>
      <c r="BK6800" s="419"/>
      <c r="BL6800" s="419"/>
      <c r="BN6800" s="419"/>
      <c r="BO6800" s="419"/>
      <c r="BP6800" s="419"/>
      <c r="BR6800" s="419"/>
      <c r="BS6800" s="419"/>
      <c r="BT6800" s="419"/>
      <c r="BV6800" s="419"/>
      <c r="BW6800" s="419"/>
      <c r="BX6800" s="397"/>
      <c r="BZ6800" s="449"/>
      <c r="CB6800" s="419"/>
      <c r="CC6800" s="419"/>
      <c r="CD6800" s="419"/>
      <c r="CF6800" s="419"/>
      <c r="CG6800" s="419"/>
      <c r="CH6800" s="419"/>
    </row>
    <row r="6801" spans="3:86" ht="21" thickBot="1">
      <c r="C6801" s="425"/>
      <c r="P6801" s="431"/>
      <c r="R6801" s="419"/>
      <c r="S6801" s="446"/>
      <c r="T6801" s="419"/>
      <c r="V6801" s="196"/>
      <c r="W6801" s="419"/>
      <c r="X6801" s="419"/>
      <c r="Z6801" s="419"/>
      <c r="AA6801" s="419"/>
      <c r="AB6801" s="419"/>
      <c r="AD6801" s="419"/>
      <c r="AE6801" s="419"/>
      <c r="AF6801" s="419"/>
      <c r="AH6801" s="419"/>
      <c r="AI6801" s="419"/>
      <c r="AJ6801" s="419"/>
      <c r="AL6801" s="419"/>
      <c r="AM6801" s="419"/>
      <c r="AN6801" s="403"/>
      <c r="AO6801" s="419"/>
      <c r="AP6801" s="419"/>
      <c r="AQ6801" s="419"/>
      <c r="AR6801" s="419"/>
      <c r="AS6801" s="419"/>
      <c r="AT6801" s="419"/>
      <c r="AU6801" s="419"/>
      <c r="AV6801" s="419"/>
      <c r="AX6801" s="419"/>
      <c r="AY6801" s="419"/>
      <c r="AZ6801" s="419"/>
      <c r="BB6801" s="419"/>
      <c r="BC6801" s="419"/>
      <c r="BD6801" s="419"/>
      <c r="BF6801" s="419"/>
      <c r="BG6801" s="419"/>
      <c r="BH6801" s="419"/>
      <c r="BJ6801" s="419"/>
      <c r="BK6801" s="419"/>
      <c r="BL6801" s="419"/>
      <c r="BN6801" s="419"/>
      <c r="BO6801" s="419"/>
      <c r="BP6801" s="419"/>
      <c r="BR6801" s="419"/>
      <c r="BS6801" s="419"/>
      <c r="BT6801" s="419"/>
      <c r="BV6801" s="419"/>
      <c r="BW6801" s="419"/>
      <c r="BX6801" s="397"/>
      <c r="BZ6801" s="449"/>
      <c r="CB6801" s="419"/>
      <c r="CC6801" s="419"/>
      <c r="CD6801" s="419"/>
      <c r="CF6801" s="419"/>
      <c r="CG6801" s="419"/>
      <c r="CH6801" s="419"/>
    </row>
    <row r="6802" spans="3:86" ht="21" thickBot="1">
      <c r="C6802" s="425"/>
      <c r="P6802" s="431"/>
      <c r="R6802" s="419"/>
      <c r="S6802" s="446"/>
      <c r="T6802" s="419"/>
      <c r="V6802" s="196"/>
      <c r="W6802" s="419"/>
      <c r="X6802" s="419"/>
      <c r="Z6802" s="419"/>
      <c r="AA6802" s="419"/>
      <c r="AB6802" s="419"/>
      <c r="AD6802" s="419"/>
      <c r="AE6802" s="419"/>
      <c r="AF6802" s="419"/>
      <c r="AH6802" s="419"/>
      <c r="AI6802" s="419"/>
      <c r="AJ6802" s="419"/>
      <c r="AL6802" s="419"/>
      <c r="AM6802" s="419"/>
      <c r="AN6802" s="403"/>
      <c r="AO6802" s="419"/>
      <c r="AP6802" s="419"/>
      <c r="AQ6802" s="419"/>
      <c r="AR6802" s="419"/>
      <c r="AS6802" s="419"/>
      <c r="AT6802" s="419"/>
      <c r="AU6802" s="419"/>
      <c r="AV6802" s="419"/>
      <c r="AX6802" s="419"/>
      <c r="AY6802" s="419"/>
      <c r="AZ6802" s="419"/>
      <c r="BB6802" s="419"/>
      <c r="BC6802" s="419"/>
      <c r="BD6802" s="419"/>
      <c r="BF6802" s="419"/>
      <c r="BG6802" s="419"/>
      <c r="BH6802" s="419"/>
      <c r="BJ6802" s="419"/>
      <c r="BK6802" s="419"/>
      <c r="BL6802" s="419"/>
      <c r="BN6802" s="419"/>
      <c r="BO6802" s="419"/>
      <c r="BP6802" s="419"/>
      <c r="BR6802" s="419"/>
      <c r="BS6802" s="419"/>
      <c r="BT6802" s="419"/>
      <c r="BV6802" s="419"/>
      <c r="BW6802" s="419"/>
      <c r="BX6802" s="397"/>
      <c r="BZ6802" s="449"/>
      <c r="CB6802" s="419"/>
      <c r="CC6802" s="419"/>
      <c r="CD6802" s="419"/>
      <c r="CF6802" s="419"/>
      <c r="CG6802" s="419"/>
      <c r="CH6802" s="419"/>
    </row>
    <row r="6803" spans="3:86" ht="21" thickBot="1">
      <c r="C6803" s="425"/>
      <c r="P6803" s="431"/>
      <c r="R6803" s="419"/>
      <c r="S6803" s="446"/>
      <c r="T6803" s="419"/>
      <c r="V6803" s="196"/>
      <c r="W6803" s="419"/>
      <c r="X6803" s="419"/>
      <c r="Z6803" s="419"/>
      <c r="AA6803" s="419"/>
      <c r="AB6803" s="419"/>
      <c r="AD6803" s="419"/>
      <c r="AE6803" s="419"/>
      <c r="AF6803" s="419"/>
      <c r="AH6803" s="419"/>
      <c r="AI6803" s="419"/>
      <c r="AJ6803" s="419"/>
      <c r="AL6803" s="419"/>
      <c r="AM6803" s="419"/>
      <c r="AN6803" s="403"/>
      <c r="AO6803" s="419"/>
      <c r="AP6803" s="419"/>
      <c r="AQ6803" s="419"/>
      <c r="AR6803" s="419"/>
      <c r="AS6803" s="419"/>
      <c r="AT6803" s="419"/>
      <c r="AU6803" s="419"/>
      <c r="AV6803" s="419"/>
      <c r="AX6803" s="419"/>
      <c r="AY6803" s="419"/>
      <c r="AZ6803" s="419"/>
      <c r="BB6803" s="419"/>
      <c r="BC6803" s="419"/>
      <c r="BD6803" s="419"/>
      <c r="BF6803" s="419"/>
      <c r="BG6803" s="419"/>
      <c r="BH6803" s="419"/>
      <c r="BJ6803" s="419"/>
      <c r="BK6803" s="419"/>
      <c r="BL6803" s="419"/>
      <c r="BN6803" s="419"/>
      <c r="BO6803" s="419"/>
      <c r="BP6803" s="419"/>
      <c r="BR6803" s="419"/>
      <c r="BS6803" s="419"/>
      <c r="BT6803" s="419"/>
      <c r="BV6803" s="419"/>
      <c r="BW6803" s="419"/>
      <c r="BX6803" s="397"/>
      <c r="BZ6803" s="449"/>
      <c r="CB6803" s="419"/>
      <c r="CC6803" s="419"/>
      <c r="CD6803" s="419"/>
      <c r="CF6803" s="419"/>
      <c r="CG6803" s="419"/>
      <c r="CH6803" s="419"/>
    </row>
    <row r="6804" spans="3:86" ht="21" thickBot="1">
      <c r="C6804" s="425"/>
      <c r="P6804" s="431"/>
      <c r="R6804" s="419"/>
      <c r="S6804" s="446"/>
      <c r="T6804" s="419"/>
      <c r="V6804" s="196"/>
      <c r="W6804" s="419"/>
      <c r="X6804" s="419"/>
      <c r="Z6804" s="419"/>
      <c r="AA6804" s="419"/>
      <c r="AB6804" s="419"/>
      <c r="AD6804" s="419"/>
      <c r="AE6804" s="419"/>
      <c r="AF6804" s="419"/>
      <c r="AH6804" s="419"/>
      <c r="AI6804" s="419"/>
      <c r="AJ6804" s="419"/>
      <c r="AL6804" s="419"/>
      <c r="AM6804" s="419"/>
      <c r="AN6804" s="403"/>
      <c r="AO6804" s="419"/>
      <c r="AP6804" s="419"/>
      <c r="AQ6804" s="419"/>
      <c r="AR6804" s="419"/>
      <c r="AS6804" s="419"/>
      <c r="AT6804" s="419"/>
      <c r="AU6804" s="419"/>
      <c r="AV6804" s="419"/>
      <c r="AX6804" s="419"/>
      <c r="AY6804" s="419"/>
      <c r="AZ6804" s="419"/>
      <c r="BB6804" s="419"/>
      <c r="BC6804" s="419"/>
      <c r="BD6804" s="419"/>
      <c r="BF6804" s="419"/>
      <c r="BG6804" s="419"/>
      <c r="BH6804" s="419"/>
      <c r="BJ6804" s="419"/>
      <c r="BK6804" s="419"/>
      <c r="BL6804" s="419"/>
      <c r="BN6804" s="419"/>
      <c r="BO6804" s="419"/>
      <c r="BP6804" s="419"/>
      <c r="BR6804" s="419"/>
      <c r="BS6804" s="419"/>
      <c r="BT6804" s="419"/>
      <c r="BV6804" s="419"/>
      <c r="BW6804" s="419"/>
      <c r="BX6804" s="397"/>
      <c r="BZ6804" s="449"/>
      <c r="CB6804" s="419"/>
      <c r="CC6804" s="419"/>
      <c r="CD6804" s="419"/>
      <c r="CF6804" s="419"/>
      <c r="CG6804" s="419"/>
      <c r="CH6804" s="419"/>
    </row>
    <row r="6805" spans="3:86" ht="21" thickBot="1">
      <c r="C6805" s="425"/>
      <c r="P6805" s="431"/>
      <c r="R6805" s="419"/>
      <c r="S6805" s="446"/>
      <c r="T6805" s="419"/>
      <c r="V6805" s="196"/>
      <c r="W6805" s="419"/>
      <c r="X6805" s="419"/>
      <c r="Z6805" s="419"/>
      <c r="AA6805" s="419"/>
      <c r="AB6805" s="419"/>
      <c r="AD6805" s="419"/>
      <c r="AE6805" s="419"/>
      <c r="AF6805" s="419"/>
      <c r="AH6805" s="419"/>
      <c r="AI6805" s="419"/>
      <c r="AJ6805" s="419"/>
      <c r="AL6805" s="419"/>
      <c r="AM6805" s="419"/>
      <c r="AN6805" s="403"/>
      <c r="AO6805" s="419"/>
      <c r="AP6805" s="419"/>
      <c r="AQ6805" s="419"/>
      <c r="AR6805" s="419"/>
      <c r="AS6805" s="419"/>
      <c r="AT6805" s="419"/>
      <c r="AU6805" s="419"/>
      <c r="AV6805" s="419"/>
      <c r="AX6805" s="419"/>
      <c r="AY6805" s="419"/>
      <c r="AZ6805" s="419"/>
      <c r="BB6805" s="419"/>
      <c r="BC6805" s="419"/>
      <c r="BD6805" s="419"/>
      <c r="BF6805" s="419"/>
      <c r="BG6805" s="419"/>
      <c r="BH6805" s="419"/>
      <c r="BJ6805" s="419"/>
      <c r="BK6805" s="419"/>
      <c r="BL6805" s="419"/>
      <c r="BN6805" s="419"/>
      <c r="BO6805" s="419"/>
      <c r="BP6805" s="419"/>
      <c r="BR6805" s="419"/>
      <c r="BS6805" s="419"/>
      <c r="BT6805" s="419"/>
      <c r="BV6805" s="419"/>
      <c r="BW6805" s="419"/>
      <c r="BX6805" s="397"/>
      <c r="BZ6805" s="449"/>
      <c r="CB6805" s="419"/>
      <c r="CC6805" s="419"/>
      <c r="CD6805" s="419"/>
      <c r="CF6805" s="419"/>
      <c r="CG6805" s="419"/>
      <c r="CH6805" s="419"/>
    </row>
    <row r="6806" spans="3:86" ht="21" thickBot="1">
      <c r="C6806" s="425"/>
      <c r="P6806" s="431"/>
      <c r="R6806" s="419"/>
      <c r="S6806" s="446"/>
      <c r="T6806" s="419"/>
      <c r="V6806" s="196"/>
      <c r="W6806" s="419"/>
      <c r="X6806" s="419"/>
      <c r="Z6806" s="419"/>
      <c r="AA6806" s="419"/>
      <c r="AB6806" s="419"/>
      <c r="AD6806" s="419"/>
      <c r="AE6806" s="419"/>
      <c r="AF6806" s="419"/>
      <c r="AH6806" s="419"/>
      <c r="AI6806" s="419"/>
      <c r="AJ6806" s="419"/>
      <c r="AL6806" s="419"/>
      <c r="AM6806" s="419"/>
      <c r="AN6806" s="403"/>
      <c r="AO6806" s="419"/>
      <c r="AP6806" s="419"/>
      <c r="AQ6806" s="419"/>
      <c r="AR6806" s="419"/>
      <c r="AS6806" s="419"/>
      <c r="AT6806" s="419"/>
      <c r="AU6806" s="419"/>
      <c r="AV6806" s="419"/>
      <c r="AX6806" s="419"/>
      <c r="AY6806" s="419"/>
      <c r="AZ6806" s="419"/>
      <c r="BB6806" s="419"/>
      <c r="BC6806" s="419"/>
      <c r="BD6806" s="419"/>
      <c r="BF6806" s="419"/>
      <c r="BG6806" s="419"/>
      <c r="BH6806" s="419"/>
      <c r="BJ6806" s="419"/>
      <c r="BK6806" s="419"/>
      <c r="BL6806" s="419"/>
      <c r="BN6806" s="419"/>
      <c r="BO6806" s="419"/>
      <c r="BP6806" s="419"/>
      <c r="BR6806" s="419"/>
      <c r="BS6806" s="419"/>
      <c r="BT6806" s="419"/>
      <c r="BV6806" s="419"/>
      <c r="BW6806" s="419"/>
      <c r="BX6806" s="397"/>
      <c r="BZ6806" s="449"/>
      <c r="CB6806" s="419"/>
      <c r="CC6806" s="419"/>
      <c r="CD6806" s="419"/>
      <c r="CF6806" s="419"/>
      <c r="CG6806" s="419"/>
      <c r="CH6806" s="419"/>
    </row>
    <row r="6807" spans="3:86" ht="21" thickBot="1">
      <c r="C6807" s="425"/>
      <c r="P6807" s="431"/>
      <c r="R6807" s="419"/>
      <c r="S6807" s="446"/>
      <c r="T6807" s="419"/>
      <c r="V6807" s="196"/>
      <c r="W6807" s="419"/>
      <c r="X6807" s="419"/>
      <c r="Z6807" s="419"/>
      <c r="AA6807" s="419"/>
      <c r="AB6807" s="419"/>
      <c r="AD6807" s="419"/>
      <c r="AE6807" s="419"/>
      <c r="AF6807" s="419"/>
      <c r="AH6807" s="419"/>
      <c r="AI6807" s="419"/>
      <c r="AJ6807" s="419"/>
      <c r="AL6807" s="419"/>
      <c r="AM6807" s="419"/>
      <c r="AN6807" s="403"/>
      <c r="AO6807" s="419"/>
      <c r="AP6807" s="419"/>
      <c r="AQ6807" s="419"/>
      <c r="AR6807" s="419"/>
      <c r="AS6807" s="419"/>
      <c r="AT6807" s="419"/>
      <c r="AU6807" s="419"/>
      <c r="AV6807" s="419"/>
      <c r="AX6807" s="419"/>
      <c r="AY6807" s="419"/>
      <c r="AZ6807" s="419"/>
      <c r="BB6807" s="419"/>
      <c r="BC6807" s="419"/>
      <c r="BD6807" s="419"/>
      <c r="BF6807" s="419"/>
      <c r="BG6807" s="419"/>
      <c r="BH6807" s="419"/>
      <c r="BJ6807" s="419"/>
      <c r="BK6807" s="419"/>
      <c r="BL6807" s="419"/>
      <c r="BN6807" s="419"/>
      <c r="BO6807" s="419"/>
      <c r="BP6807" s="419"/>
      <c r="BR6807" s="419"/>
      <c r="BS6807" s="419"/>
      <c r="BT6807" s="419"/>
      <c r="BV6807" s="419"/>
      <c r="BW6807" s="419"/>
      <c r="BX6807" s="397"/>
      <c r="BZ6807" s="449"/>
      <c r="CB6807" s="419"/>
      <c r="CC6807" s="419"/>
      <c r="CD6807" s="419"/>
      <c r="CF6807" s="419"/>
      <c r="CG6807" s="419"/>
      <c r="CH6807" s="419"/>
    </row>
    <row r="6808" spans="3:86" ht="21" thickBot="1">
      <c r="C6808" s="425"/>
      <c r="P6808" s="431"/>
      <c r="R6808" s="419"/>
      <c r="S6808" s="446"/>
      <c r="T6808" s="419"/>
      <c r="V6808" s="196"/>
      <c r="W6808" s="419"/>
      <c r="X6808" s="419"/>
      <c r="Z6808" s="419"/>
      <c r="AA6808" s="419"/>
      <c r="AB6808" s="419"/>
      <c r="AD6808" s="419"/>
      <c r="AE6808" s="419"/>
      <c r="AF6808" s="419"/>
      <c r="AH6808" s="419"/>
      <c r="AI6808" s="419"/>
      <c r="AJ6808" s="419"/>
      <c r="AL6808" s="419"/>
      <c r="AM6808" s="419"/>
      <c r="AN6808" s="403"/>
      <c r="AO6808" s="419"/>
      <c r="AP6808" s="419"/>
      <c r="AQ6808" s="419"/>
      <c r="AR6808" s="419"/>
      <c r="AS6808" s="419"/>
      <c r="AT6808" s="419"/>
      <c r="AU6808" s="419"/>
      <c r="AV6808" s="419"/>
      <c r="AX6808" s="419"/>
      <c r="AY6808" s="419"/>
      <c r="AZ6808" s="419"/>
      <c r="BB6808" s="419"/>
      <c r="BC6808" s="419"/>
      <c r="BD6808" s="419"/>
      <c r="BF6808" s="419"/>
      <c r="BG6808" s="419"/>
      <c r="BH6808" s="419"/>
      <c r="BJ6808" s="419"/>
      <c r="BK6808" s="419"/>
      <c r="BL6808" s="419"/>
      <c r="BN6808" s="419"/>
      <c r="BO6808" s="419"/>
      <c r="BP6808" s="419"/>
      <c r="BR6808" s="419"/>
      <c r="BS6808" s="419"/>
      <c r="BT6808" s="419"/>
      <c r="BV6808" s="419"/>
      <c r="BW6808" s="419"/>
      <c r="BX6808" s="397"/>
      <c r="BZ6808" s="449"/>
      <c r="CB6808" s="419"/>
      <c r="CC6808" s="419"/>
      <c r="CD6808" s="419"/>
      <c r="CF6808" s="419"/>
      <c r="CG6808" s="419"/>
      <c r="CH6808" s="419"/>
    </row>
    <row r="6809" spans="3:86" ht="21" thickBot="1">
      <c r="C6809" s="425"/>
      <c r="P6809" s="431"/>
      <c r="R6809" s="419"/>
      <c r="S6809" s="446"/>
      <c r="T6809" s="419"/>
      <c r="V6809" s="196"/>
      <c r="W6809" s="419"/>
      <c r="X6809" s="419"/>
      <c r="Z6809" s="419"/>
      <c r="AA6809" s="419"/>
      <c r="AB6809" s="419"/>
      <c r="AD6809" s="419"/>
      <c r="AE6809" s="419"/>
      <c r="AF6809" s="419"/>
      <c r="AH6809" s="419"/>
      <c r="AI6809" s="419"/>
      <c r="AJ6809" s="419"/>
      <c r="AL6809" s="419"/>
      <c r="AM6809" s="419"/>
      <c r="AN6809" s="403"/>
      <c r="AO6809" s="419"/>
      <c r="AP6809" s="419"/>
      <c r="AQ6809" s="419"/>
      <c r="AR6809" s="419"/>
      <c r="AS6809" s="419"/>
      <c r="AT6809" s="419"/>
      <c r="AU6809" s="419"/>
      <c r="AV6809" s="419"/>
      <c r="AX6809" s="419"/>
      <c r="AY6809" s="419"/>
      <c r="AZ6809" s="419"/>
      <c r="BB6809" s="419"/>
      <c r="BC6809" s="419"/>
      <c r="BD6809" s="419"/>
      <c r="BF6809" s="419"/>
      <c r="BG6809" s="419"/>
      <c r="BH6809" s="419"/>
      <c r="BJ6809" s="419"/>
      <c r="BK6809" s="419"/>
      <c r="BL6809" s="419"/>
      <c r="BN6809" s="419"/>
      <c r="BO6809" s="419"/>
      <c r="BP6809" s="419"/>
      <c r="BR6809" s="419"/>
      <c r="BS6809" s="419"/>
      <c r="BT6809" s="419"/>
      <c r="BV6809" s="419"/>
      <c r="BW6809" s="419"/>
      <c r="BX6809" s="397"/>
      <c r="BZ6809" s="449"/>
      <c r="CB6809" s="419"/>
      <c r="CC6809" s="419"/>
      <c r="CD6809" s="419"/>
      <c r="CF6809" s="419"/>
      <c r="CG6809" s="419"/>
      <c r="CH6809" s="419"/>
    </row>
    <row r="6810" spans="3:86" ht="21" thickBot="1">
      <c r="C6810" s="425"/>
      <c r="P6810" s="431"/>
      <c r="R6810" s="419"/>
      <c r="S6810" s="446"/>
      <c r="T6810" s="419"/>
      <c r="V6810" s="196"/>
      <c r="W6810" s="419"/>
      <c r="X6810" s="419"/>
      <c r="Z6810" s="419"/>
      <c r="AA6810" s="419"/>
      <c r="AB6810" s="419"/>
      <c r="AD6810" s="419"/>
      <c r="AE6810" s="419"/>
      <c r="AF6810" s="419"/>
      <c r="AH6810" s="419"/>
      <c r="AI6810" s="419"/>
      <c r="AJ6810" s="419"/>
      <c r="AL6810" s="419"/>
      <c r="AM6810" s="419"/>
      <c r="AN6810" s="403"/>
      <c r="AO6810" s="419"/>
      <c r="AP6810" s="419"/>
      <c r="AQ6810" s="419"/>
      <c r="AR6810" s="419"/>
      <c r="AS6810" s="419"/>
      <c r="AT6810" s="419"/>
      <c r="AU6810" s="419"/>
      <c r="AV6810" s="419"/>
      <c r="AX6810" s="419"/>
      <c r="AY6810" s="419"/>
      <c r="AZ6810" s="419"/>
      <c r="BB6810" s="419"/>
      <c r="BC6810" s="419"/>
      <c r="BD6810" s="419"/>
      <c r="BF6810" s="419"/>
      <c r="BG6810" s="419"/>
      <c r="BH6810" s="419"/>
      <c r="BJ6810" s="419"/>
      <c r="BK6810" s="419"/>
      <c r="BL6810" s="419"/>
      <c r="BN6810" s="419"/>
      <c r="BO6810" s="419"/>
      <c r="BP6810" s="419"/>
      <c r="BR6810" s="419"/>
      <c r="BS6810" s="419"/>
      <c r="BT6810" s="419"/>
      <c r="BV6810" s="419"/>
      <c r="BW6810" s="419"/>
      <c r="BX6810" s="397"/>
      <c r="BZ6810" s="449"/>
      <c r="CB6810" s="419"/>
      <c r="CC6810" s="419"/>
      <c r="CD6810" s="419"/>
      <c r="CF6810" s="419"/>
      <c r="CG6810" s="419"/>
      <c r="CH6810" s="419"/>
    </row>
    <row r="6811" spans="3:86" ht="21" thickBot="1">
      <c r="C6811" s="425"/>
      <c r="P6811" s="431"/>
      <c r="R6811" s="419"/>
      <c r="S6811" s="446"/>
      <c r="T6811" s="419"/>
      <c r="V6811" s="196"/>
      <c r="W6811" s="419"/>
      <c r="X6811" s="419"/>
      <c r="Z6811" s="419"/>
      <c r="AA6811" s="419"/>
      <c r="AB6811" s="419"/>
      <c r="AD6811" s="419"/>
      <c r="AE6811" s="419"/>
      <c r="AF6811" s="419"/>
      <c r="AH6811" s="419"/>
      <c r="AI6811" s="419"/>
      <c r="AJ6811" s="419"/>
      <c r="AL6811" s="419"/>
      <c r="AM6811" s="419"/>
      <c r="AN6811" s="403"/>
      <c r="AO6811" s="419"/>
      <c r="AP6811" s="419"/>
      <c r="AQ6811" s="419"/>
      <c r="AR6811" s="419"/>
      <c r="AS6811" s="419"/>
      <c r="AT6811" s="419"/>
      <c r="AU6811" s="419"/>
      <c r="AV6811" s="419"/>
      <c r="AX6811" s="419"/>
      <c r="AY6811" s="419"/>
      <c r="AZ6811" s="419"/>
      <c r="BB6811" s="419"/>
      <c r="BC6811" s="419"/>
      <c r="BD6811" s="419"/>
      <c r="BF6811" s="419"/>
      <c r="BG6811" s="419"/>
      <c r="BH6811" s="419"/>
      <c r="BJ6811" s="419"/>
      <c r="BK6811" s="419"/>
      <c r="BL6811" s="419"/>
      <c r="BN6811" s="419"/>
      <c r="BO6811" s="419"/>
      <c r="BP6811" s="419"/>
      <c r="BR6811" s="419"/>
      <c r="BS6811" s="419"/>
      <c r="BT6811" s="419"/>
      <c r="BV6811" s="419"/>
      <c r="BW6811" s="419"/>
      <c r="BX6811" s="397"/>
      <c r="BZ6811" s="449"/>
      <c r="CB6811" s="419"/>
      <c r="CC6811" s="419"/>
      <c r="CD6811" s="419"/>
      <c r="CF6811" s="419"/>
      <c r="CG6811" s="419"/>
      <c r="CH6811" s="419"/>
    </row>
    <row r="6812" spans="3:86" ht="21" thickBot="1">
      <c r="C6812" s="425"/>
      <c r="P6812" s="431"/>
      <c r="R6812" s="419"/>
      <c r="S6812" s="446"/>
      <c r="T6812" s="419"/>
      <c r="V6812" s="196"/>
      <c r="W6812" s="419"/>
      <c r="X6812" s="419"/>
      <c r="Z6812" s="419"/>
      <c r="AA6812" s="419"/>
      <c r="AB6812" s="419"/>
      <c r="AD6812" s="419"/>
      <c r="AE6812" s="419"/>
      <c r="AF6812" s="419"/>
      <c r="AH6812" s="419"/>
      <c r="AI6812" s="419"/>
      <c r="AJ6812" s="419"/>
      <c r="AL6812" s="419"/>
      <c r="AM6812" s="419"/>
      <c r="AN6812" s="403"/>
      <c r="AO6812" s="419"/>
      <c r="AP6812" s="419"/>
      <c r="AQ6812" s="419"/>
      <c r="AR6812" s="419"/>
      <c r="AS6812" s="419"/>
      <c r="AT6812" s="419"/>
      <c r="AU6812" s="419"/>
      <c r="AV6812" s="419"/>
      <c r="AX6812" s="419"/>
      <c r="AY6812" s="419"/>
      <c r="AZ6812" s="419"/>
      <c r="BB6812" s="419"/>
      <c r="BC6812" s="419"/>
      <c r="BD6812" s="419"/>
      <c r="BF6812" s="419"/>
      <c r="BG6812" s="419"/>
      <c r="BH6812" s="419"/>
      <c r="BJ6812" s="419"/>
      <c r="BK6812" s="419"/>
      <c r="BL6812" s="419"/>
      <c r="BN6812" s="419"/>
      <c r="BO6812" s="419"/>
      <c r="BP6812" s="419"/>
      <c r="BR6812" s="419"/>
      <c r="BS6812" s="419"/>
      <c r="BT6812" s="419"/>
      <c r="BV6812" s="419"/>
      <c r="BW6812" s="419"/>
      <c r="BX6812" s="397"/>
      <c r="BZ6812" s="449"/>
      <c r="CB6812" s="419"/>
      <c r="CC6812" s="419"/>
      <c r="CD6812" s="419"/>
      <c r="CF6812" s="419"/>
      <c r="CG6812" s="419"/>
      <c r="CH6812" s="419"/>
    </row>
    <row r="6813" spans="3:86" ht="21" thickBot="1">
      <c r="C6813" s="425"/>
      <c r="P6813" s="431"/>
      <c r="R6813" s="419"/>
      <c r="S6813" s="446"/>
      <c r="T6813" s="419"/>
      <c r="V6813" s="196"/>
      <c r="W6813" s="419"/>
      <c r="X6813" s="419"/>
      <c r="Z6813" s="419"/>
      <c r="AA6813" s="419"/>
      <c r="AB6813" s="419"/>
      <c r="AD6813" s="419"/>
      <c r="AE6813" s="419"/>
      <c r="AF6813" s="419"/>
      <c r="AH6813" s="419"/>
      <c r="AI6813" s="419"/>
      <c r="AJ6813" s="419"/>
      <c r="AL6813" s="419"/>
      <c r="AM6813" s="419"/>
      <c r="AN6813" s="403"/>
      <c r="AO6813" s="419"/>
      <c r="AP6813" s="419"/>
      <c r="AQ6813" s="419"/>
      <c r="AR6813" s="419"/>
      <c r="AS6813" s="419"/>
      <c r="AT6813" s="419"/>
      <c r="AU6813" s="419"/>
      <c r="AV6813" s="419"/>
      <c r="AX6813" s="419"/>
      <c r="AY6813" s="419"/>
      <c r="AZ6813" s="419"/>
      <c r="BB6813" s="419"/>
      <c r="BC6813" s="419"/>
      <c r="BD6813" s="419"/>
      <c r="BF6813" s="419"/>
      <c r="BG6813" s="419"/>
      <c r="BH6813" s="419"/>
      <c r="BJ6813" s="419"/>
      <c r="BK6813" s="419"/>
      <c r="BL6813" s="419"/>
      <c r="BN6813" s="419"/>
      <c r="BO6813" s="419"/>
      <c r="BP6813" s="419"/>
      <c r="BR6813" s="419"/>
      <c r="BS6813" s="419"/>
      <c r="BT6813" s="419"/>
      <c r="BV6813" s="419"/>
      <c r="BW6813" s="419"/>
      <c r="BX6813" s="397"/>
      <c r="BZ6813" s="449"/>
      <c r="CB6813" s="419"/>
      <c r="CC6813" s="419"/>
      <c r="CD6813" s="419"/>
      <c r="CF6813" s="419"/>
      <c r="CG6813" s="419"/>
      <c r="CH6813" s="419"/>
    </row>
    <row r="6814" spans="3:86" ht="21" thickBot="1">
      <c r="C6814" s="425"/>
      <c r="P6814" s="431"/>
      <c r="R6814" s="419"/>
      <c r="S6814" s="446"/>
      <c r="T6814" s="419"/>
      <c r="V6814" s="196"/>
      <c r="W6814" s="419"/>
      <c r="X6814" s="419"/>
      <c r="Z6814" s="419"/>
      <c r="AA6814" s="419"/>
      <c r="AB6814" s="419"/>
      <c r="AD6814" s="419"/>
      <c r="AE6814" s="419"/>
      <c r="AF6814" s="419"/>
      <c r="AH6814" s="419"/>
      <c r="AI6814" s="419"/>
      <c r="AJ6814" s="419"/>
      <c r="AL6814" s="419"/>
      <c r="AM6814" s="419"/>
      <c r="AN6814" s="403"/>
      <c r="AO6814" s="419"/>
      <c r="AP6814" s="419"/>
      <c r="AQ6814" s="419"/>
      <c r="AR6814" s="419"/>
      <c r="AS6814" s="419"/>
      <c r="AT6814" s="419"/>
      <c r="AU6814" s="419"/>
      <c r="AV6814" s="419"/>
      <c r="AX6814" s="419"/>
      <c r="AY6814" s="419"/>
      <c r="AZ6814" s="419"/>
      <c r="BB6814" s="419"/>
      <c r="BC6814" s="419"/>
      <c r="BD6814" s="419"/>
      <c r="BF6814" s="419"/>
      <c r="BG6814" s="419"/>
      <c r="BH6814" s="419"/>
      <c r="BJ6814" s="419"/>
      <c r="BK6814" s="419"/>
      <c r="BL6814" s="419"/>
      <c r="BN6814" s="419"/>
      <c r="BO6814" s="419"/>
      <c r="BP6814" s="419"/>
      <c r="BR6814" s="419"/>
      <c r="BS6814" s="419"/>
      <c r="BT6814" s="419"/>
      <c r="BV6814" s="419"/>
      <c r="BW6814" s="419"/>
      <c r="BX6814" s="397"/>
      <c r="BZ6814" s="449"/>
      <c r="CB6814" s="419"/>
      <c r="CC6814" s="419"/>
      <c r="CD6814" s="419"/>
      <c r="CF6814" s="419"/>
      <c r="CG6814" s="419"/>
      <c r="CH6814" s="419"/>
    </row>
    <row r="6815" spans="3:86" ht="21" thickBot="1">
      <c r="C6815" s="425"/>
      <c r="P6815" s="431"/>
      <c r="R6815" s="419"/>
      <c r="S6815" s="446"/>
      <c r="T6815" s="419"/>
      <c r="V6815" s="196"/>
      <c r="W6815" s="419"/>
      <c r="X6815" s="419"/>
      <c r="Z6815" s="419"/>
      <c r="AA6815" s="419"/>
      <c r="AB6815" s="419"/>
      <c r="AD6815" s="419"/>
      <c r="AE6815" s="419"/>
      <c r="AF6815" s="419"/>
      <c r="AH6815" s="419"/>
      <c r="AI6815" s="419"/>
      <c r="AJ6815" s="419"/>
      <c r="AL6815" s="419"/>
      <c r="AM6815" s="419"/>
      <c r="AN6815" s="403"/>
      <c r="AO6815" s="419"/>
      <c r="AP6815" s="419"/>
      <c r="AQ6815" s="419"/>
      <c r="AR6815" s="419"/>
      <c r="AS6815" s="419"/>
      <c r="AT6815" s="419"/>
      <c r="AU6815" s="419"/>
      <c r="AV6815" s="419"/>
      <c r="AX6815" s="419"/>
      <c r="AY6815" s="419"/>
      <c r="AZ6815" s="419"/>
      <c r="BB6815" s="419"/>
      <c r="BC6815" s="419"/>
      <c r="BD6815" s="419"/>
      <c r="BF6815" s="419"/>
      <c r="BG6815" s="419"/>
      <c r="BH6815" s="419"/>
      <c r="BJ6815" s="419"/>
      <c r="BK6815" s="419"/>
      <c r="BL6815" s="419"/>
      <c r="BN6815" s="419"/>
      <c r="BO6815" s="419"/>
      <c r="BP6815" s="419"/>
      <c r="BR6815" s="419"/>
      <c r="BS6815" s="419"/>
      <c r="BT6815" s="419"/>
      <c r="BV6815" s="419"/>
      <c r="BW6815" s="419"/>
      <c r="BX6815" s="397"/>
      <c r="BZ6815" s="449"/>
      <c r="CB6815" s="419"/>
      <c r="CC6815" s="419"/>
      <c r="CD6815" s="419"/>
      <c r="CF6815" s="419"/>
      <c r="CG6815" s="419"/>
      <c r="CH6815" s="419"/>
    </row>
    <row r="6816" spans="3:86" ht="21" thickBot="1">
      <c r="C6816" s="425"/>
      <c r="P6816" s="431"/>
      <c r="R6816" s="419"/>
      <c r="S6816" s="446"/>
      <c r="T6816" s="419"/>
      <c r="V6816" s="196"/>
      <c r="W6816" s="419"/>
      <c r="X6816" s="419"/>
      <c r="Z6816" s="419"/>
      <c r="AA6816" s="419"/>
      <c r="AB6816" s="419"/>
      <c r="AD6816" s="419"/>
      <c r="AE6816" s="419"/>
      <c r="AF6816" s="419"/>
      <c r="AH6816" s="419"/>
      <c r="AI6816" s="419"/>
      <c r="AJ6816" s="419"/>
      <c r="AL6816" s="419"/>
      <c r="AM6816" s="419"/>
      <c r="AN6816" s="403"/>
      <c r="AO6816" s="419"/>
      <c r="AP6816" s="419"/>
      <c r="AQ6816" s="419"/>
      <c r="AR6816" s="419"/>
      <c r="AS6816" s="419"/>
      <c r="AT6816" s="419"/>
      <c r="AU6816" s="419"/>
      <c r="AV6816" s="419"/>
      <c r="AX6816" s="419"/>
      <c r="AY6816" s="419"/>
      <c r="AZ6816" s="419"/>
      <c r="BB6816" s="419"/>
      <c r="BC6816" s="419"/>
      <c r="BD6816" s="419"/>
      <c r="BF6816" s="419"/>
      <c r="BG6816" s="419"/>
      <c r="BH6816" s="419"/>
      <c r="BJ6816" s="419"/>
      <c r="BK6816" s="419"/>
      <c r="BL6816" s="419"/>
      <c r="BN6816" s="419"/>
      <c r="BO6816" s="419"/>
      <c r="BP6816" s="419"/>
      <c r="BR6816" s="419"/>
      <c r="BS6816" s="419"/>
      <c r="BT6816" s="419"/>
      <c r="BV6816" s="419"/>
      <c r="BW6816" s="419"/>
      <c r="BX6816" s="397"/>
      <c r="BZ6816" s="449"/>
      <c r="CB6816" s="419"/>
      <c r="CC6816" s="419"/>
      <c r="CD6816" s="419"/>
      <c r="CF6816" s="419"/>
      <c r="CG6816" s="419"/>
      <c r="CH6816" s="419"/>
    </row>
    <row r="6817" spans="3:86" ht="21" thickBot="1">
      <c r="C6817" s="425"/>
      <c r="P6817" s="431"/>
      <c r="R6817" s="419"/>
      <c r="S6817" s="446"/>
      <c r="T6817" s="419"/>
      <c r="V6817" s="196"/>
      <c r="W6817" s="419"/>
      <c r="X6817" s="419"/>
      <c r="Z6817" s="419"/>
      <c r="AA6817" s="419"/>
      <c r="AB6817" s="419"/>
      <c r="AD6817" s="419"/>
      <c r="AE6817" s="419"/>
      <c r="AF6817" s="419"/>
      <c r="AH6817" s="419"/>
      <c r="AI6817" s="419"/>
      <c r="AJ6817" s="419"/>
      <c r="AL6817" s="419"/>
      <c r="AM6817" s="419"/>
      <c r="AN6817" s="403"/>
      <c r="AO6817" s="419"/>
      <c r="AP6817" s="419"/>
      <c r="AQ6817" s="419"/>
      <c r="AR6817" s="419"/>
      <c r="AS6817" s="419"/>
      <c r="AT6817" s="419"/>
      <c r="AU6817" s="419"/>
      <c r="AV6817" s="419"/>
      <c r="AX6817" s="419"/>
      <c r="AY6817" s="419"/>
      <c r="AZ6817" s="419"/>
      <c r="BB6817" s="419"/>
      <c r="BC6817" s="419"/>
      <c r="BD6817" s="419"/>
      <c r="BF6817" s="419"/>
      <c r="BG6817" s="419"/>
      <c r="BH6817" s="419"/>
      <c r="BJ6817" s="419"/>
      <c r="BK6817" s="419"/>
      <c r="BL6817" s="419"/>
      <c r="BN6817" s="419"/>
      <c r="BO6817" s="419"/>
      <c r="BP6817" s="419"/>
      <c r="BR6817" s="419"/>
      <c r="BS6817" s="419"/>
      <c r="BT6817" s="419"/>
      <c r="BV6817" s="419"/>
      <c r="BW6817" s="419"/>
      <c r="BX6817" s="397"/>
      <c r="BZ6817" s="449"/>
      <c r="CB6817" s="419"/>
      <c r="CC6817" s="419"/>
      <c r="CD6817" s="419"/>
      <c r="CF6817" s="419"/>
      <c r="CG6817" s="419"/>
      <c r="CH6817" s="419"/>
    </row>
    <row r="6818" spans="3:86" ht="21" thickBot="1">
      <c r="C6818" s="425"/>
      <c r="P6818" s="431"/>
      <c r="R6818" s="419"/>
      <c r="S6818" s="446"/>
      <c r="T6818" s="419"/>
      <c r="V6818" s="196"/>
      <c r="W6818" s="419"/>
      <c r="X6818" s="419"/>
      <c r="Z6818" s="419"/>
      <c r="AA6818" s="419"/>
      <c r="AB6818" s="419"/>
      <c r="AD6818" s="419"/>
      <c r="AE6818" s="419"/>
      <c r="AF6818" s="419"/>
      <c r="AH6818" s="419"/>
      <c r="AI6818" s="419"/>
      <c r="AJ6818" s="419"/>
      <c r="AL6818" s="419"/>
      <c r="AM6818" s="419"/>
      <c r="AN6818" s="403"/>
      <c r="AO6818" s="419"/>
      <c r="AP6818" s="419"/>
      <c r="AQ6818" s="419"/>
      <c r="AR6818" s="419"/>
      <c r="AS6818" s="419"/>
      <c r="AT6818" s="419"/>
      <c r="AU6818" s="419"/>
      <c r="AV6818" s="419"/>
      <c r="AX6818" s="419"/>
      <c r="AY6818" s="419"/>
      <c r="AZ6818" s="419"/>
      <c r="BB6818" s="419"/>
      <c r="BC6818" s="419"/>
      <c r="BD6818" s="419"/>
      <c r="BF6818" s="419"/>
      <c r="BG6818" s="419"/>
      <c r="BH6818" s="419"/>
      <c r="BJ6818" s="419"/>
      <c r="BK6818" s="419"/>
      <c r="BL6818" s="419"/>
      <c r="BN6818" s="419"/>
      <c r="BO6818" s="419"/>
      <c r="BP6818" s="419"/>
      <c r="BR6818" s="419"/>
      <c r="BS6818" s="419"/>
      <c r="BT6818" s="419"/>
      <c r="BV6818" s="419"/>
      <c r="BW6818" s="419"/>
      <c r="BX6818" s="397"/>
      <c r="BZ6818" s="449"/>
      <c r="CB6818" s="419"/>
      <c r="CC6818" s="419"/>
      <c r="CD6818" s="419"/>
      <c r="CF6818" s="419"/>
      <c r="CG6818" s="419"/>
      <c r="CH6818" s="419"/>
    </row>
    <row r="6819" spans="3:86" ht="21" thickBot="1">
      <c r="C6819" s="425"/>
      <c r="P6819" s="431"/>
      <c r="R6819" s="419"/>
      <c r="S6819" s="446"/>
      <c r="T6819" s="419"/>
      <c r="V6819" s="196"/>
      <c r="W6819" s="419"/>
      <c r="X6819" s="419"/>
      <c r="Z6819" s="419"/>
      <c r="AA6819" s="419"/>
      <c r="AB6819" s="419"/>
      <c r="AD6819" s="419"/>
      <c r="AE6819" s="419"/>
      <c r="AF6819" s="419"/>
      <c r="AH6819" s="419"/>
      <c r="AI6819" s="419"/>
      <c r="AJ6819" s="419"/>
      <c r="AL6819" s="419"/>
      <c r="AM6819" s="419"/>
      <c r="AN6819" s="403"/>
      <c r="AO6819" s="419"/>
      <c r="AP6819" s="419"/>
      <c r="AQ6819" s="419"/>
      <c r="AR6819" s="419"/>
      <c r="AS6819" s="419"/>
      <c r="AT6819" s="419"/>
      <c r="AU6819" s="419"/>
      <c r="AV6819" s="419"/>
      <c r="AX6819" s="419"/>
      <c r="AY6819" s="419"/>
      <c r="AZ6819" s="419"/>
      <c r="BB6819" s="419"/>
      <c r="BC6819" s="419"/>
      <c r="BD6819" s="419"/>
      <c r="BF6819" s="419"/>
      <c r="BG6819" s="419"/>
      <c r="BH6819" s="419"/>
      <c r="BJ6819" s="419"/>
      <c r="BK6819" s="419"/>
      <c r="BL6819" s="419"/>
      <c r="BN6819" s="419"/>
      <c r="BO6819" s="419"/>
      <c r="BP6819" s="419"/>
      <c r="BR6819" s="419"/>
      <c r="BS6819" s="419"/>
      <c r="BT6819" s="419"/>
      <c r="BV6819" s="419"/>
      <c r="BW6819" s="419"/>
      <c r="BX6819" s="397"/>
      <c r="BZ6819" s="449"/>
      <c r="CB6819" s="419"/>
      <c r="CC6819" s="419"/>
      <c r="CD6819" s="419"/>
      <c r="CF6819" s="419"/>
      <c r="CG6819" s="419"/>
      <c r="CH6819" s="419"/>
    </row>
    <row r="6820" spans="3:86" ht="21" thickBot="1">
      <c r="C6820" s="425"/>
      <c r="P6820" s="431"/>
      <c r="R6820" s="419"/>
      <c r="S6820" s="446"/>
      <c r="T6820" s="419"/>
      <c r="V6820" s="196"/>
      <c r="W6820" s="419"/>
      <c r="X6820" s="419"/>
      <c r="Z6820" s="419"/>
      <c r="AA6820" s="419"/>
      <c r="AB6820" s="419"/>
      <c r="AD6820" s="419"/>
      <c r="AE6820" s="419"/>
      <c r="AF6820" s="419"/>
      <c r="AH6820" s="419"/>
      <c r="AI6820" s="419"/>
      <c r="AJ6820" s="419"/>
      <c r="AL6820" s="419"/>
      <c r="AM6820" s="419"/>
      <c r="AN6820" s="403"/>
      <c r="AO6820" s="419"/>
      <c r="AP6820" s="419"/>
      <c r="AQ6820" s="419"/>
      <c r="AR6820" s="419"/>
      <c r="AS6820" s="419"/>
      <c r="AT6820" s="419"/>
      <c r="AU6820" s="419"/>
      <c r="AV6820" s="419"/>
      <c r="AX6820" s="419"/>
      <c r="AY6820" s="419"/>
      <c r="AZ6820" s="419"/>
      <c r="BB6820" s="419"/>
      <c r="BC6820" s="419"/>
      <c r="BD6820" s="419"/>
      <c r="BF6820" s="419"/>
      <c r="BG6820" s="419"/>
      <c r="BH6820" s="419"/>
      <c r="BJ6820" s="419"/>
      <c r="BK6820" s="419"/>
      <c r="BL6820" s="419"/>
      <c r="BN6820" s="419"/>
      <c r="BO6820" s="419"/>
      <c r="BP6820" s="419"/>
      <c r="BR6820" s="419"/>
      <c r="BS6820" s="419"/>
      <c r="BT6820" s="419"/>
      <c r="BV6820" s="419"/>
      <c r="BW6820" s="419"/>
      <c r="BX6820" s="397"/>
      <c r="BZ6820" s="449"/>
      <c r="CB6820" s="419"/>
      <c r="CC6820" s="419"/>
      <c r="CD6820" s="419"/>
      <c r="CF6820" s="419"/>
      <c r="CG6820" s="419"/>
      <c r="CH6820" s="419"/>
    </row>
    <row r="6821" spans="3:86" ht="21" thickBot="1">
      <c r="C6821" s="425"/>
      <c r="P6821" s="431"/>
      <c r="R6821" s="419"/>
      <c r="S6821" s="446"/>
      <c r="T6821" s="419"/>
      <c r="V6821" s="196"/>
      <c r="W6821" s="419"/>
      <c r="X6821" s="419"/>
      <c r="Z6821" s="419"/>
      <c r="AA6821" s="419"/>
      <c r="AB6821" s="419"/>
      <c r="AD6821" s="419"/>
      <c r="AE6821" s="419"/>
      <c r="AF6821" s="419"/>
      <c r="AH6821" s="419"/>
      <c r="AI6821" s="419"/>
      <c r="AJ6821" s="419"/>
      <c r="AL6821" s="419"/>
      <c r="AM6821" s="419"/>
      <c r="AN6821" s="403"/>
      <c r="AO6821" s="419"/>
      <c r="AP6821" s="419"/>
      <c r="AQ6821" s="419"/>
      <c r="AR6821" s="419"/>
      <c r="AS6821" s="419"/>
      <c r="AT6821" s="419"/>
      <c r="AU6821" s="419"/>
      <c r="AV6821" s="419"/>
      <c r="AX6821" s="419"/>
      <c r="AY6821" s="419"/>
      <c r="AZ6821" s="419"/>
      <c r="BB6821" s="419"/>
      <c r="BC6821" s="419"/>
      <c r="BD6821" s="419"/>
      <c r="BF6821" s="419"/>
      <c r="BG6821" s="419"/>
      <c r="BH6821" s="419"/>
      <c r="BJ6821" s="419"/>
      <c r="BK6821" s="419"/>
      <c r="BL6821" s="419"/>
      <c r="BN6821" s="419"/>
      <c r="BO6821" s="419"/>
      <c r="BP6821" s="419"/>
      <c r="BR6821" s="419"/>
      <c r="BS6821" s="419"/>
      <c r="BT6821" s="419"/>
      <c r="BV6821" s="419"/>
      <c r="BW6821" s="419"/>
      <c r="BX6821" s="397"/>
      <c r="BZ6821" s="449"/>
      <c r="CB6821" s="419"/>
      <c r="CC6821" s="419"/>
      <c r="CD6821" s="419"/>
      <c r="CF6821" s="419"/>
      <c r="CG6821" s="419"/>
      <c r="CH6821" s="419"/>
    </row>
    <row r="6822" spans="3:86" ht="21" thickBot="1">
      <c r="C6822" s="425"/>
      <c r="P6822" s="431"/>
      <c r="R6822" s="419"/>
      <c r="S6822" s="446"/>
      <c r="T6822" s="419"/>
      <c r="V6822" s="196"/>
      <c r="W6822" s="419"/>
      <c r="X6822" s="419"/>
      <c r="Z6822" s="419"/>
      <c r="AA6822" s="419"/>
      <c r="AB6822" s="419"/>
      <c r="AD6822" s="419"/>
      <c r="AE6822" s="419"/>
      <c r="AF6822" s="419"/>
      <c r="AH6822" s="419"/>
      <c r="AI6822" s="419"/>
      <c r="AJ6822" s="419"/>
      <c r="AL6822" s="419"/>
      <c r="AM6822" s="419"/>
      <c r="AN6822" s="403"/>
      <c r="AO6822" s="419"/>
      <c r="AP6822" s="419"/>
      <c r="AQ6822" s="419"/>
      <c r="AR6822" s="419"/>
      <c r="AS6822" s="419"/>
      <c r="AT6822" s="419"/>
      <c r="AU6822" s="419"/>
      <c r="AV6822" s="419"/>
      <c r="AX6822" s="419"/>
      <c r="AY6822" s="419"/>
      <c r="AZ6822" s="419"/>
      <c r="BB6822" s="419"/>
      <c r="BC6822" s="419"/>
      <c r="BD6822" s="419"/>
      <c r="BF6822" s="419"/>
      <c r="BG6822" s="419"/>
      <c r="BH6822" s="419"/>
      <c r="BJ6822" s="419"/>
      <c r="BK6822" s="419"/>
      <c r="BL6822" s="419"/>
      <c r="BN6822" s="419"/>
      <c r="BO6822" s="419"/>
      <c r="BP6822" s="419"/>
      <c r="BR6822" s="419"/>
      <c r="BS6822" s="419"/>
      <c r="BT6822" s="419"/>
      <c r="BV6822" s="419"/>
      <c r="BW6822" s="419"/>
      <c r="BX6822" s="397"/>
      <c r="BZ6822" s="449"/>
      <c r="CB6822" s="419"/>
      <c r="CC6822" s="419"/>
      <c r="CD6822" s="419"/>
      <c r="CF6822" s="419"/>
      <c r="CG6822" s="419"/>
      <c r="CH6822" s="419"/>
    </row>
    <row r="6823" spans="3:86" ht="21" thickBot="1">
      <c r="C6823" s="425"/>
      <c r="P6823" s="431"/>
      <c r="R6823" s="419"/>
      <c r="S6823" s="446"/>
      <c r="T6823" s="419"/>
      <c r="V6823" s="196"/>
      <c r="W6823" s="419"/>
      <c r="X6823" s="419"/>
      <c r="Z6823" s="419"/>
      <c r="AA6823" s="419"/>
      <c r="AB6823" s="419"/>
      <c r="AD6823" s="419"/>
      <c r="AE6823" s="419"/>
      <c r="AF6823" s="419"/>
      <c r="AH6823" s="419"/>
      <c r="AI6823" s="419"/>
      <c r="AJ6823" s="419"/>
      <c r="AL6823" s="419"/>
      <c r="AM6823" s="419"/>
      <c r="AN6823" s="403"/>
      <c r="AO6823" s="419"/>
      <c r="AP6823" s="419"/>
      <c r="AQ6823" s="419"/>
      <c r="AR6823" s="419"/>
      <c r="AS6823" s="419"/>
      <c r="AT6823" s="419"/>
      <c r="AU6823" s="419"/>
      <c r="AV6823" s="419"/>
      <c r="AX6823" s="419"/>
      <c r="AY6823" s="419"/>
      <c r="AZ6823" s="419"/>
      <c r="BB6823" s="419"/>
      <c r="BC6823" s="419"/>
      <c r="BD6823" s="419"/>
      <c r="BF6823" s="419"/>
      <c r="BG6823" s="419"/>
      <c r="BH6823" s="419"/>
      <c r="BJ6823" s="419"/>
      <c r="BK6823" s="419"/>
      <c r="BL6823" s="419"/>
      <c r="BN6823" s="419"/>
      <c r="BO6823" s="419"/>
      <c r="BP6823" s="419"/>
      <c r="BR6823" s="419"/>
      <c r="BS6823" s="419"/>
      <c r="BT6823" s="419"/>
      <c r="BV6823" s="419"/>
      <c r="BW6823" s="419"/>
      <c r="BX6823" s="397"/>
      <c r="BZ6823" s="449"/>
      <c r="CB6823" s="419"/>
      <c r="CC6823" s="419"/>
      <c r="CD6823" s="419"/>
      <c r="CF6823" s="419"/>
      <c r="CG6823" s="419"/>
      <c r="CH6823" s="419"/>
    </row>
    <row r="6824" spans="3:86" ht="21" thickBot="1">
      <c r="C6824" s="425"/>
      <c r="P6824" s="431"/>
      <c r="R6824" s="419"/>
      <c r="S6824" s="446"/>
      <c r="T6824" s="419"/>
      <c r="V6824" s="196"/>
      <c r="W6824" s="419"/>
      <c r="X6824" s="419"/>
      <c r="Z6824" s="419"/>
      <c r="AA6824" s="419"/>
      <c r="AB6824" s="419"/>
      <c r="AD6824" s="419"/>
      <c r="AE6824" s="419"/>
      <c r="AF6824" s="419"/>
      <c r="AH6824" s="419"/>
      <c r="AI6824" s="419"/>
      <c r="AJ6824" s="419"/>
      <c r="AL6824" s="419"/>
      <c r="AM6824" s="419"/>
      <c r="AN6824" s="403"/>
      <c r="AO6824" s="419"/>
      <c r="AP6824" s="419"/>
      <c r="AQ6824" s="419"/>
      <c r="AR6824" s="419"/>
      <c r="AS6824" s="419"/>
      <c r="AT6824" s="419"/>
      <c r="AU6824" s="419"/>
      <c r="AV6824" s="419"/>
      <c r="AX6824" s="419"/>
      <c r="AY6824" s="419"/>
      <c r="AZ6824" s="419"/>
      <c r="BB6824" s="419"/>
      <c r="BC6824" s="419"/>
      <c r="BD6824" s="419"/>
      <c r="BF6824" s="419"/>
      <c r="BG6824" s="419"/>
      <c r="BH6824" s="419"/>
      <c r="BJ6824" s="419"/>
      <c r="BK6824" s="419"/>
      <c r="BL6824" s="419"/>
      <c r="BN6824" s="419"/>
      <c r="BO6824" s="419"/>
      <c r="BP6824" s="419"/>
      <c r="BR6824" s="419"/>
      <c r="BS6824" s="419"/>
      <c r="BT6824" s="419"/>
      <c r="BV6824" s="419"/>
      <c r="BW6824" s="419"/>
      <c r="BX6824" s="397"/>
      <c r="BZ6824" s="449"/>
      <c r="CB6824" s="419"/>
      <c r="CC6824" s="419"/>
      <c r="CD6824" s="419"/>
      <c r="CF6824" s="419"/>
      <c r="CG6824" s="419"/>
      <c r="CH6824" s="419"/>
    </row>
    <row r="6825" spans="3:86" ht="21" thickBot="1">
      <c r="C6825" s="425"/>
      <c r="P6825" s="431"/>
      <c r="R6825" s="419"/>
      <c r="S6825" s="446"/>
      <c r="T6825" s="419"/>
      <c r="V6825" s="196"/>
      <c r="W6825" s="419"/>
      <c r="X6825" s="419"/>
      <c r="Z6825" s="419"/>
      <c r="AA6825" s="419"/>
      <c r="AB6825" s="419"/>
      <c r="AD6825" s="419"/>
      <c r="AE6825" s="419"/>
      <c r="AF6825" s="419"/>
      <c r="AH6825" s="419"/>
      <c r="AI6825" s="419"/>
      <c r="AJ6825" s="419"/>
      <c r="AL6825" s="419"/>
      <c r="AM6825" s="419"/>
      <c r="AN6825" s="403"/>
      <c r="AO6825" s="419"/>
      <c r="AP6825" s="419"/>
      <c r="AQ6825" s="419"/>
      <c r="AR6825" s="419"/>
      <c r="AS6825" s="419"/>
      <c r="AT6825" s="419"/>
      <c r="AU6825" s="419"/>
      <c r="AV6825" s="419"/>
      <c r="AX6825" s="419"/>
      <c r="AY6825" s="419"/>
      <c r="AZ6825" s="419"/>
      <c r="BB6825" s="419"/>
      <c r="BC6825" s="419"/>
      <c r="BD6825" s="419"/>
      <c r="BF6825" s="419"/>
      <c r="BG6825" s="419"/>
      <c r="BH6825" s="419"/>
      <c r="BJ6825" s="419"/>
      <c r="BK6825" s="419"/>
      <c r="BL6825" s="419"/>
      <c r="BN6825" s="419"/>
      <c r="BO6825" s="419"/>
      <c r="BP6825" s="419"/>
      <c r="BR6825" s="419"/>
      <c r="BS6825" s="419"/>
      <c r="BT6825" s="419"/>
      <c r="BV6825" s="419"/>
      <c r="BW6825" s="419"/>
      <c r="BX6825" s="397"/>
      <c r="BZ6825" s="449"/>
      <c r="CB6825" s="419"/>
      <c r="CC6825" s="419"/>
      <c r="CD6825" s="419"/>
      <c r="CF6825" s="419"/>
      <c r="CG6825" s="419"/>
      <c r="CH6825" s="419"/>
    </row>
    <row r="6826" spans="3:86" ht="21" thickBot="1">
      <c r="C6826" s="425"/>
      <c r="P6826" s="431"/>
      <c r="R6826" s="419"/>
      <c r="S6826" s="446"/>
      <c r="T6826" s="419"/>
      <c r="V6826" s="196"/>
      <c r="W6826" s="419"/>
      <c r="X6826" s="419"/>
      <c r="Z6826" s="419"/>
      <c r="AA6826" s="419"/>
      <c r="AB6826" s="419"/>
      <c r="AD6826" s="419"/>
      <c r="AE6826" s="419"/>
      <c r="AF6826" s="419"/>
      <c r="AH6826" s="419"/>
      <c r="AI6826" s="419"/>
      <c r="AJ6826" s="419"/>
      <c r="AL6826" s="419"/>
      <c r="AM6826" s="419"/>
      <c r="AN6826" s="403"/>
      <c r="AO6826" s="419"/>
      <c r="AP6826" s="419"/>
      <c r="AQ6826" s="419"/>
      <c r="AR6826" s="419"/>
      <c r="AS6826" s="419"/>
      <c r="AT6826" s="419"/>
      <c r="AU6826" s="419"/>
      <c r="AV6826" s="419"/>
      <c r="AX6826" s="419"/>
      <c r="AY6826" s="419"/>
      <c r="AZ6826" s="419"/>
      <c r="BB6826" s="419"/>
      <c r="BC6826" s="419"/>
      <c r="BD6826" s="419"/>
      <c r="BF6826" s="419"/>
      <c r="BG6826" s="419"/>
      <c r="BH6826" s="419"/>
      <c r="BJ6826" s="419"/>
      <c r="BK6826" s="419"/>
      <c r="BL6826" s="419"/>
      <c r="BN6826" s="419"/>
      <c r="BO6826" s="419"/>
      <c r="BP6826" s="419"/>
      <c r="BR6826" s="419"/>
      <c r="BS6826" s="419"/>
      <c r="BT6826" s="419"/>
      <c r="BV6826" s="419"/>
      <c r="BW6826" s="419"/>
      <c r="BX6826" s="397"/>
      <c r="BZ6826" s="449"/>
      <c r="CB6826" s="419"/>
      <c r="CC6826" s="419"/>
      <c r="CD6826" s="419"/>
      <c r="CF6826" s="419"/>
      <c r="CG6826" s="419"/>
      <c r="CH6826" s="419"/>
    </row>
    <row r="6827" spans="3:86" ht="21" thickBot="1">
      <c r="C6827" s="425"/>
      <c r="P6827" s="431"/>
      <c r="R6827" s="419"/>
      <c r="S6827" s="446"/>
      <c r="T6827" s="419"/>
      <c r="V6827" s="196"/>
      <c r="W6827" s="419"/>
      <c r="X6827" s="419"/>
      <c r="Z6827" s="419"/>
      <c r="AA6827" s="419"/>
      <c r="AB6827" s="419"/>
      <c r="AD6827" s="419"/>
      <c r="AE6827" s="419"/>
      <c r="AF6827" s="419"/>
      <c r="AH6827" s="419"/>
      <c r="AI6827" s="419"/>
      <c r="AJ6827" s="419"/>
      <c r="AL6827" s="419"/>
      <c r="AM6827" s="419"/>
      <c r="AN6827" s="403"/>
      <c r="AO6827" s="419"/>
      <c r="AP6827" s="419"/>
      <c r="AQ6827" s="419"/>
      <c r="AR6827" s="419"/>
      <c r="AS6827" s="419"/>
      <c r="AT6827" s="419"/>
      <c r="AU6827" s="419"/>
      <c r="AV6827" s="419"/>
      <c r="AX6827" s="419"/>
      <c r="AY6827" s="419"/>
      <c r="AZ6827" s="419"/>
      <c r="BB6827" s="419"/>
      <c r="BC6827" s="419"/>
      <c r="BD6827" s="419"/>
      <c r="BF6827" s="419"/>
      <c r="BG6827" s="419"/>
      <c r="BH6827" s="419"/>
      <c r="BJ6827" s="419"/>
      <c r="BK6827" s="419"/>
      <c r="BL6827" s="419"/>
      <c r="BN6827" s="419"/>
      <c r="BO6827" s="419"/>
      <c r="BP6827" s="419"/>
      <c r="BR6827" s="419"/>
      <c r="BS6827" s="419"/>
      <c r="BT6827" s="419"/>
      <c r="BV6827" s="419"/>
      <c r="BW6827" s="419"/>
      <c r="BX6827" s="397"/>
      <c r="BZ6827" s="449"/>
      <c r="CB6827" s="419"/>
      <c r="CC6827" s="419"/>
      <c r="CD6827" s="419"/>
      <c r="CF6827" s="419"/>
      <c r="CG6827" s="419"/>
      <c r="CH6827" s="419"/>
    </row>
    <row r="6828" spans="3:86" ht="21" thickBot="1">
      <c r="C6828" s="425"/>
      <c r="P6828" s="431"/>
      <c r="R6828" s="419"/>
      <c r="S6828" s="446"/>
      <c r="T6828" s="419"/>
      <c r="V6828" s="196"/>
      <c r="W6828" s="419"/>
      <c r="X6828" s="419"/>
      <c r="Z6828" s="419"/>
      <c r="AA6828" s="419"/>
      <c r="AB6828" s="419"/>
      <c r="AD6828" s="419"/>
      <c r="AE6828" s="419"/>
      <c r="AF6828" s="419"/>
      <c r="AH6828" s="419"/>
      <c r="AI6828" s="419"/>
      <c r="AJ6828" s="419"/>
      <c r="AL6828" s="419"/>
      <c r="AM6828" s="419"/>
      <c r="AN6828" s="403"/>
      <c r="AO6828" s="419"/>
      <c r="AP6828" s="419"/>
      <c r="AQ6828" s="419"/>
      <c r="AR6828" s="419"/>
      <c r="AS6828" s="419"/>
      <c r="AT6828" s="419"/>
      <c r="AU6828" s="419"/>
      <c r="AV6828" s="419"/>
      <c r="AX6828" s="419"/>
      <c r="AY6828" s="419"/>
      <c r="AZ6828" s="419"/>
      <c r="BB6828" s="419"/>
      <c r="BC6828" s="419"/>
      <c r="BD6828" s="419"/>
      <c r="BF6828" s="419"/>
      <c r="BG6828" s="419"/>
      <c r="BH6828" s="419"/>
      <c r="BJ6828" s="419"/>
      <c r="BK6828" s="419"/>
      <c r="BL6828" s="419"/>
      <c r="BN6828" s="419"/>
      <c r="BO6828" s="419"/>
      <c r="BP6828" s="419"/>
      <c r="BR6828" s="419"/>
      <c r="BS6828" s="419"/>
      <c r="BT6828" s="419"/>
      <c r="BV6828" s="419"/>
      <c r="BW6828" s="419"/>
      <c r="BX6828" s="397"/>
      <c r="BZ6828" s="449"/>
      <c r="CB6828" s="419"/>
      <c r="CC6828" s="419"/>
      <c r="CD6828" s="419"/>
      <c r="CF6828" s="419"/>
      <c r="CG6828" s="419"/>
      <c r="CH6828" s="419"/>
    </row>
    <row r="6829" spans="3:86" ht="21" thickBot="1">
      <c r="C6829" s="425"/>
      <c r="P6829" s="431"/>
      <c r="R6829" s="419"/>
      <c r="S6829" s="446"/>
      <c r="T6829" s="419"/>
      <c r="V6829" s="196"/>
      <c r="W6829" s="419"/>
      <c r="X6829" s="419"/>
      <c r="Z6829" s="419"/>
      <c r="AA6829" s="419"/>
      <c r="AB6829" s="419"/>
      <c r="AD6829" s="419"/>
      <c r="AE6829" s="419"/>
      <c r="AF6829" s="419"/>
      <c r="AH6829" s="419"/>
      <c r="AI6829" s="419"/>
      <c r="AJ6829" s="419"/>
      <c r="AL6829" s="419"/>
      <c r="AM6829" s="419"/>
      <c r="AN6829" s="403"/>
      <c r="AO6829" s="419"/>
      <c r="AP6829" s="419"/>
      <c r="AQ6829" s="419"/>
      <c r="AR6829" s="419"/>
      <c r="AS6829" s="419"/>
      <c r="AT6829" s="419"/>
      <c r="AU6829" s="419"/>
      <c r="AV6829" s="419"/>
      <c r="AX6829" s="419"/>
      <c r="AY6829" s="419"/>
      <c r="AZ6829" s="419"/>
      <c r="BB6829" s="419"/>
      <c r="BC6829" s="419"/>
      <c r="BD6829" s="419"/>
      <c r="BF6829" s="419"/>
      <c r="BG6829" s="419"/>
      <c r="BH6829" s="419"/>
      <c r="BJ6829" s="419"/>
      <c r="BK6829" s="419"/>
      <c r="BL6829" s="419"/>
      <c r="BN6829" s="419"/>
      <c r="BO6829" s="419"/>
      <c r="BP6829" s="419"/>
      <c r="BR6829" s="419"/>
      <c r="BS6829" s="419"/>
      <c r="BT6829" s="419"/>
      <c r="BV6829" s="419"/>
      <c r="BW6829" s="419"/>
      <c r="BX6829" s="397"/>
      <c r="BZ6829" s="449"/>
      <c r="CB6829" s="419"/>
      <c r="CC6829" s="419"/>
      <c r="CD6829" s="419"/>
      <c r="CF6829" s="419"/>
      <c r="CG6829" s="419"/>
      <c r="CH6829" s="419"/>
    </row>
    <row r="6830" spans="3:86" ht="21" thickBot="1">
      <c r="C6830" s="425"/>
      <c r="P6830" s="431"/>
      <c r="R6830" s="419"/>
      <c r="S6830" s="446"/>
      <c r="T6830" s="419"/>
      <c r="V6830" s="196"/>
      <c r="W6830" s="419"/>
      <c r="X6830" s="419"/>
      <c r="Z6830" s="419"/>
      <c r="AA6830" s="419"/>
      <c r="AB6830" s="419"/>
      <c r="AD6830" s="419"/>
      <c r="AE6830" s="419"/>
      <c r="AF6830" s="419"/>
      <c r="AH6830" s="419"/>
      <c r="AI6830" s="419"/>
      <c r="AJ6830" s="419"/>
      <c r="AL6830" s="419"/>
      <c r="AM6830" s="419"/>
      <c r="AN6830" s="403"/>
      <c r="AO6830" s="419"/>
      <c r="AP6830" s="419"/>
      <c r="AQ6830" s="419"/>
      <c r="AR6830" s="419"/>
      <c r="AS6830" s="419"/>
      <c r="AT6830" s="419"/>
      <c r="AU6830" s="419"/>
      <c r="AV6830" s="419"/>
      <c r="AX6830" s="419"/>
      <c r="AY6830" s="419"/>
      <c r="AZ6830" s="419"/>
      <c r="BB6830" s="419"/>
      <c r="BC6830" s="419"/>
      <c r="BD6830" s="419"/>
      <c r="BF6830" s="419"/>
      <c r="BG6830" s="419"/>
      <c r="BH6830" s="419"/>
      <c r="BJ6830" s="419"/>
      <c r="BK6830" s="419"/>
      <c r="BL6830" s="419"/>
      <c r="BN6830" s="419"/>
      <c r="BO6830" s="419"/>
      <c r="BP6830" s="419"/>
      <c r="BR6830" s="419"/>
      <c r="BS6830" s="419"/>
      <c r="BT6830" s="419"/>
      <c r="BV6830" s="419"/>
      <c r="BW6830" s="419"/>
      <c r="BX6830" s="397"/>
      <c r="BZ6830" s="449"/>
      <c r="CB6830" s="419"/>
      <c r="CC6830" s="419"/>
      <c r="CD6830" s="419"/>
      <c r="CF6830" s="419"/>
      <c r="CG6830" s="419"/>
      <c r="CH6830" s="419"/>
    </row>
    <row r="6831" spans="3:86" ht="21" thickBot="1">
      <c r="C6831" s="425"/>
      <c r="P6831" s="431"/>
      <c r="R6831" s="419"/>
      <c r="S6831" s="446"/>
      <c r="T6831" s="419"/>
      <c r="V6831" s="196"/>
      <c r="W6831" s="419"/>
      <c r="X6831" s="419"/>
      <c r="Z6831" s="419"/>
      <c r="AA6831" s="419"/>
      <c r="AB6831" s="419"/>
      <c r="AD6831" s="419"/>
      <c r="AE6831" s="419"/>
      <c r="AF6831" s="419"/>
      <c r="AH6831" s="419"/>
      <c r="AI6831" s="419"/>
      <c r="AJ6831" s="419"/>
      <c r="AL6831" s="419"/>
      <c r="AM6831" s="419"/>
      <c r="AN6831" s="403"/>
      <c r="AO6831" s="419"/>
      <c r="AP6831" s="419"/>
      <c r="AQ6831" s="419"/>
      <c r="AR6831" s="419"/>
      <c r="AS6831" s="419"/>
      <c r="AT6831" s="419"/>
      <c r="AU6831" s="419"/>
      <c r="AV6831" s="419"/>
      <c r="AX6831" s="419"/>
      <c r="AY6831" s="419"/>
      <c r="AZ6831" s="419"/>
      <c r="BB6831" s="419"/>
      <c r="BC6831" s="419"/>
      <c r="BD6831" s="419"/>
      <c r="BF6831" s="419"/>
      <c r="BG6831" s="419"/>
      <c r="BH6831" s="419"/>
      <c r="BJ6831" s="419"/>
      <c r="BK6831" s="419"/>
      <c r="BL6831" s="419"/>
      <c r="BN6831" s="419"/>
      <c r="BO6831" s="419"/>
      <c r="BP6831" s="419"/>
      <c r="BR6831" s="419"/>
      <c r="BS6831" s="419"/>
      <c r="BT6831" s="419"/>
      <c r="BV6831" s="419"/>
      <c r="BW6831" s="419"/>
      <c r="BX6831" s="397"/>
      <c r="BZ6831" s="449"/>
      <c r="CB6831" s="419"/>
      <c r="CC6831" s="419"/>
      <c r="CD6831" s="419"/>
      <c r="CF6831" s="419"/>
      <c r="CG6831" s="419"/>
      <c r="CH6831" s="419"/>
    </row>
    <row r="6832" spans="3:86" ht="21" thickBot="1">
      <c r="C6832" s="425"/>
      <c r="P6832" s="431"/>
      <c r="R6832" s="419"/>
      <c r="S6832" s="446"/>
      <c r="T6832" s="419"/>
      <c r="V6832" s="196"/>
      <c r="W6832" s="419"/>
      <c r="X6832" s="419"/>
      <c r="Z6832" s="419"/>
      <c r="AA6832" s="419"/>
      <c r="AB6832" s="419"/>
      <c r="AD6832" s="419"/>
      <c r="AE6832" s="419"/>
      <c r="AF6832" s="419"/>
      <c r="AH6832" s="419"/>
      <c r="AI6832" s="419"/>
      <c r="AJ6832" s="419"/>
      <c r="AL6832" s="419"/>
      <c r="AM6832" s="419"/>
      <c r="AN6832" s="403"/>
      <c r="AO6832" s="419"/>
      <c r="AP6832" s="419"/>
      <c r="AQ6832" s="419"/>
      <c r="AR6832" s="419"/>
      <c r="AS6832" s="419"/>
      <c r="AT6832" s="419"/>
      <c r="AU6832" s="419"/>
      <c r="AV6832" s="419"/>
      <c r="AX6832" s="419"/>
      <c r="AY6832" s="419"/>
      <c r="AZ6832" s="419"/>
      <c r="BB6832" s="419"/>
      <c r="BC6832" s="419"/>
      <c r="BD6832" s="419"/>
      <c r="BF6832" s="419"/>
      <c r="BG6832" s="419"/>
      <c r="BH6832" s="419"/>
      <c r="BJ6832" s="419"/>
      <c r="BK6832" s="419"/>
      <c r="BL6832" s="419"/>
      <c r="BN6832" s="419"/>
      <c r="BO6832" s="419"/>
      <c r="BP6832" s="419"/>
      <c r="BR6832" s="419"/>
      <c r="BS6832" s="419"/>
      <c r="BT6832" s="419"/>
      <c r="BV6832" s="419"/>
      <c r="BW6832" s="419"/>
      <c r="BX6832" s="397"/>
      <c r="BZ6832" s="449"/>
      <c r="CB6832" s="419"/>
      <c r="CC6832" s="419"/>
      <c r="CD6832" s="419"/>
      <c r="CF6832" s="419"/>
      <c r="CG6832" s="419"/>
      <c r="CH6832" s="419"/>
    </row>
    <row r="6833" spans="3:86" ht="21" thickBot="1">
      <c r="C6833" s="425"/>
      <c r="P6833" s="431"/>
      <c r="R6833" s="419"/>
      <c r="S6833" s="446"/>
      <c r="T6833" s="419"/>
      <c r="V6833" s="196"/>
      <c r="W6833" s="419"/>
      <c r="X6833" s="419"/>
      <c r="Z6833" s="419"/>
      <c r="AA6833" s="419"/>
      <c r="AB6833" s="419"/>
      <c r="AD6833" s="419"/>
      <c r="AE6833" s="419"/>
      <c r="AF6833" s="419"/>
      <c r="AH6833" s="419"/>
      <c r="AI6833" s="419"/>
      <c r="AJ6833" s="419"/>
      <c r="AL6833" s="419"/>
      <c r="AM6833" s="419"/>
      <c r="AN6833" s="403"/>
      <c r="AO6833" s="419"/>
      <c r="AP6833" s="419"/>
      <c r="AQ6833" s="419"/>
      <c r="AR6833" s="419"/>
      <c r="AS6833" s="419"/>
      <c r="AT6833" s="419"/>
      <c r="AU6833" s="419"/>
      <c r="AV6833" s="419"/>
      <c r="AX6833" s="419"/>
      <c r="AY6833" s="419"/>
      <c r="AZ6833" s="419"/>
      <c r="BB6833" s="419"/>
      <c r="BC6833" s="419"/>
      <c r="BD6833" s="419"/>
      <c r="BF6833" s="419"/>
      <c r="BG6833" s="419"/>
      <c r="BH6833" s="419"/>
      <c r="BJ6833" s="419"/>
      <c r="BK6833" s="419"/>
      <c r="BL6833" s="419"/>
      <c r="BN6833" s="419"/>
      <c r="BO6833" s="419"/>
      <c r="BP6833" s="419"/>
      <c r="BR6833" s="419"/>
      <c r="BS6833" s="419"/>
      <c r="BT6833" s="419"/>
      <c r="BV6833" s="419"/>
      <c r="BW6833" s="419"/>
      <c r="BX6833" s="397"/>
      <c r="BZ6833" s="449"/>
      <c r="CB6833" s="419"/>
      <c r="CC6833" s="419"/>
      <c r="CD6833" s="419"/>
      <c r="CF6833" s="419"/>
      <c r="CG6833" s="419"/>
      <c r="CH6833" s="419"/>
    </row>
    <row r="6834" spans="3:86" ht="21" thickBot="1">
      <c r="C6834" s="425"/>
      <c r="P6834" s="431"/>
      <c r="R6834" s="419"/>
      <c r="S6834" s="446"/>
      <c r="T6834" s="419"/>
      <c r="V6834" s="196"/>
      <c r="W6834" s="419"/>
      <c r="X6834" s="419"/>
      <c r="Z6834" s="419"/>
      <c r="AA6834" s="419"/>
      <c r="AB6834" s="419"/>
      <c r="AD6834" s="419"/>
      <c r="AE6834" s="419"/>
      <c r="AF6834" s="419"/>
      <c r="AH6834" s="419"/>
      <c r="AI6834" s="419"/>
      <c r="AJ6834" s="419"/>
      <c r="AL6834" s="419"/>
      <c r="AM6834" s="419"/>
      <c r="AN6834" s="403"/>
      <c r="AO6834" s="419"/>
      <c r="AP6834" s="419"/>
      <c r="AQ6834" s="419"/>
      <c r="AR6834" s="419"/>
      <c r="AS6834" s="419"/>
      <c r="AT6834" s="419"/>
      <c r="AU6834" s="419"/>
      <c r="AV6834" s="419"/>
      <c r="AX6834" s="419"/>
      <c r="AY6834" s="419"/>
      <c r="AZ6834" s="419"/>
      <c r="BB6834" s="419"/>
      <c r="BC6834" s="419"/>
      <c r="BD6834" s="419"/>
      <c r="BF6834" s="419"/>
      <c r="BG6834" s="419"/>
      <c r="BH6834" s="419"/>
      <c r="BJ6834" s="419"/>
      <c r="BK6834" s="419"/>
      <c r="BL6834" s="419"/>
      <c r="BN6834" s="419"/>
      <c r="BO6834" s="419"/>
      <c r="BP6834" s="419"/>
      <c r="BR6834" s="419"/>
      <c r="BS6834" s="419"/>
      <c r="BT6834" s="419"/>
      <c r="BV6834" s="419"/>
      <c r="BW6834" s="419"/>
      <c r="BX6834" s="397"/>
      <c r="BZ6834" s="449"/>
      <c r="CB6834" s="419"/>
      <c r="CC6834" s="419"/>
      <c r="CD6834" s="419"/>
      <c r="CF6834" s="419"/>
      <c r="CG6834" s="419"/>
      <c r="CH6834" s="419"/>
    </row>
    <row r="6835" spans="3:86" ht="21" thickBot="1">
      <c r="C6835" s="425"/>
      <c r="P6835" s="431"/>
      <c r="R6835" s="419"/>
      <c r="S6835" s="446"/>
      <c r="T6835" s="419"/>
      <c r="V6835" s="196"/>
      <c r="W6835" s="419"/>
      <c r="X6835" s="419"/>
      <c r="Z6835" s="419"/>
      <c r="AA6835" s="419"/>
      <c r="AB6835" s="419"/>
      <c r="AD6835" s="419"/>
      <c r="AE6835" s="419"/>
      <c r="AF6835" s="419"/>
      <c r="AH6835" s="419"/>
      <c r="AI6835" s="419"/>
      <c r="AJ6835" s="419"/>
      <c r="AL6835" s="419"/>
      <c r="AM6835" s="419"/>
      <c r="AN6835" s="403"/>
      <c r="AO6835" s="419"/>
      <c r="AP6835" s="419"/>
      <c r="AQ6835" s="419"/>
      <c r="AR6835" s="419"/>
      <c r="AS6835" s="419"/>
      <c r="AT6835" s="419"/>
      <c r="AU6835" s="419"/>
      <c r="AV6835" s="419"/>
      <c r="AX6835" s="419"/>
      <c r="AY6835" s="419"/>
      <c r="AZ6835" s="419"/>
      <c r="BB6835" s="419"/>
      <c r="BC6835" s="419"/>
      <c r="BD6835" s="419"/>
      <c r="BF6835" s="419"/>
      <c r="BG6835" s="419"/>
      <c r="BH6835" s="419"/>
      <c r="BJ6835" s="419"/>
      <c r="BK6835" s="419"/>
      <c r="BL6835" s="419"/>
      <c r="BN6835" s="419"/>
      <c r="BO6835" s="419"/>
      <c r="BP6835" s="419"/>
      <c r="BR6835" s="419"/>
      <c r="BS6835" s="419"/>
      <c r="BT6835" s="419"/>
      <c r="BV6835" s="419"/>
      <c r="BW6835" s="419"/>
      <c r="BX6835" s="397"/>
      <c r="BZ6835" s="449"/>
      <c r="CB6835" s="419"/>
      <c r="CC6835" s="419"/>
      <c r="CD6835" s="419"/>
      <c r="CF6835" s="419"/>
      <c r="CG6835" s="419"/>
      <c r="CH6835" s="419"/>
    </row>
    <row r="6836" spans="3:86" ht="21" thickBot="1">
      <c r="C6836" s="425"/>
      <c r="P6836" s="431"/>
      <c r="R6836" s="419"/>
      <c r="S6836" s="446"/>
      <c r="T6836" s="419"/>
      <c r="V6836" s="196"/>
      <c r="W6836" s="419"/>
      <c r="X6836" s="419"/>
      <c r="Z6836" s="419"/>
      <c r="AA6836" s="419"/>
      <c r="AB6836" s="419"/>
      <c r="AD6836" s="419"/>
      <c r="AE6836" s="419"/>
      <c r="AF6836" s="419"/>
      <c r="AH6836" s="419"/>
      <c r="AI6836" s="419"/>
      <c r="AJ6836" s="419"/>
      <c r="AL6836" s="419"/>
      <c r="AM6836" s="419"/>
      <c r="AN6836" s="403"/>
      <c r="AO6836" s="419"/>
      <c r="AP6836" s="419"/>
      <c r="AQ6836" s="419"/>
      <c r="AR6836" s="419"/>
      <c r="AS6836" s="419"/>
      <c r="AT6836" s="419"/>
      <c r="AU6836" s="419"/>
      <c r="AV6836" s="419"/>
      <c r="AX6836" s="419"/>
      <c r="AY6836" s="419"/>
      <c r="AZ6836" s="419"/>
      <c r="BB6836" s="419"/>
      <c r="BC6836" s="419"/>
      <c r="BD6836" s="419"/>
      <c r="BF6836" s="419"/>
      <c r="BG6836" s="419"/>
      <c r="BH6836" s="419"/>
      <c r="BJ6836" s="419"/>
      <c r="BK6836" s="419"/>
      <c r="BL6836" s="419"/>
      <c r="BN6836" s="419"/>
      <c r="BO6836" s="419"/>
      <c r="BP6836" s="419"/>
      <c r="BR6836" s="419"/>
      <c r="BS6836" s="419"/>
      <c r="BT6836" s="419"/>
      <c r="BV6836" s="419"/>
      <c r="BW6836" s="419"/>
      <c r="BX6836" s="397"/>
      <c r="BZ6836" s="449"/>
      <c r="CB6836" s="419"/>
      <c r="CC6836" s="419"/>
      <c r="CD6836" s="419"/>
      <c r="CF6836" s="419"/>
      <c r="CG6836" s="419"/>
      <c r="CH6836" s="419"/>
    </row>
    <row r="6837" spans="3:86" ht="21" thickBot="1">
      <c r="C6837" s="425"/>
      <c r="P6837" s="431"/>
      <c r="R6837" s="419"/>
      <c r="S6837" s="446"/>
      <c r="T6837" s="419"/>
      <c r="V6837" s="196"/>
      <c r="W6837" s="419"/>
      <c r="X6837" s="419"/>
      <c r="Z6837" s="419"/>
      <c r="AA6837" s="419"/>
      <c r="AB6837" s="419"/>
      <c r="AD6837" s="419"/>
      <c r="AE6837" s="419"/>
      <c r="AF6837" s="419"/>
      <c r="AH6837" s="419"/>
      <c r="AI6837" s="419"/>
      <c r="AJ6837" s="419"/>
      <c r="AL6837" s="419"/>
      <c r="AM6837" s="419"/>
      <c r="AN6837" s="403"/>
      <c r="AO6837" s="419"/>
      <c r="AP6837" s="419"/>
      <c r="AQ6837" s="419"/>
      <c r="AR6837" s="419"/>
      <c r="AS6837" s="419"/>
      <c r="AT6837" s="419"/>
      <c r="AU6837" s="419"/>
      <c r="AV6837" s="419"/>
      <c r="AX6837" s="419"/>
      <c r="AY6837" s="419"/>
      <c r="AZ6837" s="419"/>
      <c r="BB6837" s="419"/>
      <c r="BC6837" s="419"/>
      <c r="BD6837" s="419"/>
      <c r="BF6837" s="419"/>
      <c r="BG6837" s="419"/>
      <c r="BH6837" s="419"/>
      <c r="BJ6837" s="419"/>
      <c r="BK6837" s="419"/>
      <c r="BL6837" s="419"/>
      <c r="BN6837" s="419"/>
      <c r="BO6837" s="419"/>
      <c r="BP6837" s="419"/>
      <c r="BR6837" s="419"/>
      <c r="BS6837" s="419"/>
      <c r="BT6837" s="419"/>
      <c r="BV6837" s="419"/>
      <c r="BW6837" s="419"/>
      <c r="BX6837" s="397"/>
      <c r="BZ6837" s="449"/>
      <c r="CB6837" s="419"/>
      <c r="CC6837" s="419"/>
      <c r="CD6837" s="419"/>
      <c r="CF6837" s="419"/>
      <c r="CG6837" s="419"/>
      <c r="CH6837" s="419"/>
    </row>
    <row r="6838" spans="3:86" ht="21" thickBot="1">
      <c r="C6838" s="425"/>
      <c r="P6838" s="431"/>
      <c r="R6838" s="419"/>
      <c r="S6838" s="446"/>
      <c r="T6838" s="419"/>
      <c r="V6838" s="196"/>
      <c r="W6838" s="419"/>
      <c r="X6838" s="419"/>
      <c r="Z6838" s="419"/>
      <c r="AA6838" s="419"/>
      <c r="AB6838" s="419"/>
      <c r="AD6838" s="419"/>
      <c r="AE6838" s="419"/>
      <c r="AF6838" s="419"/>
      <c r="AH6838" s="419"/>
      <c r="AI6838" s="419"/>
      <c r="AJ6838" s="419"/>
      <c r="AL6838" s="419"/>
      <c r="AM6838" s="419"/>
      <c r="AN6838" s="403"/>
      <c r="AO6838" s="419"/>
      <c r="AP6838" s="419"/>
      <c r="AQ6838" s="419"/>
      <c r="AR6838" s="419"/>
      <c r="AS6838" s="419"/>
      <c r="AT6838" s="419"/>
      <c r="AU6838" s="419"/>
      <c r="AV6838" s="419"/>
      <c r="AX6838" s="419"/>
      <c r="AY6838" s="419"/>
      <c r="AZ6838" s="419"/>
      <c r="BB6838" s="419"/>
      <c r="BC6838" s="419"/>
      <c r="BD6838" s="419"/>
      <c r="BF6838" s="419"/>
      <c r="BG6838" s="419"/>
      <c r="BH6838" s="419"/>
      <c r="BJ6838" s="419"/>
      <c r="BK6838" s="419"/>
      <c r="BL6838" s="419"/>
      <c r="BN6838" s="419"/>
      <c r="BO6838" s="419"/>
      <c r="BP6838" s="419"/>
      <c r="BR6838" s="419"/>
      <c r="BS6838" s="419"/>
      <c r="BT6838" s="419"/>
      <c r="BV6838" s="419"/>
      <c r="BW6838" s="419"/>
      <c r="BX6838" s="397"/>
      <c r="BZ6838" s="449"/>
      <c r="CB6838" s="419"/>
      <c r="CC6838" s="419"/>
      <c r="CD6838" s="419"/>
      <c r="CF6838" s="419"/>
      <c r="CG6838" s="419"/>
      <c r="CH6838" s="419"/>
    </row>
    <row r="6839" spans="3:86" ht="21" thickBot="1">
      <c r="C6839" s="425"/>
      <c r="P6839" s="431"/>
      <c r="R6839" s="419"/>
      <c r="S6839" s="446"/>
      <c r="T6839" s="419"/>
      <c r="V6839" s="196"/>
      <c r="W6839" s="419"/>
      <c r="X6839" s="419"/>
      <c r="Z6839" s="419"/>
      <c r="AA6839" s="419"/>
      <c r="AB6839" s="419"/>
      <c r="AD6839" s="419"/>
      <c r="AE6839" s="419"/>
      <c r="AF6839" s="419"/>
      <c r="AH6839" s="419"/>
      <c r="AI6839" s="419"/>
      <c r="AJ6839" s="419"/>
      <c r="AL6839" s="419"/>
      <c r="AM6839" s="419"/>
      <c r="AN6839" s="403"/>
      <c r="AO6839" s="419"/>
      <c r="AP6839" s="419"/>
      <c r="AQ6839" s="419"/>
      <c r="AR6839" s="419"/>
      <c r="AS6839" s="419"/>
      <c r="AT6839" s="419"/>
      <c r="AU6839" s="419"/>
      <c r="AV6839" s="419"/>
      <c r="AX6839" s="419"/>
      <c r="AY6839" s="419"/>
      <c r="AZ6839" s="419"/>
      <c r="BB6839" s="419"/>
      <c r="BC6839" s="419"/>
      <c r="BD6839" s="419"/>
      <c r="BF6839" s="419"/>
      <c r="BG6839" s="419"/>
      <c r="BH6839" s="419"/>
      <c r="BJ6839" s="419"/>
      <c r="BK6839" s="419"/>
      <c r="BL6839" s="419"/>
      <c r="BN6839" s="419"/>
      <c r="BO6839" s="419"/>
      <c r="BP6839" s="419"/>
      <c r="BR6839" s="419"/>
      <c r="BS6839" s="419"/>
      <c r="BT6839" s="419"/>
      <c r="BV6839" s="419"/>
      <c r="BW6839" s="419"/>
      <c r="BX6839" s="397"/>
      <c r="BZ6839" s="449"/>
      <c r="CB6839" s="419"/>
      <c r="CC6839" s="419"/>
      <c r="CD6839" s="419"/>
      <c r="CF6839" s="419"/>
      <c r="CG6839" s="419"/>
      <c r="CH6839" s="419"/>
    </row>
    <row r="6840" spans="3:86" ht="21" thickBot="1">
      <c r="C6840" s="425"/>
      <c r="P6840" s="431"/>
      <c r="R6840" s="419"/>
      <c r="S6840" s="446"/>
      <c r="T6840" s="419"/>
      <c r="V6840" s="196"/>
      <c r="W6840" s="419"/>
      <c r="X6840" s="419"/>
      <c r="Z6840" s="419"/>
      <c r="AA6840" s="419"/>
      <c r="AB6840" s="419"/>
      <c r="AD6840" s="419"/>
      <c r="AE6840" s="419"/>
      <c r="AF6840" s="419"/>
      <c r="AH6840" s="419"/>
      <c r="AI6840" s="419"/>
      <c r="AJ6840" s="419"/>
      <c r="AL6840" s="419"/>
      <c r="AM6840" s="419"/>
      <c r="AN6840" s="403"/>
      <c r="AO6840" s="419"/>
      <c r="AP6840" s="419"/>
      <c r="AQ6840" s="419"/>
      <c r="AR6840" s="419"/>
      <c r="AS6840" s="419"/>
      <c r="AT6840" s="419"/>
      <c r="AU6840" s="419"/>
      <c r="AV6840" s="419"/>
      <c r="AX6840" s="419"/>
      <c r="AY6840" s="419"/>
      <c r="AZ6840" s="419"/>
      <c r="BB6840" s="419"/>
      <c r="BC6840" s="419"/>
      <c r="BD6840" s="419"/>
      <c r="BF6840" s="419"/>
      <c r="BG6840" s="419"/>
      <c r="BH6840" s="419"/>
      <c r="BJ6840" s="419"/>
      <c r="BK6840" s="419"/>
      <c r="BL6840" s="419"/>
      <c r="BN6840" s="419"/>
      <c r="BO6840" s="419"/>
      <c r="BP6840" s="419"/>
      <c r="BR6840" s="419"/>
      <c r="BS6840" s="419"/>
      <c r="BT6840" s="419"/>
      <c r="BV6840" s="419"/>
      <c r="BW6840" s="419"/>
      <c r="BX6840" s="397"/>
      <c r="BZ6840" s="449"/>
      <c r="CB6840" s="419"/>
      <c r="CC6840" s="419"/>
      <c r="CD6840" s="419"/>
      <c r="CF6840" s="419"/>
      <c r="CG6840" s="419"/>
      <c r="CH6840" s="419"/>
    </row>
    <row r="6841" spans="3:86" ht="21" thickBot="1">
      <c r="C6841" s="425"/>
      <c r="P6841" s="431"/>
      <c r="R6841" s="419"/>
      <c r="S6841" s="446"/>
      <c r="T6841" s="419"/>
      <c r="V6841" s="196"/>
      <c r="W6841" s="419"/>
      <c r="X6841" s="419"/>
      <c r="Z6841" s="419"/>
      <c r="AA6841" s="419"/>
      <c r="AB6841" s="419"/>
      <c r="AD6841" s="419"/>
      <c r="AE6841" s="419"/>
      <c r="AF6841" s="419"/>
      <c r="AH6841" s="419"/>
      <c r="AI6841" s="419"/>
      <c r="AJ6841" s="419"/>
      <c r="AL6841" s="419"/>
      <c r="AM6841" s="419"/>
      <c r="AN6841" s="403"/>
      <c r="AO6841" s="419"/>
      <c r="AP6841" s="419"/>
      <c r="AQ6841" s="419"/>
      <c r="AR6841" s="419"/>
      <c r="AS6841" s="419"/>
      <c r="AT6841" s="419"/>
      <c r="AU6841" s="419"/>
      <c r="AV6841" s="419"/>
      <c r="AX6841" s="419"/>
      <c r="AY6841" s="419"/>
      <c r="AZ6841" s="419"/>
      <c r="BB6841" s="419"/>
      <c r="BC6841" s="419"/>
      <c r="BD6841" s="419"/>
      <c r="BF6841" s="419"/>
      <c r="BG6841" s="419"/>
      <c r="BH6841" s="419"/>
      <c r="BJ6841" s="419"/>
      <c r="BK6841" s="419"/>
      <c r="BL6841" s="419"/>
      <c r="BN6841" s="419"/>
      <c r="BO6841" s="419"/>
      <c r="BP6841" s="419"/>
      <c r="BR6841" s="419"/>
      <c r="BS6841" s="419"/>
      <c r="BT6841" s="419"/>
      <c r="BV6841" s="419"/>
      <c r="BW6841" s="419"/>
      <c r="BX6841" s="397"/>
      <c r="BZ6841" s="449"/>
      <c r="CB6841" s="419"/>
      <c r="CC6841" s="419"/>
      <c r="CD6841" s="419"/>
      <c r="CF6841" s="419"/>
      <c r="CG6841" s="419"/>
      <c r="CH6841" s="419"/>
    </row>
    <row r="6842" spans="3:86" ht="21" thickBot="1">
      <c r="C6842" s="425"/>
      <c r="P6842" s="431"/>
      <c r="R6842" s="419"/>
      <c r="S6842" s="446"/>
      <c r="T6842" s="419"/>
      <c r="V6842" s="196"/>
      <c r="W6842" s="419"/>
      <c r="X6842" s="419"/>
      <c r="Z6842" s="419"/>
      <c r="AA6842" s="419"/>
      <c r="AB6842" s="419"/>
      <c r="AD6842" s="419"/>
      <c r="AE6842" s="419"/>
      <c r="AF6842" s="419"/>
      <c r="AH6842" s="419"/>
      <c r="AI6842" s="419"/>
      <c r="AJ6842" s="419"/>
      <c r="AL6842" s="419"/>
      <c r="AM6842" s="419"/>
      <c r="AN6842" s="403"/>
      <c r="AO6842" s="419"/>
      <c r="AP6842" s="419"/>
      <c r="AQ6842" s="419"/>
      <c r="AR6842" s="419"/>
      <c r="AS6842" s="419"/>
      <c r="AT6842" s="419"/>
      <c r="AU6842" s="419"/>
      <c r="AV6842" s="419"/>
      <c r="AX6842" s="419"/>
      <c r="AY6842" s="419"/>
      <c r="AZ6842" s="419"/>
      <c r="BB6842" s="419"/>
      <c r="BC6842" s="419"/>
      <c r="BD6842" s="419"/>
      <c r="BF6842" s="419"/>
      <c r="BG6842" s="419"/>
      <c r="BH6842" s="419"/>
      <c r="BJ6842" s="419"/>
      <c r="BK6842" s="419"/>
      <c r="BL6842" s="419"/>
      <c r="BN6842" s="419"/>
      <c r="BO6842" s="419"/>
      <c r="BP6842" s="419"/>
      <c r="BR6842" s="419"/>
      <c r="BS6842" s="419"/>
      <c r="BT6842" s="419"/>
      <c r="BV6842" s="419"/>
      <c r="BW6842" s="419"/>
      <c r="BX6842" s="397"/>
      <c r="BZ6842" s="449"/>
      <c r="CB6842" s="419"/>
      <c r="CC6842" s="419"/>
      <c r="CD6842" s="419"/>
      <c r="CF6842" s="419"/>
      <c r="CG6842" s="419"/>
      <c r="CH6842" s="419"/>
    </row>
    <row r="6843" spans="3:86" ht="21" thickBot="1">
      <c r="C6843" s="425"/>
      <c r="P6843" s="431"/>
      <c r="R6843" s="419"/>
      <c r="S6843" s="446"/>
      <c r="T6843" s="419"/>
      <c r="V6843" s="196"/>
      <c r="W6843" s="419"/>
      <c r="X6843" s="419"/>
      <c r="Z6843" s="419"/>
      <c r="AA6843" s="419"/>
      <c r="AB6843" s="419"/>
      <c r="AD6843" s="419"/>
      <c r="AE6843" s="419"/>
      <c r="AF6843" s="419"/>
      <c r="AH6843" s="419"/>
      <c r="AI6843" s="419"/>
      <c r="AJ6843" s="419"/>
      <c r="AL6843" s="419"/>
      <c r="AM6843" s="419"/>
      <c r="AN6843" s="403"/>
      <c r="AO6843" s="419"/>
      <c r="AP6843" s="419"/>
      <c r="AQ6843" s="419"/>
      <c r="AR6843" s="419"/>
      <c r="AS6843" s="419"/>
      <c r="AT6843" s="419"/>
      <c r="AU6843" s="419"/>
      <c r="AV6843" s="419"/>
      <c r="AX6843" s="419"/>
      <c r="AY6843" s="419"/>
      <c r="AZ6843" s="419"/>
      <c r="BB6843" s="419"/>
      <c r="BC6843" s="419"/>
      <c r="BD6843" s="419"/>
      <c r="BF6843" s="419"/>
      <c r="BG6843" s="419"/>
      <c r="BH6843" s="419"/>
      <c r="BJ6843" s="419"/>
      <c r="BK6843" s="419"/>
      <c r="BL6843" s="419"/>
      <c r="BN6843" s="419"/>
      <c r="BO6843" s="419"/>
      <c r="BP6843" s="419"/>
      <c r="BR6843" s="419"/>
      <c r="BS6843" s="419"/>
      <c r="BT6843" s="419"/>
      <c r="BV6843" s="419"/>
      <c r="BW6843" s="419"/>
      <c r="BX6843" s="397"/>
      <c r="BZ6843" s="449"/>
      <c r="CB6843" s="419"/>
      <c r="CC6843" s="419"/>
      <c r="CD6843" s="419"/>
      <c r="CF6843" s="419"/>
      <c r="CG6843" s="419"/>
      <c r="CH6843" s="419"/>
    </row>
    <row r="6844" spans="3:86" ht="21" thickBot="1">
      <c r="C6844" s="425"/>
      <c r="P6844" s="431"/>
      <c r="R6844" s="419"/>
      <c r="S6844" s="446"/>
      <c r="T6844" s="419"/>
      <c r="V6844" s="196"/>
      <c r="W6844" s="419"/>
      <c r="X6844" s="419"/>
      <c r="Z6844" s="419"/>
      <c r="AA6844" s="419"/>
      <c r="AB6844" s="419"/>
      <c r="AD6844" s="419"/>
      <c r="AE6844" s="419"/>
      <c r="AF6844" s="419"/>
      <c r="AH6844" s="419"/>
      <c r="AI6844" s="419"/>
      <c r="AJ6844" s="419"/>
      <c r="AL6844" s="419"/>
      <c r="AM6844" s="419"/>
      <c r="AN6844" s="403"/>
      <c r="AO6844" s="419"/>
      <c r="AP6844" s="419"/>
      <c r="AQ6844" s="419"/>
      <c r="AR6844" s="419"/>
      <c r="AS6844" s="419"/>
      <c r="AT6844" s="419"/>
      <c r="AU6844" s="419"/>
      <c r="AV6844" s="419"/>
      <c r="AX6844" s="419"/>
      <c r="AY6844" s="419"/>
      <c r="AZ6844" s="419"/>
      <c r="BB6844" s="419"/>
      <c r="BC6844" s="419"/>
      <c r="BD6844" s="419"/>
      <c r="BF6844" s="419"/>
      <c r="BG6844" s="419"/>
      <c r="BH6844" s="419"/>
      <c r="BJ6844" s="419"/>
      <c r="BK6844" s="419"/>
      <c r="BL6844" s="419"/>
      <c r="BN6844" s="419"/>
      <c r="BO6844" s="419"/>
      <c r="BP6844" s="419"/>
      <c r="BR6844" s="419"/>
      <c r="BS6844" s="419"/>
      <c r="BT6844" s="419"/>
      <c r="BV6844" s="419"/>
      <c r="BW6844" s="419"/>
      <c r="BX6844" s="397"/>
      <c r="BZ6844" s="449"/>
      <c r="CB6844" s="419"/>
      <c r="CC6844" s="419"/>
      <c r="CD6844" s="419"/>
      <c r="CF6844" s="419"/>
      <c r="CG6844" s="419"/>
      <c r="CH6844" s="419"/>
    </row>
    <row r="6845" spans="3:86" ht="21" thickBot="1">
      <c r="C6845" s="425"/>
      <c r="P6845" s="431"/>
      <c r="R6845" s="419"/>
      <c r="S6845" s="446"/>
      <c r="T6845" s="419"/>
      <c r="V6845" s="196"/>
      <c r="W6845" s="419"/>
      <c r="X6845" s="419"/>
      <c r="Z6845" s="419"/>
      <c r="AA6845" s="419"/>
      <c r="AB6845" s="419"/>
      <c r="AD6845" s="419"/>
      <c r="AE6845" s="419"/>
      <c r="AF6845" s="419"/>
      <c r="AH6845" s="419"/>
      <c r="AI6845" s="419"/>
      <c r="AJ6845" s="419"/>
      <c r="AL6845" s="419"/>
      <c r="AM6845" s="419"/>
      <c r="AN6845" s="403"/>
      <c r="AO6845" s="419"/>
      <c r="AP6845" s="419"/>
      <c r="AQ6845" s="419"/>
      <c r="AR6845" s="419"/>
      <c r="AS6845" s="419"/>
      <c r="AT6845" s="419"/>
      <c r="AU6845" s="419"/>
      <c r="AV6845" s="419"/>
      <c r="AX6845" s="419"/>
      <c r="AY6845" s="419"/>
      <c r="AZ6845" s="419"/>
      <c r="BB6845" s="419"/>
      <c r="BC6845" s="419"/>
      <c r="BD6845" s="419"/>
      <c r="BF6845" s="419"/>
      <c r="BG6845" s="419"/>
      <c r="BH6845" s="419"/>
      <c r="BJ6845" s="419"/>
      <c r="BK6845" s="419"/>
      <c r="BL6845" s="419"/>
      <c r="BN6845" s="419"/>
      <c r="BO6845" s="419"/>
      <c r="BP6845" s="419"/>
      <c r="BR6845" s="419"/>
      <c r="BS6845" s="419"/>
      <c r="BT6845" s="419"/>
      <c r="BV6845" s="419"/>
      <c r="BW6845" s="419"/>
      <c r="BX6845" s="397"/>
      <c r="BZ6845" s="449"/>
      <c r="CB6845" s="419"/>
      <c r="CC6845" s="419"/>
      <c r="CD6845" s="419"/>
      <c r="CF6845" s="419"/>
      <c r="CG6845" s="419"/>
      <c r="CH6845" s="419"/>
    </row>
    <row r="6846" spans="3:86" ht="21" thickBot="1">
      <c r="C6846" s="425"/>
      <c r="P6846" s="431"/>
      <c r="R6846" s="419"/>
      <c r="S6846" s="446"/>
      <c r="T6846" s="419"/>
      <c r="V6846" s="196"/>
      <c r="W6846" s="419"/>
      <c r="X6846" s="419"/>
      <c r="Z6846" s="419"/>
      <c r="AA6846" s="419"/>
      <c r="AB6846" s="419"/>
      <c r="AD6846" s="419"/>
      <c r="AE6846" s="419"/>
      <c r="AF6846" s="419"/>
      <c r="AH6846" s="419"/>
      <c r="AI6846" s="419"/>
      <c r="AJ6846" s="419"/>
      <c r="AL6846" s="419"/>
      <c r="AM6846" s="419"/>
      <c r="AN6846" s="403"/>
      <c r="AO6846" s="419"/>
      <c r="AP6846" s="419"/>
      <c r="AQ6846" s="419"/>
      <c r="AR6846" s="419"/>
      <c r="AS6846" s="419"/>
      <c r="AT6846" s="419"/>
      <c r="AU6846" s="419"/>
      <c r="AV6846" s="419"/>
      <c r="AX6846" s="419"/>
      <c r="AY6846" s="419"/>
      <c r="AZ6846" s="419"/>
      <c r="BB6846" s="419"/>
      <c r="BC6846" s="419"/>
      <c r="BD6846" s="419"/>
      <c r="BF6846" s="419"/>
      <c r="BG6846" s="419"/>
      <c r="BH6846" s="419"/>
      <c r="BJ6846" s="419"/>
      <c r="BK6846" s="419"/>
      <c r="BL6846" s="419"/>
      <c r="BN6846" s="419"/>
      <c r="BO6846" s="419"/>
      <c r="BP6846" s="419"/>
      <c r="BR6846" s="419"/>
      <c r="BS6846" s="419"/>
      <c r="BT6846" s="419"/>
      <c r="BV6846" s="419"/>
      <c r="BW6846" s="419"/>
      <c r="BX6846" s="397"/>
      <c r="BZ6846" s="449"/>
      <c r="CB6846" s="419"/>
      <c r="CC6846" s="419"/>
      <c r="CD6846" s="419"/>
      <c r="CF6846" s="419"/>
      <c r="CG6846" s="419"/>
      <c r="CH6846" s="419"/>
    </row>
    <row r="6847" spans="3:86" ht="21" thickBot="1">
      <c r="C6847" s="425"/>
      <c r="P6847" s="431"/>
      <c r="R6847" s="419"/>
      <c r="S6847" s="446"/>
      <c r="T6847" s="419"/>
      <c r="V6847" s="196"/>
      <c r="W6847" s="419"/>
      <c r="X6847" s="419"/>
      <c r="Z6847" s="419"/>
      <c r="AA6847" s="419"/>
      <c r="AB6847" s="419"/>
      <c r="AD6847" s="419"/>
      <c r="AE6847" s="419"/>
      <c r="AF6847" s="419"/>
      <c r="AH6847" s="419"/>
      <c r="AI6847" s="419"/>
      <c r="AJ6847" s="419"/>
      <c r="AL6847" s="419"/>
      <c r="AM6847" s="419"/>
      <c r="AN6847" s="403"/>
      <c r="AO6847" s="419"/>
      <c r="AP6847" s="419"/>
      <c r="AQ6847" s="419"/>
      <c r="AR6847" s="419"/>
      <c r="AS6847" s="419"/>
      <c r="AT6847" s="419"/>
      <c r="AU6847" s="419"/>
      <c r="AV6847" s="419"/>
      <c r="AX6847" s="419"/>
      <c r="AY6847" s="419"/>
      <c r="AZ6847" s="419"/>
      <c r="BB6847" s="419"/>
      <c r="BC6847" s="419"/>
      <c r="BD6847" s="419"/>
      <c r="BF6847" s="419"/>
      <c r="BG6847" s="419"/>
      <c r="BH6847" s="419"/>
      <c r="BJ6847" s="419"/>
      <c r="BK6847" s="419"/>
      <c r="BL6847" s="419"/>
      <c r="BN6847" s="419"/>
      <c r="BO6847" s="419"/>
      <c r="BP6847" s="419"/>
      <c r="BR6847" s="419"/>
      <c r="BS6847" s="419"/>
      <c r="BT6847" s="419"/>
      <c r="BV6847" s="419"/>
      <c r="BW6847" s="419"/>
      <c r="BX6847" s="397"/>
      <c r="BZ6847" s="449"/>
      <c r="CB6847" s="419"/>
      <c r="CC6847" s="419"/>
      <c r="CD6847" s="419"/>
      <c r="CF6847" s="419"/>
      <c r="CG6847" s="419"/>
      <c r="CH6847" s="419"/>
    </row>
    <row r="6848" spans="3:86" ht="21" thickBot="1">
      <c r="C6848" s="425"/>
      <c r="P6848" s="431"/>
      <c r="R6848" s="419"/>
      <c r="S6848" s="446"/>
      <c r="T6848" s="419"/>
      <c r="V6848" s="196"/>
      <c r="W6848" s="419"/>
      <c r="X6848" s="419"/>
      <c r="Z6848" s="419"/>
      <c r="AA6848" s="419"/>
      <c r="AB6848" s="419"/>
      <c r="AD6848" s="419"/>
      <c r="AE6848" s="419"/>
      <c r="AF6848" s="419"/>
      <c r="AH6848" s="419"/>
      <c r="AI6848" s="419"/>
      <c r="AJ6848" s="419"/>
      <c r="AL6848" s="419"/>
      <c r="AM6848" s="419"/>
      <c r="AN6848" s="403"/>
      <c r="AO6848" s="419"/>
      <c r="AP6848" s="419"/>
      <c r="AQ6848" s="419"/>
      <c r="AR6848" s="419"/>
      <c r="AS6848" s="419"/>
      <c r="AT6848" s="419"/>
      <c r="AU6848" s="419"/>
      <c r="AV6848" s="419"/>
      <c r="AX6848" s="419"/>
      <c r="AY6848" s="419"/>
      <c r="AZ6848" s="419"/>
      <c r="BB6848" s="419"/>
      <c r="BC6848" s="419"/>
      <c r="BD6848" s="419"/>
      <c r="BF6848" s="419"/>
      <c r="BG6848" s="419"/>
      <c r="BH6848" s="419"/>
      <c r="BJ6848" s="419"/>
      <c r="BK6848" s="419"/>
      <c r="BL6848" s="419"/>
      <c r="BN6848" s="419"/>
      <c r="BO6848" s="419"/>
      <c r="BP6848" s="419"/>
      <c r="BR6848" s="419"/>
      <c r="BS6848" s="419"/>
      <c r="BT6848" s="419"/>
      <c r="BV6848" s="419"/>
      <c r="BW6848" s="419"/>
      <c r="BX6848" s="397"/>
      <c r="BZ6848" s="449"/>
      <c r="CB6848" s="419"/>
      <c r="CC6848" s="419"/>
      <c r="CD6848" s="419"/>
      <c r="CF6848" s="419"/>
      <c r="CG6848" s="419"/>
      <c r="CH6848" s="419"/>
    </row>
    <row r="6849" spans="3:86" ht="21" thickBot="1">
      <c r="C6849" s="425"/>
      <c r="P6849" s="431"/>
      <c r="R6849" s="419"/>
      <c r="S6849" s="446"/>
      <c r="T6849" s="419"/>
      <c r="V6849" s="196"/>
      <c r="W6849" s="419"/>
      <c r="X6849" s="419"/>
      <c r="Z6849" s="419"/>
      <c r="AA6849" s="419"/>
      <c r="AB6849" s="419"/>
      <c r="AD6849" s="419"/>
      <c r="AE6849" s="419"/>
      <c r="AF6849" s="419"/>
      <c r="AH6849" s="419"/>
      <c r="AI6849" s="419"/>
      <c r="AJ6849" s="419"/>
      <c r="AL6849" s="419"/>
      <c r="AM6849" s="419"/>
      <c r="AN6849" s="403"/>
      <c r="AO6849" s="419"/>
      <c r="AP6849" s="419"/>
      <c r="AQ6849" s="419"/>
      <c r="AR6849" s="419"/>
      <c r="AS6849" s="419"/>
      <c r="AT6849" s="419"/>
      <c r="AU6849" s="419"/>
      <c r="AV6849" s="419"/>
      <c r="AX6849" s="419"/>
      <c r="AY6849" s="419"/>
      <c r="AZ6849" s="419"/>
      <c r="BB6849" s="419"/>
      <c r="BC6849" s="419"/>
      <c r="BD6849" s="419"/>
      <c r="BF6849" s="419"/>
      <c r="BG6849" s="419"/>
      <c r="BH6849" s="419"/>
      <c r="BJ6849" s="419"/>
      <c r="BK6849" s="419"/>
      <c r="BL6849" s="419"/>
      <c r="BN6849" s="419"/>
      <c r="BO6849" s="419"/>
      <c r="BP6849" s="419"/>
      <c r="BR6849" s="419"/>
      <c r="BS6849" s="419"/>
      <c r="BT6849" s="419"/>
      <c r="BV6849" s="419"/>
      <c r="BW6849" s="419"/>
      <c r="BX6849" s="397"/>
      <c r="BZ6849" s="449"/>
      <c r="CB6849" s="419"/>
      <c r="CC6849" s="419"/>
      <c r="CD6849" s="419"/>
      <c r="CF6849" s="419"/>
      <c r="CG6849" s="419"/>
      <c r="CH6849" s="419"/>
    </row>
    <row r="6850" spans="3:86" ht="21" thickBot="1">
      <c r="C6850" s="425"/>
      <c r="P6850" s="431"/>
      <c r="R6850" s="419"/>
      <c r="S6850" s="446"/>
      <c r="T6850" s="419"/>
      <c r="V6850" s="196"/>
      <c r="W6850" s="419"/>
      <c r="X6850" s="419"/>
      <c r="Z6850" s="419"/>
      <c r="AA6850" s="419"/>
      <c r="AB6850" s="419"/>
      <c r="AD6850" s="419"/>
      <c r="AE6850" s="419"/>
      <c r="AF6850" s="419"/>
      <c r="AH6850" s="419"/>
      <c r="AI6850" s="419"/>
      <c r="AJ6850" s="419"/>
      <c r="AL6850" s="419"/>
      <c r="AM6850" s="419"/>
      <c r="AN6850" s="403"/>
      <c r="AO6850" s="419"/>
      <c r="AP6850" s="419"/>
      <c r="AQ6850" s="419"/>
      <c r="AR6850" s="419"/>
      <c r="AS6850" s="419"/>
      <c r="AT6850" s="419"/>
      <c r="AU6850" s="419"/>
      <c r="AV6850" s="419"/>
      <c r="AX6850" s="419"/>
      <c r="AY6850" s="419"/>
      <c r="AZ6850" s="419"/>
      <c r="BB6850" s="419"/>
      <c r="BC6850" s="419"/>
      <c r="BD6850" s="419"/>
      <c r="BF6850" s="419"/>
      <c r="BG6850" s="419"/>
      <c r="BH6850" s="419"/>
      <c r="BJ6850" s="419"/>
      <c r="BK6850" s="419"/>
      <c r="BL6850" s="419"/>
      <c r="BN6850" s="419"/>
      <c r="BO6850" s="419"/>
      <c r="BP6850" s="419"/>
      <c r="BR6850" s="419"/>
      <c r="BS6850" s="419"/>
      <c r="BT6850" s="419"/>
      <c r="BV6850" s="419"/>
      <c r="BW6850" s="419"/>
      <c r="BX6850" s="397"/>
      <c r="BZ6850" s="449"/>
      <c r="CB6850" s="419"/>
      <c r="CC6850" s="419"/>
      <c r="CD6850" s="419"/>
      <c r="CF6850" s="419"/>
      <c r="CG6850" s="419"/>
      <c r="CH6850" s="419"/>
    </row>
    <row r="6851" spans="3:86" ht="21" thickBot="1">
      <c r="C6851" s="425"/>
      <c r="P6851" s="431"/>
      <c r="R6851" s="419"/>
      <c r="S6851" s="446"/>
      <c r="T6851" s="419"/>
      <c r="V6851" s="196"/>
      <c r="W6851" s="419"/>
      <c r="X6851" s="419"/>
      <c r="Z6851" s="419"/>
      <c r="AA6851" s="419"/>
      <c r="AB6851" s="419"/>
      <c r="AD6851" s="419"/>
      <c r="AE6851" s="419"/>
      <c r="AF6851" s="419"/>
      <c r="AH6851" s="419"/>
      <c r="AI6851" s="419"/>
      <c r="AJ6851" s="419"/>
      <c r="AL6851" s="419"/>
      <c r="AM6851" s="419"/>
      <c r="AN6851" s="403"/>
      <c r="AO6851" s="419"/>
      <c r="AP6851" s="419"/>
      <c r="AQ6851" s="419"/>
      <c r="AR6851" s="419"/>
      <c r="AS6851" s="419"/>
      <c r="AT6851" s="419"/>
      <c r="AU6851" s="419"/>
      <c r="AV6851" s="419"/>
      <c r="AX6851" s="419"/>
      <c r="AY6851" s="419"/>
      <c r="AZ6851" s="419"/>
      <c r="BB6851" s="419"/>
      <c r="BC6851" s="419"/>
      <c r="BD6851" s="419"/>
      <c r="BF6851" s="419"/>
      <c r="BG6851" s="419"/>
      <c r="BH6851" s="419"/>
      <c r="BJ6851" s="419"/>
      <c r="BK6851" s="419"/>
      <c r="BL6851" s="419"/>
      <c r="BN6851" s="419"/>
      <c r="BO6851" s="419"/>
      <c r="BP6851" s="419"/>
      <c r="BR6851" s="419"/>
      <c r="BS6851" s="419"/>
      <c r="BT6851" s="419"/>
      <c r="BV6851" s="419"/>
      <c r="BW6851" s="419"/>
      <c r="BX6851" s="397"/>
      <c r="BZ6851" s="449"/>
      <c r="CB6851" s="419"/>
      <c r="CC6851" s="419"/>
      <c r="CD6851" s="419"/>
      <c r="CF6851" s="419"/>
      <c r="CG6851" s="419"/>
      <c r="CH6851" s="419"/>
    </row>
    <row r="6852" spans="3:86" ht="21" thickBot="1">
      <c r="C6852" s="425"/>
      <c r="P6852" s="431"/>
      <c r="R6852" s="419"/>
      <c r="S6852" s="446"/>
      <c r="T6852" s="419"/>
      <c r="V6852" s="196"/>
      <c r="W6852" s="419"/>
      <c r="X6852" s="419"/>
      <c r="Z6852" s="419"/>
      <c r="AA6852" s="419"/>
      <c r="AB6852" s="419"/>
      <c r="AD6852" s="419"/>
      <c r="AE6852" s="419"/>
      <c r="AF6852" s="419"/>
      <c r="AH6852" s="419"/>
      <c r="AI6852" s="419"/>
      <c r="AJ6852" s="419"/>
      <c r="AL6852" s="419"/>
      <c r="AM6852" s="419"/>
      <c r="AN6852" s="403"/>
      <c r="AO6852" s="419"/>
      <c r="AP6852" s="419"/>
      <c r="AQ6852" s="419"/>
      <c r="AR6852" s="419"/>
      <c r="AS6852" s="419"/>
      <c r="AT6852" s="419"/>
      <c r="AU6852" s="419"/>
      <c r="AV6852" s="419"/>
      <c r="AX6852" s="419"/>
      <c r="AY6852" s="419"/>
      <c r="AZ6852" s="419"/>
      <c r="BB6852" s="419"/>
      <c r="BC6852" s="419"/>
      <c r="BD6852" s="419"/>
      <c r="BF6852" s="419"/>
      <c r="BG6852" s="419"/>
      <c r="BH6852" s="419"/>
      <c r="BJ6852" s="419"/>
      <c r="BK6852" s="419"/>
      <c r="BL6852" s="419"/>
      <c r="BN6852" s="419"/>
      <c r="BO6852" s="419"/>
      <c r="BP6852" s="419"/>
      <c r="BR6852" s="419"/>
      <c r="BS6852" s="419"/>
      <c r="BT6852" s="419"/>
      <c r="BV6852" s="419"/>
      <c r="BW6852" s="419"/>
      <c r="BX6852" s="397"/>
      <c r="BZ6852" s="449"/>
      <c r="CB6852" s="419"/>
      <c r="CC6852" s="419"/>
      <c r="CD6852" s="419"/>
      <c r="CF6852" s="419"/>
      <c r="CG6852" s="419"/>
      <c r="CH6852" s="419"/>
    </row>
    <row r="6853" spans="3:86" ht="21" thickBot="1">
      <c r="C6853" s="425"/>
      <c r="P6853" s="431"/>
      <c r="R6853" s="419"/>
      <c r="S6853" s="446"/>
      <c r="T6853" s="419"/>
      <c r="V6853" s="196"/>
      <c r="W6853" s="419"/>
      <c r="X6853" s="419"/>
      <c r="Z6853" s="419"/>
      <c r="AA6853" s="419"/>
      <c r="AB6853" s="419"/>
      <c r="AD6853" s="419"/>
      <c r="AE6853" s="419"/>
      <c r="AF6853" s="419"/>
      <c r="AH6853" s="419"/>
      <c r="AI6853" s="419"/>
      <c r="AJ6853" s="419"/>
      <c r="AL6853" s="419"/>
      <c r="AM6853" s="419"/>
      <c r="AN6853" s="403"/>
      <c r="AO6853" s="419"/>
      <c r="AP6853" s="419"/>
      <c r="AQ6853" s="419"/>
      <c r="AR6853" s="419"/>
      <c r="AS6853" s="419"/>
      <c r="AT6853" s="419"/>
      <c r="AU6853" s="419"/>
      <c r="AV6853" s="419"/>
      <c r="AX6853" s="419"/>
      <c r="AY6853" s="419"/>
      <c r="AZ6853" s="419"/>
      <c r="BB6853" s="419"/>
      <c r="BC6853" s="419"/>
      <c r="BD6853" s="419"/>
      <c r="BF6853" s="419"/>
      <c r="BG6853" s="419"/>
      <c r="BH6853" s="419"/>
      <c r="BJ6853" s="419"/>
      <c r="BK6853" s="419"/>
      <c r="BL6853" s="419"/>
      <c r="BN6853" s="419"/>
      <c r="BO6853" s="419"/>
      <c r="BP6853" s="419"/>
      <c r="BR6853" s="419"/>
      <c r="BS6853" s="419"/>
      <c r="BT6853" s="419"/>
      <c r="BV6853" s="419"/>
      <c r="BW6853" s="419"/>
      <c r="BX6853" s="397"/>
      <c r="BZ6853" s="449"/>
      <c r="CB6853" s="419"/>
      <c r="CC6853" s="419"/>
      <c r="CD6853" s="419"/>
      <c r="CF6853" s="419"/>
      <c r="CG6853" s="419"/>
      <c r="CH6853" s="419"/>
    </row>
    <row r="6854" spans="3:86" ht="21" thickBot="1">
      <c r="C6854" s="425"/>
      <c r="P6854" s="431"/>
      <c r="R6854" s="419"/>
      <c r="S6854" s="446"/>
      <c r="T6854" s="419"/>
      <c r="V6854" s="196"/>
      <c r="W6854" s="419"/>
      <c r="X6854" s="419"/>
      <c r="Z6854" s="419"/>
      <c r="AA6854" s="419"/>
      <c r="AB6854" s="419"/>
      <c r="AD6854" s="419"/>
      <c r="AE6854" s="419"/>
      <c r="AF6854" s="419"/>
      <c r="AH6854" s="419"/>
      <c r="AI6854" s="419"/>
      <c r="AJ6854" s="419"/>
      <c r="AL6854" s="419"/>
      <c r="AM6854" s="419"/>
      <c r="AN6854" s="403"/>
      <c r="AO6854" s="419"/>
      <c r="AP6854" s="419"/>
      <c r="AQ6854" s="419"/>
      <c r="AR6854" s="419"/>
      <c r="AS6854" s="419"/>
      <c r="AT6854" s="419"/>
      <c r="AU6854" s="419"/>
      <c r="AV6854" s="419"/>
      <c r="AX6854" s="419"/>
      <c r="AY6854" s="419"/>
      <c r="AZ6854" s="419"/>
      <c r="BB6854" s="419"/>
      <c r="BC6854" s="419"/>
      <c r="BD6854" s="419"/>
      <c r="BF6854" s="419"/>
      <c r="BG6854" s="419"/>
      <c r="BH6854" s="419"/>
      <c r="BJ6854" s="419"/>
      <c r="BK6854" s="419"/>
      <c r="BL6854" s="419"/>
      <c r="BN6854" s="419"/>
      <c r="BO6854" s="419"/>
      <c r="BP6854" s="419"/>
      <c r="BR6854" s="419"/>
      <c r="BS6854" s="419"/>
      <c r="BT6854" s="419"/>
      <c r="BV6854" s="419"/>
      <c r="BW6854" s="419"/>
      <c r="BX6854" s="397"/>
      <c r="BZ6854" s="449"/>
      <c r="CB6854" s="419"/>
      <c r="CC6854" s="419"/>
      <c r="CD6854" s="419"/>
      <c r="CF6854" s="419"/>
      <c r="CG6854" s="419"/>
      <c r="CH6854" s="419"/>
    </row>
    <row r="6855" spans="3:86" ht="21" thickBot="1">
      <c r="C6855" s="425"/>
      <c r="P6855" s="431"/>
      <c r="R6855" s="419"/>
      <c r="S6855" s="446"/>
      <c r="T6855" s="419"/>
      <c r="V6855" s="196"/>
      <c r="W6855" s="419"/>
      <c r="X6855" s="419"/>
      <c r="Z6855" s="419"/>
      <c r="AA6855" s="419"/>
      <c r="AB6855" s="419"/>
      <c r="AD6855" s="419"/>
      <c r="AE6855" s="419"/>
      <c r="AF6855" s="419"/>
      <c r="AH6855" s="419"/>
      <c r="AI6855" s="419"/>
      <c r="AJ6855" s="419"/>
      <c r="AL6855" s="419"/>
      <c r="AM6855" s="419"/>
      <c r="AN6855" s="403"/>
      <c r="AO6855" s="419"/>
      <c r="AP6855" s="419"/>
      <c r="AQ6855" s="419"/>
      <c r="AR6855" s="419"/>
      <c r="AS6855" s="419"/>
      <c r="AT6855" s="419"/>
      <c r="AU6855" s="419"/>
      <c r="AV6855" s="419"/>
      <c r="AX6855" s="419"/>
      <c r="AY6855" s="419"/>
      <c r="AZ6855" s="419"/>
      <c r="BB6855" s="419"/>
      <c r="BC6855" s="419"/>
      <c r="BD6855" s="419"/>
      <c r="BF6855" s="419"/>
      <c r="BG6855" s="419"/>
      <c r="BH6855" s="419"/>
      <c r="BJ6855" s="419"/>
      <c r="BK6855" s="419"/>
      <c r="BL6855" s="419"/>
      <c r="BN6855" s="419"/>
      <c r="BO6855" s="419"/>
      <c r="BP6855" s="419"/>
      <c r="BR6855" s="419"/>
      <c r="BS6855" s="419"/>
      <c r="BT6855" s="419"/>
      <c r="BV6855" s="419"/>
      <c r="BW6855" s="419"/>
      <c r="BX6855" s="397"/>
      <c r="BZ6855" s="449"/>
      <c r="CB6855" s="419"/>
      <c r="CC6855" s="419"/>
      <c r="CD6855" s="419"/>
      <c r="CF6855" s="419"/>
      <c r="CG6855" s="419"/>
      <c r="CH6855" s="419"/>
    </row>
    <row r="6856" spans="3:86" ht="21" thickBot="1">
      <c r="C6856" s="425"/>
      <c r="P6856" s="431"/>
      <c r="R6856" s="419"/>
      <c r="S6856" s="446"/>
      <c r="T6856" s="419"/>
      <c r="V6856" s="196"/>
      <c r="W6856" s="419"/>
      <c r="X6856" s="419"/>
      <c r="Z6856" s="419"/>
      <c r="AA6856" s="419"/>
      <c r="AB6856" s="419"/>
      <c r="AD6856" s="419"/>
      <c r="AE6856" s="419"/>
      <c r="AF6856" s="419"/>
      <c r="AH6856" s="419"/>
      <c r="AI6856" s="419"/>
      <c r="AJ6856" s="419"/>
      <c r="AL6856" s="419"/>
      <c r="AM6856" s="419"/>
      <c r="AN6856" s="403"/>
      <c r="AO6856" s="419"/>
      <c r="AP6856" s="419"/>
      <c r="AQ6856" s="419"/>
      <c r="AR6856" s="419"/>
      <c r="AS6856" s="419"/>
      <c r="AT6856" s="419"/>
      <c r="AU6856" s="419"/>
      <c r="AV6856" s="419"/>
      <c r="AX6856" s="419"/>
      <c r="AY6856" s="419"/>
      <c r="AZ6856" s="419"/>
      <c r="BB6856" s="419"/>
      <c r="BC6856" s="419"/>
      <c r="BD6856" s="419"/>
      <c r="BF6856" s="419"/>
      <c r="BG6856" s="419"/>
      <c r="BH6856" s="419"/>
      <c r="BJ6856" s="419"/>
      <c r="BK6856" s="419"/>
      <c r="BL6856" s="419"/>
      <c r="BN6856" s="419"/>
      <c r="BO6856" s="419"/>
      <c r="BP6856" s="419"/>
      <c r="BR6856" s="419"/>
      <c r="BS6856" s="419"/>
      <c r="BT6856" s="419"/>
      <c r="BV6856" s="419"/>
      <c r="BW6856" s="419"/>
      <c r="BX6856" s="397"/>
      <c r="BZ6856" s="449"/>
      <c r="CB6856" s="419"/>
      <c r="CC6856" s="419"/>
      <c r="CD6856" s="419"/>
      <c r="CF6856" s="419"/>
      <c r="CG6856" s="419"/>
      <c r="CH6856" s="419"/>
    </row>
    <row r="6857" spans="3:86" ht="21" thickBot="1">
      <c r="C6857" s="425"/>
      <c r="P6857" s="431"/>
      <c r="R6857" s="419"/>
      <c r="S6857" s="446"/>
      <c r="T6857" s="419"/>
      <c r="V6857" s="196"/>
      <c r="W6857" s="419"/>
      <c r="X6857" s="419"/>
      <c r="Z6857" s="419"/>
      <c r="AA6857" s="419"/>
      <c r="AB6857" s="419"/>
      <c r="AD6857" s="419"/>
      <c r="AE6857" s="419"/>
      <c r="AF6857" s="419"/>
      <c r="AH6857" s="419"/>
      <c r="AI6857" s="419"/>
      <c r="AJ6857" s="419"/>
      <c r="AL6857" s="419"/>
      <c r="AM6857" s="419"/>
      <c r="AN6857" s="403"/>
      <c r="AO6857" s="419"/>
      <c r="AP6857" s="419"/>
      <c r="AQ6857" s="419"/>
      <c r="AR6857" s="419"/>
      <c r="AS6857" s="419"/>
      <c r="AT6857" s="419"/>
      <c r="AU6857" s="419"/>
      <c r="AV6857" s="419"/>
      <c r="AX6857" s="419"/>
      <c r="AY6857" s="419"/>
      <c r="AZ6857" s="419"/>
      <c r="BB6857" s="419"/>
      <c r="BC6857" s="419"/>
      <c r="BD6857" s="419"/>
      <c r="BF6857" s="419"/>
      <c r="BG6857" s="419"/>
      <c r="BH6857" s="419"/>
      <c r="BJ6857" s="419"/>
      <c r="BK6857" s="419"/>
      <c r="BL6857" s="419"/>
      <c r="BN6857" s="419"/>
      <c r="BO6857" s="419"/>
      <c r="BP6857" s="419"/>
      <c r="BR6857" s="419"/>
      <c r="BS6857" s="419"/>
      <c r="BT6857" s="419"/>
      <c r="BV6857" s="419"/>
      <c r="BW6857" s="419"/>
      <c r="BX6857" s="397"/>
      <c r="BZ6857" s="449"/>
      <c r="CB6857" s="419"/>
      <c r="CC6857" s="419"/>
      <c r="CD6857" s="419"/>
      <c r="CF6857" s="419"/>
      <c r="CG6857" s="419"/>
      <c r="CH6857" s="419"/>
    </row>
    <row r="6858" spans="3:86" ht="21" thickBot="1">
      <c r="C6858" s="425"/>
      <c r="P6858" s="431"/>
      <c r="R6858" s="419"/>
      <c r="S6858" s="446"/>
      <c r="T6858" s="419"/>
      <c r="V6858" s="196"/>
      <c r="W6858" s="419"/>
      <c r="X6858" s="419"/>
      <c r="Z6858" s="419"/>
      <c r="AA6858" s="419"/>
      <c r="AB6858" s="419"/>
      <c r="AD6858" s="419"/>
      <c r="AE6858" s="419"/>
      <c r="AF6858" s="419"/>
      <c r="AH6858" s="419"/>
      <c r="AI6858" s="419"/>
      <c r="AJ6858" s="419"/>
      <c r="AL6858" s="419"/>
      <c r="AM6858" s="419"/>
      <c r="AN6858" s="403"/>
      <c r="AO6858" s="419"/>
      <c r="AP6858" s="419"/>
      <c r="AQ6858" s="419"/>
      <c r="AR6858" s="419"/>
      <c r="AS6858" s="419"/>
      <c r="AT6858" s="419"/>
      <c r="AU6858" s="419"/>
      <c r="AV6858" s="419"/>
      <c r="AX6858" s="419"/>
      <c r="AY6858" s="419"/>
      <c r="AZ6858" s="419"/>
      <c r="BB6858" s="419"/>
      <c r="BC6858" s="419"/>
      <c r="BD6858" s="419"/>
      <c r="BF6858" s="419"/>
      <c r="BG6858" s="419"/>
      <c r="BH6858" s="419"/>
      <c r="BJ6858" s="419"/>
      <c r="BK6858" s="419"/>
      <c r="BL6858" s="419"/>
      <c r="BN6858" s="419"/>
      <c r="BO6858" s="419"/>
      <c r="BP6858" s="419"/>
      <c r="BR6858" s="419"/>
      <c r="BS6858" s="419"/>
      <c r="BT6858" s="419"/>
      <c r="BV6858" s="419"/>
      <c r="BW6858" s="419"/>
      <c r="BX6858" s="397"/>
      <c r="BZ6858" s="449"/>
      <c r="CB6858" s="419"/>
      <c r="CC6858" s="419"/>
      <c r="CD6858" s="419"/>
      <c r="CF6858" s="419"/>
      <c r="CG6858" s="419"/>
      <c r="CH6858" s="419"/>
    </row>
    <row r="6859" spans="3:86" ht="21" thickBot="1">
      <c r="C6859" s="425"/>
      <c r="P6859" s="431"/>
      <c r="R6859" s="419"/>
      <c r="S6859" s="446"/>
      <c r="T6859" s="419"/>
      <c r="V6859" s="196"/>
      <c r="W6859" s="419"/>
      <c r="X6859" s="419"/>
      <c r="Z6859" s="419"/>
      <c r="AA6859" s="419"/>
      <c r="AB6859" s="419"/>
      <c r="AD6859" s="419"/>
      <c r="AE6859" s="419"/>
      <c r="AF6859" s="419"/>
      <c r="AH6859" s="419"/>
      <c r="AI6859" s="419"/>
      <c r="AJ6859" s="419"/>
      <c r="AL6859" s="419"/>
      <c r="AM6859" s="419"/>
      <c r="AN6859" s="403"/>
      <c r="AO6859" s="419"/>
      <c r="AP6859" s="419"/>
      <c r="AQ6859" s="419"/>
      <c r="AR6859" s="419"/>
      <c r="AS6859" s="419"/>
      <c r="AT6859" s="419"/>
      <c r="AU6859" s="419"/>
      <c r="AV6859" s="419"/>
      <c r="AX6859" s="419"/>
      <c r="AY6859" s="419"/>
      <c r="AZ6859" s="419"/>
      <c r="BB6859" s="419"/>
      <c r="BC6859" s="419"/>
      <c r="BD6859" s="419"/>
      <c r="BF6859" s="419"/>
      <c r="BG6859" s="419"/>
      <c r="BH6859" s="419"/>
      <c r="BJ6859" s="419"/>
      <c r="BK6859" s="419"/>
      <c r="BL6859" s="419"/>
      <c r="BN6859" s="419"/>
      <c r="BO6859" s="419"/>
      <c r="BP6859" s="419"/>
      <c r="BR6859" s="419"/>
      <c r="BS6859" s="419"/>
      <c r="BT6859" s="419"/>
      <c r="BV6859" s="419"/>
      <c r="BW6859" s="419"/>
      <c r="BX6859" s="397"/>
      <c r="BZ6859" s="449"/>
      <c r="CB6859" s="419"/>
      <c r="CC6859" s="419"/>
      <c r="CD6859" s="419"/>
      <c r="CF6859" s="419"/>
      <c r="CG6859" s="419"/>
      <c r="CH6859" s="419"/>
    </row>
    <row r="6860" spans="3:86" ht="21" thickBot="1">
      <c r="C6860" s="425"/>
      <c r="P6860" s="431"/>
      <c r="R6860" s="419"/>
      <c r="S6860" s="446"/>
      <c r="T6860" s="419"/>
      <c r="V6860" s="196"/>
      <c r="W6860" s="419"/>
      <c r="X6860" s="419"/>
      <c r="Z6860" s="419"/>
      <c r="AA6860" s="419"/>
      <c r="AB6860" s="419"/>
      <c r="AD6860" s="419"/>
      <c r="AE6860" s="419"/>
      <c r="AF6860" s="419"/>
      <c r="AH6860" s="419"/>
      <c r="AI6860" s="419"/>
      <c r="AJ6860" s="419"/>
      <c r="AL6860" s="419"/>
      <c r="AM6860" s="419"/>
      <c r="AN6860" s="403"/>
      <c r="AO6860" s="419"/>
      <c r="AP6860" s="419"/>
      <c r="AQ6860" s="419"/>
      <c r="AR6860" s="419"/>
      <c r="AS6860" s="419"/>
      <c r="AT6860" s="419"/>
      <c r="AU6860" s="419"/>
      <c r="AV6860" s="419"/>
      <c r="AX6860" s="419"/>
      <c r="AY6860" s="419"/>
      <c r="AZ6860" s="419"/>
      <c r="BB6860" s="419"/>
      <c r="BC6860" s="419"/>
      <c r="BD6860" s="419"/>
      <c r="BF6860" s="419"/>
      <c r="BG6860" s="419"/>
      <c r="BH6860" s="419"/>
      <c r="BJ6860" s="419"/>
      <c r="BK6860" s="419"/>
      <c r="BL6860" s="419"/>
      <c r="BN6860" s="419"/>
      <c r="BO6860" s="419"/>
      <c r="BP6860" s="419"/>
      <c r="BR6860" s="419"/>
      <c r="BS6860" s="419"/>
      <c r="BT6860" s="419"/>
      <c r="BV6860" s="419"/>
      <c r="BW6860" s="419"/>
      <c r="BX6860" s="397"/>
      <c r="BZ6860" s="449"/>
      <c r="CB6860" s="419"/>
      <c r="CC6860" s="419"/>
      <c r="CD6860" s="419"/>
      <c r="CF6860" s="419"/>
      <c r="CG6860" s="419"/>
      <c r="CH6860" s="419"/>
    </row>
    <row r="6861" spans="3:86" ht="21" thickBot="1">
      <c r="C6861" s="425"/>
      <c r="P6861" s="431"/>
      <c r="R6861" s="419"/>
      <c r="S6861" s="446"/>
      <c r="T6861" s="419"/>
      <c r="V6861" s="196"/>
      <c r="W6861" s="419"/>
      <c r="X6861" s="419"/>
      <c r="Z6861" s="419"/>
      <c r="AA6861" s="419"/>
      <c r="AB6861" s="419"/>
      <c r="AD6861" s="419"/>
      <c r="AE6861" s="419"/>
      <c r="AF6861" s="419"/>
      <c r="AH6861" s="419"/>
      <c r="AI6861" s="419"/>
      <c r="AJ6861" s="419"/>
      <c r="AL6861" s="419"/>
      <c r="AM6861" s="419"/>
      <c r="AN6861" s="403"/>
      <c r="AO6861" s="419"/>
      <c r="AP6861" s="419"/>
      <c r="AQ6861" s="419"/>
      <c r="AR6861" s="419"/>
      <c r="AS6861" s="419"/>
      <c r="AT6861" s="419"/>
      <c r="AU6861" s="419"/>
      <c r="AV6861" s="419"/>
      <c r="AX6861" s="419"/>
      <c r="AY6861" s="419"/>
      <c r="AZ6861" s="419"/>
      <c r="BB6861" s="419"/>
      <c r="BC6861" s="419"/>
      <c r="BD6861" s="419"/>
      <c r="BF6861" s="419"/>
      <c r="BG6861" s="419"/>
      <c r="BH6861" s="419"/>
      <c r="BJ6861" s="419"/>
      <c r="BK6861" s="419"/>
      <c r="BL6861" s="419"/>
      <c r="BN6861" s="419"/>
      <c r="BO6861" s="419"/>
      <c r="BP6861" s="419"/>
      <c r="BR6861" s="419"/>
      <c r="BS6861" s="419"/>
      <c r="BT6861" s="419"/>
      <c r="BV6861" s="419"/>
      <c r="BW6861" s="419"/>
      <c r="BX6861" s="397"/>
      <c r="BZ6861" s="449"/>
      <c r="CB6861" s="419"/>
      <c r="CC6861" s="419"/>
      <c r="CD6861" s="419"/>
      <c r="CF6861" s="419"/>
      <c r="CG6861" s="419"/>
      <c r="CH6861" s="419"/>
    </row>
    <row r="6862" spans="3:86" ht="21" thickBot="1">
      <c r="C6862" s="425"/>
      <c r="P6862" s="431"/>
      <c r="R6862" s="419"/>
      <c r="S6862" s="446"/>
      <c r="T6862" s="419"/>
      <c r="V6862" s="196"/>
      <c r="W6862" s="419"/>
      <c r="X6862" s="419"/>
      <c r="Z6862" s="419"/>
      <c r="AA6862" s="419"/>
      <c r="AB6862" s="419"/>
      <c r="AD6862" s="419"/>
      <c r="AE6862" s="419"/>
      <c r="AF6862" s="419"/>
      <c r="AH6862" s="419"/>
      <c r="AI6862" s="419"/>
      <c r="AJ6862" s="419"/>
      <c r="AL6862" s="419"/>
      <c r="AM6862" s="419"/>
      <c r="AN6862" s="403"/>
      <c r="AO6862" s="419"/>
      <c r="AP6862" s="419"/>
      <c r="AQ6862" s="419"/>
      <c r="AR6862" s="419"/>
      <c r="AS6862" s="419"/>
      <c r="AT6862" s="419"/>
      <c r="AU6862" s="419"/>
      <c r="AV6862" s="419"/>
      <c r="AX6862" s="419"/>
      <c r="AY6862" s="419"/>
      <c r="AZ6862" s="419"/>
      <c r="BB6862" s="419"/>
      <c r="BC6862" s="419"/>
      <c r="BD6862" s="419"/>
      <c r="BF6862" s="419"/>
      <c r="BG6862" s="419"/>
      <c r="BH6862" s="419"/>
      <c r="BJ6862" s="419"/>
      <c r="BK6862" s="419"/>
      <c r="BL6862" s="419"/>
      <c r="BN6862" s="419"/>
      <c r="BO6862" s="419"/>
      <c r="BP6862" s="419"/>
      <c r="BR6862" s="419"/>
      <c r="BS6862" s="419"/>
      <c r="BT6862" s="419"/>
      <c r="BV6862" s="419"/>
      <c r="BW6862" s="419"/>
      <c r="BX6862" s="397"/>
      <c r="BZ6862" s="449"/>
      <c r="CB6862" s="419"/>
      <c r="CC6862" s="419"/>
      <c r="CD6862" s="419"/>
      <c r="CF6862" s="419"/>
      <c r="CG6862" s="419"/>
      <c r="CH6862" s="419"/>
    </row>
    <row r="6863" spans="3:86" ht="21" thickBot="1">
      <c r="C6863" s="425"/>
      <c r="P6863" s="431"/>
      <c r="R6863" s="419"/>
      <c r="S6863" s="446"/>
      <c r="T6863" s="419"/>
      <c r="V6863" s="196"/>
      <c r="W6863" s="419"/>
      <c r="X6863" s="419"/>
      <c r="Z6863" s="419"/>
      <c r="AA6863" s="419"/>
      <c r="AB6863" s="419"/>
      <c r="AD6863" s="419"/>
      <c r="AE6863" s="419"/>
      <c r="AF6863" s="419"/>
      <c r="AH6863" s="419"/>
      <c r="AI6863" s="419"/>
      <c r="AJ6863" s="419"/>
      <c r="AL6863" s="419"/>
      <c r="AM6863" s="419"/>
      <c r="AN6863" s="403"/>
      <c r="AO6863" s="419"/>
      <c r="AP6863" s="419"/>
      <c r="AQ6863" s="419"/>
      <c r="AR6863" s="419"/>
      <c r="AS6863" s="419"/>
      <c r="AT6863" s="419"/>
      <c r="AU6863" s="419"/>
      <c r="AV6863" s="419"/>
      <c r="AX6863" s="419"/>
      <c r="AY6863" s="419"/>
      <c r="AZ6863" s="419"/>
      <c r="BB6863" s="419"/>
      <c r="BC6863" s="419"/>
      <c r="BD6863" s="419"/>
      <c r="BF6863" s="419"/>
      <c r="BG6863" s="419"/>
      <c r="BH6863" s="419"/>
      <c r="BJ6863" s="419"/>
      <c r="BK6863" s="419"/>
      <c r="BL6863" s="419"/>
      <c r="BN6863" s="419"/>
      <c r="BO6863" s="419"/>
      <c r="BP6863" s="419"/>
      <c r="BR6863" s="419"/>
      <c r="BS6863" s="419"/>
      <c r="BT6863" s="419"/>
      <c r="BV6863" s="419"/>
      <c r="BW6863" s="419"/>
      <c r="BX6863" s="397"/>
      <c r="BZ6863" s="449"/>
      <c r="CB6863" s="419"/>
      <c r="CC6863" s="419"/>
      <c r="CD6863" s="419"/>
      <c r="CF6863" s="419"/>
      <c r="CG6863" s="419"/>
      <c r="CH6863" s="419"/>
    </row>
    <row r="6864" spans="3:86" ht="21" thickBot="1">
      <c r="C6864" s="425"/>
      <c r="P6864" s="431"/>
      <c r="R6864" s="419"/>
      <c r="S6864" s="446"/>
      <c r="T6864" s="419"/>
      <c r="V6864" s="196"/>
      <c r="W6864" s="419"/>
      <c r="X6864" s="419"/>
      <c r="Z6864" s="419"/>
      <c r="AA6864" s="419"/>
      <c r="AB6864" s="419"/>
      <c r="AD6864" s="419"/>
      <c r="AE6864" s="419"/>
      <c r="AF6864" s="419"/>
      <c r="AH6864" s="419"/>
      <c r="AI6864" s="419"/>
      <c r="AJ6864" s="419"/>
      <c r="AL6864" s="419"/>
      <c r="AM6864" s="419"/>
      <c r="AN6864" s="403"/>
      <c r="AO6864" s="419"/>
      <c r="AP6864" s="419"/>
      <c r="AQ6864" s="419"/>
      <c r="AR6864" s="419"/>
      <c r="AS6864" s="419"/>
      <c r="AT6864" s="419"/>
      <c r="AU6864" s="419"/>
      <c r="AV6864" s="419"/>
      <c r="AX6864" s="419"/>
      <c r="AY6864" s="419"/>
      <c r="AZ6864" s="419"/>
      <c r="BB6864" s="419"/>
      <c r="BC6864" s="419"/>
      <c r="BD6864" s="419"/>
      <c r="BF6864" s="419"/>
      <c r="BG6864" s="419"/>
      <c r="BH6864" s="419"/>
      <c r="BJ6864" s="419"/>
      <c r="BK6864" s="419"/>
      <c r="BL6864" s="419"/>
      <c r="BN6864" s="419"/>
      <c r="BO6864" s="419"/>
      <c r="BP6864" s="419"/>
      <c r="BR6864" s="419"/>
      <c r="BS6864" s="419"/>
      <c r="BT6864" s="419"/>
      <c r="BV6864" s="419"/>
      <c r="BW6864" s="419"/>
      <c r="BX6864" s="397"/>
      <c r="BZ6864" s="449"/>
      <c r="CB6864" s="419"/>
      <c r="CC6864" s="419"/>
      <c r="CD6864" s="419"/>
      <c r="CF6864" s="419"/>
      <c r="CG6864" s="419"/>
      <c r="CH6864" s="419"/>
    </row>
    <row r="6865" spans="3:86" ht="21" thickBot="1">
      <c r="C6865" s="425"/>
      <c r="P6865" s="431"/>
      <c r="R6865" s="419"/>
      <c r="S6865" s="446"/>
      <c r="T6865" s="419"/>
      <c r="V6865" s="196"/>
      <c r="W6865" s="419"/>
      <c r="X6865" s="419"/>
      <c r="Z6865" s="419"/>
      <c r="AA6865" s="419"/>
      <c r="AB6865" s="419"/>
      <c r="AD6865" s="419"/>
      <c r="AE6865" s="419"/>
      <c r="AF6865" s="419"/>
      <c r="AH6865" s="419"/>
      <c r="AI6865" s="419"/>
      <c r="AJ6865" s="419"/>
      <c r="AL6865" s="419"/>
      <c r="AM6865" s="419"/>
      <c r="AN6865" s="403"/>
      <c r="AO6865" s="419"/>
      <c r="AP6865" s="419"/>
      <c r="AQ6865" s="419"/>
      <c r="AR6865" s="419"/>
      <c r="AS6865" s="419"/>
      <c r="AT6865" s="419"/>
      <c r="AU6865" s="419"/>
      <c r="AV6865" s="419"/>
      <c r="AX6865" s="419"/>
      <c r="AY6865" s="419"/>
      <c r="AZ6865" s="419"/>
      <c r="BB6865" s="419"/>
      <c r="BC6865" s="419"/>
      <c r="BD6865" s="419"/>
      <c r="BF6865" s="419"/>
      <c r="BG6865" s="419"/>
      <c r="BH6865" s="419"/>
      <c r="BJ6865" s="419"/>
      <c r="BK6865" s="419"/>
      <c r="BL6865" s="419"/>
      <c r="BN6865" s="419"/>
      <c r="BO6865" s="419"/>
      <c r="BP6865" s="419"/>
      <c r="BR6865" s="419"/>
      <c r="BS6865" s="419"/>
      <c r="BT6865" s="419"/>
      <c r="BV6865" s="419"/>
      <c r="BW6865" s="419"/>
      <c r="BX6865" s="397"/>
      <c r="BZ6865" s="449"/>
      <c r="CB6865" s="419"/>
      <c r="CC6865" s="419"/>
      <c r="CD6865" s="419"/>
      <c r="CF6865" s="419"/>
      <c r="CG6865" s="419"/>
      <c r="CH6865" s="419"/>
    </row>
    <row r="6866" spans="3:86" ht="21" thickBot="1">
      <c r="C6866" s="425"/>
      <c r="P6866" s="431"/>
      <c r="R6866" s="419"/>
      <c r="S6866" s="446"/>
      <c r="T6866" s="419"/>
      <c r="V6866" s="196"/>
      <c r="W6866" s="419"/>
      <c r="X6866" s="419"/>
      <c r="Z6866" s="419"/>
      <c r="AA6866" s="419"/>
      <c r="AB6866" s="419"/>
      <c r="AD6866" s="419"/>
      <c r="AE6866" s="419"/>
      <c r="AF6866" s="419"/>
      <c r="AH6866" s="419"/>
      <c r="AI6866" s="419"/>
      <c r="AJ6866" s="419"/>
      <c r="AL6866" s="419"/>
      <c r="AM6866" s="419"/>
      <c r="AN6866" s="403"/>
      <c r="AO6866" s="419"/>
      <c r="AP6866" s="419"/>
      <c r="AQ6866" s="419"/>
      <c r="AR6866" s="419"/>
      <c r="AS6866" s="419"/>
      <c r="AT6866" s="419"/>
      <c r="AU6866" s="419"/>
      <c r="AV6866" s="419"/>
      <c r="AX6866" s="419"/>
      <c r="AY6866" s="419"/>
      <c r="AZ6866" s="419"/>
      <c r="BB6866" s="419"/>
      <c r="BC6866" s="419"/>
      <c r="BD6866" s="419"/>
      <c r="BF6866" s="419"/>
      <c r="BG6866" s="419"/>
      <c r="BH6866" s="419"/>
      <c r="BJ6866" s="419"/>
      <c r="BK6866" s="419"/>
      <c r="BL6866" s="419"/>
      <c r="BN6866" s="419"/>
      <c r="BO6866" s="419"/>
      <c r="BP6866" s="419"/>
      <c r="BR6866" s="419"/>
      <c r="BS6866" s="419"/>
      <c r="BT6866" s="419"/>
      <c r="BV6866" s="419"/>
      <c r="BW6866" s="419"/>
      <c r="BX6866" s="397"/>
      <c r="BZ6866" s="449"/>
      <c r="CB6866" s="419"/>
      <c r="CC6866" s="419"/>
      <c r="CD6866" s="419"/>
      <c r="CF6866" s="419"/>
      <c r="CG6866" s="419"/>
      <c r="CH6866" s="419"/>
    </row>
    <row r="6867" spans="3:86" ht="21" thickBot="1">
      <c r="C6867" s="425"/>
      <c r="P6867" s="431"/>
      <c r="R6867" s="419"/>
      <c r="S6867" s="446"/>
      <c r="T6867" s="419"/>
      <c r="V6867" s="196"/>
      <c r="W6867" s="419"/>
      <c r="X6867" s="419"/>
      <c r="Z6867" s="419"/>
      <c r="AA6867" s="419"/>
      <c r="AB6867" s="419"/>
      <c r="AD6867" s="419"/>
      <c r="AE6867" s="419"/>
      <c r="AF6867" s="419"/>
      <c r="AH6867" s="419"/>
      <c r="AI6867" s="419"/>
      <c r="AJ6867" s="419"/>
      <c r="AL6867" s="419"/>
      <c r="AM6867" s="419"/>
      <c r="AN6867" s="403"/>
      <c r="AO6867" s="419"/>
      <c r="AP6867" s="419"/>
      <c r="AQ6867" s="419"/>
      <c r="AR6867" s="419"/>
      <c r="AS6867" s="419"/>
      <c r="AT6867" s="419"/>
      <c r="AU6867" s="419"/>
      <c r="AV6867" s="419"/>
      <c r="AX6867" s="419"/>
      <c r="AY6867" s="419"/>
      <c r="AZ6867" s="419"/>
      <c r="BB6867" s="419"/>
      <c r="BC6867" s="419"/>
      <c r="BD6867" s="419"/>
      <c r="BF6867" s="419"/>
      <c r="BG6867" s="419"/>
      <c r="BH6867" s="419"/>
      <c r="BJ6867" s="419"/>
      <c r="BK6867" s="419"/>
      <c r="BL6867" s="419"/>
      <c r="BN6867" s="419"/>
      <c r="BO6867" s="419"/>
      <c r="BP6867" s="419"/>
      <c r="BR6867" s="419"/>
      <c r="BS6867" s="419"/>
      <c r="BT6867" s="419"/>
      <c r="BV6867" s="419"/>
      <c r="BW6867" s="419"/>
      <c r="BX6867" s="397"/>
      <c r="BZ6867" s="449"/>
      <c r="CB6867" s="419"/>
      <c r="CC6867" s="419"/>
      <c r="CD6867" s="419"/>
      <c r="CF6867" s="419"/>
      <c r="CG6867" s="419"/>
      <c r="CH6867" s="419"/>
    </row>
    <row r="6868" spans="3:86" ht="21" thickBot="1">
      <c r="C6868" s="425"/>
      <c r="P6868" s="431"/>
      <c r="R6868" s="419"/>
      <c r="S6868" s="446"/>
      <c r="T6868" s="419"/>
      <c r="V6868" s="196"/>
      <c r="W6868" s="419"/>
      <c r="X6868" s="419"/>
      <c r="Z6868" s="419"/>
      <c r="AA6868" s="419"/>
      <c r="AB6868" s="419"/>
      <c r="AD6868" s="419"/>
      <c r="AE6868" s="419"/>
      <c r="AF6868" s="419"/>
      <c r="AH6868" s="419"/>
      <c r="AI6868" s="419"/>
      <c r="AJ6868" s="419"/>
      <c r="AL6868" s="419"/>
      <c r="AM6868" s="419"/>
      <c r="AN6868" s="403"/>
      <c r="AO6868" s="419"/>
      <c r="AP6868" s="419"/>
      <c r="AQ6868" s="419"/>
      <c r="AR6868" s="419"/>
      <c r="AS6868" s="419"/>
      <c r="AT6868" s="419"/>
      <c r="AU6868" s="419"/>
      <c r="AV6868" s="419"/>
      <c r="AX6868" s="419"/>
      <c r="AY6868" s="419"/>
      <c r="AZ6868" s="419"/>
      <c r="BB6868" s="419"/>
      <c r="BC6868" s="419"/>
      <c r="BD6868" s="419"/>
      <c r="BF6868" s="419"/>
      <c r="BG6868" s="419"/>
      <c r="BH6868" s="419"/>
      <c r="BJ6868" s="419"/>
      <c r="BK6868" s="419"/>
      <c r="BL6868" s="419"/>
      <c r="BN6868" s="419"/>
      <c r="BO6868" s="419"/>
      <c r="BP6868" s="419"/>
      <c r="BR6868" s="419"/>
      <c r="BS6868" s="419"/>
      <c r="BT6868" s="419"/>
      <c r="BV6868" s="419"/>
      <c r="BW6868" s="419"/>
      <c r="BX6868" s="397"/>
      <c r="BZ6868" s="449"/>
      <c r="CB6868" s="419"/>
      <c r="CC6868" s="419"/>
      <c r="CD6868" s="419"/>
      <c r="CF6868" s="419"/>
      <c r="CG6868" s="419"/>
      <c r="CH6868" s="419"/>
    </row>
    <row r="6869" spans="3:86" ht="21" thickBot="1">
      <c r="C6869" s="425"/>
      <c r="P6869" s="431"/>
      <c r="R6869" s="419"/>
      <c r="S6869" s="446"/>
      <c r="T6869" s="419"/>
      <c r="V6869" s="196"/>
      <c r="W6869" s="419"/>
      <c r="X6869" s="419"/>
      <c r="Z6869" s="419"/>
      <c r="AA6869" s="419"/>
      <c r="AB6869" s="419"/>
      <c r="AD6869" s="419"/>
      <c r="AE6869" s="419"/>
      <c r="AF6869" s="419"/>
      <c r="AH6869" s="419"/>
      <c r="AI6869" s="419"/>
      <c r="AJ6869" s="419"/>
      <c r="AL6869" s="419"/>
      <c r="AM6869" s="419"/>
      <c r="AN6869" s="403"/>
      <c r="AO6869" s="419"/>
      <c r="AP6869" s="419"/>
      <c r="AQ6869" s="419"/>
      <c r="AR6869" s="419"/>
      <c r="AS6869" s="419"/>
      <c r="AT6869" s="419"/>
      <c r="AU6869" s="419"/>
      <c r="AV6869" s="419"/>
      <c r="AX6869" s="419"/>
      <c r="AY6869" s="419"/>
      <c r="AZ6869" s="419"/>
      <c r="BB6869" s="419"/>
      <c r="BC6869" s="419"/>
      <c r="BD6869" s="419"/>
      <c r="BF6869" s="419"/>
      <c r="BG6869" s="419"/>
      <c r="BH6869" s="419"/>
      <c r="BJ6869" s="419"/>
      <c r="BK6869" s="419"/>
      <c r="BL6869" s="419"/>
      <c r="BN6869" s="419"/>
      <c r="BO6869" s="419"/>
      <c r="BP6869" s="419"/>
      <c r="BR6869" s="419"/>
      <c r="BS6869" s="419"/>
      <c r="BT6869" s="419"/>
      <c r="BV6869" s="419"/>
      <c r="BW6869" s="419"/>
      <c r="BX6869" s="397"/>
      <c r="BZ6869" s="449"/>
      <c r="CB6869" s="419"/>
      <c r="CC6869" s="419"/>
      <c r="CD6869" s="419"/>
      <c r="CF6869" s="419"/>
      <c r="CG6869" s="419"/>
      <c r="CH6869" s="419"/>
    </row>
    <row r="6870" spans="3:86" ht="21" thickBot="1">
      <c r="C6870" s="425"/>
      <c r="P6870" s="431"/>
      <c r="R6870" s="419"/>
      <c r="S6870" s="446"/>
      <c r="T6870" s="419"/>
      <c r="V6870" s="196"/>
      <c r="W6870" s="419"/>
      <c r="X6870" s="419"/>
      <c r="Z6870" s="419"/>
      <c r="AA6870" s="419"/>
      <c r="AB6870" s="419"/>
      <c r="AD6870" s="419"/>
      <c r="AE6870" s="419"/>
      <c r="AF6870" s="419"/>
      <c r="AH6870" s="419"/>
      <c r="AI6870" s="419"/>
      <c r="AJ6870" s="419"/>
      <c r="AL6870" s="419"/>
      <c r="AM6870" s="419"/>
      <c r="AN6870" s="403"/>
      <c r="AO6870" s="419"/>
      <c r="AP6870" s="419"/>
      <c r="AQ6870" s="419"/>
      <c r="AR6870" s="419"/>
      <c r="AS6870" s="419"/>
      <c r="AT6870" s="419"/>
      <c r="AU6870" s="419"/>
      <c r="AV6870" s="419"/>
      <c r="AX6870" s="419"/>
      <c r="AY6870" s="419"/>
      <c r="AZ6870" s="419"/>
      <c r="BB6870" s="419"/>
      <c r="BC6870" s="419"/>
      <c r="BD6870" s="419"/>
      <c r="BF6870" s="419"/>
      <c r="BG6870" s="419"/>
      <c r="BH6870" s="419"/>
      <c r="BJ6870" s="419"/>
      <c r="BK6870" s="419"/>
      <c r="BL6870" s="419"/>
      <c r="BN6870" s="419"/>
      <c r="BO6870" s="419"/>
      <c r="BP6870" s="419"/>
      <c r="BR6870" s="419"/>
      <c r="BS6870" s="419"/>
      <c r="BT6870" s="419"/>
      <c r="BV6870" s="419"/>
      <c r="BW6870" s="419"/>
      <c r="BX6870" s="397"/>
      <c r="BZ6870" s="449"/>
      <c r="CB6870" s="419"/>
      <c r="CC6870" s="419"/>
      <c r="CD6870" s="419"/>
      <c r="CF6870" s="419"/>
      <c r="CG6870" s="419"/>
      <c r="CH6870" s="419"/>
    </row>
    <row r="6871" spans="3:86" ht="21" thickBot="1">
      <c r="C6871" s="425"/>
      <c r="P6871" s="431"/>
      <c r="R6871" s="419"/>
      <c r="S6871" s="446"/>
      <c r="T6871" s="419"/>
      <c r="V6871" s="196"/>
      <c r="W6871" s="419"/>
      <c r="X6871" s="419"/>
      <c r="Z6871" s="419"/>
      <c r="AA6871" s="419"/>
      <c r="AB6871" s="419"/>
      <c r="AD6871" s="419"/>
      <c r="AE6871" s="419"/>
      <c r="AF6871" s="419"/>
      <c r="AH6871" s="419"/>
      <c r="AI6871" s="419"/>
      <c r="AJ6871" s="419"/>
      <c r="AL6871" s="419"/>
      <c r="AM6871" s="419"/>
      <c r="AN6871" s="403"/>
      <c r="AO6871" s="419"/>
      <c r="AP6871" s="419"/>
      <c r="AQ6871" s="419"/>
      <c r="AR6871" s="419"/>
      <c r="AS6871" s="419"/>
      <c r="AT6871" s="419"/>
      <c r="AU6871" s="419"/>
      <c r="AV6871" s="419"/>
      <c r="AX6871" s="419"/>
      <c r="AY6871" s="419"/>
      <c r="AZ6871" s="419"/>
      <c r="BB6871" s="419"/>
      <c r="BC6871" s="419"/>
      <c r="BD6871" s="419"/>
      <c r="BF6871" s="419"/>
      <c r="BG6871" s="419"/>
      <c r="BH6871" s="419"/>
      <c r="BJ6871" s="419"/>
      <c r="BK6871" s="419"/>
      <c r="BL6871" s="419"/>
      <c r="BN6871" s="419"/>
      <c r="BO6871" s="419"/>
      <c r="BP6871" s="419"/>
      <c r="BR6871" s="419"/>
      <c r="BS6871" s="419"/>
      <c r="BT6871" s="419"/>
      <c r="BV6871" s="419"/>
      <c r="BW6871" s="419"/>
      <c r="BX6871" s="397"/>
      <c r="BZ6871" s="449"/>
      <c r="CB6871" s="419"/>
      <c r="CC6871" s="419"/>
      <c r="CD6871" s="419"/>
      <c r="CF6871" s="419"/>
      <c r="CG6871" s="419"/>
      <c r="CH6871" s="419"/>
    </row>
    <row r="6872" spans="3:86" ht="21" thickBot="1">
      <c r="C6872" s="425"/>
      <c r="P6872" s="431"/>
      <c r="R6872" s="419"/>
      <c r="S6872" s="446"/>
      <c r="T6872" s="419"/>
      <c r="V6872" s="196"/>
      <c r="W6872" s="419"/>
      <c r="X6872" s="419"/>
      <c r="Z6872" s="419"/>
      <c r="AA6872" s="419"/>
      <c r="AB6872" s="419"/>
      <c r="AD6872" s="419"/>
      <c r="AE6872" s="419"/>
      <c r="AF6872" s="419"/>
      <c r="AH6872" s="419"/>
      <c r="AI6872" s="419"/>
      <c r="AJ6872" s="419"/>
      <c r="AL6872" s="419"/>
      <c r="AM6872" s="419"/>
      <c r="AN6872" s="403"/>
      <c r="AO6872" s="419"/>
      <c r="AP6872" s="419"/>
      <c r="AQ6872" s="419"/>
      <c r="AR6872" s="419"/>
      <c r="AS6872" s="419"/>
      <c r="AT6872" s="419"/>
      <c r="AU6872" s="419"/>
      <c r="AV6872" s="419"/>
      <c r="AX6872" s="419"/>
      <c r="AY6872" s="419"/>
      <c r="AZ6872" s="419"/>
      <c r="BB6872" s="419"/>
      <c r="BC6872" s="419"/>
      <c r="BD6872" s="419"/>
      <c r="BF6872" s="419"/>
      <c r="BG6872" s="419"/>
      <c r="BH6872" s="419"/>
      <c r="BJ6872" s="419"/>
      <c r="BK6872" s="419"/>
      <c r="BL6872" s="419"/>
      <c r="BN6872" s="419"/>
      <c r="BO6872" s="419"/>
      <c r="BP6872" s="419"/>
      <c r="BR6872" s="419"/>
      <c r="BS6872" s="419"/>
      <c r="BT6872" s="419"/>
      <c r="BV6872" s="419"/>
      <c r="BW6872" s="419"/>
      <c r="BX6872" s="397"/>
      <c r="BZ6872" s="449"/>
      <c r="CB6872" s="419"/>
      <c r="CC6872" s="419"/>
      <c r="CD6872" s="419"/>
      <c r="CF6872" s="419"/>
      <c r="CG6872" s="419"/>
      <c r="CH6872" s="419"/>
    </row>
    <row r="6873" spans="3:86" ht="21" thickBot="1">
      <c r="C6873" s="425"/>
      <c r="P6873" s="431"/>
      <c r="R6873" s="419"/>
      <c r="S6873" s="446"/>
      <c r="T6873" s="419"/>
      <c r="V6873" s="196"/>
      <c r="W6873" s="419"/>
      <c r="X6873" s="419"/>
      <c r="Z6873" s="419"/>
      <c r="AA6873" s="419"/>
      <c r="AB6873" s="419"/>
      <c r="AD6873" s="419"/>
      <c r="AE6873" s="419"/>
      <c r="AF6873" s="419"/>
      <c r="AH6873" s="419"/>
      <c r="AI6873" s="419"/>
      <c r="AJ6873" s="419"/>
      <c r="AL6873" s="419"/>
      <c r="AM6873" s="419"/>
      <c r="AN6873" s="403"/>
      <c r="AO6873" s="419"/>
      <c r="AP6873" s="419"/>
      <c r="AQ6873" s="419"/>
      <c r="AR6873" s="419"/>
      <c r="AS6873" s="419"/>
      <c r="AT6873" s="419"/>
      <c r="AU6873" s="419"/>
      <c r="AV6873" s="419"/>
      <c r="AX6873" s="419"/>
      <c r="AY6873" s="419"/>
      <c r="AZ6873" s="419"/>
      <c r="BB6873" s="419"/>
      <c r="BC6873" s="419"/>
      <c r="BD6873" s="419"/>
      <c r="BF6873" s="419"/>
      <c r="BG6873" s="419"/>
      <c r="BH6873" s="419"/>
      <c r="BJ6873" s="419"/>
      <c r="BK6873" s="419"/>
      <c r="BL6873" s="419"/>
      <c r="BN6873" s="419"/>
      <c r="BO6873" s="419"/>
      <c r="BP6873" s="419"/>
      <c r="BR6873" s="419"/>
      <c r="BS6873" s="419"/>
      <c r="BT6873" s="419"/>
      <c r="BV6873" s="419"/>
      <c r="BW6873" s="419"/>
      <c r="BX6873" s="397"/>
      <c r="BZ6873" s="449"/>
      <c r="CB6873" s="419"/>
      <c r="CC6873" s="419"/>
      <c r="CD6873" s="419"/>
      <c r="CF6873" s="419"/>
      <c r="CG6873" s="419"/>
      <c r="CH6873" s="419"/>
    </row>
    <row r="6874" spans="3:86" ht="21" thickBot="1">
      <c r="C6874" s="425"/>
      <c r="P6874" s="431"/>
      <c r="R6874" s="419"/>
      <c r="S6874" s="446"/>
      <c r="T6874" s="419"/>
      <c r="V6874" s="196"/>
      <c r="W6874" s="419"/>
      <c r="X6874" s="419"/>
      <c r="Z6874" s="419"/>
      <c r="AA6874" s="419"/>
      <c r="AB6874" s="419"/>
      <c r="AD6874" s="419"/>
      <c r="AE6874" s="419"/>
      <c r="AF6874" s="419"/>
      <c r="AH6874" s="419"/>
      <c r="AI6874" s="419"/>
      <c r="AJ6874" s="419"/>
      <c r="AL6874" s="419"/>
      <c r="AM6874" s="419"/>
      <c r="AN6874" s="403"/>
      <c r="AO6874" s="419"/>
      <c r="AP6874" s="419"/>
      <c r="AQ6874" s="419"/>
      <c r="AR6874" s="419"/>
      <c r="AS6874" s="419"/>
      <c r="AT6874" s="419"/>
      <c r="AU6874" s="419"/>
      <c r="AV6874" s="419"/>
      <c r="AX6874" s="419"/>
      <c r="AY6874" s="419"/>
      <c r="AZ6874" s="419"/>
      <c r="BB6874" s="419"/>
      <c r="BC6874" s="419"/>
      <c r="BD6874" s="419"/>
      <c r="BF6874" s="419"/>
      <c r="BG6874" s="419"/>
      <c r="BH6874" s="419"/>
      <c r="BJ6874" s="419"/>
      <c r="BK6874" s="419"/>
      <c r="BL6874" s="419"/>
      <c r="BN6874" s="419"/>
      <c r="BO6874" s="419"/>
      <c r="BP6874" s="419"/>
      <c r="BR6874" s="419"/>
      <c r="BS6874" s="419"/>
      <c r="BT6874" s="419"/>
      <c r="BV6874" s="419"/>
      <c r="BW6874" s="419"/>
      <c r="BX6874" s="397"/>
      <c r="BZ6874" s="449"/>
      <c r="CB6874" s="419"/>
      <c r="CC6874" s="419"/>
      <c r="CD6874" s="419"/>
      <c r="CF6874" s="419"/>
      <c r="CG6874" s="419"/>
      <c r="CH6874" s="419"/>
    </row>
    <row r="6875" spans="3:86" ht="21" thickBot="1">
      <c r="C6875" s="425"/>
      <c r="P6875" s="431"/>
      <c r="R6875" s="419"/>
      <c r="S6875" s="446"/>
      <c r="T6875" s="419"/>
      <c r="V6875" s="196"/>
      <c r="W6875" s="419"/>
      <c r="X6875" s="419"/>
      <c r="Z6875" s="419"/>
      <c r="AA6875" s="419"/>
      <c r="AB6875" s="419"/>
      <c r="AD6875" s="419"/>
      <c r="AE6875" s="419"/>
      <c r="AF6875" s="419"/>
      <c r="AH6875" s="419"/>
      <c r="AI6875" s="419"/>
      <c r="AJ6875" s="419"/>
      <c r="AL6875" s="419"/>
      <c r="AM6875" s="419"/>
      <c r="AN6875" s="403"/>
      <c r="AO6875" s="419"/>
      <c r="AP6875" s="419"/>
      <c r="AQ6875" s="419"/>
      <c r="AR6875" s="419"/>
      <c r="AS6875" s="419"/>
      <c r="AT6875" s="419"/>
      <c r="AU6875" s="419"/>
      <c r="AV6875" s="419"/>
      <c r="AX6875" s="419"/>
      <c r="AY6875" s="419"/>
      <c r="AZ6875" s="419"/>
      <c r="BB6875" s="419"/>
      <c r="BC6875" s="419"/>
      <c r="BD6875" s="419"/>
      <c r="BF6875" s="419"/>
      <c r="BG6875" s="419"/>
      <c r="BH6875" s="419"/>
      <c r="BJ6875" s="419"/>
      <c r="BK6875" s="419"/>
      <c r="BL6875" s="419"/>
      <c r="BN6875" s="419"/>
      <c r="BO6875" s="419"/>
      <c r="BP6875" s="419"/>
      <c r="BR6875" s="419"/>
      <c r="BS6875" s="419"/>
      <c r="BT6875" s="419"/>
      <c r="BV6875" s="419"/>
      <c r="BW6875" s="419"/>
      <c r="BX6875" s="397"/>
      <c r="BZ6875" s="449"/>
      <c r="CB6875" s="419"/>
      <c r="CC6875" s="419"/>
      <c r="CD6875" s="419"/>
      <c r="CF6875" s="419"/>
      <c r="CG6875" s="419"/>
      <c r="CH6875" s="419"/>
    </row>
    <row r="6876" spans="3:86" ht="21" thickBot="1">
      <c r="C6876" s="425"/>
      <c r="P6876" s="431"/>
      <c r="R6876" s="419"/>
      <c r="S6876" s="446"/>
      <c r="T6876" s="419"/>
      <c r="V6876" s="196"/>
      <c r="W6876" s="419"/>
      <c r="X6876" s="419"/>
      <c r="Z6876" s="419"/>
      <c r="AA6876" s="419"/>
      <c r="AB6876" s="419"/>
      <c r="AD6876" s="419"/>
      <c r="AE6876" s="419"/>
      <c r="AF6876" s="419"/>
      <c r="AH6876" s="419"/>
      <c r="AI6876" s="419"/>
      <c r="AJ6876" s="419"/>
      <c r="AL6876" s="419"/>
      <c r="AM6876" s="419"/>
      <c r="AN6876" s="403"/>
      <c r="AO6876" s="419"/>
      <c r="AP6876" s="419"/>
      <c r="AQ6876" s="419"/>
      <c r="AR6876" s="419"/>
      <c r="AS6876" s="419"/>
      <c r="AT6876" s="419"/>
      <c r="AU6876" s="419"/>
      <c r="AV6876" s="419"/>
      <c r="AX6876" s="419"/>
      <c r="AY6876" s="419"/>
      <c r="AZ6876" s="419"/>
      <c r="BB6876" s="419"/>
      <c r="BC6876" s="419"/>
      <c r="BD6876" s="419"/>
      <c r="BF6876" s="419"/>
      <c r="BG6876" s="419"/>
      <c r="BH6876" s="419"/>
      <c r="BJ6876" s="419"/>
      <c r="BK6876" s="419"/>
      <c r="BL6876" s="419"/>
      <c r="BN6876" s="419"/>
      <c r="BO6876" s="419"/>
      <c r="BP6876" s="419"/>
      <c r="BR6876" s="419"/>
      <c r="BS6876" s="419"/>
      <c r="BT6876" s="419"/>
      <c r="BV6876" s="419"/>
      <c r="BW6876" s="419"/>
      <c r="BX6876" s="397"/>
      <c r="BZ6876" s="449"/>
      <c r="CB6876" s="419"/>
      <c r="CC6876" s="419"/>
      <c r="CD6876" s="419"/>
      <c r="CF6876" s="419"/>
      <c r="CG6876" s="419"/>
      <c r="CH6876" s="419"/>
    </row>
    <row r="6877" spans="3:86" ht="21" thickBot="1">
      <c r="C6877" s="425"/>
      <c r="P6877" s="431"/>
      <c r="R6877" s="419"/>
      <c r="S6877" s="446"/>
      <c r="T6877" s="419"/>
      <c r="V6877" s="196"/>
      <c r="W6877" s="419"/>
      <c r="X6877" s="419"/>
      <c r="Z6877" s="419"/>
      <c r="AA6877" s="419"/>
      <c r="AB6877" s="419"/>
      <c r="AD6877" s="419"/>
      <c r="AE6877" s="419"/>
      <c r="AF6877" s="419"/>
      <c r="AH6877" s="419"/>
      <c r="AI6877" s="419"/>
      <c r="AJ6877" s="419"/>
      <c r="AL6877" s="419"/>
      <c r="AM6877" s="419"/>
      <c r="AN6877" s="403"/>
      <c r="AO6877" s="419"/>
      <c r="AP6877" s="419"/>
      <c r="AQ6877" s="419"/>
      <c r="AR6877" s="419"/>
      <c r="AS6877" s="419"/>
      <c r="AT6877" s="419"/>
      <c r="AU6877" s="419"/>
      <c r="AV6877" s="419"/>
      <c r="AX6877" s="419"/>
      <c r="AY6877" s="419"/>
      <c r="AZ6877" s="419"/>
      <c r="BB6877" s="419"/>
      <c r="BC6877" s="419"/>
      <c r="BD6877" s="419"/>
      <c r="BF6877" s="419"/>
      <c r="BG6877" s="419"/>
      <c r="BH6877" s="419"/>
      <c r="BJ6877" s="419"/>
      <c r="BK6877" s="419"/>
      <c r="BL6877" s="419"/>
      <c r="BN6877" s="419"/>
      <c r="BO6877" s="419"/>
      <c r="BP6877" s="419"/>
      <c r="BR6877" s="419"/>
      <c r="BS6877" s="419"/>
      <c r="BT6877" s="419"/>
      <c r="BV6877" s="419"/>
      <c r="BW6877" s="419"/>
      <c r="BX6877" s="397"/>
      <c r="BZ6877" s="449"/>
      <c r="CB6877" s="419"/>
      <c r="CC6877" s="419"/>
      <c r="CD6877" s="419"/>
      <c r="CF6877" s="419"/>
      <c r="CG6877" s="419"/>
      <c r="CH6877" s="419"/>
    </row>
    <row r="6878" spans="3:86" ht="21" thickBot="1">
      <c r="C6878" s="425"/>
      <c r="P6878" s="431"/>
      <c r="R6878" s="419"/>
      <c r="S6878" s="446"/>
      <c r="T6878" s="419"/>
      <c r="V6878" s="196"/>
      <c r="W6878" s="419"/>
      <c r="X6878" s="419"/>
      <c r="Z6878" s="419"/>
      <c r="AA6878" s="419"/>
      <c r="AB6878" s="419"/>
      <c r="AD6878" s="419"/>
      <c r="AE6878" s="419"/>
      <c r="AF6878" s="419"/>
      <c r="AH6878" s="419"/>
      <c r="AI6878" s="419"/>
      <c r="AJ6878" s="419"/>
      <c r="AL6878" s="419"/>
      <c r="AM6878" s="419"/>
      <c r="AN6878" s="403"/>
      <c r="AO6878" s="419"/>
      <c r="AP6878" s="419"/>
      <c r="AQ6878" s="419"/>
      <c r="AR6878" s="419"/>
      <c r="AS6878" s="419"/>
      <c r="AT6878" s="419"/>
      <c r="AU6878" s="419"/>
      <c r="AV6878" s="419"/>
      <c r="AX6878" s="419"/>
      <c r="AY6878" s="419"/>
      <c r="AZ6878" s="419"/>
      <c r="BB6878" s="419"/>
      <c r="BC6878" s="419"/>
      <c r="BD6878" s="419"/>
      <c r="BF6878" s="419"/>
      <c r="BG6878" s="419"/>
      <c r="BH6878" s="419"/>
      <c r="BJ6878" s="419"/>
      <c r="BK6878" s="419"/>
      <c r="BL6878" s="419"/>
      <c r="BN6878" s="419"/>
      <c r="BO6878" s="419"/>
      <c r="BP6878" s="419"/>
      <c r="BR6878" s="419"/>
      <c r="BS6878" s="419"/>
      <c r="BT6878" s="419"/>
      <c r="BV6878" s="419"/>
      <c r="BW6878" s="419"/>
      <c r="BX6878" s="397"/>
      <c r="BZ6878" s="449"/>
      <c r="CB6878" s="419"/>
      <c r="CC6878" s="419"/>
      <c r="CD6878" s="419"/>
      <c r="CF6878" s="419"/>
      <c r="CG6878" s="419"/>
      <c r="CH6878" s="419"/>
    </row>
    <row r="6879" spans="3:86" ht="21" thickBot="1">
      <c r="C6879" s="425"/>
      <c r="P6879" s="431"/>
      <c r="R6879" s="419"/>
      <c r="S6879" s="446"/>
      <c r="T6879" s="419"/>
      <c r="V6879" s="196"/>
      <c r="W6879" s="419"/>
      <c r="X6879" s="419"/>
      <c r="Z6879" s="419"/>
      <c r="AA6879" s="419"/>
      <c r="AB6879" s="419"/>
      <c r="AD6879" s="419"/>
      <c r="AE6879" s="419"/>
      <c r="AF6879" s="419"/>
      <c r="AH6879" s="419"/>
      <c r="AI6879" s="419"/>
      <c r="AJ6879" s="419"/>
      <c r="AL6879" s="419"/>
      <c r="AM6879" s="419"/>
      <c r="AN6879" s="403"/>
      <c r="AO6879" s="419"/>
      <c r="AP6879" s="419"/>
      <c r="AQ6879" s="419"/>
      <c r="AR6879" s="419"/>
      <c r="AS6879" s="419"/>
      <c r="AT6879" s="419"/>
      <c r="AU6879" s="419"/>
      <c r="AV6879" s="419"/>
      <c r="AX6879" s="419"/>
      <c r="AY6879" s="419"/>
      <c r="AZ6879" s="419"/>
      <c r="BB6879" s="419"/>
      <c r="BC6879" s="419"/>
      <c r="BD6879" s="419"/>
      <c r="BF6879" s="419"/>
      <c r="BG6879" s="419"/>
      <c r="BH6879" s="419"/>
      <c r="BJ6879" s="419"/>
      <c r="BK6879" s="419"/>
      <c r="BL6879" s="419"/>
      <c r="BN6879" s="419"/>
      <c r="BO6879" s="419"/>
      <c r="BP6879" s="419"/>
      <c r="BR6879" s="419"/>
      <c r="BS6879" s="419"/>
      <c r="BT6879" s="419"/>
      <c r="BV6879" s="419"/>
      <c r="BW6879" s="419"/>
      <c r="BX6879" s="397"/>
      <c r="BZ6879" s="449"/>
      <c r="CB6879" s="419"/>
      <c r="CC6879" s="419"/>
      <c r="CD6879" s="419"/>
      <c r="CF6879" s="419"/>
      <c r="CG6879" s="419"/>
      <c r="CH6879" s="419"/>
    </row>
    <row r="6880" spans="3:86" ht="21" thickBot="1">
      <c r="C6880" s="425"/>
      <c r="P6880" s="431"/>
      <c r="R6880" s="419"/>
      <c r="S6880" s="446"/>
      <c r="T6880" s="419"/>
      <c r="V6880" s="196"/>
      <c r="W6880" s="419"/>
      <c r="X6880" s="419"/>
      <c r="Z6880" s="419"/>
      <c r="AA6880" s="419"/>
      <c r="AB6880" s="419"/>
      <c r="AD6880" s="419"/>
      <c r="AE6880" s="419"/>
      <c r="AF6880" s="419"/>
      <c r="AH6880" s="419"/>
      <c r="AI6880" s="419"/>
      <c r="AJ6880" s="419"/>
      <c r="AL6880" s="419"/>
      <c r="AM6880" s="419"/>
      <c r="AN6880" s="403"/>
      <c r="AO6880" s="419"/>
      <c r="AP6880" s="419"/>
      <c r="AQ6880" s="419"/>
      <c r="AR6880" s="419"/>
      <c r="AS6880" s="419"/>
      <c r="AT6880" s="419"/>
      <c r="AU6880" s="419"/>
      <c r="AV6880" s="419"/>
      <c r="AX6880" s="419"/>
      <c r="AY6880" s="419"/>
      <c r="AZ6880" s="419"/>
      <c r="BB6880" s="419"/>
      <c r="BC6880" s="419"/>
      <c r="BD6880" s="419"/>
      <c r="BF6880" s="419"/>
      <c r="BG6880" s="419"/>
      <c r="BH6880" s="419"/>
      <c r="BJ6880" s="419"/>
      <c r="BK6880" s="419"/>
      <c r="BL6880" s="419"/>
      <c r="BN6880" s="419"/>
      <c r="BO6880" s="419"/>
      <c r="BP6880" s="419"/>
      <c r="BR6880" s="419"/>
      <c r="BS6880" s="419"/>
      <c r="BT6880" s="419"/>
      <c r="BV6880" s="419"/>
      <c r="BW6880" s="419"/>
      <c r="BX6880" s="397"/>
      <c r="BZ6880" s="449"/>
      <c r="CB6880" s="419"/>
      <c r="CC6880" s="419"/>
      <c r="CD6880" s="419"/>
      <c r="CF6880" s="419"/>
      <c r="CG6880" s="419"/>
      <c r="CH6880" s="419"/>
    </row>
    <row r="6881" spans="3:86" ht="21" thickBot="1">
      <c r="C6881" s="425"/>
      <c r="P6881" s="431"/>
      <c r="R6881" s="419"/>
      <c r="S6881" s="446"/>
      <c r="T6881" s="419"/>
      <c r="V6881" s="196"/>
      <c r="W6881" s="419"/>
      <c r="X6881" s="419"/>
      <c r="Z6881" s="419"/>
      <c r="AA6881" s="419"/>
      <c r="AB6881" s="419"/>
      <c r="AD6881" s="419"/>
      <c r="AE6881" s="419"/>
      <c r="AF6881" s="419"/>
      <c r="AH6881" s="419"/>
      <c r="AI6881" s="419"/>
      <c r="AJ6881" s="419"/>
      <c r="AL6881" s="419"/>
      <c r="AM6881" s="419"/>
      <c r="AN6881" s="403"/>
      <c r="AO6881" s="419"/>
      <c r="AP6881" s="419"/>
      <c r="AQ6881" s="419"/>
      <c r="AR6881" s="419"/>
      <c r="AS6881" s="419"/>
      <c r="AT6881" s="419"/>
      <c r="AU6881" s="419"/>
      <c r="AV6881" s="419"/>
      <c r="AX6881" s="419"/>
      <c r="AY6881" s="419"/>
      <c r="AZ6881" s="419"/>
      <c r="BB6881" s="419"/>
      <c r="BC6881" s="419"/>
      <c r="BD6881" s="419"/>
      <c r="BF6881" s="419"/>
      <c r="BG6881" s="419"/>
      <c r="BH6881" s="419"/>
      <c r="BJ6881" s="419"/>
      <c r="BK6881" s="419"/>
      <c r="BL6881" s="419"/>
      <c r="BN6881" s="419"/>
      <c r="BO6881" s="419"/>
      <c r="BP6881" s="419"/>
      <c r="BR6881" s="419"/>
      <c r="BS6881" s="419"/>
      <c r="BT6881" s="419"/>
      <c r="BV6881" s="419"/>
      <c r="BW6881" s="419"/>
      <c r="BX6881" s="397"/>
      <c r="BZ6881" s="449"/>
      <c r="CB6881" s="419"/>
      <c r="CC6881" s="419"/>
      <c r="CD6881" s="419"/>
      <c r="CF6881" s="419"/>
      <c r="CG6881" s="419"/>
      <c r="CH6881" s="419"/>
    </row>
    <row r="6882" spans="3:86" ht="21" thickBot="1">
      <c r="C6882" s="425"/>
      <c r="P6882" s="431"/>
      <c r="R6882" s="419"/>
      <c r="S6882" s="446"/>
      <c r="T6882" s="419"/>
      <c r="V6882" s="196"/>
      <c r="W6882" s="419"/>
      <c r="X6882" s="419"/>
      <c r="Z6882" s="419"/>
      <c r="AA6882" s="419"/>
      <c r="AB6882" s="419"/>
      <c r="AD6882" s="419"/>
      <c r="AE6882" s="419"/>
      <c r="AF6882" s="419"/>
      <c r="AH6882" s="419"/>
      <c r="AI6882" s="419"/>
      <c r="AJ6882" s="419"/>
      <c r="AL6882" s="419"/>
      <c r="AM6882" s="419"/>
      <c r="AN6882" s="403"/>
      <c r="AO6882" s="419"/>
      <c r="AP6882" s="419"/>
      <c r="AQ6882" s="419"/>
      <c r="AR6882" s="419"/>
      <c r="AS6882" s="419"/>
      <c r="AT6882" s="419"/>
      <c r="AU6882" s="419"/>
      <c r="AV6882" s="419"/>
      <c r="AX6882" s="419"/>
      <c r="AY6882" s="419"/>
      <c r="AZ6882" s="419"/>
      <c r="BB6882" s="419"/>
      <c r="BC6882" s="419"/>
      <c r="BD6882" s="419"/>
      <c r="BF6882" s="419"/>
      <c r="BG6882" s="419"/>
      <c r="BH6882" s="419"/>
      <c r="BJ6882" s="419"/>
      <c r="BK6882" s="419"/>
      <c r="BL6882" s="419"/>
      <c r="BN6882" s="419"/>
      <c r="BO6882" s="419"/>
      <c r="BP6882" s="419"/>
      <c r="BR6882" s="419"/>
      <c r="BS6882" s="419"/>
      <c r="BT6882" s="419"/>
      <c r="BV6882" s="419"/>
      <c r="BW6882" s="419"/>
      <c r="BX6882" s="397"/>
      <c r="BZ6882" s="449"/>
      <c r="CB6882" s="419"/>
      <c r="CC6882" s="419"/>
      <c r="CD6882" s="419"/>
      <c r="CF6882" s="419"/>
      <c r="CG6882" s="419"/>
      <c r="CH6882" s="419"/>
    </row>
    <row r="6883" spans="3:86" ht="21" thickBot="1">
      <c r="C6883" s="425"/>
      <c r="P6883" s="431"/>
      <c r="R6883" s="419"/>
      <c r="S6883" s="446"/>
      <c r="T6883" s="419"/>
      <c r="V6883" s="196"/>
      <c r="W6883" s="419"/>
      <c r="X6883" s="419"/>
      <c r="Z6883" s="419"/>
      <c r="AA6883" s="419"/>
      <c r="AB6883" s="419"/>
      <c r="AD6883" s="419"/>
      <c r="AE6883" s="419"/>
      <c r="AF6883" s="419"/>
      <c r="AH6883" s="419"/>
      <c r="AI6883" s="419"/>
      <c r="AJ6883" s="419"/>
      <c r="AL6883" s="419"/>
      <c r="AM6883" s="419"/>
      <c r="AN6883" s="403"/>
      <c r="AO6883" s="419"/>
      <c r="AP6883" s="419"/>
      <c r="AQ6883" s="419"/>
      <c r="AR6883" s="419"/>
      <c r="AS6883" s="419"/>
      <c r="AT6883" s="419"/>
      <c r="AU6883" s="419"/>
      <c r="AV6883" s="419"/>
      <c r="AX6883" s="419"/>
      <c r="AY6883" s="419"/>
      <c r="AZ6883" s="419"/>
      <c r="BB6883" s="419"/>
      <c r="BC6883" s="419"/>
      <c r="BD6883" s="419"/>
      <c r="BF6883" s="419"/>
      <c r="BG6883" s="419"/>
      <c r="BH6883" s="419"/>
      <c r="BJ6883" s="419"/>
      <c r="BK6883" s="419"/>
      <c r="BL6883" s="419"/>
      <c r="BN6883" s="419"/>
      <c r="BO6883" s="419"/>
      <c r="BP6883" s="419"/>
      <c r="BR6883" s="419"/>
      <c r="BS6883" s="419"/>
      <c r="BT6883" s="419"/>
      <c r="BV6883" s="419"/>
      <c r="BW6883" s="419"/>
      <c r="BX6883" s="397"/>
      <c r="BZ6883" s="449"/>
      <c r="CB6883" s="419"/>
      <c r="CC6883" s="419"/>
      <c r="CD6883" s="419"/>
      <c r="CF6883" s="419"/>
      <c r="CG6883" s="419"/>
      <c r="CH6883" s="419"/>
    </row>
    <row r="6884" spans="3:86" ht="21" thickBot="1">
      <c r="C6884" s="425"/>
      <c r="P6884" s="431"/>
      <c r="R6884" s="419"/>
      <c r="S6884" s="446"/>
      <c r="T6884" s="419"/>
      <c r="V6884" s="196"/>
      <c r="W6884" s="419"/>
      <c r="X6884" s="419"/>
      <c r="Z6884" s="419"/>
      <c r="AA6884" s="419"/>
      <c r="AB6884" s="419"/>
      <c r="AD6884" s="419"/>
      <c r="AE6884" s="419"/>
      <c r="AF6884" s="419"/>
      <c r="AH6884" s="419"/>
      <c r="AI6884" s="419"/>
      <c r="AJ6884" s="419"/>
      <c r="AL6884" s="419"/>
      <c r="AM6884" s="419"/>
      <c r="AN6884" s="403"/>
      <c r="AO6884" s="419"/>
      <c r="AP6884" s="419"/>
      <c r="AQ6884" s="419"/>
      <c r="AR6884" s="419"/>
      <c r="AS6884" s="419"/>
      <c r="AT6884" s="419"/>
      <c r="AU6884" s="419"/>
      <c r="AV6884" s="419"/>
      <c r="AX6884" s="419"/>
      <c r="AY6884" s="419"/>
      <c r="AZ6884" s="419"/>
      <c r="BB6884" s="419"/>
      <c r="BC6884" s="419"/>
      <c r="BD6884" s="419"/>
      <c r="BF6884" s="419"/>
      <c r="BG6884" s="419"/>
      <c r="BH6884" s="419"/>
      <c r="BJ6884" s="419"/>
      <c r="BK6884" s="419"/>
      <c r="BL6884" s="419"/>
      <c r="BN6884" s="419"/>
      <c r="BO6884" s="419"/>
      <c r="BP6884" s="419"/>
      <c r="BR6884" s="419"/>
      <c r="BS6884" s="419"/>
      <c r="BT6884" s="419"/>
      <c r="BV6884" s="419"/>
      <c r="BW6884" s="419"/>
      <c r="BX6884" s="397"/>
      <c r="BZ6884" s="449"/>
      <c r="CB6884" s="419"/>
      <c r="CC6884" s="419"/>
      <c r="CD6884" s="419"/>
      <c r="CF6884" s="419"/>
      <c r="CG6884" s="419"/>
      <c r="CH6884" s="419"/>
    </row>
    <row r="6885" spans="3:86" ht="21" thickBot="1">
      <c r="C6885" s="425"/>
      <c r="P6885" s="431"/>
      <c r="R6885" s="419"/>
      <c r="S6885" s="446"/>
      <c r="T6885" s="419"/>
      <c r="V6885" s="196"/>
      <c r="W6885" s="419"/>
      <c r="X6885" s="419"/>
      <c r="Z6885" s="419"/>
      <c r="AA6885" s="419"/>
      <c r="AB6885" s="419"/>
      <c r="AD6885" s="419"/>
      <c r="AE6885" s="419"/>
      <c r="AF6885" s="419"/>
      <c r="AH6885" s="419"/>
      <c r="AI6885" s="419"/>
      <c r="AJ6885" s="419"/>
      <c r="AL6885" s="419"/>
      <c r="AM6885" s="419"/>
      <c r="AN6885" s="403"/>
      <c r="AO6885" s="419"/>
      <c r="AP6885" s="419"/>
      <c r="AQ6885" s="419"/>
      <c r="AR6885" s="419"/>
      <c r="AS6885" s="419"/>
      <c r="AT6885" s="419"/>
      <c r="AU6885" s="419"/>
      <c r="AV6885" s="419"/>
      <c r="AX6885" s="419"/>
      <c r="AY6885" s="419"/>
      <c r="AZ6885" s="419"/>
      <c r="BB6885" s="419"/>
      <c r="BC6885" s="419"/>
      <c r="BD6885" s="419"/>
      <c r="BF6885" s="419"/>
      <c r="BG6885" s="419"/>
      <c r="BH6885" s="419"/>
      <c r="BJ6885" s="419"/>
      <c r="BK6885" s="419"/>
      <c r="BL6885" s="419"/>
      <c r="BN6885" s="419"/>
      <c r="BO6885" s="419"/>
      <c r="BP6885" s="419"/>
      <c r="BR6885" s="419"/>
      <c r="BS6885" s="419"/>
      <c r="BT6885" s="419"/>
      <c r="BV6885" s="419"/>
      <c r="BW6885" s="419"/>
      <c r="BX6885" s="397"/>
      <c r="BZ6885" s="449"/>
      <c r="CB6885" s="419"/>
      <c r="CC6885" s="419"/>
      <c r="CD6885" s="419"/>
      <c r="CF6885" s="419"/>
      <c r="CG6885" s="419"/>
      <c r="CH6885" s="419"/>
    </row>
    <row r="6886" spans="3:86" ht="21" thickBot="1">
      <c r="C6886" s="425"/>
      <c r="P6886" s="431"/>
      <c r="R6886" s="419"/>
      <c r="S6886" s="446"/>
      <c r="T6886" s="419"/>
      <c r="V6886" s="196"/>
      <c r="W6886" s="419"/>
      <c r="X6886" s="419"/>
      <c r="Z6886" s="419"/>
      <c r="AA6886" s="419"/>
      <c r="AB6886" s="419"/>
      <c r="AD6886" s="419"/>
      <c r="AE6886" s="419"/>
      <c r="AF6886" s="419"/>
      <c r="AH6886" s="419"/>
      <c r="AI6886" s="419"/>
      <c r="AJ6886" s="419"/>
      <c r="AL6886" s="419"/>
      <c r="AM6886" s="419"/>
      <c r="AN6886" s="403"/>
      <c r="AO6886" s="419"/>
      <c r="AP6886" s="419"/>
      <c r="AQ6886" s="419"/>
      <c r="AR6886" s="419"/>
      <c r="AS6886" s="419"/>
      <c r="AT6886" s="419"/>
      <c r="AU6886" s="419"/>
      <c r="AV6886" s="419"/>
      <c r="AX6886" s="419"/>
      <c r="AY6886" s="419"/>
      <c r="AZ6886" s="419"/>
      <c r="BB6886" s="419"/>
      <c r="BC6886" s="419"/>
      <c r="BD6886" s="419"/>
      <c r="BF6886" s="419"/>
      <c r="BG6886" s="419"/>
      <c r="BH6886" s="419"/>
      <c r="BJ6886" s="419"/>
      <c r="BK6886" s="419"/>
      <c r="BL6886" s="419"/>
      <c r="BN6886" s="419"/>
      <c r="BO6886" s="419"/>
      <c r="BP6886" s="419"/>
      <c r="BR6886" s="419"/>
      <c r="BS6886" s="419"/>
      <c r="BT6886" s="419"/>
      <c r="BV6886" s="419"/>
      <c r="BW6886" s="419"/>
      <c r="BX6886" s="397"/>
      <c r="BZ6886" s="449"/>
      <c r="CB6886" s="419"/>
      <c r="CC6886" s="419"/>
      <c r="CD6886" s="419"/>
      <c r="CF6886" s="419"/>
      <c r="CG6886" s="419"/>
      <c r="CH6886" s="419"/>
    </row>
    <row r="6887" spans="3:86" ht="21" thickBot="1">
      <c r="C6887" s="425"/>
      <c r="P6887" s="431"/>
      <c r="R6887" s="419"/>
      <c r="S6887" s="446"/>
      <c r="T6887" s="419"/>
      <c r="V6887" s="196"/>
      <c r="W6887" s="419"/>
      <c r="X6887" s="419"/>
      <c r="Z6887" s="419"/>
      <c r="AA6887" s="419"/>
      <c r="AB6887" s="419"/>
      <c r="AD6887" s="419"/>
      <c r="AE6887" s="419"/>
      <c r="AF6887" s="419"/>
      <c r="AH6887" s="419"/>
      <c r="AI6887" s="419"/>
      <c r="AJ6887" s="419"/>
      <c r="AL6887" s="419"/>
      <c r="AM6887" s="419"/>
      <c r="AN6887" s="403"/>
      <c r="AO6887" s="419"/>
      <c r="AP6887" s="419"/>
      <c r="AQ6887" s="419"/>
      <c r="AR6887" s="419"/>
      <c r="AS6887" s="419"/>
      <c r="AT6887" s="419"/>
      <c r="AU6887" s="419"/>
      <c r="AV6887" s="419"/>
      <c r="AX6887" s="419"/>
      <c r="AY6887" s="419"/>
      <c r="AZ6887" s="419"/>
      <c r="BB6887" s="419"/>
      <c r="BC6887" s="419"/>
      <c r="BD6887" s="419"/>
      <c r="BF6887" s="419"/>
      <c r="BG6887" s="419"/>
      <c r="BH6887" s="419"/>
      <c r="BJ6887" s="419"/>
      <c r="BK6887" s="419"/>
      <c r="BL6887" s="419"/>
      <c r="BN6887" s="419"/>
      <c r="BO6887" s="419"/>
      <c r="BP6887" s="419"/>
      <c r="BR6887" s="419"/>
      <c r="BS6887" s="419"/>
      <c r="BT6887" s="419"/>
      <c r="BV6887" s="419"/>
      <c r="BW6887" s="419"/>
      <c r="BX6887" s="397"/>
      <c r="BZ6887" s="449"/>
      <c r="CB6887" s="419"/>
      <c r="CC6887" s="419"/>
      <c r="CD6887" s="419"/>
      <c r="CF6887" s="419"/>
      <c r="CG6887" s="419"/>
      <c r="CH6887" s="419"/>
    </row>
    <row r="6888" spans="3:86" ht="21" thickBot="1">
      <c r="C6888" s="425"/>
      <c r="P6888" s="431"/>
      <c r="R6888" s="419"/>
      <c r="S6888" s="446"/>
      <c r="T6888" s="419"/>
      <c r="V6888" s="196"/>
      <c r="W6888" s="419"/>
      <c r="X6888" s="419"/>
      <c r="Z6888" s="419"/>
      <c r="AA6888" s="419"/>
      <c r="AB6888" s="419"/>
      <c r="AD6888" s="419"/>
      <c r="AE6888" s="419"/>
      <c r="AF6888" s="419"/>
      <c r="AH6888" s="419"/>
      <c r="AI6888" s="419"/>
      <c r="AJ6888" s="419"/>
      <c r="AL6888" s="419"/>
      <c r="AM6888" s="419"/>
      <c r="AN6888" s="403"/>
      <c r="AO6888" s="419"/>
      <c r="AP6888" s="419"/>
      <c r="AQ6888" s="419"/>
      <c r="AR6888" s="419"/>
      <c r="AS6888" s="419"/>
      <c r="AT6888" s="419"/>
      <c r="AU6888" s="419"/>
      <c r="AV6888" s="419"/>
      <c r="AX6888" s="419"/>
      <c r="AY6888" s="419"/>
      <c r="AZ6888" s="419"/>
      <c r="BB6888" s="419"/>
      <c r="BC6888" s="419"/>
      <c r="BD6888" s="419"/>
      <c r="BF6888" s="419"/>
      <c r="BG6888" s="419"/>
      <c r="BH6888" s="419"/>
      <c r="BJ6888" s="419"/>
      <c r="BK6888" s="419"/>
      <c r="BL6888" s="419"/>
      <c r="BN6888" s="419"/>
      <c r="BO6888" s="419"/>
      <c r="BP6888" s="419"/>
      <c r="BR6888" s="419"/>
      <c r="BS6888" s="419"/>
      <c r="BT6888" s="419"/>
      <c r="BV6888" s="419"/>
      <c r="BW6888" s="419"/>
      <c r="BX6888" s="397"/>
      <c r="BZ6888" s="449"/>
      <c r="CB6888" s="419"/>
      <c r="CC6888" s="419"/>
      <c r="CD6888" s="419"/>
      <c r="CF6888" s="419"/>
      <c r="CG6888" s="419"/>
      <c r="CH6888" s="419"/>
    </row>
    <row r="6889" spans="3:86" ht="21" thickBot="1">
      <c r="C6889" s="425"/>
      <c r="P6889" s="431"/>
      <c r="R6889" s="419"/>
      <c r="S6889" s="446"/>
      <c r="T6889" s="419"/>
      <c r="V6889" s="196"/>
      <c r="W6889" s="419"/>
      <c r="X6889" s="419"/>
      <c r="Z6889" s="419"/>
      <c r="AA6889" s="419"/>
      <c r="AB6889" s="419"/>
      <c r="AD6889" s="419"/>
      <c r="AE6889" s="419"/>
      <c r="AF6889" s="419"/>
      <c r="AH6889" s="419"/>
      <c r="AI6889" s="419"/>
      <c r="AJ6889" s="419"/>
      <c r="AL6889" s="419"/>
      <c r="AM6889" s="419"/>
      <c r="AN6889" s="403"/>
      <c r="AO6889" s="419"/>
      <c r="AP6889" s="419"/>
      <c r="AQ6889" s="419"/>
      <c r="AR6889" s="419"/>
      <c r="AS6889" s="419"/>
      <c r="AT6889" s="419"/>
      <c r="AU6889" s="419"/>
      <c r="AV6889" s="419"/>
      <c r="AX6889" s="419"/>
      <c r="AY6889" s="419"/>
      <c r="AZ6889" s="419"/>
      <c r="BB6889" s="419"/>
      <c r="BC6889" s="419"/>
      <c r="BD6889" s="419"/>
      <c r="BF6889" s="419"/>
      <c r="BG6889" s="419"/>
      <c r="BH6889" s="419"/>
      <c r="BJ6889" s="419"/>
      <c r="BK6889" s="419"/>
      <c r="BL6889" s="419"/>
      <c r="BN6889" s="419"/>
      <c r="BO6889" s="419"/>
      <c r="BP6889" s="419"/>
      <c r="BR6889" s="419"/>
      <c r="BS6889" s="419"/>
      <c r="BT6889" s="419"/>
      <c r="BV6889" s="419"/>
      <c r="BW6889" s="419"/>
      <c r="BX6889" s="397"/>
      <c r="BZ6889" s="449"/>
      <c r="CB6889" s="419"/>
      <c r="CC6889" s="419"/>
      <c r="CD6889" s="419"/>
      <c r="CF6889" s="419"/>
      <c r="CG6889" s="419"/>
      <c r="CH6889" s="419"/>
    </row>
    <row r="6890" spans="3:86" ht="21" thickBot="1">
      <c r="C6890" s="425"/>
      <c r="P6890" s="431"/>
      <c r="R6890" s="419"/>
      <c r="S6890" s="446"/>
      <c r="T6890" s="419"/>
      <c r="V6890" s="196"/>
      <c r="W6890" s="419"/>
      <c r="X6890" s="419"/>
      <c r="Z6890" s="419"/>
      <c r="AA6890" s="419"/>
      <c r="AB6890" s="419"/>
      <c r="AD6890" s="419"/>
      <c r="AE6890" s="419"/>
      <c r="AF6890" s="419"/>
      <c r="AH6890" s="419"/>
      <c r="AI6890" s="419"/>
      <c r="AJ6890" s="419"/>
      <c r="AL6890" s="419"/>
      <c r="AM6890" s="419"/>
      <c r="AN6890" s="403"/>
      <c r="AO6890" s="419"/>
      <c r="AP6890" s="419"/>
      <c r="AQ6890" s="419"/>
      <c r="AR6890" s="419"/>
      <c r="AS6890" s="419"/>
      <c r="AT6890" s="419"/>
      <c r="AU6890" s="419"/>
      <c r="AV6890" s="419"/>
      <c r="AX6890" s="419"/>
      <c r="AY6890" s="419"/>
      <c r="AZ6890" s="419"/>
      <c r="BB6890" s="419"/>
      <c r="BC6890" s="419"/>
      <c r="BD6890" s="419"/>
      <c r="BF6890" s="419"/>
      <c r="BG6890" s="419"/>
      <c r="BH6890" s="419"/>
      <c r="BJ6890" s="419"/>
      <c r="BK6890" s="419"/>
      <c r="BL6890" s="419"/>
      <c r="BN6890" s="419"/>
      <c r="BO6890" s="419"/>
      <c r="BP6890" s="419"/>
      <c r="BR6890" s="419"/>
      <c r="BS6890" s="419"/>
      <c r="BT6890" s="419"/>
      <c r="BV6890" s="419"/>
      <c r="BW6890" s="419"/>
      <c r="BX6890" s="397"/>
      <c r="BZ6890" s="449"/>
      <c r="CB6890" s="419"/>
      <c r="CC6890" s="419"/>
      <c r="CD6890" s="419"/>
      <c r="CF6890" s="419"/>
      <c r="CG6890" s="419"/>
      <c r="CH6890" s="419"/>
    </row>
    <row r="6891" spans="3:86" ht="21" thickBot="1">
      <c r="C6891" s="425"/>
      <c r="P6891" s="431"/>
      <c r="R6891" s="419"/>
      <c r="S6891" s="446"/>
      <c r="T6891" s="419"/>
      <c r="V6891" s="196"/>
      <c r="W6891" s="419"/>
      <c r="X6891" s="419"/>
      <c r="Z6891" s="419"/>
      <c r="AA6891" s="419"/>
      <c r="AB6891" s="419"/>
      <c r="AD6891" s="419"/>
      <c r="AE6891" s="419"/>
      <c r="AF6891" s="419"/>
      <c r="AH6891" s="419"/>
      <c r="AI6891" s="419"/>
      <c r="AJ6891" s="419"/>
      <c r="AL6891" s="419"/>
      <c r="AM6891" s="419"/>
      <c r="AN6891" s="403"/>
      <c r="AO6891" s="419"/>
      <c r="AP6891" s="419"/>
      <c r="AQ6891" s="419"/>
      <c r="AR6891" s="419"/>
      <c r="AS6891" s="419"/>
      <c r="AT6891" s="419"/>
      <c r="AU6891" s="419"/>
      <c r="AV6891" s="419"/>
      <c r="AX6891" s="419"/>
      <c r="AY6891" s="419"/>
      <c r="AZ6891" s="419"/>
      <c r="BB6891" s="419"/>
      <c r="BC6891" s="419"/>
      <c r="BD6891" s="419"/>
      <c r="BF6891" s="419"/>
      <c r="BG6891" s="419"/>
      <c r="BH6891" s="419"/>
      <c r="BJ6891" s="419"/>
      <c r="BK6891" s="419"/>
      <c r="BL6891" s="419"/>
      <c r="BN6891" s="419"/>
      <c r="BO6891" s="419"/>
      <c r="BP6891" s="419"/>
      <c r="BR6891" s="419"/>
      <c r="BS6891" s="419"/>
      <c r="BT6891" s="419"/>
      <c r="BV6891" s="419"/>
      <c r="BW6891" s="419"/>
      <c r="BX6891" s="397"/>
      <c r="BZ6891" s="449"/>
      <c r="CB6891" s="419"/>
      <c r="CC6891" s="419"/>
      <c r="CD6891" s="419"/>
      <c r="CF6891" s="419"/>
      <c r="CG6891" s="419"/>
      <c r="CH6891" s="419"/>
    </row>
    <row r="6892" spans="3:86" ht="21" thickBot="1">
      <c r="C6892" s="425"/>
      <c r="P6892" s="431"/>
      <c r="R6892" s="419"/>
      <c r="S6892" s="446"/>
      <c r="T6892" s="419"/>
      <c r="V6892" s="196"/>
      <c r="W6892" s="419"/>
      <c r="X6892" s="419"/>
      <c r="Z6892" s="419"/>
      <c r="AA6892" s="419"/>
      <c r="AB6892" s="419"/>
      <c r="AD6892" s="419"/>
      <c r="AE6892" s="419"/>
      <c r="AF6892" s="419"/>
      <c r="AH6892" s="419"/>
      <c r="AI6892" s="419"/>
      <c r="AJ6892" s="419"/>
      <c r="AL6892" s="419"/>
      <c r="AM6892" s="419"/>
      <c r="AN6892" s="403"/>
      <c r="AO6892" s="419"/>
      <c r="AP6892" s="419"/>
      <c r="AQ6892" s="419"/>
      <c r="AR6892" s="419"/>
      <c r="AS6892" s="419"/>
      <c r="AT6892" s="419"/>
      <c r="AU6892" s="419"/>
      <c r="AV6892" s="419"/>
      <c r="AX6892" s="419"/>
      <c r="AY6892" s="419"/>
      <c r="AZ6892" s="419"/>
      <c r="BB6892" s="419"/>
      <c r="BC6892" s="419"/>
      <c r="BD6892" s="419"/>
      <c r="BF6892" s="419"/>
      <c r="BG6892" s="419"/>
      <c r="BH6892" s="419"/>
      <c r="BJ6892" s="419"/>
      <c r="BK6892" s="419"/>
      <c r="BL6892" s="419"/>
      <c r="BN6892" s="419"/>
      <c r="BO6892" s="419"/>
      <c r="BP6892" s="419"/>
      <c r="BR6892" s="419"/>
      <c r="BS6892" s="419"/>
      <c r="BT6892" s="419"/>
      <c r="BV6892" s="419"/>
      <c r="BW6892" s="419"/>
      <c r="BX6892" s="397"/>
      <c r="BZ6892" s="449"/>
      <c r="CB6892" s="419"/>
      <c r="CC6892" s="419"/>
      <c r="CD6892" s="419"/>
      <c r="CF6892" s="419"/>
      <c r="CG6892" s="419"/>
      <c r="CH6892" s="419"/>
    </row>
    <row r="6893" spans="3:86" ht="21" thickBot="1">
      <c r="C6893" s="425"/>
      <c r="P6893" s="431"/>
      <c r="R6893" s="419"/>
      <c r="S6893" s="446"/>
      <c r="T6893" s="419"/>
      <c r="V6893" s="196"/>
      <c r="W6893" s="419"/>
      <c r="X6893" s="419"/>
      <c r="Z6893" s="419"/>
      <c r="AA6893" s="419"/>
      <c r="AB6893" s="419"/>
      <c r="AD6893" s="419"/>
      <c r="AE6893" s="419"/>
      <c r="AF6893" s="419"/>
      <c r="AH6893" s="419"/>
      <c r="AI6893" s="419"/>
      <c r="AJ6893" s="419"/>
      <c r="AL6893" s="419"/>
      <c r="AM6893" s="419"/>
      <c r="AN6893" s="403"/>
      <c r="AO6893" s="419"/>
      <c r="AP6893" s="419"/>
      <c r="AQ6893" s="419"/>
      <c r="AR6893" s="419"/>
      <c r="AS6893" s="419"/>
      <c r="AT6893" s="419"/>
      <c r="AU6893" s="419"/>
      <c r="AV6893" s="419"/>
      <c r="AX6893" s="419"/>
      <c r="AY6893" s="419"/>
      <c r="AZ6893" s="419"/>
      <c r="BB6893" s="419"/>
      <c r="BC6893" s="419"/>
      <c r="BD6893" s="419"/>
      <c r="BF6893" s="419"/>
      <c r="BG6893" s="419"/>
      <c r="BH6893" s="419"/>
      <c r="BJ6893" s="419"/>
      <c r="BK6893" s="419"/>
      <c r="BL6893" s="419"/>
      <c r="BN6893" s="419"/>
      <c r="BO6893" s="419"/>
      <c r="BP6893" s="419"/>
      <c r="BR6893" s="419"/>
      <c r="BS6893" s="419"/>
      <c r="BT6893" s="419"/>
      <c r="BV6893" s="419"/>
      <c r="BW6893" s="419"/>
      <c r="BX6893" s="397"/>
      <c r="BZ6893" s="449"/>
      <c r="CB6893" s="419"/>
      <c r="CC6893" s="419"/>
      <c r="CD6893" s="419"/>
      <c r="CF6893" s="419"/>
      <c r="CG6893" s="419"/>
      <c r="CH6893" s="419"/>
    </row>
    <row r="6894" spans="3:86" ht="21" thickBot="1">
      <c r="C6894" s="425"/>
      <c r="P6894" s="431"/>
      <c r="R6894" s="419"/>
      <c r="S6894" s="446"/>
      <c r="T6894" s="419"/>
      <c r="V6894" s="196"/>
      <c r="W6894" s="419"/>
      <c r="X6894" s="419"/>
      <c r="Z6894" s="419"/>
      <c r="AA6894" s="419"/>
      <c r="AB6894" s="419"/>
      <c r="AD6894" s="419"/>
      <c r="AE6894" s="419"/>
      <c r="AF6894" s="419"/>
      <c r="AH6894" s="419"/>
      <c r="AI6894" s="419"/>
      <c r="AJ6894" s="419"/>
      <c r="AL6894" s="419"/>
      <c r="AM6894" s="419"/>
      <c r="AN6894" s="403"/>
      <c r="AO6894" s="419"/>
      <c r="AP6894" s="419"/>
      <c r="AQ6894" s="419"/>
      <c r="AR6894" s="419"/>
      <c r="AS6894" s="419"/>
      <c r="AT6894" s="419"/>
      <c r="AU6894" s="419"/>
      <c r="AV6894" s="419"/>
      <c r="AX6894" s="419"/>
      <c r="AY6894" s="419"/>
      <c r="AZ6894" s="419"/>
      <c r="BB6894" s="419"/>
      <c r="BC6894" s="419"/>
      <c r="BD6894" s="419"/>
      <c r="BF6894" s="419"/>
      <c r="BG6894" s="419"/>
      <c r="BH6894" s="419"/>
      <c r="BJ6894" s="419"/>
      <c r="BK6894" s="419"/>
      <c r="BL6894" s="419"/>
      <c r="BN6894" s="419"/>
      <c r="BO6894" s="419"/>
      <c r="BP6894" s="419"/>
      <c r="BR6894" s="419"/>
      <c r="BS6894" s="419"/>
      <c r="BT6894" s="419"/>
      <c r="BV6894" s="419"/>
      <c r="BW6894" s="419"/>
      <c r="BX6894" s="397"/>
      <c r="BZ6894" s="449"/>
      <c r="CB6894" s="419"/>
      <c r="CC6894" s="419"/>
      <c r="CD6894" s="419"/>
      <c r="CF6894" s="419"/>
      <c r="CG6894" s="419"/>
      <c r="CH6894" s="419"/>
    </row>
    <row r="6895" spans="3:86" ht="21" thickBot="1">
      <c r="C6895" s="425"/>
      <c r="P6895" s="431"/>
      <c r="R6895" s="419"/>
      <c r="S6895" s="446"/>
      <c r="T6895" s="419"/>
      <c r="V6895" s="196"/>
      <c r="W6895" s="419"/>
      <c r="X6895" s="419"/>
      <c r="Z6895" s="419"/>
      <c r="AA6895" s="419"/>
      <c r="AB6895" s="419"/>
      <c r="AD6895" s="419"/>
      <c r="AE6895" s="419"/>
      <c r="AF6895" s="419"/>
      <c r="AH6895" s="419"/>
      <c r="AI6895" s="419"/>
      <c r="AJ6895" s="419"/>
      <c r="AL6895" s="419"/>
      <c r="AM6895" s="419"/>
      <c r="AN6895" s="403"/>
      <c r="AO6895" s="419"/>
      <c r="AP6895" s="419"/>
      <c r="AQ6895" s="419"/>
      <c r="AR6895" s="419"/>
      <c r="AS6895" s="419"/>
      <c r="AT6895" s="419"/>
      <c r="AU6895" s="419"/>
      <c r="AV6895" s="419"/>
      <c r="AX6895" s="419"/>
      <c r="AY6895" s="419"/>
      <c r="AZ6895" s="419"/>
      <c r="BB6895" s="419"/>
      <c r="BC6895" s="419"/>
      <c r="BD6895" s="419"/>
      <c r="BF6895" s="419"/>
      <c r="BG6895" s="419"/>
      <c r="BH6895" s="419"/>
      <c r="BJ6895" s="419"/>
      <c r="BK6895" s="419"/>
      <c r="BL6895" s="419"/>
      <c r="BN6895" s="419"/>
      <c r="BO6895" s="419"/>
      <c r="BP6895" s="419"/>
      <c r="BR6895" s="419"/>
      <c r="BS6895" s="419"/>
      <c r="BT6895" s="419"/>
      <c r="BV6895" s="419"/>
      <c r="BW6895" s="419"/>
      <c r="BX6895" s="397"/>
      <c r="BZ6895" s="449"/>
      <c r="CB6895" s="419"/>
      <c r="CC6895" s="419"/>
      <c r="CD6895" s="419"/>
      <c r="CF6895" s="419"/>
      <c r="CG6895" s="419"/>
      <c r="CH6895" s="419"/>
    </row>
    <row r="6896" spans="3:86" ht="21" thickBot="1">
      <c r="C6896" s="425"/>
      <c r="P6896" s="431"/>
      <c r="R6896" s="419"/>
      <c r="S6896" s="446"/>
      <c r="T6896" s="419"/>
      <c r="V6896" s="196"/>
      <c r="W6896" s="419"/>
      <c r="X6896" s="419"/>
      <c r="Z6896" s="419"/>
      <c r="AA6896" s="419"/>
      <c r="AB6896" s="419"/>
      <c r="AD6896" s="419"/>
      <c r="AE6896" s="419"/>
      <c r="AF6896" s="419"/>
      <c r="AH6896" s="419"/>
      <c r="AI6896" s="419"/>
      <c r="AJ6896" s="419"/>
      <c r="AL6896" s="419"/>
      <c r="AM6896" s="419"/>
      <c r="AN6896" s="403"/>
      <c r="AO6896" s="419"/>
      <c r="AP6896" s="419"/>
      <c r="AQ6896" s="419"/>
      <c r="AR6896" s="419"/>
      <c r="AS6896" s="419"/>
      <c r="AT6896" s="419"/>
      <c r="AU6896" s="419"/>
      <c r="AV6896" s="419"/>
      <c r="AX6896" s="419"/>
      <c r="AY6896" s="419"/>
      <c r="AZ6896" s="419"/>
      <c r="BB6896" s="419"/>
      <c r="BC6896" s="419"/>
      <c r="BD6896" s="419"/>
      <c r="BF6896" s="419"/>
      <c r="BG6896" s="419"/>
      <c r="BH6896" s="419"/>
      <c r="BJ6896" s="419"/>
      <c r="BK6896" s="419"/>
      <c r="BL6896" s="419"/>
      <c r="BN6896" s="419"/>
      <c r="BO6896" s="419"/>
      <c r="BP6896" s="419"/>
      <c r="BR6896" s="419"/>
      <c r="BS6896" s="419"/>
      <c r="BT6896" s="419"/>
      <c r="BV6896" s="419"/>
      <c r="BW6896" s="419"/>
      <c r="BX6896" s="397"/>
      <c r="BZ6896" s="449"/>
      <c r="CB6896" s="419"/>
      <c r="CC6896" s="419"/>
      <c r="CD6896" s="419"/>
      <c r="CF6896" s="419"/>
      <c r="CG6896" s="419"/>
      <c r="CH6896" s="419"/>
    </row>
    <row r="6897" spans="3:86" ht="21" thickBot="1">
      <c r="C6897" s="425"/>
      <c r="P6897" s="431"/>
      <c r="R6897" s="419"/>
      <c r="S6897" s="446"/>
      <c r="T6897" s="419"/>
      <c r="V6897" s="196"/>
      <c r="W6897" s="419"/>
      <c r="X6897" s="419"/>
      <c r="Z6897" s="419"/>
      <c r="AA6897" s="419"/>
      <c r="AB6897" s="419"/>
      <c r="AD6897" s="419"/>
      <c r="AE6897" s="419"/>
      <c r="AF6897" s="419"/>
      <c r="AH6897" s="419"/>
      <c r="AI6897" s="419"/>
      <c r="AJ6897" s="419"/>
      <c r="AL6897" s="419"/>
      <c r="AM6897" s="419"/>
      <c r="AN6897" s="403"/>
      <c r="AO6897" s="419"/>
      <c r="AP6897" s="419"/>
      <c r="AQ6897" s="419"/>
      <c r="AR6897" s="419"/>
      <c r="AS6897" s="419"/>
      <c r="AT6897" s="419"/>
      <c r="AU6897" s="419"/>
      <c r="AV6897" s="419"/>
      <c r="AX6897" s="419"/>
      <c r="AY6897" s="419"/>
      <c r="AZ6897" s="419"/>
      <c r="BB6897" s="419"/>
      <c r="BC6897" s="419"/>
      <c r="BD6897" s="419"/>
      <c r="BF6897" s="419"/>
      <c r="BG6897" s="419"/>
      <c r="BH6897" s="419"/>
      <c r="BJ6897" s="419"/>
      <c r="BK6897" s="419"/>
      <c r="BL6897" s="419"/>
      <c r="BN6897" s="419"/>
      <c r="BO6897" s="419"/>
      <c r="BP6897" s="419"/>
      <c r="BR6897" s="419"/>
      <c r="BS6897" s="419"/>
      <c r="BT6897" s="419"/>
      <c r="BV6897" s="419"/>
      <c r="BW6897" s="419"/>
      <c r="BX6897" s="397"/>
      <c r="BZ6897" s="449"/>
      <c r="CB6897" s="419"/>
      <c r="CC6897" s="419"/>
      <c r="CD6897" s="419"/>
      <c r="CF6897" s="419"/>
      <c r="CG6897" s="419"/>
      <c r="CH6897" s="419"/>
    </row>
    <row r="6898" spans="3:86" ht="21" thickBot="1">
      <c r="C6898" s="425"/>
      <c r="P6898" s="431"/>
      <c r="R6898" s="419"/>
      <c r="S6898" s="446"/>
      <c r="T6898" s="419"/>
      <c r="V6898" s="196"/>
      <c r="W6898" s="419"/>
      <c r="X6898" s="419"/>
      <c r="Z6898" s="419"/>
      <c r="AA6898" s="419"/>
      <c r="AB6898" s="419"/>
      <c r="AD6898" s="419"/>
      <c r="AE6898" s="419"/>
      <c r="AF6898" s="419"/>
      <c r="AH6898" s="419"/>
      <c r="AI6898" s="419"/>
      <c r="AJ6898" s="419"/>
      <c r="AL6898" s="419"/>
      <c r="AM6898" s="419"/>
      <c r="AN6898" s="403"/>
      <c r="AO6898" s="419"/>
      <c r="AP6898" s="419"/>
      <c r="AQ6898" s="419"/>
      <c r="AR6898" s="419"/>
      <c r="AS6898" s="419"/>
      <c r="AT6898" s="419"/>
      <c r="AU6898" s="419"/>
      <c r="AV6898" s="419"/>
      <c r="AX6898" s="419"/>
      <c r="AY6898" s="419"/>
      <c r="AZ6898" s="419"/>
      <c r="BB6898" s="419"/>
      <c r="BC6898" s="419"/>
      <c r="BD6898" s="419"/>
      <c r="BF6898" s="419"/>
      <c r="BG6898" s="419"/>
      <c r="BH6898" s="419"/>
      <c r="BJ6898" s="419"/>
      <c r="BK6898" s="419"/>
      <c r="BL6898" s="419"/>
      <c r="BN6898" s="419"/>
      <c r="BO6898" s="419"/>
      <c r="BP6898" s="419"/>
      <c r="BR6898" s="419"/>
      <c r="BS6898" s="419"/>
      <c r="BT6898" s="419"/>
      <c r="BV6898" s="419"/>
      <c r="BW6898" s="419"/>
      <c r="BX6898" s="397"/>
      <c r="BZ6898" s="449"/>
      <c r="CB6898" s="419"/>
      <c r="CC6898" s="419"/>
      <c r="CD6898" s="419"/>
      <c r="CF6898" s="419"/>
      <c r="CG6898" s="419"/>
      <c r="CH6898" s="419"/>
    </row>
    <row r="6899" spans="3:86" ht="21" thickBot="1">
      <c r="C6899" s="425"/>
      <c r="P6899" s="431"/>
      <c r="R6899" s="419"/>
      <c r="S6899" s="446"/>
      <c r="T6899" s="419"/>
      <c r="V6899" s="196"/>
      <c r="W6899" s="419"/>
      <c r="X6899" s="419"/>
      <c r="Z6899" s="419"/>
      <c r="AA6899" s="419"/>
      <c r="AB6899" s="419"/>
      <c r="AD6899" s="419"/>
      <c r="AE6899" s="419"/>
      <c r="AF6899" s="419"/>
      <c r="AH6899" s="419"/>
      <c r="AI6899" s="419"/>
      <c r="AJ6899" s="419"/>
      <c r="AL6899" s="419"/>
      <c r="AM6899" s="419"/>
      <c r="AN6899" s="403"/>
      <c r="AO6899" s="419"/>
      <c r="AP6899" s="419"/>
      <c r="AQ6899" s="419"/>
      <c r="AR6899" s="419"/>
      <c r="AS6899" s="419"/>
      <c r="AT6899" s="419"/>
      <c r="AU6899" s="419"/>
      <c r="AV6899" s="419"/>
      <c r="AX6899" s="419"/>
      <c r="AY6899" s="419"/>
      <c r="AZ6899" s="419"/>
      <c r="BB6899" s="419"/>
      <c r="BC6899" s="419"/>
      <c r="BD6899" s="419"/>
      <c r="BF6899" s="419"/>
      <c r="BG6899" s="419"/>
      <c r="BH6899" s="419"/>
      <c r="BJ6899" s="419"/>
      <c r="BK6899" s="419"/>
      <c r="BL6899" s="419"/>
      <c r="BN6899" s="419"/>
      <c r="BO6899" s="419"/>
      <c r="BP6899" s="419"/>
      <c r="BR6899" s="419"/>
      <c r="BS6899" s="419"/>
      <c r="BT6899" s="419"/>
      <c r="BV6899" s="419"/>
      <c r="BW6899" s="419"/>
      <c r="BX6899" s="397"/>
      <c r="BZ6899" s="449"/>
      <c r="CB6899" s="419"/>
      <c r="CC6899" s="419"/>
      <c r="CD6899" s="419"/>
      <c r="CF6899" s="419"/>
      <c r="CG6899" s="419"/>
      <c r="CH6899" s="419"/>
    </row>
    <row r="6900" spans="3:86" ht="21" thickBot="1">
      <c r="C6900" s="425"/>
      <c r="P6900" s="431"/>
      <c r="R6900" s="419"/>
      <c r="S6900" s="446"/>
      <c r="T6900" s="419"/>
      <c r="V6900" s="196"/>
      <c r="W6900" s="419"/>
      <c r="X6900" s="419"/>
      <c r="Z6900" s="419"/>
      <c r="AA6900" s="419"/>
      <c r="AB6900" s="419"/>
      <c r="AD6900" s="419"/>
      <c r="AE6900" s="419"/>
      <c r="AF6900" s="419"/>
      <c r="AH6900" s="419"/>
      <c r="AI6900" s="419"/>
      <c r="AJ6900" s="419"/>
      <c r="AL6900" s="419"/>
      <c r="AM6900" s="419"/>
      <c r="AN6900" s="403"/>
      <c r="AO6900" s="419"/>
      <c r="AP6900" s="419"/>
      <c r="AQ6900" s="419"/>
      <c r="AR6900" s="419"/>
      <c r="AS6900" s="419"/>
      <c r="AT6900" s="419"/>
      <c r="AU6900" s="419"/>
      <c r="AV6900" s="419"/>
      <c r="AX6900" s="419"/>
      <c r="AY6900" s="419"/>
      <c r="AZ6900" s="419"/>
      <c r="BB6900" s="419"/>
      <c r="BC6900" s="419"/>
      <c r="BD6900" s="419"/>
      <c r="BF6900" s="419"/>
      <c r="BG6900" s="419"/>
      <c r="BH6900" s="419"/>
      <c r="BJ6900" s="419"/>
      <c r="BK6900" s="419"/>
      <c r="BL6900" s="419"/>
      <c r="BN6900" s="419"/>
      <c r="BO6900" s="419"/>
      <c r="BP6900" s="419"/>
      <c r="BR6900" s="419"/>
      <c r="BS6900" s="419"/>
      <c r="BT6900" s="419"/>
      <c r="BV6900" s="419"/>
      <c r="BW6900" s="419"/>
      <c r="BX6900" s="397"/>
      <c r="BZ6900" s="449"/>
      <c r="CB6900" s="419"/>
      <c r="CC6900" s="419"/>
      <c r="CD6900" s="419"/>
      <c r="CF6900" s="419"/>
      <c r="CG6900" s="419"/>
      <c r="CH6900" s="419"/>
    </row>
    <row r="6901" spans="3:86" ht="21" thickBot="1">
      <c r="C6901" s="425"/>
      <c r="P6901" s="431"/>
      <c r="R6901" s="419"/>
      <c r="S6901" s="446"/>
      <c r="T6901" s="419"/>
      <c r="V6901" s="196"/>
      <c r="W6901" s="419"/>
      <c r="X6901" s="419"/>
      <c r="Z6901" s="419"/>
      <c r="AA6901" s="419"/>
      <c r="AB6901" s="419"/>
      <c r="AD6901" s="419"/>
      <c r="AE6901" s="419"/>
      <c r="AF6901" s="419"/>
      <c r="AH6901" s="419"/>
      <c r="AI6901" s="419"/>
      <c r="AJ6901" s="419"/>
      <c r="AL6901" s="419"/>
      <c r="AM6901" s="419"/>
      <c r="AN6901" s="403"/>
      <c r="AO6901" s="419"/>
      <c r="AP6901" s="419"/>
      <c r="AQ6901" s="419"/>
      <c r="AR6901" s="419"/>
      <c r="AS6901" s="419"/>
      <c r="AT6901" s="419"/>
      <c r="AU6901" s="419"/>
      <c r="AV6901" s="419"/>
      <c r="AX6901" s="419"/>
      <c r="AY6901" s="419"/>
      <c r="AZ6901" s="419"/>
      <c r="BB6901" s="419"/>
      <c r="BC6901" s="419"/>
      <c r="BD6901" s="419"/>
      <c r="BF6901" s="419"/>
      <c r="BG6901" s="419"/>
      <c r="BH6901" s="419"/>
      <c r="BJ6901" s="419"/>
      <c r="BK6901" s="419"/>
      <c r="BL6901" s="419"/>
      <c r="BN6901" s="419"/>
      <c r="BO6901" s="419"/>
      <c r="BP6901" s="419"/>
      <c r="BR6901" s="419"/>
      <c r="BS6901" s="419"/>
      <c r="BT6901" s="419"/>
      <c r="BV6901" s="419"/>
      <c r="BW6901" s="419"/>
      <c r="BX6901" s="397"/>
      <c r="BZ6901" s="449"/>
      <c r="CB6901" s="419"/>
      <c r="CC6901" s="419"/>
      <c r="CD6901" s="419"/>
      <c r="CF6901" s="419"/>
      <c r="CG6901" s="419"/>
      <c r="CH6901" s="419"/>
    </row>
    <row r="6902" spans="3:86" ht="21" thickBot="1">
      <c r="C6902" s="425"/>
      <c r="P6902" s="431"/>
      <c r="R6902" s="419"/>
      <c r="S6902" s="446"/>
      <c r="T6902" s="419"/>
      <c r="V6902" s="196"/>
      <c r="W6902" s="419"/>
      <c r="X6902" s="419"/>
      <c r="Z6902" s="419"/>
      <c r="AA6902" s="419"/>
      <c r="AB6902" s="419"/>
      <c r="AD6902" s="419"/>
      <c r="AE6902" s="419"/>
      <c r="AF6902" s="419"/>
      <c r="AH6902" s="419"/>
      <c r="AI6902" s="419"/>
      <c r="AJ6902" s="419"/>
      <c r="AL6902" s="419"/>
      <c r="AM6902" s="419"/>
      <c r="AN6902" s="403"/>
      <c r="AO6902" s="419"/>
      <c r="AP6902" s="419"/>
      <c r="AQ6902" s="419"/>
      <c r="AR6902" s="419"/>
      <c r="AS6902" s="419"/>
      <c r="AT6902" s="419"/>
      <c r="AU6902" s="419"/>
      <c r="AV6902" s="419"/>
      <c r="AX6902" s="419"/>
      <c r="AY6902" s="419"/>
      <c r="AZ6902" s="419"/>
      <c r="BB6902" s="419"/>
      <c r="BC6902" s="419"/>
      <c r="BD6902" s="419"/>
      <c r="BF6902" s="419"/>
      <c r="BG6902" s="419"/>
      <c r="BH6902" s="419"/>
      <c r="BJ6902" s="419"/>
      <c r="BK6902" s="419"/>
      <c r="BL6902" s="419"/>
      <c r="BN6902" s="419"/>
      <c r="BO6902" s="419"/>
      <c r="BP6902" s="419"/>
      <c r="BR6902" s="419"/>
      <c r="BS6902" s="419"/>
      <c r="BT6902" s="419"/>
      <c r="BV6902" s="419"/>
      <c r="BW6902" s="419"/>
      <c r="BX6902" s="397"/>
      <c r="BZ6902" s="449"/>
      <c r="CB6902" s="419"/>
      <c r="CC6902" s="419"/>
      <c r="CD6902" s="419"/>
      <c r="CF6902" s="419"/>
      <c r="CG6902" s="419"/>
      <c r="CH6902" s="419"/>
    </row>
    <row r="6903" spans="3:86" ht="21" thickBot="1">
      <c r="C6903" s="425"/>
      <c r="P6903" s="431"/>
      <c r="R6903" s="419"/>
      <c r="S6903" s="446"/>
      <c r="T6903" s="419"/>
      <c r="V6903" s="196"/>
      <c r="W6903" s="419"/>
      <c r="X6903" s="419"/>
      <c r="Z6903" s="419"/>
      <c r="AA6903" s="419"/>
      <c r="AB6903" s="419"/>
      <c r="AD6903" s="419"/>
      <c r="AE6903" s="419"/>
      <c r="AF6903" s="419"/>
      <c r="AH6903" s="419"/>
      <c r="AI6903" s="419"/>
      <c r="AJ6903" s="419"/>
      <c r="AL6903" s="419"/>
      <c r="AM6903" s="419"/>
      <c r="AN6903" s="403"/>
      <c r="AO6903" s="419"/>
      <c r="AP6903" s="419"/>
      <c r="AQ6903" s="419"/>
      <c r="AR6903" s="419"/>
      <c r="AS6903" s="419"/>
      <c r="AT6903" s="419"/>
      <c r="AU6903" s="419"/>
      <c r="AV6903" s="419"/>
      <c r="AX6903" s="419"/>
      <c r="AY6903" s="419"/>
      <c r="AZ6903" s="419"/>
      <c r="BB6903" s="419"/>
      <c r="BC6903" s="419"/>
      <c r="BD6903" s="419"/>
      <c r="BF6903" s="419"/>
      <c r="BG6903" s="419"/>
      <c r="BH6903" s="419"/>
      <c r="BJ6903" s="419"/>
      <c r="BK6903" s="419"/>
      <c r="BL6903" s="419"/>
      <c r="BN6903" s="419"/>
      <c r="BO6903" s="419"/>
      <c r="BP6903" s="419"/>
      <c r="BR6903" s="419"/>
      <c r="BS6903" s="419"/>
      <c r="BT6903" s="419"/>
      <c r="BV6903" s="419"/>
      <c r="BW6903" s="419"/>
      <c r="BX6903" s="397"/>
      <c r="BZ6903" s="449"/>
      <c r="CB6903" s="419"/>
      <c r="CC6903" s="419"/>
      <c r="CD6903" s="419"/>
      <c r="CF6903" s="419"/>
      <c r="CG6903" s="419"/>
      <c r="CH6903" s="419"/>
    </row>
    <row r="6904" spans="3:86" ht="21" thickBot="1">
      <c r="C6904" s="425"/>
      <c r="P6904" s="431"/>
      <c r="R6904" s="419"/>
      <c r="S6904" s="446"/>
      <c r="T6904" s="419"/>
      <c r="V6904" s="196"/>
      <c r="W6904" s="419"/>
      <c r="X6904" s="419"/>
      <c r="Z6904" s="419"/>
      <c r="AA6904" s="419"/>
      <c r="AB6904" s="419"/>
      <c r="AD6904" s="419"/>
      <c r="AE6904" s="419"/>
      <c r="AF6904" s="419"/>
      <c r="AH6904" s="419"/>
      <c r="AI6904" s="419"/>
      <c r="AJ6904" s="419"/>
      <c r="AL6904" s="419"/>
      <c r="AM6904" s="419"/>
      <c r="AN6904" s="403"/>
      <c r="AO6904" s="419"/>
      <c r="AP6904" s="419"/>
      <c r="AQ6904" s="419"/>
      <c r="AR6904" s="419"/>
      <c r="AS6904" s="419"/>
      <c r="AT6904" s="419"/>
      <c r="AU6904" s="419"/>
      <c r="AV6904" s="419"/>
      <c r="AX6904" s="419"/>
      <c r="AY6904" s="419"/>
      <c r="AZ6904" s="419"/>
      <c r="BB6904" s="419"/>
      <c r="BC6904" s="419"/>
      <c r="BD6904" s="419"/>
      <c r="BF6904" s="419"/>
      <c r="BG6904" s="419"/>
      <c r="BH6904" s="419"/>
      <c r="BJ6904" s="419"/>
      <c r="BK6904" s="419"/>
      <c r="BL6904" s="419"/>
      <c r="BN6904" s="419"/>
      <c r="BO6904" s="419"/>
      <c r="BP6904" s="419"/>
      <c r="BR6904" s="419"/>
      <c r="BS6904" s="419"/>
      <c r="BT6904" s="419"/>
      <c r="BV6904" s="419"/>
      <c r="BW6904" s="419"/>
      <c r="BX6904" s="397"/>
      <c r="BZ6904" s="449"/>
      <c r="CB6904" s="419"/>
      <c r="CC6904" s="419"/>
      <c r="CD6904" s="419"/>
      <c r="CF6904" s="419"/>
      <c r="CG6904" s="419"/>
      <c r="CH6904" s="419"/>
    </row>
    <row r="6905" spans="3:86" ht="21" thickBot="1">
      <c r="C6905" s="425"/>
      <c r="P6905" s="431"/>
      <c r="R6905" s="419"/>
      <c r="S6905" s="446"/>
      <c r="T6905" s="419"/>
      <c r="V6905" s="196"/>
      <c r="W6905" s="419"/>
      <c r="X6905" s="419"/>
      <c r="Z6905" s="419"/>
      <c r="AA6905" s="419"/>
      <c r="AB6905" s="419"/>
      <c r="AD6905" s="419"/>
      <c r="AE6905" s="419"/>
      <c r="AF6905" s="419"/>
      <c r="AH6905" s="419"/>
      <c r="AI6905" s="419"/>
      <c r="AJ6905" s="419"/>
      <c r="AL6905" s="419"/>
      <c r="AM6905" s="419"/>
      <c r="AN6905" s="403"/>
      <c r="AO6905" s="419"/>
      <c r="AP6905" s="419"/>
      <c r="AQ6905" s="419"/>
      <c r="AR6905" s="419"/>
      <c r="AS6905" s="419"/>
      <c r="AT6905" s="419"/>
      <c r="AU6905" s="419"/>
      <c r="AV6905" s="419"/>
      <c r="AX6905" s="419"/>
      <c r="AY6905" s="419"/>
      <c r="AZ6905" s="419"/>
      <c r="BB6905" s="419"/>
      <c r="BC6905" s="419"/>
      <c r="BD6905" s="419"/>
      <c r="BF6905" s="419"/>
      <c r="BG6905" s="419"/>
      <c r="BH6905" s="419"/>
      <c r="BJ6905" s="419"/>
      <c r="BK6905" s="419"/>
      <c r="BL6905" s="419"/>
      <c r="BN6905" s="419"/>
      <c r="BO6905" s="419"/>
      <c r="BP6905" s="419"/>
      <c r="BR6905" s="419"/>
      <c r="BS6905" s="419"/>
      <c r="BT6905" s="419"/>
      <c r="BV6905" s="419"/>
      <c r="BW6905" s="419"/>
      <c r="BX6905" s="397"/>
      <c r="BZ6905" s="449"/>
      <c r="CB6905" s="419"/>
      <c r="CC6905" s="419"/>
      <c r="CD6905" s="419"/>
      <c r="CF6905" s="419"/>
      <c r="CG6905" s="419"/>
      <c r="CH6905" s="419"/>
    </row>
    <row r="6906" spans="3:86" ht="21" thickBot="1">
      <c r="C6906" s="425"/>
      <c r="P6906" s="431"/>
      <c r="R6906" s="419"/>
      <c r="S6906" s="446"/>
      <c r="T6906" s="419"/>
      <c r="V6906" s="196"/>
      <c r="W6906" s="419"/>
      <c r="X6906" s="419"/>
      <c r="Z6906" s="419"/>
      <c r="AA6906" s="419"/>
      <c r="AB6906" s="419"/>
      <c r="AD6906" s="419"/>
      <c r="AE6906" s="419"/>
      <c r="AF6906" s="419"/>
      <c r="AH6906" s="419"/>
      <c r="AI6906" s="419"/>
      <c r="AJ6906" s="419"/>
      <c r="AL6906" s="419"/>
      <c r="AM6906" s="419"/>
      <c r="AN6906" s="403"/>
      <c r="AO6906" s="419"/>
      <c r="AP6906" s="419"/>
      <c r="AQ6906" s="419"/>
      <c r="AR6906" s="419"/>
      <c r="AS6906" s="419"/>
      <c r="AT6906" s="419"/>
      <c r="AU6906" s="419"/>
      <c r="AV6906" s="419"/>
      <c r="AX6906" s="419"/>
      <c r="AY6906" s="419"/>
      <c r="AZ6906" s="419"/>
      <c r="BB6906" s="419"/>
      <c r="BC6906" s="419"/>
      <c r="BD6906" s="419"/>
      <c r="BF6906" s="419"/>
      <c r="BG6906" s="419"/>
      <c r="BH6906" s="419"/>
      <c r="BJ6906" s="419"/>
      <c r="BK6906" s="419"/>
      <c r="BL6906" s="419"/>
      <c r="BN6906" s="419"/>
      <c r="BO6906" s="419"/>
      <c r="BP6906" s="419"/>
      <c r="BR6906" s="419"/>
      <c r="BS6906" s="419"/>
      <c r="BT6906" s="419"/>
      <c r="BV6906" s="419"/>
      <c r="BW6906" s="419"/>
      <c r="BX6906" s="397"/>
      <c r="BZ6906" s="449"/>
      <c r="CB6906" s="419"/>
      <c r="CC6906" s="419"/>
      <c r="CD6906" s="419"/>
      <c r="CF6906" s="419"/>
      <c r="CG6906" s="419"/>
      <c r="CH6906" s="419"/>
    </row>
    <row r="6907" spans="3:86" ht="21" thickBot="1">
      <c r="C6907" s="425"/>
      <c r="P6907" s="431"/>
      <c r="R6907" s="419"/>
      <c r="S6907" s="446"/>
      <c r="T6907" s="419"/>
      <c r="V6907" s="196"/>
      <c r="W6907" s="419"/>
      <c r="X6907" s="419"/>
      <c r="Z6907" s="419"/>
      <c r="AA6907" s="419"/>
      <c r="AB6907" s="419"/>
      <c r="AD6907" s="419"/>
      <c r="AE6907" s="419"/>
      <c r="AF6907" s="419"/>
      <c r="AH6907" s="419"/>
      <c r="AI6907" s="419"/>
      <c r="AJ6907" s="419"/>
      <c r="AL6907" s="419"/>
      <c r="AM6907" s="419"/>
      <c r="AN6907" s="403"/>
      <c r="AO6907" s="419"/>
      <c r="AP6907" s="419"/>
      <c r="AQ6907" s="419"/>
      <c r="AR6907" s="419"/>
      <c r="AS6907" s="419"/>
      <c r="AT6907" s="419"/>
      <c r="AU6907" s="419"/>
      <c r="AV6907" s="419"/>
      <c r="AX6907" s="419"/>
      <c r="AY6907" s="419"/>
      <c r="AZ6907" s="419"/>
      <c r="BB6907" s="419"/>
      <c r="BC6907" s="419"/>
      <c r="BD6907" s="419"/>
      <c r="BF6907" s="419"/>
      <c r="BG6907" s="419"/>
      <c r="BH6907" s="419"/>
      <c r="BJ6907" s="419"/>
      <c r="BK6907" s="419"/>
      <c r="BL6907" s="419"/>
      <c r="BN6907" s="419"/>
      <c r="BO6907" s="419"/>
      <c r="BP6907" s="419"/>
      <c r="BR6907" s="419"/>
      <c r="BS6907" s="419"/>
      <c r="BT6907" s="419"/>
      <c r="BV6907" s="419"/>
      <c r="BW6907" s="419"/>
      <c r="BX6907" s="397"/>
      <c r="BZ6907" s="449"/>
      <c r="CB6907" s="419"/>
      <c r="CC6907" s="419"/>
      <c r="CD6907" s="419"/>
      <c r="CF6907" s="419"/>
      <c r="CG6907" s="419"/>
      <c r="CH6907" s="419"/>
    </row>
    <row r="6908" spans="3:86" ht="21" thickBot="1">
      <c r="C6908" s="425"/>
      <c r="P6908" s="431"/>
      <c r="R6908" s="419"/>
      <c r="S6908" s="446"/>
      <c r="T6908" s="419"/>
      <c r="V6908" s="196"/>
      <c r="W6908" s="419"/>
      <c r="X6908" s="419"/>
      <c r="Z6908" s="419"/>
      <c r="AA6908" s="419"/>
      <c r="AB6908" s="419"/>
      <c r="AD6908" s="419"/>
      <c r="AE6908" s="419"/>
      <c r="AF6908" s="419"/>
      <c r="AH6908" s="419"/>
      <c r="AI6908" s="419"/>
      <c r="AJ6908" s="419"/>
      <c r="AL6908" s="419"/>
      <c r="AM6908" s="419"/>
      <c r="AN6908" s="403"/>
      <c r="AO6908" s="419"/>
      <c r="AP6908" s="419"/>
      <c r="AQ6908" s="419"/>
      <c r="AR6908" s="419"/>
      <c r="AS6908" s="419"/>
      <c r="AT6908" s="419"/>
      <c r="AU6908" s="419"/>
      <c r="AV6908" s="419"/>
      <c r="AX6908" s="419"/>
      <c r="AY6908" s="419"/>
      <c r="AZ6908" s="419"/>
      <c r="BB6908" s="419"/>
      <c r="BC6908" s="419"/>
      <c r="BD6908" s="419"/>
      <c r="BF6908" s="419"/>
      <c r="BG6908" s="419"/>
      <c r="BH6908" s="419"/>
      <c r="BJ6908" s="419"/>
      <c r="BK6908" s="419"/>
      <c r="BL6908" s="419"/>
      <c r="BN6908" s="419"/>
      <c r="BO6908" s="419"/>
      <c r="BP6908" s="419"/>
      <c r="BR6908" s="419"/>
      <c r="BS6908" s="419"/>
      <c r="BT6908" s="419"/>
      <c r="BV6908" s="419"/>
      <c r="BW6908" s="419"/>
      <c r="BX6908" s="397"/>
      <c r="BZ6908" s="449"/>
      <c r="CB6908" s="419"/>
      <c r="CC6908" s="419"/>
      <c r="CD6908" s="419"/>
      <c r="CF6908" s="419"/>
      <c r="CG6908" s="419"/>
      <c r="CH6908" s="419"/>
    </row>
    <row r="6909" spans="3:86" ht="21" thickBot="1">
      <c r="C6909" s="425"/>
      <c r="P6909" s="431"/>
      <c r="R6909" s="419"/>
      <c r="S6909" s="446"/>
      <c r="T6909" s="419"/>
      <c r="V6909" s="196"/>
      <c r="W6909" s="419"/>
      <c r="X6909" s="419"/>
      <c r="Z6909" s="419"/>
      <c r="AA6909" s="419"/>
      <c r="AB6909" s="419"/>
      <c r="AD6909" s="419"/>
      <c r="AE6909" s="419"/>
      <c r="AF6909" s="419"/>
      <c r="AH6909" s="419"/>
      <c r="AI6909" s="419"/>
      <c r="AJ6909" s="419"/>
      <c r="AL6909" s="419"/>
      <c r="AM6909" s="419"/>
      <c r="AN6909" s="403"/>
      <c r="AO6909" s="419"/>
      <c r="AP6909" s="419"/>
      <c r="AQ6909" s="419"/>
      <c r="AR6909" s="419"/>
      <c r="AS6909" s="419"/>
      <c r="AT6909" s="419"/>
      <c r="AU6909" s="419"/>
      <c r="AV6909" s="419"/>
      <c r="AX6909" s="419"/>
      <c r="AY6909" s="419"/>
      <c r="AZ6909" s="419"/>
      <c r="BB6909" s="419"/>
      <c r="BC6909" s="419"/>
      <c r="BD6909" s="419"/>
      <c r="BF6909" s="419"/>
      <c r="BG6909" s="419"/>
      <c r="BH6909" s="419"/>
      <c r="BJ6909" s="419"/>
      <c r="BK6909" s="419"/>
      <c r="BL6909" s="419"/>
      <c r="BN6909" s="419"/>
      <c r="BO6909" s="419"/>
      <c r="BP6909" s="419"/>
      <c r="BR6909" s="419"/>
      <c r="BS6909" s="419"/>
      <c r="BT6909" s="419"/>
      <c r="BV6909" s="419"/>
      <c r="BW6909" s="419"/>
      <c r="BX6909" s="397"/>
      <c r="BZ6909" s="449"/>
      <c r="CB6909" s="419"/>
      <c r="CC6909" s="419"/>
      <c r="CD6909" s="419"/>
      <c r="CF6909" s="419"/>
      <c r="CG6909" s="419"/>
      <c r="CH6909" s="419"/>
    </row>
    <row r="6910" spans="3:86" ht="21" thickBot="1">
      <c r="C6910" s="425"/>
      <c r="P6910" s="431"/>
      <c r="R6910" s="419"/>
      <c r="S6910" s="446"/>
      <c r="T6910" s="419"/>
      <c r="V6910" s="196"/>
      <c r="W6910" s="419"/>
      <c r="X6910" s="419"/>
      <c r="Z6910" s="419"/>
      <c r="AA6910" s="419"/>
      <c r="AB6910" s="419"/>
      <c r="AD6910" s="419"/>
      <c r="AE6910" s="419"/>
      <c r="AF6910" s="419"/>
      <c r="AH6910" s="419"/>
      <c r="AI6910" s="419"/>
      <c r="AJ6910" s="419"/>
      <c r="AL6910" s="419"/>
      <c r="AM6910" s="419"/>
      <c r="AN6910" s="403"/>
      <c r="AO6910" s="419"/>
      <c r="AP6910" s="419"/>
      <c r="AQ6910" s="419"/>
      <c r="AR6910" s="419"/>
      <c r="AS6910" s="419"/>
      <c r="AT6910" s="419"/>
      <c r="AU6910" s="419"/>
      <c r="AV6910" s="419"/>
      <c r="AX6910" s="419"/>
      <c r="AY6910" s="419"/>
      <c r="AZ6910" s="419"/>
      <c r="BB6910" s="419"/>
      <c r="BC6910" s="419"/>
      <c r="BD6910" s="419"/>
      <c r="BF6910" s="419"/>
      <c r="BG6910" s="419"/>
      <c r="BH6910" s="419"/>
      <c r="BJ6910" s="419"/>
      <c r="BK6910" s="419"/>
      <c r="BL6910" s="419"/>
      <c r="BN6910" s="419"/>
      <c r="BO6910" s="419"/>
      <c r="BP6910" s="419"/>
      <c r="BR6910" s="419"/>
      <c r="BS6910" s="419"/>
      <c r="BT6910" s="419"/>
      <c r="BV6910" s="419"/>
      <c r="BW6910" s="419"/>
      <c r="BX6910" s="397"/>
      <c r="BZ6910" s="449"/>
      <c r="CB6910" s="419"/>
      <c r="CC6910" s="419"/>
      <c r="CD6910" s="419"/>
      <c r="CF6910" s="419"/>
      <c r="CG6910" s="419"/>
      <c r="CH6910" s="419"/>
    </row>
    <row r="6911" spans="3:86" ht="21" thickBot="1">
      <c r="C6911" s="425"/>
      <c r="P6911" s="431"/>
      <c r="R6911" s="419"/>
      <c r="S6911" s="446"/>
      <c r="T6911" s="419"/>
      <c r="V6911" s="196"/>
      <c r="W6911" s="419"/>
      <c r="X6911" s="419"/>
      <c r="Z6911" s="419"/>
      <c r="AA6911" s="419"/>
      <c r="AB6911" s="419"/>
      <c r="AD6911" s="419"/>
      <c r="AE6911" s="419"/>
      <c r="AF6911" s="419"/>
      <c r="AH6911" s="419"/>
      <c r="AI6911" s="419"/>
      <c r="AJ6911" s="419"/>
      <c r="AL6911" s="419"/>
      <c r="AM6911" s="419"/>
      <c r="AN6911" s="403"/>
      <c r="AO6911" s="419"/>
      <c r="AP6911" s="419"/>
      <c r="AQ6911" s="419"/>
      <c r="AR6911" s="419"/>
      <c r="AS6911" s="419"/>
      <c r="AT6911" s="419"/>
      <c r="AU6911" s="419"/>
      <c r="AV6911" s="419"/>
      <c r="AX6911" s="419"/>
      <c r="AY6911" s="419"/>
      <c r="AZ6911" s="419"/>
      <c r="BB6911" s="419"/>
      <c r="BC6911" s="419"/>
      <c r="BD6911" s="419"/>
      <c r="BF6911" s="419"/>
      <c r="BG6911" s="419"/>
      <c r="BH6911" s="419"/>
      <c r="BJ6911" s="419"/>
      <c r="BK6911" s="419"/>
      <c r="BL6911" s="419"/>
      <c r="BN6911" s="419"/>
      <c r="BO6911" s="419"/>
      <c r="BP6911" s="419"/>
      <c r="BR6911" s="419"/>
      <c r="BS6911" s="419"/>
      <c r="BT6911" s="419"/>
      <c r="BV6911" s="419"/>
      <c r="BW6911" s="419"/>
      <c r="BX6911" s="397"/>
      <c r="BZ6911" s="449"/>
      <c r="CB6911" s="419"/>
      <c r="CC6911" s="419"/>
      <c r="CD6911" s="419"/>
      <c r="CF6911" s="419"/>
      <c r="CG6911" s="419"/>
      <c r="CH6911" s="419"/>
    </row>
    <row r="6912" spans="3:86" ht="21" thickBot="1">
      <c r="C6912" s="425"/>
      <c r="P6912" s="431"/>
      <c r="R6912" s="419"/>
      <c r="S6912" s="446"/>
      <c r="T6912" s="419"/>
      <c r="V6912" s="196"/>
      <c r="W6912" s="419"/>
      <c r="X6912" s="419"/>
      <c r="Z6912" s="419"/>
      <c r="AA6912" s="419"/>
      <c r="AB6912" s="419"/>
      <c r="AD6912" s="419"/>
      <c r="AE6912" s="419"/>
      <c r="AF6912" s="419"/>
      <c r="AH6912" s="419"/>
      <c r="AI6912" s="419"/>
      <c r="AJ6912" s="419"/>
      <c r="AL6912" s="419"/>
      <c r="AM6912" s="419"/>
      <c r="AN6912" s="403"/>
      <c r="AO6912" s="419"/>
      <c r="AP6912" s="419"/>
      <c r="AQ6912" s="419"/>
      <c r="AR6912" s="419"/>
      <c r="AS6912" s="419"/>
      <c r="AT6912" s="419"/>
      <c r="AU6912" s="419"/>
      <c r="AV6912" s="419"/>
      <c r="AX6912" s="419"/>
      <c r="AY6912" s="419"/>
      <c r="AZ6912" s="419"/>
      <c r="BB6912" s="419"/>
      <c r="BC6912" s="419"/>
      <c r="BD6912" s="419"/>
      <c r="BF6912" s="419"/>
      <c r="BG6912" s="419"/>
      <c r="BH6912" s="419"/>
      <c r="BJ6912" s="419"/>
      <c r="BK6912" s="419"/>
      <c r="BL6912" s="419"/>
      <c r="BN6912" s="419"/>
      <c r="BO6912" s="419"/>
      <c r="BP6912" s="419"/>
      <c r="BR6912" s="419"/>
      <c r="BS6912" s="419"/>
      <c r="BT6912" s="419"/>
      <c r="BV6912" s="419"/>
      <c r="BW6912" s="419"/>
      <c r="BX6912" s="397"/>
      <c r="BZ6912" s="449"/>
      <c r="CB6912" s="419"/>
      <c r="CC6912" s="419"/>
      <c r="CD6912" s="419"/>
      <c r="CF6912" s="419"/>
      <c r="CG6912" s="419"/>
      <c r="CH6912" s="419"/>
    </row>
    <row r="6913" spans="3:86" ht="21" thickBot="1">
      <c r="C6913" s="425"/>
      <c r="P6913" s="431"/>
      <c r="R6913" s="419"/>
      <c r="S6913" s="446"/>
      <c r="T6913" s="419"/>
      <c r="V6913" s="196"/>
      <c r="W6913" s="419"/>
      <c r="X6913" s="419"/>
      <c r="Z6913" s="419"/>
      <c r="AA6913" s="419"/>
      <c r="AB6913" s="419"/>
      <c r="AD6913" s="419"/>
      <c r="AE6913" s="419"/>
      <c r="AF6913" s="419"/>
      <c r="AH6913" s="419"/>
      <c r="AI6913" s="419"/>
      <c r="AJ6913" s="419"/>
      <c r="AL6913" s="419"/>
      <c r="AM6913" s="419"/>
      <c r="AN6913" s="403"/>
      <c r="AO6913" s="419"/>
      <c r="AP6913" s="419"/>
      <c r="AQ6913" s="419"/>
      <c r="AR6913" s="419"/>
      <c r="AS6913" s="419"/>
      <c r="AT6913" s="419"/>
      <c r="AU6913" s="419"/>
      <c r="AV6913" s="419"/>
      <c r="AX6913" s="419"/>
      <c r="AY6913" s="419"/>
      <c r="AZ6913" s="419"/>
      <c r="BB6913" s="419"/>
      <c r="BC6913" s="419"/>
      <c r="BD6913" s="419"/>
      <c r="BF6913" s="419"/>
      <c r="BG6913" s="419"/>
      <c r="BH6913" s="419"/>
      <c r="BJ6913" s="419"/>
      <c r="BK6913" s="419"/>
      <c r="BL6913" s="419"/>
      <c r="BN6913" s="419"/>
      <c r="BO6913" s="419"/>
      <c r="BP6913" s="419"/>
      <c r="BR6913" s="419"/>
      <c r="BS6913" s="419"/>
      <c r="BT6913" s="419"/>
      <c r="BV6913" s="419"/>
      <c r="BW6913" s="419"/>
      <c r="BX6913" s="397"/>
      <c r="BZ6913" s="449"/>
      <c r="CB6913" s="419"/>
      <c r="CC6913" s="419"/>
      <c r="CD6913" s="419"/>
      <c r="CF6913" s="419"/>
      <c r="CG6913" s="419"/>
      <c r="CH6913" s="419"/>
    </row>
    <row r="6914" spans="3:86" ht="21" thickBot="1">
      <c r="C6914" s="425"/>
      <c r="P6914" s="431"/>
      <c r="R6914" s="419"/>
      <c r="S6914" s="446"/>
      <c r="T6914" s="419"/>
      <c r="V6914" s="196"/>
      <c r="W6914" s="419"/>
      <c r="X6914" s="419"/>
      <c r="Z6914" s="419"/>
      <c r="AA6914" s="419"/>
      <c r="AB6914" s="419"/>
      <c r="AD6914" s="419"/>
      <c r="AE6914" s="419"/>
      <c r="AF6914" s="419"/>
      <c r="AH6914" s="419"/>
      <c r="AI6914" s="419"/>
      <c r="AJ6914" s="419"/>
      <c r="AL6914" s="419"/>
      <c r="AM6914" s="419"/>
      <c r="AN6914" s="403"/>
      <c r="AO6914" s="419"/>
      <c r="AP6914" s="419"/>
      <c r="AQ6914" s="419"/>
      <c r="AR6914" s="419"/>
      <c r="AS6914" s="419"/>
      <c r="AT6914" s="419"/>
      <c r="AU6914" s="419"/>
      <c r="AV6914" s="419"/>
      <c r="AX6914" s="419"/>
      <c r="AY6914" s="419"/>
      <c r="AZ6914" s="419"/>
      <c r="BB6914" s="419"/>
      <c r="BC6914" s="419"/>
      <c r="BD6914" s="419"/>
      <c r="BF6914" s="419"/>
      <c r="BG6914" s="419"/>
      <c r="BH6914" s="419"/>
      <c r="BJ6914" s="419"/>
      <c r="BK6914" s="419"/>
      <c r="BL6914" s="419"/>
      <c r="BN6914" s="419"/>
      <c r="BO6914" s="419"/>
      <c r="BP6914" s="419"/>
      <c r="BR6914" s="419"/>
      <c r="BS6914" s="419"/>
      <c r="BT6914" s="419"/>
      <c r="BV6914" s="419"/>
      <c r="BW6914" s="419"/>
      <c r="BX6914" s="397"/>
      <c r="BZ6914" s="449"/>
      <c r="CB6914" s="419"/>
      <c r="CC6914" s="419"/>
      <c r="CD6914" s="419"/>
      <c r="CF6914" s="419"/>
      <c r="CG6914" s="419"/>
      <c r="CH6914" s="419"/>
    </row>
    <row r="6915" spans="3:86" ht="21" thickBot="1">
      <c r="C6915" s="425"/>
      <c r="P6915" s="431"/>
      <c r="R6915" s="419"/>
      <c r="S6915" s="446"/>
      <c r="T6915" s="419"/>
      <c r="V6915" s="196"/>
      <c r="W6915" s="419"/>
      <c r="X6915" s="419"/>
      <c r="Z6915" s="419"/>
      <c r="AA6915" s="419"/>
      <c r="AB6915" s="419"/>
      <c r="AD6915" s="419"/>
      <c r="AE6915" s="419"/>
      <c r="AF6915" s="419"/>
      <c r="AH6915" s="419"/>
      <c r="AI6915" s="419"/>
      <c r="AJ6915" s="419"/>
      <c r="AL6915" s="419"/>
      <c r="AM6915" s="419"/>
      <c r="AN6915" s="403"/>
      <c r="AO6915" s="419"/>
      <c r="AP6915" s="419"/>
      <c r="AQ6915" s="419"/>
      <c r="AR6915" s="419"/>
      <c r="AS6915" s="419"/>
      <c r="AT6915" s="419"/>
      <c r="AU6915" s="419"/>
      <c r="AV6915" s="419"/>
      <c r="AX6915" s="419"/>
      <c r="AY6915" s="419"/>
      <c r="AZ6915" s="419"/>
      <c r="BB6915" s="419"/>
      <c r="BC6915" s="419"/>
      <c r="BD6915" s="419"/>
      <c r="BF6915" s="419"/>
      <c r="BG6915" s="419"/>
      <c r="BH6915" s="419"/>
      <c r="BJ6915" s="419"/>
      <c r="BK6915" s="419"/>
      <c r="BL6915" s="419"/>
      <c r="BN6915" s="419"/>
      <c r="BO6915" s="419"/>
      <c r="BP6915" s="419"/>
      <c r="BR6915" s="419"/>
      <c r="BS6915" s="419"/>
      <c r="BT6915" s="419"/>
      <c r="BV6915" s="419"/>
      <c r="BW6915" s="419"/>
      <c r="BX6915" s="397"/>
      <c r="BZ6915" s="449"/>
      <c r="CB6915" s="419"/>
      <c r="CC6915" s="419"/>
      <c r="CD6915" s="419"/>
      <c r="CF6915" s="419"/>
      <c r="CG6915" s="419"/>
      <c r="CH6915" s="419"/>
    </row>
    <row r="6916" spans="3:86" ht="21" thickBot="1">
      <c r="C6916" s="425"/>
      <c r="P6916" s="431"/>
      <c r="R6916" s="419"/>
      <c r="S6916" s="446"/>
      <c r="T6916" s="419"/>
      <c r="V6916" s="196"/>
      <c r="W6916" s="419"/>
      <c r="X6916" s="419"/>
      <c r="Z6916" s="419"/>
      <c r="AA6916" s="419"/>
      <c r="AB6916" s="419"/>
      <c r="AD6916" s="419"/>
      <c r="AE6916" s="419"/>
      <c r="AF6916" s="419"/>
      <c r="AH6916" s="419"/>
      <c r="AI6916" s="419"/>
      <c r="AJ6916" s="419"/>
      <c r="AL6916" s="419"/>
      <c r="AM6916" s="419"/>
      <c r="AN6916" s="403"/>
      <c r="AO6916" s="419"/>
      <c r="AP6916" s="419"/>
      <c r="AQ6916" s="419"/>
      <c r="AR6916" s="419"/>
      <c r="AS6916" s="419"/>
      <c r="AT6916" s="419"/>
      <c r="AU6916" s="419"/>
      <c r="AV6916" s="419"/>
      <c r="AX6916" s="419"/>
      <c r="AY6916" s="419"/>
      <c r="AZ6916" s="419"/>
      <c r="BB6916" s="419"/>
      <c r="BC6916" s="419"/>
      <c r="BD6916" s="419"/>
      <c r="BF6916" s="419"/>
      <c r="BG6916" s="419"/>
      <c r="BH6916" s="419"/>
      <c r="BJ6916" s="419"/>
      <c r="BK6916" s="419"/>
      <c r="BL6916" s="419"/>
      <c r="BN6916" s="419"/>
      <c r="BO6916" s="419"/>
      <c r="BP6916" s="419"/>
      <c r="BR6916" s="419"/>
      <c r="BS6916" s="419"/>
      <c r="BT6916" s="419"/>
      <c r="BV6916" s="419"/>
      <c r="BW6916" s="419"/>
      <c r="BX6916" s="397"/>
      <c r="BZ6916" s="449"/>
      <c r="CB6916" s="419"/>
      <c r="CC6916" s="419"/>
      <c r="CD6916" s="419"/>
      <c r="CF6916" s="419"/>
      <c r="CG6916" s="419"/>
      <c r="CH6916" s="419"/>
    </row>
    <row r="6917" spans="3:86" ht="21" thickBot="1">
      <c r="C6917" s="425"/>
      <c r="P6917" s="431"/>
      <c r="R6917" s="419"/>
      <c r="S6917" s="446"/>
      <c r="T6917" s="419"/>
      <c r="V6917" s="196"/>
      <c r="W6917" s="419"/>
      <c r="X6917" s="419"/>
      <c r="Z6917" s="419"/>
      <c r="AA6917" s="419"/>
      <c r="AB6917" s="419"/>
      <c r="AD6917" s="419"/>
      <c r="AE6917" s="419"/>
      <c r="AF6917" s="419"/>
      <c r="AH6917" s="419"/>
      <c r="AI6917" s="419"/>
      <c r="AJ6917" s="419"/>
      <c r="AL6917" s="419"/>
      <c r="AM6917" s="419"/>
      <c r="AN6917" s="403"/>
      <c r="AO6917" s="419"/>
      <c r="AP6917" s="419"/>
      <c r="AQ6917" s="419"/>
      <c r="AR6917" s="419"/>
      <c r="AS6917" s="419"/>
      <c r="AT6917" s="419"/>
      <c r="AU6917" s="419"/>
      <c r="AV6917" s="419"/>
      <c r="AX6917" s="419"/>
      <c r="AY6917" s="419"/>
      <c r="AZ6917" s="419"/>
      <c r="BB6917" s="419"/>
      <c r="BC6917" s="419"/>
      <c r="BD6917" s="419"/>
      <c r="BF6917" s="419"/>
      <c r="BG6917" s="419"/>
      <c r="BH6917" s="419"/>
      <c r="BJ6917" s="419"/>
      <c r="BK6917" s="419"/>
      <c r="BL6917" s="419"/>
      <c r="BN6917" s="419"/>
      <c r="BO6917" s="419"/>
      <c r="BP6917" s="419"/>
      <c r="BR6917" s="419"/>
      <c r="BS6917" s="419"/>
      <c r="BT6917" s="419"/>
      <c r="BV6917" s="419"/>
      <c r="BW6917" s="419"/>
      <c r="BX6917" s="397"/>
      <c r="BZ6917" s="449"/>
      <c r="CB6917" s="419"/>
      <c r="CC6917" s="419"/>
      <c r="CD6917" s="419"/>
      <c r="CF6917" s="419"/>
      <c r="CG6917" s="419"/>
      <c r="CH6917" s="419"/>
    </row>
    <row r="6918" spans="3:86" ht="21" thickBot="1">
      <c r="C6918" s="425"/>
      <c r="P6918" s="431"/>
      <c r="R6918" s="419"/>
      <c r="S6918" s="446"/>
      <c r="T6918" s="419"/>
      <c r="V6918" s="196"/>
      <c r="W6918" s="419"/>
      <c r="X6918" s="419"/>
      <c r="Z6918" s="419"/>
      <c r="AA6918" s="419"/>
      <c r="AB6918" s="419"/>
      <c r="AD6918" s="419"/>
      <c r="AE6918" s="419"/>
      <c r="AF6918" s="419"/>
      <c r="AH6918" s="419"/>
      <c r="AI6918" s="419"/>
      <c r="AJ6918" s="419"/>
      <c r="AL6918" s="419"/>
      <c r="AM6918" s="419"/>
      <c r="AN6918" s="403"/>
      <c r="AO6918" s="419"/>
      <c r="AP6918" s="419"/>
      <c r="AQ6918" s="419"/>
      <c r="AR6918" s="419"/>
      <c r="AS6918" s="419"/>
      <c r="AT6918" s="419"/>
      <c r="AU6918" s="419"/>
      <c r="AV6918" s="419"/>
      <c r="AX6918" s="419"/>
      <c r="AY6918" s="419"/>
      <c r="AZ6918" s="419"/>
      <c r="BB6918" s="419"/>
      <c r="BC6918" s="419"/>
      <c r="BD6918" s="419"/>
      <c r="BF6918" s="419"/>
      <c r="BG6918" s="419"/>
      <c r="BH6918" s="419"/>
      <c r="BJ6918" s="419"/>
      <c r="BK6918" s="419"/>
      <c r="BL6918" s="419"/>
      <c r="BN6918" s="419"/>
      <c r="BO6918" s="419"/>
      <c r="BP6918" s="419"/>
      <c r="BR6918" s="419"/>
      <c r="BS6918" s="419"/>
      <c r="BT6918" s="419"/>
      <c r="BV6918" s="419"/>
      <c r="BW6918" s="419"/>
      <c r="BX6918" s="397"/>
      <c r="BZ6918" s="449"/>
      <c r="CB6918" s="419"/>
      <c r="CC6918" s="419"/>
      <c r="CD6918" s="419"/>
      <c r="CF6918" s="419"/>
      <c r="CG6918" s="419"/>
      <c r="CH6918" s="419"/>
    </row>
    <row r="6919" spans="3:86" ht="21" thickBot="1">
      <c r="C6919" s="425"/>
      <c r="P6919" s="431"/>
      <c r="R6919" s="419"/>
      <c r="S6919" s="446"/>
      <c r="T6919" s="419"/>
      <c r="V6919" s="196"/>
      <c r="W6919" s="419"/>
      <c r="X6919" s="419"/>
      <c r="Z6919" s="419"/>
      <c r="AA6919" s="419"/>
      <c r="AB6919" s="419"/>
      <c r="AD6919" s="419"/>
      <c r="AE6919" s="419"/>
      <c r="AF6919" s="419"/>
      <c r="AH6919" s="419"/>
      <c r="AI6919" s="419"/>
      <c r="AJ6919" s="419"/>
      <c r="AL6919" s="419"/>
      <c r="AM6919" s="419"/>
      <c r="AN6919" s="403"/>
      <c r="AO6919" s="419"/>
      <c r="AP6919" s="419"/>
      <c r="AQ6919" s="419"/>
      <c r="AR6919" s="419"/>
      <c r="AS6919" s="419"/>
      <c r="AT6919" s="419"/>
      <c r="AU6919" s="419"/>
      <c r="AV6919" s="419"/>
      <c r="AX6919" s="419"/>
      <c r="AY6919" s="419"/>
      <c r="AZ6919" s="419"/>
      <c r="BB6919" s="419"/>
      <c r="BC6919" s="419"/>
      <c r="BD6919" s="419"/>
      <c r="BF6919" s="419"/>
      <c r="BG6919" s="419"/>
      <c r="BH6919" s="419"/>
      <c r="BJ6919" s="419"/>
      <c r="BK6919" s="419"/>
      <c r="BL6919" s="419"/>
      <c r="BN6919" s="419"/>
      <c r="BO6919" s="419"/>
      <c r="BP6919" s="419"/>
      <c r="BR6919" s="419"/>
      <c r="BS6919" s="419"/>
      <c r="BT6919" s="419"/>
      <c r="BV6919" s="419"/>
      <c r="BW6919" s="419"/>
      <c r="BX6919" s="397"/>
      <c r="BZ6919" s="449"/>
      <c r="CB6919" s="419"/>
      <c r="CC6919" s="419"/>
      <c r="CD6919" s="419"/>
      <c r="CF6919" s="419"/>
      <c r="CG6919" s="419"/>
      <c r="CH6919" s="419"/>
    </row>
    <row r="6920" spans="3:86" ht="21" thickBot="1">
      <c r="C6920" s="425"/>
      <c r="P6920" s="431"/>
      <c r="R6920" s="419"/>
      <c r="S6920" s="446"/>
      <c r="T6920" s="419"/>
      <c r="V6920" s="196"/>
      <c r="W6920" s="419"/>
      <c r="X6920" s="419"/>
      <c r="Z6920" s="419"/>
      <c r="AA6920" s="419"/>
      <c r="AB6920" s="419"/>
      <c r="AD6920" s="419"/>
      <c r="AE6920" s="419"/>
      <c r="AF6920" s="419"/>
      <c r="AH6920" s="419"/>
      <c r="AI6920" s="419"/>
      <c r="AJ6920" s="419"/>
      <c r="AL6920" s="419"/>
      <c r="AM6920" s="419"/>
      <c r="AN6920" s="403"/>
      <c r="AO6920" s="419"/>
      <c r="AP6920" s="419"/>
      <c r="AQ6920" s="419"/>
      <c r="AR6920" s="419"/>
      <c r="AS6920" s="419"/>
      <c r="AT6920" s="419"/>
      <c r="AU6920" s="419"/>
      <c r="AV6920" s="419"/>
      <c r="AX6920" s="419"/>
      <c r="AY6920" s="419"/>
      <c r="AZ6920" s="419"/>
      <c r="BB6920" s="419"/>
      <c r="BC6920" s="419"/>
      <c r="BD6920" s="419"/>
      <c r="BF6920" s="419"/>
      <c r="BG6920" s="419"/>
      <c r="BH6920" s="419"/>
      <c r="BJ6920" s="419"/>
      <c r="BK6920" s="419"/>
      <c r="BL6920" s="419"/>
      <c r="BN6920" s="419"/>
      <c r="BO6920" s="419"/>
      <c r="BP6920" s="419"/>
      <c r="BR6920" s="419"/>
      <c r="BS6920" s="419"/>
      <c r="BT6920" s="419"/>
      <c r="BV6920" s="419"/>
      <c r="BW6920" s="419"/>
      <c r="BX6920" s="397"/>
      <c r="BZ6920" s="449"/>
      <c r="CB6920" s="419"/>
      <c r="CC6920" s="419"/>
      <c r="CD6920" s="419"/>
      <c r="CF6920" s="419"/>
      <c r="CG6920" s="419"/>
      <c r="CH6920" s="419"/>
    </row>
    <row r="6921" spans="3:86" ht="21" thickBot="1">
      <c r="C6921" s="425"/>
      <c r="P6921" s="431"/>
      <c r="R6921" s="419"/>
      <c r="S6921" s="446"/>
      <c r="T6921" s="419"/>
      <c r="V6921" s="196"/>
      <c r="W6921" s="419"/>
      <c r="X6921" s="419"/>
      <c r="Z6921" s="419"/>
      <c r="AA6921" s="419"/>
      <c r="AB6921" s="419"/>
      <c r="AD6921" s="419"/>
      <c r="AE6921" s="419"/>
      <c r="AF6921" s="419"/>
      <c r="AH6921" s="419"/>
      <c r="AI6921" s="419"/>
      <c r="AJ6921" s="419"/>
      <c r="AL6921" s="419"/>
      <c r="AM6921" s="419"/>
      <c r="AN6921" s="403"/>
      <c r="AO6921" s="419"/>
      <c r="AP6921" s="419"/>
      <c r="AQ6921" s="419"/>
      <c r="AR6921" s="419"/>
      <c r="AS6921" s="419"/>
      <c r="AT6921" s="419"/>
      <c r="AU6921" s="419"/>
      <c r="AV6921" s="419"/>
      <c r="AX6921" s="419"/>
      <c r="AY6921" s="419"/>
      <c r="AZ6921" s="419"/>
      <c r="BB6921" s="419"/>
      <c r="BC6921" s="419"/>
      <c r="BD6921" s="419"/>
      <c r="BF6921" s="419"/>
      <c r="BG6921" s="419"/>
      <c r="BH6921" s="419"/>
      <c r="BJ6921" s="419"/>
      <c r="BK6921" s="419"/>
      <c r="BL6921" s="419"/>
      <c r="BN6921" s="419"/>
      <c r="BO6921" s="419"/>
      <c r="BP6921" s="419"/>
      <c r="BR6921" s="419"/>
      <c r="BS6921" s="419"/>
      <c r="BT6921" s="419"/>
      <c r="BV6921" s="419"/>
      <c r="BW6921" s="419"/>
      <c r="BX6921" s="397"/>
      <c r="BZ6921" s="449"/>
      <c r="CB6921" s="419"/>
      <c r="CC6921" s="419"/>
      <c r="CD6921" s="419"/>
      <c r="CF6921" s="419"/>
      <c r="CG6921" s="419"/>
      <c r="CH6921" s="419"/>
    </row>
    <row r="6922" spans="3:86" ht="21" thickBot="1">
      <c r="C6922" s="425"/>
      <c r="P6922" s="431"/>
      <c r="R6922" s="419"/>
      <c r="S6922" s="446"/>
      <c r="T6922" s="419"/>
      <c r="V6922" s="196"/>
      <c r="W6922" s="419"/>
      <c r="X6922" s="419"/>
      <c r="Z6922" s="419"/>
      <c r="AA6922" s="419"/>
      <c r="AB6922" s="419"/>
      <c r="AD6922" s="419"/>
      <c r="AE6922" s="419"/>
      <c r="AF6922" s="419"/>
      <c r="AH6922" s="419"/>
      <c r="AI6922" s="419"/>
      <c r="AJ6922" s="419"/>
      <c r="AL6922" s="419"/>
      <c r="AM6922" s="419"/>
      <c r="AN6922" s="403"/>
      <c r="AO6922" s="419"/>
      <c r="AP6922" s="419"/>
      <c r="AQ6922" s="419"/>
      <c r="AR6922" s="419"/>
      <c r="AS6922" s="419"/>
      <c r="AT6922" s="419"/>
      <c r="AU6922" s="419"/>
      <c r="AV6922" s="419"/>
      <c r="AX6922" s="419"/>
      <c r="AY6922" s="419"/>
      <c r="AZ6922" s="419"/>
      <c r="BB6922" s="419"/>
      <c r="BC6922" s="419"/>
      <c r="BD6922" s="419"/>
      <c r="BF6922" s="419"/>
      <c r="BG6922" s="419"/>
      <c r="BH6922" s="419"/>
      <c r="BJ6922" s="419"/>
      <c r="BK6922" s="419"/>
      <c r="BL6922" s="419"/>
      <c r="BN6922" s="419"/>
      <c r="BO6922" s="419"/>
      <c r="BP6922" s="419"/>
      <c r="BR6922" s="419"/>
      <c r="BS6922" s="419"/>
      <c r="BT6922" s="419"/>
      <c r="BV6922" s="419"/>
      <c r="BW6922" s="419"/>
      <c r="BX6922" s="397"/>
      <c r="BZ6922" s="449"/>
      <c r="CB6922" s="419"/>
      <c r="CC6922" s="419"/>
      <c r="CD6922" s="419"/>
      <c r="CF6922" s="419"/>
      <c r="CG6922" s="419"/>
      <c r="CH6922" s="419"/>
    </row>
    <row r="6923" spans="3:86" ht="21" thickBot="1">
      <c r="C6923" s="425"/>
      <c r="P6923" s="431"/>
      <c r="R6923" s="419"/>
      <c r="S6923" s="446"/>
      <c r="T6923" s="419"/>
      <c r="V6923" s="196"/>
      <c r="W6923" s="419"/>
      <c r="X6923" s="419"/>
      <c r="Z6923" s="419"/>
      <c r="AA6923" s="419"/>
      <c r="AB6923" s="419"/>
      <c r="AD6923" s="419"/>
      <c r="AE6923" s="419"/>
      <c r="AF6923" s="419"/>
      <c r="AH6923" s="419"/>
      <c r="AI6923" s="419"/>
      <c r="AJ6923" s="419"/>
      <c r="AL6923" s="419"/>
      <c r="AM6923" s="419"/>
      <c r="AN6923" s="403"/>
      <c r="AO6923" s="419"/>
      <c r="AP6923" s="419"/>
      <c r="AQ6923" s="419"/>
      <c r="AR6923" s="419"/>
      <c r="AS6923" s="419"/>
      <c r="AT6923" s="419"/>
      <c r="AU6923" s="419"/>
      <c r="AV6923" s="419"/>
      <c r="AX6923" s="419"/>
      <c r="AY6923" s="419"/>
      <c r="AZ6923" s="419"/>
      <c r="BB6923" s="419"/>
      <c r="BC6923" s="419"/>
      <c r="BD6923" s="419"/>
      <c r="BF6923" s="419"/>
      <c r="BG6923" s="419"/>
      <c r="BH6923" s="419"/>
      <c r="BJ6923" s="419"/>
      <c r="BK6923" s="419"/>
      <c r="BL6923" s="419"/>
      <c r="BN6923" s="419"/>
      <c r="BO6923" s="419"/>
      <c r="BP6923" s="419"/>
      <c r="BR6923" s="419"/>
      <c r="BS6923" s="419"/>
      <c r="BT6923" s="419"/>
      <c r="BV6923" s="419"/>
      <c r="BW6923" s="419"/>
      <c r="BX6923" s="397"/>
      <c r="BZ6923" s="449"/>
      <c r="CB6923" s="419"/>
      <c r="CC6923" s="419"/>
      <c r="CD6923" s="419"/>
      <c r="CF6923" s="419"/>
      <c r="CG6923" s="419"/>
      <c r="CH6923" s="419"/>
    </row>
    <row r="6924" spans="3:86" ht="21" thickBot="1">
      <c r="C6924" s="425"/>
      <c r="P6924" s="431"/>
      <c r="R6924" s="419"/>
      <c r="S6924" s="446"/>
      <c r="T6924" s="419"/>
      <c r="V6924" s="196"/>
      <c r="W6924" s="419"/>
      <c r="X6924" s="419"/>
      <c r="Z6924" s="419"/>
      <c r="AA6924" s="419"/>
      <c r="AB6924" s="419"/>
      <c r="AD6924" s="419"/>
      <c r="AE6924" s="419"/>
      <c r="AF6924" s="419"/>
      <c r="AH6924" s="419"/>
      <c r="AI6924" s="419"/>
      <c r="AJ6924" s="419"/>
      <c r="AL6924" s="419"/>
      <c r="AM6924" s="419"/>
      <c r="AN6924" s="403"/>
      <c r="AO6924" s="419"/>
      <c r="AP6924" s="419"/>
      <c r="AQ6924" s="419"/>
      <c r="AR6924" s="419"/>
      <c r="AS6924" s="419"/>
      <c r="AT6924" s="419"/>
      <c r="AU6924" s="419"/>
      <c r="AV6924" s="419"/>
      <c r="AX6924" s="419"/>
      <c r="AY6924" s="419"/>
      <c r="AZ6924" s="419"/>
      <c r="BB6924" s="419"/>
      <c r="BC6924" s="419"/>
      <c r="BD6924" s="419"/>
      <c r="BF6924" s="419"/>
      <c r="BG6924" s="419"/>
      <c r="BH6924" s="419"/>
      <c r="BJ6924" s="419"/>
      <c r="BK6924" s="419"/>
      <c r="BL6924" s="419"/>
      <c r="BN6924" s="419"/>
      <c r="BO6924" s="419"/>
      <c r="BP6924" s="419"/>
      <c r="BR6924" s="419"/>
      <c r="BS6924" s="419"/>
      <c r="BT6924" s="419"/>
      <c r="BV6924" s="419"/>
      <c r="BW6924" s="419"/>
      <c r="BX6924" s="397"/>
      <c r="BZ6924" s="449"/>
      <c r="CB6924" s="419"/>
      <c r="CC6924" s="419"/>
      <c r="CD6924" s="419"/>
      <c r="CF6924" s="419"/>
      <c r="CG6924" s="419"/>
      <c r="CH6924" s="419"/>
    </row>
    <row r="6925" spans="3:86" ht="21" thickBot="1">
      <c r="C6925" s="425"/>
      <c r="P6925" s="431"/>
      <c r="R6925" s="419"/>
      <c r="S6925" s="446"/>
      <c r="T6925" s="419"/>
      <c r="V6925" s="196"/>
      <c r="W6925" s="419"/>
      <c r="X6925" s="419"/>
      <c r="Z6925" s="419"/>
      <c r="AA6925" s="419"/>
      <c r="AB6925" s="419"/>
      <c r="AD6925" s="419"/>
      <c r="AE6925" s="419"/>
      <c r="AF6925" s="419"/>
      <c r="AH6925" s="419"/>
      <c r="AI6925" s="419"/>
      <c r="AJ6925" s="419"/>
      <c r="AL6925" s="419"/>
      <c r="AM6925" s="419"/>
      <c r="AN6925" s="403"/>
      <c r="AO6925" s="419"/>
      <c r="AP6925" s="419"/>
      <c r="AQ6925" s="419"/>
      <c r="AR6925" s="419"/>
      <c r="AS6925" s="419"/>
      <c r="AT6925" s="419"/>
      <c r="AU6925" s="419"/>
      <c r="AV6925" s="419"/>
      <c r="AX6925" s="419"/>
      <c r="AY6925" s="419"/>
      <c r="AZ6925" s="419"/>
      <c r="BB6925" s="419"/>
      <c r="BC6925" s="419"/>
      <c r="BD6925" s="419"/>
      <c r="BF6925" s="419"/>
      <c r="BG6925" s="419"/>
      <c r="BH6925" s="419"/>
      <c r="BJ6925" s="419"/>
      <c r="BK6925" s="419"/>
      <c r="BL6925" s="419"/>
      <c r="BN6925" s="419"/>
      <c r="BO6925" s="419"/>
      <c r="BP6925" s="419"/>
      <c r="BR6925" s="419"/>
      <c r="BS6925" s="419"/>
      <c r="BT6925" s="419"/>
      <c r="BV6925" s="419"/>
      <c r="BW6925" s="419"/>
      <c r="BX6925" s="397"/>
      <c r="BZ6925" s="449"/>
      <c r="CB6925" s="419"/>
      <c r="CC6925" s="419"/>
      <c r="CD6925" s="419"/>
      <c r="CF6925" s="419"/>
      <c r="CG6925" s="419"/>
      <c r="CH6925" s="419"/>
    </row>
    <row r="6926" spans="3:86" ht="21" thickBot="1">
      <c r="C6926" s="425"/>
      <c r="P6926" s="431"/>
      <c r="R6926" s="419"/>
      <c r="S6926" s="446"/>
      <c r="T6926" s="419"/>
      <c r="V6926" s="196"/>
      <c r="W6926" s="419"/>
      <c r="X6926" s="419"/>
      <c r="Z6926" s="419"/>
      <c r="AA6926" s="419"/>
      <c r="AB6926" s="419"/>
      <c r="AD6926" s="419"/>
      <c r="AE6926" s="419"/>
      <c r="AF6926" s="419"/>
      <c r="AH6926" s="419"/>
      <c r="AI6926" s="419"/>
      <c r="AJ6926" s="419"/>
      <c r="AL6926" s="419"/>
      <c r="AM6926" s="419"/>
      <c r="AN6926" s="403"/>
      <c r="AO6926" s="419"/>
      <c r="AP6926" s="419"/>
      <c r="AQ6926" s="419"/>
      <c r="AR6926" s="419"/>
      <c r="AS6926" s="419"/>
      <c r="AT6926" s="419"/>
      <c r="AU6926" s="419"/>
      <c r="AV6926" s="419"/>
      <c r="AX6926" s="419"/>
      <c r="AY6926" s="419"/>
      <c r="AZ6926" s="419"/>
      <c r="BB6926" s="419"/>
      <c r="BC6926" s="419"/>
      <c r="BD6926" s="419"/>
      <c r="BF6926" s="419"/>
      <c r="BG6926" s="419"/>
      <c r="BH6926" s="419"/>
      <c r="BJ6926" s="419"/>
      <c r="BK6926" s="419"/>
      <c r="BL6926" s="419"/>
      <c r="BN6926" s="419"/>
      <c r="BO6926" s="419"/>
      <c r="BP6926" s="419"/>
      <c r="BR6926" s="419"/>
      <c r="BS6926" s="419"/>
      <c r="BT6926" s="419"/>
      <c r="BV6926" s="419"/>
      <c r="BW6926" s="419"/>
      <c r="BX6926" s="397"/>
      <c r="BZ6926" s="449"/>
      <c r="CB6926" s="419"/>
      <c r="CC6926" s="419"/>
      <c r="CD6926" s="419"/>
      <c r="CF6926" s="419"/>
      <c r="CG6926" s="419"/>
      <c r="CH6926" s="419"/>
    </row>
    <row r="6927" spans="3:86" ht="21" thickBot="1">
      <c r="C6927" s="425"/>
      <c r="P6927" s="431"/>
      <c r="R6927" s="419"/>
      <c r="S6927" s="446"/>
      <c r="T6927" s="419"/>
      <c r="V6927" s="196"/>
      <c r="W6927" s="419"/>
      <c r="X6927" s="419"/>
      <c r="Z6927" s="419"/>
      <c r="AA6927" s="419"/>
      <c r="AB6927" s="419"/>
      <c r="AD6927" s="419"/>
      <c r="AE6927" s="419"/>
      <c r="AF6927" s="419"/>
      <c r="AH6927" s="419"/>
      <c r="AI6927" s="419"/>
      <c r="AJ6927" s="419"/>
      <c r="AL6927" s="419"/>
      <c r="AM6927" s="419"/>
      <c r="AN6927" s="403"/>
      <c r="AO6927" s="419"/>
      <c r="AP6927" s="419"/>
      <c r="AQ6927" s="419"/>
      <c r="AR6927" s="419"/>
      <c r="AS6927" s="419"/>
      <c r="AT6927" s="419"/>
      <c r="AU6927" s="419"/>
      <c r="AV6927" s="419"/>
      <c r="AX6927" s="419"/>
      <c r="AY6927" s="419"/>
      <c r="AZ6927" s="419"/>
      <c r="BB6927" s="419"/>
      <c r="BC6927" s="419"/>
      <c r="BD6927" s="419"/>
      <c r="BF6927" s="419"/>
      <c r="BG6927" s="419"/>
      <c r="BH6927" s="419"/>
      <c r="BJ6927" s="419"/>
      <c r="BK6927" s="419"/>
      <c r="BL6927" s="419"/>
      <c r="BN6927" s="419"/>
      <c r="BO6927" s="419"/>
      <c r="BP6927" s="419"/>
      <c r="BR6927" s="419"/>
      <c r="BS6927" s="419"/>
      <c r="BT6927" s="419"/>
      <c r="BV6927" s="419"/>
      <c r="BW6927" s="419"/>
      <c r="BX6927" s="397"/>
      <c r="BZ6927" s="449"/>
      <c r="CB6927" s="419"/>
      <c r="CC6927" s="419"/>
      <c r="CD6927" s="419"/>
      <c r="CF6927" s="419"/>
      <c r="CG6927" s="419"/>
      <c r="CH6927" s="419"/>
    </row>
    <row r="6928" spans="3:86" ht="21" thickBot="1">
      <c r="C6928" s="425"/>
      <c r="P6928" s="431"/>
      <c r="R6928" s="419"/>
      <c r="S6928" s="446"/>
      <c r="T6928" s="419"/>
      <c r="V6928" s="196"/>
      <c r="W6928" s="419"/>
      <c r="X6928" s="419"/>
      <c r="Z6928" s="419"/>
      <c r="AA6928" s="419"/>
      <c r="AB6928" s="419"/>
      <c r="AD6928" s="419"/>
      <c r="AE6928" s="419"/>
      <c r="AF6928" s="419"/>
      <c r="AH6928" s="419"/>
      <c r="AI6928" s="419"/>
      <c r="AJ6928" s="419"/>
      <c r="AL6928" s="419"/>
      <c r="AM6928" s="419"/>
      <c r="AN6928" s="403"/>
      <c r="AO6928" s="419"/>
      <c r="AP6928" s="419"/>
      <c r="AQ6928" s="419"/>
      <c r="AR6928" s="419"/>
      <c r="AS6928" s="419"/>
      <c r="AT6928" s="419"/>
      <c r="AU6928" s="419"/>
      <c r="AV6928" s="419"/>
      <c r="AX6928" s="419"/>
      <c r="AY6928" s="419"/>
      <c r="AZ6928" s="419"/>
      <c r="BB6928" s="419"/>
      <c r="BC6928" s="419"/>
      <c r="BD6928" s="419"/>
      <c r="BF6928" s="419"/>
      <c r="BG6928" s="419"/>
      <c r="BH6928" s="419"/>
      <c r="BJ6928" s="419"/>
      <c r="BK6928" s="419"/>
      <c r="BL6928" s="419"/>
      <c r="BN6928" s="419"/>
      <c r="BO6928" s="419"/>
      <c r="BP6928" s="419"/>
      <c r="BR6928" s="419"/>
      <c r="BS6928" s="419"/>
      <c r="BT6928" s="419"/>
      <c r="BV6928" s="419"/>
      <c r="BW6928" s="419"/>
      <c r="BX6928" s="397"/>
      <c r="BZ6928" s="449"/>
      <c r="CB6928" s="419"/>
      <c r="CC6928" s="419"/>
      <c r="CD6928" s="419"/>
      <c r="CF6928" s="419"/>
      <c r="CG6928" s="419"/>
      <c r="CH6928" s="419"/>
    </row>
    <row r="6929" spans="3:86" ht="21" thickBot="1">
      <c r="C6929" s="425"/>
      <c r="P6929" s="431"/>
      <c r="R6929" s="419"/>
      <c r="S6929" s="446"/>
      <c r="T6929" s="419"/>
      <c r="V6929" s="196"/>
      <c r="W6929" s="419"/>
      <c r="X6929" s="419"/>
      <c r="Z6929" s="419"/>
      <c r="AA6929" s="419"/>
      <c r="AB6929" s="419"/>
      <c r="AD6929" s="419"/>
      <c r="AE6929" s="419"/>
      <c r="AF6929" s="419"/>
      <c r="AH6929" s="419"/>
      <c r="AI6929" s="419"/>
      <c r="AJ6929" s="419"/>
      <c r="AL6929" s="419"/>
      <c r="AM6929" s="419"/>
      <c r="AN6929" s="403"/>
      <c r="AO6929" s="419"/>
      <c r="AP6929" s="419"/>
      <c r="AQ6929" s="419"/>
      <c r="AR6929" s="419"/>
      <c r="AS6929" s="419"/>
      <c r="AT6929" s="419"/>
      <c r="AU6929" s="419"/>
      <c r="AV6929" s="419"/>
      <c r="AX6929" s="419"/>
      <c r="AY6929" s="419"/>
      <c r="AZ6929" s="419"/>
      <c r="BB6929" s="419"/>
      <c r="BC6929" s="419"/>
      <c r="BD6929" s="419"/>
      <c r="BF6929" s="419"/>
      <c r="BG6929" s="419"/>
      <c r="BH6929" s="419"/>
      <c r="BJ6929" s="419"/>
      <c r="BK6929" s="419"/>
      <c r="BL6929" s="419"/>
      <c r="BN6929" s="419"/>
      <c r="BO6929" s="419"/>
      <c r="BP6929" s="419"/>
      <c r="BR6929" s="419"/>
      <c r="BS6929" s="419"/>
      <c r="BT6929" s="419"/>
      <c r="BV6929" s="419"/>
      <c r="BW6929" s="419"/>
      <c r="BX6929" s="397"/>
      <c r="BZ6929" s="449"/>
      <c r="CB6929" s="419"/>
      <c r="CC6929" s="419"/>
      <c r="CD6929" s="419"/>
      <c r="CF6929" s="419"/>
      <c r="CG6929" s="419"/>
      <c r="CH6929" s="419"/>
    </row>
    <row r="6930" spans="3:86" ht="21" thickBot="1">
      <c r="C6930" s="425"/>
      <c r="P6930" s="431"/>
      <c r="R6930" s="419"/>
      <c r="S6930" s="446"/>
      <c r="T6930" s="419"/>
      <c r="V6930" s="196"/>
      <c r="W6930" s="419"/>
      <c r="X6930" s="419"/>
      <c r="Z6930" s="419"/>
      <c r="AA6930" s="419"/>
      <c r="AB6930" s="419"/>
      <c r="AD6930" s="419"/>
      <c r="AE6930" s="419"/>
      <c r="AF6930" s="419"/>
      <c r="AH6930" s="419"/>
      <c r="AI6930" s="419"/>
      <c r="AJ6930" s="419"/>
      <c r="AL6930" s="419"/>
      <c r="AM6930" s="419"/>
      <c r="AN6930" s="403"/>
      <c r="AO6930" s="419"/>
      <c r="AP6930" s="419"/>
      <c r="AQ6930" s="419"/>
      <c r="AR6930" s="419"/>
      <c r="AS6930" s="419"/>
      <c r="AT6930" s="419"/>
      <c r="AU6930" s="419"/>
      <c r="AV6930" s="419"/>
      <c r="AX6930" s="419"/>
      <c r="AY6930" s="419"/>
      <c r="AZ6930" s="419"/>
      <c r="BB6930" s="419"/>
      <c r="BC6930" s="419"/>
      <c r="BD6930" s="419"/>
      <c r="BF6930" s="419"/>
      <c r="BG6930" s="419"/>
      <c r="BH6930" s="419"/>
      <c r="BJ6930" s="419"/>
      <c r="BK6930" s="419"/>
      <c r="BL6930" s="419"/>
      <c r="BN6930" s="419"/>
      <c r="BO6930" s="419"/>
      <c r="BP6930" s="419"/>
      <c r="BR6930" s="419"/>
      <c r="BS6930" s="419"/>
      <c r="BT6930" s="419"/>
      <c r="BV6930" s="419"/>
      <c r="BW6930" s="419"/>
      <c r="BX6930" s="397"/>
      <c r="BZ6930" s="449"/>
      <c r="CB6930" s="419"/>
      <c r="CC6930" s="419"/>
      <c r="CD6930" s="419"/>
      <c r="CF6930" s="419"/>
      <c r="CG6930" s="419"/>
      <c r="CH6930" s="419"/>
    </row>
    <row r="6931" spans="3:86" ht="21" thickBot="1">
      <c r="C6931" s="425"/>
      <c r="P6931" s="431"/>
      <c r="R6931" s="419"/>
      <c r="S6931" s="446"/>
      <c r="T6931" s="419"/>
      <c r="V6931" s="196"/>
      <c r="W6931" s="419"/>
      <c r="X6931" s="419"/>
      <c r="Z6931" s="419"/>
      <c r="AA6931" s="419"/>
      <c r="AB6931" s="419"/>
      <c r="AD6931" s="419"/>
      <c r="AE6931" s="419"/>
      <c r="AF6931" s="419"/>
      <c r="AH6931" s="419"/>
      <c r="AI6931" s="419"/>
      <c r="AJ6931" s="419"/>
      <c r="AL6931" s="419"/>
      <c r="AM6931" s="419"/>
      <c r="AN6931" s="403"/>
      <c r="AO6931" s="419"/>
      <c r="AP6931" s="419"/>
      <c r="AQ6931" s="419"/>
      <c r="AR6931" s="419"/>
      <c r="AS6931" s="419"/>
      <c r="AT6931" s="419"/>
      <c r="AU6931" s="419"/>
      <c r="AV6931" s="419"/>
      <c r="AX6931" s="419"/>
      <c r="AY6931" s="419"/>
      <c r="AZ6931" s="419"/>
      <c r="BB6931" s="419"/>
      <c r="BC6931" s="419"/>
      <c r="BD6931" s="419"/>
      <c r="BF6931" s="419"/>
      <c r="BG6931" s="419"/>
      <c r="BH6931" s="419"/>
      <c r="BJ6931" s="419"/>
      <c r="BK6931" s="419"/>
      <c r="BL6931" s="419"/>
      <c r="BN6931" s="419"/>
      <c r="BO6931" s="419"/>
      <c r="BP6931" s="419"/>
      <c r="BR6931" s="419"/>
      <c r="BS6931" s="419"/>
      <c r="BT6931" s="419"/>
      <c r="BV6931" s="419"/>
      <c r="BW6931" s="419"/>
      <c r="BX6931" s="397"/>
      <c r="BZ6931" s="449"/>
      <c r="CB6931" s="419"/>
      <c r="CC6931" s="419"/>
      <c r="CD6931" s="419"/>
      <c r="CF6931" s="419"/>
      <c r="CG6931" s="419"/>
      <c r="CH6931" s="419"/>
    </row>
    <row r="6932" spans="3:86" ht="21" thickBot="1">
      <c r="C6932" s="425"/>
      <c r="P6932" s="431"/>
      <c r="R6932" s="419"/>
      <c r="S6932" s="446"/>
      <c r="T6932" s="419"/>
      <c r="V6932" s="196"/>
      <c r="W6932" s="419"/>
      <c r="X6932" s="419"/>
      <c r="Z6932" s="419"/>
      <c r="AA6932" s="419"/>
      <c r="AB6932" s="419"/>
      <c r="AD6932" s="419"/>
      <c r="AE6932" s="419"/>
      <c r="AF6932" s="419"/>
      <c r="AH6932" s="419"/>
      <c r="AI6932" s="419"/>
      <c r="AJ6932" s="419"/>
      <c r="AL6932" s="419"/>
      <c r="AM6932" s="419"/>
      <c r="AN6932" s="403"/>
      <c r="AO6932" s="419"/>
      <c r="AP6932" s="419"/>
      <c r="AQ6932" s="419"/>
      <c r="AR6932" s="419"/>
      <c r="AS6932" s="419"/>
      <c r="AT6932" s="419"/>
      <c r="AU6932" s="419"/>
      <c r="AV6932" s="419"/>
      <c r="AX6932" s="419"/>
      <c r="AY6932" s="419"/>
      <c r="AZ6932" s="419"/>
      <c r="BB6932" s="419"/>
      <c r="BC6932" s="419"/>
      <c r="BD6932" s="419"/>
      <c r="BF6932" s="419"/>
      <c r="BG6932" s="419"/>
      <c r="BH6932" s="419"/>
      <c r="BJ6932" s="419"/>
      <c r="BK6932" s="419"/>
      <c r="BL6932" s="419"/>
      <c r="BN6932" s="419"/>
      <c r="BO6932" s="419"/>
      <c r="BP6932" s="419"/>
      <c r="BR6932" s="419"/>
      <c r="BS6932" s="419"/>
      <c r="BT6932" s="419"/>
      <c r="BV6932" s="419"/>
      <c r="BW6932" s="419"/>
      <c r="BX6932" s="397"/>
      <c r="BZ6932" s="449"/>
      <c r="CB6932" s="419"/>
      <c r="CC6932" s="419"/>
      <c r="CD6932" s="419"/>
      <c r="CF6932" s="419"/>
      <c r="CG6932" s="419"/>
      <c r="CH6932" s="419"/>
    </row>
    <row r="6933" spans="3:86" ht="21" thickBot="1">
      <c r="C6933" s="425"/>
      <c r="P6933" s="431"/>
      <c r="R6933" s="419"/>
      <c r="S6933" s="446"/>
      <c r="T6933" s="419"/>
      <c r="V6933" s="196"/>
      <c r="W6933" s="419"/>
      <c r="X6933" s="419"/>
      <c r="Z6933" s="419"/>
      <c r="AA6933" s="419"/>
      <c r="AB6933" s="419"/>
      <c r="AD6933" s="419"/>
      <c r="AE6933" s="419"/>
      <c r="AF6933" s="419"/>
      <c r="AH6933" s="419"/>
      <c r="AI6933" s="419"/>
      <c r="AJ6933" s="419"/>
      <c r="AL6933" s="419"/>
      <c r="AM6933" s="419"/>
      <c r="AN6933" s="403"/>
      <c r="AO6933" s="419"/>
      <c r="AP6933" s="419"/>
      <c r="AQ6933" s="419"/>
      <c r="AR6933" s="419"/>
      <c r="AS6933" s="419"/>
      <c r="AT6933" s="419"/>
      <c r="AU6933" s="419"/>
      <c r="AV6933" s="419"/>
      <c r="AX6933" s="419"/>
      <c r="AY6933" s="419"/>
      <c r="AZ6933" s="419"/>
      <c r="BB6933" s="419"/>
      <c r="BC6933" s="419"/>
      <c r="BD6933" s="419"/>
      <c r="BF6933" s="419"/>
      <c r="BG6933" s="419"/>
      <c r="BH6933" s="419"/>
      <c r="BJ6933" s="419"/>
      <c r="BK6933" s="419"/>
      <c r="BL6933" s="419"/>
      <c r="BN6933" s="419"/>
      <c r="BO6933" s="419"/>
      <c r="BP6933" s="419"/>
      <c r="BR6933" s="419"/>
      <c r="BS6933" s="419"/>
      <c r="BT6933" s="419"/>
      <c r="BV6933" s="419"/>
      <c r="BW6933" s="419"/>
      <c r="BX6933" s="397"/>
      <c r="BZ6933" s="449"/>
      <c r="CB6933" s="419"/>
      <c r="CC6933" s="419"/>
      <c r="CD6933" s="419"/>
      <c r="CF6933" s="419"/>
      <c r="CG6933" s="419"/>
      <c r="CH6933" s="419"/>
    </row>
    <row r="6934" spans="3:86" ht="21" thickBot="1">
      <c r="C6934" s="425"/>
      <c r="P6934" s="431"/>
      <c r="R6934" s="419"/>
      <c r="S6934" s="446"/>
      <c r="T6934" s="419"/>
      <c r="V6934" s="196"/>
      <c r="W6934" s="419"/>
      <c r="X6934" s="419"/>
      <c r="Z6934" s="419"/>
      <c r="AA6934" s="419"/>
      <c r="AB6934" s="419"/>
      <c r="AD6934" s="419"/>
      <c r="AE6934" s="419"/>
      <c r="AF6934" s="419"/>
      <c r="AH6934" s="419"/>
      <c r="AI6934" s="419"/>
      <c r="AJ6934" s="419"/>
      <c r="AL6934" s="419"/>
      <c r="AM6934" s="419"/>
      <c r="AN6934" s="403"/>
      <c r="AO6934" s="419"/>
      <c r="AP6934" s="419"/>
      <c r="AQ6934" s="419"/>
      <c r="AR6934" s="419"/>
      <c r="AS6934" s="419"/>
      <c r="AT6934" s="419"/>
      <c r="AU6934" s="419"/>
      <c r="AV6934" s="419"/>
      <c r="AX6934" s="419"/>
      <c r="AY6934" s="419"/>
      <c r="AZ6934" s="419"/>
      <c r="BB6934" s="419"/>
      <c r="BC6934" s="419"/>
      <c r="BD6934" s="419"/>
      <c r="BF6934" s="419"/>
      <c r="BG6934" s="419"/>
      <c r="BH6934" s="419"/>
      <c r="BJ6934" s="419"/>
      <c r="BK6934" s="419"/>
      <c r="BL6934" s="419"/>
      <c r="BN6934" s="419"/>
      <c r="BO6934" s="419"/>
      <c r="BP6934" s="419"/>
      <c r="BR6934" s="419"/>
      <c r="BS6934" s="419"/>
      <c r="BT6934" s="419"/>
      <c r="BV6934" s="419"/>
      <c r="BW6934" s="419"/>
      <c r="BX6934" s="397"/>
      <c r="BZ6934" s="449"/>
      <c r="CB6934" s="419"/>
      <c r="CC6934" s="419"/>
      <c r="CD6934" s="419"/>
      <c r="CF6934" s="419"/>
      <c r="CG6934" s="419"/>
      <c r="CH6934" s="419"/>
    </row>
    <row r="6935" spans="3:86" ht="21" thickBot="1">
      <c r="C6935" s="425"/>
      <c r="P6935" s="431"/>
      <c r="R6935" s="419"/>
      <c r="S6935" s="446"/>
      <c r="T6935" s="419"/>
      <c r="V6935" s="196"/>
      <c r="W6935" s="419"/>
      <c r="X6935" s="419"/>
      <c r="Z6935" s="419"/>
      <c r="AA6935" s="419"/>
      <c r="AB6935" s="419"/>
      <c r="AD6935" s="419"/>
      <c r="AE6935" s="419"/>
      <c r="AF6935" s="419"/>
      <c r="AH6935" s="419"/>
      <c r="AI6935" s="419"/>
      <c r="AJ6935" s="419"/>
      <c r="AL6935" s="419"/>
      <c r="AM6935" s="419"/>
      <c r="AN6935" s="403"/>
      <c r="AO6935" s="419"/>
      <c r="AP6935" s="419"/>
      <c r="AQ6935" s="419"/>
      <c r="AR6935" s="419"/>
      <c r="AS6935" s="419"/>
      <c r="AT6935" s="419"/>
      <c r="AU6935" s="419"/>
      <c r="AV6935" s="419"/>
      <c r="AX6935" s="419"/>
      <c r="AY6935" s="419"/>
      <c r="AZ6935" s="419"/>
      <c r="BB6935" s="419"/>
      <c r="BC6935" s="419"/>
      <c r="BD6935" s="419"/>
      <c r="BF6935" s="419"/>
      <c r="BG6935" s="419"/>
      <c r="BH6935" s="419"/>
      <c r="BJ6935" s="419"/>
      <c r="BK6935" s="419"/>
      <c r="BL6935" s="419"/>
      <c r="BN6935" s="419"/>
      <c r="BO6935" s="419"/>
      <c r="BP6935" s="419"/>
      <c r="BR6935" s="419"/>
      <c r="BS6935" s="419"/>
      <c r="BT6935" s="419"/>
      <c r="BV6935" s="419"/>
      <c r="BW6935" s="419"/>
      <c r="BX6935" s="397"/>
      <c r="BZ6935" s="449"/>
      <c r="CB6935" s="419"/>
      <c r="CC6935" s="419"/>
      <c r="CD6935" s="419"/>
      <c r="CF6935" s="419"/>
      <c r="CG6935" s="419"/>
      <c r="CH6935" s="419"/>
    </row>
    <row r="6936" spans="3:86" ht="21" thickBot="1">
      <c r="C6936" s="425"/>
      <c r="P6936" s="431"/>
      <c r="R6936" s="419"/>
      <c r="S6936" s="446"/>
      <c r="T6936" s="419"/>
      <c r="V6936" s="196"/>
      <c r="W6936" s="419"/>
      <c r="X6936" s="419"/>
      <c r="Z6936" s="419"/>
      <c r="AA6936" s="419"/>
      <c r="AB6936" s="419"/>
      <c r="AD6936" s="419"/>
      <c r="AE6936" s="419"/>
      <c r="AF6936" s="419"/>
      <c r="AH6936" s="419"/>
      <c r="AI6936" s="419"/>
      <c r="AJ6936" s="419"/>
      <c r="AL6936" s="419"/>
      <c r="AM6936" s="419"/>
      <c r="AN6936" s="403"/>
      <c r="AO6936" s="419"/>
      <c r="AP6936" s="419"/>
      <c r="AQ6936" s="419"/>
      <c r="AR6936" s="419"/>
      <c r="AS6936" s="419"/>
      <c r="AT6936" s="419"/>
      <c r="AU6936" s="419"/>
      <c r="AV6936" s="419"/>
      <c r="AX6936" s="419"/>
      <c r="AY6936" s="419"/>
      <c r="AZ6936" s="419"/>
      <c r="BB6936" s="419"/>
      <c r="BC6936" s="419"/>
      <c r="BD6936" s="419"/>
      <c r="BF6936" s="419"/>
      <c r="BG6936" s="419"/>
      <c r="BH6936" s="419"/>
      <c r="BJ6936" s="419"/>
      <c r="BK6936" s="419"/>
      <c r="BL6936" s="419"/>
      <c r="BN6936" s="419"/>
      <c r="BO6936" s="419"/>
      <c r="BP6936" s="419"/>
      <c r="BR6936" s="419"/>
      <c r="BS6936" s="419"/>
      <c r="BT6936" s="419"/>
      <c r="BV6936" s="419"/>
      <c r="BW6936" s="419"/>
      <c r="BX6936" s="397"/>
      <c r="BZ6936" s="449"/>
      <c r="CB6936" s="419"/>
      <c r="CC6936" s="419"/>
      <c r="CD6936" s="419"/>
      <c r="CF6936" s="419"/>
      <c r="CG6936" s="419"/>
      <c r="CH6936" s="419"/>
    </row>
    <row r="6937" spans="3:86" ht="21" thickBot="1">
      <c r="C6937" s="425"/>
      <c r="P6937" s="431"/>
      <c r="R6937" s="419"/>
      <c r="S6937" s="446"/>
      <c r="T6937" s="419"/>
      <c r="V6937" s="196"/>
      <c r="W6937" s="419"/>
      <c r="X6937" s="419"/>
      <c r="Z6937" s="419"/>
      <c r="AA6937" s="419"/>
      <c r="AB6937" s="419"/>
      <c r="AD6937" s="419"/>
      <c r="AE6937" s="419"/>
      <c r="AF6937" s="419"/>
      <c r="AH6937" s="419"/>
      <c r="AI6937" s="419"/>
      <c r="AJ6937" s="419"/>
      <c r="AL6937" s="419"/>
      <c r="AM6937" s="419"/>
      <c r="AN6937" s="403"/>
      <c r="AO6937" s="419"/>
      <c r="AP6937" s="419"/>
      <c r="AQ6937" s="419"/>
      <c r="AR6937" s="419"/>
      <c r="AS6937" s="419"/>
      <c r="AT6937" s="419"/>
      <c r="AU6937" s="419"/>
      <c r="AV6937" s="419"/>
      <c r="AX6937" s="419"/>
      <c r="AY6937" s="419"/>
      <c r="AZ6937" s="419"/>
      <c r="BB6937" s="419"/>
      <c r="BC6937" s="419"/>
      <c r="BD6937" s="419"/>
      <c r="BF6937" s="419"/>
      <c r="BG6937" s="419"/>
      <c r="BH6937" s="419"/>
      <c r="BJ6937" s="419"/>
      <c r="BK6937" s="419"/>
      <c r="BL6937" s="419"/>
      <c r="BN6937" s="419"/>
      <c r="BO6937" s="419"/>
      <c r="BP6937" s="419"/>
      <c r="BR6937" s="419"/>
      <c r="BS6937" s="419"/>
      <c r="BT6937" s="419"/>
      <c r="BV6937" s="419"/>
      <c r="BW6937" s="419"/>
      <c r="BX6937" s="397"/>
      <c r="BZ6937" s="449"/>
      <c r="CB6937" s="419"/>
      <c r="CC6937" s="419"/>
      <c r="CD6937" s="419"/>
      <c r="CF6937" s="419"/>
      <c r="CG6937" s="419"/>
      <c r="CH6937" s="419"/>
    </row>
    <row r="6938" spans="3:86" ht="21" thickBot="1">
      <c r="C6938" s="425"/>
      <c r="P6938" s="431"/>
      <c r="R6938" s="419"/>
      <c r="S6938" s="446"/>
      <c r="T6938" s="419"/>
      <c r="V6938" s="196"/>
      <c r="W6938" s="419"/>
      <c r="X6938" s="419"/>
      <c r="Z6938" s="419"/>
      <c r="AA6938" s="419"/>
      <c r="AB6938" s="419"/>
      <c r="AD6938" s="419"/>
      <c r="AE6938" s="419"/>
      <c r="AF6938" s="419"/>
      <c r="AH6938" s="419"/>
      <c r="AI6938" s="419"/>
      <c r="AJ6938" s="419"/>
      <c r="AL6938" s="419"/>
      <c r="AM6938" s="419"/>
      <c r="AN6938" s="403"/>
      <c r="AO6938" s="419"/>
      <c r="AP6938" s="419"/>
      <c r="AQ6938" s="419"/>
      <c r="AR6938" s="419"/>
      <c r="AS6938" s="419"/>
      <c r="AT6938" s="419"/>
      <c r="AU6938" s="419"/>
      <c r="AV6938" s="419"/>
      <c r="AX6938" s="419"/>
      <c r="AY6938" s="419"/>
      <c r="AZ6938" s="419"/>
      <c r="BB6938" s="419"/>
      <c r="BC6938" s="419"/>
      <c r="BD6938" s="419"/>
      <c r="BF6938" s="419"/>
      <c r="BG6938" s="419"/>
      <c r="BH6938" s="419"/>
      <c r="BJ6938" s="419"/>
      <c r="BK6938" s="419"/>
      <c r="BL6938" s="419"/>
      <c r="BN6938" s="419"/>
      <c r="BO6938" s="419"/>
      <c r="BP6938" s="419"/>
      <c r="BR6938" s="419"/>
      <c r="BS6938" s="419"/>
      <c r="BT6938" s="419"/>
      <c r="BV6938" s="419"/>
      <c r="BW6938" s="419"/>
      <c r="BX6938" s="397"/>
      <c r="BZ6938" s="449"/>
      <c r="CB6938" s="419"/>
      <c r="CC6938" s="419"/>
      <c r="CD6938" s="419"/>
      <c r="CF6938" s="419"/>
      <c r="CG6938" s="419"/>
      <c r="CH6938" s="419"/>
    </row>
    <row r="6939" spans="3:86" ht="21" thickBot="1">
      <c r="C6939" s="425"/>
      <c r="P6939" s="431"/>
      <c r="R6939" s="419"/>
      <c r="S6939" s="446"/>
      <c r="T6939" s="419"/>
      <c r="V6939" s="196"/>
      <c r="W6939" s="419"/>
      <c r="X6939" s="419"/>
      <c r="Z6939" s="419"/>
      <c r="AA6939" s="419"/>
      <c r="AB6939" s="419"/>
      <c r="AD6939" s="419"/>
      <c r="AE6939" s="419"/>
      <c r="AF6939" s="419"/>
      <c r="AH6939" s="419"/>
      <c r="AI6939" s="419"/>
      <c r="AJ6939" s="419"/>
      <c r="AL6939" s="419"/>
      <c r="AM6939" s="419"/>
      <c r="AN6939" s="403"/>
      <c r="AO6939" s="419"/>
      <c r="AP6939" s="419"/>
      <c r="AQ6939" s="419"/>
      <c r="AR6939" s="419"/>
      <c r="AS6939" s="419"/>
      <c r="AT6939" s="419"/>
      <c r="AU6939" s="419"/>
      <c r="AV6939" s="419"/>
      <c r="AX6939" s="419"/>
      <c r="AY6939" s="419"/>
      <c r="AZ6939" s="419"/>
      <c r="BB6939" s="419"/>
      <c r="BC6939" s="419"/>
      <c r="BD6939" s="419"/>
      <c r="BF6939" s="419"/>
      <c r="BG6939" s="419"/>
      <c r="BH6939" s="419"/>
      <c r="BJ6939" s="419"/>
      <c r="BK6939" s="419"/>
      <c r="BL6939" s="419"/>
      <c r="BN6939" s="419"/>
      <c r="BO6939" s="419"/>
      <c r="BP6939" s="419"/>
      <c r="BR6939" s="419"/>
      <c r="BS6939" s="419"/>
      <c r="BT6939" s="419"/>
      <c r="BV6939" s="419"/>
      <c r="BW6939" s="419"/>
      <c r="BX6939" s="397"/>
      <c r="BZ6939" s="449"/>
      <c r="CB6939" s="419"/>
      <c r="CC6939" s="419"/>
      <c r="CD6939" s="419"/>
      <c r="CF6939" s="419"/>
      <c r="CG6939" s="419"/>
      <c r="CH6939" s="419"/>
    </row>
    <row r="6940" spans="3:86" ht="21" thickBot="1">
      <c r="C6940" s="425"/>
      <c r="P6940" s="431"/>
      <c r="R6940" s="419"/>
      <c r="S6940" s="446"/>
      <c r="T6940" s="419"/>
      <c r="V6940" s="196"/>
      <c r="W6940" s="419"/>
      <c r="X6940" s="419"/>
      <c r="Z6940" s="419"/>
      <c r="AA6940" s="419"/>
      <c r="AB6940" s="419"/>
      <c r="AD6940" s="419"/>
      <c r="AE6940" s="419"/>
      <c r="AF6940" s="419"/>
      <c r="AH6940" s="419"/>
      <c r="AI6940" s="419"/>
      <c r="AJ6940" s="419"/>
      <c r="AL6940" s="419"/>
      <c r="AM6940" s="419"/>
      <c r="AN6940" s="403"/>
      <c r="AO6940" s="419"/>
      <c r="AP6940" s="419"/>
      <c r="AQ6940" s="419"/>
      <c r="AR6940" s="419"/>
      <c r="AS6940" s="419"/>
      <c r="AT6940" s="419"/>
      <c r="AU6940" s="419"/>
      <c r="AV6940" s="419"/>
      <c r="AX6940" s="419"/>
      <c r="AY6940" s="419"/>
      <c r="AZ6940" s="419"/>
      <c r="BB6940" s="419"/>
      <c r="BC6940" s="419"/>
      <c r="BD6940" s="419"/>
      <c r="BF6940" s="419"/>
      <c r="BG6940" s="419"/>
      <c r="BH6940" s="419"/>
      <c r="BJ6940" s="419"/>
      <c r="BK6940" s="419"/>
      <c r="BL6940" s="419"/>
      <c r="BN6940" s="419"/>
      <c r="BO6940" s="419"/>
      <c r="BP6940" s="419"/>
      <c r="BR6940" s="419"/>
      <c r="BS6940" s="419"/>
      <c r="BT6940" s="419"/>
      <c r="BV6940" s="419"/>
      <c r="BW6940" s="419"/>
      <c r="BX6940" s="397"/>
      <c r="BZ6940" s="449"/>
      <c r="CB6940" s="419"/>
      <c r="CC6940" s="419"/>
      <c r="CD6940" s="419"/>
      <c r="CF6940" s="419"/>
      <c r="CG6940" s="419"/>
      <c r="CH6940" s="419"/>
    </row>
    <row r="6941" spans="3:86" ht="21" thickBot="1">
      <c r="C6941" s="425"/>
      <c r="P6941" s="431"/>
      <c r="R6941" s="419"/>
      <c r="S6941" s="446"/>
      <c r="T6941" s="419"/>
      <c r="V6941" s="196"/>
      <c r="W6941" s="419"/>
      <c r="X6941" s="419"/>
      <c r="Z6941" s="419"/>
      <c r="AA6941" s="419"/>
      <c r="AB6941" s="419"/>
      <c r="AD6941" s="419"/>
      <c r="AE6941" s="419"/>
      <c r="AF6941" s="419"/>
      <c r="AH6941" s="419"/>
      <c r="AI6941" s="419"/>
      <c r="AJ6941" s="419"/>
      <c r="AL6941" s="419"/>
      <c r="AM6941" s="419"/>
      <c r="AN6941" s="403"/>
      <c r="AO6941" s="419"/>
      <c r="AP6941" s="419"/>
      <c r="AQ6941" s="419"/>
      <c r="AR6941" s="419"/>
      <c r="AS6941" s="419"/>
      <c r="AT6941" s="419"/>
      <c r="AU6941" s="419"/>
      <c r="AV6941" s="419"/>
      <c r="AX6941" s="419"/>
      <c r="AY6941" s="419"/>
      <c r="AZ6941" s="419"/>
      <c r="BB6941" s="419"/>
      <c r="BC6941" s="419"/>
      <c r="BD6941" s="419"/>
      <c r="BF6941" s="419"/>
      <c r="BG6941" s="419"/>
      <c r="BH6941" s="419"/>
      <c r="BJ6941" s="419"/>
      <c r="BK6941" s="419"/>
      <c r="BL6941" s="419"/>
      <c r="BN6941" s="419"/>
      <c r="BO6941" s="419"/>
      <c r="BP6941" s="419"/>
      <c r="BR6941" s="419"/>
      <c r="BS6941" s="419"/>
      <c r="BT6941" s="419"/>
      <c r="BV6941" s="419"/>
      <c r="BW6941" s="419"/>
      <c r="BX6941" s="397"/>
      <c r="BZ6941" s="449"/>
      <c r="CB6941" s="419"/>
      <c r="CC6941" s="419"/>
      <c r="CD6941" s="419"/>
      <c r="CF6941" s="419"/>
      <c r="CG6941" s="419"/>
      <c r="CH6941" s="419"/>
    </row>
    <row r="6942" spans="3:86" ht="21" thickBot="1">
      <c r="C6942" s="425"/>
      <c r="P6942" s="431"/>
      <c r="R6942" s="419"/>
      <c r="S6942" s="446"/>
      <c r="T6942" s="419"/>
      <c r="V6942" s="196"/>
      <c r="W6942" s="419"/>
      <c r="X6942" s="419"/>
      <c r="Z6942" s="419"/>
      <c r="AA6942" s="419"/>
      <c r="AB6942" s="419"/>
      <c r="AD6942" s="419"/>
      <c r="AE6942" s="419"/>
      <c r="AF6942" s="419"/>
      <c r="AH6942" s="419"/>
      <c r="AI6942" s="419"/>
      <c r="AJ6942" s="419"/>
      <c r="AL6942" s="419"/>
      <c r="AM6942" s="419"/>
      <c r="AN6942" s="403"/>
      <c r="AO6942" s="419"/>
      <c r="AP6942" s="419"/>
      <c r="AQ6942" s="419"/>
      <c r="AR6942" s="419"/>
      <c r="AS6942" s="419"/>
      <c r="AT6942" s="419"/>
      <c r="AU6942" s="419"/>
      <c r="AV6942" s="419"/>
      <c r="AX6942" s="419"/>
      <c r="AY6942" s="419"/>
      <c r="AZ6942" s="419"/>
      <c r="BB6942" s="419"/>
      <c r="BC6942" s="419"/>
      <c r="BD6942" s="419"/>
      <c r="BF6942" s="419"/>
      <c r="BG6942" s="419"/>
      <c r="BH6942" s="419"/>
      <c r="BJ6942" s="419"/>
      <c r="BK6942" s="419"/>
      <c r="BL6942" s="419"/>
      <c r="BN6942" s="419"/>
      <c r="BO6942" s="419"/>
      <c r="BP6942" s="419"/>
      <c r="BR6942" s="419"/>
      <c r="BS6942" s="419"/>
      <c r="BT6942" s="419"/>
      <c r="BV6942" s="419"/>
      <c r="BW6942" s="419"/>
      <c r="BX6942" s="397"/>
      <c r="BZ6942" s="449"/>
      <c r="CB6942" s="419"/>
      <c r="CC6942" s="419"/>
      <c r="CD6942" s="419"/>
      <c r="CF6942" s="419"/>
      <c r="CG6942" s="419"/>
      <c r="CH6942" s="419"/>
    </row>
    <row r="6943" spans="3:86" ht="21" thickBot="1">
      <c r="C6943" s="425"/>
      <c r="P6943" s="431"/>
      <c r="R6943" s="419"/>
      <c r="S6943" s="446"/>
      <c r="T6943" s="419"/>
      <c r="V6943" s="196"/>
      <c r="W6943" s="419"/>
      <c r="X6943" s="419"/>
      <c r="Z6943" s="419"/>
      <c r="AA6943" s="419"/>
      <c r="AB6943" s="419"/>
      <c r="AD6943" s="419"/>
      <c r="AE6943" s="419"/>
      <c r="AF6943" s="419"/>
      <c r="AH6943" s="419"/>
      <c r="AI6943" s="419"/>
      <c r="AJ6943" s="419"/>
      <c r="AL6943" s="419"/>
      <c r="AM6943" s="419"/>
      <c r="AN6943" s="403"/>
      <c r="AO6943" s="419"/>
      <c r="AP6943" s="419"/>
      <c r="AQ6943" s="419"/>
      <c r="AR6943" s="419"/>
      <c r="AS6943" s="419"/>
      <c r="AT6943" s="419"/>
      <c r="AU6943" s="419"/>
      <c r="AV6943" s="419"/>
      <c r="AX6943" s="419"/>
      <c r="AY6943" s="419"/>
      <c r="AZ6943" s="419"/>
      <c r="BB6943" s="419"/>
      <c r="BC6943" s="419"/>
      <c r="BD6943" s="419"/>
      <c r="BF6943" s="419"/>
      <c r="BG6943" s="419"/>
      <c r="BH6943" s="419"/>
      <c r="BJ6943" s="419"/>
      <c r="BK6943" s="419"/>
      <c r="BL6943" s="419"/>
      <c r="BN6943" s="419"/>
      <c r="BO6943" s="419"/>
      <c r="BP6943" s="419"/>
      <c r="BR6943" s="419"/>
      <c r="BS6943" s="419"/>
      <c r="BT6943" s="419"/>
      <c r="BV6943" s="419"/>
      <c r="BW6943" s="419"/>
      <c r="BX6943" s="397"/>
      <c r="BZ6943" s="449"/>
      <c r="CB6943" s="419"/>
      <c r="CC6943" s="419"/>
      <c r="CD6943" s="419"/>
      <c r="CF6943" s="419"/>
      <c r="CG6943" s="419"/>
      <c r="CH6943" s="419"/>
    </row>
    <row r="6944" spans="3:86" ht="21" thickBot="1">
      <c r="C6944" s="425"/>
      <c r="P6944" s="431"/>
      <c r="R6944" s="419"/>
      <c r="S6944" s="446"/>
      <c r="T6944" s="419"/>
      <c r="V6944" s="196"/>
      <c r="W6944" s="419"/>
      <c r="X6944" s="419"/>
      <c r="Z6944" s="419"/>
      <c r="AA6944" s="419"/>
      <c r="AB6944" s="419"/>
      <c r="AD6944" s="419"/>
      <c r="AE6944" s="419"/>
      <c r="AF6944" s="419"/>
      <c r="AH6944" s="419"/>
      <c r="AI6944" s="419"/>
      <c r="AJ6944" s="419"/>
      <c r="AL6944" s="419"/>
      <c r="AM6944" s="419"/>
      <c r="AN6944" s="403"/>
      <c r="AO6944" s="419"/>
      <c r="AP6944" s="419"/>
      <c r="AQ6944" s="419"/>
      <c r="AR6944" s="419"/>
      <c r="AS6944" s="419"/>
      <c r="AT6944" s="419"/>
      <c r="AU6944" s="419"/>
      <c r="AV6944" s="419"/>
      <c r="AX6944" s="419"/>
      <c r="AY6944" s="419"/>
      <c r="AZ6944" s="419"/>
      <c r="BB6944" s="419"/>
      <c r="BC6944" s="419"/>
      <c r="BD6944" s="419"/>
      <c r="BF6944" s="419"/>
      <c r="BG6944" s="419"/>
      <c r="BH6944" s="419"/>
      <c r="BJ6944" s="419"/>
      <c r="BK6944" s="419"/>
      <c r="BL6944" s="419"/>
      <c r="BN6944" s="419"/>
      <c r="BO6944" s="419"/>
      <c r="BP6944" s="419"/>
      <c r="BR6944" s="419"/>
      <c r="BS6944" s="419"/>
      <c r="BT6944" s="419"/>
      <c r="BV6944" s="419"/>
      <c r="BW6944" s="419"/>
      <c r="BX6944" s="397"/>
      <c r="BZ6944" s="449"/>
      <c r="CB6944" s="419"/>
      <c r="CC6944" s="419"/>
      <c r="CD6944" s="419"/>
      <c r="CF6944" s="419"/>
      <c r="CG6944" s="419"/>
      <c r="CH6944" s="419"/>
    </row>
    <row r="6945" spans="3:86" ht="21" thickBot="1">
      <c r="C6945" s="425"/>
      <c r="P6945" s="431"/>
      <c r="R6945" s="419"/>
      <c r="S6945" s="446"/>
      <c r="T6945" s="419"/>
      <c r="V6945" s="196"/>
      <c r="W6945" s="419"/>
      <c r="X6945" s="419"/>
      <c r="Z6945" s="419"/>
      <c r="AA6945" s="419"/>
      <c r="AB6945" s="419"/>
      <c r="AD6945" s="419"/>
      <c r="AE6945" s="419"/>
      <c r="AF6945" s="419"/>
      <c r="AH6945" s="419"/>
      <c r="AI6945" s="419"/>
      <c r="AJ6945" s="419"/>
      <c r="AL6945" s="419"/>
      <c r="AM6945" s="419"/>
      <c r="AN6945" s="403"/>
      <c r="AO6945" s="419"/>
      <c r="AP6945" s="419"/>
      <c r="AQ6945" s="419"/>
      <c r="AR6945" s="419"/>
      <c r="AS6945" s="419"/>
      <c r="AT6945" s="419"/>
      <c r="AU6945" s="419"/>
      <c r="AV6945" s="419"/>
      <c r="AX6945" s="419"/>
      <c r="AY6945" s="419"/>
      <c r="AZ6945" s="419"/>
      <c r="BB6945" s="419"/>
      <c r="BC6945" s="419"/>
      <c r="BD6945" s="419"/>
      <c r="BF6945" s="419"/>
      <c r="BG6945" s="419"/>
      <c r="BH6945" s="419"/>
      <c r="BJ6945" s="419"/>
      <c r="BK6945" s="419"/>
      <c r="BL6945" s="419"/>
      <c r="BN6945" s="419"/>
      <c r="BO6945" s="419"/>
      <c r="BP6945" s="419"/>
      <c r="BR6945" s="419"/>
      <c r="BS6945" s="419"/>
      <c r="BT6945" s="419"/>
      <c r="BV6945" s="419"/>
      <c r="BW6945" s="419"/>
      <c r="BX6945" s="397"/>
      <c r="BZ6945" s="449"/>
      <c r="CB6945" s="419"/>
      <c r="CC6945" s="419"/>
      <c r="CD6945" s="419"/>
      <c r="CF6945" s="419"/>
      <c r="CG6945" s="419"/>
      <c r="CH6945" s="419"/>
    </row>
    <row r="6946" spans="3:86" ht="21" thickBot="1">
      <c r="C6946" s="425"/>
      <c r="P6946" s="431"/>
      <c r="R6946" s="419"/>
      <c r="S6946" s="446"/>
      <c r="T6946" s="419"/>
      <c r="V6946" s="196"/>
      <c r="W6946" s="419"/>
      <c r="X6946" s="419"/>
      <c r="Z6946" s="419"/>
      <c r="AA6946" s="419"/>
      <c r="AB6946" s="419"/>
      <c r="AD6946" s="419"/>
      <c r="AE6946" s="419"/>
      <c r="AF6946" s="419"/>
      <c r="AH6946" s="419"/>
      <c r="AI6946" s="419"/>
      <c r="AJ6946" s="419"/>
      <c r="AL6946" s="419"/>
      <c r="AM6946" s="419"/>
      <c r="AN6946" s="403"/>
      <c r="AO6946" s="419"/>
      <c r="AP6946" s="419"/>
      <c r="AQ6946" s="419"/>
      <c r="AR6946" s="419"/>
      <c r="AS6946" s="419"/>
      <c r="AT6946" s="419"/>
      <c r="AU6946" s="419"/>
      <c r="AV6946" s="419"/>
      <c r="AX6946" s="419"/>
      <c r="AY6946" s="419"/>
      <c r="AZ6946" s="419"/>
      <c r="BB6946" s="419"/>
      <c r="BC6946" s="419"/>
      <c r="BD6946" s="419"/>
      <c r="BF6946" s="419"/>
      <c r="BG6946" s="419"/>
      <c r="BH6946" s="419"/>
      <c r="BJ6946" s="419"/>
      <c r="BK6946" s="419"/>
      <c r="BL6946" s="419"/>
      <c r="BN6946" s="419"/>
      <c r="BO6946" s="419"/>
      <c r="BP6946" s="419"/>
      <c r="BR6946" s="419"/>
      <c r="BS6946" s="419"/>
      <c r="BT6946" s="419"/>
      <c r="BV6946" s="419"/>
      <c r="BW6946" s="419"/>
      <c r="BX6946" s="397"/>
      <c r="BZ6946" s="449"/>
      <c r="CB6946" s="419"/>
      <c r="CC6946" s="419"/>
      <c r="CD6946" s="419"/>
      <c r="CF6946" s="419"/>
      <c r="CG6946" s="419"/>
      <c r="CH6946" s="419"/>
    </row>
    <row r="6947" spans="3:86" ht="21" thickBot="1">
      <c r="C6947" s="425"/>
      <c r="P6947" s="431"/>
      <c r="R6947" s="419"/>
      <c r="S6947" s="446"/>
      <c r="T6947" s="419"/>
      <c r="V6947" s="196"/>
      <c r="W6947" s="419"/>
      <c r="X6947" s="419"/>
      <c r="Z6947" s="419"/>
      <c r="AA6947" s="419"/>
      <c r="AB6947" s="419"/>
      <c r="AD6947" s="419"/>
      <c r="AE6947" s="419"/>
      <c r="AF6947" s="419"/>
      <c r="AH6947" s="419"/>
      <c r="AI6947" s="419"/>
      <c r="AJ6947" s="419"/>
      <c r="AL6947" s="419"/>
      <c r="AM6947" s="419"/>
      <c r="AN6947" s="403"/>
      <c r="AO6947" s="419"/>
      <c r="AP6947" s="419"/>
      <c r="AQ6947" s="419"/>
      <c r="AR6947" s="419"/>
      <c r="AS6947" s="419"/>
      <c r="AT6947" s="419"/>
      <c r="AU6947" s="419"/>
      <c r="AV6947" s="419"/>
      <c r="AX6947" s="419"/>
      <c r="AY6947" s="419"/>
      <c r="AZ6947" s="419"/>
      <c r="BB6947" s="419"/>
      <c r="BC6947" s="419"/>
      <c r="BD6947" s="419"/>
      <c r="BF6947" s="419"/>
      <c r="BG6947" s="419"/>
      <c r="BH6947" s="419"/>
      <c r="BJ6947" s="419"/>
      <c r="BK6947" s="419"/>
      <c r="BL6947" s="419"/>
      <c r="BN6947" s="419"/>
      <c r="BO6947" s="419"/>
      <c r="BP6947" s="419"/>
      <c r="BR6947" s="419"/>
      <c r="BS6947" s="419"/>
      <c r="BT6947" s="419"/>
      <c r="BV6947" s="419"/>
      <c r="BW6947" s="419"/>
      <c r="BX6947" s="397"/>
      <c r="BZ6947" s="449"/>
      <c r="CB6947" s="419"/>
      <c r="CC6947" s="419"/>
      <c r="CD6947" s="419"/>
      <c r="CF6947" s="419"/>
      <c r="CG6947" s="419"/>
      <c r="CH6947" s="419"/>
    </row>
    <row r="6948" spans="3:86" ht="21" thickBot="1">
      <c r="C6948" s="425"/>
      <c r="P6948" s="431"/>
      <c r="R6948" s="419"/>
      <c r="S6948" s="446"/>
      <c r="T6948" s="419"/>
      <c r="V6948" s="196"/>
      <c r="W6948" s="419"/>
      <c r="X6948" s="419"/>
      <c r="Z6948" s="419"/>
      <c r="AA6948" s="419"/>
      <c r="AB6948" s="419"/>
      <c r="AD6948" s="419"/>
      <c r="AE6948" s="419"/>
      <c r="AF6948" s="419"/>
      <c r="AH6948" s="419"/>
      <c r="AI6948" s="419"/>
      <c r="AJ6948" s="419"/>
      <c r="AL6948" s="419"/>
      <c r="AM6948" s="419"/>
      <c r="AN6948" s="403"/>
      <c r="AO6948" s="419"/>
      <c r="AP6948" s="419"/>
      <c r="AQ6948" s="419"/>
      <c r="AR6948" s="419"/>
      <c r="AS6948" s="419"/>
      <c r="AT6948" s="419"/>
      <c r="AU6948" s="419"/>
      <c r="AV6948" s="419"/>
      <c r="AX6948" s="419"/>
      <c r="AY6948" s="419"/>
      <c r="AZ6948" s="419"/>
      <c r="BB6948" s="419"/>
      <c r="BC6948" s="419"/>
      <c r="BD6948" s="419"/>
      <c r="BF6948" s="419"/>
      <c r="BG6948" s="419"/>
      <c r="BH6948" s="419"/>
      <c r="BJ6948" s="419"/>
      <c r="BK6948" s="419"/>
      <c r="BL6948" s="419"/>
      <c r="BN6948" s="419"/>
      <c r="BO6948" s="419"/>
      <c r="BP6948" s="419"/>
      <c r="BR6948" s="419"/>
      <c r="BS6948" s="419"/>
      <c r="BT6948" s="419"/>
      <c r="BV6948" s="419"/>
      <c r="BW6948" s="419"/>
      <c r="BX6948" s="397"/>
      <c r="BZ6948" s="449"/>
      <c r="CB6948" s="419"/>
      <c r="CC6948" s="419"/>
      <c r="CD6948" s="419"/>
      <c r="CF6948" s="419"/>
      <c r="CG6948" s="419"/>
      <c r="CH6948" s="419"/>
    </row>
    <row r="6949" spans="3:86" ht="21" thickBot="1">
      <c r="C6949" s="425"/>
      <c r="P6949" s="431"/>
      <c r="R6949" s="419"/>
      <c r="S6949" s="446"/>
      <c r="T6949" s="419"/>
      <c r="V6949" s="196"/>
      <c r="W6949" s="419"/>
      <c r="X6949" s="419"/>
      <c r="Z6949" s="419"/>
      <c r="AA6949" s="419"/>
      <c r="AB6949" s="419"/>
      <c r="AD6949" s="419"/>
      <c r="AE6949" s="419"/>
      <c r="AF6949" s="419"/>
      <c r="AH6949" s="419"/>
      <c r="AI6949" s="419"/>
      <c r="AJ6949" s="419"/>
      <c r="AL6949" s="419"/>
      <c r="AM6949" s="419"/>
      <c r="AN6949" s="403"/>
      <c r="AO6949" s="419"/>
      <c r="AP6949" s="419"/>
      <c r="AQ6949" s="419"/>
      <c r="AR6949" s="419"/>
      <c r="AS6949" s="419"/>
      <c r="AT6949" s="419"/>
      <c r="AU6949" s="419"/>
      <c r="AV6949" s="419"/>
      <c r="AX6949" s="419"/>
      <c r="AY6949" s="419"/>
      <c r="AZ6949" s="419"/>
      <c r="BB6949" s="419"/>
      <c r="BC6949" s="419"/>
      <c r="BD6949" s="419"/>
      <c r="BF6949" s="419"/>
      <c r="BG6949" s="419"/>
      <c r="BH6949" s="419"/>
      <c r="BJ6949" s="419"/>
      <c r="BK6949" s="419"/>
      <c r="BL6949" s="419"/>
      <c r="BN6949" s="419"/>
      <c r="BO6949" s="419"/>
      <c r="BP6949" s="419"/>
      <c r="BR6949" s="419"/>
      <c r="BS6949" s="419"/>
      <c r="BT6949" s="419"/>
      <c r="BV6949" s="419"/>
      <c r="BW6949" s="419"/>
      <c r="BX6949" s="397"/>
      <c r="BZ6949" s="449"/>
      <c r="CB6949" s="419"/>
      <c r="CC6949" s="419"/>
      <c r="CD6949" s="419"/>
      <c r="CF6949" s="419"/>
      <c r="CG6949" s="419"/>
      <c r="CH6949" s="419"/>
    </row>
    <row r="6950" spans="3:86" ht="21" thickBot="1">
      <c r="C6950" s="425"/>
      <c r="P6950" s="431"/>
      <c r="R6950" s="419"/>
      <c r="S6950" s="446"/>
      <c r="T6950" s="419"/>
      <c r="V6950" s="196"/>
      <c r="W6950" s="419"/>
      <c r="X6950" s="419"/>
      <c r="Z6950" s="419"/>
      <c r="AA6950" s="419"/>
      <c r="AB6950" s="419"/>
      <c r="AD6950" s="419"/>
      <c r="AE6950" s="419"/>
      <c r="AF6950" s="419"/>
      <c r="AH6950" s="419"/>
      <c r="AI6950" s="419"/>
      <c r="AJ6950" s="419"/>
      <c r="AL6950" s="419"/>
      <c r="AM6950" s="419"/>
      <c r="AN6950" s="403"/>
      <c r="AO6950" s="419"/>
      <c r="AP6950" s="419"/>
      <c r="AQ6950" s="419"/>
      <c r="AR6950" s="419"/>
      <c r="AS6950" s="419"/>
      <c r="AT6950" s="419"/>
      <c r="AU6950" s="419"/>
      <c r="AV6950" s="419"/>
      <c r="AX6950" s="419"/>
      <c r="AY6950" s="419"/>
      <c r="AZ6950" s="419"/>
      <c r="BB6950" s="419"/>
      <c r="BC6950" s="419"/>
      <c r="BD6950" s="419"/>
      <c r="BF6950" s="419"/>
      <c r="BG6950" s="419"/>
      <c r="BH6950" s="419"/>
      <c r="BJ6950" s="419"/>
      <c r="BK6950" s="419"/>
      <c r="BL6950" s="419"/>
      <c r="BN6950" s="419"/>
      <c r="BO6950" s="419"/>
      <c r="BP6950" s="419"/>
      <c r="BR6950" s="419"/>
      <c r="BS6950" s="419"/>
      <c r="BT6950" s="419"/>
      <c r="BV6950" s="419"/>
      <c r="BW6950" s="419"/>
      <c r="BX6950" s="397"/>
      <c r="BZ6950" s="449"/>
      <c r="CB6950" s="419"/>
      <c r="CC6950" s="419"/>
      <c r="CD6950" s="419"/>
      <c r="CF6950" s="419"/>
      <c r="CG6950" s="419"/>
      <c r="CH6950" s="419"/>
    </row>
    <row r="6951" spans="3:86" ht="21" thickBot="1">
      <c r="C6951" s="425"/>
      <c r="P6951" s="431"/>
      <c r="R6951" s="419"/>
      <c r="S6951" s="446"/>
      <c r="T6951" s="419"/>
      <c r="V6951" s="196"/>
      <c r="W6951" s="419"/>
      <c r="X6951" s="419"/>
      <c r="Z6951" s="419"/>
      <c r="AA6951" s="419"/>
      <c r="AB6951" s="419"/>
      <c r="AD6951" s="419"/>
      <c r="AE6951" s="419"/>
      <c r="AF6951" s="419"/>
      <c r="AH6951" s="419"/>
      <c r="AI6951" s="419"/>
      <c r="AJ6951" s="419"/>
      <c r="AL6951" s="419"/>
      <c r="AM6951" s="419"/>
      <c r="AN6951" s="403"/>
      <c r="AO6951" s="419"/>
      <c r="AP6951" s="419"/>
      <c r="AQ6951" s="419"/>
      <c r="AR6951" s="419"/>
      <c r="AS6951" s="419"/>
      <c r="AT6951" s="419"/>
      <c r="AU6951" s="419"/>
      <c r="AV6951" s="419"/>
      <c r="AX6951" s="419"/>
      <c r="AY6951" s="419"/>
      <c r="AZ6951" s="419"/>
      <c r="BB6951" s="419"/>
      <c r="BC6951" s="419"/>
      <c r="BD6951" s="419"/>
      <c r="BF6951" s="419"/>
      <c r="BG6951" s="419"/>
      <c r="BH6951" s="419"/>
      <c r="BJ6951" s="419"/>
      <c r="BK6951" s="419"/>
      <c r="BL6951" s="419"/>
      <c r="BN6951" s="419"/>
      <c r="BO6951" s="419"/>
      <c r="BP6951" s="419"/>
      <c r="BR6951" s="419"/>
      <c r="BS6951" s="419"/>
      <c r="BT6951" s="419"/>
      <c r="BV6951" s="419"/>
      <c r="BW6951" s="419"/>
      <c r="BX6951" s="397"/>
      <c r="BZ6951" s="449"/>
      <c r="CB6951" s="419"/>
      <c r="CC6951" s="419"/>
      <c r="CD6951" s="419"/>
      <c r="CF6951" s="419"/>
      <c r="CG6951" s="419"/>
      <c r="CH6951" s="419"/>
    </row>
    <row r="6952" spans="3:86" ht="21" thickBot="1">
      <c r="C6952" s="425"/>
      <c r="P6952" s="431"/>
      <c r="R6952" s="419"/>
      <c r="S6952" s="446"/>
      <c r="T6952" s="419"/>
      <c r="V6952" s="196"/>
      <c r="W6952" s="419"/>
      <c r="X6952" s="419"/>
      <c r="Z6952" s="419"/>
      <c r="AA6952" s="419"/>
      <c r="AB6952" s="419"/>
      <c r="AD6952" s="419"/>
      <c r="AE6952" s="419"/>
      <c r="AF6952" s="419"/>
      <c r="AH6952" s="419"/>
      <c r="AI6952" s="419"/>
      <c r="AJ6952" s="419"/>
      <c r="AL6952" s="419"/>
      <c r="AM6952" s="419"/>
      <c r="AN6952" s="403"/>
      <c r="AO6952" s="419"/>
      <c r="AP6952" s="419"/>
      <c r="AQ6952" s="419"/>
      <c r="AR6952" s="419"/>
      <c r="AS6952" s="419"/>
      <c r="AT6952" s="419"/>
      <c r="AU6952" s="419"/>
      <c r="AV6952" s="419"/>
      <c r="AX6952" s="419"/>
      <c r="AY6952" s="419"/>
      <c r="AZ6952" s="419"/>
      <c r="BB6952" s="419"/>
      <c r="BC6952" s="419"/>
      <c r="BD6952" s="419"/>
      <c r="BF6952" s="419"/>
      <c r="BG6952" s="419"/>
      <c r="BH6952" s="419"/>
      <c r="BJ6952" s="419"/>
      <c r="BK6952" s="419"/>
      <c r="BL6952" s="419"/>
      <c r="BN6952" s="419"/>
      <c r="BO6952" s="419"/>
      <c r="BP6952" s="419"/>
      <c r="BR6952" s="419"/>
      <c r="BS6952" s="419"/>
      <c r="BT6952" s="419"/>
      <c r="BV6952" s="419"/>
      <c r="BW6952" s="419"/>
      <c r="BX6952" s="397"/>
      <c r="BZ6952" s="449"/>
      <c r="CB6952" s="419"/>
      <c r="CC6952" s="419"/>
      <c r="CD6952" s="419"/>
      <c r="CF6952" s="419"/>
      <c r="CG6952" s="419"/>
      <c r="CH6952" s="419"/>
    </row>
    <row r="6953" spans="3:86" ht="21" thickBot="1">
      <c r="C6953" s="425"/>
      <c r="P6953" s="431"/>
      <c r="R6953" s="419"/>
      <c r="S6953" s="446"/>
      <c r="T6953" s="419"/>
      <c r="V6953" s="196"/>
      <c r="W6953" s="419"/>
      <c r="X6953" s="419"/>
      <c r="Z6953" s="419"/>
      <c r="AA6953" s="419"/>
      <c r="AB6953" s="419"/>
      <c r="AD6953" s="419"/>
      <c r="AE6953" s="419"/>
      <c r="AF6953" s="419"/>
      <c r="AH6953" s="419"/>
      <c r="AI6953" s="419"/>
      <c r="AJ6953" s="419"/>
      <c r="AL6953" s="419"/>
      <c r="AM6953" s="419"/>
      <c r="AN6953" s="403"/>
      <c r="AO6953" s="419"/>
      <c r="AP6953" s="419"/>
      <c r="AQ6953" s="419"/>
      <c r="AR6953" s="419"/>
      <c r="AS6953" s="419"/>
      <c r="AT6953" s="419"/>
      <c r="AU6953" s="419"/>
      <c r="AV6953" s="419"/>
      <c r="AX6953" s="419"/>
      <c r="AY6953" s="419"/>
      <c r="AZ6953" s="419"/>
      <c r="BB6953" s="419"/>
      <c r="BC6953" s="419"/>
      <c r="BD6953" s="419"/>
      <c r="BF6953" s="419"/>
      <c r="BG6953" s="419"/>
      <c r="BH6953" s="419"/>
      <c r="BJ6953" s="419"/>
      <c r="BK6953" s="419"/>
      <c r="BL6953" s="419"/>
      <c r="BN6953" s="419"/>
      <c r="BO6953" s="419"/>
      <c r="BP6953" s="419"/>
      <c r="BR6953" s="419"/>
      <c r="BS6953" s="419"/>
      <c r="BT6953" s="419"/>
      <c r="BV6953" s="419"/>
      <c r="BW6953" s="419"/>
      <c r="BX6953" s="397"/>
      <c r="BZ6953" s="449"/>
      <c r="CB6953" s="419"/>
      <c r="CC6953" s="419"/>
      <c r="CD6953" s="419"/>
      <c r="CF6953" s="419"/>
      <c r="CG6953" s="419"/>
      <c r="CH6953" s="419"/>
    </row>
    <row r="6954" spans="3:86" ht="21" thickBot="1">
      <c r="C6954" s="425"/>
      <c r="P6954" s="431"/>
      <c r="R6954" s="419"/>
      <c r="S6954" s="446"/>
      <c r="T6954" s="419"/>
      <c r="V6954" s="196"/>
      <c r="W6954" s="419"/>
      <c r="X6954" s="419"/>
      <c r="Z6954" s="419"/>
      <c r="AA6954" s="419"/>
      <c r="AB6954" s="419"/>
      <c r="AD6954" s="419"/>
      <c r="AE6954" s="419"/>
      <c r="AF6954" s="419"/>
      <c r="AH6954" s="419"/>
      <c r="AI6954" s="419"/>
      <c r="AJ6954" s="419"/>
      <c r="AL6954" s="419"/>
      <c r="AM6954" s="419"/>
      <c r="AN6954" s="403"/>
      <c r="AO6954" s="419"/>
      <c r="AP6954" s="419"/>
      <c r="AQ6954" s="419"/>
      <c r="AR6954" s="419"/>
      <c r="AS6954" s="419"/>
      <c r="AT6954" s="419"/>
      <c r="AU6954" s="419"/>
      <c r="AV6954" s="419"/>
      <c r="AX6954" s="419"/>
      <c r="AY6954" s="419"/>
      <c r="AZ6954" s="419"/>
      <c r="BB6954" s="419"/>
      <c r="BC6954" s="419"/>
      <c r="BD6954" s="419"/>
      <c r="BF6954" s="419"/>
      <c r="BG6954" s="419"/>
      <c r="BH6954" s="419"/>
      <c r="BJ6954" s="419"/>
      <c r="BK6954" s="419"/>
      <c r="BL6954" s="419"/>
      <c r="BN6954" s="419"/>
      <c r="BO6954" s="419"/>
      <c r="BP6954" s="419"/>
      <c r="BR6954" s="419"/>
      <c r="BS6954" s="419"/>
      <c r="BT6954" s="419"/>
      <c r="BV6954" s="419"/>
      <c r="BW6954" s="419"/>
      <c r="BX6954" s="397"/>
      <c r="BZ6954" s="449"/>
      <c r="CB6954" s="419"/>
      <c r="CC6954" s="419"/>
      <c r="CD6954" s="419"/>
      <c r="CF6954" s="419"/>
      <c r="CG6954" s="419"/>
      <c r="CH6954" s="419"/>
    </row>
    <row r="6955" spans="3:86" ht="21" thickBot="1">
      <c r="C6955" s="425"/>
      <c r="P6955" s="431"/>
      <c r="R6955" s="419"/>
      <c r="S6955" s="446"/>
      <c r="T6955" s="419"/>
      <c r="V6955" s="196"/>
      <c r="W6955" s="419"/>
      <c r="X6955" s="419"/>
      <c r="Z6955" s="419"/>
      <c r="AA6955" s="419"/>
      <c r="AB6955" s="419"/>
      <c r="AD6955" s="419"/>
      <c r="AE6955" s="419"/>
      <c r="AF6955" s="419"/>
      <c r="AH6955" s="419"/>
      <c r="AI6955" s="419"/>
      <c r="AJ6955" s="419"/>
      <c r="AL6955" s="419"/>
      <c r="AM6955" s="419"/>
      <c r="AN6955" s="403"/>
      <c r="AO6955" s="419"/>
      <c r="AP6955" s="419"/>
      <c r="AQ6955" s="419"/>
      <c r="AR6955" s="419"/>
      <c r="AS6955" s="419"/>
      <c r="AT6955" s="419"/>
      <c r="AU6955" s="419"/>
      <c r="AV6955" s="419"/>
      <c r="AX6955" s="419"/>
      <c r="AY6955" s="419"/>
      <c r="AZ6955" s="419"/>
      <c r="BB6955" s="419"/>
      <c r="BC6955" s="419"/>
      <c r="BD6955" s="419"/>
      <c r="BF6955" s="419"/>
      <c r="BG6955" s="419"/>
      <c r="BH6955" s="419"/>
      <c r="BJ6955" s="419"/>
      <c r="BK6955" s="419"/>
      <c r="BL6955" s="419"/>
      <c r="BN6955" s="419"/>
      <c r="BO6955" s="419"/>
      <c r="BP6955" s="419"/>
      <c r="BR6955" s="419"/>
      <c r="BS6955" s="419"/>
      <c r="BT6955" s="419"/>
      <c r="BV6955" s="419"/>
      <c r="BW6955" s="419"/>
      <c r="BX6955" s="397"/>
      <c r="BZ6955" s="449"/>
      <c r="CB6955" s="419"/>
      <c r="CC6955" s="419"/>
      <c r="CD6955" s="419"/>
      <c r="CF6955" s="419"/>
      <c r="CG6955" s="419"/>
      <c r="CH6955" s="419"/>
    </row>
    <row r="6956" spans="3:86" ht="21" thickBot="1">
      <c r="C6956" s="425"/>
      <c r="P6956" s="431"/>
      <c r="R6956" s="419"/>
      <c r="S6956" s="446"/>
      <c r="T6956" s="419"/>
      <c r="V6956" s="196"/>
      <c r="W6956" s="419"/>
      <c r="X6956" s="419"/>
      <c r="Z6956" s="419"/>
      <c r="AA6956" s="419"/>
      <c r="AB6956" s="419"/>
      <c r="AD6956" s="419"/>
      <c r="AE6956" s="419"/>
      <c r="AF6956" s="419"/>
      <c r="AH6956" s="419"/>
      <c r="AI6956" s="419"/>
      <c r="AJ6956" s="419"/>
      <c r="AL6956" s="419"/>
      <c r="AM6956" s="419"/>
      <c r="AN6956" s="403"/>
      <c r="AO6956" s="419"/>
      <c r="AP6956" s="419"/>
      <c r="AQ6956" s="419"/>
      <c r="AR6956" s="419"/>
      <c r="AS6956" s="419"/>
      <c r="AT6956" s="419"/>
      <c r="AU6956" s="419"/>
      <c r="AV6956" s="419"/>
      <c r="AX6956" s="419"/>
      <c r="AY6956" s="419"/>
      <c r="AZ6956" s="419"/>
      <c r="BB6956" s="419"/>
      <c r="BC6956" s="419"/>
      <c r="BD6956" s="419"/>
      <c r="BF6956" s="419"/>
      <c r="BG6956" s="419"/>
      <c r="BH6956" s="419"/>
      <c r="BJ6956" s="419"/>
      <c r="BK6956" s="419"/>
      <c r="BL6956" s="419"/>
      <c r="BN6956" s="419"/>
      <c r="BO6956" s="419"/>
      <c r="BP6956" s="419"/>
      <c r="BR6956" s="419"/>
      <c r="BS6956" s="419"/>
      <c r="BT6956" s="419"/>
      <c r="BV6956" s="419"/>
      <c r="BW6956" s="419"/>
      <c r="BX6956" s="397"/>
      <c r="BZ6956" s="449"/>
      <c r="CB6956" s="419"/>
      <c r="CC6956" s="419"/>
      <c r="CD6956" s="419"/>
      <c r="CF6956" s="419"/>
      <c r="CG6956" s="419"/>
      <c r="CH6956" s="419"/>
    </row>
    <row r="6957" spans="3:86" ht="21" thickBot="1">
      <c r="C6957" s="425"/>
      <c r="P6957" s="431"/>
      <c r="R6957" s="419"/>
      <c r="S6957" s="446"/>
      <c r="T6957" s="419"/>
      <c r="V6957" s="196"/>
      <c r="W6957" s="419"/>
      <c r="X6957" s="419"/>
      <c r="Z6957" s="419"/>
      <c r="AA6957" s="419"/>
      <c r="AB6957" s="419"/>
      <c r="AD6957" s="419"/>
      <c r="AE6957" s="419"/>
      <c r="AF6957" s="419"/>
      <c r="AH6957" s="419"/>
      <c r="AI6957" s="419"/>
      <c r="AJ6957" s="419"/>
      <c r="AL6957" s="419"/>
      <c r="AM6957" s="419"/>
      <c r="AN6957" s="403"/>
      <c r="AO6957" s="419"/>
      <c r="AP6957" s="419"/>
      <c r="AQ6957" s="419"/>
      <c r="AR6957" s="419"/>
      <c r="AS6957" s="419"/>
      <c r="AT6957" s="419"/>
      <c r="AU6957" s="419"/>
      <c r="AV6957" s="419"/>
      <c r="AX6957" s="419"/>
      <c r="AY6957" s="419"/>
      <c r="AZ6957" s="419"/>
      <c r="BB6957" s="419"/>
      <c r="BC6957" s="419"/>
      <c r="BD6957" s="419"/>
      <c r="BF6957" s="419"/>
      <c r="BG6957" s="419"/>
      <c r="BH6957" s="419"/>
      <c r="BJ6957" s="419"/>
      <c r="BK6957" s="419"/>
      <c r="BL6957" s="419"/>
      <c r="BN6957" s="419"/>
      <c r="BO6957" s="419"/>
      <c r="BP6957" s="419"/>
      <c r="BR6957" s="419"/>
      <c r="BS6957" s="419"/>
      <c r="BT6957" s="419"/>
      <c r="BV6957" s="419"/>
      <c r="BW6957" s="419"/>
      <c r="BX6957" s="397"/>
      <c r="BZ6957" s="449"/>
      <c r="CB6957" s="419"/>
      <c r="CC6957" s="419"/>
      <c r="CD6957" s="419"/>
      <c r="CF6957" s="419"/>
      <c r="CG6957" s="419"/>
      <c r="CH6957" s="419"/>
    </row>
    <row r="6958" spans="3:86" ht="21" thickBot="1">
      <c r="C6958" s="425"/>
      <c r="P6958" s="431"/>
      <c r="R6958" s="419"/>
      <c r="S6958" s="446"/>
      <c r="T6958" s="419"/>
      <c r="V6958" s="196"/>
      <c r="W6958" s="419"/>
      <c r="X6958" s="419"/>
      <c r="Z6958" s="419"/>
      <c r="AA6958" s="419"/>
      <c r="AB6958" s="419"/>
      <c r="AD6958" s="419"/>
      <c r="AE6958" s="419"/>
      <c r="AF6958" s="419"/>
      <c r="AH6958" s="419"/>
      <c r="AI6958" s="419"/>
      <c r="AJ6958" s="419"/>
      <c r="AL6958" s="419"/>
      <c r="AM6958" s="419"/>
      <c r="AN6958" s="403"/>
      <c r="AO6958" s="419"/>
      <c r="AP6958" s="419"/>
      <c r="AQ6958" s="419"/>
      <c r="AR6958" s="419"/>
      <c r="AS6958" s="419"/>
      <c r="AT6958" s="419"/>
      <c r="AU6958" s="419"/>
      <c r="AV6958" s="419"/>
      <c r="AX6958" s="419"/>
      <c r="AY6958" s="419"/>
      <c r="AZ6958" s="419"/>
      <c r="BB6958" s="419"/>
      <c r="BC6958" s="419"/>
      <c r="BD6958" s="419"/>
      <c r="BF6958" s="419"/>
      <c r="BG6958" s="419"/>
      <c r="BH6958" s="419"/>
      <c r="BJ6958" s="419"/>
      <c r="BK6958" s="419"/>
      <c r="BL6958" s="419"/>
      <c r="BN6958" s="419"/>
      <c r="BO6958" s="419"/>
      <c r="BP6958" s="419"/>
      <c r="BR6958" s="419"/>
      <c r="BS6958" s="419"/>
      <c r="BT6958" s="419"/>
      <c r="BV6958" s="419"/>
      <c r="BW6958" s="419"/>
      <c r="BX6958" s="397"/>
      <c r="BZ6958" s="449"/>
      <c r="CB6958" s="419"/>
      <c r="CC6958" s="419"/>
      <c r="CD6958" s="419"/>
      <c r="CF6958" s="419"/>
      <c r="CG6958" s="419"/>
      <c r="CH6958" s="419"/>
    </row>
    <row r="6959" spans="3:86" ht="21" thickBot="1">
      <c r="C6959" s="425"/>
      <c r="P6959" s="431"/>
      <c r="R6959" s="419"/>
      <c r="S6959" s="446"/>
      <c r="T6959" s="419"/>
      <c r="V6959" s="196"/>
      <c r="W6959" s="419"/>
      <c r="X6959" s="419"/>
      <c r="Z6959" s="419"/>
      <c r="AA6959" s="419"/>
      <c r="AB6959" s="419"/>
      <c r="AD6959" s="419"/>
      <c r="AE6959" s="419"/>
      <c r="AF6959" s="419"/>
      <c r="AH6959" s="419"/>
      <c r="AI6959" s="419"/>
      <c r="AJ6959" s="419"/>
      <c r="AL6959" s="419"/>
      <c r="AM6959" s="419"/>
      <c r="AN6959" s="403"/>
      <c r="AO6959" s="419"/>
      <c r="AP6959" s="419"/>
      <c r="AQ6959" s="419"/>
      <c r="AR6959" s="419"/>
      <c r="AS6959" s="419"/>
      <c r="AT6959" s="419"/>
      <c r="AU6959" s="419"/>
      <c r="AV6959" s="419"/>
      <c r="AX6959" s="419"/>
      <c r="AY6959" s="419"/>
      <c r="AZ6959" s="419"/>
      <c r="BB6959" s="419"/>
      <c r="BC6959" s="419"/>
      <c r="BD6959" s="419"/>
      <c r="BF6959" s="419"/>
      <c r="BG6959" s="419"/>
      <c r="BH6959" s="419"/>
      <c r="BJ6959" s="419"/>
      <c r="BK6959" s="419"/>
      <c r="BL6959" s="419"/>
      <c r="BN6959" s="419"/>
      <c r="BO6959" s="419"/>
      <c r="BP6959" s="419"/>
      <c r="BR6959" s="419"/>
      <c r="BS6959" s="419"/>
      <c r="BT6959" s="419"/>
      <c r="BV6959" s="419"/>
      <c r="BW6959" s="419"/>
      <c r="BX6959" s="397"/>
      <c r="BZ6959" s="449"/>
      <c r="CB6959" s="419"/>
      <c r="CC6959" s="419"/>
      <c r="CD6959" s="419"/>
      <c r="CF6959" s="419"/>
      <c r="CG6959" s="419"/>
      <c r="CH6959" s="419"/>
    </row>
    <row r="6960" spans="3:86" ht="21" thickBot="1">
      <c r="C6960" s="425"/>
      <c r="P6960" s="431"/>
      <c r="R6960" s="419"/>
      <c r="S6960" s="446"/>
      <c r="T6960" s="419"/>
      <c r="V6960" s="196"/>
      <c r="W6960" s="419"/>
      <c r="X6960" s="419"/>
      <c r="Z6960" s="419"/>
      <c r="AA6960" s="419"/>
      <c r="AB6960" s="419"/>
      <c r="AD6960" s="419"/>
      <c r="AE6960" s="419"/>
      <c r="AF6960" s="419"/>
      <c r="AH6960" s="419"/>
      <c r="AI6960" s="419"/>
      <c r="AJ6960" s="419"/>
      <c r="AL6960" s="419"/>
      <c r="AM6960" s="419"/>
      <c r="AN6960" s="403"/>
      <c r="AO6960" s="419"/>
      <c r="AP6960" s="419"/>
      <c r="AQ6960" s="419"/>
      <c r="AR6960" s="419"/>
      <c r="AS6960" s="419"/>
      <c r="AT6960" s="419"/>
      <c r="AU6960" s="419"/>
      <c r="AV6960" s="419"/>
      <c r="AX6960" s="419"/>
      <c r="AY6960" s="419"/>
      <c r="AZ6960" s="419"/>
      <c r="BB6960" s="419"/>
      <c r="BC6960" s="419"/>
      <c r="BD6960" s="419"/>
      <c r="BF6960" s="419"/>
      <c r="BG6960" s="419"/>
      <c r="BH6960" s="419"/>
      <c r="BJ6960" s="419"/>
      <c r="BK6960" s="419"/>
      <c r="BL6960" s="419"/>
      <c r="BN6960" s="419"/>
      <c r="BO6960" s="419"/>
      <c r="BP6960" s="419"/>
      <c r="BR6960" s="419"/>
      <c r="BS6960" s="419"/>
      <c r="BT6960" s="419"/>
      <c r="BV6960" s="419"/>
      <c r="BW6960" s="419"/>
      <c r="BX6960" s="397"/>
      <c r="BZ6960" s="449"/>
      <c r="CB6960" s="419"/>
      <c r="CC6960" s="419"/>
      <c r="CD6960" s="419"/>
      <c r="CF6960" s="419"/>
      <c r="CG6960" s="419"/>
      <c r="CH6960" s="419"/>
    </row>
    <row r="6961" spans="3:86" ht="21" thickBot="1">
      <c r="C6961" s="425"/>
      <c r="P6961" s="431"/>
      <c r="R6961" s="419"/>
      <c r="S6961" s="446"/>
      <c r="T6961" s="419"/>
      <c r="V6961" s="196"/>
      <c r="W6961" s="419"/>
      <c r="X6961" s="419"/>
      <c r="Z6961" s="419"/>
      <c r="AA6961" s="419"/>
      <c r="AB6961" s="419"/>
      <c r="AD6961" s="419"/>
      <c r="AE6961" s="419"/>
      <c r="AF6961" s="419"/>
      <c r="AH6961" s="419"/>
      <c r="AI6961" s="419"/>
      <c r="AJ6961" s="419"/>
      <c r="AL6961" s="419"/>
      <c r="AM6961" s="419"/>
      <c r="AN6961" s="403"/>
      <c r="AO6961" s="419"/>
      <c r="AP6961" s="419"/>
      <c r="AQ6961" s="419"/>
      <c r="AR6961" s="419"/>
      <c r="AS6961" s="419"/>
      <c r="AT6961" s="419"/>
      <c r="AU6961" s="419"/>
      <c r="AV6961" s="419"/>
      <c r="AX6961" s="419"/>
      <c r="AY6961" s="419"/>
      <c r="AZ6961" s="419"/>
      <c r="BB6961" s="419"/>
      <c r="BC6961" s="419"/>
      <c r="BD6961" s="419"/>
      <c r="BF6961" s="419"/>
      <c r="BG6961" s="419"/>
      <c r="BH6961" s="419"/>
      <c r="BJ6961" s="419"/>
      <c r="BK6961" s="419"/>
      <c r="BL6961" s="419"/>
      <c r="BN6961" s="419"/>
      <c r="BO6961" s="419"/>
      <c r="BP6961" s="419"/>
      <c r="BR6961" s="419"/>
      <c r="BS6961" s="419"/>
      <c r="BT6961" s="419"/>
      <c r="BV6961" s="419"/>
      <c r="BW6961" s="419"/>
      <c r="BX6961" s="397"/>
      <c r="BZ6961" s="449"/>
      <c r="CB6961" s="419"/>
      <c r="CC6961" s="419"/>
      <c r="CD6961" s="419"/>
      <c r="CF6961" s="419"/>
      <c r="CG6961" s="419"/>
      <c r="CH6961" s="419"/>
    </row>
    <row r="6962" spans="3:86" ht="21" thickBot="1">
      <c r="C6962" s="425"/>
      <c r="P6962" s="431"/>
      <c r="R6962" s="419"/>
      <c r="S6962" s="446"/>
      <c r="T6962" s="419"/>
      <c r="V6962" s="196"/>
      <c r="W6962" s="419"/>
      <c r="X6962" s="419"/>
      <c r="Z6962" s="419"/>
      <c r="AA6962" s="419"/>
      <c r="AB6962" s="419"/>
      <c r="AD6962" s="419"/>
      <c r="AE6962" s="419"/>
      <c r="AF6962" s="419"/>
      <c r="AH6962" s="419"/>
      <c r="AI6962" s="419"/>
      <c r="AJ6962" s="419"/>
      <c r="AL6962" s="419"/>
      <c r="AM6962" s="419"/>
      <c r="AN6962" s="403"/>
      <c r="AO6962" s="419"/>
      <c r="AP6962" s="419"/>
      <c r="AQ6962" s="419"/>
      <c r="AR6962" s="419"/>
      <c r="AS6962" s="419"/>
      <c r="AT6962" s="419"/>
      <c r="AU6962" s="419"/>
      <c r="AV6962" s="419"/>
      <c r="AX6962" s="419"/>
      <c r="AY6962" s="419"/>
      <c r="AZ6962" s="419"/>
      <c r="BB6962" s="419"/>
      <c r="BC6962" s="419"/>
      <c r="BD6962" s="419"/>
      <c r="BF6962" s="419"/>
      <c r="BG6962" s="419"/>
      <c r="BH6962" s="419"/>
      <c r="BJ6962" s="419"/>
      <c r="BK6962" s="419"/>
      <c r="BL6962" s="419"/>
      <c r="BN6962" s="419"/>
      <c r="BO6962" s="419"/>
      <c r="BP6962" s="419"/>
      <c r="BR6962" s="419"/>
      <c r="BS6962" s="419"/>
      <c r="BT6962" s="419"/>
      <c r="BV6962" s="419"/>
      <c r="BW6962" s="419"/>
      <c r="BX6962" s="397"/>
      <c r="BZ6962" s="449"/>
      <c r="CB6962" s="419"/>
      <c r="CC6962" s="419"/>
      <c r="CD6962" s="419"/>
      <c r="CF6962" s="419"/>
      <c r="CG6962" s="419"/>
      <c r="CH6962" s="419"/>
    </row>
    <row r="6963" spans="3:86" ht="21" thickBot="1">
      <c r="C6963" s="425"/>
      <c r="P6963" s="431"/>
      <c r="R6963" s="419"/>
      <c r="S6963" s="446"/>
      <c r="T6963" s="419"/>
      <c r="V6963" s="196"/>
      <c r="W6963" s="419"/>
      <c r="X6963" s="419"/>
      <c r="Z6963" s="419"/>
      <c r="AA6963" s="419"/>
      <c r="AB6963" s="419"/>
      <c r="AD6963" s="419"/>
      <c r="AE6963" s="419"/>
      <c r="AF6963" s="419"/>
      <c r="AH6963" s="419"/>
      <c r="AI6963" s="419"/>
      <c r="AJ6963" s="419"/>
      <c r="AL6963" s="419"/>
      <c r="AM6963" s="419"/>
      <c r="AN6963" s="403"/>
      <c r="AO6963" s="419"/>
      <c r="AP6963" s="419"/>
      <c r="AQ6963" s="419"/>
      <c r="AR6963" s="419"/>
      <c r="AS6963" s="419"/>
      <c r="AT6963" s="419"/>
      <c r="AU6963" s="419"/>
      <c r="AV6963" s="419"/>
      <c r="AX6963" s="419"/>
      <c r="AY6963" s="419"/>
      <c r="AZ6963" s="419"/>
      <c r="BB6963" s="419"/>
      <c r="BC6963" s="419"/>
      <c r="BD6963" s="419"/>
      <c r="BF6963" s="419"/>
      <c r="BG6963" s="419"/>
      <c r="BH6963" s="419"/>
      <c r="BJ6963" s="419"/>
      <c r="BK6963" s="419"/>
      <c r="BL6963" s="419"/>
      <c r="BN6963" s="419"/>
      <c r="BO6963" s="419"/>
      <c r="BP6963" s="419"/>
      <c r="BR6963" s="419"/>
      <c r="BS6963" s="419"/>
      <c r="BT6963" s="419"/>
      <c r="BV6963" s="419"/>
      <c r="BW6963" s="419"/>
      <c r="BX6963" s="397"/>
      <c r="BZ6963" s="449"/>
      <c r="CB6963" s="419"/>
      <c r="CC6963" s="419"/>
      <c r="CD6963" s="419"/>
      <c r="CF6963" s="419"/>
      <c r="CG6963" s="419"/>
      <c r="CH6963" s="419"/>
    </row>
    <row r="6964" spans="3:86" ht="21" thickBot="1">
      <c r="C6964" s="425"/>
      <c r="P6964" s="431"/>
      <c r="R6964" s="419"/>
      <c r="S6964" s="446"/>
      <c r="T6964" s="419"/>
      <c r="V6964" s="196"/>
      <c r="W6964" s="419"/>
      <c r="X6964" s="419"/>
      <c r="Z6964" s="419"/>
      <c r="AA6964" s="419"/>
      <c r="AB6964" s="419"/>
      <c r="AD6964" s="419"/>
      <c r="AE6964" s="419"/>
      <c r="AF6964" s="419"/>
      <c r="AH6964" s="419"/>
      <c r="AI6964" s="419"/>
      <c r="AJ6964" s="419"/>
      <c r="AL6964" s="419"/>
      <c r="AM6964" s="419"/>
      <c r="AN6964" s="403"/>
      <c r="AO6964" s="419"/>
      <c r="AP6964" s="419"/>
      <c r="AQ6964" s="419"/>
      <c r="AR6964" s="419"/>
      <c r="AS6964" s="419"/>
      <c r="AT6964" s="419"/>
      <c r="AU6964" s="419"/>
      <c r="AV6964" s="419"/>
      <c r="AX6964" s="419"/>
      <c r="AY6964" s="419"/>
      <c r="AZ6964" s="419"/>
      <c r="BB6964" s="419"/>
      <c r="BC6964" s="419"/>
      <c r="BD6964" s="419"/>
      <c r="BF6964" s="419"/>
      <c r="BG6964" s="419"/>
      <c r="BH6964" s="419"/>
      <c r="BJ6964" s="419"/>
      <c r="BK6964" s="419"/>
      <c r="BL6964" s="419"/>
      <c r="BN6964" s="419"/>
      <c r="BO6964" s="419"/>
      <c r="BP6964" s="419"/>
      <c r="BR6964" s="419"/>
      <c r="BS6964" s="419"/>
      <c r="BT6964" s="419"/>
      <c r="BV6964" s="419"/>
      <c r="BW6964" s="419"/>
      <c r="BX6964" s="397"/>
      <c r="BZ6964" s="449"/>
      <c r="CB6964" s="419"/>
      <c r="CC6964" s="419"/>
      <c r="CD6964" s="419"/>
      <c r="CF6964" s="419"/>
      <c r="CG6964" s="419"/>
      <c r="CH6964" s="419"/>
    </row>
    <row r="6965" spans="3:86" ht="21" thickBot="1">
      <c r="C6965" s="425"/>
      <c r="P6965" s="431"/>
      <c r="R6965" s="419"/>
      <c r="S6965" s="446"/>
      <c r="T6965" s="419"/>
      <c r="V6965" s="196"/>
      <c r="W6965" s="419"/>
      <c r="X6965" s="419"/>
      <c r="Z6965" s="419"/>
      <c r="AA6965" s="419"/>
      <c r="AB6965" s="419"/>
      <c r="AD6965" s="419"/>
      <c r="AE6965" s="419"/>
      <c r="AF6965" s="419"/>
      <c r="AH6965" s="419"/>
      <c r="AI6965" s="419"/>
      <c r="AJ6965" s="419"/>
      <c r="AL6965" s="419"/>
      <c r="AM6965" s="419"/>
      <c r="AN6965" s="403"/>
      <c r="AO6965" s="419"/>
      <c r="AP6965" s="419"/>
      <c r="AQ6965" s="419"/>
      <c r="AR6965" s="419"/>
      <c r="AS6965" s="419"/>
      <c r="AT6965" s="419"/>
      <c r="AU6965" s="419"/>
      <c r="AV6965" s="419"/>
      <c r="AX6965" s="419"/>
      <c r="AY6965" s="419"/>
      <c r="AZ6965" s="419"/>
      <c r="BB6965" s="419"/>
      <c r="BC6965" s="419"/>
      <c r="BD6965" s="419"/>
      <c r="BF6965" s="419"/>
      <c r="BG6965" s="419"/>
      <c r="BH6965" s="419"/>
      <c r="BJ6965" s="419"/>
      <c r="BK6965" s="419"/>
      <c r="BL6965" s="419"/>
      <c r="BN6965" s="419"/>
      <c r="BO6965" s="419"/>
      <c r="BP6965" s="419"/>
      <c r="BR6965" s="419"/>
      <c r="BS6965" s="419"/>
      <c r="BT6965" s="419"/>
      <c r="BV6965" s="419"/>
      <c r="BW6965" s="419"/>
      <c r="BX6965" s="397"/>
      <c r="BZ6965" s="449"/>
      <c r="CB6965" s="419"/>
      <c r="CC6965" s="419"/>
      <c r="CD6965" s="419"/>
      <c r="CF6965" s="419"/>
      <c r="CG6965" s="419"/>
      <c r="CH6965" s="419"/>
    </row>
    <row r="6966" spans="3:86" ht="21" thickBot="1">
      <c r="C6966" s="425"/>
      <c r="P6966" s="431"/>
      <c r="R6966" s="419"/>
      <c r="S6966" s="446"/>
      <c r="T6966" s="419"/>
      <c r="V6966" s="196"/>
      <c r="W6966" s="419"/>
      <c r="X6966" s="419"/>
      <c r="Z6966" s="419"/>
      <c r="AA6966" s="419"/>
      <c r="AB6966" s="419"/>
      <c r="AD6966" s="419"/>
      <c r="AE6966" s="419"/>
      <c r="AF6966" s="419"/>
      <c r="AH6966" s="419"/>
      <c r="AI6966" s="419"/>
      <c r="AJ6966" s="419"/>
      <c r="AL6966" s="419"/>
      <c r="AM6966" s="419"/>
      <c r="AN6966" s="403"/>
      <c r="AO6966" s="419"/>
      <c r="AP6966" s="419"/>
      <c r="AQ6966" s="419"/>
      <c r="AR6966" s="419"/>
      <c r="AS6966" s="419"/>
      <c r="AT6966" s="419"/>
      <c r="AU6966" s="419"/>
      <c r="AV6966" s="419"/>
      <c r="AX6966" s="419"/>
      <c r="AY6966" s="419"/>
      <c r="AZ6966" s="419"/>
      <c r="BB6966" s="419"/>
      <c r="BC6966" s="419"/>
      <c r="BD6966" s="419"/>
      <c r="BF6966" s="419"/>
      <c r="BG6966" s="419"/>
      <c r="BH6966" s="419"/>
      <c r="BJ6966" s="419"/>
      <c r="BK6966" s="419"/>
      <c r="BL6966" s="419"/>
      <c r="BN6966" s="419"/>
      <c r="BO6966" s="419"/>
      <c r="BP6966" s="419"/>
      <c r="BR6966" s="419"/>
      <c r="BS6966" s="419"/>
      <c r="BT6966" s="419"/>
      <c r="BV6966" s="419"/>
      <c r="BW6966" s="419"/>
      <c r="BX6966" s="397"/>
      <c r="BZ6966" s="449"/>
      <c r="CB6966" s="419"/>
      <c r="CC6966" s="419"/>
      <c r="CD6966" s="419"/>
      <c r="CF6966" s="419"/>
      <c r="CG6966" s="419"/>
      <c r="CH6966" s="419"/>
    </row>
    <row r="6967" spans="3:86" ht="21" thickBot="1">
      <c r="C6967" s="425"/>
      <c r="P6967" s="431"/>
      <c r="R6967" s="419"/>
      <c r="S6967" s="446"/>
      <c r="T6967" s="419"/>
      <c r="V6967" s="196"/>
      <c r="W6967" s="419"/>
      <c r="X6967" s="419"/>
      <c r="Z6967" s="419"/>
      <c r="AA6967" s="419"/>
      <c r="AB6967" s="419"/>
      <c r="AD6967" s="419"/>
      <c r="AE6967" s="419"/>
      <c r="AF6967" s="419"/>
      <c r="AH6967" s="419"/>
      <c r="AI6967" s="419"/>
      <c r="AJ6967" s="419"/>
      <c r="AL6967" s="419"/>
      <c r="AM6967" s="419"/>
      <c r="AN6967" s="403"/>
      <c r="AO6967" s="419"/>
      <c r="AP6967" s="419"/>
      <c r="AQ6967" s="419"/>
      <c r="AR6967" s="419"/>
      <c r="AS6967" s="419"/>
      <c r="AT6967" s="419"/>
      <c r="AU6967" s="419"/>
      <c r="AV6967" s="419"/>
      <c r="AX6967" s="419"/>
      <c r="AY6967" s="419"/>
      <c r="AZ6967" s="419"/>
      <c r="BB6967" s="419"/>
      <c r="BC6967" s="419"/>
      <c r="BD6967" s="419"/>
      <c r="BF6967" s="419"/>
      <c r="BG6967" s="419"/>
      <c r="BH6967" s="419"/>
      <c r="BJ6967" s="419"/>
      <c r="BK6967" s="419"/>
      <c r="BL6967" s="419"/>
      <c r="BN6967" s="419"/>
      <c r="BO6967" s="419"/>
      <c r="BP6967" s="419"/>
      <c r="BR6967" s="419"/>
      <c r="BS6967" s="419"/>
      <c r="BT6967" s="419"/>
      <c r="BV6967" s="419"/>
      <c r="BW6967" s="419"/>
      <c r="BX6967" s="397"/>
      <c r="BZ6967" s="449"/>
      <c r="CB6967" s="419"/>
      <c r="CC6967" s="419"/>
      <c r="CD6967" s="419"/>
      <c r="CF6967" s="419"/>
      <c r="CG6967" s="419"/>
      <c r="CH6967" s="419"/>
    </row>
    <row r="6968" spans="3:86" ht="21" thickBot="1">
      <c r="C6968" s="425"/>
      <c r="P6968" s="431"/>
      <c r="R6968" s="419"/>
      <c r="S6968" s="446"/>
      <c r="T6968" s="419"/>
      <c r="V6968" s="196"/>
      <c r="W6968" s="419"/>
      <c r="X6968" s="419"/>
      <c r="Z6968" s="419"/>
      <c r="AA6968" s="419"/>
      <c r="AB6968" s="419"/>
      <c r="AD6968" s="419"/>
      <c r="AE6968" s="419"/>
      <c r="AF6968" s="419"/>
      <c r="AH6968" s="419"/>
      <c r="AI6968" s="419"/>
      <c r="AJ6968" s="419"/>
      <c r="AL6968" s="419"/>
      <c r="AM6968" s="419"/>
      <c r="AN6968" s="403"/>
      <c r="AO6968" s="419"/>
      <c r="AP6968" s="419"/>
      <c r="AQ6968" s="419"/>
      <c r="AR6968" s="419"/>
      <c r="AS6968" s="419"/>
      <c r="AT6968" s="419"/>
      <c r="AU6968" s="419"/>
      <c r="AV6968" s="419"/>
      <c r="AX6968" s="419"/>
      <c r="AY6968" s="419"/>
      <c r="AZ6968" s="419"/>
      <c r="BB6968" s="419"/>
      <c r="BC6968" s="419"/>
      <c r="BD6968" s="419"/>
      <c r="BF6968" s="419"/>
      <c r="BG6968" s="419"/>
      <c r="BH6968" s="419"/>
      <c r="BJ6968" s="419"/>
      <c r="BK6968" s="419"/>
      <c r="BL6968" s="419"/>
      <c r="BN6968" s="419"/>
      <c r="BO6968" s="419"/>
      <c r="BP6968" s="419"/>
      <c r="BR6968" s="419"/>
      <c r="BS6968" s="419"/>
      <c r="BT6968" s="419"/>
      <c r="BV6968" s="419"/>
      <c r="BW6968" s="419"/>
      <c r="BX6968" s="397"/>
      <c r="BZ6968" s="449"/>
      <c r="CB6968" s="419"/>
      <c r="CC6968" s="419"/>
      <c r="CD6968" s="419"/>
      <c r="CF6968" s="419"/>
      <c r="CG6968" s="419"/>
      <c r="CH6968" s="419"/>
    </row>
    <row r="6969" spans="3:86" ht="21" thickBot="1">
      <c r="C6969" s="425"/>
      <c r="P6969" s="431"/>
      <c r="R6969" s="419"/>
      <c r="S6969" s="446"/>
      <c r="T6969" s="419"/>
      <c r="V6969" s="196"/>
      <c r="W6969" s="419"/>
      <c r="X6969" s="419"/>
      <c r="Z6969" s="419"/>
      <c r="AA6969" s="419"/>
      <c r="AB6969" s="419"/>
      <c r="AD6969" s="419"/>
      <c r="AE6969" s="419"/>
      <c r="AF6969" s="419"/>
      <c r="AH6969" s="419"/>
      <c r="AI6969" s="419"/>
      <c r="AJ6969" s="419"/>
      <c r="AL6969" s="419"/>
      <c r="AM6969" s="419"/>
      <c r="AN6969" s="403"/>
      <c r="AO6969" s="419"/>
      <c r="AP6969" s="419"/>
      <c r="AQ6969" s="419"/>
      <c r="AR6969" s="419"/>
      <c r="AS6969" s="419"/>
      <c r="AT6969" s="419"/>
      <c r="AU6969" s="419"/>
      <c r="AV6969" s="419"/>
      <c r="AX6969" s="419"/>
      <c r="AY6969" s="419"/>
      <c r="AZ6969" s="419"/>
      <c r="BB6969" s="419"/>
      <c r="BC6969" s="419"/>
      <c r="BD6969" s="419"/>
      <c r="BF6969" s="419"/>
      <c r="BG6969" s="419"/>
      <c r="BH6969" s="419"/>
      <c r="BJ6969" s="419"/>
      <c r="BK6969" s="419"/>
      <c r="BL6969" s="419"/>
      <c r="BN6969" s="419"/>
      <c r="BO6969" s="419"/>
      <c r="BP6969" s="419"/>
      <c r="BR6969" s="419"/>
      <c r="BS6969" s="419"/>
      <c r="BT6969" s="419"/>
      <c r="BV6969" s="419"/>
      <c r="BW6969" s="419"/>
      <c r="BX6969" s="397"/>
      <c r="BZ6969" s="449"/>
      <c r="CB6969" s="419"/>
      <c r="CC6969" s="419"/>
      <c r="CD6969" s="419"/>
      <c r="CF6969" s="419"/>
      <c r="CG6969" s="419"/>
      <c r="CH6969" s="419"/>
    </row>
    <row r="6970" spans="3:86" ht="21" thickBot="1">
      <c r="C6970" s="425"/>
      <c r="P6970" s="431"/>
      <c r="R6970" s="419"/>
      <c r="S6970" s="446"/>
      <c r="T6970" s="419"/>
      <c r="V6970" s="196"/>
      <c r="W6970" s="419"/>
      <c r="X6970" s="419"/>
      <c r="Z6970" s="419"/>
      <c r="AA6970" s="419"/>
      <c r="AB6970" s="419"/>
      <c r="AD6970" s="419"/>
      <c r="AE6970" s="419"/>
      <c r="AF6970" s="419"/>
      <c r="AH6970" s="419"/>
      <c r="AI6970" s="419"/>
      <c r="AJ6970" s="419"/>
      <c r="AL6970" s="419"/>
      <c r="AM6970" s="419"/>
      <c r="AN6970" s="403"/>
      <c r="AO6970" s="419"/>
      <c r="AP6970" s="419"/>
      <c r="AQ6970" s="419"/>
      <c r="AR6970" s="419"/>
      <c r="AS6970" s="419"/>
      <c r="AT6970" s="419"/>
      <c r="AU6970" s="419"/>
      <c r="AV6970" s="419"/>
      <c r="AX6970" s="419"/>
      <c r="AY6970" s="419"/>
      <c r="AZ6970" s="419"/>
      <c r="BB6970" s="419"/>
      <c r="BC6970" s="419"/>
      <c r="BD6970" s="419"/>
      <c r="BF6970" s="419"/>
      <c r="BG6970" s="419"/>
      <c r="BH6970" s="419"/>
      <c r="BJ6970" s="419"/>
      <c r="BK6970" s="419"/>
      <c r="BL6970" s="419"/>
      <c r="BN6970" s="419"/>
      <c r="BO6970" s="419"/>
      <c r="BP6970" s="419"/>
      <c r="BR6970" s="419"/>
      <c r="BS6970" s="419"/>
      <c r="BT6970" s="419"/>
      <c r="BV6970" s="419"/>
      <c r="BW6970" s="419"/>
      <c r="BX6970" s="397"/>
      <c r="BZ6970" s="449"/>
      <c r="CB6970" s="419"/>
      <c r="CC6970" s="419"/>
      <c r="CD6970" s="419"/>
      <c r="CF6970" s="419"/>
      <c r="CG6970" s="419"/>
      <c r="CH6970" s="419"/>
    </row>
    <row r="6971" spans="3:86" ht="21" thickBot="1">
      <c r="C6971" s="425"/>
      <c r="P6971" s="431"/>
      <c r="R6971" s="419"/>
      <c r="S6971" s="446"/>
      <c r="T6971" s="419"/>
      <c r="V6971" s="196"/>
      <c r="W6971" s="419"/>
      <c r="X6971" s="419"/>
      <c r="Z6971" s="419"/>
      <c r="AA6971" s="419"/>
      <c r="AB6971" s="419"/>
      <c r="AD6971" s="419"/>
      <c r="AE6971" s="419"/>
      <c r="AF6971" s="419"/>
      <c r="AH6971" s="419"/>
      <c r="AI6971" s="419"/>
      <c r="AJ6971" s="419"/>
      <c r="AL6971" s="419"/>
      <c r="AM6971" s="419"/>
      <c r="AN6971" s="403"/>
      <c r="AO6971" s="419"/>
      <c r="AP6971" s="419"/>
      <c r="AQ6971" s="419"/>
      <c r="AR6971" s="419"/>
      <c r="AS6971" s="419"/>
      <c r="AT6971" s="419"/>
      <c r="AU6971" s="419"/>
      <c r="AV6971" s="419"/>
      <c r="AX6971" s="419"/>
      <c r="AY6971" s="419"/>
      <c r="AZ6971" s="419"/>
      <c r="BB6971" s="419"/>
      <c r="BC6971" s="419"/>
      <c r="BD6971" s="419"/>
      <c r="BF6971" s="419"/>
      <c r="BG6971" s="419"/>
      <c r="BH6971" s="419"/>
      <c r="BJ6971" s="419"/>
      <c r="BK6971" s="419"/>
      <c r="BL6971" s="419"/>
      <c r="BN6971" s="419"/>
      <c r="BO6971" s="419"/>
      <c r="BP6971" s="419"/>
      <c r="BR6971" s="419"/>
      <c r="BS6971" s="419"/>
      <c r="BT6971" s="419"/>
      <c r="BV6971" s="419"/>
      <c r="BW6971" s="419"/>
      <c r="BX6971" s="397"/>
      <c r="BZ6971" s="449"/>
      <c r="CB6971" s="419"/>
      <c r="CC6971" s="419"/>
      <c r="CD6971" s="419"/>
      <c r="CF6971" s="419"/>
      <c r="CG6971" s="419"/>
      <c r="CH6971" s="419"/>
    </row>
    <row r="6972" spans="3:86" ht="21" thickBot="1">
      <c r="C6972" s="425"/>
      <c r="P6972" s="431"/>
      <c r="R6972" s="419"/>
      <c r="S6972" s="446"/>
      <c r="T6972" s="419"/>
      <c r="V6972" s="196"/>
      <c r="W6972" s="419"/>
      <c r="X6972" s="419"/>
      <c r="Z6972" s="419"/>
      <c r="AA6972" s="419"/>
      <c r="AB6972" s="419"/>
      <c r="AD6972" s="419"/>
      <c r="AE6972" s="419"/>
      <c r="AF6972" s="419"/>
      <c r="AH6972" s="419"/>
      <c r="AI6972" s="419"/>
      <c r="AJ6972" s="419"/>
      <c r="AL6972" s="419"/>
      <c r="AM6972" s="419"/>
      <c r="AN6972" s="403"/>
      <c r="AO6972" s="419"/>
      <c r="AP6972" s="419"/>
      <c r="AQ6972" s="419"/>
      <c r="AR6972" s="419"/>
      <c r="AS6972" s="419"/>
      <c r="AT6972" s="419"/>
      <c r="AU6972" s="419"/>
      <c r="AV6972" s="419"/>
      <c r="AX6972" s="419"/>
      <c r="AY6972" s="419"/>
      <c r="AZ6972" s="419"/>
      <c r="BB6972" s="419"/>
      <c r="BC6972" s="419"/>
      <c r="BD6972" s="419"/>
      <c r="BF6972" s="419"/>
      <c r="BG6972" s="419"/>
      <c r="BH6972" s="419"/>
      <c r="BJ6972" s="419"/>
      <c r="BK6972" s="419"/>
      <c r="BL6972" s="419"/>
      <c r="BN6972" s="419"/>
      <c r="BO6972" s="419"/>
      <c r="BP6972" s="419"/>
      <c r="BR6972" s="419"/>
      <c r="BS6972" s="419"/>
      <c r="BT6972" s="419"/>
      <c r="BV6972" s="419"/>
      <c r="BW6972" s="419"/>
      <c r="BX6972" s="397"/>
      <c r="BZ6972" s="449"/>
      <c r="CB6972" s="419"/>
      <c r="CC6972" s="419"/>
      <c r="CD6972" s="419"/>
      <c r="CF6972" s="419"/>
      <c r="CG6972" s="419"/>
      <c r="CH6972" s="419"/>
    </row>
    <row r="6973" spans="3:86" ht="21" thickBot="1">
      <c r="C6973" s="425"/>
      <c r="P6973" s="431"/>
      <c r="R6973" s="419"/>
      <c r="S6973" s="446"/>
      <c r="T6973" s="419"/>
      <c r="V6973" s="196"/>
      <c r="W6973" s="419"/>
      <c r="X6973" s="419"/>
      <c r="Z6973" s="419"/>
      <c r="AA6973" s="419"/>
      <c r="AB6973" s="419"/>
      <c r="AD6973" s="419"/>
      <c r="AE6973" s="419"/>
      <c r="AF6973" s="419"/>
      <c r="AH6973" s="419"/>
      <c r="AI6973" s="419"/>
      <c r="AJ6973" s="419"/>
      <c r="AL6973" s="419"/>
      <c r="AM6973" s="419"/>
      <c r="AN6973" s="403"/>
      <c r="AO6973" s="419"/>
      <c r="AP6973" s="419"/>
      <c r="AQ6973" s="419"/>
      <c r="AR6973" s="419"/>
      <c r="AS6973" s="419"/>
      <c r="AT6973" s="419"/>
      <c r="AU6973" s="419"/>
      <c r="AV6973" s="419"/>
      <c r="AX6973" s="419"/>
      <c r="AY6973" s="419"/>
      <c r="AZ6973" s="419"/>
      <c r="BB6973" s="419"/>
      <c r="BC6973" s="419"/>
      <c r="BD6973" s="419"/>
      <c r="BF6973" s="419"/>
      <c r="BG6973" s="419"/>
      <c r="BH6973" s="419"/>
      <c r="BJ6973" s="419"/>
      <c r="BK6973" s="419"/>
      <c r="BL6973" s="419"/>
      <c r="BN6973" s="419"/>
      <c r="BO6973" s="419"/>
      <c r="BP6973" s="419"/>
      <c r="BR6973" s="419"/>
      <c r="BS6973" s="419"/>
      <c r="BT6973" s="419"/>
      <c r="BV6973" s="419"/>
      <c r="BW6973" s="419"/>
      <c r="BX6973" s="397"/>
      <c r="BZ6973" s="449"/>
      <c r="CB6973" s="419"/>
      <c r="CC6973" s="419"/>
      <c r="CD6973" s="419"/>
      <c r="CF6973" s="419"/>
      <c r="CG6973" s="419"/>
      <c r="CH6973" s="419"/>
    </row>
    <row r="6974" spans="3:86" ht="21" thickBot="1">
      <c r="C6974" s="425"/>
      <c r="P6974" s="431"/>
      <c r="R6974" s="419"/>
      <c r="S6974" s="446"/>
      <c r="T6974" s="419"/>
      <c r="V6974" s="196"/>
      <c r="W6974" s="419"/>
      <c r="X6974" s="419"/>
      <c r="Z6974" s="419"/>
      <c r="AA6974" s="419"/>
      <c r="AB6974" s="419"/>
      <c r="AD6974" s="419"/>
      <c r="AE6974" s="419"/>
      <c r="AF6974" s="419"/>
      <c r="AH6974" s="419"/>
      <c r="AI6974" s="419"/>
      <c r="AJ6974" s="419"/>
      <c r="AL6974" s="419"/>
      <c r="AM6974" s="419"/>
      <c r="AN6974" s="403"/>
      <c r="AO6974" s="419"/>
      <c r="AP6974" s="419"/>
      <c r="AQ6974" s="419"/>
      <c r="AR6974" s="419"/>
      <c r="AS6974" s="419"/>
      <c r="AT6974" s="419"/>
      <c r="AU6974" s="419"/>
      <c r="AV6974" s="419"/>
      <c r="AX6974" s="419"/>
      <c r="AY6974" s="419"/>
      <c r="AZ6974" s="419"/>
      <c r="BB6974" s="419"/>
      <c r="BC6974" s="419"/>
      <c r="BD6974" s="419"/>
      <c r="BF6974" s="419"/>
      <c r="BG6974" s="419"/>
      <c r="BH6974" s="419"/>
      <c r="BJ6974" s="419"/>
      <c r="BK6974" s="419"/>
      <c r="BL6974" s="419"/>
      <c r="BN6974" s="419"/>
      <c r="BO6974" s="419"/>
      <c r="BP6974" s="419"/>
      <c r="BR6974" s="419"/>
      <c r="BS6974" s="419"/>
      <c r="BT6974" s="419"/>
      <c r="BV6974" s="419"/>
      <c r="BW6974" s="419"/>
      <c r="BX6974" s="397"/>
      <c r="BZ6974" s="449"/>
      <c r="CB6974" s="419"/>
      <c r="CC6974" s="419"/>
      <c r="CD6974" s="419"/>
      <c r="CF6974" s="419"/>
      <c r="CG6974" s="419"/>
      <c r="CH6974" s="419"/>
    </row>
    <row r="6975" spans="3:86" ht="21" thickBot="1">
      <c r="C6975" s="425"/>
      <c r="P6975" s="431"/>
      <c r="R6975" s="419"/>
      <c r="S6975" s="446"/>
      <c r="T6975" s="419"/>
      <c r="V6975" s="196"/>
      <c r="W6975" s="419"/>
      <c r="X6975" s="419"/>
      <c r="Z6975" s="419"/>
      <c r="AA6975" s="419"/>
      <c r="AB6975" s="419"/>
      <c r="AD6975" s="419"/>
      <c r="AE6975" s="419"/>
      <c r="AF6975" s="419"/>
      <c r="AH6975" s="419"/>
      <c r="AI6975" s="419"/>
      <c r="AJ6975" s="419"/>
      <c r="AL6975" s="419"/>
      <c r="AM6975" s="419"/>
      <c r="AN6975" s="403"/>
      <c r="AO6975" s="419"/>
      <c r="AP6975" s="419"/>
      <c r="AQ6975" s="419"/>
      <c r="AR6975" s="419"/>
      <c r="AS6975" s="419"/>
      <c r="AT6975" s="419"/>
      <c r="AU6975" s="419"/>
      <c r="AV6975" s="419"/>
      <c r="AX6975" s="419"/>
      <c r="AY6975" s="419"/>
      <c r="AZ6975" s="419"/>
      <c r="BB6975" s="419"/>
      <c r="BC6975" s="419"/>
      <c r="BD6975" s="419"/>
      <c r="BF6975" s="419"/>
      <c r="BG6975" s="419"/>
      <c r="BH6975" s="419"/>
      <c r="BJ6975" s="419"/>
      <c r="BK6975" s="419"/>
      <c r="BL6975" s="419"/>
      <c r="BN6975" s="419"/>
      <c r="BO6975" s="419"/>
      <c r="BP6975" s="419"/>
      <c r="BR6975" s="419"/>
      <c r="BS6975" s="419"/>
      <c r="BT6975" s="419"/>
      <c r="BV6975" s="419"/>
      <c r="BW6975" s="419"/>
      <c r="BX6975" s="397"/>
      <c r="BZ6975" s="449"/>
      <c r="CB6975" s="419"/>
      <c r="CC6975" s="419"/>
      <c r="CD6975" s="419"/>
      <c r="CF6975" s="419"/>
      <c r="CG6975" s="419"/>
      <c r="CH6975" s="419"/>
    </row>
    <row r="6976" spans="3:86" ht="21" thickBot="1">
      <c r="C6976" s="425"/>
      <c r="P6976" s="431"/>
      <c r="R6976" s="419"/>
      <c r="S6976" s="446"/>
      <c r="T6976" s="419"/>
      <c r="V6976" s="196"/>
      <c r="W6976" s="419"/>
      <c r="X6976" s="419"/>
      <c r="Z6976" s="419"/>
      <c r="AA6976" s="419"/>
      <c r="AB6976" s="419"/>
      <c r="AD6976" s="419"/>
      <c r="AE6976" s="419"/>
      <c r="AF6976" s="419"/>
      <c r="AH6976" s="419"/>
      <c r="AI6976" s="419"/>
      <c r="AJ6976" s="419"/>
      <c r="AL6976" s="419"/>
      <c r="AM6976" s="419"/>
      <c r="AN6976" s="403"/>
      <c r="AO6976" s="419"/>
      <c r="AP6976" s="419"/>
      <c r="AQ6976" s="419"/>
      <c r="AR6976" s="419"/>
      <c r="AS6976" s="419"/>
      <c r="AT6976" s="419"/>
      <c r="AU6976" s="419"/>
      <c r="AV6976" s="419"/>
      <c r="AX6976" s="419"/>
      <c r="AY6976" s="419"/>
      <c r="AZ6976" s="419"/>
      <c r="BB6976" s="419"/>
      <c r="BC6976" s="419"/>
      <c r="BD6976" s="419"/>
      <c r="BF6976" s="419"/>
      <c r="BG6976" s="419"/>
      <c r="BH6976" s="419"/>
      <c r="BJ6976" s="419"/>
      <c r="BK6976" s="419"/>
      <c r="BL6976" s="419"/>
      <c r="BN6976" s="419"/>
      <c r="BO6976" s="419"/>
      <c r="BP6976" s="419"/>
      <c r="BR6976" s="419"/>
      <c r="BS6976" s="419"/>
      <c r="BT6976" s="419"/>
      <c r="BV6976" s="419"/>
      <c r="BW6976" s="419"/>
      <c r="BX6976" s="397"/>
      <c r="BZ6976" s="449"/>
      <c r="CB6976" s="419"/>
      <c r="CC6976" s="419"/>
      <c r="CD6976" s="419"/>
      <c r="CF6976" s="419"/>
      <c r="CG6976" s="419"/>
      <c r="CH6976" s="419"/>
    </row>
    <row r="6977" spans="3:86" ht="21" thickBot="1">
      <c r="C6977" s="425"/>
      <c r="P6977" s="431"/>
      <c r="R6977" s="419"/>
      <c r="S6977" s="446"/>
      <c r="T6977" s="419"/>
      <c r="V6977" s="196"/>
      <c r="W6977" s="419"/>
      <c r="X6977" s="419"/>
      <c r="Z6977" s="419"/>
      <c r="AA6977" s="419"/>
      <c r="AB6977" s="419"/>
      <c r="AD6977" s="419"/>
      <c r="AE6977" s="419"/>
      <c r="AF6977" s="419"/>
      <c r="AH6977" s="419"/>
      <c r="AI6977" s="419"/>
      <c r="AJ6977" s="419"/>
      <c r="AL6977" s="419"/>
      <c r="AM6977" s="419"/>
      <c r="AN6977" s="403"/>
      <c r="AO6977" s="419"/>
      <c r="AP6977" s="419"/>
      <c r="AQ6977" s="419"/>
      <c r="AR6977" s="419"/>
      <c r="AS6977" s="419"/>
      <c r="AT6977" s="419"/>
      <c r="AU6977" s="419"/>
      <c r="AV6977" s="419"/>
      <c r="AX6977" s="419"/>
      <c r="AY6977" s="419"/>
      <c r="AZ6977" s="419"/>
      <c r="BB6977" s="419"/>
      <c r="BC6977" s="419"/>
      <c r="BD6977" s="419"/>
      <c r="BF6977" s="419"/>
      <c r="BG6977" s="419"/>
      <c r="BH6977" s="419"/>
      <c r="BJ6977" s="419"/>
      <c r="BK6977" s="419"/>
      <c r="BL6977" s="419"/>
      <c r="BN6977" s="419"/>
      <c r="BO6977" s="419"/>
      <c r="BP6977" s="419"/>
      <c r="BR6977" s="419"/>
      <c r="BS6977" s="419"/>
      <c r="BT6977" s="419"/>
      <c r="BV6977" s="419"/>
      <c r="BW6977" s="419"/>
      <c r="BX6977" s="397"/>
      <c r="BZ6977" s="449"/>
      <c r="CB6977" s="419"/>
      <c r="CC6977" s="419"/>
      <c r="CD6977" s="419"/>
      <c r="CF6977" s="419"/>
      <c r="CG6977" s="419"/>
      <c r="CH6977" s="419"/>
    </row>
    <row r="6978" spans="3:86" ht="21" thickBot="1">
      <c r="C6978" s="425"/>
      <c r="P6978" s="431"/>
      <c r="R6978" s="419"/>
      <c r="S6978" s="446"/>
      <c r="T6978" s="419"/>
      <c r="V6978" s="196"/>
      <c r="W6978" s="419"/>
      <c r="X6978" s="419"/>
      <c r="Z6978" s="419"/>
      <c r="AA6978" s="419"/>
      <c r="AB6978" s="419"/>
      <c r="AD6978" s="419"/>
      <c r="AE6978" s="419"/>
      <c r="AF6978" s="419"/>
      <c r="AH6978" s="419"/>
      <c r="AI6978" s="419"/>
      <c r="AJ6978" s="419"/>
      <c r="AL6978" s="419"/>
      <c r="AM6978" s="419"/>
      <c r="AN6978" s="403"/>
      <c r="AO6978" s="419"/>
      <c r="AP6978" s="419"/>
      <c r="AQ6978" s="419"/>
      <c r="AR6978" s="419"/>
      <c r="AS6978" s="419"/>
      <c r="AT6978" s="419"/>
      <c r="AU6978" s="419"/>
      <c r="AV6978" s="419"/>
      <c r="AX6978" s="419"/>
      <c r="AY6978" s="419"/>
      <c r="AZ6978" s="419"/>
      <c r="BB6978" s="419"/>
      <c r="BC6978" s="419"/>
      <c r="BD6978" s="419"/>
      <c r="BF6978" s="419"/>
      <c r="BG6978" s="419"/>
      <c r="BH6978" s="419"/>
      <c r="BJ6978" s="419"/>
      <c r="BK6978" s="419"/>
      <c r="BL6978" s="419"/>
      <c r="BN6978" s="419"/>
      <c r="BO6978" s="419"/>
      <c r="BP6978" s="419"/>
      <c r="BR6978" s="419"/>
      <c r="BS6978" s="419"/>
      <c r="BT6978" s="419"/>
      <c r="BV6978" s="419"/>
      <c r="BW6978" s="419"/>
      <c r="BX6978" s="397"/>
      <c r="BZ6978" s="449"/>
      <c r="CB6978" s="419"/>
      <c r="CC6978" s="419"/>
      <c r="CD6978" s="419"/>
      <c r="CF6978" s="419"/>
      <c r="CG6978" s="419"/>
      <c r="CH6978" s="419"/>
    </row>
    <row r="6979" spans="3:86" ht="21" thickBot="1">
      <c r="C6979" s="425"/>
      <c r="P6979" s="431"/>
      <c r="R6979" s="419"/>
      <c r="S6979" s="446"/>
      <c r="T6979" s="419"/>
      <c r="V6979" s="196"/>
      <c r="W6979" s="419"/>
      <c r="X6979" s="419"/>
      <c r="Z6979" s="419"/>
      <c r="AA6979" s="419"/>
      <c r="AB6979" s="419"/>
      <c r="AD6979" s="419"/>
      <c r="AE6979" s="419"/>
      <c r="AF6979" s="419"/>
      <c r="AH6979" s="419"/>
      <c r="AI6979" s="419"/>
      <c r="AJ6979" s="419"/>
      <c r="AL6979" s="419"/>
      <c r="AM6979" s="419"/>
      <c r="AN6979" s="403"/>
      <c r="AO6979" s="419"/>
      <c r="AP6979" s="419"/>
      <c r="AQ6979" s="419"/>
      <c r="AR6979" s="419"/>
      <c r="AS6979" s="419"/>
      <c r="AT6979" s="419"/>
      <c r="AU6979" s="419"/>
      <c r="AV6979" s="419"/>
      <c r="AX6979" s="419"/>
      <c r="AY6979" s="419"/>
      <c r="AZ6979" s="419"/>
      <c r="BB6979" s="419"/>
      <c r="BC6979" s="419"/>
      <c r="BD6979" s="419"/>
      <c r="BF6979" s="419"/>
      <c r="BG6979" s="419"/>
      <c r="BH6979" s="419"/>
      <c r="BJ6979" s="419"/>
      <c r="BK6979" s="419"/>
      <c r="BL6979" s="419"/>
      <c r="BN6979" s="419"/>
      <c r="BO6979" s="419"/>
      <c r="BP6979" s="419"/>
      <c r="BR6979" s="419"/>
      <c r="BS6979" s="419"/>
      <c r="BT6979" s="419"/>
      <c r="BV6979" s="419"/>
      <c r="BW6979" s="419"/>
      <c r="BX6979" s="397"/>
      <c r="BZ6979" s="449"/>
      <c r="CB6979" s="419"/>
      <c r="CC6979" s="419"/>
      <c r="CD6979" s="419"/>
      <c r="CF6979" s="419"/>
      <c r="CG6979" s="419"/>
      <c r="CH6979" s="419"/>
    </row>
    <row r="6980" spans="3:86" ht="21" thickBot="1">
      <c r="C6980" s="425"/>
      <c r="P6980" s="431"/>
      <c r="R6980" s="419"/>
      <c r="S6980" s="446"/>
      <c r="T6980" s="419"/>
      <c r="V6980" s="196"/>
      <c r="W6980" s="419"/>
      <c r="X6980" s="419"/>
      <c r="Z6980" s="419"/>
      <c r="AA6980" s="419"/>
      <c r="AB6980" s="419"/>
      <c r="AD6980" s="419"/>
      <c r="AE6980" s="419"/>
      <c r="AF6980" s="419"/>
      <c r="AH6980" s="419"/>
      <c r="AI6980" s="419"/>
      <c r="AJ6980" s="419"/>
      <c r="AL6980" s="419"/>
      <c r="AM6980" s="419"/>
      <c r="AN6980" s="403"/>
      <c r="AO6980" s="419"/>
      <c r="AP6980" s="419"/>
      <c r="AQ6980" s="419"/>
      <c r="AR6980" s="419"/>
      <c r="AS6980" s="419"/>
      <c r="AT6980" s="419"/>
      <c r="AU6980" s="419"/>
      <c r="AV6980" s="419"/>
      <c r="AX6980" s="419"/>
      <c r="AY6980" s="419"/>
      <c r="AZ6980" s="419"/>
      <c r="BB6980" s="419"/>
      <c r="BC6980" s="419"/>
      <c r="BD6980" s="419"/>
      <c r="BF6980" s="419"/>
      <c r="BG6980" s="419"/>
      <c r="BH6980" s="419"/>
      <c r="BJ6980" s="419"/>
      <c r="BK6980" s="419"/>
      <c r="BL6980" s="419"/>
      <c r="BN6980" s="419"/>
      <c r="BO6980" s="419"/>
      <c r="BP6980" s="419"/>
      <c r="BR6980" s="419"/>
      <c r="BS6980" s="419"/>
      <c r="BT6980" s="419"/>
      <c r="BV6980" s="419"/>
      <c r="BW6980" s="419"/>
      <c r="BX6980" s="397"/>
      <c r="BZ6980" s="449"/>
      <c r="CB6980" s="419"/>
      <c r="CC6980" s="419"/>
      <c r="CD6980" s="419"/>
      <c r="CF6980" s="419"/>
      <c r="CG6980" s="419"/>
      <c r="CH6980" s="419"/>
    </row>
    <row r="6981" spans="3:86" ht="21" thickBot="1">
      <c r="C6981" s="425"/>
      <c r="P6981" s="431"/>
      <c r="R6981" s="419"/>
      <c r="S6981" s="446"/>
      <c r="T6981" s="419"/>
      <c r="V6981" s="196"/>
      <c r="W6981" s="419"/>
      <c r="X6981" s="419"/>
      <c r="Z6981" s="419"/>
      <c r="AA6981" s="419"/>
      <c r="AB6981" s="419"/>
      <c r="AD6981" s="419"/>
      <c r="AE6981" s="419"/>
      <c r="AF6981" s="419"/>
      <c r="AH6981" s="419"/>
      <c r="AI6981" s="419"/>
      <c r="AJ6981" s="419"/>
      <c r="AL6981" s="419"/>
      <c r="AM6981" s="419"/>
      <c r="AN6981" s="403"/>
      <c r="AO6981" s="419"/>
      <c r="AP6981" s="419"/>
      <c r="AQ6981" s="419"/>
      <c r="AR6981" s="419"/>
      <c r="AS6981" s="419"/>
      <c r="AT6981" s="419"/>
      <c r="AU6981" s="419"/>
      <c r="AV6981" s="419"/>
      <c r="AX6981" s="419"/>
      <c r="AY6981" s="419"/>
      <c r="AZ6981" s="419"/>
      <c r="BB6981" s="419"/>
      <c r="BC6981" s="419"/>
      <c r="BD6981" s="419"/>
      <c r="BF6981" s="419"/>
      <c r="BG6981" s="419"/>
      <c r="BH6981" s="419"/>
      <c r="BJ6981" s="419"/>
      <c r="BK6981" s="419"/>
      <c r="BL6981" s="419"/>
      <c r="BN6981" s="419"/>
      <c r="BO6981" s="419"/>
      <c r="BP6981" s="419"/>
      <c r="BR6981" s="419"/>
      <c r="BS6981" s="419"/>
      <c r="BT6981" s="419"/>
      <c r="BV6981" s="419"/>
      <c r="BW6981" s="419"/>
      <c r="BX6981" s="397"/>
      <c r="BZ6981" s="449"/>
      <c r="CB6981" s="419"/>
      <c r="CC6981" s="419"/>
      <c r="CD6981" s="419"/>
      <c r="CF6981" s="419"/>
      <c r="CG6981" s="419"/>
      <c r="CH6981" s="419"/>
    </row>
    <row r="6982" spans="3:86" ht="21" thickBot="1">
      <c r="C6982" s="425"/>
      <c r="P6982" s="431"/>
      <c r="R6982" s="419"/>
      <c r="S6982" s="446"/>
      <c r="T6982" s="419"/>
      <c r="V6982" s="196"/>
      <c r="W6982" s="419"/>
      <c r="X6982" s="419"/>
      <c r="Z6982" s="419"/>
      <c r="AA6982" s="419"/>
      <c r="AB6982" s="419"/>
      <c r="AD6982" s="419"/>
      <c r="AE6982" s="419"/>
      <c r="AF6982" s="419"/>
      <c r="AH6982" s="419"/>
      <c r="AI6982" s="419"/>
      <c r="AJ6982" s="419"/>
      <c r="AL6982" s="419"/>
      <c r="AM6982" s="419"/>
      <c r="AN6982" s="403"/>
      <c r="AO6982" s="419"/>
      <c r="AP6982" s="419"/>
      <c r="AQ6982" s="419"/>
      <c r="AR6982" s="419"/>
      <c r="AS6982" s="419"/>
      <c r="AT6982" s="419"/>
      <c r="AU6982" s="419"/>
      <c r="AV6982" s="419"/>
      <c r="AX6982" s="419"/>
      <c r="AY6982" s="419"/>
      <c r="AZ6982" s="419"/>
      <c r="BB6982" s="419"/>
      <c r="BC6982" s="419"/>
      <c r="BD6982" s="419"/>
      <c r="BF6982" s="419"/>
      <c r="BG6982" s="419"/>
      <c r="BH6982" s="419"/>
      <c r="BJ6982" s="419"/>
      <c r="BK6982" s="419"/>
      <c r="BL6982" s="419"/>
      <c r="BN6982" s="419"/>
      <c r="BO6982" s="419"/>
      <c r="BP6982" s="419"/>
      <c r="BR6982" s="419"/>
      <c r="BS6982" s="419"/>
      <c r="BT6982" s="419"/>
      <c r="BV6982" s="419"/>
      <c r="BW6982" s="419"/>
      <c r="BX6982" s="397"/>
      <c r="BZ6982" s="449"/>
      <c r="CB6982" s="419"/>
      <c r="CC6982" s="419"/>
      <c r="CD6982" s="419"/>
      <c r="CF6982" s="419"/>
      <c r="CG6982" s="419"/>
      <c r="CH6982" s="419"/>
    </row>
    <row r="6983" spans="3:86" ht="21" thickBot="1">
      <c r="C6983" s="425"/>
      <c r="P6983" s="431"/>
      <c r="R6983" s="419"/>
      <c r="S6983" s="446"/>
      <c r="T6983" s="419"/>
      <c r="V6983" s="196"/>
      <c r="W6983" s="419"/>
      <c r="X6983" s="419"/>
      <c r="Z6983" s="419"/>
      <c r="AA6983" s="419"/>
      <c r="AB6983" s="419"/>
      <c r="AD6983" s="419"/>
      <c r="AE6983" s="419"/>
      <c r="AF6983" s="419"/>
      <c r="AH6983" s="419"/>
      <c r="AI6983" s="419"/>
      <c r="AJ6983" s="419"/>
      <c r="AL6983" s="419"/>
      <c r="AM6983" s="419"/>
      <c r="AN6983" s="403"/>
      <c r="AO6983" s="419"/>
      <c r="AP6983" s="419"/>
      <c r="AQ6983" s="419"/>
      <c r="AR6983" s="419"/>
      <c r="AS6983" s="419"/>
      <c r="AT6983" s="419"/>
      <c r="AU6983" s="419"/>
      <c r="AV6983" s="419"/>
      <c r="AX6983" s="419"/>
      <c r="AY6983" s="419"/>
      <c r="AZ6983" s="419"/>
      <c r="BB6983" s="419"/>
      <c r="BC6983" s="419"/>
      <c r="BD6983" s="419"/>
      <c r="BF6983" s="419"/>
      <c r="BG6983" s="419"/>
      <c r="BH6983" s="419"/>
      <c r="BJ6983" s="419"/>
      <c r="BK6983" s="419"/>
      <c r="BL6983" s="419"/>
      <c r="BN6983" s="419"/>
      <c r="BO6983" s="419"/>
      <c r="BP6983" s="419"/>
      <c r="BR6983" s="419"/>
      <c r="BS6983" s="419"/>
      <c r="BT6983" s="419"/>
      <c r="BV6983" s="419"/>
      <c r="BW6983" s="419"/>
      <c r="BX6983" s="397"/>
      <c r="BZ6983" s="449"/>
      <c r="CB6983" s="419"/>
      <c r="CC6983" s="419"/>
      <c r="CD6983" s="419"/>
      <c r="CF6983" s="419"/>
      <c r="CG6983" s="419"/>
      <c r="CH6983" s="419"/>
    </row>
    <row r="6984" spans="3:86" ht="21" thickBot="1">
      <c r="C6984" s="425"/>
      <c r="P6984" s="431"/>
      <c r="R6984" s="419"/>
      <c r="S6984" s="446"/>
      <c r="T6984" s="419"/>
      <c r="V6984" s="196"/>
      <c r="W6984" s="419"/>
      <c r="X6984" s="419"/>
      <c r="Z6984" s="419"/>
      <c r="AA6984" s="419"/>
      <c r="AB6984" s="419"/>
      <c r="AD6984" s="419"/>
      <c r="AE6984" s="419"/>
      <c r="AF6984" s="419"/>
      <c r="AH6984" s="419"/>
      <c r="AI6984" s="419"/>
      <c r="AJ6984" s="419"/>
      <c r="AL6984" s="419"/>
      <c r="AM6984" s="419"/>
      <c r="AN6984" s="403"/>
      <c r="AO6984" s="419"/>
      <c r="AP6984" s="419"/>
      <c r="AQ6984" s="419"/>
      <c r="AR6984" s="419"/>
      <c r="AS6984" s="419"/>
      <c r="AT6984" s="419"/>
      <c r="AU6984" s="419"/>
      <c r="AV6984" s="419"/>
      <c r="AX6984" s="419"/>
      <c r="AY6984" s="419"/>
      <c r="AZ6984" s="419"/>
      <c r="BB6984" s="419"/>
      <c r="BC6984" s="419"/>
      <c r="BD6984" s="419"/>
      <c r="BF6984" s="419"/>
      <c r="BG6984" s="419"/>
      <c r="BH6984" s="419"/>
      <c r="BJ6984" s="419"/>
      <c r="BK6984" s="419"/>
      <c r="BL6984" s="419"/>
      <c r="BN6984" s="419"/>
      <c r="BO6984" s="419"/>
      <c r="BP6984" s="419"/>
      <c r="BR6984" s="419"/>
      <c r="BS6984" s="419"/>
      <c r="BT6984" s="419"/>
      <c r="BV6984" s="419"/>
      <c r="BW6984" s="419"/>
      <c r="BX6984" s="397"/>
      <c r="BZ6984" s="449"/>
      <c r="CB6984" s="419"/>
      <c r="CC6984" s="419"/>
      <c r="CD6984" s="419"/>
      <c r="CF6984" s="419"/>
      <c r="CG6984" s="419"/>
      <c r="CH6984" s="419"/>
    </row>
    <row r="6985" spans="3:86" ht="21" thickBot="1">
      <c r="C6985" s="425"/>
      <c r="P6985" s="431"/>
      <c r="R6985" s="419"/>
      <c r="S6985" s="446"/>
      <c r="T6985" s="419"/>
      <c r="V6985" s="196"/>
      <c r="W6985" s="419"/>
      <c r="X6985" s="419"/>
      <c r="Z6985" s="419"/>
      <c r="AA6985" s="419"/>
      <c r="AB6985" s="419"/>
      <c r="AD6985" s="419"/>
      <c r="AE6985" s="419"/>
      <c r="AF6985" s="419"/>
      <c r="AH6985" s="419"/>
      <c r="AI6985" s="419"/>
      <c r="AJ6985" s="419"/>
      <c r="AL6985" s="419"/>
      <c r="AM6985" s="419"/>
      <c r="AN6985" s="403"/>
      <c r="AO6985" s="419"/>
      <c r="AP6985" s="419"/>
      <c r="AQ6985" s="419"/>
      <c r="AR6985" s="419"/>
      <c r="AS6985" s="419"/>
      <c r="AT6985" s="419"/>
      <c r="AU6985" s="419"/>
      <c r="AV6985" s="419"/>
      <c r="AX6985" s="419"/>
      <c r="AY6985" s="419"/>
      <c r="AZ6985" s="419"/>
      <c r="BB6985" s="419"/>
      <c r="BC6985" s="419"/>
      <c r="BD6985" s="419"/>
      <c r="BF6985" s="419"/>
      <c r="BG6985" s="419"/>
      <c r="BH6985" s="419"/>
      <c r="BJ6985" s="419"/>
      <c r="BK6985" s="419"/>
      <c r="BL6985" s="419"/>
      <c r="BN6985" s="419"/>
      <c r="BO6985" s="419"/>
      <c r="BP6985" s="419"/>
      <c r="BR6985" s="419"/>
      <c r="BS6985" s="419"/>
      <c r="BT6985" s="419"/>
      <c r="BV6985" s="419"/>
      <c r="BW6985" s="419"/>
      <c r="BX6985" s="397"/>
      <c r="BZ6985" s="449"/>
      <c r="CB6985" s="419"/>
      <c r="CC6985" s="419"/>
      <c r="CD6985" s="419"/>
      <c r="CF6985" s="419"/>
      <c r="CG6985" s="419"/>
      <c r="CH6985" s="419"/>
    </row>
    <row r="6986" spans="3:86" ht="21" thickBot="1">
      <c r="C6986" s="425"/>
      <c r="P6986" s="431"/>
      <c r="R6986" s="419"/>
      <c r="S6986" s="446"/>
      <c r="T6986" s="419"/>
      <c r="V6986" s="196"/>
      <c r="W6986" s="419"/>
      <c r="X6986" s="419"/>
      <c r="Z6986" s="419"/>
      <c r="AA6986" s="419"/>
      <c r="AB6986" s="419"/>
      <c r="AD6986" s="419"/>
      <c r="AE6986" s="419"/>
      <c r="AF6986" s="419"/>
      <c r="AH6986" s="419"/>
      <c r="AI6986" s="419"/>
      <c r="AJ6986" s="419"/>
      <c r="AL6986" s="419"/>
      <c r="AM6986" s="419"/>
      <c r="AN6986" s="403"/>
      <c r="AO6986" s="419"/>
      <c r="AP6986" s="419"/>
      <c r="AQ6986" s="419"/>
      <c r="AR6986" s="419"/>
      <c r="AS6986" s="419"/>
      <c r="AT6986" s="419"/>
      <c r="AU6986" s="419"/>
      <c r="AV6986" s="419"/>
      <c r="AX6986" s="419"/>
      <c r="AY6986" s="419"/>
      <c r="AZ6986" s="419"/>
      <c r="BB6986" s="419"/>
      <c r="BC6986" s="419"/>
      <c r="BD6986" s="419"/>
      <c r="BF6986" s="419"/>
      <c r="BG6986" s="419"/>
      <c r="BH6986" s="419"/>
      <c r="BJ6986" s="419"/>
      <c r="BK6986" s="419"/>
      <c r="BL6986" s="419"/>
      <c r="BN6986" s="419"/>
      <c r="BO6986" s="419"/>
      <c r="BP6986" s="419"/>
      <c r="BR6986" s="419"/>
      <c r="BS6986" s="419"/>
      <c r="BT6986" s="419"/>
      <c r="BV6986" s="419"/>
      <c r="BW6986" s="419"/>
      <c r="BX6986" s="397"/>
      <c r="BZ6986" s="449"/>
      <c r="CB6986" s="419"/>
      <c r="CC6986" s="419"/>
      <c r="CD6986" s="419"/>
      <c r="CF6986" s="419"/>
      <c r="CG6986" s="419"/>
      <c r="CH6986" s="419"/>
    </row>
    <row r="6987" spans="3:86" ht="21" thickBot="1">
      <c r="C6987" s="425"/>
      <c r="P6987" s="431"/>
      <c r="R6987" s="419"/>
      <c r="S6987" s="446"/>
      <c r="T6987" s="419"/>
      <c r="V6987" s="196"/>
      <c r="W6987" s="419"/>
      <c r="X6987" s="419"/>
      <c r="Z6987" s="419"/>
      <c r="AA6987" s="419"/>
      <c r="AB6987" s="419"/>
      <c r="AD6987" s="419"/>
      <c r="AE6987" s="419"/>
      <c r="AF6987" s="419"/>
      <c r="AH6987" s="419"/>
      <c r="AI6987" s="419"/>
      <c r="AJ6987" s="419"/>
      <c r="AL6987" s="419"/>
      <c r="AM6987" s="419"/>
      <c r="AN6987" s="403"/>
      <c r="AO6987" s="419"/>
      <c r="AP6987" s="419"/>
      <c r="AQ6987" s="419"/>
      <c r="AR6987" s="419"/>
      <c r="AS6987" s="419"/>
      <c r="AT6987" s="419"/>
      <c r="AU6987" s="419"/>
      <c r="AV6987" s="419"/>
      <c r="AX6987" s="419"/>
      <c r="AY6987" s="419"/>
      <c r="AZ6987" s="419"/>
      <c r="BB6987" s="419"/>
      <c r="BC6987" s="419"/>
      <c r="BD6987" s="419"/>
      <c r="BF6987" s="419"/>
      <c r="BG6987" s="419"/>
      <c r="BH6987" s="419"/>
      <c r="BJ6987" s="419"/>
      <c r="BK6987" s="419"/>
      <c r="BL6987" s="419"/>
      <c r="BN6987" s="419"/>
      <c r="BO6987" s="419"/>
      <c r="BP6987" s="419"/>
      <c r="BR6987" s="419"/>
      <c r="BS6987" s="419"/>
      <c r="BT6987" s="419"/>
      <c r="BV6987" s="419"/>
      <c r="BW6987" s="419"/>
      <c r="BX6987" s="397"/>
      <c r="BZ6987" s="449"/>
      <c r="CB6987" s="419"/>
      <c r="CC6987" s="419"/>
      <c r="CD6987" s="419"/>
      <c r="CF6987" s="419"/>
      <c r="CG6987" s="419"/>
      <c r="CH6987" s="419"/>
    </row>
    <row r="6988" spans="3:86" ht="21" thickBot="1">
      <c r="C6988" s="425"/>
      <c r="P6988" s="431"/>
      <c r="R6988" s="419"/>
      <c r="S6988" s="446"/>
      <c r="T6988" s="419"/>
      <c r="V6988" s="196"/>
      <c r="W6988" s="419"/>
      <c r="X6988" s="419"/>
      <c r="Z6988" s="419"/>
      <c r="AA6988" s="419"/>
      <c r="AB6988" s="419"/>
      <c r="AD6988" s="419"/>
      <c r="AE6988" s="419"/>
      <c r="AF6988" s="419"/>
      <c r="AH6988" s="419"/>
      <c r="AI6988" s="419"/>
      <c r="AJ6988" s="419"/>
      <c r="AL6988" s="419"/>
      <c r="AM6988" s="419"/>
      <c r="AN6988" s="403"/>
      <c r="AO6988" s="419"/>
      <c r="AP6988" s="419"/>
      <c r="AQ6988" s="419"/>
      <c r="AR6988" s="419"/>
      <c r="AS6988" s="419"/>
      <c r="AT6988" s="419"/>
      <c r="AU6988" s="419"/>
      <c r="AV6988" s="419"/>
      <c r="AX6988" s="419"/>
      <c r="AY6988" s="419"/>
      <c r="AZ6988" s="419"/>
      <c r="BB6988" s="419"/>
      <c r="BC6988" s="419"/>
      <c r="BD6988" s="419"/>
      <c r="BF6988" s="419"/>
      <c r="BG6988" s="419"/>
      <c r="BH6988" s="419"/>
      <c r="BJ6988" s="419"/>
      <c r="BK6988" s="419"/>
      <c r="BL6988" s="419"/>
      <c r="BN6988" s="419"/>
      <c r="BO6988" s="419"/>
      <c r="BP6988" s="419"/>
      <c r="BR6988" s="419"/>
      <c r="BS6988" s="419"/>
      <c r="BT6988" s="419"/>
      <c r="BV6988" s="419"/>
      <c r="BW6988" s="419"/>
      <c r="BX6988" s="397"/>
      <c r="BZ6988" s="449"/>
      <c r="CB6988" s="419"/>
      <c r="CC6988" s="419"/>
      <c r="CD6988" s="419"/>
      <c r="CF6988" s="419"/>
      <c r="CG6988" s="419"/>
      <c r="CH6988" s="419"/>
    </row>
    <row r="6989" spans="3:86" ht="21" thickBot="1">
      <c r="C6989" s="425"/>
      <c r="P6989" s="431"/>
      <c r="R6989" s="419"/>
      <c r="S6989" s="446"/>
      <c r="T6989" s="419"/>
      <c r="V6989" s="196"/>
      <c r="W6989" s="419"/>
      <c r="X6989" s="419"/>
      <c r="Z6989" s="419"/>
      <c r="AA6989" s="419"/>
      <c r="AB6989" s="419"/>
      <c r="AD6989" s="419"/>
      <c r="AE6989" s="419"/>
      <c r="AF6989" s="419"/>
      <c r="AH6989" s="419"/>
      <c r="AI6989" s="419"/>
      <c r="AJ6989" s="419"/>
      <c r="AL6989" s="419"/>
      <c r="AM6989" s="419"/>
      <c r="AN6989" s="403"/>
      <c r="AO6989" s="419"/>
      <c r="AP6989" s="419"/>
      <c r="AQ6989" s="419"/>
      <c r="AR6989" s="419"/>
      <c r="AS6989" s="419"/>
      <c r="AT6989" s="419"/>
      <c r="AU6989" s="419"/>
      <c r="AV6989" s="419"/>
      <c r="AX6989" s="419"/>
      <c r="AY6989" s="419"/>
      <c r="AZ6989" s="419"/>
      <c r="BB6989" s="419"/>
      <c r="BC6989" s="419"/>
      <c r="BD6989" s="419"/>
      <c r="BF6989" s="419"/>
      <c r="BG6989" s="419"/>
      <c r="BH6989" s="419"/>
      <c r="BJ6989" s="419"/>
      <c r="BK6989" s="419"/>
      <c r="BL6989" s="419"/>
      <c r="BN6989" s="419"/>
      <c r="BO6989" s="419"/>
      <c r="BP6989" s="419"/>
      <c r="BR6989" s="419"/>
      <c r="BS6989" s="419"/>
      <c r="BT6989" s="419"/>
      <c r="BV6989" s="419"/>
      <c r="BW6989" s="419"/>
      <c r="BX6989" s="397"/>
      <c r="BZ6989" s="449"/>
      <c r="CB6989" s="419"/>
      <c r="CC6989" s="419"/>
      <c r="CD6989" s="419"/>
      <c r="CF6989" s="419"/>
      <c r="CG6989" s="419"/>
      <c r="CH6989" s="419"/>
    </row>
    <row r="6990" spans="3:86" ht="21" thickBot="1">
      <c r="C6990" s="425"/>
      <c r="P6990" s="431"/>
      <c r="R6990" s="419"/>
      <c r="S6990" s="446"/>
      <c r="T6990" s="419"/>
      <c r="V6990" s="196"/>
      <c r="W6990" s="419"/>
      <c r="X6990" s="419"/>
      <c r="Z6990" s="419"/>
      <c r="AA6990" s="419"/>
      <c r="AB6990" s="419"/>
      <c r="AD6990" s="419"/>
      <c r="AE6990" s="419"/>
      <c r="AF6990" s="419"/>
      <c r="AH6990" s="419"/>
      <c r="AI6990" s="419"/>
      <c r="AJ6990" s="419"/>
      <c r="AL6990" s="419"/>
      <c r="AM6990" s="419"/>
      <c r="AN6990" s="403"/>
      <c r="AO6990" s="419"/>
      <c r="AP6990" s="419"/>
      <c r="AQ6990" s="419"/>
      <c r="AR6990" s="419"/>
      <c r="AS6990" s="419"/>
      <c r="AT6990" s="419"/>
      <c r="AU6990" s="419"/>
      <c r="AV6990" s="419"/>
      <c r="AX6990" s="419"/>
      <c r="AY6990" s="419"/>
      <c r="AZ6990" s="419"/>
      <c r="BB6990" s="419"/>
      <c r="BC6990" s="419"/>
      <c r="BD6990" s="419"/>
      <c r="BF6990" s="419"/>
      <c r="BG6990" s="419"/>
      <c r="BH6990" s="419"/>
      <c r="BJ6990" s="419"/>
      <c r="BK6990" s="419"/>
      <c r="BL6990" s="419"/>
      <c r="BN6990" s="419"/>
      <c r="BO6990" s="419"/>
      <c r="BP6990" s="419"/>
      <c r="BR6990" s="419"/>
      <c r="BS6990" s="419"/>
      <c r="BT6990" s="419"/>
      <c r="BV6990" s="419"/>
      <c r="BW6990" s="419"/>
      <c r="BX6990" s="397"/>
      <c r="BZ6990" s="449"/>
      <c r="CB6990" s="419"/>
      <c r="CC6990" s="419"/>
      <c r="CD6990" s="419"/>
      <c r="CF6990" s="419"/>
      <c r="CG6990" s="419"/>
      <c r="CH6990" s="419"/>
    </row>
    <row r="6991" spans="3:86" ht="21" thickBot="1">
      <c r="C6991" s="425"/>
      <c r="P6991" s="431"/>
      <c r="R6991" s="419"/>
      <c r="S6991" s="446"/>
      <c r="T6991" s="419"/>
      <c r="V6991" s="196"/>
      <c r="W6991" s="419"/>
      <c r="X6991" s="419"/>
      <c r="Z6991" s="419"/>
      <c r="AA6991" s="419"/>
      <c r="AB6991" s="419"/>
      <c r="AD6991" s="419"/>
      <c r="AE6991" s="419"/>
      <c r="AF6991" s="419"/>
      <c r="AH6991" s="419"/>
      <c r="AI6991" s="419"/>
      <c r="AJ6991" s="419"/>
      <c r="AL6991" s="419"/>
      <c r="AM6991" s="419"/>
      <c r="AN6991" s="403"/>
      <c r="AO6991" s="419"/>
      <c r="AP6991" s="419"/>
      <c r="AQ6991" s="419"/>
      <c r="AR6991" s="419"/>
      <c r="AS6991" s="419"/>
      <c r="AT6991" s="419"/>
      <c r="AU6991" s="419"/>
      <c r="AV6991" s="419"/>
      <c r="AX6991" s="419"/>
      <c r="AY6991" s="419"/>
      <c r="AZ6991" s="419"/>
      <c r="BB6991" s="419"/>
      <c r="BC6991" s="419"/>
      <c r="BD6991" s="419"/>
      <c r="BF6991" s="419"/>
      <c r="BG6991" s="419"/>
      <c r="BH6991" s="419"/>
      <c r="BJ6991" s="419"/>
      <c r="BK6991" s="419"/>
      <c r="BL6991" s="419"/>
      <c r="BN6991" s="419"/>
      <c r="BO6991" s="419"/>
      <c r="BP6991" s="419"/>
      <c r="BR6991" s="419"/>
      <c r="BS6991" s="419"/>
      <c r="BT6991" s="419"/>
      <c r="BV6991" s="419"/>
      <c r="BW6991" s="419"/>
      <c r="BX6991" s="397"/>
      <c r="BZ6991" s="449"/>
      <c r="CB6991" s="419"/>
      <c r="CC6991" s="419"/>
      <c r="CD6991" s="419"/>
      <c r="CF6991" s="419"/>
      <c r="CG6991" s="419"/>
      <c r="CH6991" s="419"/>
    </row>
    <row r="6992" spans="3:86" ht="21" thickBot="1">
      <c r="C6992" s="425"/>
      <c r="P6992" s="431"/>
      <c r="R6992" s="419"/>
      <c r="S6992" s="446"/>
      <c r="T6992" s="419"/>
      <c r="V6992" s="196"/>
      <c r="W6992" s="419"/>
      <c r="X6992" s="419"/>
      <c r="Z6992" s="419"/>
      <c r="AA6992" s="419"/>
      <c r="AB6992" s="419"/>
      <c r="AD6992" s="419"/>
      <c r="AE6992" s="419"/>
      <c r="AF6992" s="419"/>
      <c r="AH6992" s="419"/>
      <c r="AI6992" s="419"/>
      <c r="AJ6992" s="419"/>
      <c r="AL6992" s="419"/>
      <c r="AM6992" s="419"/>
      <c r="AN6992" s="403"/>
      <c r="AO6992" s="419"/>
      <c r="AP6992" s="419"/>
      <c r="AQ6992" s="419"/>
      <c r="AR6992" s="419"/>
      <c r="AS6992" s="419"/>
      <c r="AT6992" s="419"/>
      <c r="AU6992" s="419"/>
      <c r="AV6992" s="419"/>
      <c r="AX6992" s="419"/>
      <c r="AY6992" s="419"/>
      <c r="AZ6992" s="419"/>
      <c r="BB6992" s="419"/>
      <c r="BC6992" s="419"/>
      <c r="BD6992" s="419"/>
      <c r="BF6992" s="419"/>
      <c r="BG6992" s="419"/>
      <c r="BH6992" s="419"/>
      <c r="BJ6992" s="419"/>
      <c r="BK6992" s="419"/>
      <c r="BL6992" s="419"/>
      <c r="BN6992" s="419"/>
      <c r="BO6992" s="419"/>
      <c r="BP6992" s="419"/>
      <c r="BR6992" s="419"/>
      <c r="BS6992" s="419"/>
      <c r="BT6992" s="419"/>
      <c r="BV6992" s="419"/>
      <c r="BW6992" s="419"/>
      <c r="BX6992" s="397"/>
      <c r="BZ6992" s="449"/>
      <c r="CB6992" s="419"/>
      <c r="CC6992" s="419"/>
      <c r="CD6992" s="419"/>
      <c r="CF6992" s="419"/>
      <c r="CG6992" s="419"/>
      <c r="CH6992" s="419"/>
    </row>
    <row r="6993" spans="3:86" ht="21" thickBot="1">
      <c r="C6993" s="425"/>
      <c r="P6993" s="431"/>
      <c r="R6993" s="419"/>
      <c r="S6993" s="446"/>
      <c r="T6993" s="419"/>
      <c r="V6993" s="196"/>
      <c r="W6993" s="419"/>
      <c r="X6993" s="419"/>
      <c r="Z6993" s="419"/>
      <c r="AA6993" s="419"/>
      <c r="AB6993" s="419"/>
      <c r="AD6993" s="419"/>
      <c r="AE6993" s="419"/>
      <c r="AF6993" s="419"/>
      <c r="AH6993" s="419"/>
      <c r="AI6993" s="419"/>
      <c r="AJ6993" s="419"/>
      <c r="AL6993" s="419"/>
      <c r="AM6993" s="419"/>
      <c r="AN6993" s="403"/>
      <c r="AO6993" s="419"/>
      <c r="AP6993" s="419"/>
      <c r="AQ6993" s="419"/>
      <c r="AR6993" s="419"/>
      <c r="AS6993" s="419"/>
      <c r="AT6993" s="419"/>
      <c r="AU6993" s="419"/>
      <c r="AV6993" s="419"/>
      <c r="AX6993" s="419"/>
      <c r="AY6993" s="419"/>
      <c r="AZ6993" s="419"/>
      <c r="BB6993" s="419"/>
      <c r="BC6993" s="419"/>
      <c r="BD6993" s="419"/>
      <c r="BF6993" s="419"/>
      <c r="BG6993" s="419"/>
      <c r="BH6993" s="419"/>
      <c r="BJ6993" s="419"/>
      <c r="BK6993" s="419"/>
      <c r="BL6993" s="419"/>
      <c r="BN6993" s="419"/>
      <c r="BO6993" s="419"/>
      <c r="BP6993" s="419"/>
      <c r="BR6993" s="419"/>
      <c r="BS6993" s="419"/>
      <c r="BT6993" s="419"/>
      <c r="BV6993" s="419"/>
      <c r="BW6993" s="419"/>
      <c r="BX6993" s="397"/>
      <c r="BZ6993" s="449"/>
      <c r="CB6993" s="419"/>
      <c r="CC6993" s="419"/>
      <c r="CD6993" s="419"/>
      <c r="CF6993" s="419"/>
      <c r="CG6993" s="419"/>
      <c r="CH6993" s="419"/>
    </row>
    <row r="6994" spans="3:86" ht="21" thickBot="1">
      <c r="C6994" s="425"/>
      <c r="P6994" s="431"/>
      <c r="R6994" s="419"/>
      <c r="S6994" s="446"/>
      <c r="T6994" s="419"/>
      <c r="V6994" s="196"/>
      <c r="W6994" s="419"/>
      <c r="X6994" s="419"/>
      <c r="Z6994" s="419"/>
      <c r="AA6994" s="419"/>
      <c r="AB6994" s="419"/>
      <c r="AD6994" s="419"/>
      <c r="AE6994" s="419"/>
      <c r="AF6994" s="419"/>
      <c r="AH6994" s="419"/>
      <c r="AI6994" s="419"/>
      <c r="AJ6994" s="419"/>
      <c r="AL6994" s="419"/>
      <c r="AM6994" s="419"/>
      <c r="AN6994" s="403"/>
      <c r="AO6994" s="419"/>
      <c r="AP6994" s="419"/>
      <c r="AQ6994" s="419"/>
      <c r="AR6994" s="419"/>
      <c r="AS6994" s="419"/>
      <c r="AT6994" s="419"/>
      <c r="AU6994" s="419"/>
      <c r="AV6994" s="419"/>
      <c r="AX6994" s="419"/>
      <c r="AY6994" s="419"/>
      <c r="AZ6994" s="419"/>
      <c r="BB6994" s="419"/>
      <c r="BC6994" s="419"/>
      <c r="BD6994" s="419"/>
      <c r="BF6994" s="419"/>
      <c r="BG6994" s="419"/>
      <c r="BH6994" s="419"/>
      <c r="BJ6994" s="419"/>
      <c r="BK6994" s="419"/>
      <c r="BL6994" s="419"/>
      <c r="BN6994" s="419"/>
      <c r="BO6994" s="419"/>
      <c r="BP6994" s="419"/>
      <c r="BR6994" s="419"/>
      <c r="BS6994" s="419"/>
      <c r="BT6994" s="419"/>
      <c r="BV6994" s="419"/>
      <c r="BW6994" s="419"/>
      <c r="BX6994" s="397"/>
      <c r="BZ6994" s="449"/>
      <c r="CB6994" s="419"/>
      <c r="CC6994" s="419"/>
      <c r="CD6994" s="419"/>
      <c r="CF6994" s="419"/>
      <c r="CG6994" s="419"/>
      <c r="CH6994" s="419"/>
    </row>
    <row r="6995" spans="3:86" ht="21" thickBot="1">
      <c r="C6995" s="425"/>
      <c r="P6995" s="431"/>
      <c r="R6995" s="419"/>
      <c r="S6995" s="446"/>
      <c r="T6995" s="419"/>
      <c r="V6995" s="196"/>
      <c r="W6995" s="419"/>
      <c r="X6995" s="419"/>
      <c r="Z6995" s="419"/>
      <c r="AA6995" s="419"/>
      <c r="AB6995" s="419"/>
      <c r="AD6995" s="419"/>
      <c r="AE6995" s="419"/>
      <c r="AF6995" s="419"/>
      <c r="AH6995" s="419"/>
      <c r="AI6995" s="419"/>
      <c r="AJ6995" s="419"/>
      <c r="AL6995" s="419"/>
      <c r="AM6995" s="419"/>
      <c r="AN6995" s="403"/>
      <c r="AO6995" s="419"/>
      <c r="AP6995" s="419"/>
      <c r="AQ6995" s="419"/>
      <c r="AR6995" s="419"/>
      <c r="AS6995" s="419"/>
      <c r="AT6995" s="419"/>
      <c r="AU6995" s="419"/>
      <c r="AV6995" s="419"/>
      <c r="AX6995" s="419"/>
      <c r="AY6995" s="419"/>
      <c r="AZ6995" s="419"/>
      <c r="BB6995" s="419"/>
      <c r="BC6995" s="419"/>
      <c r="BD6995" s="419"/>
      <c r="BF6995" s="419"/>
      <c r="BG6995" s="419"/>
      <c r="BH6995" s="419"/>
      <c r="BJ6995" s="419"/>
      <c r="BK6995" s="419"/>
      <c r="BL6995" s="419"/>
      <c r="BN6995" s="419"/>
      <c r="BO6995" s="419"/>
      <c r="BP6995" s="419"/>
      <c r="BR6995" s="419"/>
      <c r="BS6995" s="419"/>
      <c r="BT6995" s="419"/>
      <c r="BV6995" s="419"/>
      <c r="BW6995" s="419"/>
      <c r="BX6995" s="397"/>
      <c r="BZ6995" s="449"/>
      <c r="CB6995" s="419"/>
      <c r="CC6995" s="419"/>
      <c r="CD6995" s="419"/>
      <c r="CF6995" s="419"/>
      <c r="CG6995" s="419"/>
      <c r="CH6995" s="419"/>
    </row>
    <row r="6996" spans="3:86" ht="21" thickBot="1">
      <c r="C6996" s="425"/>
      <c r="P6996" s="431"/>
      <c r="R6996" s="419"/>
      <c r="S6996" s="446"/>
      <c r="T6996" s="419"/>
      <c r="V6996" s="196"/>
      <c r="W6996" s="419"/>
      <c r="X6996" s="419"/>
      <c r="Z6996" s="419"/>
      <c r="AA6996" s="419"/>
      <c r="AB6996" s="419"/>
      <c r="AD6996" s="419"/>
      <c r="AE6996" s="419"/>
      <c r="AF6996" s="419"/>
      <c r="AH6996" s="419"/>
      <c r="AI6996" s="419"/>
      <c r="AJ6996" s="419"/>
      <c r="AL6996" s="419"/>
      <c r="AM6996" s="419"/>
      <c r="AN6996" s="403"/>
      <c r="AO6996" s="419"/>
      <c r="AP6996" s="419"/>
      <c r="AQ6996" s="419"/>
      <c r="AR6996" s="419"/>
      <c r="AS6996" s="419"/>
      <c r="AT6996" s="419"/>
      <c r="AU6996" s="419"/>
      <c r="AV6996" s="419"/>
      <c r="AX6996" s="419"/>
      <c r="AY6996" s="419"/>
      <c r="AZ6996" s="419"/>
      <c r="BB6996" s="419"/>
      <c r="BC6996" s="419"/>
      <c r="BD6996" s="419"/>
      <c r="BF6996" s="419"/>
      <c r="BG6996" s="419"/>
      <c r="BH6996" s="419"/>
      <c r="BJ6996" s="419"/>
      <c r="BK6996" s="419"/>
      <c r="BL6996" s="419"/>
      <c r="BN6996" s="419"/>
      <c r="BO6996" s="419"/>
      <c r="BP6996" s="419"/>
      <c r="BR6996" s="419"/>
      <c r="BS6996" s="419"/>
      <c r="BT6996" s="419"/>
      <c r="BV6996" s="419"/>
      <c r="BW6996" s="419"/>
      <c r="BX6996" s="397"/>
      <c r="BZ6996" s="449"/>
      <c r="CB6996" s="419"/>
      <c r="CC6996" s="419"/>
      <c r="CD6996" s="419"/>
      <c r="CF6996" s="419"/>
      <c r="CG6996" s="419"/>
      <c r="CH6996" s="419"/>
    </row>
    <row r="6997" spans="3:86" ht="21" thickBot="1">
      <c r="C6997" s="425"/>
      <c r="P6997" s="431"/>
      <c r="R6997" s="419"/>
      <c r="S6997" s="446"/>
      <c r="T6997" s="419"/>
      <c r="V6997" s="196"/>
      <c r="W6997" s="419"/>
      <c r="X6997" s="419"/>
      <c r="Z6997" s="419"/>
      <c r="AA6997" s="419"/>
      <c r="AB6997" s="419"/>
      <c r="AD6997" s="419"/>
      <c r="AE6997" s="419"/>
      <c r="AF6997" s="419"/>
      <c r="AH6997" s="419"/>
      <c r="AI6997" s="419"/>
      <c r="AJ6997" s="419"/>
      <c r="AL6997" s="419"/>
      <c r="AM6997" s="419"/>
      <c r="AN6997" s="403"/>
      <c r="AO6997" s="419"/>
      <c r="AP6997" s="419"/>
      <c r="AQ6997" s="419"/>
      <c r="AR6997" s="419"/>
      <c r="AS6997" s="419"/>
      <c r="AT6997" s="419"/>
      <c r="AU6997" s="419"/>
      <c r="AV6997" s="419"/>
      <c r="AX6997" s="419"/>
      <c r="AY6997" s="419"/>
      <c r="AZ6997" s="419"/>
      <c r="BB6997" s="419"/>
      <c r="BC6997" s="419"/>
      <c r="BD6997" s="419"/>
      <c r="BF6997" s="419"/>
      <c r="BG6997" s="419"/>
      <c r="BH6997" s="419"/>
      <c r="BJ6997" s="419"/>
      <c r="BK6997" s="419"/>
      <c r="BL6997" s="419"/>
      <c r="BN6997" s="419"/>
      <c r="BO6997" s="419"/>
      <c r="BP6997" s="419"/>
      <c r="BR6997" s="419"/>
      <c r="BS6997" s="419"/>
      <c r="BT6997" s="419"/>
      <c r="BV6997" s="419"/>
      <c r="BW6997" s="419"/>
      <c r="BX6997" s="397"/>
      <c r="BZ6997" s="449"/>
      <c r="CB6997" s="419"/>
      <c r="CC6997" s="419"/>
      <c r="CD6997" s="419"/>
      <c r="CF6997" s="419"/>
      <c r="CG6997" s="419"/>
      <c r="CH6997" s="419"/>
    </row>
    <row r="6998" spans="3:86" ht="21" thickBot="1">
      <c r="C6998" s="425"/>
      <c r="P6998" s="431"/>
      <c r="R6998" s="419"/>
      <c r="S6998" s="446"/>
      <c r="T6998" s="419"/>
      <c r="V6998" s="196"/>
      <c r="W6998" s="419"/>
      <c r="X6998" s="419"/>
      <c r="Z6998" s="419"/>
      <c r="AA6998" s="419"/>
      <c r="AB6998" s="419"/>
      <c r="AD6998" s="419"/>
      <c r="AE6998" s="419"/>
      <c r="AF6998" s="419"/>
      <c r="AH6998" s="419"/>
      <c r="AI6998" s="419"/>
      <c r="AJ6998" s="419"/>
      <c r="AL6998" s="419"/>
      <c r="AM6998" s="419"/>
      <c r="AN6998" s="403"/>
      <c r="AO6998" s="419"/>
      <c r="AP6998" s="419"/>
      <c r="AQ6998" s="419"/>
      <c r="AR6998" s="419"/>
      <c r="AS6998" s="419"/>
      <c r="AT6998" s="419"/>
      <c r="AU6998" s="419"/>
      <c r="AV6998" s="419"/>
      <c r="AX6998" s="419"/>
      <c r="AY6998" s="419"/>
      <c r="AZ6998" s="419"/>
      <c r="BB6998" s="419"/>
      <c r="BC6998" s="419"/>
      <c r="BD6998" s="419"/>
      <c r="BF6998" s="419"/>
      <c r="BG6998" s="419"/>
      <c r="BH6998" s="419"/>
      <c r="BJ6998" s="419"/>
      <c r="BK6998" s="419"/>
      <c r="BL6998" s="419"/>
      <c r="BN6998" s="419"/>
      <c r="BO6998" s="419"/>
      <c r="BP6998" s="419"/>
      <c r="BR6998" s="419"/>
      <c r="BS6998" s="419"/>
      <c r="BT6998" s="419"/>
      <c r="BV6998" s="419"/>
      <c r="BW6998" s="419"/>
      <c r="BX6998" s="397"/>
      <c r="BZ6998" s="449"/>
      <c r="CB6998" s="419"/>
      <c r="CC6998" s="419"/>
      <c r="CD6998" s="419"/>
      <c r="CF6998" s="419"/>
      <c r="CG6998" s="419"/>
      <c r="CH6998" s="419"/>
    </row>
    <row r="6999" spans="3:86" ht="21" thickBot="1">
      <c r="C6999" s="425"/>
      <c r="P6999" s="431"/>
      <c r="R6999" s="419"/>
      <c r="S6999" s="446"/>
      <c r="T6999" s="419"/>
      <c r="V6999" s="196"/>
      <c r="W6999" s="419"/>
      <c r="X6999" s="419"/>
      <c r="Z6999" s="419"/>
      <c r="AA6999" s="419"/>
      <c r="AB6999" s="419"/>
      <c r="AD6999" s="419"/>
      <c r="AE6999" s="419"/>
      <c r="AF6999" s="419"/>
      <c r="AH6999" s="419"/>
      <c r="AI6999" s="419"/>
      <c r="AJ6999" s="419"/>
      <c r="AL6999" s="419"/>
      <c r="AM6999" s="419"/>
      <c r="AN6999" s="403"/>
      <c r="AO6999" s="419"/>
      <c r="AP6999" s="419"/>
      <c r="AQ6999" s="419"/>
      <c r="AR6999" s="419"/>
      <c r="AS6999" s="419"/>
      <c r="AT6999" s="419"/>
      <c r="AU6999" s="419"/>
      <c r="AV6999" s="419"/>
      <c r="AX6999" s="419"/>
      <c r="AY6999" s="419"/>
      <c r="AZ6999" s="419"/>
      <c r="BB6999" s="419"/>
      <c r="BC6999" s="419"/>
      <c r="BD6999" s="419"/>
      <c r="BF6999" s="419"/>
      <c r="BG6999" s="419"/>
      <c r="BH6999" s="419"/>
      <c r="BJ6999" s="419"/>
      <c r="BK6999" s="419"/>
      <c r="BL6999" s="419"/>
      <c r="BN6999" s="419"/>
      <c r="BO6999" s="419"/>
      <c r="BP6999" s="419"/>
      <c r="BR6999" s="419"/>
      <c r="BS6999" s="419"/>
      <c r="BT6999" s="419"/>
      <c r="BV6999" s="419"/>
      <c r="BW6999" s="419"/>
      <c r="BX6999" s="397"/>
      <c r="BZ6999" s="449"/>
      <c r="CB6999" s="419"/>
      <c r="CC6999" s="419"/>
      <c r="CD6999" s="419"/>
      <c r="CF6999" s="419"/>
      <c r="CG6999" s="419"/>
      <c r="CH6999" s="419"/>
    </row>
    <row r="7000" spans="3:86" ht="21" thickBot="1">
      <c r="C7000" s="425"/>
      <c r="P7000" s="431"/>
      <c r="R7000" s="419"/>
      <c r="S7000" s="446"/>
      <c r="T7000" s="419"/>
      <c r="V7000" s="196"/>
      <c r="W7000" s="419"/>
      <c r="X7000" s="419"/>
      <c r="Z7000" s="419"/>
      <c r="AA7000" s="419"/>
      <c r="AB7000" s="419"/>
      <c r="AD7000" s="419"/>
      <c r="AE7000" s="419"/>
      <c r="AF7000" s="419"/>
      <c r="AH7000" s="419"/>
      <c r="AI7000" s="419"/>
      <c r="AJ7000" s="419"/>
      <c r="AL7000" s="419"/>
      <c r="AM7000" s="419"/>
      <c r="AN7000" s="403"/>
      <c r="AO7000" s="419"/>
      <c r="AP7000" s="419"/>
      <c r="AQ7000" s="419"/>
      <c r="AR7000" s="419"/>
      <c r="AS7000" s="419"/>
      <c r="AT7000" s="419"/>
      <c r="AU7000" s="419"/>
      <c r="AV7000" s="419"/>
      <c r="AX7000" s="419"/>
      <c r="AY7000" s="419"/>
      <c r="AZ7000" s="419"/>
      <c r="BB7000" s="419"/>
      <c r="BC7000" s="419"/>
      <c r="BD7000" s="419"/>
      <c r="BF7000" s="419"/>
      <c r="BG7000" s="419"/>
      <c r="BH7000" s="419"/>
      <c r="BJ7000" s="419"/>
      <c r="BK7000" s="419"/>
      <c r="BL7000" s="419"/>
      <c r="BN7000" s="419"/>
      <c r="BO7000" s="419"/>
      <c r="BP7000" s="419"/>
      <c r="BR7000" s="419"/>
      <c r="BS7000" s="419"/>
      <c r="BT7000" s="419"/>
      <c r="BV7000" s="419"/>
      <c r="BW7000" s="419"/>
      <c r="BX7000" s="397"/>
      <c r="BZ7000" s="449"/>
      <c r="CB7000" s="419"/>
      <c r="CC7000" s="419"/>
      <c r="CD7000" s="419"/>
      <c r="CF7000" s="419"/>
      <c r="CG7000" s="419"/>
      <c r="CH7000" s="419"/>
    </row>
    <row r="7001" spans="3:86" ht="21" thickBot="1">
      <c r="C7001" s="425"/>
      <c r="P7001" s="431"/>
      <c r="R7001" s="419"/>
      <c r="S7001" s="446"/>
      <c r="T7001" s="419"/>
      <c r="V7001" s="196"/>
      <c r="W7001" s="419"/>
      <c r="X7001" s="419"/>
      <c r="Z7001" s="419"/>
      <c r="AA7001" s="419"/>
      <c r="AB7001" s="419"/>
      <c r="AD7001" s="419"/>
      <c r="AE7001" s="419"/>
      <c r="AF7001" s="419"/>
      <c r="AH7001" s="419"/>
      <c r="AI7001" s="419"/>
      <c r="AJ7001" s="419"/>
      <c r="AL7001" s="419"/>
      <c r="AM7001" s="419"/>
      <c r="AN7001" s="403"/>
      <c r="AO7001" s="419"/>
      <c r="AP7001" s="419"/>
      <c r="AQ7001" s="419"/>
      <c r="AR7001" s="419"/>
      <c r="AS7001" s="419"/>
      <c r="AT7001" s="419"/>
      <c r="AU7001" s="419"/>
      <c r="AV7001" s="419"/>
      <c r="AX7001" s="419"/>
      <c r="AY7001" s="419"/>
      <c r="AZ7001" s="419"/>
      <c r="BB7001" s="419"/>
      <c r="BC7001" s="419"/>
      <c r="BD7001" s="419"/>
      <c r="BF7001" s="419"/>
      <c r="BG7001" s="419"/>
      <c r="BH7001" s="419"/>
      <c r="BJ7001" s="419"/>
      <c r="BK7001" s="419"/>
      <c r="BL7001" s="419"/>
      <c r="BN7001" s="419"/>
      <c r="BO7001" s="419"/>
      <c r="BP7001" s="419"/>
      <c r="BR7001" s="419"/>
      <c r="BS7001" s="419"/>
      <c r="BT7001" s="419"/>
      <c r="BV7001" s="419"/>
      <c r="BW7001" s="419"/>
      <c r="BX7001" s="397"/>
      <c r="BZ7001" s="449"/>
      <c r="CB7001" s="419"/>
      <c r="CC7001" s="419"/>
      <c r="CD7001" s="419"/>
      <c r="CF7001" s="419"/>
      <c r="CG7001" s="419"/>
      <c r="CH7001" s="419"/>
    </row>
    <row r="7002" spans="3:86" ht="21" thickBot="1">
      <c r="C7002" s="425"/>
      <c r="P7002" s="431"/>
      <c r="R7002" s="419"/>
      <c r="S7002" s="446"/>
      <c r="T7002" s="419"/>
      <c r="V7002" s="196"/>
      <c r="W7002" s="419"/>
      <c r="X7002" s="419"/>
      <c r="Z7002" s="419"/>
      <c r="AA7002" s="419"/>
      <c r="AB7002" s="419"/>
      <c r="AD7002" s="419"/>
      <c r="AE7002" s="419"/>
      <c r="AF7002" s="419"/>
      <c r="AH7002" s="419"/>
      <c r="AI7002" s="419"/>
      <c r="AJ7002" s="419"/>
      <c r="AL7002" s="419"/>
      <c r="AM7002" s="419"/>
      <c r="AN7002" s="403"/>
      <c r="AO7002" s="419"/>
      <c r="AP7002" s="419"/>
      <c r="AQ7002" s="419"/>
      <c r="AR7002" s="419"/>
      <c r="AS7002" s="419"/>
      <c r="AT7002" s="419"/>
      <c r="AU7002" s="419"/>
      <c r="AV7002" s="419"/>
      <c r="AX7002" s="419"/>
      <c r="AY7002" s="419"/>
      <c r="AZ7002" s="419"/>
      <c r="BB7002" s="419"/>
      <c r="BC7002" s="419"/>
      <c r="BD7002" s="419"/>
      <c r="BF7002" s="419"/>
      <c r="BG7002" s="419"/>
      <c r="BH7002" s="419"/>
      <c r="BJ7002" s="419"/>
      <c r="BK7002" s="419"/>
      <c r="BL7002" s="419"/>
      <c r="BN7002" s="419"/>
      <c r="BO7002" s="419"/>
      <c r="BP7002" s="419"/>
      <c r="BR7002" s="419"/>
      <c r="BS7002" s="419"/>
      <c r="BT7002" s="419"/>
      <c r="BV7002" s="419"/>
      <c r="BW7002" s="419"/>
      <c r="BX7002" s="397"/>
      <c r="BZ7002" s="449"/>
      <c r="CB7002" s="419"/>
      <c r="CC7002" s="419"/>
      <c r="CD7002" s="419"/>
      <c r="CF7002" s="419"/>
      <c r="CG7002" s="419"/>
      <c r="CH7002" s="419"/>
    </row>
    <row r="7003" spans="3:86" ht="21" thickBot="1">
      <c r="C7003" s="425"/>
      <c r="P7003" s="431"/>
      <c r="R7003" s="419"/>
      <c r="S7003" s="446"/>
      <c r="T7003" s="419"/>
      <c r="V7003" s="196"/>
      <c r="W7003" s="419"/>
      <c r="X7003" s="419"/>
      <c r="Z7003" s="419"/>
      <c r="AA7003" s="419"/>
      <c r="AB7003" s="419"/>
      <c r="AD7003" s="419"/>
      <c r="AE7003" s="419"/>
      <c r="AF7003" s="419"/>
      <c r="AH7003" s="419"/>
      <c r="AI7003" s="419"/>
      <c r="AJ7003" s="419"/>
      <c r="AL7003" s="419"/>
      <c r="AM7003" s="419"/>
      <c r="AN7003" s="403"/>
      <c r="AO7003" s="419"/>
      <c r="AP7003" s="419"/>
      <c r="AQ7003" s="419"/>
      <c r="AR7003" s="419"/>
      <c r="AS7003" s="419"/>
      <c r="AT7003" s="419"/>
      <c r="AU7003" s="419"/>
      <c r="AV7003" s="419"/>
      <c r="AX7003" s="419"/>
      <c r="AY7003" s="419"/>
      <c r="AZ7003" s="419"/>
      <c r="BB7003" s="419"/>
      <c r="BC7003" s="419"/>
      <c r="BD7003" s="419"/>
      <c r="BF7003" s="419"/>
      <c r="BG7003" s="419"/>
      <c r="BH7003" s="419"/>
      <c r="BJ7003" s="419"/>
      <c r="BK7003" s="419"/>
      <c r="BL7003" s="419"/>
      <c r="BN7003" s="419"/>
      <c r="BO7003" s="419"/>
      <c r="BP7003" s="419"/>
      <c r="BR7003" s="419"/>
      <c r="BS7003" s="419"/>
      <c r="BT7003" s="419"/>
      <c r="BV7003" s="419"/>
      <c r="BW7003" s="419"/>
      <c r="BX7003" s="397"/>
      <c r="BZ7003" s="449"/>
      <c r="CB7003" s="419"/>
      <c r="CC7003" s="419"/>
      <c r="CD7003" s="419"/>
      <c r="CF7003" s="419"/>
      <c r="CG7003" s="419"/>
      <c r="CH7003" s="419"/>
    </row>
    <row r="7004" spans="3:86" ht="21" thickBot="1">
      <c r="C7004" s="425"/>
      <c r="P7004" s="431"/>
      <c r="R7004" s="419"/>
      <c r="S7004" s="446"/>
      <c r="T7004" s="419"/>
      <c r="V7004" s="196"/>
      <c r="W7004" s="419"/>
      <c r="X7004" s="419"/>
      <c r="Z7004" s="419"/>
      <c r="AA7004" s="419"/>
      <c r="AB7004" s="419"/>
      <c r="AD7004" s="419"/>
      <c r="AE7004" s="419"/>
      <c r="AF7004" s="419"/>
      <c r="AH7004" s="419"/>
      <c r="AI7004" s="419"/>
      <c r="AJ7004" s="419"/>
      <c r="AL7004" s="419"/>
      <c r="AM7004" s="419"/>
      <c r="AN7004" s="403"/>
      <c r="AO7004" s="419"/>
      <c r="AP7004" s="419"/>
      <c r="AQ7004" s="419"/>
      <c r="AR7004" s="419"/>
      <c r="AS7004" s="419"/>
      <c r="AT7004" s="419"/>
      <c r="AU7004" s="419"/>
      <c r="AV7004" s="419"/>
      <c r="AX7004" s="419"/>
      <c r="AY7004" s="419"/>
      <c r="AZ7004" s="419"/>
      <c r="BB7004" s="419"/>
      <c r="BC7004" s="419"/>
      <c r="BD7004" s="419"/>
      <c r="BF7004" s="419"/>
      <c r="BG7004" s="419"/>
      <c r="BH7004" s="419"/>
      <c r="BJ7004" s="419"/>
      <c r="BK7004" s="419"/>
      <c r="BL7004" s="419"/>
      <c r="BN7004" s="419"/>
      <c r="BO7004" s="419"/>
      <c r="BP7004" s="419"/>
      <c r="BR7004" s="419"/>
      <c r="BS7004" s="419"/>
      <c r="BT7004" s="419"/>
      <c r="BV7004" s="419"/>
      <c r="BW7004" s="419"/>
      <c r="BX7004" s="397"/>
      <c r="BZ7004" s="449"/>
      <c r="CB7004" s="419"/>
      <c r="CC7004" s="419"/>
      <c r="CD7004" s="419"/>
      <c r="CF7004" s="419"/>
      <c r="CG7004" s="419"/>
      <c r="CH7004" s="419"/>
    </row>
    <row r="7005" spans="3:86" ht="21" thickBot="1">
      <c r="C7005" s="425"/>
      <c r="P7005" s="431"/>
      <c r="R7005" s="419"/>
      <c r="S7005" s="446"/>
      <c r="T7005" s="419"/>
      <c r="V7005" s="196"/>
      <c r="W7005" s="419"/>
      <c r="X7005" s="419"/>
      <c r="Z7005" s="419"/>
      <c r="AA7005" s="419"/>
      <c r="AB7005" s="419"/>
      <c r="AD7005" s="419"/>
      <c r="AE7005" s="419"/>
      <c r="AF7005" s="419"/>
      <c r="AH7005" s="419"/>
      <c r="AI7005" s="419"/>
      <c r="AJ7005" s="419"/>
      <c r="AL7005" s="419"/>
      <c r="AM7005" s="419"/>
      <c r="AN7005" s="403"/>
      <c r="AO7005" s="419"/>
      <c r="AP7005" s="419"/>
      <c r="AQ7005" s="419"/>
      <c r="AR7005" s="419"/>
      <c r="AS7005" s="419"/>
      <c r="AT7005" s="419"/>
      <c r="AU7005" s="419"/>
      <c r="AV7005" s="419"/>
      <c r="AX7005" s="419"/>
      <c r="AY7005" s="419"/>
      <c r="AZ7005" s="419"/>
      <c r="BB7005" s="419"/>
      <c r="BC7005" s="419"/>
      <c r="BD7005" s="419"/>
      <c r="BF7005" s="419"/>
      <c r="BG7005" s="419"/>
      <c r="BH7005" s="419"/>
      <c r="BJ7005" s="419"/>
      <c r="BK7005" s="419"/>
      <c r="BL7005" s="419"/>
      <c r="BN7005" s="419"/>
      <c r="BO7005" s="419"/>
      <c r="BP7005" s="419"/>
      <c r="BR7005" s="419"/>
      <c r="BS7005" s="419"/>
      <c r="BT7005" s="419"/>
      <c r="BV7005" s="419"/>
      <c r="BW7005" s="419"/>
      <c r="BX7005" s="397"/>
      <c r="BZ7005" s="449"/>
      <c r="CB7005" s="419"/>
      <c r="CC7005" s="419"/>
      <c r="CD7005" s="419"/>
      <c r="CF7005" s="419"/>
      <c r="CG7005" s="419"/>
      <c r="CH7005" s="419"/>
    </row>
    <row r="7006" spans="3:86" ht="21" thickBot="1">
      <c r="C7006" s="425"/>
      <c r="P7006" s="431"/>
      <c r="R7006" s="419"/>
      <c r="S7006" s="446"/>
      <c r="T7006" s="419"/>
      <c r="V7006" s="196"/>
      <c r="W7006" s="419"/>
      <c r="X7006" s="419"/>
      <c r="Z7006" s="419"/>
      <c r="AA7006" s="419"/>
      <c r="AB7006" s="419"/>
      <c r="AD7006" s="419"/>
      <c r="AE7006" s="419"/>
      <c r="AF7006" s="419"/>
      <c r="AH7006" s="419"/>
      <c r="AI7006" s="419"/>
      <c r="AJ7006" s="419"/>
      <c r="AL7006" s="419"/>
      <c r="AM7006" s="419"/>
      <c r="AN7006" s="403"/>
      <c r="AO7006" s="419"/>
      <c r="AP7006" s="419"/>
      <c r="AQ7006" s="419"/>
      <c r="AR7006" s="419"/>
      <c r="AS7006" s="419"/>
      <c r="AT7006" s="419"/>
      <c r="AU7006" s="419"/>
      <c r="AV7006" s="419"/>
      <c r="AX7006" s="419"/>
      <c r="AY7006" s="419"/>
      <c r="AZ7006" s="419"/>
      <c r="BB7006" s="419"/>
      <c r="BC7006" s="419"/>
      <c r="BD7006" s="419"/>
      <c r="BF7006" s="419"/>
      <c r="BG7006" s="419"/>
      <c r="BH7006" s="419"/>
      <c r="BJ7006" s="419"/>
      <c r="BK7006" s="419"/>
      <c r="BL7006" s="419"/>
      <c r="BN7006" s="419"/>
      <c r="BO7006" s="419"/>
      <c r="BP7006" s="419"/>
      <c r="BR7006" s="419"/>
      <c r="BS7006" s="419"/>
      <c r="BT7006" s="419"/>
      <c r="BV7006" s="419"/>
      <c r="BW7006" s="419"/>
      <c r="BX7006" s="397"/>
      <c r="BZ7006" s="449"/>
      <c r="CB7006" s="419"/>
      <c r="CC7006" s="419"/>
      <c r="CD7006" s="419"/>
      <c r="CF7006" s="419"/>
      <c r="CG7006" s="419"/>
      <c r="CH7006" s="419"/>
    </row>
    <row r="7007" spans="3:86" ht="21" thickBot="1">
      <c r="C7007" s="425"/>
      <c r="P7007" s="431"/>
      <c r="R7007" s="419"/>
      <c r="S7007" s="446"/>
      <c r="T7007" s="419"/>
      <c r="V7007" s="196"/>
      <c r="W7007" s="419"/>
      <c r="X7007" s="419"/>
      <c r="Z7007" s="419"/>
      <c r="AA7007" s="419"/>
      <c r="AB7007" s="419"/>
      <c r="AD7007" s="419"/>
      <c r="AE7007" s="419"/>
      <c r="AF7007" s="419"/>
      <c r="AH7007" s="419"/>
      <c r="AI7007" s="419"/>
      <c r="AJ7007" s="419"/>
      <c r="AL7007" s="419"/>
      <c r="AM7007" s="419"/>
      <c r="AN7007" s="403"/>
      <c r="AO7007" s="419"/>
      <c r="AP7007" s="419"/>
      <c r="AQ7007" s="419"/>
      <c r="AR7007" s="419"/>
      <c r="AS7007" s="419"/>
      <c r="AT7007" s="419"/>
      <c r="AU7007" s="419"/>
      <c r="AV7007" s="419"/>
      <c r="AX7007" s="419"/>
      <c r="AY7007" s="419"/>
      <c r="AZ7007" s="419"/>
      <c r="BB7007" s="419"/>
      <c r="BC7007" s="419"/>
      <c r="BD7007" s="419"/>
      <c r="BF7007" s="419"/>
      <c r="BG7007" s="419"/>
      <c r="BH7007" s="419"/>
      <c r="BJ7007" s="419"/>
      <c r="BK7007" s="419"/>
      <c r="BL7007" s="419"/>
      <c r="BN7007" s="419"/>
      <c r="BO7007" s="419"/>
      <c r="BP7007" s="419"/>
      <c r="BR7007" s="419"/>
      <c r="BS7007" s="419"/>
      <c r="BT7007" s="419"/>
      <c r="BV7007" s="419"/>
      <c r="BW7007" s="419"/>
      <c r="BX7007" s="397"/>
      <c r="BZ7007" s="449"/>
      <c r="CB7007" s="419"/>
      <c r="CC7007" s="419"/>
      <c r="CD7007" s="419"/>
      <c r="CF7007" s="419"/>
      <c r="CG7007" s="419"/>
      <c r="CH7007" s="419"/>
    </row>
    <row r="7008" spans="3:86" ht="21" thickBot="1">
      <c r="C7008" s="425"/>
      <c r="P7008" s="431"/>
      <c r="R7008" s="419"/>
      <c r="S7008" s="446"/>
      <c r="T7008" s="419"/>
      <c r="V7008" s="196"/>
      <c r="W7008" s="419"/>
      <c r="X7008" s="419"/>
      <c r="Z7008" s="419"/>
      <c r="AA7008" s="419"/>
      <c r="AB7008" s="419"/>
      <c r="AD7008" s="419"/>
      <c r="AE7008" s="419"/>
      <c r="AF7008" s="419"/>
      <c r="AH7008" s="419"/>
      <c r="AI7008" s="419"/>
      <c r="AJ7008" s="419"/>
      <c r="AL7008" s="419"/>
      <c r="AM7008" s="419"/>
      <c r="AN7008" s="403"/>
      <c r="AO7008" s="419"/>
      <c r="AP7008" s="419"/>
      <c r="AQ7008" s="419"/>
      <c r="AR7008" s="419"/>
      <c r="AS7008" s="419"/>
      <c r="AT7008" s="419"/>
      <c r="AU7008" s="419"/>
      <c r="AV7008" s="419"/>
      <c r="AX7008" s="419"/>
      <c r="AY7008" s="419"/>
      <c r="AZ7008" s="419"/>
      <c r="BB7008" s="419"/>
      <c r="BC7008" s="419"/>
      <c r="BD7008" s="419"/>
      <c r="BF7008" s="419"/>
      <c r="BG7008" s="419"/>
      <c r="BH7008" s="419"/>
      <c r="BJ7008" s="419"/>
      <c r="BK7008" s="419"/>
      <c r="BL7008" s="419"/>
      <c r="BN7008" s="419"/>
      <c r="BO7008" s="419"/>
      <c r="BP7008" s="419"/>
      <c r="BR7008" s="419"/>
      <c r="BS7008" s="419"/>
      <c r="BT7008" s="419"/>
      <c r="BV7008" s="419"/>
      <c r="BW7008" s="419"/>
      <c r="BX7008" s="397"/>
      <c r="BZ7008" s="449"/>
      <c r="CB7008" s="419"/>
      <c r="CC7008" s="419"/>
      <c r="CD7008" s="419"/>
      <c r="CF7008" s="419"/>
      <c r="CG7008" s="419"/>
      <c r="CH7008" s="419"/>
    </row>
    <row r="7009" spans="3:86" ht="21" thickBot="1">
      <c r="C7009" s="425"/>
      <c r="P7009" s="431"/>
      <c r="R7009" s="419"/>
      <c r="S7009" s="446"/>
      <c r="T7009" s="419"/>
      <c r="V7009" s="196"/>
      <c r="W7009" s="419"/>
      <c r="X7009" s="419"/>
      <c r="Z7009" s="419"/>
      <c r="AA7009" s="419"/>
      <c r="AB7009" s="419"/>
      <c r="AD7009" s="419"/>
      <c r="AE7009" s="419"/>
      <c r="AF7009" s="419"/>
      <c r="AH7009" s="419"/>
      <c r="AI7009" s="419"/>
      <c r="AJ7009" s="419"/>
      <c r="AL7009" s="419"/>
      <c r="AM7009" s="419"/>
      <c r="AN7009" s="403"/>
      <c r="AO7009" s="419"/>
      <c r="AP7009" s="419"/>
      <c r="AQ7009" s="419"/>
      <c r="AR7009" s="419"/>
      <c r="AS7009" s="419"/>
      <c r="AT7009" s="419"/>
      <c r="AU7009" s="419"/>
      <c r="AV7009" s="419"/>
      <c r="AX7009" s="419"/>
      <c r="AY7009" s="419"/>
      <c r="AZ7009" s="419"/>
      <c r="BB7009" s="419"/>
      <c r="BC7009" s="419"/>
      <c r="BD7009" s="419"/>
      <c r="BF7009" s="419"/>
      <c r="BG7009" s="419"/>
      <c r="BH7009" s="419"/>
      <c r="BJ7009" s="419"/>
      <c r="BK7009" s="419"/>
      <c r="BL7009" s="419"/>
      <c r="BN7009" s="419"/>
      <c r="BO7009" s="419"/>
      <c r="BP7009" s="419"/>
      <c r="BR7009" s="419"/>
      <c r="BS7009" s="419"/>
      <c r="BT7009" s="419"/>
      <c r="BV7009" s="419"/>
      <c r="BW7009" s="419"/>
      <c r="BX7009" s="397"/>
      <c r="BZ7009" s="449"/>
      <c r="CB7009" s="419"/>
      <c r="CC7009" s="419"/>
      <c r="CD7009" s="419"/>
      <c r="CF7009" s="419"/>
      <c r="CG7009" s="419"/>
      <c r="CH7009" s="419"/>
    </row>
    <row r="7010" spans="3:86" ht="21" thickBot="1">
      <c r="C7010" s="425"/>
      <c r="P7010" s="431"/>
      <c r="R7010" s="419"/>
      <c r="S7010" s="446"/>
      <c r="T7010" s="419"/>
      <c r="V7010" s="196"/>
      <c r="W7010" s="419"/>
      <c r="X7010" s="419"/>
      <c r="Z7010" s="419"/>
      <c r="AA7010" s="419"/>
      <c r="AB7010" s="419"/>
      <c r="AD7010" s="419"/>
      <c r="AE7010" s="419"/>
      <c r="AF7010" s="419"/>
      <c r="AH7010" s="419"/>
      <c r="AI7010" s="419"/>
      <c r="AJ7010" s="419"/>
      <c r="AL7010" s="419"/>
      <c r="AM7010" s="419"/>
      <c r="AN7010" s="403"/>
      <c r="AO7010" s="419"/>
      <c r="AP7010" s="419"/>
      <c r="AQ7010" s="419"/>
      <c r="AR7010" s="419"/>
      <c r="AS7010" s="419"/>
      <c r="AT7010" s="419"/>
      <c r="AU7010" s="419"/>
      <c r="AV7010" s="419"/>
      <c r="AX7010" s="419"/>
      <c r="AY7010" s="419"/>
      <c r="AZ7010" s="419"/>
      <c r="BB7010" s="419"/>
      <c r="BC7010" s="419"/>
      <c r="BD7010" s="419"/>
      <c r="BF7010" s="419"/>
      <c r="BG7010" s="419"/>
      <c r="BH7010" s="419"/>
      <c r="BJ7010" s="419"/>
      <c r="BK7010" s="419"/>
      <c r="BL7010" s="419"/>
      <c r="BN7010" s="419"/>
      <c r="BO7010" s="419"/>
      <c r="BP7010" s="419"/>
      <c r="BR7010" s="419"/>
      <c r="BS7010" s="419"/>
      <c r="BT7010" s="419"/>
      <c r="BV7010" s="419"/>
      <c r="BW7010" s="419"/>
      <c r="BX7010" s="397"/>
      <c r="BZ7010" s="449"/>
      <c r="CB7010" s="419"/>
      <c r="CC7010" s="419"/>
      <c r="CD7010" s="419"/>
      <c r="CF7010" s="419"/>
      <c r="CG7010" s="419"/>
      <c r="CH7010" s="419"/>
    </row>
    <row r="7011" spans="3:86" ht="21" thickBot="1">
      <c r="C7011" s="425"/>
      <c r="P7011" s="431"/>
      <c r="R7011" s="419"/>
      <c r="S7011" s="446"/>
      <c r="T7011" s="419"/>
      <c r="V7011" s="196"/>
      <c r="W7011" s="419"/>
      <c r="X7011" s="419"/>
      <c r="Z7011" s="419"/>
      <c r="AA7011" s="419"/>
      <c r="AB7011" s="419"/>
      <c r="AD7011" s="419"/>
      <c r="AE7011" s="419"/>
      <c r="AF7011" s="419"/>
      <c r="AH7011" s="419"/>
      <c r="AI7011" s="419"/>
      <c r="AJ7011" s="419"/>
      <c r="AL7011" s="419"/>
      <c r="AM7011" s="419"/>
      <c r="AN7011" s="403"/>
      <c r="AO7011" s="419"/>
      <c r="AP7011" s="419"/>
      <c r="AQ7011" s="419"/>
      <c r="AR7011" s="419"/>
      <c r="AS7011" s="419"/>
      <c r="AT7011" s="419"/>
      <c r="AU7011" s="419"/>
      <c r="AV7011" s="419"/>
      <c r="AX7011" s="419"/>
      <c r="AY7011" s="419"/>
      <c r="AZ7011" s="419"/>
      <c r="BB7011" s="419"/>
      <c r="BC7011" s="419"/>
      <c r="BD7011" s="419"/>
      <c r="BF7011" s="419"/>
      <c r="BG7011" s="419"/>
      <c r="BH7011" s="419"/>
      <c r="BJ7011" s="419"/>
      <c r="BK7011" s="419"/>
      <c r="BL7011" s="419"/>
      <c r="BN7011" s="419"/>
      <c r="BO7011" s="419"/>
      <c r="BP7011" s="419"/>
      <c r="BR7011" s="419"/>
      <c r="BS7011" s="419"/>
      <c r="BT7011" s="419"/>
      <c r="BV7011" s="419"/>
      <c r="BW7011" s="419"/>
      <c r="BX7011" s="397"/>
      <c r="BZ7011" s="449"/>
      <c r="CB7011" s="419"/>
      <c r="CC7011" s="419"/>
      <c r="CD7011" s="419"/>
      <c r="CF7011" s="419"/>
      <c r="CG7011" s="419"/>
      <c r="CH7011" s="419"/>
    </row>
    <row r="7012" spans="3:86" ht="21" thickBot="1">
      <c r="C7012" s="425"/>
      <c r="P7012" s="431"/>
      <c r="R7012" s="419"/>
      <c r="S7012" s="446"/>
      <c r="T7012" s="419"/>
      <c r="V7012" s="196"/>
      <c r="W7012" s="419"/>
      <c r="X7012" s="419"/>
      <c r="Z7012" s="419"/>
      <c r="AA7012" s="419"/>
      <c r="AB7012" s="419"/>
      <c r="AD7012" s="419"/>
      <c r="AE7012" s="419"/>
      <c r="AF7012" s="419"/>
      <c r="AH7012" s="419"/>
      <c r="AI7012" s="419"/>
      <c r="AJ7012" s="419"/>
      <c r="AL7012" s="419"/>
      <c r="AM7012" s="419"/>
      <c r="AN7012" s="403"/>
      <c r="AO7012" s="419"/>
      <c r="AP7012" s="419"/>
      <c r="AQ7012" s="419"/>
      <c r="AR7012" s="419"/>
      <c r="AS7012" s="419"/>
      <c r="AT7012" s="419"/>
      <c r="AU7012" s="419"/>
      <c r="AV7012" s="419"/>
      <c r="AX7012" s="419"/>
      <c r="AY7012" s="419"/>
      <c r="AZ7012" s="419"/>
      <c r="BB7012" s="419"/>
      <c r="BC7012" s="419"/>
      <c r="BD7012" s="419"/>
      <c r="BF7012" s="419"/>
      <c r="BG7012" s="419"/>
      <c r="BH7012" s="419"/>
      <c r="BJ7012" s="419"/>
      <c r="BK7012" s="419"/>
      <c r="BL7012" s="419"/>
      <c r="BN7012" s="419"/>
      <c r="BO7012" s="419"/>
      <c r="BP7012" s="419"/>
      <c r="BR7012" s="419"/>
      <c r="BS7012" s="419"/>
      <c r="BT7012" s="419"/>
      <c r="BV7012" s="419"/>
      <c r="BW7012" s="419"/>
      <c r="BX7012" s="397"/>
      <c r="BZ7012" s="449"/>
      <c r="CB7012" s="419"/>
      <c r="CC7012" s="419"/>
      <c r="CD7012" s="419"/>
      <c r="CF7012" s="419"/>
      <c r="CG7012" s="419"/>
      <c r="CH7012" s="419"/>
    </row>
    <row r="7013" spans="3:86" ht="21" thickBot="1">
      <c r="C7013" s="425"/>
      <c r="P7013" s="431"/>
      <c r="R7013" s="419"/>
      <c r="S7013" s="446"/>
      <c r="T7013" s="419"/>
      <c r="V7013" s="196"/>
      <c r="W7013" s="419"/>
      <c r="X7013" s="419"/>
      <c r="Z7013" s="419"/>
      <c r="AA7013" s="419"/>
      <c r="AB7013" s="419"/>
      <c r="AD7013" s="419"/>
      <c r="AE7013" s="419"/>
      <c r="AF7013" s="419"/>
      <c r="AH7013" s="419"/>
      <c r="AI7013" s="419"/>
      <c r="AJ7013" s="419"/>
      <c r="AL7013" s="419"/>
      <c r="AM7013" s="419"/>
      <c r="AN7013" s="403"/>
      <c r="AO7013" s="419"/>
      <c r="AP7013" s="419"/>
      <c r="AQ7013" s="419"/>
      <c r="AR7013" s="419"/>
      <c r="AS7013" s="419"/>
      <c r="AT7013" s="419"/>
      <c r="AU7013" s="419"/>
      <c r="AV7013" s="419"/>
      <c r="AX7013" s="419"/>
      <c r="AY7013" s="419"/>
      <c r="AZ7013" s="419"/>
      <c r="BB7013" s="419"/>
      <c r="BC7013" s="419"/>
      <c r="BD7013" s="419"/>
      <c r="BF7013" s="419"/>
      <c r="BG7013" s="419"/>
      <c r="BH7013" s="419"/>
      <c r="BJ7013" s="419"/>
      <c r="BK7013" s="419"/>
      <c r="BL7013" s="419"/>
      <c r="BN7013" s="419"/>
      <c r="BO7013" s="419"/>
      <c r="BP7013" s="419"/>
      <c r="BR7013" s="419"/>
      <c r="BS7013" s="419"/>
      <c r="BT7013" s="419"/>
      <c r="BV7013" s="419"/>
      <c r="BW7013" s="419"/>
      <c r="BX7013" s="397"/>
      <c r="BZ7013" s="449"/>
      <c r="CB7013" s="419"/>
      <c r="CC7013" s="419"/>
      <c r="CD7013" s="419"/>
      <c r="CF7013" s="419"/>
      <c r="CG7013" s="419"/>
      <c r="CH7013" s="419"/>
    </row>
    <row r="7014" spans="3:86" ht="21" thickBot="1">
      <c r="C7014" s="425"/>
      <c r="P7014" s="431"/>
      <c r="R7014" s="419"/>
      <c r="S7014" s="446"/>
      <c r="T7014" s="419"/>
      <c r="V7014" s="196"/>
      <c r="W7014" s="419"/>
      <c r="X7014" s="419"/>
      <c r="Z7014" s="419"/>
      <c r="AA7014" s="419"/>
      <c r="AB7014" s="419"/>
      <c r="AD7014" s="419"/>
      <c r="AE7014" s="419"/>
      <c r="AF7014" s="419"/>
      <c r="AH7014" s="419"/>
      <c r="AI7014" s="419"/>
      <c r="AJ7014" s="419"/>
      <c r="AL7014" s="419"/>
      <c r="AM7014" s="419"/>
      <c r="AN7014" s="403"/>
      <c r="AO7014" s="419"/>
      <c r="AP7014" s="419"/>
      <c r="AQ7014" s="419"/>
      <c r="AR7014" s="419"/>
      <c r="AS7014" s="419"/>
      <c r="AT7014" s="419"/>
      <c r="AU7014" s="419"/>
      <c r="AV7014" s="419"/>
      <c r="AX7014" s="419"/>
      <c r="AY7014" s="419"/>
      <c r="AZ7014" s="419"/>
      <c r="BB7014" s="419"/>
      <c r="BC7014" s="419"/>
      <c r="BD7014" s="419"/>
      <c r="BF7014" s="419"/>
      <c r="BG7014" s="419"/>
      <c r="BH7014" s="419"/>
      <c r="BJ7014" s="419"/>
      <c r="BK7014" s="419"/>
      <c r="BL7014" s="419"/>
      <c r="BN7014" s="419"/>
      <c r="BO7014" s="419"/>
      <c r="BP7014" s="419"/>
      <c r="BR7014" s="419"/>
      <c r="BS7014" s="419"/>
      <c r="BT7014" s="419"/>
      <c r="BV7014" s="419"/>
      <c r="BW7014" s="419"/>
      <c r="BX7014" s="397"/>
      <c r="BZ7014" s="449"/>
      <c r="CB7014" s="419"/>
      <c r="CC7014" s="419"/>
      <c r="CD7014" s="419"/>
      <c r="CF7014" s="419"/>
      <c r="CG7014" s="419"/>
      <c r="CH7014" s="419"/>
    </row>
    <row r="7015" spans="3:86" ht="21" thickBot="1">
      <c r="C7015" s="425"/>
      <c r="P7015" s="431"/>
      <c r="R7015" s="419"/>
      <c r="S7015" s="446"/>
      <c r="T7015" s="419"/>
      <c r="V7015" s="196"/>
      <c r="W7015" s="419"/>
      <c r="X7015" s="419"/>
      <c r="Z7015" s="419"/>
      <c r="AA7015" s="419"/>
      <c r="AB7015" s="419"/>
      <c r="AD7015" s="419"/>
      <c r="AE7015" s="419"/>
      <c r="AF7015" s="419"/>
      <c r="AH7015" s="419"/>
      <c r="AI7015" s="419"/>
      <c r="AJ7015" s="419"/>
      <c r="AL7015" s="419"/>
      <c r="AM7015" s="419"/>
      <c r="AN7015" s="403"/>
      <c r="AO7015" s="419"/>
      <c r="AP7015" s="419"/>
      <c r="AQ7015" s="419"/>
      <c r="AR7015" s="419"/>
      <c r="AS7015" s="419"/>
      <c r="AT7015" s="419"/>
      <c r="AU7015" s="419"/>
      <c r="AV7015" s="419"/>
      <c r="AX7015" s="419"/>
      <c r="AY7015" s="419"/>
      <c r="AZ7015" s="419"/>
      <c r="BB7015" s="419"/>
      <c r="BC7015" s="419"/>
      <c r="BD7015" s="419"/>
      <c r="BF7015" s="419"/>
      <c r="BG7015" s="419"/>
      <c r="BH7015" s="419"/>
      <c r="BJ7015" s="419"/>
      <c r="BK7015" s="419"/>
      <c r="BL7015" s="419"/>
      <c r="BN7015" s="419"/>
      <c r="BO7015" s="419"/>
      <c r="BP7015" s="419"/>
      <c r="BR7015" s="419"/>
      <c r="BS7015" s="419"/>
      <c r="BT7015" s="419"/>
      <c r="BV7015" s="419"/>
      <c r="BW7015" s="419"/>
      <c r="BX7015" s="397"/>
      <c r="BZ7015" s="449"/>
      <c r="CB7015" s="419"/>
      <c r="CC7015" s="419"/>
      <c r="CD7015" s="419"/>
      <c r="CF7015" s="419"/>
      <c r="CG7015" s="419"/>
      <c r="CH7015" s="419"/>
    </row>
    <row r="7016" spans="3:86" ht="21" thickBot="1">
      <c r="C7016" s="425"/>
      <c r="P7016" s="431"/>
      <c r="R7016" s="419"/>
      <c r="S7016" s="446"/>
      <c r="T7016" s="419"/>
      <c r="V7016" s="196"/>
      <c r="W7016" s="419"/>
      <c r="X7016" s="419"/>
      <c r="Z7016" s="419"/>
      <c r="AA7016" s="419"/>
      <c r="AB7016" s="419"/>
      <c r="AD7016" s="419"/>
      <c r="AE7016" s="419"/>
      <c r="AF7016" s="419"/>
      <c r="AH7016" s="419"/>
      <c r="AI7016" s="419"/>
      <c r="AJ7016" s="419"/>
      <c r="AL7016" s="419"/>
      <c r="AM7016" s="419"/>
      <c r="AN7016" s="403"/>
      <c r="AO7016" s="419"/>
      <c r="AP7016" s="419"/>
      <c r="AQ7016" s="419"/>
      <c r="AR7016" s="419"/>
      <c r="AS7016" s="419"/>
      <c r="AT7016" s="419"/>
      <c r="AU7016" s="419"/>
      <c r="AV7016" s="419"/>
      <c r="AX7016" s="419"/>
      <c r="AY7016" s="419"/>
      <c r="AZ7016" s="419"/>
      <c r="BB7016" s="419"/>
      <c r="BC7016" s="419"/>
      <c r="BD7016" s="419"/>
      <c r="BF7016" s="419"/>
      <c r="BG7016" s="419"/>
      <c r="BH7016" s="419"/>
      <c r="BJ7016" s="419"/>
      <c r="BK7016" s="419"/>
      <c r="BL7016" s="419"/>
      <c r="BN7016" s="419"/>
      <c r="BO7016" s="419"/>
      <c r="BP7016" s="419"/>
      <c r="BR7016" s="419"/>
      <c r="BS7016" s="419"/>
      <c r="BT7016" s="419"/>
      <c r="BV7016" s="419"/>
      <c r="BW7016" s="419"/>
      <c r="BX7016" s="397"/>
      <c r="BZ7016" s="449"/>
      <c r="CB7016" s="419"/>
      <c r="CC7016" s="419"/>
      <c r="CD7016" s="419"/>
      <c r="CF7016" s="419"/>
      <c r="CG7016" s="419"/>
      <c r="CH7016" s="419"/>
    </row>
    <row r="7017" spans="3:86" ht="21" thickBot="1">
      <c r="C7017" s="425"/>
      <c r="P7017" s="431"/>
      <c r="R7017" s="419"/>
      <c r="S7017" s="446"/>
      <c r="T7017" s="419"/>
      <c r="V7017" s="196"/>
      <c r="W7017" s="419"/>
      <c r="X7017" s="419"/>
      <c r="Z7017" s="419"/>
      <c r="AA7017" s="419"/>
      <c r="AB7017" s="419"/>
      <c r="AD7017" s="419"/>
      <c r="AE7017" s="419"/>
      <c r="AF7017" s="419"/>
      <c r="AH7017" s="419"/>
      <c r="AI7017" s="419"/>
      <c r="AJ7017" s="419"/>
      <c r="AL7017" s="419"/>
      <c r="AM7017" s="419"/>
      <c r="AN7017" s="403"/>
      <c r="AO7017" s="419"/>
      <c r="AP7017" s="419"/>
      <c r="AQ7017" s="419"/>
      <c r="AR7017" s="419"/>
      <c r="AS7017" s="419"/>
      <c r="AT7017" s="419"/>
      <c r="AU7017" s="419"/>
      <c r="AV7017" s="419"/>
      <c r="AX7017" s="419"/>
      <c r="AY7017" s="419"/>
      <c r="AZ7017" s="419"/>
      <c r="BB7017" s="419"/>
      <c r="BC7017" s="419"/>
      <c r="BD7017" s="419"/>
      <c r="BF7017" s="419"/>
      <c r="BG7017" s="419"/>
      <c r="BH7017" s="419"/>
      <c r="BJ7017" s="419"/>
      <c r="BK7017" s="419"/>
      <c r="BL7017" s="419"/>
      <c r="BN7017" s="419"/>
      <c r="BO7017" s="419"/>
      <c r="BP7017" s="419"/>
      <c r="BR7017" s="419"/>
      <c r="BS7017" s="419"/>
      <c r="BT7017" s="419"/>
      <c r="BV7017" s="419"/>
      <c r="BW7017" s="419"/>
      <c r="BX7017" s="397"/>
      <c r="BZ7017" s="449"/>
      <c r="CB7017" s="419"/>
      <c r="CC7017" s="419"/>
      <c r="CD7017" s="419"/>
      <c r="CF7017" s="419"/>
      <c r="CG7017" s="419"/>
      <c r="CH7017" s="419"/>
    </row>
    <row r="7018" spans="3:86" ht="21" thickBot="1">
      <c r="C7018" s="425"/>
      <c r="P7018" s="431"/>
      <c r="R7018" s="419"/>
      <c r="S7018" s="446"/>
      <c r="T7018" s="419"/>
      <c r="V7018" s="196"/>
      <c r="W7018" s="419"/>
      <c r="X7018" s="419"/>
      <c r="Z7018" s="419"/>
      <c r="AA7018" s="419"/>
      <c r="AB7018" s="419"/>
      <c r="AD7018" s="419"/>
      <c r="AE7018" s="419"/>
      <c r="AF7018" s="419"/>
      <c r="AH7018" s="419"/>
      <c r="AI7018" s="419"/>
      <c r="AJ7018" s="419"/>
      <c r="AL7018" s="419"/>
      <c r="AM7018" s="419"/>
      <c r="AN7018" s="403"/>
      <c r="AO7018" s="419"/>
      <c r="AP7018" s="419"/>
      <c r="AQ7018" s="419"/>
      <c r="AR7018" s="419"/>
      <c r="AS7018" s="419"/>
      <c r="AT7018" s="419"/>
      <c r="AU7018" s="419"/>
      <c r="AV7018" s="419"/>
      <c r="AX7018" s="419"/>
      <c r="AY7018" s="419"/>
      <c r="AZ7018" s="419"/>
      <c r="BB7018" s="419"/>
      <c r="BC7018" s="419"/>
      <c r="BD7018" s="419"/>
      <c r="BF7018" s="419"/>
      <c r="BG7018" s="419"/>
      <c r="BH7018" s="419"/>
      <c r="BJ7018" s="419"/>
      <c r="BK7018" s="419"/>
      <c r="BL7018" s="419"/>
      <c r="BN7018" s="419"/>
      <c r="BO7018" s="419"/>
      <c r="BP7018" s="419"/>
      <c r="BR7018" s="419"/>
      <c r="BS7018" s="419"/>
      <c r="BT7018" s="419"/>
      <c r="BV7018" s="419"/>
      <c r="BW7018" s="419"/>
      <c r="BX7018" s="397"/>
      <c r="BZ7018" s="449"/>
      <c r="CB7018" s="419"/>
      <c r="CC7018" s="419"/>
      <c r="CD7018" s="419"/>
      <c r="CF7018" s="419"/>
      <c r="CG7018" s="419"/>
      <c r="CH7018" s="419"/>
    </row>
    <row r="7019" spans="3:86" ht="21" thickBot="1">
      <c r="C7019" s="425"/>
      <c r="P7019" s="431"/>
      <c r="R7019" s="419"/>
      <c r="S7019" s="446"/>
      <c r="T7019" s="419"/>
      <c r="V7019" s="196"/>
      <c r="W7019" s="419"/>
      <c r="X7019" s="419"/>
      <c r="Z7019" s="419"/>
      <c r="AA7019" s="419"/>
      <c r="AB7019" s="419"/>
      <c r="AD7019" s="419"/>
      <c r="AE7019" s="419"/>
      <c r="AF7019" s="419"/>
      <c r="AH7019" s="419"/>
      <c r="AI7019" s="419"/>
      <c r="AJ7019" s="419"/>
      <c r="AL7019" s="419"/>
      <c r="AM7019" s="419"/>
      <c r="AN7019" s="403"/>
      <c r="AO7019" s="419"/>
      <c r="AP7019" s="419"/>
      <c r="AQ7019" s="419"/>
      <c r="AR7019" s="419"/>
      <c r="AS7019" s="419"/>
      <c r="AT7019" s="419"/>
      <c r="AU7019" s="419"/>
      <c r="AV7019" s="419"/>
      <c r="AX7019" s="419"/>
      <c r="AY7019" s="419"/>
      <c r="AZ7019" s="419"/>
      <c r="BB7019" s="419"/>
      <c r="BC7019" s="419"/>
      <c r="BD7019" s="419"/>
      <c r="BF7019" s="419"/>
      <c r="BG7019" s="419"/>
      <c r="BH7019" s="419"/>
      <c r="BJ7019" s="419"/>
      <c r="BK7019" s="419"/>
      <c r="BL7019" s="419"/>
      <c r="BN7019" s="419"/>
      <c r="BO7019" s="419"/>
      <c r="BP7019" s="419"/>
      <c r="BR7019" s="419"/>
      <c r="BS7019" s="419"/>
      <c r="BT7019" s="419"/>
      <c r="BV7019" s="419"/>
      <c r="BW7019" s="419"/>
      <c r="BX7019" s="397"/>
      <c r="BZ7019" s="449"/>
      <c r="CB7019" s="419"/>
      <c r="CC7019" s="419"/>
      <c r="CD7019" s="419"/>
      <c r="CF7019" s="419"/>
      <c r="CG7019" s="419"/>
      <c r="CH7019" s="419"/>
    </row>
    <row r="7020" spans="3:86" ht="21" thickBot="1">
      <c r="C7020" s="425"/>
      <c r="P7020" s="431"/>
      <c r="R7020" s="419"/>
      <c r="S7020" s="446"/>
      <c r="T7020" s="419"/>
      <c r="V7020" s="196"/>
      <c r="W7020" s="419"/>
      <c r="X7020" s="419"/>
      <c r="Z7020" s="419"/>
      <c r="AA7020" s="419"/>
      <c r="AB7020" s="419"/>
      <c r="AD7020" s="419"/>
      <c r="AE7020" s="419"/>
      <c r="AF7020" s="419"/>
      <c r="AH7020" s="419"/>
      <c r="AI7020" s="419"/>
      <c r="AJ7020" s="419"/>
      <c r="AL7020" s="419"/>
      <c r="AM7020" s="419"/>
      <c r="AN7020" s="403"/>
      <c r="AO7020" s="419"/>
      <c r="AP7020" s="419"/>
      <c r="AQ7020" s="419"/>
      <c r="AR7020" s="419"/>
      <c r="AS7020" s="419"/>
      <c r="AT7020" s="419"/>
      <c r="AU7020" s="419"/>
      <c r="AV7020" s="419"/>
      <c r="AX7020" s="419"/>
      <c r="AY7020" s="419"/>
      <c r="AZ7020" s="419"/>
      <c r="BB7020" s="419"/>
      <c r="BC7020" s="419"/>
      <c r="BD7020" s="419"/>
      <c r="BF7020" s="419"/>
      <c r="BG7020" s="419"/>
      <c r="BH7020" s="419"/>
      <c r="BJ7020" s="419"/>
      <c r="BK7020" s="419"/>
      <c r="BL7020" s="419"/>
      <c r="BN7020" s="419"/>
      <c r="BO7020" s="419"/>
      <c r="BP7020" s="419"/>
      <c r="BR7020" s="419"/>
      <c r="BS7020" s="419"/>
      <c r="BT7020" s="419"/>
      <c r="BV7020" s="419"/>
      <c r="BW7020" s="419"/>
      <c r="BX7020" s="397"/>
      <c r="BZ7020" s="449"/>
      <c r="CB7020" s="419"/>
      <c r="CC7020" s="419"/>
      <c r="CD7020" s="419"/>
      <c r="CF7020" s="419"/>
      <c r="CG7020" s="419"/>
      <c r="CH7020" s="419"/>
    </row>
    <row r="7021" spans="3:86" ht="21" thickBot="1">
      <c r="C7021" s="425"/>
      <c r="P7021" s="431"/>
      <c r="R7021" s="419"/>
      <c r="S7021" s="446"/>
      <c r="T7021" s="419"/>
      <c r="V7021" s="196"/>
      <c r="W7021" s="419"/>
      <c r="X7021" s="419"/>
      <c r="Z7021" s="419"/>
      <c r="AA7021" s="419"/>
      <c r="AB7021" s="419"/>
      <c r="AD7021" s="419"/>
      <c r="AE7021" s="419"/>
      <c r="AF7021" s="419"/>
      <c r="AH7021" s="419"/>
      <c r="AI7021" s="419"/>
      <c r="AJ7021" s="419"/>
      <c r="AL7021" s="419"/>
      <c r="AM7021" s="419"/>
      <c r="AN7021" s="403"/>
      <c r="AO7021" s="419"/>
      <c r="AP7021" s="419"/>
      <c r="AQ7021" s="419"/>
      <c r="AR7021" s="419"/>
      <c r="AS7021" s="419"/>
      <c r="AT7021" s="419"/>
      <c r="AU7021" s="419"/>
      <c r="AV7021" s="419"/>
      <c r="AX7021" s="419"/>
      <c r="AY7021" s="419"/>
      <c r="AZ7021" s="419"/>
      <c r="BB7021" s="419"/>
      <c r="BC7021" s="419"/>
      <c r="BD7021" s="419"/>
      <c r="BF7021" s="419"/>
      <c r="BG7021" s="419"/>
      <c r="BH7021" s="419"/>
      <c r="BJ7021" s="419"/>
      <c r="BK7021" s="419"/>
      <c r="BL7021" s="419"/>
      <c r="BN7021" s="419"/>
      <c r="BO7021" s="419"/>
      <c r="BP7021" s="419"/>
      <c r="BR7021" s="419"/>
      <c r="BS7021" s="419"/>
      <c r="BT7021" s="419"/>
      <c r="BV7021" s="419"/>
      <c r="BW7021" s="419"/>
      <c r="BX7021" s="397"/>
      <c r="BZ7021" s="449"/>
      <c r="CB7021" s="419"/>
      <c r="CC7021" s="419"/>
      <c r="CD7021" s="419"/>
      <c r="CF7021" s="419"/>
      <c r="CG7021" s="419"/>
      <c r="CH7021" s="419"/>
    </row>
    <row r="7022" spans="3:86" ht="21" thickBot="1">
      <c r="C7022" s="425"/>
      <c r="P7022" s="431"/>
      <c r="R7022" s="419"/>
      <c r="S7022" s="446"/>
      <c r="T7022" s="419"/>
      <c r="V7022" s="196"/>
      <c r="W7022" s="419"/>
      <c r="X7022" s="419"/>
      <c r="Z7022" s="419"/>
      <c r="AA7022" s="419"/>
      <c r="AB7022" s="419"/>
      <c r="AD7022" s="419"/>
      <c r="AE7022" s="419"/>
      <c r="AF7022" s="419"/>
      <c r="AH7022" s="419"/>
      <c r="AI7022" s="419"/>
      <c r="AJ7022" s="419"/>
      <c r="AL7022" s="419"/>
      <c r="AM7022" s="419"/>
      <c r="AN7022" s="403"/>
      <c r="AO7022" s="419"/>
      <c r="AP7022" s="419"/>
      <c r="AQ7022" s="419"/>
      <c r="AR7022" s="419"/>
      <c r="AS7022" s="419"/>
      <c r="AT7022" s="419"/>
      <c r="AU7022" s="419"/>
      <c r="AV7022" s="419"/>
      <c r="AX7022" s="419"/>
      <c r="AY7022" s="419"/>
      <c r="AZ7022" s="419"/>
      <c r="BB7022" s="419"/>
      <c r="BC7022" s="419"/>
      <c r="BD7022" s="419"/>
      <c r="BF7022" s="419"/>
      <c r="BG7022" s="419"/>
      <c r="BH7022" s="419"/>
      <c r="BJ7022" s="419"/>
      <c r="BK7022" s="419"/>
      <c r="BL7022" s="419"/>
      <c r="BN7022" s="419"/>
      <c r="BO7022" s="419"/>
      <c r="BP7022" s="419"/>
      <c r="BR7022" s="419"/>
      <c r="BS7022" s="419"/>
      <c r="BT7022" s="419"/>
      <c r="BV7022" s="419"/>
      <c r="BW7022" s="419"/>
      <c r="BX7022" s="397"/>
      <c r="BZ7022" s="449"/>
      <c r="CB7022" s="419"/>
      <c r="CC7022" s="419"/>
      <c r="CD7022" s="419"/>
      <c r="CF7022" s="419"/>
      <c r="CG7022" s="419"/>
      <c r="CH7022" s="419"/>
    </row>
    <row r="7023" spans="3:86" ht="21" thickBot="1">
      <c r="C7023" s="425"/>
      <c r="P7023" s="431"/>
      <c r="R7023" s="419"/>
      <c r="S7023" s="446"/>
      <c r="T7023" s="419"/>
      <c r="V7023" s="196"/>
      <c r="W7023" s="419"/>
      <c r="X7023" s="419"/>
      <c r="Z7023" s="419"/>
      <c r="AA7023" s="419"/>
      <c r="AB7023" s="419"/>
      <c r="AD7023" s="419"/>
      <c r="AE7023" s="419"/>
      <c r="AF7023" s="419"/>
      <c r="AH7023" s="419"/>
      <c r="AI7023" s="419"/>
      <c r="AJ7023" s="419"/>
      <c r="AL7023" s="419"/>
      <c r="AM7023" s="419"/>
      <c r="AN7023" s="403"/>
      <c r="AO7023" s="419"/>
      <c r="AP7023" s="419"/>
      <c r="AQ7023" s="419"/>
      <c r="AR7023" s="419"/>
      <c r="AS7023" s="419"/>
      <c r="AT7023" s="419"/>
      <c r="AU7023" s="419"/>
      <c r="AV7023" s="419"/>
      <c r="AX7023" s="419"/>
      <c r="AY7023" s="419"/>
      <c r="AZ7023" s="419"/>
      <c r="BB7023" s="419"/>
      <c r="BC7023" s="419"/>
      <c r="BD7023" s="419"/>
      <c r="BF7023" s="419"/>
      <c r="BG7023" s="419"/>
      <c r="BH7023" s="419"/>
      <c r="BJ7023" s="419"/>
      <c r="BK7023" s="419"/>
      <c r="BL7023" s="419"/>
      <c r="BN7023" s="419"/>
      <c r="BO7023" s="419"/>
      <c r="BP7023" s="419"/>
      <c r="BR7023" s="419"/>
      <c r="BS7023" s="419"/>
      <c r="BT7023" s="419"/>
      <c r="BV7023" s="419"/>
      <c r="BW7023" s="419"/>
      <c r="BX7023" s="397"/>
      <c r="BZ7023" s="449"/>
      <c r="CB7023" s="419"/>
      <c r="CC7023" s="419"/>
      <c r="CD7023" s="419"/>
      <c r="CF7023" s="419"/>
      <c r="CG7023" s="419"/>
      <c r="CH7023" s="419"/>
    </row>
    <row r="7024" spans="3:86" ht="21" thickBot="1">
      <c r="C7024" s="425"/>
      <c r="P7024" s="431"/>
      <c r="R7024" s="419"/>
      <c r="S7024" s="446"/>
      <c r="T7024" s="419"/>
      <c r="V7024" s="196"/>
      <c r="W7024" s="419"/>
      <c r="X7024" s="419"/>
      <c r="Z7024" s="419"/>
      <c r="AA7024" s="419"/>
      <c r="AB7024" s="419"/>
      <c r="AD7024" s="419"/>
      <c r="AE7024" s="419"/>
      <c r="AF7024" s="419"/>
      <c r="AH7024" s="419"/>
      <c r="AI7024" s="419"/>
      <c r="AJ7024" s="419"/>
      <c r="AL7024" s="419"/>
      <c r="AM7024" s="419"/>
      <c r="AN7024" s="403"/>
      <c r="AO7024" s="419"/>
      <c r="AP7024" s="419"/>
      <c r="AQ7024" s="419"/>
      <c r="AR7024" s="419"/>
      <c r="AS7024" s="419"/>
      <c r="AT7024" s="419"/>
      <c r="AU7024" s="419"/>
      <c r="AV7024" s="419"/>
      <c r="AX7024" s="419"/>
      <c r="AY7024" s="419"/>
      <c r="AZ7024" s="419"/>
      <c r="BB7024" s="419"/>
      <c r="BC7024" s="419"/>
      <c r="BD7024" s="419"/>
      <c r="BF7024" s="419"/>
      <c r="BG7024" s="419"/>
      <c r="BH7024" s="419"/>
      <c r="BJ7024" s="419"/>
      <c r="BK7024" s="419"/>
      <c r="BL7024" s="419"/>
      <c r="BN7024" s="419"/>
      <c r="BO7024" s="419"/>
      <c r="BP7024" s="419"/>
      <c r="BR7024" s="419"/>
      <c r="BS7024" s="419"/>
      <c r="BT7024" s="419"/>
      <c r="BV7024" s="419"/>
      <c r="BW7024" s="419"/>
      <c r="BX7024" s="397"/>
      <c r="BZ7024" s="449"/>
      <c r="CB7024" s="419"/>
      <c r="CC7024" s="419"/>
      <c r="CD7024" s="419"/>
      <c r="CF7024" s="419"/>
      <c r="CG7024" s="419"/>
      <c r="CH7024" s="419"/>
    </row>
    <row r="7025" spans="3:86" ht="21" thickBot="1">
      <c r="C7025" s="425"/>
      <c r="P7025" s="431"/>
      <c r="R7025" s="419"/>
      <c r="S7025" s="446"/>
      <c r="T7025" s="419"/>
      <c r="V7025" s="196"/>
      <c r="W7025" s="419"/>
      <c r="X7025" s="419"/>
      <c r="Z7025" s="419"/>
      <c r="AA7025" s="419"/>
      <c r="AB7025" s="419"/>
      <c r="AD7025" s="419"/>
      <c r="AE7025" s="419"/>
      <c r="AF7025" s="419"/>
      <c r="AH7025" s="419"/>
      <c r="AI7025" s="419"/>
      <c r="AJ7025" s="419"/>
      <c r="AL7025" s="419"/>
      <c r="AM7025" s="419"/>
      <c r="AN7025" s="403"/>
      <c r="AO7025" s="419"/>
      <c r="AP7025" s="419"/>
      <c r="AQ7025" s="419"/>
      <c r="AR7025" s="419"/>
      <c r="AS7025" s="419"/>
      <c r="AT7025" s="419"/>
      <c r="AU7025" s="419"/>
      <c r="AV7025" s="419"/>
      <c r="AX7025" s="419"/>
      <c r="AY7025" s="419"/>
      <c r="AZ7025" s="419"/>
      <c r="BB7025" s="419"/>
      <c r="BC7025" s="419"/>
      <c r="BD7025" s="419"/>
      <c r="BF7025" s="419"/>
      <c r="BG7025" s="419"/>
      <c r="BH7025" s="419"/>
      <c r="BJ7025" s="419"/>
      <c r="BK7025" s="419"/>
      <c r="BL7025" s="419"/>
      <c r="BN7025" s="419"/>
      <c r="BO7025" s="419"/>
      <c r="BP7025" s="419"/>
      <c r="BR7025" s="419"/>
      <c r="BS7025" s="419"/>
      <c r="BT7025" s="419"/>
      <c r="BV7025" s="419"/>
      <c r="BW7025" s="419"/>
      <c r="BX7025" s="397"/>
      <c r="BZ7025" s="449"/>
      <c r="CB7025" s="419"/>
      <c r="CC7025" s="419"/>
      <c r="CD7025" s="419"/>
      <c r="CF7025" s="419"/>
      <c r="CG7025" s="419"/>
      <c r="CH7025" s="419"/>
    </row>
    <row r="7026" spans="3:86" ht="21" thickBot="1">
      <c r="C7026" s="425"/>
      <c r="P7026" s="431"/>
      <c r="R7026" s="419"/>
      <c r="S7026" s="446"/>
      <c r="T7026" s="419"/>
      <c r="V7026" s="196"/>
      <c r="W7026" s="419"/>
      <c r="X7026" s="419"/>
      <c r="Z7026" s="419"/>
      <c r="AA7026" s="419"/>
      <c r="AB7026" s="419"/>
      <c r="AD7026" s="419"/>
      <c r="AE7026" s="419"/>
      <c r="AF7026" s="419"/>
      <c r="AH7026" s="419"/>
      <c r="AI7026" s="419"/>
      <c r="AJ7026" s="419"/>
      <c r="AL7026" s="419"/>
      <c r="AM7026" s="419"/>
      <c r="AN7026" s="403"/>
      <c r="AO7026" s="419"/>
      <c r="AP7026" s="419"/>
      <c r="AQ7026" s="419"/>
      <c r="AR7026" s="419"/>
      <c r="AS7026" s="419"/>
      <c r="AT7026" s="419"/>
      <c r="AU7026" s="419"/>
      <c r="AV7026" s="419"/>
      <c r="AX7026" s="419"/>
      <c r="AY7026" s="419"/>
      <c r="AZ7026" s="419"/>
      <c r="BB7026" s="419"/>
      <c r="BC7026" s="419"/>
      <c r="BD7026" s="419"/>
      <c r="BF7026" s="419"/>
      <c r="BG7026" s="419"/>
      <c r="BH7026" s="419"/>
      <c r="BJ7026" s="419"/>
      <c r="BK7026" s="419"/>
      <c r="BL7026" s="419"/>
      <c r="BN7026" s="419"/>
      <c r="BO7026" s="419"/>
      <c r="BP7026" s="419"/>
      <c r="BR7026" s="419"/>
      <c r="BS7026" s="419"/>
      <c r="BT7026" s="419"/>
      <c r="BV7026" s="419"/>
      <c r="BW7026" s="419"/>
      <c r="BX7026" s="397"/>
      <c r="BZ7026" s="449"/>
      <c r="CB7026" s="419"/>
      <c r="CC7026" s="419"/>
      <c r="CD7026" s="419"/>
      <c r="CF7026" s="419"/>
      <c r="CG7026" s="419"/>
      <c r="CH7026" s="419"/>
    </row>
    <row r="7027" spans="3:86" ht="21" thickBot="1">
      <c r="C7027" s="425"/>
      <c r="P7027" s="431"/>
      <c r="R7027" s="419"/>
      <c r="S7027" s="446"/>
      <c r="T7027" s="419"/>
      <c r="V7027" s="196"/>
      <c r="W7027" s="419"/>
      <c r="X7027" s="419"/>
      <c r="Z7027" s="419"/>
      <c r="AA7027" s="419"/>
      <c r="AB7027" s="419"/>
      <c r="AD7027" s="419"/>
      <c r="AE7027" s="419"/>
      <c r="AF7027" s="419"/>
      <c r="AH7027" s="419"/>
      <c r="AI7027" s="419"/>
      <c r="AJ7027" s="419"/>
      <c r="AL7027" s="419"/>
      <c r="AM7027" s="419"/>
      <c r="AN7027" s="403"/>
      <c r="AO7027" s="419"/>
      <c r="AP7027" s="419"/>
      <c r="AQ7027" s="419"/>
      <c r="AR7027" s="419"/>
      <c r="AS7027" s="419"/>
      <c r="AT7027" s="419"/>
      <c r="AU7027" s="419"/>
      <c r="AV7027" s="419"/>
      <c r="AX7027" s="419"/>
      <c r="AY7027" s="419"/>
      <c r="AZ7027" s="419"/>
      <c r="BB7027" s="419"/>
      <c r="BC7027" s="419"/>
      <c r="BD7027" s="419"/>
      <c r="BF7027" s="419"/>
      <c r="BG7027" s="419"/>
      <c r="BH7027" s="419"/>
      <c r="BJ7027" s="419"/>
      <c r="BK7027" s="419"/>
      <c r="BL7027" s="419"/>
      <c r="BN7027" s="419"/>
      <c r="BO7027" s="419"/>
      <c r="BP7027" s="419"/>
      <c r="BR7027" s="419"/>
      <c r="BS7027" s="419"/>
      <c r="BT7027" s="419"/>
      <c r="BV7027" s="419"/>
      <c r="BW7027" s="419"/>
      <c r="BX7027" s="397"/>
      <c r="BZ7027" s="449"/>
      <c r="CB7027" s="419"/>
      <c r="CC7027" s="419"/>
      <c r="CD7027" s="419"/>
      <c r="CF7027" s="419"/>
      <c r="CG7027" s="419"/>
      <c r="CH7027" s="419"/>
    </row>
    <row r="7028" spans="3:86" ht="21" thickBot="1">
      <c r="C7028" s="425"/>
      <c r="P7028" s="431"/>
      <c r="R7028" s="419"/>
      <c r="S7028" s="446"/>
      <c r="T7028" s="419"/>
      <c r="V7028" s="196"/>
      <c r="W7028" s="419"/>
      <c r="X7028" s="419"/>
      <c r="Z7028" s="419"/>
      <c r="AA7028" s="419"/>
      <c r="AB7028" s="419"/>
      <c r="AD7028" s="419"/>
      <c r="AE7028" s="419"/>
      <c r="AF7028" s="419"/>
      <c r="AH7028" s="419"/>
      <c r="AI7028" s="419"/>
      <c r="AJ7028" s="419"/>
      <c r="AL7028" s="419"/>
      <c r="AM7028" s="419"/>
      <c r="AN7028" s="403"/>
      <c r="AO7028" s="419"/>
      <c r="AP7028" s="419"/>
      <c r="AQ7028" s="419"/>
      <c r="AR7028" s="419"/>
      <c r="AS7028" s="419"/>
      <c r="AT7028" s="419"/>
      <c r="AU7028" s="419"/>
      <c r="AV7028" s="419"/>
      <c r="AX7028" s="419"/>
      <c r="AY7028" s="419"/>
      <c r="AZ7028" s="419"/>
      <c r="BB7028" s="419"/>
      <c r="BC7028" s="419"/>
      <c r="BD7028" s="419"/>
      <c r="BF7028" s="419"/>
      <c r="BG7028" s="419"/>
      <c r="BH7028" s="419"/>
      <c r="BJ7028" s="419"/>
      <c r="BK7028" s="419"/>
      <c r="BL7028" s="419"/>
      <c r="BN7028" s="419"/>
      <c r="BO7028" s="419"/>
      <c r="BP7028" s="419"/>
      <c r="BR7028" s="419"/>
      <c r="BS7028" s="419"/>
      <c r="BT7028" s="419"/>
      <c r="BV7028" s="419"/>
      <c r="BW7028" s="419"/>
      <c r="BX7028" s="397"/>
      <c r="BZ7028" s="449"/>
      <c r="CB7028" s="419"/>
      <c r="CC7028" s="419"/>
      <c r="CD7028" s="419"/>
      <c r="CF7028" s="419"/>
      <c r="CG7028" s="419"/>
      <c r="CH7028" s="419"/>
    </row>
    <row r="7029" spans="3:86" ht="21" thickBot="1">
      <c r="C7029" s="425"/>
      <c r="P7029" s="431"/>
      <c r="R7029" s="419"/>
      <c r="S7029" s="446"/>
      <c r="T7029" s="419"/>
      <c r="V7029" s="196"/>
      <c r="W7029" s="419"/>
      <c r="X7029" s="419"/>
      <c r="Z7029" s="419"/>
      <c r="AA7029" s="419"/>
      <c r="AB7029" s="419"/>
      <c r="AD7029" s="419"/>
      <c r="AE7029" s="419"/>
      <c r="AF7029" s="419"/>
      <c r="AH7029" s="419"/>
      <c r="AI7029" s="419"/>
      <c r="AJ7029" s="419"/>
      <c r="AL7029" s="419"/>
      <c r="AM7029" s="419"/>
      <c r="AN7029" s="403"/>
      <c r="AO7029" s="419"/>
      <c r="AP7029" s="419"/>
      <c r="AQ7029" s="419"/>
      <c r="AR7029" s="419"/>
      <c r="AS7029" s="419"/>
      <c r="AT7029" s="419"/>
      <c r="AU7029" s="419"/>
      <c r="AV7029" s="419"/>
      <c r="AX7029" s="419"/>
      <c r="AY7029" s="419"/>
      <c r="AZ7029" s="419"/>
      <c r="BB7029" s="419"/>
      <c r="BC7029" s="419"/>
      <c r="BD7029" s="419"/>
      <c r="BF7029" s="419"/>
      <c r="BG7029" s="419"/>
      <c r="BH7029" s="419"/>
      <c r="BJ7029" s="419"/>
      <c r="BK7029" s="419"/>
      <c r="BL7029" s="419"/>
      <c r="BN7029" s="419"/>
      <c r="BO7029" s="419"/>
      <c r="BP7029" s="419"/>
      <c r="BR7029" s="419"/>
      <c r="BS7029" s="419"/>
      <c r="BT7029" s="419"/>
      <c r="BV7029" s="419"/>
      <c r="BW7029" s="419"/>
      <c r="BX7029" s="397"/>
      <c r="BZ7029" s="449"/>
      <c r="CB7029" s="419"/>
      <c r="CC7029" s="419"/>
      <c r="CD7029" s="419"/>
      <c r="CF7029" s="419"/>
      <c r="CG7029" s="419"/>
      <c r="CH7029" s="419"/>
    </row>
    <row r="7030" spans="3:86" ht="21" thickBot="1">
      <c r="C7030" s="425"/>
      <c r="P7030" s="431"/>
      <c r="R7030" s="419"/>
      <c r="S7030" s="446"/>
      <c r="T7030" s="419"/>
      <c r="V7030" s="196"/>
      <c r="W7030" s="419"/>
      <c r="X7030" s="419"/>
      <c r="Z7030" s="419"/>
      <c r="AA7030" s="419"/>
      <c r="AB7030" s="419"/>
      <c r="AD7030" s="419"/>
      <c r="AE7030" s="419"/>
      <c r="AF7030" s="419"/>
      <c r="AH7030" s="419"/>
      <c r="AI7030" s="419"/>
      <c r="AJ7030" s="419"/>
      <c r="AL7030" s="419"/>
      <c r="AM7030" s="419"/>
      <c r="AN7030" s="403"/>
      <c r="AO7030" s="419"/>
      <c r="AP7030" s="419"/>
      <c r="AQ7030" s="419"/>
      <c r="AR7030" s="419"/>
      <c r="AS7030" s="419"/>
      <c r="AT7030" s="419"/>
      <c r="AU7030" s="419"/>
      <c r="AV7030" s="419"/>
      <c r="AX7030" s="419"/>
      <c r="AY7030" s="419"/>
      <c r="AZ7030" s="419"/>
      <c r="BB7030" s="419"/>
      <c r="BC7030" s="419"/>
      <c r="BD7030" s="419"/>
      <c r="BF7030" s="419"/>
      <c r="BG7030" s="419"/>
      <c r="BH7030" s="419"/>
      <c r="BJ7030" s="419"/>
      <c r="BK7030" s="419"/>
      <c r="BL7030" s="419"/>
      <c r="BN7030" s="419"/>
      <c r="BO7030" s="419"/>
      <c r="BP7030" s="419"/>
      <c r="BR7030" s="419"/>
      <c r="BS7030" s="419"/>
      <c r="BT7030" s="419"/>
      <c r="BV7030" s="419"/>
      <c r="BW7030" s="419"/>
      <c r="BX7030" s="397"/>
      <c r="BZ7030" s="449"/>
      <c r="CB7030" s="419"/>
      <c r="CC7030" s="419"/>
      <c r="CD7030" s="419"/>
      <c r="CF7030" s="419"/>
      <c r="CG7030" s="419"/>
      <c r="CH7030" s="419"/>
    </row>
    <row r="7031" spans="3:86" ht="21" thickBot="1">
      <c r="C7031" s="425"/>
      <c r="P7031" s="431"/>
      <c r="R7031" s="419"/>
      <c r="S7031" s="446"/>
      <c r="T7031" s="419"/>
      <c r="V7031" s="196"/>
      <c r="W7031" s="419"/>
      <c r="X7031" s="419"/>
      <c r="Z7031" s="419"/>
      <c r="AA7031" s="419"/>
      <c r="AB7031" s="419"/>
      <c r="AD7031" s="419"/>
      <c r="AE7031" s="419"/>
      <c r="AF7031" s="419"/>
      <c r="AH7031" s="419"/>
      <c r="AI7031" s="419"/>
      <c r="AJ7031" s="419"/>
      <c r="AL7031" s="419"/>
      <c r="AM7031" s="419"/>
      <c r="AN7031" s="403"/>
      <c r="AO7031" s="419"/>
      <c r="AP7031" s="419"/>
      <c r="AQ7031" s="419"/>
      <c r="AR7031" s="419"/>
      <c r="AS7031" s="419"/>
      <c r="AT7031" s="419"/>
      <c r="AU7031" s="419"/>
      <c r="AV7031" s="419"/>
      <c r="AX7031" s="419"/>
      <c r="AY7031" s="419"/>
      <c r="AZ7031" s="419"/>
      <c r="BB7031" s="419"/>
      <c r="BC7031" s="419"/>
      <c r="BD7031" s="419"/>
      <c r="BF7031" s="419"/>
      <c r="BG7031" s="419"/>
      <c r="BH7031" s="419"/>
      <c r="BJ7031" s="419"/>
      <c r="BK7031" s="419"/>
      <c r="BL7031" s="419"/>
      <c r="BN7031" s="419"/>
      <c r="BO7031" s="419"/>
      <c r="BP7031" s="419"/>
      <c r="BR7031" s="419"/>
      <c r="BS7031" s="419"/>
      <c r="BT7031" s="419"/>
      <c r="BV7031" s="419"/>
      <c r="BW7031" s="419"/>
      <c r="BX7031" s="397"/>
      <c r="BZ7031" s="449"/>
      <c r="CB7031" s="419"/>
      <c r="CC7031" s="419"/>
      <c r="CD7031" s="419"/>
      <c r="CF7031" s="419"/>
      <c r="CG7031" s="419"/>
      <c r="CH7031" s="419"/>
    </row>
    <row r="7032" spans="3:86" ht="21" thickBot="1">
      <c r="C7032" s="425"/>
      <c r="P7032" s="431"/>
      <c r="R7032" s="419"/>
      <c r="S7032" s="446"/>
      <c r="T7032" s="419"/>
      <c r="V7032" s="196"/>
      <c r="W7032" s="419"/>
      <c r="X7032" s="419"/>
      <c r="Z7032" s="419"/>
      <c r="AA7032" s="419"/>
      <c r="AB7032" s="419"/>
      <c r="AD7032" s="419"/>
      <c r="AE7032" s="419"/>
      <c r="AF7032" s="419"/>
      <c r="AH7032" s="419"/>
      <c r="AI7032" s="419"/>
      <c r="AJ7032" s="419"/>
      <c r="AL7032" s="419"/>
      <c r="AM7032" s="419"/>
      <c r="AN7032" s="403"/>
      <c r="AO7032" s="419"/>
      <c r="AP7032" s="419"/>
      <c r="AQ7032" s="419"/>
      <c r="AR7032" s="419"/>
      <c r="AS7032" s="419"/>
      <c r="AT7032" s="419"/>
      <c r="AU7032" s="419"/>
      <c r="AV7032" s="419"/>
      <c r="AX7032" s="419"/>
      <c r="AY7032" s="419"/>
      <c r="AZ7032" s="419"/>
      <c r="BB7032" s="419"/>
      <c r="BC7032" s="419"/>
      <c r="BD7032" s="419"/>
      <c r="BF7032" s="419"/>
      <c r="BG7032" s="419"/>
      <c r="BH7032" s="419"/>
      <c r="BJ7032" s="419"/>
      <c r="BK7032" s="419"/>
      <c r="BL7032" s="419"/>
      <c r="BN7032" s="419"/>
      <c r="BO7032" s="419"/>
      <c r="BP7032" s="419"/>
      <c r="BR7032" s="419"/>
      <c r="BS7032" s="419"/>
      <c r="BT7032" s="419"/>
      <c r="BV7032" s="419"/>
      <c r="BW7032" s="419"/>
      <c r="BX7032" s="397"/>
      <c r="BZ7032" s="449"/>
      <c r="CB7032" s="419"/>
      <c r="CC7032" s="419"/>
      <c r="CD7032" s="419"/>
      <c r="CF7032" s="419"/>
      <c r="CG7032" s="419"/>
      <c r="CH7032" s="419"/>
    </row>
    <row r="7033" spans="3:86" ht="21" thickBot="1">
      <c r="C7033" s="425"/>
      <c r="P7033" s="431"/>
      <c r="R7033" s="419"/>
      <c r="S7033" s="446"/>
      <c r="T7033" s="419"/>
      <c r="V7033" s="196"/>
      <c r="W7033" s="419"/>
      <c r="X7033" s="419"/>
      <c r="Z7033" s="419"/>
      <c r="AA7033" s="419"/>
      <c r="AB7033" s="419"/>
      <c r="AD7033" s="419"/>
      <c r="AE7033" s="419"/>
      <c r="AF7033" s="419"/>
      <c r="AH7033" s="419"/>
      <c r="AI7033" s="419"/>
      <c r="AJ7033" s="419"/>
      <c r="AL7033" s="419"/>
      <c r="AM7033" s="419"/>
      <c r="AN7033" s="403"/>
      <c r="AO7033" s="419"/>
      <c r="AP7033" s="419"/>
      <c r="AQ7033" s="419"/>
      <c r="AR7033" s="419"/>
      <c r="AS7033" s="419"/>
      <c r="AT7033" s="419"/>
      <c r="AU7033" s="419"/>
      <c r="AV7033" s="419"/>
      <c r="AX7033" s="419"/>
      <c r="AY7033" s="419"/>
      <c r="AZ7033" s="419"/>
      <c r="BB7033" s="419"/>
      <c r="BC7033" s="419"/>
      <c r="BD7033" s="419"/>
      <c r="BF7033" s="419"/>
      <c r="BG7033" s="419"/>
      <c r="BH7033" s="419"/>
      <c r="BJ7033" s="419"/>
      <c r="BK7033" s="419"/>
      <c r="BL7033" s="419"/>
      <c r="BN7033" s="419"/>
      <c r="BO7033" s="419"/>
      <c r="BP7033" s="419"/>
      <c r="BR7033" s="419"/>
      <c r="BS7033" s="419"/>
      <c r="BT7033" s="419"/>
      <c r="BV7033" s="419"/>
      <c r="BW7033" s="419"/>
      <c r="BX7033" s="397"/>
      <c r="BZ7033" s="449"/>
      <c r="CB7033" s="419"/>
      <c r="CC7033" s="419"/>
      <c r="CD7033" s="419"/>
      <c r="CF7033" s="419"/>
      <c r="CG7033" s="419"/>
      <c r="CH7033" s="419"/>
    </row>
    <row r="7034" spans="3:86" ht="21" thickBot="1">
      <c r="C7034" s="425"/>
      <c r="P7034" s="431"/>
      <c r="R7034" s="419"/>
      <c r="S7034" s="446"/>
      <c r="T7034" s="419"/>
      <c r="V7034" s="196"/>
      <c r="W7034" s="419"/>
      <c r="X7034" s="419"/>
      <c r="Z7034" s="419"/>
      <c r="AA7034" s="419"/>
      <c r="AB7034" s="419"/>
      <c r="AD7034" s="419"/>
      <c r="AE7034" s="419"/>
      <c r="AF7034" s="419"/>
      <c r="AH7034" s="419"/>
      <c r="AI7034" s="419"/>
      <c r="AJ7034" s="419"/>
      <c r="AL7034" s="419"/>
      <c r="AM7034" s="419"/>
      <c r="AN7034" s="403"/>
      <c r="AO7034" s="419"/>
      <c r="AP7034" s="419"/>
      <c r="AQ7034" s="419"/>
      <c r="AR7034" s="419"/>
      <c r="AS7034" s="419"/>
      <c r="AT7034" s="419"/>
      <c r="AU7034" s="419"/>
      <c r="AV7034" s="419"/>
      <c r="AX7034" s="419"/>
      <c r="AY7034" s="419"/>
      <c r="AZ7034" s="419"/>
      <c r="BB7034" s="419"/>
      <c r="BC7034" s="419"/>
      <c r="BD7034" s="419"/>
      <c r="BF7034" s="419"/>
      <c r="BG7034" s="419"/>
      <c r="BH7034" s="419"/>
      <c r="BJ7034" s="419"/>
      <c r="BK7034" s="419"/>
      <c r="BL7034" s="419"/>
      <c r="BN7034" s="419"/>
      <c r="BO7034" s="419"/>
      <c r="BP7034" s="419"/>
      <c r="BR7034" s="419"/>
      <c r="BS7034" s="419"/>
      <c r="BT7034" s="419"/>
      <c r="BV7034" s="419"/>
      <c r="BW7034" s="419"/>
      <c r="BX7034" s="397"/>
      <c r="BZ7034" s="449"/>
      <c r="CB7034" s="419"/>
      <c r="CC7034" s="419"/>
      <c r="CD7034" s="419"/>
      <c r="CF7034" s="419"/>
      <c r="CG7034" s="419"/>
      <c r="CH7034" s="419"/>
    </row>
    <row r="7035" spans="3:86" ht="21" thickBot="1">
      <c r="C7035" s="425"/>
      <c r="P7035" s="431"/>
      <c r="R7035" s="419"/>
      <c r="S7035" s="446"/>
      <c r="T7035" s="419"/>
      <c r="V7035" s="196"/>
      <c r="W7035" s="419"/>
      <c r="X7035" s="419"/>
      <c r="Z7035" s="419"/>
      <c r="AA7035" s="419"/>
      <c r="AB7035" s="419"/>
      <c r="AD7035" s="419"/>
      <c r="AE7035" s="419"/>
      <c r="AF7035" s="419"/>
      <c r="AH7035" s="419"/>
      <c r="AI7035" s="419"/>
      <c r="AJ7035" s="419"/>
      <c r="AL7035" s="419"/>
      <c r="AM7035" s="419"/>
      <c r="AN7035" s="403"/>
      <c r="AO7035" s="419"/>
      <c r="AP7035" s="419"/>
      <c r="AQ7035" s="419"/>
      <c r="AR7035" s="419"/>
      <c r="AS7035" s="419"/>
      <c r="AT7035" s="419"/>
      <c r="AU7035" s="419"/>
      <c r="AV7035" s="419"/>
      <c r="AX7035" s="419"/>
      <c r="AY7035" s="419"/>
      <c r="AZ7035" s="419"/>
      <c r="BB7035" s="419"/>
      <c r="BC7035" s="419"/>
      <c r="BD7035" s="419"/>
      <c r="BF7035" s="419"/>
      <c r="BG7035" s="419"/>
      <c r="BH7035" s="419"/>
      <c r="BJ7035" s="419"/>
      <c r="BK7035" s="419"/>
      <c r="BL7035" s="419"/>
      <c r="BN7035" s="419"/>
      <c r="BO7035" s="419"/>
      <c r="BP7035" s="419"/>
      <c r="BR7035" s="419"/>
      <c r="BS7035" s="419"/>
      <c r="BT7035" s="419"/>
      <c r="BV7035" s="419"/>
      <c r="BW7035" s="419"/>
      <c r="BX7035" s="397"/>
      <c r="BZ7035" s="449"/>
      <c r="CB7035" s="419"/>
      <c r="CC7035" s="419"/>
      <c r="CD7035" s="419"/>
      <c r="CF7035" s="419"/>
      <c r="CG7035" s="419"/>
      <c r="CH7035" s="419"/>
    </row>
    <row r="7036" spans="3:86" ht="21" thickBot="1">
      <c r="C7036" s="425"/>
      <c r="P7036" s="431"/>
      <c r="R7036" s="419"/>
      <c r="S7036" s="446"/>
      <c r="T7036" s="419"/>
      <c r="V7036" s="196"/>
      <c r="W7036" s="419"/>
      <c r="X7036" s="419"/>
      <c r="Z7036" s="419"/>
      <c r="AA7036" s="419"/>
      <c r="AB7036" s="419"/>
      <c r="AD7036" s="419"/>
      <c r="AE7036" s="419"/>
      <c r="AF7036" s="419"/>
      <c r="AH7036" s="419"/>
      <c r="AI7036" s="419"/>
      <c r="AJ7036" s="419"/>
      <c r="AL7036" s="419"/>
      <c r="AM7036" s="419"/>
      <c r="AN7036" s="403"/>
      <c r="AO7036" s="419"/>
      <c r="AP7036" s="419"/>
      <c r="AQ7036" s="419"/>
      <c r="AR7036" s="419"/>
      <c r="AS7036" s="419"/>
      <c r="AT7036" s="419"/>
      <c r="AU7036" s="419"/>
      <c r="AV7036" s="419"/>
      <c r="AX7036" s="419"/>
      <c r="AY7036" s="419"/>
      <c r="AZ7036" s="419"/>
      <c r="BB7036" s="419"/>
      <c r="BC7036" s="419"/>
      <c r="BD7036" s="419"/>
      <c r="BF7036" s="419"/>
      <c r="BG7036" s="419"/>
      <c r="BH7036" s="419"/>
      <c r="BJ7036" s="419"/>
      <c r="BK7036" s="419"/>
      <c r="BL7036" s="419"/>
      <c r="BN7036" s="419"/>
      <c r="BO7036" s="419"/>
      <c r="BP7036" s="419"/>
      <c r="BR7036" s="419"/>
      <c r="BS7036" s="419"/>
      <c r="BT7036" s="419"/>
      <c r="BV7036" s="419"/>
      <c r="BW7036" s="419"/>
      <c r="BX7036" s="397"/>
      <c r="BZ7036" s="449"/>
      <c r="CB7036" s="419"/>
      <c r="CC7036" s="419"/>
      <c r="CD7036" s="419"/>
      <c r="CF7036" s="419"/>
      <c r="CG7036" s="419"/>
      <c r="CH7036" s="419"/>
    </row>
    <row r="7037" spans="3:86" ht="21" thickBot="1">
      <c r="C7037" s="425"/>
      <c r="P7037" s="431"/>
      <c r="R7037" s="419"/>
      <c r="S7037" s="446"/>
      <c r="T7037" s="419"/>
      <c r="V7037" s="196"/>
      <c r="W7037" s="419"/>
      <c r="X7037" s="419"/>
      <c r="Z7037" s="419"/>
      <c r="AA7037" s="419"/>
      <c r="AB7037" s="419"/>
      <c r="AD7037" s="419"/>
      <c r="AE7037" s="419"/>
      <c r="AF7037" s="419"/>
      <c r="AH7037" s="419"/>
      <c r="AI7037" s="419"/>
      <c r="AJ7037" s="419"/>
      <c r="AL7037" s="419"/>
      <c r="AM7037" s="419"/>
      <c r="AN7037" s="403"/>
      <c r="AO7037" s="419"/>
      <c r="AP7037" s="419"/>
      <c r="AQ7037" s="419"/>
      <c r="AR7037" s="419"/>
      <c r="AS7037" s="419"/>
      <c r="AT7037" s="419"/>
      <c r="AU7037" s="419"/>
      <c r="AV7037" s="419"/>
      <c r="AX7037" s="419"/>
      <c r="AY7037" s="419"/>
      <c r="AZ7037" s="419"/>
      <c r="BB7037" s="419"/>
      <c r="BC7037" s="419"/>
      <c r="BD7037" s="419"/>
      <c r="BF7037" s="419"/>
      <c r="BG7037" s="419"/>
      <c r="BH7037" s="419"/>
      <c r="BJ7037" s="419"/>
      <c r="BK7037" s="419"/>
      <c r="BL7037" s="419"/>
      <c r="BN7037" s="419"/>
      <c r="BO7037" s="419"/>
      <c r="BP7037" s="419"/>
      <c r="BR7037" s="419"/>
      <c r="BS7037" s="419"/>
      <c r="BT7037" s="419"/>
      <c r="BV7037" s="419"/>
      <c r="BW7037" s="419"/>
      <c r="BX7037" s="397"/>
      <c r="BZ7037" s="449"/>
      <c r="CB7037" s="419"/>
      <c r="CC7037" s="419"/>
      <c r="CD7037" s="419"/>
      <c r="CF7037" s="419"/>
      <c r="CG7037" s="419"/>
      <c r="CH7037" s="419"/>
    </row>
    <row r="7038" spans="3:86" ht="21" thickBot="1">
      <c r="C7038" s="425"/>
      <c r="P7038" s="431"/>
      <c r="R7038" s="419"/>
      <c r="S7038" s="446"/>
      <c r="T7038" s="419"/>
      <c r="V7038" s="196"/>
      <c r="W7038" s="419"/>
      <c r="X7038" s="419"/>
      <c r="Z7038" s="419"/>
      <c r="AA7038" s="419"/>
      <c r="AB7038" s="419"/>
      <c r="AD7038" s="419"/>
      <c r="AE7038" s="419"/>
      <c r="AF7038" s="419"/>
      <c r="AH7038" s="419"/>
      <c r="AI7038" s="419"/>
      <c r="AJ7038" s="419"/>
      <c r="AL7038" s="419"/>
      <c r="AM7038" s="419"/>
      <c r="AN7038" s="403"/>
      <c r="AO7038" s="419"/>
      <c r="AP7038" s="419"/>
      <c r="AQ7038" s="419"/>
      <c r="AR7038" s="419"/>
      <c r="AS7038" s="419"/>
      <c r="AT7038" s="419"/>
      <c r="AU7038" s="419"/>
      <c r="AV7038" s="419"/>
      <c r="AX7038" s="419"/>
      <c r="AY7038" s="419"/>
      <c r="AZ7038" s="419"/>
      <c r="BB7038" s="419"/>
      <c r="BC7038" s="419"/>
      <c r="BD7038" s="419"/>
      <c r="BF7038" s="419"/>
      <c r="BG7038" s="419"/>
      <c r="BH7038" s="419"/>
      <c r="BJ7038" s="419"/>
      <c r="BK7038" s="419"/>
      <c r="BL7038" s="419"/>
      <c r="BN7038" s="419"/>
      <c r="BO7038" s="419"/>
      <c r="BP7038" s="419"/>
      <c r="BR7038" s="419"/>
      <c r="BS7038" s="419"/>
      <c r="BT7038" s="419"/>
      <c r="BV7038" s="419"/>
      <c r="BW7038" s="419"/>
      <c r="BX7038" s="397"/>
      <c r="BZ7038" s="449"/>
      <c r="CB7038" s="419"/>
      <c r="CC7038" s="419"/>
      <c r="CD7038" s="419"/>
      <c r="CF7038" s="419"/>
      <c r="CG7038" s="419"/>
      <c r="CH7038" s="419"/>
    </row>
    <row r="7039" spans="3:86" ht="21" thickBot="1">
      <c r="C7039" s="425"/>
      <c r="P7039" s="431"/>
      <c r="R7039" s="419"/>
      <c r="S7039" s="446"/>
      <c r="T7039" s="419"/>
      <c r="V7039" s="196"/>
      <c r="W7039" s="419"/>
      <c r="X7039" s="419"/>
      <c r="Z7039" s="419"/>
      <c r="AA7039" s="419"/>
      <c r="AB7039" s="419"/>
      <c r="AD7039" s="419"/>
      <c r="AE7039" s="419"/>
      <c r="AF7039" s="419"/>
      <c r="AH7039" s="419"/>
      <c r="AI7039" s="419"/>
      <c r="AJ7039" s="419"/>
      <c r="AL7039" s="419"/>
      <c r="AM7039" s="419"/>
      <c r="AN7039" s="403"/>
      <c r="AO7039" s="419"/>
      <c r="AP7039" s="419"/>
      <c r="AQ7039" s="419"/>
      <c r="AR7039" s="419"/>
      <c r="AS7039" s="419"/>
      <c r="AT7039" s="419"/>
      <c r="AU7039" s="419"/>
      <c r="AV7039" s="419"/>
      <c r="AX7039" s="419"/>
      <c r="AY7039" s="419"/>
      <c r="AZ7039" s="419"/>
      <c r="BB7039" s="419"/>
      <c r="BC7039" s="419"/>
      <c r="BD7039" s="419"/>
      <c r="BF7039" s="419"/>
      <c r="BG7039" s="419"/>
      <c r="BH7039" s="419"/>
      <c r="BJ7039" s="419"/>
      <c r="BK7039" s="419"/>
      <c r="BL7039" s="419"/>
      <c r="BN7039" s="419"/>
      <c r="BO7039" s="419"/>
      <c r="BP7039" s="419"/>
      <c r="BR7039" s="419"/>
      <c r="BS7039" s="419"/>
      <c r="BT7039" s="419"/>
      <c r="BV7039" s="419"/>
      <c r="BW7039" s="419"/>
      <c r="BX7039" s="397"/>
      <c r="BZ7039" s="449"/>
      <c r="CB7039" s="419"/>
      <c r="CC7039" s="419"/>
      <c r="CD7039" s="419"/>
      <c r="CF7039" s="419"/>
      <c r="CG7039" s="419"/>
      <c r="CH7039" s="419"/>
    </row>
    <row r="7040" spans="3:86" ht="21" thickBot="1">
      <c r="C7040" s="425"/>
      <c r="P7040" s="431"/>
      <c r="R7040" s="419"/>
      <c r="S7040" s="446"/>
      <c r="T7040" s="419"/>
      <c r="V7040" s="196"/>
      <c r="W7040" s="419"/>
      <c r="X7040" s="419"/>
      <c r="Z7040" s="419"/>
      <c r="AA7040" s="419"/>
      <c r="AB7040" s="419"/>
      <c r="AD7040" s="419"/>
      <c r="AE7040" s="419"/>
      <c r="AF7040" s="419"/>
      <c r="AH7040" s="419"/>
      <c r="AI7040" s="419"/>
      <c r="AJ7040" s="419"/>
      <c r="AL7040" s="419"/>
      <c r="AM7040" s="419"/>
      <c r="AN7040" s="403"/>
      <c r="AO7040" s="419"/>
      <c r="AP7040" s="419"/>
      <c r="AQ7040" s="419"/>
      <c r="AR7040" s="419"/>
      <c r="AS7040" s="419"/>
      <c r="AT7040" s="419"/>
      <c r="AU7040" s="419"/>
      <c r="AV7040" s="419"/>
      <c r="AX7040" s="419"/>
      <c r="AY7040" s="419"/>
      <c r="AZ7040" s="419"/>
      <c r="BB7040" s="419"/>
      <c r="BC7040" s="419"/>
      <c r="BD7040" s="419"/>
      <c r="BF7040" s="419"/>
      <c r="BG7040" s="419"/>
      <c r="BH7040" s="419"/>
      <c r="BJ7040" s="419"/>
      <c r="BK7040" s="419"/>
      <c r="BL7040" s="419"/>
      <c r="BN7040" s="419"/>
      <c r="BO7040" s="419"/>
      <c r="BP7040" s="419"/>
      <c r="BR7040" s="419"/>
      <c r="BS7040" s="419"/>
      <c r="BT7040" s="419"/>
      <c r="BV7040" s="419"/>
      <c r="BW7040" s="419"/>
      <c r="BX7040" s="397"/>
      <c r="BZ7040" s="449"/>
      <c r="CB7040" s="419"/>
      <c r="CC7040" s="419"/>
      <c r="CD7040" s="419"/>
      <c r="CF7040" s="419"/>
      <c r="CG7040" s="419"/>
      <c r="CH7040" s="419"/>
    </row>
    <row r="7041" spans="3:86" ht="21" thickBot="1">
      <c r="C7041" s="425"/>
      <c r="P7041" s="431"/>
      <c r="R7041" s="419"/>
      <c r="S7041" s="446"/>
      <c r="T7041" s="419"/>
      <c r="V7041" s="196"/>
      <c r="W7041" s="419"/>
      <c r="X7041" s="419"/>
      <c r="Z7041" s="419"/>
      <c r="AA7041" s="419"/>
      <c r="AB7041" s="419"/>
      <c r="AD7041" s="419"/>
      <c r="AE7041" s="419"/>
      <c r="AF7041" s="419"/>
      <c r="AH7041" s="419"/>
      <c r="AI7041" s="419"/>
      <c r="AJ7041" s="419"/>
      <c r="AL7041" s="419"/>
      <c r="AM7041" s="419"/>
      <c r="AN7041" s="403"/>
      <c r="AO7041" s="419"/>
      <c r="AP7041" s="419"/>
      <c r="AQ7041" s="419"/>
      <c r="AR7041" s="419"/>
      <c r="AS7041" s="419"/>
      <c r="AT7041" s="419"/>
      <c r="AU7041" s="419"/>
      <c r="AV7041" s="419"/>
      <c r="AX7041" s="419"/>
      <c r="AY7041" s="419"/>
      <c r="AZ7041" s="419"/>
      <c r="BB7041" s="419"/>
      <c r="BC7041" s="419"/>
      <c r="BD7041" s="419"/>
      <c r="BF7041" s="419"/>
      <c r="BG7041" s="419"/>
      <c r="BH7041" s="419"/>
      <c r="BJ7041" s="419"/>
      <c r="BK7041" s="419"/>
      <c r="BL7041" s="419"/>
      <c r="BN7041" s="419"/>
      <c r="BO7041" s="419"/>
      <c r="BP7041" s="419"/>
      <c r="BR7041" s="419"/>
      <c r="BS7041" s="419"/>
      <c r="BT7041" s="419"/>
      <c r="BV7041" s="419"/>
      <c r="BW7041" s="419"/>
      <c r="BX7041" s="397"/>
      <c r="BZ7041" s="449"/>
      <c r="CB7041" s="419"/>
      <c r="CC7041" s="419"/>
      <c r="CD7041" s="419"/>
      <c r="CF7041" s="419"/>
      <c r="CG7041" s="419"/>
      <c r="CH7041" s="419"/>
    </row>
    <row r="7042" spans="3:86" ht="21" thickBot="1">
      <c r="C7042" s="425"/>
      <c r="P7042" s="431"/>
      <c r="R7042" s="419"/>
      <c r="S7042" s="446"/>
      <c r="T7042" s="419"/>
      <c r="V7042" s="196"/>
      <c r="W7042" s="419"/>
      <c r="X7042" s="419"/>
      <c r="Z7042" s="419"/>
      <c r="AA7042" s="419"/>
      <c r="AB7042" s="419"/>
      <c r="AD7042" s="419"/>
      <c r="AE7042" s="419"/>
      <c r="AF7042" s="419"/>
      <c r="AH7042" s="419"/>
      <c r="AI7042" s="419"/>
      <c r="AJ7042" s="419"/>
      <c r="AL7042" s="419"/>
      <c r="AM7042" s="419"/>
      <c r="AN7042" s="403"/>
      <c r="AO7042" s="419"/>
      <c r="AP7042" s="419"/>
      <c r="AQ7042" s="419"/>
      <c r="AR7042" s="419"/>
      <c r="AS7042" s="419"/>
      <c r="AT7042" s="419"/>
      <c r="AU7042" s="419"/>
      <c r="AV7042" s="419"/>
      <c r="AX7042" s="419"/>
      <c r="AY7042" s="419"/>
      <c r="AZ7042" s="419"/>
      <c r="BB7042" s="419"/>
      <c r="BC7042" s="419"/>
      <c r="BD7042" s="419"/>
      <c r="BF7042" s="419"/>
      <c r="BG7042" s="419"/>
      <c r="BH7042" s="419"/>
      <c r="BJ7042" s="419"/>
      <c r="BK7042" s="419"/>
      <c r="BL7042" s="419"/>
      <c r="BN7042" s="419"/>
      <c r="BO7042" s="419"/>
      <c r="BP7042" s="419"/>
      <c r="BR7042" s="419"/>
      <c r="BS7042" s="419"/>
      <c r="BT7042" s="419"/>
      <c r="BV7042" s="419"/>
      <c r="BW7042" s="419"/>
      <c r="BX7042" s="397"/>
      <c r="BZ7042" s="449"/>
      <c r="CB7042" s="419"/>
      <c r="CC7042" s="419"/>
      <c r="CD7042" s="419"/>
      <c r="CF7042" s="419"/>
      <c r="CG7042" s="419"/>
      <c r="CH7042" s="419"/>
    </row>
    <row r="7043" spans="3:86" ht="21" thickBot="1">
      <c r="C7043" s="425"/>
      <c r="P7043" s="431"/>
      <c r="R7043" s="419"/>
      <c r="S7043" s="446"/>
      <c r="T7043" s="419"/>
      <c r="V7043" s="196"/>
      <c r="W7043" s="419"/>
      <c r="X7043" s="419"/>
      <c r="Z7043" s="419"/>
      <c r="AA7043" s="419"/>
      <c r="AB7043" s="419"/>
      <c r="AD7043" s="419"/>
      <c r="AE7043" s="419"/>
      <c r="AF7043" s="419"/>
      <c r="AH7043" s="419"/>
      <c r="AI7043" s="419"/>
      <c r="AJ7043" s="419"/>
      <c r="AL7043" s="419"/>
      <c r="AM7043" s="419"/>
      <c r="AN7043" s="403"/>
      <c r="AO7043" s="419"/>
      <c r="AP7043" s="419"/>
      <c r="AQ7043" s="419"/>
      <c r="AR7043" s="419"/>
      <c r="AS7043" s="419"/>
      <c r="AT7043" s="419"/>
      <c r="AU7043" s="419"/>
      <c r="AV7043" s="419"/>
      <c r="AX7043" s="419"/>
      <c r="AY7043" s="419"/>
      <c r="AZ7043" s="419"/>
      <c r="BB7043" s="419"/>
      <c r="BC7043" s="419"/>
      <c r="BD7043" s="419"/>
      <c r="BF7043" s="419"/>
      <c r="BG7043" s="419"/>
      <c r="BH7043" s="419"/>
      <c r="BJ7043" s="419"/>
      <c r="BK7043" s="419"/>
      <c r="BL7043" s="419"/>
      <c r="BN7043" s="419"/>
      <c r="BO7043" s="419"/>
      <c r="BP7043" s="419"/>
      <c r="BR7043" s="419"/>
      <c r="BS7043" s="419"/>
      <c r="BT7043" s="419"/>
      <c r="BV7043" s="419"/>
      <c r="BW7043" s="419"/>
      <c r="BX7043" s="397"/>
      <c r="BZ7043" s="449"/>
      <c r="CB7043" s="419"/>
      <c r="CC7043" s="419"/>
      <c r="CD7043" s="419"/>
      <c r="CF7043" s="419"/>
      <c r="CG7043" s="419"/>
      <c r="CH7043" s="419"/>
    </row>
    <row r="7044" spans="3:86" ht="21" thickBot="1">
      <c r="C7044" s="425"/>
      <c r="P7044" s="431"/>
      <c r="R7044" s="419"/>
      <c r="S7044" s="446"/>
      <c r="T7044" s="419"/>
      <c r="V7044" s="196"/>
      <c r="W7044" s="419"/>
      <c r="X7044" s="419"/>
      <c r="Z7044" s="419"/>
      <c r="AA7044" s="419"/>
      <c r="AB7044" s="419"/>
      <c r="AD7044" s="419"/>
      <c r="AE7044" s="419"/>
      <c r="AF7044" s="419"/>
      <c r="AH7044" s="419"/>
      <c r="AI7044" s="419"/>
      <c r="AJ7044" s="419"/>
      <c r="AL7044" s="419"/>
      <c r="AM7044" s="419"/>
      <c r="AN7044" s="403"/>
      <c r="AO7044" s="419"/>
      <c r="AP7044" s="419"/>
      <c r="AQ7044" s="419"/>
      <c r="AR7044" s="419"/>
      <c r="AS7044" s="419"/>
      <c r="AT7044" s="419"/>
      <c r="AU7044" s="419"/>
      <c r="AV7044" s="419"/>
      <c r="AX7044" s="419"/>
      <c r="AY7044" s="419"/>
      <c r="AZ7044" s="419"/>
      <c r="BB7044" s="419"/>
      <c r="BC7044" s="419"/>
      <c r="BD7044" s="419"/>
      <c r="BF7044" s="419"/>
      <c r="BG7044" s="419"/>
      <c r="BH7044" s="419"/>
      <c r="BJ7044" s="419"/>
      <c r="BK7044" s="419"/>
      <c r="BL7044" s="419"/>
      <c r="BN7044" s="419"/>
      <c r="BO7044" s="419"/>
      <c r="BP7044" s="419"/>
      <c r="BR7044" s="419"/>
      <c r="BS7044" s="419"/>
      <c r="BT7044" s="419"/>
      <c r="BV7044" s="419"/>
      <c r="BW7044" s="419"/>
      <c r="BX7044" s="397"/>
      <c r="BZ7044" s="449"/>
      <c r="CB7044" s="419"/>
      <c r="CC7044" s="419"/>
      <c r="CD7044" s="419"/>
      <c r="CF7044" s="419"/>
      <c r="CG7044" s="419"/>
      <c r="CH7044" s="419"/>
    </row>
    <row r="7045" spans="3:86" ht="21" thickBot="1">
      <c r="C7045" s="425"/>
      <c r="P7045" s="431"/>
      <c r="R7045" s="419"/>
      <c r="S7045" s="446"/>
      <c r="T7045" s="419"/>
      <c r="V7045" s="196"/>
      <c r="W7045" s="419"/>
      <c r="X7045" s="419"/>
      <c r="Z7045" s="419"/>
      <c r="AA7045" s="419"/>
      <c r="AB7045" s="419"/>
      <c r="AD7045" s="419"/>
      <c r="AE7045" s="419"/>
      <c r="AF7045" s="419"/>
      <c r="AH7045" s="419"/>
      <c r="AI7045" s="419"/>
      <c r="AJ7045" s="419"/>
      <c r="AL7045" s="419"/>
      <c r="AM7045" s="419"/>
      <c r="AN7045" s="403"/>
      <c r="AO7045" s="419"/>
      <c r="AP7045" s="419"/>
      <c r="AQ7045" s="419"/>
      <c r="AR7045" s="419"/>
      <c r="AS7045" s="419"/>
      <c r="AT7045" s="419"/>
      <c r="AU7045" s="419"/>
      <c r="AV7045" s="419"/>
      <c r="AX7045" s="419"/>
      <c r="AY7045" s="419"/>
      <c r="AZ7045" s="419"/>
      <c r="BB7045" s="419"/>
      <c r="BC7045" s="419"/>
      <c r="BD7045" s="419"/>
      <c r="BF7045" s="419"/>
      <c r="BG7045" s="419"/>
      <c r="BH7045" s="419"/>
      <c r="BJ7045" s="419"/>
      <c r="BK7045" s="419"/>
      <c r="BL7045" s="419"/>
      <c r="BN7045" s="419"/>
      <c r="BO7045" s="419"/>
      <c r="BP7045" s="419"/>
      <c r="BR7045" s="419"/>
      <c r="BS7045" s="419"/>
      <c r="BT7045" s="419"/>
      <c r="BV7045" s="419"/>
      <c r="BW7045" s="419"/>
      <c r="BX7045" s="397"/>
      <c r="BZ7045" s="449"/>
      <c r="CB7045" s="419"/>
      <c r="CC7045" s="419"/>
      <c r="CD7045" s="419"/>
      <c r="CF7045" s="419"/>
      <c r="CG7045" s="419"/>
      <c r="CH7045" s="419"/>
    </row>
    <row r="7046" spans="3:86" ht="21" thickBot="1">
      <c r="C7046" s="425"/>
      <c r="P7046" s="431"/>
      <c r="R7046" s="419"/>
      <c r="S7046" s="446"/>
      <c r="T7046" s="419"/>
      <c r="V7046" s="196"/>
      <c r="W7046" s="419"/>
      <c r="X7046" s="419"/>
      <c r="Z7046" s="419"/>
      <c r="AA7046" s="419"/>
      <c r="AB7046" s="419"/>
      <c r="AD7046" s="419"/>
      <c r="AE7046" s="419"/>
      <c r="AF7046" s="419"/>
      <c r="AH7046" s="419"/>
      <c r="AI7046" s="419"/>
      <c r="AJ7046" s="419"/>
      <c r="AL7046" s="419"/>
      <c r="AM7046" s="419"/>
      <c r="AN7046" s="403"/>
      <c r="AO7046" s="419"/>
      <c r="AP7046" s="419"/>
      <c r="AQ7046" s="419"/>
      <c r="AR7046" s="419"/>
      <c r="AS7046" s="419"/>
      <c r="AT7046" s="419"/>
      <c r="AU7046" s="419"/>
      <c r="AV7046" s="419"/>
      <c r="AX7046" s="419"/>
      <c r="AY7046" s="419"/>
      <c r="AZ7046" s="419"/>
      <c r="BB7046" s="419"/>
      <c r="BC7046" s="419"/>
      <c r="BD7046" s="419"/>
      <c r="BF7046" s="419"/>
      <c r="BG7046" s="419"/>
      <c r="BH7046" s="419"/>
      <c r="BJ7046" s="419"/>
      <c r="BK7046" s="419"/>
      <c r="BL7046" s="419"/>
      <c r="BN7046" s="419"/>
      <c r="BO7046" s="419"/>
      <c r="BP7046" s="419"/>
      <c r="BR7046" s="419"/>
      <c r="BS7046" s="419"/>
      <c r="BT7046" s="419"/>
      <c r="BV7046" s="419"/>
      <c r="BW7046" s="419"/>
      <c r="BX7046" s="397"/>
      <c r="BZ7046" s="449"/>
      <c r="CB7046" s="419"/>
      <c r="CC7046" s="419"/>
      <c r="CD7046" s="419"/>
      <c r="CF7046" s="419"/>
      <c r="CG7046" s="419"/>
      <c r="CH7046" s="419"/>
    </row>
    <row r="7047" spans="3:86" ht="21" thickBot="1">
      <c r="C7047" s="425"/>
      <c r="P7047" s="431"/>
      <c r="R7047" s="419"/>
      <c r="S7047" s="446"/>
      <c r="T7047" s="419"/>
      <c r="V7047" s="196"/>
      <c r="W7047" s="419"/>
      <c r="X7047" s="419"/>
      <c r="Z7047" s="419"/>
      <c r="AA7047" s="419"/>
      <c r="AB7047" s="419"/>
      <c r="AD7047" s="419"/>
      <c r="AE7047" s="419"/>
      <c r="AF7047" s="419"/>
      <c r="AH7047" s="419"/>
      <c r="AI7047" s="419"/>
      <c r="AJ7047" s="419"/>
      <c r="AL7047" s="419"/>
      <c r="AM7047" s="419"/>
      <c r="AN7047" s="403"/>
      <c r="AO7047" s="419"/>
      <c r="AP7047" s="419"/>
      <c r="AQ7047" s="419"/>
      <c r="AR7047" s="419"/>
      <c r="AS7047" s="419"/>
      <c r="AT7047" s="419"/>
      <c r="AU7047" s="419"/>
      <c r="AV7047" s="419"/>
      <c r="AX7047" s="419"/>
      <c r="AY7047" s="419"/>
      <c r="AZ7047" s="419"/>
      <c r="BB7047" s="419"/>
      <c r="BC7047" s="419"/>
      <c r="BD7047" s="419"/>
      <c r="BF7047" s="419"/>
      <c r="BG7047" s="419"/>
      <c r="BH7047" s="419"/>
      <c r="BJ7047" s="419"/>
      <c r="BK7047" s="419"/>
      <c r="BL7047" s="419"/>
      <c r="BN7047" s="419"/>
      <c r="BO7047" s="419"/>
      <c r="BP7047" s="419"/>
      <c r="BR7047" s="419"/>
      <c r="BS7047" s="419"/>
      <c r="BT7047" s="419"/>
      <c r="BV7047" s="419"/>
      <c r="BW7047" s="419"/>
      <c r="BX7047" s="397"/>
      <c r="BZ7047" s="449"/>
      <c r="CB7047" s="419"/>
      <c r="CC7047" s="419"/>
      <c r="CD7047" s="419"/>
      <c r="CF7047" s="419"/>
      <c r="CG7047" s="419"/>
      <c r="CH7047" s="419"/>
    </row>
    <row r="7048" spans="3:86" ht="21" thickBot="1">
      <c r="C7048" s="425"/>
      <c r="P7048" s="431"/>
      <c r="R7048" s="419"/>
      <c r="S7048" s="446"/>
      <c r="T7048" s="419"/>
      <c r="V7048" s="196"/>
      <c r="W7048" s="419"/>
      <c r="X7048" s="419"/>
      <c r="Z7048" s="419"/>
      <c r="AA7048" s="419"/>
      <c r="AB7048" s="419"/>
      <c r="AD7048" s="419"/>
      <c r="AE7048" s="419"/>
      <c r="AF7048" s="419"/>
      <c r="AH7048" s="419"/>
      <c r="AI7048" s="419"/>
      <c r="AJ7048" s="419"/>
      <c r="AL7048" s="419"/>
      <c r="AM7048" s="419"/>
      <c r="AN7048" s="403"/>
      <c r="AO7048" s="419"/>
      <c r="AP7048" s="419"/>
      <c r="AQ7048" s="419"/>
      <c r="AR7048" s="419"/>
      <c r="AS7048" s="419"/>
      <c r="AT7048" s="419"/>
      <c r="AU7048" s="419"/>
      <c r="AV7048" s="419"/>
      <c r="AX7048" s="419"/>
      <c r="AY7048" s="419"/>
      <c r="AZ7048" s="419"/>
      <c r="BB7048" s="419"/>
      <c r="BC7048" s="419"/>
      <c r="BD7048" s="419"/>
      <c r="BF7048" s="419"/>
      <c r="BG7048" s="419"/>
      <c r="BH7048" s="419"/>
      <c r="BJ7048" s="419"/>
      <c r="BK7048" s="419"/>
      <c r="BL7048" s="419"/>
      <c r="BN7048" s="419"/>
      <c r="BO7048" s="419"/>
      <c r="BP7048" s="419"/>
      <c r="BR7048" s="419"/>
      <c r="BS7048" s="419"/>
      <c r="BT7048" s="419"/>
      <c r="BV7048" s="419"/>
      <c r="BW7048" s="419"/>
      <c r="BX7048" s="397"/>
      <c r="BZ7048" s="449"/>
      <c r="CB7048" s="419"/>
      <c r="CC7048" s="419"/>
      <c r="CD7048" s="419"/>
      <c r="CF7048" s="419"/>
      <c r="CG7048" s="419"/>
      <c r="CH7048" s="419"/>
    </row>
    <row r="7049" spans="3:86" ht="21" thickBot="1">
      <c r="C7049" s="425"/>
      <c r="P7049" s="431"/>
      <c r="R7049" s="419"/>
      <c r="S7049" s="446"/>
      <c r="T7049" s="419"/>
      <c r="V7049" s="196"/>
      <c r="W7049" s="419"/>
      <c r="X7049" s="419"/>
      <c r="Z7049" s="419"/>
      <c r="AA7049" s="419"/>
      <c r="AB7049" s="419"/>
      <c r="AD7049" s="419"/>
      <c r="AE7049" s="419"/>
      <c r="AF7049" s="419"/>
      <c r="AH7049" s="419"/>
      <c r="AI7049" s="419"/>
      <c r="AJ7049" s="419"/>
      <c r="AL7049" s="419"/>
      <c r="AM7049" s="419"/>
      <c r="AN7049" s="403"/>
      <c r="AO7049" s="419"/>
      <c r="AP7049" s="419"/>
      <c r="AQ7049" s="419"/>
      <c r="AR7049" s="419"/>
      <c r="AS7049" s="419"/>
      <c r="AT7049" s="419"/>
      <c r="AU7049" s="419"/>
      <c r="AV7049" s="419"/>
      <c r="AX7049" s="419"/>
      <c r="AY7049" s="419"/>
      <c r="AZ7049" s="419"/>
      <c r="BB7049" s="419"/>
      <c r="BC7049" s="419"/>
      <c r="BD7049" s="419"/>
      <c r="BF7049" s="419"/>
      <c r="BG7049" s="419"/>
      <c r="BH7049" s="419"/>
      <c r="BJ7049" s="419"/>
      <c r="BK7049" s="419"/>
      <c r="BL7049" s="419"/>
      <c r="BN7049" s="419"/>
      <c r="BO7049" s="419"/>
      <c r="BP7049" s="419"/>
      <c r="BR7049" s="419"/>
      <c r="BS7049" s="419"/>
      <c r="BT7049" s="419"/>
      <c r="BV7049" s="419"/>
      <c r="BW7049" s="419"/>
      <c r="BX7049" s="397"/>
      <c r="BZ7049" s="449"/>
      <c r="CB7049" s="419"/>
      <c r="CC7049" s="419"/>
      <c r="CD7049" s="419"/>
      <c r="CF7049" s="419"/>
      <c r="CG7049" s="419"/>
      <c r="CH7049" s="419"/>
    </row>
    <row r="7050" spans="3:86" ht="21" thickBot="1">
      <c r="C7050" s="425"/>
      <c r="P7050" s="431"/>
      <c r="R7050" s="419"/>
      <c r="S7050" s="446"/>
      <c r="T7050" s="419"/>
      <c r="V7050" s="196"/>
      <c r="W7050" s="419"/>
      <c r="X7050" s="419"/>
      <c r="Z7050" s="419"/>
      <c r="AA7050" s="419"/>
      <c r="AB7050" s="419"/>
      <c r="AD7050" s="419"/>
      <c r="AE7050" s="419"/>
      <c r="AF7050" s="419"/>
      <c r="AH7050" s="419"/>
      <c r="AI7050" s="419"/>
      <c r="AJ7050" s="419"/>
      <c r="AL7050" s="419"/>
      <c r="AM7050" s="419"/>
      <c r="AN7050" s="403"/>
      <c r="AO7050" s="419"/>
      <c r="AP7050" s="419"/>
      <c r="AQ7050" s="419"/>
      <c r="AR7050" s="419"/>
      <c r="AS7050" s="419"/>
      <c r="AT7050" s="419"/>
      <c r="AU7050" s="419"/>
      <c r="AV7050" s="419"/>
      <c r="AX7050" s="419"/>
      <c r="AY7050" s="419"/>
      <c r="AZ7050" s="419"/>
      <c r="BB7050" s="419"/>
      <c r="BC7050" s="419"/>
      <c r="BD7050" s="419"/>
      <c r="BF7050" s="419"/>
      <c r="BG7050" s="419"/>
      <c r="BH7050" s="419"/>
      <c r="BJ7050" s="419"/>
      <c r="BK7050" s="419"/>
      <c r="BL7050" s="419"/>
      <c r="BN7050" s="419"/>
      <c r="BO7050" s="419"/>
      <c r="BP7050" s="419"/>
      <c r="BR7050" s="419"/>
      <c r="BS7050" s="419"/>
      <c r="BT7050" s="419"/>
      <c r="BV7050" s="419"/>
      <c r="BW7050" s="419"/>
      <c r="BX7050" s="397"/>
      <c r="BZ7050" s="449"/>
      <c r="CB7050" s="419"/>
      <c r="CC7050" s="419"/>
      <c r="CD7050" s="419"/>
      <c r="CF7050" s="419"/>
      <c r="CG7050" s="419"/>
      <c r="CH7050" s="419"/>
    </row>
    <row r="7051" spans="3:86" ht="21" thickBot="1">
      <c r="C7051" s="425"/>
      <c r="P7051" s="431"/>
      <c r="R7051" s="419"/>
      <c r="S7051" s="446"/>
      <c r="T7051" s="419"/>
      <c r="V7051" s="196"/>
      <c r="W7051" s="419"/>
      <c r="X7051" s="419"/>
      <c r="Z7051" s="419"/>
      <c r="AA7051" s="419"/>
      <c r="AB7051" s="419"/>
      <c r="AD7051" s="419"/>
      <c r="AE7051" s="419"/>
      <c r="AF7051" s="419"/>
      <c r="AH7051" s="419"/>
      <c r="AI7051" s="419"/>
      <c r="AJ7051" s="419"/>
      <c r="AL7051" s="419"/>
      <c r="AM7051" s="419"/>
      <c r="AN7051" s="403"/>
      <c r="AO7051" s="419"/>
      <c r="AP7051" s="419"/>
      <c r="AQ7051" s="419"/>
      <c r="AR7051" s="419"/>
      <c r="AS7051" s="419"/>
      <c r="AT7051" s="419"/>
      <c r="AU7051" s="419"/>
      <c r="AV7051" s="419"/>
      <c r="AX7051" s="419"/>
      <c r="AY7051" s="419"/>
      <c r="AZ7051" s="419"/>
      <c r="BB7051" s="419"/>
      <c r="BC7051" s="419"/>
      <c r="BD7051" s="419"/>
      <c r="BF7051" s="419"/>
      <c r="BG7051" s="419"/>
      <c r="BH7051" s="419"/>
      <c r="BJ7051" s="419"/>
      <c r="BK7051" s="419"/>
      <c r="BL7051" s="419"/>
      <c r="BN7051" s="419"/>
      <c r="BO7051" s="419"/>
      <c r="BP7051" s="419"/>
      <c r="BR7051" s="419"/>
      <c r="BS7051" s="419"/>
      <c r="BT7051" s="419"/>
      <c r="BV7051" s="419"/>
      <c r="BW7051" s="419"/>
      <c r="BX7051" s="397"/>
      <c r="BZ7051" s="449"/>
      <c r="CB7051" s="419"/>
      <c r="CC7051" s="419"/>
      <c r="CD7051" s="419"/>
      <c r="CF7051" s="419"/>
      <c r="CG7051" s="419"/>
      <c r="CH7051" s="419"/>
    </row>
    <row r="7052" spans="3:86" ht="21" thickBot="1">
      <c r="C7052" s="425"/>
      <c r="P7052" s="431"/>
      <c r="R7052" s="419"/>
      <c r="S7052" s="446"/>
      <c r="T7052" s="419"/>
      <c r="V7052" s="196"/>
      <c r="W7052" s="419"/>
      <c r="X7052" s="419"/>
      <c r="Z7052" s="419"/>
      <c r="AA7052" s="419"/>
      <c r="AB7052" s="419"/>
      <c r="AD7052" s="419"/>
      <c r="AE7052" s="419"/>
      <c r="AF7052" s="419"/>
      <c r="AH7052" s="419"/>
      <c r="AI7052" s="419"/>
      <c r="AJ7052" s="419"/>
      <c r="AL7052" s="419"/>
      <c r="AM7052" s="419"/>
      <c r="AN7052" s="403"/>
      <c r="AO7052" s="419"/>
      <c r="AP7052" s="419"/>
      <c r="AQ7052" s="419"/>
      <c r="AR7052" s="419"/>
      <c r="AS7052" s="419"/>
      <c r="AT7052" s="419"/>
      <c r="AU7052" s="419"/>
      <c r="AV7052" s="419"/>
      <c r="AX7052" s="419"/>
      <c r="AY7052" s="419"/>
      <c r="AZ7052" s="419"/>
      <c r="BB7052" s="419"/>
      <c r="BC7052" s="419"/>
      <c r="BD7052" s="419"/>
      <c r="BF7052" s="419"/>
      <c r="BG7052" s="419"/>
      <c r="BH7052" s="419"/>
      <c r="BJ7052" s="419"/>
      <c r="BK7052" s="419"/>
      <c r="BL7052" s="419"/>
      <c r="BN7052" s="419"/>
      <c r="BO7052" s="419"/>
      <c r="BP7052" s="419"/>
      <c r="BR7052" s="419"/>
      <c r="BS7052" s="419"/>
      <c r="BT7052" s="419"/>
      <c r="BV7052" s="419"/>
      <c r="BW7052" s="419"/>
      <c r="BX7052" s="397"/>
      <c r="BZ7052" s="449"/>
      <c r="CB7052" s="419"/>
      <c r="CC7052" s="419"/>
      <c r="CD7052" s="419"/>
      <c r="CF7052" s="419"/>
      <c r="CG7052" s="419"/>
      <c r="CH7052" s="419"/>
    </row>
    <row r="7053" spans="3:86" ht="21" thickBot="1">
      <c r="C7053" s="425"/>
      <c r="P7053" s="431"/>
      <c r="R7053" s="419"/>
      <c r="S7053" s="446"/>
      <c r="T7053" s="419"/>
      <c r="V7053" s="196"/>
      <c r="W7053" s="419"/>
      <c r="X7053" s="419"/>
      <c r="Z7053" s="419"/>
      <c r="AA7053" s="419"/>
      <c r="AB7053" s="419"/>
      <c r="AD7053" s="419"/>
      <c r="AE7053" s="419"/>
      <c r="AF7053" s="419"/>
      <c r="AH7053" s="419"/>
      <c r="AI7053" s="419"/>
      <c r="AJ7053" s="419"/>
      <c r="AL7053" s="419"/>
      <c r="AM7053" s="419"/>
      <c r="AN7053" s="403"/>
      <c r="AO7053" s="419"/>
      <c r="AP7053" s="419"/>
      <c r="AQ7053" s="419"/>
      <c r="AR7053" s="419"/>
      <c r="AS7053" s="419"/>
      <c r="AT7053" s="419"/>
      <c r="AU7053" s="419"/>
      <c r="AV7053" s="419"/>
      <c r="AX7053" s="419"/>
      <c r="AY7053" s="419"/>
      <c r="AZ7053" s="419"/>
      <c r="BB7053" s="419"/>
      <c r="BC7053" s="419"/>
      <c r="BD7053" s="419"/>
      <c r="BF7053" s="419"/>
      <c r="BG7053" s="419"/>
      <c r="BH7053" s="419"/>
      <c r="BJ7053" s="419"/>
      <c r="BK7053" s="419"/>
      <c r="BL7053" s="419"/>
      <c r="BN7053" s="419"/>
      <c r="BO7053" s="419"/>
      <c r="BP7053" s="419"/>
      <c r="BR7053" s="419"/>
      <c r="BS7053" s="419"/>
      <c r="BT7053" s="419"/>
      <c r="BV7053" s="419"/>
      <c r="BW7053" s="419"/>
      <c r="BX7053" s="397"/>
      <c r="BZ7053" s="449"/>
      <c r="CB7053" s="419"/>
      <c r="CC7053" s="419"/>
      <c r="CD7053" s="419"/>
      <c r="CF7053" s="419"/>
      <c r="CG7053" s="419"/>
      <c r="CH7053" s="419"/>
    </row>
    <row r="7054" spans="3:86" ht="21" thickBot="1">
      <c r="C7054" s="425"/>
      <c r="P7054" s="431"/>
      <c r="R7054" s="419"/>
      <c r="S7054" s="446"/>
      <c r="T7054" s="419"/>
      <c r="V7054" s="196"/>
      <c r="W7054" s="419"/>
      <c r="X7054" s="419"/>
      <c r="Z7054" s="419"/>
      <c r="AA7054" s="419"/>
      <c r="AB7054" s="419"/>
      <c r="AD7054" s="419"/>
      <c r="AE7054" s="419"/>
      <c r="AF7054" s="419"/>
      <c r="AH7054" s="419"/>
      <c r="AI7054" s="419"/>
      <c r="AJ7054" s="419"/>
      <c r="AL7054" s="419"/>
      <c r="AM7054" s="419"/>
      <c r="AN7054" s="403"/>
      <c r="AO7054" s="419"/>
      <c r="AP7054" s="419"/>
      <c r="AQ7054" s="419"/>
      <c r="AR7054" s="419"/>
      <c r="AS7054" s="419"/>
      <c r="AT7054" s="419"/>
      <c r="AU7054" s="419"/>
      <c r="AV7054" s="419"/>
      <c r="AX7054" s="419"/>
      <c r="AY7054" s="419"/>
      <c r="AZ7054" s="419"/>
      <c r="BB7054" s="419"/>
      <c r="BC7054" s="419"/>
      <c r="BD7054" s="419"/>
      <c r="BF7054" s="419"/>
      <c r="BG7054" s="419"/>
      <c r="BH7054" s="419"/>
      <c r="BJ7054" s="419"/>
      <c r="BK7054" s="419"/>
      <c r="BL7054" s="419"/>
      <c r="BN7054" s="419"/>
      <c r="BO7054" s="419"/>
      <c r="BP7054" s="419"/>
      <c r="BR7054" s="419"/>
      <c r="BS7054" s="419"/>
      <c r="BT7054" s="419"/>
      <c r="BV7054" s="419"/>
      <c r="BW7054" s="419"/>
      <c r="BX7054" s="397"/>
      <c r="BZ7054" s="449"/>
      <c r="CB7054" s="419"/>
      <c r="CC7054" s="419"/>
      <c r="CD7054" s="419"/>
      <c r="CF7054" s="419"/>
      <c r="CG7054" s="419"/>
      <c r="CH7054" s="419"/>
    </row>
    <row r="7055" spans="3:86" ht="21" thickBot="1">
      <c r="C7055" s="425"/>
      <c r="P7055" s="431"/>
      <c r="R7055" s="419"/>
      <c r="S7055" s="446"/>
      <c r="T7055" s="419"/>
      <c r="V7055" s="196"/>
      <c r="W7055" s="419"/>
      <c r="X7055" s="419"/>
      <c r="Z7055" s="419"/>
      <c r="AA7055" s="419"/>
      <c r="AB7055" s="419"/>
      <c r="AD7055" s="419"/>
      <c r="AE7055" s="419"/>
      <c r="AF7055" s="419"/>
      <c r="AH7055" s="419"/>
      <c r="AI7055" s="419"/>
      <c r="AJ7055" s="419"/>
      <c r="AL7055" s="419"/>
      <c r="AM7055" s="419"/>
      <c r="AN7055" s="403"/>
      <c r="AO7055" s="419"/>
      <c r="AP7055" s="419"/>
      <c r="AQ7055" s="419"/>
      <c r="AR7055" s="419"/>
      <c r="AS7055" s="419"/>
      <c r="AT7055" s="419"/>
      <c r="AU7055" s="419"/>
      <c r="AV7055" s="419"/>
      <c r="AX7055" s="419"/>
      <c r="AY7055" s="419"/>
      <c r="AZ7055" s="419"/>
      <c r="BB7055" s="419"/>
      <c r="BC7055" s="419"/>
      <c r="BD7055" s="419"/>
      <c r="BF7055" s="419"/>
      <c r="BG7055" s="419"/>
      <c r="BH7055" s="419"/>
      <c r="BJ7055" s="419"/>
      <c r="BK7055" s="419"/>
      <c r="BL7055" s="419"/>
      <c r="BN7055" s="419"/>
      <c r="BO7055" s="419"/>
      <c r="BP7055" s="419"/>
      <c r="BR7055" s="419"/>
      <c r="BS7055" s="419"/>
      <c r="BT7055" s="419"/>
      <c r="BV7055" s="419"/>
      <c r="BW7055" s="419"/>
      <c r="BX7055" s="397"/>
      <c r="BZ7055" s="449"/>
      <c r="CB7055" s="419"/>
      <c r="CC7055" s="419"/>
      <c r="CD7055" s="419"/>
      <c r="CF7055" s="419"/>
      <c r="CG7055" s="419"/>
      <c r="CH7055" s="419"/>
    </row>
    <row r="7056" spans="3:86" ht="21" thickBot="1">
      <c r="C7056" s="425"/>
      <c r="P7056" s="431"/>
      <c r="R7056" s="419"/>
      <c r="S7056" s="446"/>
      <c r="T7056" s="419"/>
      <c r="V7056" s="196"/>
      <c r="W7056" s="419"/>
      <c r="X7056" s="419"/>
      <c r="Z7056" s="419"/>
      <c r="AA7056" s="419"/>
      <c r="AB7056" s="419"/>
      <c r="AD7056" s="419"/>
      <c r="AE7056" s="419"/>
      <c r="AF7056" s="419"/>
      <c r="AH7056" s="419"/>
      <c r="AI7056" s="419"/>
      <c r="AJ7056" s="419"/>
      <c r="AL7056" s="419"/>
      <c r="AM7056" s="419"/>
      <c r="AN7056" s="403"/>
      <c r="AO7056" s="419"/>
      <c r="AP7056" s="419"/>
      <c r="AQ7056" s="419"/>
      <c r="AR7056" s="419"/>
      <c r="AS7056" s="419"/>
      <c r="AT7056" s="419"/>
      <c r="AU7056" s="419"/>
      <c r="AV7056" s="419"/>
      <c r="AX7056" s="419"/>
      <c r="AY7056" s="419"/>
      <c r="AZ7056" s="419"/>
      <c r="BB7056" s="419"/>
      <c r="BC7056" s="419"/>
      <c r="BD7056" s="419"/>
      <c r="BF7056" s="419"/>
      <c r="BG7056" s="419"/>
      <c r="BH7056" s="419"/>
      <c r="BJ7056" s="419"/>
      <c r="BK7056" s="419"/>
      <c r="BL7056" s="419"/>
      <c r="BN7056" s="419"/>
      <c r="BO7056" s="419"/>
      <c r="BP7056" s="419"/>
      <c r="BR7056" s="419"/>
      <c r="BS7056" s="419"/>
      <c r="BT7056" s="419"/>
      <c r="BV7056" s="419"/>
      <c r="BW7056" s="419"/>
      <c r="BX7056" s="397"/>
      <c r="BZ7056" s="449"/>
      <c r="CB7056" s="419"/>
      <c r="CC7056" s="419"/>
      <c r="CD7056" s="419"/>
      <c r="CF7056" s="419"/>
      <c r="CG7056" s="419"/>
      <c r="CH7056" s="419"/>
    </row>
    <row r="7057" spans="3:86" ht="21" thickBot="1">
      <c r="C7057" s="425"/>
      <c r="P7057" s="431"/>
      <c r="R7057" s="419"/>
      <c r="S7057" s="446"/>
      <c r="T7057" s="419"/>
      <c r="V7057" s="196"/>
      <c r="W7057" s="419"/>
      <c r="X7057" s="419"/>
      <c r="Z7057" s="419"/>
      <c r="AA7057" s="419"/>
      <c r="AB7057" s="419"/>
      <c r="AD7057" s="419"/>
      <c r="AE7057" s="419"/>
      <c r="AF7057" s="419"/>
      <c r="AH7057" s="419"/>
      <c r="AI7057" s="419"/>
      <c r="AJ7057" s="419"/>
      <c r="AL7057" s="419"/>
      <c r="AM7057" s="419"/>
      <c r="AN7057" s="403"/>
      <c r="AO7057" s="419"/>
      <c r="AP7057" s="419"/>
      <c r="AQ7057" s="419"/>
      <c r="AR7057" s="419"/>
      <c r="AS7057" s="419"/>
      <c r="AT7057" s="419"/>
      <c r="AU7057" s="419"/>
      <c r="AV7057" s="419"/>
      <c r="AX7057" s="419"/>
      <c r="AY7057" s="419"/>
      <c r="AZ7057" s="419"/>
      <c r="BB7057" s="419"/>
      <c r="BC7057" s="419"/>
      <c r="BD7057" s="419"/>
      <c r="BF7057" s="419"/>
      <c r="BG7057" s="419"/>
      <c r="BH7057" s="419"/>
      <c r="BJ7057" s="419"/>
      <c r="BK7057" s="419"/>
      <c r="BL7057" s="419"/>
      <c r="BN7057" s="419"/>
      <c r="BO7057" s="419"/>
      <c r="BP7057" s="419"/>
      <c r="BR7057" s="419"/>
      <c r="BS7057" s="419"/>
      <c r="BT7057" s="419"/>
      <c r="BV7057" s="419"/>
      <c r="BW7057" s="419"/>
      <c r="BX7057" s="397"/>
      <c r="BZ7057" s="449"/>
      <c r="CB7057" s="419"/>
      <c r="CC7057" s="419"/>
      <c r="CD7057" s="419"/>
      <c r="CF7057" s="419"/>
      <c r="CG7057" s="419"/>
      <c r="CH7057" s="419"/>
    </row>
    <row r="7058" spans="3:86" ht="21" thickBot="1">
      <c r="C7058" s="425"/>
      <c r="P7058" s="431"/>
      <c r="R7058" s="419"/>
      <c r="S7058" s="446"/>
      <c r="T7058" s="419"/>
      <c r="V7058" s="196"/>
      <c r="W7058" s="419"/>
      <c r="X7058" s="419"/>
      <c r="Z7058" s="419"/>
      <c r="AA7058" s="419"/>
      <c r="AB7058" s="419"/>
      <c r="AD7058" s="419"/>
      <c r="AE7058" s="419"/>
      <c r="AF7058" s="419"/>
      <c r="AH7058" s="419"/>
      <c r="AI7058" s="419"/>
      <c r="AJ7058" s="419"/>
      <c r="AL7058" s="419"/>
      <c r="AM7058" s="419"/>
      <c r="AN7058" s="403"/>
      <c r="AO7058" s="419"/>
      <c r="AP7058" s="419"/>
      <c r="AQ7058" s="419"/>
      <c r="AR7058" s="419"/>
      <c r="AS7058" s="419"/>
      <c r="AT7058" s="419"/>
      <c r="AU7058" s="419"/>
      <c r="AV7058" s="419"/>
      <c r="AX7058" s="419"/>
      <c r="AY7058" s="419"/>
      <c r="AZ7058" s="419"/>
      <c r="BB7058" s="419"/>
      <c r="BC7058" s="419"/>
      <c r="BD7058" s="419"/>
      <c r="BF7058" s="419"/>
      <c r="BG7058" s="419"/>
      <c r="BH7058" s="419"/>
      <c r="BJ7058" s="419"/>
      <c r="BK7058" s="419"/>
      <c r="BL7058" s="419"/>
      <c r="BN7058" s="419"/>
      <c r="BO7058" s="419"/>
      <c r="BP7058" s="419"/>
      <c r="BR7058" s="419"/>
      <c r="BS7058" s="419"/>
      <c r="BT7058" s="419"/>
      <c r="BV7058" s="419"/>
      <c r="BW7058" s="419"/>
      <c r="BX7058" s="397"/>
      <c r="BZ7058" s="449"/>
      <c r="CB7058" s="419"/>
      <c r="CC7058" s="419"/>
      <c r="CD7058" s="419"/>
      <c r="CF7058" s="419"/>
      <c r="CG7058" s="419"/>
      <c r="CH7058" s="419"/>
    </row>
    <row r="7059" spans="3:86" ht="21" thickBot="1">
      <c r="C7059" s="425"/>
      <c r="P7059" s="431"/>
      <c r="R7059" s="419"/>
      <c r="S7059" s="446"/>
      <c r="T7059" s="419"/>
      <c r="V7059" s="196"/>
      <c r="W7059" s="419"/>
      <c r="X7059" s="419"/>
      <c r="Z7059" s="419"/>
      <c r="AA7059" s="419"/>
      <c r="AB7059" s="419"/>
      <c r="AD7059" s="419"/>
      <c r="AE7059" s="419"/>
      <c r="AF7059" s="419"/>
      <c r="AH7059" s="419"/>
      <c r="AI7059" s="419"/>
      <c r="AJ7059" s="419"/>
      <c r="AL7059" s="419"/>
      <c r="AM7059" s="419"/>
      <c r="AN7059" s="403"/>
      <c r="AO7059" s="419"/>
      <c r="AP7059" s="419"/>
      <c r="AQ7059" s="419"/>
      <c r="AR7059" s="419"/>
      <c r="AS7059" s="419"/>
      <c r="AT7059" s="419"/>
      <c r="AU7059" s="419"/>
      <c r="AV7059" s="419"/>
      <c r="AX7059" s="419"/>
      <c r="AY7059" s="419"/>
      <c r="AZ7059" s="419"/>
      <c r="BB7059" s="419"/>
      <c r="BC7059" s="419"/>
      <c r="BD7059" s="419"/>
      <c r="BF7059" s="419"/>
      <c r="BG7059" s="419"/>
      <c r="BH7059" s="419"/>
      <c r="BJ7059" s="419"/>
      <c r="BK7059" s="419"/>
      <c r="BL7059" s="419"/>
      <c r="BN7059" s="419"/>
      <c r="BO7059" s="419"/>
      <c r="BP7059" s="419"/>
      <c r="BR7059" s="419"/>
      <c r="BS7059" s="419"/>
      <c r="BT7059" s="419"/>
      <c r="BV7059" s="419"/>
      <c r="BW7059" s="419"/>
      <c r="BX7059" s="397"/>
      <c r="BZ7059" s="449"/>
      <c r="CB7059" s="419"/>
      <c r="CC7059" s="419"/>
      <c r="CD7059" s="419"/>
      <c r="CF7059" s="419"/>
      <c r="CG7059" s="419"/>
      <c r="CH7059" s="419"/>
    </row>
    <row r="7060" spans="3:86" ht="21" thickBot="1">
      <c r="C7060" s="425"/>
      <c r="P7060" s="431"/>
      <c r="R7060" s="419"/>
      <c r="S7060" s="446"/>
      <c r="T7060" s="419"/>
      <c r="V7060" s="196"/>
      <c r="W7060" s="419"/>
      <c r="X7060" s="419"/>
      <c r="Z7060" s="419"/>
      <c r="AA7060" s="419"/>
      <c r="AB7060" s="419"/>
      <c r="AD7060" s="419"/>
      <c r="AE7060" s="419"/>
      <c r="AF7060" s="419"/>
      <c r="AH7060" s="419"/>
      <c r="AI7060" s="419"/>
      <c r="AJ7060" s="419"/>
      <c r="AL7060" s="419"/>
      <c r="AM7060" s="419"/>
      <c r="AN7060" s="403"/>
      <c r="AO7060" s="419"/>
      <c r="AP7060" s="419"/>
      <c r="AQ7060" s="419"/>
      <c r="AR7060" s="419"/>
      <c r="AS7060" s="419"/>
      <c r="AT7060" s="419"/>
      <c r="AU7060" s="419"/>
      <c r="AV7060" s="419"/>
      <c r="AX7060" s="419"/>
      <c r="AY7060" s="419"/>
      <c r="AZ7060" s="419"/>
      <c r="BB7060" s="419"/>
      <c r="BC7060" s="419"/>
      <c r="BD7060" s="419"/>
      <c r="BF7060" s="419"/>
      <c r="BG7060" s="419"/>
      <c r="BH7060" s="419"/>
      <c r="BJ7060" s="419"/>
      <c r="BK7060" s="419"/>
      <c r="BL7060" s="419"/>
      <c r="BN7060" s="419"/>
      <c r="BO7060" s="419"/>
      <c r="BP7060" s="419"/>
      <c r="BR7060" s="419"/>
      <c r="BS7060" s="419"/>
      <c r="BT7060" s="419"/>
      <c r="BV7060" s="419"/>
      <c r="BW7060" s="419"/>
      <c r="BX7060" s="397"/>
      <c r="BZ7060" s="449"/>
      <c r="CB7060" s="419"/>
      <c r="CC7060" s="419"/>
      <c r="CD7060" s="419"/>
      <c r="CF7060" s="419"/>
      <c r="CG7060" s="419"/>
      <c r="CH7060" s="419"/>
    </row>
    <row r="7061" spans="3:86" ht="21" thickBot="1">
      <c r="C7061" s="425"/>
      <c r="P7061" s="431"/>
      <c r="R7061" s="419"/>
      <c r="S7061" s="446"/>
      <c r="T7061" s="419"/>
      <c r="V7061" s="196"/>
      <c r="W7061" s="419"/>
      <c r="X7061" s="419"/>
      <c r="Z7061" s="419"/>
      <c r="AA7061" s="419"/>
      <c r="AB7061" s="419"/>
      <c r="AD7061" s="419"/>
      <c r="AE7061" s="419"/>
      <c r="AF7061" s="419"/>
      <c r="AH7061" s="419"/>
      <c r="AI7061" s="419"/>
      <c r="AJ7061" s="419"/>
      <c r="AL7061" s="419"/>
      <c r="AM7061" s="419"/>
      <c r="AN7061" s="403"/>
      <c r="AO7061" s="419"/>
      <c r="AP7061" s="419"/>
      <c r="AQ7061" s="419"/>
      <c r="AR7061" s="419"/>
      <c r="AS7061" s="419"/>
      <c r="AT7061" s="419"/>
      <c r="AU7061" s="419"/>
      <c r="AV7061" s="419"/>
      <c r="AX7061" s="419"/>
      <c r="AY7061" s="419"/>
      <c r="AZ7061" s="419"/>
      <c r="BB7061" s="419"/>
      <c r="BC7061" s="419"/>
      <c r="BD7061" s="419"/>
      <c r="BF7061" s="419"/>
      <c r="BG7061" s="419"/>
      <c r="BH7061" s="419"/>
      <c r="BJ7061" s="419"/>
      <c r="BK7061" s="419"/>
      <c r="BL7061" s="419"/>
      <c r="BN7061" s="419"/>
      <c r="BO7061" s="419"/>
      <c r="BP7061" s="419"/>
      <c r="BR7061" s="419"/>
      <c r="BS7061" s="419"/>
      <c r="BT7061" s="419"/>
      <c r="BV7061" s="419"/>
      <c r="BW7061" s="419"/>
      <c r="BX7061" s="397"/>
      <c r="BZ7061" s="449"/>
      <c r="CB7061" s="419"/>
      <c r="CC7061" s="419"/>
      <c r="CD7061" s="419"/>
      <c r="CF7061" s="419"/>
      <c r="CG7061" s="419"/>
      <c r="CH7061" s="419"/>
    </row>
    <row r="7062" spans="3:86" ht="21" thickBot="1">
      <c r="C7062" s="425"/>
      <c r="P7062" s="431"/>
      <c r="R7062" s="419"/>
      <c r="S7062" s="446"/>
      <c r="T7062" s="419"/>
      <c r="V7062" s="196"/>
      <c r="W7062" s="419"/>
      <c r="X7062" s="419"/>
      <c r="Z7062" s="419"/>
      <c r="AA7062" s="419"/>
      <c r="AB7062" s="419"/>
      <c r="AD7062" s="419"/>
      <c r="AE7062" s="419"/>
      <c r="AF7062" s="419"/>
      <c r="AH7062" s="419"/>
      <c r="AI7062" s="419"/>
      <c r="AJ7062" s="419"/>
      <c r="AL7062" s="419"/>
      <c r="AM7062" s="419"/>
      <c r="AN7062" s="403"/>
      <c r="AO7062" s="419"/>
      <c r="AP7062" s="419"/>
      <c r="AQ7062" s="419"/>
      <c r="AR7062" s="419"/>
      <c r="AS7062" s="419"/>
      <c r="AT7062" s="419"/>
      <c r="AU7062" s="419"/>
      <c r="AV7062" s="419"/>
      <c r="AX7062" s="419"/>
      <c r="AY7062" s="419"/>
      <c r="AZ7062" s="419"/>
      <c r="BB7062" s="419"/>
      <c r="BC7062" s="419"/>
      <c r="BD7062" s="419"/>
      <c r="BF7062" s="419"/>
      <c r="BG7062" s="419"/>
      <c r="BH7062" s="419"/>
      <c r="BJ7062" s="419"/>
      <c r="BK7062" s="419"/>
      <c r="BL7062" s="419"/>
      <c r="BN7062" s="419"/>
      <c r="BO7062" s="419"/>
      <c r="BP7062" s="419"/>
      <c r="BR7062" s="419"/>
      <c r="BS7062" s="419"/>
      <c r="BT7062" s="419"/>
      <c r="BV7062" s="419"/>
      <c r="BW7062" s="419"/>
      <c r="BX7062" s="397"/>
      <c r="BZ7062" s="449"/>
      <c r="CB7062" s="419"/>
      <c r="CC7062" s="419"/>
      <c r="CD7062" s="419"/>
      <c r="CF7062" s="419"/>
      <c r="CG7062" s="419"/>
      <c r="CH7062" s="419"/>
    </row>
    <row r="7063" spans="3:86" ht="21" thickBot="1">
      <c r="C7063" s="425"/>
      <c r="P7063" s="431"/>
      <c r="R7063" s="419"/>
      <c r="S7063" s="446"/>
      <c r="T7063" s="419"/>
      <c r="V7063" s="196"/>
      <c r="W7063" s="419"/>
      <c r="X7063" s="419"/>
      <c r="Z7063" s="419"/>
      <c r="AA7063" s="419"/>
      <c r="AB7063" s="419"/>
      <c r="AD7063" s="419"/>
      <c r="AE7063" s="419"/>
      <c r="AF7063" s="419"/>
      <c r="AH7063" s="419"/>
      <c r="AI7063" s="419"/>
      <c r="AJ7063" s="419"/>
      <c r="AL7063" s="419"/>
      <c r="AM7063" s="419"/>
      <c r="AN7063" s="403"/>
      <c r="AO7063" s="419"/>
      <c r="AP7063" s="419"/>
      <c r="AQ7063" s="419"/>
      <c r="AR7063" s="419"/>
      <c r="AS7063" s="419"/>
      <c r="AT7063" s="419"/>
      <c r="AU7063" s="419"/>
      <c r="AV7063" s="419"/>
      <c r="AX7063" s="419"/>
      <c r="AY7063" s="419"/>
      <c r="AZ7063" s="419"/>
      <c r="BB7063" s="419"/>
      <c r="BC7063" s="419"/>
      <c r="BD7063" s="419"/>
      <c r="BF7063" s="419"/>
      <c r="BG7063" s="419"/>
      <c r="BH7063" s="419"/>
      <c r="BJ7063" s="419"/>
      <c r="BK7063" s="419"/>
      <c r="BL7063" s="419"/>
      <c r="BN7063" s="419"/>
      <c r="BO7063" s="419"/>
      <c r="BP7063" s="419"/>
      <c r="BR7063" s="419"/>
      <c r="BS7063" s="419"/>
      <c r="BT7063" s="419"/>
      <c r="BV7063" s="419"/>
      <c r="BW7063" s="419"/>
      <c r="BX7063" s="397"/>
      <c r="BZ7063" s="449"/>
      <c r="CB7063" s="419"/>
      <c r="CC7063" s="419"/>
      <c r="CD7063" s="419"/>
      <c r="CF7063" s="419"/>
      <c r="CG7063" s="419"/>
      <c r="CH7063" s="419"/>
    </row>
    <row r="7064" spans="3:86" ht="21" thickBot="1">
      <c r="C7064" s="425"/>
      <c r="P7064" s="431"/>
      <c r="R7064" s="419"/>
      <c r="S7064" s="446"/>
      <c r="T7064" s="419"/>
      <c r="V7064" s="196"/>
      <c r="W7064" s="419"/>
      <c r="X7064" s="419"/>
      <c r="Z7064" s="419"/>
      <c r="AA7064" s="419"/>
      <c r="AB7064" s="419"/>
      <c r="AD7064" s="419"/>
      <c r="AE7064" s="419"/>
      <c r="AF7064" s="419"/>
      <c r="AH7064" s="419"/>
      <c r="AI7064" s="419"/>
      <c r="AJ7064" s="419"/>
      <c r="AL7064" s="419"/>
      <c r="AM7064" s="419"/>
      <c r="AN7064" s="403"/>
      <c r="AO7064" s="419"/>
      <c r="AP7064" s="419"/>
      <c r="AQ7064" s="419"/>
      <c r="AR7064" s="419"/>
      <c r="AS7064" s="419"/>
      <c r="AT7064" s="419"/>
      <c r="AU7064" s="419"/>
      <c r="AV7064" s="419"/>
      <c r="AX7064" s="419"/>
      <c r="AY7064" s="419"/>
      <c r="AZ7064" s="419"/>
      <c r="BB7064" s="419"/>
      <c r="BC7064" s="419"/>
      <c r="BD7064" s="419"/>
      <c r="BF7064" s="419"/>
      <c r="BG7064" s="419"/>
      <c r="BH7064" s="419"/>
      <c r="BJ7064" s="419"/>
      <c r="BK7064" s="419"/>
      <c r="BL7064" s="419"/>
      <c r="BN7064" s="419"/>
      <c r="BO7064" s="419"/>
      <c r="BP7064" s="419"/>
      <c r="BR7064" s="419"/>
      <c r="BS7064" s="419"/>
      <c r="BT7064" s="419"/>
      <c r="BV7064" s="419"/>
      <c r="BW7064" s="419"/>
      <c r="BX7064" s="397"/>
      <c r="BZ7064" s="449"/>
      <c r="CB7064" s="419"/>
      <c r="CC7064" s="419"/>
      <c r="CD7064" s="419"/>
      <c r="CF7064" s="419"/>
      <c r="CG7064" s="419"/>
      <c r="CH7064" s="419"/>
    </row>
    <row r="7065" spans="3:86" ht="21" thickBot="1">
      <c r="C7065" s="425"/>
      <c r="P7065" s="431"/>
      <c r="R7065" s="419"/>
      <c r="S7065" s="446"/>
      <c r="T7065" s="419"/>
      <c r="V7065" s="196"/>
      <c r="W7065" s="419"/>
      <c r="X7065" s="419"/>
      <c r="Z7065" s="419"/>
      <c r="AA7065" s="419"/>
      <c r="AB7065" s="419"/>
      <c r="AD7065" s="419"/>
      <c r="AE7065" s="419"/>
      <c r="AF7065" s="419"/>
      <c r="AH7065" s="419"/>
      <c r="AI7065" s="419"/>
      <c r="AJ7065" s="419"/>
      <c r="AL7065" s="419"/>
      <c r="AM7065" s="419"/>
      <c r="AN7065" s="403"/>
      <c r="AO7065" s="419"/>
      <c r="AP7065" s="419"/>
      <c r="AQ7065" s="419"/>
      <c r="AR7065" s="419"/>
      <c r="AS7065" s="419"/>
      <c r="AT7065" s="419"/>
      <c r="AU7065" s="419"/>
      <c r="AV7065" s="419"/>
      <c r="AX7065" s="419"/>
      <c r="AY7065" s="419"/>
      <c r="AZ7065" s="419"/>
      <c r="BB7065" s="419"/>
      <c r="BC7065" s="419"/>
      <c r="BD7065" s="419"/>
      <c r="BF7065" s="419"/>
      <c r="BG7065" s="419"/>
      <c r="BH7065" s="419"/>
      <c r="BJ7065" s="419"/>
      <c r="BK7065" s="419"/>
      <c r="BL7065" s="419"/>
      <c r="BN7065" s="419"/>
      <c r="BO7065" s="419"/>
      <c r="BP7065" s="419"/>
      <c r="BR7065" s="419"/>
      <c r="BS7065" s="419"/>
      <c r="BT7065" s="419"/>
      <c r="BV7065" s="419"/>
      <c r="BW7065" s="419"/>
      <c r="BX7065" s="397"/>
      <c r="BZ7065" s="449"/>
      <c r="CB7065" s="419"/>
      <c r="CC7065" s="419"/>
      <c r="CD7065" s="419"/>
      <c r="CF7065" s="419"/>
      <c r="CG7065" s="419"/>
      <c r="CH7065" s="419"/>
    </row>
    <row r="7066" spans="3:86" ht="21" thickBot="1">
      <c r="C7066" s="425"/>
      <c r="P7066" s="431"/>
      <c r="R7066" s="419"/>
      <c r="S7066" s="446"/>
      <c r="T7066" s="419"/>
      <c r="V7066" s="196"/>
      <c r="W7066" s="419"/>
      <c r="X7066" s="419"/>
      <c r="Z7066" s="419"/>
      <c r="AA7066" s="419"/>
      <c r="AB7066" s="419"/>
      <c r="AD7066" s="419"/>
      <c r="AE7066" s="419"/>
      <c r="AF7066" s="419"/>
      <c r="AH7066" s="419"/>
      <c r="AI7066" s="419"/>
      <c r="AJ7066" s="419"/>
      <c r="AL7066" s="419"/>
      <c r="AM7066" s="419"/>
      <c r="AN7066" s="403"/>
      <c r="AO7066" s="419"/>
      <c r="AP7066" s="419"/>
      <c r="AQ7066" s="419"/>
      <c r="AR7066" s="419"/>
      <c r="AS7066" s="419"/>
      <c r="AT7066" s="419"/>
      <c r="AU7066" s="419"/>
      <c r="AV7066" s="419"/>
      <c r="AX7066" s="419"/>
      <c r="AY7066" s="419"/>
      <c r="AZ7066" s="419"/>
      <c r="BB7066" s="419"/>
      <c r="BC7066" s="419"/>
      <c r="BD7066" s="419"/>
      <c r="BF7066" s="419"/>
      <c r="BG7066" s="419"/>
      <c r="BH7066" s="419"/>
      <c r="BJ7066" s="419"/>
      <c r="BK7066" s="419"/>
      <c r="BL7066" s="419"/>
      <c r="BN7066" s="419"/>
      <c r="BO7066" s="419"/>
      <c r="BP7066" s="419"/>
      <c r="BR7066" s="419"/>
      <c r="BS7066" s="419"/>
      <c r="BT7066" s="419"/>
      <c r="BV7066" s="419"/>
      <c r="BW7066" s="419"/>
      <c r="BX7066" s="397"/>
      <c r="BZ7066" s="449"/>
      <c r="CB7066" s="419"/>
      <c r="CC7066" s="419"/>
      <c r="CD7066" s="419"/>
      <c r="CF7066" s="419"/>
      <c r="CG7066" s="419"/>
      <c r="CH7066" s="419"/>
    </row>
    <row r="7067" spans="3:86" ht="21" thickBot="1">
      <c r="C7067" s="425"/>
      <c r="P7067" s="431"/>
      <c r="R7067" s="419"/>
      <c r="S7067" s="446"/>
      <c r="T7067" s="419"/>
      <c r="V7067" s="196"/>
      <c r="W7067" s="419"/>
      <c r="X7067" s="419"/>
      <c r="Z7067" s="419"/>
      <c r="AA7067" s="419"/>
      <c r="AB7067" s="419"/>
      <c r="AD7067" s="419"/>
      <c r="AE7067" s="419"/>
      <c r="AF7067" s="419"/>
      <c r="AH7067" s="419"/>
      <c r="AI7067" s="419"/>
      <c r="AJ7067" s="419"/>
      <c r="AL7067" s="419"/>
      <c r="AM7067" s="419"/>
      <c r="AN7067" s="403"/>
      <c r="AO7067" s="419"/>
      <c r="AP7067" s="419"/>
      <c r="AQ7067" s="419"/>
      <c r="AR7067" s="419"/>
      <c r="AS7067" s="419"/>
      <c r="AT7067" s="419"/>
      <c r="AU7067" s="419"/>
      <c r="AV7067" s="419"/>
      <c r="AX7067" s="419"/>
      <c r="AY7067" s="419"/>
      <c r="AZ7067" s="419"/>
      <c r="BB7067" s="419"/>
      <c r="BC7067" s="419"/>
      <c r="BD7067" s="419"/>
      <c r="BF7067" s="419"/>
      <c r="BG7067" s="419"/>
      <c r="BH7067" s="419"/>
      <c r="BJ7067" s="419"/>
      <c r="BK7067" s="419"/>
      <c r="BL7067" s="419"/>
      <c r="BN7067" s="419"/>
      <c r="BO7067" s="419"/>
      <c r="BP7067" s="419"/>
      <c r="BR7067" s="419"/>
      <c r="BS7067" s="419"/>
      <c r="BT7067" s="419"/>
      <c r="BV7067" s="419"/>
      <c r="BW7067" s="419"/>
      <c r="BX7067" s="397"/>
      <c r="BZ7067" s="449"/>
      <c r="CB7067" s="419"/>
      <c r="CC7067" s="419"/>
      <c r="CD7067" s="419"/>
      <c r="CF7067" s="419"/>
      <c r="CG7067" s="419"/>
      <c r="CH7067" s="419"/>
    </row>
    <row r="7068" spans="3:86" ht="21" thickBot="1">
      <c r="C7068" s="425"/>
      <c r="P7068" s="431"/>
      <c r="R7068" s="419"/>
      <c r="S7068" s="446"/>
      <c r="T7068" s="419"/>
      <c r="V7068" s="196"/>
      <c r="W7068" s="419"/>
      <c r="X7068" s="419"/>
      <c r="Z7068" s="419"/>
      <c r="AA7068" s="419"/>
      <c r="AB7068" s="419"/>
      <c r="AD7068" s="419"/>
      <c r="AE7068" s="419"/>
      <c r="AF7068" s="419"/>
      <c r="AH7068" s="419"/>
      <c r="AI7068" s="419"/>
      <c r="AJ7068" s="419"/>
      <c r="AL7068" s="419"/>
      <c r="AM7068" s="419"/>
      <c r="AN7068" s="403"/>
      <c r="AO7068" s="419"/>
      <c r="AP7068" s="419"/>
      <c r="AQ7068" s="419"/>
      <c r="AR7068" s="419"/>
      <c r="AS7068" s="419"/>
      <c r="AT7068" s="419"/>
      <c r="AU7068" s="419"/>
      <c r="AV7068" s="419"/>
      <c r="AX7068" s="419"/>
      <c r="AY7068" s="419"/>
      <c r="AZ7068" s="419"/>
      <c r="BB7068" s="419"/>
      <c r="BC7068" s="419"/>
      <c r="BD7068" s="419"/>
      <c r="BF7068" s="419"/>
      <c r="BG7068" s="419"/>
      <c r="BH7068" s="419"/>
      <c r="BJ7068" s="419"/>
      <c r="BK7068" s="419"/>
      <c r="BL7068" s="419"/>
      <c r="BN7068" s="419"/>
      <c r="BO7068" s="419"/>
      <c r="BP7068" s="419"/>
      <c r="BR7068" s="419"/>
      <c r="BS7068" s="419"/>
      <c r="BT7068" s="419"/>
      <c r="BV7068" s="419"/>
      <c r="BW7068" s="419"/>
      <c r="BX7068" s="397"/>
      <c r="BZ7068" s="449"/>
      <c r="CB7068" s="419"/>
      <c r="CC7068" s="419"/>
      <c r="CD7068" s="419"/>
      <c r="CF7068" s="419"/>
      <c r="CG7068" s="419"/>
      <c r="CH7068" s="419"/>
    </row>
    <row r="7069" spans="3:86" ht="21" thickBot="1">
      <c r="C7069" s="425"/>
      <c r="P7069" s="431"/>
      <c r="R7069" s="419"/>
      <c r="S7069" s="446"/>
      <c r="T7069" s="419"/>
      <c r="V7069" s="196"/>
      <c r="W7069" s="419"/>
      <c r="X7069" s="419"/>
      <c r="Z7069" s="419"/>
      <c r="AA7069" s="419"/>
      <c r="AB7069" s="419"/>
      <c r="AD7069" s="419"/>
      <c r="AE7069" s="419"/>
      <c r="AF7069" s="419"/>
      <c r="AH7069" s="419"/>
      <c r="AI7069" s="419"/>
      <c r="AJ7069" s="419"/>
      <c r="AL7069" s="419"/>
      <c r="AM7069" s="419"/>
      <c r="AN7069" s="403"/>
      <c r="AO7069" s="419"/>
      <c r="AP7069" s="419"/>
      <c r="AQ7069" s="419"/>
      <c r="AR7069" s="419"/>
      <c r="AS7069" s="419"/>
      <c r="AT7069" s="419"/>
      <c r="AU7069" s="419"/>
      <c r="AV7069" s="419"/>
      <c r="AX7069" s="419"/>
      <c r="AY7069" s="419"/>
      <c r="AZ7069" s="419"/>
      <c r="BB7069" s="419"/>
      <c r="BC7069" s="419"/>
      <c r="BD7069" s="419"/>
      <c r="BF7069" s="419"/>
      <c r="BG7069" s="419"/>
      <c r="BH7069" s="419"/>
      <c r="BJ7069" s="419"/>
      <c r="BK7069" s="419"/>
      <c r="BL7069" s="419"/>
      <c r="BN7069" s="419"/>
      <c r="BO7069" s="419"/>
      <c r="BP7069" s="419"/>
      <c r="BR7069" s="419"/>
      <c r="BS7069" s="419"/>
      <c r="BT7069" s="419"/>
      <c r="BV7069" s="419"/>
      <c r="BW7069" s="419"/>
      <c r="BX7069" s="397"/>
      <c r="BZ7069" s="449"/>
      <c r="CB7069" s="419"/>
      <c r="CC7069" s="419"/>
      <c r="CD7069" s="419"/>
      <c r="CF7069" s="419"/>
      <c r="CG7069" s="419"/>
      <c r="CH7069" s="419"/>
    </row>
    <row r="7070" spans="3:86" ht="21" thickBot="1">
      <c r="C7070" s="425"/>
      <c r="P7070" s="431"/>
      <c r="R7070" s="419"/>
      <c r="S7070" s="446"/>
      <c r="T7070" s="419"/>
      <c r="V7070" s="196"/>
      <c r="W7070" s="419"/>
      <c r="X7070" s="419"/>
      <c r="Z7070" s="419"/>
      <c r="AA7070" s="419"/>
      <c r="AB7070" s="419"/>
      <c r="AD7070" s="419"/>
      <c r="AE7070" s="419"/>
      <c r="AF7070" s="419"/>
      <c r="AH7070" s="419"/>
      <c r="AI7070" s="419"/>
      <c r="AJ7070" s="419"/>
      <c r="AL7070" s="419"/>
      <c r="AM7070" s="419"/>
      <c r="AN7070" s="403"/>
      <c r="AO7070" s="419"/>
      <c r="AP7070" s="419"/>
      <c r="AQ7070" s="419"/>
      <c r="AR7070" s="419"/>
      <c r="AS7070" s="419"/>
      <c r="AT7070" s="419"/>
      <c r="AU7070" s="419"/>
      <c r="AV7070" s="419"/>
      <c r="AX7070" s="419"/>
      <c r="AY7070" s="419"/>
      <c r="AZ7070" s="419"/>
      <c r="BB7070" s="419"/>
      <c r="BC7070" s="419"/>
      <c r="BD7070" s="419"/>
      <c r="BF7070" s="419"/>
      <c r="BG7070" s="419"/>
      <c r="BH7070" s="419"/>
      <c r="BJ7070" s="419"/>
      <c r="BK7070" s="419"/>
      <c r="BL7070" s="419"/>
      <c r="BN7070" s="419"/>
      <c r="BO7070" s="419"/>
      <c r="BP7070" s="419"/>
      <c r="BR7070" s="419"/>
      <c r="BS7070" s="419"/>
      <c r="BT7070" s="419"/>
      <c r="BV7070" s="419"/>
      <c r="BW7070" s="419"/>
      <c r="BX7070" s="397"/>
      <c r="BZ7070" s="449"/>
      <c r="CB7070" s="419"/>
      <c r="CC7070" s="419"/>
      <c r="CD7070" s="419"/>
      <c r="CF7070" s="419"/>
      <c r="CG7070" s="419"/>
      <c r="CH7070" s="419"/>
    </row>
    <row r="7071" spans="3:86" ht="21" thickBot="1">
      <c r="C7071" s="425"/>
      <c r="P7071" s="431"/>
      <c r="R7071" s="419"/>
      <c r="S7071" s="446"/>
      <c r="T7071" s="419"/>
      <c r="V7071" s="196"/>
      <c r="W7071" s="419"/>
      <c r="X7071" s="419"/>
      <c r="Z7071" s="419"/>
      <c r="AA7071" s="419"/>
      <c r="AB7071" s="419"/>
      <c r="AD7071" s="419"/>
      <c r="AE7071" s="419"/>
      <c r="AF7071" s="419"/>
      <c r="AH7071" s="419"/>
      <c r="AI7071" s="419"/>
      <c r="AJ7071" s="419"/>
      <c r="AL7071" s="419"/>
      <c r="AM7071" s="419"/>
      <c r="AN7071" s="403"/>
      <c r="AO7071" s="419"/>
      <c r="AP7071" s="419"/>
      <c r="AQ7071" s="419"/>
      <c r="AR7071" s="419"/>
      <c r="AS7071" s="419"/>
      <c r="AT7071" s="419"/>
      <c r="AU7071" s="419"/>
      <c r="AV7071" s="419"/>
      <c r="AX7071" s="419"/>
      <c r="AY7071" s="419"/>
      <c r="AZ7071" s="419"/>
      <c r="BB7071" s="419"/>
      <c r="BC7071" s="419"/>
      <c r="BD7071" s="419"/>
      <c r="BF7071" s="419"/>
      <c r="BG7071" s="419"/>
      <c r="BH7071" s="419"/>
      <c r="BJ7071" s="419"/>
      <c r="BK7071" s="419"/>
      <c r="BL7071" s="419"/>
      <c r="BN7071" s="419"/>
      <c r="BO7071" s="419"/>
      <c r="BP7071" s="419"/>
      <c r="BR7071" s="419"/>
      <c r="BS7071" s="419"/>
      <c r="BT7071" s="419"/>
      <c r="BV7071" s="419"/>
      <c r="BW7071" s="419"/>
      <c r="BX7071" s="397"/>
      <c r="BZ7071" s="449"/>
      <c r="CB7071" s="419"/>
      <c r="CC7071" s="419"/>
      <c r="CD7071" s="419"/>
      <c r="CF7071" s="419"/>
      <c r="CG7071" s="419"/>
      <c r="CH7071" s="419"/>
    </row>
    <row r="7072" spans="3:86" ht="21" thickBot="1">
      <c r="C7072" s="425"/>
      <c r="P7072" s="431"/>
      <c r="R7072" s="419"/>
      <c r="S7072" s="446"/>
      <c r="T7072" s="419"/>
      <c r="V7072" s="196"/>
      <c r="W7072" s="419"/>
      <c r="X7072" s="419"/>
      <c r="Z7072" s="419"/>
      <c r="AA7072" s="419"/>
      <c r="AB7072" s="419"/>
      <c r="AD7072" s="419"/>
      <c r="AE7072" s="419"/>
      <c r="AF7072" s="419"/>
      <c r="AH7072" s="419"/>
      <c r="AI7072" s="419"/>
      <c r="AJ7072" s="419"/>
      <c r="AL7072" s="419"/>
      <c r="AM7072" s="419"/>
      <c r="AN7072" s="403"/>
      <c r="AO7072" s="419"/>
      <c r="AP7072" s="419"/>
      <c r="AQ7072" s="419"/>
      <c r="AR7072" s="419"/>
      <c r="AS7072" s="419"/>
      <c r="AT7072" s="419"/>
      <c r="AU7072" s="419"/>
      <c r="AV7072" s="419"/>
      <c r="AX7072" s="419"/>
      <c r="AY7072" s="419"/>
      <c r="AZ7072" s="419"/>
      <c r="BB7072" s="419"/>
      <c r="BC7072" s="419"/>
      <c r="BD7072" s="419"/>
      <c r="BF7072" s="419"/>
      <c r="BG7072" s="419"/>
      <c r="BH7072" s="419"/>
      <c r="BJ7072" s="419"/>
      <c r="BK7072" s="419"/>
      <c r="BL7072" s="419"/>
      <c r="BN7072" s="419"/>
      <c r="BO7072" s="419"/>
      <c r="BP7072" s="419"/>
      <c r="BR7072" s="419"/>
      <c r="BS7072" s="419"/>
      <c r="BT7072" s="419"/>
      <c r="BV7072" s="419"/>
      <c r="BW7072" s="419"/>
      <c r="BX7072" s="397"/>
      <c r="BZ7072" s="449"/>
      <c r="CB7072" s="419"/>
      <c r="CC7072" s="419"/>
      <c r="CD7072" s="419"/>
      <c r="CF7072" s="419"/>
      <c r="CG7072" s="419"/>
      <c r="CH7072" s="419"/>
    </row>
    <row r="7073" spans="3:86" ht="21" thickBot="1">
      <c r="C7073" s="425"/>
      <c r="P7073" s="431"/>
      <c r="R7073" s="419"/>
      <c r="S7073" s="446"/>
      <c r="T7073" s="419"/>
      <c r="V7073" s="196"/>
      <c r="W7073" s="419"/>
      <c r="X7073" s="419"/>
      <c r="Z7073" s="419"/>
      <c r="AA7073" s="419"/>
      <c r="AB7073" s="419"/>
      <c r="AD7073" s="419"/>
      <c r="AE7073" s="419"/>
      <c r="AF7073" s="419"/>
      <c r="AH7073" s="419"/>
      <c r="AI7073" s="419"/>
      <c r="AJ7073" s="419"/>
      <c r="AL7073" s="419"/>
      <c r="AM7073" s="419"/>
      <c r="AN7073" s="403"/>
      <c r="AO7073" s="419"/>
      <c r="AP7073" s="419"/>
      <c r="AQ7073" s="419"/>
      <c r="AR7073" s="419"/>
      <c r="AS7073" s="419"/>
      <c r="AT7073" s="419"/>
      <c r="AU7073" s="419"/>
      <c r="AV7073" s="419"/>
      <c r="AX7073" s="419"/>
      <c r="AY7073" s="419"/>
      <c r="AZ7073" s="419"/>
      <c r="BB7073" s="419"/>
      <c r="BC7073" s="419"/>
      <c r="BD7073" s="419"/>
      <c r="BF7073" s="419"/>
      <c r="BG7073" s="419"/>
      <c r="BH7073" s="419"/>
      <c r="BJ7073" s="419"/>
      <c r="BK7073" s="419"/>
      <c r="BL7073" s="419"/>
      <c r="BN7073" s="419"/>
      <c r="BO7073" s="419"/>
      <c r="BP7073" s="419"/>
      <c r="BR7073" s="419"/>
      <c r="BS7073" s="419"/>
      <c r="BT7073" s="419"/>
      <c r="BV7073" s="419"/>
      <c r="BW7073" s="419"/>
      <c r="BX7073" s="397"/>
      <c r="BZ7073" s="449"/>
      <c r="CB7073" s="419"/>
      <c r="CC7073" s="419"/>
      <c r="CD7073" s="419"/>
      <c r="CF7073" s="419"/>
      <c r="CG7073" s="419"/>
      <c r="CH7073" s="419"/>
    </row>
    <row r="7074" spans="3:86" ht="21" thickBot="1">
      <c r="C7074" s="425"/>
      <c r="P7074" s="431"/>
      <c r="R7074" s="419"/>
      <c r="S7074" s="446"/>
      <c r="T7074" s="419"/>
      <c r="V7074" s="196"/>
      <c r="W7074" s="419"/>
      <c r="X7074" s="419"/>
      <c r="Z7074" s="419"/>
      <c r="AA7074" s="419"/>
      <c r="AB7074" s="419"/>
      <c r="AD7074" s="419"/>
      <c r="AE7074" s="419"/>
      <c r="AF7074" s="419"/>
      <c r="AH7074" s="419"/>
      <c r="AI7074" s="419"/>
      <c r="AJ7074" s="419"/>
      <c r="AL7074" s="419"/>
      <c r="AM7074" s="419"/>
      <c r="AN7074" s="403"/>
      <c r="AO7074" s="419"/>
      <c r="AP7074" s="419"/>
      <c r="AQ7074" s="419"/>
      <c r="AR7074" s="419"/>
      <c r="AS7074" s="419"/>
      <c r="AT7074" s="419"/>
      <c r="AU7074" s="419"/>
      <c r="AV7074" s="419"/>
      <c r="AX7074" s="419"/>
      <c r="AY7074" s="419"/>
      <c r="AZ7074" s="419"/>
      <c r="BB7074" s="419"/>
      <c r="BC7074" s="419"/>
      <c r="BD7074" s="419"/>
      <c r="BF7074" s="419"/>
      <c r="BG7074" s="419"/>
      <c r="BH7074" s="419"/>
      <c r="BJ7074" s="419"/>
      <c r="BK7074" s="419"/>
      <c r="BL7074" s="419"/>
      <c r="BN7074" s="419"/>
      <c r="BO7074" s="419"/>
      <c r="BP7074" s="419"/>
      <c r="BR7074" s="419"/>
      <c r="BS7074" s="419"/>
      <c r="BT7074" s="419"/>
      <c r="BV7074" s="419"/>
      <c r="BW7074" s="419"/>
      <c r="BX7074" s="397"/>
      <c r="BZ7074" s="449"/>
      <c r="CB7074" s="419"/>
      <c r="CC7074" s="419"/>
      <c r="CD7074" s="419"/>
      <c r="CF7074" s="419"/>
      <c r="CG7074" s="419"/>
      <c r="CH7074" s="419"/>
    </row>
    <row r="7075" spans="3:86" ht="21" thickBot="1">
      <c r="C7075" s="425"/>
      <c r="P7075" s="431"/>
      <c r="R7075" s="419"/>
      <c r="S7075" s="446"/>
      <c r="T7075" s="419"/>
      <c r="V7075" s="196"/>
      <c r="W7075" s="419"/>
      <c r="X7075" s="419"/>
      <c r="Z7075" s="419"/>
      <c r="AA7075" s="419"/>
      <c r="AB7075" s="419"/>
      <c r="AD7075" s="419"/>
      <c r="AE7075" s="419"/>
      <c r="AF7075" s="419"/>
      <c r="AH7075" s="419"/>
      <c r="AI7075" s="419"/>
      <c r="AJ7075" s="419"/>
      <c r="AL7075" s="419"/>
      <c r="AM7075" s="419"/>
      <c r="AN7075" s="403"/>
      <c r="AO7075" s="419"/>
      <c r="AP7075" s="419"/>
      <c r="AQ7075" s="419"/>
      <c r="AR7075" s="419"/>
      <c r="AS7075" s="419"/>
      <c r="AT7075" s="419"/>
      <c r="AU7075" s="419"/>
      <c r="AV7075" s="419"/>
      <c r="AX7075" s="419"/>
      <c r="AY7075" s="419"/>
      <c r="AZ7075" s="419"/>
      <c r="BB7075" s="419"/>
      <c r="BC7075" s="419"/>
      <c r="BD7075" s="419"/>
      <c r="BF7075" s="419"/>
      <c r="BG7075" s="419"/>
      <c r="BH7075" s="419"/>
      <c r="BJ7075" s="419"/>
      <c r="BK7075" s="419"/>
      <c r="BL7075" s="419"/>
      <c r="BN7075" s="419"/>
      <c r="BO7075" s="419"/>
      <c r="BP7075" s="419"/>
      <c r="BR7075" s="419"/>
      <c r="BS7075" s="419"/>
      <c r="BT7075" s="419"/>
      <c r="BV7075" s="419"/>
      <c r="BW7075" s="419"/>
      <c r="BX7075" s="397"/>
      <c r="BZ7075" s="449"/>
      <c r="CB7075" s="419"/>
      <c r="CC7075" s="419"/>
      <c r="CD7075" s="419"/>
      <c r="CF7075" s="419"/>
      <c r="CG7075" s="419"/>
      <c r="CH7075" s="419"/>
    </row>
    <row r="7076" spans="3:86" ht="21" thickBot="1">
      <c r="C7076" s="425"/>
      <c r="P7076" s="431"/>
      <c r="R7076" s="419"/>
      <c r="S7076" s="446"/>
      <c r="T7076" s="419"/>
      <c r="V7076" s="196"/>
      <c r="W7076" s="419"/>
      <c r="X7076" s="419"/>
      <c r="Z7076" s="419"/>
      <c r="AA7076" s="419"/>
      <c r="AB7076" s="419"/>
      <c r="AD7076" s="419"/>
      <c r="AE7076" s="419"/>
      <c r="AF7076" s="419"/>
      <c r="AH7076" s="419"/>
      <c r="AI7076" s="419"/>
      <c r="AJ7076" s="419"/>
      <c r="AL7076" s="419"/>
      <c r="AM7076" s="419"/>
      <c r="AN7076" s="403"/>
      <c r="AO7076" s="419"/>
      <c r="AP7076" s="419"/>
      <c r="AQ7076" s="419"/>
      <c r="AR7076" s="419"/>
      <c r="AS7076" s="419"/>
      <c r="AT7076" s="419"/>
      <c r="AU7076" s="419"/>
      <c r="AV7076" s="419"/>
      <c r="AX7076" s="419"/>
      <c r="AY7076" s="419"/>
      <c r="AZ7076" s="419"/>
      <c r="BB7076" s="419"/>
      <c r="BC7076" s="419"/>
      <c r="BD7076" s="419"/>
      <c r="BF7076" s="419"/>
      <c r="BG7076" s="419"/>
      <c r="BH7076" s="419"/>
      <c r="BJ7076" s="419"/>
      <c r="BK7076" s="419"/>
      <c r="BL7076" s="419"/>
      <c r="BN7076" s="419"/>
      <c r="BO7076" s="419"/>
      <c r="BP7076" s="419"/>
      <c r="BR7076" s="419"/>
      <c r="BS7076" s="419"/>
      <c r="BT7076" s="419"/>
      <c r="BV7076" s="419"/>
      <c r="BW7076" s="419"/>
      <c r="BX7076" s="397"/>
      <c r="BZ7076" s="449"/>
      <c r="CB7076" s="419"/>
      <c r="CC7076" s="419"/>
      <c r="CD7076" s="419"/>
      <c r="CF7076" s="419"/>
      <c r="CG7076" s="419"/>
      <c r="CH7076" s="419"/>
    </row>
    <row r="7077" spans="3:86" ht="21" thickBot="1">
      <c r="C7077" s="425"/>
      <c r="P7077" s="431"/>
      <c r="R7077" s="419"/>
      <c r="S7077" s="446"/>
      <c r="T7077" s="419"/>
      <c r="V7077" s="196"/>
      <c r="W7077" s="419"/>
      <c r="X7077" s="419"/>
      <c r="Z7077" s="419"/>
      <c r="AA7077" s="419"/>
      <c r="AB7077" s="419"/>
      <c r="AD7077" s="419"/>
      <c r="AE7077" s="419"/>
      <c r="AF7077" s="419"/>
      <c r="AH7077" s="419"/>
      <c r="AI7077" s="419"/>
      <c r="AJ7077" s="419"/>
      <c r="AL7077" s="419"/>
      <c r="AM7077" s="419"/>
      <c r="AN7077" s="403"/>
      <c r="AO7077" s="419"/>
      <c r="AP7077" s="419"/>
      <c r="AQ7077" s="419"/>
      <c r="AR7077" s="419"/>
      <c r="AS7077" s="419"/>
      <c r="AT7077" s="419"/>
      <c r="AU7077" s="419"/>
      <c r="AV7077" s="419"/>
      <c r="AX7077" s="419"/>
      <c r="AY7077" s="419"/>
      <c r="AZ7077" s="419"/>
      <c r="BB7077" s="419"/>
      <c r="BC7077" s="419"/>
      <c r="BD7077" s="419"/>
      <c r="BF7077" s="419"/>
      <c r="BG7077" s="419"/>
      <c r="BH7077" s="419"/>
      <c r="BJ7077" s="419"/>
      <c r="BK7077" s="419"/>
      <c r="BL7077" s="419"/>
      <c r="BN7077" s="419"/>
      <c r="BO7077" s="419"/>
      <c r="BP7077" s="419"/>
      <c r="BR7077" s="419"/>
      <c r="BS7077" s="419"/>
      <c r="BT7077" s="419"/>
      <c r="BV7077" s="419"/>
      <c r="BW7077" s="419"/>
      <c r="BX7077" s="397"/>
      <c r="BZ7077" s="449"/>
      <c r="CB7077" s="419"/>
      <c r="CC7077" s="419"/>
      <c r="CD7077" s="419"/>
      <c r="CF7077" s="419"/>
      <c r="CG7077" s="419"/>
      <c r="CH7077" s="419"/>
    </row>
    <row r="7078" spans="3:86" ht="21" thickBot="1">
      <c r="C7078" s="425"/>
      <c r="P7078" s="431"/>
      <c r="R7078" s="419"/>
      <c r="S7078" s="446"/>
      <c r="T7078" s="419"/>
      <c r="V7078" s="196"/>
      <c r="W7078" s="419"/>
      <c r="X7078" s="419"/>
      <c r="Z7078" s="419"/>
      <c r="AA7078" s="419"/>
      <c r="AB7078" s="419"/>
      <c r="AD7078" s="419"/>
      <c r="AE7078" s="419"/>
      <c r="AF7078" s="419"/>
      <c r="AH7078" s="419"/>
      <c r="AI7078" s="419"/>
      <c r="AJ7078" s="419"/>
      <c r="AL7078" s="419"/>
      <c r="AM7078" s="419"/>
      <c r="AN7078" s="403"/>
      <c r="AO7078" s="419"/>
      <c r="AP7078" s="419"/>
      <c r="AQ7078" s="419"/>
      <c r="AR7078" s="419"/>
      <c r="AS7078" s="419"/>
      <c r="AT7078" s="419"/>
      <c r="AU7078" s="419"/>
      <c r="AV7078" s="419"/>
      <c r="AX7078" s="419"/>
      <c r="AY7078" s="419"/>
      <c r="AZ7078" s="419"/>
      <c r="BB7078" s="419"/>
      <c r="BC7078" s="419"/>
      <c r="BD7078" s="419"/>
      <c r="BF7078" s="419"/>
      <c r="BG7078" s="419"/>
      <c r="BH7078" s="419"/>
      <c r="BJ7078" s="419"/>
      <c r="BK7078" s="419"/>
      <c r="BL7078" s="419"/>
      <c r="BN7078" s="419"/>
      <c r="BO7078" s="419"/>
      <c r="BP7078" s="419"/>
      <c r="BR7078" s="419"/>
      <c r="BS7078" s="419"/>
      <c r="BT7078" s="419"/>
      <c r="BV7078" s="419"/>
      <c r="BW7078" s="419"/>
      <c r="BX7078" s="397"/>
      <c r="BZ7078" s="449"/>
      <c r="CB7078" s="419"/>
      <c r="CC7078" s="419"/>
      <c r="CD7078" s="419"/>
      <c r="CF7078" s="419"/>
      <c r="CG7078" s="419"/>
      <c r="CH7078" s="419"/>
    </row>
    <row r="7079" spans="3:86" ht="21" thickBot="1">
      <c r="C7079" s="425"/>
      <c r="P7079" s="431"/>
      <c r="R7079" s="419"/>
      <c r="S7079" s="446"/>
      <c r="T7079" s="419"/>
      <c r="V7079" s="196"/>
      <c r="W7079" s="419"/>
      <c r="X7079" s="419"/>
      <c r="Z7079" s="419"/>
      <c r="AA7079" s="419"/>
      <c r="AB7079" s="419"/>
      <c r="AD7079" s="419"/>
      <c r="AE7079" s="419"/>
      <c r="AF7079" s="419"/>
      <c r="AH7079" s="419"/>
      <c r="AI7079" s="419"/>
      <c r="AJ7079" s="419"/>
      <c r="AL7079" s="419"/>
      <c r="AM7079" s="419"/>
      <c r="AN7079" s="403"/>
      <c r="AO7079" s="419"/>
      <c r="AP7079" s="419"/>
      <c r="AQ7079" s="419"/>
      <c r="AR7079" s="419"/>
      <c r="AS7079" s="419"/>
      <c r="AT7079" s="419"/>
      <c r="AU7079" s="419"/>
      <c r="AV7079" s="419"/>
      <c r="AX7079" s="419"/>
      <c r="AY7079" s="419"/>
      <c r="AZ7079" s="419"/>
      <c r="BB7079" s="419"/>
      <c r="BC7079" s="419"/>
      <c r="BD7079" s="419"/>
      <c r="BF7079" s="419"/>
      <c r="BG7079" s="419"/>
      <c r="BH7079" s="419"/>
      <c r="BJ7079" s="419"/>
      <c r="BK7079" s="419"/>
      <c r="BL7079" s="419"/>
      <c r="BN7079" s="419"/>
      <c r="BO7079" s="419"/>
      <c r="BP7079" s="419"/>
      <c r="BR7079" s="419"/>
      <c r="BS7079" s="419"/>
      <c r="BT7079" s="419"/>
      <c r="BV7079" s="419"/>
      <c r="BW7079" s="419"/>
      <c r="BX7079" s="397"/>
      <c r="BZ7079" s="449"/>
      <c r="CB7079" s="419"/>
      <c r="CC7079" s="419"/>
      <c r="CD7079" s="419"/>
      <c r="CF7079" s="419"/>
      <c r="CG7079" s="419"/>
      <c r="CH7079" s="419"/>
    </row>
    <row r="7080" spans="3:86" ht="21" thickBot="1">
      <c r="C7080" s="425"/>
      <c r="P7080" s="431"/>
      <c r="R7080" s="419"/>
      <c r="S7080" s="446"/>
      <c r="T7080" s="419"/>
      <c r="V7080" s="196"/>
      <c r="W7080" s="419"/>
      <c r="X7080" s="419"/>
      <c r="Z7080" s="419"/>
      <c r="AA7080" s="419"/>
      <c r="AB7080" s="419"/>
      <c r="AD7080" s="419"/>
      <c r="AE7080" s="419"/>
      <c r="AF7080" s="419"/>
      <c r="AH7080" s="419"/>
      <c r="AI7080" s="419"/>
      <c r="AJ7080" s="419"/>
      <c r="AL7080" s="419"/>
      <c r="AM7080" s="419"/>
      <c r="AN7080" s="403"/>
      <c r="AO7080" s="419"/>
      <c r="AP7080" s="419"/>
      <c r="AQ7080" s="419"/>
      <c r="AR7080" s="419"/>
      <c r="AS7080" s="419"/>
      <c r="AT7080" s="419"/>
      <c r="AU7080" s="419"/>
      <c r="AV7080" s="419"/>
      <c r="AX7080" s="419"/>
      <c r="AY7080" s="419"/>
      <c r="AZ7080" s="419"/>
      <c r="BB7080" s="419"/>
      <c r="BC7080" s="419"/>
      <c r="BD7080" s="419"/>
      <c r="BF7080" s="419"/>
      <c r="BG7080" s="419"/>
      <c r="BH7080" s="419"/>
      <c r="BJ7080" s="419"/>
      <c r="BK7080" s="419"/>
      <c r="BL7080" s="419"/>
      <c r="BN7080" s="419"/>
      <c r="BO7080" s="419"/>
      <c r="BP7080" s="419"/>
      <c r="BR7080" s="419"/>
      <c r="BS7080" s="419"/>
      <c r="BT7080" s="419"/>
      <c r="BV7080" s="419"/>
      <c r="BW7080" s="419"/>
      <c r="BX7080" s="397"/>
      <c r="BZ7080" s="449"/>
      <c r="CB7080" s="419"/>
      <c r="CC7080" s="419"/>
      <c r="CD7080" s="419"/>
      <c r="CF7080" s="419"/>
      <c r="CG7080" s="419"/>
      <c r="CH7080" s="419"/>
    </row>
    <row r="7081" spans="3:86" ht="21" thickBot="1">
      <c r="C7081" s="425"/>
      <c r="P7081" s="431"/>
      <c r="R7081" s="419"/>
      <c r="S7081" s="446"/>
      <c r="T7081" s="419"/>
      <c r="V7081" s="196"/>
      <c r="W7081" s="419"/>
      <c r="X7081" s="419"/>
      <c r="Z7081" s="419"/>
      <c r="AA7081" s="419"/>
      <c r="AB7081" s="419"/>
      <c r="AD7081" s="419"/>
      <c r="AE7081" s="419"/>
      <c r="AF7081" s="419"/>
      <c r="AH7081" s="419"/>
      <c r="AI7081" s="419"/>
      <c r="AJ7081" s="419"/>
      <c r="AL7081" s="419"/>
      <c r="AM7081" s="419"/>
      <c r="AN7081" s="403"/>
      <c r="AO7081" s="419"/>
      <c r="AP7081" s="419"/>
      <c r="AQ7081" s="419"/>
      <c r="AR7081" s="419"/>
      <c r="AS7081" s="419"/>
      <c r="AT7081" s="419"/>
      <c r="AU7081" s="419"/>
      <c r="AV7081" s="419"/>
      <c r="AX7081" s="419"/>
      <c r="AY7081" s="419"/>
      <c r="AZ7081" s="419"/>
      <c r="BB7081" s="419"/>
      <c r="BC7081" s="419"/>
      <c r="BD7081" s="419"/>
      <c r="BF7081" s="419"/>
      <c r="BG7081" s="419"/>
      <c r="BH7081" s="419"/>
      <c r="BJ7081" s="419"/>
      <c r="BK7081" s="419"/>
      <c r="BL7081" s="419"/>
      <c r="BN7081" s="419"/>
      <c r="BO7081" s="419"/>
      <c r="BP7081" s="419"/>
      <c r="BR7081" s="419"/>
      <c r="BS7081" s="419"/>
      <c r="BT7081" s="419"/>
      <c r="BV7081" s="419"/>
      <c r="BW7081" s="419"/>
      <c r="BX7081" s="397"/>
      <c r="BZ7081" s="449"/>
      <c r="CB7081" s="419"/>
      <c r="CC7081" s="419"/>
      <c r="CD7081" s="419"/>
      <c r="CF7081" s="419"/>
      <c r="CG7081" s="419"/>
      <c r="CH7081" s="419"/>
    </row>
    <row r="7082" spans="3:86" ht="21" thickBot="1">
      <c r="C7082" s="425"/>
      <c r="P7082" s="431"/>
      <c r="R7082" s="419"/>
      <c r="S7082" s="446"/>
      <c r="T7082" s="419"/>
      <c r="V7082" s="196"/>
      <c r="W7082" s="419"/>
      <c r="X7082" s="419"/>
      <c r="Z7082" s="419"/>
      <c r="AA7082" s="419"/>
      <c r="AB7082" s="419"/>
      <c r="AD7082" s="419"/>
      <c r="AE7082" s="419"/>
      <c r="AF7082" s="419"/>
      <c r="AH7082" s="419"/>
      <c r="AI7082" s="419"/>
      <c r="AJ7082" s="419"/>
      <c r="AL7082" s="419"/>
      <c r="AM7082" s="419"/>
      <c r="AN7082" s="403"/>
      <c r="AO7082" s="419"/>
      <c r="AP7082" s="419"/>
      <c r="AQ7082" s="419"/>
      <c r="AR7082" s="419"/>
      <c r="AS7082" s="419"/>
      <c r="AT7082" s="419"/>
      <c r="AU7082" s="419"/>
      <c r="AV7082" s="419"/>
      <c r="AX7082" s="419"/>
      <c r="AY7082" s="419"/>
      <c r="AZ7082" s="419"/>
      <c r="BB7082" s="419"/>
      <c r="BC7082" s="419"/>
      <c r="BD7082" s="419"/>
      <c r="BF7082" s="419"/>
      <c r="BG7082" s="419"/>
      <c r="BH7082" s="419"/>
      <c r="BJ7082" s="419"/>
      <c r="BK7082" s="419"/>
      <c r="BL7082" s="419"/>
      <c r="BN7082" s="419"/>
      <c r="BO7082" s="419"/>
      <c r="BP7082" s="419"/>
      <c r="BR7082" s="419"/>
      <c r="BS7082" s="419"/>
      <c r="BT7082" s="419"/>
      <c r="BV7082" s="419"/>
      <c r="BW7082" s="419"/>
      <c r="BX7082" s="397"/>
      <c r="BZ7082" s="449"/>
      <c r="CB7082" s="419"/>
      <c r="CC7082" s="419"/>
      <c r="CD7082" s="419"/>
      <c r="CF7082" s="419"/>
      <c r="CG7082" s="419"/>
      <c r="CH7082" s="419"/>
    </row>
    <row r="7083" spans="3:86" ht="21" thickBot="1">
      <c r="C7083" s="425"/>
      <c r="P7083" s="431"/>
      <c r="R7083" s="419"/>
      <c r="S7083" s="446"/>
      <c r="T7083" s="419"/>
      <c r="V7083" s="196"/>
      <c r="W7083" s="419"/>
      <c r="X7083" s="419"/>
      <c r="Z7083" s="419"/>
      <c r="AA7083" s="419"/>
      <c r="AB7083" s="419"/>
      <c r="AD7083" s="419"/>
      <c r="AE7083" s="419"/>
      <c r="AF7083" s="419"/>
      <c r="AH7083" s="419"/>
      <c r="AI7083" s="419"/>
      <c r="AJ7083" s="419"/>
      <c r="AL7083" s="419"/>
      <c r="AM7083" s="419"/>
      <c r="AN7083" s="403"/>
      <c r="AO7083" s="419"/>
      <c r="AP7083" s="419"/>
      <c r="AQ7083" s="419"/>
      <c r="AR7083" s="419"/>
      <c r="AS7083" s="419"/>
      <c r="AT7083" s="419"/>
      <c r="AU7083" s="419"/>
      <c r="AV7083" s="419"/>
      <c r="AX7083" s="419"/>
      <c r="AY7083" s="419"/>
      <c r="AZ7083" s="419"/>
      <c r="BB7083" s="419"/>
      <c r="BC7083" s="419"/>
      <c r="BD7083" s="419"/>
      <c r="BF7083" s="419"/>
      <c r="BG7083" s="419"/>
      <c r="BH7083" s="419"/>
      <c r="BJ7083" s="419"/>
      <c r="BK7083" s="419"/>
      <c r="BL7083" s="419"/>
      <c r="BN7083" s="419"/>
      <c r="BO7083" s="419"/>
      <c r="BP7083" s="419"/>
      <c r="BR7083" s="419"/>
      <c r="BS7083" s="419"/>
      <c r="BT7083" s="419"/>
      <c r="BV7083" s="419"/>
      <c r="BW7083" s="419"/>
      <c r="BX7083" s="397"/>
      <c r="BZ7083" s="449"/>
      <c r="CB7083" s="419"/>
      <c r="CC7083" s="419"/>
      <c r="CD7083" s="419"/>
      <c r="CF7083" s="419"/>
      <c r="CG7083" s="419"/>
      <c r="CH7083" s="419"/>
    </row>
    <row r="7084" spans="3:86" ht="21" thickBot="1">
      <c r="C7084" s="425"/>
      <c r="P7084" s="431"/>
      <c r="R7084" s="419"/>
      <c r="S7084" s="446"/>
      <c r="T7084" s="419"/>
      <c r="V7084" s="196"/>
      <c r="W7084" s="419"/>
      <c r="X7084" s="419"/>
      <c r="Z7084" s="419"/>
      <c r="AA7084" s="419"/>
      <c r="AB7084" s="419"/>
      <c r="AD7084" s="419"/>
      <c r="AE7084" s="419"/>
      <c r="AF7084" s="419"/>
      <c r="AH7084" s="419"/>
      <c r="AI7084" s="419"/>
      <c r="AJ7084" s="419"/>
      <c r="AL7084" s="419"/>
      <c r="AM7084" s="419"/>
      <c r="AN7084" s="403"/>
      <c r="AO7084" s="419"/>
      <c r="AP7084" s="419"/>
      <c r="AQ7084" s="419"/>
      <c r="AR7084" s="419"/>
      <c r="AS7084" s="419"/>
      <c r="AT7084" s="419"/>
      <c r="AU7084" s="419"/>
      <c r="AV7084" s="419"/>
      <c r="AX7084" s="419"/>
      <c r="AY7084" s="419"/>
      <c r="AZ7084" s="419"/>
      <c r="BB7084" s="419"/>
      <c r="BC7084" s="419"/>
      <c r="BD7084" s="419"/>
      <c r="BF7084" s="419"/>
      <c r="BG7084" s="419"/>
      <c r="BH7084" s="419"/>
      <c r="BJ7084" s="419"/>
      <c r="BK7084" s="419"/>
      <c r="BL7084" s="419"/>
      <c r="BN7084" s="419"/>
      <c r="BO7084" s="419"/>
      <c r="BP7084" s="419"/>
      <c r="BR7084" s="419"/>
      <c r="BS7084" s="419"/>
      <c r="BT7084" s="419"/>
      <c r="BV7084" s="419"/>
      <c r="BW7084" s="419"/>
      <c r="BX7084" s="397"/>
      <c r="BZ7084" s="449"/>
      <c r="CB7084" s="419"/>
      <c r="CC7084" s="419"/>
      <c r="CD7084" s="419"/>
      <c r="CF7084" s="419"/>
      <c r="CG7084" s="419"/>
      <c r="CH7084" s="419"/>
    </row>
    <row r="7085" spans="3:86" ht="21" thickBot="1">
      <c r="C7085" s="425"/>
      <c r="P7085" s="431"/>
      <c r="R7085" s="419"/>
      <c r="S7085" s="446"/>
      <c r="T7085" s="419"/>
      <c r="V7085" s="196"/>
      <c r="W7085" s="419"/>
      <c r="X7085" s="419"/>
      <c r="Z7085" s="419"/>
      <c r="AA7085" s="419"/>
      <c r="AB7085" s="419"/>
      <c r="AD7085" s="419"/>
      <c r="AE7085" s="419"/>
      <c r="AF7085" s="419"/>
      <c r="AH7085" s="419"/>
      <c r="AI7085" s="419"/>
      <c r="AJ7085" s="419"/>
      <c r="AL7085" s="419"/>
      <c r="AM7085" s="419"/>
      <c r="AN7085" s="403"/>
      <c r="AO7085" s="419"/>
      <c r="AP7085" s="419"/>
      <c r="AQ7085" s="419"/>
      <c r="AR7085" s="419"/>
      <c r="AS7085" s="419"/>
      <c r="AT7085" s="419"/>
      <c r="AU7085" s="419"/>
      <c r="AV7085" s="419"/>
      <c r="AX7085" s="419"/>
      <c r="AY7085" s="419"/>
      <c r="AZ7085" s="419"/>
      <c r="BB7085" s="419"/>
      <c r="BC7085" s="419"/>
      <c r="BD7085" s="419"/>
      <c r="BF7085" s="419"/>
      <c r="BG7085" s="419"/>
      <c r="BH7085" s="419"/>
      <c r="BJ7085" s="419"/>
      <c r="BK7085" s="419"/>
      <c r="BL7085" s="419"/>
      <c r="BN7085" s="419"/>
      <c r="BO7085" s="419"/>
      <c r="BP7085" s="419"/>
      <c r="BR7085" s="419"/>
      <c r="BS7085" s="419"/>
      <c r="BT7085" s="419"/>
      <c r="BV7085" s="419"/>
      <c r="BW7085" s="419"/>
      <c r="BX7085" s="397"/>
      <c r="BZ7085" s="449"/>
      <c r="CB7085" s="419"/>
      <c r="CC7085" s="419"/>
      <c r="CD7085" s="419"/>
      <c r="CF7085" s="419"/>
      <c r="CG7085" s="419"/>
      <c r="CH7085" s="419"/>
    </row>
    <row r="7086" spans="3:86" ht="21" thickBot="1">
      <c r="C7086" s="425"/>
      <c r="P7086" s="431"/>
      <c r="R7086" s="419"/>
      <c r="S7086" s="446"/>
      <c r="T7086" s="419"/>
      <c r="V7086" s="196"/>
      <c r="W7086" s="419"/>
      <c r="X7086" s="419"/>
      <c r="Z7086" s="419"/>
      <c r="AA7086" s="419"/>
      <c r="AB7086" s="419"/>
      <c r="AD7086" s="419"/>
      <c r="AE7086" s="419"/>
      <c r="AF7086" s="419"/>
      <c r="AH7086" s="419"/>
      <c r="AI7086" s="419"/>
      <c r="AJ7086" s="419"/>
      <c r="AL7086" s="419"/>
      <c r="AM7086" s="419"/>
      <c r="AN7086" s="403"/>
      <c r="AO7086" s="419"/>
      <c r="AP7086" s="419"/>
      <c r="AQ7086" s="419"/>
      <c r="AR7086" s="419"/>
      <c r="AS7086" s="419"/>
      <c r="AT7086" s="419"/>
      <c r="AU7086" s="419"/>
      <c r="AV7086" s="419"/>
      <c r="AX7086" s="419"/>
      <c r="AY7086" s="419"/>
      <c r="AZ7086" s="419"/>
      <c r="BB7086" s="419"/>
      <c r="BC7086" s="419"/>
      <c r="BD7086" s="419"/>
      <c r="BF7086" s="419"/>
      <c r="BG7086" s="419"/>
      <c r="BH7086" s="419"/>
      <c r="BJ7086" s="419"/>
      <c r="BK7086" s="419"/>
      <c r="BL7086" s="419"/>
      <c r="BN7086" s="419"/>
      <c r="BO7086" s="419"/>
      <c r="BP7086" s="419"/>
      <c r="BR7086" s="419"/>
      <c r="BS7086" s="419"/>
      <c r="BT7086" s="419"/>
      <c r="BV7086" s="419"/>
      <c r="BW7086" s="419"/>
      <c r="BX7086" s="397"/>
      <c r="BZ7086" s="449"/>
      <c r="CB7086" s="419"/>
      <c r="CC7086" s="419"/>
      <c r="CD7086" s="419"/>
      <c r="CF7086" s="419"/>
      <c r="CG7086" s="419"/>
      <c r="CH7086" s="419"/>
    </row>
    <row r="7087" spans="3:86" ht="21" thickBot="1">
      <c r="C7087" s="425"/>
      <c r="P7087" s="431"/>
      <c r="R7087" s="419"/>
      <c r="S7087" s="446"/>
      <c r="T7087" s="419"/>
      <c r="V7087" s="196"/>
      <c r="W7087" s="419"/>
      <c r="X7087" s="419"/>
      <c r="Z7087" s="419"/>
      <c r="AA7087" s="419"/>
      <c r="AB7087" s="419"/>
      <c r="AD7087" s="419"/>
      <c r="AE7087" s="419"/>
      <c r="AF7087" s="419"/>
      <c r="AH7087" s="419"/>
      <c r="AI7087" s="419"/>
      <c r="AJ7087" s="419"/>
      <c r="AL7087" s="419"/>
      <c r="AM7087" s="419"/>
      <c r="AN7087" s="403"/>
      <c r="AO7087" s="419"/>
      <c r="AP7087" s="419"/>
      <c r="AQ7087" s="419"/>
      <c r="AR7087" s="419"/>
      <c r="AS7087" s="419"/>
      <c r="AT7087" s="419"/>
      <c r="AU7087" s="419"/>
      <c r="AV7087" s="419"/>
      <c r="AX7087" s="419"/>
      <c r="AY7087" s="419"/>
      <c r="AZ7087" s="419"/>
      <c r="BB7087" s="419"/>
      <c r="BC7087" s="419"/>
      <c r="BD7087" s="419"/>
      <c r="BF7087" s="419"/>
      <c r="BG7087" s="419"/>
      <c r="BH7087" s="419"/>
      <c r="BJ7087" s="419"/>
      <c r="BK7087" s="419"/>
      <c r="BL7087" s="419"/>
      <c r="BN7087" s="419"/>
      <c r="BO7087" s="419"/>
      <c r="BP7087" s="419"/>
      <c r="BR7087" s="419"/>
      <c r="BS7087" s="419"/>
      <c r="BT7087" s="419"/>
      <c r="BV7087" s="419"/>
      <c r="BW7087" s="419"/>
      <c r="BX7087" s="397"/>
      <c r="BZ7087" s="449"/>
      <c r="CB7087" s="419"/>
      <c r="CC7087" s="419"/>
      <c r="CD7087" s="419"/>
      <c r="CF7087" s="419"/>
      <c r="CG7087" s="419"/>
      <c r="CH7087" s="419"/>
    </row>
    <row r="7088" spans="3:86" ht="21" thickBot="1">
      <c r="C7088" s="425"/>
      <c r="P7088" s="431"/>
      <c r="R7088" s="419"/>
      <c r="S7088" s="446"/>
      <c r="T7088" s="419"/>
      <c r="V7088" s="196"/>
      <c r="W7088" s="419"/>
      <c r="X7088" s="419"/>
      <c r="Z7088" s="419"/>
      <c r="AA7088" s="419"/>
      <c r="AB7088" s="419"/>
      <c r="AD7088" s="419"/>
      <c r="AE7088" s="419"/>
      <c r="AF7088" s="419"/>
      <c r="AH7088" s="419"/>
      <c r="AI7088" s="419"/>
      <c r="AJ7088" s="419"/>
      <c r="AL7088" s="419"/>
      <c r="AM7088" s="419"/>
      <c r="AN7088" s="403"/>
      <c r="AO7088" s="419"/>
      <c r="AP7088" s="419"/>
      <c r="AQ7088" s="419"/>
      <c r="AR7088" s="419"/>
      <c r="AS7088" s="419"/>
      <c r="AT7088" s="419"/>
      <c r="AU7088" s="419"/>
      <c r="AV7088" s="419"/>
      <c r="AX7088" s="419"/>
      <c r="AY7088" s="419"/>
      <c r="AZ7088" s="419"/>
      <c r="BB7088" s="419"/>
      <c r="BC7088" s="419"/>
      <c r="BD7088" s="419"/>
      <c r="BF7088" s="419"/>
      <c r="BG7088" s="419"/>
      <c r="BH7088" s="419"/>
      <c r="BJ7088" s="419"/>
      <c r="BK7088" s="419"/>
      <c r="BL7088" s="419"/>
      <c r="BN7088" s="419"/>
      <c r="BO7088" s="419"/>
      <c r="BP7088" s="419"/>
      <c r="BR7088" s="419"/>
      <c r="BS7088" s="419"/>
      <c r="BT7088" s="419"/>
      <c r="BV7088" s="419"/>
      <c r="BW7088" s="419"/>
      <c r="BX7088" s="397"/>
      <c r="BZ7088" s="449"/>
      <c r="CB7088" s="419"/>
      <c r="CC7088" s="419"/>
      <c r="CD7088" s="419"/>
      <c r="CF7088" s="419"/>
      <c r="CG7088" s="419"/>
      <c r="CH7088" s="419"/>
    </row>
    <row r="7089" spans="3:86" ht="21" thickBot="1">
      <c r="C7089" s="425"/>
      <c r="P7089" s="431"/>
      <c r="R7089" s="419"/>
      <c r="S7089" s="446"/>
      <c r="T7089" s="419"/>
      <c r="V7089" s="196"/>
      <c r="W7089" s="419"/>
      <c r="X7089" s="419"/>
      <c r="Z7089" s="419"/>
      <c r="AA7089" s="419"/>
      <c r="AB7089" s="419"/>
      <c r="AD7089" s="419"/>
      <c r="AE7089" s="419"/>
      <c r="AF7089" s="419"/>
      <c r="AH7089" s="419"/>
      <c r="AI7089" s="419"/>
      <c r="AJ7089" s="419"/>
      <c r="AL7089" s="419"/>
      <c r="AM7089" s="419"/>
      <c r="AN7089" s="403"/>
      <c r="AO7089" s="419"/>
      <c r="AP7089" s="419"/>
      <c r="AQ7089" s="419"/>
      <c r="AR7089" s="419"/>
      <c r="AS7089" s="419"/>
      <c r="AT7089" s="419"/>
      <c r="AU7089" s="419"/>
      <c r="AV7089" s="419"/>
      <c r="AX7089" s="419"/>
      <c r="AY7089" s="419"/>
      <c r="AZ7089" s="419"/>
      <c r="BB7089" s="419"/>
      <c r="BC7089" s="419"/>
      <c r="BD7089" s="419"/>
      <c r="BF7089" s="419"/>
      <c r="BG7089" s="419"/>
      <c r="BH7089" s="419"/>
      <c r="BJ7089" s="419"/>
      <c r="BK7089" s="419"/>
      <c r="BL7089" s="419"/>
      <c r="BN7089" s="419"/>
      <c r="BO7089" s="419"/>
      <c r="BP7089" s="419"/>
      <c r="BR7089" s="419"/>
      <c r="BS7089" s="419"/>
      <c r="BT7089" s="419"/>
      <c r="BV7089" s="419"/>
      <c r="BW7089" s="419"/>
      <c r="BX7089" s="397"/>
      <c r="BZ7089" s="449"/>
      <c r="CB7089" s="419"/>
      <c r="CC7089" s="419"/>
      <c r="CD7089" s="419"/>
      <c r="CF7089" s="419"/>
      <c r="CG7089" s="419"/>
      <c r="CH7089" s="419"/>
    </row>
    <row r="7090" spans="3:86" ht="21" thickBot="1">
      <c r="C7090" s="425"/>
      <c r="P7090" s="431"/>
      <c r="R7090" s="419"/>
      <c r="S7090" s="446"/>
      <c r="T7090" s="419"/>
      <c r="V7090" s="196"/>
      <c r="W7090" s="419"/>
      <c r="X7090" s="419"/>
      <c r="Z7090" s="419"/>
      <c r="AA7090" s="419"/>
      <c r="AB7090" s="419"/>
      <c r="AD7090" s="419"/>
      <c r="AE7090" s="419"/>
      <c r="AF7090" s="419"/>
      <c r="AH7090" s="419"/>
      <c r="AI7090" s="419"/>
      <c r="AJ7090" s="419"/>
      <c r="AL7090" s="419"/>
      <c r="AM7090" s="419"/>
      <c r="AN7090" s="403"/>
      <c r="AO7090" s="419"/>
      <c r="AP7090" s="419"/>
      <c r="AQ7090" s="419"/>
      <c r="AR7090" s="419"/>
      <c r="AS7090" s="419"/>
      <c r="AT7090" s="419"/>
      <c r="AU7090" s="419"/>
      <c r="AV7090" s="419"/>
      <c r="AX7090" s="419"/>
      <c r="AY7090" s="419"/>
      <c r="AZ7090" s="419"/>
      <c r="BB7090" s="419"/>
      <c r="BC7090" s="419"/>
      <c r="BD7090" s="419"/>
      <c r="BF7090" s="419"/>
      <c r="BG7090" s="419"/>
      <c r="BH7090" s="419"/>
      <c r="BJ7090" s="419"/>
      <c r="BK7090" s="419"/>
      <c r="BL7090" s="419"/>
      <c r="BN7090" s="419"/>
      <c r="BO7090" s="419"/>
      <c r="BP7090" s="419"/>
      <c r="BR7090" s="419"/>
      <c r="BS7090" s="419"/>
      <c r="BT7090" s="419"/>
      <c r="BV7090" s="419"/>
      <c r="BW7090" s="419"/>
      <c r="BX7090" s="397"/>
      <c r="BZ7090" s="449"/>
      <c r="CB7090" s="419"/>
      <c r="CC7090" s="419"/>
      <c r="CD7090" s="419"/>
      <c r="CF7090" s="419"/>
      <c r="CG7090" s="419"/>
      <c r="CH7090" s="419"/>
    </row>
    <row r="7091" spans="3:86" ht="21" thickBot="1">
      <c r="C7091" s="425"/>
      <c r="P7091" s="431"/>
      <c r="R7091" s="419"/>
      <c r="S7091" s="446"/>
      <c r="T7091" s="419"/>
      <c r="V7091" s="196"/>
      <c r="W7091" s="419"/>
      <c r="X7091" s="419"/>
      <c r="Z7091" s="419"/>
      <c r="AA7091" s="419"/>
      <c r="AB7091" s="419"/>
      <c r="AD7091" s="419"/>
      <c r="AE7091" s="419"/>
      <c r="AF7091" s="419"/>
      <c r="AH7091" s="419"/>
      <c r="AI7091" s="419"/>
      <c r="AJ7091" s="419"/>
      <c r="AL7091" s="419"/>
      <c r="AM7091" s="419"/>
      <c r="AN7091" s="403"/>
      <c r="AO7091" s="419"/>
      <c r="AP7091" s="419"/>
      <c r="AQ7091" s="419"/>
      <c r="AR7091" s="419"/>
      <c r="AS7091" s="419"/>
      <c r="AT7091" s="419"/>
      <c r="AU7091" s="419"/>
      <c r="AV7091" s="419"/>
      <c r="AX7091" s="419"/>
      <c r="AY7091" s="419"/>
      <c r="AZ7091" s="419"/>
      <c r="BB7091" s="419"/>
      <c r="BC7091" s="419"/>
      <c r="BD7091" s="419"/>
      <c r="BF7091" s="419"/>
      <c r="BG7091" s="419"/>
      <c r="BH7091" s="419"/>
      <c r="BJ7091" s="419"/>
      <c r="BK7091" s="419"/>
      <c r="BL7091" s="419"/>
      <c r="BN7091" s="419"/>
      <c r="BO7091" s="419"/>
      <c r="BP7091" s="419"/>
      <c r="BR7091" s="419"/>
      <c r="BS7091" s="419"/>
      <c r="BT7091" s="419"/>
      <c r="BV7091" s="419"/>
      <c r="BW7091" s="419"/>
      <c r="BX7091" s="397"/>
      <c r="BZ7091" s="449"/>
      <c r="CB7091" s="419"/>
      <c r="CC7091" s="419"/>
      <c r="CD7091" s="419"/>
      <c r="CF7091" s="419"/>
      <c r="CG7091" s="419"/>
      <c r="CH7091" s="419"/>
    </row>
    <row r="7092" spans="3:86" ht="21" thickBot="1">
      <c r="C7092" s="425"/>
      <c r="P7092" s="431"/>
      <c r="R7092" s="419"/>
      <c r="S7092" s="446"/>
      <c r="T7092" s="419"/>
      <c r="V7092" s="196"/>
      <c r="W7092" s="419"/>
      <c r="X7092" s="419"/>
      <c r="Z7092" s="419"/>
      <c r="AA7092" s="419"/>
      <c r="AB7092" s="419"/>
      <c r="AD7092" s="419"/>
      <c r="AE7092" s="419"/>
      <c r="AF7092" s="419"/>
      <c r="AH7092" s="419"/>
      <c r="AI7092" s="419"/>
      <c r="AJ7092" s="419"/>
      <c r="AL7092" s="419"/>
      <c r="AM7092" s="419"/>
      <c r="AN7092" s="403"/>
      <c r="AO7092" s="419"/>
      <c r="AP7092" s="419"/>
      <c r="AQ7092" s="419"/>
      <c r="AR7092" s="419"/>
      <c r="AS7092" s="419"/>
      <c r="AT7092" s="419"/>
      <c r="AU7092" s="419"/>
      <c r="AV7092" s="419"/>
      <c r="AX7092" s="419"/>
      <c r="AY7092" s="419"/>
      <c r="AZ7092" s="419"/>
      <c r="BB7092" s="419"/>
      <c r="BC7092" s="419"/>
      <c r="BD7092" s="419"/>
      <c r="BF7092" s="419"/>
      <c r="BG7092" s="419"/>
      <c r="BH7092" s="419"/>
      <c r="BJ7092" s="419"/>
      <c r="BK7092" s="419"/>
      <c r="BL7092" s="419"/>
      <c r="BN7092" s="419"/>
      <c r="BO7092" s="419"/>
      <c r="BP7092" s="419"/>
      <c r="BR7092" s="419"/>
      <c r="BS7092" s="419"/>
      <c r="BT7092" s="419"/>
      <c r="BV7092" s="419"/>
      <c r="BW7092" s="419"/>
      <c r="BX7092" s="397"/>
      <c r="BZ7092" s="449"/>
      <c r="CB7092" s="419"/>
      <c r="CC7092" s="419"/>
      <c r="CD7092" s="419"/>
      <c r="CF7092" s="419"/>
      <c r="CG7092" s="419"/>
      <c r="CH7092" s="419"/>
    </row>
    <row r="7093" spans="3:86" ht="21" thickBot="1">
      <c r="C7093" s="425"/>
      <c r="P7093" s="431"/>
      <c r="R7093" s="419"/>
      <c r="S7093" s="446"/>
      <c r="T7093" s="419"/>
      <c r="V7093" s="196"/>
      <c r="W7093" s="419"/>
      <c r="X7093" s="419"/>
      <c r="Z7093" s="419"/>
      <c r="AA7093" s="419"/>
      <c r="AB7093" s="419"/>
      <c r="AD7093" s="419"/>
      <c r="AE7093" s="419"/>
      <c r="AF7093" s="419"/>
      <c r="AH7093" s="419"/>
      <c r="AI7093" s="419"/>
      <c r="AJ7093" s="419"/>
      <c r="AL7093" s="419"/>
      <c r="AM7093" s="419"/>
      <c r="AN7093" s="403"/>
      <c r="AO7093" s="419"/>
      <c r="AP7093" s="419"/>
      <c r="AQ7093" s="419"/>
      <c r="AR7093" s="419"/>
      <c r="AS7093" s="419"/>
      <c r="AT7093" s="419"/>
      <c r="AU7093" s="419"/>
      <c r="AV7093" s="419"/>
      <c r="AX7093" s="419"/>
      <c r="AY7093" s="419"/>
      <c r="AZ7093" s="419"/>
      <c r="BB7093" s="419"/>
      <c r="BC7093" s="419"/>
      <c r="BD7093" s="419"/>
      <c r="BF7093" s="419"/>
      <c r="BG7093" s="419"/>
      <c r="BH7093" s="419"/>
      <c r="BJ7093" s="419"/>
      <c r="BK7093" s="419"/>
      <c r="BL7093" s="419"/>
      <c r="BN7093" s="419"/>
      <c r="BO7093" s="419"/>
      <c r="BP7093" s="419"/>
      <c r="BR7093" s="419"/>
      <c r="BS7093" s="419"/>
      <c r="BT7093" s="419"/>
      <c r="BV7093" s="419"/>
      <c r="BW7093" s="419"/>
      <c r="BX7093" s="397"/>
      <c r="BZ7093" s="449"/>
      <c r="CB7093" s="419"/>
      <c r="CC7093" s="419"/>
      <c r="CD7093" s="419"/>
      <c r="CF7093" s="419"/>
      <c r="CG7093" s="419"/>
      <c r="CH7093" s="419"/>
    </row>
    <row r="7094" spans="3:86" ht="21" thickBot="1">
      <c r="C7094" s="425"/>
      <c r="P7094" s="431"/>
      <c r="R7094" s="419"/>
      <c r="S7094" s="446"/>
      <c r="T7094" s="419"/>
      <c r="V7094" s="196"/>
      <c r="W7094" s="419"/>
      <c r="X7094" s="419"/>
      <c r="Z7094" s="419"/>
      <c r="AA7094" s="419"/>
      <c r="AB7094" s="419"/>
      <c r="AD7094" s="419"/>
      <c r="AE7094" s="419"/>
      <c r="AF7094" s="419"/>
      <c r="AH7094" s="419"/>
      <c r="AI7094" s="419"/>
      <c r="AJ7094" s="419"/>
      <c r="AL7094" s="419"/>
      <c r="AM7094" s="419"/>
      <c r="AN7094" s="403"/>
      <c r="AO7094" s="419"/>
      <c r="AP7094" s="419"/>
      <c r="AQ7094" s="419"/>
      <c r="AR7094" s="419"/>
      <c r="AS7094" s="419"/>
      <c r="AT7094" s="419"/>
      <c r="AU7094" s="419"/>
      <c r="AV7094" s="419"/>
      <c r="AX7094" s="419"/>
      <c r="AY7094" s="419"/>
      <c r="AZ7094" s="419"/>
      <c r="BB7094" s="419"/>
      <c r="BC7094" s="419"/>
      <c r="BD7094" s="419"/>
      <c r="BF7094" s="419"/>
      <c r="BG7094" s="419"/>
      <c r="BH7094" s="419"/>
      <c r="BJ7094" s="419"/>
      <c r="BK7094" s="419"/>
      <c r="BL7094" s="419"/>
      <c r="BN7094" s="419"/>
      <c r="BO7094" s="419"/>
      <c r="BP7094" s="419"/>
      <c r="BR7094" s="419"/>
      <c r="BS7094" s="419"/>
      <c r="BT7094" s="419"/>
      <c r="BV7094" s="419"/>
      <c r="BW7094" s="419"/>
      <c r="BX7094" s="397"/>
      <c r="BZ7094" s="449"/>
      <c r="CB7094" s="419"/>
      <c r="CC7094" s="419"/>
      <c r="CD7094" s="419"/>
      <c r="CF7094" s="419"/>
      <c r="CG7094" s="419"/>
      <c r="CH7094" s="419"/>
    </row>
    <row r="7095" spans="3:86" ht="21" thickBot="1">
      <c r="C7095" s="425"/>
      <c r="P7095" s="431"/>
      <c r="R7095" s="419"/>
      <c r="S7095" s="446"/>
      <c r="T7095" s="419"/>
      <c r="V7095" s="196"/>
      <c r="W7095" s="419"/>
      <c r="X7095" s="419"/>
      <c r="Z7095" s="419"/>
      <c r="AA7095" s="419"/>
      <c r="AB7095" s="419"/>
      <c r="AD7095" s="419"/>
      <c r="AE7095" s="419"/>
      <c r="AF7095" s="419"/>
      <c r="AH7095" s="419"/>
      <c r="AI7095" s="419"/>
      <c r="AJ7095" s="419"/>
      <c r="AL7095" s="419"/>
      <c r="AM7095" s="419"/>
      <c r="AN7095" s="403"/>
      <c r="AO7095" s="419"/>
      <c r="AP7095" s="419"/>
      <c r="AQ7095" s="419"/>
      <c r="AR7095" s="419"/>
      <c r="AS7095" s="419"/>
      <c r="AT7095" s="419"/>
      <c r="AU7095" s="419"/>
      <c r="AV7095" s="419"/>
      <c r="AX7095" s="419"/>
      <c r="AY7095" s="419"/>
      <c r="AZ7095" s="419"/>
      <c r="BB7095" s="419"/>
      <c r="BC7095" s="419"/>
      <c r="BD7095" s="419"/>
      <c r="BF7095" s="419"/>
      <c r="BG7095" s="419"/>
      <c r="BH7095" s="419"/>
      <c r="BJ7095" s="419"/>
      <c r="BK7095" s="419"/>
      <c r="BL7095" s="419"/>
      <c r="BN7095" s="419"/>
      <c r="BO7095" s="419"/>
      <c r="BP7095" s="419"/>
      <c r="BR7095" s="419"/>
      <c r="BS7095" s="419"/>
      <c r="BT7095" s="419"/>
      <c r="BV7095" s="419"/>
      <c r="BW7095" s="419"/>
      <c r="BX7095" s="397"/>
      <c r="BZ7095" s="449"/>
      <c r="CB7095" s="419"/>
      <c r="CC7095" s="419"/>
      <c r="CD7095" s="419"/>
      <c r="CF7095" s="419"/>
      <c r="CG7095" s="419"/>
      <c r="CH7095" s="419"/>
    </row>
    <row r="7096" spans="3:86" ht="21" thickBot="1">
      <c r="C7096" s="425"/>
      <c r="P7096" s="431"/>
      <c r="R7096" s="419"/>
      <c r="S7096" s="446"/>
      <c r="T7096" s="419"/>
      <c r="V7096" s="196"/>
      <c r="W7096" s="419"/>
      <c r="X7096" s="419"/>
      <c r="Z7096" s="419"/>
      <c r="AA7096" s="419"/>
      <c r="AB7096" s="419"/>
      <c r="AD7096" s="419"/>
      <c r="AE7096" s="419"/>
      <c r="AF7096" s="419"/>
      <c r="AH7096" s="419"/>
      <c r="AI7096" s="419"/>
      <c r="AJ7096" s="419"/>
      <c r="AL7096" s="419"/>
      <c r="AM7096" s="419"/>
      <c r="AN7096" s="403"/>
      <c r="AO7096" s="419"/>
      <c r="AP7096" s="419"/>
      <c r="AQ7096" s="419"/>
      <c r="AR7096" s="419"/>
      <c r="AS7096" s="419"/>
      <c r="AT7096" s="419"/>
      <c r="AU7096" s="419"/>
      <c r="AV7096" s="419"/>
      <c r="AX7096" s="419"/>
      <c r="AY7096" s="419"/>
      <c r="AZ7096" s="419"/>
      <c r="BB7096" s="419"/>
      <c r="BC7096" s="419"/>
      <c r="BD7096" s="419"/>
      <c r="BF7096" s="419"/>
      <c r="BG7096" s="419"/>
      <c r="BH7096" s="419"/>
      <c r="BJ7096" s="419"/>
      <c r="BK7096" s="419"/>
      <c r="BL7096" s="419"/>
      <c r="BN7096" s="419"/>
      <c r="BO7096" s="419"/>
      <c r="BP7096" s="419"/>
      <c r="BR7096" s="419"/>
      <c r="BS7096" s="419"/>
      <c r="BT7096" s="419"/>
      <c r="BV7096" s="419"/>
      <c r="BW7096" s="419"/>
      <c r="BX7096" s="397"/>
      <c r="BZ7096" s="449"/>
      <c r="CB7096" s="419"/>
      <c r="CC7096" s="419"/>
      <c r="CD7096" s="419"/>
      <c r="CF7096" s="419"/>
      <c r="CG7096" s="419"/>
      <c r="CH7096" s="419"/>
    </row>
    <row r="7097" spans="3:86" ht="21" thickBot="1">
      <c r="C7097" s="425"/>
      <c r="P7097" s="431"/>
      <c r="R7097" s="419"/>
      <c r="S7097" s="446"/>
      <c r="T7097" s="419"/>
      <c r="V7097" s="196"/>
      <c r="W7097" s="419"/>
      <c r="X7097" s="419"/>
      <c r="Z7097" s="419"/>
      <c r="AA7097" s="419"/>
      <c r="AB7097" s="419"/>
      <c r="AD7097" s="419"/>
      <c r="AE7097" s="419"/>
      <c r="AF7097" s="419"/>
      <c r="AH7097" s="419"/>
      <c r="AI7097" s="419"/>
      <c r="AJ7097" s="419"/>
      <c r="AL7097" s="419"/>
      <c r="AM7097" s="419"/>
      <c r="AN7097" s="403"/>
      <c r="AO7097" s="419"/>
      <c r="AP7097" s="419"/>
      <c r="AQ7097" s="419"/>
      <c r="AR7097" s="419"/>
      <c r="AS7097" s="419"/>
      <c r="AT7097" s="419"/>
      <c r="AU7097" s="419"/>
      <c r="AV7097" s="419"/>
      <c r="AX7097" s="419"/>
      <c r="AY7097" s="419"/>
      <c r="AZ7097" s="419"/>
      <c r="BB7097" s="419"/>
      <c r="BC7097" s="419"/>
      <c r="BD7097" s="419"/>
      <c r="BF7097" s="419"/>
      <c r="BG7097" s="419"/>
      <c r="BH7097" s="419"/>
      <c r="BJ7097" s="419"/>
      <c r="BK7097" s="419"/>
      <c r="BL7097" s="419"/>
      <c r="BN7097" s="419"/>
      <c r="BO7097" s="419"/>
      <c r="BP7097" s="419"/>
      <c r="BR7097" s="419"/>
      <c r="BS7097" s="419"/>
      <c r="BT7097" s="419"/>
      <c r="BV7097" s="419"/>
      <c r="BW7097" s="419"/>
      <c r="BX7097" s="397"/>
      <c r="BZ7097" s="449"/>
      <c r="CB7097" s="419"/>
      <c r="CC7097" s="419"/>
      <c r="CD7097" s="419"/>
      <c r="CF7097" s="419"/>
      <c r="CG7097" s="419"/>
      <c r="CH7097" s="419"/>
    </row>
    <row r="7098" spans="3:86" ht="21" thickBot="1">
      <c r="C7098" s="425"/>
      <c r="P7098" s="431"/>
      <c r="R7098" s="419"/>
      <c r="S7098" s="446"/>
      <c r="T7098" s="419"/>
      <c r="V7098" s="196"/>
      <c r="W7098" s="419"/>
      <c r="X7098" s="419"/>
      <c r="Z7098" s="419"/>
      <c r="AA7098" s="419"/>
      <c r="AB7098" s="419"/>
      <c r="AD7098" s="419"/>
      <c r="AE7098" s="419"/>
      <c r="AF7098" s="419"/>
      <c r="AH7098" s="419"/>
      <c r="AI7098" s="419"/>
      <c r="AJ7098" s="419"/>
      <c r="AL7098" s="419"/>
      <c r="AM7098" s="419"/>
      <c r="AN7098" s="403"/>
      <c r="AO7098" s="419"/>
      <c r="AP7098" s="419"/>
      <c r="AQ7098" s="419"/>
      <c r="AR7098" s="419"/>
      <c r="AS7098" s="419"/>
      <c r="AT7098" s="419"/>
      <c r="AU7098" s="419"/>
      <c r="AV7098" s="419"/>
      <c r="AX7098" s="419"/>
      <c r="AY7098" s="419"/>
      <c r="AZ7098" s="419"/>
      <c r="BB7098" s="419"/>
      <c r="BC7098" s="419"/>
      <c r="BD7098" s="419"/>
      <c r="BF7098" s="419"/>
      <c r="BG7098" s="419"/>
      <c r="BH7098" s="419"/>
      <c r="BJ7098" s="419"/>
      <c r="BK7098" s="419"/>
      <c r="BL7098" s="419"/>
      <c r="BN7098" s="419"/>
      <c r="BO7098" s="419"/>
      <c r="BP7098" s="419"/>
      <c r="BR7098" s="419"/>
      <c r="BS7098" s="419"/>
      <c r="BT7098" s="419"/>
      <c r="BV7098" s="419"/>
      <c r="BW7098" s="419"/>
      <c r="BX7098" s="397"/>
      <c r="BZ7098" s="449"/>
      <c r="CB7098" s="419"/>
      <c r="CC7098" s="419"/>
      <c r="CD7098" s="419"/>
      <c r="CF7098" s="419"/>
      <c r="CG7098" s="419"/>
      <c r="CH7098" s="419"/>
    </row>
    <row r="7099" spans="3:86" ht="21" thickBot="1">
      <c r="C7099" s="425"/>
      <c r="P7099" s="431"/>
      <c r="R7099" s="419"/>
      <c r="S7099" s="446"/>
      <c r="T7099" s="419"/>
      <c r="V7099" s="196"/>
      <c r="W7099" s="419"/>
      <c r="X7099" s="419"/>
      <c r="Z7099" s="419"/>
      <c r="AA7099" s="419"/>
      <c r="AB7099" s="419"/>
      <c r="AD7099" s="419"/>
      <c r="AE7099" s="419"/>
      <c r="AF7099" s="419"/>
      <c r="AH7099" s="419"/>
      <c r="AI7099" s="419"/>
      <c r="AJ7099" s="419"/>
      <c r="AL7099" s="419"/>
      <c r="AM7099" s="419"/>
      <c r="AN7099" s="403"/>
      <c r="AO7099" s="419"/>
      <c r="AP7099" s="419"/>
      <c r="AQ7099" s="419"/>
      <c r="AR7099" s="419"/>
      <c r="AS7099" s="419"/>
      <c r="AT7099" s="419"/>
      <c r="AU7099" s="419"/>
      <c r="AV7099" s="419"/>
      <c r="AX7099" s="419"/>
      <c r="AY7099" s="419"/>
      <c r="AZ7099" s="419"/>
      <c r="BB7099" s="419"/>
      <c r="BC7099" s="419"/>
      <c r="BD7099" s="419"/>
      <c r="BF7099" s="419"/>
      <c r="BG7099" s="419"/>
      <c r="BH7099" s="419"/>
      <c r="BJ7099" s="419"/>
      <c r="BK7099" s="419"/>
      <c r="BL7099" s="419"/>
      <c r="BN7099" s="419"/>
      <c r="BO7099" s="419"/>
      <c r="BP7099" s="419"/>
      <c r="BR7099" s="419"/>
      <c r="BS7099" s="419"/>
      <c r="BT7099" s="419"/>
      <c r="BV7099" s="419"/>
      <c r="BW7099" s="419"/>
      <c r="BX7099" s="397"/>
      <c r="BZ7099" s="449"/>
      <c r="CB7099" s="419"/>
      <c r="CC7099" s="419"/>
      <c r="CD7099" s="419"/>
      <c r="CF7099" s="419"/>
      <c r="CG7099" s="419"/>
      <c r="CH7099" s="419"/>
    </row>
    <row r="7100" spans="3:86" ht="21" thickBot="1">
      <c r="C7100" s="425"/>
      <c r="P7100" s="431"/>
      <c r="R7100" s="419"/>
      <c r="S7100" s="446"/>
      <c r="T7100" s="419"/>
      <c r="V7100" s="196"/>
      <c r="W7100" s="419"/>
      <c r="X7100" s="419"/>
      <c r="Z7100" s="419"/>
      <c r="AA7100" s="419"/>
      <c r="AB7100" s="419"/>
      <c r="AD7100" s="419"/>
      <c r="AE7100" s="419"/>
      <c r="AF7100" s="419"/>
      <c r="AH7100" s="419"/>
      <c r="AI7100" s="419"/>
      <c r="AJ7100" s="419"/>
      <c r="AL7100" s="419"/>
      <c r="AM7100" s="419"/>
      <c r="AN7100" s="403"/>
      <c r="AO7100" s="419"/>
      <c r="AP7100" s="419"/>
      <c r="AQ7100" s="419"/>
      <c r="AR7100" s="419"/>
      <c r="AS7100" s="419"/>
      <c r="AT7100" s="419"/>
      <c r="AU7100" s="419"/>
      <c r="AV7100" s="419"/>
      <c r="AX7100" s="419"/>
      <c r="AY7100" s="419"/>
      <c r="AZ7100" s="419"/>
      <c r="BB7100" s="419"/>
      <c r="BC7100" s="419"/>
      <c r="BD7100" s="419"/>
      <c r="BF7100" s="419"/>
      <c r="BG7100" s="419"/>
      <c r="BH7100" s="419"/>
      <c r="BJ7100" s="419"/>
      <c r="BK7100" s="419"/>
      <c r="BL7100" s="419"/>
      <c r="BN7100" s="419"/>
      <c r="BO7100" s="419"/>
      <c r="BP7100" s="419"/>
      <c r="BR7100" s="419"/>
      <c r="BS7100" s="419"/>
      <c r="BT7100" s="419"/>
      <c r="BV7100" s="419"/>
      <c r="BW7100" s="419"/>
      <c r="BX7100" s="397"/>
      <c r="BZ7100" s="449"/>
      <c r="CB7100" s="419"/>
      <c r="CC7100" s="419"/>
      <c r="CD7100" s="419"/>
      <c r="CF7100" s="419"/>
      <c r="CG7100" s="419"/>
      <c r="CH7100" s="419"/>
    </row>
    <row r="7101" spans="3:86" ht="21" thickBot="1">
      <c r="C7101" s="425"/>
      <c r="P7101" s="431"/>
      <c r="R7101" s="419"/>
      <c r="S7101" s="446"/>
      <c r="T7101" s="419"/>
      <c r="V7101" s="196"/>
      <c r="W7101" s="419"/>
      <c r="X7101" s="419"/>
      <c r="Z7101" s="419"/>
      <c r="AA7101" s="419"/>
      <c r="AB7101" s="419"/>
      <c r="AD7101" s="419"/>
      <c r="AE7101" s="419"/>
      <c r="AF7101" s="419"/>
      <c r="AH7101" s="419"/>
      <c r="AI7101" s="419"/>
      <c r="AJ7101" s="419"/>
      <c r="AL7101" s="419"/>
      <c r="AM7101" s="419"/>
      <c r="AN7101" s="403"/>
      <c r="AO7101" s="419"/>
      <c r="AP7101" s="419"/>
      <c r="AQ7101" s="419"/>
      <c r="AR7101" s="419"/>
      <c r="AS7101" s="419"/>
      <c r="AT7101" s="419"/>
      <c r="AU7101" s="419"/>
      <c r="AV7101" s="419"/>
      <c r="AX7101" s="419"/>
      <c r="AY7101" s="419"/>
      <c r="AZ7101" s="419"/>
      <c r="BB7101" s="419"/>
      <c r="BC7101" s="419"/>
      <c r="BD7101" s="419"/>
      <c r="BF7101" s="419"/>
      <c r="BG7101" s="419"/>
      <c r="BH7101" s="419"/>
      <c r="BJ7101" s="419"/>
      <c r="BK7101" s="419"/>
      <c r="BL7101" s="419"/>
      <c r="BN7101" s="419"/>
      <c r="BO7101" s="419"/>
      <c r="BP7101" s="419"/>
      <c r="BR7101" s="419"/>
      <c r="BS7101" s="419"/>
      <c r="BT7101" s="419"/>
      <c r="BV7101" s="419"/>
      <c r="BW7101" s="419"/>
      <c r="BX7101" s="397"/>
      <c r="BZ7101" s="449"/>
      <c r="CB7101" s="419"/>
      <c r="CC7101" s="419"/>
      <c r="CD7101" s="419"/>
      <c r="CF7101" s="419"/>
      <c r="CG7101" s="419"/>
      <c r="CH7101" s="419"/>
    </row>
    <row r="7102" spans="3:86" ht="21" thickBot="1">
      <c r="C7102" s="425"/>
      <c r="P7102" s="431"/>
      <c r="R7102" s="419"/>
      <c r="S7102" s="446"/>
      <c r="T7102" s="419"/>
      <c r="V7102" s="196"/>
      <c r="W7102" s="419"/>
      <c r="X7102" s="419"/>
      <c r="Z7102" s="419"/>
      <c r="AA7102" s="419"/>
      <c r="AB7102" s="419"/>
      <c r="AD7102" s="419"/>
      <c r="AE7102" s="419"/>
      <c r="AF7102" s="419"/>
      <c r="AH7102" s="419"/>
      <c r="AI7102" s="419"/>
      <c r="AJ7102" s="419"/>
      <c r="AL7102" s="419"/>
      <c r="AM7102" s="419"/>
      <c r="AN7102" s="403"/>
      <c r="AO7102" s="419"/>
      <c r="AP7102" s="419"/>
      <c r="AQ7102" s="419"/>
      <c r="AR7102" s="419"/>
      <c r="AS7102" s="419"/>
      <c r="AT7102" s="419"/>
      <c r="AU7102" s="419"/>
      <c r="AV7102" s="419"/>
      <c r="AX7102" s="419"/>
      <c r="AY7102" s="419"/>
      <c r="AZ7102" s="419"/>
      <c r="BB7102" s="419"/>
      <c r="BC7102" s="419"/>
      <c r="BD7102" s="419"/>
      <c r="BF7102" s="419"/>
      <c r="BG7102" s="419"/>
      <c r="BH7102" s="419"/>
      <c r="BJ7102" s="419"/>
      <c r="BK7102" s="419"/>
      <c r="BL7102" s="419"/>
      <c r="BN7102" s="419"/>
      <c r="BO7102" s="419"/>
      <c r="BP7102" s="419"/>
      <c r="BR7102" s="419"/>
      <c r="BS7102" s="419"/>
      <c r="BT7102" s="419"/>
      <c r="BV7102" s="419"/>
      <c r="BW7102" s="419"/>
      <c r="BX7102" s="397"/>
      <c r="BZ7102" s="449"/>
      <c r="CB7102" s="419"/>
      <c r="CC7102" s="419"/>
      <c r="CD7102" s="419"/>
      <c r="CF7102" s="419"/>
      <c r="CG7102" s="419"/>
      <c r="CH7102" s="419"/>
    </row>
    <row r="7103" spans="3:86" ht="21" thickBot="1">
      <c r="C7103" s="425"/>
      <c r="P7103" s="431"/>
      <c r="R7103" s="419"/>
      <c r="S7103" s="446"/>
      <c r="T7103" s="419"/>
      <c r="V7103" s="196"/>
      <c r="W7103" s="419"/>
      <c r="X7103" s="419"/>
      <c r="Z7103" s="419"/>
      <c r="AA7103" s="419"/>
      <c r="AB7103" s="419"/>
      <c r="AD7103" s="419"/>
      <c r="AE7103" s="419"/>
      <c r="AF7103" s="419"/>
      <c r="AH7103" s="419"/>
      <c r="AI7103" s="419"/>
      <c r="AJ7103" s="419"/>
      <c r="AL7103" s="419"/>
      <c r="AM7103" s="419"/>
      <c r="AN7103" s="403"/>
      <c r="AO7103" s="419"/>
      <c r="AP7103" s="419"/>
      <c r="AQ7103" s="419"/>
      <c r="AR7103" s="419"/>
      <c r="AS7103" s="419"/>
      <c r="AT7103" s="419"/>
      <c r="AU7103" s="419"/>
      <c r="AV7103" s="419"/>
      <c r="AX7103" s="419"/>
      <c r="AY7103" s="419"/>
      <c r="AZ7103" s="419"/>
      <c r="BB7103" s="419"/>
      <c r="BC7103" s="419"/>
      <c r="BD7103" s="419"/>
      <c r="BF7103" s="419"/>
      <c r="BG7103" s="419"/>
      <c r="BH7103" s="419"/>
      <c r="BJ7103" s="419"/>
      <c r="BK7103" s="419"/>
      <c r="BL7103" s="419"/>
      <c r="BN7103" s="419"/>
      <c r="BO7103" s="419"/>
      <c r="BP7103" s="419"/>
      <c r="BR7103" s="419"/>
      <c r="BS7103" s="419"/>
      <c r="BT7103" s="419"/>
      <c r="BV7103" s="419"/>
      <c r="BW7103" s="419"/>
      <c r="BX7103" s="397"/>
      <c r="BZ7103" s="449"/>
      <c r="CB7103" s="419"/>
      <c r="CC7103" s="419"/>
      <c r="CD7103" s="419"/>
      <c r="CF7103" s="419"/>
      <c r="CG7103" s="419"/>
      <c r="CH7103" s="419"/>
    </row>
    <row r="7104" spans="3:86" ht="21" thickBot="1">
      <c r="C7104" s="425"/>
      <c r="P7104" s="431"/>
      <c r="R7104" s="419"/>
      <c r="S7104" s="446"/>
      <c r="T7104" s="419"/>
      <c r="V7104" s="196"/>
      <c r="W7104" s="419"/>
      <c r="X7104" s="419"/>
      <c r="Z7104" s="419"/>
      <c r="AA7104" s="419"/>
      <c r="AB7104" s="419"/>
      <c r="AD7104" s="419"/>
      <c r="AE7104" s="419"/>
      <c r="AF7104" s="419"/>
      <c r="AH7104" s="419"/>
      <c r="AI7104" s="419"/>
      <c r="AJ7104" s="419"/>
      <c r="AL7104" s="419"/>
      <c r="AM7104" s="419"/>
      <c r="AN7104" s="403"/>
      <c r="AO7104" s="419"/>
      <c r="AP7104" s="419"/>
      <c r="AQ7104" s="419"/>
      <c r="AR7104" s="419"/>
      <c r="AS7104" s="419"/>
      <c r="AT7104" s="419"/>
      <c r="AU7104" s="419"/>
      <c r="AV7104" s="419"/>
      <c r="AX7104" s="419"/>
      <c r="AY7104" s="419"/>
      <c r="AZ7104" s="419"/>
      <c r="BB7104" s="419"/>
      <c r="BC7104" s="419"/>
      <c r="BD7104" s="419"/>
      <c r="BF7104" s="419"/>
      <c r="BG7104" s="419"/>
      <c r="BH7104" s="419"/>
      <c r="BJ7104" s="419"/>
      <c r="BK7104" s="419"/>
      <c r="BL7104" s="419"/>
      <c r="BN7104" s="419"/>
      <c r="BO7104" s="419"/>
      <c r="BP7104" s="419"/>
      <c r="BR7104" s="419"/>
      <c r="BS7104" s="419"/>
      <c r="BT7104" s="419"/>
      <c r="BV7104" s="419"/>
      <c r="BW7104" s="419"/>
      <c r="BX7104" s="397"/>
      <c r="BZ7104" s="449"/>
      <c r="CB7104" s="419"/>
      <c r="CC7104" s="419"/>
      <c r="CD7104" s="419"/>
      <c r="CF7104" s="419"/>
      <c r="CG7104" s="419"/>
      <c r="CH7104" s="419"/>
    </row>
    <row r="7105" spans="3:86" ht="21" thickBot="1">
      <c r="C7105" s="425"/>
      <c r="P7105" s="431"/>
      <c r="R7105" s="419"/>
      <c r="S7105" s="446"/>
      <c r="T7105" s="419"/>
      <c r="V7105" s="196"/>
      <c r="W7105" s="419"/>
      <c r="X7105" s="419"/>
      <c r="Z7105" s="419"/>
      <c r="AA7105" s="419"/>
      <c r="AB7105" s="419"/>
      <c r="AD7105" s="419"/>
      <c r="AE7105" s="419"/>
      <c r="AF7105" s="419"/>
      <c r="AH7105" s="419"/>
      <c r="AI7105" s="419"/>
      <c r="AJ7105" s="419"/>
      <c r="AL7105" s="419"/>
      <c r="AM7105" s="419"/>
      <c r="AN7105" s="403"/>
      <c r="AO7105" s="419"/>
      <c r="AP7105" s="419"/>
      <c r="AQ7105" s="419"/>
      <c r="AR7105" s="419"/>
      <c r="AS7105" s="419"/>
      <c r="AT7105" s="419"/>
      <c r="AU7105" s="419"/>
      <c r="AV7105" s="419"/>
      <c r="AX7105" s="419"/>
      <c r="AY7105" s="419"/>
      <c r="AZ7105" s="419"/>
      <c r="BB7105" s="419"/>
      <c r="BC7105" s="419"/>
      <c r="BD7105" s="419"/>
      <c r="BF7105" s="419"/>
      <c r="BG7105" s="419"/>
      <c r="BH7105" s="419"/>
      <c r="BJ7105" s="419"/>
      <c r="BK7105" s="419"/>
      <c r="BL7105" s="419"/>
      <c r="BN7105" s="419"/>
      <c r="BO7105" s="419"/>
      <c r="BP7105" s="419"/>
      <c r="BR7105" s="419"/>
      <c r="BS7105" s="419"/>
      <c r="BT7105" s="419"/>
      <c r="BV7105" s="419"/>
      <c r="BW7105" s="419"/>
      <c r="BX7105" s="397"/>
      <c r="BZ7105" s="449"/>
      <c r="CB7105" s="419"/>
      <c r="CC7105" s="419"/>
      <c r="CD7105" s="419"/>
      <c r="CF7105" s="419"/>
      <c r="CG7105" s="419"/>
      <c r="CH7105" s="419"/>
    </row>
    <row r="7106" spans="3:86" ht="21" thickBot="1">
      <c r="C7106" s="425"/>
      <c r="P7106" s="431"/>
      <c r="R7106" s="419"/>
      <c r="S7106" s="446"/>
      <c r="T7106" s="419"/>
      <c r="V7106" s="196"/>
      <c r="W7106" s="419"/>
      <c r="X7106" s="419"/>
      <c r="Z7106" s="419"/>
      <c r="AA7106" s="419"/>
      <c r="AB7106" s="419"/>
      <c r="AD7106" s="419"/>
      <c r="AE7106" s="419"/>
      <c r="AF7106" s="419"/>
      <c r="AH7106" s="419"/>
      <c r="AI7106" s="419"/>
      <c r="AJ7106" s="419"/>
      <c r="AL7106" s="419"/>
      <c r="AM7106" s="419"/>
      <c r="AN7106" s="403"/>
      <c r="AO7106" s="419"/>
      <c r="AP7106" s="419"/>
      <c r="AQ7106" s="419"/>
      <c r="AR7106" s="419"/>
      <c r="AS7106" s="419"/>
      <c r="AT7106" s="419"/>
      <c r="AU7106" s="419"/>
      <c r="AV7106" s="419"/>
      <c r="AX7106" s="419"/>
      <c r="AY7106" s="419"/>
      <c r="AZ7106" s="419"/>
      <c r="BB7106" s="419"/>
      <c r="BC7106" s="419"/>
      <c r="BD7106" s="419"/>
      <c r="BF7106" s="419"/>
      <c r="BG7106" s="419"/>
      <c r="BH7106" s="419"/>
      <c r="BJ7106" s="419"/>
      <c r="BK7106" s="419"/>
      <c r="BL7106" s="419"/>
      <c r="BN7106" s="419"/>
      <c r="BO7106" s="419"/>
      <c r="BP7106" s="419"/>
      <c r="BR7106" s="419"/>
      <c r="BS7106" s="419"/>
      <c r="BT7106" s="419"/>
      <c r="BV7106" s="419"/>
      <c r="BW7106" s="419"/>
      <c r="BX7106" s="397"/>
      <c r="BZ7106" s="449"/>
      <c r="CB7106" s="419"/>
      <c r="CC7106" s="419"/>
      <c r="CD7106" s="419"/>
      <c r="CF7106" s="419"/>
      <c r="CG7106" s="419"/>
      <c r="CH7106" s="419"/>
    </row>
    <row r="7107" spans="3:86" ht="21" thickBot="1">
      <c r="C7107" s="425"/>
      <c r="P7107" s="431"/>
      <c r="R7107" s="419"/>
      <c r="S7107" s="446"/>
      <c r="T7107" s="419"/>
      <c r="V7107" s="196"/>
      <c r="W7107" s="419"/>
      <c r="X7107" s="419"/>
      <c r="Z7107" s="419"/>
      <c r="AA7107" s="419"/>
      <c r="AB7107" s="419"/>
      <c r="AD7107" s="419"/>
      <c r="AE7107" s="419"/>
      <c r="AF7107" s="419"/>
      <c r="AH7107" s="419"/>
      <c r="AI7107" s="419"/>
      <c r="AJ7107" s="419"/>
      <c r="AL7107" s="419"/>
      <c r="AM7107" s="419"/>
      <c r="AN7107" s="403"/>
      <c r="AO7107" s="419"/>
      <c r="AP7107" s="419"/>
      <c r="AQ7107" s="419"/>
      <c r="AR7107" s="419"/>
      <c r="AS7107" s="419"/>
      <c r="AT7107" s="419"/>
      <c r="AU7107" s="419"/>
      <c r="AV7107" s="419"/>
      <c r="AX7107" s="419"/>
      <c r="AY7107" s="419"/>
      <c r="AZ7107" s="419"/>
      <c r="BB7107" s="419"/>
      <c r="BC7107" s="419"/>
      <c r="BD7107" s="419"/>
      <c r="BF7107" s="419"/>
      <c r="BG7107" s="419"/>
      <c r="BH7107" s="419"/>
      <c r="BJ7107" s="419"/>
      <c r="BK7107" s="419"/>
      <c r="BL7107" s="419"/>
      <c r="BN7107" s="419"/>
      <c r="BO7107" s="419"/>
      <c r="BP7107" s="419"/>
      <c r="BR7107" s="419"/>
      <c r="BS7107" s="419"/>
      <c r="BT7107" s="419"/>
      <c r="BV7107" s="419"/>
      <c r="BW7107" s="419"/>
      <c r="BX7107" s="397"/>
      <c r="BZ7107" s="449"/>
      <c r="CB7107" s="419"/>
      <c r="CC7107" s="419"/>
      <c r="CD7107" s="419"/>
      <c r="CF7107" s="419"/>
      <c r="CG7107" s="419"/>
      <c r="CH7107" s="419"/>
    </row>
    <row r="7108" spans="3:86" ht="21" thickBot="1">
      <c r="C7108" s="425"/>
      <c r="P7108" s="431"/>
      <c r="R7108" s="419"/>
      <c r="S7108" s="446"/>
      <c r="T7108" s="419"/>
      <c r="V7108" s="196"/>
      <c r="W7108" s="419"/>
      <c r="X7108" s="419"/>
      <c r="Z7108" s="419"/>
      <c r="AA7108" s="419"/>
      <c r="AB7108" s="419"/>
      <c r="AD7108" s="419"/>
      <c r="AE7108" s="419"/>
      <c r="AF7108" s="419"/>
      <c r="AH7108" s="419"/>
      <c r="AI7108" s="419"/>
      <c r="AJ7108" s="419"/>
      <c r="AL7108" s="419"/>
      <c r="AM7108" s="419"/>
      <c r="AN7108" s="403"/>
      <c r="AO7108" s="419"/>
      <c r="AP7108" s="419"/>
      <c r="AQ7108" s="419"/>
      <c r="AR7108" s="419"/>
      <c r="AS7108" s="419"/>
      <c r="AT7108" s="419"/>
      <c r="AU7108" s="419"/>
      <c r="AV7108" s="419"/>
      <c r="AX7108" s="419"/>
      <c r="AY7108" s="419"/>
      <c r="AZ7108" s="419"/>
      <c r="BB7108" s="419"/>
      <c r="BC7108" s="419"/>
      <c r="BD7108" s="419"/>
      <c r="BF7108" s="419"/>
      <c r="BG7108" s="419"/>
      <c r="BH7108" s="419"/>
      <c r="BJ7108" s="419"/>
      <c r="BK7108" s="419"/>
      <c r="BL7108" s="419"/>
      <c r="BN7108" s="419"/>
      <c r="BO7108" s="419"/>
      <c r="BP7108" s="419"/>
      <c r="BR7108" s="419"/>
      <c r="BS7108" s="419"/>
      <c r="BT7108" s="419"/>
      <c r="BV7108" s="419"/>
      <c r="BW7108" s="419"/>
      <c r="BX7108" s="397"/>
      <c r="BZ7108" s="449"/>
      <c r="CB7108" s="419"/>
      <c r="CC7108" s="419"/>
      <c r="CD7108" s="419"/>
      <c r="CF7108" s="419"/>
      <c r="CG7108" s="419"/>
      <c r="CH7108" s="419"/>
    </row>
    <row r="7109" spans="3:86" ht="21" thickBot="1">
      <c r="C7109" s="425"/>
      <c r="P7109" s="431"/>
      <c r="R7109" s="419"/>
      <c r="S7109" s="446"/>
      <c r="T7109" s="419"/>
      <c r="V7109" s="196"/>
      <c r="W7109" s="419"/>
      <c r="X7109" s="419"/>
      <c r="Z7109" s="419"/>
      <c r="AA7109" s="419"/>
      <c r="AB7109" s="419"/>
      <c r="AD7109" s="419"/>
      <c r="AE7109" s="419"/>
      <c r="AF7109" s="419"/>
      <c r="AH7109" s="419"/>
      <c r="AI7109" s="419"/>
      <c r="AJ7109" s="419"/>
      <c r="AL7109" s="419"/>
      <c r="AM7109" s="419"/>
      <c r="AN7109" s="403"/>
      <c r="AO7109" s="419"/>
      <c r="AP7109" s="419"/>
      <c r="AQ7109" s="419"/>
      <c r="AR7109" s="419"/>
      <c r="AS7109" s="419"/>
      <c r="AT7109" s="419"/>
      <c r="AU7109" s="419"/>
      <c r="AV7109" s="419"/>
      <c r="AX7109" s="419"/>
      <c r="AY7109" s="419"/>
      <c r="AZ7109" s="419"/>
      <c r="BB7109" s="419"/>
      <c r="BC7109" s="419"/>
      <c r="BD7109" s="419"/>
      <c r="BF7109" s="419"/>
      <c r="BG7109" s="419"/>
      <c r="BH7109" s="419"/>
      <c r="BJ7109" s="419"/>
      <c r="BK7109" s="419"/>
      <c r="BL7109" s="419"/>
      <c r="BN7109" s="419"/>
      <c r="BO7109" s="419"/>
      <c r="BP7109" s="419"/>
      <c r="BR7109" s="419"/>
      <c r="BS7109" s="419"/>
      <c r="BT7109" s="419"/>
      <c r="BV7109" s="419"/>
      <c r="BW7109" s="419"/>
      <c r="BX7109" s="397"/>
      <c r="BZ7109" s="449"/>
      <c r="CB7109" s="419"/>
      <c r="CC7109" s="419"/>
      <c r="CD7109" s="419"/>
      <c r="CF7109" s="419"/>
      <c r="CG7109" s="419"/>
      <c r="CH7109" s="419"/>
    </row>
    <row r="7110" spans="3:86" ht="21" thickBot="1">
      <c r="C7110" s="425"/>
      <c r="P7110" s="431"/>
      <c r="R7110" s="419"/>
      <c r="S7110" s="446"/>
      <c r="T7110" s="419"/>
      <c r="V7110" s="196"/>
      <c r="W7110" s="419"/>
      <c r="X7110" s="419"/>
      <c r="Z7110" s="419"/>
      <c r="AA7110" s="419"/>
      <c r="AB7110" s="419"/>
      <c r="AD7110" s="419"/>
      <c r="AE7110" s="419"/>
      <c r="AF7110" s="419"/>
      <c r="AH7110" s="419"/>
      <c r="AI7110" s="419"/>
      <c r="AJ7110" s="419"/>
      <c r="AL7110" s="419"/>
      <c r="AM7110" s="419"/>
      <c r="AN7110" s="403"/>
      <c r="AO7110" s="419"/>
      <c r="AP7110" s="419"/>
      <c r="AQ7110" s="419"/>
      <c r="AR7110" s="419"/>
      <c r="AS7110" s="419"/>
      <c r="AT7110" s="419"/>
      <c r="AU7110" s="419"/>
      <c r="AV7110" s="419"/>
      <c r="AX7110" s="419"/>
      <c r="AY7110" s="419"/>
      <c r="AZ7110" s="419"/>
      <c r="BB7110" s="419"/>
      <c r="BC7110" s="419"/>
      <c r="BD7110" s="419"/>
      <c r="BF7110" s="419"/>
      <c r="BG7110" s="419"/>
      <c r="BH7110" s="419"/>
      <c r="BJ7110" s="419"/>
      <c r="BK7110" s="419"/>
      <c r="BL7110" s="419"/>
      <c r="BN7110" s="419"/>
      <c r="BO7110" s="419"/>
      <c r="BP7110" s="419"/>
      <c r="BR7110" s="419"/>
      <c r="BS7110" s="419"/>
      <c r="BT7110" s="419"/>
      <c r="BV7110" s="419"/>
      <c r="BW7110" s="419"/>
      <c r="BX7110" s="397"/>
      <c r="BZ7110" s="449"/>
      <c r="CB7110" s="419"/>
      <c r="CC7110" s="419"/>
      <c r="CD7110" s="419"/>
      <c r="CF7110" s="419"/>
      <c r="CG7110" s="419"/>
      <c r="CH7110" s="419"/>
    </row>
    <row r="7111" spans="3:86" ht="21" thickBot="1">
      <c r="C7111" s="425"/>
      <c r="P7111" s="431"/>
      <c r="R7111" s="419"/>
      <c r="S7111" s="446"/>
      <c r="T7111" s="419"/>
      <c r="V7111" s="196"/>
      <c r="W7111" s="419"/>
      <c r="X7111" s="419"/>
      <c r="Z7111" s="419"/>
      <c r="AA7111" s="419"/>
      <c r="AB7111" s="419"/>
      <c r="AD7111" s="419"/>
      <c r="AE7111" s="419"/>
      <c r="AF7111" s="419"/>
      <c r="AH7111" s="419"/>
      <c r="AI7111" s="419"/>
      <c r="AJ7111" s="419"/>
      <c r="AL7111" s="419"/>
      <c r="AM7111" s="419"/>
      <c r="AN7111" s="403"/>
      <c r="AO7111" s="419"/>
      <c r="AP7111" s="419"/>
      <c r="AQ7111" s="419"/>
      <c r="AR7111" s="419"/>
      <c r="AS7111" s="419"/>
      <c r="AT7111" s="419"/>
      <c r="AU7111" s="419"/>
      <c r="AV7111" s="419"/>
      <c r="AX7111" s="419"/>
      <c r="AY7111" s="419"/>
      <c r="AZ7111" s="419"/>
      <c r="BB7111" s="419"/>
      <c r="BC7111" s="419"/>
      <c r="BD7111" s="419"/>
      <c r="BF7111" s="419"/>
      <c r="BG7111" s="419"/>
      <c r="BH7111" s="419"/>
      <c r="BJ7111" s="419"/>
      <c r="BK7111" s="419"/>
      <c r="BL7111" s="419"/>
      <c r="BN7111" s="419"/>
      <c r="BO7111" s="419"/>
      <c r="BP7111" s="419"/>
      <c r="BR7111" s="419"/>
      <c r="BS7111" s="419"/>
      <c r="BT7111" s="419"/>
      <c r="BV7111" s="419"/>
      <c r="BW7111" s="419"/>
      <c r="BX7111" s="397"/>
      <c r="BZ7111" s="449"/>
      <c r="CB7111" s="419"/>
      <c r="CC7111" s="419"/>
      <c r="CD7111" s="419"/>
      <c r="CF7111" s="419"/>
      <c r="CG7111" s="419"/>
      <c r="CH7111" s="419"/>
    </row>
    <row r="7112" spans="3:86" ht="21" thickBot="1">
      <c r="C7112" s="425"/>
      <c r="P7112" s="431"/>
      <c r="R7112" s="419"/>
      <c r="S7112" s="446"/>
      <c r="T7112" s="419"/>
      <c r="V7112" s="196"/>
      <c r="W7112" s="419"/>
      <c r="X7112" s="419"/>
      <c r="Z7112" s="419"/>
      <c r="AA7112" s="419"/>
      <c r="AB7112" s="419"/>
      <c r="AD7112" s="419"/>
      <c r="AE7112" s="419"/>
      <c r="AF7112" s="419"/>
      <c r="AH7112" s="419"/>
      <c r="AI7112" s="419"/>
      <c r="AJ7112" s="419"/>
      <c r="AL7112" s="419"/>
      <c r="AM7112" s="419"/>
      <c r="AN7112" s="403"/>
      <c r="AO7112" s="419"/>
      <c r="AP7112" s="419"/>
      <c r="AQ7112" s="419"/>
      <c r="AR7112" s="419"/>
      <c r="AS7112" s="419"/>
      <c r="AT7112" s="419"/>
      <c r="AU7112" s="419"/>
      <c r="AV7112" s="419"/>
      <c r="AX7112" s="419"/>
      <c r="AY7112" s="419"/>
      <c r="AZ7112" s="419"/>
      <c r="BB7112" s="419"/>
      <c r="BC7112" s="419"/>
      <c r="BD7112" s="419"/>
      <c r="BF7112" s="419"/>
      <c r="BG7112" s="419"/>
      <c r="BH7112" s="419"/>
      <c r="BJ7112" s="419"/>
      <c r="BK7112" s="419"/>
      <c r="BL7112" s="419"/>
      <c r="BN7112" s="419"/>
      <c r="BO7112" s="419"/>
      <c r="BP7112" s="419"/>
      <c r="BR7112" s="419"/>
      <c r="BS7112" s="419"/>
      <c r="BT7112" s="419"/>
      <c r="BV7112" s="419"/>
      <c r="BW7112" s="419"/>
      <c r="BX7112" s="397"/>
      <c r="BZ7112" s="449"/>
      <c r="CB7112" s="419"/>
      <c r="CC7112" s="419"/>
      <c r="CD7112" s="419"/>
      <c r="CF7112" s="419"/>
      <c r="CG7112" s="419"/>
      <c r="CH7112" s="419"/>
    </row>
    <row r="7113" spans="3:86" ht="21" thickBot="1">
      <c r="C7113" s="425"/>
      <c r="P7113" s="431"/>
      <c r="R7113" s="419"/>
      <c r="S7113" s="446"/>
      <c r="T7113" s="419"/>
      <c r="V7113" s="196"/>
      <c r="W7113" s="419"/>
      <c r="X7113" s="419"/>
      <c r="Z7113" s="419"/>
      <c r="AA7113" s="419"/>
      <c r="AB7113" s="419"/>
      <c r="AD7113" s="419"/>
      <c r="AE7113" s="419"/>
      <c r="AF7113" s="419"/>
      <c r="AH7113" s="419"/>
      <c r="AI7113" s="419"/>
      <c r="AJ7113" s="419"/>
      <c r="AL7113" s="419"/>
      <c r="AM7113" s="419"/>
      <c r="AN7113" s="403"/>
      <c r="AO7113" s="419"/>
      <c r="AP7113" s="419"/>
      <c r="AQ7113" s="419"/>
      <c r="AR7113" s="419"/>
      <c r="AS7113" s="419"/>
      <c r="AT7113" s="419"/>
      <c r="AU7113" s="419"/>
      <c r="AV7113" s="419"/>
      <c r="AX7113" s="419"/>
      <c r="AY7113" s="419"/>
      <c r="AZ7113" s="419"/>
      <c r="BB7113" s="419"/>
      <c r="BC7113" s="419"/>
      <c r="BD7113" s="419"/>
      <c r="BF7113" s="419"/>
      <c r="BG7113" s="419"/>
      <c r="BH7113" s="419"/>
      <c r="BJ7113" s="419"/>
      <c r="BK7113" s="419"/>
      <c r="BL7113" s="419"/>
      <c r="BN7113" s="419"/>
      <c r="BO7113" s="419"/>
      <c r="BP7113" s="419"/>
      <c r="BR7113" s="419"/>
      <c r="BS7113" s="419"/>
      <c r="BT7113" s="419"/>
      <c r="BV7113" s="419"/>
      <c r="BW7113" s="419"/>
      <c r="BX7113" s="397"/>
      <c r="BZ7113" s="449"/>
      <c r="CB7113" s="419"/>
      <c r="CC7113" s="419"/>
      <c r="CD7113" s="419"/>
      <c r="CF7113" s="419"/>
      <c r="CG7113" s="419"/>
      <c r="CH7113" s="419"/>
    </row>
    <row r="7114" spans="3:86" ht="21" thickBot="1">
      <c r="C7114" s="425"/>
      <c r="P7114" s="431"/>
      <c r="R7114" s="419"/>
      <c r="S7114" s="446"/>
      <c r="T7114" s="419"/>
      <c r="V7114" s="196"/>
      <c r="W7114" s="419"/>
      <c r="X7114" s="419"/>
      <c r="Z7114" s="419"/>
      <c r="AA7114" s="419"/>
      <c r="AB7114" s="419"/>
      <c r="AD7114" s="419"/>
      <c r="AE7114" s="419"/>
      <c r="AF7114" s="419"/>
      <c r="AH7114" s="419"/>
      <c r="AI7114" s="419"/>
      <c r="AJ7114" s="419"/>
      <c r="AL7114" s="419"/>
      <c r="AM7114" s="419"/>
      <c r="AN7114" s="403"/>
      <c r="AO7114" s="419"/>
      <c r="AP7114" s="419"/>
      <c r="AQ7114" s="419"/>
      <c r="AR7114" s="419"/>
      <c r="AS7114" s="419"/>
      <c r="AT7114" s="419"/>
      <c r="AU7114" s="419"/>
      <c r="AV7114" s="419"/>
      <c r="AX7114" s="419"/>
      <c r="AY7114" s="419"/>
      <c r="AZ7114" s="419"/>
      <c r="BB7114" s="419"/>
      <c r="BC7114" s="419"/>
      <c r="BD7114" s="419"/>
      <c r="BF7114" s="419"/>
      <c r="BG7114" s="419"/>
      <c r="BH7114" s="419"/>
      <c r="BJ7114" s="419"/>
      <c r="BK7114" s="419"/>
      <c r="BL7114" s="419"/>
      <c r="BN7114" s="419"/>
      <c r="BO7114" s="419"/>
      <c r="BP7114" s="419"/>
      <c r="BR7114" s="419"/>
      <c r="BS7114" s="419"/>
      <c r="BT7114" s="419"/>
      <c r="BV7114" s="419"/>
      <c r="BW7114" s="419"/>
      <c r="BX7114" s="397"/>
      <c r="BZ7114" s="449"/>
      <c r="CB7114" s="419"/>
      <c r="CC7114" s="419"/>
      <c r="CD7114" s="419"/>
      <c r="CF7114" s="419"/>
      <c r="CG7114" s="419"/>
      <c r="CH7114" s="419"/>
    </row>
    <row r="7115" spans="3:86" ht="21" thickBot="1">
      <c r="C7115" s="425"/>
      <c r="P7115" s="431"/>
      <c r="R7115" s="419"/>
      <c r="S7115" s="446"/>
      <c r="T7115" s="419"/>
      <c r="V7115" s="196"/>
      <c r="W7115" s="419"/>
      <c r="X7115" s="419"/>
      <c r="Z7115" s="419"/>
      <c r="AA7115" s="419"/>
      <c r="AB7115" s="419"/>
      <c r="AD7115" s="419"/>
      <c r="AE7115" s="419"/>
      <c r="AF7115" s="419"/>
      <c r="AH7115" s="419"/>
      <c r="AI7115" s="419"/>
      <c r="AJ7115" s="419"/>
      <c r="AL7115" s="419"/>
      <c r="AM7115" s="419"/>
      <c r="AN7115" s="403"/>
      <c r="AO7115" s="419"/>
      <c r="AP7115" s="419"/>
      <c r="AQ7115" s="419"/>
      <c r="AR7115" s="419"/>
      <c r="AS7115" s="419"/>
      <c r="AT7115" s="419"/>
      <c r="AU7115" s="419"/>
      <c r="AV7115" s="419"/>
      <c r="AX7115" s="419"/>
      <c r="AY7115" s="419"/>
      <c r="AZ7115" s="419"/>
      <c r="BB7115" s="419"/>
      <c r="BC7115" s="419"/>
      <c r="BD7115" s="419"/>
      <c r="BF7115" s="419"/>
      <c r="BG7115" s="419"/>
      <c r="BH7115" s="419"/>
      <c r="BJ7115" s="419"/>
      <c r="BK7115" s="419"/>
      <c r="BL7115" s="419"/>
      <c r="BN7115" s="419"/>
      <c r="BO7115" s="419"/>
      <c r="BP7115" s="419"/>
      <c r="BR7115" s="419"/>
      <c r="BS7115" s="419"/>
      <c r="BT7115" s="419"/>
      <c r="BV7115" s="419"/>
      <c r="BW7115" s="419"/>
      <c r="BX7115" s="397"/>
      <c r="BZ7115" s="449"/>
      <c r="CB7115" s="419"/>
      <c r="CC7115" s="419"/>
      <c r="CD7115" s="419"/>
      <c r="CF7115" s="419"/>
      <c r="CG7115" s="419"/>
      <c r="CH7115" s="419"/>
    </row>
    <row r="7116" spans="3:86" ht="21" thickBot="1">
      <c r="C7116" s="425"/>
      <c r="P7116" s="431"/>
      <c r="R7116" s="419"/>
      <c r="S7116" s="446"/>
      <c r="T7116" s="419"/>
      <c r="V7116" s="196"/>
      <c r="W7116" s="419"/>
      <c r="X7116" s="419"/>
      <c r="Z7116" s="419"/>
      <c r="AA7116" s="419"/>
      <c r="AB7116" s="419"/>
      <c r="AD7116" s="419"/>
      <c r="AE7116" s="419"/>
      <c r="AF7116" s="419"/>
      <c r="AH7116" s="419"/>
      <c r="AI7116" s="419"/>
      <c r="AJ7116" s="419"/>
      <c r="AL7116" s="419"/>
      <c r="AM7116" s="419"/>
      <c r="AN7116" s="403"/>
      <c r="AO7116" s="419"/>
      <c r="AP7116" s="419"/>
      <c r="AQ7116" s="419"/>
      <c r="AR7116" s="419"/>
      <c r="AS7116" s="419"/>
      <c r="AT7116" s="419"/>
      <c r="AU7116" s="419"/>
      <c r="AV7116" s="419"/>
      <c r="AX7116" s="419"/>
      <c r="AY7116" s="419"/>
      <c r="AZ7116" s="419"/>
      <c r="BB7116" s="419"/>
      <c r="BC7116" s="419"/>
      <c r="BD7116" s="419"/>
      <c r="BF7116" s="419"/>
      <c r="BG7116" s="419"/>
      <c r="BH7116" s="419"/>
      <c r="BJ7116" s="419"/>
      <c r="BK7116" s="419"/>
      <c r="BL7116" s="419"/>
      <c r="BN7116" s="419"/>
      <c r="BO7116" s="419"/>
      <c r="BP7116" s="419"/>
      <c r="BR7116" s="419"/>
      <c r="BS7116" s="419"/>
      <c r="BT7116" s="419"/>
      <c r="BV7116" s="419"/>
      <c r="BW7116" s="419"/>
      <c r="BX7116" s="397"/>
      <c r="BZ7116" s="449"/>
      <c r="CB7116" s="419"/>
      <c r="CC7116" s="419"/>
      <c r="CD7116" s="419"/>
      <c r="CF7116" s="419"/>
      <c r="CG7116" s="419"/>
      <c r="CH7116" s="419"/>
    </row>
    <row r="7117" spans="3:86" ht="21" thickBot="1">
      <c r="C7117" s="425"/>
      <c r="P7117" s="431"/>
      <c r="R7117" s="419"/>
      <c r="S7117" s="446"/>
      <c r="T7117" s="419"/>
      <c r="V7117" s="196"/>
      <c r="W7117" s="419"/>
      <c r="X7117" s="419"/>
      <c r="Z7117" s="419"/>
      <c r="AA7117" s="419"/>
      <c r="AB7117" s="419"/>
      <c r="AD7117" s="419"/>
      <c r="AE7117" s="419"/>
      <c r="AF7117" s="419"/>
      <c r="AH7117" s="419"/>
      <c r="AI7117" s="419"/>
      <c r="AJ7117" s="419"/>
      <c r="AL7117" s="419"/>
      <c r="AM7117" s="419"/>
      <c r="AN7117" s="403"/>
      <c r="AO7117" s="419"/>
      <c r="AP7117" s="419"/>
      <c r="AQ7117" s="419"/>
      <c r="AR7117" s="419"/>
      <c r="AS7117" s="419"/>
      <c r="AT7117" s="419"/>
      <c r="AU7117" s="419"/>
      <c r="AV7117" s="419"/>
      <c r="AX7117" s="419"/>
      <c r="AY7117" s="419"/>
      <c r="AZ7117" s="419"/>
      <c r="BB7117" s="419"/>
      <c r="BC7117" s="419"/>
      <c r="BD7117" s="419"/>
      <c r="BF7117" s="419"/>
      <c r="BG7117" s="419"/>
      <c r="BH7117" s="419"/>
      <c r="BJ7117" s="419"/>
      <c r="BK7117" s="419"/>
      <c r="BL7117" s="419"/>
      <c r="BN7117" s="419"/>
      <c r="BO7117" s="419"/>
      <c r="BP7117" s="419"/>
      <c r="BR7117" s="419"/>
      <c r="BS7117" s="419"/>
      <c r="BT7117" s="419"/>
      <c r="BV7117" s="419"/>
      <c r="BW7117" s="419"/>
      <c r="BX7117" s="397"/>
      <c r="BZ7117" s="449"/>
      <c r="CB7117" s="419"/>
      <c r="CC7117" s="419"/>
      <c r="CD7117" s="419"/>
      <c r="CF7117" s="419"/>
      <c r="CG7117" s="419"/>
      <c r="CH7117" s="419"/>
    </row>
    <row r="7118" spans="3:86" ht="21" thickBot="1">
      <c r="C7118" s="425"/>
      <c r="P7118" s="431"/>
      <c r="R7118" s="419"/>
      <c r="S7118" s="446"/>
      <c r="T7118" s="419"/>
      <c r="V7118" s="196"/>
      <c r="W7118" s="419"/>
      <c r="X7118" s="419"/>
      <c r="Z7118" s="419"/>
      <c r="AA7118" s="419"/>
      <c r="AB7118" s="419"/>
      <c r="AD7118" s="419"/>
      <c r="AE7118" s="419"/>
      <c r="AF7118" s="419"/>
      <c r="AH7118" s="419"/>
      <c r="AI7118" s="419"/>
      <c r="AJ7118" s="419"/>
      <c r="AL7118" s="419"/>
      <c r="AM7118" s="419"/>
      <c r="AN7118" s="403"/>
      <c r="AO7118" s="419"/>
      <c r="AP7118" s="419"/>
      <c r="AQ7118" s="419"/>
      <c r="AR7118" s="419"/>
      <c r="AS7118" s="419"/>
      <c r="AT7118" s="419"/>
      <c r="AU7118" s="419"/>
      <c r="AV7118" s="419"/>
      <c r="AX7118" s="419"/>
      <c r="AY7118" s="419"/>
      <c r="AZ7118" s="419"/>
      <c r="BB7118" s="419"/>
      <c r="BC7118" s="419"/>
      <c r="BD7118" s="419"/>
      <c r="BF7118" s="419"/>
      <c r="BG7118" s="419"/>
      <c r="BH7118" s="419"/>
      <c r="BJ7118" s="419"/>
      <c r="BK7118" s="419"/>
      <c r="BL7118" s="419"/>
      <c r="BN7118" s="419"/>
      <c r="BO7118" s="419"/>
      <c r="BP7118" s="419"/>
      <c r="BR7118" s="419"/>
      <c r="BS7118" s="419"/>
      <c r="BT7118" s="419"/>
      <c r="BV7118" s="419"/>
      <c r="BW7118" s="419"/>
      <c r="BX7118" s="397"/>
      <c r="BZ7118" s="449"/>
      <c r="CB7118" s="419"/>
      <c r="CC7118" s="419"/>
      <c r="CD7118" s="419"/>
      <c r="CF7118" s="419"/>
      <c r="CG7118" s="419"/>
      <c r="CH7118" s="419"/>
    </row>
    <row r="7119" spans="3:86" ht="21" thickBot="1">
      <c r="C7119" s="425"/>
      <c r="P7119" s="431"/>
      <c r="R7119" s="419"/>
      <c r="S7119" s="446"/>
      <c r="T7119" s="419"/>
      <c r="V7119" s="196"/>
      <c r="W7119" s="419"/>
      <c r="X7119" s="419"/>
      <c r="Z7119" s="419"/>
      <c r="AA7119" s="419"/>
      <c r="AB7119" s="419"/>
      <c r="AD7119" s="419"/>
      <c r="AE7119" s="419"/>
      <c r="AF7119" s="419"/>
      <c r="AH7119" s="419"/>
      <c r="AI7119" s="419"/>
      <c r="AJ7119" s="419"/>
      <c r="AL7119" s="419"/>
      <c r="AM7119" s="419"/>
      <c r="AN7119" s="403"/>
      <c r="AO7119" s="419"/>
      <c r="AP7119" s="419"/>
      <c r="AQ7119" s="419"/>
      <c r="AR7119" s="419"/>
      <c r="AS7119" s="419"/>
      <c r="AT7119" s="419"/>
      <c r="AU7119" s="419"/>
      <c r="AV7119" s="419"/>
      <c r="AX7119" s="419"/>
      <c r="AY7119" s="419"/>
      <c r="AZ7119" s="419"/>
      <c r="BB7119" s="419"/>
      <c r="BC7119" s="419"/>
      <c r="BD7119" s="419"/>
      <c r="BF7119" s="419"/>
      <c r="BG7119" s="419"/>
      <c r="BH7119" s="419"/>
      <c r="BJ7119" s="419"/>
      <c r="BK7119" s="419"/>
      <c r="BL7119" s="419"/>
      <c r="BN7119" s="419"/>
      <c r="BO7119" s="419"/>
      <c r="BP7119" s="419"/>
      <c r="BR7119" s="419"/>
      <c r="BS7119" s="419"/>
      <c r="BT7119" s="419"/>
      <c r="BV7119" s="419"/>
      <c r="BW7119" s="419"/>
      <c r="BX7119" s="397"/>
      <c r="BZ7119" s="449"/>
      <c r="CB7119" s="419"/>
      <c r="CC7119" s="419"/>
      <c r="CD7119" s="419"/>
      <c r="CF7119" s="419"/>
      <c r="CG7119" s="419"/>
      <c r="CH7119" s="419"/>
    </row>
    <row r="7120" spans="3:86" ht="21" thickBot="1">
      <c r="C7120" s="425"/>
      <c r="P7120" s="431"/>
      <c r="R7120" s="419"/>
      <c r="S7120" s="446"/>
      <c r="T7120" s="419"/>
      <c r="V7120" s="196"/>
      <c r="W7120" s="419"/>
      <c r="X7120" s="419"/>
      <c r="Z7120" s="419"/>
      <c r="AA7120" s="419"/>
      <c r="AB7120" s="419"/>
      <c r="AD7120" s="419"/>
      <c r="AE7120" s="419"/>
      <c r="AF7120" s="419"/>
      <c r="AH7120" s="419"/>
      <c r="AI7120" s="419"/>
      <c r="AJ7120" s="419"/>
      <c r="AL7120" s="419"/>
      <c r="AM7120" s="419"/>
      <c r="AN7120" s="403"/>
      <c r="AO7120" s="419"/>
      <c r="AP7120" s="419"/>
      <c r="AQ7120" s="419"/>
      <c r="AR7120" s="419"/>
      <c r="AS7120" s="419"/>
      <c r="AT7120" s="419"/>
      <c r="AU7120" s="419"/>
      <c r="AV7120" s="419"/>
      <c r="AX7120" s="419"/>
      <c r="AY7120" s="419"/>
      <c r="AZ7120" s="419"/>
      <c r="BB7120" s="419"/>
      <c r="BC7120" s="419"/>
      <c r="BD7120" s="419"/>
      <c r="BF7120" s="419"/>
      <c r="BG7120" s="419"/>
      <c r="BH7120" s="419"/>
      <c r="BJ7120" s="419"/>
      <c r="BK7120" s="419"/>
      <c r="BL7120" s="419"/>
      <c r="BN7120" s="419"/>
      <c r="BO7120" s="419"/>
      <c r="BP7120" s="419"/>
      <c r="BR7120" s="419"/>
      <c r="BS7120" s="419"/>
      <c r="BT7120" s="419"/>
      <c r="BV7120" s="419"/>
      <c r="BW7120" s="419"/>
      <c r="BX7120" s="397"/>
      <c r="BZ7120" s="449"/>
      <c r="CB7120" s="419"/>
      <c r="CC7120" s="419"/>
      <c r="CD7120" s="419"/>
      <c r="CF7120" s="419"/>
      <c r="CG7120" s="419"/>
      <c r="CH7120" s="419"/>
    </row>
    <row r="7121" spans="3:86" ht="21" thickBot="1">
      <c r="C7121" s="425"/>
      <c r="P7121" s="431"/>
      <c r="R7121" s="419"/>
      <c r="S7121" s="446"/>
      <c r="T7121" s="419"/>
      <c r="V7121" s="196"/>
      <c r="W7121" s="419"/>
      <c r="X7121" s="419"/>
      <c r="Z7121" s="419"/>
      <c r="AA7121" s="419"/>
      <c r="AB7121" s="419"/>
      <c r="AD7121" s="419"/>
      <c r="AE7121" s="419"/>
      <c r="AF7121" s="419"/>
      <c r="AH7121" s="419"/>
      <c r="AI7121" s="419"/>
      <c r="AJ7121" s="419"/>
      <c r="AL7121" s="419"/>
      <c r="AM7121" s="419"/>
      <c r="AN7121" s="403"/>
      <c r="AO7121" s="419"/>
      <c r="AP7121" s="419"/>
      <c r="AQ7121" s="419"/>
      <c r="AR7121" s="419"/>
      <c r="AS7121" s="419"/>
      <c r="AT7121" s="419"/>
      <c r="AU7121" s="419"/>
      <c r="AV7121" s="419"/>
      <c r="AX7121" s="419"/>
      <c r="AY7121" s="419"/>
      <c r="AZ7121" s="419"/>
      <c r="BB7121" s="419"/>
      <c r="BC7121" s="419"/>
      <c r="BD7121" s="419"/>
      <c r="BF7121" s="419"/>
      <c r="BG7121" s="419"/>
      <c r="BH7121" s="419"/>
      <c r="BJ7121" s="419"/>
      <c r="BK7121" s="419"/>
      <c r="BL7121" s="419"/>
      <c r="BN7121" s="419"/>
      <c r="BO7121" s="419"/>
      <c r="BP7121" s="419"/>
      <c r="BR7121" s="419"/>
      <c r="BS7121" s="419"/>
      <c r="BT7121" s="419"/>
      <c r="BV7121" s="419"/>
      <c r="BW7121" s="419"/>
      <c r="BX7121" s="397"/>
      <c r="BZ7121" s="449"/>
      <c r="CB7121" s="419"/>
      <c r="CC7121" s="419"/>
      <c r="CD7121" s="419"/>
      <c r="CF7121" s="419"/>
      <c r="CG7121" s="419"/>
      <c r="CH7121" s="419"/>
    </row>
    <row r="7122" spans="3:86" ht="21" thickBot="1">
      <c r="C7122" s="425"/>
      <c r="P7122" s="431"/>
      <c r="R7122" s="419"/>
      <c r="S7122" s="446"/>
      <c r="T7122" s="419"/>
      <c r="V7122" s="196"/>
      <c r="W7122" s="419"/>
      <c r="X7122" s="419"/>
      <c r="Z7122" s="419"/>
      <c r="AA7122" s="419"/>
      <c r="AB7122" s="419"/>
      <c r="AD7122" s="419"/>
      <c r="AE7122" s="419"/>
      <c r="AF7122" s="419"/>
      <c r="AH7122" s="419"/>
      <c r="AI7122" s="419"/>
      <c r="AJ7122" s="419"/>
      <c r="AL7122" s="419"/>
      <c r="AM7122" s="419"/>
      <c r="AN7122" s="403"/>
      <c r="AO7122" s="419"/>
      <c r="AP7122" s="419"/>
      <c r="AQ7122" s="419"/>
      <c r="AR7122" s="419"/>
      <c r="AS7122" s="419"/>
      <c r="AT7122" s="419"/>
      <c r="AU7122" s="419"/>
      <c r="AV7122" s="419"/>
      <c r="AX7122" s="419"/>
      <c r="AY7122" s="419"/>
      <c r="AZ7122" s="419"/>
      <c r="BB7122" s="419"/>
      <c r="BC7122" s="419"/>
      <c r="BD7122" s="419"/>
      <c r="BF7122" s="419"/>
      <c r="BG7122" s="419"/>
      <c r="BH7122" s="419"/>
      <c r="BJ7122" s="419"/>
      <c r="BK7122" s="419"/>
      <c r="BL7122" s="419"/>
      <c r="BN7122" s="419"/>
      <c r="BO7122" s="419"/>
      <c r="BP7122" s="419"/>
      <c r="BR7122" s="419"/>
      <c r="BS7122" s="419"/>
      <c r="BT7122" s="419"/>
      <c r="BV7122" s="419"/>
      <c r="BW7122" s="419"/>
      <c r="BX7122" s="397"/>
      <c r="BZ7122" s="449"/>
      <c r="CB7122" s="419"/>
      <c r="CC7122" s="419"/>
      <c r="CD7122" s="419"/>
      <c r="CF7122" s="419"/>
      <c r="CG7122" s="419"/>
      <c r="CH7122" s="419"/>
    </row>
    <row r="7123" spans="3:86" ht="21" thickBot="1">
      <c r="C7123" s="425"/>
      <c r="P7123" s="431"/>
      <c r="R7123" s="419"/>
      <c r="S7123" s="446"/>
      <c r="T7123" s="419"/>
      <c r="V7123" s="196"/>
      <c r="W7123" s="419"/>
      <c r="X7123" s="419"/>
      <c r="Z7123" s="419"/>
      <c r="AA7123" s="419"/>
      <c r="AB7123" s="419"/>
      <c r="AD7123" s="419"/>
      <c r="AE7123" s="419"/>
      <c r="AF7123" s="419"/>
      <c r="AH7123" s="419"/>
      <c r="AI7123" s="419"/>
      <c r="AJ7123" s="419"/>
      <c r="AL7123" s="419"/>
      <c r="AM7123" s="419"/>
      <c r="AN7123" s="403"/>
      <c r="AO7123" s="419"/>
      <c r="AP7123" s="419"/>
      <c r="AQ7123" s="419"/>
      <c r="AR7123" s="419"/>
      <c r="AS7123" s="419"/>
      <c r="AT7123" s="419"/>
      <c r="AU7123" s="419"/>
      <c r="AV7123" s="419"/>
      <c r="AX7123" s="419"/>
      <c r="AY7123" s="419"/>
      <c r="AZ7123" s="419"/>
      <c r="BB7123" s="419"/>
      <c r="BC7123" s="419"/>
      <c r="BD7123" s="419"/>
      <c r="BF7123" s="419"/>
      <c r="BG7123" s="419"/>
      <c r="BH7123" s="419"/>
      <c r="BJ7123" s="419"/>
      <c r="BK7123" s="419"/>
      <c r="BL7123" s="419"/>
      <c r="BN7123" s="419"/>
      <c r="BO7123" s="419"/>
      <c r="BP7123" s="419"/>
      <c r="BR7123" s="419"/>
      <c r="BS7123" s="419"/>
      <c r="BT7123" s="419"/>
      <c r="BV7123" s="419"/>
      <c r="BW7123" s="419"/>
      <c r="BX7123" s="397"/>
      <c r="BZ7123" s="449"/>
      <c r="CB7123" s="419"/>
      <c r="CC7123" s="419"/>
      <c r="CD7123" s="419"/>
      <c r="CF7123" s="419"/>
      <c r="CG7123" s="419"/>
      <c r="CH7123" s="419"/>
    </row>
    <row r="7124" spans="3:86" ht="21" thickBot="1">
      <c r="C7124" s="425"/>
      <c r="P7124" s="431"/>
      <c r="R7124" s="419"/>
      <c r="S7124" s="446"/>
      <c r="T7124" s="419"/>
      <c r="V7124" s="196"/>
      <c r="W7124" s="419"/>
      <c r="X7124" s="419"/>
      <c r="Z7124" s="419"/>
      <c r="AA7124" s="419"/>
      <c r="AB7124" s="419"/>
      <c r="AD7124" s="419"/>
      <c r="AE7124" s="419"/>
      <c r="AF7124" s="419"/>
      <c r="AH7124" s="419"/>
      <c r="AI7124" s="419"/>
      <c r="AJ7124" s="419"/>
      <c r="AL7124" s="419"/>
      <c r="AM7124" s="419"/>
      <c r="AN7124" s="403"/>
      <c r="AO7124" s="419"/>
      <c r="AP7124" s="419"/>
      <c r="AQ7124" s="419"/>
      <c r="AR7124" s="419"/>
      <c r="AS7124" s="419"/>
      <c r="AT7124" s="419"/>
      <c r="AU7124" s="419"/>
      <c r="AV7124" s="419"/>
      <c r="AX7124" s="419"/>
      <c r="AY7124" s="419"/>
      <c r="AZ7124" s="419"/>
      <c r="BB7124" s="419"/>
      <c r="BC7124" s="419"/>
      <c r="BD7124" s="419"/>
      <c r="BF7124" s="419"/>
      <c r="BG7124" s="419"/>
      <c r="BH7124" s="419"/>
      <c r="BJ7124" s="419"/>
      <c r="BK7124" s="419"/>
      <c r="BL7124" s="419"/>
      <c r="BN7124" s="419"/>
      <c r="BO7124" s="419"/>
      <c r="BP7124" s="419"/>
      <c r="BR7124" s="419"/>
      <c r="BS7124" s="419"/>
      <c r="BT7124" s="419"/>
      <c r="BV7124" s="419"/>
      <c r="BW7124" s="419"/>
      <c r="BX7124" s="397"/>
      <c r="BZ7124" s="449"/>
      <c r="CB7124" s="419"/>
      <c r="CC7124" s="419"/>
      <c r="CD7124" s="419"/>
      <c r="CF7124" s="419"/>
      <c r="CG7124" s="419"/>
      <c r="CH7124" s="419"/>
    </row>
    <row r="7125" spans="3:86" ht="21" thickBot="1">
      <c r="C7125" s="425"/>
      <c r="P7125" s="431"/>
      <c r="R7125" s="419"/>
      <c r="S7125" s="446"/>
      <c r="T7125" s="419"/>
      <c r="V7125" s="196"/>
      <c r="W7125" s="419"/>
      <c r="X7125" s="419"/>
      <c r="Z7125" s="419"/>
      <c r="AA7125" s="419"/>
      <c r="AB7125" s="419"/>
      <c r="AD7125" s="419"/>
      <c r="AE7125" s="419"/>
      <c r="AF7125" s="419"/>
      <c r="AH7125" s="419"/>
      <c r="AI7125" s="419"/>
      <c r="AJ7125" s="419"/>
      <c r="AL7125" s="419"/>
      <c r="AM7125" s="419"/>
      <c r="AN7125" s="403"/>
      <c r="AO7125" s="419"/>
      <c r="AP7125" s="419"/>
      <c r="AQ7125" s="419"/>
      <c r="AR7125" s="419"/>
      <c r="AS7125" s="419"/>
      <c r="AT7125" s="419"/>
      <c r="AU7125" s="419"/>
      <c r="AV7125" s="419"/>
      <c r="AX7125" s="419"/>
      <c r="AY7125" s="419"/>
      <c r="AZ7125" s="419"/>
      <c r="BB7125" s="419"/>
      <c r="BC7125" s="419"/>
      <c r="BD7125" s="419"/>
      <c r="BF7125" s="419"/>
      <c r="BG7125" s="419"/>
      <c r="BH7125" s="419"/>
      <c r="BJ7125" s="419"/>
      <c r="BK7125" s="419"/>
      <c r="BL7125" s="419"/>
      <c r="BN7125" s="419"/>
      <c r="BO7125" s="419"/>
      <c r="BP7125" s="419"/>
      <c r="BR7125" s="419"/>
      <c r="BS7125" s="419"/>
      <c r="BT7125" s="419"/>
      <c r="BV7125" s="419"/>
      <c r="BW7125" s="419"/>
      <c r="BX7125" s="397"/>
      <c r="BZ7125" s="449"/>
      <c r="CB7125" s="419"/>
      <c r="CC7125" s="419"/>
      <c r="CD7125" s="419"/>
      <c r="CF7125" s="419"/>
      <c r="CG7125" s="419"/>
      <c r="CH7125" s="419"/>
    </row>
    <row r="7126" spans="3:86" ht="21" thickBot="1">
      <c r="C7126" s="425"/>
      <c r="P7126" s="431"/>
      <c r="R7126" s="419"/>
      <c r="S7126" s="446"/>
      <c r="T7126" s="419"/>
      <c r="V7126" s="196"/>
      <c r="W7126" s="419"/>
      <c r="X7126" s="419"/>
      <c r="Z7126" s="419"/>
      <c r="AA7126" s="419"/>
      <c r="AB7126" s="419"/>
      <c r="AD7126" s="419"/>
      <c r="AE7126" s="419"/>
      <c r="AF7126" s="419"/>
      <c r="AH7126" s="419"/>
      <c r="AI7126" s="419"/>
      <c r="AJ7126" s="419"/>
      <c r="AL7126" s="419"/>
      <c r="AM7126" s="419"/>
      <c r="AN7126" s="403"/>
      <c r="AO7126" s="419"/>
      <c r="AP7126" s="419"/>
      <c r="AQ7126" s="419"/>
      <c r="AR7126" s="419"/>
      <c r="AS7126" s="419"/>
      <c r="AT7126" s="419"/>
      <c r="AU7126" s="419"/>
      <c r="AV7126" s="419"/>
      <c r="AX7126" s="419"/>
      <c r="AY7126" s="419"/>
      <c r="AZ7126" s="419"/>
      <c r="BB7126" s="419"/>
      <c r="BC7126" s="419"/>
      <c r="BD7126" s="419"/>
      <c r="BF7126" s="419"/>
      <c r="BG7126" s="419"/>
      <c r="BH7126" s="419"/>
      <c r="BJ7126" s="419"/>
      <c r="BK7126" s="419"/>
      <c r="BL7126" s="419"/>
      <c r="BN7126" s="419"/>
      <c r="BO7126" s="419"/>
      <c r="BP7126" s="419"/>
      <c r="BR7126" s="419"/>
      <c r="BS7126" s="419"/>
      <c r="BT7126" s="419"/>
      <c r="BV7126" s="419"/>
      <c r="BW7126" s="419"/>
      <c r="BX7126" s="397"/>
      <c r="BZ7126" s="449"/>
      <c r="CB7126" s="419"/>
      <c r="CC7126" s="419"/>
      <c r="CD7126" s="419"/>
      <c r="CF7126" s="419"/>
      <c r="CG7126" s="419"/>
      <c r="CH7126" s="419"/>
    </row>
    <row r="7127" spans="3:86" ht="21" thickBot="1">
      <c r="C7127" s="425"/>
      <c r="P7127" s="431"/>
      <c r="R7127" s="419"/>
      <c r="S7127" s="446"/>
      <c r="T7127" s="419"/>
      <c r="V7127" s="196"/>
      <c r="W7127" s="419"/>
      <c r="X7127" s="419"/>
      <c r="Z7127" s="419"/>
      <c r="AA7127" s="419"/>
      <c r="AB7127" s="419"/>
      <c r="AD7127" s="419"/>
      <c r="AE7127" s="419"/>
      <c r="AF7127" s="419"/>
      <c r="AH7127" s="419"/>
      <c r="AI7127" s="419"/>
      <c r="AJ7127" s="419"/>
      <c r="AL7127" s="419"/>
      <c r="AM7127" s="419"/>
      <c r="AN7127" s="403"/>
      <c r="AO7127" s="419"/>
      <c r="AP7127" s="419"/>
      <c r="AQ7127" s="419"/>
      <c r="AR7127" s="419"/>
      <c r="AS7127" s="419"/>
      <c r="AT7127" s="419"/>
      <c r="AU7127" s="419"/>
      <c r="AV7127" s="419"/>
      <c r="AX7127" s="419"/>
      <c r="AY7127" s="419"/>
      <c r="AZ7127" s="419"/>
      <c r="BB7127" s="419"/>
      <c r="BC7127" s="419"/>
      <c r="BD7127" s="419"/>
      <c r="BF7127" s="419"/>
      <c r="BG7127" s="419"/>
      <c r="BH7127" s="419"/>
      <c r="BJ7127" s="419"/>
      <c r="BK7127" s="419"/>
      <c r="BL7127" s="419"/>
      <c r="BN7127" s="419"/>
      <c r="BO7127" s="419"/>
      <c r="BP7127" s="419"/>
      <c r="BR7127" s="419"/>
      <c r="BS7127" s="419"/>
      <c r="BT7127" s="419"/>
      <c r="BV7127" s="419"/>
      <c r="BW7127" s="419"/>
      <c r="BX7127" s="397"/>
      <c r="BZ7127" s="449"/>
      <c r="CB7127" s="419"/>
      <c r="CC7127" s="419"/>
      <c r="CD7127" s="419"/>
      <c r="CF7127" s="419"/>
      <c r="CG7127" s="419"/>
      <c r="CH7127" s="419"/>
    </row>
    <row r="7128" spans="3:86" ht="21" thickBot="1">
      <c r="C7128" s="425"/>
      <c r="P7128" s="431"/>
      <c r="R7128" s="419"/>
      <c r="S7128" s="446"/>
      <c r="T7128" s="419"/>
      <c r="V7128" s="196"/>
      <c r="W7128" s="419"/>
      <c r="X7128" s="419"/>
      <c r="Z7128" s="419"/>
      <c r="AA7128" s="419"/>
      <c r="AB7128" s="419"/>
      <c r="AD7128" s="419"/>
      <c r="AE7128" s="419"/>
      <c r="AF7128" s="419"/>
      <c r="AH7128" s="419"/>
      <c r="AI7128" s="419"/>
      <c r="AJ7128" s="419"/>
      <c r="AL7128" s="419"/>
      <c r="AM7128" s="419"/>
      <c r="AN7128" s="403"/>
      <c r="AO7128" s="419"/>
      <c r="AP7128" s="419"/>
      <c r="AQ7128" s="419"/>
      <c r="AR7128" s="419"/>
      <c r="AS7128" s="419"/>
      <c r="AT7128" s="419"/>
      <c r="AU7128" s="419"/>
      <c r="AV7128" s="419"/>
      <c r="AX7128" s="419"/>
      <c r="AY7128" s="419"/>
      <c r="AZ7128" s="419"/>
      <c r="BB7128" s="419"/>
      <c r="BC7128" s="419"/>
      <c r="BD7128" s="419"/>
      <c r="BF7128" s="419"/>
      <c r="BG7128" s="419"/>
      <c r="BH7128" s="419"/>
      <c r="BJ7128" s="419"/>
      <c r="BK7128" s="419"/>
      <c r="BL7128" s="419"/>
      <c r="BN7128" s="419"/>
      <c r="BO7128" s="419"/>
      <c r="BP7128" s="419"/>
      <c r="BR7128" s="419"/>
      <c r="BS7128" s="419"/>
      <c r="BT7128" s="419"/>
      <c r="BV7128" s="419"/>
      <c r="BW7128" s="419"/>
      <c r="BX7128" s="397"/>
      <c r="BZ7128" s="449"/>
      <c r="CB7128" s="419"/>
      <c r="CC7128" s="419"/>
      <c r="CD7128" s="419"/>
      <c r="CF7128" s="419"/>
      <c r="CG7128" s="419"/>
      <c r="CH7128" s="419"/>
    </row>
    <row r="7129" spans="3:86" ht="21" thickBot="1">
      <c r="C7129" s="425"/>
      <c r="P7129" s="431"/>
      <c r="R7129" s="419"/>
      <c r="S7129" s="446"/>
      <c r="T7129" s="419"/>
      <c r="V7129" s="196"/>
      <c r="W7129" s="419"/>
      <c r="X7129" s="419"/>
      <c r="Z7129" s="419"/>
      <c r="AA7129" s="419"/>
      <c r="AB7129" s="419"/>
      <c r="AD7129" s="419"/>
      <c r="AE7129" s="419"/>
      <c r="AF7129" s="419"/>
      <c r="AH7129" s="419"/>
      <c r="AI7129" s="419"/>
      <c r="AJ7129" s="419"/>
      <c r="AL7129" s="419"/>
      <c r="AM7129" s="419"/>
      <c r="AN7129" s="403"/>
      <c r="AO7129" s="419"/>
      <c r="AP7129" s="419"/>
      <c r="AQ7129" s="419"/>
      <c r="AR7129" s="419"/>
      <c r="AS7129" s="419"/>
      <c r="AT7129" s="419"/>
      <c r="AU7129" s="419"/>
      <c r="AV7129" s="419"/>
      <c r="AX7129" s="419"/>
      <c r="AY7129" s="419"/>
      <c r="AZ7129" s="419"/>
      <c r="BB7129" s="419"/>
      <c r="BC7129" s="419"/>
      <c r="BD7129" s="419"/>
      <c r="BF7129" s="419"/>
      <c r="BG7129" s="419"/>
      <c r="BH7129" s="419"/>
      <c r="BJ7129" s="419"/>
      <c r="BK7129" s="419"/>
      <c r="BL7129" s="419"/>
      <c r="BN7129" s="419"/>
      <c r="BO7129" s="419"/>
      <c r="BP7129" s="419"/>
      <c r="BR7129" s="419"/>
      <c r="BS7129" s="419"/>
      <c r="BT7129" s="419"/>
      <c r="BV7129" s="419"/>
      <c r="BW7129" s="419"/>
      <c r="BX7129" s="397"/>
      <c r="BZ7129" s="449"/>
      <c r="CB7129" s="419"/>
      <c r="CC7129" s="419"/>
      <c r="CD7129" s="419"/>
      <c r="CF7129" s="419"/>
      <c r="CG7129" s="419"/>
      <c r="CH7129" s="419"/>
    </row>
    <row r="7130" spans="3:86" ht="21" thickBot="1">
      <c r="C7130" s="425"/>
      <c r="P7130" s="431"/>
      <c r="R7130" s="419"/>
      <c r="S7130" s="446"/>
      <c r="T7130" s="419"/>
      <c r="V7130" s="196"/>
      <c r="W7130" s="419"/>
      <c r="X7130" s="419"/>
      <c r="Z7130" s="419"/>
      <c r="AA7130" s="419"/>
      <c r="AB7130" s="419"/>
      <c r="AD7130" s="419"/>
      <c r="AE7130" s="419"/>
      <c r="AF7130" s="419"/>
      <c r="AH7130" s="419"/>
      <c r="AI7130" s="419"/>
      <c r="AJ7130" s="419"/>
      <c r="AL7130" s="419"/>
      <c r="AM7130" s="419"/>
      <c r="AN7130" s="403"/>
      <c r="AO7130" s="419"/>
      <c r="AP7130" s="419"/>
      <c r="AQ7130" s="419"/>
      <c r="AR7130" s="419"/>
      <c r="AS7130" s="419"/>
      <c r="AT7130" s="419"/>
      <c r="AU7130" s="419"/>
      <c r="AV7130" s="419"/>
      <c r="AX7130" s="419"/>
      <c r="AY7130" s="419"/>
      <c r="AZ7130" s="419"/>
      <c r="BB7130" s="419"/>
      <c r="BC7130" s="419"/>
      <c r="BD7130" s="419"/>
      <c r="BF7130" s="419"/>
      <c r="BG7130" s="419"/>
      <c r="BH7130" s="419"/>
      <c r="BJ7130" s="419"/>
      <c r="BK7130" s="419"/>
      <c r="BL7130" s="419"/>
      <c r="BN7130" s="419"/>
      <c r="BO7130" s="419"/>
      <c r="BP7130" s="419"/>
      <c r="BR7130" s="419"/>
      <c r="BS7130" s="419"/>
      <c r="BT7130" s="419"/>
      <c r="BV7130" s="419"/>
      <c r="BW7130" s="419"/>
      <c r="BX7130" s="397"/>
      <c r="BZ7130" s="449"/>
      <c r="CB7130" s="419"/>
      <c r="CC7130" s="419"/>
      <c r="CD7130" s="419"/>
      <c r="CF7130" s="419"/>
      <c r="CG7130" s="419"/>
      <c r="CH7130" s="419"/>
    </row>
    <row r="7131" spans="3:86" ht="21" thickBot="1">
      <c r="C7131" s="425"/>
      <c r="P7131" s="431"/>
      <c r="R7131" s="419"/>
      <c r="S7131" s="446"/>
      <c r="T7131" s="419"/>
      <c r="V7131" s="196"/>
      <c r="W7131" s="419"/>
      <c r="X7131" s="419"/>
      <c r="Z7131" s="419"/>
      <c r="AA7131" s="419"/>
      <c r="AB7131" s="419"/>
      <c r="AD7131" s="419"/>
      <c r="AE7131" s="419"/>
      <c r="AF7131" s="419"/>
      <c r="AH7131" s="419"/>
      <c r="AI7131" s="419"/>
      <c r="AJ7131" s="419"/>
      <c r="AL7131" s="419"/>
      <c r="AM7131" s="419"/>
      <c r="AN7131" s="403"/>
      <c r="AO7131" s="419"/>
      <c r="AP7131" s="419"/>
      <c r="AQ7131" s="419"/>
      <c r="AR7131" s="419"/>
      <c r="AS7131" s="419"/>
      <c r="AT7131" s="419"/>
      <c r="AU7131" s="419"/>
      <c r="AV7131" s="419"/>
      <c r="AX7131" s="419"/>
      <c r="AY7131" s="419"/>
      <c r="AZ7131" s="419"/>
      <c r="BB7131" s="419"/>
      <c r="BC7131" s="419"/>
      <c r="BD7131" s="419"/>
      <c r="BF7131" s="419"/>
      <c r="BG7131" s="419"/>
      <c r="BH7131" s="419"/>
      <c r="BJ7131" s="419"/>
      <c r="BK7131" s="419"/>
      <c r="BL7131" s="419"/>
      <c r="BN7131" s="419"/>
      <c r="BO7131" s="419"/>
      <c r="BP7131" s="419"/>
      <c r="BR7131" s="419"/>
      <c r="BS7131" s="419"/>
      <c r="BT7131" s="419"/>
      <c r="BV7131" s="419"/>
      <c r="BW7131" s="419"/>
      <c r="BX7131" s="397"/>
      <c r="BZ7131" s="449"/>
      <c r="CB7131" s="419"/>
      <c r="CC7131" s="419"/>
      <c r="CD7131" s="419"/>
      <c r="CF7131" s="419"/>
      <c r="CG7131" s="419"/>
      <c r="CH7131" s="419"/>
    </row>
    <row r="7132" spans="3:86" ht="21" thickBot="1">
      <c r="C7132" s="425"/>
      <c r="P7132" s="431"/>
      <c r="R7132" s="419"/>
      <c r="S7132" s="446"/>
      <c r="T7132" s="419"/>
      <c r="V7132" s="196"/>
      <c r="W7132" s="419"/>
      <c r="X7132" s="419"/>
      <c r="Z7132" s="419"/>
      <c r="AA7132" s="419"/>
      <c r="AB7132" s="419"/>
      <c r="AD7132" s="419"/>
      <c r="AE7132" s="419"/>
      <c r="AF7132" s="419"/>
      <c r="AH7132" s="419"/>
      <c r="AI7132" s="419"/>
      <c r="AJ7132" s="419"/>
      <c r="AL7132" s="419"/>
      <c r="AM7132" s="419"/>
      <c r="AN7132" s="403"/>
      <c r="AO7132" s="419"/>
      <c r="AP7132" s="419"/>
      <c r="AQ7132" s="419"/>
      <c r="AR7132" s="419"/>
      <c r="AS7132" s="419"/>
      <c r="AT7132" s="419"/>
      <c r="AU7132" s="419"/>
      <c r="AV7132" s="419"/>
      <c r="AX7132" s="419"/>
      <c r="AY7132" s="419"/>
      <c r="AZ7132" s="419"/>
      <c r="BB7132" s="419"/>
      <c r="BC7132" s="419"/>
      <c r="BD7132" s="419"/>
      <c r="BF7132" s="419"/>
      <c r="BG7132" s="419"/>
      <c r="BH7132" s="419"/>
      <c r="BJ7132" s="419"/>
      <c r="BK7132" s="419"/>
      <c r="BL7132" s="419"/>
      <c r="BN7132" s="419"/>
      <c r="BO7132" s="419"/>
      <c r="BP7132" s="419"/>
      <c r="BR7132" s="419"/>
      <c r="BS7132" s="419"/>
      <c r="BT7132" s="419"/>
      <c r="BV7132" s="419"/>
      <c r="BW7132" s="419"/>
      <c r="BX7132" s="397"/>
      <c r="BZ7132" s="449"/>
      <c r="CB7132" s="419"/>
      <c r="CC7132" s="419"/>
      <c r="CD7132" s="419"/>
      <c r="CF7132" s="419"/>
      <c r="CG7132" s="419"/>
      <c r="CH7132" s="419"/>
    </row>
    <row r="7133" spans="3:86" ht="21" thickBot="1">
      <c r="C7133" s="425"/>
      <c r="P7133" s="431"/>
      <c r="R7133" s="419"/>
      <c r="S7133" s="446"/>
      <c r="T7133" s="419"/>
      <c r="V7133" s="196"/>
      <c r="W7133" s="419"/>
      <c r="X7133" s="419"/>
      <c r="Z7133" s="419"/>
      <c r="AA7133" s="419"/>
      <c r="AB7133" s="419"/>
      <c r="AD7133" s="419"/>
      <c r="AE7133" s="419"/>
      <c r="AF7133" s="419"/>
      <c r="AH7133" s="419"/>
      <c r="AI7133" s="419"/>
      <c r="AJ7133" s="419"/>
      <c r="AL7133" s="419"/>
      <c r="AM7133" s="419"/>
      <c r="AN7133" s="403"/>
      <c r="AO7133" s="419"/>
      <c r="AP7133" s="419"/>
      <c r="AQ7133" s="419"/>
      <c r="AR7133" s="419"/>
      <c r="AS7133" s="419"/>
      <c r="AT7133" s="419"/>
      <c r="AU7133" s="419"/>
      <c r="AV7133" s="419"/>
      <c r="AX7133" s="419"/>
      <c r="AY7133" s="419"/>
      <c r="AZ7133" s="419"/>
      <c r="BB7133" s="419"/>
      <c r="BC7133" s="419"/>
      <c r="BD7133" s="419"/>
      <c r="BF7133" s="419"/>
      <c r="BG7133" s="419"/>
      <c r="BH7133" s="419"/>
      <c r="BJ7133" s="419"/>
      <c r="BK7133" s="419"/>
      <c r="BL7133" s="419"/>
      <c r="BN7133" s="419"/>
      <c r="BO7133" s="419"/>
      <c r="BP7133" s="419"/>
      <c r="BR7133" s="419"/>
      <c r="BS7133" s="419"/>
      <c r="BT7133" s="419"/>
      <c r="BV7133" s="419"/>
      <c r="BW7133" s="419"/>
      <c r="BX7133" s="397"/>
      <c r="BZ7133" s="449"/>
      <c r="CB7133" s="419"/>
      <c r="CC7133" s="419"/>
      <c r="CD7133" s="419"/>
      <c r="CF7133" s="419"/>
      <c r="CG7133" s="419"/>
      <c r="CH7133" s="419"/>
    </row>
    <row r="7134" spans="3:86" ht="21" thickBot="1">
      <c r="C7134" s="425"/>
      <c r="P7134" s="431"/>
      <c r="R7134" s="419"/>
      <c r="S7134" s="446"/>
      <c r="T7134" s="419"/>
      <c r="V7134" s="196"/>
      <c r="W7134" s="419"/>
      <c r="X7134" s="419"/>
      <c r="Z7134" s="419"/>
      <c r="AA7134" s="419"/>
      <c r="AB7134" s="419"/>
      <c r="AD7134" s="419"/>
      <c r="AE7134" s="419"/>
      <c r="AF7134" s="419"/>
      <c r="AH7134" s="419"/>
      <c r="AI7134" s="419"/>
      <c r="AJ7134" s="419"/>
      <c r="AL7134" s="419"/>
      <c r="AM7134" s="419"/>
      <c r="AN7134" s="403"/>
      <c r="AO7134" s="419"/>
      <c r="AP7134" s="419"/>
      <c r="AQ7134" s="419"/>
      <c r="AR7134" s="419"/>
      <c r="AS7134" s="419"/>
      <c r="AT7134" s="419"/>
      <c r="AU7134" s="419"/>
      <c r="AV7134" s="419"/>
      <c r="AX7134" s="419"/>
      <c r="AY7134" s="419"/>
      <c r="AZ7134" s="419"/>
      <c r="BB7134" s="419"/>
      <c r="BC7134" s="419"/>
      <c r="BD7134" s="419"/>
      <c r="BF7134" s="419"/>
      <c r="BG7134" s="419"/>
      <c r="BH7134" s="419"/>
      <c r="BJ7134" s="419"/>
      <c r="BK7134" s="419"/>
      <c r="BL7134" s="419"/>
      <c r="BN7134" s="419"/>
      <c r="BO7134" s="419"/>
      <c r="BP7134" s="419"/>
      <c r="BR7134" s="419"/>
      <c r="BS7134" s="419"/>
      <c r="BT7134" s="419"/>
      <c r="BV7134" s="419"/>
      <c r="BW7134" s="419"/>
      <c r="BX7134" s="397"/>
      <c r="BZ7134" s="449"/>
      <c r="CB7134" s="419"/>
      <c r="CC7134" s="419"/>
      <c r="CD7134" s="419"/>
      <c r="CF7134" s="419"/>
      <c r="CG7134" s="419"/>
      <c r="CH7134" s="419"/>
    </row>
    <row r="7135" spans="3:86" ht="21" thickBot="1">
      <c r="C7135" s="425"/>
      <c r="P7135" s="431"/>
      <c r="R7135" s="419"/>
      <c r="S7135" s="446"/>
      <c r="T7135" s="419"/>
      <c r="V7135" s="196"/>
      <c r="W7135" s="419"/>
      <c r="X7135" s="419"/>
      <c r="Z7135" s="419"/>
      <c r="AA7135" s="419"/>
      <c r="AB7135" s="419"/>
      <c r="AD7135" s="419"/>
      <c r="AE7135" s="419"/>
      <c r="AF7135" s="419"/>
      <c r="AH7135" s="419"/>
      <c r="AI7135" s="419"/>
      <c r="AJ7135" s="419"/>
      <c r="AL7135" s="419"/>
      <c r="AM7135" s="419"/>
      <c r="AN7135" s="403"/>
      <c r="AO7135" s="419"/>
      <c r="AP7135" s="419"/>
      <c r="AQ7135" s="419"/>
      <c r="AR7135" s="419"/>
      <c r="AS7135" s="419"/>
      <c r="AT7135" s="419"/>
      <c r="AU7135" s="419"/>
      <c r="AV7135" s="419"/>
      <c r="AX7135" s="419"/>
      <c r="AY7135" s="419"/>
      <c r="AZ7135" s="419"/>
      <c r="BB7135" s="419"/>
      <c r="BC7135" s="419"/>
      <c r="BD7135" s="419"/>
      <c r="BF7135" s="419"/>
      <c r="BG7135" s="419"/>
      <c r="BH7135" s="419"/>
      <c r="BJ7135" s="419"/>
      <c r="BK7135" s="419"/>
      <c r="BL7135" s="419"/>
      <c r="BN7135" s="419"/>
      <c r="BO7135" s="419"/>
      <c r="BP7135" s="419"/>
      <c r="BR7135" s="419"/>
      <c r="BS7135" s="419"/>
      <c r="BT7135" s="419"/>
      <c r="BV7135" s="419"/>
      <c r="BW7135" s="419"/>
      <c r="BX7135" s="397"/>
      <c r="BZ7135" s="449"/>
      <c r="CB7135" s="419"/>
      <c r="CC7135" s="419"/>
      <c r="CD7135" s="419"/>
      <c r="CF7135" s="419"/>
      <c r="CG7135" s="419"/>
      <c r="CH7135" s="419"/>
    </row>
    <row r="7136" spans="3:86" ht="21" thickBot="1">
      <c r="C7136" s="425"/>
      <c r="P7136" s="431"/>
      <c r="R7136" s="419"/>
      <c r="S7136" s="446"/>
      <c r="T7136" s="419"/>
      <c r="V7136" s="196"/>
      <c r="W7136" s="419"/>
      <c r="X7136" s="419"/>
      <c r="Z7136" s="419"/>
      <c r="AA7136" s="419"/>
      <c r="AB7136" s="419"/>
      <c r="AD7136" s="419"/>
      <c r="AE7136" s="419"/>
      <c r="AF7136" s="419"/>
      <c r="AH7136" s="419"/>
      <c r="AI7136" s="419"/>
      <c r="AJ7136" s="419"/>
      <c r="AL7136" s="419"/>
      <c r="AM7136" s="419"/>
      <c r="AN7136" s="403"/>
      <c r="AO7136" s="419"/>
      <c r="AP7136" s="419"/>
      <c r="AQ7136" s="419"/>
      <c r="AR7136" s="419"/>
      <c r="AS7136" s="419"/>
      <c r="AT7136" s="419"/>
      <c r="AU7136" s="419"/>
      <c r="AV7136" s="419"/>
      <c r="AX7136" s="419"/>
      <c r="AY7136" s="419"/>
      <c r="AZ7136" s="419"/>
      <c r="BB7136" s="419"/>
      <c r="BC7136" s="419"/>
      <c r="BD7136" s="419"/>
      <c r="BF7136" s="419"/>
      <c r="BG7136" s="419"/>
      <c r="BH7136" s="419"/>
      <c r="BJ7136" s="419"/>
      <c r="BK7136" s="419"/>
      <c r="BL7136" s="419"/>
      <c r="BN7136" s="419"/>
      <c r="BO7136" s="419"/>
      <c r="BP7136" s="419"/>
      <c r="BR7136" s="419"/>
      <c r="BS7136" s="419"/>
      <c r="BT7136" s="419"/>
      <c r="BV7136" s="419"/>
      <c r="BW7136" s="419"/>
      <c r="BX7136" s="397"/>
      <c r="BZ7136" s="449"/>
      <c r="CB7136" s="419"/>
      <c r="CC7136" s="419"/>
      <c r="CD7136" s="419"/>
      <c r="CF7136" s="419"/>
      <c r="CG7136" s="419"/>
      <c r="CH7136" s="419"/>
    </row>
    <row r="7137" spans="3:86" ht="21" thickBot="1">
      <c r="C7137" s="425"/>
      <c r="P7137" s="431"/>
      <c r="R7137" s="419"/>
      <c r="S7137" s="446"/>
      <c r="T7137" s="419"/>
      <c r="V7137" s="196"/>
      <c r="W7137" s="419"/>
      <c r="X7137" s="419"/>
      <c r="Z7137" s="419"/>
      <c r="AA7137" s="419"/>
      <c r="AB7137" s="419"/>
      <c r="AD7137" s="419"/>
      <c r="AE7137" s="419"/>
      <c r="AF7137" s="419"/>
      <c r="AH7137" s="419"/>
      <c r="AI7137" s="419"/>
      <c r="AJ7137" s="419"/>
      <c r="AL7137" s="419"/>
      <c r="AM7137" s="419"/>
      <c r="AN7137" s="403"/>
      <c r="AO7137" s="419"/>
      <c r="AP7137" s="419"/>
      <c r="AQ7137" s="419"/>
      <c r="AR7137" s="419"/>
      <c r="AS7137" s="419"/>
      <c r="AT7137" s="419"/>
      <c r="AU7137" s="419"/>
      <c r="AV7137" s="419"/>
      <c r="AX7137" s="419"/>
      <c r="AY7137" s="419"/>
      <c r="AZ7137" s="419"/>
      <c r="BB7137" s="419"/>
      <c r="BC7137" s="419"/>
      <c r="BD7137" s="419"/>
      <c r="BF7137" s="419"/>
      <c r="BG7137" s="419"/>
      <c r="BH7137" s="419"/>
      <c r="BJ7137" s="419"/>
      <c r="BK7137" s="419"/>
      <c r="BL7137" s="419"/>
      <c r="BN7137" s="419"/>
      <c r="BO7137" s="419"/>
      <c r="BP7137" s="419"/>
      <c r="BR7137" s="419"/>
      <c r="BS7137" s="419"/>
      <c r="BT7137" s="419"/>
      <c r="BV7137" s="419"/>
      <c r="BW7137" s="419"/>
      <c r="BX7137" s="397"/>
      <c r="BZ7137" s="449"/>
      <c r="CB7137" s="419"/>
      <c r="CC7137" s="419"/>
      <c r="CD7137" s="419"/>
      <c r="CF7137" s="419"/>
      <c r="CG7137" s="419"/>
      <c r="CH7137" s="419"/>
    </row>
    <row r="7138" spans="3:86" ht="21" thickBot="1">
      <c r="C7138" s="425"/>
      <c r="P7138" s="431"/>
      <c r="R7138" s="419"/>
      <c r="S7138" s="446"/>
      <c r="T7138" s="419"/>
      <c r="V7138" s="196"/>
      <c r="W7138" s="419"/>
      <c r="X7138" s="419"/>
      <c r="Z7138" s="419"/>
      <c r="AA7138" s="419"/>
      <c r="AB7138" s="419"/>
      <c r="AD7138" s="419"/>
      <c r="AE7138" s="419"/>
      <c r="AF7138" s="419"/>
      <c r="AH7138" s="419"/>
      <c r="AI7138" s="419"/>
      <c r="AJ7138" s="419"/>
      <c r="AL7138" s="419"/>
      <c r="AM7138" s="419"/>
      <c r="AN7138" s="403"/>
      <c r="AO7138" s="419"/>
      <c r="AP7138" s="419"/>
      <c r="AQ7138" s="419"/>
      <c r="AR7138" s="419"/>
      <c r="AS7138" s="419"/>
      <c r="AT7138" s="419"/>
      <c r="AU7138" s="419"/>
      <c r="AV7138" s="419"/>
      <c r="AX7138" s="419"/>
      <c r="AY7138" s="419"/>
      <c r="AZ7138" s="419"/>
      <c r="BB7138" s="419"/>
      <c r="BC7138" s="419"/>
      <c r="BD7138" s="419"/>
      <c r="BF7138" s="419"/>
      <c r="BG7138" s="419"/>
      <c r="BH7138" s="419"/>
      <c r="BJ7138" s="419"/>
      <c r="BK7138" s="419"/>
      <c r="BL7138" s="419"/>
      <c r="BN7138" s="419"/>
      <c r="BO7138" s="419"/>
      <c r="BP7138" s="419"/>
      <c r="BR7138" s="419"/>
      <c r="BS7138" s="419"/>
      <c r="BT7138" s="419"/>
      <c r="BV7138" s="419"/>
      <c r="BW7138" s="419"/>
      <c r="BX7138" s="397"/>
      <c r="BZ7138" s="449"/>
      <c r="CB7138" s="419"/>
      <c r="CC7138" s="419"/>
      <c r="CD7138" s="419"/>
      <c r="CF7138" s="419"/>
      <c r="CG7138" s="419"/>
      <c r="CH7138" s="419"/>
    </row>
    <row r="7139" spans="3:86" ht="21" thickBot="1">
      <c r="C7139" s="425"/>
      <c r="P7139" s="431"/>
      <c r="R7139" s="419"/>
      <c r="S7139" s="446"/>
      <c r="T7139" s="419"/>
      <c r="V7139" s="196"/>
      <c r="W7139" s="419"/>
      <c r="X7139" s="419"/>
      <c r="Z7139" s="419"/>
      <c r="AA7139" s="419"/>
      <c r="AB7139" s="419"/>
      <c r="AD7139" s="419"/>
      <c r="AE7139" s="419"/>
      <c r="AF7139" s="419"/>
      <c r="AH7139" s="419"/>
      <c r="AI7139" s="419"/>
      <c r="AJ7139" s="419"/>
      <c r="AL7139" s="419"/>
      <c r="AM7139" s="419"/>
      <c r="AN7139" s="403"/>
      <c r="AO7139" s="419"/>
      <c r="AP7139" s="419"/>
      <c r="AQ7139" s="419"/>
      <c r="AR7139" s="419"/>
      <c r="AS7139" s="419"/>
      <c r="AT7139" s="419"/>
      <c r="AU7139" s="419"/>
      <c r="AV7139" s="419"/>
      <c r="AX7139" s="419"/>
      <c r="AY7139" s="419"/>
      <c r="AZ7139" s="419"/>
      <c r="BB7139" s="419"/>
      <c r="BC7139" s="419"/>
      <c r="BD7139" s="419"/>
      <c r="BF7139" s="419"/>
      <c r="BG7139" s="419"/>
      <c r="BH7139" s="419"/>
      <c r="BJ7139" s="419"/>
      <c r="BK7139" s="419"/>
      <c r="BL7139" s="419"/>
      <c r="BN7139" s="419"/>
      <c r="BO7139" s="419"/>
      <c r="BP7139" s="419"/>
      <c r="BR7139" s="419"/>
      <c r="BS7139" s="419"/>
      <c r="BT7139" s="419"/>
      <c r="BV7139" s="419"/>
      <c r="BW7139" s="419"/>
      <c r="BX7139" s="397"/>
      <c r="BZ7139" s="449"/>
      <c r="CB7139" s="419"/>
      <c r="CC7139" s="419"/>
      <c r="CD7139" s="419"/>
      <c r="CF7139" s="419"/>
      <c r="CG7139" s="419"/>
      <c r="CH7139" s="419"/>
    </row>
    <row r="7140" spans="3:86" ht="21" thickBot="1">
      <c r="C7140" s="425"/>
      <c r="P7140" s="431"/>
      <c r="R7140" s="419"/>
      <c r="S7140" s="446"/>
      <c r="T7140" s="419"/>
      <c r="V7140" s="196"/>
      <c r="W7140" s="419"/>
      <c r="X7140" s="419"/>
      <c r="Z7140" s="419"/>
      <c r="AA7140" s="419"/>
      <c r="AB7140" s="419"/>
      <c r="AD7140" s="419"/>
      <c r="AE7140" s="419"/>
      <c r="AF7140" s="419"/>
      <c r="AH7140" s="419"/>
      <c r="AI7140" s="419"/>
      <c r="AJ7140" s="419"/>
      <c r="AL7140" s="419"/>
      <c r="AM7140" s="419"/>
      <c r="AN7140" s="403"/>
      <c r="AO7140" s="419"/>
      <c r="AP7140" s="419"/>
      <c r="AQ7140" s="419"/>
      <c r="AR7140" s="419"/>
      <c r="AS7140" s="419"/>
      <c r="AT7140" s="419"/>
      <c r="AU7140" s="419"/>
      <c r="AV7140" s="419"/>
      <c r="AX7140" s="419"/>
      <c r="AY7140" s="419"/>
      <c r="AZ7140" s="419"/>
      <c r="BB7140" s="419"/>
      <c r="BC7140" s="419"/>
      <c r="BD7140" s="419"/>
      <c r="BF7140" s="419"/>
      <c r="BG7140" s="419"/>
      <c r="BH7140" s="419"/>
      <c r="BJ7140" s="419"/>
      <c r="BK7140" s="419"/>
      <c r="BL7140" s="419"/>
      <c r="BN7140" s="419"/>
      <c r="BO7140" s="419"/>
      <c r="BP7140" s="419"/>
      <c r="BR7140" s="419"/>
      <c r="BS7140" s="419"/>
      <c r="BT7140" s="419"/>
      <c r="BV7140" s="419"/>
      <c r="BW7140" s="419"/>
      <c r="BX7140" s="397"/>
      <c r="BZ7140" s="449"/>
      <c r="CB7140" s="419"/>
      <c r="CC7140" s="419"/>
      <c r="CD7140" s="419"/>
      <c r="CF7140" s="419"/>
      <c r="CG7140" s="419"/>
      <c r="CH7140" s="419"/>
    </row>
    <row r="7141" spans="3:86" ht="21" thickBot="1">
      <c r="C7141" s="425"/>
      <c r="P7141" s="431"/>
      <c r="R7141" s="419"/>
      <c r="S7141" s="446"/>
      <c r="T7141" s="419"/>
      <c r="V7141" s="196"/>
      <c r="W7141" s="419"/>
      <c r="X7141" s="419"/>
      <c r="Z7141" s="419"/>
      <c r="AA7141" s="419"/>
      <c r="AB7141" s="419"/>
      <c r="AD7141" s="419"/>
      <c r="AE7141" s="419"/>
      <c r="AF7141" s="419"/>
      <c r="AH7141" s="419"/>
      <c r="AI7141" s="419"/>
      <c r="AJ7141" s="419"/>
      <c r="AL7141" s="419"/>
      <c r="AM7141" s="419"/>
      <c r="AN7141" s="403"/>
      <c r="AO7141" s="419"/>
      <c r="AP7141" s="419"/>
      <c r="AQ7141" s="419"/>
      <c r="AR7141" s="419"/>
      <c r="AS7141" s="419"/>
      <c r="AT7141" s="419"/>
      <c r="AU7141" s="419"/>
      <c r="AV7141" s="419"/>
      <c r="AX7141" s="419"/>
      <c r="AY7141" s="419"/>
      <c r="AZ7141" s="419"/>
      <c r="BB7141" s="419"/>
      <c r="BC7141" s="419"/>
      <c r="BD7141" s="419"/>
      <c r="BF7141" s="419"/>
      <c r="BG7141" s="419"/>
      <c r="BH7141" s="419"/>
      <c r="BJ7141" s="419"/>
      <c r="BK7141" s="419"/>
      <c r="BL7141" s="419"/>
      <c r="BN7141" s="419"/>
      <c r="BO7141" s="419"/>
      <c r="BP7141" s="419"/>
      <c r="BR7141" s="419"/>
      <c r="BS7141" s="419"/>
      <c r="BT7141" s="419"/>
      <c r="BV7141" s="419"/>
      <c r="BW7141" s="419"/>
      <c r="BX7141" s="397"/>
      <c r="BZ7141" s="449"/>
      <c r="CB7141" s="419"/>
      <c r="CC7141" s="419"/>
      <c r="CD7141" s="419"/>
      <c r="CF7141" s="419"/>
      <c r="CG7141" s="419"/>
      <c r="CH7141" s="419"/>
    </row>
    <row r="7142" spans="3:86" ht="21" thickBot="1">
      <c r="C7142" s="425"/>
      <c r="P7142" s="431"/>
      <c r="R7142" s="419"/>
      <c r="S7142" s="446"/>
      <c r="T7142" s="419"/>
      <c r="V7142" s="196"/>
      <c r="W7142" s="419"/>
      <c r="X7142" s="419"/>
      <c r="Z7142" s="419"/>
      <c r="AA7142" s="419"/>
      <c r="AB7142" s="419"/>
      <c r="AD7142" s="419"/>
      <c r="AE7142" s="419"/>
      <c r="AF7142" s="419"/>
      <c r="AH7142" s="419"/>
      <c r="AI7142" s="419"/>
      <c r="AJ7142" s="419"/>
      <c r="AL7142" s="419"/>
      <c r="AM7142" s="419"/>
      <c r="AN7142" s="403"/>
      <c r="AO7142" s="419"/>
      <c r="AP7142" s="419"/>
      <c r="AQ7142" s="419"/>
      <c r="AR7142" s="419"/>
      <c r="AS7142" s="419"/>
      <c r="AT7142" s="419"/>
      <c r="AU7142" s="419"/>
      <c r="AV7142" s="419"/>
      <c r="AX7142" s="419"/>
      <c r="AY7142" s="419"/>
      <c r="AZ7142" s="419"/>
      <c r="BB7142" s="419"/>
      <c r="BC7142" s="419"/>
      <c r="BD7142" s="419"/>
      <c r="BF7142" s="419"/>
      <c r="BG7142" s="419"/>
      <c r="BH7142" s="419"/>
      <c r="BJ7142" s="419"/>
      <c r="BK7142" s="419"/>
      <c r="BL7142" s="419"/>
      <c r="BN7142" s="419"/>
      <c r="BO7142" s="419"/>
      <c r="BP7142" s="419"/>
      <c r="BR7142" s="419"/>
      <c r="BS7142" s="419"/>
      <c r="BT7142" s="419"/>
      <c r="BV7142" s="419"/>
      <c r="BW7142" s="419"/>
      <c r="BX7142" s="397"/>
      <c r="BZ7142" s="449"/>
      <c r="CB7142" s="419"/>
      <c r="CC7142" s="419"/>
      <c r="CD7142" s="419"/>
      <c r="CF7142" s="419"/>
      <c r="CG7142" s="419"/>
      <c r="CH7142" s="419"/>
    </row>
    <row r="7143" spans="3:86" ht="21" thickBot="1">
      <c r="C7143" s="425"/>
      <c r="P7143" s="431"/>
      <c r="R7143" s="419"/>
      <c r="S7143" s="446"/>
      <c r="T7143" s="419"/>
      <c r="V7143" s="196"/>
      <c r="W7143" s="419"/>
      <c r="X7143" s="419"/>
      <c r="Z7143" s="419"/>
      <c r="AA7143" s="419"/>
      <c r="AB7143" s="419"/>
      <c r="AD7143" s="419"/>
      <c r="AE7143" s="419"/>
      <c r="AF7143" s="419"/>
      <c r="AH7143" s="419"/>
      <c r="AI7143" s="419"/>
      <c r="AJ7143" s="419"/>
      <c r="AL7143" s="419"/>
      <c r="AM7143" s="419"/>
      <c r="AN7143" s="403"/>
      <c r="AO7143" s="419"/>
      <c r="AP7143" s="419"/>
      <c r="AQ7143" s="419"/>
      <c r="AR7143" s="419"/>
      <c r="AS7143" s="419"/>
      <c r="AT7143" s="419"/>
      <c r="AU7143" s="419"/>
      <c r="AV7143" s="419"/>
      <c r="AX7143" s="419"/>
      <c r="AY7143" s="419"/>
      <c r="AZ7143" s="419"/>
      <c r="BB7143" s="419"/>
      <c r="BC7143" s="419"/>
      <c r="BD7143" s="419"/>
      <c r="BF7143" s="419"/>
      <c r="BG7143" s="419"/>
      <c r="BH7143" s="419"/>
      <c r="BJ7143" s="419"/>
      <c r="BK7143" s="419"/>
      <c r="BL7143" s="419"/>
      <c r="BN7143" s="419"/>
      <c r="BO7143" s="419"/>
      <c r="BP7143" s="419"/>
      <c r="BR7143" s="419"/>
      <c r="BS7143" s="419"/>
      <c r="BT7143" s="419"/>
      <c r="BV7143" s="419"/>
      <c r="BW7143" s="419"/>
      <c r="BX7143" s="397"/>
      <c r="BZ7143" s="449"/>
      <c r="CB7143" s="419"/>
      <c r="CC7143" s="419"/>
      <c r="CD7143" s="419"/>
      <c r="CF7143" s="419"/>
      <c r="CG7143" s="419"/>
      <c r="CH7143" s="419"/>
    </row>
    <row r="7144" spans="3:86" ht="21" thickBot="1">
      <c r="C7144" s="425"/>
      <c r="P7144" s="431"/>
      <c r="R7144" s="419"/>
      <c r="S7144" s="446"/>
      <c r="T7144" s="419"/>
      <c r="V7144" s="196"/>
      <c r="W7144" s="419"/>
      <c r="X7144" s="419"/>
      <c r="Z7144" s="419"/>
      <c r="AA7144" s="419"/>
      <c r="AB7144" s="419"/>
      <c r="AD7144" s="419"/>
      <c r="AE7144" s="419"/>
      <c r="AF7144" s="419"/>
      <c r="AH7144" s="419"/>
      <c r="AI7144" s="419"/>
      <c r="AJ7144" s="419"/>
      <c r="AL7144" s="419"/>
      <c r="AM7144" s="419"/>
      <c r="AN7144" s="403"/>
      <c r="AO7144" s="419"/>
      <c r="AP7144" s="419"/>
      <c r="AQ7144" s="419"/>
      <c r="AR7144" s="419"/>
      <c r="AS7144" s="419"/>
      <c r="AT7144" s="419"/>
      <c r="AU7144" s="419"/>
      <c r="AV7144" s="419"/>
      <c r="AX7144" s="419"/>
      <c r="AY7144" s="419"/>
      <c r="AZ7144" s="419"/>
      <c r="BB7144" s="419"/>
      <c r="BC7144" s="419"/>
      <c r="BD7144" s="419"/>
      <c r="BF7144" s="419"/>
      <c r="BG7144" s="419"/>
      <c r="BH7144" s="419"/>
      <c r="BJ7144" s="419"/>
      <c r="BK7144" s="419"/>
      <c r="BL7144" s="419"/>
      <c r="BN7144" s="419"/>
      <c r="BO7144" s="419"/>
      <c r="BP7144" s="419"/>
      <c r="BR7144" s="419"/>
      <c r="BS7144" s="419"/>
      <c r="BT7144" s="419"/>
      <c r="BV7144" s="419"/>
      <c r="BW7144" s="419"/>
      <c r="BX7144" s="397"/>
      <c r="BZ7144" s="449"/>
      <c r="CB7144" s="419"/>
      <c r="CC7144" s="419"/>
      <c r="CD7144" s="419"/>
      <c r="CF7144" s="419"/>
      <c r="CG7144" s="419"/>
      <c r="CH7144" s="419"/>
    </row>
    <row r="7145" spans="3:86" ht="21" thickBot="1">
      <c r="C7145" s="425"/>
      <c r="P7145" s="431"/>
      <c r="R7145" s="419"/>
      <c r="S7145" s="446"/>
      <c r="T7145" s="419"/>
      <c r="V7145" s="196"/>
      <c r="W7145" s="419"/>
      <c r="X7145" s="419"/>
      <c r="Z7145" s="419"/>
      <c r="AA7145" s="419"/>
      <c r="AB7145" s="419"/>
      <c r="AD7145" s="419"/>
      <c r="AE7145" s="419"/>
      <c r="AF7145" s="419"/>
      <c r="AH7145" s="419"/>
      <c r="AI7145" s="419"/>
      <c r="AJ7145" s="419"/>
      <c r="AL7145" s="419"/>
      <c r="AM7145" s="419"/>
      <c r="AN7145" s="403"/>
      <c r="AO7145" s="419"/>
      <c r="AP7145" s="419"/>
      <c r="AQ7145" s="419"/>
      <c r="AR7145" s="419"/>
      <c r="AS7145" s="419"/>
      <c r="AT7145" s="419"/>
      <c r="AU7145" s="419"/>
      <c r="AV7145" s="419"/>
      <c r="AX7145" s="419"/>
      <c r="AY7145" s="419"/>
      <c r="AZ7145" s="419"/>
      <c r="BB7145" s="419"/>
      <c r="BC7145" s="419"/>
      <c r="BD7145" s="419"/>
      <c r="BF7145" s="419"/>
      <c r="BG7145" s="419"/>
      <c r="BH7145" s="419"/>
      <c r="BJ7145" s="419"/>
      <c r="BK7145" s="419"/>
      <c r="BL7145" s="419"/>
      <c r="BN7145" s="419"/>
      <c r="BO7145" s="419"/>
      <c r="BP7145" s="419"/>
      <c r="BR7145" s="419"/>
      <c r="BS7145" s="419"/>
      <c r="BT7145" s="419"/>
      <c r="BV7145" s="419"/>
      <c r="BW7145" s="419"/>
      <c r="BX7145" s="397"/>
      <c r="BZ7145" s="449"/>
      <c r="CB7145" s="419"/>
      <c r="CC7145" s="419"/>
      <c r="CD7145" s="419"/>
      <c r="CF7145" s="419"/>
      <c r="CG7145" s="419"/>
      <c r="CH7145" s="419"/>
    </row>
    <row r="7146" spans="3:86" ht="21" thickBot="1">
      <c r="C7146" s="425"/>
      <c r="P7146" s="431"/>
      <c r="R7146" s="419"/>
      <c r="S7146" s="446"/>
      <c r="T7146" s="419"/>
      <c r="V7146" s="196"/>
      <c r="W7146" s="419"/>
      <c r="X7146" s="419"/>
      <c r="Z7146" s="419"/>
      <c r="AA7146" s="419"/>
      <c r="AB7146" s="419"/>
      <c r="AD7146" s="419"/>
      <c r="AE7146" s="419"/>
      <c r="AF7146" s="419"/>
      <c r="AH7146" s="419"/>
      <c r="AI7146" s="419"/>
      <c r="AJ7146" s="419"/>
      <c r="AL7146" s="419"/>
      <c r="AM7146" s="419"/>
      <c r="AN7146" s="403"/>
      <c r="AO7146" s="419"/>
      <c r="AP7146" s="419"/>
      <c r="AQ7146" s="419"/>
      <c r="AR7146" s="419"/>
      <c r="AS7146" s="419"/>
      <c r="AT7146" s="419"/>
      <c r="AU7146" s="419"/>
      <c r="AV7146" s="419"/>
      <c r="AX7146" s="419"/>
      <c r="AY7146" s="419"/>
      <c r="AZ7146" s="419"/>
      <c r="BB7146" s="419"/>
      <c r="BC7146" s="419"/>
      <c r="BD7146" s="419"/>
      <c r="BF7146" s="419"/>
      <c r="BG7146" s="419"/>
      <c r="BH7146" s="419"/>
      <c r="BJ7146" s="419"/>
      <c r="BK7146" s="419"/>
      <c r="BL7146" s="419"/>
      <c r="BN7146" s="419"/>
      <c r="BO7146" s="419"/>
      <c r="BP7146" s="419"/>
      <c r="BR7146" s="419"/>
      <c r="BS7146" s="419"/>
      <c r="BT7146" s="419"/>
      <c r="BV7146" s="419"/>
      <c r="BW7146" s="419"/>
      <c r="BX7146" s="397"/>
      <c r="BZ7146" s="449"/>
      <c r="CB7146" s="419"/>
      <c r="CC7146" s="419"/>
      <c r="CD7146" s="419"/>
      <c r="CF7146" s="419"/>
      <c r="CG7146" s="419"/>
      <c r="CH7146" s="419"/>
    </row>
    <row r="7147" spans="3:86" ht="21" thickBot="1">
      <c r="C7147" s="425"/>
      <c r="P7147" s="431"/>
      <c r="R7147" s="419"/>
      <c r="S7147" s="446"/>
      <c r="T7147" s="419"/>
      <c r="V7147" s="196"/>
      <c r="W7147" s="419"/>
      <c r="X7147" s="419"/>
      <c r="Z7147" s="419"/>
      <c r="AA7147" s="419"/>
      <c r="AB7147" s="419"/>
      <c r="AD7147" s="419"/>
      <c r="AE7147" s="419"/>
      <c r="AF7147" s="419"/>
      <c r="AH7147" s="419"/>
      <c r="AI7147" s="419"/>
      <c r="AJ7147" s="419"/>
      <c r="AL7147" s="419"/>
      <c r="AM7147" s="419"/>
      <c r="AN7147" s="403"/>
      <c r="AO7147" s="419"/>
      <c r="AP7147" s="419"/>
      <c r="AQ7147" s="419"/>
      <c r="AR7147" s="419"/>
      <c r="AS7147" s="419"/>
      <c r="AT7147" s="419"/>
      <c r="AU7147" s="419"/>
      <c r="AV7147" s="419"/>
      <c r="AX7147" s="419"/>
      <c r="AY7147" s="419"/>
      <c r="AZ7147" s="419"/>
      <c r="BB7147" s="419"/>
      <c r="BC7147" s="419"/>
      <c r="BD7147" s="419"/>
      <c r="BF7147" s="419"/>
      <c r="BG7147" s="419"/>
      <c r="BH7147" s="419"/>
      <c r="BJ7147" s="419"/>
      <c r="BK7147" s="419"/>
      <c r="BL7147" s="419"/>
      <c r="BN7147" s="419"/>
      <c r="BO7147" s="419"/>
      <c r="BP7147" s="419"/>
      <c r="BR7147" s="419"/>
      <c r="BS7147" s="419"/>
      <c r="BT7147" s="419"/>
      <c r="BV7147" s="419"/>
      <c r="BW7147" s="419"/>
      <c r="BX7147" s="397"/>
      <c r="BZ7147" s="449"/>
      <c r="CB7147" s="419"/>
      <c r="CC7147" s="419"/>
      <c r="CD7147" s="419"/>
      <c r="CF7147" s="419"/>
      <c r="CG7147" s="419"/>
      <c r="CH7147" s="419"/>
    </row>
    <row r="7148" spans="3:86" ht="21" thickBot="1">
      <c r="C7148" s="425"/>
      <c r="P7148" s="431"/>
      <c r="R7148" s="419"/>
      <c r="S7148" s="446"/>
      <c r="T7148" s="419"/>
      <c r="V7148" s="196"/>
      <c r="W7148" s="419"/>
      <c r="X7148" s="419"/>
      <c r="Z7148" s="419"/>
      <c r="AA7148" s="419"/>
      <c r="AB7148" s="419"/>
      <c r="AD7148" s="419"/>
      <c r="AE7148" s="419"/>
      <c r="AF7148" s="419"/>
      <c r="AH7148" s="419"/>
      <c r="AI7148" s="419"/>
      <c r="AJ7148" s="419"/>
      <c r="AL7148" s="419"/>
      <c r="AM7148" s="419"/>
      <c r="AN7148" s="403"/>
      <c r="AO7148" s="419"/>
      <c r="AP7148" s="419"/>
      <c r="AQ7148" s="419"/>
      <c r="AR7148" s="419"/>
      <c r="AS7148" s="419"/>
      <c r="AT7148" s="419"/>
      <c r="AU7148" s="419"/>
      <c r="AV7148" s="419"/>
      <c r="AX7148" s="419"/>
      <c r="AY7148" s="419"/>
      <c r="AZ7148" s="419"/>
      <c r="BB7148" s="419"/>
      <c r="BC7148" s="419"/>
      <c r="BD7148" s="419"/>
      <c r="BF7148" s="419"/>
      <c r="BG7148" s="419"/>
      <c r="BH7148" s="419"/>
      <c r="BJ7148" s="419"/>
      <c r="BK7148" s="419"/>
      <c r="BL7148" s="419"/>
      <c r="BN7148" s="419"/>
      <c r="BO7148" s="419"/>
      <c r="BP7148" s="419"/>
      <c r="BR7148" s="419"/>
      <c r="BS7148" s="419"/>
      <c r="BT7148" s="419"/>
      <c r="BV7148" s="419"/>
      <c r="BW7148" s="419"/>
      <c r="BX7148" s="397"/>
      <c r="BZ7148" s="449"/>
      <c r="CB7148" s="419"/>
      <c r="CC7148" s="419"/>
      <c r="CD7148" s="419"/>
      <c r="CF7148" s="419"/>
      <c r="CG7148" s="419"/>
      <c r="CH7148" s="419"/>
    </row>
    <row r="7149" spans="3:86" ht="21" thickBot="1">
      <c r="C7149" s="425"/>
      <c r="P7149" s="431"/>
      <c r="R7149" s="419"/>
      <c r="S7149" s="446"/>
      <c r="T7149" s="419"/>
      <c r="V7149" s="196"/>
      <c r="W7149" s="419"/>
      <c r="X7149" s="419"/>
      <c r="Z7149" s="419"/>
      <c r="AA7149" s="419"/>
      <c r="AB7149" s="419"/>
      <c r="AD7149" s="419"/>
      <c r="AE7149" s="419"/>
      <c r="AF7149" s="419"/>
      <c r="AH7149" s="419"/>
      <c r="AI7149" s="419"/>
      <c r="AJ7149" s="419"/>
      <c r="AL7149" s="419"/>
      <c r="AM7149" s="419"/>
      <c r="AN7149" s="403"/>
      <c r="AO7149" s="419"/>
      <c r="AP7149" s="419"/>
      <c r="AQ7149" s="419"/>
      <c r="AR7149" s="419"/>
      <c r="AS7149" s="419"/>
      <c r="AT7149" s="419"/>
      <c r="AU7149" s="419"/>
      <c r="AV7149" s="419"/>
      <c r="AX7149" s="419"/>
      <c r="AY7149" s="419"/>
      <c r="AZ7149" s="419"/>
      <c r="BB7149" s="419"/>
      <c r="BC7149" s="419"/>
      <c r="BD7149" s="419"/>
      <c r="BF7149" s="419"/>
      <c r="BG7149" s="419"/>
      <c r="BH7149" s="419"/>
      <c r="BJ7149" s="419"/>
      <c r="BK7149" s="419"/>
      <c r="BL7149" s="419"/>
      <c r="BN7149" s="419"/>
      <c r="BO7149" s="419"/>
      <c r="BP7149" s="419"/>
      <c r="BR7149" s="419"/>
      <c r="BS7149" s="419"/>
      <c r="BT7149" s="419"/>
      <c r="BV7149" s="419"/>
      <c r="BW7149" s="419"/>
      <c r="BX7149" s="397"/>
      <c r="BZ7149" s="449"/>
      <c r="CB7149" s="419"/>
      <c r="CC7149" s="419"/>
      <c r="CD7149" s="419"/>
      <c r="CF7149" s="419"/>
      <c r="CG7149" s="419"/>
      <c r="CH7149" s="419"/>
    </row>
    <row r="7150" spans="3:86" ht="21" thickBot="1">
      <c r="C7150" s="425"/>
      <c r="P7150" s="431"/>
      <c r="R7150" s="419"/>
      <c r="S7150" s="446"/>
      <c r="T7150" s="419"/>
      <c r="V7150" s="196"/>
      <c r="W7150" s="419"/>
      <c r="X7150" s="419"/>
      <c r="Z7150" s="419"/>
      <c r="AA7150" s="419"/>
      <c r="AB7150" s="419"/>
      <c r="AD7150" s="419"/>
      <c r="AE7150" s="419"/>
      <c r="AF7150" s="419"/>
      <c r="AH7150" s="419"/>
      <c r="AI7150" s="419"/>
      <c r="AJ7150" s="419"/>
      <c r="AL7150" s="419"/>
      <c r="AM7150" s="419"/>
      <c r="AN7150" s="403"/>
      <c r="AO7150" s="419"/>
      <c r="AP7150" s="419"/>
      <c r="AQ7150" s="419"/>
      <c r="AR7150" s="419"/>
      <c r="AS7150" s="419"/>
      <c r="AT7150" s="419"/>
      <c r="AU7150" s="419"/>
      <c r="AV7150" s="419"/>
      <c r="AX7150" s="419"/>
      <c r="AY7150" s="419"/>
      <c r="AZ7150" s="419"/>
      <c r="BB7150" s="419"/>
      <c r="BC7150" s="419"/>
      <c r="BD7150" s="419"/>
      <c r="BF7150" s="419"/>
      <c r="BG7150" s="419"/>
      <c r="BH7150" s="419"/>
      <c r="BJ7150" s="419"/>
      <c r="BK7150" s="419"/>
      <c r="BL7150" s="419"/>
      <c r="BN7150" s="419"/>
      <c r="BO7150" s="419"/>
      <c r="BP7150" s="419"/>
      <c r="BR7150" s="419"/>
      <c r="BS7150" s="419"/>
      <c r="BT7150" s="419"/>
      <c r="BV7150" s="419"/>
      <c r="BW7150" s="419"/>
      <c r="BX7150" s="397"/>
      <c r="BZ7150" s="449"/>
      <c r="CB7150" s="419"/>
      <c r="CC7150" s="419"/>
      <c r="CD7150" s="419"/>
      <c r="CF7150" s="419"/>
      <c r="CG7150" s="419"/>
      <c r="CH7150" s="419"/>
    </row>
    <row r="7151" spans="3:86" ht="21" thickBot="1">
      <c r="C7151" s="425"/>
      <c r="P7151" s="431"/>
      <c r="R7151" s="419"/>
      <c r="S7151" s="446"/>
      <c r="T7151" s="419"/>
      <c r="V7151" s="196"/>
      <c r="W7151" s="419"/>
      <c r="X7151" s="419"/>
      <c r="Z7151" s="419"/>
      <c r="AA7151" s="419"/>
      <c r="AB7151" s="419"/>
      <c r="AD7151" s="419"/>
      <c r="AE7151" s="419"/>
      <c r="AF7151" s="419"/>
      <c r="AH7151" s="419"/>
      <c r="AI7151" s="419"/>
      <c r="AJ7151" s="419"/>
      <c r="AL7151" s="419"/>
      <c r="AM7151" s="419"/>
      <c r="AN7151" s="403"/>
      <c r="AO7151" s="419"/>
      <c r="AP7151" s="419"/>
      <c r="AQ7151" s="419"/>
      <c r="AR7151" s="419"/>
      <c r="AS7151" s="419"/>
      <c r="AT7151" s="419"/>
      <c r="AU7151" s="419"/>
      <c r="AV7151" s="419"/>
      <c r="AX7151" s="419"/>
      <c r="AY7151" s="419"/>
      <c r="AZ7151" s="419"/>
      <c r="BB7151" s="419"/>
      <c r="BC7151" s="419"/>
      <c r="BD7151" s="419"/>
      <c r="BF7151" s="419"/>
      <c r="BG7151" s="419"/>
      <c r="BH7151" s="419"/>
      <c r="BJ7151" s="419"/>
      <c r="BK7151" s="419"/>
      <c r="BL7151" s="419"/>
      <c r="BN7151" s="419"/>
      <c r="BO7151" s="419"/>
      <c r="BP7151" s="419"/>
      <c r="BR7151" s="419"/>
      <c r="BS7151" s="419"/>
      <c r="BT7151" s="419"/>
      <c r="BV7151" s="419"/>
      <c r="BW7151" s="419"/>
      <c r="BX7151" s="397"/>
      <c r="BZ7151" s="449"/>
      <c r="CB7151" s="419"/>
      <c r="CC7151" s="419"/>
      <c r="CD7151" s="419"/>
      <c r="CF7151" s="419"/>
      <c r="CG7151" s="419"/>
      <c r="CH7151" s="419"/>
    </row>
    <row r="7152" spans="3:86" ht="21" thickBot="1">
      <c r="C7152" s="425"/>
      <c r="P7152" s="431"/>
      <c r="R7152" s="419"/>
      <c r="S7152" s="446"/>
      <c r="T7152" s="419"/>
      <c r="V7152" s="196"/>
      <c r="W7152" s="419"/>
      <c r="X7152" s="419"/>
      <c r="Z7152" s="419"/>
      <c r="AA7152" s="419"/>
      <c r="AB7152" s="419"/>
      <c r="AD7152" s="419"/>
      <c r="AE7152" s="419"/>
      <c r="AF7152" s="419"/>
      <c r="AH7152" s="419"/>
      <c r="AI7152" s="419"/>
      <c r="AJ7152" s="419"/>
      <c r="AL7152" s="419"/>
      <c r="AM7152" s="419"/>
      <c r="AN7152" s="403"/>
      <c r="AO7152" s="419"/>
      <c r="AP7152" s="419"/>
      <c r="AQ7152" s="419"/>
      <c r="AR7152" s="419"/>
      <c r="AS7152" s="419"/>
      <c r="AT7152" s="419"/>
      <c r="AU7152" s="419"/>
      <c r="AV7152" s="419"/>
      <c r="AX7152" s="419"/>
      <c r="AY7152" s="419"/>
      <c r="AZ7152" s="419"/>
      <c r="BB7152" s="419"/>
      <c r="BC7152" s="419"/>
      <c r="BD7152" s="419"/>
      <c r="BF7152" s="419"/>
      <c r="BG7152" s="419"/>
      <c r="BH7152" s="419"/>
      <c r="BJ7152" s="419"/>
      <c r="BK7152" s="419"/>
      <c r="BL7152" s="419"/>
      <c r="BN7152" s="419"/>
      <c r="BO7152" s="419"/>
      <c r="BP7152" s="419"/>
      <c r="BR7152" s="419"/>
      <c r="BS7152" s="419"/>
      <c r="BT7152" s="419"/>
      <c r="BV7152" s="419"/>
      <c r="BW7152" s="419"/>
      <c r="BX7152" s="397"/>
      <c r="BZ7152" s="449"/>
      <c r="CB7152" s="419"/>
      <c r="CC7152" s="419"/>
      <c r="CD7152" s="419"/>
      <c r="CF7152" s="419"/>
      <c r="CG7152" s="419"/>
      <c r="CH7152" s="419"/>
    </row>
    <row r="7153" spans="3:86" ht="21" thickBot="1">
      <c r="C7153" s="425"/>
      <c r="P7153" s="431"/>
      <c r="R7153" s="419"/>
      <c r="S7153" s="446"/>
      <c r="T7153" s="419"/>
      <c r="V7153" s="196"/>
      <c r="W7153" s="419"/>
      <c r="X7153" s="419"/>
      <c r="Z7153" s="419"/>
      <c r="AA7153" s="419"/>
      <c r="AB7153" s="419"/>
      <c r="AD7153" s="419"/>
      <c r="AE7153" s="419"/>
      <c r="AF7153" s="419"/>
      <c r="AH7153" s="419"/>
      <c r="AI7153" s="419"/>
      <c r="AJ7153" s="419"/>
      <c r="AL7153" s="419"/>
      <c r="AM7153" s="419"/>
      <c r="AN7153" s="403"/>
      <c r="AO7153" s="419"/>
      <c r="AP7153" s="419"/>
      <c r="AQ7153" s="419"/>
      <c r="AR7153" s="419"/>
      <c r="AS7153" s="419"/>
      <c r="AT7153" s="419"/>
      <c r="AU7153" s="419"/>
      <c r="AV7153" s="419"/>
      <c r="AX7153" s="419"/>
      <c r="AY7153" s="419"/>
      <c r="AZ7153" s="419"/>
      <c r="BB7153" s="419"/>
      <c r="BC7153" s="419"/>
      <c r="BD7153" s="419"/>
      <c r="BF7153" s="419"/>
      <c r="BG7153" s="419"/>
      <c r="BH7153" s="419"/>
      <c r="BJ7153" s="419"/>
      <c r="BK7153" s="419"/>
      <c r="BL7153" s="419"/>
      <c r="BN7153" s="419"/>
      <c r="BO7153" s="419"/>
      <c r="BP7153" s="419"/>
      <c r="BR7153" s="419"/>
      <c r="BS7153" s="419"/>
      <c r="BT7153" s="419"/>
      <c r="BV7153" s="419"/>
      <c r="BW7153" s="419"/>
      <c r="BX7153" s="397"/>
      <c r="BZ7153" s="449"/>
      <c r="CB7153" s="419"/>
      <c r="CC7153" s="419"/>
      <c r="CD7153" s="419"/>
      <c r="CF7153" s="419"/>
      <c r="CG7153" s="419"/>
      <c r="CH7153" s="419"/>
    </row>
    <row r="7154" spans="3:86" ht="21" thickBot="1">
      <c r="C7154" s="425"/>
      <c r="P7154" s="431"/>
      <c r="R7154" s="419"/>
      <c r="S7154" s="446"/>
      <c r="T7154" s="419"/>
      <c r="V7154" s="196"/>
      <c r="W7154" s="419"/>
      <c r="X7154" s="419"/>
      <c r="Z7154" s="419"/>
      <c r="AA7154" s="419"/>
      <c r="AB7154" s="419"/>
      <c r="AD7154" s="419"/>
      <c r="AE7154" s="419"/>
      <c r="AF7154" s="419"/>
      <c r="AH7154" s="419"/>
      <c r="AI7154" s="419"/>
      <c r="AJ7154" s="419"/>
      <c r="AL7154" s="419"/>
      <c r="AM7154" s="419"/>
      <c r="AN7154" s="403"/>
      <c r="AO7154" s="419"/>
      <c r="AP7154" s="419"/>
      <c r="AQ7154" s="419"/>
      <c r="AR7154" s="419"/>
      <c r="AS7154" s="419"/>
      <c r="AT7154" s="419"/>
      <c r="AU7154" s="419"/>
      <c r="AV7154" s="419"/>
      <c r="AX7154" s="419"/>
      <c r="AY7154" s="419"/>
      <c r="AZ7154" s="419"/>
      <c r="BB7154" s="419"/>
      <c r="BC7154" s="419"/>
      <c r="BD7154" s="419"/>
      <c r="BF7154" s="419"/>
      <c r="BG7154" s="419"/>
      <c r="BH7154" s="419"/>
      <c r="BJ7154" s="419"/>
      <c r="BK7154" s="419"/>
      <c r="BL7154" s="419"/>
      <c r="BN7154" s="419"/>
      <c r="BO7154" s="419"/>
      <c r="BP7154" s="419"/>
      <c r="BR7154" s="419"/>
      <c r="BS7154" s="419"/>
      <c r="BT7154" s="419"/>
      <c r="BV7154" s="419"/>
      <c r="BW7154" s="419"/>
      <c r="BX7154" s="397"/>
      <c r="BZ7154" s="449"/>
      <c r="CB7154" s="419"/>
      <c r="CC7154" s="419"/>
      <c r="CD7154" s="419"/>
      <c r="CF7154" s="419"/>
      <c r="CG7154" s="419"/>
      <c r="CH7154" s="419"/>
    </row>
    <row r="7155" spans="3:86" ht="21" thickBot="1">
      <c r="C7155" s="425"/>
      <c r="P7155" s="431"/>
      <c r="R7155" s="419"/>
      <c r="S7155" s="446"/>
      <c r="T7155" s="419"/>
      <c r="V7155" s="196"/>
      <c r="W7155" s="419"/>
      <c r="X7155" s="419"/>
      <c r="Z7155" s="419"/>
      <c r="AA7155" s="419"/>
      <c r="AB7155" s="419"/>
      <c r="AD7155" s="419"/>
      <c r="AE7155" s="419"/>
      <c r="AF7155" s="419"/>
      <c r="AH7155" s="419"/>
      <c r="AI7155" s="419"/>
      <c r="AJ7155" s="419"/>
      <c r="AL7155" s="419"/>
      <c r="AM7155" s="419"/>
      <c r="AN7155" s="403"/>
      <c r="AO7155" s="419"/>
      <c r="AP7155" s="419"/>
      <c r="AQ7155" s="419"/>
      <c r="AR7155" s="419"/>
      <c r="AS7155" s="419"/>
      <c r="AT7155" s="419"/>
      <c r="AU7155" s="419"/>
      <c r="AV7155" s="419"/>
      <c r="AX7155" s="419"/>
      <c r="AY7155" s="419"/>
      <c r="AZ7155" s="419"/>
      <c r="BB7155" s="419"/>
      <c r="BC7155" s="419"/>
      <c r="BD7155" s="419"/>
      <c r="BF7155" s="419"/>
      <c r="BG7155" s="419"/>
      <c r="BH7155" s="419"/>
      <c r="BJ7155" s="419"/>
      <c r="BK7155" s="419"/>
      <c r="BL7155" s="419"/>
      <c r="BN7155" s="419"/>
      <c r="BO7155" s="419"/>
      <c r="BP7155" s="419"/>
      <c r="BR7155" s="419"/>
      <c r="BS7155" s="419"/>
      <c r="BT7155" s="419"/>
      <c r="BV7155" s="419"/>
      <c r="BW7155" s="419"/>
      <c r="BX7155" s="397"/>
      <c r="BZ7155" s="449"/>
      <c r="CB7155" s="419"/>
      <c r="CC7155" s="419"/>
      <c r="CD7155" s="419"/>
      <c r="CF7155" s="419"/>
      <c r="CG7155" s="419"/>
      <c r="CH7155" s="419"/>
    </row>
    <row r="7156" spans="3:86" ht="21" thickBot="1">
      <c r="C7156" s="425"/>
      <c r="P7156" s="431"/>
      <c r="R7156" s="419"/>
      <c r="S7156" s="446"/>
      <c r="T7156" s="419"/>
      <c r="V7156" s="196"/>
      <c r="W7156" s="419"/>
      <c r="X7156" s="419"/>
      <c r="Z7156" s="419"/>
      <c r="AA7156" s="419"/>
      <c r="AB7156" s="419"/>
      <c r="AD7156" s="419"/>
      <c r="AE7156" s="419"/>
      <c r="AF7156" s="419"/>
      <c r="AH7156" s="419"/>
      <c r="AI7156" s="419"/>
      <c r="AJ7156" s="419"/>
      <c r="AL7156" s="419"/>
      <c r="AM7156" s="419"/>
      <c r="AN7156" s="403"/>
      <c r="AO7156" s="419"/>
      <c r="AP7156" s="419"/>
      <c r="AQ7156" s="419"/>
      <c r="AR7156" s="419"/>
      <c r="AS7156" s="419"/>
      <c r="AT7156" s="419"/>
      <c r="AU7156" s="419"/>
      <c r="AV7156" s="419"/>
      <c r="AX7156" s="419"/>
      <c r="AY7156" s="419"/>
      <c r="AZ7156" s="419"/>
      <c r="BB7156" s="419"/>
      <c r="BC7156" s="419"/>
      <c r="BD7156" s="419"/>
      <c r="BF7156" s="419"/>
      <c r="BG7156" s="419"/>
      <c r="BH7156" s="419"/>
      <c r="BJ7156" s="419"/>
      <c r="BK7156" s="419"/>
      <c r="BL7156" s="419"/>
      <c r="BN7156" s="419"/>
      <c r="BO7156" s="419"/>
      <c r="BP7156" s="419"/>
      <c r="BR7156" s="419"/>
      <c r="BS7156" s="419"/>
      <c r="BT7156" s="419"/>
      <c r="BV7156" s="419"/>
      <c r="BW7156" s="419"/>
      <c r="BX7156" s="397"/>
      <c r="BZ7156" s="449"/>
      <c r="CB7156" s="419"/>
      <c r="CC7156" s="419"/>
      <c r="CD7156" s="419"/>
      <c r="CF7156" s="419"/>
      <c r="CG7156" s="419"/>
      <c r="CH7156" s="419"/>
    </row>
    <row r="7157" spans="3:86" ht="21" thickBot="1">
      <c r="C7157" s="425"/>
      <c r="P7157" s="431"/>
      <c r="R7157" s="419"/>
      <c r="S7157" s="446"/>
      <c r="T7157" s="419"/>
      <c r="V7157" s="196"/>
      <c r="W7157" s="419"/>
      <c r="X7157" s="419"/>
      <c r="Z7157" s="419"/>
      <c r="AA7157" s="419"/>
      <c r="AB7157" s="419"/>
      <c r="AD7157" s="419"/>
      <c r="AE7157" s="419"/>
      <c r="AF7157" s="419"/>
      <c r="AH7157" s="419"/>
      <c r="AI7157" s="419"/>
      <c r="AJ7157" s="419"/>
      <c r="AL7157" s="419"/>
      <c r="AM7157" s="419"/>
      <c r="AN7157" s="403"/>
      <c r="AO7157" s="419"/>
      <c r="AP7157" s="419"/>
      <c r="AQ7157" s="419"/>
      <c r="AR7157" s="419"/>
      <c r="AS7157" s="419"/>
      <c r="AT7157" s="419"/>
      <c r="AU7157" s="419"/>
      <c r="AV7157" s="419"/>
      <c r="AX7157" s="419"/>
      <c r="AY7157" s="419"/>
      <c r="AZ7157" s="419"/>
      <c r="BB7157" s="419"/>
      <c r="BC7157" s="419"/>
      <c r="BD7157" s="419"/>
      <c r="BF7157" s="419"/>
      <c r="BG7157" s="419"/>
      <c r="BH7157" s="419"/>
      <c r="BJ7157" s="419"/>
      <c r="BK7157" s="419"/>
      <c r="BL7157" s="419"/>
      <c r="BN7157" s="419"/>
      <c r="BO7157" s="419"/>
      <c r="BP7157" s="419"/>
      <c r="BR7157" s="419"/>
      <c r="BS7157" s="419"/>
      <c r="BT7157" s="419"/>
      <c r="BV7157" s="419"/>
      <c r="BW7157" s="419"/>
      <c r="BX7157" s="397"/>
      <c r="BZ7157" s="449"/>
      <c r="CB7157" s="419"/>
      <c r="CC7157" s="419"/>
      <c r="CD7157" s="419"/>
      <c r="CF7157" s="419"/>
      <c r="CG7157" s="419"/>
      <c r="CH7157" s="419"/>
    </row>
    <row r="7158" spans="3:86" ht="21" thickBot="1">
      <c r="C7158" s="425"/>
      <c r="P7158" s="431"/>
      <c r="R7158" s="419"/>
      <c r="S7158" s="446"/>
      <c r="T7158" s="419"/>
      <c r="V7158" s="196"/>
      <c r="W7158" s="419"/>
      <c r="X7158" s="419"/>
      <c r="Z7158" s="419"/>
      <c r="AA7158" s="419"/>
      <c r="AB7158" s="419"/>
      <c r="AD7158" s="419"/>
      <c r="AE7158" s="419"/>
      <c r="AF7158" s="419"/>
      <c r="AH7158" s="419"/>
      <c r="AI7158" s="419"/>
      <c r="AJ7158" s="419"/>
      <c r="AL7158" s="419"/>
      <c r="AM7158" s="419"/>
      <c r="AN7158" s="403"/>
      <c r="AO7158" s="419"/>
      <c r="AP7158" s="419"/>
      <c r="AQ7158" s="419"/>
      <c r="AR7158" s="419"/>
      <c r="AS7158" s="419"/>
      <c r="AT7158" s="419"/>
      <c r="AU7158" s="419"/>
      <c r="AV7158" s="419"/>
      <c r="AX7158" s="419"/>
      <c r="AY7158" s="419"/>
      <c r="AZ7158" s="419"/>
      <c r="BB7158" s="419"/>
      <c r="BC7158" s="419"/>
      <c r="BD7158" s="419"/>
      <c r="BF7158" s="419"/>
      <c r="BG7158" s="419"/>
      <c r="BH7158" s="419"/>
      <c r="BJ7158" s="419"/>
      <c r="BK7158" s="419"/>
      <c r="BL7158" s="419"/>
      <c r="BN7158" s="419"/>
      <c r="BO7158" s="419"/>
      <c r="BP7158" s="419"/>
      <c r="BR7158" s="419"/>
      <c r="BS7158" s="419"/>
      <c r="BT7158" s="419"/>
      <c r="BV7158" s="419"/>
      <c r="BW7158" s="419"/>
      <c r="BX7158" s="397"/>
      <c r="BZ7158" s="449"/>
      <c r="CB7158" s="419"/>
      <c r="CC7158" s="419"/>
      <c r="CD7158" s="419"/>
      <c r="CF7158" s="419"/>
      <c r="CG7158" s="419"/>
      <c r="CH7158" s="419"/>
    </row>
    <row r="7159" spans="3:86" ht="21" thickBot="1">
      <c r="C7159" s="425"/>
      <c r="P7159" s="431"/>
      <c r="R7159" s="419"/>
      <c r="S7159" s="446"/>
      <c r="T7159" s="419"/>
      <c r="V7159" s="196"/>
      <c r="W7159" s="419"/>
      <c r="X7159" s="419"/>
      <c r="Z7159" s="419"/>
      <c r="AA7159" s="419"/>
      <c r="AB7159" s="419"/>
      <c r="AD7159" s="419"/>
      <c r="AE7159" s="419"/>
      <c r="AF7159" s="419"/>
      <c r="AH7159" s="419"/>
      <c r="AI7159" s="419"/>
      <c r="AJ7159" s="419"/>
      <c r="AL7159" s="419"/>
      <c r="AM7159" s="419"/>
      <c r="AN7159" s="403"/>
      <c r="AO7159" s="419"/>
      <c r="AP7159" s="419"/>
      <c r="AQ7159" s="419"/>
      <c r="AR7159" s="419"/>
      <c r="AS7159" s="419"/>
      <c r="AT7159" s="419"/>
      <c r="AU7159" s="419"/>
      <c r="AV7159" s="419"/>
      <c r="AX7159" s="419"/>
      <c r="AY7159" s="419"/>
      <c r="AZ7159" s="419"/>
      <c r="BB7159" s="419"/>
      <c r="BC7159" s="419"/>
      <c r="BD7159" s="419"/>
      <c r="BF7159" s="419"/>
      <c r="BG7159" s="419"/>
      <c r="BH7159" s="419"/>
      <c r="BJ7159" s="419"/>
      <c r="BK7159" s="419"/>
      <c r="BL7159" s="419"/>
      <c r="BN7159" s="419"/>
      <c r="BO7159" s="419"/>
      <c r="BP7159" s="419"/>
      <c r="BR7159" s="419"/>
      <c r="BS7159" s="419"/>
      <c r="BT7159" s="419"/>
      <c r="BV7159" s="419"/>
      <c r="BW7159" s="419"/>
      <c r="BX7159" s="397"/>
      <c r="BZ7159" s="449"/>
      <c r="CB7159" s="419"/>
      <c r="CC7159" s="419"/>
      <c r="CD7159" s="419"/>
      <c r="CF7159" s="419"/>
      <c r="CG7159" s="419"/>
      <c r="CH7159" s="419"/>
    </row>
    <row r="7160" spans="3:86" ht="21" thickBot="1">
      <c r="C7160" s="425"/>
      <c r="P7160" s="431"/>
      <c r="R7160" s="419"/>
      <c r="S7160" s="446"/>
      <c r="T7160" s="419"/>
      <c r="V7160" s="196"/>
      <c r="W7160" s="419"/>
      <c r="X7160" s="419"/>
      <c r="Z7160" s="419"/>
      <c r="AA7160" s="419"/>
      <c r="AB7160" s="419"/>
      <c r="AD7160" s="419"/>
      <c r="AE7160" s="419"/>
      <c r="AF7160" s="419"/>
      <c r="AH7160" s="419"/>
      <c r="AI7160" s="419"/>
      <c r="AJ7160" s="419"/>
      <c r="AL7160" s="419"/>
      <c r="AM7160" s="419"/>
      <c r="AN7160" s="403"/>
      <c r="AO7160" s="419"/>
      <c r="AP7160" s="419"/>
      <c r="AQ7160" s="419"/>
      <c r="AR7160" s="419"/>
      <c r="AS7160" s="419"/>
      <c r="AT7160" s="419"/>
      <c r="AU7160" s="419"/>
      <c r="AV7160" s="419"/>
      <c r="AX7160" s="419"/>
      <c r="AY7160" s="419"/>
      <c r="AZ7160" s="419"/>
      <c r="BB7160" s="419"/>
      <c r="BC7160" s="419"/>
      <c r="BD7160" s="419"/>
      <c r="BF7160" s="419"/>
      <c r="BG7160" s="419"/>
      <c r="BH7160" s="419"/>
      <c r="BJ7160" s="419"/>
      <c r="BK7160" s="419"/>
      <c r="BL7160" s="419"/>
      <c r="BN7160" s="419"/>
      <c r="BO7160" s="419"/>
      <c r="BP7160" s="419"/>
      <c r="BR7160" s="419"/>
      <c r="BS7160" s="419"/>
      <c r="BT7160" s="419"/>
      <c r="BV7160" s="419"/>
      <c r="BW7160" s="419"/>
      <c r="BX7160" s="397"/>
      <c r="BZ7160" s="449"/>
      <c r="CB7160" s="419"/>
      <c r="CC7160" s="419"/>
      <c r="CD7160" s="419"/>
      <c r="CF7160" s="419"/>
      <c r="CG7160" s="419"/>
      <c r="CH7160" s="419"/>
    </row>
    <row r="7161" spans="3:86" ht="21" thickBot="1">
      <c r="C7161" s="425"/>
      <c r="P7161" s="431"/>
      <c r="R7161" s="419"/>
      <c r="S7161" s="446"/>
      <c r="T7161" s="419"/>
      <c r="V7161" s="196"/>
      <c r="W7161" s="419"/>
      <c r="X7161" s="419"/>
      <c r="Z7161" s="419"/>
      <c r="AA7161" s="419"/>
      <c r="AB7161" s="419"/>
      <c r="AD7161" s="419"/>
      <c r="AE7161" s="419"/>
      <c r="AF7161" s="419"/>
      <c r="AH7161" s="419"/>
      <c r="AI7161" s="419"/>
      <c r="AJ7161" s="419"/>
      <c r="AL7161" s="419"/>
      <c r="AM7161" s="419"/>
      <c r="AN7161" s="403"/>
      <c r="AO7161" s="419"/>
      <c r="AP7161" s="419"/>
      <c r="AQ7161" s="419"/>
      <c r="AR7161" s="419"/>
      <c r="AS7161" s="419"/>
      <c r="AT7161" s="419"/>
      <c r="AU7161" s="419"/>
      <c r="AV7161" s="419"/>
      <c r="AX7161" s="419"/>
      <c r="AY7161" s="419"/>
      <c r="AZ7161" s="419"/>
      <c r="BB7161" s="419"/>
      <c r="BC7161" s="419"/>
      <c r="BD7161" s="419"/>
      <c r="BF7161" s="419"/>
      <c r="BG7161" s="419"/>
      <c r="BH7161" s="419"/>
      <c r="BJ7161" s="419"/>
      <c r="BK7161" s="419"/>
      <c r="BL7161" s="419"/>
      <c r="BN7161" s="419"/>
      <c r="BO7161" s="419"/>
      <c r="BP7161" s="419"/>
      <c r="BR7161" s="419"/>
      <c r="BS7161" s="419"/>
      <c r="BT7161" s="419"/>
      <c r="BV7161" s="419"/>
      <c r="BW7161" s="419"/>
      <c r="BX7161" s="397"/>
      <c r="BZ7161" s="449"/>
      <c r="CB7161" s="419"/>
      <c r="CC7161" s="419"/>
      <c r="CD7161" s="419"/>
      <c r="CF7161" s="419"/>
      <c r="CG7161" s="419"/>
      <c r="CH7161" s="419"/>
    </row>
    <row r="7162" spans="3:86" ht="21" thickBot="1">
      <c r="C7162" s="425"/>
      <c r="P7162" s="431"/>
      <c r="R7162" s="419"/>
      <c r="S7162" s="446"/>
      <c r="T7162" s="419"/>
      <c r="V7162" s="196"/>
      <c r="W7162" s="419"/>
      <c r="X7162" s="419"/>
      <c r="Z7162" s="419"/>
      <c r="AA7162" s="419"/>
      <c r="AB7162" s="419"/>
      <c r="AD7162" s="419"/>
      <c r="AE7162" s="419"/>
      <c r="AF7162" s="419"/>
      <c r="AH7162" s="419"/>
      <c r="AI7162" s="419"/>
      <c r="AJ7162" s="419"/>
      <c r="AL7162" s="419"/>
      <c r="AM7162" s="419"/>
      <c r="AN7162" s="403"/>
      <c r="AO7162" s="419"/>
      <c r="AP7162" s="419"/>
      <c r="AQ7162" s="419"/>
      <c r="AR7162" s="419"/>
      <c r="AS7162" s="419"/>
      <c r="AT7162" s="419"/>
      <c r="AU7162" s="419"/>
      <c r="AV7162" s="419"/>
      <c r="AX7162" s="419"/>
      <c r="AY7162" s="419"/>
      <c r="AZ7162" s="419"/>
      <c r="BB7162" s="419"/>
      <c r="BC7162" s="419"/>
      <c r="BD7162" s="419"/>
      <c r="BF7162" s="419"/>
      <c r="BG7162" s="419"/>
      <c r="BH7162" s="419"/>
      <c r="BJ7162" s="419"/>
      <c r="BK7162" s="419"/>
      <c r="BL7162" s="419"/>
      <c r="BN7162" s="419"/>
      <c r="BO7162" s="419"/>
      <c r="BP7162" s="419"/>
      <c r="BR7162" s="419"/>
      <c r="BS7162" s="419"/>
      <c r="BT7162" s="419"/>
      <c r="BV7162" s="419"/>
      <c r="BW7162" s="419"/>
      <c r="BX7162" s="397"/>
      <c r="BZ7162" s="449"/>
      <c r="CB7162" s="419"/>
      <c r="CC7162" s="419"/>
      <c r="CD7162" s="419"/>
      <c r="CF7162" s="419"/>
      <c r="CG7162" s="419"/>
      <c r="CH7162" s="419"/>
    </row>
    <row r="7163" spans="3:86" ht="21" thickBot="1">
      <c r="C7163" s="425"/>
      <c r="P7163" s="431"/>
      <c r="R7163" s="419"/>
      <c r="S7163" s="446"/>
      <c r="T7163" s="419"/>
      <c r="V7163" s="196"/>
      <c r="W7163" s="419"/>
      <c r="X7163" s="419"/>
      <c r="Z7163" s="419"/>
      <c r="AA7163" s="419"/>
      <c r="AB7163" s="419"/>
      <c r="AD7163" s="419"/>
      <c r="AE7163" s="419"/>
      <c r="AF7163" s="419"/>
      <c r="AH7163" s="419"/>
      <c r="AI7163" s="419"/>
      <c r="AJ7163" s="419"/>
      <c r="AL7163" s="419"/>
      <c r="AM7163" s="419"/>
      <c r="AN7163" s="403"/>
      <c r="AO7163" s="419"/>
      <c r="AP7163" s="419"/>
      <c r="AQ7163" s="419"/>
      <c r="AR7163" s="419"/>
      <c r="AS7163" s="419"/>
      <c r="AT7163" s="419"/>
      <c r="AU7163" s="419"/>
      <c r="AV7163" s="419"/>
      <c r="AX7163" s="419"/>
      <c r="AY7163" s="419"/>
      <c r="AZ7163" s="419"/>
      <c r="BB7163" s="419"/>
      <c r="BC7163" s="419"/>
      <c r="BD7163" s="419"/>
      <c r="BF7163" s="419"/>
      <c r="BG7163" s="419"/>
      <c r="BH7163" s="419"/>
      <c r="BJ7163" s="419"/>
      <c r="BK7163" s="419"/>
      <c r="BL7163" s="419"/>
      <c r="BN7163" s="419"/>
      <c r="BO7163" s="419"/>
      <c r="BP7163" s="419"/>
      <c r="BR7163" s="419"/>
      <c r="BS7163" s="419"/>
      <c r="BT7163" s="419"/>
      <c r="BV7163" s="419"/>
      <c r="BW7163" s="419"/>
      <c r="BX7163" s="397"/>
      <c r="BZ7163" s="449"/>
      <c r="CB7163" s="419"/>
      <c r="CC7163" s="419"/>
      <c r="CD7163" s="419"/>
      <c r="CF7163" s="419"/>
      <c r="CG7163" s="419"/>
      <c r="CH7163" s="419"/>
    </row>
    <row r="7164" spans="3:86" ht="21" thickBot="1">
      <c r="C7164" s="425"/>
      <c r="P7164" s="431"/>
      <c r="R7164" s="419"/>
      <c r="S7164" s="446"/>
      <c r="T7164" s="419"/>
      <c r="V7164" s="196"/>
      <c r="W7164" s="419"/>
      <c r="X7164" s="419"/>
      <c r="Z7164" s="419"/>
      <c r="AA7164" s="419"/>
      <c r="AB7164" s="419"/>
      <c r="AD7164" s="419"/>
      <c r="AE7164" s="419"/>
      <c r="AF7164" s="419"/>
      <c r="AH7164" s="419"/>
      <c r="AI7164" s="419"/>
      <c r="AJ7164" s="419"/>
      <c r="AL7164" s="419"/>
      <c r="AM7164" s="419"/>
      <c r="AN7164" s="403"/>
      <c r="AO7164" s="419"/>
      <c r="AP7164" s="419"/>
      <c r="AQ7164" s="419"/>
      <c r="AR7164" s="419"/>
      <c r="AS7164" s="419"/>
      <c r="AT7164" s="419"/>
      <c r="AU7164" s="419"/>
      <c r="AV7164" s="419"/>
      <c r="AX7164" s="419"/>
      <c r="AY7164" s="419"/>
      <c r="AZ7164" s="419"/>
      <c r="BB7164" s="419"/>
      <c r="BC7164" s="419"/>
      <c r="BD7164" s="419"/>
      <c r="BF7164" s="419"/>
      <c r="BG7164" s="419"/>
      <c r="BH7164" s="419"/>
      <c r="BJ7164" s="419"/>
      <c r="BK7164" s="419"/>
      <c r="BL7164" s="419"/>
      <c r="BN7164" s="419"/>
      <c r="BO7164" s="419"/>
      <c r="BP7164" s="419"/>
      <c r="BR7164" s="419"/>
      <c r="BS7164" s="419"/>
      <c r="BT7164" s="419"/>
      <c r="BV7164" s="419"/>
      <c r="BW7164" s="419"/>
      <c r="BX7164" s="397"/>
      <c r="BZ7164" s="449"/>
      <c r="CB7164" s="419"/>
      <c r="CC7164" s="419"/>
      <c r="CD7164" s="419"/>
      <c r="CF7164" s="419"/>
      <c r="CG7164" s="419"/>
      <c r="CH7164" s="419"/>
    </row>
    <row r="7165" spans="3:86" ht="21" thickBot="1">
      <c r="C7165" s="425"/>
      <c r="P7165" s="431"/>
      <c r="R7165" s="419"/>
      <c r="S7165" s="446"/>
      <c r="T7165" s="419"/>
      <c r="V7165" s="196"/>
      <c r="W7165" s="419"/>
      <c r="X7165" s="419"/>
      <c r="Z7165" s="419"/>
      <c r="AA7165" s="419"/>
      <c r="AB7165" s="419"/>
      <c r="AD7165" s="419"/>
      <c r="AE7165" s="419"/>
      <c r="AF7165" s="419"/>
      <c r="AH7165" s="419"/>
      <c r="AI7165" s="419"/>
      <c r="AJ7165" s="419"/>
      <c r="AL7165" s="419"/>
      <c r="AM7165" s="419"/>
      <c r="AN7165" s="403"/>
      <c r="AO7165" s="419"/>
      <c r="AP7165" s="419"/>
      <c r="AQ7165" s="419"/>
      <c r="AR7165" s="419"/>
      <c r="AS7165" s="419"/>
      <c r="AT7165" s="419"/>
      <c r="AU7165" s="419"/>
      <c r="AV7165" s="419"/>
      <c r="AX7165" s="419"/>
      <c r="AY7165" s="419"/>
      <c r="AZ7165" s="419"/>
      <c r="BB7165" s="419"/>
      <c r="BC7165" s="419"/>
      <c r="BD7165" s="419"/>
      <c r="BF7165" s="419"/>
      <c r="BG7165" s="419"/>
      <c r="BH7165" s="419"/>
      <c r="BJ7165" s="419"/>
      <c r="BK7165" s="419"/>
      <c r="BL7165" s="419"/>
      <c r="BN7165" s="419"/>
      <c r="BO7165" s="419"/>
      <c r="BP7165" s="419"/>
      <c r="BR7165" s="419"/>
      <c r="BS7165" s="419"/>
      <c r="BT7165" s="419"/>
      <c r="BV7165" s="419"/>
      <c r="BW7165" s="419"/>
      <c r="BX7165" s="397"/>
      <c r="BZ7165" s="449"/>
      <c r="CB7165" s="419"/>
      <c r="CC7165" s="419"/>
      <c r="CD7165" s="419"/>
      <c r="CF7165" s="419"/>
      <c r="CG7165" s="419"/>
      <c r="CH7165" s="419"/>
    </row>
    <row r="7166" spans="3:86" ht="21" thickBot="1">
      <c r="C7166" s="425"/>
      <c r="P7166" s="431"/>
      <c r="R7166" s="419"/>
      <c r="S7166" s="446"/>
      <c r="T7166" s="419"/>
      <c r="V7166" s="196"/>
      <c r="W7166" s="419"/>
      <c r="X7166" s="419"/>
      <c r="Z7166" s="419"/>
      <c r="AA7166" s="419"/>
      <c r="AB7166" s="419"/>
      <c r="AD7166" s="419"/>
      <c r="AE7166" s="419"/>
      <c r="AF7166" s="419"/>
      <c r="AH7166" s="419"/>
      <c r="AI7166" s="419"/>
      <c r="AJ7166" s="419"/>
      <c r="AL7166" s="419"/>
      <c r="AM7166" s="419"/>
      <c r="AN7166" s="403"/>
      <c r="AO7166" s="419"/>
      <c r="AP7166" s="419"/>
      <c r="AQ7166" s="419"/>
      <c r="AR7166" s="419"/>
      <c r="AS7166" s="419"/>
      <c r="AT7166" s="419"/>
      <c r="AU7166" s="419"/>
      <c r="AV7166" s="419"/>
      <c r="AX7166" s="419"/>
      <c r="AY7166" s="419"/>
      <c r="AZ7166" s="419"/>
      <c r="BB7166" s="419"/>
      <c r="BC7166" s="419"/>
      <c r="BD7166" s="419"/>
      <c r="BF7166" s="419"/>
      <c r="BG7166" s="419"/>
      <c r="BH7166" s="419"/>
      <c r="BJ7166" s="419"/>
      <c r="BK7166" s="419"/>
      <c r="BL7166" s="419"/>
      <c r="BN7166" s="419"/>
      <c r="BO7166" s="419"/>
      <c r="BP7166" s="419"/>
      <c r="BR7166" s="419"/>
      <c r="BS7166" s="419"/>
      <c r="BT7166" s="419"/>
      <c r="BV7166" s="419"/>
      <c r="BW7166" s="419"/>
      <c r="BX7166" s="397"/>
      <c r="BZ7166" s="449"/>
      <c r="CB7166" s="419"/>
      <c r="CC7166" s="419"/>
      <c r="CD7166" s="419"/>
      <c r="CF7166" s="419"/>
      <c r="CG7166" s="419"/>
      <c r="CH7166" s="419"/>
    </row>
    <row r="7167" spans="3:86" ht="21" thickBot="1">
      <c r="C7167" s="425"/>
      <c r="P7167" s="431"/>
      <c r="R7167" s="419"/>
      <c r="S7167" s="446"/>
      <c r="T7167" s="419"/>
      <c r="V7167" s="196"/>
      <c r="W7167" s="419"/>
      <c r="X7167" s="419"/>
      <c r="Z7167" s="419"/>
      <c r="AA7167" s="419"/>
      <c r="AB7167" s="419"/>
      <c r="AD7167" s="419"/>
      <c r="AE7167" s="419"/>
      <c r="AF7167" s="419"/>
      <c r="AH7167" s="419"/>
      <c r="AI7167" s="419"/>
      <c r="AJ7167" s="419"/>
      <c r="AL7167" s="419"/>
      <c r="AM7167" s="419"/>
      <c r="AN7167" s="403"/>
      <c r="AO7167" s="419"/>
      <c r="AP7167" s="419"/>
      <c r="AQ7167" s="419"/>
      <c r="AR7167" s="419"/>
      <c r="AS7167" s="419"/>
      <c r="AT7167" s="419"/>
      <c r="AU7167" s="419"/>
      <c r="AV7167" s="419"/>
      <c r="AX7167" s="419"/>
      <c r="AY7167" s="419"/>
      <c r="AZ7167" s="419"/>
      <c r="BB7167" s="419"/>
      <c r="BC7167" s="419"/>
      <c r="BD7167" s="419"/>
      <c r="BF7167" s="419"/>
      <c r="BG7167" s="419"/>
      <c r="BH7167" s="419"/>
      <c r="BJ7167" s="419"/>
      <c r="BK7167" s="419"/>
      <c r="BL7167" s="419"/>
      <c r="BN7167" s="419"/>
      <c r="BO7167" s="419"/>
      <c r="BP7167" s="419"/>
      <c r="BR7167" s="419"/>
      <c r="BS7167" s="419"/>
      <c r="BT7167" s="419"/>
      <c r="BV7167" s="419"/>
      <c r="BW7167" s="419"/>
      <c r="BX7167" s="397"/>
      <c r="BZ7167" s="449"/>
      <c r="CB7167" s="419"/>
      <c r="CC7167" s="419"/>
      <c r="CD7167" s="419"/>
      <c r="CF7167" s="419"/>
      <c r="CG7167" s="419"/>
      <c r="CH7167" s="419"/>
    </row>
    <row r="7168" spans="3:86" ht="21" thickBot="1">
      <c r="C7168" s="425"/>
      <c r="P7168" s="431"/>
      <c r="R7168" s="419"/>
      <c r="S7168" s="446"/>
      <c r="T7168" s="419"/>
      <c r="V7168" s="196"/>
      <c r="W7168" s="419"/>
      <c r="X7168" s="419"/>
      <c r="Z7168" s="419"/>
      <c r="AA7168" s="419"/>
      <c r="AB7168" s="419"/>
      <c r="AD7168" s="419"/>
      <c r="AE7168" s="419"/>
      <c r="AF7168" s="419"/>
      <c r="AH7168" s="419"/>
      <c r="AI7168" s="419"/>
      <c r="AJ7168" s="419"/>
      <c r="AL7168" s="419"/>
      <c r="AM7168" s="419"/>
      <c r="AN7168" s="403"/>
      <c r="AO7168" s="419"/>
      <c r="AP7168" s="419"/>
      <c r="AQ7168" s="419"/>
      <c r="AR7168" s="419"/>
      <c r="AS7168" s="419"/>
      <c r="AT7168" s="419"/>
      <c r="AU7168" s="419"/>
      <c r="AV7168" s="419"/>
      <c r="AX7168" s="419"/>
      <c r="AY7168" s="419"/>
      <c r="AZ7168" s="419"/>
      <c r="BB7168" s="419"/>
      <c r="BC7168" s="419"/>
      <c r="BD7168" s="419"/>
      <c r="BF7168" s="419"/>
      <c r="BG7168" s="419"/>
      <c r="BH7168" s="419"/>
      <c r="BJ7168" s="419"/>
      <c r="BK7168" s="419"/>
      <c r="BL7168" s="419"/>
      <c r="BN7168" s="419"/>
      <c r="BO7168" s="419"/>
      <c r="BP7168" s="419"/>
      <c r="BR7168" s="419"/>
      <c r="BS7168" s="419"/>
      <c r="BT7168" s="419"/>
      <c r="BV7168" s="419"/>
      <c r="BW7168" s="419"/>
      <c r="BX7168" s="397"/>
      <c r="BZ7168" s="449"/>
      <c r="CB7168" s="419"/>
      <c r="CC7168" s="419"/>
      <c r="CD7168" s="419"/>
      <c r="CF7168" s="419"/>
      <c r="CG7168" s="419"/>
      <c r="CH7168" s="419"/>
    </row>
    <row r="7169" spans="3:86" ht="21" thickBot="1">
      <c r="C7169" s="425"/>
      <c r="P7169" s="431"/>
      <c r="R7169" s="419"/>
      <c r="S7169" s="446"/>
      <c r="T7169" s="419"/>
      <c r="V7169" s="196"/>
      <c r="W7169" s="419"/>
      <c r="X7169" s="419"/>
      <c r="Z7169" s="419"/>
      <c r="AA7169" s="419"/>
      <c r="AB7169" s="419"/>
      <c r="AD7169" s="419"/>
      <c r="AE7169" s="419"/>
      <c r="AF7169" s="419"/>
      <c r="AH7169" s="419"/>
      <c r="AI7169" s="419"/>
      <c r="AJ7169" s="419"/>
      <c r="AL7169" s="419"/>
      <c r="AM7169" s="419"/>
      <c r="AN7169" s="403"/>
      <c r="AO7169" s="419"/>
      <c r="AP7169" s="419"/>
      <c r="AQ7169" s="419"/>
      <c r="AR7169" s="419"/>
      <c r="AS7169" s="419"/>
      <c r="AT7169" s="419"/>
      <c r="AU7169" s="419"/>
      <c r="AV7169" s="419"/>
      <c r="AX7169" s="419"/>
      <c r="AY7169" s="419"/>
      <c r="AZ7169" s="419"/>
      <c r="BB7169" s="419"/>
      <c r="BC7169" s="419"/>
      <c r="BD7169" s="419"/>
      <c r="BF7169" s="419"/>
      <c r="BG7169" s="419"/>
      <c r="BH7169" s="419"/>
      <c r="BJ7169" s="419"/>
      <c r="BK7169" s="419"/>
      <c r="BL7169" s="419"/>
      <c r="BN7169" s="419"/>
      <c r="BO7169" s="419"/>
      <c r="BP7169" s="419"/>
      <c r="BR7169" s="419"/>
      <c r="BS7169" s="419"/>
      <c r="BT7169" s="419"/>
      <c r="BV7169" s="419"/>
      <c r="BW7169" s="419"/>
      <c r="BX7169" s="397"/>
      <c r="BZ7169" s="449"/>
      <c r="CB7169" s="419"/>
      <c r="CC7169" s="419"/>
      <c r="CD7169" s="419"/>
      <c r="CF7169" s="419"/>
      <c r="CG7169" s="419"/>
      <c r="CH7169" s="419"/>
    </row>
    <row r="7170" spans="3:86" ht="21" thickBot="1">
      <c r="C7170" s="425"/>
      <c r="P7170" s="431"/>
      <c r="R7170" s="419"/>
      <c r="S7170" s="446"/>
      <c r="T7170" s="419"/>
      <c r="V7170" s="196"/>
      <c r="W7170" s="419"/>
      <c r="X7170" s="419"/>
      <c r="Z7170" s="419"/>
      <c r="AA7170" s="419"/>
      <c r="AB7170" s="419"/>
      <c r="AD7170" s="419"/>
      <c r="AE7170" s="419"/>
      <c r="AF7170" s="419"/>
      <c r="AH7170" s="419"/>
      <c r="AI7170" s="419"/>
      <c r="AJ7170" s="419"/>
      <c r="AL7170" s="419"/>
      <c r="AM7170" s="419"/>
      <c r="AN7170" s="403"/>
      <c r="AO7170" s="419"/>
      <c r="AP7170" s="419"/>
      <c r="AQ7170" s="419"/>
      <c r="AR7170" s="419"/>
      <c r="AS7170" s="419"/>
      <c r="AT7170" s="419"/>
      <c r="AU7170" s="419"/>
      <c r="AV7170" s="419"/>
      <c r="AX7170" s="419"/>
      <c r="AY7170" s="419"/>
      <c r="AZ7170" s="419"/>
      <c r="BB7170" s="419"/>
      <c r="BC7170" s="419"/>
      <c r="BD7170" s="419"/>
      <c r="BF7170" s="419"/>
      <c r="BG7170" s="419"/>
      <c r="BH7170" s="419"/>
      <c r="BJ7170" s="419"/>
      <c r="BK7170" s="419"/>
      <c r="BL7170" s="419"/>
      <c r="BN7170" s="419"/>
      <c r="BO7170" s="419"/>
      <c r="BP7170" s="419"/>
      <c r="BR7170" s="419"/>
      <c r="BS7170" s="419"/>
      <c r="BT7170" s="419"/>
      <c r="BV7170" s="419"/>
      <c r="BW7170" s="419"/>
      <c r="BX7170" s="397"/>
      <c r="BZ7170" s="449"/>
      <c r="CB7170" s="419"/>
      <c r="CC7170" s="419"/>
      <c r="CD7170" s="419"/>
      <c r="CF7170" s="419"/>
      <c r="CG7170" s="419"/>
      <c r="CH7170" s="419"/>
    </row>
    <row r="7171" spans="3:86" ht="21" thickBot="1">
      <c r="C7171" s="425"/>
      <c r="P7171" s="431"/>
      <c r="R7171" s="419"/>
      <c r="S7171" s="446"/>
      <c r="T7171" s="419"/>
      <c r="V7171" s="196"/>
      <c r="W7171" s="419"/>
      <c r="X7171" s="419"/>
      <c r="Z7171" s="419"/>
      <c r="AA7171" s="419"/>
      <c r="AB7171" s="419"/>
      <c r="AD7171" s="419"/>
      <c r="AE7171" s="419"/>
      <c r="AF7171" s="419"/>
      <c r="AH7171" s="419"/>
      <c r="AI7171" s="419"/>
      <c r="AJ7171" s="419"/>
      <c r="AL7171" s="419"/>
      <c r="AM7171" s="419"/>
      <c r="AN7171" s="403"/>
      <c r="AO7171" s="419"/>
      <c r="AP7171" s="419"/>
      <c r="AQ7171" s="419"/>
      <c r="AR7171" s="419"/>
      <c r="AS7171" s="419"/>
      <c r="AT7171" s="419"/>
      <c r="AU7171" s="419"/>
      <c r="AV7171" s="419"/>
      <c r="AX7171" s="419"/>
      <c r="AY7171" s="419"/>
      <c r="AZ7171" s="419"/>
      <c r="BB7171" s="419"/>
      <c r="BC7171" s="419"/>
      <c r="BD7171" s="419"/>
      <c r="BF7171" s="419"/>
      <c r="BG7171" s="419"/>
      <c r="BH7171" s="419"/>
      <c r="BJ7171" s="419"/>
      <c r="BK7171" s="419"/>
      <c r="BL7171" s="419"/>
      <c r="BN7171" s="419"/>
      <c r="BO7171" s="419"/>
      <c r="BP7171" s="419"/>
      <c r="BR7171" s="419"/>
      <c r="BS7171" s="419"/>
      <c r="BT7171" s="419"/>
      <c r="BV7171" s="419"/>
      <c r="BW7171" s="419"/>
      <c r="BX7171" s="397"/>
      <c r="BZ7171" s="449"/>
      <c r="CB7171" s="419"/>
      <c r="CC7171" s="419"/>
      <c r="CD7171" s="419"/>
      <c r="CF7171" s="419"/>
      <c r="CG7171" s="419"/>
      <c r="CH7171" s="419"/>
    </row>
    <row r="7172" spans="3:86" ht="21" thickBot="1">
      <c r="C7172" s="425"/>
      <c r="P7172" s="431"/>
      <c r="R7172" s="419"/>
      <c r="S7172" s="446"/>
      <c r="T7172" s="419"/>
      <c r="V7172" s="196"/>
      <c r="W7172" s="419"/>
      <c r="X7172" s="419"/>
      <c r="Z7172" s="419"/>
      <c r="AA7172" s="419"/>
      <c r="AB7172" s="419"/>
      <c r="AD7172" s="419"/>
      <c r="AE7172" s="419"/>
      <c r="AF7172" s="419"/>
      <c r="AH7172" s="419"/>
      <c r="AI7172" s="419"/>
      <c r="AJ7172" s="419"/>
      <c r="AL7172" s="419"/>
      <c r="AM7172" s="419"/>
      <c r="AN7172" s="403"/>
      <c r="AO7172" s="419"/>
      <c r="AP7172" s="419"/>
      <c r="AQ7172" s="419"/>
      <c r="AR7172" s="419"/>
      <c r="AS7172" s="419"/>
      <c r="AT7172" s="419"/>
      <c r="AU7172" s="419"/>
      <c r="AV7172" s="419"/>
      <c r="AX7172" s="419"/>
      <c r="AY7172" s="419"/>
      <c r="AZ7172" s="419"/>
      <c r="BB7172" s="419"/>
      <c r="BC7172" s="419"/>
      <c r="BD7172" s="419"/>
      <c r="BF7172" s="419"/>
      <c r="BG7172" s="419"/>
      <c r="BH7172" s="419"/>
      <c r="BJ7172" s="419"/>
      <c r="BK7172" s="419"/>
      <c r="BL7172" s="419"/>
      <c r="BN7172" s="419"/>
      <c r="BO7172" s="419"/>
      <c r="BP7172" s="419"/>
      <c r="BR7172" s="419"/>
      <c r="BS7172" s="419"/>
      <c r="BT7172" s="419"/>
      <c r="BV7172" s="419"/>
      <c r="BW7172" s="419"/>
      <c r="BX7172" s="397"/>
      <c r="BZ7172" s="449"/>
      <c r="CB7172" s="419"/>
      <c r="CC7172" s="419"/>
      <c r="CD7172" s="419"/>
      <c r="CF7172" s="419"/>
      <c r="CG7172" s="419"/>
      <c r="CH7172" s="419"/>
    </row>
    <row r="7173" spans="3:86" ht="21" thickBot="1">
      <c r="C7173" s="425"/>
      <c r="P7173" s="431"/>
      <c r="R7173" s="419"/>
      <c r="S7173" s="446"/>
      <c r="T7173" s="419"/>
      <c r="V7173" s="196"/>
      <c r="W7173" s="419"/>
      <c r="X7173" s="419"/>
      <c r="Z7173" s="419"/>
      <c r="AA7173" s="419"/>
      <c r="AB7173" s="419"/>
      <c r="AD7173" s="419"/>
      <c r="AE7173" s="419"/>
      <c r="AF7173" s="419"/>
      <c r="AH7173" s="419"/>
      <c r="AI7173" s="419"/>
      <c r="AJ7173" s="419"/>
      <c r="AL7173" s="419"/>
      <c r="AM7173" s="419"/>
      <c r="AN7173" s="403"/>
      <c r="AO7173" s="419"/>
      <c r="AP7173" s="419"/>
      <c r="AQ7173" s="419"/>
      <c r="AR7173" s="419"/>
      <c r="AS7173" s="419"/>
      <c r="AT7173" s="419"/>
      <c r="AU7173" s="419"/>
      <c r="AV7173" s="419"/>
      <c r="AX7173" s="419"/>
      <c r="AY7173" s="419"/>
      <c r="AZ7173" s="419"/>
      <c r="BB7173" s="419"/>
      <c r="BC7173" s="419"/>
      <c r="BD7173" s="419"/>
      <c r="BF7173" s="419"/>
      <c r="BG7173" s="419"/>
      <c r="BH7173" s="419"/>
      <c r="BJ7173" s="419"/>
      <c r="BK7173" s="419"/>
      <c r="BL7173" s="419"/>
      <c r="BN7173" s="419"/>
      <c r="BO7173" s="419"/>
      <c r="BP7173" s="419"/>
      <c r="BR7173" s="419"/>
      <c r="BS7173" s="419"/>
      <c r="BT7173" s="419"/>
      <c r="BV7173" s="419"/>
      <c r="BW7173" s="419"/>
      <c r="BX7173" s="397"/>
      <c r="BZ7173" s="449"/>
      <c r="CB7173" s="419"/>
      <c r="CC7173" s="419"/>
      <c r="CD7173" s="419"/>
      <c r="CF7173" s="419"/>
      <c r="CG7173" s="419"/>
      <c r="CH7173" s="419"/>
    </row>
    <row r="7174" spans="3:86" ht="21" thickBot="1">
      <c r="C7174" s="425"/>
      <c r="P7174" s="431"/>
      <c r="R7174" s="419"/>
      <c r="S7174" s="446"/>
      <c r="T7174" s="419"/>
      <c r="V7174" s="196"/>
      <c r="W7174" s="419"/>
      <c r="X7174" s="419"/>
      <c r="Z7174" s="419"/>
      <c r="AA7174" s="419"/>
      <c r="AB7174" s="419"/>
      <c r="AD7174" s="419"/>
      <c r="AE7174" s="419"/>
      <c r="AF7174" s="419"/>
      <c r="AH7174" s="419"/>
      <c r="AI7174" s="419"/>
      <c r="AJ7174" s="419"/>
      <c r="AL7174" s="419"/>
      <c r="AM7174" s="419"/>
      <c r="AN7174" s="403"/>
      <c r="AO7174" s="419"/>
      <c r="AP7174" s="419"/>
      <c r="AQ7174" s="419"/>
      <c r="AR7174" s="419"/>
      <c r="AS7174" s="419"/>
      <c r="AT7174" s="419"/>
      <c r="AU7174" s="419"/>
      <c r="AV7174" s="419"/>
      <c r="AX7174" s="419"/>
      <c r="AY7174" s="419"/>
      <c r="AZ7174" s="419"/>
      <c r="BB7174" s="419"/>
      <c r="BC7174" s="419"/>
      <c r="BD7174" s="419"/>
      <c r="BF7174" s="419"/>
      <c r="BG7174" s="419"/>
      <c r="BH7174" s="419"/>
      <c r="BJ7174" s="419"/>
      <c r="BK7174" s="419"/>
      <c r="BL7174" s="419"/>
      <c r="BN7174" s="419"/>
      <c r="BO7174" s="419"/>
      <c r="BP7174" s="419"/>
      <c r="BR7174" s="419"/>
      <c r="BS7174" s="419"/>
      <c r="BT7174" s="419"/>
      <c r="BV7174" s="419"/>
      <c r="BW7174" s="419"/>
      <c r="BX7174" s="397"/>
      <c r="BZ7174" s="449"/>
      <c r="CB7174" s="419"/>
      <c r="CC7174" s="419"/>
      <c r="CD7174" s="419"/>
      <c r="CF7174" s="419"/>
      <c r="CG7174" s="419"/>
      <c r="CH7174" s="419"/>
    </row>
    <row r="7175" spans="3:86" ht="21" thickBot="1">
      <c r="C7175" s="425"/>
      <c r="P7175" s="431"/>
      <c r="R7175" s="419"/>
      <c r="S7175" s="446"/>
      <c r="T7175" s="419"/>
      <c r="V7175" s="196"/>
      <c r="W7175" s="419"/>
      <c r="X7175" s="419"/>
      <c r="Z7175" s="419"/>
      <c r="AA7175" s="419"/>
      <c r="AB7175" s="419"/>
      <c r="AD7175" s="419"/>
      <c r="AE7175" s="419"/>
      <c r="AF7175" s="419"/>
      <c r="AH7175" s="419"/>
      <c r="AI7175" s="419"/>
      <c r="AJ7175" s="419"/>
      <c r="AL7175" s="419"/>
      <c r="AM7175" s="419"/>
      <c r="AN7175" s="403"/>
      <c r="AO7175" s="419"/>
      <c r="AP7175" s="419"/>
      <c r="AQ7175" s="419"/>
      <c r="AR7175" s="419"/>
      <c r="AS7175" s="419"/>
      <c r="AT7175" s="419"/>
      <c r="AU7175" s="419"/>
      <c r="AV7175" s="419"/>
      <c r="AX7175" s="419"/>
      <c r="AY7175" s="419"/>
      <c r="AZ7175" s="419"/>
      <c r="BB7175" s="419"/>
      <c r="BC7175" s="419"/>
      <c r="BD7175" s="419"/>
      <c r="BF7175" s="419"/>
      <c r="BG7175" s="419"/>
      <c r="BH7175" s="419"/>
      <c r="BJ7175" s="419"/>
      <c r="BK7175" s="419"/>
      <c r="BL7175" s="419"/>
      <c r="BN7175" s="419"/>
      <c r="BO7175" s="419"/>
      <c r="BP7175" s="419"/>
      <c r="BR7175" s="419"/>
      <c r="BS7175" s="419"/>
      <c r="BT7175" s="419"/>
      <c r="BV7175" s="419"/>
      <c r="BW7175" s="419"/>
      <c r="BX7175" s="397"/>
      <c r="BZ7175" s="449"/>
      <c r="CB7175" s="419"/>
      <c r="CC7175" s="419"/>
      <c r="CD7175" s="419"/>
      <c r="CF7175" s="419"/>
      <c r="CG7175" s="419"/>
      <c r="CH7175" s="419"/>
    </row>
    <row r="7176" spans="3:86" ht="21" thickBot="1">
      <c r="C7176" s="425"/>
      <c r="P7176" s="431"/>
      <c r="R7176" s="419"/>
      <c r="S7176" s="446"/>
      <c r="T7176" s="419"/>
      <c r="V7176" s="196"/>
      <c r="W7176" s="419"/>
      <c r="X7176" s="419"/>
      <c r="Z7176" s="419"/>
      <c r="AA7176" s="419"/>
      <c r="AB7176" s="419"/>
      <c r="AD7176" s="419"/>
      <c r="AE7176" s="419"/>
      <c r="AF7176" s="419"/>
      <c r="AH7176" s="419"/>
      <c r="AI7176" s="419"/>
      <c r="AJ7176" s="419"/>
      <c r="AL7176" s="419"/>
      <c r="AM7176" s="419"/>
      <c r="AN7176" s="403"/>
      <c r="AO7176" s="419"/>
      <c r="AP7176" s="419"/>
      <c r="AQ7176" s="419"/>
      <c r="AR7176" s="419"/>
      <c r="AS7176" s="419"/>
      <c r="AT7176" s="419"/>
      <c r="AU7176" s="419"/>
      <c r="AV7176" s="419"/>
      <c r="AX7176" s="419"/>
      <c r="AY7176" s="419"/>
      <c r="AZ7176" s="419"/>
      <c r="BB7176" s="419"/>
      <c r="BC7176" s="419"/>
      <c r="BD7176" s="419"/>
      <c r="BF7176" s="419"/>
      <c r="BG7176" s="419"/>
      <c r="BH7176" s="419"/>
      <c r="BJ7176" s="419"/>
      <c r="BK7176" s="419"/>
      <c r="BL7176" s="419"/>
      <c r="BN7176" s="419"/>
      <c r="BO7176" s="419"/>
      <c r="BP7176" s="419"/>
      <c r="BR7176" s="419"/>
      <c r="BS7176" s="419"/>
      <c r="BT7176" s="419"/>
      <c r="BV7176" s="419"/>
      <c r="BW7176" s="419"/>
      <c r="BX7176" s="397"/>
      <c r="BZ7176" s="449"/>
      <c r="CB7176" s="419"/>
      <c r="CC7176" s="419"/>
      <c r="CD7176" s="419"/>
      <c r="CF7176" s="419"/>
      <c r="CG7176" s="419"/>
      <c r="CH7176" s="419"/>
    </row>
    <row r="7177" spans="3:86" ht="21" thickBot="1">
      <c r="C7177" s="425"/>
      <c r="P7177" s="431"/>
      <c r="R7177" s="419"/>
      <c r="S7177" s="446"/>
      <c r="T7177" s="419"/>
      <c r="V7177" s="196"/>
      <c r="W7177" s="419"/>
      <c r="X7177" s="419"/>
      <c r="Z7177" s="419"/>
      <c r="AA7177" s="419"/>
      <c r="AB7177" s="419"/>
      <c r="AD7177" s="419"/>
      <c r="AE7177" s="419"/>
      <c r="AF7177" s="419"/>
      <c r="AH7177" s="419"/>
      <c r="AI7177" s="419"/>
      <c r="AJ7177" s="419"/>
      <c r="AL7177" s="419"/>
      <c r="AM7177" s="419"/>
      <c r="AN7177" s="403"/>
      <c r="AO7177" s="419"/>
      <c r="AP7177" s="419"/>
      <c r="AQ7177" s="419"/>
      <c r="AR7177" s="419"/>
      <c r="AS7177" s="419"/>
      <c r="AT7177" s="419"/>
      <c r="AU7177" s="419"/>
      <c r="AV7177" s="419"/>
      <c r="AX7177" s="419"/>
      <c r="AY7177" s="419"/>
      <c r="AZ7177" s="419"/>
      <c r="BB7177" s="419"/>
      <c r="BC7177" s="419"/>
      <c r="BD7177" s="419"/>
      <c r="BF7177" s="419"/>
      <c r="BG7177" s="419"/>
      <c r="BH7177" s="419"/>
      <c r="BJ7177" s="419"/>
      <c r="BK7177" s="419"/>
      <c r="BL7177" s="419"/>
      <c r="BN7177" s="419"/>
      <c r="BO7177" s="419"/>
      <c r="BP7177" s="419"/>
      <c r="BR7177" s="419"/>
      <c r="BS7177" s="419"/>
      <c r="BT7177" s="419"/>
      <c r="BV7177" s="419"/>
      <c r="BW7177" s="419"/>
      <c r="BX7177" s="397"/>
      <c r="BZ7177" s="449"/>
      <c r="CB7177" s="419"/>
      <c r="CC7177" s="419"/>
      <c r="CD7177" s="419"/>
      <c r="CF7177" s="419"/>
      <c r="CG7177" s="419"/>
      <c r="CH7177" s="419"/>
    </row>
    <row r="7178" spans="3:86" ht="21" thickBot="1">
      <c r="C7178" s="425"/>
      <c r="P7178" s="431"/>
      <c r="R7178" s="419"/>
      <c r="S7178" s="446"/>
      <c r="T7178" s="419"/>
      <c r="V7178" s="196"/>
      <c r="W7178" s="419"/>
      <c r="X7178" s="419"/>
      <c r="Z7178" s="419"/>
      <c r="AA7178" s="419"/>
      <c r="AB7178" s="419"/>
      <c r="AD7178" s="419"/>
      <c r="AE7178" s="419"/>
      <c r="AF7178" s="419"/>
      <c r="AH7178" s="419"/>
      <c r="AI7178" s="419"/>
      <c r="AJ7178" s="419"/>
      <c r="AL7178" s="419"/>
      <c r="AM7178" s="419"/>
      <c r="AN7178" s="403"/>
      <c r="AO7178" s="419"/>
      <c r="AP7178" s="419"/>
      <c r="AQ7178" s="419"/>
      <c r="AR7178" s="419"/>
      <c r="AS7178" s="419"/>
      <c r="AT7178" s="419"/>
      <c r="AU7178" s="419"/>
      <c r="AV7178" s="419"/>
      <c r="AX7178" s="419"/>
      <c r="AY7178" s="419"/>
      <c r="AZ7178" s="419"/>
      <c r="BB7178" s="419"/>
      <c r="BC7178" s="419"/>
      <c r="BD7178" s="419"/>
      <c r="BF7178" s="419"/>
      <c r="BG7178" s="419"/>
      <c r="BH7178" s="419"/>
      <c r="BJ7178" s="419"/>
      <c r="BK7178" s="419"/>
      <c r="BL7178" s="419"/>
      <c r="BN7178" s="419"/>
      <c r="BO7178" s="419"/>
      <c r="BP7178" s="419"/>
      <c r="BR7178" s="419"/>
      <c r="BS7178" s="419"/>
      <c r="BT7178" s="419"/>
      <c r="BV7178" s="419"/>
      <c r="BW7178" s="419"/>
      <c r="BX7178" s="397"/>
      <c r="BZ7178" s="449"/>
      <c r="CB7178" s="419"/>
      <c r="CC7178" s="419"/>
      <c r="CD7178" s="419"/>
      <c r="CF7178" s="419"/>
      <c r="CG7178" s="419"/>
      <c r="CH7178" s="419"/>
    </row>
    <row r="7179" spans="3:86" ht="21" thickBot="1">
      <c r="C7179" s="425"/>
      <c r="P7179" s="431"/>
      <c r="R7179" s="419"/>
      <c r="S7179" s="446"/>
      <c r="T7179" s="419"/>
      <c r="V7179" s="196"/>
      <c r="W7179" s="419"/>
      <c r="X7179" s="419"/>
      <c r="Z7179" s="419"/>
      <c r="AA7179" s="419"/>
      <c r="AB7179" s="419"/>
      <c r="AD7179" s="419"/>
      <c r="AE7179" s="419"/>
      <c r="AF7179" s="419"/>
      <c r="AH7179" s="419"/>
      <c r="AI7179" s="419"/>
      <c r="AJ7179" s="419"/>
      <c r="AL7179" s="419"/>
      <c r="AM7179" s="419"/>
      <c r="AN7179" s="403"/>
      <c r="AO7179" s="419"/>
      <c r="AP7179" s="419"/>
      <c r="AQ7179" s="419"/>
      <c r="AR7179" s="419"/>
      <c r="AS7179" s="419"/>
      <c r="AT7179" s="419"/>
      <c r="AU7179" s="419"/>
      <c r="AV7179" s="419"/>
      <c r="AX7179" s="419"/>
      <c r="AY7179" s="419"/>
      <c r="AZ7179" s="419"/>
      <c r="BB7179" s="419"/>
      <c r="BC7179" s="419"/>
      <c r="BD7179" s="419"/>
      <c r="BF7179" s="419"/>
      <c r="BG7179" s="419"/>
      <c r="BH7179" s="419"/>
      <c r="BJ7179" s="419"/>
      <c r="BK7179" s="419"/>
      <c r="BL7179" s="419"/>
      <c r="BN7179" s="419"/>
      <c r="BO7179" s="419"/>
      <c r="BP7179" s="419"/>
      <c r="BR7179" s="419"/>
      <c r="BS7179" s="419"/>
      <c r="BT7179" s="419"/>
      <c r="BV7179" s="419"/>
      <c r="BW7179" s="419"/>
      <c r="BX7179" s="397"/>
      <c r="BZ7179" s="449"/>
      <c r="CB7179" s="419"/>
      <c r="CC7179" s="419"/>
      <c r="CD7179" s="419"/>
      <c r="CF7179" s="419"/>
      <c r="CG7179" s="419"/>
      <c r="CH7179" s="419"/>
    </row>
    <row r="7180" spans="3:86" ht="21" thickBot="1">
      <c r="C7180" s="425"/>
      <c r="P7180" s="431"/>
      <c r="R7180" s="419"/>
      <c r="S7180" s="446"/>
      <c r="T7180" s="419"/>
      <c r="V7180" s="196"/>
      <c r="W7180" s="419"/>
      <c r="X7180" s="419"/>
      <c r="Z7180" s="419"/>
      <c r="AA7180" s="419"/>
      <c r="AB7180" s="419"/>
      <c r="AD7180" s="419"/>
      <c r="AE7180" s="419"/>
      <c r="AF7180" s="419"/>
      <c r="AH7180" s="419"/>
      <c r="AI7180" s="419"/>
      <c r="AJ7180" s="419"/>
      <c r="AL7180" s="419"/>
      <c r="AM7180" s="419"/>
      <c r="AN7180" s="403"/>
      <c r="AO7180" s="419"/>
      <c r="AP7180" s="419"/>
      <c r="AQ7180" s="419"/>
      <c r="AR7180" s="419"/>
      <c r="AS7180" s="419"/>
      <c r="AT7180" s="419"/>
      <c r="AU7180" s="419"/>
      <c r="AV7180" s="419"/>
      <c r="AX7180" s="419"/>
      <c r="AY7180" s="419"/>
      <c r="AZ7180" s="419"/>
      <c r="BB7180" s="419"/>
      <c r="BC7180" s="419"/>
      <c r="BD7180" s="419"/>
      <c r="BF7180" s="419"/>
      <c r="BG7180" s="419"/>
      <c r="BH7180" s="419"/>
      <c r="BJ7180" s="419"/>
      <c r="BK7180" s="419"/>
      <c r="BL7180" s="419"/>
      <c r="BN7180" s="419"/>
      <c r="BO7180" s="419"/>
      <c r="BP7180" s="419"/>
      <c r="BR7180" s="419"/>
      <c r="BS7180" s="419"/>
      <c r="BT7180" s="419"/>
      <c r="BV7180" s="419"/>
      <c r="BW7180" s="419"/>
      <c r="BX7180" s="397"/>
      <c r="BZ7180" s="449"/>
      <c r="CB7180" s="419"/>
      <c r="CC7180" s="419"/>
      <c r="CD7180" s="419"/>
      <c r="CF7180" s="419"/>
      <c r="CG7180" s="419"/>
      <c r="CH7180" s="419"/>
    </row>
    <row r="7181" spans="3:86" ht="21" thickBot="1">
      <c r="C7181" s="425"/>
      <c r="P7181" s="431"/>
      <c r="R7181" s="419"/>
      <c r="S7181" s="446"/>
      <c r="T7181" s="419"/>
      <c r="V7181" s="196"/>
      <c r="W7181" s="419"/>
      <c r="X7181" s="419"/>
      <c r="Z7181" s="419"/>
      <c r="AA7181" s="419"/>
      <c r="AB7181" s="419"/>
      <c r="AD7181" s="419"/>
      <c r="AE7181" s="419"/>
      <c r="AF7181" s="419"/>
      <c r="AH7181" s="419"/>
      <c r="AI7181" s="419"/>
      <c r="AJ7181" s="419"/>
      <c r="AL7181" s="419"/>
      <c r="AM7181" s="419"/>
      <c r="AN7181" s="403"/>
      <c r="AO7181" s="419"/>
      <c r="AP7181" s="419"/>
      <c r="AQ7181" s="419"/>
      <c r="AR7181" s="419"/>
      <c r="AS7181" s="419"/>
      <c r="AT7181" s="419"/>
      <c r="AU7181" s="419"/>
      <c r="AV7181" s="419"/>
      <c r="AX7181" s="419"/>
      <c r="AY7181" s="419"/>
      <c r="AZ7181" s="419"/>
      <c r="BB7181" s="419"/>
      <c r="BC7181" s="419"/>
      <c r="BD7181" s="419"/>
      <c r="BF7181" s="419"/>
      <c r="BG7181" s="419"/>
      <c r="BH7181" s="419"/>
      <c r="BJ7181" s="419"/>
      <c r="BK7181" s="419"/>
      <c r="BL7181" s="419"/>
      <c r="BN7181" s="419"/>
      <c r="BO7181" s="419"/>
      <c r="BP7181" s="419"/>
      <c r="BR7181" s="419"/>
      <c r="BS7181" s="419"/>
      <c r="BT7181" s="419"/>
      <c r="BV7181" s="419"/>
      <c r="BW7181" s="419"/>
      <c r="BX7181" s="397"/>
      <c r="BZ7181" s="449"/>
      <c r="CB7181" s="419"/>
      <c r="CC7181" s="419"/>
      <c r="CD7181" s="419"/>
      <c r="CF7181" s="419"/>
      <c r="CG7181" s="419"/>
      <c r="CH7181" s="419"/>
    </row>
    <row r="7182" spans="3:86" ht="21" thickBot="1">
      <c r="C7182" s="425"/>
      <c r="P7182" s="431"/>
      <c r="R7182" s="419"/>
      <c r="S7182" s="446"/>
      <c r="T7182" s="419"/>
      <c r="V7182" s="196"/>
      <c r="W7182" s="419"/>
      <c r="X7182" s="419"/>
      <c r="Z7182" s="419"/>
      <c r="AA7182" s="419"/>
      <c r="AB7182" s="419"/>
      <c r="AD7182" s="419"/>
      <c r="AE7182" s="419"/>
      <c r="AF7182" s="419"/>
      <c r="AH7182" s="419"/>
      <c r="AI7182" s="419"/>
      <c r="AJ7182" s="419"/>
      <c r="AL7182" s="419"/>
      <c r="AM7182" s="419"/>
      <c r="AN7182" s="403"/>
      <c r="AO7182" s="419"/>
      <c r="AP7182" s="419"/>
      <c r="AQ7182" s="419"/>
      <c r="AR7182" s="419"/>
      <c r="AS7182" s="419"/>
      <c r="AT7182" s="419"/>
      <c r="AU7182" s="419"/>
      <c r="AV7182" s="419"/>
      <c r="AX7182" s="419"/>
      <c r="AY7182" s="419"/>
      <c r="AZ7182" s="419"/>
      <c r="BB7182" s="419"/>
      <c r="BC7182" s="419"/>
      <c r="BD7182" s="419"/>
      <c r="BF7182" s="419"/>
      <c r="BG7182" s="419"/>
      <c r="BH7182" s="419"/>
      <c r="BJ7182" s="419"/>
      <c r="BK7182" s="419"/>
      <c r="BL7182" s="419"/>
      <c r="BN7182" s="419"/>
      <c r="BO7182" s="419"/>
      <c r="BP7182" s="419"/>
      <c r="BR7182" s="419"/>
      <c r="BS7182" s="419"/>
      <c r="BT7182" s="419"/>
      <c r="BV7182" s="419"/>
      <c r="BW7182" s="419"/>
      <c r="BX7182" s="397"/>
      <c r="BZ7182" s="449"/>
      <c r="CB7182" s="419"/>
      <c r="CC7182" s="419"/>
      <c r="CD7182" s="419"/>
      <c r="CF7182" s="419"/>
      <c r="CG7182" s="419"/>
      <c r="CH7182" s="419"/>
    </row>
    <row r="7183" spans="3:86" ht="21" thickBot="1">
      <c r="C7183" s="425"/>
      <c r="P7183" s="431"/>
      <c r="R7183" s="419"/>
      <c r="S7183" s="446"/>
      <c r="T7183" s="419"/>
      <c r="V7183" s="196"/>
      <c r="W7183" s="419"/>
      <c r="X7183" s="419"/>
      <c r="Z7183" s="419"/>
      <c r="AA7183" s="419"/>
      <c r="AB7183" s="419"/>
      <c r="AD7183" s="419"/>
      <c r="AE7183" s="419"/>
      <c r="AF7183" s="419"/>
      <c r="AH7183" s="419"/>
      <c r="AI7183" s="419"/>
      <c r="AJ7183" s="419"/>
      <c r="AL7183" s="419"/>
      <c r="AM7183" s="419"/>
      <c r="AN7183" s="403"/>
      <c r="AO7183" s="419"/>
      <c r="AP7183" s="419"/>
      <c r="AQ7183" s="419"/>
      <c r="AR7183" s="419"/>
      <c r="AS7183" s="419"/>
      <c r="AT7183" s="419"/>
      <c r="AU7183" s="419"/>
      <c r="AV7183" s="419"/>
      <c r="AX7183" s="419"/>
      <c r="AY7183" s="419"/>
      <c r="AZ7183" s="419"/>
      <c r="BB7183" s="419"/>
      <c r="BC7183" s="419"/>
      <c r="BD7183" s="419"/>
      <c r="BF7183" s="419"/>
      <c r="BG7183" s="419"/>
      <c r="BH7183" s="419"/>
      <c r="BJ7183" s="419"/>
      <c r="BK7183" s="419"/>
      <c r="BL7183" s="419"/>
      <c r="BN7183" s="419"/>
      <c r="BO7183" s="419"/>
      <c r="BP7183" s="419"/>
      <c r="BR7183" s="419"/>
      <c r="BS7183" s="419"/>
      <c r="BT7183" s="419"/>
      <c r="BV7183" s="419"/>
      <c r="BW7183" s="419"/>
      <c r="BX7183" s="397"/>
      <c r="BZ7183" s="449"/>
      <c r="CB7183" s="419"/>
      <c r="CC7183" s="419"/>
      <c r="CD7183" s="419"/>
      <c r="CF7183" s="419"/>
      <c r="CG7183" s="419"/>
      <c r="CH7183" s="419"/>
    </row>
    <row r="7184" spans="3:86" ht="21" thickBot="1">
      <c r="C7184" s="425"/>
      <c r="P7184" s="431"/>
      <c r="R7184" s="419"/>
      <c r="S7184" s="446"/>
      <c r="T7184" s="419"/>
      <c r="V7184" s="196"/>
      <c r="W7184" s="419"/>
      <c r="X7184" s="419"/>
      <c r="Z7184" s="419"/>
      <c r="AA7184" s="419"/>
      <c r="AB7184" s="419"/>
      <c r="AD7184" s="419"/>
      <c r="AE7184" s="419"/>
      <c r="AF7184" s="419"/>
      <c r="AH7184" s="419"/>
      <c r="AI7184" s="419"/>
      <c r="AJ7184" s="419"/>
      <c r="AL7184" s="419"/>
      <c r="AM7184" s="419"/>
      <c r="AN7184" s="403"/>
      <c r="AO7184" s="419"/>
      <c r="AP7184" s="419"/>
      <c r="AQ7184" s="419"/>
      <c r="AR7184" s="419"/>
      <c r="AS7184" s="419"/>
      <c r="AT7184" s="419"/>
      <c r="AU7184" s="419"/>
      <c r="AV7184" s="419"/>
      <c r="AX7184" s="419"/>
      <c r="AY7184" s="419"/>
      <c r="AZ7184" s="419"/>
      <c r="BB7184" s="419"/>
      <c r="BC7184" s="419"/>
      <c r="BD7184" s="419"/>
      <c r="BF7184" s="419"/>
      <c r="BG7184" s="419"/>
      <c r="BH7184" s="419"/>
      <c r="BJ7184" s="419"/>
      <c r="BK7184" s="419"/>
      <c r="BL7184" s="419"/>
      <c r="BN7184" s="419"/>
      <c r="BO7184" s="419"/>
      <c r="BP7184" s="419"/>
      <c r="BR7184" s="419"/>
      <c r="BS7184" s="419"/>
      <c r="BT7184" s="419"/>
      <c r="BV7184" s="419"/>
      <c r="BW7184" s="419"/>
      <c r="BX7184" s="397"/>
      <c r="BZ7184" s="449"/>
      <c r="CB7184" s="419"/>
      <c r="CC7184" s="419"/>
      <c r="CD7184" s="419"/>
      <c r="CF7184" s="419"/>
      <c r="CG7184" s="419"/>
      <c r="CH7184" s="419"/>
    </row>
    <row r="7185" spans="3:86" ht="21" thickBot="1">
      <c r="C7185" s="425"/>
      <c r="P7185" s="431"/>
      <c r="R7185" s="419"/>
      <c r="S7185" s="446"/>
      <c r="T7185" s="419"/>
      <c r="V7185" s="196"/>
      <c r="W7185" s="419"/>
      <c r="X7185" s="419"/>
      <c r="Z7185" s="419"/>
      <c r="AA7185" s="419"/>
      <c r="AB7185" s="419"/>
      <c r="AD7185" s="419"/>
      <c r="AE7185" s="419"/>
      <c r="AF7185" s="419"/>
      <c r="AH7185" s="419"/>
      <c r="AI7185" s="419"/>
      <c r="AJ7185" s="419"/>
      <c r="AL7185" s="419"/>
      <c r="AM7185" s="419"/>
      <c r="AN7185" s="403"/>
      <c r="AO7185" s="419"/>
      <c r="AP7185" s="419"/>
      <c r="AQ7185" s="419"/>
      <c r="AR7185" s="419"/>
      <c r="AS7185" s="419"/>
      <c r="AT7185" s="419"/>
      <c r="AU7185" s="419"/>
      <c r="AV7185" s="419"/>
      <c r="AX7185" s="419"/>
      <c r="AY7185" s="419"/>
      <c r="AZ7185" s="419"/>
      <c r="BB7185" s="419"/>
      <c r="BC7185" s="419"/>
      <c r="BD7185" s="419"/>
      <c r="BF7185" s="419"/>
      <c r="BG7185" s="419"/>
      <c r="BH7185" s="419"/>
      <c r="BJ7185" s="419"/>
      <c r="BK7185" s="419"/>
      <c r="BL7185" s="419"/>
      <c r="BN7185" s="419"/>
      <c r="BO7185" s="419"/>
      <c r="BP7185" s="419"/>
      <c r="BR7185" s="419"/>
      <c r="BS7185" s="419"/>
      <c r="BT7185" s="419"/>
      <c r="BV7185" s="419"/>
      <c r="BW7185" s="419"/>
      <c r="BX7185" s="397"/>
      <c r="BZ7185" s="449"/>
      <c r="CB7185" s="419"/>
      <c r="CC7185" s="419"/>
      <c r="CD7185" s="419"/>
      <c r="CF7185" s="419"/>
      <c r="CG7185" s="419"/>
      <c r="CH7185" s="419"/>
    </row>
    <row r="7186" spans="3:86" ht="21" thickBot="1">
      <c r="C7186" s="425"/>
      <c r="P7186" s="431"/>
      <c r="R7186" s="419"/>
      <c r="S7186" s="446"/>
      <c r="T7186" s="419"/>
      <c r="V7186" s="196"/>
      <c r="W7186" s="419"/>
      <c r="X7186" s="419"/>
      <c r="Z7186" s="419"/>
      <c r="AA7186" s="419"/>
      <c r="AB7186" s="419"/>
      <c r="AD7186" s="419"/>
      <c r="AE7186" s="419"/>
      <c r="AF7186" s="419"/>
      <c r="AH7186" s="419"/>
      <c r="AI7186" s="419"/>
      <c r="AJ7186" s="419"/>
      <c r="AL7186" s="419"/>
      <c r="AM7186" s="419"/>
      <c r="AN7186" s="403"/>
      <c r="AO7186" s="419"/>
      <c r="AP7186" s="419"/>
      <c r="AQ7186" s="419"/>
      <c r="AR7186" s="419"/>
      <c r="AS7186" s="419"/>
      <c r="AT7186" s="419"/>
      <c r="AU7186" s="419"/>
      <c r="AV7186" s="419"/>
      <c r="AX7186" s="419"/>
      <c r="AY7186" s="419"/>
      <c r="AZ7186" s="419"/>
      <c r="BB7186" s="419"/>
      <c r="BC7186" s="419"/>
      <c r="BD7186" s="419"/>
      <c r="BF7186" s="419"/>
      <c r="BG7186" s="419"/>
      <c r="BH7186" s="419"/>
      <c r="BJ7186" s="419"/>
      <c r="BK7186" s="419"/>
      <c r="BL7186" s="419"/>
      <c r="BN7186" s="419"/>
      <c r="BO7186" s="419"/>
      <c r="BP7186" s="419"/>
      <c r="BR7186" s="419"/>
      <c r="BS7186" s="419"/>
      <c r="BT7186" s="419"/>
      <c r="BV7186" s="419"/>
      <c r="BW7186" s="419"/>
      <c r="BX7186" s="397"/>
      <c r="BZ7186" s="449"/>
      <c r="CB7186" s="419"/>
      <c r="CC7186" s="419"/>
      <c r="CD7186" s="419"/>
      <c r="CF7186" s="419"/>
      <c r="CG7186" s="419"/>
      <c r="CH7186" s="419"/>
    </row>
    <row r="7187" spans="3:86" ht="21" thickBot="1">
      <c r="C7187" s="425"/>
      <c r="P7187" s="431"/>
      <c r="R7187" s="419"/>
      <c r="S7187" s="446"/>
      <c r="T7187" s="419"/>
      <c r="V7187" s="196"/>
      <c r="W7187" s="419"/>
      <c r="X7187" s="419"/>
      <c r="Z7187" s="419"/>
      <c r="AA7187" s="419"/>
      <c r="AB7187" s="419"/>
      <c r="AD7187" s="419"/>
      <c r="AE7187" s="419"/>
      <c r="AF7187" s="419"/>
      <c r="AH7187" s="419"/>
      <c r="AI7187" s="419"/>
      <c r="AJ7187" s="419"/>
      <c r="AL7187" s="419"/>
      <c r="AM7187" s="419"/>
      <c r="AN7187" s="403"/>
      <c r="AO7187" s="419"/>
      <c r="AP7187" s="419"/>
      <c r="AQ7187" s="419"/>
      <c r="AR7187" s="419"/>
      <c r="AS7187" s="419"/>
      <c r="AT7187" s="419"/>
      <c r="AU7187" s="419"/>
      <c r="AV7187" s="419"/>
      <c r="AX7187" s="419"/>
      <c r="AY7187" s="419"/>
      <c r="AZ7187" s="419"/>
      <c r="BB7187" s="419"/>
      <c r="BC7187" s="419"/>
      <c r="BD7187" s="419"/>
      <c r="BF7187" s="419"/>
      <c r="BG7187" s="419"/>
      <c r="BH7187" s="419"/>
      <c r="BJ7187" s="419"/>
      <c r="BK7187" s="419"/>
      <c r="BL7187" s="419"/>
      <c r="BN7187" s="419"/>
      <c r="BO7187" s="419"/>
      <c r="BP7187" s="419"/>
      <c r="BR7187" s="419"/>
      <c r="BS7187" s="419"/>
      <c r="BT7187" s="419"/>
      <c r="BV7187" s="419"/>
      <c r="BW7187" s="419"/>
      <c r="BX7187" s="397"/>
      <c r="BZ7187" s="449"/>
      <c r="CB7187" s="419"/>
      <c r="CC7187" s="419"/>
      <c r="CD7187" s="419"/>
      <c r="CF7187" s="419"/>
      <c r="CG7187" s="419"/>
      <c r="CH7187" s="419"/>
    </row>
    <row r="7188" spans="3:86" ht="21" thickBot="1">
      <c r="C7188" s="425"/>
      <c r="P7188" s="431"/>
      <c r="R7188" s="419"/>
      <c r="S7188" s="446"/>
      <c r="T7188" s="419"/>
      <c r="V7188" s="196"/>
      <c r="W7188" s="419"/>
      <c r="X7188" s="419"/>
      <c r="Z7188" s="419"/>
      <c r="AA7188" s="419"/>
      <c r="AB7188" s="419"/>
      <c r="AD7188" s="419"/>
      <c r="AE7188" s="419"/>
      <c r="AF7188" s="419"/>
      <c r="AH7188" s="419"/>
      <c r="AI7188" s="419"/>
      <c r="AJ7188" s="419"/>
      <c r="AL7188" s="419"/>
      <c r="AM7188" s="419"/>
      <c r="AN7188" s="403"/>
      <c r="AO7188" s="419"/>
      <c r="AP7188" s="419"/>
      <c r="AQ7188" s="419"/>
      <c r="AR7188" s="419"/>
      <c r="AS7188" s="419"/>
      <c r="AT7188" s="419"/>
      <c r="AU7188" s="419"/>
      <c r="AV7188" s="419"/>
      <c r="AX7188" s="419"/>
      <c r="AY7188" s="419"/>
      <c r="AZ7188" s="419"/>
      <c r="BB7188" s="419"/>
      <c r="BC7188" s="419"/>
      <c r="BD7188" s="419"/>
      <c r="BF7188" s="419"/>
      <c r="BG7188" s="419"/>
      <c r="BH7188" s="419"/>
      <c r="BJ7188" s="419"/>
      <c r="BK7188" s="419"/>
      <c r="BL7188" s="419"/>
      <c r="BN7188" s="419"/>
      <c r="BO7188" s="419"/>
      <c r="BP7188" s="419"/>
      <c r="BR7188" s="419"/>
      <c r="BS7188" s="419"/>
      <c r="BT7188" s="419"/>
      <c r="BV7188" s="419"/>
      <c r="BW7188" s="419"/>
      <c r="BX7188" s="397"/>
      <c r="BZ7188" s="449"/>
      <c r="CB7188" s="419"/>
      <c r="CC7188" s="419"/>
      <c r="CD7188" s="419"/>
      <c r="CF7188" s="419"/>
      <c r="CG7188" s="419"/>
      <c r="CH7188" s="419"/>
    </row>
    <row r="7189" spans="3:86" ht="21" thickBot="1">
      <c r="C7189" s="425"/>
      <c r="P7189" s="431"/>
      <c r="R7189" s="419"/>
      <c r="S7189" s="446"/>
      <c r="T7189" s="419"/>
      <c r="V7189" s="196"/>
      <c r="W7189" s="419"/>
      <c r="X7189" s="419"/>
      <c r="Z7189" s="419"/>
      <c r="AA7189" s="419"/>
      <c r="AB7189" s="419"/>
      <c r="AD7189" s="419"/>
      <c r="AE7189" s="419"/>
      <c r="AF7189" s="419"/>
      <c r="AH7189" s="419"/>
      <c r="AI7189" s="419"/>
      <c r="AJ7189" s="419"/>
      <c r="AL7189" s="419"/>
      <c r="AM7189" s="419"/>
      <c r="AN7189" s="403"/>
      <c r="AO7189" s="419"/>
      <c r="AP7189" s="419"/>
      <c r="AQ7189" s="419"/>
      <c r="AR7189" s="419"/>
      <c r="AS7189" s="419"/>
      <c r="AT7189" s="419"/>
      <c r="AU7189" s="419"/>
      <c r="AV7189" s="419"/>
      <c r="AX7189" s="419"/>
      <c r="AY7189" s="419"/>
      <c r="AZ7189" s="419"/>
      <c r="BB7189" s="419"/>
      <c r="BC7189" s="419"/>
      <c r="BD7189" s="419"/>
      <c r="BF7189" s="419"/>
      <c r="BG7189" s="419"/>
      <c r="BH7189" s="419"/>
      <c r="BJ7189" s="419"/>
      <c r="BK7189" s="419"/>
      <c r="BL7189" s="419"/>
      <c r="BN7189" s="419"/>
      <c r="BO7189" s="419"/>
      <c r="BP7189" s="419"/>
      <c r="BR7189" s="419"/>
      <c r="BS7189" s="419"/>
      <c r="BT7189" s="419"/>
      <c r="BV7189" s="419"/>
      <c r="BW7189" s="419"/>
      <c r="BX7189" s="397"/>
      <c r="BZ7189" s="449"/>
      <c r="CB7189" s="419"/>
      <c r="CC7189" s="419"/>
      <c r="CD7189" s="419"/>
      <c r="CF7189" s="419"/>
      <c r="CG7189" s="419"/>
      <c r="CH7189" s="419"/>
    </row>
    <row r="7190" spans="3:86" ht="21" thickBot="1">
      <c r="C7190" s="425"/>
      <c r="P7190" s="431"/>
      <c r="R7190" s="419"/>
      <c r="S7190" s="446"/>
      <c r="T7190" s="419"/>
      <c r="V7190" s="196"/>
      <c r="W7190" s="419"/>
      <c r="X7190" s="419"/>
      <c r="Z7190" s="419"/>
      <c r="AA7190" s="419"/>
      <c r="AB7190" s="419"/>
      <c r="AD7190" s="419"/>
      <c r="AE7190" s="419"/>
      <c r="AF7190" s="419"/>
      <c r="AH7190" s="419"/>
      <c r="AI7190" s="419"/>
      <c r="AJ7190" s="419"/>
      <c r="AL7190" s="419"/>
      <c r="AM7190" s="419"/>
      <c r="AN7190" s="403"/>
      <c r="AO7190" s="419"/>
      <c r="AP7190" s="419"/>
      <c r="AQ7190" s="419"/>
      <c r="AR7190" s="419"/>
      <c r="AS7190" s="419"/>
      <c r="AT7190" s="419"/>
      <c r="AU7190" s="419"/>
      <c r="AV7190" s="419"/>
      <c r="AX7190" s="419"/>
      <c r="AY7190" s="419"/>
      <c r="AZ7190" s="419"/>
      <c r="BB7190" s="419"/>
      <c r="BC7190" s="419"/>
      <c r="BD7190" s="419"/>
      <c r="BF7190" s="419"/>
      <c r="BG7190" s="419"/>
      <c r="BH7190" s="419"/>
      <c r="BJ7190" s="419"/>
      <c r="BK7190" s="419"/>
      <c r="BL7190" s="419"/>
      <c r="BN7190" s="419"/>
      <c r="BO7190" s="419"/>
      <c r="BP7190" s="419"/>
      <c r="BR7190" s="419"/>
      <c r="BS7190" s="419"/>
      <c r="BT7190" s="419"/>
      <c r="BV7190" s="419"/>
      <c r="BW7190" s="419"/>
      <c r="BX7190" s="397"/>
      <c r="BZ7190" s="449"/>
      <c r="CB7190" s="419"/>
      <c r="CC7190" s="419"/>
      <c r="CD7190" s="419"/>
      <c r="CF7190" s="419"/>
      <c r="CG7190" s="419"/>
      <c r="CH7190" s="419"/>
    </row>
    <row r="7191" spans="3:86" ht="21" thickBot="1">
      <c r="C7191" s="425"/>
      <c r="P7191" s="431"/>
      <c r="R7191" s="419"/>
      <c r="S7191" s="446"/>
      <c r="T7191" s="419"/>
      <c r="V7191" s="196"/>
      <c r="W7191" s="419"/>
      <c r="X7191" s="419"/>
      <c r="Z7191" s="419"/>
      <c r="AA7191" s="419"/>
      <c r="AB7191" s="419"/>
      <c r="AD7191" s="419"/>
      <c r="AE7191" s="419"/>
      <c r="AF7191" s="419"/>
      <c r="AH7191" s="419"/>
      <c r="AI7191" s="419"/>
      <c r="AJ7191" s="419"/>
      <c r="AL7191" s="419"/>
      <c r="AM7191" s="419"/>
      <c r="AN7191" s="403"/>
      <c r="AO7191" s="419"/>
      <c r="AP7191" s="419"/>
      <c r="AQ7191" s="419"/>
      <c r="AR7191" s="419"/>
      <c r="AS7191" s="419"/>
      <c r="AT7191" s="419"/>
      <c r="AU7191" s="419"/>
      <c r="AV7191" s="419"/>
      <c r="AX7191" s="419"/>
      <c r="AY7191" s="419"/>
      <c r="AZ7191" s="419"/>
      <c r="BB7191" s="419"/>
      <c r="BC7191" s="419"/>
      <c r="BD7191" s="419"/>
      <c r="BF7191" s="419"/>
      <c r="BG7191" s="419"/>
      <c r="BH7191" s="419"/>
      <c r="BJ7191" s="419"/>
      <c r="BK7191" s="419"/>
      <c r="BL7191" s="419"/>
      <c r="BN7191" s="419"/>
      <c r="BO7191" s="419"/>
      <c r="BP7191" s="419"/>
      <c r="BR7191" s="419"/>
      <c r="BS7191" s="419"/>
      <c r="BT7191" s="419"/>
      <c r="BV7191" s="419"/>
      <c r="BW7191" s="419"/>
      <c r="BX7191" s="397"/>
      <c r="BZ7191" s="449"/>
      <c r="CB7191" s="419"/>
      <c r="CC7191" s="419"/>
      <c r="CD7191" s="419"/>
      <c r="CF7191" s="419"/>
      <c r="CG7191" s="419"/>
      <c r="CH7191" s="419"/>
    </row>
    <row r="7192" spans="3:86" ht="21" thickBot="1">
      <c r="C7192" s="425"/>
      <c r="P7192" s="431"/>
      <c r="R7192" s="419"/>
      <c r="S7192" s="446"/>
      <c r="T7192" s="419"/>
      <c r="V7192" s="196"/>
      <c r="W7192" s="419"/>
      <c r="X7192" s="419"/>
      <c r="Z7192" s="419"/>
      <c r="AA7192" s="419"/>
      <c r="AB7192" s="419"/>
      <c r="AD7192" s="419"/>
      <c r="AE7192" s="419"/>
      <c r="AF7192" s="419"/>
      <c r="AH7192" s="419"/>
      <c r="AI7192" s="419"/>
      <c r="AJ7192" s="419"/>
      <c r="AL7192" s="419"/>
      <c r="AM7192" s="419"/>
      <c r="AN7192" s="403"/>
      <c r="AO7192" s="419"/>
      <c r="AP7192" s="419"/>
      <c r="AQ7192" s="419"/>
      <c r="AR7192" s="419"/>
      <c r="AS7192" s="419"/>
      <c r="AT7192" s="419"/>
      <c r="AU7192" s="419"/>
      <c r="AV7192" s="419"/>
      <c r="AX7192" s="419"/>
      <c r="AY7192" s="419"/>
      <c r="AZ7192" s="419"/>
      <c r="BB7192" s="419"/>
      <c r="BC7192" s="419"/>
      <c r="BD7192" s="419"/>
      <c r="BF7192" s="419"/>
      <c r="BG7192" s="419"/>
      <c r="BH7192" s="419"/>
      <c r="BJ7192" s="419"/>
      <c r="BK7192" s="419"/>
      <c r="BL7192" s="419"/>
      <c r="BN7192" s="419"/>
      <c r="BO7192" s="419"/>
      <c r="BP7192" s="419"/>
      <c r="BR7192" s="419"/>
      <c r="BS7192" s="419"/>
      <c r="BT7192" s="419"/>
      <c r="BV7192" s="419"/>
      <c r="BW7192" s="419"/>
      <c r="BX7192" s="397"/>
      <c r="BZ7192" s="449"/>
      <c r="CB7192" s="419"/>
      <c r="CC7192" s="419"/>
      <c r="CD7192" s="419"/>
      <c r="CF7192" s="419"/>
      <c r="CG7192" s="419"/>
      <c r="CH7192" s="419"/>
    </row>
    <row r="7193" spans="3:86" ht="21" thickBot="1">
      <c r="C7193" s="425"/>
      <c r="P7193" s="431"/>
      <c r="R7193" s="419"/>
      <c r="S7193" s="446"/>
      <c r="T7193" s="419"/>
      <c r="V7193" s="196"/>
      <c r="W7193" s="419"/>
      <c r="X7193" s="419"/>
      <c r="Z7193" s="419"/>
      <c r="AA7193" s="419"/>
      <c r="AB7193" s="419"/>
      <c r="AD7193" s="419"/>
      <c r="AE7193" s="419"/>
      <c r="AF7193" s="419"/>
      <c r="AH7193" s="419"/>
      <c r="AI7193" s="419"/>
      <c r="AJ7193" s="419"/>
      <c r="AL7193" s="419"/>
      <c r="AM7193" s="419"/>
      <c r="AN7193" s="403"/>
      <c r="AO7193" s="419"/>
      <c r="AP7193" s="419"/>
      <c r="AQ7193" s="419"/>
      <c r="AR7193" s="419"/>
      <c r="AS7193" s="419"/>
      <c r="AT7193" s="419"/>
      <c r="AU7193" s="419"/>
      <c r="AV7193" s="419"/>
      <c r="AX7193" s="419"/>
      <c r="AY7193" s="419"/>
      <c r="AZ7193" s="419"/>
      <c r="BB7193" s="419"/>
      <c r="BC7193" s="419"/>
      <c r="BD7193" s="419"/>
      <c r="BF7193" s="419"/>
      <c r="BG7193" s="419"/>
      <c r="BH7193" s="419"/>
      <c r="BJ7193" s="419"/>
      <c r="BK7193" s="419"/>
      <c r="BL7193" s="419"/>
      <c r="BN7193" s="419"/>
      <c r="BO7193" s="419"/>
      <c r="BP7193" s="419"/>
      <c r="BR7193" s="419"/>
      <c r="BS7193" s="419"/>
      <c r="BT7193" s="419"/>
      <c r="BV7193" s="419"/>
      <c r="BW7193" s="419"/>
      <c r="BX7193" s="397"/>
      <c r="BZ7193" s="449"/>
      <c r="CB7193" s="419"/>
      <c r="CC7193" s="419"/>
      <c r="CD7193" s="419"/>
      <c r="CF7193" s="419"/>
      <c r="CG7193" s="419"/>
      <c r="CH7193" s="419"/>
    </row>
    <row r="7194" spans="3:86" ht="21" thickBot="1">
      <c r="C7194" s="425"/>
      <c r="P7194" s="431"/>
      <c r="R7194" s="419"/>
      <c r="S7194" s="446"/>
      <c r="T7194" s="419"/>
      <c r="V7194" s="196"/>
      <c r="W7194" s="419"/>
      <c r="X7194" s="419"/>
      <c r="Z7194" s="419"/>
      <c r="AA7194" s="419"/>
      <c r="AB7194" s="419"/>
      <c r="AD7194" s="419"/>
      <c r="AE7194" s="419"/>
      <c r="AF7194" s="419"/>
      <c r="AH7194" s="419"/>
      <c r="AI7194" s="419"/>
      <c r="AJ7194" s="419"/>
      <c r="AL7194" s="419"/>
      <c r="AM7194" s="419"/>
      <c r="AN7194" s="403"/>
      <c r="AO7194" s="419"/>
      <c r="AP7194" s="419"/>
      <c r="AQ7194" s="419"/>
      <c r="AR7194" s="419"/>
      <c r="AS7194" s="419"/>
      <c r="AT7194" s="419"/>
      <c r="AU7194" s="419"/>
      <c r="AV7194" s="419"/>
      <c r="AX7194" s="419"/>
      <c r="AY7194" s="419"/>
      <c r="AZ7194" s="419"/>
      <c r="BB7194" s="419"/>
      <c r="BC7194" s="419"/>
      <c r="BD7194" s="419"/>
      <c r="BF7194" s="419"/>
      <c r="BG7194" s="419"/>
      <c r="BH7194" s="419"/>
      <c r="BJ7194" s="419"/>
      <c r="BK7194" s="419"/>
      <c r="BL7194" s="419"/>
      <c r="BN7194" s="419"/>
      <c r="BO7194" s="419"/>
      <c r="BP7194" s="419"/>
      <c r="BR7194" s="419"/>
      <c r="BS7194" s="419"/>
      <c r="BT7194" s="419"/>
      <c r="BV7194" s="419"/>
      <c r="BW7194" s="419"/>
      <c r="BX7194" s="397"/>
      <c r="BZ7194" s="449"/>
      <c r="CB7194" s="419"/>
      <c r="CC7194" s="419"/>
      <c r="CD7194" s="419"/>
      <c r="CF7194" s="419"/>
      <c r="CG7194" s="419"/>
      <c r="CH7194" s="419"/>
    </row>
    <row r="7195" spans="3:86" ht="21" thickBot="1">
      <c r="C7195" s="425"/>
      <c r="P7195" s="431"/>
      <c r="R7195" s="419"/>
      <c r="S7195" s="446"/>
      <c r="T7195" s="419"/>
      <c r="V7195" s="196"/>
      <c r="W7195" s="419"/>
      <c r="X7195" s="419"/>
      <c r="Z7195" s="419"/>
      <c r="AA7195" s="419"/>
      <c r="AB7195" s="419"/>
      <c r="AD7195" s="419"/>
      <c r="AE7195" s="419"/>
      <c r="AF7195" s="419"/>
      <c r="AH7195" s="419"/>
      <c r="AI7195" s="419"/>
      <c r="AJ7195" s="419"/>
      <c r="AL7195" s="419"/>
      <c r="AM7195" s="419"/>
      <c r="AN7195" s="403"/>
      <c r="AO7195" s="419"/>
      <c r="AP7195" s="419"/>
      <c r="AQ7195" s="419"/>
      <c r="AR7195" s="419"/>
      <c r="AS7195" s="419"/>
      <c r="AT7195" s="419"/>
      <c r="AU7195" s="419"/>
      <c r="AV7195" s="419"/>
      <c r="AX7195" s="419"/>
      <c r="AY7195" s="419"/>
      <c r="AZ7195" s="419"/>
      <c r="BB7195" s="419"/>
      <c r="BC7195" s="419"/>
      <c r="BD7195" s="419"/>
      <c r="BF7195" s="419"/>
      <c r="BG7195" s="419"/>
      <c r="BH7195" s="419"/>
      <c r="BJ7195" s="419"/>
      <c r="BK7195" s="419"/>
      <c r="BL7195" s="419"/>
      <c r="BN7195" s="419"/>
      <c r="BO7195" s="419"/>
      <c r="BP7195" s="419"/>
      <c r="BR7195" s="419"/>
      <c r="BS7195" s="419"/>
      <c r="BT7195" s="419"/>
      <c r="BV7195" s="419"/>
      <c r="BW7195" s="419"/>
      <c r="BX7195" s="397"/>
      <c r="BZ7195" s="449"/>
      <c r="CB7195" s="419"/>
      <c r="CC7195" s="419"/>
      <c r="CD7195" s="419"/>
      <c r="CF7195" s="419"/>
      <c r="CG7195" s="419"/>
      <c r="CH7195" s="419"/>
    </row>
    <row r="7196" spans="3:86" ht="21" thickBot="1">
      <c r="C7196" s="425"/>
      <c r="P7196" s="431"/>
      <c r="R7196" s="419"/>
      <c r="S7196" s="446"/>
      <c r="T7196" s="419"/>
      <c r="V7196" s="196"/>
      <c r="W7196" s="419"/>
      <c r="X7196" s="419"/>
      <c r="Z7196" s="419"/>
      <c r="AA7196" s="419"/>
      <c r="AB7196" s="419"/>
      <c r="AD7196" s="419"/>
      <c r="AE7196" s="419"/>
      <c r="AF7196" s="419"/>
      <c r="AH7196" s="419"/>
      <c r="AI7196" s="419"/>
      <c r="AJ7196" s="419"/>
      <c r="AL7196" s="419"/>
      <c r="AM7196" s="419"/>
      <c r="AN7196" s="403"/>
      <c r="AO7196" s="419"/>
      <c r="AP7196" s="419"/>
      <c r="AQ7196" s="419"/>
      <c r="AR7196" s="419"/>
      <c r="AS7196" s="419"/>
      <c r="AT7196" s="419"/>
      <c r="AU7196" s="419"/>
      <c r="AV7196" s="419"/>
      <c r="AX7196" s="419"/>
      <c r="AY7196" s="419"/>
      <c r="AZ7196" s="419"/>
      <c r="BB7196" s="419"/>
      <c r="BC7196" s="419"/>
      <c r="BD7196" s="419"/>
      <c r="BF7196" s="419"/>
      <c r="BG7196" s="419"/>
      <c r="BH7196" s="419"/>
      <c r="BJ7196" s="419"/>
      <c r="BK7196" s="419"/>
      <c r="BL7196" s="419"/>
      <c r="BN7196" s="419"/>
      <c r="BO7196" s="419"/>
      <c r="BP7196" s="419"/>
      <c r="BR7196" s="419"/>
      <c r="BS7196" s="419"/>
      <c r="BT7196" s="419"/>
      <c r="BV7196" s="419"/>
      <c r="BW7196" s="419"/>
      <c r="BX7196" s="397"/>
      <c r="BZ7196" s="449"/>
      <c r="CB7196" s="419"/>
      <c r="CC7196" s="419"/>
      <c r="CD7196" s="419"/>
      <c r="CF7196" s="419"/>
      <c r="CG7196" s="419"/>
      <c r="CH7196" s="419"/>
    </row>
    <row r="7197" spans="3:86" ht="21" thickBot="1">
      <c r="C7197" s="425"/>
      <c r="P7197" s="431"/>
      <c r="R7197" s="419"/>
      <c r="S7197" s="446"/>
      <c r="T7197" s="419"/>
      <c r="V7197" s="196"/>
      <c r="W7197" s="419"/>
      <c r="X7197" s="419"/>
      <c r="Z7197" s="419"/>
      <c r="AA7197" s="419"/>
      <c r="AB7197" s="419"/>
      <c r="AD7197" s="419"/>
      <c r="AE7197" s="419"/>
      <c r="AF7197" s="419"/>
      <c r="AH7197" s="419"/>
      <c r="AI7197" s="419"/>
      <c r="AJ7197" s="419"/>
      <c r="AL7197" s="419"/>
      <c r="AM7197" s="419"/>
      <c r="AN7197" s="403"/>
      <c r="AO7197" s="419"/>
      <c r="AP7197" s="419"/>
      <c r="AQ7197" s="419"/>
      <c r="AR7197" s="419"/>
      <c r="AS7197" s="419"/>
      <c r="AT7197" s="419"/>
      <c r="AU7197" s="419"/>
      <c r="AV7197" s="419"/>
      <c r="AX7197" s="419"/>
      <c r="AY7197" s="419"/>
      <c r="AZ7197" s="419"/>
      <c r="BB7197" s="419"/>
      <c r="BC7197" s="419"/>
      <c r="BD7197" s="419"/>
      <c r="BF7197" s="419"/>
      <c r="BG7197" s="419"/>
      <c r="BH7197" s="419"/>
      <c r="BJ7197" s="419"/>
      <c r="BK7197" s="419"/>
      <c r="BL7197" s="419"/>
      <c r="BN7197" s="419"/>
      <c r="BO7197" s="419"/>
      <c r="BP7197" s="419"/>
      <c r="BR7197" s="419"/>
      <c r="BS7197" s="419"/>
      <c r="BT7197" s="419"/>
      <c r="BV7197" s="419"/>
      <c r="BW7197" s="419"/>
      <c r="BX7197" s="397"/>
      <c r="BZ7197" s="449"/>
      <c r="CB7197" s="419"/>
      <c r="CC7197" s="419"/>
      <c r="CD7197" s="419"/>
      <c r="CF7197" s="419"/>
      <c r="CG7197" s="419"/>
      <c r="CH7197" s="419"/>
    </row>
    <row r="7198" spans="3:86" ht="21" thickBot="1">
      <c r="C7198" s="425"/>
      <c r="P7198" s="431"/>
      <c r="R7198" s="419"/>
      <c r="S7198" s="446"/>
      <c r="T7198" s="419"/>
      <c r="V7198" s="196"/>
      <c r="W7198" s="419"/>
      <c r="X7198" s="419"/>
      <c r="Z7198" s="419"/>
      <c r="AA7198" s="419"/>
      <c r="AB7198" s="419"/>
      <c r="AD7198" s="419"/>
      <c r="AE7198" s="419"/>
      <c r="AF7198" s="419"/>
      <c r="AH7198" s="419"/>
      <c r="AI7198" s="419"/>
      <c r="AJ7198" s="419"/>
      <c r="AL7198" s="419"/>
      <c r="AM7198" s="419"/>
      <c r="AN7198" s="403"/>
      <c r="AO7198" s="419"/>
      <c r="AP7198" s="419"/>
      <c r="AQ7198" s="419"/>
      <c r="AR7198" s="419"/>
      <c r="AS7198" s="419"/>
      <c r="AT7198" s="419"/>
      <c r="AU7198" s="419"/>
      <c r="AV7198" s="419"/>
      <c r="AX7198" s="419"/>
      <c r="AY7198" s="419"/>
      <c r="AZ7198" s="419"/>
      <c r="BB7198" s="419"/>
      <c r="BC7198" s="419"/>
      <c r="BD7198" s="419"/>
      <c r="BF7198" s="419"/>
      <c r="BG7198" s="419"/>
      <c r="BH7198" s="419"/>
      <c r="BJ7198" s="419"/>
      <c r="BK7198" s="419"/>
      <c r="BL7198" s="419"/>
      <c r="BN7198" s="419"/>
      <c r="BO7198" s="419"/>
      <c r="BP7198" s="419"/>
      <c r="BR7198" s="419"/>
      <c r="BS7198" s="419"/>
      <c r="BT7198" s="419"/>
      <c r="BV7198" s="419"/>
      <c r="BW7198" s="419"/>
      <c r="BX7198" s="397"/>
      <c r="BZ7198" s="449"/>
      <c r="CB7198" s="419"/>
      <c r="CC7198" s="419"/>
      <c r="CD7198" s="419"/>
      <c r="CF7198" s="419"/>
      <c r="CG7198" s="419"/>
      <c r="CH7198" s="419"/>
    </row>
    <row r="7199" spans="3:86" ht="21" thickBot="1">
      <c r="C7199" s="425"/>
      <c r="P7199" s="431"/>
      <c r="R7199" s="419"/>
      <c r="S7199" s="446"/>
      <c r="T7199" s="419"/>
      <c r="V7199" s="196"/>
      <c r="W7199" s="419"/>
      <c r="X7199" s="419"/>
      <c r="Z7199" s="419"/>
      <c r="AA7199" s="419"/>
      <c r="AB7199" s="419"/>
      <c r="AD7199" s="419"/>
      <c r="AE7199" s="419"/>
      <c r="AF7199" s="419"/>
      <c r="AH7199" s="419"/>
      <c r="AI7199" s="419"/>
      <c r="AJ7199" s="419"/>
      <c r="AL7199" s="419"/>
      <c r="AM7199" s="419"/>
      <c r="AN7199" s="403"/>
      <c r="AO7199" s="419"/>
      <c r="AP7199" s="419"/>
      <c r="AQ7199" s="419"/>
      <c r="AR7199" s="419"/>
      <c r="AS7199" s="419"/>
      <c r="AT7199" s="419"/>
      <c r="AU7199" s="419"/>
      <c r="AV7199" s="419"/>
      <c r="AX7199" s="419"/>
      <c r="AY7199" s="419"/>
      <c r="AZ7199" s="419"/>
      <c r="BB7199" s="419"/>
      <c r="BC7199" s="419"/>
      <c r="BD7199" s="419"/>
      <c r="BF7199" s="419"/>
      <c r="BG7199" s="419"/>
      <c r="BH7199" s="419"/>
      <c r="BJ7199" s="419"/>
      <c r="BK7199" s="419"/>
      <c r="BL7199" s="419"/>
      <c r="BN7199" s="419"/>
      <c r="BO7199" s="419"/>
      <c r="BP7199" s="419"/>
      <c r="BR7199" s="419"/>
      <c r="BS7199" s="419"/>
      <c r="BT7199" s="419"/>
      <c r="BV7199" s="419"/>
      <c r="BW7199" s="419"/>
      <c r="BX7199" s="397"/>
      <c r="BZ7199" s="449"/>
      <c r="CB7199" s="419"/>
      <c r="CC7199" s="419"/>
      <c r="CD7199" s="419"/>
      <c r="CF7199" s="419"/>
      <c r="CG7199" s="419"/>
      <c r="CH7199" s="419"/>
    </row>
    <row r="7200" spans="3:86" ht="21" thickBot="1">
      <c r="C7200" s="425"/>
      <c r="P7200" s="431"/>
      <c r="R7200" s="419"/>
      <c r="S7200" s="446"/>
      <c r="T7200" s="419"/>
      <c r="V7200" s="196"/>
      <c r="W7200" s="419"/>
      <c r="X7200" s="419"/>
      <c r="Z7200" s="419"/>
      <c r="AA7200" s="419"/>
      <c r="AB7200" s="419"/>
      <c r="AD7200" s="419"/>
      <c r="AE7200" s="419"/>
      <c r="AF7200" s="419"/>
      <c r="AH7200" s="419"/>
      <c r="AI7200" s="419"/>
      <c r="AJ7200" s="419"/>
      <c r="AL7200" s="419"/>
      <c r="AM7200" s="419"/>
      <c r="AN7200" s="403"/>
      <c r="AO7200" s="419"/>
      <c r="AP7200" s="419"/>
      <c r="AQ7200" s="419"/>
      <c r="AR7200" s="419"/>
      <c r="AS7200" s="419"/>
      <c r="AT7200" s="419"/>
      <c r="AU7200" s="419"/>
      <c r="AV7200" s="419"/>
      <c r="AX7200" s="419"/>
      <c r="AY7200" s="419"/>
      <c r="AZ7200" s="419"/>
      <c r="BB7200" s="419"/>
      <c r="BC7200" s="419"/>
      <c r="BD7200" s="419"/>
      <c r="BF7200" s="419"/>
      <c r="BG7200" s="419"/>
      <c r="BH7200" s="419"/>
      <c r="BJ7200" s="419"/>
      <c r="BK7200" s="419"/>
      <c r="BL7200" s="419"/>
      <c r="BN7200" s="419"/>
      <c r="BO7200" s="419"/>
      <c r="BP7200" s="419"/>
      <c r="BR7200" s="419"/>
      <c r="BS7200" s="419"/>
      <c r="BT7200" s="419"/>
      <c r="BV7200" s="419"/>
      <c r="BW7200" s="419"/>
      <c r="BX7200" s="397"/>
      <c r="BZ7200" s="449"/>
      <c r="CB7200" s="419"/>
      <c r="CC7200" s="419"/>
      <c r="CD7200" s="419"/>
      <c r="CF7200" s="419"/>
      <c r="CG7200" s="419"/>
      <c r="CH7200" s="419"/>
    </row>
    <row r="7201" spans="3:86" ht="21" thickBot="1">
      <c r="C7201" s="425"/>
      <c r="P7201" s="431"/>
      <c r="R7201" s="419"/>
      <c r="S7201" s="446"/>
      <c r="T7201" s="419"/>
      <c r="V7201" s="196"/>
      <c r="W7201" s="419"/>
      <c r="X7201" s="419"/>
      <c r="Z7201" s="419"/>
      <c r="AA7201" s="419"/>
      <c r="AB7201" s="419"/>
      <c r="AD7201" s="419"/>
      <c r="AE7201" s="419"/>
      <c r="AF7201" s="419"/>
      <c r="AH7201" s="419"/>
      <c r="AI7201" s="419"/>
      <c r="AJ7201" s="419"/>
      <c r="AL7201" s="419"/>
      <c r="AM7201" s="419"/>
      <c r="AN7201" s="403"/>
      <c r="AO7201" s="419"/>
      <c r="AP7201" s="419"/>
      <c r="AQ7201" s="419"/>
      <c r="AR7201" s="419"/>
      <c r="AS7201" s="419"/>
      <c r="AT7201" s="419"/>
      <c r="AU7201" s="419"/>
      <c r="AV7201" s="419"/>
      <c r="AX7201" s="419"/>
      <c r="AY7201" s="419"/>
      <c r="AZ7201" s="419"/>
      <c r="BB7201" s="419"/>
      <c r="BC7201" s="419"/>
      <c r="BD7201" s="419"/>
      <c r="BF7201" s="419"/>
      <c r="BG7201" s="419"/>
      <c r="BH7201" s="419"/>
      <c r="BJ7201" s="419"/>
      <c r="BK7201" s="419"/>
      <c r="BL7201" s="419"/>
      <c r="BN7201" s="419"/>
      <c r="BO7201" s="419"/>
      <c r="BP7201" s="419"/>
      <c r="BR7201" s="419"/>
      <c r="BS7201" s="419"/>
      <c r="BT7201" s="419"/>
      <c r="BV7201" s="419"/>
      <c r="BW7201" s="419"/>
      <c r="BX7201" s="397"/>
      <c r="BZ7201" s="449"/>
      <c r="CB7201" s="419"/>
      <c r="CC7201" s="419"/>
      <c r="CD7201" s="419"/>
      <c r="CF7201" s="419"/>
      <c r="CG7201" s="419"/>
      <c r="CH7201" s="419"/>
    </row>
    <row r="7202" spans="3:86" ht="21" thickBot="1">
      <c r="C7202" s="425"/>
      <c r="P7202" s="431"/>
      <c r="R7202" s="419"/>
      <c r="S7202" s="446"/>
      <c r="T7202" s="419"/>
      <c r="V7202" s="196"/>
      <c r="W7202" s="419"/>
      <c r="X7202" s="419"/>
      <c r="Z7202" s="419"/>
      <c r="AA7202" s="419"/>
      <c r="AB7202" s="419"/>
      <c r="AD7202" s="419"/>
      <c r="AE7202" s="419"/>
      <c r="AF7202" s="419"/>
      <c r="AH7202" s="419"/>
      <c r="AI7202" s="419"/>
      <c r="AJ7202" s="419"/>
      <c r="AL7202" s="419"/>
      <c r="AM7202" s="419"/>
      <c r="AN7202" s="403"/>
      <c r="AO7202" s="419"/>
      <c r="AP7202" s="419"/>
      <c r="AQ7202" s="419"/>
      <c r="AR7202" s="419"/>
      <c r="AS7202" s="419"/>
      <c r="AT7202" s="419"/>
      <c r="AU7202" s="419"/>
      <c r="AV7202" s="419"/>
      <c r="AX7202" s="419"/>
      <c r="AY7202" s="419"/>
      <c r="AZ7202" s="419"/>
      <c r="BB7202" s="419"/>
      <c r="BC7202" s="419"/>
      <c r="BD7202" s="419"/>
      <c r="BF7202" s="419"/>
      <c r="BG7202" s="419"/>
      <c r="BH7202" s="419"/>
      <c r="BJ7202" s="419"/>
      <c r="BK7202" s="419"/>
      <c r="BL7202" s="419"/>
      <c r="BN7202" s="419"/>
      <c r="BO7202" s="419"/>
      <c r="BP7202" s="419"/>
      <c r="BR7202" s="419"/>
      <c r="BS7202" s="419"/>
      <c r="BT7202" s="419"/>
      <c r="BV7202" s="419"/>
      <c r="BW7202" s="419"/>
      <c r="BX7202" s="397"/>
      <c r="BZ7202" s="449"/>
      <c r="CB7202" s="419"/>
      <c r="CC7202" s="419"/>
      <c r="CD7202" s="419"/>
      <c r="CF7202" s="419"/>
      <c r="CG7202" s="419"/>
      <c r="CH7202" s="419"/>
    </row>
    <row r="7203" spans="3:86" ht="21" thickBot="1">
      <c r="C7203" s="425"/>
      <c r="P7203" s="431"/>
      <c r="R7203" s="419"/>
      <c r="S7203" s="446"/>
      <c r="T7203" s="419"/>
      <c r="V7203" s="196"/>
      <c r="W7203" s="419"/>
      <c r="X7203" s="419"/>
      <c r="Z7203" s="419"/>
      <c r="AA7203" s="419"/>
      <c r="AB7203" s="419"/>
      <c r="AD7203" s="419"/>
      <c r="AE7203" s="419"/>
      <c r="AF7203" s="419"/>
      <c r="AH7203" s="419"/>
      <c r="AI7203" s="419"/>
      <c r="AJ7203" s="419"/>
      <c r="AL7203" s="419"/>
      <c r="AM7203" s="419"/>
      <c r="AN7203" s="403"/>
      <c r="AO7203" s="419"/>
      <c r="AP7203" s="419"/>
      <c r="AQ7203" s="419"/>
      <c r="AR7203" s="419"/>
      <c r="AS7203" s="419"/>
      <c r="AT7203" s="419"/>
      <c r="AU7203" s="419"/>
      <c r="AV7203" s="419"/>
      <c r="AX7203" s="419"/>
      <c r="AY7203" s="419"/>
      <c r="AZ7203" s="419"/>
      <c r="BB7203" s="419"/>
      <c r="BC7203" s="419"/>
      <c r="BD7203" s="419"/>
      <c r="BF7203" s="419"/>
      <c r="BG7203" s="419"/>
      <c r="BH7203" s="419"/>
      <c r="BJ7203" s="419"/>
      <c r="BK7203" s="419"/>
      <c r="BL7203" s="419"/>
      <c r="BN7203" s="419"/>
      <c r="BO7203" s="419"/>
      <c r="BP7203" s="419"/>
      <c r="BR7203" s="419"/>
      <c r="BS7203" s="419"/>
      <c r="BT7203" s="419"/>
      <c r="BV7203" s="419"/>
      <c r="BW7203" s="419"/>
      <c r="BX7203" s="397"/>
      <c r="BZ7203" s="449"/>
      <c r="CB7203" s="419"/>
      <c r="CC7203" s="419"/>
      <c r="CD7203" s="419"/>
      <c r="CF7203" s="419"/>
      <c r="CG7203" s="419"/>
      <c r="CH7203" s="419"/>
    </row>
    <row r="7204" spans="3:86" ht="21" thickBot="1">
      <c r="C7204" s="425"/>
      <c r="P7204" s="431"/>
      <c r="R7204" s="419"/>
      <c r="S7204" s="446"/>
      <c r="T7204" s="419"/>
      <c r="V7204" s="196"/>
      <c r="W7204" s="419"/>
      <c r="X7204" s="419"/>
      <c r="Z7204" s="419"/>
      <c r="AA7204" s="419"/>
      <c r="AB7204" s="419"/>
      <c r="AD7204" s="419"/>
      <c r="AE7204" s="419"/>
      <c r="AF7204" s="419"/>
      <c r="AH7204" s="419"/>
      <c r="AI7204" s="419"/>
      <c r="AJ7204" s="419"/>
      <c r="AL7204" s="419"/>
      <c r="AM7204" s="419"/>
      <c r="AN7204" s="403"/>
      <c r="AO7204" s="419"/>
      <c r="AP7204" s="419"/>
      <c r="AQ7204" s="419"/>
      <c r="AR7204" s="419"/>
      <c r="AS7204" s="419"/>
      <c r="AT7204" s="419"/>
      <c r="AU7204" s="419"/>
      <c r="AV7204" s="419"/>
      <c r="AX7204" s="419"/>
      <c r="AY7204" s="419"/>
      <c r="AZ7204" s="419"/>
      <c r="BB7204" s="419"/>
      <c r="BC7204" s="419"/>
      <c r="BD7204" s="419"/>
      <c r="BF7204" s="419"/>
      <c r="BG7204" s="419"/>
      <c r="BH7204" s="419"/>
      <c r="BJ7204" s="419"/>
      <c r="BK7204" s="419"/>
      <c r="BL7204" s="419"/>
      <c r="BN7204" s="419"/>
      <c r="BO7204" s="419"/>
      <c r="BP7204" s="419"/>
      <c r="BR7204" s="419"/>
      <c r="BS7204" s="419"/>
      <c r="BT7204" s="419"/>
      <c r="BV7204" s="419"/>
      <c r="BW7204" s="419"/>
      <c r="BX7204" s="397"/>
      <c r="BZ7204" s="449"/>
      <c r="CB7204" s="419"/>
      <c r="CC7204" s="419"/>
      <c r="CD7204" s="419"/>
      <c r="CF7204" s="419"/>
      <c r="CG7204" s="419"/>
      <c r="CH7204" s="419"/>
    </row>
    <row r="7205" spans="3:86" ht="21" thickBot="1">
      <c r="C7205" s="425"/>
      <c r="P7205" s="431"/>
      <c r="R7205" s="419"/>
      <c r="S7205" s="446"/>
      <c r="T7205" s="419"/>
      <c r="V7205" s="196"/>
      <c r="W7205" s="419"/>
      <c r="X7205" s="419"/>
      <c r="Z7205" s="419"/>
      <c r="AA7205" s="419"/>
      <c r="AB7205" s="419"/>
      <c r="AD7205" s="419"/>
      <c r="AE7205" s="419"/>
      <c r="AF7205" s="419"/>
      <c r="AH7205" s="419"/>
      <c r="AI7205" s="419"/>
      <c r="AJ7205" s="419"/>
      <c r="AL7205" s="419"/>
      <c r="AM7205" s="419"/>
      <c r="AN7205" s="403"/>
      <c r="AO7205" s="419"/>
      <c r="AP7205" s="419"/>
      <c r="AQ7205" s="419"/>
      <c r="AR7205" s="419"/>
      <c r="AS7205" s="419"/>
      <c r="AT7205" s="419"/>
      <c r="AU7205" s="419"/>
      <c r="AV7205" s="419"/>
      <c r="AX7205" s="419"/>
      <c r="AY7205" s="419"/>
      <c r="AZ7205" s="419"/>
      <c r="BB7205" s="419"/>
      <c r="BC7205" s="419"/>
      <c r="BD7205" s="419"/>
      <c r="BF7205" s="419"/>
      <c r="BG7205" s="419"/>
      <c r="BH7205" s="419"/>
      <c r="BJ7205" s="419"/>
      <c r="BK7205" s="419"/>
      <c r="BL7205" s="419"/>
      <c r="BN7205" s="419"/>
      <c r="BO7205" s="419"/>
      <c r="BP7205" s="419"/>
      <c r="BR7205" s="419"/>
      <c r="BS7205" s="419"/>
      <c r="BT7205" s="419"/>
      <c r="BV7205" s="419"/>
      <c r="BW7205" s="419"/>
      <c r="BX7205" s="397"/>
      <c r="BZ7205" s="449"/>
      <c r="CB7205" s="419"/>
      <c r="CC7205" s="419"/>
      <c r="CD7205" s="419"/>
      <c r="CF7205" s="419"/>
      <c r="CG7205" s="419"/>
      <c r="CH7205" s="419"/>
    </row>
    <row r="7206" spans="3:86" ht="21" thickBot="1">
      <c r="C7206" s="425"/>
      <c r="P7206" s="431"/>
      <c r="R7206" s="419"/>
      <c r="S7206" s="446"/>
      <c r="T7206" s="419"/>
      <c r="V7206" s="196"/>
      <c r="W7206" s="419"/>
      <c r="X7206" s="419"/>
      <c r="Z7206" s="419"/>
      <c r="AA7206" s="419"/>
      <c r="AB7206" s="419"/>
      <c r="AD7206" s="419"/>
      <c r="AE7206" s="419"/>
      <c r="AF7206" s="419"/>
      <c r="AH7206" s="419"/>
      <c r="AI7206" s="419"/>
      <c r="AJ7206" s="419"/>
      <c r="AL7206" s="419"/>
      <c r="AM7206" s="419"/>
      <c r="AN7206" s="403"/>
      <c r="AO7206" s="419"/>
      <c r="AP7206" s="419"/>
      <c r="AQ7206" s="419"/>
      <c r="AR7206" s="419"/>
      <c r="AS7206" s="419"/>
      <c r="AT7206" s="419"/>
      <c r="AU7206" s="419"/>
      <c r="AV7206" s="419"/>
      <c r="AX7206" s="419"/>
      <c r="AY7206" s="419"/>
      <c r="AZ7206" s="419"/>
      <c r="BB7206" s="419"/>
      <c r="BC7206" s="419"/>
      <c r="BD7206" s="419"/>
      <c r="BF7206" s="419"/>
      <c r="BG7206" s="419"/>
      <c r="BH7206" s="419"/>
      <c r="BJ7206" s="419"/>
      <c r="BK7206" s="419"/>
      <c r="BL7206" s="419"/>
      <c r="BN7206" s="419"/>
      <c r="BO7206" s="419"/>
      <c r="BP7206" s="419"/>
      <c r="BR7206" s="419"/>
      <c r="BS7206" s="419"/>
      <c r="BT7206" s="419"/>
      <c r="BV7206" s="419"/>
      <c r="BW7206" s="419"/>
      <c r="BX7206" s="397"/>
      <c r="BZ7206" s="449"/>
      <c r="CB7206" s="419"/>
      <c r="CC7206" s="419"/>
      <c r="CD7206" s="419"/>
      <c r="CF7206" s="419"/>
      <c r="CG7206" s="419"/>
      <c r="CH7206" s="419"/>
    </row>
    <row r="7207" spans="3:86" ht="21" thickBot="1">
      <c r="C7207" s="425"/>
      <c r="P7207" s="431"/>
      <c r="R7207" s="419"/>
      <c r="S7207" s="446"/>
      <c r="T7207" s="419"/>
      <c r="V7207" s="196"/>
      <c r="W7207" s="419"/>
      <c r="X7207" s="419"/>
      <c r="Z7207" s="419"/>
      <c r="AA7207" s="419"/>
      <c r="AB7207" s="419"/>
      <c r="AD7207" s="419"/>
      <c r="AE7207" s="419"/>
      <c r="AF7207" s="419"/>
      <c r="AH7207" s="419"/>
      <c r="AI7207" s="419"/>
      <c r="AJ7207" s="419"/>
      <c r="AL7207" s="419"/>
      <c r="AM7207" s="419"/>
      <c r="AN7207" s="403"/>
      <c r="AO7207" s="419"/>
      <c r="AP7207" s="419"/>
      <c r="AQ7207" s="419"/>
      <c r="AR7207" s="419"/>
      <c r="AS7207" s="419"/>
      <c r="AT7207" s="419"/>
      <c r="AU7207" s="419"/>
      <c r="AV7207" s="419"/>
      <c r="AX7207" s="419"/>
      <c r="AY7207" s="419"/>
      <c r="AZ7207" s="419"/>
      <c r="BB7207" s="419"/>
      <c r="BC7207" s="419"/>
      <c r="BD7207" s="419"/>
      <c r="BF7207" s="419"/>
      <c r="BG7207" s="419"/>
      <c r="BH7207" s="419"/>
      <c r="BJ7207" s="419"/>
      <c r="BK7207" s="419"/>
      <c r="BL7207" s="419"/>
      <c r="BN7207" s="419"/>
      <c r="BO7207" s="419"/>
      <c r="BP7207" s="419"/>
      <c r="BR7207" s="419"/>
      <c r="BS7207" s="419"/>
      <c r="BT7207" s="419"/>
      <c r="BV7207" s="419"/>
      <c r="BW7207" s="419"/>
      <c r="BX7207" s="397"/>
      <c r="BZ7207" s="449"/>
      <c r="CB7207" s="419"/>
      <c r="CC7207" s="419"/>
      <c r="CD7207" s="419"/>
      <c r="CF7207" s="419"/>
      <c r="CG7207" s="419"/>
      <c r="CH7207" s="419"/>
    </row>
    <row r="7208" spans="3:86" ht="21" thickBot="1">
      <c r="C7208" s="425"/>
      <c r="P7208" s="431"/>
      <c r="R7208" s="419"/>
      <c r="S7208" s="446"/>
      <c r="T7208" s="419"/>
      <c r="V7208" s="196"/>
      <c r="W7208" s="419"/>
      <c r="X7208" s="419"/>
      <c r="Z7208" s="419"/>
      <c r="AA7208" s="419"/>
      <c r="AB7208" s="419"/>
      <c r="AD7208" s="419"/>
      <c r="AE7208" s="419"/>
      <c r="AF7208" s="419"/>
      <c r="AH7208" s="419"/>
      <c r="AI7208" s="419"/>
      <c r="AJ7208" s="419"/>
      <c r="AL7208" s="419"/>
      <c r="AM7208" s="419"/>
      <c r="AN7208" s="403"/>
      <c r="AO7208" s="419"/>
      <c r="AP7208" s="419"/>
      <c r="AQ7208" s="419"/>
      <c r="AR7208" s="419"/>
      <c r="AS7208" s="419"/>
      <c r="AT7208" s="419"/>
      <c r="AU7208" s="419"/>
      <c r="AV7208" s="419"/>
      <c r="AX7208" s="419"/>
      <c r="AY7208" s="419"/>
      <c r="AZ7208" s="419"/>
      <c r="BB7208" s="419"/>
      <c r="BC7208" s="419"/>
      <c r="BD7208" s="419"/>
      <c r="BF7208" s="419"/>
      <c r="BG7208" s="419"/>
      <c r="BH7208" s="419"/>
      <c r="BJ7208" s="419"/>
      <c r="BK7208" s="419"/>
      <c r="BL7208" s="419"/>
      <c r="BN7208" s="419"/>
      <c r="BO7208" s="419"/>
      <c r="BP7208" s="419"/>
      <c r="BR7208" s="419"/>
      <c r="BS7208" s="419"/>
      <c r="BT7208" s="419"/>
      <c r="BV7208" s="419"/>
      <c r="BW7208" s="419"/>
      <c r="BX7208" s="397"/>
      <c r="BZ7208" s="449"/>
      <c r="CB7208" s="419"/>
      <c r="CC7208" s="419"/>
      <c r="CD7208" s="419"/>
      <c r="CF7208" s="419"/>
      <c r="CG7208" s="419"/>
      <c r="CH7208" s="419"/>
    </row>
    <row r="7209" spans="3:86" ht="21" thickBot="1">
      <c r="C7209" s="425"/>
      <c r="P7209" s="431"/>
      <c r="R7209" s="419"/>
      <c r="S7209" s="446"/>
      <c r="T7209" s="419"/>
      <c r="V7209" s="196"/>
      <c r="W7209" s="419"/>
      <c r="X7209" s="419"/>
      <c r="Z7209" s="419"/>
      <c r="AA7209" s="419"/>
      <c r="AB7209" s="419"/>
      <c r="AD7209" s="419"/>
      <c r="AE7209" s="419"/>
      <c r="AF7209" s="419"/>
      <c r="AH7209" s="419"/>
      <c r="AI7209" s="419"/>
      <c r="AJ7209" s="419"/>
      <c r="AL7209" s="419"/>
      <c r="AM7209" s="419"/>
      <c r="AN7209" s="403"/>
      <c r="AO7209" s="419"/>
      <c r="AP7209" s="419"/>
      <c r="AQ7209" s="419"/>
      <c r="AR7209" s="419"/>
      <c r="AS7209" s="419"/>
      <c r="AT7209" s="419"/>
      <c r="AU7209" s="419"/>
      <c r="AV7209" s="419"/>
      <c r="AX7209" s="419"/>
      <c r="AY7209" s="419"/>
      <c r="AZ7209" s="419"/>
      <c r="BB7209" s="419"/>
      <c r="BC7209" s="419"/>
      <c r="BD7209" s="419"/>
      <c r="BF7209" s="419"/>
      <c r="BG7209" s="419"/>
      <c r="BH7209" s="419"/>
      <c r="BJ7209" s="419"/>
      <c r="BK7209" s="419"/>
      <c r="BL7209" s="419"/>
      <c r="BN7209" s="419"/>
      <c r="BO7209" s="419"/>
      <c r="BP7209" s="419"/>
      <c r="BR7209" s="419"/>
      <c r="BS7209" s="419"/>
      <c r="BT7209" s="419"/>
      <c r="BV7209" s="419"/>
      <c r="BW7209" s="419"/>
      <c r="BX7209" s="397"/>
      <c r="BZ7209" s="449"/>
      <c r="CB7209" s="419"/>
      <c r="CC7209" s="419"/>
      <c r="CD7209" s="419"/>
      <c r="CF7209" s="419"/>
      <c r="CG7209" s="419"/>
      <c r="CH7209" s="419"/>
    </row>
    <row r="7210" spans="3:86" ht="21" thickBot="1">
      <c r="C7210" s="425"/>
      <c r="P7210" s="431"/>
      <c r="R7210" s="419"/>
      <c r="S7210" s="446"/>
      <c r="T7210" s="419"/>
      <c r="V7210" s="196"/>
      <c r="W7210" s="419"/>
      <c r="X7210" s="419"/>
      <c r="Z7210" s="419"/>
      <c r="AA7210" s="419"/>
      <c r="AB7210" s="419"/>
      <c r="AD7210" s="419"/>
      <c r="AE7210" s="419"/>
      <c r="AF7210" s="419"/>
      <c r="AH7210" s="419"/>
      <c r="AI7210" s="419"/>
      <c r="AJ7210" s="419"/>
      <c r="AL7210" s="419"/>
      <c r="AM7210" s="419"/>
      <c r="AN7210" s="403"/>
      <c r="AO7210" s="419"/>
      <c r="AP7210" s="419"/>
      <c r="AQ7210" s="419"/>
      <c r="AR7210" s="419"/>
      <c r="AS7210" s="419"/>
      <c r="AT7210" s="419"/>
      <c r="AU7210" s="419"/>
      <c r="AV7210" s="419"/>
      <c r="AX7210" s="419"/>
      <c r="AY7210" s="419"/>
      <c r="AZ7210" s="419"/>
      <c r="BB7210" s="419"/>
      <c r="BC7210" s="419"/>
      <c r="BD7210" s="419"/>
      <c r="BF7210" s="419"/>
      <c r="BG7210" s="419"/>
      <c r="BH7210" s="419"/>
      <c r="BJ7210" s="419"/>
      <c r="BK7210" s="419"/>
      <c r="BL7210" s="419"/>
      <c r="BN7210" s="419"/>
      <c r="BO7210" s="419"/>
      <c r="BP7210" s="419"/>
      <c r="BR7210" s="419"/>
      <c r="BS7210" s="419"/>
      <c r="BT7210" s="419"/>
      <c r="BV7210" s="419"/>
      <c r="BW7210" s="419"/>
      <c r="BX7210" s="397"/>
      <c r="BZ7210" s="449"/>
      <c r="CB7210" s="419"/>
      <c r="CC7210" s="419"/>
      <c r="CD7210" s="419"/>
      <c r="CF7210" s="419"/>
      <c r="CG7210" s="419"/>
      <c r="CH7210" s="419"/>
    </row>
    <row r="7211" spans="3:86" ht="21" thickBot="1">
      <c r="C7211" s="425"/>
      <c r="P7211" s="431"/>
      <c r="R7211" s="419"/>
      <c r="S7211" s="446"/>
      <c r="T7211" s="419"/>
      <c r="V7211" s="196"/>
      <c r="W7211" s="419"/>
      <c r="X7211" s="419"/>
      <c r="Z7211" s="419"/>
      <c r="AA7211" s="419"/>
      <c r="AB7211" s="419"/>
      <c r="AD7211" s="419"/>
      <c r="AE7211" s="419"/>
      <c r="AF7211" s="419"/>
      <c r="AH7211" s="419"/>
      <c r="AI7211" s="419"/>
      <c r="AJ7211" s="419"/>
      <c r="AL7211" s="419"/>
      <c r="AM7211" s="419"/>
      <c r="AN7211" s="403"/>
      <c r="AO7211" s="419"/>
      <c r="AP7211" s="419"/>
      <c r="AQ7211" s="419"/>
      <c r="AR7211" s="419"/>
      <c r="AS7211" s="419"/>
      <c r="AT7211" s="419"/>
      <c r="AU7211" s="419"/>
      <c r="AV7211" s="419"/>
      <c r="AX7211" s="419"/>
      <c r="AY7211" s="419"/>
      <c r="AZ7211" s="419"/>
      <c r="BB7211" s="419"/>
      <c r="BC7211" s="419"/>
      <c r="BD7211" s="419"/>
      <c r="BF7211" s="419"/>
      <c r="BG7211" s="419"/>
      <c r="BH7211" s="419"/>
      <c r="BJ7211" s="419"/>
      <c r="BK7211" s="419"/>
      <c r="BL7211" s="419"/>
      <c r="BN7211" s="419"/>
      <c r="BO7211" s="419"/>
      <c r="BP7211" s="419"/>
      <c r="BR7211" s="419"/>
      <c r="BS7211" s="419"/>
      <c r="BT7211" s="419"/>
      <c r="BV7211" s="419"/>
      <c r="BW7211" s="419"/>
      <c r="BX7211" s="397"/>
      <c r="BZ7211" s="449"/>
      <c r="CB7211" s="419"/>
      <c r="CC7211" s="419"/>
      <c r="CD7211" s="419"/>
      <c r="CF7211" s="419"/>
      <c r="CG7211" s="419"/>
      <c r="CH7211" s="419"/>
    </row>
    <row r="7212" spans="3:86" ht="21" thickBot="1">
      <c r="C7212" s="425"/>
      <c r="P7212" s="431"/>
      <c r="R7212" s="419"/>
      <c r="S7212" s="446"/>
      <c r="T7212" s="419"/>
      <c r="V7212" s="196"/>
      <c r="W7212" s="419"/>
      <c r="X7212" s="419"/>
      <c r="Z7212" s="419"/>
      <c r="AA7212" s="419"/>
      <c r="AB7212" s="419"/>
      <c r="AD7212" s="419"/>
      <c r="AE7212" s="419"/>
      <c r="AF7212" s="419"/>
      <c r="AH7212" s="419"/>
      <c r="AI7212" s="419"/>
      <c r="AJ7212" s="419"/>
      <c r="AL7212" s="419"/>
      <c r="AM7212" s="419"/>
      <c r="AN7212" s="403"/>
      <c r="AO7212" s="419"/>
      <c r="AP7212" s="419"/>
      <c r="AQ7212" s="419"/>
      <c r="AR7212" s="419"/>
      <c r="AS7212" s="419"/>
      <c r="AT7212" s="419"/>
      <c r="AU7212" s="419"/>
      <c r="AV7212" s="419"/>
      <c r="AX7212" s="419"/>
      <c r="AY7212" s="419"/>
      <c r="AZ7212" s="419"/>
      <c r="BB7212" s="419"/>
      <c r="BC7212" s="419"/>
      <c r="BD7212" s="419"/>
      <c r="BF7212" s="419"/>
      <c r="BG7212" s="419"/>
      <c r="BH7212" s="419"/>
      <c r="BJ7212" s="419"/>
      <c r="BK7212" s="419"/>
      <c r="BL7212" s="419"/>
      <c r="BN7212" s="419"/>
      <c r="BO7212" s="419"/>
      <c r="BP7212" s="419"/>
      <c r="BR7212" s="419"/>
      <c r="BS7212" s="419"/>
      <c r="BT7212" s="419"/>
      <c r="BV7212" s="419"/>
      <c r="BW7212" s="419"/>
      <c r="BX7212" s="397"/>
      <c r="BZ7212" s="449"/>
      <c r="CB7212" s="419"/>
      <c r="CC7212" s="419"/>
      <c r="CD7212" s="419"/>
      <c r="CF7212" s="419"/>
      <c r="CG7212" s="419"/>
      <c r="CH7212" s="419"/>
    </row>
    <row r="7213" spans="3:86" ht="21" thickBot="1">
      <c r="C7213" s="425"/>
      <c r="P7213" s="431"/>
      <c r="R7213" s="419"/>
      <c r="S7213" s="446"/>
      <c r="T7213" s="419"/>
      <c r="V7213" s="196"/>
      <c r="W7213" s="419"/>
      <c r="X7213" s="419"/>
      <c r="Z7213" s="419"/>
      <c r="AA7213" s="419"/>
      <c r="AB7213" s="419"/>
      <c r="AD7213" s="419"/>
      <c r="AE7213" s="419"/>
      <c r="AF7213" s="419"/>
      <c r="AH7213" s="419"/>
      <c r="AI7213" s="419"/>
      <c r="AJ7213" s="419"/>
      <c r="AL7213" s="419"/>
      <c r="AM7213" s="419"/>
      <c r="AN7213" s="403"/>
      <c r="AO7213" s="419"/>
      <c r="AP7213" s="419"/>
      <c r="AQ7213" s="419"/>
      <c r="AR7213" s="419"/>
      <c r="AS7213" s="419"/>
      <c r="AT7213" s="419"/>
      <c r="AU7213" s="419"/>
      <c r="AV7213" s="419"/>
      <c r="AX7213" s="419"/>
      <c r="AY7213" s="419"/>
      <c r="AZ7213" s="419"/>
      <c r="BB7213" s="419"/>
      <c r="BC7213" s="419"/>
      <c r="BD7213" s="419"/>
      <c r="BF7213" s="419"/>
      <c r="BG7213" s="419"/>
      <c r="BH7213" s="419"/>
      <c r="BJ7213" s="419"/>
      <c r="BK7213" s="419"/>
      <c r="BL7213" s="419"/>
      <c r="BN7213" s="419"/>
      <c r="BO7213" s="419"/>
      <c r="BP7213" s="419"/>
      <c r="BR7213" s="419"/>
      <c r="BS7213" s="419"/>
      <c r="BT7213" s="419"/>
      <c r="BV7213" s="419"/>
      <c r="BW7213" s="419"/>
      <c r="BX7213" s="397"/>
      <c r="BZ7213" s="449"/>
      <c r="CB7213" s="419"/>
      <c r="CC7213" s="419"/>
      <c r="CD7213" s="419"/>
      <c r="CF7213" s="419"/>
      <c r="CG7213" s="419"/>
      <c r="CH7213" s="419"/>
    </row>
    <row r="7214" spans="3:86" ht="21" thickBot="1">
      <c r="C7214" s="425"/>
      <c r="P7214" s="431"/>
      <c r="R7214" s="419"/>
      <c r="S7214" s="446"/>
      <c r="T7214" s="419"/>
      <c r="V7214" s="196"/>
      <c r="W7214" s="419"/>
      <c r="X7214" s="419"/>
      <c r="Z7214" s="419"/>
      <c r="AA7214" s="419"/>
      <c r="AB7214" s="419"/>
      <c r="AD7214" s="419"/>
      <c r="AE7214" s="419"/>
      <c r="AF7214" s="419"/>
      <c r="AH7214" s="419"/>
      <c r="AI7214" s="419"/>
      <c r="AJ7214" s="419"/>
      <c r="AL7214" s="419"/>
      <c r="AM7214" s="419"/>
      <c r="AN7214" s="403"/>
      <c r="AO7214" s="419"/>
      <c r="AP7214" s="419"/>
      <c r="AQ7214" s="419"/>
      <c r="AR7214" s="419"/>
      <c r="AS7214" s="419"/>
      <c r="AT7214" s="419"/>
      <c r="AU7214" s="419"/>
      <c r="AV7214" s="419"/>
      <c r="AX7214" s="419"/>
      <c r="AY7214" s="419"/>
      <c r="AZ7214" s="419"/>
      <c r="BB7214" s="419"/>
      <c r="BC7214" s="419"/>
      <c r="BD7214" s="419"/>
      <c r="BF7214" s="419"/>
      <c r="BG7214" s="419"/>
      <c r="BH7214" s="419"/>
      <c r="BJ7214" s="419"/>
      <c r="BK7214" s="419"/>
      <c r="BL7214" s="419"/>
      <c r="BN7214" s="419"/>
      <c r="BO7214" s="419"/>
      <c r="BP7214" s="419"/>
      <c r="BR7214" s="419"/>
      <c r="BS7214" s="419"/>
      <c r="BT7214" s="419"/>
      <c r="BV7214" s="419"/>
      <c r="BW7214" s="419"/>
      <c r="BX7214" s="397"/>
      <c r="BZ7214" s="449"/>
      <c r="CB7214" s="419"/>
      <c r="CC7214" s="419"/>
      <c r="CD7214" s="419"/>
      <c r="CF7214" s="419"/>
      <c r="CG7214" s="419"/>
      <c r="CH7214" s="419"/>
    </row>
    <row r="7215" spans="3:86" ht="21" thickBot="1">
      <c r="C7215" s="425"/>
      <c r="P7215" s="431"/>
      <c r="R7215" s="419"/>
      <c r="S7215" s="446"/>
      <c r="T7215" s="419"/>
      <c r="V7215" s="196"/>
      <c r="W7215" s="419"/>
      <c r="X7215" s="419"/>
      <c r="Z7215" s="419"/>
      <c r="AA7215" s="419"/>
      <c r="AB7215" s="419"/>
      <c r="AD7215" s="419"/>
      <c r="AE7215" s="419"/>
      <c r="AF7215" s="419"/>
      <c r="AH7215" s="419"/>
      <c r="AI7215" s="419"/>
      <c r="AJ7215" s="419"/>
      <c r="AL7215" s="419"/>
      <c r="AM7215" s="419"/>
      <c r="AN7215" s="403"/>
      <c r="AO7215" s="419"/>
      <c r="AP7215" s="419"/>
      <c r="AQ7215" s="419"/>
      <c r="AR7215" s="419"/>
      <c r="AS7215" s="419"/>
      <c r="AT7215" s="419"/>
      <c r="AU7215" s="419"/>
      <c r="AV7215" s="419"/>
      <c r="AX7215" s="419"/>
      <c r="AY7215" s="419"/>
      <c r="AZ7215" s="419"/>
      <c r="BB7215" s="419"/>
      <c r="BC7215" s="419"/>
      <c r="BD7215" s="419"/>
      <c r="BF7215" s="419"/>
      <c r="BG7215" s="419"/>
      <c r="BH7215" s="419"/>
      <c r="BJ7215" s="419"/>
      <c r="BK7215" s="419"/>
      <c r="BL7215" s="419"/>
      <c r="BN7215" s="419"/>
      <c r="BO7215" s="419"/>
      <c r="BP7215" s="419"/>
      <c r="BR7215" s="419"/>
      <c r="BS7215" s="419"/>
      <c r="BT7215" s="419"/>
      <c r="BV7215" s="419"/>
      <c r="BW7215" s="419"/>
      <c r="BX7215" s="397"/>
      <c r="BZ7215" s="449"/>
      <c r="CB7215" s="419"/>
      <c r="CC7215" s="419"/>
      <c r="CD7215" s="419"/>
      <c r="CF7215" s="419"/>
      <c r="CG7215" s="419"/>
      <c r="CH7215" s="419"/>
    </row>
    <row r="7216" spans="3:86" ht="21" thickBot="1">
      <c r="C7216" s="425"/>
      <c r="P7216" s="431"/>
      <c r="R7216" s="419"/>
      <c r="S7216" s="446"/>
      <c r="T7216" s="419"/>
      <c r="V7216" s="196"/>
      <c r="W7216" s="419"/>
      <c r="X7216" s="419"/>
      <c r="Z7216" s="419"/>
      <c r="AA7216" s="419"/>
      <c r="AB7216" s="419"/>
      <c r="AD7216" s="419"/>
      <c r="AE7216" s="419"/>
      <c r="AF7216" s="419"/>
      <c r="AH7216" s="419"/>
      <c r="AI7216" s="419"/>
      <c r="AJ7216" s="419"/>
      <c r="AL7216" s="419"/>
      <c r="AM7216" s="419"/>
      <c r="AN7216" s="403"/>
      <c r="AO7216" s="419"/>
      <c r="AP7216" s="419"/>
      <c r="AQ7216" s="419"/>
      <c r="AR7216" s="419"/>
      <c r="AS7216" s="419"/>
      <c r="AT7216" s="419"/>
      <c r="AU7216" s="419"/>
      <c r="AV7216" s="419"/>
      <c r="AX7216" s="419"/>
      <c r="AY7216" s="419"/>
      <c r="AZ7216" s="419"/>
      <c r="BB7216" s="419"/>
      <c r="BC7216" s="419"/>
      <c r="BD7216" s="419"/>
      <c r="BF7216" s="419"/>
      <c r="BG7216" s="419"/>
      <c r="BH7216" s="419"/>
      <c r="BJ7216" s="419"/>
      <c r="BK7216" s="419"/>
      <c r="BL7216" s="419"/>
      <c r="BN7216" s="419"/>
      <c r="BO7216" s="419"/>
      <c r="BP7216" s="419"/>
      <c r="BR7216" s="419"/>
      <c r="BS7216" s="419"/>
      <c r="BT7216" s="419"/>
      <c r="BV7216" s="419"/>
      <c r="BW7216" s="419"/>
      <c r="BX7216" s="397"/>
      <c r="BZ7216" s="449"/>
      <c r="CB7216" s="419"/>
      <c r="CC7216" s="419"/>
      <c r="CD7216" s="419"/>
      <c r="CF7216" s="419"/>
      <c r="CG7216" s="419"/>
      <c r="CH7216" s="419"/>
    </row>
    <row r="7217" spans="3:86" ht="21" thickBot="1">
      <c r="C7217" s="425"/>
      <c r="P7217" s="431"/>
      <c r="R7217" s="419"/>
      <c r="S7217" s="446"/>
      <c r="T7217" s="419"/>
      <c r="V7217" s="196"/>
      <c r="W7217" s="419"/>
      <c r="X7217" s="419"/>
      <c r="Z7217" s="419"/>
      <c r="AA7217" s="419"/>
      <c r="AB7217" s="419"/>
      <c r="AD7217" s="419"/>
      <c r="AE7217" s="419"/>
      <c r="AF7217" s="419"/>
      <c r="AH7217" s="419"/>
      <c r="AI7217" s="419"/>
      <c r="AJ7217" s="419"/>
      <c r="AL7217" s="419"/>
      <c r="AM7217" s="419"/>
      <c r="AN7217" s="403"/>
      <c r="AO7217" s="419"/>
      <c r="AP7217" s="419"/>
      <c r="AQ7217" s="419"/>
      <c r="AR7217" s="419"/>
      <c r="AS7217" s="419"/>
      <c r="AT7217" s="419"/>
      <c r="AU7217" s="419"/>
      <c r="AV7217" s="419"/>
      <c r="AX7217" s="419"/>
      <c r="AY7217" s="419"/>
      <c r="AZ7217" s="419"/>
      <c r="BB7217" s="419"/>
      <c r="BC7217" s="419"/>
      <c r="BD7217" s="419"/>
      <c r="BF7217" s="419"/>
      <c r="BG7217" s="419"/>
      <c r="BH7217" s="419"/>
      <c r="BJ7217" s="419"/>
      <c r="BK7217" s="419"/>
      <c r="BL7217" s="419"/>
      <c r="BN7217" s="419"/>
      <c r="BO7217" s="419"/>
      <c r="BP7217" s="419"/>
      <c r="BR7217" s="419"/>
      <c r="BS7217" s="419"/>
      <c r="BT7217" s="419"/>
      <c r="BV7217" s="419"/>
      <c r="BW7217" s="419"/>
      <c r="BX7217" s="397"/>
      <c r="BZ7217" s="449"/>
      <c r="CB7217" s="419"/>
      <c r="CC7217" s="419"/>
      <c r="CD7217" s="419"/>
      <c r="CF7217" s="419"/>
      <c r="CG7217" s="419"/>
      <c r="CH7217" s="419"/>
    </row>
    <row r="7218" spans="3:86" ht="21" thickBot="1">
      <c r="C7218" s="425"/>
      <c r="P7218" s="431"/>
      <c r="R7218" s="419"/>
      <c r="S7218" s="446"/>
      <c r="T7218" s="419"/>
      <c r="V7218" s="196"/>
      <c r="W7218" s="419"/>
      <c r="X7218" s="419"/>
      <c r="Z7218" s="419"/>
      <c r="AA7218" s="419"/>
      <c r="AB7218" s="419"/>
      <c r="AD7218" s="419"/>
      <c r="AE7218" s="419"/>
      <c r="AF7218" s="419"/>
      <c r="AH7218" s="419"/>
      <c r="AI7218" s="419"/>
      <c r="AJ7218" s="419"/>
      <c r="AL7218" s="419"/>
      <c r="AM7218" s="419"/>
      <c r="AN7218" s="403"/>
      <c r="AO7218" s="419"/>
      <c r="AP7218" s="419"/>
      <c r="AQ7218" s="419"/>
      <c r="AR7218" s="419"/>
      <c r="AS7218" s="419"/>
      <c r="AT7218" s="419"/>
      <c r="AU7218" s="419"/>
      <c r="AV7218" s="419"/>
      <c r="AX7218" s="419"/>
      <c r="AY7218" s="419"/>
      <c r="AZ7218" s="419"/>
      <c r="BB7218" s="419"/>
      <c r="BC7218" s="419"/>
      <c r="BD7218" s="419"/>
      <c r="BF7218" s="419"/>
      <c r="BG7218" s="419"/>
      <c r="BH7218" s="419"/>
      <c r="BJ7218" s="419"/>
      <c r="BK7218" s="419"/>
      <c r="BL7218" s="419"/>
      <c r="BN7218" s="419"/>
      <c r="BO7218" s="419"/>
      <c r="BP7218" s="419"/>
      <c r="BR7218" s="419"/>
      <c r="BS7218" s="419"/>
      <c r="BT7218" s="419"/>
      <c r="BV7218" s="419"/>
      <c r="BW7218" s="419"/>
      <c r="BX7218" s="397"/>
      <c r="BZ7218" s="449"/>
      <c r="CB7218" s="419"/>
      <c r="CC7218" s="419"/>
      <c r="CD7218" s="419"/>
      <c r="CF7218" s="419"/>
      <c r="CG7218" s="419"/>
      <c r="CH7218" s="419"/>
    </row>
    <row r="7219" spans="3:86" ht="21" thickBot="1">
      <c r="C7219" s="425"/>
      <c r="P7219" s="431"/>
      <c r="R7219" s="419"/>
      <c r="S7219" s="446"/>
      <c r="T7219" s="419"/>
      <c r="V7219" s="196"/>
      <c r="W7219" s="419"/>
      <c r="X7219" s="419"/>
      <c r="Z7219" s="419"/>
      <c r="AA7219" s="419"/>
      <c r="AB7219" s="419"/>
      <c r="AD7219" s="419"/>
      <c r="AE7219" s="419"/>
      <c r="AF7219" s="419"/>
      <c r="AH7219" s="419"/>
      <c r="AI7219" s="419"/>
      <c r="AJ7219" s="419"/>
      <c r="AL7219" s="419"/>
      <c r="AM7219" s="419"/>
      <c r="AN7219" s="403"/>
      <c r="AO7219" s="419"/>
      <c r="AP7219" s="419"/>
      <c r="AQ7219" s="419"/>
      <c r="AR7219" s="419"/>
      <c r="AS7219" s="419"/>
      <c r="AT7219" s="419"/>
      <c r="AU7219" s="419"/>
      <c r="AV7219" s="419"/>
      <c r="AX7219" s="419"/>
      <c r="AY7219" s="419"/>
      <c r="AZ7219" s="419"/>
      <c r="BB7219" s="419"/>
      <c r="BC7219" s="419"/>
      <c r="BD7219" s="419"/>
      <c r="BF7219" s="419"/>
      <c r="BG7219" s="419"/>
      <c r="BH7219" s="419"/>
      <c r="BJ7219" s="419"/>
      <c r="BK7219" s="419"/>
      <c r="BL7219" s="419"/>
      <c r="BN7219" s="419"/>
      <c r="BO7219" s="419"/>
      <c r="BP7219" s="419"/>
      <c r="BR7219" s="419"/>
      <c r="BS7219" s="419"/>
      <c r="BT7219" s="419"/>
      <c r="BV7219" s="419"/>
      <c r="BW7219" s="419"/>
      <c r="BX7219" s="397"/>
      <c r="BZ7219" s="449"/>
      <c r="CB7219" s="419"/>
      <c r="CC7219" s="419"/>
      <c r="CD7219" s="419"/>
      <c r="CF7219" s="419"/>
      <c r="CG7219" s="419"/>
      <c r="CH7219" s="419"/>
    </row>
    <row r="7220" spans="3:86" ht="21" thickBot="1">
      <c r="C7220" s="425"/>
      <c r="P7220" s="431"/>
      <c r="R7220" s="419"/>
      <c r="S7220" s="446"/>
      <c r="T7220" s="419"/>
      <c r="V7220" s="196"/>
      <c r="W7220" s="419"/>
      <c r="X7220" s="419"/>
      <c r="Z7220" s="419"/>
      <c r="AA7220" s="419"/>
      <c r="AB7220" s="419"/>
      <c r="AD7220" s="419"/>
      <c r="AE7220" s="419"/>
      <c r="AF7220" s="419"/>
      <c r="AH7220" s="419"/>
      <c r="AI7220" s="419"/>
      <c r="AJ7220" s="419"/>
      <c r="AL7220" s="419"/>
      <c r="AM7220" s="419"/>
      <c r="AN7220" s="403"/>
      <c r="AO7220" s="419"/>
      <c r="AP7220" s="419"/>
      <c r="AQ7220" s="419"/>
      <c r="AR7220" s="419"/>
      <c r="AS7220" s="419"/>
      <c r="AT7220" s="419"/>
      <c r="AU7220" s="419"/>
      <c r="AV7220" s="419"/>
      <c r="AX7220" s="419"/>
      <c r="AY7220" s="419"/>
      <c r="AZ7220" s="419"/>
      <c r="BB7220" s="419"/>
      <c r="BC7220" s="419"/>
      <c r="BD7220" s="419"/>
      <c r="BF7220" s="419"/>
      <c r="BG7220" s="419"/>
      <c r="BH7220" s="419"/>
      <c r="BJ7220" s="419"/>
      <c r="BK7220" s="419"/>
      <c r="BL7220" s="419"/>
      <c r="BN7220" s="419"/>
      <c r="BO7220" s="419"/>
      <c r="BP7220" s="419"/>
      <c r="BR7220" s="419"/>
      <c r="BS7220" s="419"/>
      <c r="BT7220" s="419"/>
      <c r="BV7220" s="419"/>
      <c r="BW7220" s="419"/>
      <c r="BX7220" s="397"/>
      <c r="BZ7220" s="449"/>
      <c r="CB7220" s="419"/>
      <c r="CC7220" s="419"/>
      <c r="CD7220" s="419"/>
      <c r="CF7220" s="419"/>
      <c r="CG7220" s="419"/>
      <c r="CH7220" s="419"/>
    </row>
    <row r="7221" spans="3:86" ht="21" thickBot="1">
      <c r="C7221" s="425"/>
      <c r="P7221" s="431"/>
      <c r="R7221" s="419"/>
      <c r="S7221" s="446"/>
      <c r="T7221" s="419"/>
      <c r="V7221" s="196"/>
      <c r="W7221" s="419"/>
      <c r="X7221" s="419"/>
      <c r="Z7221" s="419"/>
      <c r="AA7221" s="419"/>
      <c r="AB7221" s="419"/>
      <c r="AD7221" s="419"/>
      <c r="AE7221" s="419"/>
      <c r="AF7221" s="419"/>
      <c r="AH7221" s="419"/>
      <c r="AI7221" s="419"/>
      <c r="AJ7221" s="419"/>
      <c r="AL7221" s="419"/>
      <c r="AM7221" s="419"/>
      <c r="AN7221" s="403"/>
      <c r="AO7221" s="419"/>
      <c r="AP7221" s="419"/>
      <c r="AQ7221" s="419"/>
      <c r="AR7221" s="419"/>
      <c r="AS7221" s="419"/>
      <c r="AT7221" s="419"/>
      <c r="AU7221" s="419"/>
      <c r="AV7221" s="419"/>
      <c r="AX7221" s="419"/>
      <c r="AY7221" s="419"/>
      <c r="AZ7221" s="419"/>
      <c r="BB7221" s="419"/>
      <c r="BC7221" s="419"/>
      <c r="BD7221" s="419"/>
      <c r="BF7221" s="419"/>
      <c r="BG7221" s="419"/>
      <c r="BH7221" s="419"/>
      <c r="BJ7221" s="419"/>
      <c r="BK7221" s="419"/>
      <c r="BL7221" s="419"/>
      <c r="BN7221" s="419"/>
      <c r="BO7221" s="419"/>
      <c r="BP7221" s="419"/>
      <c r="BR7221" s="419"/>
      <c r="BS7221" s="419"/>
      <c r="BT7221" s="419"/>
      <c r="BV7221" s="419"/>
      <c r="BW7221" s="419"/>
      <c r="BX7221" s="397"/>
      <c r="BZ7221" s="449"/>
      <c r="CB7221" s="419"/>
      <c r="CC7221" s="419"/>
      <c r="CD7221" s="419"/>
      <c r="CF7221" s="419"/>
      <c r="CG7221" s="419"/>
      <c r="CH7221" s="419"/>
    </row>
    <row r="7222" spans="3:86" ht="21" thickBot="1">
      <c r="C7222" s="425"/>
      <c r="P7222" s="431"/>
      <c r="R7222" s="419"/>
      <c r="S7222" s="446"/>
      <c r="T7222" s="419"/>
      <c r="V7222" s="196"/>
      <c r="W7222" s="419"/>
      <c r="X7222" s="419"/>
      <c r="Z7222" s="419"/>
      <c r="AA7222" s="419"/>
      <c r="AB7222" s="419"/>
      <c r="AD7222" s="419"/>
      <c r="AE7222" s="419"/>
      <c r="AF7222" s="419"/>
      <c r="AH7222" s="419"/>
      <c r="AI7222" s="419"/>
      <c r="AJ7222" s="419"/>
      <c r="AL7222" s="419"/>
      <c r="AM7222" s="419"/>
      <c r="AN7222" s="403"/>
      <c r="AO7222" s="419"/>
      <c r="AP7222" s="419"/>
      <c r="AQ7222" s="419"/>
      <c r="AR7222" s="419"/>
      <c r="AS7222" s="419"/>
      <c r="AT7222" s="419"/>
      <c r="AU7222" s="419"/>
      <c r="AV7222" s="419"/>
      <c r="AX7222" s="419"/>
      <c r="AY7222" s="419"/>
      <c r="AZ7222" s="419"/>
      <c r="BB7222" s="419"/>
      <c r="BC7222" s="419"/>
      <c r="BD7222" s="419"/>
      <c r="BF7222" s="419"/>
      <c r="BG7222" s="419"/>
      <c r="BH7222" s="419"/>
      <c r="BJ7222" s="419"/>
      <c r="BK7222" s="419"/>
      <c r="BL7222" s="419"/>
      <c r="BN7222" s="419"/>
      <c r="BO7222" s="419"/>
      <c r="BP7222" s="419"/>
      <c r="BR7222" s="419"/>
      <c r="BS7222" s="419"/>
      <c r="BT7222" s="419"/>
      <c r="BV7222" s="419"/>
      <c r="BW7222" s="419"/>
      <c r="BX7222" s="397"/>
      <c r="BZ7222" s="449"/>
      <c r="CB7222" s="419"/>
      <c r="CC7222" s="419"/>
      <c r="CD7222" s="419"/>
      <c r="CF7222" s="419"/>
      <c r="CG7222" s="419"/>
      <c r="CH7222" s="419"/>
    </row>
    <row r="7223" spans="3:86" ht="21" thickBot="1">
      <c r="C7223" s="425"/>
      <c r="P7223" s="431"/>
      <c r="R7223" s="419"/>
      <c r="S7223" s="446"/>
      <c r="T7223" s="419"/>
      <c r="V7223" s="196"/>
      <c r="W7223" s="419"/>
      <c r="X7223" s="419"/>
      <c r="Z7223" s="419"/>
      <c r="AA7223" s="419"/>
      <c r="AB7223" s="419"/>
      <c r="AD7223" s="419"/>
      <c r="AE7223" s="419"/>
      <c r="AF7223" s="419"/>
      <c r="AH7223" s="419"/>
      <c r="AI7223" s="419"/>
      <c r="AJ7223" s="419"/>
      <c r="AL7223" s="419"/>
      <c r="AM7223" s="419"/>
      <c r="AN7223" s="403"/>
      <c r="AO7223" s="419"/>
      <c r="AP7223" s="419"/>
      <c r="AQ7223" s="419"/>
      <c r="AR7223" s="419"/>
      <c r="AS7223" s="419"/>
      <c r="AT7223" s="419"/>
      <c r="AU7223" s="419"/>
      <c r="AV7223" s="419"/>
      <c r="AX7223" s="419"/>
      <c r="AY7223" s="419"/>
      <c r="AZ7223" s="419"/>
      <c r="BB7223" s="419"/>
      <c r="BC7223" s="419"/>
      <c r="BD7223" s="419"/>
      <c r="BF7223" s="419"/>
      <c r="BG7223" s="419"/>
      <c r="BH7223" s="419"/>
      <c r="BJ7223" s="419"/>
      <c r="BK7223" s="419"/>
      <c r="BL7223" s="419"/>
      <c r="BN7223" s="419"/>
      <c r="BO7223" s="419"/>
      <c r="BP7223" s="419"/>
      <c r="BR7223" s="419"/>
      <c r="BS7223" s="419"/>
      <c r="BT7223" s="419"/>
      <c r="BV7223" s="419"/>
      <c r="BW7223" s="419"/>
      <c r="BX7223" s="397"/>
      <c r="BZ7223" s="449"/>
      <c r="CB7223" s="419"/>
      <c r="CC7223" s="419"/>
      <c r="CD7223" s="419"/>
      <c r="CF7223" s="419"/>
      <c r="CG7223" s="419"/>
      <c r="CH7223" s="419"/>
    </row>
    <row r="7224" spans="3:86" ht="21" thickBot="1">
      <c r="C7224" s="425"/>
      <c r="P7224" s="431"/>
      <c r="R7224" s="419"/>
      <c r="S7224" s="446"/>
      <c r="T7224" s="419"/>
      <c r="V7224" s="196"/>
      <c r="W7224" s="419"/>
      <c r="X7224" s="419"/>
      <c r="Z7224" s="419"/>
      <c r="AA7224" s="419"/>
      <c r="AB7224" s="419"/>
      <c r="AD7224" s="419"/>
      <c r="AE7224" s="419"/>
      <c r="AF7224" s="419"/>
      <c r="AH7224" s="419"/>
      <c r="AI7224" s="419"/>
      <c r="AJ7224" s="419"/>
      <c r="AL7224" s="419"/>
      <c r="AM7224" s="419"/>
      <c r="AN7224" s="403"/>
      <c r="AO7224" s="419"/>
      <c r="AP7224" s="419"/>
      <c r="AQ7224" s="419"/>
      <c r="AR7224" s="419"/>
      <c r="AS7224" s="419"/>
      <c r="AT7224" s="419"/>
      <c r="AU7224" s="419"/>
      <c r="AV7224" s="419"/>
      <c r="AX7224" s="419"/>
      <c r="AY7224" s="419"/>
      <c r="AZ7224" s="419"/>
      <c r="BB7224" s="419"/>
      <c r="BC7224" s="419"/>
      <c r="BD7224" s="419"/>
      <c r="BF7224" s="419"/>
      <c r="BG7224" s="419"/>
      <c r="BH7224" s="419"/>
      <c r="BJ7224" s="419"/>
      <c r="BK7224" s="419"/>
      <c r="BL7224" s="419"/>
      <c r="BN7224" s="419"/>
      <c r="BO7224" s="419"/>
      <c r="BP7224" s="419"/>
      <c r="BR7224" s="419"/>
      <c r="BS7224" s="419"/>
      <c r="BT7224" s="419"/>
      <c r="BV7224" s="419"/>
      <c r="BW7224" s="419"/>
      <c r="BX7224" s="397"/>
      <c r="BZ7224" s="449"/>
      <c r="CB7224" s="419"/>
      <c r="CC7224" s="419"/>
      <c r="CD7224" s="419"/>
      <c r="CF7224" s="419"/>
      <c r="CG7224" s="419"/>
      <c r="CH7224" s="419"/>
    </row>
    <row r="7225" spans="3:86" ht="21" thickBot="1">
      <c r="C7225" s="425"/>
      <c r="P7225" s="431"/>
      <c r="R7225" s="419"/>
      <c r="S7225" s="446"/>
      <c r="T7225" s="419"/>
      <c r="V7225" s="196"/>
      <c r="W7225" s="419"/>
      <c r="X7225" s="419"/>
      <c r="Z7225" s="419"/>
      <c r="AA7225" s="419"/>
      <c r="AB7225" s="419"/>
      <c r="AD7225" s="419"/>
      <c r="AE7225" s="419"/>
      <c r="AF7225" s="419"/>
      <c r="AH7225" s="419"/>
      <c r="AI7225" s="419"/>
      <c r="AJ7225" s="419"/>
      <c r="AL7225" s="419"/>
      <c r="AM7225" s="419"/>
      <c r="AN7225" s="403"/>
      <c r="AO7225" s="419"/>
      <c r="AP7225" s="419"/>
      <c r="AQ7225" s="419"/>
      <c r="AR7225" s="419"/>
      <c r="AS7225" s="419"/>
      <c r="AT7225" s="419"/>
      <c r="AU7225" s="419"/>
      <c r="AV7225" s="419"/>
      <c r="AX7225" s="419"/>
      <c r="AY7225" s="419"/>
      <c r="AZ7225" s="419"/>
      <c r="BB7225" s="419"/>
      <c r="BC7225" s="419"/>
      <c r="BD7225" s="419"/>
      <c r="BF7225" s="419"/>
      <c r="BG7225" s="419"/>
      <c r="BH7225" s="419"/>
      <c r="BJ7225" s="419"/>
      <c r="BK7225" s="419"/>
      <c r="BL7225" s="419"/>
      <c r="BN7225" s="419"/>
      <c r="BO7225" s="419"/>
      <c r="BP7225" s="419"/>
      <c r="BR7225" s="419"/>
      <c r="BS7225" s="419"/>
      <c r="BT7225" s="419"/>
      <c r="BV7225" s="419"/>
      <c r="BW7225" s="419"/>
      <c r="BX7225" s="397"/>
      <c r="BZ7225" s="449"/>
      <c r="CB7225" s="419"/>
      <c r="CC7225" s="419"/>
      <c r="CD7225" s="419"/>
      <c r="CF7225" s="419"/>
      <c r="CG7225" s="419"/>
      <c r="CH7225" s="419"/>
    </row>
    <row r="7226" spans="3:86" ht="21" thickBot="1">
      <c r="C7226" s="425"/>
      <c r="P7226" s="431"/>
      <c r="R7226" s="419"/>
      <c r="S7226" s="446"/>
      <c r="T7226" s="419"/>
      <c r="V7226" s="196"/>
      <c r="W7226" s="419"/>
      <c r="X7226" s="419"/>
      <c r="Z7226" s="419"/>
      <c r="AA7226" s="419"/>
      <c r="AB7226" s="419"/>
      <c r="AD7226" s="419"/>
      <c r="AE7226" s="419"/>
      <c r="AF7226" s="419"/>
      <c r="AH7226" s="419"/>
      <c r="AI7226" s="419"/>
      <c r="AJ7226" s="419"/>
      <c r="AL7226" s="419"/>
      <c r="AM7226" s="419"/>
      <c r="AN7226" s="403"/>
      <c r="AO7226" s="419"/>
      <c r="AP7226" s="419"/>
      <c r="AQ7226" s="419"/>
      <c r="AR7226" s="419"/>
      <c r="AS7226" s="419"/>
      <c r="AT7226" s="419"/>
      <c r="AU7226" s="419"/>
      <c r="AV7226" s="419"/>
      <c r="AX7226" s="419"/>
      <c r="AY7226" s="419"/>
      <c r="AZ7226" s="419"/>
      <c r="BB7226" s="419"/>
      <c r="BC7226" s="419"/>
      <c r="BD7226" s="419"/>
      <c r="BF7226" s="419"/>
      <c r="BG7226" s="419"/>
      <c r="BH7226" s="419"/>
      <c r="BJ7226" s="419"/>
      <c r="BK7226" s="419"/>
      <c r="BL7226" s="419"/>
      <c r="BN7226" s="419"/>
      <c r="BO7226" s="419"/>
      <c r="BP7226" s="419"/>
      <c r="BR7226" s="419"/>
      <c r="BS7226" s="419"/>
      <c r="BT7226" s="419"/>
      <c r="BV7226" s="419"/>
      <c r="BW7226" s="419"/>
      <c r="BX7226" s="397"/>
      <c r="BZ7226" s="449"/>
      <c r="CB7226" s="419"/>
      <c r="CC7226" s="419"/>
      <c r="CD7226" s="419"/>
      <c r="CF7226" s="419"/>
      <c r="CG7226" s="419"/>
      <c r="CH7226" s="419"/>
    </row>
    <row r="7227" spans="3:86" ht="21" thickBot="1">
      <c r="C7227" s="425"/>
      <c r="P7227" s="431"/>
      <c r="R7227" s="419"/>
      <c r="S7227" s="446"/>
      <c r="T7227" s="419"/>
      <c r="V7227" s="196"/>
      <c r="W7227" s="419"/>
      <c r="X7227" s="419"/>
      <c r="Z7227" s="419"/>
      <c r="AA7227" s="419"/>
      <c r="AB7227" s="419"/>
      <c r="AD7227" s="419"/>
      <c r="AE7227" s="419"/>
      <c r="AF7227" s="419"/>
      <c r="AH7227" s="419"/>
      <c r="AI7227" s="419"/>
      <c r="AJ7227" s="419"/>
      <c r="AL7227" s="419"/>
      <c r="AM7227" s="419"/>
      <c r="AN7227" s="403"/>
      <c r="AO7227" s="419"/>
      <c r="AP7227" s="419"/>
      <c r="AQ7227" s="419"/>
      <c r="AR7227" s="419"/>
      <c r="AS7227" s="419"/>
      <c r="AT7227" s="419"/>
      <c r="AU7227" s="419"/>
      <c r="AV7227" s="419"/>
      <c r="AX7227" s="419"/>
      <c r="AY7227" s="419"/>
      <c r="AZ7227" s="419"/>
      <c r="BB7227" s="419"/>
      <c r="BC7227" s="419"/>
      <c r="BD7227" s="419"/>
      <c r="BF7227" s="419"/>
      <c r="BG7227" s="419"/>
      <c r="BH7227" s="419"/>
      <c r="BJ7227" s="419"/>
      <c r="BK7227" s="419"/>
      <c r="BL7227" s="419"/>
      <c r="BN7227" s="419"/>
      <c r="BO7227" s="419"/>
      <c r="BP7227" s="419"/>
      <c r="BR7227" s="419"/>
      <c r="BS7227" s="419"/>
      <c r="BT7227" s="419"/>
      <c r="BV7227" s="419"/>
      <c r="BW7227" s="419"/>
      <c r="BX7227" s="397"/>
      <c r="BZ7227" s="449"/>
      <c r="CB7227" s="419"/>
      <c r="CC7227" s="419"/>
      <c r="CD7227" s="419"/>
      <c r="CF7227" s="419"/>
      <c r="CG7227" s="419"/>
      <c r="CH7227" s="419"/>
    </row>
    <row r="7228" spans="3:86" ht="21" thickBot="1">
      <c r="C7228" s="425"/>
      <c r="P7228" s="431"/>
      <c r="R7228" s="419"/>
      <c r="S7228" s="446"/>
      <c r="T7228" s="419"/>
      <c r="V7228" s="196"/>
      <c r="W7228" s="419"/>
      <c r="X7228" s="419"/>
      <c r="Z7228" s="419"/>
      <c r="AA7228" s="419"/>
      <c r="AB7228" s="419"/>
      <c r="AD7228" s="419"/>
      <c r="AE7228" s="419"/>
      <c r="AF7228" s="419"/>
      <c r="AH7228" s="419"/>
      <c r="AI7228" s="419"/>
      <c r="AJ7228" s="419"/>
      <c r="AL7228" s="419"/>
      <c r="AM7228" s="419"/>
      <c r="AN7228" s="403"/>
      <c r="AO7228" s="419"/>
      <c r="AP7228" s="419"/>
      <c r="AQ7228" s="419"/>
      <c r="AR7228" s="419"/>
      <c r="AS7228" s="419"/>
      <c r="AT7228" s="419"/>
      <c r="AU7228" s="419"/>
      <c r="AV7228" s="419"/>
      <c r="AX7228" s="419"/>
      <c r="AY7228" s="419"/>
      <c r="AZ7228" s="419"/>
      <c r="BB7228" s="419"/>
      <c r="BC7228" s="419"/>
      <c r="BD7228" s="419"/>
      <c r="BF7228" s="419"/>
      <c r="BG7228" s="419"/>
      <c r="BH7228" s="419"/>
      <c r="BJ7228" s="419"/>
      <c r="BK7228" s="419"/>
      <c r="BL7228" s="419"/>
      <c r="BN7228" s="419"/>
      <c r="BO7228" s="419"/>
      <c r="BP7228" s="419"/>
      <c r="BR7228" s="419"/>
      <c r="BS7228" s="419"/>
      <c r="BT7228" s="419"/>
      <c r="BV7228" s="419"/>
      <c r="BW7228" s="419"/>
      <c r="BX7228" s="397"/>
      <c r="BZ7228" s="449"/>
      <c r="CB7228" s="419"/>
      <c r="CC7228" s="419"/>
      <c r="CD7228" s="419"/>
      <c r="CF7228" s="419"/>
      <c r="CG7228" s="419"/>
      <c r="CH7228" s="419"/>
    </row>
    <row r="7229" spans="3:86" ht="21" thickBot="1">
      <c r="C7229" s="425"/>
      <c r="P7229" s="431"/>
      <c r="R7229" s="419"/>
      <c r="S7229" s="446"/>
      <c r="T7229" s="419"/>
      <c r="V7229" s="196"/>
      <c r="W7229" s="419"/>
      <c r="X7229" s="419"/>
      <c r="Z7229" s="419"/>
      <c r="AA7229" s="419"/>
      <c r="AB7229" s="419"/>
      <c r="AD7229" s="419"/>
      <c r="AE7229" s="419"/>
      <c r="AF7229" s="419"/>
      <c r="AH7229" s="419"/>
      <c r="AI7229" s="419"/>
      <c r="AJ7229" s="419"/>
      <c r="AL7229" s="419"/>
      <c r="AM7229" s="419"/>
      <c r="AN7229" s="403"/>
      <c r="AO7229" s="419"/>
      <c r="AP7229" s="419"/>
      <c r="AQ7229" s="419"/>
      <c r="AR7229" s="419"/>
      <c r="AS7229" s="419"/>
      <c r="AT7229" s="419"/>
      <c r="AU7229" s="419"/>
      <c r="AV7229" s="419"/>
      <c r="AX7229" s="419"/>
      <c r="AY7229" s="419"/>
      <c r="AZ7229" s="419"/>
      <c r="BB7229" s="419"/>
      <c r="BC7229" s="419"/>
      <c r="BD7229" s="419"/>
      <c r="BF7229" s="419"/>
      <c r="BG7229" s="419"/>
      <c r="BH7229" s="419"/>
      <c r="BJ7229" s="419"/>
      <c r="BK7229" s="419"/>
      <c r="BL7229" s="419"/>
      <c r="BN7229" s="419"/>
      <c r="BO7229" s="419"/>
      <c r="BP7229" s="419"/>
      <c r="BR7229" s="419"/>
      <c r="BS7229" s="419"/>
      <c r="BT7229" s="419"/>
      <c r="BV7229" s="419"/>
      <c r="BW7229" s="419"/>
      <c r="BX7229" s="397"/>
      <c r="BZ7229" s="449"/>
      <c r="CB7229" s="419"/>
      <c r="CC7229" s="419"/>
      <c r="CD7229" s="419"/>
      <c r="CF7229" s="419"/>
      <c r="CG7229" s="419"/>
      <c r="CH7229" s="419"/>
    </row>
    <row r="7230" spans="3:86" ht="21" thickBot="1">
      <c r="C7230" s="425"/>
      <c r="P7230" s="431"/>
      <c r="R7230" s="419"/>
      <c r="S7230" s="446"/>
      <c r="T7230" s="419"/>
      <c r="V7230" s="196"/>
      <c r="W7230" s="419"/>
      <c r="X7230" s="419"/>
      <c r="Z7230" s="419"/>
      <c r="AA7230" s="419"/>
      <c r="AB7230" s="419"/>
      <c r="AD7230" s="419"/>
      <c r="AE7230" s="419"/>
      <c r="AF7230" s="419"/>
      <c r="AH7230" s="419"/>
      <c r="AI7230" s="419"/>
      <c r="AJ7230" s="419"/>
      <c r="AL7230" s="419"/>
      <c r="AM7230" s="419"/>
      <c r="AN7230" s="403"/>
      <c r="AO7230" s="419"/>
      <c r="AP7230" s="419"/>
      <c r="AQ7230" s="419"/>
      <c r="AR7230" s="419"/>
      <c r="AS7230" s="419"/>
      <c r="AT7230" s="419"/>
      <c r="AU7230" s="419"/>
      <c r="AV7230" s="419"/>
      <c r="AX7230" s="419"/>
      <c r="AY7230" s="419"/>
      <c r="AZ7230" s="419"/>
      <c r="BB7230" s="419"/>
      <c r="BC7230" s="419"/>
      <c r="BD7230" s="419"/>
      <c r="BF7230" s="419"/>
      <c r="BG7230" s="419"/>
      <c r="BH7230" s="419"/>
      <c r="BJ7230" s="419"/>
      <c r="BK7230" s="419"/>
      <c r="BL7230" s="419"/>
      <c r="BN7230" s="419"/>
      <c r="BO7230" s="419"/>
      <c r="BP7230" s="419"/>
      <c r="BR7230" s="419"/>
      <c r="BS7230" s="419"/>
      <c r="BT7230" s="419"/>
      <c r="BV7230" s="419"/>
      <c r="BW7230" s="419"/>
      <c r="BX7230" s="397"/>
      <c r="BZ7230" s="449"/>
      <c r="CB7230" s="419"/>
      <c r="CC7230" s="419"/>
      <c r="CD7230" s="419"/>
      <c r="CF7230" s="419"/>
      <c r="CG7230" s="419"/>
      <c r="CH7230" s="419"/>
    </row>
    <row r="7231" spans="3:86" ht="21" thickBot="1">
      <c r="C7231" s="425"/>
      <c r="P7231" s="431"/>
      <c r="R7231" s="419"/>
      <c r="S7231" s="446"/>
      <c r="T7231" s="419"/>
      <c r="V7231" s="196"/>
      <c r="W7231" s="419"/>
      <c r="X7231" s="419"/>
      <c r="Z7231" s="419"/>
      <c r="AA7231" s="419"/>
      <c r="AB7231" s="419"/>
      <c r="AD7231" s="419"/>
      <c r="AE7231" s="419"/>
      <c r="AF7231" s="419"/>
      <c r="AH7231" s="419"/>
      <c r="AI7231" s="419"/>
      <c r="AJ7231" s="419"/>
      <c r="AL7231" s="419"/>
      <c r="AM7231" s="419"/>
      <c r="AN7231" s="403"/>
      <c r="AO7231" s="419"/>
      <c r="AP7231" s="419"/>
      <c r="AQ7231" s="419"/>
      <c r="AR7231" s="419"/>
      <c r="AS7231" s="419"/>
      <c r="AT7231" s="419"/>
      <c r="AU7231" s="419"/>
      <c r="AV7231" s="419"/>
      <c r="AX7231" s="419"/>
      <c r="AY7231" s="419"/>
      <c r="AZ7231" s="419"/>
      <c r="BB7231" s="419"/>
      <c r="BC7231" s="419"/>
      <c r="BD7231" s="419"/>
      <c r="BF7231" s="419"/>
      <c r="BG7231" s="419"/>
      <c r="BH7231" s="419"/>
      <c r="BJ7231" s="419"/>
      <c r="BK7231" s="419"/>
      <c r="BL7231" s="419"/>
      <c r="BN7231" s="419"/>
      <c r="BO7231" s="419"/>
      <c r="BP7231" s="419"/>
      <c r="BR7231" s="419"/>
      <c r="BS7231" s="419"/>
      <c r="BT7231" s="419"/>
      <c r="BV7231" s="419"/>
      <c r="BW7231" s="419"/>
      <c r="BX7231" s="397"/>
      <c r="BZ7231" s="449"/>
      <c r="CB7231" s="419"/>
      <c r="CC7231" s="419"/>
      <c r="CD7231" s="419"/>
      <c r="CF7231" s="419"/>
      <c r="CG7231" s="419"/>
      <c r="CH7231" s="419"/>
    </row>
    <row r="7232" spans="3:86" ht="21" thickBot="1">
      <c r="C7232" s="425"/>
      <c r="P7232" s="431"/>
      <c r="R7232" s="419"/>
      <c r="S7232" s="446"/>
      <c r="T7232" s="419"/>
      <c r="V7232" s="196"/>
      <c r="W7232" s="419"/>
      <c r="X7232" s="419"/>
      <c r="Z7232" s="419"/>
      <c r="AA7232" s="419"/>
      <c r="AB7232" s="419"/>
      <c r="AD7232" s="419"/>
      <c r="AE7232" s="419"/>
      <c r="AF7232" s="419"/>
      <c r="AH7232" s="419"/>
      <c r="AI7232" s="419"/>
      <c r="AJ7232" s="419"/>
      <c r="AL7232" s="419"/>
      <c r="AM7232" s="419"/>
      <c r="AN7232" s="403"/>
      <c r="AO7232" s="419"/>
      <c r="AP7232" s="419"/>
      <c r="AQ7232" s="419"/>
      <c r="AR7232" s="419"/>
      <c r="AS7232" s="419"/>
      <c r="AT7232" s="419"/>
      <c r="AU7232" s="419"/>
      <c r="AV7232" s="419"/>
      <c r="AX7232" s="419"/>
      <c r="AY7232" s="419"/>
      <c r="AZ7232" s="419"/>
      <c r="BB7232" s="419"/>
      <c r="BC7232" s="419"/>
      <c r="BD7232" s="419"/>
      <c r="BF7232" s="419"/>
      <c r="BG7232" s="419"/>
      <c r="BH7232" s="419"/>
      <c r="BJ7232" s="419"/>
      <c r="BK7232" s="419"/>
      <c r="BL7232" s="419"/>
      <c r="BN7232" s="419"/>
      <c r="BO7232" s="419"/>
      <c r="BP7232" s="419"/>
      <c r="BR7232" s="419"/>
      <c r="BS7232" s="419"/>
      <c r="BT7232" s="419"/>
      <c r="BV7232" s="419"/>
      <c r="BW7232" s="419"/>
      <c r="BX7232" s="397"/>
      <c r="BZ7232" s="449"/>
      <c r="CB7232" s="419"/>
      <c r="CC7232" s="419"/>
      <c r="CD7232" s="419"/>
      <c r="CF7232" s="419"/>
      <c r="CG7232" s="419"/>
      <c r="CH7232" s="419"/>
    </row>
    <row r="7233" spans="3:86" ht="21" thickBot="1">
      <c r="C7233" s="425"/>
      <c r="P7233" s="431"/>
      <c r="R7233" s="419"/>
      <c r="S7233" s="446"/>
      <c r="T7233" s="419"/>
      <c r="V7233" s="196"/>
      <c r="W7233" s="419"/>
      <c r="X7233" s="419"/>
      <c r="Z7233" s="419"/>
      <c r="AA7233" s="419"/>
      <c r="AB7233" s="419"/>
      <c r="AD7233" s="419"/>
      <c r="AE7233" s="419"/>
      <c r="AF7233" s="419"/>
      <c r="AH7233" s="419"/>
      <c r="AI7233" s="419"/>
      <c r="AJ7233" s="419"/>
      <c r="AL7233" s="419"/>
      <c r="AM7233" s="419"/>
      <c r="AN7233" s="403"/>
      <c r="AO7233" s="419"/>
      <c r="AP7233" s="419"/>
      <c r="AQ7233" s="419"/>
      <c r="AR7233" s="419"/>
      <c r="AS7233" s="419"/>
      <c r="AT7233" s="419"/>
      <c r="AU7233" s="419"/>
      <c r="AV7233" s="419"/>
      <c r="AX7233" s="419"/>
      <c r="AY7233" s="419"/>
      <c r="AZ7233" s="419"/>
      <c r="BB7233" s="419"/>
      <c r="BC7233" s="419"/>
      <c r="BD7233" s="419"/>
      <c r="BF7233" s="419"/>
      <c r="BG7233" s="419"/>
      <c r="BH7233" s="419"/>
      <c r="BJ7233" s="419"/>
      <c r="BK7233" s="419"/>
      <c r="BL7233" s="419"/>
      <c r="BN7233" s="419"/>
      <c r="BO7233" s="419"/>
      <c r="BP7233" s="419"/>
      <c r="BR7233" s="419"/>
      <c r="BS7233" s="419"/>
      <c r="BT7233" s="419"/>
      <c r="BV7233" s="419"/>
      <c r="BW7233" s="419"/>
      <c r="BX7233" s="397"/>
      <c r="BZ7233" s="449"/>
      <c r="CB7233" s="419"/>
      <c r="CC7233" s="419"/>
      <c r="CD7233" s="419"/>
      <c r="CF7233" s="419"/>
      <c r="CG7233" s="419"/>
      <c r="CH7233" s="419"/>
    </row>
    <row r="7234" spans="3:86" ht="21" thickBot="1">
      <c r="C7234" s="425"/>
      <c r="P7234" s="431"/>
      <c r="R7234" s="419"/>
      <c r="S7234" s="446"/>
      <c r="T7234" s="419"/>
      <c r="V7234" s="196"/>
      <c r="W7234" s="419"/>
      <c r="X7234" s="419"/>
      <c r="Z7234" s="419"/>
      <c r="AA7234" s="419"/>
      <c r="AB7234" s="419"/>
      <c r="AD7234" s="419"/>
      <c r="AE7234" s="419"/>
      <c r="AF7234" s="419"/>
      <c r="AH7234" s="419"/>
      <c r="AI7234" s="419"/>
      <c r="AJ7234" s="419"/>
      <c r="AL7234" s="419"/>
      <c r="AM7234" s="419"/>
      <c r="AN7234" s="403"/>
      <c r="AO7234" s="419"/>
      <c r="AP7234" s="419"/>
      <c r="AQ7234" s="419"/>
      <c r="AR7234" s="419"/>
      <c r="AS7234" s="419"/>
      <c r="AT7234" s="419"/>
      <c r="AU7234" s="419"/>
      <c r="AV7234" s="419"/>
      <c r="AX7234" s="419"/>
      <c r="AY7234" s="419"/>
      <c r="AZ7234" s="419"/>
      <c r="BB7234" s="419"/>
      <c r="BC7234" s="419"/>
      <c r="BD7234" s="419"/>
      <c r="BF7234" s="419"/>
      <c r="BG7234" s="419"/>
      <c r="BH7234" s="419"/>
      <c r="BJ7234" s="419"/>
      <c r="BK7234" s="419"/>
      <c r="BL7234" s="419"/>
      <c r="BN7234" s="419"/>
      <c r="BO7234" s="419"/>
      <c r="BP7234" s="419"/>
      <c r="BR7234" s="419"/>
      <c r="BS7234" s="419"/>
      <c r="BT7234" s="419"/>
      <c r="BV7234" s="419"/>
      <c r="BW7234" s="419"/>
      <c r="BX7234" s="397"/>
      <c r="BZ7234" s="449"/>
      <c r="CB7234" s="419"/>
      <c r="CC7234" s="419"/>
      <c r="CD7234" s="419"/>
      <c r="CF7234" s="419"/>
      <c r="CG7234" s="419"/>
      <c r="CH7234" s="419"/>
    </row>
    <row r="7235" spans="3:86" ht="21" thickBot="1">
      <c r="C7235" s="425"/>
      <c r="P7235" s="431"/>
      <c r="R7235" s="419"/>
      <c r="S7235" s="446"/>
      <c r="T7235" s="419"/>
      <c r="V7235" s="196"/>
      <c r="W7235" s="419"/>
      <c r="X7235" s="419"/>
      <c r="Z7235" s="419"/>
      <c r="AA7235" s="419"/>
      <c r="AB7235" s="419"/>
      <c r="AD7235" s="419"/>
      <c r="AE7235" s="419"/>
      <c r="AF7235" s="419"/>
      <c r="AH7235" s="419"/>
      <c r="AI7235" s="419"/>
      <c r="AJ7235" s="419"/>
      <c r="AL7235" s="419"/>
      <c r="AM7235" s="419"/>
      <c r="AN7235" s="403"/>
      <c r="AO7235" s="419"/>
      <c r="AP7235" s="419"/>
      <c r="AQ7235" s="419"/>
      <c r="AR7235" s="419"/>
      <c r="AS7235" s="419"/>
      <c r="AT7235" s="419"/>
      <c r="AU7235" s="419"/>
      <c r="AV7235" s="419"/>
      <c r="AX7235" s="419"/>
      <c r="AY7235" s="419"/>
      <c r="AZ7235" s="419"/>
      <c r="BB7235" s="419"/>
      <c r="BC7235" s="419"/>
      <c r="BD7235" s="419"/>
      <c r="BF7235" s="419"/>
      <c r="BG7235" s="419"/>
      <c r="BH7235" s="419"/>
      <c r="BJ7235" s="419"/>
      <c r="BK7235" s="419"/>
      <c r="BL7235" s="419"/>
      <c r="BN7235" s="419"/>
      <c r="BO7235" s="419"/>
      <c r="BP7235" s="419"/>
      <c r="BR7235" s="419"/>
      <c r="BS7235" s="419"/>
      <c r="BT7235" s="419"/>
      <c r="BV7235" s="419"/>
      <c r="BW7235" s="419"/>
      <c r="BX7235" s="397"/>
      <c r="BZ7235" s="449"/>
      <c r="CB7235" s="419"/>
      <c r="CC7235" s="419"/>
      <c r="CD7235" s="419"/>
      <c r="CF7235" s="419"/>
      <c r="CG7235" s="419"/>
      <c r="CH7235" s="419"/>
    </row>
    <row r="7236" spans="3:86" ht="21" thickBot="1">
      <c r="C7236" s="425"/>
      <c r="P7236" s="431"/>
      <c r="R7236" s="419"/>
      <c r="S7236" s="446"/>
      <c r="T7236" s="419"/>
      <c r="V7236" s="196"/>
      <c r="W7236" s="419"/>
      <c r="X7236" s="419"/>
      <c r="Z7236" s="419"/>
      <c r="AA7236" s="419"/>
      <c r="AB7236" s="419"/>
      <c r="AD7236" s="419"/>
      <c r="AE7236" s="419"/>
      <c r="AF7236" s="419"/>
      <c r="AH7236" s="419"/>
      <c r="AI7236" s="419"/>
      <c r="AJ7236" s="419"/>
      <c r="AL7236" s="419"/>
      <c r="AM7236" s="419"/>
      <c r="AN7236" s="403"/>
      <c r="AO7236" s="419"/>
      <c r="AP7236" s="419"/>
      <c r="AQ7236" s="419"/>
      <c r="AR7236" s="419"/>
      <c r="AS7236" s="419"/>
      <c r="AT7236" s="419"/>
      <c r="AU7236" s="419"/>
      <c r="AV7236" s="419"/>
      <c r="AX7236" s="419"/>
      <c r="AY7236" s="419"/>
      <c r="AZ7236" s="419"/>
      <c r="BB7236" s="419"/>
      <c r="BC7236" s="419"/>
      <c r="BD7236" s="419"/>
      <c r="BF7236" s="419"/>
      <c r="BG7236" s="419"/>
      <c r="BH7236" s="419"/>
      <c r="BJ7236" s="419"/>
      <c r="BK7236" s="419"/>
      <c r="BL7236" s="419"/>
      <c r="BN7236" s="419"/>
      <c r="BO7236" s="419"/>
      <c r="BP7236" s="419"/>
      <c r="BR7236" s="419"/>
      <c r="BS7236" s="419"/>
      <c r="BT7236" s="419"/>
      <c r="BV7236" s="419"/>
      <c r="BW7236" s="419"/>
      <c r="BX7236" s="397"/>
      <c r="BZ7236" s="449"/>
      <c r="CB7236" s="419"/>
      <c r="CC7236" s="419"/>
      <c r="CD7236" s="419"/>
      <c r="CF7236" s="419"/>
      <c r="CG7236" s="419"/>
      <c r="CH7236" s="419"/>
    </row>
    <row r="7237" spans="3:86" ht="21" thickBot="1">
      <c r="C7237" s="425"/>
      <c r="P7237" s="431"/>
      <c r="R7237" s="419"/>
      <c r="S7237" s="446"/>
      <c r="T7237" s="419"/>
      <c r="V7237" s="196"/>
      <c r="W7237" s="419"/>
      <c r="X7237" s="419"/>
      <c r="Z7237" s="419"/>
      <c r="AA7237" s="419"/>
      <c r="AB7237" s="419"/>
      <c r="AD7237" s="419"/>
      <c r="AE7237" s="419"/>
      <c r="AF7237" s="419"/>
      <c r="AH7237" s="419"/>
      <c r="AI7237" s="419"/>
      <c r="AJ7237" s="419"/>
      <c r="AL7237" s="419"/>
      <c r="AM7237" s="419"/>
      <c r="AN7237" s="403"/>
      <c r="AO7237" s="419"/>
      <c r="AP7237" s="419"/>
      <c r="AQ7237" s="419"/>
      <c r="AR7237" s="419"/>
      <c r="AS7237" s="419"/>
      <c r="AT7237" s="419"/>
      <c r="AU7237" s="419"/>
      <c r="AV7237" s="419"/>
      <c r="AX7237" s="419"/>
      <c r="AY7237" s="419"/>
      <c r="AZ7237" s="419"/>
      <c r="BB7237" s="419"/>
      <c r="BC7237" s="419"/>
      <c r="BD7237" s="419"/>
      <c r="BF7237" s="419"/>
      <c r="BG7237" s="419"/>
      <c r="BH7237" s="419"/>
      <c r="BJ7237" s="419"/>
      <c r="BK7237" s="419"/>
      <c r="BL7237" s="419"/>
      <c r="BN7237" s="419"/>
      <c r="BO7237" s="419"/>
      <c r="BP7237" s="419"/>
      <c r="BR7237" s="419"/>
      <c r="BS7237" s="419"/>
      <c r="BT7237" s="419"/>
      <c r="BV7237" s="419"/>
      <c r="BW7237" s="419"/>
      <c r="BX7237" s="397"/>
      <c r="BZ7237" s="449"/>
      <c r="CB7237" s="419"/>
      <c r="CC7237" s="419"/>
      <c r="CD7237" s="419"/>
      <c r="CF7237" s="419"/>
      <c r="CG7237" s="419"/>
      <c r="CH7237" s="419"/>
    </row>
    <row r="7238" spans="3:86" ht="21" thickBot="1">
      <c r="C7238" s="425"/>
      <c r="P7238" s="431"/>
      <c r="R7238" s="419"/>
      <c r="S7238" s="446"/>
      <c r="T7238" s="419"/>
      <c r="V7238" s="196"/>
      <c r="W7238" s="419"/>
      <c r="X7238" s="419"/>
      <c r="Z7238" s="419"/>
      <c r="AA7238" s="419"/>
      <c r="AB7238" s="419"/>
      <c r="AD7238" s="419"/>
      <c r="AE7238" s="419"/>
      <c r="AF7238" s="419"/>
      <c r="AH7238" s="419"/>
      <c r="AI7238" s="419"/>
      <c r="AJ7238" s="419"/>
      <c r="AL7238" s="419"/>
      <c r="AM7238" s="419"/>
      <c r="AN7238" s="403"/>
      <c r="AO7238" s="419"/>
      <c r="AP7238" s="419"/>
      <c r="AQ7238" s="419"/>
      <c r="AR7238" s="419"/>
      <c r="AS7238" s="419"/>
      <c r="AT7238" s="419"/>
      <c r="AU7238" s="419"/>
      <c r="AV7238" s="419"/>
      <c r="AX7238" s="419"/>
      <c r="AY7238" s="419"/>
      <c r="AZ7238" s="419"/>
      <c r="BB7238" s="419"/>
      <c r="BC7238" s="419"/>
      <c r="BD7238" s="419"/>
      <c r="BF7238" s="419"/>
      <c r="BG7238" s="419"/>
      <c r="BH7238" s="419"/>
      <c r="BJ7238" s="419"/>
      <c r="BK7238" s="419"/>
      <c r="BL7238" s="419"/>
      <c r="BN7238" s="419"/>
      <c r="BO7238" s="419"/>
      <c r="BP7238" s="419"/>
      <c r="BR7238" s="419"/>
      <c r="BS7238" s="419"/>
      <c r="BT7238" s="419"/>
      <c r="BV7238" s="419"/>
      <c r="BW7238" s="419"/>
      <c r="BX7238" s="397"/>
      <c r="BZ7238" s="449"/>
      <c r="CB7238" s="419"/>
      <c r="CC7238" s="419"/>
      <c r="CD7238" s="419"/>
      <c r="CF7238" s="419"/>
      <c r="CG7238" s="419"/>
      <c r="CH7238" s="419"/>
    </row>
    <row r="7239" spans="3:86" ht="21" thickBot="1">
      <c r="C7239" s="425"/>
      <c r="P7239" s="431"/>
      <c r="R7239" s="419"/>
      <c r="S7239" s="446"/>
      <c r="T7239" s="419"/>
      <c r="V7239" s="196"/>
      <c r="W7239" s="419"/>
      <c r="X7239" s="419"/>
      <c r="Z7239" s="419"/>
      <c r="AA7239" s="419"/>
      <c r="AB7239" s="419"/>
      <c r="AD7239" s="419"/>
      <c r="AE7239" s="419"/>
      <c r="AF7239" s="419"/>
      <c r="AH7239" s="419"/>
      <c r="AI7239" s="419"/>
      <c r="AJ7239" s="419"/>
      <c r="AL7239" s="419"/>
      <c r="AM7239" s="419"/>
      <c r="AN7239" s="403"/>
      <c r="AO7239" s="419"/>
      <c r="AP7239" s="419"/>
      <c r="AQ7239" s="419"/>
      <c r="AR7239" s="419"/>
      <c r="AS7239" s="419"/>
      <c r="AT7239" s="419"/>
      <c r="AU7239" s="419"/>
      <c r="AV7239" s="419"/>
      <c r="AX7239" s="419"/>
      <c r="AY7239" s="419"/>
      <c r="AZ7239" s="419"/>
      <c r="BB7239" s="419"/>
      <c r="BC7239" s="419"/>
      <c r="BD7239" s="419"/>
      <c r="BF7239" s="419"/>
      <c r="BG7239" s="419"/>
      <c r="BH7239" s="419"/>
      <c r="BJ7239" s="419"/>
      <c r="BK7239" s="419"/>
      <c r="BL7239" s="419"/>
      <c r="BN7239" s="419"/>
      <c r="BO7239" s="419"/>
      <c r="BP7239" s="419"/>
      <c r="BR7239" s="419"/>
      <c r="BS7239" s="419"/>
      <c r="BT7239" s="419"/>
      <c r="BV7239" s="419"/>
      <c r="BW7239" s="419"/>
      <c r="BX7239" s="397"/>
      <c r="BZ7239" s="449"/>
      <c r="CB7239" s="419"/>
      <c r="CC7239" s="419"/>
      <c r="CD7239" s="419"/>
      <c r="CF7239" s="419"/>
      <c r="CG7239" s="419"/>
      <c r="CH7239" s="419"/>
    </row>
    <row r="7240" spans="3:86" ht="21" thickBot="1">
      <c r="C7240" s="425"/>
      <c r="P7240" s="431"/>
      <c r="R7240" s="419"/>
      <c r="S7240" s="446"/>
      <c r="T7240" s="419"/>
      <c r="V7240" s="196"/>
      <c r="W7240" s="419"/>
      <c r="X7240" s="419"/>
      <c r="Z7240" s="419"/>
      <c r="AA7240" s="419"/>
      <c r="AB7240" s="419"/>
      <c r="AD7240" s="419"/>
      <c r="AE7240" s="419"/>
      <c r="AF7240" s="419"/>
      <c r="AH7240" s="419"/>
      <c r="AI7240" s="419"/>
      <c r="AJ7240" s="419"/>
      <c r="AL7240" s="419"/>
      <c r="AM7240" s="419"/>
      <c r="AN7240" s="403"/>
      <c r="AO7240" s="419"/>
      <c r="AP7240" s="419"/>
      <c r="AQ7240" s="419"/>
      <c r="AR7240" s="419"/>
      <c r="AS7240" s="419"/>
      <c r="AT7240" s="419"/>
      <c r="AU7240" s="419"/>
      <c r="AV7240" s="419"/>
      <c r="AX7240" s="419"/>
      <c r="AY7240" s="419"/>
      <c r="AZ7240" s="419"/>
      <c r="BB7240" s="419"/>
      <c r="BC7240" s="419"/>
      <c r="BD7240" s="419"/>
      <c r="BF7240" s="419"/>
      <c r="BG7240" s="419"/>
      <c r="BH7240" s="419"/>
      <c r="BJ7240" s="419"/>
      <c r="BK7240" s="419"/>
      <c r="BL7240" s="419"/>
      <c r="BN7240" s="419"/>
      <c r="BO7240" s="419"/>
      <c r="BP7240" s="419"/>
      <c r="BR7240" s="419"/>
      <c r="BS7240" s="419"/>
      <c r="BT7240" s="419"/>
      <c r="BV7240" s="419"/>
      <c r="BW7240" s="419"/>
      <c r="BX7240" s="397"/>
      <c r="BZ7240" s="449"/>
      <c r="CB7240" s="419"/>
      <c r="CC7240" s="419"/>
      <c r="CD7240" s="419"/>
      <c r="CF7240" s="419"/>
      <c r="CG7240" s="419"/>
      <c r="CH7240" s="419"/>
    </row>
    <row r="7241" spans="3:86" ht="21" thickBot="1">
      <c r="C7241" s="425"/>
      <c r="P7241" s="431"/>
      <c r="R7241" s="419"/>
      <c r="S7241" s="446"/>
      <c r="T7241" s="419"/>
      <c r="V7241" s="196"/>
      <c r="W7241" s="419"/>
      <c r="X7241" s="419"/>
      <c r="Z7241" s="419"/>
      <c r="AA7241" s="419"/>
      <c r="AB7241" s="419"/>
      <c r="AD7241" s="419"/>
      <c r="AE7241" s="419"/>
      <c r="AF7241" s="419"/>
      <c r="AH7241" s="419"/>
      <c r="AI7241" s="419"/>
      <c r="AJ7241" s="419"/>
      <c r="AL7241" s="419"/>
      <c r="AM7241" s="419"/>
      <c r="AN7241" s="403"/>
      <c r="AO7241" s="419"/>
      <c r="AP7241" s="419"/>
      <c r="AQ7241" s="419"/>
      <c r="AR7241" s="419"/>
      <c r="AS7241" s="419"/>
      <c r="AT7241" s="419"/>
      <c r="AU7241" s="419"/>
      <c r="AV7241" s="419"/>
      <c r="AX7241" s="419"/>
      <c r="AY7241" s="419"/>
      <c r="AZ7241" s="419"/>
      <c r="BB7241" s="419"/>
      <c r="BC7241" s="419"/>
      <c r="BD7241" s="419"/>
      <c r="BF7241" s="419"/>
      <c r="BG7241" s="419"/>
      <c r="BH7241" s="419"/>
      <c r="BJ7241" s="419"/>
      <c r="BK7241" s="419"/>
      <c r="BL7241" s="419"/>
      <c r="BN7241" s="419"/>
      <c r="BO7241" s="419"/>
      <c r="BP7241" s="419"/>
      <c r="BR7241" s="419"/>
      <c r="BS7241" s="419"/>
      <c r="BT7241" s="419"/>
      <c r="BV7241" s="419"/>
      <c r="BW7241" s="419"/>
      <c r="BX7241" s="397"/>
      <c r="BZ7241" s="449"/>
      <c r="CB7241" s="419"/>
      <c r="CC7241" s="419"/>
      <c r="CD7241" s="419"/>
      <c r="CF7241" s="419"/>
      <c r="CG7241" s="419"/>
      <c r="CH7241" s="419"/>
    </row>
    <row r="7242" spans="3:86" ht="21" thickBot="1">
      <c r="C7242" s="425"/>
      <c r="P7242" s="431"/>
      <c r="R7242" s="419"/>
      <c r="S7242" s="446"/>
      <c r="T7242" s="419"/>
      <c r="V7242" s="196"/>
      <c r="W7242" s="419"/>
      <c r="X7242" s="419"/>
      <c r="Z7242" s="419"/>
      <c r="AA7242" s="419"/>
      <c r="AB7242" s="419"/>
      <c r="AD7242" s="419"/>
      <c r="AE7242" s="419"/>
      <c r="AF7242" s="419"/>
      <c r="AH7242" s="419"/>
      <c r="AI7242" s="419"/>
      <c r="AJ7242" s="419"/>
      <c r="AL7242" s="419"/>
      <c r="AM7242" s="419"/>
      <c r="AN7242" s="403"/>
      <c r="AO7242" s="419"/>
      <c r="AP7242" s="419"/>
      <c r="AQ7242" s="419"/>
      <c r="AR7242" s="419"/>
      <c r="AS7242" s="419"/>
      <c r="AT7242" s="419"/>
      <c r="AU7242" s="419"/>
      <c r="AV7242" s="419"/>
      <c r="AX7242" s="419"/>
      <c r="AY7242" s="419"/>
      <c r="AZ7242" s="419"/>
      <c r="BB7242" s="419"/>
      <c r="BC7242" s="419"/>
      <c r="BD7242" s="419"/>
      <c r="BF7242" s="419"/>
      <c r="BG7242" s="419"/>
      <c r="BH7242" s="419"/>
      <c r="BJ7242" s="419"/>
      <c r="BK7242" s="419"/>
      <c r="BL7242" s="419"/>
      <c r="BN7242" s="419"/>
      <c r="BO7242" s="419"/>
      <c r="BP7242" s="419"/>
      <c r="BR7242" s="419"/>
      <c r="BS7242" s="419"/>
      <c r="BT7242" s="419"/>
      <c r="BV7242" s="419"/>
      <c r="BW7242" s="419"/>
      <c r="BX7242" s="397"/>
      <c r="BZ7242" s="449"/>
      <c r="CB7242" s="419"/>
      <c r="CC7242" s="419"/>
      <c r="CD7242" s="419"/>
      <c r="CF7242" s="419"/>
      <c r="CG7242" s="419"/>
      <c r="CH7242" s="419"/>
    </row>
    <row r="7243" spans="3:86" ht="21" thickBot="1">
      <c r="C7243" s="425"/>
      <c r="P7243" s="431"/>
      <c r="R7243" s="419"/>
      <c r="S7243" s="446"/>
      <c r="T7243" s="419"/>
      <c r="V7243" s="196"/>
      <c r="W7243" s="419"/>
      <c r="X7243" s="419"/>
      <c r="Z7243" s="419"/>
      <c r="AA7243" s="419"/>
      <c r="AB7243" s="419"/>
      <c r="AD7243" s="419"/>
      <c r="AE7243" s="419"/>
      <c r="AF7243" s="419"/>
      <c r="AH7243" s="419"/>
      <c r="AI7243" s="419"/>
      <c r="AJ7243" s="419"/>
      <c r="AL7243" s="419"/>
      <c r="AM7243" s="419"/>
      <c r="AN7243" s="403"/>
      <c r="AO7243" s="419"/>
      <c r="AP7243" s="419"/>
      <c r="AQ7243" s="419"/>
      <c r="AR7243" s="419"/>
      <c r="AS7243" s="419"/>
      <c r="AT7243" s="419"/>
      <c r="AU7243" s="419"/>
      <c r="AV7243" s="419"/>
      <c r="AX7243" s="419"/>
      <c r="AY7243" s="419"/>
      <c r="AZ7243" s="419"/>
      <c r="BB7243" s="419"/>
      <c r="BC7243" s="419"/>
      <c r="BD7243" s="419"/>
      <c r="BF7243" s="419"/>
      <c r="BG7243" s="419"/>
      <c r="BH7243" s="419"/>
      <c r="BJ7243" s="419"/>
      <c r="BK7243" s="419"/>
      <c r="BL7243" s="419"/>
      <c r="BN7243" s="419"/>
      <c r="BO7243" s="419"/>
      <c r="BP7243" s="419"/>
      <c r="BR7243" s="419"/>
      <c r="BS7243" s="419"/>
      <c r="BT7243" s="419"/>
      <c r="BV7243" s="419"/>
      <c r="BW7243" s="419"/>
      <c r="BX7243" s="397"/>
      <c r="BZ7243" s="449"/>
      <c r="CB7243" s="419"/>
      <c r="CC7243" s="419"/>
      <c r="CD7243" s="419"/>
      <c r="CF7243" s="419"/>
      <c r="CG7243" s="419"/>
      <c r="CH7243" s="419"/>
    </row>
    <row r="7244" spans="3:86" ht="21" thickBot="1">
      <c r="C7244" s="425"/>
      <c r="P7244" s="431"/>
      <c r="R7244" s="419"/>
      <c r="S7244" s="446"/>
      <c r="T7244" s="419"/>
      <c r="V7244" s="196"/>
      <c r="W7244" s="419"/>
      <c r="X7244" s="419"/>
      <c r="Z7244" s="419"/>
      <c r="AA7244" s="419"/>
      <c r="AB7244" s="419"/>
      <c r="AD7244" s="419"/>
      <c r="AE7244" s="419"/>
      <c r="AF7244" s="419"/>
      <c r="AH7244" s="419"/>
      <c r="AI7244" s="419"/>
      <c r="AJ7244" s="419"/>
      <c r="AL7244" s="419"/>
      <c r="AM7244" s="419"/>
      <c r="AN7244" s="403"/>
      <c r="AO7244" s="419"/>
      <c r="AP7244" s="419"/>
      <c r="AQ7244" s="419"/>
      <c r="AR7244" s="419"/>
      <c r="AS7244" s="419"/>
      <c r="AT7244" s="419"/>
      <c r="AU7244" s="419"/>
      <c r="AV7244" s="419"/>
      <c r="AX7244" s="419"/>
      <c r="AY7244" s="419"/>
      <c r="AZ7244" s="419"/>
      <c r="BB7244" s="419"/>
      <c r="BC7244" s="419"/>
      <c r="BD7244" s="419"/>
      <c r="BF7244" s="419"/>
      <c r="BG7244" s="419"/>
      <c r="BH7244" s="419"/>
      <c r="BJ7244" s="419"/>
      <c r="BK7244" s="419"/>
      <c r="BL7244" s="419"/>
      <c r="BN7244" s="419"/>
      <c r="BO7244" s="419"/>
      <c r="BP7244" s="419"/>
      <c r="BR7244" s="419"/>
      <c r="BS7244" s="419"/>
      <c r="BT7244" s="419"/>
      <c r="BV7244" s="419"/>
      <c r="BW7244" s="419"/>
      <c r="BX7244" s="397"/>
      <c r="BZ7244" s="449"/>
      <c r="CB7244" s="419"/>
      <c r="CC7244" s="419"/>
      <c r="CD7244" s="419"/>
      <c r="CF7244" s="419"/>
      <c r="CG7244" s="419"/>
      <c r="CH7244" s="419"/>
    </row>
    <row r="7245" spans="3:86" ht="21" thickBot="1">
      <c r="C7245" s="425"/>
      <c r="P7245" s="431"/>
      <c r="R7245" s="419"/>
      <c r="S7245" s="446"/>
      <c r="T7245" s="419"/>
      <c r="V7245" s="196"/>
      <c r="W7245" s="419"/>
      <c r="X7245" s="419"/>
      <c r="Z7245" s="419"/>
      <c r="AA7245" s="419"/>
      <c r="AB7245" s="419"/>
      <c r="AD7245" s="419"/>
      <c r="AE7245" s="419"/>
      <c r="AF7245" s="419"/>
      <c r="AH7245" s="419"/>
      <c r="AI7245" s="419"/>
      <c r="AJ7245" s="419"/>
      <c r="AL7245" s="419"/>
      <c r="AM7245" s="419"/>
      <c r="AN7245" s="403"/>
      <c r="AO7245" s="419"/>
      <c r="AP7245" s="419"/>
      <c r="AQ7245" s="419"/>
      <c r="AR7245" s="419"/>
      <c r="AS7245" s="419"/>
      <c r="AT7245" s="419"/>
      <c r="AU7245" s="419"/>
      <c r="AV7245" s="419"/>
      <c r="AX7245" s="419"/>
      <c r="AY7245" s="419"/>
      <c r="AZ7245" s="419"/>
      <c r="BB7245" s="419"/>
      <c r="BC7245" s="419"/>
      <c r="BD7245" s="419"/>
      <c r="BF7245" s="419"/>
      <c r="BG7245" s="419"/>
      <c r="BH7245" s="419"/>
      <c r="BJ7245" s="419"/>
      <c r="BK7245" s="419"/>
      <c r="BL7245" s="419"/>
      <c r="BN7245" s="419"/>
      <c r="BO7245" s="419"/>
      <c r="BP7245" s="419"/>
      <c r="BR7245" s="419"/>
      <c r="BS7245" s="419"/>
      <c r="BT7245" s="419"/>
      <c r="BV7245" s="419"/>
      <c r="BW7245" s="419"/>
      <c r="BX7245" s="397"/>
      <c r="BZ7245" s="449"/>
      <c r="CB7245" s="419"/>
      <c r="CC7245" s="419"/>
      <c r="CD7245" s="419"/>
      <c r="CF7245" s="419"/>
      <c r="CG7245" s="419"/>
      <c r="CH7245" s="419"/>
    </row>
    <row r="7246" spans="3:86" ht="21" thickBot="1">
      <c r="C7246" s="425"/>
      <c r="P7246" s="431"/>
      <c r="R7246" s="419"/>
      <c r="S7246" s="446"/>
      <c r="T7246" s="419"/>
      <c r="V7246" s="196"/>
      <c r="W7246" s="419"/>
      <c r="X7246" s="419"/>
      <c r="Z7246" s="419"/>
      <c r="AA7246" s="419"/>
      <c r="AB7246" s="419"/>
      <c r="AD7246" s="419"/>
      <c r="AE7246" s="419"/>
      <c r="AF7246" s="419"/>
      <c r="AH7246" s="419"/>
      <c r="AI7246" s="419"/>
      <c r="AJ7246" s="419"/>
      <c r="AL7246" s="419"/>
      <c r="AM7246" s="419"/>
      <c r="AN7246" s="403"/>
      <c r="AO7246" s="419"/>
      <c r="AP7246" s="419"/>
      <c r="AQ7246" s="419"/>
      <c r="AR7246" s="419"/>
      <c r="AS7246" s="419"/>
      <c r="AT7246" s="419"/>
      <c r="AU7246" s="419"/>
      <c r="AV7246" s="419"/>
      <c r="AX7246" s="419"/>
      <c r="AY7246" s="419"/>
      <c r="AZ7246" s="419"/>
      <c r="BB7246" s="419"/>
      <c r="BC7246" s="419"/>
      <c r="BD7246" s="419"/>
      <c r="BF7246" s="419"/>
      <c r="BG7246" s="419"/>
      <c r="BH7246" s="419"/>
      <c r="BJ7246" s="419"/>
      <c r="BK7246" s="419"/>
      <c r="BL7246" s="419"/>
      <c r="BN7246" s="419"/>
      <c r="BO7246" s="419"/>
      <c r="BP7246" s="419"/>
      <c r="BR7246" s="419"/>
      <c r="BS7246" s="419"/>
      <c r="BT7246" s="419"/>
      <c r="BV7246" s="419"/>
      <c r="BW7246" s="419"/>
      <c r="BX7246" s="397"/>
      <c r="BZ7246" s="449"/>
      <c r="CB7246" s="419"/>
      <c r="CC7246" s="419"/>
      <c r="CD7246" s="419"/>
      <c r="CF7246" s="419"/>
      <c r="CG7246" s="419"/>
      <c r="CH7246" s="419"/>
    </row>
    <row r="7247" spans="3:86" ht="21" thickBot="1">
      <c r="C7247" s="425"/>
      <c r="P7247" s="431"/>
      <c r="R7247" s="419"/>
      <c r="S7247" s="446"/>
      <c r="T7247" s="419"/>
      <c r="V7247" s="196"/>
      <c r="W7247" s="419"/>
      <c r="X7247" s="419"/>
      <c r="Z7247" s="419"/>
      <c r="AA7247" s="419"/>
      <c r="AB7247" s="419"/>
      <c r="AD7247" s="419"/>
      <c r="AE7247" s="419"/>
      <c r="AF7247" s="419"/>
      <c r="AH7247" s="419"/>
      <c r="AI7247" s="419"/>
      <c r="AJ7247" s="419"/>
      <c r="AL7247" s="419"/>
      <c r="AM7247" s="419"/>
      <c r="AN7247" s="403"/>
      <c r="AO7247" s="419"/>
      <c r="AP7247" s="419"/>
      <c r="AQ7247" s="419"/>
      <c r="AR7247" s="419"/>
      <c r="AS7247" s="419"/>
      <c r="AT7247" s="419"/>
      <c r="AU7247" s="419"/>
      <c r="AV7247" s="419"/>
      <c r="AX7247" s="419"/>
      <c r="AY7247" s="419"/>
      <c r="AZ7247" s="419"/>
      <c r="BB7247" s="419"/>
      <c r="BC7247" s="419"/>
      <c r="BD7247" s="419"/>
      <c r="BF7247" s="419"/>
      <c r="BG7247" s="419"/>
      <c r="BH7247" s="419"/>
      <c r="BJ7247" s="419"/>
      <c r="BK7247" s="419"/>
      <c r="BL7247" s="419"/>
      <c r="BN7247" s="419"/>
      <c r="BO7247" s="419"/>
      <c r="BP7247" s="419"/>
      <c r="BR7247" s="419"/>
      <c r="BS7247" s="419"/>
      <c r="BT7247" s="419"/>
      <c r="BV7247" s="419"/>
      <c r="BW7247" s="419"/>
      <c r="BX7247" s="397"/>
      <c r="BZ7247" s="449"/>
      <c r="CB7247" s="419"/>
      <c r="CC7247" s="419"/>
      <c r="CD7247" s="419"/>
      <c r="CF7247" s="419"/>
      <c r="CG7247" s="419"/>
      <c r="CH7247" s="419"/>
    </row>
    <row r="7248" spans="3:86" ht="21" thickBot="1">
      <c r="C7248" s="425"/>
      <c r="P7248" s="431"/>
      <c r="R7248" s="419"/>
      <c r="S7248" s="446"/>
      <c r="T7248" s="419"/>
      <c r="V7248" s="196"/>
      <c r="W7248" s="419"/>
      <c r="X7248" s="419"/>
      <c r="Z7248" s="419"/>
      <c r="AA7248" s="419"/>
      <c r="AB7248" s="419"/>
      <c r="AD7248" s="419"/>
      <c r="AE7248" s="419"/>
      <c r="AF7248" s="419"/>
      <c r="AH7248" s="419"/>
      <c r="AI7248" s="419"/>
      <c r="AJ7248" s="419"/>
      <c r="AL7248" s="419"/>
      <c r="AM7248" s="419"/>
      <c r="AN7248" s="403"/>
      <c r="AO7248" s="419"/>
      <c r="AP7248" s="419"/>
      <c r="AQ7248" s="419"/>
      <c r="AR7248" s="419"/>
      <c r="AS7248" s="419"/>
      <c r="AT7248" s="419"/>
      <c r="AU7248" s="419"/>
      <c r="AV7248" s="419"/>
      <c r="AX7248" s="419"/>
      <c r="AY7248" s="419"/>
      <c r="AZ7248" s="419"/>
      <c r="BB7248" s="419"/>
      <c r="BC7248" s="419"/>
      <c r="BD7248" s="419"/>
      <c r="BF7248" s="419"/>
      <c r="BG7248" s="419"/>
      <c r="BH7248" s="419"/>
      <c r="BJ7248" s="419"/>
      <c r="BK7248" s="419"/>
      <c r="BL7248" s="419"/>
      <c r="BN7248" s="419"/>
      <c r="BO7248" s="419"/>
      <c r="BP7248" s="419"/>
      <c r="BR7248" s="419"/>
      <c r="BS7248" s="419"/>
      <c r="BT7248" s="419"/>
      <c r="BV7248" s="419"/>
      <c r="BW7248" s="419"/>
      <c r="BX7248" s="397"/>
      <c r="BZ7248" s="449"/>
      <c r="CB7248" s="419"/>
      <c r="CC7248" s="419"/>
      <c r="CD7248" s="419"/>
      <c r="CF7248" s="419"/>
      <c r="CG7248" s="419"/>
      <c r="CH7248" s="419"/>
    </row>
    <row r="7249" spans="3:86" ht="21" thickBot="1">
      <c r="C7249" s="425"/>
      <c r="P7249" s="431"/>
      <c r="R7249" s="419"/>
      <c r="S7249" s="446"/>
      <c r="T7249" s="419"/>
      <c r="V7249" s="196"/>
      <c r="W7249" s="419"/>
      <c r="X7249" s="419"/>
      <c r="Z7249" s="419"/>
      <c r="AA7249" s="419"/>
      <c r="AB7249" s="419"/>
      <c r="AD7249" s="419"/>
      <c r="AE7249" s="419"/>
      <c r="AF7249" s="419"/>
      <c r="AH7249" s="419"/>
      <c r="AI7249" s="419"/>
      <c r="AJ7249" s="419"/>
      <c r="AL7249" s="419"/>
      <c r="AM7249" s="419"/>
      <c r="AN7249" s="403"/>
      <c r="AO7249" s="419"/>
      <c r="AP7249" s="419"/>
      <c r="AQ7249" s="419"/>
      <c r="AR7249" s="419"/>
      <c r="AS7249" s="419"/>
      <c r="AT7249" s="419"/>
      <c r="AU7249" s="419"/>
      <c r="AV7249" s="419"/>
      <c r="AX7249" s="419"/>
      <c r="AY7249" s="419"/>
      <c r="AZ7249" s="419"/>
      <c r="BB7249" s="419"/>
      <c r="BC7249" s="419"/>
      <c r="BD7249" s="419"/>
      <c r="BF7249" s="419"/>
      <c r="BG7249" s="419"/>
      <c r="BH7249" s="419"/>
      <c r="BJ7249" s="419"/>
      <c r="BK7249" s="419"/>
      <c r="BL7249" s="419"/>
      <c r="BN7249" s="419"/>
      <c r="BO7249" s="419"/>
      <c r="BP7249" s="419"/>
      <c r="BR7249" s="419"/>
      <c r="BS7249" s="419"/>
      <c r="BT7249" s="419"/>
      <c r="BV7249" s="419"/>
      <c r="BW7249" s="419"/>
      <c r="BX7249" s="397"/>
      <c r="BZ7249" s="449"/>
      <c r="CB7249" s="419"/>
      <c r="CC7249" s="419"/>
      <c r="CD7249" s="419"/>
      <c r="CF7249" s="419"/>
      <c r="CG7249" s="419"/>
      <c r="CH7249" s="419"/>
    </row>
    <row r="7250" spans="3:86" ht="21" thickBot="1">
      <c r="C7250" s="425"/>
      <c r="P7250" s="431"/>
      <c r="R7250" s="419"/>
      <c r="S7250" s="446"/>
      <c r="T7250" s="419"/>
      <c r="V7250" s="196"/>
      <c r="W7250" s="419"/>
      <c r="X7250" s="419"/>
      <c r="Z7250" s="419"/>
      <c r="AA7250" s="419"/>
      <c r="AB7250" s="419"/>
      <c r="AD7250" s="419"/>
      <c r="AE7250" s="419"/>
      <c r="AF7250" s="419"/>
      <c r="AH7250" s="419"/>
      <c r="AI7250" s="419"/>
      <c r="AJ7250" s="419"/>
      <c r="AL7250" s="419"/>
      <c r="AM7250" s="419"/>
      <c r="AN7250" s="403"/>
      <c r="AO7250" s="419"/>
      <c r="AP7250" s="419"/>
      <c r="AQ7250" s="419"/>
      <c r="AR7250" s="419"/>
      <c r="AS7250" s="419"/>
      <c r="AT7250" s="419"/>
      <c r="AU7250" s="419"/>
      <c r="AV7250" s="419"/>
      <c r="AX7250" s="419"/>
      <c r="AY7250" s="419"/>
      <c r="AZ7250" s="419"/>
      <c r="BB7250" s="419"/>
      <c r="BC7250" s="419"/>
      <c r="BD7250" s="419"/>
      <c r="BF7250" s="419"/>
      <c r="BG7250" s="419"/>
      <c r="BH7250" s="419"/>
      <c r="BJ7250" s="419"/>
      <c r="BK7250" s="419"/>
      <c r="BL7250" s="419"/>
      <c r="BN7250" s="419"/>
      <c r="BO7250" s="419"/>
      <c r="BP7250" s="419"/>
      <c r="BR7250" s="419"/>
      <c r="BS7250" s="419"/>
      <c r="BT7250" s="419"/>
      <c r="BV7250" s="419"/>
      <c r="BW7250" s="419"/>
      <c r="BX7250" s="397"/>
      <c r="BZ7250" s="449"/>
      <c r="CB7250" s="419"/>
      <c r="CC7250" s="419"/>
      <c r="CD7250" s="419"/>
      <c r="CF7250" s="419"/>
      <c r="CG7250" s="419"/>
      <c r="CH7250" s="419"/>
    </row>
    <row r="7251" spans="3:86" ht="21" thickBot="1">
      <c r="C7251" s="425"/>
      <c r="P7251" s="431"/>
      <c r="R7251" s="419"/>
      <c r="S7251" s="446"/>
      <c r="T7251" s="419"/>
      <c r="V7251" s="196"/>
      <c r="W7251" s="419"/>
      <c r="X7251" s="419"/>
      <c r="Z7251" s="419"/>
      <c r="AA7251" s="419"/>
      <c r="AB7251" s="419"/>
      <c r="AD7251" s="419"/>
      <c r="AE7251" s="419"/>
      <c r="AF7251" s="419"/>
      <c r="AH7251" s="419"/>
      <c r="AI7251" s="419"/>
      <c r="AJ7251" s="419"/>
      <c r="AL7251" s="419"/>
      <c r="AM7251" s="419"/>
      <c r="AN7251" s="403"/>
      <c r="AO7251" s="419"/>
      <c r="AP7251" s="419"/>
      <c r="AQ7251" s="419"/>
      <c r="AR7251" s="419"/>
      <c r="AS7251" s="419"/>
      <c r="AT7251" s="419"/>
      <c r="AU7251" s="419"/>
      <c r="AV7251" s="419"/>
      <c r="AX7251" s="419"/>
      <c r="AY7251" s="419"/>
      <c r="AZ7251" s="419"/>
      <c r="BB7251" s="419"/>
      <c r="BC7251" s="419"/>
      <c r="BD7251" s="419"/>
      <c r="BF7251" s="419"/>
      <c r="BG7251" s="419"/>
      <c r="BH7251" s="419"/>
      <c r="BJ7251" s="419"/>
      <c r="BK7251" s="419"/>
      <c r="BL7251" s="419"/>
      <c r="BN7251" s="419"/>
      <c r="BO7251" s="419"/>
      <c r="BP7251" s="419"/>
      <c r="BR7251" s="419"/>
      <c r="BS7251" s="419"/>
      <c r="BT7251" s="419"/>
      <c r="BV7251" s="419"/>
      <c r="BW7251" s="419"/>
      <c r="BX7251" s="397"/>
      <c r="BZ7251" s="449"/>
      <c r="CB7251" s="419"/>
      <c r="CC7251" s="419"/>
      <c r="CD7251" s="419"/>
      <c r="CF7251" s="419"/>
      <c r="CG7251" s="419"/>
      <c r="CH7251" s="419"/>
    </row>
    <row r="7252" spans="3:86" ht="21" thickBot="1">
      <c r="C7252" s="425"/>
      <c r="P7252" s="431"/>
      <c r="R7252" s="419"/>
      <c r="S7252" s="446"/>
      <c r="T7252" s="419"/>
      <c r="V7252" s="196"/>
      <c r="W7252" s="419"/>
      <c r="X7252" s="419"/>
      <c r="Z7252" s="419"/>
      <c r="AA7252" s="419"/>
      <c r="AB7252" s="419"/>
      <c r="AD7252" s="419"/>
      <c r="AE7252" s="419"/>
      <c r="AF7252" s="419"/>
      <c r="AH7252" s="419"/>
      <c r="AI7252" s="419"/>
      <c r="AJ7252" s="419"/>
      <c r="AL7252" s="419"/>
      <c r="AM7252" s="419"/>
      <c r="AN7252" s="403"/>
      <c r="AO7252" s="419"/>
      <c r="AP7252" s="419"/>
      <c r="AQ7252" s="419"/>
      <c r="AR7252" s="419"/>
      <c r="AS7252" s="419"/>
      <c r="AT7252" s="419"/>
      <c r="AU7252" s="419"/>
      <c r="AV7252" s="419"/>
      <c r="AX7252" s="419"/>
      <c r="AY7252" s="419"/>
      <c r="AZ7252" s="419"/>
      <c r="BB7252" s="419"/>
      <c r="BC7252" s="419"/>
      <c r="BD7252" s="419"/>
      <c r="BF7252" s="419"/>
      <c r="BG7252" s="419"/>
      <c r="BH7252" s="419"/>
      <c r="BJ7252" s="419"/>
      <c r="BK7252" s="419"/>
      <c r="BL7252" s="419"/>
      <c r="BN7252" s="419"/>
      <c r="BO7252" s="419"/>
      <c r="BP7252" s="419"/>
      <c r="BR7252" s="419"/>
      <c r="BS7252" s="419"/>
      <c r="BT7252" s="419"/>
      <c r="BV7252" s="419"/>
      <c r="BW7252" s="419"/>
      <c r="BX7252" s="397"/>
      <c r="BZ7252" s="449"/>
      <c r="CB7252" s="419"/>
      <c r="CC7252" s="419"/>
      <c r="CD7252" s="419"/>
      <c r="CF7252" s="419"/>
      <c r="CG7252" s="419"/>
      <c r="CH7252" s="419"/>
    </row>
    <row r="7253" spans="3:86" ht="21" thickBot="1">
      <c r="C7253" s="425"/>
      <c r="P7253" s="431"/>
      <c r="R7253" s="419"/>
      <c r="S7253" s="446"/>
      <c r="T7253" s="419"/>
      <c r="V7253" s="196"/>
      <c r="W7253" s="419"/>
      <c r="X7253" s="419"/>
      <c r="Z7253" s="419"/>
      <c r="AA7253" s="419"/>
      <c r="AB7253" s="419"/>
      <c r="AD7253" s="419"/>
      <c r="AE7253" s="419"/>
      <c r="AF7253" s="419"/>
      <c r="AH7253" s="419"/>
      <c r="AI7253" s="419"/>
      <c r="AJ7253" s="419"/>
      <c r="AL7253" s="419"/>
      <c r="AM7253" s="419"/>
      <c r="AN7253" s="403"/>
      <c r="AO7253" s="419"/>
      <c r="AP7253" s="419"/>
      <c r="AQ7253" s="419"/>
      <c r="AR7253" s="419"/>
      <c r="AS7253" s="419"/>
      <c r="AT7253" s="419"/>
      <c r="AU7253" s="419"/>
      <c r="AV7253" s="419"/>
      <c r="AX7253" s="419"/>
      <c r="AY7253" s="419"/>
      <c r="AZ7253" s="419"/>
      <c r="BB7253" s="419"/>
      <c r="BC7253" s="419"/>
      <c r="BD7253" s="419"/>
      <c r="BF7253" s="419"/>
      <c r="BG7253" s="419"/>
      <c r="BH7253" s="419"/>
      <c r="BJ7253" s="419"/>
      <c r="BK7253" s="419"/>
      <c r="BL7253" s="419"/>
      <c r="BN7253" s="419"/>
      <c r="BO7253" s="419"/>
      <c r="BP7253" s="419"/>
      <c r="BR7253" s="419"/>
      <c r="BS7253" s="419"/>
      <c r="BT7253" s="419"/>
      <c r="BV7253" s="419"/>
      <c r="BW7253" s="419"/>
      <c r="BX7253" s="397"/>
      <c r="BZ7253" s="449"/>
      <c r="CB7253" s="419"/>
      <c r="CC7253" s="419"/>
      <c r="CD7253" s="419"/>
      <c r="CF7253" s="419"/>
      <c r="CG7253" s="419"/>
      <c r="CH7253" s="419"/>
    </row>
    <row r="7254" spans="3:86" ht="21" thickBot="1">
      <c r="C7254" s="425"/>
      <c r="P7254" s="431"/>
      <c r="R7254" s="419"/>
      <c r="S7254" s="446"/>
      <c r="T7254" s="419"/>
      <c r="V7254" s="196"/>
      <c r="W7254" s="419"/>
      <c r="X7254" s="419"/>
      <c r="Z7254" s="419"/>
      <c r="AA7254" s="419"/>
      <c r="AB7254" s="419"/>
      <c r="AD7254" s="419"/>
      <c r="AE7254" s="419"/>
      <c r="AF7254" s="419"/>
      <c r="AH7254" s="419"/>
      <c r="AI7254" s="419"/>
      <c r="AJ7254" s="419"/>
      <c r="AL7254" s="419"/>
      <c r="AM7254" s="419"/>
      <c r="AN7254" s="403"/>
      <c r="AO7254" s="419"/>
      <c r="AP7254" s="419"/>
      <c r="AQ7254" s="419"/>
      <c r="AR7254" s="419"/>
      <c r="AS7254" s="419"/>
      <c r="AT7254" s="419"/>
      <c r="AU7254" s="419"/>
      <c r="AV7254" s="419"/>
      <c r="AX7254" s="419"/>
      <c r="AY7254" s="419"/>
      <c r="AZ7254" s="419"/>
      <c r="BB7254" s="419"/>
      <c r="BC7254" s="419"/>
      <c r="BD7254" s="419"/>
      <c r="BF7254" s="419"/>
      <c r="BG7254" s="419"/>
      <c r="BH7254" s="419"/>
      <c r="BJ7254" s="419"/>
      <c r="BK7254" s="419"/>
      <c r="BL7254" s="419"/>
      <c r="BN7254" s="419"/>
      <c r="BO7254" s="419"/>
      <c r="BP7254" s="419"/>
      <c r="BR7254" s="419"/>
      <c r="BS7254" s="419"/>
      <c r="BT7254" s="419"/>
      <c r="BV7254" s="419"/>
      <c r="BW7254" s="419"/>
      <c r="BX7254" s="397"/>
      <c r="BZ7254" s="449"/>
      <c r="CB7254" s="419"/>
      <c r="CC7254" s="419"/>
      <c r="CD7254" s="419"/>
      <c r="CF7254" s="419"/>
      <c r="CG7254" s="419"/>
      <c r="CH7254" s="419"/>
    </row>
    <row r="7255" spans="3:86" ht="21" thickBot="1">
      <c r="C7255" s="425"/>
      <c r="P7255" s="431"/>
      <c r="R7255" s="419"/>
      <c r="S7255" s="446"/>
      <c r="T7255" s="419"/>
      <c r="V7255" s="196"/>
      <c r="W7255" s="419"/>
      <c r="X7255" s="419"/>
      <c r="Z7255" s="419"/>
      <c r="AA7255" s="419"/>
      <c r="AB7255" s="419"/>
      <c r="AD7255" s="419"/>
      <c r="AE7255" s="419"/>
      <c r="AF7255" s="419"/>
      <c r="AH7255" s="419"/>
      <c r="AI7255" s="419"/>
      <c r="AJ7255" s="419"/>
      <c r="AL7255" s="419"/>
      <c r="AM7255" s="419"/>
      <c r="AN7255" s="403"/>
      <c r="AO7255" s="419"/>
      <c r="AP7255" s="419"/>
      <c r="AQ7255" s="419"/>
      <c r="AR7255" s="419"/>
      <c r="AS7255" s="419"/>
      <c r="AT7255" s="419"/>
      <c r="AU7255" s="419"/>
      <c r="AV7255" s="419"/>
      <c r="AX7255" s="419"/>
      <c r="AY7255" s="419"/>
      <c r="AZ7255" s="419"/>
      <c r="BB7255" s="419"/>
      <c r="BC7255" s="419"/>
      <c r="BD7255" s="419"/>
      <c r="BF7255" s="419"/>
      <c r="BG7255" s="419"/>
      <c r="BH7255" s="419"/>
      <c r="BJ7255" s="419"/>
      <c r="BK7255" s="419"/>
      <c r="BL7255" s="419"/>
      <c r="BN7255" s="419"/>
      <c r="BO7255" s="419"/>
      <c r="BP7255" s="419"/>
      <c r="BR7255" s="419"/>
      <c r="BS7255" s="419"/>
      <c r="BT7255" s="419"/>
      <c r="BV7255" s="419"/>
      <c r="BW7255" s="419"/>
      <c r="BX7255" s="397"/>
      <c r="BZ7255" s="449"/>
      <c r="CB7255" s="419"/>
      <c r="CC7255" s="419"/>
      <c r="CD7255" s="419"/>
      <c r="CF7255" s="419"/>
      <c r="CG7255" s="419"/>
      <c r="CH7255" s="419"/>
    </row>
    <row r="7256" spans="3:86" ht="21" thickBot="1">
      <c r="C7256" s="425"/>
      <c r="P7256" s="431"/>
      <c r="R7256" s="419"/>
      <c r="S7256" s="446"/>
      <c r="T7256" s="419"/>
      <c r="V7256" s="196"/>
      <c r="W7256" s="419"/>
      <c r="X7256" s="419"/>
      <c r="Z7256" s="419"/>
      <c r="AA7256" s="419"/>
      <c r="AB7256" s="419"/>
      <c r="AD7256" s="419"/>
      <c r="AE7256" s="419"/>
      <c r="AF7256" s="419"/>
      <c r="AH7256" s="419"/>
      <c r="AI7256" s="419"/>
      <c r="AJ7256" s="419"/>
      <c r="AL7256" s="419"/>
      <c r="AM7256" s="419"/>
      <c r="AN7256" s="403"/>
      <c r="AO7256" s="419"/>
      <c r="AP7256" s="419"/>
      <c r="AQ7256" s="419"/>
      <c r="AR7256" s="419"/>
      <c r="AS7256" s="419"/>
      <c r="AT7256" s="419"/>
      <c r="AU7256" s="419"/>
      <c r="AV7256" s="419"/>
      <c r="AX7256" s="419"/>
      <c r="AY7256" s="419"/>
      <c r="AZ7256" s="419"/>
      <c r="BB7256" s="419"/>
      <c r="BC7256" s="419"/>
      <c r="BD7256" s="419"/>
      <c r="BF7256" s="419"/>
      <c r="BG7256" s="419"/>
      <c r="BH7256" s="419"/>
      <c r="BJ7256" s="419"/>
      <c r="BK7256" s="419"/>
      <c r="BL7256" s="419"/>
      <c r="BN7256" s="419"/>
      <c r="BO7256" s="419"/>
      <c r="BP7256" s="419"/>
      <c r="BR7256" s="419"/>
      <c r="BS7256" s="419"/>
      <c r="BT7256" s="419"/>
      <c r="BV7256" s="419"/>
      <c r="BW7256" s="419"/>
      <c r="BX7256" s="397"/>
      <c r="BZ7256" s="449"/>
      <c r="CB7256" s="419"/>
      <c r="CC7256" s="419"/>
      <c r="CD7256" s="419"/>
      <c r="CF7256" s="419"/>
      <c r="CG7256" s="419"/>
      <c r="CH7256" s="419"/>
    </row>
    <row r="7257" spans="3:86" ht="21" thickBot="1">
      <c r="C7257" s="425"/>
      <c r="P7257" s="431"/>
      <c r="R7257" s="419"/>
      <c r="S7257" s="446"/>
      <c r="T7257" s="419"/>
      <c r="V7257" s="196"/>
      <c r="W7257" s="419"/>
      <c r="X7257" s="419"/>
      <c r="Z7257" s="419"/>
      <c r="AA7257" s="419"/>
      <c r="AB7257" s="419"/>
      <c r="AD7257" s="419"/>
      <c r="AE7257" s="419"/>
      <c r="AF7257" s="419"/>
      <c r="AH7257" s="419"/>
      <c r="AI7257" s="419"/>
      <c r="AJ7257" s="419"/>
      <c r="AL7257" s="419"/>
      <c r="AM7257" s="419"/>
      <c r="AN7257" s="403"/>
      <c r="AO7257" s="419"/>
      <c r="AP7257" s="419"/>
      <c r="AQ7257" s="419"/>
      <c r="AR7257" s="419"/>
      <c r="AS7257" s="419"/>
      <c r="AT7257" s="419"/>
      <c r="AU7257" s="419"/>
      <c r="AV7257" s="419"/>
      <c r="AX7257" s="419"/>
      <c r="AY7257" s="419"/>
      <c r="AZ7257" s="419"/>
      <c r="BB7257" s="419"/>
      <c r="BC7257" s="419"/>
      <c r="BD7257" s="419"/>
      <c r="BF7257" s="419"/>
      <c r="BG7257" s="419"/>
      <c r="BH7257" s="419"/>
      <c r="BJ7257" s="419"/>
      <c r="BK7257" s="419"/>
      <c r="BL7257" s="419"/>
      <c r="BN7257" s="419"/>
      <c r="BO7257" s="419"/>
      <c r="BP7257" s="419"/>
      <c r="BR7257" s="419"/>
      <c r="BS7257" s="419"/>
      <c r="BT7257" s="419"/>
      <c r="BV7257" s="419"/>
      <c r="BW7257" s="419"/>
      <c r="BX7257" s="397"/>
      <c r="BZ7257" s="449"/>
      <c r="CB7257" s="419"/>
      <c r="CC7257" s="419"/>
      <c r="CD7257" s="419"/>
      <c r="CF7257" s="419"/>
      <c r="CG7257" s="419"/>
      <c r="CH7257" s="419"/>
    </row>
    <row r="7258" spans="3:86" ht="21" thickBot="1">
      <c r="C7258" s="425"/>
      <c r="P7258" s="431"/>
      <c r="R7258" s="419"/>
      <c r="S7258" s="446"/>
      <c r="T7258" s="419"/>
      <c r="V7258" s="196"/>
      <c r="W7258" s="419"/>
      <c r="X7258" s="419"/>
      <c r="Z7258" s="419"/>
      <c r="AA7258" s="419"/>
      <c r="AB7258" s="419"/>
      <c r="AD7258" s="419"/>
      <c r="AE7258" s="419"/>
      <c r="AF7258" s="419"/>
      <c r="AH7258" s="419"/>
      <c r="AI7258" s="419"/>
      <c r="AJ7258" s="419"/>
      <c r="AL7258" s="419"/>
      <c r="AM7258" s="419"/>
      <c r="AN7258" s="403"/>
      <c r="AO7258" s="419"/>
      <c r="AP7258" s="419"/>
      <c r="AQ7258" s="419"/>
      <c r="AR7258" s="419"/>
      <c r="AS7258" s="419"/>
      <c r="AT7258" s="419"/>
      <c r="AU7258" s="419"/>
      <c r="AV7258" s="419"/>
      <c r="AX7258" s="419"/>
      <c r="AY7258" s="419"/>
      <c r="AZ7258" s="419"/>
      <c r="BB7258" s="419"/>
      <c r="BC7258" s="419"/>
      <c r="BD7258" s="419"/>
      <c r="BF7258" s="419"/>
      <c r="BG7258" s="419"/>
      <c r="BH7258" s="419"/>
      <c r="BJ7258" s="419"/>
      <c r="BK7258" s="419"/>
      <c r="BL7258" s="419"/>
      <c r="BN7258" s="419"/>
      <c r="BO7258" s="419"/>
      <c r="BP7258" s="419"/>
      <c r="BR7258" s="419"/>
      <c r="BS7258" s="419"/>
      <c r="BT7258" s="419"/>
      <c r="BV7258" s="419"/>
      <c r="BW7258" s="419"/>
      <c r="BX7258" s="397"/>
      <c r="BZ7258" s="449"/>
      <c r="CB7258" s="419"/>
      <c r="CC7258" s="419"/>
      <c r="CD7258" s="419"/>
      <c r="CF7258" s="419"/>
      <c r="CG7258" s="419"/>
      <c r="CH7258" s="419"/>
    </row>
    <row r="7259" spans="3:86" ht="21" thickBot="1">
      <c r="C7259" s="425"/>
      <c r="P7259" s="431"/>
      <c r="R7259" s="419"/>
      <c r="S7259" s="446"/>
      <c r="T7259" s="419"/>
      <c r="V7259" s="196"/>
      <c r="W7259" s="419"/>
      <c r="X7259" s="419"/>
      <c r="Z7259" s="419"/>
      <c r="AA7259" s="419"/>
      <c r="AB7259" s="419"/>
      <c r="AD7259" s="419"/>
      <c r="AE7259" s="419"/>
      <c r="AF7259" s="419"/>
      <c r="AH7259" s="419"/>
      <c r="AI7259" s="419"/>
      <c r="AJ7259" s="419"/>
      <c r="AL7259" s="419"/>
      <c r="AM7259" s="419"/>
      <c r="AN7259" s="403"/>
      <c r="AO7259" s="419"/>
      <c r="AP7259" s="419"/>
      <c r="AQ7259" s="419"/>
      <c r="AR7259" s="419"/>
      <c r="AS7259" s="419"/>
      <c r="AT7259" s="419"/>
      <c r="AU7259" s="419"/>
      <c r="AV7259" s="419"/>
      <c r="AX7259" s="419"/>
      <c r="AY7259" s="419"/>
      <c r="AZ7259" s="419"/>
      <c r="BB7259" s="419"/>
      <c r="BC7259" s="419"/>
      <c r="BD7259" s="419"/>
      <c r="BF7259" s="419"/>
      <c r="BG7259" s="419"/>
      <c r="BH7259" s="419"/>
      <c r="BJ7259" s="419"/>
      <c r="BK7259" s="419"/>
      <c r="BL7259" s="419"/>
      <c r="BN7259" s="419"/>
      <c r="BO7259" s="419"/>
      <c r="BP7259" s="419"/>
      <c r="BR7259" s="419"/>
      <c r="BS7259" s="419"/>
      <c r="BT7259" s="419"/>
      <c r="BV7259" s="419"/>
      <c r="BW7259" s="419"/>
      <c r="BX7259" s="397"/>
      <c r="BZ7259" s="449"/>
      <c r="CB7259" s="419"/>
      <c r="CC7259" s="419"/>
      <c r="CD7259" s="419"/>
      <c r="CF7259" s="419"/>
      <c r="CG7259" s="419"/>
      <c r="CH7259" s="419"/>
    </row>
    <row r="7260" spans="3:86" ht="21" thickBot="1">
      <c r="C7260" s="425"/>
      <c r="P7260" s="431"/>
      <c r="R7260" s="419"/>
      <c r="S7260" s="446"/>
      <c r="T7260" s="419"/>
      <c r="V7260" s="196"/>
      <c r="W7260" s="419"/>
      <c r="X7260" s="419"/>
      <c r="Z7260" s="419"/>
      <c r="AA7260" s="419"/>
      <c r="AB7260" s="419"/>
      <c r="AD7260" s="419"/>
      <c r="AE7260" s="419"/>
      <c r="AF7260" s="419"/>
      <c r="AH7260" s="419"/>
      <c r="AI7260" s="419"/>
      <c r="AJ7260" s="419"/>
      <c r="AL7260" s="419"/>
      <c r="AM7260" s="419"/>
      <c r="AN7260" s="403"/>
      <c r="AO7260" s="419"/>
      <c r="AP7260" s="419"/>
      <c r="AQ7260" s="419"/>
      <c r="AR7260" s="419"/>
      <c r="AS7260" s="419"/>
      <c r="AT7260" s="419"/>
      <c r="AU7260" s="419"/>
      <c r="AV7260" s="419"/>
      <c r="AX7260" s="419"/>
      <c r="AY7260" s="419"/>
      <c r="AZ7260" s="419"/>
      <c r="BB7260" s="419"/>
      <c r="BC7260" s="419"/>
      <c r="BD7260" s="419"/>
      <c r="BF7260" s="419"/>
      <c r="BG7260" s="419"/>
      <c r="BH7260" s="419"/>
      <c r="BJ7260" s="419"/>
      <c r="BK7260" s="419"/>
      <c r="BL7260" s="419"/>
      <c r="BN7260" s="419"/>
      <c r="BO7260" s="419"/>
      <c r="BP7260" s="419"/>
      <c r="BR7260" s="419"/>
      <c r="BS7260" s="419"/>
      <c r="BT7260" s="419"/>
      <c r="BV7260" s="419"/>
      <c r="BW7260" s="419"/>
      <c r="BX7260" s="397"/>
      <c r="BZ7260" s="449"/>
      <c r="CB7260" s="419"/>
      <c r="CC7260" s="419"/>
      <c r="CD7260" s="419"/>
      <c r="CF7260" s="419"/>
      <c r="CG7260" s="419"/>
      <c r="CH7260" s="419"/>
    </row>
    <row r="7261" spans="3:86" ht="21" thickBot="1">
      <c r="C7261" s="425"/>
      <c r="P7261" s="431"/>
      <c r="R7261" s="419"/>
      <c r="S7261" s="446"/>
      <c r="T7261" s="419"/>
      <c r="V7261" s="196"/>
      <c r="W7261" s="419"/>
      <c r="X7261" s="419"/>
      <c r="Z7261" s="419"/>
      <c r="AA7261" s="419"/>
      <c r="AB7261" s="419"/>
      <c r="AD7261" s="419"/>
      <c r="AE7261" s="419"/>
      <c r="AF7261" s="419"/>
      <c r="AH7261" s="419"/>
      <c r="AI7261" s="419"/>
      <c r="AJ7261" s="419"/>
      <c r="AL7261" s="419"/>
      <c r="AM7261" s="419"/>
      <c r="AN7261" s="403"/>
      <c r="AO7261" s="419"/>
      <c r="AP7261" s="419"/>
      <c r="AQ7261" s="419"/>
      <c r="AR7261" s="419"/>
      <c r="AS7261" s="419"/>
      <c r="AT7261" s="419"/>
      <c r="AU7261" s="419"/>
      <c r="AV7261" s="419"/>
      <c r="AX7261" s="419"/>
      <c r="AY7261" s="419"/>
      <c r="AZ7261" s="419"/>
      <c r="BB7261" s="419"/>
      <c r="BC7261" s="419"/>
      <c r="BD7261" s="419"/>
      <c r="BF7261" s="419"/>
      <c r="BG7261" s="419"/>
      <c r="BH7261" s="419"/>
      <c r="BJ7261" s="419"/>
      <c r="BK7261" s="419"/>
      <c r="BL7261" s="419"/>
      <c r="BN7261" s="419"/>
      <c r="BO7261" s="419"/>
      <c r="BP7261" s="419"/>
      <c r="BR7261" s="419"/>
      <c r="BS7261" s="419"/>
      <c r="BT7261" s="419"/>
      <c r="BV7261" s="419"/>
      <c r="BW7261" s="419"/>
      <c r="BX7261" s="397"/>
      <c r="BZ7261" s="449"/>
      <c r="CB7261" s="419"/>
      <c r="CC7261" s="419"/>
      <c r="CD7261" s="419"/>
      <c r="CF7261" s="419"/>
      <c r="CG7261" s="419"/>
      <c r="CH7261" s="419"/>
    </row>
    <row r="7262" spans="3:86" ht="21" thickBot="1">
      <c r="C7262" s="425"/>
      <c r="P7262" s="431"/>
      <c r="R7262" s="419"/>
      <c r="S7262" s="446"/>
      <c r="T7262" s="419"/>
      <c r="V7262" s="196"/>
      <c r="W7262" s="419"/>
      <c r="X7262" s="419"/>
      <c r="Z7262" s="419"/>
      <c r="AA7262" s="419"/>
      <c r="AB7262" s="419"/>
      <c r="AD7262" s="419"/>
      <c r="AE7262" s="419"/>
      <c r="AF7262" s="419"/>
      <c r="AH7262" s="419"/>
      <c r="AI7262" s="419"/>
      <c r="AJ7262" s="419"/>
      <c r="AL7262" s="419"/>
      <c r="AM7262" s="419"/>
      <c r="AN7262" s="403"/>
      <c r="AO7262" s="419"/>
      <c r="AP7262" s="419"/>
      <c r="AQ7262" s="419"/>
      <c r="AR7262" s="419"/>
      <c r="AS7262" s="419"/>
      <c r="AT7262" s="419"/>
      <c r="AU7262" s="419"/>
      <c r="AV7262" s="419"/>
      <c r="AX7262" s="419"/>
      <c r="AY7262" s="419"/>
      <c r="AZ7262" s="419"/>
      <c r="BB7262" s="419"/>
      <c r="BC7262" s="419"/>
      <c r="BD7262" s="419"/>
      <c r="BF7262" s="419"/>
      <c r="BG7262" s="419"/>
      <c r="BH7262" s="419"/>
      <c r="BJ7262" s="419"/>
      <c r="BK7262" s="419"/>
      <c r="BL7262" s="419"/>
      <c r="BN7262" s="419"/>
      <c r="BO7262" s="419"/>
      <c r="BP7262" s="419"/>
      <c r="BR7262" s="419"/>
      <c r="BS7262" s="419"/>
      <c r="BT7262" s="419"/>
      <c r="BV7262" s="419"/>
      <c r="BW7262" s="419"/>
      <c r="BX7262" s="397"/>
      <c r="BZ7262" s="449"/>
      <c r="CB7262" s="419"/>
      <c r="CC7262" s="419"/>
      <c r="CD7262" s="419"/>
      <c r="CF7262" s="419"/>
      <c r="CG7262" s="419"/>
      <c r="CH7262" s="419"/>
    </row>
    <row r="7263" spans="3:86" ht="21" thickBot="1">
      <c r="C7263" s="425"/>
      <c r="P7263" s="431"/>
      <c r="R7263" s="419"/>
      <c r="S7263" s="446"/>
      <c r="T7263" s="419"/>
      <c r="V7263" s="196"/>
      <c r="W7263" s="419"/>
      <c r="X7263" s="419"/>
      <c r="Z7263" s="419"/>
      <c r="AA7263" s="419"/>
      <c r="AB7263" s="419"/>
      <c r="AD7263" s="419"/>
      <c r="AE7263" s="419"/>
      <c r="AF7263" s="419"/>
      <c r="AH7263" s="419"/>
      <c r="AI7263" s="419"/>
      <c r="AJ7263" s="419"/>
      <c r="AL7263" s="419"/>
      <c r="AM7263" s="419"/>
      <c r="AN7263" s="403"/>
      <c r="AO7263" s="419"/>
      <c r="AP7263" s="419"/>
      <c r="AQ7263" s="419"/>
      <c r="AR7263" s="419"/>
      <c r="AS7263" s="419"/>
      <c r="AT7263" s="419"/>
      <c r="AU7263" s="419"/>
      <c r="AV7263" s="419"/>
      <c r="AX7263" s="419"/>
      <c r="AY7263" s="419"/>
      <c r="AZ7263" s="419"/>
      <c r="BB7263" s="419"/>
      <c r="BC7263" s="419"/>
      <c r="BD7263" s="419"/>
      <c r="BF7263" s="419"/>
      <c r="BG7263" s="419"/>
      <c r="BH7263" s="419"/>
      <c r="BJ7263" s="419"/>
      <c r="BK7263" s="419"/>
      <c r="BL7263" s="419"/>
      <c r="BN7263" s="419"/>
      <c r="BO7263" s="419"/>
      <c r="BP7263" s="419"/>
      <c r="BR7263" s="419"/>
      <c r="BS7263" s="419"/>
      <c r="BT7263" s="419"/>
      <c r="BV7263" s="419"/>
      <c r="BW7263" s="419"/>
      <c r="BX7263" s="397"/>
      <c r="BZ7263" s="449"/>
      <c r="CB7263" s="419"/>
      <c r="CC7263" s="419"/>
      <c r="CD7263" s="419"/>
      <c r="CF7263" s="419"/>
      <c r="CG7263" s="419"/>
      <c r="CH7263" s="419"/>
    </row>
    <row r="7264" spans="3:86" ht="21" thickBot="1">
      <c r="C7264" s="425"/>
      <c r="P7264" s="431"/>
      <c r="R7264" s="419"/>
      <c r="S7264" s="446"/>
      <c r="T7264" s="419"/>
      <c r="V7264" s="196"/>
      <c r="W7264" s="419"/>
      <c r="X7264" s="419"/>
      <c r="Z7264" s="419"/>
      <c r="AA7264" s="419"/>
      <c r="AB7264" s="419"/>
      <c r="AD7264" s="419"/>
      <c r="AE7264" s="419"/>
      <c r="AF7264" s="419"/>
      <c r="AH7264" s="419"/>
      <c r="AI7264" s="419"/>
      <c r="AJ7264" s="419"/>
      <c r="AL7264" s="419"/>
      <c r="AM7264" s="419"/>
      <c r="AN7264" s="403"/>
      <c r="AO7264" s="419"/>
      <c r="AP7264" s="419"/>
      <c r="AQ7264" s="419"/>
      <c r="AR7264" s="419"/>
      <c r="AS7264" s="419"/>
      <c r="AT7264" s="419"/>
      <c r="AU7264" s="419"/>
      <c r="AV7264" s="419"/>
      <c r="AX7264" s="419"/>
      <c r="AY7264" s="419"/>
      <c r="AZ7264" s="419"/>
      <c r="BB7264" s="419"/>
      <c r="BC7264" s="419"/>
      <c r="BD7264" s="419"/>
      <c r="BF7264" s="419"/>
      <c r="BG7264" s="419"/>
      <c r="BH7264" s="419"/>
      <c r="BJ7264" s="419"/>
      <c r="BK7264" s="419"/>
      <c r="BL7264" s="419"/>
      <c r="BN7264" s="419"/>
      <c r="BO7264" s="419"/>
      <c r="BP7264" s="419"/>
      <c r="BR7264" s="419"/>
      <c r="BS7264" s="419"/>
      <c r="BT7264" s="419"/>
      <c r="BV7264" s="419"/>
      <c r="BW7264" s="419"/>
      <c r="BX7264" s="397"/>
      <c r="BZ7264" s="449"/>
      <c r="CB7264" s="419"/>
      <c r="CC7264" s="419"/>
      <c r="CD7264" s="419"/>
      <c r="CF7264" s="419"/>
      <c r="CG7264" s="419"/>
      <c r="CH7264" s="419"/>
    </row>
    <row r="7265" spans="3:86" ht="21" thickBot="1">
      <c r="C7265" s="425"/>
      <c r="P7265" s="431"/>
      <c r="R7265" s="419"/>
      <c r="S7265" s="446"/>
      <c r="T7265" s="419"/>
      <c r="V7265" s="196"/>
      <c r="W7265" s="419"/>
      <c r="X7265" s="419"/>
      <c r="Z7265" s="419"/>
      <c r="AA7265" s="419"/>
      <c r="AB7265" s="419"/>
      <c r="AD7265" s="419"/>
      <c r="AE7265" s="419"/>
      <c r="AF7265" s="419"/>
      <c r="AH7265" s="419"/>
      <c r="AI7265" s="419"/>
      <c r="AJ7265" s="419"/>
      <c r="AL7265" s="419"/>
      <c r="AM7265" s="419"/>
      <c r="AN7265" s="403"/>
      <c r="AO7265" s="419"/>
      <c r="AP7265" s="419"/>
      <c r="AQ7265" s="419"/>
      <c r="AR7265" s="419"/>
      <c r="AS7265" s="419"/>
      <c r="AT7265" s="419"/>
      <c r="AU7265" s="419"/>
      <c r="AV7265" s="419"/>
      <c r="AX7265" s="419"/>
      <c r="AY7265" s="419"/>
      <c r="AZ7265" s="419"/>
      <c r="BB7265" s="419"/>
      <c r="BC7265" s="419"/>
      <c r="BD7265" s="419"/>
      <c r="BF7265" s="419"/>
      <c r="BG7265" s="419"/>
      <c r="BH7265" s="419"/>
      <c r="BJ7265" s="419"/>
      <c r="BK7265" s="419"/>
      <c r="BL7265" s="419"/>
      <c r="BN7265" s="419"/>
      <c r="BO7265" s="419"/>
      <c r="BP7265" s="419"/>
      <c r="BR7265" s="419"/>
      <c r="BS7265" s="419"/>
      <c r="BT7265" s="419"/>
      <c r="BV7265" s="419"/>
      <c r="BW7265" s="419"/>
      <c r="BX7265" s="397"/>
      <c r="BZ7265" s="449"/>
      <c r="CB7265" s="419"/>
      <c r="CC7265" s="419"/>
      <c r="CD7265" s="419"/>
      <c r="CF7265" s="419"/>
      <c r="CG7265" s="419"/>
      <c r="CH7265" s="419"/>
    </row>
    <row r="7266" spans="3:86" ht="21" thickBot="1">
      <c r="C7266" s="425"/>
      <c r="P7266" s="431"/>
      <c r="R7266" s="419"/>
      <c r="S7266" s="446"/>
      <c r="T7266" s="419"/>
      <c r="V7266" s="196"/>
      <c r="W7266" s="419"/>
      <c r="X7266" s="419"/>
      <c r="Z7266" s="419"/>
      <c r="AA7266" s="419"/>
      <c r="AB7266" s="419"/>
      <c r="AD7266" s="419"/>
      <c r="AE7266" s="419"/>
      <c r="AF7266" s="419"/>
      <c r="AH7266" s="419"/>
      <c r="AI7266" s="419"/>
      <c r="AJ7266" s="419"/>
      <c r="AL7266" s="419"/>
      <c r="AM7266" s="419"/>
      <c r="AN7266" s="403"/>
      <c r="AO7266" s="419"/>
      <c r="AP7266" s="419"/>
      <c r="AQ7266" s="419"/>
      <c r="AR7266" s="419"/>
      <c r="AS7266" s="419"/>
      <c r="AT7266" s="419"/>
      <c r="AU7266" s="419"/>
      <c r="AV7266" s="419"/>
      <c r="AX7266" s="419"/>
      <c r="AY7266" s="419"/>
      <c r="AZ7266" s="419"/>
      <c r="BB7266" s="419"/>
      <c r="BC7266" s="419"/>
      <c r="BD7266" s="419"/>
      <c r="BF7266" s="419"/>
      <c r="BG7266" s="419"/>
      <c r="BH7266" s="419"/>
      <c r="BJ7266" s="419"/>
      <c r="BK7266" s="419"/>
      <c r="BL7266" s="419"/>
      <c r="BN7266" s="419"/>
      <c r="BO7266" s="419"/>
      <c r="BP7266" s="419"/>
      <c r="BR7266" s="419"/>
      <c r="BS7266" s="419"/>
      <c r="BT7266" s="419"/>
      <c r="BV7266" s="419"/>
      <c r="BW7266" s="419"/>
      <c r="BX7266" s="397"/>
      <c r="BZ7266" s="449"/>
      <c r="CB7266" s="419"/>
      <c r="CC7266" s="419"/>
      <c r="CD7266" s="419"/>
      <c r="CF7266" s="419"/>
      <c r="CG7266" s="419"/>
      <c r="CH7266" s="419"/>
    </row>
    <row r="7267" spans="3:86" ht="21" thickBot="1">
      <c r="C7267" s="425"/>
      <c r="P7267" s="431"/>
      <c r="R7267" s="419"/>
      <c r="S7267" s="446"/>
      <c r="T7267" s="419"/>
      <c r="V7267" s="196"/>
      <c r="W7267" s="419"/>
      <c r="X7267" s="419"/>
      <c r="Z7267" s="419"/>
      <c r="AA7267" s="419"/>
      <c r="AB7267" s="419"/>
      <c r="AD7267" s="419"/>
      <c r="AE7267" s="419"/>
      <c r="AF7267" s="419"/>
      <c r="AH7267" s="419"/>
      <c r="AI7267" s="419"/>
      <c r="AJ7267" s="419"/>
      <c r="AL7267" s="419"/>
      <c r="AM7267" s="419"/>
      <c r="AN7267" s="403"/>
      <c r="AO7267" s="419"/>
      <c r="AP7267" s="419"/>
      <c r="AQ7267" s="419"/>
      <c r="AR7267" s="419"/>
      <c r="AS7267" s="419"/>
      <c r="AT7267" s="419"/>
      <c r="AU7267" s="419"/>
      <c r="AV7267" s="419"/>
      <c r="AX7267" s="419"/>
      <c r="AY7267" s="419"/>
      <c r="AZ7267" s="419"/>
      <c r="BB7267" s="419"/>
      <c r="BC7267" s="419"/>
      <c r="BD7267" s="419"/>
      <c r="BF7267" s="419"/>
      <c r="BG7267" s="419"/>
      <c r="BH7267" s="419"/>
      <c r="BJ7267" s="419"/>
      <c r="BK7267" s="419"/>
      <c r="BL7267" s="419"/>
      <c r="BN7267" s="419"/>
      <c r="BO7267" s="419"/>
      <c r="BP7267" s="419"/>
      <c r="BR7267" s="419"/>
      <c r="BS7267" s="419"/>
      <c r="BT7267" s="419"/>
      <c r="BV7267" s="419"/>
      <c r="BW7267" s="419"/>
      <c r="BX7267" s="397"/>
      <c r="BZ7267" s="449"/>
      <c r="CB7267" s="419"/>
      <c r="CC7267" s="419"/>
      <c r="CD7267" s="419"/>
      <c r="CF7267" s="419"/>
      <c r="CG7267" s="419"/>
      <c r="CH7267" s="419"/>
    </row>
    <row r="7268" spans="3:86" ht="21" thickBot="1">
      <c r="C7268" s="425"/>
      <c r="P7268" s="431"/>
      <c r="R7268" s="419"/>
      <c r="S7268" s="446"/>
      <c r="T7268" s="419"/>
      <c r="V7268" s="196"/>
      <c r="W7268" s="419"/>
      <c r="X7268" s="419"/>
      <c r="Z7268" s="419"/>
      <c r="AA7268" s="419"/>
      <c r="AB7268" s="419"/>
      <c r="AD7268" s="419"/>
      <c r="AE7268" s="419"/>
      <c r="AF7268" s="419"/>
      <c r="AH7268" s="419"/>
      <c r="AI7268" s="419"/>
      <c r="AJ7268" s="419"/>
      <c r="AL7268" s="419"/>
      <c r="AM7268" s="419"/>
      <c r="AN7268" s="403"/>
      <c r="AO7268" s="419"/>
      <c r="AP7268" s="419"/>
      <c r="AQ7268" s="419"/>
      <c r="AR7268" s="419"/>
      <c r="AS7268" s="419"/>
      <c r="AT7268" s="419"/>
      <c r="AU7268" s="419"/>
      <c r="AV7268" s="419"/>
      <c r="AX7268" s="419"/>
      <c r="AY7268" s="419"/>
      <c r="AZ7268" s="419"/>
      <c r="BB7268" s="419"/>
      <c r="BC7268" s="419"/>
      <c r="BD7268" s="419"/>
      <c r="BF7268" s="419"/>
      <c r="BG7268" s="419"/>
      <c r="BH7268" s="419"/>
      <c r="BJ7268" s="419"/>
      <c r="BK7268" s="419"/>
      <c r="BL7268" s="419"/>
      <c r="BN7268" s="419"/>
      <c r="BO7268" s="419"/>
      <c r="BP7268" s="419"/>
      <c r="BR7268" s="419"/>
      <c r="BS7268" s="419"/>
      <c r="BT7268" s="419"/>
      <c r="BV7268" s="419"/>
      <c r="BW7268" s="419"/>
      <c r="BX7268" s="397"/>
      <c r="BZ7268" s="449"/>
      <c r="CB7268" s="419"/>
      <c r="CC7268" s="419"/>
      <c r="CD7268" s="419"/>
      <c r="CF7268" s="419"/>
      <c r="CG7268" s="419"/>
      <c r="CH7268" s="419"/>
    </row>
    <row r="7269" spans="3:86" ht="21" thickBot="1">
      <c r="C7269" s="425"/>
      <c r="P7269" s="431"/>
      <c r="R7269" s="419"/>
      <c r="S7269" s="446"/>
      <c r="T7269" s="419"/>
      <c r="V7269" s="196"/>
      <c r="W7269" s="419"/>
      <c r="X7269" s="419"/>
      <c r="Z7269" s="419"/>
      <c r="AA7269" s="419"/>
      <c r="AB7269" s="419"/>
      <c r="AD7269" s="419"/>
      <c r="AE7269" s="419"/>
      <c r="AF7269" s="419"/>
      <c r="AH7269" s="419"/>
      <c r="AI7269" s="419"/>
      <c r="AJ7269" s="419"/>
      <c r="AL7269" s="419"/>
      <c r="AM7269" s="419"/>
      <c r="AN7269" s="403"/>
      <c r="AO7269" s="419"/>
      <c r="AP7269" s="419"/>
      <c r="AQ7269" s="419"/>
      <c r="AR7269" s="419"/>
      <c r="AS7269" s="419"/>
      <c r="AT7269" s="419"/>
      <c r="AU7269" s="419"/>
      <c r="AV7269" s="419"/>
      <c r="AX7269" s="419"/>
      <c r="AY7269" s="419"/>
      <c r="AZ7269" s="419"/>
      <c r="BB7269" s="419"/>
      <c r="BC7269" s="419"/>
      <c r="BD7269" s="419"/>
      <c r="BF7269" s="419"/>
      <c r="BG7269" s="419"/>
      <c r="BH7269" s="419"/>
      <c r="BJ7269" s="419"/>
      <c r="BK7269" s="419"/>
      <c r="BL7269" s="419"/>
      <c r="BN7269" s="419"/>
      <c r="BO7269" s="419"/>
      <c r="BP7269" s="419"/>
      <c r="BR7269" s="419"/>
      <c r="BS7269" s="419"/>
      <c r="BT7269" s="419"/>
      <c r="BV7269" s="419"/>
      <c r="BW7269" s="419"/>
      <c r="BX7269" s="397"/>
      <c r="BZ7269" s="449"/>
      <c r="CB7269" s="419"/>
      <c r="CC7269" s="419"/>
      <c r="CD7269" s="419"/>
      <c r="CF7269" s="419"/>
      <c r="CG7269" s="419"/>
      <c r="CH7269" s="419"/>
    </row>
    <row r="7270" spans="3:86" ht="21" thickBot="1">
      <c r="C7270" s="425"/>
      <c r="P7270" s="431"/>
      <c r="R7270" s="419"/>
      <c r="S7270" s="446"/>
      <c r="T7270" s="419"/>
      <c r="V7270" s="196"/>
      <c r="W7270" s="419"/>
      <c r="X7270" s="419"/>
      <c r="Z7270" s="419"/>
      <c r="AA7270" s="419"/>
      <c r="AB7270" s="419"/>
      <c r="AD7270" s="419"/>
      <c r="AE7270" s="419"/>
      <c r="AF7270" s="419"/>
      <c r="AH7270" s="419"/>
      <c r="AI7270" s="419"/>
      <c r="AJ7270" s="419"/>
      <c r="AL7270" s="419"/>
      <c r="AM7270" s="419"/>
      <c r="AN7270" s="403"/>
      <c r="AO7270" s="419"/>
      <c r="AP7270" s="419"/>
      <c r="AQ7270" s="419"/>
      <c r="AR7270" s="419"/>
      <c r="AS7270" s="419"/>
      <c r="AT7270" s="419"/>
      <c r="AU7270" s="419"/>
      <c r="AV7270" s="419"/>
      <c r="AX7270" s="419"/>
      <c r="AY7270" s="419"/>
      <c r="AZ7270" s="419"/>
      <c r="BB7270" s="419"/>
      <c r="BC7270" s="419"/>
      <c r="BD7270" s="419"/>
      <c r="BF7270" s="419"/>
      <c r="BG7270" s="419"/>
      <c r="BH7270" s="419"/>
      <c r="BJ7270" s="419"/>
      <c r="BK7270" s="419"/>
      <c r="BL7270" s="419"/>
      <c r="BN7270" s="419"/>
      <c r="BO7270" s="419"/>
      <c r="BP7270" s="419"/>
      <c r="BR7270" s="419"/>
      <c r="BS7270" s="419"/>
      <c r="BT7270" s="419"/>
      <c r="BV7270" s="419"/>
      <c r="BW7270" s="419"/>
      <c r="BX7270" s="397"/>
      <c r="BZ7270" s="449"/>
      <c r="CB7270" s="419"/>
      <c r="CC7270" s="419"/>
      <c r="CD7270" s="419"/>
      <c r="CF7270" s="419"/>
      <c r="CG7270" s="419"/>
      <c r="CH7270" s="419"/>
    </row>
    <row r="7271" spans="3:86" ht="21" thickBot="1">
      <c r="C7271" s="425"/>
      <c r="P7271" s="431"/>
      <c r="R7271" s="419"/>
      <c r="S7271" s="446"/>
      <c r="T7271" s="419"/>
      <c r="V7271" s="196"/>
      <c r="W7271" s="419"/>
      <c r="X7271" s="419"/>
      <c r="Z7271" s="419"/>
      <c r="AA7271" s="419"/>
      <c r="AB7271" s="419"/>
      <c r="AD7271" s="419"/>
      <c r="AE7271" s="419"/>
      <c r="AF7271" s="419"/>
      <c r="AH7271" s="419"/>
      <c r="AI7271" s="419"/>
      <c r="AJ7271" s="419"/>
      <c r="AL7271" s="419"/>
      <c r="AM7271" s="419"/>
      <c r="AN7271" s="403"/>
      <c r="AO7271" s="419"/>
      <c r="AP7271" s="419"/>
      <c r="AQ7271" s="419"/>
      <c r="AR7271" s="419"/>
      <c r="AS7271" s="419"/>
      <c r="AT7271" s="419"/>
      <c r="AU7271" s="419"/>
      <c r="AV7271" s="419"/>
      <c r="AX7271" s="419"/>
      <c r="AY7271" s="419"/>
      <c r="AZ7271" s="419"/>
      <c r="BB7271" s="419"/>
      <c r="BC7271" s="419"/>
      <c r="BD7271" s="419"/>
      <c r="BF7271" s="419"/>
      <c r="BG7271" s="419"/>
      <c r="BH7271" s="419"/>
      <c r="BJ7271" s="419"/>
      <c r="BK7271" s="419"/>
      <c r="BL7271" s="419"/>
      <c r="BN7271" s="419"/>
      <c r="BO7271" s="419"/>
      <c r="BP7271" s="419"/>
      <c r="BR7271" s="419"/>
      <c r="BS7271" s="419"/>
      <c r="BT7271" s="419"/>
      <c r="BV7271" s="419"/>
      <c r="BW7271" s="419"/>
      <c r="BX7271" s="397"/>
      <c r="BZ7271" s="449"/>
      <c r="CB7271" s="419"/>
      <c r="CC7271" s="419"/>
      <c r="CD7271" s="419"/>
      <c r="CF7271" s="419"/>
      <c r="CG7271" s="419"/>
      <c r="CH7271" s="419"/>
    </row>
    <row r="7272" spans="3:86" ht="21" thickBot="1">
      <c r="C7272" s="425"/>
      <c r="P7272" s="431"/>
      <c r="R7272" s="419"/>
      <c r="S7272" s="446"/>
      <c r="T7272" s="419"/>
      <c r="V7272" s="196"/>
      <c r="W7272" s="419"/>
      <c r="X7272" s="419"/>
      <c r="Z7272" s="419"/>
      <c r="AA7272" s="419"/>
      <c r="AB7272" s="419"/>
      <c r="AD7272" s="419"/>
      <c r="AE7272" s="419"/>
      <c r="AF7272" s="419"/>
      <c r="AH7272" s="419"/>
      <c r="AI7272" s="419"/>
      <c r="AJ7272" s="419"/>
      <c r="AL7272" s="419"/>
      <c r="AM7272" s="419"/>
      <c r="AN7272" s="403"/>
      <c r="AO7272" s="419"/>
      <c r="AP7272" s="419"/>
      <c r="AQ7272" s="419"/>
      <c r="AR7272" s="419"/>
      <c r="AS7272" s="419"/>
      <c r="AT7272" s="419"/>
      <c r="AU7272" s="419"/>
      <c r="AV7272" s="419"/>
      <c r="AX7272" s="419"/>
      <c r="AY7272" s="419"/>
      <c r="AZ7272" s="419"/>
      <c r="BB7272" s="419"/>
      <c r="BC7272" s="419"/>
      <c r="BD7272" s="419"/>
      <c r="BF7272" s="419"/>
      <c r="BG7272" s="419"/>
      <c r="BH7272" s="419"/>
      <c r="BJ7272" s="419"/>
      <c r="BK7272" s="419"/>
      <c r="BL7272" s="419"/>
      <c r="BN7272" s="419"/>
      <c r="BO7272" s="419"/>
      <c r="BP7272" s="419"/>
      <c r="BR7272" s="419"/>
      <c r="BS7272" s="419"/>
      <c r="BT7272" s="419"/>
      <c r="BV7272" s="419"/>
      <c r="BW7272" s="419"/>
      <c r="BX7272" s="397"/>
      <c r="BZ7272" s="449"/>
      <c r="CB7272" s="419"/>
      <c r="CC7272" s="419"/>
      <c r="CD7272" s="419"/>
      <c r="CF7272" s="419"/>
      <c r="CG7272" s="419"/>
      <c r="CH7272" s="419"/>
    </row>
    <row r="7273" spans="3:86" ht="21" thickBot="1">
      <c r="C7273" s="425"/>
      <c r="P7273" s="431"/>
      <c r="R7273" s="419"/>
      <c r="S7273" s="446"/>
      <c r="T7273" s="419"/>
      <c r="V7273" s="196"/>
      <c r="W7273" s="419"/>
      <c r="X7273" s="419"/>
      <c r="Z7273" s="419"/>
      <c r="AA7273" s="419"/>
      <c r="AB7273" s="419"/>
      <c r="AD7273" s="419"/>
      <c r="AE7273" s="419"/>
      <c r="AF7273" s="419"/>
      <c r="AH7273" s="419"/>
      <c r="AI7273" s="419"/>
      <c r="AJ7273" s="419"/>
      <c r="AL7273" s="419"/>
      <c r="AM7273" s="419"/>
      <c r="AN7273" s="403"/>
      <c r="AO7273" s="419"/>
      <c r="AP7273" s="419"/>
      <c r="AQ7273" s="419"/>
      <c r="AR7273" s="419"/>
      <c r="AS7273" s="419"/>
      <c r="AT7273" s="419"/>
      <c r="AU7273" s="419"/>
      <c r="AV7273" s="419"/>
      <c r="AX7273" s="419"/>
      <c r="AY7273" s="419"/>
      <c r="AZ7273" s="419"/>
      <c r="BB7273" s="419"/>
      <c r="BC7273" s="419"/>
      <c r="BD7273" s="419"/>
      <c r="BF7273" s="419"/>
      <c r="BG7273" s="419"/>
      <c r="BH7273" s="419"/>
      <c r="BJ7273" s="419"/>
      <c r="BK7273" s="419"/>
      <c r="BL7273" s="419"/>
      <c r="BN7273" s="419"/>
      <c r="BO7273" s="419"/>
      <c r="BP7273" s="419"/>
      <c r="BR7273" s="419"/>
      <c r="BS7273" s="419"/>
      <c r="BT7273" s="419"/>
      <c r="BV7273" s="419"/>
      <c r="BW7273" s="419"/>
      <c r="BX7273" s="397"/>
      <c r="BZ7273" s="449"/>
      <c r="CB7273" s="419"/>
      <c r="CC7273" s="419"/>
      <c r="CD7273" s="419"/>
      <c r="CF7273" s="419"/>
      <c r="CG7273" s="419"/>
      <c r="CH7273" s="419"/>
    </row>
    <row r="7274" spans="3:86" ht="21" thickBot="1">
      <c r="C7274" s="425"/>
      <c r="P7274" s="431"/>
      <c r="R7274" s="419"/>
      <c r="S7274" s="446"/>
      <c r="T7274" s="419"/>
      <c r="V7274" s="196"/>
      <c r="W7274" s="419"/>
      <c r="X7274" s="419"/>
      <c r="Z7274" s="419"/>
      <c r="AA7274" s="419"/>
      <c r="AB7274" s="419"/>
      <c r="AD7274" s="419"/>
      <c r="AE7274" s="419"/>
      <c r="AF7274" s="419"/>
      <c r="AH7274" s="419"/>
      <c r="AI7274" s="419"/>
      <c r="AJ7274" s="419"/>
      <c r="AL7274" s="419"/>
      <c r="AM7274" s="419"/>
      <c r="AN7274" s="403"/>
      <c r="AO7274" s="419"/>
      <c r="AP7274" s="419"/>
      <c r="AQ7274" s="419"/>
      <c r="AR7274" s="419"/>
      <c r="AS7274" s="419"/>
      <c r="AT7274" s="419"/>
      <c r="AU7274" s="419"/>
      <c r="AV7274" s="419"/>
      <c r="AX7274" s="419"/>
      <c r="AY7274" s="419"/>
      <c r="AZ7274" s="419"/>
      <c r="BB7274" s="419"/>
      <c r="BC7274" s="419"/>
      <c r="BD7274" s="419"/>
      <c r="BF7274" s="419"/>
      <c r="BG7274" s="419"/>
      <c r="BH7274" s="419"/>
      <c r="BJ7274" s="419"/>
      <c r="BK7274" s="419"/>
      <c r="BL7274" s="419"/>
      <c r="BN7274" s="419"/>
      <c r="BO7274" s="419"/>
      <c r="BP7274" s="419"/>
      <c r="BR7274" s="419"/>
      <c r="BS7274" s="419"/>
      <c r="BT7274" s="419"/>
      <c r="BV7274" s="419"/>
      <c r="BW7274" s="419"/>
      <c r="BX7274" s="397"/>
      <c r="BZ7274" s="449"/>
      <c r="CB7274" s="419"/>
      <c r="CC7274" s="419"/>
      <c r="CD7274" s="419"/>
      <c r="CF7274" s="419"/>
      <c r="CG7274" s="419"/>
      <c r="CH7274" s="419"/>
    </row>
    <row r="7275" spans="3:86" ht="21" thickBot="1">
      <c r="C7275" s="425"/>
      <c r="P7275" s="431"/>
      <c r="R7275" s="419"/>
      <c r="S7275" s="446"/>
      <c r="T7275" s="419"/>
      <c r="V7275" s="196"/>
      <c r="W7275" s="419"/>
      <c r="X7275" s="419"/>
      <c r="Z7275" s="419"/>
      <c r="AA7275" s="419"/>
      <c r="AB7275" s="419"/>
      <c r="AD7275" s="419"/>
      <c r="AE7275" s="419"/>
      <c r="AF7275" s="419"/>
      <c r="AH7275" s="419"/>
      <c r="AI7275" s="419"/>
      <c r="AJ7275" s="419"/>
      <c r="AL7275" s="419"/>
      <c r="AM7275" s="419"/>
      <c r="AN7275" s="403"/>
      <c r="AO7275" s="419"/>
      <c r="AP7275" s="419"/>
      <c r="AQ7275" s="419"/>
      <c r="AR7275" s="419"/>
      <c r="AS7275" s="419"/>
      <c r="AT7275" s="419"/>
      <c r="AU7275" s="419"/>
      <c r="AV7275" s="419"/>
      <c r="AX7275" s="419"/>
      <c r="AY7275" s="419"/>
      <c r="AZ7275" s="419"/>
      <c r="BB7275" s="419"/>
      <c r="BC7275" s="419"/>
      <c r="BD7275" s="419"/>
      <c r="BF7275" s="419"/>
      <c r="BG7275" s="419"/>
      <c r="BH7275" s="419"/>
      <c r="BJ7275" s="419"/>
      <c r="BK7275" s="419"/>
      <c r="BL7275" s="419"/>
      <c r="BN7275" s="419"/>
      <c r="BO7275" s="419"/>
      <c r="BP7275" s="419"/>
      <c r="BR7275" s="419"/>
      <c r="BS7275" s="419"/>
      <c r="BT7275" s="419"/>
      <c r="BV7275" s="419"/>
      <c r="BW7275" s="419"/>
      <c r="BX7275" s="397"/>
      <c r="BZ7275" s="449"/>
      <c r="CB7275" s="419"/>
      <c r="CC7275" s="419"/>
      <c r="CD7275" s="419"/>
      <c r="CF7275" s="419"/>
      <c r="CG7275" s="419"/>
      <c r="CH7275" s="419"/>
    </row>
    <row r="7276" spans="3:86" ht="21" thickBot="1">
      <c r="C7276" s="425"/>
      <c r="P7276" s="431"/>
      <c r="R7276" s="419"/>
      <c r="S7276" s="446"/>
      <c r="T7276" s="419"/>
      <c r="V7276" s="196"/>
      <c r="W7276" s="419"/>
      <c r="X7276" s="419"/>
      <c r="Z7276" s="419"/>
      <c r="AA7276" s="419"/>
      <c r="AB7276" s="419"/>
      <c r="AD7276" s="419"/>
      <c r="AE7276" s="419"/>
      <c r="AF7276" s="419"/>
      <c r="AH7276" s="419"/>
      <c r="AI7276" s="419"/>
      <c r="AJ7276" s="419"/>
      <c r="AL7276" s="419"/>
      <c r="AM7276" s="419"/>
      <c r="AN7276" s="403"/>
      <c r="AO7276" s="419"/>
      <c r="AP7276" s="419"/>
      <c r="AQ7276" s="419"/>
      <c r="AR7276" s="419"/>
      <c r="AS7276" s="419"/>
      <c r="AT7276" s="419"/>
      <c r="AU7276" s="419"/>
      <c r="AV7276" s="419"/>
      <c r="AX7276" s="419"/>
      <c r="AY7276" s="419"/>
      <c r="AZ7276" s="419"/>
      <c r="BB7276" s="419"/>
      <c r="BC7276" s="419"/>
      <c r="BD7276" s="419"/>
      <c r="BF7276" s="419"/>
      <c r="BG7276" s="419"/>
      <c r="BH7276" s="419"/>
      <c r="BJ7276" s="419"/>
      <c r="BK7276" s="419"/>
      <c r="BL7276" s="419"/>
      <c r="BN7276" s="419"/>
      <c r="BO7276" s="419"/>
      <c r="BP7276" s="419"/>
      <c r="BR7276" s="419"/>
      <c r="BS7276" s="419"/>
      <c r="BT7276" s="419"/>
      <c r="BV7276" s="419"/>
      <c r="BW7276" s="419"/>
      <c r="BX7276" s="397"/>
      <c r="BZ7276" s="449"/>
      <c r="CB7276" s="419"/>
      <c r="CC7276" s="419"/>
      <c r="CD7276" s="419"/>
      <c r="CF7276" s="419"/>
      <c r="CG7276" s="419"/>
      <c r="CH7276" s="419"/>
    </row>
    <row r="7277" spans="3:86" ht="21" thickBot="1">
      <c r="C7277" s="425"/>
      <c r="P7277" s="431"/>
      <c r="R7277" s="419"/>
      <c r="S7277" s="446"/>
      <c r="T7277" s="419"/>
      <c r="V7277" s="196"/>
      <c r="W7277" s="419"/>
      <c r="X7277" s="419"/>
      <c r="Z7277" s="419"/>
      <c r="AA7277" s="419"/>
      <c r="AB7277" s="419"/>
      <c r="AD7277" s="419"/>
      <c r="AE7277" s="419"/>
      <c r="AF7277" s="419"/>
      <c r="AH7277" s="419"/>
      <c r="AI7277" s="419"/>
      <c r="AJ7277" s="419"/>
      <c r="AL7277" s="419"/>
      <c r="AM7277" s="419"/>
      <c r="AN7277" s="403"/>
      <c r="AO7277" s="419"/>
      <c r="AP7277" s="419"/>
      <c r="AQ7277" s="419"/>
      <c r="AR7277" s="419"/>
      <c r="AS7277" s="419"/>
      <c r="AT7277" s="419"/>
      <c r="AU7277" s="419"/>
      <c r="AV7277" s="419"/>
      <c r="AX7277" s="419"/>
      <c r="AY7277" s="419"/>
      <c r="AZ7277" s="419"/>
      <c r="BB7277" s="419"/>
      <c r="BC7277" s="419"/>
      <c r="BD7277" s="419"/>
      <c r="BF7277" s="419"/>
      <c r="BG7277" s="419"/>
      <c r="BH7277" s="419"/>
      <c r="BJ7277" s="419"/>
      <c r="BK7277" s="419"/>
      <c r="BL7277" s="419"/>
      <c r="BN7277" s="419"/>
      <c r="BO7277" s="419"/>
      <c r="BP7277" s="419"/>
      <c r="BR7277" s="419"/>
      <c r="BS7277" s="419"/>
      <c r="BT7277" s="419"/>
      <c r="BV7277" s="419"/>
      <c r="BW7277" s="419"/>
      <c r="BX7277" s="397"/>
      <c r="BZ7277" s="449"/>
      <c r="CB7277" s="419"/>
      <c r="CC7277" s="419"/>
      <c r="CD7277" s="419"/>
      <c r="CF7277" s="419"/>
      <c r="CG7277" s="419"/>
      <c r="CH7277" s="419"/>
    </row>
    <row r="7278" spans="3:86" ht="21" thickBot="1">
      <c r="C7278" s="425"/>
      <c r="P7278" s="431"/>
      <c r="R7278" s="419"/>
      <c r="S7278" s="446"/>
      <c r="T7278" s="419"/>
      <c r="V7278" s="196"/>
      <c r="W7278" s="419"/>
      <c r="X7278" s="419"/>
      <c r="Z7278" s="419"/>
      <c r="AA7278" s="419"/>
      <c r="AB7278" s="419"/>
      <c r="AD7278" s="419"/>
      <c r="AE7278" s="419"/>
      <c r="AF7278" s="419"/>
      <c r="AH7278" s="419"/>
      <c r="AI7278" s="419"/>
      <c r="AJ7278" s="419"/>
      <c r="AL7278" s="419"/>
      <c r="AM7278" s="419"/>
      <c r="AN7278" s="403"/>
      <c r="AO7278" s="419"/>
      <c r="AP7278" s="419"/>
      <c r="AQ7278" s="419"/>
      <c r="AR7278" s="419"/>
      <c r="AS7278" s="419"/>
      <c r="AT7278" s="419"/>
      <c r="AU7278" s="419"/>
      <c r="AV7278" s="419"/>
      <c r="AX7278" s="419"/>
      <c r="AY7278" s="419"/>
      <c r="AZ7278" s="419"/>
      <c r="BB7278" s="419"/>
      <c r="BC7278" s="419"/>
      <c r="BD7278" s="419"/>
      <c r="BF7278" s="419"/>
      <c r="BG7278" s="419"/>
      <c r="BH7278" s="419"/>
      <c r="BJ7278" s="419"/>
      <c r="BK7278" s="419"/>
      <c r="BL7278" s="419"/>
      <c r="BN7278" s="419"/>
      <c r="BO7278" s="419"/>
      <c r="BP7278" s="419"/>
      <c r="BR7278" s="419"/>
      <c r="BS7278" s="419"/>
      <c r="BT7278" s="419"/>
      <c r="BV7278" s="419"/>
      <c r="BW7278" s="419"/>
      <c r="BX7278" s="397"/>
      <c r="BZ7278" s="449"/>
      <c r="CB7278" s="419"/>
      <c r="CC7278" s="419"/>
      <c r="CD7278" s="419"/>
      <c r="CF7278" s="419"/>
      <c r="CG7278" s="419"/>
      <c r="CH7278" s="419"/>
    </row>
    <row r="7279" spans="3:86" ht="21" thickBot="1">
      <c r="C7279" s="425"/>
      <c r="P7279" s="431"/>
      <c r="R7279" s="419"/>
      <c r="S7279" s="446"/>
      <c r="T7279" s="419"/>
      <c r="V7279" s="196"/>
      <c r="W7279" s="419"/>
      <c r="X7279" s="419"/>
      <c r="Z7279" s="419"/>
      <c r="AA7279" s="419"/>
      <c r="AB7279" s="419"/>
      <c r="AD7279" s="419"/>
      <c r="AE7279" s="419"/>
      <c r="AF7279" s="419"/>
      <c r="AH7279" s="419"/>
      <c r="AI7279" s="419"/>
      <c r="AJ7279" s="419"/>
      <c r="AL7279" s="419"/>
      <c r="AM7279" s="419"/>
      <c r="AN7279" s="403"/>
      <c r="AO7279" s="419"/>
      <c r="AP7279" s="419"/>
      <c r="AQ7279" s="419"/>
      <c r="AR7279" s="419"/>
      <c r="AS7279" s="419"/>
      <c r="AT7279" s="419"/>
      <c r="AU7279" s="419"/>
      <c r="AV7279" s="419"/>
      <c r="AX7279" s="419"/>
      <c r="AY7279" s="419"/>
      <c r="AZ7279" s="419"/>
      <c r="BB7279" s="419"/>
      <c r="BC7279" s="419"/>
      <c r="BD7279" s="419"/>
      <c r="BF7279" s="419"/>
      <c r="BG7279" s="419"/>
      <c r="BH7279" s="419"/>
      <c r="BJ7279" s="419"/>
      <c r="BK7279" s="419"/>
      <c r="BL7279" s="419"/>
      <c r="BN7279" s="419"/>
      <c r="BO7279" s="419"/>
      <c r="BP7279" s="419"/>
      <c r="BR7279" s="419"/>
      <c r="BS7279" s="419"/>
      <c r="BT7279" s="419"/>
      <c r="BV7279" s="419"/>
      <c r="BW7279" s="419"/>
      <c r="BX7279" s="397"/>
      <c r="BZ7279" s="449"/>
      <c r="CB7279" s="419"/>
      <c r="CC7279" s="419"/>
      <c r="CD7279" s="419"/>
      <c r="CF7279" s="419"/>
      <c r="CG7279" s="419"/>
      <c r="CH7279" s="419"/>
    </row>
    <row r="7280" spans="3:86" ht="21" thickBot="1">
      <c r="C7280" s="425"/>
      <c r="P7280" s="431"/>
      <c r="R7280" s="419"/>
      <c r="S7280" s="446"/>
      <c r="T7280" s="419"/>
      <c r="V7280" s="196"/>
      <c r="W7280" s="419"/>
      <c r="X7280" s="419"/>
      <c r="Z7280" s="419"/>
      <c r="AA7280" s="419"/>
      <c r="AB7280" s="419"/>
      <c r="AD7280" s="419"/>
      <c r="AE7280" s="419"/>
      <c r="AF7280" s="419"/>
      <c r="AH7280" s="419"/>
      <c r="AI7280" s="419"/>
      <c r="AJ7280" s="419"/>
      <c r="AL7280" s="419"/>
      <c r="AM7280" s="419"/>
      <c r="AN7280" s="403"/>
      <c r="AO7280" s="419"/>
      <c r="AP7280" s="419"/>
      <c r="AQ7280" s="419"/>
      <c r="AR7280" s="419"/>
      <c r="AS7280" s="419"/>
      <c r="AT7280" s="419"/>
      <c r="AU7280" s="419"/>
      <c r="AV7280" s="419"/>
      <c r="AX7280" s="419"/>
      <c r="AY7280" s="419"/>
      <c r="AZ7280" s="419"/>
      <c r="BB7280" s="419"/>
      <c r="BC7280" s="419"/>
      <c r="BD7280" s="419"/>
      <c r="BF7280" s="419"/>
      <c r="BG7280" s="419"/>
      <c r="BH7280" s="419"/>
      <c r="BJ7280" s="419"/>
      <c r="BK7280" s="419"/>
      <c r="BL7280" s="419"/>
      <c r="BN7280" s="419"/>
      <c r="BO7280" s="419"/>
      <c r="BP7280" s="419"/>
      <c r="BR7280" s="419"/>
      <c r="BS7280" s="419"/>
      <c r="BT7280" s="419"/>
      <c r="BV7280" s="419"/>
      <c r="BW7280" s="419"/>
      <c r="BX7280" s="397"/>
      <c r="BZ7280" s="449"/>
      <c r="CB7280" s="419"/>
      <c r="CC7280" s="419"/>
      <c r="CD7280" s="419"/>
      <c r="CF7280" s="419"/>
      <c r="CG7280" s="419"/>
      <c r="CH7280" s="419"/>
    </row>
    <row r="7281" spans="3:86" ht="21" thickBot="1">
      <c r="C7281" s="425"/>
      <c r="P7281" s="431"/>
      <c r="R7281" s="419"/>
      <c r="S7281" s="446"/>
      <c r="T7281" s="419"/>
      <c r="V7281" s="196"/>
      <c r="W7281" s="419"/>
      <c r="X7281" s="419"/>
      <c r="Z7281" s="419"/>
      <c r="AA7281" s="419"/>
      <c r="AB7281" s="419"/>
      <c r="AD7281" s="419"/>
      <c r="AE7281" s="419"/>
      <c r="AF7281" s="419"/>
      <c r="AH7281" s="419"/>
      <c r="AI7281" s="419"/>
      <c r="AJ7281" s="419"/>
      <c r="AL7281" s="419"/>
      <c r="AM7281" s="419"/>
      <c r="AN7281" s="403"/>
      <c r="AO7281" s="419"/>
      <c r="AP7281" s="419"/>
      <c r="AQ7281" s="419"/>
      <c r="AR7281" s="419"/>
      <c r="AS7281" s="419"/>
      <c r="AT7281" s="419"/>
      <c r="AU7281" s="419"/>
      <c r="AV7281" s="419"/>
      <c r="AX7281" s="419"/>
      <c r="AY7281" s="419"/>
      <c r="AZ7281" s="419"/>
      <c r="BB7281" s="419"/>
      <c r="BC7281" s="419"/>
      <c r="BD7281" s="419"/>
      <c r="BF7281" s="419"/>
      <c r="BG7281" s="419"/>
      <c r="BH7281" s="419"/>
      <c r="BJ7281" s="419"/>
      <c r="BK7281" s="419"/>
      <c r="BL7281" s="419"/>
      <c r="BN7281" s="419"/>
      <c r="BO7281" s="419"/>
      <c r="BP7281" s="419"/>
      <c r="BR7281" s="419"/>
      <c r="BS7281" s="419"/>
      <c r="BT7281" s="419"/>
      <c r="BV7281" s="419"/>
      <c r="BW7281" s="419"/>
      <c r="BX7281" s="397"/>
      <c r="BZ7281" s="449"/>
      <c r="CB7281" s="419"/>
      <c r="CC7281" s="419"/>
      <c r="CD7281" s="419"/>
      <c r="CF7281" s="419"/>
      <c r="CG7281" s="419"/>
      <c r="CH7281" s="419"/>
    </row>
    <row r="7282" spans="3:86" ht="21" thickBot="1">
      <c r="C7282" s="425"/>
      <c r="P7282" s="431"/>
      <c r="R7282" s="419"/>
      <c r="S7282" s="446"/>
      <c r="T7282" s="419"/>
      <c r="V7282" s="196"/>
      <c r="W7282" s="419"/>
      <c r="X7282" s="419"/>
      <c r="Z7282" s="419"/>
      <c r="AA7282" s="419"/>
      <c r="AB7282" s="419"/>
      <c r="AD7282" s="419"/>
      <c r="AE7282" s="419"/>
      <c r="AF7282" s="419"/>
      <c r="AH7282" s="419"/>
      <c r="AI7282" s="419"/>
      <c r="AJ7282" s="419"/>
      <c r="AL7282" s="419"/>
      <c r="AM7282" s="419"/>
      <c r="AN7282" s="403"/>
      <c r="AO7282" s="419"/>
      <c r="AP7282" s="419"/>
      <c r="AQ7282" s="419"/>
      <c r="AR7282" s="419"/>
      <c r="AS7282" s="419"/>
      <c r="AT7282" s="419"/>
      <c r="AU7282" s="419"/>
      <c r="AV7282" s="419"/>
      <c r="AX7282" s="419"/>
      <c r="AY7282" s="419"/>
      <c r="AZ7282" s="419"/>
      <c r="BB7282" s="419"/>
      <c r="BC7282" s="419"/>
      <c r="BD7282" s="419"/>
      <c r="BF7282" s="419"/>
      <c r="BG7282" s="419"/>
      <c r="BH7282" s="419"/>
      <c r="BJ7282" s="419"/>
      <c r="BK7282" s="419"/>
      <c r="BL7282" s="419"/>
      <c r="BN7282" s="419"/>
      <c r="BO7282" s="419"/>
      <c r="BP7282" s="419"/>
      <c r="BR7282" s="419"/>
      <c r="BS7282" s="419"/>
      <c r="BT7282" s="419"/>
      <c r="BV7282" s="419"/>
      <c r="BW7282" s="419"/>
      <c r="BX7282" s="397"/>
      <c r="BZ7282" s="449"/>
      <c r="CB7282" s="419"/>
      <c r="CC7282" s="419"/>
      <c r="CD7282" s="419"/>
      <c r="CF7282" s="419"/>
      <c r="CG7282" s="419"/>
      <c r="CH7282" s="419"/>
    </row>
    <row r="7283" spans="3:86" ht="21" thickBot="1">
      <c r="C7283" s="425"/>
      <c r="P7283" s="431"/>
      <c r="R7283" s="419"/>
      <c r="S7283" s="446"/>
      <c r="T7283" s="419"/>
      <c r="V7283" s="196"/>
      <c r="W7283" s="419"/>
      <c r="X7283" s="419"/>
      <c r="Z7283" s="419"/>
      <c r="AA7283" s="419"/>
      <c r="AB7283" s="419"/>
      <c r="AD7283" s="419"/>
      <c r="AE7283" s="419"/>
      <c r="AF7283" s="419"/>
      <c r="AH7283" s="419"/>
      <c r="AI7283" s="419"/>
      <c r="AJ7283" s="419"/>
      <c r="AL7283" s="419"/>
      <c r="AM7283" s="419"/>
      <c r="AN7283" s="403"/>
      <c r="AO7283" s="419"/>
      <c r="AP7283" s="419"/>
      <c r="AQ7283" s="419"/>
      <c r="AR7283" s="419"/>
      <c r="AS7283" s="419"/>
      <c r="AT7283" s="419"/>
      <c r="AU7283" s="419"/>
      <c r="AV7283" s="419"/>
      <c r="AX7283" s="419"/>
      <c r="AY7283" s="419"/>
      <c r="AZ7283" s="419"/>
      <c r="BB7283" s="419"/>
      <c r="BC7283" s="419"/>
      <c r="BD7283" s="419"/>
      <c r="BF7283" s="419"/>
      <c r="BG7283" s="419"/>
      <c r="BH7283" s="419"/>
      <c r="BJ7283" s="419"/>
      <c r="BK7283" s="419"/>
      <c r="BL7283" s="419"/>
      <c r="BN7283" s="419"/>
      <c r="BO7283" s="419"/>
      <c r="BP7283" s="419"/>
      <c r="BR7283" s="419"/>
      <c r="BS7283" s="419"/>
      <c r="BT7283" s="419"/>
      <c r="BV7283" s="419"/>
      <c r="BW7283" s="419"/>
      <c r="BX7283" s="397"/>
      <c r="BZ7283" s="449"/>
      <c r="CB7283" s="419"/>
      <c r="CC7283" s="419"/>
      <c r="CD7283" s="419"/>
      <c r="CF7283" s="419"/>
      <c r="CG7283" s="419"/>
      <c r="CH7283" s="419"/>
    </row>
    <row r="7284" spans="3:86" ht="21" thickBot="1">
      <c r="C7284" s="425"/>
      <c r="P7284" s="431"/>
      <c r="R7284" s="419"/>
      <c r="S7284" s="446"/>
      <c r="T7284" s="419"/>
      <c r="V7284" s="196"/>
      <c r="W7284" s="419"/>
      <c r="X7284" s="419"/>
      <c r="Z7284" s="419"/>
      <c r="AA7284" s="419"/>
      <c r="AB7284" s="419"/>
      <c r="AD7284" s="419"/>
      <c r="AE7284" s="419"/>
      <c r="AF7284" s="419"/>
      <c r="AH7284" s="419"/>
      <c r="AI7284" s="419"/>
      <c r="AJ7284" s="419"/>
      <c r="AL7284" s="419"/>
      <c r="AM7284" s="419"/>
      <c r="AN7284" s="403"/>
      <c r="AO7284" s="419"/>
      <c r="AP7284" s="419"/>
      <c r="AQ7284" s="419"/>
      <c r="AR7284" s="419"/>
      <c r="AS7284" s="419"/>
      <c r="AT7284" s="419"/>
      <c r="AU7284" s="419"/>
      <c r="AV7284" s="419"/>
      <c r="AX7284" s="419"/>
      <c r="AY7284" s="419"/>
      <c r="AZ7284" s="419"/>
      <c r="BB7284" s="419"/>
      <c r="BC7284" s="419"/>
      <c r="BD7284" s="419"/>
      <c r="BF7284" s="419"/>
      <c r="BG7284" s="419"/>
      <c r="BH7284" s="419"/>
      <c r="BJ7284" s="419"/>
      <c r="BK7284" s="419"/>
      <c r="BL7284" s="419"/>
      <c r="BN7284" s="419"/>
      <c r="BO7284" s="419"/>
      <c r="BP7284" s="419"/>
      <c r="BR7284" s="419"/>
      <c r="BS7284" s="419"/>
      <c r="BT7284" s="419"/>
      <c r="BV7284" s="419"/>
      <c r="BW7284" s="419"/>
      <c r="BX7284" s="397"/>
      <c r="BZ7284" s="449"/>
      <c r="CB7284" s="419"/>
      <c r="CC7284" s="419"/>
      <c r="CD7284" s="419"/>
      <c r="CF7284" s="419"/>
      <c r="CG7284" s="419"/>
      <c r="CH7284" s="419"/>
    </row>
    <row r="7285" spans="3:86" ht="21" thickBot="1">
      <c r="C7285" s="425"/>
      <c r="P7285" s="431"/>
      <c r="R7285" s="419"/>
      <c r="S7285" s="446"/>
      <c r="T7285" s="419"/>
      <c r="V7285" s="196"/>
      <c r="W7285" s="419"/>
      <c r="X7285" s="419"/>
      <c r="Z7285" s="419"/>
      <c r="AA7285" s="419"/>
      <c r="AB7285" s="419"/>
      <c r="AD7285" s="419"/>
      <c r="AE7285" s="419"/>
      <c r="AF7285" s="419"/>
      <c r="AH7285" s="419"/>
      <c r="AI7285" s="419"/>
      <c r="AJ7285" s="419"/>
      <c r="AL7285" s="419"/>
      <c r="AM7285" s="419"/>
      <c r="AN7285" s="403"/>
      <c r="AO7285" s="419"/>
      <c r="AP7285" s="419"/>
      <c r="AQ7285" s="419"/>
      <c r="AR7285" s="419"/>
      <c r="AS7285" s="419"/>
      <c r="AT7285" s="419"/>
      <c r="AU7285" s="419"/>
      <c r="AV7285" s="419"/>
      <c r="AX7285" s="419"/>
      <c r="AY7285" s="419"/>
      <c r="AZ7285" s="419"/>
      <c r="BB7285" s="419"/>
      <c r="BC7285" s="419"/>
      <c r="BD7285" s="419"/>
      <c r="BF7285" s="419"/>
      <c r="BG7285" s="419"/>
      <c r="BH7285" s="419"/>
      <c r="BJ7285" s="419"/>
      <c r="BK7285" s="419"/>
      <c r="BL7285" s="419"/>
      <c r="BN7285" s="419"/>
      <c r="BO7285" s="419"/>
      <c r="BP7285" s="419"/>
      <c r="BR7285" s="419"/>
      <c r="BS7285" s="419"/>
      <c r="BT7285" s="419"/>
      <c r="BV7285" s="419"/>
      <c r="BW7285" s="419"/>
      <c r="BX7285" s="397"/>
      <c r="BZ7285" s="449"/>
      <c r="CB7285" s="419"/>
      <c r="CC7285" s="419"/>
      <c r="CD7285" s="419"/>
      <c r="CF7285" s="419"/>
      <c r="CG7285" s="419"/>
      <c r="CH7285" s="419"/>
    </row>
    <row r="7286" spans="3:86" ht="21" thickBot="1">
      <c r="C7286" s="425"/>
      <c r="P7286" s="431"/>
      <c r="R7286" s="419"/>
      <c r="S7286" s="446"/>
      <c r="T7286" s="419"/>
      <c r="V7286" s="196"/>
      <c r="W7286" s="419"/>
      <c r="X7286" s="419"/>
      <c r="Z7286" s="419"/>
      <c r="AA7286" s="419"/>
      <c r="AB7286" s="419"/>
      <c r="AD7286" s="419"/>
      <c r="AE7286" s="419"/>
      <c r="AF7286" s="419"/>
      <c r="AH7286" s="419"/>
      <c r="AI7286" s="419"/>
      <c r="AJ7286" s="419"/>
      <c r="AL7286" s="419"/>
      <c r="AM7286" s="419"/>
      <c r="AN7286" s="403"/>
      <c r="AO7286" s="419"/>
      <c r="AP7286" s="419"/>
      <c r="AQ7286" s="419"/>
      <c r="AR7286" s="419"/>
      <c r="AS7286" s="419"/>
      <c r="AT7286" s="419"/>
      <c r="AU7286" s="419"/>
      <c r="AV7286" s="419"/>
      <c r="AX7286" s="419"/>
      <c r="AY7286" s="419"/>
      <c r="AZ7286" s="419"/>
      <c r="BB7286" s="419"/>
      <c r="BC7286" s="419"/>
      <c r="BD7286" s="419"/>
      <c r="BF7286" s="419"/>
      <c r="BG7286" s="419"/>
      <c r="BH7286" s="419"/>
      <c r="BJ7286" s="419"/>
      <c r="BK7286" s="419"/>
      <c r="BL7286" s="419"/>
      <c r="BN7286" s="419"/>
      <c r="BO7286" s="419"/>
      <c r="BP7286" s="419"/>
      <c r="BR7286" s="419"/>
      <c r="BS7286" s="419"/>
      <c r="BT7286" s="419"/>
      <c r="BV7286" s="419"/>
      <c r="BW7286" s="419"/>
      <c r="BX7286" s="397"/>
      <c r="BZ7286" s="449"/>
      <c r="CB7286" s="419"/>
      <c r="CC7286" s="419"/>
      <c r="CD7286" s="419"/>
      <c r="CF7286" s="419"/>
      <c r="CG7286" s="419"/>
      <c r="CH7286" s="419"/>
    </row>
    <row r="7287" spans="3:86" ht="21" thickBot="1">
      <c r="C7287" s="425"/>
      <c r="P7287" s="431"/>
      <c r="R7287" s="419"/>
      <c r="S7287" s="446"/>
      <c r="T7287" s="419"/>
      <c r="V7287" s="196"/>
      <c r="W7287" s="419"/>
      <c r="X7287" s="419"/>
      <c r="Z7287" s="419"/>
      <c r="AA7287" s="419"/>
      <c r="AB7287" s="419"/>
      <c r="AD7287" s="419"/>
      <c r="AE7287" s="419"/>
      <c r="AF7287" s="419"/>
      <c r="AH7287" s="419"/>
      <c r="AI7287" s="419"/>
      <c r="AJ7287" s="419"/>
      <c r="AL7287" s="419"/>
      <c r="AM7287" s="419"/>
      <c r="AN7287" s="403"/>
      <c r="AO7287" s="419"/>
      <c r="AP7287" s="419"/>
      <c r="AQ7287" s="419"/>
      <c r="AR7287" s="419"/>
      <c r="AS7287" s="419"/>
      <c r="AT7287" s="419"/>
      <c r="AU7287" s="419"/>
      <c r="AV7287" s="419"/>
      <c r="AX7287" s="419"/>
      <c r="AY7287" s="419"/>
      <c r="AZ7287" s="419"/>
      <c r="BB7287" s="419"/>
      <c r="BC7287" s="419"/>
      <c r="BD7287" s="419"/>
      <c r="BF7287" s="419"/>
      <c r="BG7287" s="419"/>
      <c r="BH7287" s="419"/>
      <c r="BJ7287" s="419"/>
      <c r="BK7287" s="419"/>
      <c r="BL7287" s="419"/>
      <c r="BN7287" s="419"/>
      <c r="BO7287" s="419"/>
      <c r="BP7287" s="419"/>
      <c r="BR7287" s="419"/>
      <c r="BS7287" s="419"/>
      <c r="BT7287" s="419"/>
      <c r="BV7287" s="419"/>
      <c r="BW7287" s="419"/>
      <c r="BX7287" s="397"/>
      <c r="BZ7287" s="449"/>
      <c r="CB7287" s="419"/>
      <c r="CC7287" s="419"/>
      <c r="CD7287" s="419"/>
      <c r="CF7287" s="419"/>
      <c r="CG7287" s="419"/>
      <c r="CH7287" s="419"/>
    </row>
    <row r="7288" spans="3:86" ht="21" thickBot="1">
      <c r="C7288" s="425"/>
      <c r="P7288" s="431"/>
      <c r="R7288" s="419"/>
      <c r="S7288" s="446"/>
      <c r="T7288" s="419"/>
      <c r="V7288" s="196"/>
      <c r="W7288" s="419"/>
      <c r="X7288" s="419"/>
      <c r="Z7288" s="419"/>
      <c r="AA7288" s="419"/>
      <c r="AB7288" s="419"/>
      <c r="AD7288" s="419"/>
      <c r="AE7288" s="419"/>
      <c r="AF7288" s="419"/>
      <c r="AH7288" s="419"/>
      <c r="AI7288" s="419"/>
      <c r="AJ7288" s="419"/>
      <c r="AL7288" s="419"/>
      <c r="AM7288" s="419"/>
      <c r="AN7288" s="403"/>
      <c r="AO7288" s="419"/>
      <c r="AP7288" s="419"/>
      <c r="AQ7288" s="419"/>
      <c r="AR7288" s="419"/>
      <c r="AS7288" s="419"/>
      <c r="AT7288" s="419"/>
      <c r="AU7288" s="419"/>
      <c r="AV7288" s="419"/>
      <c r="AX7288" s="419"/>
      <c r="AY7288" s="419"/>
      <c r="AZ7288" s="419"/>
      <c r="BB7288" s="419"/>
      <c r="BC7288" s="419"/>
      <c r="BD7288" s="419"/>
      <c r="BF7288" s="419"/>
      <c r="BG7288" s="419"/>
      <c r="BH7288" s="419"/>
      <c r="BJ7288" s="419"/>
      <c r="BK7288" s="419"/>
      <c r="BL7288" s="419"/>
      <c r="BN7288" s="419"/>
      <c r="BO7288" s="419"/>
      <c r="BP7288" s="419"/>
      <c r="BR7288" s="419"/>
      <c r="BS7288" s="419"/>
      <c r="BT7288" s="419"/>
      <c r="BV7288" s="419"/>
      <c r="BW7288" s="419"/>
      <c r="BX7288" s="397"/>
      <c r="BZ7288" s="449"/>
      <c r="CB7288" s="419"/>
      <c r="CC7288" s="419"/>
      <c r="CD7288" s="419"/>
      <c r="CF7288" s="419"/>
      <c r="CG7288" s="419"/>
      <c r="CH7288" s="419"/>
    </row>
    <row r="7289" spans="3:86" ht="21" thickBot="1">
      <c r="C7289" s="425"/>
      <c r="P7289" s="431"/>
      <c r="R7289" s="419"/>
      <c r="S7289" s="446"/>
      <c r="T7289" s="419"/>
      <c r="V7289" s="196"/>
      <c r="W7289" s="419"/>
      <c r="X7289" s="419"/>
      <c r="Z7289" s="419"/>
      <c r="AA7289" s="419"/>
      <c r="AB7289" s="419"/>
      <c r="AD7289" s="419"/>
      <c r="AE7289" s="419"/>
      <c r="AF7289" s="419"/>
      <c r="AH7289" s="419"/>
      <c r="AI7289" s="419"/>
      <c r="AJ7289" s="419"/>
      <c r="AL7289" s="419"/>
      <c r="AM7289" s="419"/>
      <c r="AN7289" s="403"/>
      <c r="AO7289" s="419"/>
      <c r="AP7289" s="419"/>
      <c r="AQ7289" s="419"/>
      <c r="AR7289" s="419"/>
      <c r="AS7289" s="419"/>
      <c r="AT7289" s="419"/>
      <c r="AU7289" s="419"/>
      <c r="AV7289" s="419"/>
      <c r="AX7289" s="419"/>
      <c r="AY7289" s="419"/>
      <c r="AZ7289" s="419"/>
      <c r="BB7289" s="419"/>
      <c r="BC7289" s="419"/>
      <c r="BD7289" s="419"/>
      <c r="BF7289" s="419"/>
      <c r="BG7289" s="419"/>
      <c r="BH7289" s="419"/>
      <c r="BJ7289" s="419"/>
      <c r="BK7289" s="419"/>
      <c r="BL7289" s="419"/>
      <c r="BN7289" s="419"/>
      <c r="BO7289" s="419"/>
      <c r="BP7289" s="419"/>
      <c r="BR7289" s="419"/>
      <c r="BS7289" s="419"/>
      <c r="BT7289" s="419"/>
      <c r="BV7289" s="419"/>
      <c r="BW7289" s="419"/>
      <c r="BX7289" s="397"/>
      <c r="BZ7289" s="449"/>
      <c r="CB7289" s="419"/>
      <c r="CC7289" s="419"/>
      <c r="CD7289" s="419"/>
      <c r="CF7289" s="419"/>
      <c r="CG7289" s="419"/>
      <c r="CH7289" s="419"/>
    </row>
    <row r="7290" spans="3:86" ht="21" thickBot="1">
      <c r="C7290" s="425"/>
      <c r="P7290" s="431"/>
      <c r="R7290" s="419"/>
      <c r="S7290" s="446"/>
      <c r="T7290" s="419"/>
      <c r="V7290" s="196"/>
      <c r="W7290" s="419"/>
      <c r="X7290" s="419"/>
      <c r="Z7290" s="419"/>
      <c r="AA7290" s="419"/>
      <c r="AB7290" s="419"/>
      <c r="AD7290" s="419"/>
      <c r="AE7290" s="419"/>
      <c r="AF7290" s="419"/>
      <c r="AH7290" s="419"/>
      <c r="AI7290" s="419"/>
      <c r="AJ7290" s="419"/>
      <c r="AL7290" s="419"/>
      <c r="AM7290" s="419"/>
      <c r="AN7290" s="403"/>
      <c r="AO7290" s="419"/>
      <c r="AP7290" s="419"/>
      <c r="AQ7290" s="419"/>
      <c r="AR7290" s="419"/>
      <c r="AS7290" s="419"/>
      <c r="AT7290" s="419"/>
      <c r="AU7290" s="419"/>
      <c r="AV7290" s="419"/>
      <c r="AX7290" s="419"/>
      <c r="AY7290" s="419"/>
      <c r="AZ7290" s="419"/>
      <c r="BB7290" s="419"/>
      <c r="BC7290" s="419"/>
      <c r="BD7290" s="419"/>
      <c r="BF7290" s="419"/>
      <c r="BG7290" s="419"/>
      <c r="BH7290" s="419"/>
      <c r="BJ7290" s="419"/>
      <c r="BK7290" s="419"/>
      <c r="BL7290" s="419"/>
      <c r="BN7290" s="419"/>
      <c r="BO7290" s="419"/>
      <c r="BP7290" s="419"/>
      <c r="BR7290" s="419"/>
      <c r="BS7290" s="419"/>
      <c r="BT7290" s="419"/>
      <c r="BV7290" s="419"/>
      <c r="BW7290" s="419"/>
      <c r="BX7290" s="397"/>
      <c r="BZ7290" s="449"/>
      <c r="CB7290" s="419"/>
      <c r="CC7290" s="419"/>
      <c r="CD7290" s="419"/>
      <c r="CF7290" s="419"/>
      <c r="CG7290" s="419"/>
      <c r="CH7290" s="419"/>
    </row>
    <row r="7291" spans="3:86" ht="21" thickBot="1">
      <c r="C7291" s="425"/>
      <c r="P7291" s="431"/>
      <c r="R7291" s="419"/>
      <c r="S7291" s="446"/>
      <c r="T7291" s="419"/>
      <c r="V7291" s="196"/>
      <c r="W7291" s="419"/>
      <c r="X7291" s="419"/>
      <c r="Z7291" s="419"/>
      <c r="AA7291" s="419"/>
      <c r="AB7291" s="419"/>
      <c r="AD7291" s="419"/>
      <c r="AE7291" s="419"/>
      <c r="AF7291" s="419"/>
      <c r="AH7291" s="419"/>
      <c r="AI7291" s="419"/>
      <c r="AJ7291" s="419"/>
      <c r="AL7291" s="419"/>
      <c r="AM7291" s="419"/>
      <c r="AN7291" s="403"/>
      <c r="AO7291" s="419"/>
      <c r="AP7291" s="419"/>
      <c r="AQ7291" s="419"/>
      <c r="AR7291" s="419"/>
      <c r="AS7291" s="419"/>
      <c r="AT7291" s="419"/>
      <c r="AU7291" s="419"/>
      <c r="AV7291" s="419"/>
      <c r="AX7291" s="419"/>
      <c r="AY7291" s="419"/>
      <c r="AZ7291" s="419"/>
      <c r="BB7291" s="419"/>
      <c r="BC7291" s="419"/>
      <c r="BD7291" s="419"/>
      <c r="BF7291" s="419"/>
      <c r="BG7291" s="419"/>
      <c r="BH7291" s="419"/>
      <c r="BJ7291" s="419"/>
      <c r="BK7291" s="419"/>
      <c r="BL7291" s="419"/>
      <c r="BN7291" s="419"/>
      <c r="BO7291" s="419"/>
      <c r="BP7291" s="419"/>
      <c r="BR7291" s="419"/>
      <c r="BS7291" s="419"/>
      <c r="BT7291" s="419"/>
      <c r="BV7291" s="419"/>
      <c r="BW7291" s="419"/>
      <c r="BX7291" s="397"/>
      <c r="BZ7291" s="449"/>
      <c r="CB7291" s="419"/>
      <c r="CC7291" s="419"/>
      <c r="CD7291" s="419"/>
      <c r="CF7291" s="419"/>
      <c r="CG7291" s="419"/>
      <c r="CH7291" s="419"/>
    </row>
    <row r="7292" spans="3:86" ht="21" thickBot="1">
      <c r="C7292" s="425"/>
      <c r="P7292" s="431"/>
      <c r="R7292" s="419"/>
      <c r="S7292" s="446"/>
      <c r="T7292" s="419"/>
      <c r="V7292" s="196"/>
      <c r="W7292" s="419"/>
      <c r="X7292" s="419"/>
      <c r="Z7292" s="419"/>
      <c r="AA7292" s="419"/>
      <c r="AB7292" s="419"/>
      <c r="AD7292" s="419"/>
      <c r="AE7292" s="419"/>
      <c r="AF7292" s="419"/>
      <c r="AH7292" s="419"/>
      <c r="AI7292" s="419"/>
      <c r="AJ7292" s="419"/>
      <c r="AL7292" s="419"/>
      <c r="AM7292" s="419"/>
      <c r="AN7292" s="403"/>
      <c r="AO7292" s="419"/>
      <c r="AP7292" s="419"/>
      <c r="AQ7292" s="419"/>
      <c r="AR7292" s="419"/>
      <c r="AS7292" s="419"/>
      <c r="AT7292" s="419"/>
      <c r="AU7292" s="419"/>
      <c r="AV7292" s="419"/>
      <c r="AX7292" s="419"/>
      <c r="AY7292" s="419"/>
      <c r="AZ7292" s="419"/>
      <c r="BB7292" s="419"/>
      <c r="BC7292" s="419"/>
      <c r="BD7292" s="419"/>
      <c r="BF7292" s="419"/>
      <c r="BG7292" s="419"/>
      <c r="BH7292" s="419"/>
      <c r="BJ7292" s="419"/>
      <c r="BK7292" s="419"/>
      <c r="BL7292" s="419"/>
      <c r="BN7292" s="419"/>
      <c r="BO7292" s="419"/>
      <c r="BP7292" s="419"/>
      <c r="BR7292" s="419"/>
      <c r="BS7292" s="419"/>
      <c r="BT7292" s="419"/>
      <c r="BV7292" s="419"/>
      <c r="BW7292" s="419"/>
      <c r="BX7292" s="397"/>
      <c r="BZ7292" s="449"/>
      <c r="CB7292" s="419"/>
      <c r="CC7292" s="419"/>
      <c r="CD7292" s="419"/>
      <c r="CF7292" s="419"/>
      <c r="CG7292" s="419"/>
      <c r="CH7292" s="419"/>
    </row>
    <row r="7293" spans="3:86" ht="21" thickBot="1">
      <c r="C7293" s="425"/>
      <c r="P7293" s="431"/>
      <c r="R7293" s="419"/>
      <c r="S7293" s="446"/>
      <c r="T7293" s="419"/>
      <c r="V7293" s="196"/>
      <c r="W7293" s="419"/>
      <c r="X7293" s="419"/>
      <c r="Z7293" s="419"/>
      <c r="AA7293" s="419"/>
      <c r="AB7293" s="419"/>
      <c r="AD7293" s="419"/>
      <c r="AE7293" s="419"/>
      <c r="AF7293" s="419"/>
      <c r="AH7293" s="419"/>
      <c r="AI7293" s="419"/>
      <c r="AJ7293" s="419"/>
      <c r="AL7293" s="419"/>
      <c r="AM7293" s="419"/>
      <c r="AN7293" s="403"/>
      <c r="AO7293" s="419"/>
      <c r="AP7293" s="419"/>
      <c r="AQ7293" s="419"/>
      <c r="AR7293" s="419"/>
      <c r="AS7293" s="419"/>
      <c r="AT7293" s="419"/>
      <c r="AU7293" s="419"/>
      <c r="AV7293" s="419"/>
      <c r="AX7293" s="419"/>
      <c r="AY7293" s="419"/>
      <c r="AZ7293" s="419"/>
      <c r="BB7293" s="419"/>
      <c r="BC7293" s="419"/>
      <c r="BD7293" s="419"/>
      <c r="BF7293" s="419"/>
      <c r="BG7293" s="419"/>
      <c r="BH7293" s="419"/>
      <c r="BJ7293" s="419"/>
      <c r="BK7293" s="419"/>
      <c r="BL7293" s="419"/>
      <c r="BN7293" s="419"/>
      <c r="BO7293" s="419"/>
      <c r="BP7293" s="419"/>
      <c r="BR7293" s="419"/>
      <c r="BS7293" s="419"/>
      <c r="BT7293" s="419"/>
      <c r="BV7293" s="419"/>
      <c r="BW7293" s="419"/>
      <c r="BX7293" s="397"/>
      <c r="BZ7293" s="449"/>
      <c r="CB7293" s="419"/>
      <c r="CC7293" s="419"/>
      <c r="CD7293" s="419"/>
      <c r="CF7293" s="419"/>
      <c r="CG7293" s="419"/>
      <c r="CH7293" s="419"/>
    </row>
    <row r="7294" spans="3:86" ht="21" thickBot="1">
      <c r="C7294" s="425"/>
      <c r="P7294" s="431"/>
      <c r="R7294" s="419"/>
      <c r="S7294" s="446"/>
      <c r="T7294" s="419"/>
      <c r="V7294" s="196"/>
      <c r="W7294" s="419"/>
      <c r="X7294" s="419"/>
      <c r="Z7294" s="419"/>
      <c r="AA7294" s="419"/>
      <c r="AB7294" s="419"/>
      <c r="AD7294" s="419"/>
      <c r="AE7294" s="419"/>
      <c r="AF7294" s="419"/>
      <c r="AH7294" s="419"/>
      <c r="AI7294" s="419"/>
      <c r="AJ7294" s="419"/>
      <c r="AL7294" s="419"/>
      <c r="AM7294" s="419"/>
      <c r="AN7294" s="403"/>
      <c r="AO7294" s="419"/>
      <c r="AP7294" s="419"/>
      <c r="AQ7294" s="419"/>
      <c r="AR7294" s="419"/>
      <c r="AS7294" s="419"/>
      <c r="AT7294" s="419"/>
      <c r="AU7294" s="419"/>
      <c r="AV7294" s="419"/>
      <c r="AX7294" s="419"/>
      <c r="AY7294" s="419"/>
      <c r="AZ7294" s="419"/>
      <c r="BB7294" s="419"/>
      <c r="BC7294" s="419"/>
      <c r="BD7294" s="419"/>
      <c r="BF7294" s="419"/>
      <c r="BG7294" s="419"/>
      <c r="BH7294" s="419"/>
      <c r="BJ7294" s="419"/>
      <c r="BK7294" s="419"/>
      <c r="BL7294" s="419"/>
      <c r="BN7294" s="419"/>
      <c r="BO7294" s="419"/>
      <c r="BP7294" s="419"/>
      <c r="BR7294" s="419"/>
      <c r="BS7294" s="419"/>
      <c r="BT7294" s="419"/>
      <c r="BV7294" s="419"/>
      <c r="BW7294" s="419"/>
      <c r="BX7294" s="397"/>
      <c r="BZ7294" s="449"/>
      <c r="CB7294" s="419"/>
      <c r="CC7294" s="419"/>
      <c r="CD7294" s="419"/>
      <c r="CF7294" s="419"/>
      <c r="CG7294" s="419"/>
      <c r="CH7294" s="419"/>
    </row>
    <row r="7295" spans="3:86" ht="21" thickBot="1">
      <c r="C7295" s="425"/>
      <c r="P7295" s="431"/>
      <c r="R7295" s="419"/>
      <c r="S7295" s="446"/>
      <c r="T7295" s="419"/>
      <c r="V7295" s="196"/>
      <c r="W7295" s="419"/>
      <c r="X7295" s="419"/>
      <c r="Z7295" s="419"/>
      <c r="AA7295" s="419"/>
      <c r="AB7295" s="419"/>
      <c r="AD7295" s="419"/>
      <c r="AE7295" s="419"/>
      <c r="AF7295" s="419"/>
      <c r="AH7295" s="419"/>
      <c r="AI7295" s="419"/>
      <c r="AJ7295" s="419"/>
      <c r="AL7295" s="419"/>
      <c r="AM7295" s="419"/>
      <c r="AN7295" s="403"/>
      <c r="AO7295" s="419"/>
      <c r="AP7295" s="419"/>
      <c r="AQ7295" s="419"/>
      <c r="AR7295" s="419"/>
      <c r="AS7295" s="419"/>
      <c r="AT7295" s="419"/>
      <c r="AU7295" s="419"/>
      <c r="AV7295" s="419"/>
      <c r="AX7295" s="419"/>
      <c r="AY7295" s="419"/>
      <c r="AZ7295" s="419"/>
      <c r="BB7295" s="419"/>
      <c r="BC7295" s="419"/>
      <c r="BD7295" s="419"/>
      <c r="BF7295" s="419"/>
      <c r="BG7295" s="419"/>
      <c r="BH7295" s="419"/>
      <c r="BJ7295" s="419"/>
      <c r="BK7295" s="419"/>
      <c r="BL7295" s="419"/>
      <c r="BN7295" s="419"/>
      <c r="BO7295" s="419"/>
      <c r="BP7295" s="419"/>
      <c r="BR7295" s="419"/>
      <c r="BS7295" s="419"/>
      <c r="BT7295" s="419"/>
      <c r="BV7295" s="419"/>
      <c r="BW7295" s="419"/>
      <c r="BX7295" s="397"/>
      <c r="BZ7295" s="449"/>
      <c r="CB7295" s="419"/>
      <c r="CC7295" s="419"/>
      <c r="CD7295" s="419"/>
      <c r="CF7295" s="419"/>
      <c r="CG7295" s="419"/>
      <c r="CH7295" s="419"/>
    </row>
    <row r="7296" spans="3:86" ht="21" thickBot="1">
      <c r="C7296" s="425"/>
      <c r="P7296" s="431"/>
      <c r="R7296" s="419"/>
      <c r="S7296" s="446"/>
      <c r="T7296" s="419"/>
      <c r="V7296" s="196"/>
      <c r="W7296" s="419"/>
      <c r="X7296" s="419"/>
      <c r="Z7296" s="419"/>
      <c r="AA7296" s="419"/>
      <c r="AB7296" s="419"/>
      <c r="AD7296" s="419"/>
      <c r="AE7296" s="419"/>
      <c r="AF7296" s="419"/>
      <c r="AH7296" s="419"/>
      <c r="AI7296" s="419"/>
      <c r="AJ7296" s="419"/>
      <c r="AL7296" s="419"/>
      <c r="AM7296" s="419"/>
      <c r="AN7296" s="403"/>
      <c r="AO7296" s="419"/>
      <c r="AP7296" s="419"/>
      <c r="AQ7296" s="419"/>
      <c r="AR7296" s="419"/>
      <c r="AS7296" s="419"/>
      <c r="AT7296" s="419"/>
      <c r="AU7296" s="419"/>
      <c r="AV7296" s="419"/>
      <c r="AX7296" s="419"/>
      <c r="AY7296" s="419"/>
      <c r="AZ7296" s="419"/>
      <c r="BB7296" s="419"/>
      <c r="BC7296" s="419"/>
      <c r="BD7296" s="419"/>
      <c r="BF7296" s="419"/>
      <c r="BG7296" s="419"/>
      <c r="BH7296" s="419"/>
      <c r="BJ7296" s="419"/>
      <c r="BK7296" s="419"/>
      <c r="BL7296" s="419"/>
      <c r="BN7296" s="419"/>
      <c r="BO7296" s="419"/>
      <c r="BP7296" s="419"/>
      <c r="BR7296" s="419"/>
      <c r="BS7296" s="419"/>
      <c r="BT7296" s="419"/>
      <c r="BV7296" s="419"/>
      <c r="BW7296" s="419"/>
      <c r="BX7296" s="397"/>
      <c r="BZ7296" s="449"/>
      <c r="CB7296" s="419"/>
      <c r="CC7296" s="419"/>
      <c r="CD7296" s="419"/>
      <c r="CF7296" s="419"/>
      <c r="CG7296" s="419"/>
      <c r="CH7296" s="419"/>
    </row>
    <row r="7297" spans="3:86" ht="21" thickBot="1">
      <c r="C7297" s="425"/>
      <c r="P7297" s="431"/>
      <c r="R7297" s="419"/>
      <c r="S7297" s="446"/>
      <c r="T7297" s="419"/>
      <c r="V7297" s="196"/>
      <c r="W7297" s="419"/>
      <c r="X7297" s="419"/>
      <c r="Z7297" s="419"/>
      <c r="AA7297" s="419"/>
      <c r="AB7297" s="419"/>
      <c r="AD7297" s="419"/>
      <c r="AE7297" s="419"/>
      <c r="AF7297" s="419"/>
      <c r="AH7297" s="419"/>
      <c r="AI7297" s="419"/>
      <c r="AJ7297" s="419"/>
      <c r="AL7297" s="419"/>
      <c r="AM7297" s="419"/>
      <c r="AN7297" s="403"/>
      <c r="AO7297" s="419"/>
      <c r="AP7297" s="419"/>
      <c r="AQ7297" s="419"/>
      <c r="AR7297" s="419"/>
      <c r="AS7297" s="419"/>
      <c r="AT7297" s="419"/>
      <c r="AU7297" s="419"/>
      <c r="AV7297" s="419"/>
      <c r="AX7297" s="419"/>
      <c r="AY7297" s="419"/>
      <c r="AZ7297" s="419"/>
      <c r="BB7297" s="419"/>
      <c r="BC7297" s="419"/>
      <c r="BD7297" s="419"/>
      <c r="BF7297" s="419"/>
      <c r="BG7297" s="419"/>
      <c r="BH7297" s="419"/>
      <c r="BJ7297" s="419"/>
      <c r="BK7297" s="419"/>
      <c r="BL7297" s="419"/>
      <c r="BN7297" s="419"/>
      <c r="BO7297" s="419"/>
      <c r="BP7297" s="419"/>
      <c r="BR7297" s="419"/>
      <c r="BS7297" s="419"/>
      <c r="BT7297" s="419"/>
      <c r="BV7297" s="419"/>
      <c r="BW7297" s="419"/>
      <c r="BX7297" s="397"/>
      <c r="BZ7297" s="449"/>
      <c r="CB7297" s="419"/>
      <c r="CC7297" s="419"/>
      <c r="CD7297" s="419"/>
      <c r="CF7297" s="419"/>
      <c r="CG7297" s="419"/>
      <c r="CH7297" s="419"/>
    </row>
    <row r="7298" spans="3:86" ht="21" thickBot="1">
      <c r="C7298" s="425"/>
      <c r="P7298" s="431"/>
      <c r="R7298" s="419"/>
      <c r="S7298" s="446"/>
      <c r="T7298" s="419"/>
      <c r="V7298" s="196"/>
      <c r="W7298" s="419"/>
      <c r="X7298" s="419"/>
      <c r="Z7298" s="419"/>
      <c r="AA7298" s="419"/>
      <c r="AB7298" s="419"/>
      <c r="AD7298" s="419"/>
      <c r="AE7298" s="419"/>
      <c r="AF7298" s="419"/>
      <c r="AH7298" s="419"/>
      <c r="AI7298" s="419"/>
      <c r="AJ7298" s="419"/>
      <c r="AL7298" s="419"/>
      <c r="AM7298" s="419"/>
      <c r="AN7298" s="403"/>
      <c r="AO7298" s="419"/>
      <c r="AP7298" s="419"/>
      <c r="AQ7298" s="419"/>
      <c r="AR7298" s="419"/>
      <c r="AS7298" s="419"/>
      <c r="AT7298" s="419"/>
      <c r="AU7298" s="419"/>
      <c r="AV7298" s="419"/>
      <c r="AX7298" s="419"/>
      <c r="AY7298" s="419"/>
      <c r="AZ7298" s="419"/>
      <c r="BB7298" s="419"/>
      <c r="BC7298" s="419"/>
      <c r="BD7298" s="419"/>
      <c r="BF7298" s="419"/>
      <c r="BG7298" s="419"/>
      <c r="BH7298" s="419"/>
      <c r="BJ7298" s="419"/>
      <c r="BK7298" s="419"/>
      <c r="BL7298" s="419"/>
      <c r="BN7298" s="419"/>
      <c r="BO7298" s="419"/>
      <c r="BP7298" s="419"/>
      <c r="BR7298" s="419"/>
      <c r="BS7298" s="419"/>
      <c r="BT7298" s="419"/>
      <c r="BV7298" s="419"/>
      <c r="BW7298" s="419"/>
      <c r="BX7298" s="397"/>
      <c r="BZ7298" s="449"/>
      <c r="CB7298" s="419"/>
      <c r="CC7298" s="419"/>
      <c r="CD7298" s="419"/>
      <c r="CF7298" s="419"/>
      <c r="CG7298" s="419"/>
      <c r="CH7298" s="419"/>
    </row>
    <row r="7299" spans="3:86" ht="21" thickBot="1">
      <c r="C7299" s="425"/>
      <c r="P7299" s="431"/>
      <c r="R7299" s="419"/>
      <c r="S7299" s="446"/>
      <c r="T7299" s="419"/>
      <c r="V7299" s="196"/>
      <c r="W7299" s="419"/>
      <c r="X7299" s="419"/>
      <c r="Z7299" s="419"/>
      <c r="AA7299" s="419"/>
      <c r="AB7299" s="419"/>
      <c r="AD7299" s="419"/>
      <c r="AE7299" s="419"/>
      <c r="AF7299" s="419"/>
      <c r="AH7299" s="419"/>
      <c r="AI7299" s="419"/>
      <c r="AJ7299" s="419"/>
      <c r="AL7299" s="419"/>
      <c r="AM7299" s="419"/>
      <c r="AN7299" s="403"/>
      <c r="AO7299" s="419"/>
      <c r="AP7299" s="419"/>
      <c r="AQ7299" s="419"/>
      <c r="AR7299" s="419"/>
      <c r="AS7299" s="419"/>
      <c r="AT7299" s="419"/>
      <c r="AU7299" s="419"/>
      <c r="AV7299" s="419"/>
      <c r="AX7299" s="419"/>
      <c r="AY7299" s="419"/>
      <c r="AZ7299" s="419"/>
      <c r="BB7299" s="419"/>
      <c r="BC7299" s="419"/>
      <c r="BD7299" s="419"/>
      <c r="BF7299" s="419"/>
      <c r="BG7299" s="419"/>
      <c r="BH7299" s="419"/>
      <c r="BJ7299" s="419"/>
      <c r="BK7299" s="419"/>
      <c r="BL7299" s="419"/>
      <c r="BN7299" s="419"/>
      <c r="BO7299" s="419"/>
      <c r="BP7299" s="419"/>
      <c r="BR7299" s="419"/>
      <c r="BS7299" s="419"/>
      <c r="BT7299" s="419"/>
      <c r="BV7299" s="419"/>
      <c r="BW7299" s="419"/>
      <c r="BX7299" s="397"/>
      <c r="BZ7299" s="449"/>
      <c r="CB7299" s="419"/>
      <c r="CC7299" s="419"/>
      <c r="CD7299" s="419"/>
      <c r="CF7299" s="419"/>
      <c r="CG7299" s="419"/>
      <c r="CH7299" s="419"/>
    </row>
    <row r="7300" spans="3:86" ht="21" thickBot="1">
      <c r="C7300" s="425"/>
      <c r="P7300" s="431"/>
      <c r="R7300" s="419"/>
      <c r="S7300" s="446"/>
      <c r="T7300" s="419"/>
      <c r="V7300" s="196"/>
      <c r="W7300" s="419"/>
      <c r="X7300" s="419"/>
      <c r="Z7300" s="419"/>
      <c r="AA7300" s="419"/>
      <c r="AB7300" s="419"/>
      <c r="AD7300" s="419"/>
      <c r="AE7300" s="419"/>
      <c r="AF7300" s="419"/>
      <c r="AH7300" s="419"/>
      <c r="AI7300" s="419"/>
      <c r="AJ7300" s="419"/>
      <c r="AL7300" s="419"/>
      <c r="AM7300" s="419"/>
      <c r="AN7300" s="403"/>
      <c r="AO7300" s="419"/>
      <c r="AP7300" s="419"/>
      <c r="AQ7300" s="419"/>
      <c r="AR7300" s="419"/>
      <c r="AS7300" s="419"/>
      <c r="AT7300" s="419"/>
      <c r="AU7300" s="419"/>
      <c r="AV7300" s="419"/>
      <c r="AX7300" s="419"/>
      <c r="AY7300" s="419"/>
      <c r="AZ7300" s="419"/>
      <c r="BB7300" s="419"/>
      <c r="BC7300" s="419"/>
      <c r="BD7300" s="419"/>
      <c r="BF7300" s="419"/>
      <c r="BG7300" s="419"/>
      <c r="BH7300" s="419"/>
      <c r="BJ7300" s="419"/>
      <c r="BK7300" s="419"/>
      <c r="BL7300" s="419"/>
      <c r="BN7300" s="419"/>
      <c r="BO7300" s="419"/>
      <c r="BP7300" s="419"/>
      <c r="BR7300" s="419"/>
      <c r="BS7300" s="419"/>
      <c r="BT7300" s="419"/>
      <c r="BV7300" s="419"/>
      <c r="BW7300" s="419"/>
      <c r="BX7300" s="397"/>
      <c r="BZ7300" s="449"/>
      <c r="CB7300" s="419"/>
      <c r="CC7300" s="419"/>
      <c r="CD7300" s="419"/>
      <c r="CF7300" s="419"/>
      <c r="CG7300" s="419"/>
      <c r="CH7300" s="419"/>
    </row>
    <row r="7301" spans="3:86" ht="21" thickBot="1">
      <c r="C7301" s="425"/>
      <c r="P7301" s="431"/>
      <c r="R7301" s="419"/>
      <c r="S7301" s="446"/>
      <c r="T7301" s="419"/>
      <c r="V7301" s="196"/>
      <c r="W7301" s="419"/>
      <c r="X7301" s="419"/>
      <c r="Z7301" s="419"/>
      <c r="AA7301" s="419"/>
      <c r="AB7301" s="419"/>
      <c r="AD7301" s="419"/>
      <c r="AE7301" s="419"/>
      <c r="AF7301" s="419"/>
      <c r="AH7301" s="419"/>
      <c r="AI7301" s="419"/>
      <c r="AJ7301" s="419"/>
      <c r="AL7301" s="419"/>
      <c r="AM7301" s="419"/>
      <c r="AN7301" s="403"/>
      <c r="AO7301" s="419"/>
      <c r="AP7301" s="419"/>
      <c r="AQ7301" s="419"/>
      <c r="AR7301" s="419"/>
      <c r="AS7301" s="419"/>
      <c r="AT7301" s="419"/>
      <c r="AU7301" s="419"/>
      <c r="AV7301" s="419"/>
      <c r="AX7301" s="419"/>
      <c r="AY7301" s="419"/>
      <c r="AZ7301" s="419"/>
      <c r="BB7301" s="419"/>
      <c r="BC7301" s="419"/>
      <c r="BD7301" s="419"/>
      <c r="BF7301" s="419"/>
      <c r="BG7301" s="419"/>
      <c r="BH7301" s="419"/>
      <c r="BJ7301" s="419"/>
      <c r="BK7301" s="419"/>
      <c r="BL7301" s="419"/>
      <c r="BN7301" s="419"/>
      <c r="BO7301" s="419"/>
      <c r="BP7301" s="419"/>
      <c r="BR7301" s="419"/>
      <c r="BS7301" s="419"/>
      <c r="BT7301" s="419"/>
      <c r="BV7301" s="419"/>
      <c r="BW7301" s="419"/>
      <c r="BX7301" s="397"/>
      <c r="BZ7301" s="449"/>
      <c r="CB7301" s="419"/>
      <c r="CC7301" s="419"/>
      <c r="CD7301" s="419"/>
      <c r="CF7301" s="419"/>
      <c r="CG7301" s="419"/>
      <c r="CH7301" s="419"/>
    </row>
    <row r="7302" spans="3:86" ht="21" thickBot="1">
      <c r="C7302" s="425"/>
      <c r="P7302" s="431"/>
      <c r="R7302" s="419"/>
      <c r="S7302" s="446"/>
      <c r="T7302" s="419"/>
      <c r="V7302" s="196"/>
      <c r="W7302" s="419"/>
      <c r="X7302" s="419"/>
      <c r="Z7302" s="419"/>
      <c r="AA7302" s="419"/>
      <c r="AB7302" s="419"/>
      <c r="AD7302" s="419"/>
      <c r="AE7302" s="419"/>
      <c r="AF7302" s="419"/>
      <c r="AH7302" s="419"/>
      <c r="AI7302" s="419"/>
      <c r="AJ7302" s="419"/>
      <c r="AL7302" s="419"/>
      <c r="AM7302" s="419"/>
      <c r="AN7302" s="403"/>
      <c r="AO7302" s="419"/>
      <c r="AP7302" s="419"/>
      <c r="AQ7302" s="419"/>
      <c r="AR7302" s="419"/>
      <c r="AS7302" s="419"/>
      <c r="AT7302" s="419"/>
      <c r="AU7302" s="419"/>
      <c r="AV7302" s="419"/>
      <c r="AX7302" s="419"/>
      <c r="AY7302" s="419"/>
      <c r="AZ7302" s="419"/>
      <c r="BB7302" s="419"/>
      <c r="BC7302" s="419"/>
      <c r="BD7302" s="419"/>
      <c r="BF7302" s="419"/>
      <c r="BG7302" s="419"/>
      <c r="BH7302" s="419"/>
      <c r="BJ7302" s="419"/>
      <c r="BK7302" s="419"/>
      <c r="BL7302" s="419"/>
      <c r="BN7302" s="419"/>
      <c r="BO7302" s="419"/>
      <c r="BP7302" s="419"/>
      <c r="BR7302" s="419"/>
      <c r="BS7302" s="419"/>
      <c r="BT7302" s="419"/>
      <c r="BV7302" s="419"/>
      <c r="BW7302" s="419"/>
      <c r="BX7302" s="397"/>
      <c r="BZ7302" s="449"/>
      <c r="CB7302" s="419"/>
      <c r="CC7302" s="419"/>
      <c r="CD7302" s="419"/>
      <c r="CF7302" s="419"/>
      <c r="CG7302" s="419"/>
      <c r="CH7302" s="419"/>
    </row>
    <row r="7303" spans="3:86" ht="21" thickBot="1">
      <c r="C7303" s="425"/>
      <c r="P7303" s="431"/>
      <c r="R7303" s="419"/>
      <c r="S7303" s="446"/>
      <c r="T7303" s="419"/>
      <c r="V7303" s="196"/>
      <c r="W7303" s="419"/>
      <c r="X7303" s="419"/>
      <c r="Z7303" s="419"/>
      <c r="AA7303" s="419"/>
      <c r="AB7303" s="419"/>
      <c r="AD7303" s="419"/>
      <c r="AE7303" s="419"/>
      <c r="AF7303" s="419"/>
      <c r="AH7303" s="419"/>
      <c r="AI7303" s="419"/>
      <c r="AJ7303" s="419"/>
      <c r="AL7303" s="419"/>
      <c r="AM7303" s="419"/>
      <c r="AN7303" s="403"/>
      <c r="AO7303" s="419"/>
      <c r="AP7303" s="419"/>
      <c r="AQ7303" s="419"/>
      <c r="AR7303" s="419"/>
      <c r="AS7303" s="419"/>
      <c r="AT7303" s="419"/>
      <c r="AU7303" s="419"/>
      <c r="AV7303" s="419"/>
      <c r="AX7303" s="419"/>
      <c r="AY7303" s="419"/>
      <c r="AZ7303" s="419"/>
      <c r="BB7303" s="419"/>
      <c r="BC7303" s="419"/>
      <c r="BD7303" s="419"/>
      <c r="BF7303" s="419"/>
      <c r="BG7303" s="419"/>
      <c r="BH7303" s="419"/>
      <c r="BJ7303" s="419"/>
      <c r="BK7303" s="419"/>
      <c r="BL7303" s="419"/>
      <c r="BN7303" s="419"/>
      <c r="BO7303" s="419"/>
      <c r="BP7303" s="419"/>
      <c r="BR7303" s="419"/>
      <c r="BS7303" s="419"/>
      <c r="BT7303" s="419"/>
      <c r="BV7303" s="419"/>
      <c r="BW7303" s="419"/>
      <c r="BX7303" s="397"/>
      <c r="BZ7303" s="449"/>
      <c r="CB7303" s="419"/>
      <c r="CC7303" s="419"/>
      <c r="CD7303" s="419"/>
      <c r="CF7303" s="419"/>
      <c r="CG7303" s="419"/>
      <c r="CH7303" s="419"/>
    </row>
    <row r="7304" spans="3:86" ht="21" thickBot="1">
      <c r="C7304" s="425"/>
      <c r="P7304" s="431"/>
      <c r="R7304" s="419"/>
      <c r="S7304" s="446"/>
      <c r="T7304" s="419"/>
      <c r="V7304" s="196"/>
      <c r="W7304" s="419"/>
      <c r="X7304" s="419"/>
      <c r="Z7304" s="419"/>
      <c r="AA7304" s="419"/>
      <c r="AB7304" s="419"/>
      <c r="AD7304" s="419"/>
      <c r="AE7304" s="419"/>
      <c r="AF7304" s="419"/>
      <c r="AH7304" s="419"/>
      <c r="AI7304" s="419"/>
      <c r="AJ7304" s="419"/>
      <c r="AL7304" s="419"/>
      <c r="AM7304" s="419"/>
      <c r="AN7304" s="403"/>
      <c r="AO7304" s="419"/>
      <c r="AP7304" s="419"/>
      <c r="AQ7304" s="419"/>
      <c r="AR7304" s="419"/>
      <c r="AS7304" s="419"/>
      <c r="AT7304" s="419"/>
      <c r="AU7304" s="419"/>
      <c r="AV7304" s="419"/>
      <c r="AX7304" s="419"/>
      <c r="AY7304" s="419"/>
      <c r="AZ7304" s="419"/>
      <c r="BB7304" s="419"/>
      <c r="BC7304" s="419"/>
      <c r="BD7304" s="419"/>
      <c r="BF7304" s="419"/>
      <c r="BG7304" s="419"/>
      <c r="BH7304" s="419"/>
      <c r="BJ7304" s="419"/>
      <c r="BK7304" s="419"/>
      <c r="BL7304" s="419"/>
      <c r="BN7304" s="419"/>
      <c r="BO7304" s="419"/>
      <c r="BP7304" s="419"/>
      <c r="BR7304" s="419"/>
      <c r="BS7304" s="419"/>
      <c r="BT7304" s="419"/>
      <c r="BV7304" s="419"/>
      <c r="BW7304" s="419"/>
      <c r="BX7304" s="397"/>
      <c r="BZ7304" s="449"/>
      <c r="CB7304" s="419"/>
      <c r="CC7304" s="419"/>
      <c r="CD7304" s="419"/>
      <c r="CF7304" s="419"/>
      <c r="CG7304" s="419"/>
      <c r="CH7304" s="419"/>
    </row>
    <row r="7305" spans="3:86" ht="21" thickBot="1">
      <c r="C7305" s="425"/>
      <c r="P7305" s="431"/>
      <c r="R7305" s="419"/>
      <c r="S7305" s="446"/>
      <c r="T7305" s="419"/>
      <c r="V7305" s="196"/>
      <c r="W7305" s="419"/>
      <c r="X7305" s="419"/>
      <c r="Z7305" s="419"/>
      <c r="AA7305" s="419"/>
      <c r="AB7305" s="419"/>
      <c r="AD7305" s="419"/>
      <c r="AE7305" s="419"/>
      <c r="AF7305" s="419"/>
      <c r="AH7305" s="419"/>
      <c r="AI7305" s="419"/>
      <c r="AJ7305" s="419"/>
      <c r="AL7305" s="419"/>
      <c r="AM7305" s="419"/>
      <c r="AN7305" s="403"/>
      <c r="AO7305" s="419"/>
      <c r="AP7305" s="419"/>
      <c r="AQ7305" s="419"/>
      <c r="AR7305" s="419"/>
      <c r="AS7305" s="419"/>
      <c r="AT7305" s="419"/>
      <c r="AU7305" s="419"/>
      <c r="AV7305" s="419"/>
      <c r="AX7305" s="419"/>
      <c r="AY7305" s="419"/>
      <c r="AZ7305" s="419"/>
      <c r="BB7305" s="419"/>
      <c r="BC7305" s="419"/>
      <c r="BD7305" s="419"/>
      <c r="BF7305" s="419"/>
      <c r="BG7305" s="419"/>
      <c r="BH7305" s="419"/>
      <c r="BJ7305" s="419"/>
      <c r="BK7305" s="419"/>
      <c r="BL7305" s="419"/>
      <c r="BN7305" s="419"/>
      <c r="BO7305" s="419"/>
      <c r="BP7305" s="419"/>
      <c r="BR7305" s="419"/>
      <c r="BS7305" s="419"/>
      <c r="BT7305" s="419"/>
      <c r="BV7305" s="419"/>
      <c r="BW7305" s="419"/>
      <c r="BX7305" s="397"/>
      <c r="BZ7305" s="449"/>
      <c r="CB7305" s="419"/>
      <c r="CC7305" s="419"/>
      <c r="CD7305" s="419"/>
      <c r="CF7305" s="419"/>
      <c r="CG7305" s="419"/>
      <c r="CH7305" s="419"/>
    </row>
    <row r="7306" spans="3:86" ht="21" thickBot="1">
      <c r="C7306" s="425"/>
      <c r="P7306" s="431"/>
      <c r="R7306" s="419"/>
      <c r="S7306" s="446"/>
      <c r="T7306" s="419"/>
      <c r="V7306" s="196"/>
      <c r="W7306" s="419"/>
      <c r="X7306" s="419"/>
      <c r="Z7306" s="419"/>
      <c r="AA7306" s="419"/>
      <c r="AB7306" s="419"/>
      <c r="AD7306" s="419"/>
      <c r="AE7306" s="419"/>
      <c r="AF7306" s="419"/>
      <c r="AH7306" s="419"/>
      <c r="AI7306" s="419"/>
      <c r="AJ7306" s="419"/>
      <c r="AL7306" s="419"/>
      <c r="AM7306" s="419"/>
      <c r="AN7306" s="403"/>
      <c r="AO7306" s="419"/>
      <c r="AP7306" s="419"/>
      <c r="AQ7306" s="419"/>
      <c r="AR7306" s="419"/>
      <c r="AS7306" s="419"/>
      <c r="AT7306" s="419"/>
      <c r="AU7306" s="419"/>
      <c r="AV7306" s="419"/>
      <c r="AX7306" s="419"/>
      <c r="AY7306" s="419"/>
      <c r="AZ7306" s="419"/>
      <c r="BB7306" s="419"/>
      <c r="BC7306" s="419"/>
      <c r="BD7306" s="419"/>
      <c r="BF7306" s="419"/>
      <c r="BG7306" s="419"/>
      <c r="BH7306" s="419"/>
      <c r="BJ7306" s="419"/>
      <c r="BK7306" s="419"/>
      <c r="BL7306" s="419"/>
      <c r="BN7306" s="419"/>
      <c r="BO7306" s="419"/>
      <c r="BP7306" s="419"/>
      <c r="BR7306" s="419"/>
      <c r="BS7306" s="419"/>
      <c r="BT7306" s="419"/>
      <c r="BV7306" s="419"/>
      <c r="BW7306" s="419"/>
      <c r="BX7306" s="397"/>
      <c r="BZ7306" s="449"/>
      <c r="CB7306" s="419"/>
      <c r="CC7306" s="419"/>
      <c r="CD7306" s="419"/>
      <c r="CF7306" s="419"/>
      <c r="CG7306" s="419"/>
      <c r="CH7306" s="419"/>
    </row>
    <row r="7307" spans="3:86" ht="21" thickBot="1">
      <c r="C7307" s="425"/>
      <c r="P7307" s="431"/>
      <c r="R7307" s="419"/>
      <c r="S7307" s="446"/>
      <c r="T7307" s="419"/>
      <c r="V7307" s="196"/>
      <c r="W7307" s="419"/>
      <c r="X7307" s="419"/>
      <c r="Z7307" s="419"/>
      <c r="AA7307" s="419"/>
      <c r="AB7307" s="419"/>
      <c r="AD7307" s="419"/>
      <c r="AE7307" s="419"/>
      <c r="AF7307" s="419"/>
      <c r="AH7307" s="419"/>
      <c r="AI7307" s="419"/>
      <c r="AJ7307" s="419"/>
      <c r="AL7307" s="419"/>
      <c r="AM7307" s="419"/>
      <c r="AN7307" s="403"/>
      <c r="AO7307" s="419"/>
      <c r="AP7307" s="419"/>
      <c r="AQ7307" s="419"/>
      <c r="AR7307" s="419"/>
      <c r="AS7307" s="419"/>
      <c r="AT7307" s="419"/>
      <c r="AU7307" s="419"/>
      <c r="AV7307" s="419"/>
      <c r="AX7307" s="419"/>
      <c r="AY7307" s="419"/>
      <c r="AZ7307" s="419"/>
      <c r="BB7307" s="419"/>
      <c r="BC7307" s="419"/>
      <c r="BD7307" s="419"/>
      <c r="BF7307" s="419"/>
      <c r="BG7307" s="419"/>
      <c r="BH7307" s="419"/>
      <c r="BJ7307" s="419"/>
      <c r="BK7307" s="419"/>
      <c r="BL7307" s="419"/>
      <c r="BN7307" s="419"/>
      <c r="BO7307" s="419"/>
      <c r="BP7307" s="419"/>
      <c r="BR7307" s="419"/>
      <c r="BS7307" s="419"/>
      <c r="BT7307" s="419"/>
      <c r="BV7307" s="419"/>
      <c r="BW7307" s="419"/>
      <c r="BX7307" s="397"/>
      <c r="BZ7307" s="449"/>
      <c r="CB7307" s="419"/>
      <c r="CC7307" s="419"/>
      <c r="CD7307" s="419"/>
      <c r="CF7307" s="419"/>
      <c r="CG7307" s="419"/>
      <c r="CH7307" s="419"/>
    </row>
    <row r="7308" spans="3:86" ht="21" thickBot="1">
      <c r="C7308" s="425"/>
      <c r="P7308" s="431"/>
      <c r="R7308" s="419"/>
      <c r="S7308" s="446"/>
      <c r="T7308" s="419"/>
      <c r="V7308" s="196"/>
      <c r="W7308" s="419"/>
      <c r="X7308" s="419"/>
      <c r="Z7308" s="419"/>
      <c r="AA7308" s="419"/>
      <c r="AB7308" s="419"/>
      <c r="AD7308" s="419"/>
      <c r="AE7308" s="419"/>
      <c r="AF7308" s="419"/>
      <c r="AH7308" s="419"/>
      <c r="AI7308" s="419"/>
      <c r="AJ7308" s="419"/>
      <c r="AL7308" s="419"/>
      <c r="AM7308" s="419"/>
      <c r="AN7308" s="403"/>
      <c r="AO7308" s="419"/>
      <c r="AP7308" s="419"/>
      <c r="AQ7308" s="419"/>
      <c r="AR7308" s="419"/>
      <c r="AS7308" s="419"/>
      <c r="AT7308" s="419"/>
      <c r="AU7308" s="419"/>
      <c r="AV7308" s="419"/>
      <c r="AX7308" s="419"/>
      <c r="AY7308" s="419"/>
      <c r="AZ7308" s="419"/>
      <c r="BB7308" s="419"/>
      <c r="BC7308" s="419"/>
      <c r="BD7308" s="419"/>
      <c r="BF7308" s="419"/>
      <c r="BG7308" s="419"/>
      <c r="BH7308" s="419"/>
      <c r="BJ7308" s="419"/>
      <c r="BK7308" s="419"/>
      <c r="BL7308" s="419"/>
      <c r="BN7308" s="419"/>
      <c r="BO7308" s="419"/>
      <c r="BP7308" s="419"/>
      <c r="BR7308" s="419"/>
      <c r="BS7308" s="419"/>
      <c r="BT7308" s="419"/>
      <c r="BV7308" s="419"/>
      <c r="BW7308" s="419"/>
      <c r="BX7308" s="397"/>
      <c r="BZ7308" s="449"/>
      <c r="CB7308" s="419"/>
      <c r="CC7308" s="419"/>
      <c r="CD7308" s="419"/>
      <c r="CF7308" s="419"/>
      <c r="CG7308" s="419"/>
      <c r="CH7308" s="419"/>
    </row>
    <row r="7309" spans="3:86" ht="21" thickBot="1">
      <c r="C7309" s="425"/>
      <c r="P7309" s="431"/>
      <c r="R7309" s="419"/>
      <c r="S7309" s="446"/>
      <c r="T7309" s="419"/>
      <c r="V7309" s="196"/>
      <c r="W7309" s="419"/>
      <c r="X7309" s="419"/>
      <c r="Z7309" s="419"/>
      <c r="AA7309" s="419"/>
      <c r="AB7309" s="419"/>
      <c r="AD7309" s="419"/>
      <c r="AE7309" s="419"/>
      <c r="AF7309" s="419"/>
      <c r="AH7309" s="419"/>
      <c r="AI7309" s="419"/>
      <c r="AJ7309" s="419"/>
      <c r="AL7309" s="419"/>
      <c r="AM7309" s="419"/>
      <c r="AN7309" s="403"/>
      <c r="AO7309" s="419"/>
      <c r="AP7309" s="419"/>
      <c r="AQ7309" s="419"/>
      <c r="AR7309" s="419"/>
      <c r="AS7309" s="419"/>
      <c r="AT7309" s="419"/>
      <c r="AU7309" s="419"/>
      <c r="AV7309" s="419"/>
      <c r="AX7309" s="419"/>
      <c r="AY7309" s="419"/>
      <c r="AZ7309" s="419"/>
      <c r="BB7309" s="419"/>
      <c r="BC7309" s="419"/>
      <c r="BD7309" s="419"/>
      <c r="BF7309" s="419"/>
      <c r="BG7309" s="419"/>
      <c r="BH7309" s="419"/>
      <c r="BJ7309" s="419"/>
      <c r="BK7309" s="419"/>
      <c r="BL7309" s="419"/>
      <c r="BN7309" s="419"/>
      <c r="BO7309" s="419"/>
      <c r="BP7309" s="419"/>
      <c r="BR7309" s="419"/>
      <c r="BS7309" s="419"/>
      <c r="BT7309" s="419"/>
      <c r="BV7309" s="419"/>
      <c r="BW7309" s="419"/>
      <c r="BX7309" s="397"/>
      <c r="BZ7309" s="449"/>
      <c r="CB7309" s="419"/>
      <c r="CC7309" s="419"/>
      <c r="CD7309" s="419"/>
      <c r="CF7309" s="419"/>
      <c r="CG7309" s="419"/>
      <c r="CH7309" s="419"/>
    </row>
    <row r="7310" spans="3:86" ht="21" thickBot="1">
      <c r="C7310" s="425"/>
      <c r="P7310" s="431"/>
      <c r="R7310" s="419"/>
      <c r="S7310" s="446"/>
      <c r="T7310" s="419"/>
      <c r="V7310" s="196"/>
      <c r="W7310" s="419"/>
      <c r="X7310" s="419"/>
      <c r="Z7310" s="419"/>
      <c r="AA7310" s="419"/>
      <c r="AB7310" s="419"/>
      <c r="AD7310" s="419"/>
      <c r="AE7310" s="419"/>
      <c r="AF7310" s="419"/>
      <c r="AH7310" s="419"/>
      <c r="AI7310" s="419"/>
      <c r="AJ7310" s="419"/>
      <c r="AL7310" s="419"/>
      <c r="AM7310" s="419"/>
      <c r="AN7310" s="403"/>
      <c r="AO7310" s="419"/>
      <c r="AP7310" s="419"/>
      <c r="AQ7310" s="419"/>
      <c r="AR7310" s="419"/>
      <c r="AS7310" s="419"/>
      <c r="AT7310" s="419"/>
      <c r="AU7310" s="419"/>
      <c r="AV7310" s="419"/>
      <c r="AX7310" s="419"/>
      <c r="AY7310" s="419"/>
      <c r="AZ7310" s="419"/>
      <c r="BB7310" s="419"/>
      <c r="BC7310" s="419"/>
      <c r="BD7310" s="419"/>
      <c r="BF7310" s="419"/>
      <c r="BG7310" s="419"/>
      <c r="BH7310" s="419"/>
      <c r="BJ7310" s="419"/>
      <c r="BK7310" s="419"/>
      <c r="BL7310" s="419"/>
      <c r="BN7310" s="419"/>
      <c r="BO7310" s="419"/>
      <c r="BP7310" s="419"/>
      <c r="BR7310" s="419"/>
      <c r="BS7310" s="419"/>
      <c r="BT7310" s="419"/>
      <c r="BV7310" s="419"/>
      <c r="BW7310" s="419"/>
      <c r="BX7310" s="397"/>
      <c r="BZ7310" s="449"/>
      <c r="CB7310" s="419"/>
      <c r="CC7310" s="419"/>
      <c r="CD7310" s="419"/>
      <c r="CF7310" s="419"/>
      <c r="CG7310" s="419"/>
      <c r="CH7310" s="419"/>
    </row>
    <row r="7311" spans="3:86" ht="21" thickBot="1">
      <c r="C7311" s="425"/>
      <c r="P7311" s="431"/>
      <c r="R7311" s="419"/>
      <c r="S7311" s="446"/>
      <c r="T7311" s="419"/>
      <c r="V7311" s="196"/>
      <c r="W7311" s="419"/>
      <c r="X7311" s="419"/>
      <c r="Z7311" s="419"/>
      <c r="AA7311" s="419"/>
      <c r="AB7311" s="419"/>
      <c r="AD7311" s="419"/>
      <c r="AE7311" s="419"/>
      <c r="AF7311" s="419"/>
      <c r="AH7311" s="419"/>
      <c r="AI7311" s="419"/>
      <c r="AJ7311" s="419"/>
      <c r="AL7311" s="419"/>
      <c r="AM7311" s="419"/>
      <c r="AN7311" s="403"/>
      <c r="AO7311" s="419"/>
      <c r="AP7311" s="419"/>
      <c r="AQ7311" s="419"/>
      <c r="AR7311" s="419"/>
      <c r="AS7311" s="419"/>
      <c r="AT7311" s="419"/>
      <c r="AU7311" s="419"/>
      <c r="AV7311" s="419"/>
      <c r="AX7311" s="419"/>
      <c r="AY7311" s="419"/>
      <c r="AZ7311" s="419"/>
      <c r="BB7311" s="419"/>
      <c r="BC7311" s="419"/>
      <c r="BD7311" s="419"/>
      <c r="BF7311" s="419"/>
      <c r="BG7311" s="419"/>
      <c r="BH7311" s="419"/>
      <c r="BJ7311" s="419"/>
      <c r="BK7311" s="419"/>
      <c r="BL7311" s="419"/>
      <c r="BN7311" s="419"/>
      <c r="BO7311" s="419"/>
      <c r="BP7311" s="419"/>
      <c r="BR7311" s="419"/>
      <c r="BS7311" s="419"/>
      <c r="BT7311" s="419"/>
      <c r="BV7311" s="419"/>
      <c r="BW7311" s="419"/>
      <c r="BX7311" s="397"/>
      <c r="BZ7311" s="449"/>
      <c r="CB7311" s="419"/>
      <c r="CC7311" s="419"/>
      <c r="CD7311" s="419"/>
      <c r="CF7311" s="419"/>
      <c r="CG7311" s="419"/>
      <c r="CH7311" s="419"/>
    </row>
    <row r="7312" spans="3:86" ht="21" thickBot="1">
      <c r="C7312" s="425"/>
      <c r="P7312" s="431"/>
      <c r="R7312" s="419"/>
      <c r="S7312" s="446"/>
      <c r="T7312" s="419"/>
      <c r="V7312" s="196"/>
      <c r="W7312" s="419"/>
      <c r="X7312" s="419"/>
      <c r="Z7312" s="419"/>
      <c r="AA7312" s="419"/>
      <c r="AB7312" s="419"/>
      <c r="AD7312" s="419"/>
      <c r="AE7312" s="419"/>
      <c r="AF7312" s="419"/>
      <c r="AH7312" s="419"/>
      <c r="AI7312" s="419"/>
      <c r="AJ7312" s="419"/>
      <c r="AL7312" s="419"/>
      <c r="AM7312" s="419"/>
      <c r="AN7312" s="403"/>
      <c r="AO7312" s="419"/>
      <c r="AP7312" s="419"/>
      <c r="AQ7312" s="419"/>
      <c r="AR7312" s="419"/>
      <c r="AS7312" s="419"/>
      <c r="AT7312" s="419"/>
      <c r="AU7312" s="419"/>
      <c r="AV7312" s="419"/>
      <c r="AX7312" s="419"/>
      <c r="AY7312" s="419"/>
      <c r="AZ7312" s="419"/>
      <c r="BB7312" s="419"/>
      <c r="BC7312" s="419"/>
      <c r="BD7312" s="419"/>
      <c r="BF7312" s="419"/>
      <c r="BG7312" s="419"/>
      <c r="BH7312" s="419"/>
      <c r="BJ7312" s="419"/>
      <c r="BK7312" s="419"/>
      <c r="BL7312" s="419"/>
      <c r="BN7312" s="419"/>
      <c r="BO7312" s="419"/>
      <c r="BP7312" s="419"/>
      <c r="BR7312" s="419"/>
      <c r="BS7312" s="419"/>
      <c r="BT7312" s="419"/>
      <c r="BV7312" s="419"/>
      <c r="BW7312" s="419"/>
      <c r="BX7312" s="397"/>
      <c r="BZ7312" s="449"/>
      <c r="CB7312" s="419"/>
      <c r="CC7312" s="419"/>
      <c r="CD7312" s="419"/>
      <c r="CF7312" s="419"/>
      <c r="CG7312" s="419"/>
      <c r="CH7312" s="419"/>
    </row>
    <row r="7313" spans="3:86" ht="21" thickBot="1">
      <c r="C7313" s="425"/>
      <c r="P7313" s="431"/>
      <c r="R7313" s="419"/>
      <c r="S7313" s="446"/>
      <c r="T7313" s="419"/>
      <c r="V7313" s="196"/>
      <c r="W7313" s="419"/>
      <c r="X7313" s="419"/>
      <c r="Z7313" s="419"/>
      <c r="AA7313" s="419"/>
      <c r="AB7313" s="419"/>
      <c r="AD7313" s="419"/>
      <c r="AE7313" s="419"/>
      <c r="AF7313" s="419"/>
      <c r="AH7313" s="419"/>
      <c r="AI7313" s="419"/>
      <c r="AJ7313" s="419"/>
      <c r="AL7313" s="419"/>
      <c r="AM7313" s="419"/>
      <c r="AN7313" s="403"/>
      <c r="AO7313" s="419"/>
      <c r="AP7313" s="419"/>
      <c r="AQ7313" s="419"/>
      <c r="AR7313" s="419"/>
      <c r="AS7313" s="419"/>
      <c r="AT7313" s="419"/>
      <c r="AU7313" s="419"/>
      <c r="AV7313" s="419"/>
      <c r="AX7313" s="419"/>
      <c r="AY7313" s="419"/>
      <c r="AZ7313" s="419"/>
      <c r="BB7313" s="419"/>
      <c r="BC7313" s="419"/>
      <c r="BD7313" s="419"/>
      <c r="BF7313" s="419"/>
      <c r="BG7313" s="419"/>
      <c r="BH7313" s="419"/>
      <c r="BJ7313" s="419"/>
      <c r="BK7313" s="419"/>
      <c r="BL7313" s="419"/>
      <c r="BN7313" s="419"/>
      <c r="BO7313" s="419"/>
      <c r="BP7313" s="419"/>
      <c r="BR7313" s="419"/>
      <c r="BS7313" s="419"/>
      <c r="BT7313" s="419"/>
      <c r="BV7313" s="419"/>
      <c r="BW7313" s="419"/>
      <c r="BX7313" s="397"/>
      <c r="BZ7313" s="449"/>
      <c r="CB7313" s="419"/>
      <c r="CC7313" s="419"/>
      <c r="CD7313" s="419"/>
      <c r="CF7313" s="419"/>
      <c r="CG7313" s="419"/>
      <c r="CH7313" s="419"/>
    </row>
    <row r="7314" spans="3:86" ht="21" thickBot="1">
      <c r="C7314" s="425"/>
      <c r="P7314" s="431"/>
      <c r="R7314" s="419"/>
      <c r="S7314" s="446"/>
      <c r="T7314" s="419"/>
      <c r="V7314" s="196"/>
      <c r="W7314" s="419"/>
      <c r="X7314" s="419"/>
      <c r="Z7314" s="419"/>
      <c r="AA7314" s="419"/>
      <c r="AB7314" s="419"/>
      <c r="AD7314" s="419"/>
      <c r="AE7314" s="419"/>
      <c r="AF7314" s="419"/>
      <c r="AH7314" s="419"/>
      <c r="AI7314" s="419"/>
      <c r="AJ7314" s="419"/>
      <c r="AL7314" s="419"/>
      <c r="AM7314" s="419"/>
      <c r="AN7314" s="403"/>
      <c r="AO7314" s="419"/>
      <c r="AP7314" s="419"/>
      <c r="AQ7314" s="419"/>
      <c r="AR7314" s="419"/>
      <c r="AS7314" s="419"/>
      <c r="AT7314" s="419"/>
      <c r="AU7314" s="419"/>
      <c r="AV7314" s="419"/>
      <c r="AX7314" s="419"/>
      <c r="AY7314" s="419"/>
      <c r="AZ7314" s="419"/>
      <c r="BB7314" s="419"/>
      <c r="BC7314" s="419"/>
      <c r="BD7314" s="419"/>
      <c r="BF7314" s="419"/>
      <c r="BG7314" s="419"/>
      <c r="BH7314" s="419"/>
      <c r="BJ7314" s="419"/>
      <c r="BK7314" s="419"/>
      <c r="BL7314" s="419"/>
      <c r="BN7314" s="419"/>
      <c r="BO7314" s="419"/>
      <c r="BP7314" s="419"/>
      <c r="BR7314" s="419"/>
      <c r="BS7314" s="419"/>
      <c r="BT7314" s="419"/>
      <c r="BV7314" s="419"/>
      <c r="BW7314" s="419"/>
      <c r="BX7314" s="397"/>
      <c r="BZ7314" s="449"/>
      <c r="CB7314" s="419"/>
      <c r="CC7314" s="419"/>
      <c r="CD7314" s="419"/>
      <c r="CF7314" s="419"/>
      <c r="CG7314" s="419"/>
      <c r="CH7314" s="419"/>
    </row>
    <row r="7315" spans="3:86" ht="21" thickBot="1">
      <c r="C7315" s="425"/>
      <c r="P7315" s="431"/>
      <c r="R7315" s="419"/>
      <c r="S7315" s="446"/>
      <c r="T7315" s="419"/>
      <c r="V7315" s="196"/>
      <c r="W7315" s="419"/>
      <c r="X7315" s="419"/>
      <c r="Z7315" s="419"/>
      <c r="AA7315" s="419"/>
      <c r="AB7315" s="419"/>
      <c r="AD7315" s="419"/>
      <c r="AE7315" s="419"/>
      <c r="AF7315" s="419"/>
      <c r="AH7315" s="419"/>
      <c r="AI7315" s="419"/>
      <c r="AJ7315" s="419"/>
      <c r="AL7315" s="419"/>
      <c r="AM7315" s="419"/>
      <c r="AN7315" s="403"/>
      <c r="AO7315" s="419"/>
      <c r="AP7315" s="419"/>
      <c r="AQ7315" s="419"/>
      <c r="AR7315" s="419"/>
      <c r="AS7315" s="419"/>
      <c r="AT7315" s="419"/>
      <c r="AU7315" s="419"/>
      <c r="AV7315" s="419"/>
      <c r="AX7315" s="419"/>
      <c r="AY7315" s="419"/>
      <c r="AZ7315" s="419"/>
      <c r="BB7315" s="419"/>
      <c r="BC7315" s="419"/>
      <c r="BD7315" s="419"/>
      <c r="BF7315" s="419"/>
      <c r="BG7315" s="419"/>
      <c r="BH7315" s="419"/>
      <c r="BJ7315" s="419"/>
      <c r="BK7315" s="419"/>
      <c r="BL7315" s="419"/>
      <c r="BN7315" s="419"/>
      <c r="BO7315" s="419"/>
      <c r="BP7315" s="419"/>
      <c r="BR7315" s="419"/>
      <c r="BS7315" s="419"/>
      <c r="BT7315" s="419"/>
      <c r="BV7315" s="419"/>
      <c r="BW7315" s="419"/>
      <c r="BX7315" s="397"/>
      <c r="BZ7315" s="449"/>
      <c r="CB7315" s="419"/>
      <c r="CC7315" s="419"/>
      <c r="CD7315" s="419"/>
      <c r="CF7315" s="419"/>
      <c r="CG7315" s="419"/>
      <c r="CH7315" s="419"/>
    </row>
    <row r="7316" spans="3:86" ht="21" thickBot="1">
      <c r="C7316" s="425"/>
      <c r="P7316" s="431"/>
      <c r="R7316" s="419"/>
      <c r="S7316" s="446"/>
      <c r="T7316" s="419"/>
      <c r="V7316" s="196"/>
      <c r="W7316" s="419"/>
      <c r="X7316" s="419"/>
      <c r="Z7316" s="419"/>
      <c r="AA7316" s="419"/>
      <c r="AB7316" s="419"/>
      <c r="AD7316" s="419"/>
      <c r="AE7316" s="419"/>
      <c r="AF7316" s="419"/>
      <c r="AH7316" s="419"/>
      <c r="AI7316" s="419"/>
      <c r="AJ7316" s="419"/>
      <c r="AL7316" s="419"/>
      <c r="AM7316" s="419"/>
      <c r="AN7316" s="403"/>
      <c r="AO7316" s="419"/>
      <c r="AP7316" s="419"/>
      <c r="AQ7316" s="419"/>
      <c r="AR7316" s="419"/>
      <c r="AS7316" s="419"/>
      <c r="AT7316" s="419"/>
      <c r="AU7316" s="419"/>
      <c r="AV7316" s="419"/>
      <c r="AX7316" s="419"/>
      <c r="AY7316" s="419"/>
      <c r="AZ7316" s="419"/>
      <c r="BB7316" s="419"/>
      <c r="BC7316" s="419"/>
      <c r="BD7316" s="419"/>
      <c r="BF7316" s="419"/>
      <c r="BG7316" s="419"/>
      <c r="BH7316" s="419"/>
      <c r="BJ7316" s="419"/>
      <c r="BK7316" s="419"/>
      <c r="BL7316" s="419"/>
      <c r="BN7316" s="419"/>
      <c r="BO7316" s="419"/>
      <c r="BP7316" s="419"/>
      <c r="BR7316" s="419"/>
      <c r="BS7316" s="419"/>
      <c r="BT7316" s="419"/>
      <c r="BV7316" s="419"/>
      <c r="BW7316" s="419"/>
      <c r="BX7316" s="397"/>
      <c r="BZ7316" s="449"/>
      <c r="CB7316" s="419"/>
      <c r="CC7316" s="419"/>
      <c r="CD7316" s="419"/>
      <c r="CF7316" s="419"/>
      <c r="CG7316" s="419"/>
      <c r="CH7316" s="419"/>
    </row>
    <row r="7317" spans="3:86" ht="21" thickBot="1">
      <c r="C7317" s="425"/>
      <c r="P7317" s="431"/>
      <c r="R7317" s="419"/>
      <c r="S7317" s="446"/>
      <c r="T7317" s="419"/>
      <c r="V7317" s="196"/>
      <c r="W7317" s="419"/>
      <c r="X7317" s="419"/>
      <c r="Z7317" s="419"/>
      <c r="AA7317" s="419"/>
      <c r="AB7317" s="419"/>
      <c r="AD7317" s="419"/>
      <c r="AE7317" s="419"/>
      <c r="AF7317" s="419"/>
      <c r="AH7317" s="419"/>
      <c r="AI7317" s="419"/>
      <c r="AJ7317" s="419"/>
      <c r="AL7317" s="419"/>
      <c r="AM7317" s="419"/>
      <c r="AN7317" s="403"/>
      <c r="AO7317" s="419"/>
      <c r="AP7317" s="419"/>
      <c r="AQ7317" s="419"/>
      <c r="AR7317" s="419"/>
      <c r="AS7317" s="419"/>
      <c r="AT7317" s="419"/>
      <c r="AU7317" s="419"/>
      <c r="AV7317" s="419"/>
      <c r="AX7317" s="419"/>
      <c r="AY7317" s="419"/>
      <c r="AZ7317" s="419"/>
      <c r="BB7317" s="419"/>
      <c r="BC7317" s="419"/>
      <c r="BD7317" s="419"/>
      <c r="BF7317" s="419"/>
      <c r="BG7317" s="419"/>
      <c r="BH7317" s="419"/>
      <c r="BJ7317" s="419"/>
      <c r="BK7317" s="419"/>
      <c r="BL7317" s="419"/>
      <c r="BN7317" s="419"/>
      <c r="BO7317" s="419"/>
      <c r="BP7317" s="419"/>
      <c r="BR7317" s="419"/>
      <c r="BS7317" s="419"/>
      <c r="BT7317" s="419"/>
      <c r="BV7317" s="419"/>
      <c r="BW7317" s="419"/>
      <c r="BX7317" s="397"/>
      <c r="BZ7317" s="449"/>
      <c r="CB7317" s="419"/>
      <c r="CC7317" s="419"/>
      <c r="CD7317" s="419"/>
      <c r="CF7317" s="419"/>
      <c r="CG7317" s="419"/>
      <c r="CH7317" s="419"/>
    </row>
    <row r="7318" spans="3:86" ht="21" thickBot="1">
      <c r="C7318" s="425"/>
      <c r="P7318" s="431"/>
      <c r="R7318" s="419"/>
      <c r="S7318" s="446"/>
      <c r="T7318" s="419"/>
      <c r="V7318" s="196"/>
      <c r="W7318" s="419"/>
      <c r="X7318" s="419"/>
      <c r="Z7318" s="419"/>
      <c r="AA7318" s="419"/>
      <c r="AB7318" s="419"/>
      <c r="AD7318" s="419"/>
      <c r="AE7318" s="419"/>
      <c r="AF7318" s="419"/>
      <c r="AH7318" s="419"/>
      <c r="AI7318" s="419"/>
      <c r="AJ7318" s="419"/>
      <c r="AL7318" s="419"/>
      <c r="AM7318" s="419"/>
      <c r="AN7318" s="403"/>
      <c r="AO7318" s="419"/>
      <c r="AP7318" s="419"/>
      <c r="AQ7318" s="419"/>
      <c r="AR7318" s="419"/>
      <c r="AS7318" s="419"/>
      <c r="AT7318" s="419"/>
      <c r="AU7318" s="419"/>
      <c r="AV7318" s="419"/>
      <c r="AX7318" s="419"/>
      <c r="AY7318" s="419"/>
      <c r="AZ7318" s="419"/>
      <c r="BB7318" s="419"/>
      <c r="BC7318" s="419"/>
      <c r="BD7318" s="419"/>
      <c r="BF7318" s="419"/>
      <c r="BG7318" s="419"/>
      <c r="BH7318" s="419"/>
      <c r="BJ7318" s="419"/>
      <c r="BK7318" s="419"/>
      <c r="BL7318" s="419"/>
      <c r="BN7318" s="419"/>
      <c r="BO7318" s="419"/>
      <c r="BP7318" s="419"/>
      <c r="BR7318" s="419"/>
      <c r="BS7318" s="419"/>
      <c r="BT7318" s="419"/>
      <c r="BV7318" s="419"/>
      <c r="BW7318" s="419"/>
      <c r="BX7318" s="397"/>
      <c r="BZ7318" s="449"/>
      <c r="CB7318" s="419"/>
      <c r="CC7318" s="419"/>
      <c r="CD7318" s="419"/>
      <c r="CF7318" s="419"/>
      <c r="CG7318" s="419"/>
      <c r="CH7318" s="419"/>
    </row>
    <row r="7319" spans="3:86" ht="21" thickBot="1">
      <c r="C7319" s="425"/>
      <c r="P7319" s="431"/>
      <c r="R7319" s="419"/>
      <c r="S7319" s="446"/>
      <c r="T7319" s="419"/>
      <c r="V7319" s="196"/>
      <c r="W7319" s="419"/>
      <c r="X7319" s="419"/>
      <c r="Z7319" s="419"/>
      <c r="AA7319" s="419"/>
      <c r="AB7319" s="419"/>
      <c r="AD7319" s="419"/>
      <c r="AE7319" s="419"/>
      <c r="AF7319" s="419"/>
      <c r="AH7319" s="419"/>
      <c r="AI7319" s="419"/>
      <c r="AJ7319" s="419"/>
      <c r="AL7319" s="419"/>
      <c r="AM7319" s="419"/>
      <c r="AN7319" s="403"/>
      <c r="AO7319" s="419"/>
      <c r="AP7319" s="419"/>
      <c r="AQ7319" s="419"/>
      <c r="AR7319" s="419"/>
      <c r="AS7319" s="419"/>
      <c r="AT7319" s="419"/>
      <c r="AU7319" s="419"/>
      <c r="AV7319" s="419"/>
      <c r="AX7319" s="419"/>
      <c r="AY7319" s="419"/>
      <c r="AZ7319" s="419"/>
      <c r="BB7319" s="419"/>
      <c r="BC7319" s="419"/>
      <c r="BD7319" s="419"/>
      <c r="BF7319" s="419"/>
      <c r="BG7319" s="419"/>
      <c r="BH7319" s="419"/>
      <c r="BJ7319" s="419"/>
      <c r="BK7319" s="419"/>
      <c r="BL7319" s="419"/>
      <c r="BN7319" s="419"/>
      <c r="BO7319" s="419"/>
      <c r="BP7319" s="419"/>
      <c r="BR7319" s="419"/>
      <c r="BS7319" s="419"/>
      <c r="BT7319" s="419"/>
      <c r="BV7319" s="419"/>
      <c r="BW7319" s="419"/>
      <c r="BX7319" s="397"/>
      <c r="BZ7319" s="449"/>
      <c r="CB7319" s="419"/>
      <c r="CC7319" s="419"/>
      <c r="CD7319" s="419"/>
      <c r="CF7319" s="419"/>
      <c r="CG7319" s="419"/>
      <c r="CH7319" s="419"/>
    </row>
    <row r="7320" spans="3:86" ht="21" thickBot="1">
      <c r="C7320" s="425"/>
      <c r="P7320" s="431"/>
      <c r="R7320" s="419"/>
      <c r="S7320" s="446"/>
      <c r="T7320" s="419"/>
      <c r="V7320" s="196"/>
      <c r="W7320" s="419"/>
      <c r="X7320" s="419"/>
      <c r="Z7320" s="419"/>
      <c r="AA7320" s="419"/>
      <c r="AB7320" s="419"/>
      <c r="AD7320" s="419"/>
      <c r="AE7320" s="419"/>
      <c r="AF7320" s="419"/>
      <c r="AH7320" s="419"/>
      <c r="AI7320" s="419"/>
      <c r="AJ7320" s="419"/>
      <c r="AL7320" s="419"/>
      <c r="AM7320" s="419"/>
      <c r="AN7320" s="403"/>
      <c r="AO7320" s="419"/>
      <c r="AP7320" s="419"/>
      <c r="AQ7320" s="419"/>
      <c r="AR7320" s="419"/>
      <c r="AS7320" s="419"/>
      <c r="AT7320" s="419"/>
      <c r="AU7320" s="419"/>
      <c r="AV7320" s="419"/>
      <c r="AX7320" s="419"/>
      <c r="AY7320" s="419"/>
      <c r="AZ7320" s="419"/>
      <c r="BB7320" s="419"/>
      <c r="BC7320" s="419"/>
      <c r="BD7320" s="419"/>
      <c r="BF7320" s="419"/>
      <c r="BG7320" s="419"/>
      <c r="BH7320" s="419"/>
      <c r="BJ7320" s="419"/>
      <c r="BK7320" s="419"/>
      <c r="BL7320" s="419"/>
      <c r="BN7320" s="419"/>
      <c r="BO7320" s="419"/>
      <c r="BP7320" s="419"/>
      <c r="BR7320" s="419"/>
      <c r="BS7320" s="419"/>
      <c r="BT7320" s="419"/>
      <c r="BV7320" s="419"/>
      <c r="BW7320" s="419"/>
      <c r="BX7320" s="397"/>
      <c r="BZ7320" s="449"/>
      <c r="CB7320" s="419"/>
      <c r="CC7320" s="419"/>
      <c r="CD7320" s="419"/>
      <c r="CF7320" s="419"/>
      <c r="CG7320" s="419"/>
      <c r="CH7320" s="419"/>
    </row>
    <row r="7321" spans="3:86" ht="21" thickBot="1">
      <c r="C7321" s="425"/>
      <c r="P7321" s="431"/>
      <c r="R7321" s="419"/>
      <c r="S7321" s="446"/>
      <c r="T7321" s="419"/>
      <c r="V7321" s="196"/>
      <c r="W7321" s="419"/>
      <c r="X7321" s="419"/>
      <c r="Z7321" s="419"/>
      <c r="AA7321" s="419"/>
      <c r="AB7321" s="419"/>
      <c r="AD7321" s="419"/>
      <c r="AE7321" s="419"/>
      <c r="AF7321" s="419"/>
      <c r="AH7321" s="419"/>
      <c r="AI7321" s="419"/>
      <c r="AJ7321" s="419"/>
      <c r="AL7321" s="419"/>
      <c r="AM7321" s="419"/>
      <c r="AN7321" s="403"/>
      <c r="AO7321" s="419"/>
      <c r="AP7321" s="419"/>
      <c r="AQ7321" s="419"/>
      <c r="AR7321" s="419"/>
      <c r="AS7321" s="419"/>
      <c r="AT7321" s="419"/>
      <c r="AU7321" s="419"/>
      <c r="AV7321" s="419"/>
      <c r="AX7321" s="419"/>
      <c r="AY7321" s="419"/>
      <c r="AZ7321" s="419"/>
      <c r="BB7321" s="419"/>
      <c r="BC7321" s="419"/>
      <c r="BD7321" s="419"/>
      <c r="BF7321" s="419"/>
      <c r="BG7321" s="419"/>
      <c r="BH7321" s="419"/>
      <c r="BJ7321" s="419"/>
      <c r="BK7321" s="419"/>
      <c r="BL7321" s="419"/>
      <c r="BN7321" s="419"/>
      <c r="BO7321" s="419"/>
      <c r="BP7321" s="419"/>
      <c r="BR7321" s="419"/>
      <c r="BS7321" s="419"/>
      <c r="BT7321" s="419"/>
      <c r="BV7321" s="419"/>
      <c r="BW7321" s="419"/>
      <c r="BX7321" s="397"/>
      <c r="BZ7321" s="449"/>
      <c r="CB7321" s="419"/>
      <c r="CC7321" s="419"/>
      <c r="CD7321" s="419"/>
      <c r="CF7321" s="419"/>
      <c r="CG7321" s="419"/>
      <c r="CH7321" s="419"/>
    </row>
    <row r="7322" spans="3:86" ht="21" thickBot="1">
      <c r="C7322" s="425"/>
      <c r="P7322" s="431"/>
      <c r="R7322" s="419"/>
      <c r="S7322" s="446"/>
      <c r="T7322" s="419"/>
      <c r="V7322" s="196"/>
      <c r="W7322" s="419"/>
      <c r="X7322" s="419"/>
      <c r="Z7322" s="419"/>
      <c r="AA7322" s="419"/>
      <c r="AB7322" s="419"/>
      <c r="AD7322" s="419"/>
      <c r="AE7322" s="419"/>
      <c r="AF7322" s="419"/>
      <c r="AH7322" s="419"/>
      <c r="AI7322" s="419"/>
      <c r="AJ7322" s="419"/>
      <c r="AL7322" s="419"/>
      <c r="AM7322" s="419"/>
      <c r="AN7322" s="403"/>
      <c r="AO7322" s="419"/>
      <c r="AP7322" s="419"/>
      <c r="AQ7322" s="419"/>
      <c r="AR7322" s="419"/>
      <c r="AS7322" s="419"/>
      <c r="AT7322" s="419"/>
      <c r="AU7322" s="419"/>
      <c r="AV7322" s="419"/>
      <c r="AX7322" s="419"/>
      <c r="AY7322" s="419"/>
      <c r="AZ7322" s="419"/>
      <c r="BB7322" s="419"/>
      <c r="BC7322" s="419"/>
      <c r="BD7322" s="419"/>
      <c r="BF7322" s="419"/>
      <c r="BG7322" s="419"/>
      <c r="BH7322" s="419"/>
      <c r="BJ7322" s="419"/>
      <c r="BK7322" s="419"/>
      <c r="BL7322" s="419"/>
      <c r="BN7322" s="419"/>
      <c r="BO7322" s="419"/>
      <c r="BP7322" s="419"/>
      <c r="BR7322" s="419"/>
      <c r="BS7322" s="419"/>
      <c r="BT7322" s="419"/>
      <c r="BV7322" s="419"/>
      <c r="BW7322" s="419"/>
      <c r="BX7322" s="397"/>
      <c r="BZ7322" s="449"/>
      <c r="CB7322" s="419"/>
      <c r="CC7322" s="419"/>
      <c r="CD7322" s="419"/>
      <c r="CF7322" s="419"/>
      <c r="CG7322" s="419"/>
      <c r="CH7322" s="419"/>
    </row>
    <row r="7323" spans="3:86" ht="21" thickBot="1">
      <c r="C7323" s="425"/>
      <c r="P7323" s="431"/>
      <c r="R7323" s="419"/>
      <c r="S7323" s="446"/>
      <c r="T7323" s="419"/>
      <c r="V7323" s="196"/>
      <c r="W7323" s="419"/>
      <c r="X7323" s="419"/>
      <c r="Z7323" s="419"/>
      <c r="AA7323" s="419"/>
      <c r="AB7323" s="419"/>
      <c r="AD7323" s="419"/>
      <c r="AE7323" s="419"/>
      <c r="AF7323" s="419"/>
      <c r="AH7323" s="419"/>
      <c r="AI7323" s="419"/>
      <c r="AJ7323" s="419"/>
      <c r="AL7323" s="419"/>
      <c r="AM7323" s="419"/>
      <c r="AN7323" s="403"/>
      <c r="AO7323" s="419"/>
      <c r="AP7323" s="419"/>
      <c r="AQ7323" s="419"/>
      <c r="AR7323" s="419"/>
      <c r="AS7323" s="419"/>
      <c r="AT7323" s="419"/>
      <c r="AU7323" s="419"/>
      <c r="AV7323" s="419"/>
      <c r="AX7323" s="419"/>
      <c r="AY7323" s="419"/>
      <c r="AZ7323" s="419"/>
      <c r="BB7323" s="419"/>
      <c r="BC7323" s="419"/>
      <c r="BD7323" s="419"/>
      <c r="BF7323" s="419"/>
      <c r="BG7323" s="419"/>
      <c r="BH7323" s="419"/>
      <c r="BJ7323" s="419"/>
      <c r="BK7323" s="419"/>
      <c r="BL7323" s="419"/>
      <c r="BN7323" s="419"/>
      <c r="BO7323" s="419"/>
      <c r="BP7323" s="419"/>
      <c r="BR7323" s="419"/>
      <c r="BS7323" s="419"/>
      <c r="BT7323" s="419"/>
      <c r="BV7323" s="419"/>
      <c r="BW7323" s="419"/>
      <c r="BX7323" s="397"/>
      <c r="BZ7323" s="449"/>
      <c r="CB7323" s="419"/>
      <c r="CC7323" s="419"/>
      <c r="CD7323" s="419"/>
      <c r="CF7323" s="419"/>
      <c r="CG7323" s="419"/>
      <c r="CH7323" s="419"/>
    </row>
    <row r="7324" spans="3:86" ht="21" thickBot="1">
      <c r="C7324" s="425"/>
      <c r="P7324" s="431"/>
      <c r="R7324" s="419"/>
      <c r="S7324" s="446"/>
      <c r="T7324" s="419"/>
      <c r="V7324" s="196"/>
      <c r="W7324" s="419"/>
      <c r="X7324" s="419"/>
      <c r="Z7324" s="419"/>
      <c r="AA7324" s="419"/>
      <c r="AB7324" s="419"/>
      <c r="AD7324" s="419"/>
      <c r="AE7324" s="419"/>
      <c r="AF7324" s="419"/>
      <c r="AH7324" s="419"/>
      <c r="AI7324" s="419"/>
      <c r="AJ7324" s="419"/>
      <c r="AL7324" s="419"/>
      <c r="AM7324" s="419"/>
      <c r="AN7324" s="403"/>
      <c r="AO7324" s="419"/>
      <c r="AP7324" s="419"/>
      <c r="AQ7324" s="419"/>
      <c r="AR7324" s="419"/>
      <c r="AS7324" s="419"/>
      <c r="AT7324" s="419"/>
      <c r="AU7324" s="419"/>
      <c r="AV7324" s="419"/>
      <c r="AX7324" s="419"/>
      <c r="AY7324" s="419"/>
      <c r="AZ7324" s="419"/>
      <c r="BB7324" s="419"/>
      <c r="BC7324" s="419"/>
      <c r="BD7324" s="419"/>
      <c r="BF7324" s="419"/>
      <c r="BG7324" s="419"/>
      <c r="BH7324" s="419"/>
      <c r="BJ7324" s="419"/>
      <c r="BK7324" s="419"/>
      <c r="BL7324" s="419"/>
      <c r="BN7324" s="419"/>
      <c r="BO7324" s="419"/>
      <c r="BP7324" s="419"/>
      <c r="BR7324" s="419"/>
      <c r="BS7324" s="419"/>
      <c r="BT7324" s="419"/>
      <c r="BV7324" s="419"/>
      <c r="BW7324" s="419"/>
      <c r="BX7324" s="397"/>
      <c r="BZ7324" s="449"/>
      <c r="CB7324" s="419"/>
      <c r="CC7324" s="419"/>
      <c r="CD7324" s="419"/>
      <c r="CF7324" s="419"/>
      <c r="CG7324" s="419"/>
      <c r="CH7324" s="419"/>
    </row>
    <row r="7325" spans="3:86" ht="21" thickBot="1">
      <c r="C7325" s="425"/>
      <c r="P7325" s="431"/>
      <c r="R7325" s="419"/>
      <c r="S7325" s="446"/>
      <c r="T7325" s="419"/>
      <c r="V7325" s="196"/>
      <c r="W7325" s="419"/>
      <c r="X7325" s="419"/>
      <c r="Z7325" s="419"/>
      <c r="AA7325" s="419"/>
      <c r="AB7325" s="419"/>
      <c r="AD7325" s="419"/>
      <c r="AE7325" s="419"/>
      <c r="AF7325" s="419"/>
      <c r="AH7325" s="419"/>
      <c r="AI7325" s="419"/>
      <c r="AJ7325" s="419"/>
      <c r="AL7325" s="419"/>
      <c r="AM7325" s="419"/>
      <c r="AN7325" s="403"/>
      <c r="AO7325" s="419"/>
      <c r="AP7325" s="419"/>
      <c r="AQ7325" s="419"/>
      <c r="AR7325" s="419"/>
      <c r="AS7325" s="419"/>
      <c r="AT7325" s="419"/>
      <c r="AU7325" s="419"/>
      <c r="AV7325" s="419"/>
      <c r="AX7325" s="419"/>
      <c r="AY7325" s="419"/>
      <c r="AZ7325" s="419"/>
      <c r="BB7325" s="419"/>
      <c r="BC7325" s="419"/>
      <c r="BD7325" s="419"/>
      <c r="BF7325" s="419"/>
      <c r="BG7325" s="419"/>
      <c r="BH7325" s="419"/>
      <c r="BJ7325" s="419"/>
      <c r="BK7325" s="419"/>
      <c r="BL7325" s="419"/>
      <c r="BN7325" s="419"/>
      <c r="BO7325" s="419"/>
      <c r="BP7325" s="419"/>
      <c r="BR7325" s="419"/>
      <c r="BS7325" s="419"/>
      <c r="BT7325" s="419"/>
      <c r="BV7325" s="419"/>
      <c r="BW7325" s="419"/>
      <c r="BX7325" s="397"/>
      <c r="BZ7325" s="449"/>
      <c r="CB7325" s="419"/>
      <c r="CC7325" s="419"/>
      <c r="CD7325" s="419"/>
      <c r="CF7325" s="419"/>
      <c r="CG7325" s="419"/>
      <c r="CH7325" s="419"/>
    </row>
    <row r="7326" spans="3:86" ht="21" thickBot="1">
      <c r="C7326" s="425"/>
      <c r="P7326" s="431"/>
      <c r="R7326" s="419"/>
      <c r="S7326" s="446"/>
      <c r="T7326" s="419"/>
      <c r="V7326" s="196"/>
      <c r="W7326" s="419"/>
      <c r="X7326" s="419"/>
      <c r="Z7326" s="419"/>
      <c r="AA7326" s="419"/>
      <c r="AB7326" s="419"/>
      <c r="AD7326" s="419"/>
      <c r="AE7326" s="419"/>
      <c r="AF7326" s="419"/>
      <c r="AH7326" s="419"/>
      <c r="AI7326" s="419"/>
      <c r="AJ7326" s="419"/>
      <c r="AL7326" s="419"/>
      <c r="AM7326" s="419"/>
      <c r="AN7326" s="403"/>
      <c r="AO7326" s="419"/>
      <c r="AP7326" s="419"/>
      <c r="AQ7326" s="419"/>
      <c r="AR7326" s="419"/>
      <c r="AS7326" s="419"/>
      <c r="AT7326" s="419"/>
      <c r="AU7326" s="419"/>
      <c r="AV7326" s="419"/>
      <c r="AX7326" s="419"/>
      <c r="AY7326" s="419"/>
      <c r="AZ7326" s="419"/>
      <c r="BB7326" s="419"/>
      <c r="BC7326" s="419"/>
      <c r="BD7326" s="419"/>
      <c r="BF7326" s="419"/>
      <c r="BG7326" s="419"/>
      <c r="BH7326" s="419"/>
      <c r="BJ7326" s="419"/>
      <c r="BK7326" s="419"/>
      <c r="BL7326" s="419"/>
      <c r="BN7326" s="419"/>
      <c r="BO7326" s="419"/>
      <c r="BP7326" s="419"/>
      <c r="BR7326" s="419"/>
      <c r="BS7326" s="419"/>
      <c r="BT7326" s="419"/>
      <c r="BV7326" s="419"/>
      <c r="BW7326" s="419"/>
      <c r="BX7326" s="397"/>
      <c r="BZ7326" s="449"/>
      <c r="CB7326" s="419"/>
      <c r="CC7326" s="419"/>
      <c r="CD7326" s="419"/>
      <c r="CF7326" s="419"/>
      <c r="CG7326" s="419"/>
      <c r="CH7326" s="419"/>
    </row>
    <row r="7327" spans="3:86" ht="21" thickBot="1">
      <c r="C7327" s="425"/>
      <c r="P7327" s="431"/>
      <c r="R7327" s="419"/>
      <c r="S7327" s="446"/>
      <c r="T7327" s="419"/>
      <c r="V7327" s="196"/>
      <c r="W7327" s="419"/>
      <c r="X7327" s="419"/>
      <c r="Z7327" s="419"/>
      <c r="AA7327" s="419"/>
      <c r="AB7327" s="419"/>
      <c r="AD7327" s="419"/>
      <c r="AE7327" s="419"/>
      <c r="AF7327" s="419"/>
      <c r="AH7327" s="419"/>
      <c r="AI7327" s="419"/>
      <c r="AJ7327" s="419"/>
      <c r="AL7327" s="419"/>
      <c r="AM7327" s="419"/>
      <c r="AN7327" s="403"/>
      <c r="AO7327" s="419"/>
      <c r="AP7327" s="419"/>
      <c r="AQ7327" s="419"/>
      <c r="AR7327" s="419"/>
      <c r="AS7327" s="419"/>
      <c r="AT7327" s="419"/>
      <c r="AU7327" s="419"/>
      <c r="AV7327" s="419"/>
      <c r="AX7327" s="419"/>
      <c r="AY7327" s="419"/>
      <c r="AZ7327" s="419"/>
      <c r="BB7327" s="419"/>
      <c r="BC7327" s="419"/>
      <c r="BD7327" s="419"/>
      <c r="BF7327" s="419"/>
      <c r="BG7327" s="419"/>
      <c r="BH7327" s="419"/>
      <c r="BJ7327" s="419"/>
      <c r="BK7327" s="419"/>
      <c r="BL7327" s="419"/>
      <c r="BN7327" s="419"/>
      <c r="BO7327" s="419"/>
      <c r="BP7327" s="419"/>
      <c r="BR7327" s="419"/>
      <c r="BS7327" s="419"/>
      <c r="BT7327" s="419"/>
      <c r="BV7327" s="419"/>
      <c r="BW7327" s="419"/>
      <c r="BX7327" s="397"/>
      <c r="BZ7327" s="449"/>
      <c r="CB7327" s="419"/>
      <c r="CC7327" s="419"/>
      <c r="CD7327" s="419"/>
      <c r="CF7327" s="419"/>
      <c r="CG7327" s="419"/>
      <c r="CH7327" s="419"/>
    </row>
    <row r="7328" spans="3:86" ht="21" thickBot="1">
      <c r="C7328" s="425"/>
      <c r="P7328" s="431"/>
      <c r="R7328" s="419"/>
      <c r="S7328" s="446"/>
      <c r="T7328" s="419"/>
      <c r="V7328" s="196"/>
      <c r="W7328" s="419"/>
      <c r="X7328" s="419"/>
      <c r="Z7328" s="419"/>
      <c r="AA7328" s="419"/>
      <c r="AB7328" s="419"/>
      <c r="AD7328" s="419"/>
      <c r="AE7328" s="419"/>
      <c r="AF7328" s="419"/>
      <c r="AH7328" s="419"/>
      <c r="AI7328" s="419"/>
      <c r="AJ7328" s="419"/>
      <c r="AL7328" s="419"/>
      <c r="AM7328" s="419"/>
      <c r="AN7328" s="403"/>
      <c r="AO7328" s="419"/>
      <c r="AP7328" s="419"/>
      <c r="AQ7328" s="419"/>
      <c r="AR7328" s="419"/>
      <c r="AS7328" s="419"/>
      <c r="AT7328" s="419"/>
      <c r="AU7328" s="419"/>
      <c r="AV7328" s="419"/>
      <c r="AX7328" s="419"/>
      <c r="AY7328" s="419"/>
      <c r="AZ7328" s="419"/>
      <c r="BB7328" s="419"/>
      <c r="BC7328" s="419"/>
      <c r="BD7328" s="419"/>
      <c r="BF7328" s="419"/>
      <c r="BG7328" s="419"/>
      <c r="BH7328" s="419"/>
      <c r="BJ7328" s="419"/>
      <c r="BK7328" s="419"/>
      <c r="BL7328" s="419"/>
      <c r="BN7328" s="419"/>
      <c r="BO7328" s="419"/>
      <c r="BP7328" s="419"/>
      <c r="BR7328" s="419"/>
      <c r="BS7328" s="419"/>
      <c r="BT7328" s="419"/>
      <c r="BV7328" s="419"/>
      <c r="BW7328" s="419"/>
      <c r="BX7328" s="397"/>
      <c r="BZ7328" s="449"/>
      <c r="CB7328" s="419"/>
      <c r="CC7328" s="419"/>
      <c r="CD7328" s="419"/>
      <c r="CF7328" s="419"/>
      <c r="CG7328" s="419"/>
      <c r="CH7328" s="419"/>
    </row>
    <row r="7329" spans="3:86" ht="21" thickBot="1">
      <c r="C7329" s="425"/>
      <c r="P7329" s="431"/>
      <c r="R7329" s="419"/>
      <c r="S7329" s="446"/>
      <c r="T7329" s="419"/>
      <c r="V7329" s="196"/>
      <c r="W7329" s="419"/>
      <c r="X7329" s="419"/>
      <c r="Z7329" s="419"/>
      <c r="AA7329" s="419"/>
      <c r="AB7329" s="419"/>
      <c r="AD7329" s="419"/>
      <c r="AE7329" s="419"/>
      <c r="AF7329" s="419"/>
      <c r="AH7329" s="419"/>
      <c r="AI7329" s="419"/>
      <c r="AJ7329" s="419"/>
      <c r="AL7329" s="419"/>
      <c r="AM7329" s="419"/>
      <c r="AN7329" s="403"/>
      <c r="AO7329" s="419"/>
      <c r="AP7329" s="419"/>
      <c r="AQ7329" s="419"/>
      <c r="AR7329" s="419"/>
      <c r="AS7329" s="419"/>
      <c r="AT7329" s="419"/>
      <c r="AU7329" s="419"/>
      <c r="AV7329" s="419"/>
      <c r="AX7329" s="419"/>
      <c r="AY7329" s="419"/>
      <c r="AZ7329" s="419"/>
      <c r="BB7329" s="419"/>
      <c r="BC7329" s="419"/>
      <c r="BD7329" s="419"/>
      <c r="BF7329" s="419"/>
      <c r="BG7329" s="419"/>
      <c r="BH7329" s="419"/>
      <c r="BJ7329" s="419"/>
      <c r="BK7329" s="419"/>
      <c r="BL7329" s="419"/>
      <c r="BN7329" s="419"/>
      <c r="BO7329" s="419"/>
      <c r="BP7329" s="419"/>
      <c r="BR7329" s="419"/>
      <c r="BS7329" s="419"/>
      <c r="BT7329" s="419"/>
      <c r="BV7329" s="419"/>
      <c r="BW7329" s="419"/>
      <c r="BX7329" s="397"/>
      <c r="BZ7329" s="449"/>
      <c r="CB7329" s="419"/>
      <c r="CC7329" s="419"/>
      <c r="CD7329" s="419"/>
      <c r="CF7329" s="419"/>
      <c r="CG7329" s="419"/>
      <c r="CH7329" s="419"/>
    </row>
    <row r="7330" spans="3:86" ht="21" thickBot="1">
      <c r="C7330" s="425"/>
      <c r="P7330" s="431"/>
      <c r="R7330" s="419"/>
      <c r="S7330" s="446"/>
      <c r="T7330" s="419"/>
      <c r="V7330" s="196"/>
      <c r="W7330" s="419"/>
      <c r="X7330" s="419"/>
      <c r="Z7330" s="419"/>
      <c r="AA7330" s="419"/>
      <c r="AB7330" s="419"/>
      <c r="AD7330" s="419"/>
      <c r="AE7330" s="419"/>
      <c r="AF7330" s="419"/>
      <c r="AH7330" s="419"/>
      <c r="AI7330" s="419"/>
      <c r="AJ7330" s="419"/>
      <c r="AL7330" s="419"/>
      <c r="AM7330" s="419"/>
      <c r="AN7330" s="403"/>
      <c r="AO7330" s="419"/>
      <c r="AP7330" s="419"/>
      <c r="AQ7330" s="419"/>
      <c r="AR7330" s="419"/>
      <c r="AS7330" s="419"/>
      <c r="AT7330" s="419"/>
      <c r="AU7330" s="419"/>
      <c r="AV7330" s="419"/>
      <c r="AX7330" s="419"/>
      <c r="AY7330" s="419"/>
      <c r="AZ7330" s="419"/>
      <c r="BB7330" s="419"/>
      <c r="BC7330" s="419"/>
      <c r="BD7330" s="419"/>
      <c r="BF7330" s="419"/>
      <c r="BG7330" s="419"/>
      <c r="BH7330" s="419"/>
      <c r="BJ7330" s="419"/>
      <c r="BK7330" s="419"/>
      <c r="BL7330" s="419"/>
      <c r="BN7330" s="419"/>
      <c r="BO7330" s="419"/>
      <c r="BP7330" s="419"/>
      <c r="BR7330" s="419"/>
      <c r="BS7330" s="419"/>
      <c r="BT7330" s="419"/>
      <c r="BV7330" s="419"/>
      <c r="BW7330" s="419"/>
      <c r="BX7330" s="397"/>
      <c r="BZ7330" s="449"/>
      <c r="CB7330" s="419"/>
      <c r="CC7330" s="419"/>
      <c r="CD7330" s="419"/>
      <c r="CF7330" s="419"/>
      <c r="CG7330" s="419"/>
      <c r="CH7330" s="419"/>
    </row>
    <row r="7331" spans="3:86" ht="21" thickBot="1">
      <c r="C7331" s="425"/>
      <c r="P7331" s="431"/>
      <c r="R7331" s="419"/>
      <c r="S7331" s="446"/>
      <c r="T7331" s="419"/>
      <c r="V7331" s="196"/>
      <c r="W7331" s="419"/>
      <c r="X7331" s="419"/>
      <c r="Z7331" s="419"/>
      <c r="AA7331" s="419"/>
      <c r="AB7331" s="419"/>
      <c r="AD7331" s="419"/>
      <c r="AE7331" s="419"/>
      <c r="AF7331" s="419"/>
      <c r="AH7331" s="419"/>
      <c r="AI7331" s="419"/>
      <c r="AJ7331" s="419"/>
      <c r="AL7331" s="419"/>
      <c r="AM7331" s="419"/>
      <c r="AN7331" s="403"/>
      <c r="AO7331" s="419"/>
      <c r="AP7331" s="419"/>
      <c r="AQ7331" s="419"/>
      <c r="AR7331" s="419"/>
      <c r="AS7331" s="419"/>
      <c r="AT7331" s="419"/>
      <c r="AU7331" s="419"/>
      <c r="AV7331" s="419"/>
      <c r="AX7331" s="419"/>
      <c r="AY7331" s="419"/>
      <c r="AZ7331" s="419"/>
      <c r="BB7331" s="419"/>
      <c r="BC7331" s="419"/>
      <c r="BD7331" s="419"/>
      <c r="BF7331" s="419"/>
      <c r="BG7331" s="419"/>
      <c r="BH7331" s="419"/>
      <c r="BJ7331" s="419"/>
      <c r="BK7331" s="419"/>
      <c r="BL7331" s="419"/>
      <c r="BN7331" s="419"/>
      <c r="BO7331" s="419"/>
      <c r="BP7331" s="419"/>
      <c r="BR7331" s="419"/>
      <c r="BS7331" s="419"/>
      <c r="BT7331" s="419"/>
      <c r="BV7331" s="419"/>
      <c r="BW7331" s="419"/>
      <c r="BX7331" s="397"/>
      <c r="BZ7331" s="449"/>
      <c r="CB7331" s="419"/>
      <c r="CC7331" s="419"/>
      <c r="CD7331" s="419"/>
      <c r="CF7331" s="419"/>
      <c r="CG7331" s="419"/>
      <c r="CH7331" s="419"/>
    </row>
    <row r="7332" spans="3:86" ht="21" thickBot="1">
      <c r="C7332" s="425"/>
      <c r="P7332" s="431"/>
      <c r="R7332" s="419"/>
      <c r="S7332" s="446"/>
      <c r="T7332" s="419"/>
      <c r="V7332" s="196"/>
      <c r="W7332" s="419"/>
      <c r="X7332" s="419"/>
      <c r="Z7332" s="419"/>
      <c r="AA7332" s="419"/>
      <c r="AB7332" s="419"/>
      <c r="AD7332" s="419"/>
      <c r="AE7332" s="419"/>
      <c r="AF7332" s="419"/>
      <c r="AH7332" s="419"/>
      <c r="AI7332" s="419"/>
      <c r="AJ7332" s="419"/>
      <c r="AL7332" s="419"/>
      <c r="AM7332" s="419"/>
      <c r="AN7332" s="403"/>
      <c r="AO7332" s="419"/>
      <c r="AP7332" s="419"/>
      <c r="AQ7332" s="419"/>
      <c r="AR7332" s="419"/>
      <c r="AS7332" s="419"/>
      <c r="AT7332" s="419"/>
      <c r="AU7332" s="419"/>
      <c r="AV7332" s="419"/>
      <c r="AX7332" s="419"/>
      <c r="AY7332" s="419"/>
      <c r="AZ7332" s="419"/>
      <c r="BB7332" s="419"/>
      <c r="BC7332" s="419"/>
      <c r="BD7332" s="419"/>
      <c r="BF7332" s="419"/>
      <c r="BG7332" s="419"/>
      <c r="BH7332" s="419"/>
      <c r="BJ7332" s="419"/>
      <c r="BK7332" s="419"/>
      <c r="BL7332" s="419"/>
      <c r="BN7332" s="419"/>
      <c r="BO7332" s="419"/>
      <c r="BP7332" s="419"/>
      <c r="BR7332" s="419"/>
      <c r="BS7332" s="419"/>
      <c r="BT7332" s="419"/>
      <c r="BV7332" s="419"/>
      <c r="BW7332" s="419"/>
      <c r="BX7332" s="397"/>
      <c r="BZ7332" s="449"/>
      <c r="CB7332" s="419"/>
      <c r="CC7332" s="419"/>
      <c r="CD7332" s="419"/>
      <c r="CF7332" s="419"/>
      <c r="CG7332" s="419"/>
      <c r="CH7332" s="419"/>
    </row>
    <row r="7333" spans="3:86" ht="21" thickBot="1">
      <c r="C7333" s="425"/>
      <c r="P7333" s="431"/>
      <c r="R7333" s="419"/>
      <c r="S7333" s="446"/>
      <c r="T7333" s="419"/>
      <c r="V7333" s="196"/>
      <c r="W7333" s="419"/>
      <c r="X7333" s="419"/>
      <c r="Z7333" s="419"/>
      <c r="AA7333" s="419"/>
      <c r="AB7333" s="419"/>
      <c r="AD7333" s="419"/>
      <c r="AE7333" s="419"/>
      <c r="AF7333" s="419"/>
      <c r="AH7333" s="419"/>
      <c r="AI7333" s="419"/>
      <c r="AJ7333" s="419"/>
      <c r="AL7333" s="419"/>
      <c r="AM7333" s="419"/>
      <c r="AN7333" s="403"/>
      <c r="AO7333" s="419"/>
      <c r="AP7333" s="419"/>
      <c r="AQ7333" s="419"/>
      <c r="AR7333" s="419"/>
      <c r="AS7333" s="419"/>
      <c r="AT7333" s="419"/>
      <c r="AU7333" s="419"/>
      <c r="AV7333" s="419"/>
      <c r="AX7333" s="419"/>
      <c r="AY7333" s="419"/>
      <c r="AZ7333" s="419"/>
      <c r="BB7333" s="419"/>
      <c r="BC7333" s="419"/>
      <c r="BD7333" s="419"/>
      <c r="BF7333" s="419"/>
      <c r="BG7333" s="419"/>
      <c r="BH7333" s="419"/>
      <c r="BJ7333" s="419"/>
      <c r="BK7333" s="419"/>
      <c r="BL7333" s="419"/>
      <c r="BN7333" s="419"/>
      <c r="BO7333" s="419"/>
      <c r="BP7333" s="419"/>
      <c r="BR7333" s="419"/>
      <c r="BS7333" s="419"/>
      <c r="BT7333" s="419"/>
      <c r="BV7333" s="419"/>
      <c r="BW7333" s="419"/>
      <c r="BX7333" s="397"/>
      <c r="BZ7333" s="449"/>
      <c r="CB7333" s="419"/>
      <c r="CC7333" s="419"/>
      <c r="CD7333" s="419"/>
      <c r="CF7333" s="419"/>
      <c r="CG7333" s="419"/>
      <c r="CH7333" s="419"/>
    </row>
    <row r="7334" spans="3:86" ht="21" thickBot="1">
      <c r="C7334" s="425"/>
      <c r="P7334" s="431"/>
      <c r="R7334" s="419"/>
      <c r="S7334" s="446"/>
      <c r="T7334" s="419"/>
      <c r="V7334" s="196"/>
      <c r="W7334" s="419"/>
      <c r="X7334" s="419"/>
      <c r="Z7334" s="419"/>
      <c r="AA7334" s="419"/>
      <c r="AB7334" s="419"/>
      <c r="AD7334" s="419"/>
      <c r="AE7334" s="419"/>
      <c r="AF7334" s="419"/>
      <c r="AH7334" s="419"/>
      <c r="AI7334" s="419"/>
      <c r="AJ7334" s="419"/>
      <c r="AL7334" s="419"/>
      <c r="AM7334" s="419"/>
      <c r="AN7334" s="403"/>
      <c r="AO7334" s="419"/>
      <c r="AP7334" s="419"/>
      <c r="AQ7334" s="419"/>
      <c r="AR7334" s="419"/>
      <c r="AS7334" s="419"/>
      <c r="AT7334" s="419"/>
      <c r="AU7334" s="419"/>
      <c r="AV7334" s="419"/>
      <c r="AX7334" s="419"/>
      <c r="AY7334" s="419"/>
      <c r="AZ7334" s="419"/>
      <c r="BB7334" s="419"/>
      <c r="BC7334" s="419"/>
      <c r="BD7334" s="419"/>
      <c r="BF7334" s="419"/>
      <c r="BG7334" s="419"/>
      <c r="BH7334" s="419"/>
      <c r="BJ7334" s="419"/>
      <c r="BK7334" s="419"/>
      <c r="BL7334" s="419"/>
      <c r="BN7334" s="419"/>
      <c r="BO7334" s="419"/>
      <c r="BP7334" s="419"/>
      <c r="BR7334" s="419"/>
      <c r="BS7334" s="419"/>
      <c r="BT7334" s="419"/>
      <c r="BV7334" s="419"/>
      <c r="BW7334" s="419"/>
      <c r="BX7334" s="397"/>
      <c r="BZ7334" s="449"/>
      <c r="CB7334" s="419"/>
      <c r="CC7334" s="419"/>
      <c r="CD7334" s="419"/>
      <c r="CF7334" s="419"/>
      <c r="CG7334" s="419"/>
      <c r="CH7334" s="419"/>
    </row>
    <row r="7335" spans="3:86" ht="21" thickBot="1">
      <c r="C7335" s="425"/>
      <c r="P7335" s="431"/>
      <c r="R7335" s="419"/>
      <c r="S7335" s="446"/>
      <c r="T7335" s="419"/>
      <c r="V7335" s="196"/>
      <c r="W7335" s="419"/>
      <c r="X7335" s="419"/>
      <c r="Z7335" s="419"/>
      <c r="AA7335" s="419"/>
      <c r="AB7335" s="419"/>
      <c r="AD7335" s="419"/>
      <c r="AE7335" s="419"/>
      <c r="AF7335" s="419"/>
      <c r="AH7335" s="419"/>
      <c r="AI7335" s="419"/>
      <c r="AJ7335" s="419"/>
      <c r="AL7335" s="419"/>
      <c r="AM7335" s="419"/>
      <c r="AN7335" s="403"/>
      <c r="AO7335" s="419"/>
      <c r="AP7335" s="419"/>
      <c r="AQ7335" s="419"/>
      <c r="AR7335" s="419"/>
      <c r="AS7335" s="419"/>
      <c r="AT7335" s="419"/>
      <c r="AU7335" s="419"/>
      <c r="AV7335" s="419"/>
      <c r="AX7335" s="419"/>
      <c r="AY7335" s="419"/>
      <c r="AZ7335" s="419"/>
      <c r="BB7335" s="419"/>
      <c r="BC7335" s="419"/>
      <c r="BD7335" s="419"/>
      <c r="BF7335" s="419"/>
      <c r="BG7335" s="419"/>
      <c r="BH7335" s="419"/>
      <c r="BJ7335" s="419"/>
      <c r="BK7335" s="419"/>
      <c r="BL7335" s="419"/>
      <c r="BN7335" s="419"/>
      <c r="BO7335" s="419"/>
      <c r="BP7335" s="419"/>
      <c r="BR7335" s="419"/>
      <c r="BS7335" s="419"/>
      <c r="BT7335" s="419"/>
      <c r="BV7335" s="419"/>
      <c r="BW7335" s="419"/>
      <c r="BX7335" s="397"/>
      <c r="BZ7335" s="449"/>
      <c r="CB7335" s="419"/>
      <c r="CC7335" s="419"/>
      <c r="CD7335" s="419"/>
      <c r="CF7335" s="419"/>
      <c r="CG7335" s="419"/>
      <c r="CH7335" s="419"/>
    </row>
    <row r="7336" spans="3:86" ht="21" thickBot="1">
      <c r="C7336" s="425"/>
      <c r="P7336" s="431"/>
      <c r="R7336" s="419"/>
      <c r="S7336" s="446"/>
      <c r="T7336" s="419"/>
      <c r="V7336" s="196"/>
      <c r="W7336" s="419"/>
      <c r="X7336" s="419"/>
      <c r="Z7336" s="419"/>
      <c r="AA7336" s="419"/>
      <c r="AB7336" s="419"/>
      <c r="AD7336" s="419"/>
      <c r="AE7336" s="419"/>
      <c r="AF7336" s="419"/>
      <c r="AH7336" s="419"/>
      <c r="AI7336" s="419"/>
      <c r="AJ7336" s="419"/>
      <c r="AL7336" s="419"/>
      <c r="AM7336" s="419"/>
      <c r="AN7336" s="403"/>
      <c r="AO7336" s="419"/>
      <c r="AP7336" s="419"/>
      <c r="AQ7336" s="419"/>
      <c r="AR7336" s="419"/>
      <c r="AS7336" s="419"/>
      <c r="AT7336" s="419"/>
      <c r="AU7336" s="419"/>
      <c r="AV7336" s="419"/>
      <c r="AX7336" s="419"/>
      <c r="AY7336" s="419"/>
      <c r="AZ7336" s="419"/>
      <c r="BB7336" s="419"/>
      <c r="BC7336" s="419"/>
      <c r="BD7336" s="419"/>
      <c r="BF7336" s="419"/>
      <c r="BG7336" s="419"/>
      <c r="BH7336" s="419"/>
      <c r="BJ7336" s="419"/>
      <c r="BK7336" s="419"/>
      <c r="BL7336" s="419"/>
      <c r="BN7336" s="419"/>
      <c r="BO7336" s="419"/>
      <c r="BP7336" s="419"/>
      <c r="BR7336" s="419"/>
      <c r="BS7336" s="419"/>
      <c r="BT7336" s="419"/>
      <c r="BV7336" s="419"/>
      <c r="BW7336" s="419"/>
      <c r="BX7336" s="397"/>
      <c r="BZ7336" s="449"/>
      <c r="CB7336" s="419"/>
      <c r="CC7336" s="419"/>
      <c r="CD7336" s="419"/>
      <c r="CF7336" s="419"/>
      <c r="CG7336" s="419"/>
      <c r="CH7336" s="419"/>
    </row>
    <row r="7337" spans="3:86" ht="21" thickBot="1">
      <c r="C7337" s="425"/>
      <c r="P7337" s="431"/>
      <c r="R7337" s="419"/>
      <c r="S7337" s="446"/>
      <c r="T7337" s="419"/>
      <c r="V7337" s="196"/>
      <c r="W7337" s="419"/>
      <c r="X7337" s="419"/>
      <c r="Z7337" s="419"/>
      <c r="AA7337" s="419"/>
      <c r="AB7337" s="419"/>
      <c r="AD7337" s="419"/>
      <c r="AE7337" s="419"/>
      <c r="AF7337" s="419"/>
      <c r="AH7337" s="419"/>
      <c r="AI7337" s="419"/>
      <c r="AJ7337" s="419"/>
      <c r="AL7337" s="419"/>
      <c r="AM7337" s="419"/>
      <c r="AN7337" s="403"/>
      <c r="AO7337" s="419"/>
      <c r="AP7337" s="419"/>
      <c r="AQ7337" s="419"/>
      <c r="AR7337" s="419"/>
      <c r="AS7337" s="419"/>
      <c r="AT7337" s="419"/>
      <c r="AU7337" s="419"/>
      <c r="AV7337" s="419"/>
      <c r="AX7337" s="419"/>
      <c r="AY7337" s="419"/>
      <c r="AZ7337" s="419"/>
      <c r="BB7337" s="419"/>
      <c r="BC7337" s="419"/>
      <c r="BD7337" s="419"/>
      <c r="BF7337" s="419"/>
      <c r="BG7337" s="419"/>
      <c r="BH7337" s="419"/>
      <c r="BJ7337" s="419"/>
      <c r="BK7337" s="419"/>
      <c r="BL7337" s="419"/>
      <c r="BN7337" s="419"/>
      <c r="BO7337" s="419"/>
      <c r="BP7337" s="419"/>
      <c r="BR7337" s="419"/>
      <c r="BS7337" s="419"/>
      <c r="BT7337" s="419"/>
      <c r="BV7337" s="419"/>
      <c r="BW7337" s="419"/>
      <c r="BX7337" s="397"/>
      <c r="BZ7337" s="449"/>
      <c r="CB7337" s="419"/>
      <c r="CC7337" s="419"/>
      <c r="CD7337" s="419"/>
      <c r="CF7337" s="419"/>
      <c r="CG7337" s="419"/>
      <c r="CH7337" s="419"/>
    </row>
    <row r="7338" spans="3:86" ht="21" thickBot="1">
      <c r="C7338" s="425"/>
      <c r="P7338" s="431"/>
      <c r="R7338" s="419"/>
      <c r="S7338" s="446"/>
      <c r="T7338" s="419"/>
      <c r="V7338" s="196"/>
      <c r="W7338" s="419"/>
      <c r="X7338" s="419"/>
      <c r="Z7338" s="419"/>
      <c r="AA7338" s="419"/>
      <c r="AB7338" s="419"/>
      <c r="AD7338" s="419"/>
      <c r="AE7338" s="419"/>
      <c r="AF7338" s="419"/>
      <c r="AH7338" s="419"/>
      <c r="AI7338" s="419"/>
      <c r="AJ7338" s="419"/>
      <c r="AL7338" s="419"/>
      <c r="AM7338" s="419"/>
      <c r="AN7338" s="403"/>
      <c r="AO7338" s="419"/>
      <c r="AP7338" s="419"/>
      <c r="AQ7338" s="419"/>
      <c r="AR7338" s="419"/>
      <c r="AS7338" s="419"/>
      <c r="AT7338" s="419"/>
      <c r="AU7338" s="419"/>
      <c r="AV7338" s="419"/>
      <c r="AX7338" s="419"/>
      <c r="AY7338" s="419"/>
      <c r="AZ7338" s="419"/>
      <c r="BB7338" s="419"/>
      <c r="BC7338" s="419"/>
      <c r="BD7338" s="419"/>
      <c r="BF7338" s="419"/>
      <c r="BG7338" s="419"/>
      <c r="BH7338" s="419"/>
      <c r="BJ7338" s="419"/>
      <c r="BK7338" s="419"/>
      <c r="BL7338" s="419"/>
      <c r="BN7338" s="419"/>
      <c r="BO7338" s="419"/>
      <c r="BP7338" s="419"/>
      <c r="BR7338" s="419"/>
      <c r="BS7338" s="419"/>
      <c r="BT7338" s="419"/>
      <c r="BV7338" s="419"/>
      <c r="BW7338" s="419"/>
      <c r="BX7338" s="397"/>
      <c r="BZ7338" s="449"/>
      <c r="CB7338" s="419"/>
      <c r="CC7338" s="419"/>
      <c r="CD7338" s="419"/>
      <c r="CF7338" s="419"/>
      <c r="CG7338" s="419"/>
      <c r="CH7338" s="419"/>
    </row>
    <row r="7339" spans="3:86" ht="21" thickBot="1">
      <c r="C7339" s="425"/>
      <c r="P7339" s="431"/>
      <c r="R7339" s="419"/>
      <c r="S7339" s="446"/>
      <c r="T7339" s="419"/>
      <c r="V7339" s="196"/>
      <c r="W7339" s="419"/>
      <c r="X7339" s="419"/>
      <c r="Z7339" s="419"/>
      <c r="AA7339" s="419"/>
      <c r="AB7339" s="419"/>
      <c r="AD7339" s="419"/>
      <c r="AE7339" s="419"/>
      <c r="AF7339" s="419"/>
      <c r="AH7339" s="419"/>
      <c r="AI7339" s="419"/>
      <c r="AJ7339" s="419"/>
      <c r="AL7339" s="419"/>
      <c r="AM7339" s="419"/>
      <c r="AN7339" s="403"/>
      <c r="AO7339" s="419"/>
      <c r="AP7339" s="419"/>
      <c r="AQ7339" s="419"/>
      <c r="AR7339" s="419"/>
      <c r="AS7339" s="419"/>
      <c r="AT7339" s="419"/>
      <c r="AU7339" s="419"/>
      <c r="AV7339" s="419"/>
      <c r="AX7339" s="419"/>
      <c r="AY7339" s="419"/>
      <c r="AZ7339" s="419"/>
      <c r="BB7339" s="419"/>
      <c r="BC7339" s="419"/>
      <c r="BD7339" s="419"/>
      <c r="BF7339" s="419"/>
      <c r="BG7339" s="419"/>
      <c r="BH7339" s="419"/>
      <c r="BJ7339" s="419"/>
      <c r="BK7339" s="419"/>
      <c r="BL7339" s="419"/>
      <c r="BN7339" s="419"/>
      <c r="BO7339" s="419"/>
      <c r="BP7339" s="419"/>
      <c r="BR7339" s="419"/>
      <c r="BS7339" s="419"/>
      <c r="BT7339" s="419"/>
      <c r="BV7339" s="419"/>
      <c r="BW7339" s="419"/>
      <c r="BX7339" s="397"/>
      <c r="BZ7339" s="449"/>
      <c r="CB7339" s="419"/>
      <c r="CC7339" s="419"/>
      <c r="CD7339" s="419"/>
      <c r="CF7339" s="419"/>
      <c r="CG7339" s="419"/>
      <c r="CH7339" s="419"/>
    </row>
    <row r="7340" spans="3:86" ht="21" thickBot="1">
      <c r="C7340" s="425"/>
      <c r="P7340" s="431"/>
      <c r="R7340" s="419"/>
      <c r="S7340" s="446"/>
      <c r="T7340" s="419"/>
      <c r="V7340" s="196"/>
      <c r="W7340" s="419"/>
      <c r="X7340" s="419"/>
      <c r="Z7340" s="419"/>
      <c r="AA7340" s="419"/>
      <c r="AB7340" s="419"/>
      <c r="AD7340" s="419"/>
      <c r="AE7340" s="419"/>
      <c r="AF7340" s="419"/>
      <c r="AH7340" s="419"/>
      <c r="AI7340" s="419"/>
      <c r="AJ7340" s="419"/>
      <c r="AL7340" s="419"/>
      <c r="AM7340" s="419"/>
      <c r="AN7340" s="403"/>
      <c r="AO7340" s="419"/>
      <c r="AP7340" s="419"/>
      <c r="AQ7340" s="419"/>
      <c r="AR7340" s="419"/>
      <c r="AS7340" s="419"/>
      <c r="AT7340" s="419"/>
      <c r="AU7340" s="419"/>
      <c r="AV7340" s="419"/>
      <c r="AX7340" s="419"/>
      <c r="AY7340" s="419"/>
      <c r="AZ7340" s="419"/>
      <c r="BB7340" s="419"/>
      <c r="BC7340" s="419"/>
      <c r="BD7340" s="419"/>
      <c r="BF7340" s="419"/>
      <c r="BG7340" s="419"/>
      <c r="BH7340" s="419"/>
      <c r="BJ7340" s="419"/>
      <c r="BK7340" s="419"/>
      <c r="BL7340" s="419"/>
      <c r="BN7340" s="419"/>
      <c r="BO7340" s="419"/>
      <c r="BP7340" s="419"/>
      <c r="BR7340" s="419"/>
      <c r="BS7340" s="419"/>
      <c r="BT7340" s="419"/>
      <c r="BV7340" s="419"/>
      <c r="BW7340" s="419"/>
      <c r="BX7340" s="397"/>
      <c r="BZ7340" s="449"/>
      <c r="CB7340" s="419"/>
      <c r="CC7340" s="419"/>
      <c r="CD7340" s="419"/>
      <c r="CF7340" s="419"/>
      <c r="CG7340" s="419"/>
      <c r="CH7340" s="419"/>
    </row>
    <row r="7341" spans="3:86" ht="21" thickBot="1">
      <c r="C7341" s="425"/>
      <c r="P7341" s="431"/>
      <c r="R7341" s="419"/>
      <c r="S7341" s="446"/>
      <c r="T7341" s="419"/>
      <c r="V7341" s="196"/>
      <c r="W7341" s="419"/>
      <c r="X7341" s="419"/>
      <c r="Z7341" s="419"/>
      <c r="AA7341" s="419"/>
      <c r="AB7341" s="419"/>
      <c r="AD7341" s="419"/>
      <c r="AE7341" s="419"/>
      <c r="AF7341" s="419"/>
      <c r="AH7341" s="419"/>
      <c r="AI7341" s="419"/>
      <c r="AJ7341" s="419"/>
      <c r="AL7341" s="419"/>
      <c r="AM7341" s="419"/>
      <c r="AN7341" s="403"/>
      <c r="AO7341" s="419"/>
      <c r="AP7341" s="419"/>
      <c r="AQ7341" s="419"/>
      <c r="AR7341" s="419"/>
      <c r="AS7341" s="419"/>
      <c r="AT7341" s="419"/>
      <c r="AU7341" s="419"/>
      <c r="AV7341" s="419"/>
      <c r="AX7341" s="419"/>
      <c r="AY7341" s="419"/>
      <c r="AZ7341" s="419"/>
      <c r="BB7341" s="419"/>
      <c r="BC7341" s="419"/>
      <c r="BD7341" s="419"/>
      <c r="BF7341" s="419"/>
      <c r="BG7341" s="419"/>
      <c r="BH7341" s="419"/>
      <c r="BJ7341" s="419"/>
      <c r="BK7341" s="419"/>
      <c r="BL7341" s="419"/>
      <c r="BN7341" s="419"/>
      <c r="BO7341" s="419"/>
      <c r="BP7341" s="419"/>
      <c r="BR7341" s="419"/>
      <c r="BS7341" s="419"/>
      <c r="BT7341" s="419"/>
      <c r="BV7341" s="419"/>
      <c r="BW7341" s="419"/>
      <c r="BX7341" s="397"/>
      <c r="BZ7341" s="449"/>
      <c r="CB7341" s="419"/>
      <c r="CC7341" s="419"/>
      <c r="CD7341" s="419"/>
      <c r="CF7341" s="419"/>
      <c r="CG7341" s="419"/>
      <c r="CH7341" s="419"/>
    </row>
    <row r="7342" spans="3:86" ht="21" thickBot="1">
      <c r="C7342" s="425"/>
      <c r="P7342" s="431"/>
      <c r="R7342" s="419"/>
      <c r="S7342" s="446"/>
      <c r="T7342" s="419"/>
      <c r="V7342" s="196"/>
      <c r="W7342" s="419"/>
      <c r="X7342" s="419"/>
      <c r="Z7342" s="419"/>
      <c r="AA7342" s="419"/>
      <c r="AB7342" s="419"/>
      <c r="AD7342" s="419"/>
      <c r="AE7342" s="419"/>
      <c r="AF7342" s="419"/>
      <c r="AH7342" s="419"/>
      <c r="AI7342" s="419"/>
      <c r="AJ7342" s="419"/>
      <c r="AL7342" s="419"/>
      <c r="AM7342" s="419"/>
      <c r="AN7342" s="403"/>
      <c r="AO7342" s="419"/>
      <c r="AP7342" s="419"/>
      <c r="AQ7342" s="419"/>
      <c r="AR7342" s="419"/>
      <c r="AS7342" s="419"/>
      <c r="AT7342" s="419"/>
      <c r="AU7342" s="419"/>
      <c r="AV7342" s="419"/>
      <c r="AX7342" s="419"/>
      <c r="AY7342" s="419"/>
      <c r="AZ7342" s="419"/>
      <c r="BB7342" s="419"/>
      <c r="BC7342" s="419"/>
      <c r="BD7342" s="419"/>
      <c r="BF7342" s="419"/>
      <c r="BG7342" s="419"/>
      <c r="BH7342" s="419"/>
      <c r="BJ7342" s="419"/>
      <c r="BK7342" s="419"/>
      <c r="BL7342" s="419"/>
      <c r="BN7342" s="419"/>
      <c r="BO7342" s="419"/>
      <c r="BP7342" s="419"/>
      <c r="BR7342" s="419"/>
      <c r="BS7342" s="419"/>
      <c r="BT7342" s="419"/>
      <c r="BV7342" s="419"/>
      <c r="BW7342" s="419"/>
      <c r="BX7342" s="397"/>
      <c r="BZ7342" s="449"/>
      <c r="CB7342" s="419"/>
      <c r="CC7342" s="419"/>
      <c r="CD7342" s="419"/>
      <c r="CF7342" s="419"/>
      <c r="CG7342" s="419"/>
      <c r="CH7342" s="419"/>
    </row>
    <row r="7343" spans="3:86" ht="21" thickBot="1">
      <c r="C7343" s="425"/>
      <c r="P7343" s="431"/>
      <c r="R7343" s="419"/>
      <c r="S7343" s="446"/>
      <c r="T7343" s="419"/>
      <c r="V7343" s="196"/>
      <c r="W7343" s="419"/>
      <c r="X7343" s="419"/>
      <c r="Z7343" s="419"/>
      <c r="AA7343" s="419"/>
      <c r="AB7343" s="419"/>
      <c r="AD7343" s="419"/>
      <c r="AE7343" s="419"/>
      <c r="AF7343" s="419"/>
      <c r="AH7343" s="419"/>
      <c r="AI7343" s="419"/>
      <c r="AJ7343" s="419"/>
      <c r="AL7343" s="419"/>
      <c r="AM7343" s="419"/>
      <c r="AN7343" s="403"/>
      <c r="AO7343" s="419"/>
      <c r="AP7343" s="419"/>
      <c r="AQ7343" s="419"/>
      <c r="AR7343" s="419"/>
      <c r="AS7343" s="419"/>
      <c r="AT7343" s="419"/>
      <c r="AU7343" s="419"/>
      <c r="AV7343" s="419"/>
      <c r="AX7343" s="419"/>
      <c r="AY7343" s="419"/>
      <c r="AZ7343" s="419"/>
      <c r="BB7343" s="419"/>
      <c r="BC7343" s="419"/>
      <c r="BD7343" s="419"/>
      <c r="BF7343" s="419"/>
      <c r="BG7343" s="419"/>
      <c r="BH7343" s="419"/>
      <c r="BJ7343" s="419"/>
      <c r="BK7343" s="419"/>
      <c r="BL7343" s="419"/>
      <c r="BN7343" s="419"/>
      <c r="BO7343" s="419"/>
      <c r="BP7343" s="419"/>
      <c r="BR7343" s="419"/>
      <c r="BS7343" s="419"/>
      <c r="BT7343" s="419"/>
      <c r="BV7343" s="419"/>
      <c r="BW7343" s="419"/>
      <c r="BX7343" s="397"/>
      <c r="BZ7343" s="449"/>
      <c r="CB7343" s="419"/>
      <c r="CC7343" s="419"/>
      <c r="CD7343" s="419"/>
      <c r="CF7343" s="419"/>
      <c r="CG7343" s="419"/>
      <c r="CH7343" s="419"/>
    </row>
    <row r="7344" spans="3:86" ht="21" thickBot="1">
      <c r="C7344" s="425"/>
      <c r="P7344" s="431"/>
      <c r="R7344" s="419"/>
      <c r="S7344" s="446"/>
      <c r="T7344" s="419"/>
      <c r="V7344" s="196"/>
      <c r="W7344" s="419"/>
      <c r="X7344" s="419"/>
      <c r="Z7344" s="419"/>
      <c r="AA7344" s="419"/>
      <c r="AB7344" s="419"/>
      <c r="AD7344" s="419"/>
      <c r="AE7344" s="419"/>
      <c r="AF7344" s="419"/>
      <c r="AH7344" s="419"/>
      <c r="AI7344" s="419"/>
      <c r="AJ7344" s="419"/>
      <c r="AL7344" s="419"/>
      <c r="AM7344" s="419"/>
      <c r="AN7344" s="403"/>
      <c r="AO7344" s="419"/>
      <c r="AP7344" s="419"/>
      <c r="AQ7344" s="419"/>
      <c r="AR7344" s="419"/>
      <c r="AS7344" s="419"/>
      <c r="AT7344" s="419"/>
      <c r="AU7344" s="419"/>
      <c r="AV7344" s="419"/>
      <c r="AX7344" s="419"/>
      <c r="AY7344" s="419"/>
      <c r="AZ7344" s="419"/>
      <c r="BB7344" s="419"/>
      <c r="BC7344" s="419"/>
      <c r="BD7344" s="419"/>
      <c r="BF7344" s="419"/>
      <c r="BG7344" s="419"/>
      <c r="BH7344" s="419"/>
      <c r="BJ7344" s="419"/>
      <c r="BK7344" s="419"/>
      <c r="BL7344" s="419"/>
      <c r="BN7344" s="419"/>
      <c r="BO7344" s="419"/>
      <c r="BP7344" s="419"/>
      <c r="BR7344" s="419"/>
      <c r="BS7344" s="419"/>
      <c r="BT7344" s="419"/>
      <c r="BV7344" s="419"/>
      <c r="BW7344" s="419"/>
      <c r="BX7344" s="397"/>
      <c r="BZ7344" s="449"/>
      <c r="CB7344" s="419"/>
      <c r="CC7344" s="419"/>
      <c r="CD7344" s="419"/>
      <c r="CF7344" s="419"/>
      <c r="CG7344" s="419"/>
      <c r="CH7344" s="419"/>
    </row>
    <row r="7345" spans="3:86" ht="21" thickBot="1">
      <c r="C7345" s="425"/>
      <c r="P7345" s="431"/>
      <c r="R7345" s="419"/>
      <c r="S7345" s="446"/>
      <c r="T7345" s="419"/>
      <c r="V7345" s="196"/>
      <c r="W7345" s="419"/>
      <c r="X7345" s="419"/>
      <c r="Z7345" s="419"/>
      <c r="AA7345" s="419"/>
      <c r="AB7345" s="419"/>
      <c r="AD7345" s="419"/>
      <c r="AE7345" s="419"/>
      <c r="AF7345" s="419"/>
      <c r="AH7345" s="419"/>
      <c r="AI7345" s="419"/>
      <c r="AJ7345" s="419"/>
      <c r="AL7345" s="419"/>
      <c r="AM7345" s="419"/>
      <c r="AN7345" s="403"/>
      <c r="AO7345" s="419"/>
      <c r="AP7345" s="419"/>
      <c r="AQ7345" s="419"/>
      <c r="AR7345" s="419"/>
      <c r="AS7345" s="419"/>
      <c r="AT7345" s="419"/>
      <c r="AU7345" s="419"/>
      <c r="AV7345" s="419"/>
      <c r="AX7345" s="419"/>
      <c r="AY7345" s="419"/>
      <c r="AZ7345" s="419"/>
      <c r="BB7345" s="419"/>
      <c r="BC7345" s="419"/>
      <c r="BD7345" s="419"/>
      <c r="BF7345" s="419"/>
      <c r="BG7345" s="419"/>
      <c r="BH7345" s="419"/>
      <c r="BJ7345" s="419"/>
      <c r="BK7345" s="419"/>
      <c r="BL7345" s="419"/>
      <c r="BN7345" s="419"/>
      <c r="BO7345" s="419"/>
      <c r="BP7345" s="419"/>
      <c r="BR7345" s="419"/>
      <c r="BS7345" s="419"/>
      <c r="BT7345" s="419"/>
      <c r="BV7345" s="419"/>
      <c r="BW7345" s="419"/>
      <c r="BX7345" s="397"/>
      <c r="BZ7345" s="449"/>
      <c r="CB7345" s="419"/>
      <c r="CC7345" s="419"/>
      <c r="CD7345" s="419"/>
      <c r="CF7345" s="419"/>
      <c r="CG7345" s="419"/>
      <c r="CH7345" s="419"/>
    </row>
    <row r="7346" spans="3:86" ht="21" thickBot="1">
      <c r="C7346" s="425"/>
      <c r="P7346" s="431"/>
      <c r="R7346" s="419"/>
      <c r="S7346" s="446"/>
      <c r="T7346" s="419"/>
      <c r="V7346" s="196"/>
      <c r="W7346" s="419"/>
      <c r="X7346" s="419"/>
      <c r="Z7346" s="419"/>
      <c r="AA7346" s="419"/>
      <c r="AB7346" s="419"/>
      <c r="AD7346" s="419"/>
      <c r="AE7346" s="419"/>
      <c r="AF7346" s="419"/>
      <c r="AH7346" s="419"/>
      <c r="AI7346" s="419"/>
      <c r="AJ7346" s="419"/>
      <c r="AL7346" s="419"/>
      <c r="AM7346" s="419"/>
      <c r="AN7346" s="403"/>
      <c r="AO7346" s="419"/>
      <c r="AP7346" s="419"/>
      <c r="AQ7346" s="419"/>
      <c r="AR7346" s="419"/>
      <c r="AS7346" s="419"/>
      <c r="AT7346" s="419"/>
      <c r="AU7346" s="419"/>
      <c r="AV7346" s="419"/>
      <c r="AX7346" s="419"/>
      <c r="AY7346" s="419"/>
      <c r="AZ7346" s="419"/>
      <c r="BB7346" s="419"/>
      <c r="BC7346" s="419"/>
      <c r="BD7346" s="419"/>
      <c r="BF7346" s="419"/>
      <c r="BG7346" s="419"/>
      <c r="BH7346" s="419"/>
      <c r="BJ7346" s="419"/>
      <c r="BK7346" s="419"/>
      <c r="BL7346" s="419"/>
      <c r="BN7346" s="419"/>
      <c r="BO7346" s="419"/>
      <c r="BP7346" s="419"/>
      <c r="BR7346" s="419"/>
      <c r="BS7346" s="419"/>
      <c r="BT7346" s="419"/>
      <c r="BV7346" s="419"/>
      <c r="BW7346" s="419"/>
      <c r="BX7346" s="397"/>
      <c r="BZ7346" s="449"/>
      <c r="CB7346" s="419"/>
      <c r="CC7346" s="419"/>
      <c r="CD7346" s="419"/>
      <c r="CF7346" s="419"/>
      <c r="CG7346" s="419"/>
      <c r="CH7346" s="419"/>
    </row>
    <row r="7347" spans="3:86" ht="21" thickBot="1">
      <c r="C7347" s="425"/>
      <c r="P7347" s="431"/>
      <c r="R7347" s="419"/>
      <c r="S7347" s="446"/>
      <c r="T7347" s="419"/>
      <c r="V7347" s="196"/>
      <c r="W7347" s="419"/>
      <c r="X7347" s="419"/>
      <c r="Z7347" s="419"/>
      <c r="AA7347" s="419"/>
      <c r="AB7347" s="419"/>
      <c r="AD7347" s="419"/>
      <c r="AE7347" s="419"/>
      <c r="AF7347" s="419"/>
      <c r="AH7347" s="419"/>
      <c r="AI7347" s="419"/>
      <c r="AJ7347" s="419"/>
      <c r="AL7347" s="419"/>
      <c r="AM7347" s="419"/>
      <c r="AN7347" s="403"/>
      <c r="AO7347" s="419"/>
      <c r="AP7347" s="419"/>
      <c r="AQ7347" s="419"/>
      <c r="AR7347" s="419"/>
      <c r="AS7347" s="419"/>
      <c r="AT7347" s="419"/>
      <c r="AU7347" s="419"/>
      <c r="AV7347" s="419"/>
      <c r="AX7347" s="419"/>
      <c r="AY7347" s="419"/>
      <c r="AZ7347" s="419"/>
      <c r="BB7347" s="419"/>
      <c r="BC7347" s="419"/>
      <c r="BD7347" s="419"/>
      <c r="BF7347" s="419"/>
      <c r="BG7347" s="419"/>
      <c r="BH7347" s="419"/>
      <c r="BJ7347" s="419"/>
      <c r="BK7347" s="419"/>
      <c r="BL7347" s="419"/>
      <c r="BN7347" s="419"/>
      <c r="BO7347" s="419"/>
      <c r="BP7347" s="419"/>
      <c r="BR7347" s="419"/>
      <c r="BS7347" s="419"/>
      <c r="BT7347" s="419"/>
      <c r="BV7347" s="419"/>
      <c r="BW7347" s="419"/>
      <c r="BX7347" s="397"/>
      <c r="BZ7347" s="449"/>
      <c r="CB7347" s="419"/>
      <c r="CC7347" s="419"/>
      <c r="CD7347" s="419"/>
      <c r="CF7347" s="419"/>
      <c r="CG7347" s="419"/>
      <c r="CH7347" s="419"/>
    </row>
    <row r="7348" spans="3:86" ht="21" thickBot="1">
      <c r="C7348" s="425"/>
      <c r="P7348" s="431"/>
      <c r="R7348" s="419"/>
      <c r="S7348" s="446"/>
      <c r="T7348" s="419"/>
      <c r="V7348" s="196"/>
      <c r="W7348" s="419"/>
      <c r="X7348" s="419"/>
      <c r="Z7348" s="419"/>
      <c r="AA7348" s="419"/>
      <c r="AB7348" s="419"/>
      <c r="AD7348" s="419"/>
      <c r="AE7348" s="419"/>
      <c r="AF7348" s="419"/>
      <c r="AH7348" s="419"/>
      <c r="AI7348" s="419"/>
      <c r="AJ7348" s="419"/>
      <c r="AL7348" s="419"/>
      <c r="AM7348" s="419"/>
      <c r="AN7348" s="403"/>
      <c r="AO7348" s="419"/>
      <c r="AP7348" s="419"/>
      <c r="AQ7348" s="419"/>
      <c r="AR7348" s="419"/>
      <c r="AS7348" s="419"/>
      <c r="AT7348" s="419"/>
      <c r="AU7348" s="419"/>
      <c r="AV7348" s="419"/>
      <c r="AX7348" s="419"/>
      <c r="AY7348" s="419"/>
      <c r="AZ7348" s="419"/>
      <c r="BB7348" s="419"/>
      <c r="BC7348" s="419"/>
      <c r="BD7348" s="419"/>
      <c r="BF7348" s="419"/>
      <c r="BG7348" s="419"/>
      <c r="BH7348" s="419"/>
      <c r="BJ7348" s="419"/>
      <c r="BK7348" s="419"/>
      <c r="BL7348" s="419"/>
      <c r="BN7348" s="419"/>
      <c r="BO7348" s="419"/>
      <c r="BP7348" s="419"/>
      <c r="BR7348" s="419"/>
      <c r="BS7348" s="419"/>
      <c r="BT7348" s="419"/>
      <c r="BV7348" s="419"/>
      <c r="BW7348" s="419"/>
      <c r="BX7348" s="397"/>
      <c r="BZ7348" s="449"/>
      <c r="CB7348" s="419"/>
      <c r="CC7348" s="419"/>
      <c r="CD7348" s="419"/>
      <c r="CF7348" s="419"/>
      <c r="CG7348" s="419"/>
      <c r="CH7348" s="419"/>
    </row>
    <row r="7349" spans="3:86" ht="21" thickBot="1">
      <c r="C7349" s="425"/>
      <c r="P7349" s="431"/>
      <c r="R7349" s="419"/>
      <c r="S7349" s="446"/>
      <c r="T7349" s="419"/>
      <c r="V7349" s="196"/>
      <c r="W7349" s="419"/>
      <c r="X7349" s="419"/>
      <c r="Z7349" s="419"/>
      <c r="AA7349" s="419"/>
      <c r="AB7349" s="419"/>
      <c r="AD7349" s="419"/>
      <c r="AE7349" s="419"/>
      <c r="AF7349" s="419"/>
      <c r="AH7349" s="419"/>
      <c r="AI7349" s="419"/>
      <c r="AJ7349" s="419"/>
      <c r="AL7349" s="419"/>
      <c r="AM7349" s="419"/>
      <c r="AN7349" s="403"/>
      <c r="AO7349" s="419"/>
      <c r="AP7349" s="419"/>
      <c r="AQ7349" s="419"/>
      <c r="AR7349" s="419"/>
      <c r="AS7349" s="419"/>
      <c r="AT7349" s="419"/>
      <c r="AU7349" s="419"/>
      <c r="AV7349" s="419"/>
      <c r="AX7349" s="419"/>
      <c r="AY7349" s="419"/>
      <c r="AZ7349" s="419"/>
      <c r="BB7349" s="419"/>
      <c r="BC7349" s="419"/>
      <c r="BD7349" s="419"/>
      <c r="BF7349" s="419"/>
      <c r="BG7349" s="419"/>
      <c r="BH7349" s="419"/>
      <c r="BJ7349" s="419"/>
      <c r="BK7349" s="419"/>
      <c r="BL7349" s="419"/>
      <c r="BN7349" s="419"/>
      <c r="BO7349" s="419"/>
      <c r="BP7349" s="419"/>
      <c r="BR7349" s="419"/>
      <c r="BS7349" s="419"/>
      <c r="BT7349" s="419"/>
      <c r="BV7349" s="419"/>
      <c r="BW7349" s="419"/>
      <c r="BX7349" s="397"/>
      <c r="BZ7349" s="449"/>
      <c r="CB7349" s="419"/>
      <c r="CC7349" s="419"/>
      <c r="CD7349" s="419"/>
      <c r="CF7349" s="419"/>
      <c r="CG7349" s="419"/>
      <c r="CH7349" s="419"/>
    </row>
    <row r="7350" spans="3:86" ht="21" thickBot="1">
      <c r="C7350" s="425"/>
      <c r="P7350" s="431"/>
      <c r="R7350" s="419"/>
      <c r="S7350" s="446"/>
      <c r="T7350" s="419"/>
      <c r="V7350" s="196"/>
      <c r="W7350" s="419"/>
      <c r="X7350" s="419"/>
      <c r="Z7350" s="419"/>
      <c r="AA7350" s="419"/>
      <c r="AB7350" s="419"/>
      <c r="AD7350" s="419"/>
      <c r="AE7350" s="419"/>
      <c r="AF7350" s="419"/>
      <c r="AH7350" s="419"/>
      <c r="AI7350" s="419"/>
      <c r="AJ7350" s="419"/>
      <c r="AL7350" s="419"/>
      <c r="AM7350" s="419"/>
      <c r="AN7350" s="403"/>
      <c r="AO7350" s="419"/>
      <c r="AP7350" s="419"/>
      <c r="AQ7350" s="419"/>
      <c r="AR7350" s="419"/>
      <c r="AS7350" s="419"/>
      <c r="AT7350" s="419"/>
      <c r="AU7350" s="419"/>
      <c r="AV7350" s="419"/>
      <c r="AX7350" s="419"/>
      <c r="AY7350" s="419"/>
      <c r="AZ7350" s="419"/>
      <c r="BB7350" s="419"/>
      <c r="BC7350" s="419"/>
      <c r="BD7350" s="419"/>
      <c r="BF7350" s="419"/>
      <c r="BG7350" s="419"/>
      <c r="BH7350" s="419"/>
      <c r="BJ7350" s="419"/>
      <c r="BK7350" s="419"/>
      <c r="BL7350" s="419"/>
      <c r="BN7350" s="419"/>
      <c r="BO7350" s="419"/>
      <c r="BP7350" s="419"/>
      <c r="BR7350" s="419"/>
      <c r="BS7350" s="419"/>
      <c r="BT7350" s="419"/>
      <c r="BV7350" s="419"/>
      <c r="BW7350" s="419"/>
      <c r="BX7350" s="397"/>
      <c r="BZ7350" s="449"/>
      <c r="CB7350" s="419"/>
      <c r="CC7350" s="419"/>
      <c r="CD7350" s="419"/>
      <c r="CF7350" s="419"/>
      <c r="CG7350" s="419"/>
      <c r="CH7350" s="419"/>
    </row>
    <row r="7351" spans="3:86" ht="21" thickBot="1">
      <c r="C7351" s="425"/>
      <c r="P7351" s="431"/>
      <c r="R7351" s="419"/>
      <c r="S7351" s="446"/>
      <c r="T7351" s="419"/>
      <c r="V7351" s="196"/>
      <c r="W7351" s="419"/>
      <c r="X7351" s="419"/>
      <c r="Z7351" s="419"/>
      <c r="AA7351" s="419"/>
      <c r="AB7351" s="419"/>
      <c r="AD7351" s="419"/>
      <c r="AE7351" s="419"/>
      <c r="AF7351" s="419"/>
      <c r="AH7351" s="419"/>
      <c r="AI7351" s="419"/>
      <c r="AJ7351" s="419"/>
      <c r="AL7351" s="419"/>
      <c r="AM7351" s="419"/>
      <c r="AN7351" s="403"/>
      <c r="AO7351" s="419"/>
      <c r="AP7351" s="419"/>
      <c r="AQ7351" s="419"/>
      <c r="AR7351" s="419"/>
      <c r="AS7351" s="419"/>
      <c r="AT7351" s="419"/>
      <c r="AU7351" s="419"/>
      <c r="AV7351" s="419"/>
      <c r="AX7351" s="419"/>
      <c r="AY7351" s="419"/>
      <c r="AZ7351" s="419"/>
      <c r="BB7351" s="419"/>
      <c r="BC7351" s="419"/>
      <c r="BD7351" s="419"/>
      <c r="BF7351" s="419"/>
      <c r="BG7351" s="419"/>
      <c r="BH7351" s="419"/>
      <c r="BJ7351" s="419"/>
      <c r="BK7351" s="419"/>
      <c r="BL7351" s="419"/>
      <c r="BN7351" s="419"/>
      <c r="BO7351" s="419"/>
      <c r="BP7351" s="419"/>
      <c r="BR7351" s="419"/>
      <c r="BS7351" s="419"/>
      <c r="BT7351" s="419"/>
      <c r="BV7351" s="419"/>
      <c r="BW7351" s="419"/>
      <c r="BX7351" s="397"/>
      <c r="BZ7351" s="449"/>
      <c r="CB7351" s="419"/>
      <c r="CC7351" s="419"/>
      <c r="CD7351" s="419"/>
      <c r="CF7351" s="419"/>
      <c r="CG7351" s="419"/>
      <c r="CH7351" s="419"/>
    </row>
    <row r="7352" spans="3:86" ht="21" thickBot="1">
      <c r="C7352" s="425"/>
      <c r="P7352" s="431"/>
      <c r="R7352" s="419"/>
      <c r="S7352" s="446"/>
      <c r="T7352" s="419"/>
      <c r="V7352" s="196"/>
      <c r="W7352" s="419"/>
      <c r="X7352" s="419"/>
      <c r="Z7352" s="419"/>
      <c r="AA7352" s="419"/>
      <c r="AB7352" s="419"/>
      <c r="AD7352" s="419"/>
      <c r="AE7352" s="419"/>
      <c r="AF7352" s="419"/>
      <c r="AH7352" s="419"/>
      <c r="AI7352" s="419"/>
      <c r="AJ7352" s="419"/>
      <c r="AL7352" s="419"/>
      <c r="AM7352" s="419"/>
      <c r="AN7352" s="403"/>
      <c r="AO7352" s="419"/>
      <c r="AP7352" s="419"/>
      <c r="AQ7352" s="419"/>
      <c r="AR7352" s="419"/>
      <c r="AS7352" s="419"/>
      <c r="AT7352" s="419"/>
      <c r="AU7352" s="419"/>
      <c r="AV7352" s="419"/>
      <c r="AX7352" s="419"/>
      <c r="AY7352" s="419"/>
      <c r="AZ7352" s="419"/>
      <c r="BB7352" s="419"/>
      <c r="BC7352" s="419"/>
      <c r="BD7352" s="419"/>
      <c r="BF7352" s="419"/>
      <c r="BG7352" s="419"/>
      <c r="BH7352" s="419"/>
      <c r="BJ7352" s="419"/>
      <c r="BK7352" s="419"/>
      <c r="BL7352" s="419"/>
      <c r="BN7352" s="419"/>
      <c r="BO7352" s="419"/>
      <c r="BP7352" s="419"/>
      <c r="BR7352" s="419"/>
      <c r="BS7352" s="419"/>
      <c r="BT7352" s="419"/>
      <c r="BV7352" s="419"/>
      <c r="BW7352" s="419"/>
      <c r="BX7352" s="397"/>
      <c r="BZ7352" s="449"/>
      <c r="CB7352" s="419"/>
      <c r="CC7352" s="419"/>
      <c r="CD7352" s="419"/>
      <c r="CF7352" s="419"/>
      <c r="CG7352" s="419"/>
      <c r="CH7352" s="419"/>
    </row>
    <row r="7353" spans="3:86" ht="21" thickBot="1">
      <c r="C7353" s="425"/>
      <c r="P7353" s="431"/>
      <c r="R7353" s="419"/>
      <c r="S7353" s="446"/>
      <c r="T7353" s="419"/>
      <c r="V7353" s="196"/>
      <c r="W7353" s="419"/>
      <c r="X7353" s="419"/>
      <c r="Z7353" s="419"/>
      <c r="AA7353" s="419"/>
      <c r="AB7353" s="419"/>
      <c r="AD7353" s="419"/>
      <c r="AE7353" s="419"/>
      <c r="AF7353" s="419"/>
      <c r="AH7353" s="419"/>
      <c r="AI7353" s="419"/>
      <c r="AJ7353" s="419"/>
      <c r="AL7353" s="419"/>
      <c r="AM7353" s="419"/>
      <c r="AN7353" s="403"/>
      <c r="AO7353" s="419"/>
      <c r="AP7353" s="419"/>
      <c r="AQ7353" s="419"/>
      <c r="AR7353" s="419"/>
      <c r="AS7353" s="419"/>
      <c r="AT7353" s="419"/>
      <c r="AU7353" s="419"/>
      <c r="AV7353" s="419"/>
      <c r="AX7353" s="419"/>
      <c r="AY7353" s="419"/>
      <c r="AZ7353" s="419"/>
      <c r="BB7353" s="419"/>
      <c r="BC7353" s="419"/>
      <c r="BD7353" s="419"/>
      <c r="BF7353" s="419"/>
      <c r="BG7353" s="419"/>
      <c r="BH7353" s="419"/>
      <c r="BJ7353" s="419"/>
      <c r="BK7353" s="419"/>
      <c r="BL7353" s="419"/>
      <c r="BN7353" s="419"/>
      <c r="BO7353" s="419"/>
      <c r="BP7353" s="419"/>
      <c r="BR7353" s="419"/>
      <c r="BS7353" s="419"/>
      <c r="BT7353" s="419"/>
      <c r="BV7353" s="419"/>
      <c r="BW7353" s="419"/>
      <c r="BX7353" s="397"/>
      <c r="BZ7353" s="449"/>
      <c r="CB7353" s="419"/>
      <c r="CC7353" s="419"/>
      <c r="CD7353" s="419"/>
      <c r="CF7353" s="419"/>
      <c r="CG7353" s="419"/>
      <c r="CH7353" s="419"/>
    </row>
    <row r="7354" spans="3:86" ht="21" thickBot="1">
      <c r="C7354" s="425"/>
      <c r="P7354" s="431"/>
      <c r="R7354" s="419"/>
      <c r="S7354" s="446"/>
      <c r="T7354" s="419"/>
      <c r="V7354" s="196"/>
      <c r="W7354" s="419"/>
      <c r="X7354" s="419"/>
      <c r="Z7354" s="419"/>
      <c r="AA7354" s="419"/>
      <c r="AB7354" s="419"/>
      <c r="AD7354" s="419"/>
      <c r="AE7354" s="419"/>
      <c r="AF7354" s="419"/>
      <c r="AH7354" s="419"/>
      <c r="AI7354" s="419"/>
      <c r="AJ7354" s="419"/>
      <c r="AL7354" s="419"/>
      <c r="AM7354" s="419"/>
      <c r="AN7354" s="403"/>
      <c r="AO7354" s="419"/>
      <c r="AP7354" s="419"/>
      <c r="AQ7354" s="419"/>
      <c r="AR7354" s="419"/>
      <c r="AS7354" s="419"/>
      <c r="AT7354" s="419"/>
      <c r="AU7354" s="419"/>
      <c r="AV7354" s="419"/>
      <c r="AX7354" s="419"/>
      <c r="AY7354" s="419"/>
      <c r="AZ7354" s="419"/>
      <c r="BB7354" s="419"/>
      <c r="BC7354" s="419"/>
      <c r="BD7354" s="419"/>
      <c r="BF7354" s="419"/>
      <c r="BG7354" s="419"/>
      <c r="BH7354" s="419"/>
      <c r="BJ7354" s="419"/>
      <c r="BK7354" s="419"/>
      <c r="BL7354" s="419"/>
      <c r="BN7354" s="419"/>
      <c r="BO7354" s="419"/>
      <c r="BP7354" s="419"/>
      <c r="BR7354" s="419"/>
      <c r="BS7354" s="419"/>
      <c r="BT7354" s="419"/>
      <c r="BV7354" s="419"/>
      <c r="BW7354" s="419"/>
      <c r="BX7354" s="397"/>
      <c r="BZ7354" s="449"/>
      <c r="CB7354" s="419"/>
      <c r="CC7354" s="419"/>
      <c r="CD7354" s="419"/>
      <c r="CF7354" s="419"/>
      <c r="CG7354" s="419"/>
      <c r="CH7354" s="419"/>
    </row>
    <row r="7355" spans="3:86" ht="21" thickBot="1">
      <c r="C7355" s="425"/>
      <c r="P7355" s="431"/>
      <c r="R7355" s="419"/>
      <c r="S7355" s="446"/>
      <c r="T7355" s="419"/>
      <c r="V7355" s="196"/>
      <c r="W7355" s="419"/>
      <c r="X7355" s="419"/>
      <c r="Z7355" s="419"/>
      <c r="AA7355" s="419"/>
      <c r="AB7355" s="419"/>
      <c r="AD7355" s="419"/>
      <c r="AE7355" s="419"/>
      <c r="AF7355" s="419"/>
      <c r="AH7355" s="419"/>
      <c r="AI7355" s="419"/>
      <c r="AJ7355" s="419"/>
      <c r="AL7355" s="419"/>
      <c r="AM7355" s="419"/>
      <c r="AN7355" s="403"/>
      <c r="AO7355" s="419"/>
      <c r="AP7355" s="419"/>
      <c r="AQ7355" s="419"/>
      <c r="AR7355" s="419"/>
      <c r="AS7355" s="419"/>
      <c r="AT7355" s="419"/>
      <c r="AU7355" s="419"/>
      <c r="AV7355" s="419"/>
      <c r="AX7355" s="419"/>
      <c r="AY7355" s="419"/>
      <c r="AZ7355" s="419"/>
      <c r="BB7355" s="419"/>
      <c r="BC7355" s="419"/>
      <c r="BD7355" s="419"/>
      <c r="BF7355" s="419"/>
      <c r="BG7355" s="419"/>
      <c r="BH7355" s="419"/>
      <c r="BJ7355" s="419"/>
      <c r="BK7355" s="419"/>
      <c r="BL7355" s="419"/>
      <c r="BN7355" s="419"/>
      <c r="BO7355" s="419"/>
      <c r="BP7355" s="419"/>
      <c r="BR7355" s="419"/>
      <c r="BS7355" s="419"/>
      <c r="BT7355" s="419"/>
      <c r="BV7355" s="419"/>
      <c r="BW7355" s="419"/>
      <c r="BX7355" s="397"/>
      <c r="BZ7355" s="449"/>
      <c r="CB7355" s="419"/>
      <c r="CC7355" s="419"/>
      <c r="CD7355" s="419"/>
      <c r="CF7355" s="419"/>
      <c r="CG7355" s="419"/>
      <c r="CH7355" s="419"/>
    </row>
    <row r="7356" spans="3:86" ht="21" thickBot="1">
      <c r="C7356" s="425"/>
      <c r="P7356" s="431"/>
      <c r="R7356" s="419"/>
      <c r="S7356" s="446"/>
      <c r="T7356" s="419"/>
      <c r="V7356" s="196"/>
      <c r="W7356" s="419"/>
      <c r="X7356" s="419"/>
      <c r="Z7356" s="419"/>
      <c r="AA7356" s="419"/>
      <c r="AB7356" s="419"/>
      <c r="AD7356" s="419"/>
      <c r="AE7356" s="419"/>
      <c r="AF7356" s="419"/>
      <c r="AH7356" s="419"/>
      <c r="AI7356" s="419"/>
      <c r="AJ7356" s="419"/>
      <c r="AL7356" s="419"/>
      <c r="AM7356" s="419"/>
      <c r="AN7356" s="403"/>
      <c r="AO7356" s="419"/>
      <c r="AP7356" s="419"/>
      <c r="AQ7356" s="419"/>
      <c r="AR7356" s="419"/>
      <c r="AS7356" s="419"/>
      <c r="AT7356" s="419"/>
      <c r="AU7356" s="419"/>
      <c r="AV7356" s="419"/>
      <c r="AX7356" s="419"/>
      <c r="AY7356" s="419"/>
      <c r="AZ7356" s="419"/>
      <c r="BB7356" s="419"/>
      <c r="BC7356" s="419"/>
      <c r="BD7356" s="419"/>
      <c r="BF7356" s="419"/>
      <c r="BG7356" s="419"/>
      <c r="BH7356" s="419"/>
      <c r="BJ7356" s="419"/>
      <c r="BK7356" s="419"/>
      <c r="BL7356" s="419"/>
      <c r="BN7356" s="419"/>
      <c r="BO7356" s="419"/>
      <c r="BP7356" s="419"/>
      <c r="BR7356" s="419"/>
      <c r="BS7356" s="419"/>
      <c r="BT7356" s="419"/>
      <c r="BV7356" s="419"/>
      <c r="BW7356" s="419"/>
      <c r="BX7356" s="397"/>
      <c r="BZ7356" s="449"/>
      <c r="CB7356" s="419"/>
      <c r="CC7356" s="419"/>
      <c r="CD7356" s="419"/>
      <c r="CF7356" s="419"/>
      <c r="CG7356" s="419"/>
      <c r="CH7356" s="419"/>
    </row>
    <row r="7357" spans="3:86" ht="21" thickBot="1">
      <c r="C7357" s="425"/>
      <c r="P7357" s="431"/>
      <c r="R7357" s="419"/>
      <c r="S7357" s="446"/>
      <c r="T7357" s="419"/>
      <c r="V7357" s="196"/>
      <c r="W7357" s="419"/>
      <c r="X7357" s="419"/>
      <c r="Z7357" s="419"/>
      <c r="AA7357" s="419"/>
      <c r="AB7357" s="419"/>
      <c r="AD7357" s="419"/>
      <c r="AE7357" s="419"/>
      <c r="AF7357" s="419"/>
      <c r="AH7357" s="419"/>
      <c r="AI7357" s="419"/>
      <c r="AJ7357" s="419"/>
      <c r="AL7357" s="419"/>
      <c r="AM7357" s="419"/>
      <c r="AN7357" s="403"/>
      <c r="AO7357" s="419"/>
      <c r="AP7357" s="419"/>
      <c r="AQ7357" s="419"/>
      <c r="AR7357" s="419"/>
      <c r="AS7357" s="419"/>
      <c r="AT7357" s="419"/>
      <c r="AU7357" s="419"/>
      <c r="AV7357" s="419"/>
      <c r="AX7357" s="419"/>
      <c r="AY7357" s="419"/>
      <c r="AZ7357" s="419"/>
      <c r="BB7357" s="419"/>
      <c r="BC7357" s="419"/>
      <c r="BD7357" s="419"/>
      <c r="BF7357" s="419"/>
      <c r="BG7357" s="419"/>
      <c r="BH7357" s="419"/>
      <c r="BJ7357" s="419"/>
      <c r="BK7357" s="419"/>
      <c r="BL7357" s="419"/>
      <c r="BN7357" s="419"/>
      <c r="BO7357" s="419"/>
      <c r="BP7357" s="419"/>
      <c r="BR7357" s="419"/>
      <c r="BS7357" s="419"/>
      <c r="BT7357" s="419"/>
      <c r="BV7357" s="419"/>
      <c r="BW7357" s="419"/>
      <c r="BX7357" s="397"/>
      <c r="BZ7357" s="449"/>
      <c r="CB7357" s="419"/>
      <c r="CC7357" s="419"/>
      <c r="CD7357" s="419"/>
      <c r="CF7357" s="419"/>
      <c r="CG7357" s="419"/>
      <c r="CH7357" s="419"/>
    </row>
    <row r="7358" spans="3:86" ht="21" thickBot="1">
      <c r="C7358" s="425"/>
      <c r="P7358" s="431"/>
      <c r="R7358" s="419"/>
      <c r="S7358" s="446"/>
      <c r="T7358" s="419"/>
      <c r="V7358" s="196"/>
      <c r="W7358" s="419"/>
      <c r="X7358" s="419"/>
      <c r="Z7358" s="419"/>
      <c r="AA7358" s="419"/>
      <c r="AB7358" s="419"/>
      <c r="AD7358" s="419"/>
      <c r="AE7358" s="419"/>
      <c r="AF7358" s="419"/>
      <c r="AH7358" s="419"/>
      <c r="AI7358" s="419"/>
      <c r="AJ7358" s="419"/>
      <c r="AL7358" s="419"/>
      <c r="AM7358" s="419"/>
      <c r="AN7358" s="403"/>
      <c r="AO7358" s="419"/>
      <c r="AP7358" s="419"/>
      <c r="AQ7358" s="419"/>
      <c r="AR7358" s="419"/>
      <c r="AS7358" s="419"/>
      <c r="AT7358" s="419"/>
      <c r="AU7358" s="419"/>
      <c r="AV7358" s="419"/>
      <c r="AX7358" s="419"/>
      <c r="AY7358" s="419"/>
      <c r="AZ7358" s="419"/>
      <c r="BB7358" s="419"/>
      <c r="BC7358" s="419"/>
      <c r="BD7358" s="419"/>
      <c r="BF7358" s="419"/>
      <c r="BG7358" s="419"/>
      <c r="BH7358" s="419"/>
      <c r="BJ7358" s="419"/>
      <c r="BK7358" s="419"/>
      <c r="BL7358" s="419"/>
      <c r="BN7358" s="419"/>
      <c r="BO7358" s="419"/>
      <c r="BP7358" s="419"/>
      <c r="BR7358" s="419"/>
      <c r="BS7358" s="419"/>
      <c r="BT7358" s="419"/>
      <c r="BV7358" s="419"/>
      <c r="BW7358" s="419"/>
      <c r="BX7358" s="397"/>
      <c r="BZ7358" s="449"/>
      <c r="CB7358" s="419"/>
      <c r="CC7358" s="419"/>
      <c r="CD7358" s="419"/>
      <c r="CF7358" s="419"/>
      <c r="CG7358" s="419"/>
      <c r="CH7358" s="419"/>
    </row>
    <row r="7359" spans="3:86" ht="21" thickBot="1">
      <c r="C7359" s="425"/>
      <c r="P7359" s="431"/>
      <c r="R7359" s="419"/>
      <c r="S7359" s="446"/>
      <c r="T7359" s="419"/>
      <c r="V7359" s="196"/>
      <c r="W7359" s="419"/>
      <c r="X7359" s="419"/>
      <c r="Z7359" s="419"/>
      <c r="AA7359" s="419"/>
      <c r="AB7359" s="419"/>
      <c r="AD7359" s="419"/>
      <c r="AE7359" s="419"/>
      <c r="AF7359" s="419"/>
      <c r="AH7359" s="419"/>
      <c r="AI7359" s="419"/>
      <c r="AJ7359" s="419"/>
      <c r="AL7359" s="419"/>
      <c r="AM7359" s="419"/>
      <c r="AN7359" s="403"/>
      <c r="AO7359" s="419"/>
      <c r="AP7359" s="419"/>
      <c r="AQ7359" s="419"/>
      <c r="AR7359" s="419"/>
      <c r="AS7359" s="419"/>
      <c r="AT7359" s="419"/>
      <c r="AU7359" s="419"/>
      <c r="AV7359" s="419"/>
      <c r="AX7359" s="419"/>
      <c r="AY7359" s="419"/>
      <c r="AZ7359" s="419"/>
      <c r="BB7359" s="419"/>
      <c r="BC7359" s="419"/>
      <c r="BD7359" s="419"/>
      <c r="BF7359" s="419"/>
      <c r="BG7359" s="419"/>
      <c r="BH7359" s="419"/>
      <c r="BJ7359" s="419"/>
      <c r="BK7359" s="419"/>
      <c r="BL7359" s="419"/>
      <c r="BN7359" s="419"/>
      <c r="BO7359" s="419"/>
      <c r="BP7359" s="419"/>
      <c r="BR7359" s="419"/>
      <c r="BS7359" s="419"/>
      <c r="BT7359" s="419"/>
      <c r="BV7359" s="419"/>
      <c r="BW7359" s="419"/>
      <c r="BX7359" s="397"/>
      <c r="BZ7359" s="449"/>
      <c r="CB7359" s="419"/>
      <c r="CC7359" s="419"/>
      <c r="CD7359" s="419"/>
      <c r="CF7359" s="419"/>
      <c r="CG7359" s="419"/>
      <c r="CH7359" s="419"/>
    </row>
    <row r="7360" spans="3:86" ht="21" thickBot="1">
      <c r="C7360" s="425"/>
      <c r="P7360" s="431"/>
      <c r="R7360" s="419"/>
      <c r="S7360" s="446"/>
      <c r="T7360" s="419"/>
      <c r="V7360" s="196"/>
      <c r="W7360" s="419"/>
      <c r="X7360" s="419"/>
      <c r="Z7360" s="419"/>
      <c r="AA7360" s="419"/>
      <c r="AB7360" s="419"/>
      <c r="AD7360" s="419"/>
      <c r="AE7360" s="419"/>
      <c r="AF7360" s="419"/>
      <c r="AH7360" s="419"/>
      <c r="AI7360" s="419"/>
      <c r="AJ7360" s="419"/>
      <c r="AL7360" s="419"/>
      <c r="AM7360" s="419"/>
      <c r="AN7360" s="403"/>
      <c r="AO7360" s="419"/>
      <c r="AP7360" s="419"/>
      <c r="AQ7360" s="419"/>
      <c r="AR7360" s="419"/>
      <c r="AS7360" s="419"/>
      <c r="AT7360" s="419"/>
      <c r="AU7360" s="419"/>
      <c r="AV7360" s="419"/>
      <c r="AX7360" s="419"/>
      <c r="AY7360" s="419"/>
      <c r="AZ7360" s="419"/>
      <c r="BB7360" s="419"/>
      <c r="BC7360" s="419"/>
      <c r="BD7360" s="419"/>
      <c r="BF7360" s="419"/>
      <c r="BG7360" s="419"/>
      <c r="BH7360" s="419"/>
      <c r="BJ7360" s="419"/>
      <c r="BK7360" s="419"/>
      <c r="BL7360" s="419"/>
      <c r="BN7360" s="419"/>
      <c r="BO7360" s="419"/>
      <c r="BP7360" s="419"/>
      <c r="BR7360" s="419"/>
      <c r="BS7360" s="419"/>
      <c r="BT7360" s="419"/>
      <c r="BV7360" s="419"/>
      <c r="BW7360" s="419"/>
      <c r="BX7360" s="397"/>
      <c r="BZ7360" s="449"/>
      <c r="CB7360" s="419"/>
      <c r="CC7360" s="419"/>
      <c r="CD7360" s="419"/>
      <c r="CF7360" s="419"/>
      <c r="CG7360" s="419"/>
      <c r="CH7360" s="419"/>
    </row>
    <row r="7361" spans="3:86" ht="21" thickBot="1">
      <c r="C7361" s="425"/>
      <c r="P7361" s="431"/>
      <c r="R7361" s="419"/>
      <c r="S7361" s="446"/>
      <c r="T7361" s="419"/>
      <c r="V7361" s="196"/>
      <c r="W7361" s="419"/>
      <c r="X7361" s="419"/>
      <c r="Z7361" s="419"/>
      <c r="AA7361" s="419"/>
      <c r="AB7361" s="419"/>
      <c r="AD7361" s="419"/>
      <c r="AE7361" s="419"/>
      <c r="AF7361" s="419"/>
      <c r="AH7361" s="419"/>
      <c r="AI7361" s="419"/>
      <c r="AJ7361" s="419"/>
      <c r="AL7361" s="419"/>
      <c r="AM7361" s="419"/>
      <c r="AN7361" s="403"/>
      <c r="AO7361" s="419"/>
      <c r="AP7361" s="419"/>
      <c r="AQ7361" s="419"/>
      <c r="AR7361" s="419"/>
      <c r="AS7361" s="419"/>
      <c r="AT7361" s="419"/>
      <c r="AU7361" s="419"/>
      <c r="AV7361" s="419"/>
      <c r="AX7361" s="419"/>
      <c r="AY7361" s="419"/>
      <c r="AZ7361" s="419"/>
      <c r="BB7361" s="419"/>
      <c r="BC7361" s="419"/>
      <c r="BD7361" s="419"/>
      <c r="BF7361" s="419"/>
      <c r="BG7361" s="419"/>
      <c r="BH7361" s="419"/>
      <c r="BJ7361" s="419"/>
      <c r="BK7361" s="419"/>
      <c r="BL7361" s="419"/>
      <c r="BN7361" s="419"/>
      <c r="BO7361" s="419"/>
      <c r="BP7361" s="419"/>
      <c r="BR7361" s="419"/>
      <c r="BS7361" s="419"/>
      <c r="BT7361" s="419"/>
      <c r="BV7361" s="419"/>
      <c r="BW7361" s="419"/>
      <c r="BX7361" s="397"/>
      <c r="BZ7361" s="449"/>
      <c r="CB7361" s="419"/>
      <c r="CC7361" s="419"/>
      <c r="CD7361" s="419"/>
      <c r="CF7361" s="419"/>
      <c r="CG7361" s="419"/>
      <c r="CH7361" s="419"/>
    </row>
    <row r="7362" spans="3:86" ht="21" thickBot="1">
      <c r="C7362" s="425"/>
      <c r="P7362" s="431"/>
      <c r="R7362" s="419"/>
      <c r="S7362" s="446"/>
      <c r="T7362" s="419"/>
      <c r="V7362" s="196"/>
      <c r="W7362" s="419"/>
      <c r="X7362" s="419"/>
      <c r="Z7362" s="419"/>
      <c r="AA7362" s="419"/>
      <c r="AB7362" s="419"/>
      <c r="AD7362" s="419"/>
      <c r="AE7362" s="419"/>
      <c r="AF7362" s="419"/>
      <c r="AH7362" s="419"/>
      <c r="AI7362" s="419"/>
      <c r="AJ7362" s="419"/>
      <c r="AL7362" s="419"/>
      <c r="AM7362" s="419"/>
      <c r="AN7362" s="403"/>
      <c r="AO7362" s="419"/>
      <c r="AP7362" s="419"/>
      <c r="AQ7362" s="419"/>
      <c r="AR7362" s="419"/>
      <c r="AS7362" s="419"/>
      <c r="AT7362" s="419"/>
      <c r="AU7362" s="419"/>
      <c r="AV7362" s="419"/>
      <c r="AX7362" s="419"/>
      <c r="AY7362" s="419"/>
      <c r="AZ7362" s="419"/>
      <c r="BB7362" s="419"/>
      <c r="BC7362" s="419"/>
      <c r="BD7362" s="419"/>
      <c r="BF7362" s="419"/>
      <c r="BG7362" s="419"/>
      <c r="BH7362" s="419"/>
      <c r="BJ7362" s="419"/>
      <c r="BK7362" s="419"/>
      <c r="BL7362" s="419"/>
      <c r="BN7362" s="419"/>
      <c r="BO7362" s="419"/>
      <c r="BP7362" s="419"/>
      <c r="BR7362" s="419"/>
      <c r="BS7362" s="419"/>
      <c r="BT7362" s="419"/>
      <c r="BV7362" s="419"/>
      <c r="BW7362" s="419"/>
      <c r="BX7362" s="397"/>
      <c r="BZ7362" s="449"/>
      <c r="CB7362" s="419"/>
      <c r="CC7362" s="419"/>
      <c r="CD7362" s="419"/>
      <c r="CF7362" s="419"/>
      <c r="CG7362" s="419"/>
      <c r="CH7362" s="419"/>
    </row>
    <row r="7363" spans="3:86" ht="21" thickBot="1">
      <c r="C7363" s="425"/>
      <c r="P7363" s="431"/>
      <c r="R7363" s="419"/>
      <c r="S7363" s="446"/>
      <c r="T7363" s="419"/>
      <c r="V7363" s="196"/>
      <c r="W7363" s="419"/>
      <c r="X7363" s="419"/>
      <c r="Z7363" s="419"/>
      <c r="AA7363" s="419"/>
      <c r="AB7363" s="419"/>
      <c r="AD7363" s="419"/>
      <c r="AE7363" s="419"/>
      <c r="AF7363" s="419"/>
      <c r="AH7363" s="419"/>
      <c r="AI7363" s="419"/>
      <c r="AJ7363" s="419"/>
      <c r="AL7363" s="419"/>
      <c r="AM7363" s="419"/>
      <c r="AN7363" s="403"/>
      <c r="AO7363" s="419"/>
      <c r="AP7363" s="419"/>
      <c r="AQ7363" s="419"/>
      <c r="AR7363" s="419"/>
      <c r="AS7363" s="419"/>
      <c r="AT7363" s="419"/>
      <c r="AU7363" s="419"/>
      <c r="AV7363" s="419"/>
      <c r="AX7363" s="419"/>
      <c r="AY7363" s="419"/>
      <c r="AZ7363" s="419"/>
      <c r="BB7363" s="419"/>
      <c r="BC7363" s="419"/>
      <c r="BD7363" s="419"/>
      <c r="BF7363" s="419"/>
      <c r="BG7363" s="419"/>
      <c r="BH7363" s="419"/>
      <c r="BJ7363" s="419"/>
      <c r="BK7363" s="419"/>
      <c r="BL7363" s="419"/>
      <c r="BN7363" s="419"/>
      <c r="BO7363" s="419"/>
      <c r="BP7363" s="419"/>
      <c r="BR7363" s="419"/>
      <c r="BS7363" s="419"/>
      <c r="BT7363" s="419"/>
      <c r="BV7363" s="419"/>
      <c r="BW7363" s="419"/>
      <c r="BX7363" s="397"/>
      <c r="BZ7363" s="449"/>
      <c r="CB7363" s="419"/>
      <c r="CC7363" s="419"/>
      <c r="CD7363" s="419"/>
      <c r="CF7363" s="419"/>
      <c r="CG7363" s="419"/>
      <c r="CH7363" s="419"/>
    </row>
    <row r="7364" spans="3:86" ht="21" thickBot="1">
      <c r="C7364" s="425"/>
      <c r="P7364" s="431"/>
      <c r="R7364" s="419"/>
      <c r="S7364" s="446"/>
      <c r="T7364" s="419"/>
      <c r="V7364" s="196"/>
      <c r="W7364" s="419"/>
      <c r="X7364" s="419"/>
      <c r="Z7364" s="419"/>
      <c r="AA7364" s="419"/>
      <c r="AB7364" s="419"/>
      <c r="AD7364" s="419"/>
      <c r="AE7364" s="419"/>
      <c r="AF7364" s="419"/>
      <c r="AH7364" s="419"/>
      <c r="AI7364" s="419"/>
      <c r="AJ7364" s="419"/>
      <c r="AL7364" s="419"/>
      <c r="AM7364" s="419"/>
      <c r="AN7364" s="403"/>
      <c r="AO7364" s="419"/>
      <c r="AP7364" s="419"/>
      <c r="AQ7364" s="419"/>
      <c r="AR7364" s="419"/>
      <c r="AS7364" s="419"/>
      <c r="AT7364" s="419"/>
      <c r="AU7364" s="419"/>
      <c r="AV7364" s="419"/>
      <c r="AX7364" s="419"/>
      <c r="AY7364" s="419"/>
      <c r="AZ7364" s="419"/>
      <c r="BB7364" s="419"/>
      <c r="BC7364" s="419"/>
      <c r="BD7364" s="419"/>
      <c r="BF7364" s="419"/>
      <c r="BG7364" s="419"/>
      <c r="BH7364" s="419"/>
      <c r="BJ7364" s="419"/>
      <c r="BK7364" s="419"/>
      <c r="BL7364" s="419"/>
      <c r="BN7364" s="419"/>
      <c r="BO7364" s="419"/>
      <c r="BP7364" s="419"/>
      <c r="BR7364" s="419"/>
      <c r="BS7364" s="419"/>
      <c r="BT7364" s="419"/>
      <c r="BV7364" s="419"/>
      <c r="BW7364" s="419"/>
      <c r="BX7364" s="397"/>
      <c r="BZ7364" s="449"/>
      <c r="CB7364" s="419"/>
      <c r="CC7364" s="419"/>
      <c r="CD7364" s="419"/>
      <c r="CF7364" s="419"/>
      <c r="CG7364" s="419"/>
      <c r="CH7364" s="419"/>
    </row>
    <row r="7365" spans="3:86" ht="21" thickBot="1">
      <c r="C7365" s="425"/>
      <c r="P7365" s="431"/>
      <c r="R7365" s="419"/>
      <c r="S7365" s="446"/>
      <c r="T7365" s="419"/>
      <c r="V7365" s="196"/>
      <c r="W7365" s="419"/>
      <c r="X7365" s="419"/>
      <c r="Z7365" s="419"/>
      <c r="AA7365" s="419"/>
      <c r="AB7365" s="419"/>
      <c r="AD7365" s="419"/>
      <c r="AE7365" s="419"/>
      <c r="AF7365" s="419"/>
      <c r="AH7365" s="419"/>
      <c r="AI7365" s="419"/>
      <c r="AJ7365" s="419"/>
      <c r="AL7365" s="419"/>
      <c r="AM7365" s="419"/>
      <c r="AN7365" s="403"/>
      <c r="AO7365" s="419"/>
      <c r="AP7365" s="419"/>
      <c r="AQ7365" s="419"/>
      <c r="AR7365" s="419"/>
      <c r="AS7365" s="419"/>
      <c r="AT7365" s="419"/>
      <c r="AU7365" s="419"/>
      <c r="AV7365" s="419"/>
      <c r="AX7365" s="419"/>
      <c r="AY7365" s="419"/>
      <c r="AZ7365" s="419"/>
      <c r="BB7365" s="419"/>
      <c r="BC7365" s="419"/>
      <c r="BD7365" s="419"/>
      <c r="BF7365" s="419"/>
      <c r="BG7365" s="419"/>
      <c r="BH7365" s="419"/>
      <c r="BJ7365" s="419"/>
      <c r="BK7365" s="419"/>
      <c r="BL7365" s="419"/>
      <c r="BN7365" s="419"/>
      <c r="BO7365" s="419"/>
      <c r="BP7365" s="419"/>
      <c r="BR7365" s="419"/>
      <c r="BS7365" s="419"/>
      <c r="BT7365" s="419"/>
      <c r="BV7365" s="419"/>
      <c r="BW7365" s="419"/>
      <c r="BX7365" s="397"/>
      <c r="BZ7365" s="449"/>
      <c r="CB7365" s="419"/>
      <c r="CC7365" s="419"/>
      <c r="CD7365" s="419"/>
      <c r="CF7365" s="419"/>
      <c r="CG7365" s="419"/>
      <c r="CH7365" s="419"/>
    </row>
    <row r="7366" spans="3:86" ht="21" thickBot="1">
      <c r="C7366" s="425"/>
      <c r="P7366" s="431"/>
      <c r="R7366" s="419"/>
      <c r="S7366" s="446"/>
      <c r="T7366" s="419"/>
      <c r="V7366" s="196"/>
      <c r="W7366" s="419"/>
      <c r="X7366" s="419"/>
      <c r="Z7366" s="419"/>
      <c r="AA7366" s="419"/>
      <c r="AB7366" s="419"/>
      <c r="AD7366" s="419"/>
      <c r="AE7366" s="419"/>
      <c r="AF7366" s="419"/>
      <c r="AH7366" s="419"/>
      <c r="AI7366" s="419"/>
      <c r="AJ7366" s="419"/>
      <c r="AL7366" s="419"/>
      <c r="AM7366" s="419"/>
      <c r="AN7366" s="403"/>
      <c r="AO7366" s="419"/>
      <c r="AP7366" s="419"/>
      <c r="AQ7366" s="419"/>
      <c r="AR7366" s="419"/>
      <c r="AS7366" s="419"/>
      <c r="AT7366" s="419"/>
      <c r="AU7366" s="419"/>
      <c r="AV7366" s="419"/>
      <c r="AX7366" s="419"/>
      <c r="AY7366" s="419"/>
      <c r="AZ7366" s="419"/>
      <c r="BB7366" s="419"/>
      <c r="BC7366" s="419"/>
      <c r="BD7366" s="419"/>
      <c r="BF7366" s="419"/>
      <c r="BG7366" s="419"/>
      <c r="BH7366" s="419"/>
      <c r="BJ7366" s="419"/>
      <c r="BK7366" s="419"/>
      <c r="BL7366" s="419"/>
      <c r="BN7366" s="419"/>
      <c r="BO7366" s="419"/>
      <c r="BP7366" s="419"/>
      <c r="BR7366" s="419"/>
      <c r="BS7366" s="419"/>
      <c r="BT7366" s="419"/>
      <c r="BV7366" s="419"/>
      <c r="BW7366" s="419"/>
      <c r="BX7366" s="397"/>
      <c r="BZ7366" s="449"/>
      <c r="CB7366" s="419"/>
      <c r="CC7366" s="419"/>
      <c r="CD7366" s="419"/>
      <c r="CF7366" s="419"/>
      <c r="CG7366" s="419"/>
      <c r="CH7366" s="419"/>
    </row>
    <row r="7367" spans="3:86" ht="21" thickBot="1">
      <c r="C7367" s="425"/>
      <c r="P7367" s="431"/>
      <c r="R7367" s="419"/>
      <c r="S7367" s="446"/>
      <c r="T7367" s="419"/>
      <c r="V7367" s="196"/>
      <c r="W7367" s="419"/>
      <c r="X7367" s="419"/>
      <c r="Z7367" s="419"/>
      <c r="AA7367" s="419"/>
      <c r="AB7367" s="419"/>
      <c r="AD7367" s="419"/>
      <c r="AE7367" s="419"/>
      <c r="AF7367" s="419"/>
      <c r="AH7367" s="419"/>
      <c r="AI7367" s="419"/>
      <c r="AJ7367" s="419"/>
      <c r="AL7367" s="419"/>
      <c r="AM7367" s="419"/>
      <c r="AN7367" s="403"/>
      <c r="AO7367" s="419"/>
      <c r="AP7367" s="419"/>
      <c r="AQ7367" s="419"/>
      <c r="AR7367" s="419"/>
      <c r="AS7367" s="419"/>
      <c r="AT7367" s="419"/>
      <c r="AU7367" s="419"/>
      <c r="AV7367" s="419"/>
      <c r="AX7367" s="419"/>
      <c r="AY7367" s="419"/>
      <c r="AZ7367" s="419"/>
      <c r="BB7367" s="419"/>
      <c r="BC7367" s="419"/>
      <c r="BD7367" s="419"/>
      <c r="BF7367" s="419"/>
      <c r="BG7367" s="419"/>
      <c r="BH7367" s="419"/>
      <c r="BJ7367" s="419"/>
      <c r="BK7367" s="419"/>
      <c r="BL7367" s="419"/>
      <c r="BN7367" s="419"/>
      <c r="BO7367" s="419"/>
      <c r="BP7367" s="419"/>
      <c r="BR7367" s="419"/>
      <c r="BS7367" s="419"/>
      <c r="BT7367" s="419"/>
      <c r="BV7367" s="419"/>
      <c r="BW7367" s="419"/>
      <c r="BX7367" s="397"/>
      <c r="BZ7367" s="449"/>
      <c r="CB7367" s="419"/>
      <c r="CC7367" s="419"/>
      <c r="CD7367" s="419"/>
      <c r="CF7367" s="419"/>
      <c r="CG7367" s="419"/>
      <c r="CH7367" s="419"/>
    </row>
    <row r="7368" spans="3:86" ht="21" thickBot="1">
      <c r="C7368" s="425"/>
      <c r="P7368" s="431"/>
      <c r="R7368" s="419"/>
      <c r="S7368" s="446"/>
      <c r="T7368" s="419"/>
      <c r="V7368" s="196"/>
      <c r="W7368" s="419"/>
      <c r="X7368" s="419"/>
      <c r="Z7368" s="419"/>
      <c r="AA7368" s="419"/>
      <c r="AB7368" s="419"/>
      <c r="AD7368" s="419"/>
      <c r="AE7368" s="419"/>
      <c r="AF7368" s="419"/>
      <c r="AH7368" s="419"/>
      <c r="AI7368" s="419"/>
      <c r="AJ7368" s="419"/>
      <c r="AL7368" s="419"/>
      <c r="AM7368" s="419"/>
      <c r="AN7368" s="403"/>
      <c r="AO7368" s="419"/>
      <c r="AP7368" s="419"/>
      <c r="AQ7368" s="419"/>
      <c r="AR7368" s="419"/>
      <c r="AS7368" s="419"/>
      <c r="AT7368" s="419"/>
      <c r="AU7368" s="419"/>
      <c r="AV7368" s="419"/>
      <c r="AX7368" s="419"/>
      <c r="AY7368" s="419"/>
      <c r="AZ7368" s="419"/>
      <c r="BB7368" s="419"/>
      <c r="BC7368" s="419"/>
      <c r="BD7368" s="419"/>
      <c r="BF7368" s="419"/>
      <c r="BG7368" s="419"/>
      <c r="BH7368" s="419"/>
      <c r="BJ7368" s="419"/>
      <c r="BK7368" s="419"/>
      <c r="BL7368" s="419"/>
      <c r="BN7368" s="419"/>
      <c r="BO7368" s="419"/>
      <c r="BP7368" s="419"/>
      <c r="BR7368" s="419"/>
      <c r="BS7368" s="419"/>
      <c r="BT7368" s="419"/>
      <c r="BV7368" s="419"/>
      <c r="BW7368" s="419"/>
      <c r="BX7368" s="397"/>
      <c r="BZ7368" s="449"/>
      <c r="CB7368" s="419"/>
      <c r="CC7368" s="419"/>
      <c r="CD7368" s="419"/>
      <c r="CF7368" s="419"/>
      <c r="CG7368" s="419"/>
      <c r="CH7368" s="419"/>
    </row>
    <row r="7369" spans="3:86" ht="21" thickBot="1">
      <c r="C7369" s="425"/>
      <c r="P7369" s="431"/>
      <c r="R7369" s="419"/>
      <c r="S7369" s="446"/>
      <c r="T7369" s="419"/>
      <c r="V7369" s="196"/>
      <c r="W7369" s="419"/>
      <c r="X7369" s="419"/>
      <c r="Z7369" s="419"/>
      <c r="AA7369" s="419"/>
      <c r="AB7369" s="419"/>
      <c r="AD7369" s="419"/>
      <c r="AE7369" s="419"/>
      <c r="AF7369" s="419"/>
      <c r="AH7369" s="419"/>
      <c r="AI7369" s="419"/>
      <c r="AJ7369" s="419"/>
      <c r="AL7369" s="419"/>
      <c r="AM7369" s="419"/>
      <c r="AN7369" s="403"/>
      <c r="AO7369" s="419"/>
      <c r="AP7369" s="419"/>
      <c r="AQ7369" s="419"/>
      <c r="AR7369" s="419"/>
      <c r="AS7369" s="419"/>
      <c r="AT7369" s="419"/>
      <c r="AU7369" s="419"/>
      <c r="AV7369" s="419"/>
      <c r="AX7369" s="419"/>
      <c r="AY7369" s="419"/>
      <c r="AZ7369" s="419"/>
      <c r="BB7369" s="419"/>
      <c r="BC7369" s="419"/>
      <c r="BD7369" s="419"/>
      <c r="BF7369" s="419"/>
      <c r="BG7369" s="419"/>
      <c r="BH7369" s="419"/>
      <c r="BJ7369" s="419"/>
      <c r="BK7369" s="419"/>
      <c r="BL7369" s="419"/>
      <c r="BN7369" s="419"/>
      <c r="BO7369" s="419"/>
      <c r="BP7369" s="419"/>
      <c r="BR7369" s="419"/>
      <c r="BS7369" s="419"/>
      <c r="BT7369" s="419"/>
      <c r="BV7369" s="419"/>
      <c r="BW7369" s="419"/>
      <c r="BX7369" s="397"/>
      <c r="BZ7369" s="449"/>
      <c r="CB7369" s="419"/>
      <c r="CC7369" s="419"/>
      <c r="CD7369" s="419"/>
      <c r="CF7369" s="419"/>
      <c r="CG7369" s="419"/>
      <c r="CH7369" s="419"/>
    </row>
    <row r="7370" spans="3:86" ht="21" thickBot="1">
      <c r="C7370" s="425"/>
      <c r="P7370" s="431"/>
      <c r="R7370" s="419"/>
      <c r="S7370" s="446"/>
      <c r="T7370" s="419"/>
      <c r="V7370" s="196"/>
      <c r="W7370" s="419"/>
      <c r="X7370" s="419"/>
      <c r="Z7370" s="419"/>
      <c r="AA7370" s="419"/>
      <c r="AB7370" s="419"/>
      <c r="AD7370" s="419"/>
      <c r="AE7370" s="419"/>
      <c r="AF7370" s="419"/>
      <c r="AH7370" s="419"/>
      <c r="AI7370" s="419"/>
      <c r="AJ7370" s="419"/>
      <c r="AL7370" s="419"/>
      <c r="AM7370" s="419"/>
      <c r="AN7370" s="403"/>
      <c r="AO7370" s="419"/>
      <c r="AP7370" s="419"/>
      <c r="AQ7370" s="419"/>
      <c r="AR7370" s="419"/>
      <c r="AS7370" s="419"/>
      <c r="AT7370" s="419"/>
      <c r="AU7370" s="419"/>
      <c r="AV7370" s="419"/>
      <c r="AX7370" s="419"/>
      <c r="AY7370" s="419"/>
      <c r="AZ7370" s="419"/>
      <c r="BB7370" s="419"/>
      <c r="BC7370" s="419"/>
      <c r="BD7370" s="419"/>
      <c r="BF7370" s="419"/>
      <c r="BG7370" s="419"/>
      <c r="BH7370" s="419"/>
      <c r="BJ7370" s="419"/>
      <c r="BK7370" s="419"/>
      <c r="BL7370" s="419"/>
      <c r="BN7370" s="419"/>
      <c r="BO7370" s="419"/>
      <c r="BP7370" s="419"/>
      <c r="BR7370" s="419"/>
      <c r="BS7370" s="419"/>
      <c r="BT7370" s="419"/>
      <c r="BV7370" s="419"/>
      <c r="BW7370" s="419"/>
      <c r="BX7370" s="397"/>
      <c r="BZ7370" s="449"/>
      <c r="CB7370" s="419"/>
      <c r="CC7370" s="419"/>
      <c r="CD7370" s="419"/>
      <c r="CF7370" s="419"/>
      <c r="CG7370" s="419"/>
      <c r="CH7370" s="419"/>
    </row>
    <row r="7371" spans="3:86" ht="21" thickBot="1">
      <c r="C7371" s="425"/>
      <c r="P7371" s="431"/>
      <c r="R7371" s="419"/>
      <c r="S7371" s="446"/>
      <c r="T7371" s="419"/>
      <c r="V7371" s="196"/>
      <c r="W7371" s="419"/>
      <c r="X7371" s="419"/>
      <c r="Z7371" s="419"/>
      <c r="AA7371" s="419"/>
      <c r="AB7371" s="419"/>
      <c r="AD7371" s="419"/>
      <c r="AE7371" s="419"/>
      <c r="AF7371" s="419"/>
      <c r="AH7371" s="419"/>
      <c r="AI7371" s="419"/>
      <c r="AJ7371" s="419"/>
      <c r="AL7371" s="419"/>
      <c r="AM7371" s="419"/>
      <c r="AN7371" s="403"/>
      <c r="AO7371" s="419"/>
      <c r="AP7371" s="419"/>
      <c r="AQ7371" s="419"/>
      <c r="AR7371" s="419"/>
      <c r="AS7371" s="419"/>
      <c r="AT7371" s="419"/>
      <c r="AU7371" s="419"/>
      <c r="AV7371" s="419"/>
      <c r="AX7371" s="419"/>
      <c r="AY7371" s="419"/>
      <c r="AZ7371" s="419"/>
      <c r="BB7371" s="419"/>
      <c r="BC7371" s="419"/>
      <c r="BD7371" s="419"/>
      <c r="BF7371" s="419"/>
      <c r="BG7371" s="419"/>
      <c r="BH7371" s="419"/>
      <c r="BJ7371" s="419"/>
      <c r="BK7371" s="419"/>
      <c r="BL7371" s="419"/>
      <c r="BN7371" s="419"/>
      <c r="BO7371" s="419"/>
      <c r="BP7371" s="419"/>
      <c r="BR7371" s="419"/>
      <c r="BS7371" s="419"/>
      <c r="BT7371" s="419"/>
      <c r="BV7371" s="419"/>
      <c r="BW7371" s="419"/>
      <c r="BX7371" s="397"/>
      <c r="BZ7371" s="449"/>
      <c r="CB7371" s="419"/>
      <c r="CC7371" s="419"/>
      <c r="CD7371" s="419"/>
      <c r="CF7371" s="419"/>
      <c r="CG7371" s="419"/>
      <c r="CH7371" s="419"/>
    </row>
    <row r="7372" spans="3:86" ht="21" thickBot="1">
      <c r="C7372" s="425"/>
      <c r="P7372" s="431"/>
      <c r="R7372" s="419"/>
      <c r="S7372" s="446"/>
      <c r="T7372" s="419"/>
      <c r="V7372" s="196"/>
      <c r="W7372" s="419"/>
      <c r="X7372" s="419"/>
      <c r="Z7372" s="419"/>
      <c r="AA7372" s="419"/>
      <c r="AB7372" s="419"/>
      <c r="AD7372" s="419"/>
      <c r="AE7372" s="419"/>
      <c r="AF7372" s="419"/>
      <c r="AH7372" s="419"/>
      <c r="AI7372" s="419"/>
      <c r="AJ7372" s="419"/>
      <c r="AL7372" s="419"/>
      <c r="AM7372" s="419"/>
      <c r="AN7372" s="403"/>
      <c r="AO7372" s="419"/>
      <c r="AP7372" s="419"/>
      <c r="AQ7372" s="419"/>
      <c r="AR7372" s="419"/>
      <c r="AS7372" s="419"/>
      <c r="AT7372" s="419"/>
      <c r="AU7372" s="419"/>
      <c r="AV7372" s="419"/>
      <c r="AX7372" s="419"/>
      <c r="AY7372" s="419"/>
      <c r="AZ7372" s="419"/>
      <c r="BB7372" s="419"/>
      <c r="BC7372" s="419"/>
      <c r="BD7372" s="419"/>
      <c r="BF7372" s="419"/>
      <c r="BG7372" s="419"/>
      <c r="BH7372" s="419"/>
      <c r="BJ7372" s="419"/>
      <c r="BK7372" s="419"/>
      <c r="BL7372" s="419"/>
      <c r="BN7372" s="419"/>
      <c r="BO7372" s="419"/>
      <c r="BP7372" s="419"/>
      <c r="BR7372" s="419"/>
      <c r="BS7372" s="419"/>
      <c r="BT7372" s="419"/>
      <c r="BV7372" s="419"/>
      <c r="BW7372" s="419"/>
      <c r="BX7372" s="397"/>
      <c r="BZ7372" s="449"/>
      <c r="CB7372" s="419"/>
      <c r="CC7372" s="419"/>
      <c r="CD7372" s="419"/>
      <c r="CF7372" s="419"/>
      <c r="CG7372" s="419"/>
      <c r="CH7372" s="419"/>
    </row>
    <row r="7373" spans="3:86" ht="21" thickBot="1">
      <c r="C7373" s="425"/>
      <c r="P7373" s="431"/>
      <c r="R7373" s="419"/>
      <c r="S7373" s="446"/>
      <c r="T7373" s="419"/>
      <c r="V7373" s="196"/>
      <c r="W7373" s="419"/>
      <c r="X7373" s="419"/>
      <c r="Z7373" s="419"/>
      <c r="AA7373" s="419"/>
      <c r="AB7373" s="419"/>
      <c r="AD7373" s="419"/>
      <c r="AE7373" s="419"/>
      <c r="AF7373" s="419"/>
      <c r="AH7373" s="419"/>
      <c r="AI7373" s="419"/>
      <c r="AJ7373" s="419"/>
      <c r="AL7373" s="419"/>
      <c r="AM7373" s="419"/>
      <c r="AN7373" s="403"/>
      <c r="AO7373" s="419"/>
      <c r="AP7373" s="419"/>
      <c r="AQ7373" s="419"/>
      <c r="AR7373" s="419"/>
      <c r="AS7373" s="419"/>
      <c r="AT7373" s="419"/>
      <c r="AU7373" s="419"/>
      <c r="AV7373" s="419"/>
      <c r="AX7373" s="419"/>
      <c r="AY7373" s="419"/>
      <c r="AZ7373" s="419"/>
      <c r="BB7373" s="419"/>
      <c r="BC7373" s="419"/>
      <c r="BD7373" s="419"/>
      <c r="BF7373" s="419"/>
      <c r="BG7373" s="419"/>
      <c r="BH7373" s="419"/>
      <c r="BJ7373" s="419"/>
      <c r="BK7373" s="419"/>
      <c r="BL7373" s="419"/>
      <c r="BN7373" s="419"/>
      <c r="BO7373" s="419"/>
      <c r="BP7373" s="419"/>
      <c r="BR7373" s="419"/>
      <c r="BS7373" s="419"/>
      <c r="BT7373" s="419"/>
      <c r="BV7373" s="419"/>
      <c r="BW7373" s="419"/>
      <c r="BX7373" s="397"/>
      <c r="BZ7373" s="449"/>
      <c r="CB7373" s="419"/>
      <c r="CC7373" s="419"/>
      <c r="CD7373" s="419"/>
      <c r="CF7373" s="419"/>
      <c r="CG7373" s="419"/>
      <c r="CH7373" s="419"/>
    </row>
    <row r="7374" spans="3:86" ht="21" thickBot="1">
      <c r="C7374" s="425"/>
      <c r="P7374" s="431"/>
      <c r="R7374" s="419"/>
      <c r="S7374" s="446"/>
      <c r="T7374" s="419"/>
      <c r="V7374" s="196"/>
      <c r="W7374" s="419"/>
      <c r="X7374" s="419"/>
      <c r="Z7374" s="419"/>
      <c r="AA7374" s="419"/>
      <c r="AB7374" s="419"/>
      <c r="AD7374" s="419"/>
      <c r="AE7374" s="419"/>
      <c r="AF7374" s="419"/>
      <c r="AH7374" s="419"/>
      <c r="AI7374" s="419"/>
      <c r="AJ7374" s="419"/>
      <c r="AL7374" s="419"/>
      <c r="AM7374" s="419"/>
      <c r="AN7374" s="403"/>
      <c r="AO7374" s="419"/>
      <c r="AP7374" s="419"/>
      <c r="AQ7374" s="419"/>
      <c r="AR7374" s="419"/>
      <c r="AS7374" s="419"/>
      <c r="AT7374" s="419"/>
      <c r="AU7374" s="419"/>
      <c r="AV7374" s="419"/>
      <c r="AX7374" s="419"/>
      <c r="AY7374" s="419"/>
      <c r="AZ7374" s="419"/>
      <c r="BB7374" s="419"/>
      <c r="BC7374" s="419"/>
      <c r="BD7374" s="419"/>
      <c r="BF7374" s="419"/>
      <c r="BG7374" s="419"/>
      <c r="BH7374" s="419"/>
      <c r="BJ7374" s="419"/>
      <c r="BK7374" s="419"/>
      <c r="BL7374" s="419"/>
      <c r="BN7374" s="419"/>
      <c r="BO7374" s="419"/>
      <c r="BP7374" s="419"/>
      <c r="BR7374" s="419"/>
      <c r="BS7374" s="419"/>
      <c r="BT7374" s="419"/>
      <c r="BV7374" s="419"/>
      <c r="BW7374" s="419"/>
      <c r="BX7374" s="397"/>
      <c r="BZ7374" s="449"/>
      <c r="CB7374" s="419"/>
      <c r="CC7374" s="419"/>
      <c r="CD7374" s="419"/>
      <c r="CF7374" s="419"/>
      <c r="CG7374" s="419"/>
      <c r="CH7374" s="419"/>
    </row>
    <row r="7375" spans="3:86" ht="21" thickBot="1">
      <c r="C7375" s="425"/>
      <c r="P7375" s="431"/>
      <c r="R7375" s="419"/>
      <c r="S7375" s="446"/>
      <c r="T7375" s="419"/>
      <c r="V7375" s="196"/>
      <c r="W7375" s="419"/>
      <c r="X7375" s="419"/>
      <c r="Z7375" s="419"/>
      <c r="AA7375" s="419"/>
      <c r="AB7375" s="419"/>
      <c r="AD7375" s="419"/>
      <c r="AE7375" s="419"/>
      <c r="AF7375" s="419"/>
      <c r="AH7375" s="419"/>
      <c r="AI7375" s="419"/>
      <c r="AJ7375" s="419"/>
      <c r="AL7375" s="419"/>
      <c r="AM7375" s="419"/>
      <c r="AN7375" s="403"/>
      <c r="AO7375" s="419"/>
      <c r="AP7375" s="419"/>
      <c r="AQ7375" s="419"/>
      <c r="AR7375" s="419"/>
      <c r="AS7375" s="419"/>
      <c r="AT7375" s="419"/>
      <c r="AU7375" s="419"/>
      <c r="AV7375" s="419"/>
      <c r="AX7375" s="419"/>
      <c r="AY7375" s="419"/>
      <c r="AZ7375" s="419"/>
      <c r="BB7375" s="419"/>
      <c r="BC7375" s="419"/>
      <c r="BD7375" s="419"/>
      <c r="BF7375" s="419"/>
      <c r="BG7375" s="419"/>
      <c r="BH7375" s="419"/>
      <c r="BJ7375" s="419"/>
      <c r="BK7375" s="419"/>
      <c r="BL7375" s="419"/>
      <c r="BN7375" s="419"/>
      <c r="BO7375" s="419"/>
      <c r="BP7375" s="419"/>
      <c r="BR7375" s="419"/>
      <c r="BS7375" s="419"/>
      <c r="BT7375" s="419"/>
      <c r="BV7375" s="419"/>
      <c r="BW7375" s="419"/>
      <c r="BX7375" s="397"/>
      <c r="BZ7375" s="449"/>
      <c r="CB7375" s="419"/>
      <c r="CC7375" s="419"/>
      <c r="CD7375" s="419"/>
      <c r="CF7375" s="419"/>
      <c r="CG7375" s="419"/>
      <c r="CH7375" s="419"/>
    </row>
    <row r="7376" spans="3:86" ht="21" thickBot="1">
      <c r="C7376" s="425"/>
      <c r="P7376" s="431"/>
      <c r="R7376" s="419"/>
      <c r="S7376" s="446"/>
      <c r="T7376" s="419"/>
      <c r="V7376" s="196"/>
      <c r="W7376" s="419"/>
      <c r="X7376" s="419"/>
      <c r="Z7376" s="419"/>
      <c r="AA7376" s="419"/>
      <c r="AB7376" s="419"/>
      <c r="AD7376" s="419"/>
      <c r="AE7376" s="419"/>
      <c r="AF7376" s="419"/>
      <c r="AH7376" s="419"/>
      <c r="AI7376" s="419"/>
      <c r="AJ7376" s="419"/>
      <c r="AL7376" s="419"/>
      <c r="AM7376" s="419"/>
      <c r="AN7376" s="403"/>
      <c r="AO7376" s="419"/>
      <c r="AP7376" s="419"/>
      <c r="AQ7376" s="419"/>
      <c r="AR7376" s="419"/>
      <c r="AS7376" s="419"/>
      <c r="AT7376" s="419"/>
      <c r="AU7376" s="419"/>
      <c r="AV7376" s="419"/>
      <c r="AX7376" s="419"/>
      <c r="AY7376" s="419"/>
      <c r="AZ7376" s="419"/>
      <c r="BB7376" s="419"/>
      <c r="BC7376" s="419"/>
      <c r="BD7376" s="419"/>
      <c r="BF7376" s="419"/>
      <c r="BG7376" s="419"/>
      <c r="BH7376" s="419"/>
      <c r="BJ7376" s="419"/>
      <c r="BK7376" s="419"/>
      <c r="BL7376" s="419"/>
      <c r="BN7376" s="419"/>
      <c r="BO7376" s="419"/>
      <c r="BP7376" s="419"/>
      <c r="BR7376" s="419"/>
      <c r="BS7376" s="419"/>
      <c r="BT7376" s="419"/>
      <c r="BV7376" s="419"/>
      <c r="BW7376" s="419"/>
      <c r="BX7376" s="397"/>
      <c r="BZ7376" s="449"/>
      <c r="CB7376" s="419"/>
      <c r="CC7376" s="419"/>
      <c r="CD7376" s="419"/>
      <c r="CF7376" s="419"/>
      <c r="CG7376" s="419"/>
      <c r="CH7376" s="419"/>
    </row>
    <row r="7377" spans="3:86" ht="21" thickBot="1">
      <c r="C7377" s="425"/>
      <c r="P7377" s="431"/>
      <c r="R7377" s="419"/>
      <c r="S7377" s="446"/>
      <c r="T7377" s="419"/>
      <c r="V7377" s="196"/>
      <c r="W7377" s="419"/>
      <c r="X7377" s="419"/>
      <c r="Z7377" s="419"/>
      <c r="AA7377" s="419"/>
      <c r="AB7377" s="419"/>
      <c r="AD7377" s="419"/>
      <c r="AE7377" s="419"/>
      <c r="AF7377" s="419"/>
      <c r="AH7377" s="419"/>
      <c r="AI7377" s="419"/>
      <c r="AJ7377" s="419"/>
      <c r="AL7377" s="419"/>
      <c r="AM7377" s="419"/>
      <c r="AN7377" s="403"/>
      <c r="AO7377" s="419"/>
      <c r="AP7377" s="419"/>
      <c r="AQ7377" s="419"/>
      <c r="AR7377" s="419"/>
      <c r="AS7377" s="419"/>
      <c r="AT7377" s="419"/>
      <c r="AU7377" s="419"/>
      <c r="AV7377" s="419"/>
      <c r="AX7377" s="419"/>
      <c r="AY7377" s="419"/>
      <c r="AZ7377" s="419"/>
      <c r="BB7377" s="419"/>
      <c r="BC7377" s="419"/>
      <c r="BD7377" s="419"/>
      <c r="BF7377" s="419"/>
      <c r="BG7377" s="419"/>
      <c r="BH7377" s="419"/>
      <c r="BJ7377" s="419"/>
      <c r="BK7377" s="419"/>
      <c r="BL7377" s="419"/>
      <c r="BN7377" s="419"/>
      <c r="BO7377" s="419"/>
      <c r="BP7377" s="419"/>
      <c r="BR7377" s="419"/>
      <c r="BS7377" s="419"/>
      <c r="BT7377" s="419"/>
      <c r="BV7377" s="419"/>
      <c r="BW7377" s="419"/>
      <c r="BX7377" s="397"/>
      <c r="BZ7377" s="449"/>
      <c r="CB7377" s="419"/>
      <c r="CC7377" s="419"/>
      <c r="CD7377" s="419"/>
      <c r="CF7377" s="419"/>
      <c r="CG7377" s="419"/>
      <c r="CH7377" s="419"/>
    </row>
    <row r="7378" spans="3:86" ht="21" thickBot="1">
      <c r="C7378" s="425"/>
      <c r="P7378" s="431"/>
      <c r="R7378" s="419"/>
      <c r="S7378" s="446"/>
      <c r="T7378" s="419"/>
      <c r="V7378" s="196"/>
      <c r="W7378" s="419"/>
      <c r="X7378" s="419"/>
      <c r="Z7378" s="419"/>
      <c r="AA7378" s="419"/>
      <c r="AB7378" s="419"/>
      <c r="AD7378" s="419"/>
      <c r="AE7378" s="419"/>
      <c r="AF7378" s="419"/>
      <c r="AH7378" s="419"/>
      <c r="AI7378" s="419"/>
      <c r="AJ7378" s="419"/>
      <c r="AL7378" s="419"/>
      <c r="AM7378" s="419"/>
      <c r="AN7378" s="403"/>
      <c r="AO7378" s="419"/>
      <c r="AP7378" s="419"/>
      <c r="AQ7378" s="419"/>
      <c r="AR7378" s="419"/>
      <c r="AS7378" s="419"/>
      <c r="AT7378" s="419"/>
      <c r="AU7378" s="419"/>
      <c r="AV7378" s="419"/>
      <c r="AX7378" s="419"/>
      <c r="AY7378" s="419"/>
      <c r="AZ7378" s="419"/>
      <c r="BB7378" s="419"/>
      <c r="BC7378" s="419"/>
      <c r="BD7378" s="419"/>
      <c r="BF7378" s="419"/>
      <c r="BG7378" s="419"/>
      <c r="BH7378" s="419"/>
      <c r="BJ7378" s="419"/>
      <c r="BK7378" s="419"/>
      <c r="BL7378" s="419"/>
      <c r="BN7378" s="419"/>
      <c r="BO7378" s="419"/>
      <c r="BP7378" s="419"/>
      <c r="BR7378" s="419"/>
      <c r="BS7378" s="419"/>
      <c r="BT7378" s="419"/>
      <c r="BV7378" s="419"/>
      <c r="BW7378" s="419"/>
      <c r="BX7378" s="397"/>
      <c r="BZ7378" s="449"/>
      <c r="CB7378" s="419"/>
      <c r="CC7378" s="419"/>
      <c r="CD7378" s="419"/>
      <c r="CF7378" s="419"/>
      <c r="CG7378" s="419"/>
      <c r="CH7378" s="419"/>
    </row>
    <row r="7379" spans="3:86" ht="21" thickBot="1">
      <c r="C7379" s="425"/>
      <c r="P7379" s="431"/>
      <c r="R7379" s="419"/>
      <c r="S7379" s="446"/>
      <c r="T7379" s="419"/>
      <c r="V7379" s="196"/>
      <c r="W7379" s="419"/>
      <c r="X7379" s="419"/>
      <c r="Z7379" s="419"/>
      <c r="AA7379" s="419"/>
      <c r="AB7379" s="419"/>
      <c r="AD7379" s="419"/>
      <c r="AE7379" s="419"/>
      <c r="AF7379" s="419"/>
      <c r="AH7379" s="419"/>
      <c r="AI7379" s="419"/>
      <c r="AJ7379" s="419"/>
      <c r="AL7379" s="419"/>
      <c r="AM7379" s="419"/>
      <c r="AN7379" s="403"/>
      <c r="AO7379" s="419"/>
      <c r="AP7379" s="419"/>
      <c r="AQ7379" s="419"/>
      <c r="AR7379" s="419"/>
      <c r="AS7379" s="419"/>
      <c r="AT7379" s="419"/>
      <c r="AU7379" s="419"/>
      <c r="AV7379" s="419"/>
      <c r="AX7379" s="419"/>
      <c r="AY7379" s="419"/>
      <c r="AZ7379" s="419"/>
      <c r="BB7379" s="419"/>
      <c r="BC7379" s="419"/>
      <c r="BD7379" s="419"/>
      <c r="BF7379" s="419"/>
      <c r="BG7379" s="419"/>
      <c r="BH7379" s="419"/>
      <c r="BJ7379" s="419"/>
      <c r="BK7379" s="419"/>
      <c r="BL7379" s="419"/>
      <c r="BN7379" s="419"/>
      <c r="BO7379" s="419"/>
      <c r="BP7379" s="419"/>
      <c r="BR7379" s="419"/>
      <c r="BS7379" s="419"/>
      <c r="BT7379" s="419"/>
      <c r="BV7379" s="419"/>
      <c r="BW7379" s="419"/>
      <c r="BX7379" s="397"/>
      <c r="BZ7379" s="449"/>
      <c r="CB7379" s="419"/>
      <c r="CC7379" s="419"/>
      <c r="CD7379" s="419"/>
      <c r="CF7379" s="419"/>
      <c r="CG7379" s="419"/>
      <c r="CH7379" s="419"/>
    </row>
    <row r="7380" spans="3:86" ht="21" thickBot="1">
      <c r="C7380" s="425"/>
      <c r="P7380" s="431"/>
      <c r="R7380" s="419"/>
      <c r="S7380" s="446"/>
      <c r="T7380" s="419"/>
      <c r="V7380" s="196"/>
      <c r="W7380" s="419"/>
      <c r="X7380" s="419"/>
      <c r="Z7380" s="419"/>
      <c r="AA7380" s="419"/>
      <c r="AB7380" s="419"/>
      <c r="AD7380" s="419"/>
      <c r="AE7380" s="419"/>
      <c r="AF7380" s="419"/>
      <c r="AH7380" s="419"/>
      <c r="AI7380" s="419"/>
      <c r="AJ7380" s="419"/>
      <c r="AL7380" s="419"/>
      <c r="AM7380" s="419"/>
      <c r="AN7380" s="403"/>
      <c r="AO7380" s="419"/>
      <c r="AP7380" s="419"/>
      <c r="AQ7380" s="419"/>
      <c r="AR7380" s="419"/>
      <c r="AS7380" s="419"/>
      <c r="AT7380" s="419"/>
      <c r="AU7380" s="419"/>
      <c r="AV7380" s="419"/>
      <c r="AX7380" s="419"/>
      <c r="AY7380" s="419"/>
      <c r="AZ7380" s="419"/>
      <c r="BB7380" s="419"/>
      <c r="BC7380" s="419"/>
      <c r="BD7380" s="419"/>
      <c r="BF7380" s="419"/>
      <c r="BG7380" s="419"/>
      <c r="BH7380" s="419"/>
      <c r="BJ7380" s="419"/>
      <c r="BK7380" s="419"/>
      <c r="BL7380" s="419"/>
      <c r="BN7380" s="419"/>
      <c r="BO7380" s="419"/>
      <c r="BP7380" s="419"/>
      <c r="BR7380" s="419"/>
      <c r="BS7380" s="419"/>
      <c r="BT7380" s="419"/>
      <c r="BV7380" s="419"/>
      <c r="BW7380" s="419"/>
      <c r="BX7380" s="397"/>
      <c r="BZ7380" s="449"/>
      <c r="CB7380" s="419"/>
      <c r="CC7380" s="419"/>
      <c r="CD7380" s="419"/>
      <c r="CF7380" s="419"/>
      <c r="CG7380" s="419"/>
      <c r="CH7380" s="419"/>
    </row>
    <row r="7381" spans="3:86" ht="21" thickBot="1">
      <c r="C7381" s="425"/>
      <c r="P7381" s="431"/>
      <c r="R7381" s="419"/>
      <c r="S7381" s="446"/>
      <c r="T7381" s="419"/>
      <c r="V7381" s="196"/>
      <c r="W7381" s="419"/>
      <c r="X7381" s="419"/>
      <c r="Z7381" s="419"/>
      <c r="AA7381" s="419"/>
      <c r="AB7381" s="419"/>
      <c r="AD7381" s="419"/>
      <c r="AE7381" s="419"/>
      <c r="AF7381" s="419"/>
      <c r="AH7381" s="419"/>
      <c r="AI7381" s="419"/>
      <c r="AJ7381" s="419"/>
      <c r="AL7381" s="419"/>
      <c r="AM7381" s="419"/>
      <c r="AN7381" s="403"/>
      <c r="AO7381" s="419"/>
      <c r="AP7381" s="419"/>
      <c r="AQ7381" s="419"/>
      <c r="AR7381" s="419"/>
      <c r="AS7381" s="419"/>
      <c r="AT7381" s="419"/>
      <c r="AU7381" s="419"/>
      <c r="AV7381" s="419"/>
      <c r="AX7381" s="419"/>
      <c r="AY7381" s="419"/>
      <c r="AZ7381" s="419"/>
      <c r="BB7381" s="419"/>
      <c r="BC7381" s="419"/>
      <c r="BD7381" s="419"/>
      <c r="BF7381" s="419"/>
      <c r="BG7381" s="419"/>
      <c r="BH7381" s="419"/>
      <c r="BJ7381" s="419"/>
      <c r="BK7381" s="419"/>
      <c r="BL7381" s="419"/>
      <c r="BN7381" s="419"/>
      <c r="BO7381" s="419"/>
      <c r="BP7381" s="419"/>
      <c r="BR7381" s="419"/>
      <c r="BS7381" s="419"/>
      <c r="BT7381" s="419"/>
      <c r="BV7381" s="419"/>
      <c r="BW7381" s="419"/>
      <c r="BX7381" s="397"/>
      <c r="BZ7381" s="449"/>
      <c r="CB7381" s="419"/>
      <c r="CC7381" s="419"/>
      <c r="CD7381" s="419"/>
      <c r="CF7381" s="419"/>
      <c r="CG7381" s="419"/>
      <c r="CH7381" s="419"/>
    </row>
    <row r="7382" spans="3:86" ht="21" thickBot="1">
      <c r="C7382" s="425"/>
      <c r="P7382" s="431"/>
      <c r="R7382" s="419"/>
      <c r="S7382" s="446"/>
      <c r="T7382" s="419"/>
      <c r="V7382" s="196"/>
      <c r="W7382" s="419"/>
      <c r="X7382" s="419"/>
      <c r="Z7382" s="419"/>
      <c r="AA7382" s="419"/>
      <c r="AB7382" s="419"/>
      <c r="AD7382" s="419"/>
      <c r="AE7382" s="419"/>
      <c r="AF7382" s="419"/>
      <c r="AH7382" s="419"/>
      <c r="AI7382" s="419"/>
      <c r="AJ7382" s="419"/>
      <c r="AL7382" s="419"/>
      <c r="AM7382" s="419"/>
      <c r="AN7382" s="403"/>
      <c r="AO7382" s="419"/>
      <c r="AP7382" s="419"/>
      <c r="AQ7382" s="419"/>
      <c r="AR7382" s="419"/>
      <c r="AS7382" s="419"/>
      <c r="AT7382" s="419"/>
      <c r="AU7382" s="419"/>
      <c r="AV7382" s="419"/>
      <c r="AX7382" s="419"/>
      <c r="AY7382" s="419"/>
      <c r="AZ7382" s="419"/>
      <c r="BB7382" s="419"/>
      <c r="BC7382" s="419"/>
      <c r="BD7382" s="419"/>
      <c r="BF7382" s="419"/>
      <c r="BG7382" s="419"/>
      <c r="BH7382" s="419"/>
      <c r="BJ7382" s="419"/>
      <c r="BK7382" s="419"/>
      <c r="BL7382" s="419"/>
      <c r="BN7382" s="419"/>
      <c r="BO7382" s="419"/>
      <c r="BP7382" s="419"/>
      <c r="BR7382" s="419"/>
      <c r="BS7382" s="419"/>
      <c r="BT7382" s="419"/>
      <c r="BV7382" s="419"/>
      <c r="BW7382" s="419"/>
      <c r="BX7382" s="397"/>
      <c r="BZ7382" s="449"/>
      <c r="CB7382" s="419"/>
      <c r="CC7382" s="419"/>
      <c r="CD7382" s="419"/>
      <c r="CF7382" s="419"/>
      <c r="CG7382" s="419"/>
      <c r="CH7382" s="419"/>
    </row>
    <row r="7383" spans="3:86" ht="21" thickBot="1">
      <c r="C7383" s="425"/>
      <c r="P7383" s="431"/>
      <c r="R7383" s="419"/>
      <c r="S7383" s="446"/>
      <c r="T7383" s="419"/>
      <c r="V7383" s="196"/>
      <c r="W7383" s="419"/>
      <c r="X7383" s="419"/>
      <c r="Z7383" s="419"/>
      <c r="AA7383" s="419"/>
      <c r="AB7383" s="419"/>
      <c r="AD7383" s="419"/>
      <c r="AE7383" s="419"/>
      <c r="AF7383" s="419"/>
      <c r="AH7383" s="419"/>
      <c r="AI7383" s="419"/>
      <c r="AJ7383" s="419"/>
      <c r="AL7383" s="419"/>
      <c r="AM7383" s="419"/>
      <c r="AN7383" s="403"/>
      <c r="AO7383" s="419"/>
      <c r="AP7383" s="419"/>
      <c r="AQ7383" s="419"/>
      <c r="AR7383" s="419"/>
      <c r="AS7383" s="419"/>
      <c r="AT7383" s="419"/>
      <c r="AU7383" s="419"/>
      <c r="AV7383" s="419"/>
      <c r="AX7383" s="419"/>
      <c r="AY7383" s="419"/>
      <c r="AZ7383" s="419"/>
      <c r="BB7383" s="419"/>
      <c r="BC7383" s="419"/>
      <c r="BD7383" s="419"/>
      <c r="BF7383" s="419"/>
      <c r="BG7383" s="419"/>
      <c r="BH7383" s="419"/>
      <c r="BJ7383" s="419"/>
      <c r="BK7383" s="419"/>
      <c r="BL7383" s="419"/>
      <c r="BN7383" s="419"/>
      <c r="BO7383" s="419"/>
      <c r="BP7383" s="419"/>
      <c r="BR7383" s="419"/>
      <c r="BS7383" s="419"/>
      <c r="BT7383" s="419"/>
      <c r="BV7383" s="419"/>
      <c r="BW7383" s="419"/>
      <c r="BX7383" s="397"/>
      <c r="BZ7383" s="449"/>
      <c r="CB7383" s="419"/>
      <c r="CC7383" s="419"/>
      <c r="CD7383" s="419"/>
      <c r="CF7383" s="419"/>
      <c r="CG7383" s="419"/>
      <c r="CH7383" s="419"/>
    </row>
    <row r="7384" spans="3:86" ht="21" thickBot="1">
      <c r="C7384" s="425"/>
      <c r="P7384" s="431"/>
      <c r="R7384" s="419"/>
      <c r="S7384" s="446"/>
      <c r="T7384" s="419"/>
      <c r="V7384" s="196"/>
      <c r="W7384" s="419"/>
      <c r="X7384" s="419"/>
      <c r="Z7384" s="419"/>
      <c r="AA7384" s="419"/>
      <c r="AB7384" s="419"/>
      <c r="AD7384" s="419"/>
      <c r="AE7384" s="419"/>
      <c r="AF7384" s="419"/>
      <c r="AH7384" s="419"/>
      <c r="AI7384" s="419"/>
      <c r="AJ7384" s="419"/>
      <c r="AL7384" s="419"/>
      <c r="AM7384" s="419"/>
      <c r="AN7384" s="403"/>
      <c r="AO7384" s="419"/>
      <c r="AP7384" s="419"/>
      <c r="AQ7384" s="419"/>
      <c r="AR7384" s="419"/>
      <c r="AS7384" s="419"/>
      <c r="AT7384" s="419"/>
      <c r="AU7384" s="419"/>
      <c r="AV7384" s="419"/>
      <c r="AX7384" s="419"/>
      <c r="AY7384" s="419"/>
      <c r="AZ7384" s="419"/>
      <c r="BB7384" s="419"/>
      <c r="BC7384" s="419"/>
      <c r="BD7384" s="419"/>
      <c r="BF7384" s="419"/>
      <c r="BG7384" s="419"/>
      <c r="BH7384" s="419"/>
      <c r="BJ7384" s="419"/>
      <c r="BK7384" s="419"/>
      <c r="BL7384" s="419"/>
      <c r="BN7384" s="419"/>
      <c r="BO7384" s="419"/>
      <c r="BP7384" s="419"/>
      <c r="BR7384" s="419"/>
      <c r="BS7384" s="419"/>
      <c r="BT7384" s="419"/>
      <c r="BV7384" s="419"/>
      <c r="BW7384" s="419"/>
      <c r="BX7384" s="397"/>
      <c r="BZ7384" s="449"/>
      <c r="CB7384" s="419"/>
      <c r="CC7384" s="419"/>
      <c r="CD7384" s="419"/>
      <c r="CF7384" s="419"/>
      <c r="CG7384" s="419"/>
      <c r="CH7384" s="419"/>
    </row>
    <row r="7385" spans="3:86" ht="21" thickBot="1">
      <c r="C7385" s="425"/>
      <c r="P7385" s="431"/>
      <c r="R7385" s="419"/>
      <c r="S7385" s="446"/>
      <c r="T7385" s="419"/>
      <c r="V7385" s="196"/>
      <c r="W7385" s="419"/>
      <c r="X7385" s="419"/>
      <c r="Z7385" s="419"/>
      <c r="AA7385" s="419"/>
      <c r="AB7385" s="419"/>
      <c r="AD7385" s="419"/>
      <c r="AE7385" s="419"/>
      <c r="AF7385" s="419"/>
      <c r="AH7385" s="419"/>
      <c r="AI7385" s="419"/>
      <c r="AJ7385" s="419"/>
      <c r="AL7385" s="419"/>
      <c r="AM7385" s="419"/>
      <c r="AN7385" s="403"/>
      <c r="AO7385" s="419"/>
      <c r="AP7385" s="419"/>
      <c r="AQ7385" s="419"/>
      <c r="AR7385" s="419"/>
      <c r="AS7385" s="419"/>
      <c r="AT7385" s="419"/>
      <c r="AU7385" s="419"/>
      <c r="AV7385" s="419"/>
      <c r="AX7385" s="419"/>
      <c r="AY7385" s="419"/>
      <c r="AZ7385" s="419"/>
      <c r="BB7385" s="419"/>
      <c r="BC7385" s="419"/>
      <c r="BD7385" s="419"/>
      <c r="BF7385" s="419"/>
      <c r="BG7385" s="419"/>
      <c r="BH7385" s="419"/>
      <c r="BJ7385" s="419"/>
      <c r="BK7385" s="419"/>
      <c r="BL7385" s="419"/>
      <c r="BN7385" s="419"/>
      <c r="BO7385" s="419"/>
      <c r="BP7385" s="419"/>
      <c r="BR7385" s="419"/>
      <c r="BS7385" s="419"/>
      <c r="BT7385" s="419"/>
      <c r="BV7385" s="419"/>
      <c r="BW7385" s="419"/>
      <c r="BX7385" s="397"/>
      <c r="BZ7385" s="449"/>
      <c r="CB7385" s="419"/>
      <c r="CC7385" s="419"/>
      <c r="CD7385" s="419"/>
      <c r="CF7385" s="419"/>
      <c r="CG7385" s="419"/>
      <c r="CH7385" s="419"/>
    </row>
    <row r="7386" spans="3:86" ht="21" thickBot="1">
      <c r="C7386" s="425"/>
      <c r="P7386" s="431"/>
      <c r="R7386" s="419"/>
      <c r="S7386" s="446"/>
      <c r="T7386" s="419"/>
      <c r="V7386" s="196"/>
      <c r="W7386" s="419"/>
      <c r="X7386" s="419"/>
      <c r="Z7386" s="419"/>
      <c r="AA7386" s="419"/>
      <c r="AB7386" s="419"/>
      <c r="AD7386" s="419"/>
      <c r="AE7386" s="419"/>
      <c r="AF7386" s="419"/>
      <c r="AH7386" s="419"/>
      <c r="AI7386" s="419"/>
      <c r="AJ7386" s="419"/>
      <c r="AL7386" s="419"/>
      <c r="AM7386" s="419"/>
      <c r="AN7386" s="403"/>
      <c r="AO7386" s="419"/>
      <c r="AP7386" s="419"/>
      <c r="AQ7386" s="419"/>
      <c r="AR7386" s="419"/>
      <c r="AS7386" s="419"/>
      <c r="AT7386" s="419"/>
      <c r="AU7386" s="419"/>
      <c r="AV7386" s="419"/>
      <c r="AX7386" s="419"/>
      <c r="AY7386" s="419"/>
      <c r="AZ7386" s="419"/>
      <c r="BB7386" s="419"/>
      <c r="BC7386" s="419"/>
      <c r="BD7386" s="419"/>
      <c r="BF7386" s="419"/>
      <c r="BG7386" s="419"/>
      <c r="BH7386" s="419"/>
      <c r="BJ7386" s="419"/>
      <c r="BK7386" s="419"/>
      <c r="BL7386" s="419"/>
      <c r="BN7386" s="419"/>
      <c r="BO7386" s="419"/>
      <c r="BP7386" s="419"/>
      <c r="BR7386" s="419"/>
      <c r="BS7386" s="419"/>
      <c r="BT7386" s="419"/>
      <c r="BV7386" s="419"/>
      <c r="BW7386" s="419"/>
      <c r="BX7386" s="397"/>
      <c r="BZ7386" s="449"/>
      <c r="CB7386" s="419"/>
      <c r="CC7386" s="419"/>
      <c r="CD7386" s="419"/>
      <c r="CF7386" s="419"/>
      <c r="CG7386" s="419"/>
      <c r="CH7386" s="419"/>
    </row>
    <row r="7387" spans="3:86" ht="21" thickBot="1">
      <c r="C7387" s="425"/>
      <c r="P7387" s="431"/>
      <c r="R7387" s="419"/>
      <c r="S7387" s="446"/>
      <c r="T7387" s="419"/>
      <c r="V7387" s="196"/>
      <c r="W7387" s="419"/>
      <c r="X7387" s="419"/>
      <c r="Z7387" s="419"/>
      <c r="AA7387" s="419"/>
      <c r="AB7387" s="419"/>
      <c r="AD7387" s="419"/>
      <c r="AE7387" s="419"/>
      <c r="AF7387" s="419"/>
      <c r="AH7387" s="419"/>
      <c r="AI7387" s="419"/>
      <c r="AJ7387" s="419"/>
      <c r="AL7387" s="419"/>
      <c r="AM7387" s="419"/>
      <c r="AN7387" s="403"/>
      <c r="AO7387" s="419"/>
      <c r="AP7387" s="419"/>
      <c r="AQ7387" s="419"/>
      <c r="AR7387" s="419"/>
      <c r="AS7387" s="419"/>
      <c r="AT7387" s="419"/>
      <c r="AU7387" s="419"/>
      <c r="AV7387" s="419"/>
      <c r="AX7387" s="419"/>
      <c r="AY7387" s="419"/>
      <c r="AZ7387" s="419"/>
      <c r="BB7387" s="419"/>
      <c r="BC7387" s="419"/>
      <c r="BD7387" s="419"/>
      <c r="BF7387" s="419"/>
      <c r="BG7387" s="419"/>
      <c r="BH7387" s="419"/>
      <c r="BJ7387" s="419"/>
      <c r="BK7387" s="419"/>
      <c r="BL7387" s="419"/>
      <c r="BN7387" s="419"/>
      <c r="BO7387" s="419"/>
      <c r="BP7387" s="419"/>
      <c r="BR7387" s="419"/>
      <c r="BS7387" s="419"/>
      <c r="BT7387" s="419"/>
      <c r="BV7387" s="419"/>
      <c r="BW7387" s="419"/>
      <c r="BX7387" s="397"/>
      <c r="BZ7387" s="449"/>
      <c r="CB7387" s="419"/>
      <c r="CC7387" s="419"/>
      <c r="CD7387" s="419"/>
      <c r="CF7387" s="419"/>
      <c r="CG7387" s="419"/>
      <c r="CH7387" s="419"/>
    </row>
    <row r="7388" spans="3:86" ht="21" thickBot="1">
      <c r="C7388" s="425"/>
      <c r="P7388" s="431"/>
      <c r="R7388" s="419"/>
      <c r="S7388" s="446"/>
      <c r="T7388" s="419"/>
      <c r="V7388" s="196"/>
      <c r="W7388" s="419"/>
      <c r="X7388" s="419"/>
      <c r="Z7388" s="419"/>
      <c r="AA7388" s="419"/>
      <c r="AB7388" s="419"/>
      <c r="AD7388" s="419"/>
      <c r="AE7388" s="419"/>
      <c r="AF7388" s="419"/>
      <c r="AH7388" s="419"/>
      <c r="AI7388" s="419"/>
      <c r="AJ7388" s="419"/>
      <c r="AL7388" s="419"/>
      <c r="AM7388" s="419"/>
      <c r="AN7388" s="403"/>
      <c r="AO7388" s="419"/>
      <c r="AP7388" s="419"/>
      <c r="AQ7388" s="419"/>
      <c r="AR7388" s="419"/>
      <c r="AS7388" s="419"/>
      <c r="AT7388" s="419"/>
      <c r="AU7388" s="419"/>
      <c r="AV7388" s="419"/>
      <c r="AX7388" s="419"/>
      <c r="AY7388" s="419"/>
      <c r="AZ7388" s="419"/>
      <c r="BB7388" s="419"/>
      <c r="BC7388" s="419"/>
      <c r="BD7388" s="419"/>
      <c r="BF7388" s="419"/>
      <c r="BG7388" s="419"/>
      <c r="BH7388" s="419"/>
      <c r="BJ7388" s="419"/>
      <c r="BK7388" s="419"/>
      <c r="BL7388" s="419"/>
      <c r="BN7388" s="419"/>
      <c r="BO7388" s="419"/>
      <c r="BP7388" s="419"/>
      <c r="BR7388" s="419"/>
      <c r="BS7388" s="419"/>
      <c r="BT7388" s="419"/>
      <c r="BV7388" s="419"/>
      <c r="BW7388" s="419"/>
      <c r="BX7388" s="397"/>
      <c r="BZ7388" s="449"/>
      <c r="CB7388" s="419"/>
      <c r="CC7388" s="419"/>
      <c r="CD7388" s="419"/>
      <c r="CF7388" s="419"/>
      <c r="CG7388" s="419"/>
      <c r="CH7388" s="419"/>
    </row>
    <row r="7389" spans="3:86" ht="21" thickBot="1">
      <c r="C7389" s="425"/>
      <c r="P7389" s="431"/>
      <c r="R7389" s="419"/>
      <c r="S7389" s="446"/>
      <c r="T7389" s="419"/>
      <c r="V7389" s="196"/>
      <c r="W7389" s="419"/>
      <c r="X7389" s="419"/>
      <c r="Z7389" s="419"/>
      <c r="AA7389" s="419"/>
      <c r="AB7389" s="419"/>
      <c r="AD7389" s="419"/>
      <c r="AE7389" s="419"/>
      <c r="AF7389" s="419"/>
      <c r="AH7389" s="419"/>
      <c r="AI7389" s="419"/>
      <c r="AJ7389" s="419"/>
      <c r="AL7389" s="419"/>
      <c r="AM7389" s="419"/>
      <c r="AN7389" s="403"/>
      <c r="AO7389" s="419"/>
      <c r="AP7389" s="419"/>
      <c r="AQ7389" s="419"/>
      <c r="AR7389" s="419"/>
      <c r="AS7389" s="419"/>
      <c r="AT7389" s="419"/>
      <c r="AU7389" s="419"/>
      <c r="AV7389" s="419"/>
      <c r="AX7389" s="419"/>
      <c r="AY7389" s="419"/>
      <c r="AZ7389" s="419"/>
      <c r="BB7389" s="419"/>
      <c r="BC7389" s="419"/>
      <c r="BD7389" s="419"/>
      <c r="BF7389" s="419"/>
      <c r="BG7389" s="419"/>
      <c r="BH7389" s="419"/>
      <c r="BJ7389" s="419"/>
      <c r="BK7389" s="419"/>
      <c r="BL7389" s="419"/>
      <c r="BN7389" s="419"/>
      <c r="BO7389" s="419"/>
      <c r="BP7389" s="419"/>
      <c r="BR7389" s="419"/>
      <c r="BS7389" s="419"/>
      <c r="BT7389" s="419"/>
      <c r="BV7389" s="419"/>
      <c r="BW7389" s="419"/>
      <c r="BX7389" s="397"/>
      <c r="BZ7389" s="449"/>
      <c r="CB7389" s="419"/>
      <c r="CC7389" s="419"/>
      <c r="CD7389" s="419"/>
      <c r="CF7389" s="419"/>
      <c r="CG7389" s="419"/>
      <c r="CH7389" s="419"/>
    </row>
    <row r="7390" spans="3:86" ht="21" thickBot="1">
      <c r="C7390" s="425"/>
      <c r="P7390" s="431"/>
      <c r="R7390" s="419"/>
      <c r="S7390" s="446"/>
      <c r="T7390" s="419"/>
      <c r="V7390" s="196"/>
      <c r="W7390" s="419"/>
      <c r="X7390" s="419"/>
      <c r="Z7390" s="419"/>
      <c r="AA7390" s="419"/>
      <c r="AB7390" s="419"/>
      <c r="AD7390" s="419"/>
      <c r="AE7390" s="419"/>
      <c r="AF7390" s="419"/>
      <c r="AH7390" s="419"/>
      <c r="AI7390" s="419"/>
      <c r="AJ7390" s="419"/>
      <c r="AL7390" s="419"/>
      <c r="AM7390" s="419"/>
      <c r="AN7390" s="403"/>
      <c r="AO7390" s="419"/>
      <c r="AP7390" s="419"/>
      <c r="AQ7390" s="419"/>
      <c r="AR7390" s="419"/>
      <c r="AS7390" s="419"/>
      <c r="AT7390" s="419"/>
      <c r="AU7390" s="419"/>
      <c r="AV7390" s="419"/>
      <c r="AX7390" s="419"/>
      <c r="AY7390" s="419"/>
      <c r="AZ7390" s="419"/>
      <c r="BB7390" s="419"/>
      <c r="BC7390" s="419"/>
      <c r="BD7390" s="419"/>
      <c r="BF7390" s="419"/>
      <c r="BG7390" s="419"/>
      <c r="BH7390" s="419"/>
      <c r="BJ7390" s="419"/>
      <c r="BK7390" s="419"/>
      <c r="BL7390" s="419"/>
      <c r="BN7390" s="419"/>
      <c r="BO7390" s="419"/>
      <c r="BP7390" s="419"/>
      <c r="BR7390" s="419"/>
      <c r="BS7390" s="419"/>
      <c r="BT7390" s="419"/>
      <c r="BV7390" s="419"/>
      <c r="BW7390" s="419"/>
      <c r="BX7390" s="397"/>
      <c r="BZ7390" s="449"/>
      <c r="CB7390" s="419"/>
      <c r="CC7390" s="419"/>
      <c r="CD7390" s="419"/>
      <c r="CF7390" s="419"/>
      <c r="CG7390" s="419"/>
      <c r="CH7390" s="419"/>
    </row>
    <row r="7391" spans="3:86" ht="21" thickBot="1">
      <c r="C7391" s="425"/>
      <c r="P7391" s="431"/>
      <c r="R7391" s="419"/>
      <c r="S7391" s="446"/>
      <c r="T7391" s="419"/>
      <c r="V7391" s="196"/>
      <c r="W7391" s="419"/>
      <c r="X7391" s="419"/>
      <c r="Z7391" s="419"/>
      <c r="AA7391" s="419"/>
      <c r="AB7391" s="419"/>
      <c r="AD7391" s="419"/>
      <c r="AE7391" s="419"/>
      <c r="AF7391" s="419"/>
      <c r="AH7391" s="419"/>
      <c r="AI7391" s="419"/>
      <c r="AJ7391" s="419"/>
      <c r="AL7391" s="419"/>
      <c r="AM7391" s="419"/>
      <c r="AN7391" s="403"/>
      <c r="AO7391" s="419"/>
      <c r="AP7391" s="419"/>
      <c r="AQ7391" s="419"/>
      <c r="AR7391" s="419"/>
      <c r="AS7391" s="419"/>
      <c r="AT7391" s="419"/>
      <c r="AU7391" s="419"/>
      <c r="AV7391" s="419"/>
      <c r="AX7391" s="419"/>
      <c r="AY7391" s="419"/>
      <c r="AZ7391" s="419"/>
      <c r="BB7391" s="419"/>
      <c r="BC7391" s="419"/>
      <c r="BD7391" s="419"/>
      <c r="BF7391" s="419"/>
      <c r="BG7391" s="419"/>
      <c r="BH7391" s="419"/>
      <c r="BJ7391" s="419"/>
      <c r="BK7391" s="419"/>
      <c r="BL7391" s="419"/>
      <c r="BN7391" s="419"/>
      <c r="BO7391" s="419"/>
      <c r="BP7391" s="419"/>
      <c r="BR7391" s="419"/>
      <c r="BS7391" s="419"/>
      <c r="BT7391" s="419"/>
      <c r="BV7391" s="419"/>
      <c r="BW7391" s="419"/>
      <c r="BX7391" s="397"/>
      <c r="BZ7391" s="449"/>
      <c r="CB7391" s="419"/>
      <c r="CC7391" s="419"/>
      <c r="CD7391" s="419"/>
      <c r="CF7391" s="419"/>
      <c r="CG7391" s="419"/>
      <c r="CH7391" s="419"/>
    </row>
    <row r="7392" spans="3:86" ht="21" thickBot="1">
      <c r="C7392" s="425"/>
      <c r="P7392" s="431"/>
      <c r="R7392" s="419"/>
      <c r="S7392" s="446"/>
      <c r="T7392" s="419"/>
      <c r="V7392" s="196"/>
      <c r="W7392" s="419"/>
      <c r="X7392" s="419"/>
      <c r="Z7392" s="419"/>
      <c r="AA7392" s="419"/>
      <c r="AB7392" s="419"/>
      <c r="AD7392" s="419"/>
      <c r="AE7392" s="419"/>
      <c r="AF7392" s="419"/>
      <c r="AH7392" s="419"/>
      <c r="AI7392" s="419"/>
      <c r="AJ7392" s="419"/>
      <c r="AL7392" s="419"/>
      <c r="AM7392" s="419"/>
      <c r="AN7392" s="403"/>
      <c r="AO7392" s="419"/>
      <c r="AP7392" s="419"/>
      <c r="AQ7392" s="419"/>
      <c r="AR7392" s="419"/>
      <c r="AS7392" s="419"/>
      <c r="AT7392" s="419"/>
      <c r="AU7392" s="419"/>
      <c r="AV7392" s="419"/>
      <c r="AX7392" s="419"/>
      <c r="AY7392" s="419"/>
      <c r="AZ7392" s="419"/>
      <c r="BB7392" s="419"/>
      <c r="BC7392" s="419"/>
      <c r="BD7392" s="419"/>
      <c r="BF7392" s="419"/>
      <c r="BG7392" s="419"/>
      <c r="BH7392" s="419"/>
      <c r="BJ7392" s="419"/>
      <c r="BK7392" s="419"/>
      <c r="BL7392" s="419"/>
      <c r="BN7392" s="419"/>
      <c r="BO7392" s="419"/>
      <c r="BP7392" s="419"/>
      <c r="BR7392" s="419"/>
      <c r="BS7392" s="419"/>
      <c r="BT7392" s="419"/>
      <c r="BV7392" s="419"/>
      <c r="BW7392" s="419"/>
      <c r="BX7392" s="397"/>
      <c r="BZ7392" s="449"/>
      <c r="CB7392" s="419"/>
      <c r="CC7392" s="419"/>
      <c r="CD7392" s="419"/>
      <c r="CF7392" s="419"/>
      <c r="CG7392" s="419"/>
      <c r="CH7392" s="419"/>
    </row>
    <row r="7393" spans="3:86" ht="21" thickBot="1">
      <c r="C7393" s="425"/>
      <c r="P7393" s="431"/>
      <c r="R7393" s="419"/>
      <c r="S7393" s="446"/>
      <c r="T7393" s="419"/>
      <c r="V7393" s="196"/>
      <c r="W7393" s="419"/>
      <c r="X7393" s="419"/>
      <c r="Z7393" s="419"/>
      <c r="AA7393" s="419"/>
      <c r="AB7393" s="419"/>
      <c r="AD7393" s="419"/>
      <c r="AE7393" s="419"/>
      <c r="AF7393" s="419"/>
      <c r="AH7393" s="419"/>
      <c r="AI7393" s="419"/>
      <c r="AJ7393" s="419"/>
      <c r="AL7393" s="419"/>
      <c r="AM7393" s="419"/>
      <c r="AN7393" s="403"/>
      <c r="AO7393" s="419"/>
      <c r="AP7393" s="419"/>
      <c r="AQ7393" s="419"/>
      <c r="AR7393" s="419"/>
      <c r="AS7393" s="419"/>
      <c r="AT7393" s="419"/>
      <c r="AU7393" s="419"/>
      <c r="AV7393" s="419"/>
      <c r="AX7393" s="419"/>
      <c r="AY7393" s="419"/>
      <c r="AZ7393" s="419"/>
      <c r="BB7393" s="419"/>
      <c r="BC7393" s="419"/>
      <c r="BD7393" s="419"/>
      <c r="BF7393" s="419"/>
      <c r="BG7393" s="419"/>
      <c r="BH7393" s="419"/>
      <c r="BJ7393" s="419"/>
      <c r="BK7393" s="419"/>
      <c r="BL7393" s="419"/>
      <c r="BN7393" s="419"/>
      <c r="BO7393" s="419"/>
      <c r="BP7393" s="419"/>
      <c r="BR7393" s="419"/>
      <c r="BS7393" s="419"/>
      <c r="BT7393" s="419"/>
      <c r="BV7393" s="419"/>
      <c r="BW7393" s="419"/>
      <c r="BX7393" s="397"/>
      <c r="BZ7393" s="449"/>
      <c r="CB7393" s="419"/>
      <c r="CC7393" s="419"/>
      <c r="CD7393" s="419"/>
      <c r="CF7393" s="419"/>
      <c r="CG7393" s="419"/>
      <c r="CH7393" s="419"/>
    </row>
    <row r="7394" spans="3:86" ht="21" thickBot="1">
      <c r="C7394" s="425"/>
      <c r="P7394" s="431"/>
      <c r="R7394" s="419"/>
      <c r="S7394" s="446"/>
      <c r="T7394" s="419"/>
      <c r="V7394" s="196"/>
      <c r="W7394" s="419"/>
      <c r="X7394" s="419"/>
      <c r="Z7394" s="419"/>
      <c r="AA7394" s="419"/>
      <c r="AB7394" s="419"/>
      <c r="AD7394" s="419"/>
      <c r="AE7394" s="419"/>
      <c r="AF7394" s="419"/>
      <c r="AH7394" s="419"/>
      <c r="AI7394" s="419"/>
      <c r="AJ7394" s="419"/>
      <c r="AL7394" s="419"/>
      <c r="AM7394" s="419"/>
      <c r="AN7394" s="403"/>
      <c r="AO7394" s="419"/>
      <c r="AP7394" s="419"/>
      <c r="AQ7394" s="419"/>
      <c r="AR7394" s="419"/>
      <c r="AS7394" s="419"/>
      <c r="AT7394" s="419"/>
      <c r="AU7394" s="419"/>
      <c r="AV7394" s="419"/>
      <c r="AX7394" s="419"/>
      <c r="AY7394" s="419"/>
      <c r="AZ7394" s="419"/>
      <c r="BB7394" s="419"/>
      <c r="BC7394" s="419"/>
      <c r="BD7394" s="419"/>
      <c r="BF7394" s="419"/>
      <c r="BG7394" s="419"/>
      <c r="BH7394" s="419"/>
      <c r="BJ7394" s="419"/>
      <c r="BK7394" s="419"/>
      <c r="BL7394" s="419"/>
      <c r="BN7394" s="419"/>
      <c r="BO7394" s="419"/>
      <c r="BP7394" s="419"/>
      <c r="BR7394" s="419"/>
      <c r="BS7394" s="419"/>
      <c r="BT7394" s="419"/>
      <c r="BV7394" s="419"/>
      <c r="BW7394" s="419"/>
      <c r="BX7394" s="397"/>
      <c r="BZ7394" s="449"/>
      <c r="CB7394" s="419"/>
      <c r="CC7394" s="419"/>
      <c r="CD7394" s="419"/>
      <c r="CF7394" s="419"/>
      <c r="CG7394" s="419"/>
      <c r="CH7394" s="419"/>
    </row>
    <row r="7395" spans="3:86" ht="21" thickBot="1">
      <c r="C7395" s="425"/>
      <c r="P7395" s="431"/>
      <c r="R7395" s="419"/>
      <c r="S7395" s="446"/>
      <c r="T7395" s="419"/>
      <c r="V7395" s="196"/>
      <c r="W7395" s="419"/>
      <c r="X7395" s="419"/>
      <c r="Z7395" s="419"/>
      <c r="AA7395" s="419"/>
      <c r="AB7395" s="419"/>
      <c r="AD7395" s="419"/>
      <c r="AE7395" s="419"/>
      <c r="AF7395" s="419"/>
      <c r="AH7395" s="419"/>
      <c r="AI7395" s="419"/>
      <c r="AJ7395" s="419"/>
      <c r="AL7395" s="419"/>
      <c r="AM7395" s="419"/>
      <c r="AN7395" s="403"/>
      <c r="AO7395" s="419"/>
      <c r="AP7395" s="419"/>
      <c r="AQ7395" s="419"/>
      <c r="AR7395" s="419"/>
      <c r="AS7395" s="419"/>
      <c r="AT7395" s="419"/>
      <c r="AU7395" s="419"/>
      <c r="AV7395" s="419"/>
      <c r="AX7395" s="419"/>
      <c r="AY7395" s="419"/>
      <c r="AZ7395" s="419"/>
      <c r="BB7395" s="419"/>
      <c r="BC7395" s="419"/>
      <c r="BD7395" s="419"/>
      <c r="BF7395" s="419"/>
      <c r="BG7395" s="419"/>
      <c r="BH7395" s="419"/>
      <c r="BJ7395" s="419"/>
      <c r="BK7395" s="419"/>
      <c r="BL7395" s="419"/>
      <c r="BN7395" s="419"/>
      <c r="BO7395" s="419"/>
      <c r="BP7395" s="419"/>
      <c r="BR7395" s="419"/>
      <c r="BS7395" s="419"/>
      <c r="BT7395" s="419"/>
      <c r="BV7395" s="419"/>
      <c r="BW7395" s="419"/>
      <c r="BX7395" s="397"/>
      <c r="BZ7395" s="449"/>
      <c r="CB7395" s="419"/>
      <c r="CC7395" s="419"/>
      <c r="CD7395" s="419"/>
      <c r="CF7395" s="419"/>
      <c r="CG7395" s="419"/>
      <c r="CH7395" s="419"/>
    </row>
    <row r="7396" spans="3:86" ht="21" thickBot="1">
      <c r="C7396" s="425"/>
      <c r="P7396" s="431"/>
      <c r="R7396" s="419"/>
      <c r="S7396" s="446"/>
      <c r="T7396" s="419"/>
      <c r="V7396" s="196"/>
      <c r="W7396" s="419"/>
      <c r="X7396" s="419"/>
      <c r="Z7396" s="419"/>
      <c r="AA7396" s="419"/>
      <c r="AB7396" s="419"/>
      <c r="AD7396" s="419"/>
      <c r="AE7396" s="419"/>
      <c r="AF7396" s="419"/>
      <c r="AH7396" s="419"/>
      <c r="AI7396" s="419"/>
      <c r="AJ7396" s="419"/>
      <c r="AL7396" s="419"/>
      <c r="AM7396" s="419"/>
      <c r="AN7396" s="403"/>
      <c r="AO7396" s="419"/>
      <c r="AP7396" s="419"/>
      <c r="AQ7396" s="419"/>
      <c r="AR7396" s="419"/>
      <c r="AS7396" s="419"/>
      <c r="AT7396" s="419"/>
      <c r="AU7396" s="419"/>
      <c r="AV7396" s="419"/>
      <c r="AX7396" s="419"/>
      <c r="AY7396" s="419"/>
      <c r="AZ7396" s="419"/>
      <c r="BB7396" s="419"/>
      <c r="BC7396" s="419"/>
      <c r="BD7396" s="419"/>
      <c r="BF7396" s="419"/>
      <c r="BG7396" s="419"/>
      <c r="BH7396" s="419"/>
      <c r="BJ7396" s="419"/>
      <c r="BK7396" s="419"/>
      <c r="BL7396" s="419"/>
      <c r="BN7396" s="419"/>
      <c r="BO7396" s="419"/>
      <c r="BP7396" s="419"/>
      <c r="BR7396" s="419"/>
      <c r="BS7396" s="419"/>
      <c r="BT7396" s="419"/>
      <c r="BV7396" s="419"/>
      <c r="BW7396" s="419"/>
      <c r="BX7396" s="397"/>
      <c r="BZ7396" s="449"/>
      <c r="CB7396" s="419"/>
      <c r="CC7396" s="419"/>
      <c r="CD7396" s="419"/>
      <c r="CF7396" s="419"/>
      <c r="CG7396" s="419"/>
      <c r="CH7396" s="419"/>
    </row>
    <row r="7397" spans="3:86" ht="21" thickBot="1">
      <c r="C7397" s="425"/>
      <c r="P7397" s="431"/>
      <c r="R7397" s="419"/>
      <c r="S7397" s="446"/>
      <c r="T7397" s="419"/>
      <c r="V7397" s="196"/>
      <c r="W7397" s="419"/>
      <c r="X7397" s="419"/>
      <c r="Z7397" s="419"/>
      <c r="AA7397" s="419"/>
      <c r="AB7397" s="419"/>
      <c r="AD7397" s="419"/>
      <c r="AE7397" s="419"/>
      <c r="AF7397" s="419"/>
      <c r="AH7397" s="419"/>
      <c r="AI7397" s="419"/>
      <c r="AJ7397" s="419"/>
      <c r="AL7397" s="419"/>
      <c r="AM7397" s="419"/>
      <c r="AN7397" s="403"/>
      <c r="AO7397" s="419"/>
      <c r="AP7397" s="419"/>
      <c r="AQ7397" s="419"/>
      <c r="AR7397" s="419"/>
      <c r="AS7397" s="419"/>
      <c r="AT7397" s="419"/>
      <c r="AU7397" s="419"/>
      <c r="AV7397" s="419"/>
      <c r="AX7397" s="419"/>
      <c r="AY7397" s="419"/>
      <c r="AZ7397" s="419"/>
      <c r="BB7397" s="419"/>
      <c r="BC7397" s="419"/>
      <c r="BD7397" s="419"/>
      <c r="BF7397" s="419"/>
      <c r="BG7397" s="419"/>
      <c r="BH7397" s="419"/>
      <c r="BJ7397" s="419"/>
      <c r="BK7397" s="419"/>
      <c r="BL7397" s="419"/>
      <c r="BN7397" s="419"/>
      <c r="BO7397" s="419"/>
      <c r="BP7397" s="419"/>
      <c r="BR7397" s="419"/>
      <c r="BS7397" s="419"/>
      <c r="BT7397" s="419"/>
      <c r="BV7397" s="419"/>
      <c r="BW7397" s="419"/>
      <c r="BX7397" s="397"/>
      <c r="BZ7397" s="449"/>
      <c r="CB7397" s="419"/>
      <c r="CC7397" s="419"/>
      <c r="CD7397" s="419"/>
      <c r="CF7397" s="419"/>
      <c r="CG7397" s="419"/>
      <c r="CH7397" s="419"/>
    </row>
    <row r="7398" spans="3:86" ht="21" thickBot="1">
      <c r="C7398" s="425"/>
      <c r="P7398" s="431"/>
      <c r="R7398" s="419"/>
      <c r="S7398" s="446"/>
      <c r="T7398" s="419"/>
      <c r="V7398" s="196"/>
      <c r="W7398" s="419"/>
      <c r="X7398" s="419"/>
      <c r="Z7398" s="419"/>
      <c r="AA7398" s="419"/>
      <c r="AB7398" s="419"/>
      <c r="AD7398" s="419"/>
      <c r="AE7398" s="419"/>
      <c r="AF7398" s="419"/>
      <c r="AH7398" s="419"/>
      <c r="AI7398" s="419"/>
      <c r="AJ7398" s="419"/>
      <c r="AL7398" s="419"/>
      <c r="AM7398" s="419"/>
      <c r="AN7398" s="403"/>
      <c r="AO7398" s="419"/>
      <c r="AP7398" s="419"/>
      <c r="AQ7398" s="419"/>
      <c r="AR7398" s="419"/>
      <c r="AS7398" s="419"/>
      <c r="AT7398" s="419"/>
      <c r="AU7398" s="419"/>
      <c r="AV7398" s="419"/>
      <c r="AX7398" s="419"/>
      <c r="AY7398" s="419"/>
      <c r="AZ7398" s="419"/>
      <c r="BB7398" s="419"/>
      <c r="BC7398" s="419"/>
      <c r="BD7398" s="419"/>
      <c r="BF7398" s="419"/>
      <c r="BG7398" s="419"/>
      <c r="BH7398" s="419"/>
      <c r="BJ7398" s="419"/>
      <c r="BK7398" s="419"/>
      <c r="BL7398" s="419"/>
      <c r="BN7398" s="419"/>
      <c r="BO7398" s="419"/>
      <c r="BP7398" s="419"/>
      <c r="BR7398" s="419"/>
      <c r="BS7398" s="419"/>
      <c r="BT7398" s="419"/>
      <c r="BV7398" s="419"/>
      <c r="BW7398" s="419"/>
      <c r="BX7398" s="397"/>
      <c r="BZ7398" s="449"/>
      <c r="CB7398" s="419"/>
      <c r="CC7398" s="419"/>
      <c r="CD7398" s="419"/>
      <c r="CF7398" s="419"/>
      <c r="CG7398" s="419"/>
      <c r="CH7398" s="419"/>
    </row>
    <row r="7399" spans="3:86" ht="21" thickBot="1">
      <c r="C7399" s="425"/>
      <c r="P7399" s="431"/>
      <c r="R7399" s="419"/>
      <c r="S7399" s="446"/>
      <c r="T7399" s="419"/>
      <c r="V7399" s="196"/>
      <c r="W7399" s="419"/>
      <c r="X7399" s="419"/>
      <c r="Z7399" s="419"/>
      <c r="AA7399" s="419"/>
      <c r="AB7399" s="419"/>
      <c r="AD7399" s="419"/>
      <c r="AE7399" s="419"/>
      <c r="AF7399" s="419"/>
      <c r="AH7399" s="419"/>
      <c r="AI7399" s="419"/>
      <c r="AJ7399" s="419"/>
      <c r="AL7399" s="419"/>
      <c r="AM7399" s="419"/>
      <c r="AN7399" s="403"/>
      <c r="AO7399" s="419"/>
      <c r="AP7399" s="419"/>
      <c r="AQ7399" s="419"/>
      <c r="AR7399" s="419"/>
      <c r="AS7399" s="419"/>
      <c r="AT7399" s="419"/>
      <c r="AU7399" s="419"/>
      <c r="AV7399" s="419"/>
      <c r="AX7399" s="419"/>
      <c r="AY7399" s="419"/>
      <c r="AZ7399" s="419"/>
      <c r="BB7399" s="419"/>
      <c r="BC7399" s="419"/>
      <c r="BD7399" s="419"/>
      <c r="BF7399" s="419"/>
      <c r="BG7399" s="419"/>
      <c r="BH7399" s="419"/>
      <c r="BJ7399" s="419"/>
      <c r="BK7399" s="419"/>
      <c r="BL7399" s="419"/>
      <c r="BN7399" s="419"/>
      <c r="BO7399" s="419"/>
      <c r="BP7399" s="419"/>
      <c r="BR7399" s="419"/>
      <c r="BS7399" s="419"/>
      <c r="BT7399" s="419"/>
      <c r="BV7399" s="419"/>
      <c r="BW7399" s="419"/>
      <c r="BX7399" s="397"/>
      <c r="BZ7399" s="449"/>
      <c r="CB7399" s="419"/>
      <c r="CC7399" s="419"/>
      <c r="CD7399" s="419"/>
      <c r="CF7399" s="419"/>
      <c r="CG7399" s="419"/>
      <c r="CH7399" s="419"/>
    </row>
    <row r="7400" spans="3:86" ht="21" thickBot="1">
      <c r="C7400" s="425"/>
      <c r="P7400" s="431"/>
      <c r="R7400" s="419"/>
      <c r="S7400" s="446"/>
      <c r="T7400" s="419"/>
      <c r="V7400" s="196"/>
      <c r="W7400" s="419"/>
      <c r="X7400" s="419"/>
      <c r="Z7400" s="419"/>
      <c r="AA7400" s="419"/>
      <c r="AB7400" s="419"/>
      <c r="AD7400" s="419"/>
      <c r="AE7400" s="419"/>
      <c r="AF7400" s="419"/>
      <c r="AH7400" s="419"/>
      <c r="AI7400" s="419"/>
      <c r="AJ7400" s="419"/>
      <c r="AL7400" s="419"/>
      <c r="AM7400" s="419"/>
      <c r="AN7400" s="403"/>
      <c r="AO7400" s="419"/>
      <c r="AP7400" s="419"/>
      <c r="AQ7400" s="419"/>
      <c r="AR7400" s="419"/>
      <c r="AS7400" s="419"/>
      <c r="AT7400" s="419"/>
      <c r="AU7400" s="419"/>
      <c r="AV7400" s="419"/>
      <c r="AX7400" s="419"/>
      <c r="AY7400" s="419"/>
      <c r="AZ7400" s="419"/>
      <c r="BB7400" s="419"/>
      <c r="BC7400" s="419"/>
      <c r="BD7400" s="419"/>
      <c r="BF7400" s="419"/>
      <c r="BG7400" s="419"/>
      <c r="BH7400" s="419"/>
      <c r="BJ7400" s="419"/>
      <c r="BK7400" s="419"/>
      <c r="BL7400" s="419"/>
      <c r="BN7400" s="419"/>
      <c r="BO7400" s="419"/>
      <c r="BP7400" s="419"/>
      <c r="BR7400" s="419"/>
      <c r="BS7400" s="419"/>
      <c r="BT7400" s="419"/>
      <c r="BV7400" s="419"/>
      <c r="BW7400" s="419"/>
      <c r="BX7400" s="397"/>
      <c r="BZ7400" s="449"/>
      <c r="CB7400" s="419"/>
      <c r="CC7400" s="419"/>
      <c r="CD7400" s="419"/>
      <c r="CF7400" s="419"/>
      <c r="CG7400" s="419"/>
      <c r="CH7400" s="419"/>
    </row>
    <row r="7401" spans="3:86" ht="21" thickBot="1">
      <c r="C7401" s="425"/>
      <c r="P7401" s="431"/>
      <c r="R7401" s="419"/>
      <c r="S7401" s="446"/>
      <c r="T7401" s="419"/>
      <c r="V7401" s="196"/>
      <c r="W7401" s="419"/>
      <c r="X7401" s="419"/>
      <c r="Z7401" s="419"/>
      <c r="AA7401" s="419"/>
      <c r="AB7401" s="419"/>
      <c r="AD7401" s="419"/>
      <c r="AE7401" s="419"/>
      <c r="AF7401" s="419"/>
      <c r="AH7401" s="419"/>
      <c r="AI7401" s="419"/>
      <c r="AJ7401" s="419"/>
      <c r="AL7401" s="419"/>
      <c r="AM7401" s="419"/>
      <c r="AN7401" s="403"/>
      <c r="AO7401" s="419"/>
      <c r="AP7401" s="419"/>
      <c r="AQ7401" s="419"/>
      <c r="AR7401" s="419"/>
      <c r="AS7401" s="419"/>
      <c r="AT7401" s="419"/>
      <c r="AU7401" s="419"/>
      <c r="AV7401" s="419"/>
      <c r="AX7401" s="419"/>
      <c r="AY7401" s="419"/>
      <c r="AZ7401" s="419"/>
      <c r="BB7401" s="419"/>
      <c r="BC7401" s="419"/>
      <c r="BD7401" s="419"/>
      <c r="BF7401" s="419"/>
      <c r="BG7401" s="419"/>
      <c r="BH7401" s="419"/>
      <c r="BJ7401" s="419"/>
      <c r="BK7401" s="419"/>
      <c r="BL7401" s="419"/>
      <c r="BN7401" s="419"/>
      <c r="BO7401" s="419"/>
      <c r="BP7401" s="419"/>
      <c r="BR7401" s="419"/>
      <c r="BS7401" s="419"/>
      <c r="BT7401" s="419"/>
      <c r="BV7401" s="419"/>
      <c r="BW7401" s="419"/>
      <c r="BX7401" s="397"/>
      <c r="BZ7401" s="449"/>
      <c r="CB7401" s="419"/>
      <c r="CC7401" s="419"/>
      <c r="CD7401" s="419"/>
      <c r="CF7401" s="419"/>
      <c r="CG7401" s="419"/>
      <c r="CH7401" s="419"/>
    </row>
    <row r="7402" spans="3:86" ht="21" thickBot="1">
      <c r="C7402" s="425"/>
      <c r="P7402" s="431"/>
      <c r="R7402" s="419"/>
      <c r="S7402" s="446"/>
      <c r="T7402" s="419"/>
      <c r="V7402" s="196"/>
      <c r="W7402" s="419"/>
      <c r="X7402" s="419"/>
      <c r="Z7402" s="419"/>
      <c r="AA7402" s="419"/>
      <c r="AB7402" s="419"/>
      <c r="AD7402" s="419"/>
      <c r="AE7402" s="419"/>
      <c r="AF7402" s="419"/>
      <c r="AH7402" s="419"/>
      <c r="AI7402" s="419"/>
      <c r="AJ7402" s="419"/>
      <c r="AL7402" s="419"/>
      <c r="AM7402" s="419"/>
      <c r="AN7402" s="403"/>
      <c r="AO7402" s="419"/>
      <c r="AP7402" s="419"/>
      <c r="AQ7402" s="419"/>
      <c r="AR7402" s="419"/>
      <c r="AS7402" s="419"/>
      <c r="AT7402" s="419"/>
      <c r="AU7402" s="419"/>
      <c r="AV7402" s="419"/>
      <c r="AX7402" s="419"/>
      <c r="AY7402" s="419"/>
      <c r="AZ7402" s="419"/>
      <c r="BB7402" s="419"/>
      <c r="BC7402" s="419"/>
      <c r="BD7402" s="419"/>
      <c r="BF7402" s="419"/>
      <c r="BG7402" s="419"/>
      <c r="BH7402" s="419"/>
      <c r="BJ7402" s="419"/>
      <c r="BK7402" s="419"/>
      <c r="BL7402" s="419"/>
      <c r="BN7402" s="419"/>
      <c r="BO7402" s="419"/>
      <c r="BP7402" s="419"/>
      <c r="BR7402" s="419"/>
      <c r="BS7402" s="419"/>
      <c r="BT7402" s="419"/>
      <c r="BV7402" s="419"/>
      <c r="BW7402" s="419"/>
      <c r="BX7402" s="397"/>
      <c r="BZ7402" s="449"/>
      <c r="CB7402" s="419"/>
      <c r="CC7402" s="419"/>
      <c r="CD7402" s="419"/>
      <c r="CF7402" s="419"/>
      <c r="CG7402" s="419"/>
      <c r="CH7402" s="419"/>
    </row>
    <row r="7403" spans="3:86" ht="21" thickBot="1">
      <c r="C7403" s="425"/>
      <c r="P7403" s="431"/>
      <c r="R7403" s="419"/>
      <c r="S7403" s="446"/>
      <c r="T7403" s="419"/>
      <c r="V7403" s="196"/>
      <c r="W7403" s="419"/>
      <c r="X7403" s="419"/>
      <c r="Z7403" s="419"/>
      <c r="AA7403" s="419"/>
      <c r="AB7403" s="419"/>
      <c r="AD7403" s="419"/>
      <c r="AE7403" s="419"/>
      <c r="AF7403" s="419"/>
      <c r="AH7403" s="419"/>
      <c r="AI7403" s="419"/>
      <c r="AJ7403" s="419"/>
      <c r="AL7403" s="419"/>
      <c r="AM7403" s="419"/>
      <c r="AN7403" s="403"/>
      <c r="AO7403" s="419"/>
      <c r="AP7403" s="419"/>
      <c r="AQ7403" s="419"/>
      <c r="AR7403" s="419"/>
      <c r="AS7403" s="419"/>
      <c r="AT7403" s="419"/>
      <c r="AU7403" s="419"/>
      <c r="AV7403" s="419"/>
      <c r="AX7403" s="419"/>
      <c r="AY7403" s="419"/>
      <c r="AZ7403" s="419"/>
      <c r="BB7403" s="419"/>
      <c r="BC7403" s="419"/>
      <c r="BD7403" s="419"/>
      <c r="BF7403" s="419"/>
      <c r="BG7403" s="419"/>
      <c r="BH7403" s="419"/>
      <c r="BJ7403" s="419"/>
      <c r="BK7403" s="419"/>
      <c r="BL7403" s="419"/>
      <c r="BN7403" s="419"/>
      <c r="BO7403" s="419"/>
      <c r="BP7403" s="419"/>
      <c r="BR7403" s="419"/>
      <c r="BS7403" s="419"/>
      <c r="BT7403" s="419"/>
      <c r="BV7403" s="419"/>
      <c r="BW7403" s="419"/>
      <c r="BX7403" s="397"/>
      <c r="BZ7403" s="449"/>
      <c r="CB7403" s="419"/>
      <c r="CC7403" s="419"/>
      <c r="CD7403" s="419"/>
      <c r="CF7403" s="419"/>
      <c r="CG7403" s="419"/>
      <c r="CH7403" s="419"/>
    </row>
    <row r="7404" spans="3:86" ht="21" thickBot="1">
      <c r="C7404" s="425"/>
      <c r="P7404" s="431"/>
      <c r="R7404" s="419"/>
      <c r="S7404" s="446"/>
      <c r="T7404" s="419"/>
      <c r="V7404" s="196"/>
      <c r="W7404" s="419"/>
      <c r="X7404" s="419"/>
      <c r="Z7404" s="419"/>
      <c r="AA7404" s="419"/>
      <c r="AB7404" s="419"/>
      <c r="AD7404" s="419"/>
      <c r="AE7404" s="419"/>
      <c r="AF7404" s="419"/>
      <c r="AH7404" s="419"/>
      <c r="AI7404" s="419"/>
      <c r="AJ7404" s="419"/>
      <c r="AL7404" s="419"/>
      <c r="AM7404" s="419"/>
      <c r="AN7404" s="403"/>
      <c r="AO7404" s="419"/>
      <c r="AP7404" s="419"/>
      <c r="AQ7404" s="419"/>
      <c r="AR7404" s="419"/>
      <c r="AS7404" s="419"/>
      <c r="AT7404" s="419"/>
      <c r="AU7404" s="419"/>
      <c r="AV7404" s="419"/>
      <c r="AX7404" s="419"/>
      <c r="AY7404" s="419"/>
      <c r="AZ7404" s="419"/>
      <c r="BB7404" s="419"/>
      <c r="BC7404" s="419"/>
      <c r="BD7404" s="419"/>
      <c r="BF7404" s="419"/>
      <c r="BG7404" s="419"/>
      <c r="BH7404" s="419"/>
      <c r="BJ7404" s="419"/>
      <c r="BK7404" s="419"/>
      <c r="BL7404" s="419"/>
      <c r="BN7404" s="419"/>
      <c r="BO7404" s="419"/>
      <c r="BP7404" s="419"/>
      <c r="BR7404" s="419"/>
      <c r="BS7404" s="419"/>
      <c r="BT7404" s="419"/>
      <c r="BV7404" s="419"/>
      <c r="BW7404" s="419"/>
      <c r="BX7404" s="397"/>
      <c r="BZ7404" s="449"/>
      <c r="CB7404" s="419"/>
      <c r="CC7404" s="419"/>
      <c r="CD7404" s="419"/>
      <c r="CF7404" s="419"/>
      <c r="CG7404" s="419"/>
      <c r="CH7404" s="419"/>
    </row>
    <row r="7405" spans="3:86" ht="21" thickBot="1">
      <c r="C7405" s="425"/>
      <c r="P7405" s="431"/>
      <c r="R7405" s="419"/>
      <c r="S7405" s="446"/>
      <c r="T7405" s="419"/>
      <c r="V7405" s="196"/>
      <c r="W7405" s="419"/>
      <c r="X7405" s="419"/>
      <c r="Z7405" s="419"/>
      <c r="AA7405" s="419"/>
      <c r="AB7405" s="419"/>
      <c r="AD7405" s="419"/>
      <c r="AE7405" s="419"/>
      <c r="AF7405" s="419"/>
      <c r="AH7405" s="419"/>
      <c r="AI7405" s="419"/>
      <c r="AJ7405" s="419"/>
      <c r="AL7405" s="419"/>
      <c r="AM7405" s="419"/>
      <c r="AN7405" s="403"/>
      <c r="AO7405" s="419"/>
      <c r="AP7405" s="419"/>
      <c r="AQ7405" s="419"/>
      <c r="AR7405" s="419"/>
      <c r="AS7405" s="419"/>
      <c r="AT7405" s="419"/>
      <c r="AU7405" s="419"/>
      <c r="AV7405" s="419"/>
      <c r="AX7405" s="419"/>
      <c r="AY7405" s="419"/>
      <c r="AZ7405" s="419"/>
      <c r="BB7405" s="419"/>
      <c r="BC7405" s="419"/>
      <c r="BD7405" s="419"/>
      <c r="BF7405" s="419"/>
      <c r="BG7405" s="419"/>
      <c r="BH7405" s="419"/>
      <c r="BJ7405" s="419"/>
      <c r="BK7405" s="419"/>
      <c r="BL7405" s="419"/>
      <c r="BN7405" s="419"/>
      <c r="BO7405" s="419"/>
      <c r="BP7405" s="419"/>
      <c r="BR7405" s="419"/>
      <c r="BS7405" s="419"/>
      <c r="BT7405" s="419"/>
      <c r="BV7405" s="419"/>
      <c r="BW7405" s="419"/>
      <c r="BX7405" s="397"/>
      <c r="BZ7405" s="449"/>
      <c r="CB7405" s="419"/>
      <c r="CC7405" s="419"/>
      <c r="CD7405" s="419"/>
      <c r="CF7405" s="419"/>
      <c r="CG7405" s="419"/>
      <c r="CH7405" s="419"/>
    </row>
    <row r="7406" spans="3:86" ht="21" thickBot="1">
      <c r="C7406" s="425"/>
      <c r="P7406" s="431"/>
      <c r="R7406" s="419"/>
      <c r="S7406" s="446"/>
      <c r="T7406" s="419"/>
      <c r="V7406" s="196"/>
      <c r="W7406" s="419"/>
      <c r="X7406" s="419"/>
      <c r="Z7406" s="419"/>
      <c r="AA7406" s="419"/>
      <c r="AB7406" s="419"/>
      <c r="AD7406" s="419"/>
      <c r="AE7406" s="419"/>
      <c r="AF7406" s="419"/>
      <c r="AH7406" s="419"/>
      <c r="AI7406" s="419"/>
      <c r="AJ7406" s="419"/>
      <c r="AL7406" s="419"/>
      <c r="AM7406" s="419"/>
      <c r="AN7406" s="403"/>
      <c r="AO7406" s="419"/>
      <c r="AP7406" s="419"/>
      <c r="AQ7406" s="419"/>
      <c r="AR7406" s="419"/>
      <c r="AS7406" s="419"/>
      <c r="AT7406" s="419"/>
      <c r="AU7406" s="419"/>
      <c r="AV7406" s="419"/>
      <c r="AX7406" s="419"/>
      <c r="AY7406" s="419"/>
      <c r="AZ7406" s="419"/>
      <c r="BB7406" s="419"/>
      <c r="BC7406" s="419"/>
      <c r="BD7406" s="419"/>
      <c r="BF7406" s="419"/>
      <c r="BG7406" s="419"/>
      <c r="BH7406" s="419"/>
      <c r="BJ7406" s="419"/>
      <c r="BK7406" s="419"/>
      <c r="BL7406" s="419"/>
      <c r="BN7406" s="419"/>
      <c r="BO7406" s="419"/>
      <c r="BP7406" s="419"/>
      <c r="BR7406" s="419"/>
      <c r="BS7406" s="419"/>
      <c r="BT7406" s="419"/>
      <c r="BV7406" s="419"/>
      <c r="BW7406" s="419"/>
      <c r="BX7406" s="397"/>
      <c r="BZ7406" s="449"/>
      <c r="CB7406" s="419"/>
      <c r="CC7406" s="419"/>
      <c r="CD7406" s="419"/>
      <c r="CF7406" s="419"/>
      <c r="CG7406" s="419"/>
      <c r="CH7406" s="419"/>
    </row>
    <row r="7407" spans="3:86" ht="21" thickBot="1">
      <c r="C7407" s="425"/>
      <c r="P7407" s="431"/>
      <c r="R7407" s="419"/>
      <c r="S7407" s="446"/>
      <c r="T7407" s="419"/>
      <c r="V7407" s="196"/>
      <c r="W7407" s="419"/>
      <c r="X7407" s="419"/>
      <c r="Z7407" s="419"/>
      <c r="AA7407" s="419"/>
      <c r="AB7407" s="419"/>
      <c r="AD7407" s="419"/>
      <c r="AE7407" s="419"/>
      <c r="AF7407" s="419"/>
      <c r="AH7407" s="419"/>
      <c r="AI7407" s="419"/>
      <c r="AJ7407" s="419"/>
      <c r="AL7407" s="419"/>
      <c r="AM7407" s="419"/>
      <c r="AN7407" s="403"/>
      <c r="AO7407" s="419"/>
      <c r="AP7407" s="419"/>
      <c r="AQ7407" s="419"/>
      <c r="AR7407" s="419"/>
      <c r="AS7407" s="419"/>
      <c r="AT7407" s="419"/>
      <c r="AU7407" s="419"/>
      <c r="AV7407" s="419"/>
      <c r="AX7407" s="419"/>
      <c r="AY7407" s="419"/>
      <c r="AZ7407" s="419"/>
      <c r="BB7407" s="419"/>
      <c r="BC7407" s="419"/>
      <c r="BD7407" s="419"/>
      <c r="BF7407" s="419"/>
      <c r="BG7407" s="419"/>
      <c r="BH7407" s="419"/>
      <c r="BJ7407" s="419"/>
      <c r="BK7407" s="419"/>
      <c r="BL7407" s="419"/>
      <c r="BN7407" s="419"/>
      <c r="BO7407" s="419"/>
      <c r="BP7407" s="419"/>
      <c r="BR7407" s="419"/>
      <c r="BS7407" s="419"/>
      <c r="BT7407" s="419"/>
      <c r="BV7407" s="419"/>
      <c r="BW7407" s="419"/>
      <c r="BX7407" s="397"/>
      <c r="BZ7407" s="449"/>
      <c r="CB7407" s="419"/>
      <c r="CC7407" s="419"/>
      <c r="CD7407" s="419"/>
      <c r="CF7407" s="419"/>
      <c r="CG7407" s="419"/>
      <c r="CH7407" s="419"/>
    </row>
    <row r="7408" spans="3:86" ht="21" thickBot="1">
      <c r="C7408" s="425"/>
      <c r="P7408" s="431"/>
      <c r="R7408" s="419"/>
      <c r="S7408" s="446"/>
      <c r="T7408" s="419"/>
      <c r="V7408" s="196"/>
      <c r="W7408" s="419"/>
      <c r="X7408" s="419"/>
      <c r="Z7408" s="419"/>
      <c r="AA7408" s="419"/>
      <c r="AB7408" s="419"/>
      <c r="AD7408" s="419"/>
      <c r="AE7408" s="419"/>
      <c r="AF7408" s="419"/>
      <c r="AH7408" s="419"/>
      <c r="AI7408" s="419"/>
      <c r="AJ7408" s="419"/>
      <c r="AL7408" s="419"/>
      <c r="AM7408" s="419"/>
      <c r="AN7408" s="403"/>
      <c r="AO7408" s="419"/>
      <c r="AP7408" s="419"/>
      <c r="AQ7408" s="419"/>
      <c r="AR7408" s="419"/>
      <c r="AS7408" s="419"/>
      <c r="AT7408" s="419"/>
      <c r="AU7408" s="419"/>
      <c r="AV7408" s="419"/>
      <c r="AX7408" s="419"/>
      <c r="AY7408" s="419"/>
      <c r="AZ7408" s="419"/>
      <c r="BB7408" s="419"/>
      <c r="BC7408" s="419"/>
      <c r="BD7408" s="419"/>
      <c r="BF7408" s="419"/>
      <c r="BG7408" s="419"/>
      <c r="BH7408" s="419"/>
      <c r="BJ7408" s="419"/>
      <c r="BK7408" s="419"/>
      <c r="BL7408" s="419"/>
      <c r="BN7408" s="419"/>
      <c r="BO7408" s="419"/>
      <c r="BP7408" s="419"/>
      <c r="BR7408" s="419"/>
      <c r="BS7408" s="419"/>
      <c r="BT7408" s="419"/>
      <c r="BV7408" s="419"/>
      <c r="BW7408" s="419"/>
      <c r="BX7408" s="397"/>
      <c r="BZ7408" s="449"/>
      <c r="CB7408" s="419"/>
      <c r="CC7408" s="419"/>
      <c r="CD7408" s="419"/>
      <c r="CF7408" s="419"/>
      <c r="CG7408" s="419"/>
      <c r="CH7408" s="419"/>
    </row>
    <row r="7409" spans="3:86" ht="21" thickBot="1">
      <c r="C7409" s="425"/>
      <c r="P7409" s="431"/>
      <c r="R7409" s="419"/>
      <c r="S7409" s="446"/>
      <c r="T7409" s="419"/>
      <c r="V7409" s="196"/>
      <c r="W7409" s="419"/>
      <c r="X7409" s="419"/>
      <c r="Z7409" s="419"/>
      <c r="AA7409" s="419"/>
      <c r="AB7409" s="419"/>
      <c r="AD7409" s="419"/>
      <c r="AE7409" s="419"/>
      <c r="AF7409" s="419"/>
      <c r="AH7409" s="419"/>
      <c r="AI7409" s="419"/>
      <c r="AJ7409" s="419"/>
      <c r="AL7409" s="419"/>
      <c r="AM7409" s="419"/>
      <c r="AN7409" s="403"/>
      <c r="AO7409" s="419"/>
      <c r="AP7409" s="419"/>
      <c r="AQ7409" s="419"/>
      <c r="AR7409" s="419"/>
      <c r="AS7409" s="419"/>
      <c r="AT7409" s="419"/>
      <c r="AU7409" s="419"/>
      <c r="AV7409" s="419"/>
      <c r="AX7409" s="419"/>
      <c r="AY7409" s="419"/>
      <c r="AZ7409" s="419"/>
      <c r="BB7409" s="419"/>
      <c r="BC7409" s="419"/>
      <c r="BD7409" s="419"/>
      <c r="BF7409" s="419"/>
      <c r="BG7409" s="419"/>
      <c r="BH7409" s="419"/>
      <c r="BJ7409" s="419"/>
      <c r="BK7409" s="419"/>
      <c r="BL7409" s="419"/>
      <c r="BN7409" s="419"/>
      <c r="BO7409" s="419"/>
      <c r="BP7409" s="419"/>
      <c r="BR7409" s="419"/>
      <c r="BS7409" s="419"/>
      <c r="BT7409" s="419"/>
      <c r="BV7409" s="419"/>
      <c r="BW7409" s="419"/>
      <c r="BX7409" s="397"/>
      <c r="BZ7409" s="449"/>
      <c r="CB7409" s="419"/>
      <c r="CC7409" s="419"/>
      <c r="CD7409" s="419"/>
      <c r="CF7409" s="419"/>
      <c r="CG7409" s="419"/>
      <c r="CH7409" s="419"/>
    </row>
    <row r="7410" spans="3:86" ht="21" thickBot="1">
      <c r="C7410" s="425"/>
      <c r="P7410" s="431"/>
      <c r="R7410" s="419"/>
      <c r="S7410" s="446"/>
      <c r="T7410" s="419"/>
      <c r="V7410" s="196"/>
      <c r="W7410" s="419"/>
      <c r="X7410" s="419"/>
      <c r="Z7410" s="419"/>
      <c r="AA7410" s="419"/>
      <c r="AB7410" s="419"/>
      <c r="AD7410" s="419"/>
      <c r="AE7410" s="419"/>
      <c r="AF7410" s="419"/>
      <c r="AH7410" s="419"/>
      <c r="AI7410" s="419"/>
      <c r="AJ7410" s="419"/>
      <c r="AL7410" s="419"/>
      <c r="AM7410" s="419"/>
      <c r="AN7410" s="403"/>
      <c r="AO7410" s="419"/>
      <c r="AP7410" s="419"/>
      <c r="AQ7410" s="419"/>
      <c r="AR7410" s="419"/>
      <c r="AS7410" s="419"/>
      <c r="AT7410" s="419"/>
      <c r="AU7410" s="419"/>
      <c r="AV7410" s="419"/>
      <c r="AX7410" s="419"/>
      <c r="AY7410" s="419"/>
      <c r="AZ7410" s="419"/>
      <c r="BB7410" s="419"/>
      <c r="BC7410" s="419"/>
      <c r="BD7410" s="419"/>
      <c r="BF7410" s="419"/>
      <c r="BG7410" s="419"/>
      <c r="BH7410" s="419"/>
      <c r="BJ7410" s="419"/>
      <c r="BK7410" s="419"/>
      <c r="BL7410" s="419"/>
      <c r="BN7410" s="419"/>
      <c r="BO7410" s="419"/>
      <c r="BP7410" s="419"/>
      <c r="BR7410" s="419"/>
      <c r="BS7410" s="419"/>
      <c r="BT7410" s="419"/>
      <c r="BV7410" s="419"/>
      <c r="BW7410" s="419"/>
      <c r="BX7410" s="397"/>
      <c r="BZ7410" s="449"/>
      <c r="CB7410" s="419"/>
      <c r="CC7410" s="419"/>
      <c r="CD7410" s="419"/>
      <c r="CF7410" s="419"/>
      <c r="CG7410" s="419"/>
      <c r="CH7410" s="419"/>
    </row>
    <row r="7411" spans="3:86" ht="21" thickBot="1">
      <c r="C7411" s="425"/>
      <c r="P7411" s="431"/>
      <c r="R7411" s="419"/>
      <c r="S7411" s="446"/>
      <c r="T7411" s="419"/>
      <c r="V7411" s="196"/>
      <c r="W7411" s="419"/>
      <c r="X7411" s="419"/>
      <c r="Z7411" s="419"/>
      <c r="AA7411" s="419"/>
      <c r="AB7411" s="419"/>
      <c r="AD7411" s="419"/>
      <c r="AE7411" s="419"/>
      <c r="AF7411" s="419"/>
      <c r="AH7411" s="419"/>
      <c r="AI7411" s="419"/>
      <c r="AJ7411" s="419"/>
      <c r="AL7411" s="419"/>
      <c r="AM7411" s="419"/>
      <c r="AN7411" s="403"/>
      <c r="AO7411" s="419"/>
      <c r="AP7411" s="419"/>
      <c r="AQ7411" s="419"/>
      <c r="AR7411" s="419"/>
      <c r="AS7411" s="419"/>
      <c r="AT7411" s="419"/>
      <c r="AU7411" s="419"/>
      <c r="AV7411" s="419"/>
      <c r="AX7411" s="419"/>
      <c r="AY7411" s="419"/>
      <c r="AZ7411" s="419"/>
      <c r="BB7411" s="419"/>
      <c r="BC7411" s="419"/>
      <c r="BD7411" s="419"/>
      <c r="BF7411" s="419"/>
      <c r="BG7411" s="419"/>
      <c r="BH7411" s="419"/>
      <c r="BJ7411" s="419"/>
      <c r="BK7411" s="419"/>
      <c r="BL7411" s="419"/>
      <c r="BN7411" s="419"/>
      <c r="BO7411" s="419"/>
      <c r="BP7411" s="419"/>
      <c r="BR7411" s="419"/>
      <c r="BS7411" s="419"/>
      <c r="BT7411" s="419"/>
      <c r="BV7411" s="419"/>
      <c r="BW7411" s="419"/>
      <c r="BX7411" s="397"/>
      <c r="BZ7411" s="449"/>
      <c r="CB7411" s="419"/>
      <c r="CC7411" s="419"/>
      <c r="CD7411" s="419"/>
      <c r="CF7411" s="419"/>
      <c r="CG7411" s="419"/>
      <c r="CH7411" s="419"/>
    </row>
    <row r="7412" spans="3:86" ht="21" thickBot="1">
      <c r="C7412" s="425"/>
      <c r="P7412" s="431"/>
      <c r="R7412" s="419"/>
      <c r="S7412" s="446"/>
      <c r="T7412" s="419"/>
      <c r="V7412" s="196"/>
      <c r="W7412" s="419"/>
      <c r="X7412" s="419"/>
      <c r="Z7412" s="419"/>
      <c r="AA7412" s="419"/>
      <c r="AB7412" s="419"/>
      <c r="AD7412" s="419"/>
      <c r="AE7412" s="419"/>
      <c r="AF7412" s="419"/>
      <c r="AH7412" s="419"/>
      <c r="AI7412" s="419"/>
      <c r="AJ7412" s="419"/>
      <c r="AL7412" s="419"/>
      <c r="AM7412" s="419"/>
      <c r="AN7412" s="403"/>
      <c r="AO7412" s="419"/>
      <c r="AP7412" s="419"/>
      <c r="AQ7412" s="419"/>
      <c r="AR7412" s="419"/>
      <c r="AS7412" s="419"/>
      <c r="AT7412" s="419"/>
      <c r="AU7412" s="419"/>
      <c r="AV7412" s="419"/>
      <c r="AX7412" s="419"/>
      <c r="AY7412" s="419"/>
      <c r="AZ7412" s="419"/>
      <c r="BB7412" s="419"/>
      <c r="BC7412" s="419"/>
      <c r="BD7412" s="419"/>
      <c r="BF7412" s="419"/>
      <c r="BG7412" s="419"/>
      <c r="BH7412" s="419"/>
      <c r="BJ7412" s="419"/>
      <c r="BK7412" s="419"/>
      <c r="BL7412" s="419"/>
      <c r="BN7412" s="419"/>
      <c r="BO7412" s="419"/>
      <c r="BP7412" s="419"/>
      <c r="BR7412" s="419"/>
      <c r="BS7412" s="419"/>
      <c r="BT7412" s="419"/>
      <c r="BV7412" s="419"/>
      <c r="BW7412" s="419"/>
      <c r="BX7412" s="397"/>
      <c r="BZ7412" s="449"/>
      <c r="CB7412" s="419"/>
      <c r="CC7412" s="419"/>
      <c r="CD7412" s="419"/>
      <c r="CF7412" s="419"/>
      <c r="CG7412" s="419"/>
      <c r="CH7412" s="419"/>
    </row>
    <row r="7413" spans="3:86" ht="21" thickBot="1">
      <c r="C7413" s="425"/>
      <c r="P7413" s="431"/>
      <c r="R7413" s="419"/>
      <c r="S7413" s="446"/>
      <c r="T7413" s="419"/>
      <c r="V7413" s="196"/>
      <c r="W7413" s="419"/>
      <c r="X7413" s="419"/>
      <c r="Z7413" s="419"/>
      <c r="AA7413" s="419"/>
      <c r="AB7413" s="419"/>
      <c r="AD7413" s="419"/>
      <c r="AE7413" s="419"/>
      <c r="AF7413" s="419"/>
      <c r="AH7413" s="419"/>
      <c r="AI7413" s="419"/>
      <c r="AJ7413" s="419"/>
      <c r="AL7413" s="419"/>
      <c r="AM7413" s="419"/>
      <c r="AN7413" s="403"/>
      <c r="AO7413" s="419"/>
      <c r="AP7413" s="419"/>
      <c r="AQ7413" s="419"/>
      <c r="AR7413" s="419"/>
      <c r="AS7413" s="419"/>
      <c r="AT7413" s="419"/>
      <c r="AU7413" s="419"/>
      <c r="AV7413" s="419"/>
      <c r="AX7413" s="419"/>
      <c r="AY7413" s="419"/>
      <c r="AZ7413" s="419"/>
      <c r="BB7413" s="419"/>
      <c r="BC7413" s="419"/>
      <c r="BD7413" s="419"/>
      <c r="BF7413" s="419"/>
      <c r="BG7413" s="419"/>
      <c r="BH7413" s="419"/>
      <c r="BJ7413" s="419"/>
      <c r="BK7413" s="419"/>
      <c r="BL7413" s="419"/>
      <c r="BN7413" s="419"/>
      <c r="BO7413" s="419"/>
      <c r="BP7413" s="419"/>
      <c r="BR7413" s="419"/>
      <c r="BS7413" s="419"/>
      <c r="BT7413" s="419"/>
      <c r="BV7413" s="419"/>
      <c r="BW7413" s="419"/>
      <c r="BX7413" s="397"/>
      <c r="BZ7413" s="449"/>
      <c r="CB7413" s="419"/>
      <c r="CC7413" s="419"/>
      <c r="CD7413" s="419"/>
      <c r="CF7413" s="419"/>
      <c r="CG7413" s="419"/>
      <c r="CH7413" s="419"/>
    </row>
    <row r="7414" spans="3:86" ht="21" thickBot="1">
      <c r="C7414" s="425"/>
      <c r="P7414" s="431"/>
      <c r="R7414" s="419"/>
      <c r="S7414" s="446"/>
      <c r="T7414" s="419"/>
      <c r="V7414" s="196"/>
      <c r="W7414" s="419"/>
      <c r="X7414" s="419"/>
      <c r="Z7414" s="419"/>
      <c r="AA7414" s="419"/>
      <c r="AB7414" s="419"/>
      <c r="AD7414" s="419"/>
      <c r="AE7414" s="419"/>
      <c r="AF7414" s="419"/>
      <c r="AH7414" s="419"/>
      <c r="AI7414" s="419"/>
      <c r="AJ7414" s="419"/>
      <c r="AL7414" s="419"/>
      <c r="AM7414" s="419"/>
      <c r="AN7414" s="403"/>
      <c r="AO7414" s="419"/>
      <c r="AP7414" s="419"/>
      <c r="AQ7414" s="419"/>
      <c r="AR7414" s="419"/>
      <c r="AS7414" s="419"/>
      <c r="AT7414" s="419"/>
      <c r="AU7414" s="419"/>
      <c r="AV7414" s="419"/>
      <c r="AX7414" s="419"/>
      <c r="AY7414" s="419"/>
      <c r="AZ7414" s="419"/>
      <c r="BB7414" s="419"/>
      <c r="BC7414" s="419"/>
      <c r="BD7414" s="419"/>
      <c r="BF7414" s="419"/>
      <c r="BG7414" s="419"/>
      <c r="BH7414" s="419"/>
      <c r="BJ7414" s="419"/>
      <c r="BK7414" s="419"/>
      <c r="BL7414" s="419"/>
      <c r="BN7414" s="419"/>
      <c r="BO7414" s="419"/>
      <c r="BP7414" s="419"/>
      <c r="BR7414" s="419"/>
      <c r="BS7414" s="419"/>
      <c r="BT7414" s="419"/>
      <c r="BV7414" s="419"/>
      <c r="BW7414" s="419"/>
      <c r="BX7414" s="397"/>
      <c r="BZ7414" s="449"/>
      <c r="CB7414" s="419"/>
      <c r="CC7414" s="419"/>
      <c r="CD7414" s="419"/>
      <c r="CF7414" s="419"/>
      <c r="CG7414" s="419"/>
      <c r="CH7414" s="419"/>
    </row>
    <row r="7415" spans="3:86" ht="21" thickBot="1">
      <c r="C7415" s="425"/>
      <c r="P7415" s="431"/>
      <c r="R7415" s="419"/>
      <c r="S7415" s="446"/>
      <c r="T7415" s="419"/>
      <c r="V7415" s="196"/>
      <c r="W7415" s="419"/>
      <c r="X7415" s="419"/>
      <c r="Z7415" s="419"/>
      <c r="AA7415" s="419"/>
      <c r="AB7415" s="419"/>
      <c r="AD7415" s="419"/>
      <c r="AE7415" s="419"/>
      <c r="AF7415" s="419"/>
      <c r="AH7415" s="419"/>
      <c r="AI7415" s="419"/>
      <c r="AJ7415" s="419"/>
      <c r="AL7415" s="419"/>
      <c r="AM7415" s="419"/>
      <c r="AN7415" s="403"/>
      <c r="AO7415" s="419"/>
      <c r="AP7415" s="419"/>
      <c r="AQ7415" s="419"/>
      <c r="AR7415" s="419"/>
      <c r="AS7415" s="419"/>
      <c r="AT7415" s="419"/>
      <c r="AU7415" s="419"/>
      <c r="AV7415" s="419"/>
      <c r="AX7415" s="419"/>
      <c r="AY7415" s="419"/>
      <c r="AZ7415" s="419"/>
      <c r="BB7415" s="419"/>
      <c r="BC7415" s="419"/>
      <c r="BD7415" s="419"/>
      <c r="BF7415" s="419"/>
      <c r="BG7415" s="419"/>
      <c r="BH7415" s="419"/>
      <c r="BJ7415" s="419"/>
      <c r="BK7415" s="419"/>
      <c r="BL7415" s="419"/>
      <c r="BN7415" s="419"/>
      <c r="BO7415" s="419"/>
      <c r="BP7415" s="419"/>
      <c r="BR7415" s="419"/>
      <c r="BS7415" s="419"/>
      <c r="BT7415" s="419"/>
      <c r="BV7415" s="419"/>
      <c r="BW7415" s="419"/>
      <c r="BX7415" s="397"/>
      <c r="BZ7415" s="449"/>
      <c r="CB7415" s="419"/>
      <c r="CC7415" s="419"/>
      <c r="CD7415" s="419"/>
      <c r="CF7415" s="419"/>
      <c r="CG7415" s="419"/>
      <c r="CH7415" s="419"/>
    </row>
    <row r="7416" spans="3:86" ht="21" thickBot="1">
      <c r="C7416" s="425"/>
      <c r="P7416" s="431"/>
      <c r="R7416" s="419"/>
      <c r="S7416" s="446"/>
      <c r="T7416" s="419"/>
      <c r="V7416" s="196"/>
      <c r="W7416" s="419"/>
      <c r="X7416" s="419"/>
      <c r="Z7416" s="419"/>
      <c r="AA7416" s="419"/>
      <c r="AB7416" s="419"/>
      <c r="AD7416" s="419"/>
      <c r="AE7416" s="419"/>
      <c r="AF7416" s="419"/>
      <c r="AH7416" s="419"/>
      <c r="AI7416" s="419"/>
      <c r="AJ7416" s="419"/>
      <c r="AL7416" s="419"/>
      <c r="AM7416" s="419"/>
      <c r="AN7416" s="403"/>
      <c r="AO7416" s="419"/>
      <c r="AP7416" s="419"/>
      <c r="AQ7416" s="419"/>
      <c r="AR7416" s="419"/>
      <c r="AS7416" s="419"/>
      <c r="AT7416" s="419"/>
      <c r="AU7416" s="419"/>
      <c r="AV7416" s="419"/>
      <c r="AX7416" s="419"/>
      <c r="AY7416" s="419"/>
      <c r="AZ7416" s="419"/>
      <c r="BB7416" s="419"/>
      <c r="BC7416" s="419"/>
      <c r="BD7416" s="419"/>
      <c r="BF7416" s="419"/>
      <c r="BG7416" s="419"/>
      <c r="BH7416" s="419"/>
      <c r="BJ7416" s="419"/>
      <c r="BK7416" s="419"/>
      <c r="BL7416" s="419"/>
      <c r="BN7416" s="419"/>
      <c r="BO7416" s="419"/>
      <c r="BP7416" s="419"/>
      <c r="BR7416" s="419"/>
      <c r="BS7416" s="419"/>
      <c r="BT7416" s="419"/>
      <c r="BV7416" s="419"/>
      <c r="BW7416" s="419"/>
      <c r="BX7416" s="397"/>
      <c r="BZ7416" s="449"/>
      <c r="CB7416" s="419"/>
      <c r="CC7416" s="419"/>
      <c r="CD7416" s="419"/>
      <c r="CF7416" s="419"/>
      <c r="CG7416" s="419"/>
      <c r="CH7416" s="419"/>
    </row>
    <row r="7417" spans="3:86" ht="21" thickBot="1">
      <c r="C7417" s="425"/>
      <c r="P7417" s="431"/>
      <c r="R7417" s="419"/>
      <c r="S7417" s="446"/>
      <c r="T7417" s="419"/>
      <c r="V7417" s="196"/>
      <c r="W7417" s="419"/>
      <c r="X7417" s="419"/>
      <c r="Z7417" s="419"/>
      <c r="AA7417" s="419"/>
      <c r="AB7417" s="419"/>
      <c r="AD7417" s="419"/>
      <c r="AE7417" s="419"/>
      <c r="AF7417" s="419"/>
      <c r="AH7417" s="419"/>
      <c r="AI7417" s="419"/>
      <c r="AJ7417" s="419"/>
      <c r="AL7417" s="419"/>
      <c r="AM7417" s="419"/>
      <c r="AN7417" s="403"/>
      <c r="AO7417" s="419"/>
      <c r="AP7417" s="419"/>
      <c r="AQ7417" s="419"/>
      <c r="AR7417" s="419"/>
      <c r="AS7417" s="419"/>
      <c r="AT7417" s="419"/>
      <c r="AU7417" s="419"/>
      <c r="AV7417" s="419"/>
      <c r="AX7417" s="419"/>
      <c r="AY7417" s="419"/>
      <c r="AZ7417" s="419"/>
      <c r="BB7417" s="419"/>
      <c r="BC7417" s="419"/>
      <c r="BD7417" s="419"/>
      <c r="BF7417" s="419"/>
      <c r="BG7417" s="419"/>
      <c r="BH7417" s="419"/>
      <c r="BJ7417" s="419"/>
      <c r="BK7417" s="419"/>
      <c r="BL7417" s="419"/>
      <c r="BN7417" s="419"/>
      <c r="BO7417" s="419"/>
      <c r="BP7417" s="419"/>
      <c r="BR7417" s="419"/>
      <c r="BS7417" s="419"/>
      <c r="BT7417" s="419"/>
      <c r="BV7417" s="419"/>
      <c r="BW7417" s="419"/>
      <c r="BX7417" s="397"/>
      <c r="BZ7417" s="449"/>
      <c r="CB7417" s="419"/>
      <c r="CC7417" s="419"/>
      <c r="CD7417" s="419"/>
      <c r="CF7417" s="419"/>
      <c r="CG7417" s="419"/>
      <c r="CH7417" s="419"/>
    </row>
    <row r="7418" spans="3:86" ht="21" thickBot="1">
      <c r="C7418" s="425"/>
      <c r="P7418" s="431"/>
      <c r="R7418" s="419"/>
      <c r="S7418" s="446"/>
      <c r="T7418" s="419"/>
      <c r="V7418" s="196"/>
      <c r="W7418" s="419"/>
      <c r="X7418" s="419"/>
      <c r="Z7418" s="419"/>
      <c r="AA7418" s="419"/>
      <c r="AB7418" s="419"/>
      <c r="AD7418" s="419"/>
      <c r="AE7418" s="419"/>
      <c r="AF7418" s="419"/>
      <c r="AH7418" s="419"/>
      <c r="AI7418" s="419"/>
      <c r="AJ7418" s="419"/>
      <c r="AL7418" s="419"/>
      <c r="AM7418" s="419"/>
      <c r="AN7418" s="403"/>
      <c r="AO7418" s="419"/>
      <c r="AP7418" s="419"/>
      <c r="AQ7418" s="419"/>
      <c r="AR7418" s="419"/>
      <c r="AS7418" s="419"/>
      <c r="AT7418" s="419"/>
      <c r="AU7418" s="419"/>
      <c r="AV7418" s="419"/>
      <c r="AX7418" s="419"/>
      <c r="AY7418" s="419"/>
      <c r="AZ7418" s="419"/>
      <c r="BB7418" s="419"/>
      <c r="BC7418" s="419"/>
      <c r="BD7418" s="419"/>
      <c r="BF7418" s="419"/>
      <c r="BG7418" s="419"/>
      <c r="BH7418" s="419"/>
      <c r="BJ7418" s="419"/>
      <c r="BK7418" s="419"/>
      <c r="BL7418" s="419"/>
      <c r="BN7418" s="419"/>
      <c r="BO7418" s="419"/>
      <c r="BP7418" s="419"/>
      <c r="BR7418" s="419"/>
      <c r="BS7418" s="419"/>
      <c r="BT7418" s="419"/>
      <c r="BV7418" s="419"/>
      <c r="BW7418" s="419"/>
      <c r="BX7418" s="397"/>
      <c r="BZ7418" s="449"/>
      <c r="CB7418" s="419"/>
      <c r="CC7418" s="419"/>
      <c r="CD7418" s="419"/>
      <c r="CF7418" s="419"/>
      <c r="CG7418" s="419"/>
      <c r="CH7418" s="419"/>
    </row>
    <row r="7419" spans="3:86" ht="21" thickBot="1">
      <c r="C7419" s="425"/>
      <c r="P7419" s="431"/>
      <c r="R7419" s="419"/>
      <c r="S7419" s="446"/>
      <c r="T7419" s="419"/>
      <c r="V7419" s="196"/>
      <c r="W7419" s="419"/>
      <c r="X7419" s="419"/>
      <c r="Z7419" s="419"/>
      <c r="AA7419" s="419"/>
      <c r="AB7419" s="419"/>
      <c r="AD7419" s="419"/>
      <c r="AE7419" s="419"/>
      <c r="AF7419" s="419"/>
      <c r="AH7419" s="419"/>
      <c r="AI7419" s="419"/>
      <c r="AJ7419" s="419"/>
      <c r="AL7419" s="419"/>
      <c r="AM7419" s="419"/>
      <c r="AN7419" s="403"/>
      <c r="AO7419" s="419"/>
      <c r="AP7419" s="419"/>
      <c r="AQ7419" s="419"/>
      <c r="AR7419" s="419"/>
      <c r="AS7419" s="419"/>
      <c r="AT7419" s="419"/>
      <c r="AU7419" s="419"/>
      <c r="AV7419" s="419"/>
      <c r="AX7419" s="419"/>
      <c r="AY7419" s="419"/>
      <c r="AZ7419" s="419"/>
      <c r="BB7419" s="419"/>
      <c r="BC7419" s="419"/>
      <c r="BD7419" s="419"/>
      <c r="BF7419" s="419"/>
      <c r="BG7419" s="419"/>
      <c r="BH7419" s="419"/>
      <c r="BJ7419" s="419"/>
      <c r="BK7419" s="419"/>
      <c r="BL7419" s="419"/>
      <c r="BN7419" s="419"/>
      <c r="BO7419" s="419"/>
      <c r="BP7419" s="419"/>
      <c r="BR7419" s="419"/>
      <c r="BS7419" s="419"/>
      <c r="BT7419" s="419"/>
      <c r="BV7419" s="419"/>
      <c r="BW7419" s="419"/>
      <c r="BX7419" s="397"/>
      <c r="BZ7419" s="449"/>
      <c r="CB7419" s="419"/>
      <c r="CC7419" s="419"/>
      <c r="CD7419" s="419"/>
      <c r="CF7419" s="419"/>
      <c r="CG7419" s="419"/>
      <c r="CH7419" s="419"/>
    </row>
    <row r="7420" spans="3:86" ht="21" thickBot="1">
      <c r="C7420" s="425"/>
      <c r="P7420" s="431"/>
      <c r="R7420" s="419"/>
      <c r="S7420" s="446"/>
      <c r="T7420" s="419"/>
      <c r="V7420" s="196"/>
      <c r="W7420" s="419"/>
      <c r="X7420" s="419"/>
      <c r="Z7420" s="419"/>
      <c r="AA7420" s="419"/>
      <c r="AB7420" s="419"/>
      <c r="AD7420" s="419"/>
      <c r="AE7420" s="419"/>
      <c r="AF7420" s="419"/>
      <c r="AH7420" s="419"/>
      <c r="AI7420" s="419"/>
      <c r="AJ7420" s="419"/>
      <c r="AL7420" s="419"/>
      <c r="AM7420" s="419"/>
      <c r="AN7420" s="403"/>
      <c r="AO7420" s="419"/>
      <c r="AP7420" s="419"/>
      <c r="AQ7420" s="419"/>
      <c r="AR7420" s="419"/>
      <c r="AS7420" s="419"/>
      <c r="AT7420" s="419"/>
      <c r="AU7420" s="419"/>
      <c r="AV7420" s="419"/>
      <c r="AX7420" s="419"/>
      <c r="AY7420" s="419"/>
      <c r="AZ7420" s="419"/>
      <c r="BB7420" s="419"/>
      <c r="BC7420" s="419"/>
      <c r="BD7420" s="419"/>
      <c r="BF7420" s="419"/>
      <c r="BG7420" s="419"/>
      <c r="BH7420" s="419"/>
      <c r="BJ7420" s="419"/>
      <c r="BK7420" s="419"/>
      <c r="BL7420" s="419"/>
      <c r="BN7420" s="419"/>
      <c r="BO7420" s="419"/>
      <c r="BP7420" s="419"/>
      <c r="BR7420" s="419"/>
      <c r="BS7420" s="419"/>
      <c r="BT7420" s="419"/>
      <c r="BV7420" s="419"/>
      <c r="BW7420" s="419"/>
      <c r="BX7420" s="397"/>
      <c r="BZ7420" s="449"/>
      <c r="CB7420" s="419"/>
      <c r="CC7420" s="419"/>
      <c r="CD7420" s="419"/>
      <c r="CF7420" s="419"/>
      <c r="CG7420" s="419"/>
      <c r="CH7420" s="419"/>
    </row>
    <row r="7421" spans="3:86" ht="21" thickBot="1">
      <c r="C7421" s="425"/>
      <c r="P7421" s="431"/>
      <c r="R7421" s="419"/>
      <c r="S7421" s="446"/>
      <c r="T7421" s="419"/>
      <c r="V7421" s="196"/>
      <c r="W7421" s="419"/>
      <c r="X7421" s="419"/>
      <c r="Z7421" s="419"/>
      <c r="AA7421" s="419"/>
      <c r="AB7421" s="419"/>
      <c r="AD7421" s="419"/>
      <c r="AE7421" s="419"/>
      <c r="AF7421" s="419"/>
      <c r="AH7421" s="419"/>
      <c r="AI7421" s="419"/>
      <c r="AJ7421" s="419"/>
      <c r="AL7421" s="419"/>
      <c r="AM7421" s="419"/>
      <c r="AN7421" s="403"/>
      <c r="AO7421" s="419"/>
      <c r="AP7421" s="419"/>
      <c r="AQ7421" s="419"/>
      <c r="AR7421" s="419"/>
      <c r="AS7421" s="419"/>
      <c r="AT7421" s="419"/>
      <c r="AU7421" s="419"/>
      <c r="AV7421" s="419"/>
      <c r="AX7421" s="419"/>
      <c r="AY7421" s="419"/>
      <c r="AZ7421" s="419"/>
      <c r="BB7421" s="419"/>
      <c r="BC7421" s="419"/>
      <c r="BD7421" s="419"/>
      <c r="BF7421" s="419"/>
      <c r="BG7421" s="419"/>
      <c r="BH7421" s="419"/>
      <c r="BJ7421" s="419"/>
      <c r="BK7421" s="419"/>
      <c r="BL7421" s="419"/>
      <c r="BN7421" s="419"/>
      <c r="BO7421" s="419"/>
      <c r="BP7421" s="419"/>
      <c r="BR7421" s="419"/>
      <c r="BS7421" s="419"/>
      <c r="BT7421" s="419"/>
      <c r="BV7421" s="419"/>
      <c r="BW7421" s="419"/>
      <c r="BX7421" s="397"/>
      <c r="BZ7421" s="449"/>
      <c r="CB7421" s="419"/>
      <c r="CC7421" s="419"/>
      <c r="CD7421" s="419"/>
      <c r="CF7421" s="419"/>
      <c r="CG7421" s="419"/>
      <c r="CH7421" s="419"/>
    </row>
    <row r="7422" spans="3:86" ht="21" thickBot="1">
      <c r="C7422" s="425"/>
      <c r="P7422" s="431"/>
      <c r="R7422" s="419"/>
      <c r="S7422" s="446"/>
      <c r="T7422" s="419"/>
      <c r="V7422" s="196"/>
      <c r="W7422" s="419"/>
      <c r="X7422" s="419"/>
      <c r="Z7422" s="419"/>
      <c r="AA7422" s="419"/>
      <c r="AB7422" s="419"/>
      <c r="AD7422" s="419"/>
      <c r="AE7422" s="419"/>
      <c r="AF7422" s="419"/>
      <c r="AH7422" s="419"/>
      <c r="AI7422" s="419"/>
      <c r="AJ7422" s="419"/>
      <c r="AL7422" s="419"/>
      <c r="AM7422" s="419"/>
      <c r="AN7422" s="403"/>
      <c r="AO7422" s="419"/>
      <c r="AP7422" s="419"/>
      <c r="AQ7422" s="419"/>
      <c r="AR7422" s="419"/>
      <c r="AS7422" s="419"/>
      <c r="AT7422" s="419"/>
      <c r="AU7422" s="419"/>
      <c r="AV7422" s="419"/>
      <c r="AX7422" s="419"/>
      <c r="AY7422" s="419"/>
      <c r="AZ7422" s="419"/>
      <c r="BB7422" s="419"/>
      <c r="BC7422" s="419"/>
      <c r="BD7422" s="419"/>
      <c r="BF7422" s="419"/>
      <c r="BG7422" s="419"/>
      <c r="BH7422" s="419"/>
      <c r="BJ7422" s="419"/>
      <c r="BK7422" s="419"/>
      <c r="BL7422" s="419"/>
      <c r="BN7422" s="419"/>
      <c r="BO7422" s="419"/>
      <c r="BP7422" s="419"/>
      <c r="BR7422" s="419"/>
      <c r="BS7422" s="419"/>
      <c r="BT7422" s="419"/>
      <c r="BV7422" s="419"/>
      <c r="BW7422" s="419"/>
      <c r="BX7422" s="397"/>
      <c r="BZ7422" s="449"/>
      <c r="CB7422" s="419"/>
      <c r="CC7422" s="419"/>
      <c r="CD7422" s="419"/>
      <c r="CF7422" s="419"/>
      <c r="CG7422" s="419"/>
      <c r="CH7422" s="419"/>
    </row>
    <row r="7423" spans="3:86" ht="21" thickBot="1">
      <c r="C7423" s="425"/>
      <c r="P7423" s="431"/>
      <c r="R7423" s="419"/>
      <c r="S7423" s="446"/>
      <c r="T7423" s="419"/>
      <c r="V7423" s="196"/>
      <c r="W7423" s="419"/>
      <c r="X7423" s="419"/>
      <c r="Z7423" s="419"/>
      <c r="AA7423" s="419"/>
      <c r="AB7423" s="419"/>
      <c r="AD7423" s="419"/>
      <c r="AE7423" s="419"/>
      <c r="AF7423" s="419"/>
      <c r="AH7423" s="419"/>
      <c r="AI7423" s="419"/>
      <c r="AJ7423" s="419"/>
      <c r="AL7423" s="419"/>
      <c r="AM7423" s="419"/>
      <c r="AN7423" s="403"/>
      <c r="AO7423" s="419"/>
      <c r="AP7423" s="419"/>
      <c r="AQ7423" s="419"/>
      <c r="AR7423" s="419"/>
      <c r="AS7423" s="419"/>
      <c r="AT7423" s="419"/>
      <c r="AU7423" s="419"/>
      <c r="AV7423" s="419"/>
      <c r="AX7423" s="419"/>
      <c r="AY7423" s="419"/>
      <c r="AZ7423" s="419"/>
      <c r="BB7423" s="419"/>
      <c r="BC7423" s="419"/>
      <c r="BD7423" s="419"/>
      <c r="BF7423" s="419"/>
      <c r="BG7423" s="419"/>
      <c r="BH7423" s="419"/>
      <c r="BJ7423" s="419"/>
      <c r="BK7423" s="419"/>
      <c r="BL7423" s="419"/>
      <c r="BN7423" s="419"/>
      <c r="BO7423" s="419"/>
      <c r="BP7423" s="419"/>
      <c r="BR7423" s="419"/>
      <c r="BS7423" s="419"/>
      <c r="BT7423" s="419"/>
      <c r="BV7423" s="419"/>
      <c r="BW7423" s="419"/>
      <c r="BX7423" s="397"/>
      <c r="BZ7423" s="449"/>
      <c r="CB7423" s="419"/>
      <c r="CC7423" s="419"/>
      <c r="CD7423" s="419"/>
      <c r="CF7423" s="419"/>
      <c r="CG7423" s="419"/>
      <c r="CH7423" s="419"/>
    </row>
    <row r="7424" spans="3:86" ht="21" thickBot="1">
      <c r="C7424" s="425"/>
      <c r="P7424" s="431"/>
      <c r="R7424" s="419"/>
      <c r="S7424" s="446"/>
      <c r="T7424" s="419"/>
      <c r="V7424" s="196"/>
      <c r="W7424" s="419"/>
      <c r="X7424" s="419"/>
      <c r="Z7424" s="419"/>
      <c r="AA7424" s="419"/>
      <c r="AB7424" s="419"/>
      <c r="AD7424" s="419"/>
      <c r="AE7424" s="419"/>
      <c r="AF7424" s="419"/>
      <c r="AH7424" s="419"/>
      <c r="AI7424" s="419"/>
      <c r="AJ7424" s="419"/>
      <c r="AL7424" s="419"/>
      <c r="AM7424" s="419"/>
      <c r="AN7424" s="403"/>
      <c r="AO7424" s="419"/>
      <c r="AP7424" s="419"/>
      <c r="AQ7424" s="419"/>
      <c r="AR7424" s="419"/>
      <c r="AS7424" s="419"/>
      <c r="AT7424" s="419"/>
      <c r="AU7424" s="419"/>
      <c r="AV7424" s="419"/>
      <c r="AX7424" s="419"/>
      <c r="AY7424" s="419"/>
      <c r="AZ7424" s="419"/>
      <c r="BB7424" s="419"/>
      <c r="BC7424" s="419"/>
      <c r="BD7424" s="419"/>
      <c r="BF7424" s="419"/>
      <c r="BG7424" s="419"/>
      <c r="BH7424" s="419"/>
      <c r="BJ7424" s="419"/>
      <c r="BK7424" s="419"/>
      <c r="BL7424" s="419"/>
      <c r="BN7424" s="419"/>
      <c r="BO7424" s="419"/>
      <c r="BP7424" s="419"/>
      <c r="BR7424" s="419"/>
      <c r="BS7424" s="419"/>
      <c r="BT7424" s="419"/>
      <c r="BV7424" s="419"/>
      <c r="BW7424" s="419"/>
      <c r="BX7424" s="397"/>
      <c r="BZ7424" s="449"/>
      <c r="CB7424" s="419"/>
      <c r="CC7424" s="419"/>
      <c r="CD7424" s="419"/>
      <c r="CF7424" s="419"/>
      <c r="CG7424" s="419"/>
      <c r="CH7424" s="419"/>
    </row>
    <row r="7425" spans="3:86" ht="21" thickBot="1">
      <c r="C7425" s="425"/>
      <c r="P7425" s="431"/>
      <c r="R7425" s="419"/>
      <c r="S7425" s="446"/>
      <c r="T7425" s="419"/>
      <c r="V7425" s="196"/>
      <c r="W7425" s="419"/>
      <c r="X7425" s="419"/>
      <c r="Z7425" s="419"/>
      <c r="AA7425" s="419"/>
      <c r="AB7425" s="419"/>
      <c r="AD7425" s="419"/>
      <c r="AE7425" s="419"/>
      <c r="AF7425" s="419"/>
      <c r="AH7425" s="419"/>
      <c r="AI7425" s="419"/>
      <c r="AJ7425" s="419"/>
      <c r="AL7425" s="419"/>
      <c r="AM7425" s="419"/>
      <c r="AN7425" s="403"/>
      <c r="AO7425" s="419"/>
      <c r="AP7425" s="419"/>
      <c r="AQ7425" s="419"/>
      <c r="AR7425" s="419"/>
      <c r="AS7425" s="419"/>
      <c r="AT7425" s="419"/>
      <c r="AU7425" s="419"/>
      <c r="AV7425" s="419"/>
      <c r="AX7425" s="419"/>
      <c r="AY7425" s="419"/>
      <c r="AZ7425" s="419"/>
      <c r="BB7425" s="419"/>
      <c r="BC7425" s="419"/>
      <c r="BD7425" s="419"/>
      <c r="BF7425" s="419"/>
      <c r="BG7425" s="419"/>
      <c r="BH7425" s="419"/>
      <c r="BJ7425" s="419"/>
      <c r="BK7425" s="419"/>
      <c r="BL7425" s="419"/>
      <c r="BN7425" s="419"/>
      <c r="BO7425" s="419"/>
      <c r="BP7425" s="419"/>
      <c r="BR7425" s="419"/>
      <c r="BS7425" s="419"/>
      <c r="BT7425" s="419"/>
      <c r="BV7425" s="419"/>
      <c r="BW7425" s="419"/>
      <c r="BX7425" s="397"/>
      <c r="BZ7425" s="449"/>
      <c r="CB7425" s="419"/>
      <c r="CC7425" s="419"/>
      <c r="CD7425" s="419"/>
      <c r="CF7425" s="419"/>
      <c r="CG7425" s="419"/>
      <c r="CH7425" s="419"/>
    </row>
    <row r="7426" spans="3:86" ht="21" thickBot="1">
      <c r="C7426" s="425"/>
      <c r="P7426" s="431"/>
      <c r="R7426" s="419"/>
      <c r="S7426" s="446"/>
      <c r="T7426" s="419"/>
      <c r="V7426" s="196"/>
      <c r="W7426" s="419"/>
      <c r="X7426" s="419"/>
      <c r="Z7426" s="419"/>
      <c r="AA7426" s="419"/>
      <c r="AB7426" s="419"/>
      <c r="AD7426" s="419"/>
      <c r="AE7426" s="419"/>
      <c r="AF7426" s="419"/>
      <c r="AH7426" s="419"/>
      <c r="AI7426" s="419"/>
      <c r="AJ7426" s="419"/>
      <c r="AL7426" s="419"/>
      <c r="AM7426" s="419"/>
      <c r="AN7426" s="403"/>
      <c r="AO7426" s="419"/>
      <c r="AP7426" s="419"/>
      <c r="AQ7426" s="419"/>
      <c r="AR7426" s="419"/>
      <c r="AS7426" s="419"/>
      <c r="AT7426" s="419"/>
      <c r="AU7426" s="419"/>
      <c r="AV7426" s="419"/>
      <c r="AX7426" s="419"/>
      <c r="AY7426" s="419"/>
      <c r="AZ7426" s="419"/>
      <c r="BB7426" s="419"/>
      <c r="BC7426" s="419"/>
      <c r="BD7426" s="419"/>
      <c r="BF7426" s="419"/>
      <c r="BG7426" s="419"/>
      <c r="BH7426" s="419"/>
      <c r="BJ7426" s="419"/>
      <c r="BK7426" s="419"/>
      <c r="BL7426" s="419"/>
      <c r="BN7426" s="419"/>
      <c r="BO7426" s="419"/>
      <c r="BP7426" s="419"/>
      <c r="BR7426" s="419"/>
      <c r="BS7426" s="419"/>
      <c r="BT7426" s="419"/>
      <c r="BV7426" s="419"/>
      <c r="BW7426" s="419"/>
      <c r="BX7426" s="397"/>
      <c r="BZ7426" s="449"/>
      <c r="CB7426" s="419"/>
      <c r="CC7426" s="419"/>
      <c r="CD7426" s="419"/>
      <c r="CF7426" s="419"/>
      <c r="CG7426" s="419"/>
      <c r="CH7426" s="419"/>
    </row>
    <row r="7427" spans="3:86" ht="21" thickBot="1">
      <c r="C7427" s="425"/>
      <c r="P7427" s="431"/>
      <c r="R7427" s="419"/>
      <c r="S7427" s="446"/>
      <c r="T7427" s="419"/>
      <c r="V7427" s="196"/>
      <c r="W7427" s="419"/>
      <c r="X7427" s="419"/>
      <c r="Z7427" s="419"/>
      <c r="AA7427" s="419"/>
      <c r="AB7427" s="419"/>
      <c r="AD7427" s="419"/>
      <c r="AE7427" s="419"/>
      <c r="AF7427" s="419"/>
      <c r="AH7427" s="419"/>
      <c r="AI7427" s="419"/>
      <c r="AJ7427" s="419"/>
      <c r="AL7427" s="419"/>
      <c r="AM7427" s="419"/>
      <c r="AN7427" s="403"/>
      <c r="AO7427" s="419"/>
      <c r="AP7427" s="419"/>
      <c r="AQ7427" s="419"/>
      <c r="AR7427" s="419"/>
      <c r="AS7427" s="419"/>
      <c r="AT7427" s="419"/>
      <c r="AU7427" s="419"/>
      <c r="AV7427" s="419"/>
      <c r="AX7427" s="419"/>
      <c r="AY7427" s="419"/>
      <c r="AZ7427" s="419"/>
      <c r="BB7427" s="419"/>
      <c r="BC7427" s="419"/>
      <c r="BD7427" s="419"/>
      <c r="BF7427" s="419"/>
      <c r="BG7427" s="419"/>
      <c r="BH7427" s="419"/>
      <c r="BJ7427" s="419"/>
      <c r="BK7427" s="419"/>
      <c r="BL7427" s="419"/>
      <c r="BN7427" s="419"/>
      <c r="BO7427" s="419"/>
      <c r="BP7427" s="419"/>
      <c r="BR7427" s="419"/>
      <c r="BS7427" s="419"/>
      <c r="BT7427" s="419"/>
      <c r="BV7427" s="419"/>
      <c r="BW7427" s="419"/>
      <c r="BX7427" s="397"/>
      <c r="BZ7427" s="449"/>
      <c r="CB7427" s="419"/>
      <c r="CC7427" s="419"/>
      <c r="CD7427" s="419"/>
      <c r="CF7427" s="419"/>
      <c r="CG7427" s="419"/>
      <c r="CH7427" s="419"/>
    </row>
    <row r="7428" spans="3:86" ht="21" thickBot="1">
      <c r="C7428" s="425"/>
      <c r="P7428" s="431"/>
      <c r="R7428" s="419"/>
      <c r="S7428" s="446"/>
      <c r="T7428" s="419"/>
      <c r="V7428" s="196"/>
      <c r="W7428" s="419"/>
      <c r="X7428" s="419"/>
      <c r="Z7428" s="419"/>
      <c r="AA7428" s="419"/>
      <c r="AB7428" s="419"/>
      <c r="AD7428" s="419"/>
      <c r="AE7428" s="419"/>
      <c r="AF7428" s="419"/>
      <c r="AH7428" s="419"/>
      <c r="AI7428" s="419"/>
      <c r="AJ7428" s="419"/>
      <c r="AL7428" s="419"/>
      <c r="AM7428" s="419"/>
      <c r="AN7428" s="403"/>
      <c r="AO7428" s="419"/>
      <c r="AP7428" s="419"/>
      <c r="AQ7428" s="419"/>
      <c r="AR7428" s="419"/>
      <c r="AS7428" s="419"/>
      <c r="AT7428" s="419"/>
      <c r="AU7428" s="419"/>
      <c r="AV7428" s="419"/>
      <c r="AX7428" s="419"/>
      <c r="AY7428" s="419"/>
      <c r="AZ7428" s="419"/>
      <c r="BB7428" s="419"/>
      <c r="BC7428" s="419"/>
      <c r="BD7428" s="419"/>
      <c r="BF7428" s="419"/>
      <c r="BG7428" s="419"/>
      <c r="BH7428" s="419"/>
      <c r="BJ7428" s="419"/>
      <c r="BK7428" s="419"/>
      <c r="BL7428" s="419"/>
      <c r="BN7428" s="419"/>
      <c r="BO7428" s="419"/>
      <c r="BP7428" s="419"/>
      <c r="BR7428" s="419"/>
      <c r="BS7428" s="419"/>
      <c r="BT7428" s="419"/>
      <c r="BV7428" s="419"/>
      <c r="BW7428" s="419"/>
      <c r="BX7428" s="397"/>
      <c r="BZ7428" s="449"/>
      <c r="CB7428" s="419"/>
      <c r="CC7428" s="419"/>
      <c r="CD7428" s="419"/>
      <c r="CF7428" s="419"/>
      <c r="CG7428" s="419"/>
      <c r="CH7428" s="419"/>
    </row>
    <row r="7429" spans="3:86" ht="21" thickBot="1">
      <c r="C7429" s="425"/>
      <c r="P7429" s="431"/>
      <c r="R7429" s="419"/>
      <c r="S7429" s="446"/>
      <c r="T7429" s="419"/>
      <c r="V7429" s="196"/>
      <c r="W7429" s="419"/>
      <c r="X7429" s="419"/>
      <c r="Z7429" s="419"/>
      <c r="AA7429" s="419"/>
      <c r="AB7429" s="419"/>
      <c r="AD7429" s="419"/>
      <c r="AE7429" s="419"/>
      <c r="AF7429" s="419"/>
      <c r="AH7429" s="419"/>
      <c r="AI7429" s="419"/>
      <c r="AJ7429" s="419"/>
      <c r="AL7429" s="419"/>
      <c r="AM7429" s="419"/>
      <c r="AN7429" s="403"/>
      <c r="AO7429" s="419"/>
      <c r="AP7429" s="419"/>
      <c r="AQ7429" s="419"/>
      <c r="AR7429" s="419"/>
      <c r="AS7429" s="419"/>
      <c r="AT7429" s="419"/>
      <c r="AU7429" s="419"/>
      <c r="AV7429" s="419"/>
      <c r="AX7429" s="419"/>
      <c r="AY7429" s="419"/>
      <c r="AZ7429" s="419"/>
      <c r="BB7429" s="419"/>
      <c r="BC7429" s="419"/>
      <c r="BD7429" s="419"/>
      <c r="BF7429" s="419"/>
      <c r="BG7429" s="419"/>
      <c r="BH7429" s="419"/>
      <c r="BJ7429" s="419"/>
      <c r="BK7429" s="419"/>
      <c r="BL7429" s="419"/>
      <c r="BN7429" s="419"/>
      <c r="BO7429" s="419"/>
      <c r="BP7429" s="419"/>
      <c r="BR7429" s="419"/>
      <c r="BS7429" s="419"/>
      <c r="BT7429" s="419"/>
      <c r="BV7429" s="419"/>
      <c r="BW7429" s="419"/>
      <c r="BX7429" s="397"/>
      <c r="BZ7429" s="449"/>
      <c r="CB7429" s="419"/>
      <c r="CC7429" s="419"/>
      <c r="CD7429" s="419"/>
      <c r="CF7429" s="419"/>
      <c r="CG7429" s="419"/>
      <c r="CH7429" s="419"/>
    </row>
    <row r="7430" spans="3:86" ht="21" thickBot="1">
      <c r="C7430" s="425"/>
      <c r="P7430" s="431"/>
      <c r="R7430" s="419"/>
      <c r="S7430" s="446"/>
      <c r="T7430" s="419"/>
      <c r="V7430" s="196"/>
      <c r="W7430" s="419"/>
      <c r="X7430" s="419"/>
      <c r="Z7430" s="419"/>
      <c r="AA7430" s="419"/>
      <c r="AB7430" s="419"/>
      <c r="AD7430" s="419"/>
      <c r="AE7430" s="419"/>
      <c r="AF7430" s="419"/>
      <c r="AH7430" s="419"/>
      <c r="AI7430" s="419"/>
      <c r="AJ7430" s="419"/>
      <c r="AL7430" s="419"/>
      <c r="AM7430" s="419"/>
      <c r="AN7430" s="403"/>
      <c r="AO7430" s="419"/>
      <c r="AP7430" s="419"/>
      <c r="AQ7430" s="419"/>
      <c r="AR7430" s="419"/>
      <c r="AS7430" s="419"/>
      <c r="AT7430" s="419"/>
      <c r="AU7430" s="419"/>
      <c r="AV7430" s="419"/>
      <c r="AX7430" s="419"/>
      <c r="AY7430" s="419"/>
      <c r="AZ7430" s="419"/>
      <c r="BB7430" s="419"/>
      <c r="BC7430" s="419"/>
      <c r="BD7430" s="419"/>
      <c r="BF7430" s="419"/>
      <c r="BG7430" s="419"/>
      <c r="BH7430" s="419"/>
      <c r="BJ7430" s="419"/>
      <c r="BK7430" s="419"/>
      <c r="BL7430" s="419"/>
      <c r="BN7430" s="419"/>
      <c r="BO7430" s="419"/>
      <c r="BP7430" s="419"/>
      <c r="BR7430" s="419"/>
      <c r="BS7430" s="419"/>
      <c r="BT7430" s="419"/>
      <c r="BV7430" s="419"/>
      <c r="BW7430" s="419"/>
      <c r="BX7430" s="397"/>
      <c r="BZ7430" s="449"/>
      <c r="CB7430" s="419"/>
      <c r="CC7430" s="419"/>
      <c r="CD7430" s="419"/>
      <c r="CF7430" s="419"/>
      <c r="CG7430" s="419"/>
      <c r="CH7430" s="419"/>
    </row>
    <row r="7431" spans="3:86" ht="21" thickBot="1">
      <c r="C7431" s="425"/>
      <c r="P7431" s="431"/>
      <c r="R7431" s="419"/>
      <c r="S7431" s="446"/>
      <c r="T7431" s="419"/>
      <c r="V7431" s="196"/>
      <c r="W7431" s="419"/>
      <c r="X7431" s="419"/>
      <c r="Z7431" s="419"/>
      <c r="AA7431" s="419"/>
      <c r="AB7431" s="419"/>
      <c r="AD7431" s="419"/>
      <c r="AE7431" s="419"/>
      <c r="AF7431" s="419"/>
      <c r="AH7431" s="419"/>
      <c r="AI7431" s="419"/>
      <c r="AJ7431" s="419"/>
      <c r="AL7431" s="419"/>
      <c r="AM7431" s="419"/>
      <c r="AN7431" s="403"/>
      <c r="AO7431" s="419"/>
      <c r="AP7431" s="419"/>
      <c r="AQ7431" s="419"/>
      <c r="AR7431" s="419"/>
      <c r="AS7431" s="419"/>
      <c r="AT7431" s="419"/>
      <c r="AU7431" s="419"/>
      <c r="AV7431" s="419"/>
      <c r="AX7431" s="419"/>
      <c r="AY7431" s="419"/>
      <c r="AZ7431" s="419"/>
      <c r="BB7431" s="419"/>
      <c r="BC7431" s="419"/>
      <c r="BD7431" s="419"/>
      <c r="BF7431" s="419"/>
      <c r="BG7431" s="419"/>
      <c r="BH7431" s="419"/>
      <c r="BJ7431" s="419"/>
      <c r="BK7431" s="419"/>
      <c r="BL7431" s="419"/>
      <c r="BN7431" s="419"/>
      <c r="BO7431" s="419"/>
      <c r="BP7431" s="419"/>
      <c r="BR7431" s="419"/>
      <c r="BS7431" s="419"/>
      <c r="BT7431" s="419"/>
      <c r="BV7431" s="419"/>
      <c r="BW7431" s="419"/>
      <c r="BX7431" s="397"/>
      <c r="BZ7431" s="449"/>
      <c r="CB7431" s="419"/>
      <c r="CC7431" s="419"/>
      <c r="CD7431" s="419"/>
      <c r="CF7431" s="419"/>
      <c r="CG7431" s="419"/>
      <c r="CH7431" s="419"/>
    </row>
    <row r="7432" spans="3:86" ht="21" thickBot="1">
      <c r="C7432" s="425"/>
      <c r="P7432" s="431"/>
      <c r="R7432" s="419"/>
      <c r="S7432" s="446"/>
      <c r="T7432" s="419"/>
      <c r="V7432" s="196"/>
      <c r="W7432" s="419"/>
      <c r="X7432" s="419"/>
      <c r="Z7432" s="419"/>
      <c r="AA7432" s="419"/>
      <c r="AB7432" s="419"/>
      <c r="AD7432" s="419"/>
      <c r="AE7432" s="419"/>
      <c r="AF7432" s="419"/>
      <c r="AH7432" s="419"/>
      <c r="AI7432" s="419"/>
      <c r="AJ7432" s="419"/>
      <c r="AL7432" s="419"/>
      <c r="AM7432" s="419"/>
      <c r="AN7432" s="403"/>
      <c r="AO7432" s="419"/>
      <c r="AP7432" s="419"/>
      <c r="AQ7432" s="419"/>
      <c r="AR7432" s="419"/>
      <c r="AS7432" s="419"/>
      <c r="AT7432" s="419"/>
      <c r="AU7432" s="419"/>
      <c r="AV7432" s="419"/>
      <c r="AX7432" s="419"/>
      <c r="AY7432" s="419"/>
      <c r="AZ7432" s="419"/>
      <c r="BB7432" s="419"/>
      <c r="BC7432" s="419"/>
      <c r="BD7432" s="419"/>
      <c r="BF7432" s="419"/>
      <c r="BG7432" s="419"/>
      <c r="BH7432" s="419"/>
      <c r="BJ7432" s="419"/>
      <c r="BK7432" s="419"/>
      <c r="BL7432" s="419"/>
      <c r="BN7432" s="419"/>
      <c r="BO7432" s="419"/>
      <c r="BP7432" s="419"/>
      <c r="BR7432" s="419"/>
      <c r="BS7432" s="419"/>
      <c r="BT7432" s="419"/>
      <c r="BV7432" s="419"/>
      <c r="BW7432" s="419"/>
      <c r="BX7432" s="397"/>
      <c r="BZ7432" s="449"/>
      <c r="CB7432" s="419"/>
      <c r="CC7432" s="419"/>
      <c r="CD7432" s="419"/>
      <c r="CF7432" s="419"/>
      <c r="CG7432" s="419"/>
      <c r="CH7432" s="419"/>
    </row>
    <row r="7433" spans="3:86" ht="21" thickBot="1">
      <c r="C7433" s="425"/>
      <c r="P7433" s="431"/>
      <c r="R7433" s="419"/>
      <c r="S7433" s="446"/>
      <c r="T7433" s="419"/>
      <c r="V7433" s="196"/>
      <c r="W7433" s="419"/>
      <c r="X7433" s="419"/>
      <c r="Z7433" s="419"/>
      <c r="AA7433" s="419"/>
      <c r="AB7433" s="419"/>
      <c r="AD7433" s="419"/>
      <c r="AE7433" s="419"/>
      <c r="AF7433" s="419"/>
      <c r="AH7433" s="419"/>
      <c r="AI7433" s="419"/>
      <c r="AJ7433" s="419"/>
      <c r="AL7433" s="419"/>
      <c r="AM7433" s="419"/>
      <c r="AN7433" s="403"/>
      <c r="AO7433" s="419"/>
      <c r="AP7433" s="419"/>
      <c r="AQ7433" s="419"/>
      <c r="AR7433" s="419"/>
      <c r="AS7433" s="419"/>
      <c r="AT7433" s="419"/>
      <c r="AU7433" s="419"/>
      <c r="AV7433" s="419"/>
      <c r="AX7433" s="419"/>
      <c r="AY7433" s="419"/>
      <c r="AZ7433" s="419"/>
      <c r="BB7433" s="419"/>
      <c r="BC7433" s="419"/>
      <c r="BD7433" s="419"/>
      <c r="BF7433" s="419"/>
      <c r="BG7433" s="419"/>
      <c r="BH7433" s="419"/>
      <c r="BJ7433" s="419"/>
      <c r="BK7433" s="419"/>
      <c r="BL7433" s="419"/>
      <c r="BN7433" s="419"/>
      <c r="BO7433" s="419"/>
      <c r="BP7433" s="419"/>
      <c r="BR7433" s="419"/>
      <c r="BS7433" s="419"/>
      <c r="BT7433" s="419"/>
      <c r="BV7433" s="419"/>
      <c r="BW7433" s="419"/>
      <c r="BX7433" s="397"/>
      <c r="BZ7433" s="449"/>
      <c r="CB7433" s="419"/>
      <c r="CC7433" s="419"/>
      <c r="CD7433" s="419"/>
      <c r="CF7433" s="419"/>
      <c r="CG7433" s="419"/>
      <c r="CH7433" s="419"/>
    </row>
    <row r="7434" spans="3:86" ht="21" thickBot="1">
      <c r="C7434" s="425"/>
      <c r="P7434" s="431"/>
      <c r="R7434" s="419"/>
      <c r="S7434" s="446"/>
      <c r="T7434" s="419"/>
      <c r="V7434" s="196"/>
      <c r="W7434" s="419"/>
      <c r="X7434" s="419"/>
      <c r="Z7434" s="419"/>
      <c r="AA7434" s="419"/>
      <c r="AB7434" s="419"/>
      <c r="AD7434" s="419"/>
      <c r="AE7434" s="419"/>
      <c r="AF7434" s="419"/>
      <c r="AH7434" s="419"/>
      <c r="AI7434" s="419"/>
      <c r="AJ7434" s="419"/>
      <c r="AL7434" s="419"/>
      <c r="AM7434" s="419"/>
      <c r="AN7434" s="403"/>
      <c r="AO7434" s="419"/>
      <c r="AP7434" s="419"/>
      <c r="AQ7434" s="419"/>
      <c r="AR7434" s="419"/>
      <c r="AS7434" s="419"/>
      <c r="AT7434" s="419"/>
      <c r="AU7434" s="419"/>
      <c r="AV7434" s="419"/>
      <c r="AX7434" s="419"/>
      <c r="AY7434" s="419"/>
      <c r="AZ7434" s="419"/>
      <c r="BB7434" s="419"/>
      <c r="BC7434" s="419"/>
      <c r="BD7434" s="419"/>
      <c r="BF7434" s="419"/>
      <c r="BG7434" s="419"/>
      <c r="BH7434" s="419"/>
      <c r="BJ7434" s="419"/>
      <c r="BK7434" s="419"/>
      <c r="BL7434" s="419"/>
      <c r="BN7434" s="419"/>
      <c r="BO7434" s="419"/>
      <c r="BP7434" s="419"/>
      <c r="BR7434" s="419"/>
      <c r="BS7434" s="419"/>
      <c r="BT7434" s="419"/>
      <c r="BV7434" s="419"/>
      <c r="BW7434" s="419"/>
      <c r="BX7434" s="397"/>
      <c r="BZ7434" s="449"/>
      <c r="CB7434" s="419"/>
      <c r="CC7434" s="419"/>
      <c r="CD7434" s="419"/>
      <c r="CF7434" s="419"/>
      <c r="CG7434" s="419"/>
      <c r="CH7434" s="419"/>
    </row>
    <row r="7435" spans="3:86" ht="21" thickBot="1">
      <c r="C7435" s="425"/>
      <c r="P7435" s="431"/>
      <c r="R7435" s="419"/>
      <c r="S7435" s="446"/>
      <c r="T7435" s="419"/>
      <c r="V7435" s="196"/>
      <c r="W7435" s="419"/>
      <c r="X7435" s="419"/>
      <c r="Z7435" s="419"/>
      <c r="AA7435" s="419"/>
      <c r="AB7435" s="419"/>
      <c r="AD7435" s="419"/>
      <c r="AE7435" s="419"/>
      <c r="AF7435" s="419"/>
      <c r="AH7435" s="419"/>
      <c r="AI7435" s="419"/>
      <c r="AJ7435" s="419"/>
      <c r="AL7435" s="419"/>
      <c r="AM7435" s="419"/>
      <c r="AN7435" s="403"/>
      <c r="AO7435" s="419"/>
      <c r="AP7435" s="419"/>
      <c r="AQ7435" s="419"/>
      <c r="AR7435" s="419"/>
      <c r="AS7435" s="419"/>
      <c r="AT7435" s="419"/>
      <c r="AU7435" s="419"/>
      <c r="AV7435" s="419"/>
      <c r="AX7435" s="419"/>
      <c r="AY7435" s="419"/>
      <c r="AZ7435" s="419"/>
      <c r="BB7435" s="419"/>
      <c r="BC7435" s="419"/>
      <c r="BD7435" s="419"/>
      <c r="BF7435" s="419"/>
      <c r="BG7435" s="419"/>
      <c r="BH7435" s="419"/>
      <c r="BJ7435" s="419"/>
      <c r="BK7435" s="419"/>
      <c r="BL7435" s="419"/>
      <c r="BN7435" s="419"/>
      <c r="BO7435" s="419"/>
      <c r="BP7435" s="419"/>
      <c r="BR7435" s="419"/>
      <c r="BS7435" s="419"/>
      <c r="BT7435" s="419"/>
      <c r="BV7435" s="419"/>
      <c r="BW7435" s="419"/>
      <c r="BX7435" s="397"/>
      <c r="BZ7435" s="449"/>
      <c r="CB7435" s="419"/>
      <c r="CC7435" s="419"/>
      <c r="CD7435" s="419"/>
      <c r="CF7435" s="419"/>
      <c r="CG7435" s="419"/>
      <c r="CH7435" s="419"/>
    </row>
    <row r="7436" spans="3:86" ht="21" thickBot="1">
      <c r="C7436" s="425"/>
      <c r="P7436" s="431"/>
      <c r="R7436" s="419"/>
      <c r="S7436" s="446"/>
      <c r="T7436" s="419"/>
      <c r="V7436" s="196"/>
      <c r="W7436" s="419"/>
      <c r="X7436" s="419"/>
      <c r="Z7436" s="419"/>
      <c r="AA7436" s="419"/>
      <c r="AB7436" s="419"/>
      <c r="AD7436" s="419"/>
      <c r="AE7436" s="419"/>
      <c r="AF7436" s="419"/>
      <c r="AH7436" s="419"/>
      <c r="AI7436" s="419"/>
      <c r="AJ7436" s="419"/>
      <c r="AL7436" s="419"/>
      <c r="AM7436" s="419"/>
      <c r="AN7436" s="403"/>
      <c r="AO7436" s="419"/>
      <c r="AP7436" s="419"/>
      <c r="AQ7436" s="419"/>
      <c r="AR7436" s="419"/>
      <c r="AS7436" s="419"/>
      <c r="AT7436" s="419"/>
      <c r="AU7436" s="419"/>
      <c r="AV7436" s="419"/>
      <c r="AX7436" s="419"/>
      <c r="AY7436" s="419"/>
      <c r="AZ7436" s="419"/>
      <c r="BB7436" s="419"/>
      <c r="BC7436" s="419"/>
      <c r="BD7436" s="419"/>
      <c r="BF7436" s="419"/>
      <c r="BG7436" s="419"/>
      <c r="BH7436" s="419"/>
      <c r="BJ7436" s="419"/>
      <c r="BK7436" s="419"/>
      <c r="BL7436" s="419"/>
      <c r="BN7436" s="419"/>
      <c r="BO7436" s="419"/>
      <c r="BP7436" s="419"/>
      <c r="BR7436" s="419"/>
      <c r="BS7436" s="419"/>
      <c r="BT7436" s="419"/>
      <c r="BV7436" s="419"/>
      <c r="BW7436" s="419"/>
      <c r="BX7436" s="397"/>
      <c r="BZ7436" s="449"/>
      <c r="CB7436" s="419"/>
      <c r="CC7436" s="419"/>
      <c r="CD7436" s="419"/>
      <c r="CF7436" s="419"/>
      <c r="CG7436" s="419"/>
      <c r="CH7436" s="419"/>
    </row>
    <row r="7437" spans="3:86" ht="21" thickBot="1">
      <c r="C7437" s="425"/>
      <c r="P7437" s="431"/>
      <c r="R7437" s="419"/>
      <c r="S7437" s="446"/>
      <c r="T7437" s="419"/>
      <c r="V7437" s="196"/>
      <c r="W7437" s="419"/>
      <c r="X7437" s="419"/>
      <c r="Z7437" s="419"/>
      <c r="AA7437" s="419"/>
      <c r="AB7437" s="419"/>
      <c r="AD7437" s="419"/>
      <c r="AE7437" s="419"/>
      <c r="AF7437" s="419"/>
      <c r="AH7437" s="419"/>
      <c r="AI7437" s="419"/>
      <c r="AJ7437" s="419"/>
      <c r="AL7437" s="419"/>
      <c r="AM7437" s="419"/>
      <c r="AN7437" s="403"/>
      <c r="AO7437" s="419"/>
      <c r="AP7437" s="419"/>
      <c r="AQ7437" s="419"/>
      <c r="AR7437" s="419"/>
      <c r="AS7437" s="419"/>
      <c r="AT7437" s="419"/>
      <c r="AU7437" s="419"/>
      <c r="AV7437" s="419"/>
      <c r="AX7437" s="419"/>
      <c r="AY7437" s="419"/>
      <c r="AZ7437" s="419"/>
      <c r="BB7437" s="419"/>
      <c r="BC7437" s="419"/>
      <c r="BD7437" s="419"/>
      <c r="BF7437" s="419"/>
      <c r="BG7437" s="419"/>
      <c r="BH7437" s="419"/>
      <c r="BJ7437" s="419"/>
      <c r="BK7437" s="419"/>
      <c r="BL7437" s="419"/>
      <c r="BN7437" s="419"/>
      <c r="BO7437" s="419"/>
      <c r="BP7437" s="419"/>
      <c r="BR7437" s="419"/>
      <c r="BS7437" s="419"/>
      <c r="BT7437" s="419"/>
      <c r="BV7437" s="419"/>
      <c r="BW7437" s="419"/>
      <c r="BX7437" s="397"/>
      <c r="BZ7437" s="449"/>
      <c r="CB7437" s="419"/>
      <c r="CC7437" s="419"/>
      <c r="CD7437" s="419"/>
      <c r="CF7437" s="419"/>
      <c r="CG7437" s="419"/>
      <c r="CH7437" s="419"/>
    </row>
    <row r="7438" spans="3:86" ht="21" thickBot="1">
      <c r="C7438" s="425"/>
      <c r="P7438" s="431"/>
      <c r="R7438" s="419"/>
      <c r="S7438" s="446"/>
      <c r="T7438" s="419"/>
      <c r="V7438" s="196"/>
      <c r="W7438" s="419"/>
      <c r="X7438" s="419"/>
      <c r="Z7438" s="419"/>
      <c r="AA7438" s="419"/>
      <c r="AB7438" s="419"/>
      <c r="AD7438" s="419"/>
      <c r="AE7438" s="419"/>
      <c r="AF7438" s="419"/>
      <c r="AH7438" s="419"/>
      <c r="AI7438" s="419"/>
      <c r="AJ7438" s="419"/>
      <c r="AL7438" s="419"/>
      <c r="AM7438" s="419"/>
      <c r="AN7438" s="403"/>
      <c r="AO7438" s="419"/>
      <c r="AP7438" s="419"/>
      <c r="AQ7438" s="419"/>
      <c r="AR7438" s="419"/>
      <c r="AS7438" s="419"/>
      <c r="AT7438" s="419"/>
      <c r="AU7438" s="419"/>
      <c r="AV7438" s="419"/>
      <c r="AX7438" s="419"/>
      <c r="AY7438" s="419"/>
      <c r="AZ7438" s="419"/>
      <c r="BB7438" s="419"/>
      <c r="BC7438" s="419"/>
      <c r="BD7438" s="419"/>
      <c r="BF7438" s="419"/>
      <c r="BG7438" s="419"/>
      <c r="BH7438" s="419"/>
      <c r="BJ7438" s="419"/>
      <c r="BK7438" s="419"/>
      <c r="BL7438" s="419"/>
      <c r="BN7438" s="419"/>
      <c r="BO7438" s="419"/>
      <c r="BP7438" s="419"/>
      <c r="BR7438" s="419"/>
      <c r="BS7438" s="419"/>
      <c r="BT7438" s="419"/>
      <c r="BV7438" s="419"/>
      <c r="BW7438" s="419"/>
      <c r="BX7438" s="397"/>
      <c r="BZ7438" s="449"/>
      <c r="CB7438" s="419"/>
      <c r="CC7438" s="419"/>
      <c r="CD7438" s="419"/>
      <c r="CF7438" s="419"/>
      <c r="CG7438" s="419"/>
      <c r="CH7438" s="419"/>
    </row>
    <row r="7439" spans="3:86" ht="21" thickBot="1">
      <c r="C7439" s="425"/>
      <c r="P7439" s="431"/>
      <c r="R7439" s="419"/>
      <c r="S7439" s="446"/>
      <c r="T7439" s="419"/>
      <c r="V7439" s="196"/>
      <c r="W7439" s="419"/>
      <c r="X7439" s="419"/>
      <c r="Z7439" s="419"/>
      <c r="AA7439" s="419"/>
      <c r="AB7439" s="419"/>
      <c r="AD7439" s="419"/>
      <c r="AE7439" s="419"/>
      <c r="AF7439" s="419"/>
      <c r="AH7439" s="419"/>
      <c r="AI7439" s="419"/>
      <c r="AJ7439" s="419"/>
      <c r="AL7439" s="419"/>
      <c r="AM7439" s="419"/>
      <c r="AN7439" s="403"/>
      <c r="AO7439" s="419"/>
      <c r="AP7439" s="419"/>
      <c r="AQ7439" s="419"/>
      <c r="AR7439" s="419"/>
      <c r="AS7439" s="419"/>
      <c r="AT7439" s="419"/>
      <c r="AU7439" s="419"/>
      <c r="AV7439" s="419"/>
      <c r="AX7439" s="419"/>
      <c r="AY7439" s="419"/>
      <c r="AZ7439" s="419"/>
      <c r="BB7439" s="419"/>
      <c r="BC7439" s="419"/>
      <c r="BD7439" s="419"/>
      <c r="BF7439" s="419"/>
      <c r="BG7439" s="419"/>
      <c r="BH7439" s="419"/>
      <c r="BJ7439" s="419"/>
      <c r="BK7439" s="419"/>
      <c r="BL7439" s="419"/>
      <c r="BN7439" s="419"/>
      <c r="BO7439" s="419"/>
      <c r="BP7439" s="419"/>
      <c r="BR7439" s="419"/>
      <c r="BS7439" s="419"/>
      <c r="BT7439" s="419"/>
      <c r="BV7439" s="419"/>
      <c r="BW7439" s="419"/>
      <c r="BX7439" s="397"/>
      <c r="BZ7439" s="449"/>
      <c r="CB7439" s="419"/>
      <c r="CC7439" s="419"/>
      <c r="CD7439" s="419"/>
      <c r="CF7439" s="419"/>
      <c r="CG7439" s="419"/>
      <c r="CH7439" s="419"/>
    </row>
    <row r="7440" spans="3:86" ht="21" thickBot="1">
      <c r="C7440" s="425"/>
      <c r="P7440" s="431"/>
      <c r="R7440" s="419"/>
      <c r="S7440" s="446"/>
      <c r="T7440" s="419"/>
      <c r="V7440" s="196"/>
      <c r="W7440" s="419"/>
      <c r="X7440" s="419"/>
      <c r="Z7440" s="419"/>
      <c r="AA7440" s="419"/>
      <c r="AB7440" s="419"/>
      <c r="AD7440" s="419"/>
      <c r="AE7440" s="419"/>
      <c r="AF7440" s="419"/>
      <c r="AH7440" s="419"/>
      <c r="AI7440" s="419"/>
      <c r="AJ7440" s="419"/>
      <c r="AL7440" s="419"/>
      <c r="AM7440" s="419"/>
      <c r="AN7440" s="403"/>
      <c r="AO7440" s="419"/>
      <c r="AP7440" s="419"/>
      <c r="AQ7440" s="419"/>
      <c r="AR7440" s="419"/>
      <c r="AS7440" s="419"/>
      <c r="AT7440" s="419"/>
      <c r="AU7440" s="419"/>
      <c r="AV7440" s="419"/>
      <c r="AX7440" s="419"/>
      <c r="AY7440" s="419"/>
      <c r="AZ7440" s="419"/>
      <c r="BB7440" s="419"/>
      <c r="BC7440" s="419"/>
      <c r="BD7440" s="419"/>
      <c r="BF7440" s="419"/>
      <c r="BG7440" s="419"/>
      <c r="BH7440" s="419"/>
      <c r="BJ7440" s="419"/>
      <c r="BK7440" s="419"/>
      <c r="BL7440" s="419"/>
      <c r="BN7440" s="419"/>
      <c r="BO7440" s="419"/>
      <c r="BP7440" s="419"/>
      <c r="BR7440" s="419"/>
      <c r="BS7440" s="419"/>
      <c r="BT7440" s="419"/>
      <c r="BV7440" s="419"/>
      <c r="BW7440" s="419"/>
      <c r="BX7440" s="397"/>
      <c r="BZ7440" s="449"/>
      <c r="CB7440" s="419"/>
      <c r="CC7440" s="419"/>
      <c r="CD7440" s="419"/>
      <c r="CF7440" s="419"/>
      <c r="CG7440" s="419"/>
      <c r="CH7440" s="419"/>
    </row>
    <row r="7441" spans="3:86" ht="21" thickBot="1">
      <c r="C7441" s="425"/>
      <c r="P7441" s="431"/>
      <c r="R7441" s="419"/>
      <c r="S7441" s="446"/>
      <c r="T7441" s="419"/>
      <c r="V7441" s="196"/>
      <c r="W7441" s="419"/>
      <c r="X7441" s="419"/>
      <c r="Z7441" s="419"/>
      <c r="AA7441" s="419"/>
      <c r="AB7441" s="419"/>
      <c r="AD7441" s="419"/>
      <c r="AE7441" s="419"/>
      <c r="AF7441" s="419"/>
      <c r="AH7441" s="419"/>
      <c r="AI7441" s="419"/>
      <c r="AJ7441" s="419"/>
      <c r="AL7441" s="419"/>
      <c r="AM7441" s="419"/>
      <c r="AN7441" s="403"/>
      <c r="AO7441" s="419"/>
      <c r="AP7441" s="419"/>
      <c r="AQ7441" s="419"/>
      <c r="AR7441" s="419"/>
      <c r="AS7441" s="419"/>
      <c r="AT7441" s="419"/>
      <c r="AU7441" s="419"/>
      <c r="AV7441" s="419"/>
      <c r="AX7441" s="419"/>
      <c r="AY7441" s="419"/>
      <c r="AZ7441" s="419"/>
      <c r="BB7441" s="419"/>
      <c r="BC7441" s="419"/>
      <c r="BD7441" s="419"/>
      <c r="BF7441" s="419"/>
      <c r="BG7441" s="419"/>
      <c r="BH7441" s="419"/>
      <c r="BJ7441" s="419"/>
      <c r="BK7441" s="419"/>
      <c r="BL7441" s="419"/>
      <c r="BN7441" s="419"/>
      <c r="BO7441" s="419"/>
      <c r="BP7441" s="419"/>
      <c r="BR7441" s="419"/>
      <c r="BS7441" s="419"/>
      <c r="BT7441" s="419"/>
      <c r="BV7441" s="419"/>
      <c r="BW7441" s="419"/>
      <c r="BX7441" s="397"/>
      <c r="BZ7441" s="449"/>
      <c r="CB7441" s="419"/>
      <c r="CC7441" s="419"/>
      <c r="CD7441" s="419"/>
      <c r="CF7441" s="419"/>
      <c r="CG7441" s="419"/>
      <c r="CH7441" s="419"/>
    </row>
    <row r="7442" spans="3:86" ht="21" thickBot="1">
      <c r="C7442" s="425"/>
      <c r="P7442" s="431"/>
      <c r="R7442" s="419"/>
      <c r="S7442" s="446"/>
      <c r="T7442" s="419"/>
      <c r="V7442" s="196"/>
      <c r="W7442" s="419"/>
      <c r="X7442" s="419"/>
      <c r="Z7442" s="419"/>
      <c r="AA7442" s="419"/>
      <c r="AB7442" s="419"/>
      <c r="AD7442" s="419"/>
      <c r="AE7442" s="419"/>
      <c r="AF7442" s="419"/>
      <c r="AH7442" s="419"/>
      <c r="AI7442" s="419"/>
      <c r="AJ7442" s="419"/>
      <c r="AL7442" s="419"/>
      <c r="AM7442" s="419"/>
      <c r="AN7442" s="403"/>
      <c r="AO7442" s="419"/>
      <c r="AP7442" s="419"/>
      <c r="AQ7442" s="419"/>
      <c r="AR7442" s="419"/>
      <c r="AS7442" s="419"/>
      <c r="AT7442" s="419"/>
      <c r="AU7442" s="419"/>
      <c r="AV7442" s="419"/>
      <c r="AX7442" s="419"/>
      <c r="AY7442" s="419"/>
      <c r="AZ7442" s="419"/>
      <c r="BB7442" s="419"/>
      <c r="BC7442" s="419"/>
      <c r="BD7442" s="419"/>
      <c r="BF7442" s="419"/>
      <c r="BG7442" s="419"/>
      <c r="BH7442" s="419"/>
      <c r="BJ7442" s="419"/>
      <c r="BK7442" s="419"/>
      <c r="BL7442" s="419"/>
      <c r="BN7442" s="419"/>
      <c r="BO7442" s="419"/>
      <c r="BP7442" s="419"/>
      <c r="BR7442" s="419"/>
      <c r="BS7442" s="419"/>
      <c r="BT7442" s="419"/>
      <c r="BV7442" s="419"/>
      <c r="BW7442" s="419"/>
      <c r="BX7442" s="397"/>
      <c r="BZ7442" s="449"/>
      <c r="CB7442" s="419"/>
      <c r="CC7442" s="419"/>
      <c r="CD7442" s="419"/>
      <c r="CF7442" s="419"/>
      <c r="CG7442" s="419"/>
      <c r="CH7442" s="419"/>
    </row>
    <row r="7443" spans="3:86" ht="21" thickBot="1">
      <c r="C7443" s="425"/>
      <c r="P7443" s="431"/>
      <c r="R7443" s="419"/>
      <c r="S7443" s="446"/>
      <c r="T7443" s="419"/>
      <c r="V7443" s="196"/>
      <c r="W7443" s="419"/>
      <c r="X7443" s="419"/>
      <c r="Z7443" s="419"/>
      <c r="AA7443" s="419"/>
      <c r="AB7443" s="419"/>
      <c r="AD7443" s="419"/>
      <c r="AE7443" s="419"/>
      <c r="AF7443" s="419"/>
      <c r="AH7443" s="419"/>
      <c r="AI7443" s="419"/>
      <c r="AJ7443" s="419"/>
      <c r="AL7443" s="419"/>
      <c r="AM7443" s="419"/>
      <c r="AN7443" s="403"/>
      <c r="AO7443" s="419"/>
      <c r="AP7443" s="419"/>
      <c r="AQ7443" s="419"/>
      <c r="AR7443" s="419"/>
      <c r="AS7443" s="419"/>
      <c r="AT7443" s="419"/>
      <c r="AU7443" s="419"/>
      <c r="AV7443" s="419"/>
      <c r="AX7443" s="419"/>
      <c r="AY7443" s="419"/>
      <c r="AZ7443" s="419"/>
      <c r="BB7443" s="419"/>
      <c r="BC7443" s="419"/>
      <c r="BD7443" s="419"/>
      <c r="BF7443" s="419"/>
      <c r="BG7443" s="419"/>
      <c r="BH7443" s="419"/>
      <c r="BJ7443" s="419"/>
      <c r="BK7443" s="419"/>
      <c r="BL7443" s="419"/>
      <c r="BN7443" s="419"/>
      <c r="BO7443" s="419"/>
      <c r="BP7443" s="419"/>
      <c r="BR7443" s="419"/>
      <c r="BS7443" s="419"/>
      <c r="BT7443" s="419"/>
      <c r="BV7443" s="419"/>
      <c r="BW7443" s="419"/>
      <c r="BX7443" s="397"/>
      <c r="BZ7443" s="449"/>
      <c r="CB7443" s="419"/>
      <c r="CC7443" s="419"/>
      <c r="CD7443" s="419"/>
      <c r="CF7443" s="419"/>
      <c r="CG7443" s="419"/>
      <c r="CH7443" s="419"/>
    </row>
    <row r="7444" spans="3:86" ht="21" thickBot="1">
      <c r="C7444" s="425"/>
      <c r="P7444" s="431"/>
      <c r="R7444" s="419"/>
      <c r="S7444" s="446"/>
      <c r="T7444" s="419"/>
      <c r="V7444" s="196"/>
      <c r="W7444" s="419"/>
      <c r="X7444" s="419"/>
      <c r="Z7444" s="419"/>
      <c r="AA7444" s="419"/>
      <c r="AB7444" s="419"/>
      <c r="AD7444" s="419"/>
      <c r="AE7444" s="419"/>
      <c r="AF7444" s="419"/>
      <c r="AH7444" s="419"/>
      <c r="AI7444" s="419"/>
      <c r="AJ7444" s="419"/>
      <c r="AL7444" s="419"/>
      <c r="AM7444" s="419"/>
      <c r="AN7444" s="403"/>
      <c r="AO7444" s="419"/>
      <c r="AP7444" s="419"/>
      <c r="AQ7444" s="419"/>
      <c r="AR7444" s="419"/>
      <c r="AS7444" s="419"/>
      <c r="AT7444" s="419"/>
      <c r="AU7444" s="419"/>
      <c r="AV7444" s="419"/>
      <c r="AX7444" s="419"/>
      <c r="AY7444" s="419"/>
      <c r="AZ7444" s="419"/>
      <c r="BB7444" s="419"/>
      <c r="BC7444" s="419"/>
      <c r="BD7444" s="419"/>
      <c r="BF7444" s="419"/>
      <c r="BG7444" s="419"/>
      <c r="BH7444" s="419"/>
      <c r="BJ7444" s="419"/>
      <c r="BK7444" s="419"/>
      <c r="BL7444" s="419"/>
      <c r="BN7444" s="419"/>
      <c r="BO7444" s="419"/>
      <c r="BP7444" s="419"/>
      <c r="BR7444" s="419"/>
      <c r="BS7444" s="419"/>
      <c r="BT7444" s="419"/>
      <c r="BV7444" s="419"/>
      <c r="BW7444" s="419"/>
      <c r="BX7444" s="397"/>
      <c r="BZ7444" s="449"/>
      <c r="CB7444" s="419"/>
      <c r="CC7444" s="419"/>
      <c r="CD7444" s="419"/>
      <c r="CF7444" s="419"/>
      <c r="CG7444" s="419"/>
      <c r="CH7444" s="419"/>
    </row>
    <row r="7445" spans="3:86" ht="21" thickBot="1">
      <c r="C7445" s="425"/>
      <c r="P7445" s="431"/>
      <c r="R7445" s="419"/>
      <c r="S7445" s="446"/>
      <c r="T7445" s="419"/>
      <c r="V7445" s="196"/>
      <c r="W7445" s="419"/>
      <c r="X7445" s="419"/>
      <c r="Z7445" s="419"/>
      <c r="AA7445" s="419"/>
      <c r="AB7445" s="419"/>
      <c r="AD7445" s="419"/>
      <c r="AE7445" s="419"/>
      <c r="AF7445" s="419"/>
      <c r="AH7445" s="419"/>
      <c r="AI7445" s="419"/>
      <c r="AJ7445" s="419"/>
      <c r="AL7445" s="419"/>
      <c r="AM7445" s="419"/>
      <c r="AN7445" s="403"/>
      <c r="AO7445" s="419"/>
      <c r="AP7445" s="419"/>
      <c r="AQ7445" s="419"/>
      <c r="AR7445" s="419"/>
      <c r="AS7445" s="419"/>
      <c r="AT7445" s="419"/>
      <c r="AU7445" s="419"/>
      <c r="AV7445" s="419"/>
      <c r="AX7445" s="419"/>
      <c r="AY7445" s="419"/>
      <c r="AZ7445" s="419"/>
      <c r="BB7445" s="419"/>
      <c r="BC7445" s="419"/>
      <c r="BD7445" s="419"/>
      <c r="BF7445" s="419"/>
      <c r="BG7445" s="419"/>
      <c r="BH7445" s="419"/>
      <c r="BJ7445" s="419"/>
      <c r="BK7445" s="419"/>
      <c r="BL7445" s="419"/>
      <c r="BN7445" s="419"/>
      <c r="BO7445" s="419"/>
      <c r="BP7445" s="419"/>
      <c r="BR7445" s="419"/>
      <c r="BS7445" s="419"/>
      <c r="BT7445" s="419"/>
      <c r="BV7445" s="419"/>
      <c r="BW7445" s="419"/>
      <c r="BX7445" s="397"/>
      <c r="BZ7445" s="449"/>
      <c r="CB7445" s="419"/>
      <c r="CC7445" s="419"/>
      <c r="CD7445" s="419"/>
      <c r="CF7445" s="419"/>
      <c r="CG7445" s="419"/>
      <c r="CH7445" s="419"/>
    </row>
    <row r="7446" spans="3:86" ht="21" thickBot="1">
      <c r="C7446" s="425"/>
      <c r="P7446" s="431"/>
      <c r="R7446" s="419"/>
      <c r="S7446" s="446"/>
      <c r="T7446" s="419"/>
      <c r="V7446" s="196"/>
      <c r="W7446" s="419"/>
      <c r="X7446" s="419"/>
      <c r="Z7446" s="419"/>
      <c r="AA7446" s="419"/>
      <c r="AB7446" s="419"/>
      <c r="AD7446" s="419"/>
      <c r="AE7446" s="419"/>
      <c r="AF7446" s="419"/>
      <c r="AH7446" s="419"/>
      <c r="AI7446" s="419"/>
      <c r="AJ7446" s="419"/>
      <c r="AL7446" s="419"/>
      <c r="AM7446" s="419"/>
      <c r="AN7446" s="403"/>
      <c r="AO7446" s="419"/>
      <c r="AP7446" s="419"/>
      <c r="AQ7446" s="419"/>
      <c r="AR7446" s="419"/>
      <c r="AS7446" s="419"/>
      <c r="AT7446" s="419"/>
      <c r="AU7446" s="419"/>
      <c r="AV7446" s="419"/>
      <c r="AX7446" s="419"/>
      <c r="AY7446" s="419"/>
      <c r="AZ7446" s="419"/>
      <c r="BB7446" s="419"/>
      <c r="BC7446" s="419"/>
      <c r="BD7446" s="419"/>
      <c r="BF7446" s="419"/>
      <c r="BG7446" s="419"/>
      <c r="BH7446" s="419"/>
      <c r="BJ7446" s="419"/>
      <c r="BK7446" s="419"/>
      <c r="BL7446" s="419"/>
      <c r="BN7446" s="419"/>
      <c r="BO7446" s="419"/>
      <c r="BP7446" s="419"/>
      <c r="BR7446" s="419"/>
      <c r="BS7446" s="419"/>
      <c r="BT7446" s="419"/>
      <c r="BV7446" s="419"/>
      <c r="BW7446" s="419"/>
      <c r="BX7446" s="397"/>
      <c r="BZ7446" s="449"/>
      <c r="CB7446" s="419"/>
      <c r="CC7446" s="419"/>
      <c r="CD7446" s="419"/>
      <c r="CF7446" s="419"/>
      <c r="CG7446" s="419"/>
      <c r="CH7446" s="419"/>
    </row>
    <row r="7447" spans="3:86" ht="21" thickBot="1">
      <c r="C7447" s="425"/>
      <c r="P7447" s="431"/>
      <c r="R7447" s="419"/>
      <c r="S7447" s="446"/>
      <c r="T7447" s="419"/>
      <c r="V7447" s="196"/>
      <c r="W7447" s="419"/>
      <c r="X7447" s="419"/>
      <c r="Z7447" s="419"/>
      <c r="AA7447" s="419"/>
      <c r="AB7447" s="419"/>
      <c r="AD7447" s="419"/>
      <c r="AE7447" s="419"/>
      <c r="AF7447" s="419"/>
      <c r="AH7447" s="419"/>
      <c r="AI7447" s="419"/>
      <c r="AJ7447" s="419"/>
      <c r="AL7447" s="419"/>
      <c r="AM7447" s="419"/>
      <c r="AN7447" s="403"/>
      <c r="AO7447" s="419"/>
      <c r="AP7447" s="419"/>
      <c r="AQ7447" s="419"/>
      <c r="AR7447" s="419"/>
      <c r="AS7447" s="419"/>
      <c r="AT7447" s="419"/>
      <c r="AU7447" s="419"/>
      <c r="AV7447" s="419"/>
      <c r="AX7447" s="419"/>
      <c r="AY7447" s="419"/>
      <c r="AZ7447" s="419"/>
      <c r="BB7447" s="419"/>
      <c r="BC7447" s="419"/>
      <c r="BD7447" s="419"/>
      <c r="BF7447" s="419"/>
      <c r="BG7447" s="419"/>
      <c r="BH7447" s="419"/>
      <c r="BJ7447" s="419"/>
      <c r="BK7447" s="419"/>
      <c r="BL7447" s="419"/>
      <c r="BN7447" s="419"/>
      <c r="BO7447" s="419"/>
      <c r="BP7447" s="419"/>
      <c r="BR7447" s="419"/>
      <c r="BS7447" s="419"/>
      <c r="BT7447" s="419"/>
      <c r="BV7447" s="419"/>
      <c r="BW7447" s="419"/>
      <c r="BX7447" s="397"/>
      <c r="BZ7447" s="449"/>
      <c r="CB7447" s="419"/>
      <c r="CC7447" s="419"/>
      <c r="CD7447" s="419"/>
      <c r="CF7447" s="419"/>
      <c r="CG7447" s="419"/>
      <c r="CH7447" s="419"/>
    </row>
    <row r="7448" spans="3:86" ht="21" thickBot="1">
      <c r="C7448" s="425"/>
      <c r="P7448" s="431"/>
      <c r="R7448" s="419"/>
      <c r="S7448" s="446"/>
      <c r="T7448" s="419"/>
      <c r="V7448" s="196"/>
      <c r="W7448" s="419"/>
      <c r="X7448" s="419"/>
      <c r="Z7448" s="419"/>
      <c r="AA7448" s="419"/>
      <c r="AB7448" s="419"/>
      <c r="AD7448" s="419"/>
      <c r="AE7448" s="419"/>
      <c r="AF7448" s="419"/>
      <c r="AH7448" s="419"/>
      <c r="AI7448" s="419"/>
      <c r="AJ7448" s="419"/>
      <c r="AL7448" s="419"/>
      <c r="AM7448" s="419"/>
      <c r="AN7448" s="403"/>
      <c r="AO7448" s="419"/>
      <c r="AP7448" s="419"/>
      <c r="AQ7448" s="419"/>
      <c r="AR7448" s="419"/>
      <c r="AS7448" s="419"/>
      <c r="AT7448" s="419"/>
      <c r="AU7448" s="419"/>
      <c r="AV7448" s="419"/>
      <c r="AX7448" s="419"/>
      <c r="AY7448" s="419"/>
      <c r="AZ7448" s="419"/>
      <c r="BB7448" s="419"/>
      <c r="BC7448" s="419"/>
      <c r="BD7448" s="419"/>
      <c r="BF7448" s="419"/>
      <c r="BG7448" s="419"/>
      <c r="BH7448" s="419"/>
      <c r="BJ7448" s="419"/>
      <c r="BK7448" s="419"/>
      <c r="BL7448" s="419"/>
      <c r="BN7448" s="419"/>
      <c r="BO7448" s="419"/>
      <c r="BP7448" s="419"/>
      <c r="BR7448" s="419"/>
      <c r="BS7448" s="419"/>
      <c r="BT7448" s="419"/>
      <c r="BV7448" s="419"/>
      <c r="BW7448" s="419"/>
      <c r="BX7448" s="397"/>
      <c r="BZ7448" s="449"/>
      <c r="CB7448" s="419"/>
      <c r="CC7448" s="419"/>
      <c r="CD7448" s="419"/>
      <c r="CF7448" s="419"/>
      <c r="CG7448" s="419"/>
      <c r="CH7448" s="419"/>
    </row>
    <row r="7449" spans="3:86" ht="21" thickBot="1">
      <c r="C7449" s="425"/>
      <c r="P7449" s="431"/>
      <c r="R7449" s="419"/>
      <c r="S7449" s="446"/>
      <c r="T7449" s="419"/>
      <c r="V7449" s="196"/>
      <c r="W7449" s="419"/>
      <c r="X7449" s="419"/>
      <c r="Z7449" s="419"/>
      <c r="AA7449" s="419"/>
      <c r="AB7449" s="419"/>
      <c r="AD7449" s="419"/>
      <c r="AE7449" s="419"/>
      <c r="AF7449" s="419"/>
      <c r="AH7449" s="419"/>
      <c r="AI7449" s="419"/>
      <c r="AJ7449" s="419"/>
      <c r="AL7449" s="419"/>
      <c r="AM7449" s="419"/>
      <c r="AN7449" s="403"/>
      <c r="AO7449" s="419"/>
      <c r="AP7449" s="419"/>
      <c r="AQ7449" s="419"/>
      <c r="AR7449" s="419"/>
      <c r="AS7449" s="419"/>
      <c r="AT7449" s="419"/>
      <c r="AU7449" s="419"/>
      <c r="AV7449" s="419"/>
      <c r="AX7449" s="419"/>
      <c r="AY7449" s="419"/>
      <c r="AZ7449" s="419"/>
      <c r="BB7449" s="419"/>
      <c r="BC7449" s="419"/>
      <c r="BD7449" s="419"/>
      <c r="BF7449" s="419"/>
      <c r="BG7449" s="419"/>
      <c r="BH7449" s="419"/>
      <c r="BJ7449" s="419"/>
      <c r="BK7449" s="419"/>
      <c r="BL7449" s="419"/>
      <c r="BN7449" s="419"/>
      <c r="BO7449" s="419"/>
      <c r="BP7449" s="419"/>
      <c r="BR7449" s="419"/>
      <c r="BS7449" s="419"/>
      <c r="BT7449" s="419"/>
      <c r="BV7449" s="419"/>
      <c r="BW7449" s="419"/>
      <c r="BX7449" s="397"/>
      <c r="BZ7449" s="449"/>
      <c r="CB7449" s="419"/>
      <c r="CC7449" s="419"/>
      <c r="CD7449" s="419"/>
      <c r="CF7449" s="419"/>
      <c r="CG7449" s="419"/>
      <c r="CH7449" s="419"/>
    </row>
    <row r="7450" spans="3:86" ht="21" thickBot="1">
      <c r="C7450" s="425"/>
      <c r="P7450" s="431"/>
      <c r="R7450" s="419"/>
      <c r="S7450" s="446"/>
      <c r="T7450" s="419"/>
      <c r="V7450" s="196"/>
      <c r="W7450" s="419"/>
      <c r="X7450" s="419"/>
      <c r="Z7450" s="419"/>
      <c r="AA7450" s="419"/>
      <c r="AB7450" s="419"/>
      <c r="AD7450" s="419"/>
      <c r="AE7450" s="419"/>
      <c r="AF7450" s="419"/>
      <c r="AH7450" s="419"/>
      <c r="AI7450" s="419"/>
      <c r="AJ7450" s="419"/>
      <c r="AL7450" s="419"/>
      <c r="AM7450" s="419"/>
      <c r="AN7450" s="403"/>
      <c r="AO7450" s="419"/>
      <c r="AP7450" s="419"/>
      <c r="AQ7450" s="419"/>
      <c r="AR7450" s="419"/>
      <c r="AS7450" s="419"/>
      <c r="AT7450" s="419"/>
      <c r="AU7450" s="419"/>
      <c r="AV7450" s="419"/>
      <c r="AX7450" s="419"/>
      <c r="AY7450" s="419"/>
      <c r="AZ7450" s="419"/>
      <c r="BB7450" s="419"/>
      <c r="BC7450" s="419"/>
      <c r="BD7450" s="419"/>
      <c r="BF7450" s="419"/>
      <c r="BG7450" s="419"/>
      <c r="BH7450" s="419"/>
      <c r="BJ7450" s="419"/>
      <c r="BK7450" s="419"/>
      <c r="BL7450" s="419"/>
      <c r="BN7450" s="419"/>
      <c r="BO7450" s="419"/>
      <c r="BP7450" s="419"/>
      <c r="BR7450" s="419"/>
      <c r="BS7450" s="419"/>
      <c r="BT7450" s="419"/>
      <c r="BV7450" s="419"/>
      <c r="BW7450" s="419"/>
      <c r="BX7450" s="397"/>
      <c r="BZ7450" s="449"/>
      <c r="CB7450" s="419"/>
      <c r="CC7450" s="419"/>
      <c r="CD7450" s="419"/>
      <c r="CF7450" s="419"/>
      <c r="CG7450" s="419"/>
      <c r="CH7450" s="419"/>
    </row>
    <row r="7451" spans="3:86" ht="21" thickBot="1">
      <c r="C7451" s="425"/>
      <c r="P7451" s="431"/>
      <c r="R7451" s="419"/>
      <c r="S7451" s="446"/>
      <c r="T7451" s="419"/>
      <c r="V7451" s="196"/>
      <c r="W7451" s="419"/>
      <c r="X7451" s="419"/>
      <c r="Z7451" s="419"/>
      <c r="AA7451" s="419"/>
      <c r="AB7451" s="419"/>
      <c r="AD7451" s="419"/>
      <c r="AE7451" s="419"/>
      <c r="AF7451" s="419"/>
      <c r="AH7451" s="419"/>
      <c r="AI7451" s="419"/>
      <c r="AJ7451" s="419"/>
      <c r="AL7451" s="419"/>
      <c r="AM7451" s="419"/>
      <c r="AN7451" s="403"/>
      <c r="AO7451" s="419"/>
      <c r="AP7451" s="419"/>
      <c r="AQ7451" s="419"/>
      <c r="AR7451" s="419"/>
      <c r="AS7451" s="419"/>
      <c r="AT7451" s="419"/>
      <c r="AU7451" s="419"/>
      <c r="AV7451" s="419"/>
      <c r="AX7451" s="419"/>
      <c r="AY7451" s="419"/>
      <c r="AZ7451" s="419"/>
      <c r="BB7451" s="419"/>
      <c r="BC7451" s="419"/>
      <c r="BD7451" s="419"/>
      <c r="BF7451" s="419"/>
      <c r="BG7451" s="419"/>
      <c r="BH7451" s="419"/>
      <c r="BJ7451" s="419"/>
      <c r="BK7451" s="419"/>
      <c r="BL7451" s="419"/>
      <c r="BN7451" s="419"/>
      <c r="BO7451" s="419"/>
      <c r="BP7451" s="419"/>
      <c r="BR7451" s="419"/>
      <c r="BS7451" s="419"/>
      <c r="BT7451" s="419"/>
      <c r="BV7451" s="419"/>
      <c r="BW7451" s="419"/>
      <c r="BX7451" s="397"/>
      <c r="BZ7451" s="449"/>
      <c r="CB7451" s="419"/>
      <c r="CC7451" s="419"/>
      <c r="CD7451" s="419"/>
      <c r="CF7451" s="419"/>
      <c r="CG7451" s="419"/>
      <c r="CH7451" s="419"/>
    </row>
    <row r="7452" spans="3:86" ht="21" thickBot="1">
      <c r="C7452" s="425"/>
      <c r="P7452" s="431"/>
      <c r="R7452" s="419"/>
      <c r="S7452" s="446"/>
      <c r="T7452" s="419"/>
      <c r="V7452" s="196"/>
      <c r="W7452" s="419"/>
      <c r="X7452" s="419"/>
      <c r="Z7452" s="419"/>
      <c r="AA7452" s="419"/>
      <c r="AB7452" s="419"/>
      <c r="AD7452" s="419"/>
      <c r="AE7452" s="419"/>
      <c r="AF7452" s="419"/>
      <c r="AH7452" s="419"/>
      <c r="AI7452" s="419"/>
      <c r="AJ7452" s="419"/>
      <c r="AL7452" s="419"/>
      <c r="AM7452" s="419"/>
      <c r="AN7452" s="403"/>
      <c r="AO7452" s="419"/>
      <c r="AP7452" s="419"/>
      <c r="AQ7452" s="419"/>
      <c r="AR7452" s="419"/>
      <c r="AS7452" s="419"/>
      <c r="AT7452" s="419"/>
      <c r="AU7452" s="419"/>
      <c r="AV7452" s="419"/>
      <c r="AX7452" s="419"/>
      <c r="AY7452" s="419"/>
      <c r="AZ7452" s="419"/>
      <c r="BB7452" s="419"/>
      <c r="BC7452" s="419"/>
      <c r="BD7452" s="419"/>
      <c r="BF7452" s="419"/>
      <c r="BG7452" s="419"/>
      <c r="BH7452" s="419"/>
      <c r="BJ7452" s="419"/>
      <c r="BK7452" s="419"/>
      <c r="BL7452" s="419"/>
      <c r="BN7452" s="419"/>
      <c r="BO7452" s="419"/>
      <c r="BP7452" s="419"/>
      <c r="BR7452" s="419"/>
      <c r="BS7452" s="419"/>
      <c r="BT7452" s="419"/>
      <c r="BV7452" s="419"/>
      <c r="BW7452" s="419"/>
      <c r="BX7452" s="397"/>
      <c r="BZ7452" s="449"/>
      <c r="CB7452" s="419"/>
      <c r="CC7452" s="419"/>
      <c r="CD7452" s="419"/>
      <c r="CF7452" s="419"/>
      <c r="CG7452" s="419"/>
      <c r="CH7452" s="419"/>
    </row>
    <row r="7453" spans="3:86" ht="21" thickBot="1">
      <c r="C7453" s="425"/>
      <c r="P7453" s="431"/>
      <c r="R7453" s="419"/>
      <c r="S7453" s="446"/>
      <c r="T7453" s="419"/>
      <c r="V7453" s="196"/>
      <c r="W7453" s="419"/>
      <c r="X7453" s="419"/>
      <c r="Z7453" s="419"/>
      <c r="AA7453" s="419"/>
      <c r="AB7453" s="419"/>
      <c r="AD7453" s="419"/>
      <c r="AE7453" s="419"/>
      <c r="AF7453" s="419"/>
      <c r="AH7453" s="419"/>
      <c r="AI7453" s="419"/>
      <c r="AJ7453" s="419"/>
      <c r="AL7453" s="419"/>
      <c r="AM7453" s="419"/>
      <c r="AN7453" s="403"/>
      <c r="AO7453" s="419"/>
      <c r="AP7453" s="419"/>
      <c r="AQ7453" s="419"/>
      <c r="AR7453" s="419"/>
      <c r="AS7453" s="419"/>
      <c r="AT7453" s="419"/>
      <c r="AU7453" s="419"/>
      <c r="AV7453" s="419"/>
      <c r="AX7453" s="419"/>
      <c r="AY7453" s="419"/>
      <c r="AZ7453" s="419"/>
      <c r="BB7453" s="419"/>
      <c r="BC7453" s="419"/>
      <c r="BD7453" s="419"/>
      <c r="BF7453" s="419"/>
      <c r="BG7453" s="419"/>
      <c r="BH7453" s="419"/>
      <c r="BJ7453" s="419"/>
      <c r="BK7453" s="419"/>
      <c r="BL7453" s="419"/>
      <c r="BN7453" s="419"/>
      <c r="BO7453" s="419"/>
      <c r="BP7453" s="419"/>
      <c r="BR7453" s="419"/>
      <c r="BS7453" s="419"/>
      <c r="BT7453" s="419"/>
      <c r="BV7453" s="419"/>
      <c r="BW7453" s="419"/>
      <c r="BX7453" s="397"/>
      <c r="BZ7453" s="449"/>
      <c r="CB7453" s="419"/>
      <c r="CC7453" s="419"/>
      <c r="CD7453" s="419"/>
      <c r="CF7453" s="419"/>
      <c r="CG7453" s="419"/>
      <c r="CH7453" s="419"/>
    </row>
    <row r="7454" spans="3:86" ht="21" thickBot="1">
      <c r="C7454" s="425"/>
      <c r="P7454" s="431"/>
      <c r="R7454" s="419"/>
      <c r="S7454" s="446"/>
      <c r="T7454" s="419"/>
      <c r="V7454" s="196"/>
      <c r="W7454" s="419"/>
      <c r="X7454" s="419"/>
      <c r="Z7454" s="419"/>
      <c r="AA7454" s="419"/>
      <c r="AB7454" s="419"/>
      <c r="AD7454" s="419"/>
      <c r="AE7454" s="419"/>
      <c r="AF7454" s="419"/>
      <c r="AH7454" s="419"/>
      <c r="AI7454" s="419"/>
      <c r="AJ7454" s="419"/>
      <c r="AL7454" s="419"/>
      <c r="AM7454" s="419"/>
      <c r="AN7454" s="403"/>
      <c r="AO7454" s="419"/>
      <c r="AP7454" s="419"/>
      <c r="AQ7454" s="419"/>
      <c r="AR7454" s="419"/>
      <c r="AS7454" s="419"/>
      <c r="AT7454" s="419"/>
      <c r="AU7454" s="419"/>
      <c r="AV7454" s="419"/>
      <c r="AX7454" s="419"/>
      <c r="AY7454" s="419"/>
      <c r="AZ7454" s="419"/>
      <c r="BB7454" s="419"/>
      <c r="BC7454" s="419"/>
      <c r="BD7454" s="419"/>
      <c r="BF7454" s="419"/>
      <c r="BG7454" s="419"/>
      <c r="BH7454" s="419"/>
      <c r="BJ7454" s="419"/>
      <c r="BK7454" s="419"/>
      <c r="BL7454" s="419"/>
      <c r="BN7454" s="419"/>
      <c r="BO7454" s="419"/>
      <c r="BP7454" s="419"/>
      <c r="BR7454" s="419"/>
      <c r="BS7454" s="419"/>
      <c r="BT7454" s="419"/>
      <c r="BV7454" s="419"/>
      <c r="BW7454" s="419"/>
      <c r="BX7454" s="397"/>
      <c r="BZ7454" s="449"/>
      <c r="CB7454" s="419"/>
      <c r="CC7454" s="419"/>
      <c r="CD7454" s="419"/>
      <c r="CF7454" s="419"/>
      <c r="CG7454" s="419"/>
      <c r="CH7454" s="419"/>
    </row>
    <row r="7455" spans="3:86" ht="21" thickBot="1">
      <c r="C7455" s="425"/>
      <c r="P7455" s="431"/>
      <c r="R7455" s="419"/>
      <c r="S7455" s="446"/>
      <c r="T7455" s="419"/>
      <c r="V7455" s="196"/>
      <c r="W7455" s="419"/>
      <c r="X7455" s="419"/>
      <c r="Z7455" s="419"/>
      <c r="AA7455" s="419"/>
      <c r="AB7455" s="419"/>
      <c r="AD7455" s="419"/>
      <c r="AE7455" s="419"/>
      <c r="AF7455" s="419"/>
      <c r="AH7455" s="419"/>
      <c r="AI7455" s="419"/>
      <c r="AJ7455" s="419"/>
      <c r="AL7455" s="419"/>
      <c r="AM7455" s="419"/>
      <c r="AN7455" s="403"/>
      <c r="AO7455" s="419"/>
      <c r="AP7455" s="419"/>
      <c r="AQ7455" s="419"/>
      <c r="AR7455" s="419"/>
      <c r="AS7455" s="419"/>
      <c r="AT7455" s="419"/>
      <c r="AU7455" s="419"/>
      <c r="AV7455" s="419"/>
      <c r="AX7455" s="419"/>
      <c r="AY7455" s="419"/>
      <c r="AZ7455" s="419"/>
      <c r="BB7455" s="419"/>
      <c r="BC7455" s="419"/>
      <c r="BD7455" s="419"/>
      <c r="BF7455" s="419"/>
      <c r="BG7455" s="419"/>
      <c r="BH7455" s="419"/>
      <c r="BJ7455" s="419"/>
      <c r="BK7455" s="419"/>
      <c r="BL7455" s="419"/>
      <c r="BN7455" s="419"/>
      <c r="BO7455" s="419"/>
      <c r="BP7455" s="419"/>
      <c r="BR7455" s="419"/>
      <c r="BS7455" s="419"/>
      <c r="BT7455" s="419"/>
      <c r="BV7455" s="419"/>
      <c r="BW7455" s="419"/>
      <c r="BX7455" s="397"/>
      <c r="BZ7455" s="449"/>
      <c r="CB7455" s="419"/>
      <c r="CC7455" s="419"/>
      <c r="CD7455" s="419"/>
      <c r="CF7455" s="419"/>
      <c r="CG7455" s="419"/>
      <c r="CH7455" s="419"/>
    </row>
    <row r="7456" spans="3:86" ht="21" thickBot="1">
      <c r="C7456" s="425"/>
      <c r="P7456" s="431"/>
      <c r="R7456" s="419"/>
      <c r="S7456" s="446"/>
      <c r="T7456" s="419"/>
      <c r="V7456" s="196"/>
      <c r="W7456" s="419"/>
      <c r="X7456" s="419"/>
      <c r="Z7456" s="419"/>
      <c r="AA7456" s="419"/>
      <c r="AB7456" s="419"/>
      <c r="AD7456" s="419"/>
      <c r="AE7456" s="419"/>
      <c r="AF7456" s="419"/>
      <c r="AH7456" s="419"/>
      <c r="AI7456" s="419"/>
      <c r="AJ7456" s="419"/>
      <c r="AL7456" s="419"/>
      <c r="AM7456" s="419"/>
      <c r="AN7456" s="403"/>
      <c r="AO7456" s="419"/>
      <c r="AP7456" s="419"/>
      <c r="AQ7456" s="419"/>
      <c r="AR7456" s="419"/>
      <c r="AS7456" s="419"/>
      <c r="AT7456" s="419"/>
      <c r="AU7456" s="419"/>
      <c r="AV7456" s="419"/>
      <c r="AX7456" s="419"/>
      <c r="AY7456" s="419"/>
      <c r="AZ7456" s="419"/>
      <c r="BB7456" s="419"/>
      <c r="BC7456" s="419"/>
      <c r="BD7456" s="419"/>
      <c r="BF7456" s="419"/>
      <c r="BG7456" s="419"/>
      <c r="BH7456" s="419"/>
      <c r="BJ7456" s="419"/>
      <c r="BK7456" s="419"/>
      <c r="BL7456" s="419"/>
      <c r="BN7456" s="419"/>
      <c r="BO7456" s="419"/>
      <c r="BP7456" s="419"/>
      <c r="BR7456" s="419"/>
      <c r="BS7456" s="419"/>
      <c r="BT7456" s="419"/>
      <c r="BV7456" s="419"/>
      <c r="BW7456" s="419"/>
      <c r="BX7456" s="397"/>
      <c r="BZ7456" s="449"/>
      <c r="CB7456" s="419"/>
      <c r="CC7456" s="419"/>
      <c r="CD7456" s="419"/>
      <c r="CF7456" s="419"/>
      <c r="CG7456" s="419"/>
      <c r="CH7456" s="419"/>
    </row>
    <row r="7457" spans="3:86" ht="21" thickBot="1">
      <c r="C7457" s="425"/>
      <c r="P7457" s="431"/>
      <c r="R7457" s="419"/>
      <c r="S7457" s="446"/>
      <c r="T7457" s="419"/>
      <c r="V7457" s="196"/>
      <c r="W7457" s="419"/>
      <c r="X7457" s="419"/>
      <c r="Z7457" s="419"/>
      <c r="AA7457" s="419"/>
      <c r="AB7457" s="419"/>
      <c r="AD7457" s="419"/>
      <c r="AE7457" s="419"/>
      <c r="AF7457" s="419"/>
      <c r="AH7457" s="419"/>
      <c r="AI7457" s="419"/>
      <c r="AJ7457" s="419"/>
      <c r="AL7457" s="419"/>
      <c r="AM7457" s="419"/>
      <c r="AN7457" s="403"/>
      <c r="AO7457" s="419"/>
      <c r="AP7457" s="419"/>
      <c r="AQ7457" s="419"/>
      <c r="AR7457" s="419"/>
      <c r="AS7457" s="419"/>
      <c r="AT7457" s="419"/>
      <c r="AU7457" s="419"/>
      <c r="AV7457" s="419"/>
      <c r="AX7457" s="419"/>
      <c r="AY7457" s="419"/>
      <c r="AZ7457" s="419"/>
      <c r="BB7457" s="419"/>
      <c r="BC7457" s="419"/>
      <c r="BD7457" s="419"/>
      <c r="BF7457" s="419"/>
      <c r="BG7457" s="419"/>
      <c r="BH7457" s="419"/>
      <c r="BJ7457" s="419"/>
      <c r="BK7457" s="419"/>
      <c r="BL7457" s="419"/>
      <c r="BN7457" s="419"/>
      <c r="BO7457" s="419"/>
      <c r="BP7457" s="419"/>
      <c r="BR7457" s="419"/>
      <c r="BS7457" s="419"/>
      <c r="BT7457" s="419"/>
      <c r="BV7457" s="419"/>
      <c r="BW7457" s="419"/>
      <c r="BX7457" s="397"/>
      <c r="BZ7457" s="449"/>
      <c r="CB7457" s="419"/>
      <c r="CC7457" s="419"/>
      <c r="CD7457" s="419"/>
      <c r="CF7457" s="419"/>
      <c r="CG7457" s="419"/>
      <c r="CH7457" s="419"/>
    </row>
    <row r="7458" spans="3:86" ht="21" thickBot="1">
      <c r="C7458" s="425"/>
      <c r="P7458" s="431"/>
      <c r="R7458" s="419"/>
      <c r="S7458" s="446"/>
      <c r="T7458" s="419"/>
      <c r="V7458" s="196"/>
      <c r="W7458" s="419"/>
      <c r="X7458" s="419"/>
      <c r="Z7458" s="419"/>
      <c r="AA7458" s="419"/>
      <c r="AB7458" s="419"/>
      <c r="AD7458" s="419"/>
      <c r="AE7458" s="419"/>
      <c r="AF7458" s="419"/>
      <c r="AH7458" s="419"/>
      <c r="AI7458" s="419"/>
      <c r="AJ7458" s="419"/>
      <c r="AL7458" s="419"/>
      <c r="AM7458" s="419"/>
      <c r="AN7458" s="403"/>
      <c r="AO7458" s="419"/>
      <c r="AP7458" s="419"/>
      <c r="AQ7458" s="419"/>
      <c r="AR7458" s="419"/>
      <c r="AS7458" s="419"/>
      <c r="AT7458" s="419"/>
      <c r="AU7458" s="419"/>
      <c r="AV7458" s="419"/>
      <c r="AX7458" s="419"/>
      <c r="AY7458" s="419"/>
      <c r="AZ7458" s="419"/>
      <c r="BB7458" s="419"/>
      <c r="BC7458" s="419"/>
      <c r="BD7458" s="419"/>
      <c r="BF7458" s="419"/>
      <c r="BG7458" s="419"/>
      <c r="BH7458" s="419"/>
      <c r="BJ7458" s="419"/>
      <c r="BK7458" s="419"/>
      <c r="BL7458" s="419"/>
      <c r="BN7458" s="419"/>
      <c r="BO7458" s="419"/>
      <c r="BP7458" s="419"/>
      <c r="BR7458" s="419"/>
      <c r="BS7458" s="419"/>
      <c r="BT7458" s="419"/>
      <c r="BV7458" s="419"/>
      <c r="BW7458" s="419"/>
      <c r="BX7458" s="397"/>
      <c r="BZ7458" s="449"/>
      <c r="CB7458" s="419"/>
      <c r="CC7458" s="419"/>
      <c r="CD7458" s="419"/>
      <c r="CF7458" s="419"/>
      <c r="CG7458" s="419"/>
      <c r="CH7458" s="419"/>
    </row>
    <row r="7459" spans="3:86" ht="21" thickBot="1">
      <c r="C7459" s="425"/>
      <c r="P7459" s="431"/>
      <c r="R7459" s="419"/>
      <c r="S7459" s="446"/>
      <c r="T7459" s="419"/>
      <c r="V7459" s="196"/>
      <c r="W7459" s="419"/>
      <c r="X7459" s="419"/>
      <c r="Z7459" s="419"/>
      <c r="AA7459" s="419"/>
      <c r="AB7459" s="419"/>
      <c r="AD7459" s="419"/>
      <c r="AE7459" s="419"/>
      <c r="AF7459" s="419"/>
      <c r="AH7459" s="419"/>
      <c r="AI7459" s="419"/>
      <c r="AJ7459" s="419"/>
      <c r="AL7459" s="419"/>
      <c r="AM7459" s="419"/>
      <c r="AN7459" s="403"/>
      <c r="AO7459" s="419"/>
      <c r="AP7459" s="419"/>
      <c r="AQ7459" s="419"/>
      <c r="AR7459" s="419"/>
      <c r="AS7459" s="419"/>
      <c r="AT7459" s="419"/>
      <c r="AU7459" s="419"/>
      <c r="AV7459" s="419"/>
      <c r="AX7459" s="419"/>
      <c r="AY7459" s="419"/>
      <c r="AZ7459" s="419"/>
      <c r="BB7459" s="419"/>
      <c r="BC7459" s="419"/>
      <c r="BD7459" s="419"/>
      <c r="BF7459" s="419"/>
      <c r="BG7459" s="419"/>
      <c r="BH7459" s="419"/>
      <c r="BJ7459" s="419"/>
      <c r="BK7459" s="419"/>
      <c r="BL7459" s="419"/>
      <c r="BN7459" s="419"/>
      <c r="BO7459" s="419"/>
      <c r="BP7459" s="419"/>
      <c r="BR7459" s="419"/>
      <c r="BS7459" s="419"/>
      <c r="BT7459" s="419"/>
      <c r="BV7459" s="419"/>
      <c r="BW7459" s="419"/>
      <c r="BX7459" s="397"/>
      <c r="BZ7459" s="449"/>
      <c r="CB7459" s="419"/>
      <c r="CC7459" s="419"/>
      <c r="CD7459" s="419"/>
      <c r="CF7459" s="419"/>
      <c r="CG7459" s="419"/>
      <c r="CH7459" s="419"/>
    </row>
    <row r="7460" spans="3:86" ht="21" thickBot="1">
      <c r="C7460" s="425"/>
      <c r="P7460" s="431"/>
      <c r="R7460" s="419"/>
      <c r="S7460" s="446"/>
      <c r="T7460" s="419"/>
      <c r="V7460" s="196"/>
      <c r="W7460" s="419"/>
      <c r="X7460" s="419"/>
      <c r="Z7460" s="419"/>
      <c r="AA7460" s="419"/>
      <c r="AB7460" s="419"/>
      <c r="AD7460" s="419"/>
      <c r="AE7460" s="419"/>
      <c r="AF7460" s="419"/>
      <c r="AH7460" s="419"/>
      <c r="AI7460" s="419"/>
      <c r="AJ7460" s="419"/>
      <c r="AL7460" s="419"/>
      <c r="AM7460" s="419"/>
      <c r="AN7460" s="403"/>
      <c r="AO7460" s="419"/>
      <c r="AP7460" s="419"/>
      <c r="AQ7460" s="419"/>
      <c r="AR7460" s="419"/>
      <c r="AS7460" s="419"/>
      <c r="AT7460" s="419"/>
      <c r="AU7460" s="419"/>
      <c r="AV7460" s="419"/>
      <c r="AX7460" s="419"/>
      <c r="AY7460" s="419"/>
      <c r="AZ7460" s="419"/>
      <c r="BB7460" s="419"/>
      <c r="BC7460" s="419"/>
      <c r="BD7460" s="419"/>
      <c r="BF7460" s="419"/>
      <c r="BG7460" s="419"/>
      <c r="BH7460" s="419"/>
      <c r="BJ7460" s="419"/>
      <c r="BK7460" s="419"/>
      <c r="BL7460" s="419"/>
      <c r="BN7460" s="419"/>
      <c r="BO7460" s="419"/>
      <c r="BP7460" s="419"/>
      <c r="BR7460" s="419"/>
      <c r="BS7460" s="419"/>
      <c r="BT7460" s="419"/>
      <c r="BV7460" s="419"/>
      <c r="BW7460" s="419"/>
      <c r="BX7460" s="397"/>
      <c r="BZ7460" s="449"/>
      <c r="CB7460" s="419"/>
      <c r="CC7460" s="419"/>
      <c r="CD7460" s="419"/>
      <c r="CF7460" s="419"/>
      <c r="CG7460" s="419"/>
      <c r="CH7460" s="419"/>
    </row>
    <row r="7461" spans="3:86" ht="21" thickBot="1">
      <c r="C7461" s="425"/>
      <c r="P7461" s="431"/>
      <c r="R7461" s="419"/>
      <c r="S7461" s="446"/>
      <c r="T7461" s="419"/>
      <c r="V7461" s="196"/>
      <c r="W7461" s="419"/>
      <c r="X7461" s="419"/>
      <c r="Z7461" s="419"/>
      <c r="AA7461" s="419"/>
      <c r="AB7461" s="419"/>
      <c r="AD7461" s="419"/>
      <c r="AE7461" s="419"/>
      <c r="AF7461" s="419"/>
      <c r="AH7461" s="419"/>
      <c r="AI7461" s="419"/>
      <c r="AJ7461" s="419"/>
      <c r="AL7461" s="419"/>
      <c r="AM7461" s="419"/>
      <c r="AN7461" s="403"/>
      <c r="AO7461" s="419"/>
      <c r="AP7461" s="419"/>
      <c r="AQ7461" s="419"/>
      <c r="AR7461" s="419"/>
      <c r="AS7461" s="419"/>
      <c r="AT7461" s="419"/>
      <c r="AU7461" s="419"/>
      <c r="AV7461" s="419"/>
      <c r="AX7461" s="419"/>
      <c r="AY7461" s="419"/>
      <c r="AZ7461" s="419"/>
      <c r="BB7461" s="419"/>
      <c r="BC7461" s="419"/>
      <c r="BD7461" s="419"/>
      <c r="BF7461" s="419"/>
      <c r="BG7461" s="419"/>
      <c r="BH7461" s="419"/>
      <c r="BJ7461" s="419"/>
      <c r="BK7461" s="419"/>
      <c r="BL7461" s="419"/>
      <c r="BN7461" s="419"/>
      <c r="BO7461" s="419"/>
      <c r="BP7461" s="419"/>
      <c r="BR7461" s="419"/>
      <c r="BS7461" s="419"/>
      <c r="BT7461" s="419"/>
      <c r="BV7461" s="419"/>
      <c r="BW7461" s="419"/>
      <c r="BX7461" s="397"/>
      <c r="BZ7461" s="449"/>
      <c r="CB7461" s="419"/>
      <c r="CC7461" s="419"/>
      <c r="CD7461" s="419"/>
      <c r="CF7461" s="419"/>
      <c r="CG7461" s="419"/>
      <c r="CH7461" s="419"/>
    </row>
    <row r="7462" spans="3:86" ht="21" thickBot="1">
      <c r="C7462" s="425"/>
      <c r="P7462" s="431"/>
      <c r="R7462" s="419"/>
      <c r="S7462" s="446"/>
      <c r="T7462" s="419"/>
      <c r="V7462" s="196"/>
      <c r="W7462" s="419"/>
      <c r="X7462" s="419"/>
      <c r="Z7462" s="419"/>
      <c r="AA7462" s="419"/>
      <c r="AB7462" s="419"/>
      <c r="AD7462" s="419"/>
      <c r="AE7462" s="419"/>
      <c r="AF7462" s="419"/>
      <c r="AH7462" s="419"/>
      <c r="AI7462" s="419"/>
      <c r="AJ7462" s="419"/>
      <c r="AL7462" s="419"/>
      <c r="AM7462" s="419"/>
      <c r="AN7462" s="403"/>
      <c r="AO7462" s="419"/>
      <c r="AP7462" s="419"/>
      <c r="AQ7462" s="419"/>
      <c r="AR7462" s="419"/>
      <c r="AS7462" s="419"/>
      <c r="AT7462" s="419"/>
      <c r="AU7462" s="419"/>
      <c r="AV7462" s="419"/>
      <c r="AX7462" s="419"/>
      <c r="AY7462" s="419"/>
      <c r="AZ7462" s="419"/>
      <c r="BB7462" s="419"/>
      <c r="BC7462" s="419"/>
      <c r="BD7462" s="419"/>
      <c r="BF7462" s="419"/>
      <c r="BG7462" s="419"/>
      <c r="BH7462" s="419"/>
      <c r="BJ7462" s="419"/>
      <c r="BK7462" s="419"/>
      <c r="BL7462" s="419"/>
      <c r="BN7462" s="419"/>
      <c r="BO7462" s="419"/>
      <c r="BP7462" s="419"/>
      <c r="BR7462" s="419"/>
      <c r="BS7462" s="419"/>
      <c r="BT7462" s="419"/>
      <c r="BV7462" s="419"/>
      <c r="BW7462" s="419"/>
      <c r="BX7462" s="397"/>
      <c r="BZ7462" s="449"/>
      <c r="CB7462" s="419"/>
      <c r="CC7462" s="419"/>
      <c r="CD7462" s="419"/>
      <c r="CF7462" s="419"/>
      <c r="CG7462" s="419"/>
      <c r="CH7462" s="419"/>
    </row>
    <row r="7463" spans="3:86" ht="21" thickBot="1">
      <c r="C7463" s="425"/>
      <c r="P7463" s="431"/>
      <c r="R7463" s="419"/>
      <c r="S7463" s="446"/>
      <c r="T7463" s="419"/>
      <c r="V7463" s="196"/>
      <c r="W7463" s="419"/>
      <c r="X7463" s="419"/>
      <c r="Z7463" s="419"/>
      <c r="AA7463" s="419"/>
      <c r="AB7463" s="419"/>
      <c r="AD7463" s="419"/>
      <c r="AE7463" s="419"/>
      <c r="AF7463" s="419"/>
      <c r="AH7463" s="419"/>
      <c r="AI7463" s="419"/>
      <c r="AJ7463" s="419"/>
      <c r="AL7463" s="419"/>
      <c r="AM7463" s="419"/>
      <c r="AN7463" s="403"/>
      <c r="AO7463" s="419"/>
      <c r="AP7463" s="419"/>
      <c r="AQ7463" s="419"/>
      <c r="AR7463" s="419"/>
      <c r="AS7463" s="419"/>
      <c r="AT7463" s="419"/>
      <c r="AU7463" s="419"/>
      <c r="AV7463" s="419"/>
      <c r="AX7463" s="419"/>
      <c r="AY7463" s="419"/>
      <c r="AZ7463" s="419"/>
      <c r="BB7463" s="419"/>
      <c r="BC7463" s="419"/>
      <c r="BD7463" s="419"/>
      <c r="BF7463" s="419"/>
      <c r="BG7463" s="419"/>
      <c r="BH7463" s="419"/>
      <c r="BJ7463" s="419"/>
      <c r="BK7463" s="419"/>
      <c r="BL7463" s="419"/>
      <c r="BN7463" s="419"/>
      <c r="BO7463" s="419"/>
      <c r="BP7463" s="419"/>
      <c r="BR7463" s="419"/>
      <c r="BS7463" s="419"/>
      <c r="BT7463" s="419"/>
      <c r="BV7463" s="419"/>
      <c r="BW7463" s="419"/>
      <c r="BX7463" s="397"/>
      <c r="BZ7463" s="449"/>
      <c r="CB7463" s="419"/>
      <c r="CC7463" s="419"/>
      <c r="CD7463" s="419"/>
      <c r="CF7463" s="419"/>
      <c r="CG7463" s="419"/>
      <c r="CH7463" s="419"/>
    </row>
    <row r="7464" spans="3:86" ht="21" thickBot="1">
      <c r="C7464" s="425"/>
      <c r="P7464" s="431"/>
      <c r="R7464" s="419"/>
      <c r="S7464" s="446"/>
      <c r="T7464" s="419"/>
      <c r="V7464" s="196"/>
      <c r="W7464" s="419"/>
      <c r="X7464" s="419"/>
      <c r="Z7464" s="419"/>
      <c r="AA7464" s="419"/>
      <c r="AB7464" s="419"/>
      <c r="AD7464" s="419"/>
      <c r="AE7464" s="419"/>
      <c r="AF7464" s="419"/>
      <c r="AH7464" s="419"/>
      <c r="AI7464" s="419"/>
      <c r="AJ7464" s="419"/>
      <c r="AL7464" s="419"/>
      <c r="AM7464" s="419"/>
      <c r="AN7464" s="403"/>
      <c r="AO7464" s="419"/>
      <c r="AP7464" s="419"/>
      <c r="AQ7464" s="419"/>
      <c r="AR7464" s="419"/>
      <c r="AS7464" s="419"/>
      <c r="AT7464" s="419"/>
      <c r="AU7464" s="419"/>
      <c r="AV7464" s="419"/>
      <c r="AX7464" s="419"/>
      <c r="AY7464" s="419"/>
      <c r="AZ7464" s="419"/>
      <c r="BB7464" s="419"/>
      <c r="BC7464" s="419"/>
      <c r="BD7464" s="419"/>
      <c r="BF7464" s="419"/>
      <c r="BG7464" s="419"/>
      <c r="BH7464" s="419"/>
      <c r="BJ7464" s="419"/>
      <c r="BK7464" s="419"/>
      <c r="BL7464" s="419"/>
      <c r="BN7464" s="419"/>
      <c r="BO7464" s="419"/>
      <c r="BP7464" s="419"/>
      <c r="BR7464" s="419"/>
      <c r="BS7464" s="419"/>
      <c r="BT7464" s="419"/>
      <c r="BV7464" s="419"/>
      <c r="BW7464" s="419"/>
      <c r="BX7464" s="397"/>
      <c r="BZ7464" s="449"/>
      <c r="CB7464" s="419"/>
      <c r="CC7464" s="419"/>
      <c r="CD7464" s="419"/>
      <c r="CF7464" s="419"/>
      <c r="CG7464" s="419"/>
      <c r="CH7464" s="419"/>
    </row>
    <row r="7465" spans="3:86" ht="21" thickBot="1">
      <c r="C7465" s="425"/>
      <c r="P7465" s="431"/>
      <c r="R7465" s="419"/>
      <c r="S7465" s="446"/>
      <c r="T7465" s="419"/>
      <c r="V7465" s="196"/>
      <c r="W7465" s="419"/>
      <c r="X7465" s="419"/>
      <c r="Z7465" s="419"/>
      <c r="AA7465" s="419"/>
      <c r="AB7465" s="419"/>
      <c r="AD7465" s="419"/>
      <c r="AE7465" s="419"/>
      <c r="AF7465" s="419"/>
      <c r="AH7465" s="419"/>
      <c r="AI7465" s="419"/>
      <c r="AJ7465" s="419"/>
      <c r="AL7465" s="419"/>
      <c r="AM7465" s="419"/>
      <c r="AN7465" s="403"/>
      <c r="AO7465" s="419"/>
      <c r="AP7465" s="419"/>
      <c r="AQ7465" s="419"/>
      <c r="AR7465" s="419"/>
      <c r="AS7465" s="419"/>
      <c r="AT7465" s="419"/>
      <c r="AU7465" s="419"/>
      <c r="AV7465" s="419"/>
      <c r="AX7465" s="419"/>
      <c r="AY7465" s="419"/>
      <c r="AZ7465" s="419"/>
      <c r="BB7465" s="419"/>
      <c r="BC7465" s="419"/>
      <c r="BD7465" s="419"/>
      <c r="BF7465" s="419"/>
      <c r="BG7465" s="419"/>
      <c r="BH7465" s="419"/>
      <c r="BJ7465" s="419"/>
      <c r="BK7465" s="419"/>
      <c r="BL7465" s="419"/>
      <c r="BN7465" s="419"/>
      <c r="BO7465" s="419"/>
      <c r="BP7465" s="419"/>
      <c r="BR7465" s="419"/>
      <c r="BS7465" s="419"/>
      <c r="BT7465" s="419"/>
      <c r="BV7465" s="419"/>
      <c r="BW7465" s="419"/>
      <c r="BX7465" s="397"/>
      <c r="BZ7465" s="449"/>
      <c r="CB7465" s="419"/>
      <c r="CC7465" s="419"/>
      <c r="CD7465" s="419"/>
      <c r="CF7465" s="419"/>
      <c r="CG7465" s="419"/>
      <c r="CH7465" s="419"/>
    </row>
    <row r="7466" spans="3:86" ht="21" thickBot="1">
      <c r="C7466" s="425"/>
      <c r="P7466" s="431"/>
      <c r="R7466" s="419"/>
      <c r="S7466" s="446"/>
      <c r="T7466" s="419"/>
      <c r="V7466" s="196"/>
      <c r="W7466" s="419"/>
      <c r="X7466" s="419"/>
      <c r="Z7466" s="419"/>
      <c r="AA7466" s="419"/>
      <c r="AB7466" s="419"/>
      <c r="AD7466" s="419"/>
      <c r="AE7466" s="419"/>
      <c r="AF7466" s="419"/>
      <c r="AH7466" s="419"/>
      <c r="AI7466" s="419"/>
      <c r="AJ7466" s="419"/>
      <c r="AL7466" s="419"/>
      <c r="AM7466" s="419"/>
      <c r="AN7466" s="403"/>
      <c r="AO7466" s="419"/>
      <c r="AP7466" s="419"/>
      <c r="AQ7466" s="419"/>
      <c r="AR7466" s="419"/>
      <c r="AS7466" s="419"/>
      <c r="AT7466" s="419"/>
      <c r="AU7466" s="419"/>
      <c r="AV7466" s="419"/>
      <c r="AX7466" s="419"/>
      <c r="AY7466" s="419"/>
      <c r="AZ7466" s="419"/>
      <c r="BB7466" s="419"/>
      <c r="BC7466" s="419"/>
      <c r="BD7466" s="419"/>
      <c r="BF7466" s="419"/>
      <c r="BG7466" s="419"/>
      <c r="BH7466" s="419"/>
      <c r="BJ7466" s="419"/>
      <c r="BK7466" s="419"/>
      <c r="BL7466" s="419"/>
      <c r="BN7466" s="419"/>
      <c r="BO7466" s="419"/>
      <c r="BP7466" s="419"/>
      <c r="BR7466" s="419"/>
      <c r="BS7466" s="419"/>
      <c r="BT7466" s="419"/>
      <c r="BV7466" s="419"/>
      <c r="BW7466" s="419"/>
      <c r="BX7466" s="397"/>
      <c r="BZ7466" s="449"/>
      <c r="CB7466" s="419"/>
      <c r="CC7466" s="419"/>
      <c r="CD7466" s="419"/>
      <c r="CF7466" s="419"/>
      <c r="CG7466" s="419"/>
      <c r="CH7466" s="419"/>
    </row>
    <row r="7467" spans="3:86" ht="21" thickBot="1">
      <c r="C7467" s="425"/>
      <c r="P7467" s="431"/>
      <c r="R7467" s="419"/>
      <c r="S7467" s="446"/>
      <c r="T7467" s="419"/>
      <c r="V7467" s="196"/>
      <c r="W7467" s="419"/>
      <c r="X7467" s="419"/>
      <c r="Z7467" s="419"/>
      <c r="AA7467" s="419"/>
      <c r="AB7467" s="419"/>
      <c r="AD7467" s="419"/>
      <c r="AE7467" s="419"/>
      <c r="AF7467" s="419"/>
      <c r="AH7467" s="419"/>
      <c r="AI7467" s="419"/>
      <c r="AJ7467" s="419"/>
      <c r="AL7467" s="419"/>
      <c r="AM7467" s="419"/>
      <c r="AN7467" s="403"/>
      <c r="AO7467" s="419"/>
      <c r="AP7467" s="419"/>
      <c r="AQ7467" s="419"/>
      <c r="AR7467" s="419"/>
      <c r="AS7467" s="419"/>
      <c r="AT7467" s="419"/>
      <c r="AU7467" s="419"/>
      <c r="AV7467" s="419"/>
      <c r="AX7467" s="419"/>
      <c r="AY7467" s="419"/>
      <c r="AZ7467" s="419"/>
      <c r="BB7467" s="419"/>
      <c r="BC7467" s="419"/>
      <c r="BD7467" s="419"/>
      <c r="BF7467" s="419"/>
      <c r="BG7467" s="419"/>
      <c r="BH7467" s="419"/>
      <c r="BJ7467" s="419"/>
      <c r="BK7467" s="419"/>
      <c r="BL7467" s="419"/>
      <c r="BN7467" s="419"/>
      <c r="BO7467" s="419"/>
      <c r="BP7467" s="419"/>
      <c r="BR7467" s="419"/>
      <c r="BS7467" s="419"/>
      <c r="BT7467" s="419"/>
      <c r="BV7467" s="419"/>
      <c r="BW7467" s="419"/>
      <c r="BX7467" s="397"/>
      <c r="BZ7467" s="449"/>
      <c r="CB7467" s="419"/>
      <c r="CC7467" s="419"/>
      <c r="CD7467" s="419"/>
      <c r="CF7467" s="419"/>
      <c r="CG7467" s="419"/>
      <c r="CH7467" s="419"/>
    </row>
    <row r="7468" spans="3:86" ht="21" thickBot="1">
      <c r="C7468" s="425"/>
      <c r="P7468" s="431"/>
      <c r="R7468" s="419"/>
      <c r="S7468" s="446"/>
      <c r="T7468" s="419"/>
      <c r="V7468" s="196"/>
      <c r="W7468" s="419"/>
      <c r="X7468" s="419"/>
      <c r="Z7468" s="419"/>
      <c r="AA7468" s="419"/>
      <c r="AB7468" s="419"/>
      <c r="AD7468" s="419"/>
      <c r="AE7468" s="419"/>
      <c r="AF7468" s="419"/>
      <c r="AH7468" s="419"/>
      <c r="AI7468" s="419"/>
      <c r="AJ7468" s="419"/>
      <c r="AL7468" s="419"/>
      <c r="AM7468" s="419"/>
      <c r="AN7468" s="403"/>
      <c r="AO7468" s="419"/>
      <c r="AP7468" s="419"/>
      <c r="AQ7468" s="419"/>
      <c r="AR7468" s="419"/>
      <c r="AS7468" s="419"/>
      <c r="AT7468" s="419"/>
      <c r="AU7468" s="419"/>
      <c r="AV7468" s="419"/>
      <c r="AX7468" s="419"/>
      <c r="AY7468" s="419"/>
      <c r="AZ7468" s="419"/>
      <c r="BB7468" s="419"/>
      <c r="BC7468" s="419"/>
      <c r="BD7468" s="419"/>
      <c r="BF7468" s="419"/>
      <c r="BG7468" s="419"/>
      <c r="BH7468" s="419"/>
      <c r="BJ7468" s="419"/>
      <c r="BK7468" s="419"/>
      <c r="BL7468" s="419"/>
      <c r="BN7468" s="419"/>
      <c r="BO7468" s="419"/>
      <c r="BP7468" s="419"/>
      <c r="BR7468" s="419"/>
      <c r="BS7468" s="419"/>
      <c r="BT7468" s="419"/>
      <c r="BV7468" s="419"/>
      <c r="BW7468" s="419"/>
      <c r="BX7468" s="397"/>
      <c r="BZ7468" s="449"/>
      <c r="CB7468" s="419"/>
      <c r="CC7468" s="419"/>
      <c r="CD7468" s="419"/>
      <c r="CF7468" s="419"/>
      <c r="CG7468" s="419"/>
      <c r="CH7468" s="419"/>
    </row>
    <row r="7469" spans="3:86" ht="21" thickBot="1">
      <c r="C7469" s="425"/>
      <c r="P7469" s="431"/>
      <c r="R7469" s="419"/>
      <c r="S7469" s="446"/>
      <c r="T7469" s="419"/>
      <c r="V7469" s="196"/>
      <c r="W7469" s="419"/>
      <c r="X7469" s="419"/>
      <c r="Z7469" s="419"/>
      <c r="AA7469" s="419"/>
      <c r="AB7469" s="419"/>
      <c r="AD7469" s="419"/>
      <c r="AE7469" s="419"/>
      <c r="AF7469" s="419"/>
      <c r="AH7469" s="419"/>
      <c r="AI7469" s="419"/>
      <c r="AJ7469" s="419"/>
      <c r="AL7469" s="419"/>
      <c r="AM7469" s="419"/>
      <c r="AN7469" s="403"/>
      <c r="AO7469" s="419"/>
      <c r="AP7469" s="419"/>
      <c r="AQ7469" s="419"/>
      <c r="AR7469" s="419"/>
      <c r="AS7469" s="419"/>
      <c r="AT7469" s="419"/>
      <c r="AU7469" s="419"/>
      <c r="AV7469" s="419"/>
      <c r="AX7469" s="419"/>
      <c r="AY7469" s="419"/>
      <c r="AZ7469" s="419"/>
      <c r="BB7469" s="419"/>
      <c r="BC7469" s="419"/>
      <c r="BD7469" s="419"/>
      <c r="BF7469" s="419"/>
      <c r="BG7469" s="419"/>
      <c r="BH7469" s="419"/>
      <c r="BJ7469" s="419"/>
      <c r="BK7469" s="419"/>
      <c r="BL7469" s="419"/>
      <c r="BN7469" s="419"/>
      <c r="BO7469" s="419"/>
      <c r="BP7469" s="419"/>
      <c r="BR7469" s="419"/>
      <c r="BS7469" s="419"/>
      <c r="BT7469" s="419"/>
      <c r="BV7469" s="419"/>
      <c r="BW7469" s="419"/>
      <c r="BX7469" s="397"/>
      <c r="BZ7469" s="449"/>
      <c r="CB7469" s="419"/>
      <c r="CC7469" s="419"/>
      <c r="CD7469" s="419"/>
      <c r="CF7469" s="419"/>
      <c r="CG7469" s="419"/>
      <c r="CH7469" s="419"/>
    </row>
    <row r="7470" spans="3:86" ht="21" thickBot="1">
      <c r="C7470" s="425"/>
      <c r="P7470" s="431"/>
      <c r="R7470" s="419"/>
      <c r="S7470" s="446"/>
      <c r="T7470" s="419"/>
      <c r="V7470" s="196"/>
      <c r="W7470" s="419"/>
      <c r="X7470" s="419"/>
      <c r="Z7470" s="419"/>
      <c r="AA7470" s="419"/>
      <c r="AB7470" s="419"/>
      <c r="AD7470" s="419"/>
      <c r="AE7470" s="419"/>
      <c r="AF7470" s="419"/>
      <c r="AH7470" s="419"/>
      <c r="AI7470" s="419"/>
      <c r="AJ7470" s="419"/>
      <c r="AL7470" s="419"/>
      <c r="AM7470" s="419"/>
      <c r="AN7470" s="403"/>
      <c r="AO7470" s="419"/>
      <c r="AP7470" s="419"/>
      <c r="AQ7470" s="419"/>
      <c r="AR7470" s="419"/>
      <c r="AS7470" s="419"/>
      <c r="AT7470" s="419"/>
      <c r="AU7470" s="419"/>
      <c r="AV7470" s="419"/>
      <c r="AX7470" s="419"/>
      <c r="AY7470" s="419"/>
      <c r="AZ7470" s="419"/>
      <c r="BB7470" s="419"/>
      <c r="BC7470" s="419"/>
      <c r="BD7470" s="419"/>
      <c r="BF7470" s="419"/>
      <c r="BG7470" s="419"/>
      <c r="BH7470" s="419"/>
      <c r="BJ7470" s="419"/>
      <c r="BK7470" s="419"/>
      <c r="BL7470" s="419"/>
      <c r="BN7470" s="419"/>
      <c r="BO7470" s="419"/>
      <c r="BP7470" s="419"/>
      <c r="BR7470" s="419"/>
      <c r="BS7470" s="419"/>
      <c r="BT7470" s="419"/>
      <c r="BV7470" s="419"/>
      <c r="BW7470" s="419"/>
      <c r="BX7470" s="397"/>
      <c r="BZ7470" s="449"/>
      <c r="CB7470" s="419"/>
      <c r="CC7470" s="419"/>
      <c r="CD7470" s="419"/>
      <c r="CF7470" s="419"/>
      <c r="CG7470" s="419"/>
      <c r="CH7470" s="419"/>
    </row>
    <row r="7471" spans="3:86" ht="21" thickBot="1">
      <c r="C7471" s="425"/>
      <c r="P7471" s="431"/>
      <c r="R7471" s="419"/>
      <c r="S7471" s="446"/>
      <c r="T7471" s="419"/>
      <c r="V7471" s="196"/>
      <c r="W7471" s="419"/>
      <c r="X7471" s="419"/>
      <c r="Z7471" s="419"/>
      <c r="AA7471" s="419"/>
      <c r="AB7471" s="419"/>
      <c r="AD7471" s="419"/>
      <c r="AE7471" s="419"/>
      <c r="AF7471" s="419"/>
      <c r="AH7471" s="419"/>
      <c r="AI7471" s="419"/>
      <c r="AJ7471" s="419"/>
      <c r="AL7471" s="419"/>
      <c r="AM7471" s="419"/>
      <c r="AN7471" s="403"/>
      <c r="AO7471" s="419"/>
      <c r="AP7471" s="419"/>
      <c r="AQ7471" s="419"/>
      <c r="AR7471" s="419"/>
      <c r="AS7471" s="419"/>
      <c r="AT7471" s="419"/>
      <c r="AU7471" s="419"/>
      <c r="AV7471" s="419"/>
      <c r="AX7471" s="419"/>
      <c r="AY7471" s="419"/>
      <c r="AZ7471" s="419"/>
      <c r="BB7471" s="419"/>
      <c r="BC7471" s="419"/>
      <c r="BD7471" s="419"/>
      <c r="BF7471" s="419"/>
      <c r="BG7471" s="419"/>
      <c r="BH7471" s="419"/>
      <c r="BJ7471" s="419"/>
      <c r="BK7471" s="419"/>
      <c r="BL7471" s="419"/>
      <c r="BN7471" s="419"/>
      <c r="BO7471" s="419"/>
      <c r="BP7471" s="419"/>
      <c r="BR7471" s="419"/>
      <c r="BS7471" s="419"/>
      <c r="BT7471" s="419"/>
      <c r="BV7471" s="419"/>
      <c r="BW7471" s="419"/>
      <c r="BX7471" s="397"/>
      <c r="BZ7471" s="449"/>
      <c r="CB7471" s="419"/>
      <c r="CC7471" s="419"/>
      <c r="CD7471" s="419"/>
      <c r="CF7471" s="419"/>
      <c r="CG7471" s="419"/>
      <c r="CH7471" s="419"/>
    </row>
    <row r="7472" spans="3:86" ht="21" thickBot="1">
      <c r="C7472" s="425"/>
      <c r="P7472" s="431"/>
      <c r="R7472" s="419"/>
      <c r="S7472" s="446"/>
      <c r="T7472" s="419"/>
      <c r="V7472" s="196"/>
      <c r="W7472" s="419"/>
      <c r="X7472" s="419"/>
      <c r="Z7472" s="419"/>
      <c r="AA7472" s="419"/>
      <c r="AB7472" s="419"/>
      <c r="AD7472" s="419"/>
      <c r="AE7472" s="419"/>
      <c r="AF7472" s="419"/>
      <c r="AH7472" s="419"/>
      <c r="AI7472" s="419"/>
      <c r="AJ7472" s="419"/>
      <c r="AL7472" s="419"/>
      <c r="AM7472" s="419"/>
      <c r="AN7472" s="403"/>
      <c r="AO7472" s="419"/>
      <c r="AP7472" s="419"/>
      <c r="AQ7472" s="419"/>
      <c r="AR7472" s="419"/>
      <c r="AS7472" s="419"/>
      <c r="AT7472" s="419"/>
      <c r="AU7472" s="419"/>
      <c r="AV7472" s="419"/>
      <c r="AX7472" s="419"/>
      <c r="AY7472" s="419"/>
      <c r="AZ7472" s="419"/>
      <c r="BB7472" s="419"/>
      <c r="BC7472" s="419"/>
      <c r="BD7472" s="419"/>
      <c r="BF7472" s="419"/>
      <c r="BG7472" s="419"/>
      <c r="BH7472" s="419"/>
      <c r="BJ7472" s="419"/>
      <c r="BK7472" s="419"/>
      <c r="BL7472" s="419"/>
      <c r="BN7472" s="419"/>
      <c r="BO7472" s="419"/>
      <c r="BP7472" s="419"/>
      <c r="BR7472" s="419"/>
      <c r="BS7472" s="419"/>
      <c r="BT7472" s="419"/>
      <c r="BV7472" s="419"/>
      <c r="BW7472" s="419"/>
      <c r="BX7472" s="397"/>
      <c r="BZ7472" s="449"/>
      <c r="CB7472" s="419"/>
      <c r="CC7472" s="419"/>
      <c r="CD7472" s="419"/>
      <c r="CF7472" s="419"/>
      <c r="CG7472" s="419"/>
      <c r="CH7472" s="419"/>
    </row>
    <row r="7473" spans="3:86" ht="21" thickBot="1">
      <c r="C7473" s="425"/>
      <c r="P7473" s="431"/>
      <c r="R7473" s="419"/>
      <c r="S7473" s="446"/>
      <c r="T7473" s="419"/>
      <c r="V7473" s="196"/>
      <c r="W7473" s="419"/>
      <c r="X7473" s="419"/>
      <c r="Z7473" s="419"/>
      <c r="AA7473" s="419"/>
      <c r="AB7473" s="419"/>
      <c r="AD7473" s="419"/>
      <c r="AE7473" s="419"/>
      <c r="AF7473" s="419"/>
      <c r="AH7473" s="419"/>
      <c r="AI7473" s="419"/>
      <c r="AJ7473" s="419"/>
      <c r="AL7473" s="419"/>
      <c r="AM7473" s="419"/>
      <c r="AN7473" s="403"/>
      <c r="AO7473" s="419"/>
      <c r="AP7473" s="419"/>
      <c r="AQ7473" s="419"/>
      <c r="AR7473" s="419"/>
      <c r="AS7473" s="419"/>
      <c r="AT7473" s="419"/>
      <c r="AU7473" s="419"/>
      <c r="AV7473" s="419"/>
      <c r="AX7473" s="419"/>
      <c r="AY7473" s="419"/>
      <c r="AZ7473" s="419"/>
      <c r="BB7473" s="419"/>
      <c r="BC7473" s="419"/>
      <c r="BD7473" s="419"/>
      <c r="BF7473" s="419"/>
      <c r="BG7473" s="419"/>
      <c r="BH7473" s="419"/>
      <c r="BJ7473" s="419"/>
      <c r="BK7473" s="419"/>
      <c r="BL7473" s="419"/>
      <c r="BN7473" s="419"/>
      <c r="BO7473" s="419"/>
      <c r="BP7473" s="419"/>
      <c r="BR7473" s="419"/>
      <c r="BS7473" s="419"/>
      <c r="BT7473" s="419"/>
      <c r="BV7473" s="419"/>
      <c r="BW7473" s="419"/>
      <c r="BX7473" s="397"/>
      <c r="BZ7473" s="449"/>
      <c r="CB7473" s="419"/>
      <c r="CC7473" s="419"/>
      <c r="CD7473" s="419"/>
      <c r="CF7473" s="419"/>
      <c r="CG7473" s="419"/>
      <c r="CH7473" s="419"/>
    </row>
    <row r="7474" spans="3:86" ht="21" thickBot="1">
      <c r="C7474" s="425"/>
      <c r="P7474" s="431"/>
      <c r="R7474" s="419"/>
      <c r="S7474" s="446"/>
      <c r="T7474" s="419"/>
      <c r="V7474" s="196"/>
      <c r="W7474" s="419"/>
      <c r="X7474" s="419"/>
      <c r="Z7474" s="419"/>
      <c r="AA7474" s="419"/>
      <c r="AB7474" s="419"/>
      <c r="AD7474" s="419"/>
      <c r="AE7474" s="419"/>
      <c r="AF7474" s="419"/>
      <c r="AH7474" s="419"/>
      <c r="AI7474" s="419"/>
      <c r="AJ7474" s="419"/>
      <c r="AL7474" s="419"/>
      <c r="AM7474" s="419"/>
      <c r="AN7474" s="403"/>
      <c r="AO7474" s="419"/>
      <c r="AP7474" s="419"/>
      <c r="AQ7474" s="419"/>
      <c r="AR7474" s="419"/>
      <c r="AS7474" s="419"/>
      <c r="AT7474" s="419"/>
      <c r="AU7474" s="419"/>
      <c r="AV7474" s="419"/>
      <c r="AX7474" s="419"/>
      <c r="AY7474" s="419"/>
      <c r="AZ7474" s="419"/>
      <c r="BB7474" s="419"/>
      <c r="BC7474" s="419"/>
      <c r="BD7474" s="419"/>
      <c r="BF7474" s="419"/>
      <c r="BG7474" s="419"/>
      <c r="BH7474" s="419"/>
      <c r="BJ7474" s="419"/>
      <c r="BK7474" s="419"/>
      <c r="BL7474" s="419"/>
      <c r="BN7474" s="419"/>
      <c r="BO7474" s="419"/>
      <c r="BP7474" s="419"/>
      <c r="BR7474" s="419"/>
      <c r="BS7474" s="419"/>
      <c r="BT7474" s="419"/>
      <c r="BV7474" s="419"/>
      <c r="BW7474" s="419"/>
      <c r="BX7474" s="397"/>
      <c r="BZ7474" s="449"/>
      <c r="CB7474" s="419"/>
      <c r="CC7474" s="419"/>
      <c r="CD7474" s="419"/>
      <c r="CF7474" s="419"/>
      <c r="CG7474" s="419"/>
      <c r="CH7474" s="419"/>
    </row>
    <row r="7475" spans="3:86" ht="21" thickBot="1">
      <c r="C7475" s="425"/>
      <c r="P7475" s="431"/>
      <c r="R7475" s="419"/>
      <c r="S7475" s="446"/>
      <c r="T7475" s="419"/>
      <c r="V7475" s="196"/>
      <c r="W7475" s="419"/>
      <c r="X7475" s="419"/>
      <c r="Z7475" s="419"/>
      <c r="AA7475" s="419"/>
      <c r="AB7475" s="419"/>
      <c r="AD7475" s="419"/>
      <c r="AE7475" s="419"/>
      <c r="AF7475" s="419"/>
      <c r="AH7475" s="419"/>
      <c r="AI7475" s="419"/>
      <c r="AJ7475" s="419"/>
      <c r="AL7475" s="419"/>
      <c r="AM7475" s="419"/>
      <c r="AN7475" s="403"/>
      <c r="AO7475" s="419"/>
      <c r="AP7475" s="419"/>
      <c r="AQ7475" s="419"/>
      <c r="AR7475" s="419"/>
      <c r="AS7475" s="419"/>
      <c r="AT7475" s="419"/>
      <c r="AU7475" s="419"/>
      <c r="AV7475" s="419"/>
      <c r="AX7475" s="419"/>
      <c r="AY7475" s="419"/>
      <c r="AZ7475" s="419"/>
      <c r="BB7475" s="419"/>
      <c r="BC7475" s="419"/>
      <c r="BD7475" s="419"/>
      <c r="BF7475" s="419"/>
      <c r="BG7475" s="419"/>
      <c r="BH7475" s="419"/>
      <c r="BJ7475" s="419"/>
      <c r="BK7475" s="419"/>
      <c r="BL7475" s="419"/>
      <c r="BN7475" s="419"/>
      <c r="BO7475" s="419"/>
      <c r="BP7475" s="419"/>
      <c r="BR7475" s="419"/>
      <c r="BS7475" s="419"/>
      <c r="BT7475" s="419"/>
      <c r="BV7475" s="419"/>
      <c r="BW7475" s="419"/>
      <c r="BX7475" s="397"/>
      <c r="BZ7475" s="449"/>
      <c r="CB7475" s="419"/>
      <c r="CC7475" s="419"/>
      <c r="CD7475" s="419"/>
      <c r="CF7475" s="419"/>
      <c r="CG7475" s="419"/>
      <c r="CH7475" s="419"/>
    </row>
    <row r="7476" spans="3:86" ht="21" thickBot="1">
      <c r="C7476" s="425"/>
      <c r="P7476" s="431"/>
      <c r="R7476" s="419"/>
      <c r="S7476" s="446"/>
      <c r="T7476" s="419"/>
      <c r="V7476" s="196"/>
      <c r="W7476" s="419"/>
      <c r="X7476" s="419"/>
      <c r="Z7476" s="419"/>
      <c r="AA7476" s="419"/>
      <c r="AB7476" s="419"/>
      <c r="AD7476" s="419"/>
      <c r="AE7476" s="419"/>
      <c r="AF7476" s="419"/>
      <c r="AH7476" s="419"/>
      <c r="AI7476" s="419"/>
      <c r="AJ7476" s="419"/>
      <c r="AL7476" s="419"/>
      <c r="AM7476" s="419"/>
      <c r="AN7476" s="403"/>
      <c r="AO7476" s="419"/>
      <c r="AP7476" s="419"/>
      <c r="AQ7476" s="419"/>
      <c r="AR7476" s="419"/>
      <c r="AS7476" s="419"/>
      <c r="AT7476" s="419"/>
      <c r="AU7476" s="419"/>
      <c r="AV7476" s="419"/>
      <c r="AX7476" s="419"/>
      <c r="AY7476" s="419"/>
      <c r="AZ7476" s="419"/>
      <c r="BB7476" s="419"/>
      <c r="BC7476" s="419"/>
      <c r="BD7476" s="419"/>
      <c r="BF7476" s="419"/>
      <c r="BG7476" s="419"/>
      <c r="BH7476" s="419"/>
      <c r="BJ7476" s="419"/>
      <c r="BK7476" s="419"/>
      <c r="BL7476" s="419"/>
      <c r="BN7476" s="419"/>
      <c r="BO7476" s="419"/>
      <c r="BP7476" s="419"/>
      <c r="BR7476" s="419"/>
      <c r="BS7476" s="419"/>
      <c r="BT7476" s="419"/>
      <c r="BV7476" s="419"/>
      <c r="BW7476" s="419"/>
      <c r="BX7476" s="397"/>
      <c r="BZ7476" s="449"/>
      <c r="CB7476" s="419"/>
      <c r="CC7476" s="419"/>
      <c r="CD7476" s="419"/>
      <c r="CF7476" s="419"/>
      <c r="CG7476" s="419"/>
      <c r="CH7476" s="419"/>
    </row>
    <row r="7477" spans="3:86" ht="21" thickBot="1">
      <c r="C7477" s="425"/>
      <c r="P7477" s="431"/>
      <c r="R7477" s="419"/>
      <c r="S7477" s="446"/>
      <c r="T7477" s="419"/>
      <c r="V7477" s="196"/>
      <c r="W7477" s="419"/>
      <c r="X7477" s="419"/>
      <c r="Z7477" s="419"/>
      <c r="AA7477" s="419"/>
      <c r="AB7477" s="419"/>
      <c r="AD7477" s="419"/>
      <c r="AE7477" s="419"/>
      <c r="AF7477" s="419"/>
      <c r="AH7477" s="419"/>
      <c r="AI7477" s="419"/>
      <c r="AJ7477" s="419"/>
      <c r="AL7477" s="419"/>
      <c r="AM7477" s="419"/>
      <c r="AN7477" s="403"/>
      <c r="AO7477" s="419"/>
      <c r="AP7477" s="419"/>
      <c r="AQ7477" s="419"/>
      <c r="AR7477" s="419"/>
      <c r="AS7477" s="419"/>
      <c r="AT7477" s="419"/>
      <c r="AU7477" s="419"/>
      <c r="AV7477" s="419"/>
      <c r="AX7477" s="419"/>
      <c r="AY7477" s="419"/>
      <c r="AZ7477" s="419"/>
      <c r="BB7477" s="419"/>
      <c r="BC7477" s="419"/>
      <c r="BD7477" s="419"/>
      <c r="BF7477" s="419"/>
      <c r="BG7477" s="419"/>
      <c r="BH7477" s="419"/>
      <c r="BJ7477" s="419"/>
      <c r="BK7477" s="419"/>
      <c r="BL7477" s="419"/>
      <c r="BN7477" s="419"/>
      <c r="BO7477" s="419"/>
      <c r="BP7477" s="419"/>
      <c r="BR7477" s="419"/>
      <c r="BS7477" s="419"/>
      <c r="BT7477" s="419"/>
      <c r="BV7477" s="419"/>
      <c r="BW7477" s="419"/>
      <c r="BX7477" s="397"/>
      <c r="BZ7477" s="449"/>
      <c r="CB7477" s="419"/>
      <c r="CC7477" s="419"/>
      <c r="CD7477" s="419"/>
      <c r="CF7477" s="419"/>
      <c r="CG7477" s="419"/>
      <c r="CH7477" s="419"/>
    </row>
    <row r="7478" spans="3:86" ht="21" thickBot="1">
      <c r="C7478" s="425"/>
      <c r="P7478" s="431"/>
      <c r="R7478" s="419"/>
      <c r="S7478" s="446"/>
      <c r="T7478" s="419"/>
      <c r="V7478" s="196"/>
      <c r="W7478" s="419"/>
      <c r="X7478" s="419"/>
      <c r="Z7478" s="419"/>
      <c r="AA7478" s="419"/>
      <c r="AB7478" s="419"/>
      <c r="AD7478" s="419"/>
      <c r="AE7478" s="419"/>
      <c r="AF7478" s="419"/>
      <c r="AH7478" s="419"/>
      <c r="AI7478" s="419"/>
      <c r="AJ7478" s="419"/>
      <c r="AL7478" s="419"/>
      <c r="AM7478" s="419"/>
      <c r="AN7478" s="403"/>
      <c r="AO7478" s="419"/>
      <c r="AP7478" s="419"/>
      <c r="AQ7478" s="419"/>
      <c r="AR7478" s="419"/>
      <c r="AS7478" s="419"/>
      <c r="AT7478" s="419"/>
      <c r="AU7478" s="419"/>
      <c r="AV7478" s="419"/>
      <c r="AX7478" s="419"/>
      <c r="AY7478" s="419"/>
      <c r="AZ7478" s="419"/>
      <c r="BB7478" s="419"/>
      <c r="BC7478" s="419"/>
      <c r="BD7478" s="419"/>
      <c r="BF7478" s="419"/>
      <c r="BG7478" s="419"/>
      <c r="BH7478" s="419"/>
      <c r="BJ7478" s="419"/>
      <c r="BK7478" s="419"/>
      <c r="BL7478" s="419"/>
      <c r="BN7478" s="419"/>
      <c r="BO7478" s="419"/>
      <c r="BP7478" s="419"/>
      <c r="BR7478" s="419"/>
      <c r="BS7478" s="419"/>
      <c r="BT7478" s="419"/>
      <c r="BV7478" s="419"/>
      <c r="BW7478" s="419"/>
      <c r="BX7478" s="397"/>
      <c r="BZ7478" s="449"/>
      <c r="CB7478" s="419"/>
      <c r="CC7478" s="419"/>
      <c r="CD7478" s="419"/>
      <c r="CF7478" s="419"/>
      <c r="CG7478" s="419"/>
      <c r="CH7478" s="419"/>
    </row>
    <row r="7479" spans="3:86" ht="21" thickBot="1">
      <c r="C7479" s="425"/>
      <c r="P7479" s="431"/>
      <c r="R7479" s="419"/>
      <c r="S7479" s="446"/>
      <c r="T7479" s="419"/>
      <c r="V7479" s="196"/>
      <c r="W7479" s="419"/>
      <c r="X7479" s="419"/>
      <c r="Z7479" s="419"/>
      <c r="AA7479" s="419"/>
      <c r="AB7479" s="419"/>
      <c r="AD7479" s="419"/>
      <c r="AE7479" s="419"/>
      <c r="AF7479" s="419"/>
      <c r="AH7479" s="419"/>
      <c r="AI7479" s="419"/>
      <c r="AJ7479" s="419"/>
      <c r="AL7479" s="419"/>
      <c r="AM7479" s="419"/>
      <c r="AN7479" s="403"/>
      <c r="AO7479" s="419"/>
      <c r="AP7479" s="419"/>
      <c r="AQ7479" s="419"/>
      <c r="AR7479" s="419"/>
      <c r="AS7479" s="419"/>
      <c r="AT7479" s="419"/>
      <c r="AU7479" s="419"/>
      <c r="AV7479" s="419"/>
      <c r="AX7479" s="419"/>
      <c r="AY7479" s="419"/>
      <c r="AZ7479" s="419"/>
      <c r="BB7479" s="419"/>
      <c r="BC7479" s="419"/>
      <c r="BD7479" s="419"/>
      <c r="BF7479" s="419"/>
      <c r="BG7479" s="419"/>
      <c r="BH7479" s="419"/>
      <c r="BJ7479" s="419"/>
      <c r="BK7479" s="419"/>
      <c r="BL7479" s="419"/>
      <c r="BN7479" s="419"/>
      <c r="BO7479" s="419"/>
      <c r="BP7479" s="419"/>
      <c r="BR7479" s="419"/>
      <c r="BS7479" s="419"/>
      <c r="BT7479" s="419"/>
      <c r="BV7479" s="419"/>
      <c r="BW7479" s="419"/>
      <c r="BX7479" s="397"/>
      <c r="BZ7479" s="449"/>
      <c r="CB7479" s="419"/>
      <c r="CC7479" s="419"/>
      <c r="CD7479" s="419"/>
      <c r="CF7479" s="419"/>
      <c r="CG7479" s="419"/>
      <c r="CH7479" s="419"/>
    </row>
    <row r="7480" spans="3:86" ht="21" thickBot="1">
      <c r="C7480" s="425"/>
      <c r="P7480" s="431"/>
      <c r="R7480" s="419"/>
      <c r="S7480" s="446"/>
      <c r="T7480" s="419"/>
      <c r="V7480" s="196"/>
      <c r="W7480" s="419"/>
      <c r="X7480" s="419"/>
      <c r="Z7480" s="419"/>
      <c r="AA7480" s="419"/>
      <c r="AB7480" s="419"/>
      <c r="AD7480" s="419"/>
      <c r="AE7480" s="419"/>
      <c r="AF7480" s="419"/>
      <c r="AH7480" s="419"/>
      <c r="AI7480" s="419"/>
      <c r="AJ7480" s="419"/>
      <c r="AL7480" s="419"/>
      <c r="AM7480" s="419"/>
      <c r="AN7480" s="403"/>
      <c r="AO7480" s="419"/>
      <c r="AP7480" s="419"/>
      <c r="AQ7480" s="419"/>
      <c r="AR7480" s="419"/>
      <c r="AS7480" s="419"/>
      <c r="AT7480" s="419"/>
      <c r="AU7480" s="419"/>
      <c r="AV7480" s="419"/>
      <c r="AX7480" s="419"/>
      <c r="AY7480" s="419"/>
      <c r="AZ7480" s="419"/>
      <c r="BB7480" s="419"/>
      <c r="BC7480" s="419"/>
      <c r="BD7480" s="419"/>
      <c r="BF7480" s="419"/>
      <c r="BG7480" s="419"/>
      <c r="BH7480" s="419"/>
      <c r="BJ7480" s="419"/>
      <c r="BK7480" s="419"/>
      <c r="BL7480" s="419"/>
      <c r="BN7480" s="419"/>
      <c r="BO7480" s="419"/>
      <c r="BP7480" s="419"/>
      <c r="BR7480" s="419"/>
      <c r="BS7480" s="419"/>
      <c r="BT7480" s="419"/>
      <c r="BV7480" s="419"/>
      <c r="BW7480" s="419"/>
      <c r="BX7480" s="397"/>
      <c r="BZ7480" s="449"/>
      <c r="CB7480" s="419"/>
      <c r="CC7480" s="419"/>
      <c r="CD7480" s="419"/>
      <c r="CF7480" s="419"/>
      <c r="CG7480" s="419"/>
      <c r="CH7480" s="419"/>
    </row>
    <row r="7481" spans="3:86" ht="21" thickBot="1">
      <c r="C7481" s="425"/>
      <c r="P7481" s="431"/>
      <c r="R7481" s="419"/>
      <c r="S7481" s="446"/>
      <c r="T7481" s="419"/>
      <c r="V7481" s="196"/>
      <c r="W7481" s="419"/>
      <c r="X7481" s="419"/>
      <c r="Z7481" s="419"/>
      <c r="AA7481" s="419"/>
      <c r="AB7481" s="419"/>
      <c r="AD7481" s="419"/>
      <c r="AE7481" s="419"/>
      <c r="AF7481" s="419"/>
      <c r="AH7481" s="419"/>
      <c r="AI7481" s="419"/>
      <c r="AJ7481" s="419"/>
      <c r="AL7481" s="419"/>
      <c r="AM7481" s="419"/>
      <c r="AN7481" s="403"/>
      <c r="AO7481" s="419"/>
      <c r="AP7481" s="419"/>
      <c r="AQ7481" s="419"/>
      <c r="AR7481" s="419"/>
      <c r="AS7481" s="419"/>
      <c r="AT7481" s="419"/>
      <c r="AU7481" s="419"/>
      <c r="AV7481" s="419"/>
      <c r="AX7481" s="419"/>
      <c r="AY7481" s="419"/>
      <c r="AZ7481" s="419"/>
      <c r="BB7481" s="419"/>
      <c r="BC7481" s="419"/>
      <c r="BD7481" s="419"/>
      <c r="BF7481" s="419"/>
      <c r="BG7481" s="419"/>
      <c r="BH7481" s="419"/>
      <c r="BJ7481" s="419"/>
      <c r="BK7481" s="419"/>
      <c r="BL7481" s="419"/>
      <c r="BN7481" s="419"/>
      <c r="BO7481" s="419"/>
      <c r="BP7481" s="419"/>
      <c r="BR7481" s="419"/>
      <c r="BS7481" s="419"/>
      <c r="BT7481" s="419"/>
      <c r="BV7481" s="419"/>
      <c r="BW7481" s="419"/>
      <c r="BX7481" s="397"/>
      <c r="BZ7481" s="449"/>
      <c r="CB7481" s="419"/>
      <c r="CC7481" s="419"/>
      <c r="CD7481" s="419"/>
      <c r="CF7481" s="419"/>
      <c r="CG7481" s="419"/>
      <c r="CH7481" s="419"/>
    </row>
    <row r="7482" spans="3:86" ht="21" thickBot="1">
      <c r="C7482" s="425"/>
      <c r="P7482" s="431"/>
      <c r="R7482" s="419"/>
      <c r="S7482" s="446"/>
      <c r="T7482" s="419"/>
      <c r="V7482" s="196"/>
      <c r="W7482" s="419"/>
      <c r="X7482" s="419"/>
      <c r="Z7482" s="419"/>
      <c r="AA7482" s="419"/>
      <c r="AB7482" s="419"/>
      <c r="AD7482" s="419"/>
      <c r="AE7482" s="419"/>
      <c r="AF7482" s="419"/>
      <c r="AH7482" s="419"/>
      <c r="AI7482" s="419"/>
      <c r="AJ7482" s="419"/>
      <c r="AL7482" s="419"/>
      <c r="AM7482" s="419"/>
      <c r="AN7482" s="403"/>
      <c r="AO7482" s="419"/>
      <c r="AP7482" s="419"/>
      <c r="AQ7482" s="419"/>
      <c r="AR7482" s="419"/>
      <c r="AS7482" s="419"/>
      <c r="AT7482" s="419"/>
      <c r="AU7482" s="419"/>
      <c r="AV7482" s="419"/>
      <c r="AX7482" s="419"/>
      <c r="AY7482" s="419"/>
      <c r="AZ7482" s="419"/>
      <c r="BB7482" s="419"/>
      <c r="BC7482" s="419"/>
      <c r="BD7482" s="419"/>
      <c r="BF7482" s="419"/>
      <c r="BG7482" s="419"/>
      <c r="BH7482" s="419"/>
      <c r="BJ7482" s="419"/>
      <c r="BK7482" s="419"/>
      <c r="BL7482" s="419"/>
      <c r="BN7482" s="419"/>
      <c r="BO7482" s="419"/>
      <c r="BP7482" s="419"/>
      <c r="BR7482" s="419"/>
      <c r="BS7482" s="419"/>
      <c r="BT7482" s="419"/>
      <c r="BV7482" s="419"/>
      <c r="BW7482" s="419"/>
      <c r="BX7482" s="397"/>
      <c r="BZ7482" s="449"/>
      <c r="CB7482" s="419"/>
      <c r="CC7482" s="419"/>
      <c r="CD7482" s="419"/>
      <c r="CF7482" s="419"/>
      <c r="CG7482" s="419"/>
      <c r="CH7482" s="419"/>
    </row>
    <row r="7483" spans="3:86" ht="21" thickBot="1">
      <c r="C7483" s="425"/>
      <c r="P7483" s="431"/>
      <c r="R7483" s="419"/>
      <c r="S7483" s="446"/>
      <c r="T7483" s="419"/>
      <c r="V7483" s="196"/>
      <c r="W7483" s="419"/>
      <c r="X7483" s="419"/>
      <c r="Z7483" s="419"/>
      <c r="AA7483" s="419"/>
      <c r="AB7483" s="419"/>
      <c r="AD7483" s="419"/>
      <c r="AE7483" s="419"/>
      <c r="AF7483" s="419"/>
      <c r="AH7483" s="419"/>
      <c r="AI7483" s="419"/>
      <c r="AJ7483" s="419"/>
      <c r="AL7483" s="419"/>
      <c r="AM7483" s="419"/>
      <c r="AN7483" s="403"/>
      <c r="AO7483" s="419"/>
      <c r="AP7483" s="419"/>
      <c r="AQ7483" s="419"/>
      <c r="AR7483" s="419"/>
      <c r="AS7483" s="419"/>
      <c r="AT7483" s="419"/>
      <c r="AU7483" s="419"/>
      <c r="AV7483" s="419"/>
      <c r="AX7483" s="419"/>
      <c r="AY7483" s="419"/>
      <c r="AZ7483" s="419"/>
      <c r="BB7483" s="419"/>
      <c r="BC7483" s="419"/>
      <c r="BD7483" s="419"/>
      <c r="BF7483" s="419"/>
      <c r="BG7483" s="419"/>
      <c r="BH7483" s="419"/>
      <c r="BJ7483" s="419"/>
      <c r="BK7483" s="419"/>
      <c r="BL7483" s="419"/>
      <c r="BN7483" s="419"/>
      <c r="BO7483" s="419"/>
      <c r="BP7483" s="419"/>
      <c r="BR7483" s="419"/>
      <c r="BS7483" s="419"/>
      <c r="BT7483" s="419"/>
      <c r="BV7483" s="419"/>
      <c r="BW7483" s="419"/>
      <c r="BX7483" s="397"/>
      <c r="BZ7483" s="449"/>
      <c r="CB7483" s="419"/>
      <c r="CC7483" s="419"/>
      <c r="CD7483" s="419"/>
      <c r="CF7483" s="419"/>
      <c r="CG7483" s="419"/>
      <c r="CH7483" s="419"/>
    </row>
    <row r="7484" spans="3:86" ht="21" thickBot="1">
      <c r="C7484" s="425"/>
      <c r="P7484" s="431"/>
      <c r="R7484" s="419"/>
      <c r="S7484" s="446"/>
      <c r="T7484" s="419"/>
      <c r="V7484" s="196"/>
      <c r="W7484" s="419"/>
      <c r="X7484" s="419"/>
      <c r="Z7484" s="419"/>
      <c r="AA7484" s="419"/>
      <c r="AB7484" s="419"/>
      <c r="AD7484" s="419"/>
      <c r="AE7484" s="419"/>
      <c r="AF7484" s="419"/>
      <c r="AH7484" s="419"/>
      <c r="AI7484" s="419"/>
      <c r="AJ7484" s="419"/>
      <c r="AL7484" s="419"/>
      <c r="AM7484" s="419"/>
      <c r="AN7484" s="403"/>
      <c r="AO7484" s="419"/>
      <c r="AP7484" s="419"/>
      <c r="AQ7484" s="419"/>
      <c r="AR7484" s="419"/>
      <c r="AS7484" s="419"/>
      <c r="AT7484" s="419"/>
      <c r="AU7484" s="419"/>
      <c r="AV7484" s="419"/>
      <c r="AX7484" s="419"/>
      <c r="AY7484" s="419"/>
      <c r="AZ7484" s="419"/>
      <c r="BB7484" s="419"/>
      <c r="BC7484" s="419"/>
      <c r="BD7484" s="419"/>
      <c r="BF7484" s="419"/>
      <c r="BG7484" s="419"/>
      <c r="BH7484" s="419"/>
      <c r="BJ7484" s="419"/>
      <c r="BK7484" s="419"/>
      <c r="BL7484" s="419"/>
      <c r="BN7484" s="419"/>
      <c r="BO7484" s="419"/>
      <c r="BP7484" s="419"/>
      <c r="BR7484" s="419"/>
      <c r="BS7484" s="419"/>
      <c r="BT7484" s="419"/>
      <c r="BV7484" s="419"/>
      <c r="BW7484" s="419"/>
      <c r="BX7484" s="397"/>
      <c r="BZ7484" s="449"/>
      <c r="CB7484" s="419"/>
      <c r="CC7484" s="419"/>
      <c r="CD7484" s="419"/>
      <c r="CF7484" s="419"/>
      <c r="CG7484" s="419"/>
      <c r="CH7484" s="419"/>
    </row>
    <row r="7485" spans="3:86" ht="21" thickBot="1">
      <c r="C7485" s="425"/>
      <c r="P7485" s="431"/>
      <c r="R7485" s="419"/>
      <c r="S7485" s="446"/>
      <c r="T7485" s="419"/>
      <c r="V7485" s="196"/>
      <c r="W7485" s="419"/>
      <c r="X7485" s="419"/>
      <c r="Z7485" s="419"/>
      <c r="AA7485" s="419"/>
      <c r="AB7485" s="419"/>
      <c r="AD7485" s="419"/>
      <c r="AE7485" s="419"/>
      <c r="AF7485" s="419"/>
      <c r="AH7485" s="419"/>
      <c r="AI7485" s="419"/>
      <c r="AJ7485" s="419"/>
      <c r="AL7485" s="419"/>
      <c r="AM7485" s="419"/>
      <c r="AN7485" s="403"/>
      <c r="AO7485" s="419"/>
      <c r="AP7485" s="419"/>
      <c r="AQ7485" s="419"/>
      <c r="AR7485" s="419"/>
      <c r="AS7485" s="419"/>
      <c r="AT7485" s="419"/>
      <c r="AU7485" s="419"/>
      <c r="AV7485" s="419"/>
      <c r="AX7485" s="419"/>
      <c r="AY7485" s="419"/>
      <c r="AZ7485" s="419"/>
      <c r="BB7485" s="419"/>
      <c r="BC7485" s="419"/>
      <c r="BD7485" s="419"/>
      <c r="BF7485" s="419"/>
      <c r="BG7485" s="419"/>
      <c r="BH7485" s="419"/>
      <c r="BJ7485" s="419"/>
      <c r="BK7485" s="419"/>
      <c r="BL7485" s="419"/>
      <c r="BN7485" s="419"/>
      <c r="BO7485" s="419"/>
      <c r="BP7485" s="419"/>
      <c r="BR7485" s="419"/>
      <c r="BS7485" s="419"/>
      <c r="BT7485" s="419"/>
      <c r="BV7485" s="419"/>
      <c r="BW7485" s="419"/>
      <c r="BX7485" s="397"/>
      <c r="BZ7485" s="449"/>
      <c r="CB7485" s="419"/>
      <c r="CC7485" s="419"/>
      <c r="CD7485" s="419"/>
      <c r="CF7485" s="419"/>
      <c r="CG7485" s="419"/>
      <c r="CH7485" s="419"/>
    </row>
    <row r="7486" spans="3:86" ht="21" thickBot="1">
      <c r="C7486" s="425"/>
      <c r="P7486" s="431"/>
      <c r="R7486" s="419"/>
      <c r="S7486" s="446"/>
      <c r="T7486" s="419"/>
      <c r="V7486" s="196"/>
      <c r="W7486" s="419"/>
      <c r="X7486" s="419"/>
      <c r="Z7486" s="419"/>
      <c r="AA7486" s="419"/>
      <c r="AB7486" s="419"/>
      <c r="AD7486" s="419"/>
      <c r="AE7486" s="419"/>
      <c r="AF7486" s="419"/>
      <c r="AH7486" s="419"/>
      <c r="AI7486" s="419"/>
      <c r="AJ7486" s="419"/>
      <c r="AL7486" s="419"/>
      <c r="AM7486" s="419"/>
      <c r="AN7486" s="403"/>
      <c r="AO7486" s="419"/>
      <c r="AP7486" s="419"/>
      <c r="AQ7486" s="419"/>
      <c r="AR7486" s="419"/>
      <c r="AS7486" s="419"/>
      <c r="AT7486" s="419"/>
      <c r="AU7486" s="419"/>
      <c r="AV7486" s="419"/>
      <c r="AX7486" s="419"/>
      <c r="AY7486" s="419"/>
      <c r="AZ7486" s="419"/>
      <c r="BB7486" s="419"/>
      <c r="BC7486" s="419"/>
      <c r="BD7486" s="419"/>
      <c r="BF7486" s="419"/>
      <c r="BG7486" s="419"/>
      <c r="BH7486" s="419"/>
      <c r="BJ7486" s="419"/>
      <c r="BK7486" s="419"/>
      <c r="BL7486" s="419"/>
      <c r="BN7486" s="419"/>
      <c r="BO7486" s="419"/>
      <c r="BP7486" s="419"/>
      <c r="BR7486" s="419"/>
      <c r="BS7486" s="419"/>
      <c r="BT7486" s="419"/>
      <c r="BV7486" s="419"/>
      <c r="BW7486" s="419"/>
      <c r="BX7486" s="397"/>
      <c r="BZ7486" s="449"/>
      <c r="CB7486" s="419"/>
      <c r="CC7486" s="419"/>
      <c r="CD7486" s="419"/>
      <c r="CF7486" s="419"/>
      <c r="CG7486" s="419"/>
      <c r="CH7486" s="419"/>
    </row>
    <row r="7487" spans="3:86" ht="21" thickBot="1">
      <c r="C7487" s="425"/>
      <c r="P7487" s="431"/>
      <c r="R7487" s="419"/>
      <c r="S7487" s="446"/>
      <c r="T7487" s="419"/>
      <c r="V7487" s="196"/>
      <c r="W7487" s="419"/>
      <c r="X7487" s="419"/>
      <c r="Z7487" s="419"/>
      <c r="AA7487" s="419"/>
      <c r="AB7487" s="419"/>
      <c r="AD7487" s="419"/>
      <c r="AE7487" s="419"/>
      <c r="AF7487" s="419"/>
      <c r="AH7487" s="419"/>
      <c r="AI7487" s="419"/>
      <c r="AJ7487" s="419"/>
      <c r="AL7487" s="419"/>
      <c r="AM7487" s="419"/>
      <c r="AN7487" s="403"/>
      <c r="AO7487" s="419"/>
      <c r="AP7487" s="419"/>
      <c r="AQ7487" s="419"/>
      <c r="AR7487" s="419"/>
      <c r="AS7487" s="419"/>
      <c r="AT7487" s="419"/>
      <c r="AU7487" s="419"/>
      <c r="AV7487" s="419"/>
      <c r="AX7487" s="419"/>
      <c r="AY7487" s="419"/>
      <c r="AZ7487" s="419"/>
      <c r="BB7487" s="419"/>
      <c r="BC7487" s="419"/>
      <c r="BD7487" s="419"/>
      <c r="BF7487" s="419"/>
      <c r="BG7487" s="419"/>
      <c r="BH7487" s="419"/>
      <c r="BJ7487" s="419"/>
      <c r="BK7487" s="419"/>
      <c r="BL7487" s="419"/>
      <c r="BN7487" s="419"/>
      <c r="BO7487" s="419"/>
      <c r="BP7487" s="419"/>
      <c r="BR7487" s="419"/>
      <c r="BS7487" s="419"/>
      <c r="BT7487" s="419"/>
      <c r="BV7487" s="419"/>
      <c r="BW7487" s="419"/>
      <c r="BX7487" s="397"/>
      <c r="BZ7487" s="449"/>
      <c r="CB7487" s="419"/>
      <c r="CC7487" s="419"/>
      <c r="CD7487" s="419"/>
      <c r="CF7487" s="419"/>
      <c r="CG7487" s="419"/>
      <c r="CH7487" s="419"/>
    </row>
    <row r="7488" spans="3:86" ht="21" thickBot="1">
      <c r="C7488" s="425"/>
      <c r="P7488" s="431"/>
      <c r="R7488" s="419"/>
      <c r="S7488" s="446"/>
      <c r="T7488" s="419"/>
      <c r="V7488" s="196"/>
      <c r="W7488" s="419"/>
      <c r="X7488" s="419"/>
      <c r="Z7488" s="419"/>
      <c r="AA7488" s="419"/>
      <c r="AB7488" s="419"/>
      <c r="AD7488" s="419"/>
      <c r="AE7488" s="419"/>
      <c r="AF7488" s="419"/>
      <c r="AH7488" s="419"/>
      <c r="AI7488" s="419"/>
      <c r="AJ7488" s="419"/>
      <c r="AL7488" s="419"/>
      <c r="AM7488" s="419"/>
      <c r="AN7488" s="403"/>
      <c r="AO7488" s="419"/>
      <c r="AP7488" s="419"/>
      <c r="AQ7488" s="419"/>
      <c r="AR7488" s="419"/>
      <c r="AS7488" s="419"/>
      <c r="AT7488" s="419"/>
      <c r="AU7488" s="419"/>
      <c r="AV7488" s="419"/>
      <c r="AX7488" s="419"/>
      <c r="AY7488" s="419"/>
      <c r="AZ7488" s="419"/>
      <c r="BB7488" s="419"/>
      <c r="BC7488" s="419"/>
      <c r="BD7488" s="419"/>
      <c r="BF7488" s="419"/>
      <c r="BG7488" s="419"/>
      <c r="BH7488" s="419"/>
      <c r="BJ7488" s="419"/>
      <c r="BK7488" s="419"/>
      <c r="BL7488" s="419"/>
      <c r="BN7488" s="419"/>
      <c r="BO7488" s="419"/>
      <c r="BP7488" s="419"/>
      <c r="BR7488" s="419"/>
      <c r="BS7488" s="419"/>
      <c r="BT7488" s="419"/>
      <c r="BV7488" s="419"/>
      <c r="BW7488" s="419"/>
      <c r="BX7488" s="397"/>
      <c r="BZ7488" s="449"/>
      <c r="CB7488" s="419"/>
      <c r="CC7488" s="419"/>
      <c r="CD7488" s="419"/>
      <c r="CF7488" s="419"/>
      <c r="CG7488" s="419"/>
      <c r="CH7488" s="419"/>
    </row>
    <row r="7489" spans="3:86" ht="21" thickBot="1">
      <c r="C7489" s="425"/>
      <c r="P7489" s="431"/>
      <c r="R7489" s="419"/>
      <c r="S7489" s="446"/>
      <c r="T7489" s="419"/>
      <c r="V7489" s="196"/>
      <c r="W7489" s="419"/>
      <c r="X7489" s="419"/>
      <c r="Z7489" s="419"/>
      <c r="AA7489" s="419"/>
      <c r="AB7489" s="419"/>
      <c r="AD7489" s="419"/>
      <c r="AE7489" s="419"/>
      <c r="AF7489" s="419"/>
      <c r="AH7489" s="419"/>
      <c r="AI7489" s="419"/>
      <c r="AJ7489" s="419"/>
      <c r="AL7489" s="419"/>
      <c r="AM7489" s="419"/>
      <c r="AN7489" s="403"/>
      <c r="AO7489" s="419"/>
      <c r="AP7489" s="419"/>
      <c r="AQ7489" s="419"/>
      <c r="AR7489" s="419"/>
      <c r="AS7489" s="419"/>
      <c r="AT7489" s="419"/>
      <c r="AU7489" s="419"/>
      <c r="AV7489" s="419"/>
      <c r="AX7489" s="419"/>
      <c r="AY7489" s="419"/>
      <c r="AZ7489" s="419"/>
      <c r="BB7489" s="419"/>
      <c r="BC7489" s="419"/>
      <c r="BD7489" s="419"/>
      <c r="BF7489" s="419"/>
      <c r="BG7489" s="419"/>
      <c r="BH7489" s="419"/>
      <c r="BJ7489" s="419"/>
      <c r="BK7489" s="419"/>
      <c r="BL7489" s="419"/>
      <c r="BN7489" s="419"/>
      <c r="BO7489" s="419"/>
      <c r="BP7489" s="419"/>
      <c r="BR7489" s="419"/>
      <c r="BS7489" s="419"/>
      <c r="BT7489" s="419"/>
      <c r="BV7489" s="419"/>
      <c r="BW7489" s="419"/>
      <c r="BX7489" s="397"/>
      <c r="BZ7489" s="449"/>
      <c r="CB7489" s="419"/>
      <c r="CC7489" s="419"/>
      <c r="CD7489" s="419"/>
      <c r="CF7489" s="419"/>
      <c r="CG7489" s="419"/>
      <c r="CH7489" s="419"/>
    </row>
    <row r="7490" spans="3:86" ht="21" thickBot="1">
      <c r="C7490" s="425"/>
      <c r="P7490" s="431"/>
      <c r="R7490" s="419"/>
      <c r="S7490" s="446"/>
      <c r="T7490" s="419"/>
      <c r="V7490" s="196"/>
      <c r="W7490" s="419"/>
      <c r="X7490" s="419"/>
      <c r="Z7490" s="419"/>
      <c r="AA7490" s="419"/>
      <c r="AB7490" s="419"/>
      <c r="AD7490" s="419"/>
      <c r="AE7490" s="419"/>
      <c r="AF7490" s="419"/>
      <c r="AH7490" s="419"/>
      <c r="AI7490" s="419"/>
      <c r="AJ7490" s="419"/>
      <c r="AL7490" s="419"/>
      <c r="AM7490" s="419"/>
      <c r="AN7490" s="403"/>
      <c r="AO7490" s="419"/>
      <c r="AP7490" s="419"/>
      <c r="AQ7490" s="419"/>
      <c r="AR7490" s="419"/>
      <c r="AS7490" s="419"/>
      <c r="AT7490" s="419"/>
      <c r="AU7490" s="419"/>
      <c r="AV7490" s="419"/>
      <c r="AX7490" s="419"/>
      <c r="AY7490" s="419"/>
      <c r="AZ7490" s="419"/>
      <c r="BB7490" s="419"/>
      <c r="BC7490" s="419"/>
      <c r="BD7490" s="419"/>
      <c r="BF7490" s="419"/>
      <c r="BG7490" s="419"/>
      <c r="BH7490" s="419"/>
      <c r="BJ7490" s="419"/>
      <c r="BK7490" s="419"/>
      <c r="BL7490" s="419"/>
      <c r="BN7490" s="419"/>
      <c r="BO7490" s="419"/>
      <c r="BP7490" s="419"/>
      <c r="BR7490" s="419"/>
      <c r="BS7490" s="419"/>
      <c r="BT7490" s="419"/>
      <c r="BV7490" s="419"/>
      <c r="BW7490" s="419"/>
      <c r="BX7490" s="397"/>
      <c r="BZ7490" s="449"/>
      <c r="CB7490" s="419"/>
      <c r="CC7490" s="419"/>
      <c r="CD7490" s="419"/>
      <c r="CF7490" s="419"/>
      <c r="CG7490" s="419"/>
      <c r="CH7490" s="419"/>
    </row>
    <row r="7491" spans="3:86" ht="21" thickBot="1">
      <c r="C7491" s="425"/>
      <c r="P7491" s="431"/>
      <c r="R7491" s="419"/>
      <c r="S7491" s="446"/>
      <c r="T7491" s="419"/>
      <c r="V7491" s="196"/>
      <c r="W7491" s="419"/>
      <c r="X7491" s="419"/>
      <c r="Z7491" s="419"/>
      <c r="AA7491" s="419"/>
      <c r="AB7491" s="419"/>
      <c r="AD7491" s="419"/>
      <c r="AE7491" s="419"/>
      <c r="AF7491" s="419"/>
      <c r="AH7491" s="419"/>
      <c r="AI7491" s="419"/>
      <c r="AJ7491" s="419"/>
      <c r="AL7491" s="419"/>
      <c r="AM7491" s="419"/>
      <c r="AN7491" s="403"/>
      <c r="AO7491" s="419"/>
      <c r="AP7491" s="419"/>
      <c r="AQ7491" s="419"/>
      <c r="AR7491" s="419"/>
      <c r="AS7491" s="419"/>
      <c r="AT7491" s="419"/>
      <c r="AU7491" s="419"/>
      <c r="AV7491" s="419"/>
      <c r="AX7491" s="419"/>
      <c r="AY7491" s="419"/>
      <c r="AZ7491" s="419"/>
      <c r="BB7491" s="419"/>
      <c r="BC7491" s="419"/>
      <c r="BD7491" s="419"/>
      <c r="BF7491" s="419"/>
      <c r="BG7491" s="419"/>
      <c r="BH7491" s="419"/>
      <c r="BJ7491" s="419"/>
      <c r="BK7491" s="419"/>
      <c r="BL7491" s="419"/>
      <c r="BN7491" s="419"/>
      <c r="BO7491" s="419"/>
      <c r="BP7491" s="419"/>
      <c r="BR7491" s="419"/>
      <c r="BS7491" s="419"/>
      <c r="BT7491" s="419"/>
      <c r="BV7491" s="419"/>
      <c r="BW7491" s="419"/>
      <c r="BX7491" s="397"/>
      <c r="BZ7491" s="449"/>
      <c r="CB7491" s="419"/>
      <c r="CC7491" s="419"/>
      <c r="CD7491" s="419"/>
      <c r="CF7491" s="419"/>
      <c r="CG7491" s="419"/>
      <c r="CH7491" s="419"/>
    </row>
    <row r="7492" spans="3:86" ht="21" thickBot="1">
      <c r="C7492" s="425"/>
      <c r="P7492" s="431"/>
      <c r="R7492" s="419"/>
      <c r="S7492" s="446"/>
      <c r="T7492" s="419"/>
      <c r="V7492" s="196"/>
      <c r="W7492" s="419"/>
      <c r="X7492" s="419"/>
      <c r="Z7492" s="419"/>
      <c r="AA7492" s="419"/>
      <c r="AB7492" s="419"/>
      <c r="AD7492" s="419"/>
      <c r="AE7492" s="419"/>
      <c r="AF7492" s="419"/>
      <c r="AH7492" s="419"/>
      <c r="AI7492" s="419"/>
      <c r="AJ7492" s="419"/>
      <c r="AL7492" s="419"/>
      <c r="AM7492" s="419"/>
      <c r="AN7492" s="403"/>
      <c r="AO7492" s="419"/>
      <c r="AP7492" s="419"/>
      <c r="AQ7492" s="419"/>
      <c r="AR7492" s="419"/>
      <c r="AS7492" s="419"/>
      <c r="AT7492" s="419"/>
      <c r="AU7492" s="419"/>
      <c r="AV7492" s="419"/>
      <c r="AX7492" s="419"/>
      <c r="AY7492" s="419"/>
      <c r="AZ7492" s="419"/>
      <c r="BB7492" s="419"/>
      <c r="BC7492" s="419"/>
      <c r="BD7492" s="419"/>
      <c r="BF7492" s="419"/>
      <c r="BG7492" s="419"/>
      <c r="BH7492" s="419"/>
      <c r="BJ7492" s="419"/>
      <c r="BK7492" s="419"/>
      <c r="BL7492" s="419"/>
      <c r="BN7492" s="419"/>
      <c r="BO7492" s="419"/>
      <c r="BP7492" s="419"/>
      <c r="BR7492" s="419"/>
      <c r="BS7492" s="419"/>
      <c r="BT7492" s="419"/>
      <c r="BV7492" s="419"/>
      <c r="BW7492" s="419"/>
      <c r="BX7492" s="397"/>
      <c r="BZ7492" s="449"/>
      <c r="CB7492" s="419"/>
      <c r="CC7492" s="419"/>
      <c r="CD7492" s="419"/>
      <c r="CF7492" s="419"/>
      <c r="CG7492" s="419"/>
      <c r="CH7492" s="419"/>
    </row>
    <row r="7493" spans="3:86" ht="21" thickBot="1">
      <c r="C7493" s="425"/>
      <c r="P7493" s="431"/>
      <c r="R7493" s="419"/>
      <c r="S7493" s="446"/>
      <c r="T7493" s="419"/>
      <c r="V7493" s="196"/>
      <c r="W7493" s="419"/>
      <c r="X7493" s="419"/>
      <c r="Z7493" s="419"/>
      <c r="AA7493" s="419"/>
      <c r="AB7493" s="419"/>
      <c r="AD7493" s="419"/>
      <c r="AE7493" s="419"/>
      <c r="AF7493" s="419"/>
      <c r="AH7493" s="419"/>
      <c r="AI7493" s="419"/>
      <c r="AJ7493" s="419"/>
      <c r="AL7493" s="419"/>
      <c r="AM7493" s="419"/>
      <c r="AN7493" s="403"/>
      <c r="AO7493" s="419"/>
      <c r="AP7493" s="419"/>
      <c r="AQ7493" s="419"/>
      <c r="AR7493" s="419"/>
      <c r="AS7493" s="419"/>
      <c r="AT7493" s="419"/>
      <c r="AU7493" s="419"/>
      <c r="AV7493" s="419"/>
      <c r="AX7493" s="419"/>
      <c r="AY7493" s="419"/>
      <c r="AZ7493" s="419"/>
      <c r="BB7493" s="419"/>
      <c r="BC7493" s="419"/>
      <c r="BD7493" s="419"/>
      <c r="BF7493" s="419"/>
      <c r="BG7493" s="419"/>
      <c r="BH7493" s="419"/>
      <c r="BJ7493" s="419"/>
      <c r="BK7493" s="419"/>
      <c r="BL7493" s="419"/>
      <c r="BN7493" s="419"/>
      <c r="BO7493" s="419"/>
      <c r="BP7493" s="419"/>
      <c r="BR7493" s="419"/>
      <c r="BS7493" s="419"/>
      <c r="BT7493" s="419"/>
      <c r="BV7493" s="419"/>
      <c r="BW7493" s="419"/>
      <c r="BX7493" s="397"/>
      <c r="BZ7493" s="449"/>
      <c r="CB7493" s="419"/>
      <c r="CC7493" s="419"/>
      <c r="CD7493" s="419"/>
      <c r="CF7493" s="419"/>
      <c r="CG7493" s="419"/>
      <c r="CH7493" s="419"/>
    </row>
    <row r="7494" spans="3:86" ht="21" thickBot="1">
      <c r="C7494" s="425"/>
      <c r="P7494" s="431"/>
      <c r="R7494" s="419"/>
      <c r="S7494" s="446"/>
      <c r="T7494" s="419"/>
      <c r="V7494" s="196"/>
      <c r="W7494" s="419"/>
      <c r="X7494" s="419"/>
      <c r="Z7494" s="419"/>
      <c r="AA7494" s="419"/>
      <c r="AB7494" s="419"/>
      <c r="AD7494" s="419"/>
      <c r="AE7494" s="419"/>
      <c r="AF7494" s="419"/>
      <c r="AH7494" s="419"/>
      <c r="AI7494" s="419"/>
      <c r="AJ7494" s="419"/>
      <c r="AL7494" s="419"/>
      <c r="AM7494" s="419"/>
      <c r="AN7494" s="403"/>
      <c r="AO7494" s="419"/>
      <c r="AP7494" s="419"/>
      <c r="AQ7494" s="419"/>
      <c r="AR7494" s="419"/>
      <c r="AS7494" s="419"/>
      <c r="AT7494" s="419"/>
      <c r="AU7494" s="419"/>
      <c r="AV7494" s="419"/>
      <c r="AX7494" s="419"/>
      <c r="AY7494" s="419"/>
      <c r="AZ7494" s="419"/>
      <c r="BB7494" s="419"/>
      <c r="BC7494" s="419"/>
      <c r="BD7494" s="419"/>
      <c r="BF7494" s="419"/>
      <c r="BG7494" s="419"/>
      <c r="BH7494" s="419"/>
      <c r="BJ7494" s="419"/>
      <c r="BK7494" s="419"/>
      <c r="BL7494" s="419"/>
      <c r="BN7494" s="419"/>
      <c r="BO7494" s="419"/>
      <c r="BP7494" s="419"/>
      <c r="BR7494" s="419"/>
      <c r="BS7494" s="419"/>
      <c r="BT7494" s="419"/>
      <c r="BV7494" s="419"/>
      <c r="BW7494" s="419"/>
      <c r="BX7494" s="397"/>
      <c r="BZ7494" s="449"/>
      <c r="CB7494" s="419"/>
      <c r="CC7494" s="419"/>
      <c r="CD7494" s="419"/>
      <c r="CF7494" s="419"/>
      <c r="CG7494" s="419"/>
      <c r="CH7494" s="419"/>
    </row>
    <row r="7495" spans="3:86" ht="21" thickBot="1">
      <c r="C7495" s="425"/>
      <c r="P7495" s="431"/>
      <c r="R7495" s="419"/>
      <c r="S7495" s="446"/>
      <c r="T7495" s="419"/>
      <c r="V7495" s="196"/>
      <c r="W7495" s="419"/>
      <c r="X7495" s="419"/>
      <c r="Z7495" s="419"/>
      <c r="AA7495" s="419"/>
      <c r="AB7495" s="419"/>
      <c r="AD7495" s="419"/>
      <c r="AE7495" s="419"/>
      <c r="AF7495" s="419"/>
      <c r="AH7495" s="419"/>
      <c r="AI7495" s="419"/>
      <c r="AJ7495" s="419"/>
      <c r="AL7495" s="419"/>
      <c r="AM7495" s="419"/>
      <c r="AN7495" s="403"/>
      <c r="AO7495" s="419"/>
      <c r="AP7495" s="419"/>
      <c r="AQ7495" s="419"/>
      <c r="AR7495" s="419"/>
      <c r="AS7495" s="419"/>
      <c r="AT7495" s="419"/>
      <c r="AU7495" s="419"/>
      <c r="AV7495" s="419"/>
      <c r="AX7495" s="419"/>
      <c r="AY7495" s="419"/>
      <c r="AZ7495" s="419"/>
      <c r="BB7495" s="419"/>
      <c r="BC7495" s="419"/>
      <c r="BD7495" s="419"/>
      <c r="BF7495" s="419"/>
      <c r="BG7495" s="419"/>
      <c r="BH7495" s="419"/>
      <c r="BJ7495" s="419"/>
      <c r="BK7495" s="419"/>
      <c r="BL7495" s="419"/>
      <c r="BN7495" s="419"/>
      <c r="BO7495" s="419"/>
      <c r="BP7495" s="419"/>
      <c r="BR7495" s="419"/>
      <c r="BS7495" s="419"/>
      <c r="BT7495" s="419"/>
      <c r="BV7495" s="419"/>
      <c r="BW7495" s="419"/>
      <c r="BX7495" s="397"/>
      <c r="BZ7495" s="449"/>
      <c r="CB7495" s="419"/>
      <c r="CC7495" s="419"/>
      <c r="CD7495" s="419"/>
      <c r="CF7495" s="419"/>
      <c r="CG7495" s="419"/>
      <c r="CH7495" s="419"/>
    </row>
    <row r="7496" spans="3:86" ht="21" thickBot="1">
      <c r="C7496" s="425"/>
      <c r="P7496" s="431"/>
      <c r="R7496" s="419"/>
      <c r="S7496" s="446"/>
      <c r="T7496" s="419"/>
      <c r="V7496" s="196"/>
      <c r="W7496" s="419"/>
      <c r="X7496" s="419"/>
      <c r="Z7496" s="419"/>
      <c r="AA7496" s="419"/>
      <c r="AB7496" s="419"/>
      <c r="AD7496" s="419"/>
      <c r="AE7496" s="419"/>
      <c r="AF7496" s="419"/>
      <c r="AH7496" s="419"/>
      <c r="AI7496" s="419"/>
      <c r="AJ7496" s="419"/>
      <c r="AL7496" s="419"/>
      <c r="AM7496" s="419"/>
      <c r="AN7496" s="403"/>
      <c r="AO7496" s="419"/>
      <c r="AP7496" s="419"/>
      <c r="AQ7496" s="419"/>
      <c r="AR7496" s="419"/>
      <c r="AS7496" s="419"/>
      <c r="AT7496" s="419"/>
      <c r="AU7496" s="419"/>
      <c r="AV7496" s="419"/>
      <c r="AX7496" s="419"/>
      <c r="AY7496" s="419"/>
      <c r="AZ7496" s="419"/>
      <c r="BB7496" s="419"/>
      <c r="BC7496" s="419"/>
      <c r="BD7496" s="419"/>
      <c r="BF7496" s="419"/>
      <c r="BG7496" s="419"/>
      <c r="BH7496" s="419"/>
      <c r="BJ7496" s="419"/>
      <c r="BK7496" s="419"/>
      <c r="BL7496" s="419"/>
      <c r="BN7496" s="419"/>
      <c r="BO7496" s="419"/>
      <c r="BP7496" s="419"/>
      <c r="BR7496" s="419"/>
      <c r="BS7496" s="419"/>
      <c r="BT7496" s="419"/>
      <c r="BV7496" s="419"/>
      <c r="BW7496" s="419"/>
      <c r="BX7496" s="397"/>
      <c r="BZ7496" s="449"/>
      <c r="CB7496" s="419"/>
      <c r="CC7496" s="419"/>
      <c r="CD7496" s="419"/>
      <c r="CF7496" s="419"/>
      <c r="CG7496" s="419"/>
      <c r="CH7496" s="419"/>
    </row>
    <row r="7497" spans="3:86" ht="21" thickBot="1">
      <c r="C7497" s="425"/>
      <c r="P7497" s="431"/>
      <c r="R7497" s="419"/>
      <c r="S7497" s="446"/>
      <c r="T7497" s="419"/>
      <c r="V7497" s="196"/>
      <c r="W7497" s="419"/>
      <c r="X7497" s="419"/>
      <c r="Z7497" s="419"/>
      <c r="AA7497" s="419"/>
      <c r="AB7497" s="419"/>
      <c r="AD7497" s="419"/>
      <c r="AE7497" s="419"/>
      <c r="AF7497" s="419"/>
      <c r="AH7497" s="419"/>
      <c r="AI7497" s="419"/>
      <c r="AJ7497" s="419"/>
      <c r="AL7497" s="419"/>
      <c r="AM7497" s="419"/>
      <c r="AN7497" s="403"/>
      <c r="AO7497" s="419"/>
      <c r="AP7497" s="419"/>
      <c r="AQ7497" s="419"/>
      <c r="AR7497" s="419"/>
      <c r="AS7497" s="419"/>
      <c r="AT7497" s="419"/>
      <c r="AU7497" s="419"/>
      <c r="AV7497" s="419"/>
      <c r="AX7497" s="419"/>
      <c r="AY7497" s="419"/>
      <c r="AZ7497" s="419"/>
      <c r="BB7497" s="419"/>
      <c r="BC7497" s="419"/>
      <c r="BD7497" s="419"/>
      <c r="BF7497" s="419"/>
      <c r="BG7497" s="419"/>
      <c r="BH7497" s="419"/>
      <c r="BJ7497" s="419"/>
      <c r="BK7497" s="419"/>
      <c r="BL7497" s="419"/>
      <c r="BN7497" s="419"/>
      <c r="BO7497" s="419"/>
      <c r="BP7497" s="419"/>
      <c r="BR7497" s="419"/>
      <c r="BS7497" s="419"/>
      <c r="BT7497" s="419"/>
      <c r="BV7497" s="419"/>
      <c r="BW7497" s="419"/>
      <c r="BX7497" s="397"/>
      <c r="BZ7497" s="449"/>
      <c r="CB7497" s="419"/>
      <c r="CC7497" s="419"/>
      <c r="CD7497" s="419"/>
      <c r="CF7497" s="419"/>
      <c r="CG7497" s="419"/>
      <c r="CH7497" s="419"/>
    </row>
    <row r="7498" spans="3:86" ht="21" thickBot="1">
      <c r="C7498" s="425"/>
      <c r="P7498" s="431"/>
      <c r="R7498" s="419"/>
      <c r="S7498" s="446"/>
      <c r="T7498" s="419"/>
      <c r="V7498" s="196"/>
      <c r="W7498" s="419"/>
      <c r="X7498" s="419"/>
      <c r="Z7498" s="419"/>
      <c r="AA7498" s="419"/>
      <c r="AB7498" s="419"/>
      <c r="AD7498" s="419"/>
      <c r="AE7498" s="419"/>
      <c r="AF7498" s="419"/>
      <c r="AH7498" s="419"/>
      <c r="AI7498" s="419"/>
      <c r="AJ7498" s="419"/>
      <c r="AL7498" s="419"/>
      <c r="AM7498" s="419"/>
      <c r="AN7498" s="403"/>
      <c r="AO7498" s="419"/>
      <c r="AP7498" s="419"/>
      <c r="AQ7498" s="419"/>
      <c r="AR7498" s="419"/>
      <c r="AS7498" s="419"/>
      <c r="AT7498" s="419"/>
      <c r="AU7498" s="419"/>
      <c r="AV7498" s="419"/>
      <c r="AX7498" s="419"/>
      <c r="AY7498" s="419"/>
      <c r="AZ7498" s="419"/>
      <c r="BB7498" s="419"/>
      <c r="BC7498" s="419"/>
      <c r="BD7498" s="419"/>
      <c r="BF7498" s="419"/>
      <c r="BG7498" s="419"/>
      <c r="BH7498" s="419"/>
      <c r="BJ7498" s="419"/>
      <c r="BK7498" s="419"/>
      <c r="BL7498" s="419"/>
      <c r="BN7498" s="419"/>
      <c r="BO7498" s="419"/>
      <c r="BP7498" s="419"/>
      <c r="BR7498" s="419"/>
      <c r="BS7498" s="419"/>
      <c r="BT7498" s="419"/>
      <c r="BV7498" s="419"/>
      <c r="BW7498" s="419"/>
      <c r="BX7498" s="397"/>
      <c r="BZ7498" s="449"/>
      <c r="CB7498" s="419"/>
      <c r="CC7498" s="419"/>
      <c r="CD7498" s="419"/>
      <c r="CF7498" s="419"/>
      <c r="CG7498" s="419"/>
      <c r="CH7498" s="419"/>
    </row>
    <row r="7499" spans="3:86" ht="21" thickBot="1">
      <c r="C7499" s="425"/>
      <c r="P7499" s="431"/>
      <c r="R7499" s="419"/>
      <c r="S7499" s="446"/>
      <c r="T7499" s="419"/>
      <c r="V7499" s="196"/>
      <c r="W7499" s="419"/>
      <c r="X7499" s="419"/>
      <c r="Z7499" s="419"/>
      <c r="AA7499" s="419"/>
      <c r="AB7499" s="419"/>
      <c r="AD7499" s="419"/>
      <c r="AE7499" s="419"/>
      <c r="AF7499" s="419"/>
      <c r="AH7499" s="419"/>
      <c r="AI7499" s="419"/>
      <c r="AJ7499" s="419"/>
      <c r="AL7499" s="419"/>
      <c r="AM7499" s="419"/>
      <c r="AN7499" s="403"/>
      <c r="AO7499" s="419"/>
      <c r="AP7499" s="419"/>
      <c r="AQ7499" s="419"/>
      <c r="AR7499" s="419"/>
      <c r="AS7499" s="419"/>
      <c r="AT7499" s="419"/>
      <c r="AU7499" s="419"/>
      <c r="AV7499" s="419"/>
      <c r="AX7499" s="419"/>
      <c r="AY7499" s="419"/>
      <c r="AZ7499" s="419"/>
      <c r="BB7499" s="419"/>
      <c r="BC7499" s="419"/>
      <c r="BD7499" s="419"/>
      <c r="BF7499" s="419"/>
      <c r="BG7499" s="419"/>
      <c r="BH7499" s="419"/>
      <c r="BJ7499" s="419"/>
      <c r="BK7499" s="419"/>
      <c r="BL7499" s="419"/>
      <c r="BN7499" s="419"/>
      <c r="BO7499" s="419"/>
      <c r="BP7499" s="419"/>
      <c r="BR7499" s="419"/>
      <c r="BS7499" s="419"/>
      <c r="BT7499" s="419"/>
      <c r="BV7499" s="419"/>
      <c r="BW7499" s="419"/>
      <c r="BX7499" s="397"/>
      <c r="BZ7499" s="449"/>
      <c r="CB7499" s="419"/>
      <c r="CC7499" s="419"/>
      <c r="CD7499" s="419"/>
      <c r="CF7499" s="419"/>
      <c r="CG7499" s="419"/>
      <c r="CH7499" s="419"/>
    </row>
    <row r="7500" spans="3:86" ht="21" thickBot="1">
      <c r="C7500" s="425"/>
      <c r="P7500" s="431"/>
      <c r="R7500" s="419"/>
      <c r="S7500" s="446"/>
      <c r="T7500" s="419"/>
      <c r="V7500" s="196"/>
      <c r="W7500" s="419"/>
      <c r="X7500" s="419"/>
      <c r="Z7500" s="419"/>
      <c r="AA7500" s="419"/>
      <c r="AB7500" s="419"/>
      <c r="AD7500" s="419"/>
      <c r="AE7500" s="419"/>
      <c r="AF7500" s="419"/>
      <c r="AH7500" s="419"/>
      <c r="AI7500" s="419"/>
      <c r="AJ7500" s="419"/>
      <c r="AL7500" s="419"/>
      <c r="AM7500" s="419"/>
      <c r="AN7500" s="403"/>
      <c r="AO7500" s="419"/>
      <c r="AP7500" s="419"/>
      <c r="AQ7500" s="419"/>
      <c r="AR7500" s="419"/>
      <c r="AS7500" s="419"/>
      <c r="AT7500" s="419"/>
      <c r="AU7500" s="419"/>
      <c r="AV7500" s="419"/>
      <c r="AX7500" s="419"/>
      <c r="AY7500" s="419"/>
      <c r="AZ7500" s="419"/>
      <c r="BB7500" s="419"/>
      <c r="BC7500" s="419"/>
      <c r="BD7500" s="419"/>
      <c r="BF7500" s="419"/>
      <c r="BG7500" s="419"/>
      <c r="BH7500" s="419"/>
      <c r="BJ7500" s="419"/>
      <c r="BK7500" s="419"/>
      <c r="BL7500" s="419"/>
      <c r="BN7500" s="419"/>
      <c r="BO7500" s="419"/>
      <c r="BP7500" s="419"/>
      <c r="BR7500" s="419"/>
      <c r="BS7500" s="419"/>
      <c r="BT7500" s="419"/>
      <c r="BV7500" s="419"/>
      <c r="BW7500" s="419"/>
      <c r="BX7500" s="397"/>
      <c r="BZ7500" s="449"/>
      <c r="CB7500" s="419"/>
      <c r="CC7500" s="419"/>
      <c r="CD7500" s="419"/>
      <c r="CF7500" s="419"/>
      <c r="CG7500" s="419"/>
      <c r="CH7500" s="419"/>
    </row>
    <row r="7501" spans="3:86" ht="21" thickBot="1">
      <c r="C7501" s="425"/>
      <c r="P7501" s="431"/>
      <c r="R7501" s="419"/>
      <c r="S7501" s="446"/>
      <c r="T7501" s="419"/>
      <c r="V7501" s="196"/>
      <c r="W7501" s="419"/>
      <c r="X7501" s="419"/>
      <c r="Z7501" s="419"/>
      <c r="AA7501" s="419"/>
      <c r="AB7501" s="419"/>
      <c r="AD7501" s="419"/>
      <c r="AE7501" s="419"/>
      <c r="AF7501" s="419"/>
      <c r="AH7501" s="419"/>
      <c r="AI7501" s="419"/>
      <c r="AJ7501" s="419"/>
      <c r="AL7501" s="419"/>
      <c r="AM7501" s="419"/>
      <c r="AN7501" s="403"/>
      <c r="AO7501" s="419"/>
      <c r="AP7501" s="419"/>
      <c r="AQ7501" s="419"/>
      <c r="AR7501" s="419"/>
      <c r="AS7501" s="419"/>
      <c r="AT7501" s="419"/>
      <c r="AU7501" s="419"/>
      <c r="AV7501" s="419"/>
      <c r="AX7501" s="419"/>
      <c r="AY7501" s="419"/>
      <c r="AZ7501" s="419"/>
      <c r="BB7501" s="419"/>
      <c r="BC7501" s="419"/>
      <c r="BD7501" s="419"/>
      <c r="BF7501" s="419"/>
      <c r="BG7501" s="419"/>
      <c r="BH7501" s="419"/>
      <c r="BJ7501" s="419"/>
      <c r="BK7501" s="419"/>
      <c r="BL7501" s="419"/>
      <c r="BN7501" s="419"/>
      <c r="BO7501" s="419"/>
      <c r="BP7501" s="419"/>
      <c r="BR7501" s="419"/>
      <c r="BS7501" s="419"/>
      <c r="BT7501" s="419"/>
      <c r="BV7501" s="419"/>
      <c r="BW7501" s="419"/>
      <c r="BX7501" s="397"/>
      <c r="BZ7501" s="449"/>
      <c r="CB7501" s="419"/>
      <c r="CC7501" s="419"/>
      <c r="CD7501" s="419"/>
      <c r="CF7501" s="419"/>
      <c r="CG7501" s="419"/>
      <c r="CH7501" s="419"/>
    </row>
    <row r="7502" spans="3:86" ht="21" thickBot="1">
      <c r="C7502" s="425"/>
      <c r="P7502" s="431"/>
      <c r="R7502" s="419"/>
      <c r="S7502" s="446"/>
      <c r="T7502" s="419"/>
      <c r="V7502" s="196"/>
      <c r="W7502" s="419"/>
      <c r="X7502" s="419"/>
      <c r="Z7502" s="419"/>
      <c r="AA7502" s="419"/>
      <c r="AB7502" s="419"/>
      <c r="AD7502" s="419"/>
      <c r="AE7502" s="419"/>
      <c r="AF7502" s="419"/>
      <c r="AH7502" s="419"/>
      <c r="AI7502" s="419"/>
      <c r="AJ7502" s="419"/>
      <c r="AL7502" s="419"/>
      <c r="AM7502" s="419"/>
      <c r="AN7502" s="403"/>
      <c r="AO7502" s="419"/>
      <c r="AP7502" s="419"/>
      <c r="AQ7502" s="419"/>
      <c r="AR7502" s="419"/>
      <c r="AS7502" s="419"/>
      <c r="AT7502" s="419"/>
      <c r="AU7502" s="419"/>
      <c r="AV7502" s="419"/>
      <c r="AX7502" s="419"/>
      <c r="AY7502" s="419"/>
      <c r="AZ7502" s="419"/>
      <c r="BB7502" s="419"/>
      <c r="BC7502" s="419"/>
      <c r="BD7502" s="419"/>
      <c r="BF7502" s="419"/>
      <c r="BG7502" s="419"/>
      <c r="BH7502" s="419"/>
      <c r="BJ7502" s="419"/>
      <c r="BK7502" s="419"/>
      <c r="BL7502" s="419"/>
      <c r="BN7502" s="419"/>
      <c r="BO7502" s="419"/>
      <c r="BP7502" s="419"/>
      <c r="BR7502" s="419"/>
      <c r="BS7502" s="419"/>
      <c r="BT7502" s="419"/>
      <c r="BV7502" s="419"/>
      <c r="BW7502" s="419"/>
      <c r="BX7502" s="397"/>
      <c r="BZ7502" s="449"/>
      <c r="CB7502" s="419"/>
      <c r="CC7502" s="419"/>
      <c r="CD7502" s="419"/>
      <c r="CF7502" s="419"/>
      <c r="CG7502" s="419"/>
      <c r="CH7502" s="419"/>
    </row>
    <row r="7503" spans="3:86" ht="21" thickBot="1">
      <c r="C7503" s="425"/>
      <c r="P7503" s="431"/>
      <c r="R7503" s="419"/>
      <c r="S7503" s="446"/>
      <c r="T7503" s="419"/>
      <c r="V7503" s="196"/>
      <c r="W7503" s="419"/>
      <c r="X7503" s="419"/>
      <c r="Z7503" s="419"/>
      <c r="AA7503" s="419"/>
      <c r="AB7503" s="419"/>
      <c r="AD7503" s="419"/>
      <c r="AE7503" s="419"/>
      <c r="AF7503" s="419"/>
      <c r="AH7503" s="419"/>
      <c r="AI7503" s="419"/>
      <c r="AJ7503" s="419"/>
      <c r="AL7503" s="419"/>
      <c r="AM7503" s="419"/>
      <c r="AN7503" s="403"/>
      <c r="AO7503" s="419"/>
      <c r="AP7503" s="419"/>
      <c r="AQ7503" s="419"/>
      <c r="AR7503" s="419"/>
      <c r="AS7503" s="419"/>
      <c r="AT7503" s="419"/>
      <c r="AU7503" s="419"/>
      <c r="AV7503" s="419"/>
      <c r="AX7503" s="419"/>
      <c r="AY7503" s="419"/>
      <c r="AZ7503" s="419"/>
      <c r="BB7503" s="419"/>
      <c r="BC7503" s="419"/>
      <c r="BD7503" s="419"/>
      <c r="BF7503" s="419"/>
      <c r="BG7503" s="419"/>
      <c r="BH7503" s="419"/>
      <c r="BJ7503" s="419"/>
      <c r="BK7503" s="419"/>
      <c r="BL7503" s="419"/>
      <c r="BN7503" s="419"/>
      <c r="BO7503" s="419"/>
      <c r="BP7503" s="419"/>
      <c r="BR7503" s="419"/>
      <c r="BS7503" s="419"/>
      <c r="BT7503" s="419"/>
      <c r="BV7503" s="419"/>
      <c r="BW7503" s="419"/>
      <c r="BX7503" s="397"/>
      <c r="BZ7503" s="449"/>
      <c r="CB7503" s="419"/>
      <c r="CC7503" s="419"/>
      <c r="CD7503" s="419"/>
      <c r="CF7503" s="419"/>
      <c r="CG7503" s="419"/>
      <c r="CH7503" s="419"/>
    </row>
    <row r="7504" spans="3:86" ht="21" thickBot="1">
      <c r="C7504" s="425"/>
      <c r="P7504" s="431"/>
      <c r="R7504" s="419"/>
      <c r="S7504" s="446"/>
      <c r="T7504" s="419"/>
      <c r="V7504" s="196"/>
      <c r="W7504" s="419"/>
      <c r="X7504" s="419"/>
      <c r="Z7504" s="419"/>
      <c r="AA7504" s="419"/>
      <c r="AB7504" s="419"/>
      <c r="AD7504" s="419"/>
      <c r="AE7504" s="419"/>
      <c r="AF7504" s="419"/>
      <c r="AH7504" s="419"/>
      <c r="AI7504" s="419"/>
      <c r="AJ7504" s="419"/>
      <c r="AL7504" s="419"/>
      <c r="AM7504" s="419"/>
      <c r="AN7504" s="403"/>
      <c r="AO7504" s="419"/>
      <c r="AP7504" s="419"/>
      <c r="AQ7504" s="419"/>
      <c r="AR7504" s="419"/>
      <c r="AS7504" s="419"/>
      <c r="AT7504" s="419"/>
      <c r="AU7504" s="419"/>
      <c r="AV7504" s="419"/>
      <c r="AX7504" s="419"/>
      <c r="AY7504" s="419"/>
      <c r="AZ7504" s="419"/>
      <c r="BB7504" s="419"/>
      <c r="BC7504" s="419"/>
      <c r="BD7504" s="419"/>
      <c r="BF7504" s="419"/>
      <c r="BG7504" s="419"/>
      <c r="BH7504" s="419"/>
      <c r="BJ7504" s="419"/>
      <c r="BK7504" s="419"/>
      <c r="BL7504" s="419"/>
      <c r="BN7504" s="419"/>
      <c r="BO7504" s="419"/>
      <c r="BP7504" s="419"/>
      <c r="BR7504" s="419"/>
      <c r="BS7504" s="419"/>
      <c r="BT7504" s="419"/>
      <c r="BV7504" s="419"/>
      <c r="BW7504" s="419"/>
      <c r="BX7504" s="397"/>
      <c r="BZ7504" s="449"/>
      <c r="CB7504" s="419"/>
      <c r="CC7504" s="419"/>
      <c r="CD7504" s="419"/>
      <c r="CF7504" s="419"/>
      <c r="CG7504" s="419"/>
      <c r="CH7504" s="419"/>
    </row>
    <row r="7505" spans="3:86" ht="21" thickBot="1">
      <c r="C7505" s="425"/>
      <c r="P7505" s="431"/>
      <c r="R7505" s="419"/>
      <c r="S7505" s="446"/>
      <c r="T7505" s="419"/>
      <c r="V7505" s="196"/>
      <c r="W7505" s="419"/>
      <c r="X7505" s="419"/>
      <c r="Z7505" s="419"/>
      <c r="AA7505" s="419"/>
      <c r="AB7505" s="419"/>
      <c r="AD7505" s="419"/>
      <c r="AE7505" s="419"/>
      <c r="AF7505" s="419"/>
      <c r="AH7505" s="419"/>
      <c r="AI7505" s="419"/>
      <c r="AJ7505" s="419"/>
      <c r="AL7505" s="419"/>
      <c r="AM7505" s="419"/>
      <c r="AN7505" s="403"/>
      <c r="AO7505" s="419"/>
      <c r="AP7505" s="419"/>
      <c r="AQ7505" s="419"/>
      <c r="AR7505" s="419"/>
      <c r="AS7505" s="419"/>
      <c r="AT7505" s="419"/>
      <c r="AU7505" s="419"/>
      <c r="AV7505" s="419"/>
      <c r="AX7505" s="419"/>
      <c r="AY7505" s="419"/>
      <c r="AZ7505" s="419"/>
      <c r="BB7505" s="419"/>
      <c r="BC7505" s="419"/>
      <c r="BD7505" s="419"/>
      <c r="BF7505" s="419"/>
      <c r="BG7505" s="419"/>
      <c r="BH7505" s="419"/>
      <c r="BJ7505" s="419"/>
      <c r="BK7505" s="419"/>
      <c r="BL7505" s="419"/>
      <c r="BN7505" s="419"/>
      <c r="BO7505" s="419"/>
      <c r="BP7505" s="419"/>
      <c r="BR7505" s="419"/>
      <c r="BS7505" s="419"/>
      <c r="BT7505" s="419"/>
      <c r="BV7505" s="419"/>
      <c r="BW7505" s="419"/>
      <c r="BX7505" s="397"/>
      <c r="BZ7505" s="449"/>
      <c r="CB7505" s="419"/>
      <c r="CC7505" s="419"/>
      <c r="CD7505" s="419"/>
      <c r="CF7505" s="419"/>
      <c r="CG7505" s="419"/>
      <c r="CH7505" s="419"/>
    </row>
    <row r="7506" spans="3:86" ht="21" thickBot="1">
      <c r="C7506" s="425"/>
      <c r="P7506" s="431"/>
      <c r="R7506" s="419"/>
      <c r="S7506" s="446"/>
      <c r="T7506" s="419"/>
      <c r="V7506" s="196"/>
      <c r="W7506" s="419"/>
      <c r="X7506" s="419"/>
      <c r="Z7506" s="419"/>
      <c r="AA7506" s="419"/>
      <c r="AB7506" s="419"/>
      <c r="AD7506" s="419"/>
      <c r="AE7506" s="419"/>
      <c r="AF7506" s="419"/>
      <c r="AH7506" s="419"/>
      <c r="AI7506" s="419"/>
      <c r="AJ7506" s="419"/>
      <c r="AL7506" s="419"/>
      <c r="AM7506" s="419"/>
      <c r="AN7506" s="403"/>
      <c r="AO7506" s="419"/>
      <c r="AP7506" s="419"/>
      <c r="AQ7506" s="419"/>
      <c r="AR7506" s="419"/>
      <c r="AS7506" s="419"/>
      <c r="AT7506" s="419"/>
      <c r="AU7506" s="419"/>
      <c r="AV7506" s="419"/>
      <c r="AX7506" s="419"/>
      <c r="AY7506" s="419"/>
      <c r="AZ7506" s="419"/>
      <c r="BB7506" s="419"/>
      <c r="BC7506" s="419"/>
      <c r="BD7506" s="419"/>
      <c r="BF7506" s="419"/>
      <c r="BG7506" s="419"/>
      <c r="BH7506" s="419"/>
      <c r="BJ7506" s="419"/>
      <c r="BK7506" s="419"/>
      <c r="BL7506" s="419"/>
      <c r="BN7506" s="419"/>
      <c r="BO7506" s="419"/>
      <c r="BP7506" s="419"/>
      <c r="BR7506" s="419"/>
      <c r="BS7506" s="419"/>
      <c r="BT7506" s="419"/>
      <c r="BV7506" s="419"/>
      <c r="BW7506" s="419"/>
      <c r="BX7506" s="397"/>
      <c r="BZ7506" s="449"/>
      <c r="CB7506" s="419"/>
      <c r="CC7506" s="419"/>
      <c r="CD7506" s="419"/>
      <c r="CF7506" s="419"/>
      <c r="CG7506" s="419"/>
      <c r="CH7506" s="419"/>
    </row>
    <row r="7507" spans="3:86" ht="21" thickBot="1">
      <c r="C7507" s="425"/>
      <c r="P7507" s="431"/>
      <c r="R7507" s="419"/>
      <c r="S7507" s="446"/>
      <c r="T7507" s="419"/>
      <c r="V7507" s="196"/>
      <c r="W7507" s="419"/>
      <c r="X7507" s="419"/>
      <c r="Z7507" s="419"/>
      <c r="AA7507" s="419"/>
      <c r="AB7507" s="419"/>
      <c r="AD7507" s="419"/>
      <c r="AE7507" s="419"/>
      <c r="AF7507" s="419"/>
      <c r="AH7507" s="419"/>
      <c r="AI7507" s="419"/>
      <c r="AJ7507" s="419"/>
      <c r="AL7507" s="419"/>
      <c r="AM7507" s="419"/>
      <c r="AN7507" s="403"/>
      <c r="AO7507" s="419"/>
      <c r="AP7507" s="419"/>
      <c r="AQ7507" s="419"/>
      <c r="AR7507" s="419"/>
      <c r="AS7507" s="419"/>
      <c r="AT7507" s="419"/>
      <c r="AU7507" s="419"/>
      <c r="AV7507" s="419"/>
      <c r="AX7507" s="419"/>
      <c r="AY7507" s="419"/>
      <c r="AZ7507" s="419"/>
      <c r="BB7507" s="419"/>
      <c r="BC7507" s="419"/>
      <c r="BD7507" s="419"/>
      <c r="BF7507" s="419"/>
      <c r="BG7507" s="419"/>
      <c r="BH7507" s="419"/>
      <c r="BJ7507" s="419"/>
      <c r="BK7507" s="419"/>
      <c r="BL7507" s="419"/>
      <c r="BN7507" s="419"/>
      <c r="BO7507" s="419"/>
      <c r="BP7507" s="419"/>
      <c r="BR7507" s="419"/>
      <c r="BS7507" s="419"/>
      <c r="BT7507" s="419"/>
      <c r="BV7507" s="419"/>
      <c r="BW7507" s="419"/>
      <c r="BX7507" s="397"/>
      <c r="BZ7507" s="449"/>
      <c r="CB7507" s="419"/>
      <c r="CC7507" s="419"/>
      <c r="CD7507" s="419"/>
      <c r="CF7507" s="419"/>
      <c r="CG7507" s="419"/>
      <c r="CH7507" s="419"/>
    </row>
    <row r="7508" spans="3:86" ht="21" thickBot="1">
      <c r="C7508" s="425"/>
      <c r="P7508" s="431"/>
      <c r="R7508" s="419"/>
      <c r="S7508" s="446"/>
      <c r="T7508" s="419"/>
      <c r="V7508" s="196"/>
      <c r="W7508" s="419"/>
      <c r="X7508" s="419"/>
      <c r="Z7508" s="419"/>
      <c r="AA7508" s="419"/>
      <c r="AB7508" s="419"/>
      <c r="AD7508" s="419"/>
      <c r="AE7508" s="419"/>
      <c r="AF7508" s="419"/>
      <c r="AH7508" s="419"/>
      <c r="AI7508" s="419"/>
      <c r="AJ7508" s="419"/>
      <c r="AL7508" s="419"/>
      <c r="AM7508" s="419"/>
      <c r="AN7508" s="403"/>
      <c r="AO7508" s="419"/>
      <c r="AP7508" s="419"/>
      <c r="AQ7508" s="419"/>
      <c r="AR7508" s="419"/>
      <c r="AS7508" s="419"/>
      <c r="AT7508" s="419"/>
      <c r="AU7508" s="419"/>
      <c r="AV7508" s="419"/>
      <c r="AX7508" s="419"/>
      <c r="AY7508" s="419"/>
      <c r="AZ7508" s="419"/>
      <c r="BB7508" s="419"/>
      <c r="BC7508" s="419"/>
      <c r="BD7508" s="419"/>
      <c r="BF7508" s="419"/>
      <c r="BG7508" s="419"/>
      <c r="BH7508" s="419"/>
      <c r="BJ7508" s="419"/>
      <c r="BK7508" s="419"/>
      <c r="BL7508" s="419"/>
      <c r="BN7508" s="419"/>
      <c r="BO7508" s="419"/>
      <c r="BP7508" s="419"/>
      <c r="BR7508" s="419"/>
      <c r="BS7508" s="419"/>
      <c r="BT7508" s="419"/>
      <c r="BV7508" s="419"/>
      <c r="BW7508" s="419"/>
      <c r="BX7508" s="397"/>
      <c r="BZ7508" s="449"/>
      <c r="CB7508" s="419"/>
      <c r="CC7508" s="419"/>
      <c r="CD7508" s="419"/>
      <c r="CF7508" s="419"/>
      <c r="CG7508" s="419"/>
      <c r="CH7508" s="419"/>
    </row>
    <row r="7509" spans="3:86" ht="21" thickBot="1">
      <c r="C7509" s="425"/>
      <c r="P7509" s="431"/>
      <c r="R7509" s="419"/>
      <c r="S7509" s="446"/>
      <c r="T7509" s="419"/>
      <c r="V7509" s="196"/>
      <c r="W7509" s="419"/>
      <c r="X7509" s="419"/>
      <c r="Z7509" s="419"/>
      <c r="AA7509" s="419"/>
      <c r="AB7509" s="419"/>
      <c r="AD7509" s="419"/>
      <c r="AE7509" s="419"/>
      <c r="AF7509" s="419"/>
      <c r="AH7509" s="419"/>
      <c r="AI7509" s="419"/>
      <c r="AJ7509" s="419"/>
      <c r="AL7509" s="419"/>
      <c r="AM7509" s="419"/>
      <c r="AN7509" s="403"/>
      <c r="AO7509" s="419"/>
      <c r="AP7509" s="419"/>
      <c r="AQ7509" s="419"/>
      <c r="AR7509" s="419"/>
      <c r="AS7509" s="419"/>
      <c r="AT7509" s="419"/>
      <c r="AU7509" s="419"/>
      <c r="AV7509" s="419"/>
      <c r="AX7509" s="419"/>
      <c r="AY7509" s="419"/>
      <c r="AZ7509" s="419"/>
      <c r="BB7509" s="419"/>
      <c r="BC7509" s="419"/>
      <c r="BD7509" s="419"/>
      <c r="BF7509" s="419"/>
      <c r="BG7509" s="419"/>
      <c r="BH7509" s="419"/>
      <c r="BJ7509" s="419"/>
      <c r="BK7509" s="419"/>
      <c r="BL7509" s="419"/>
      <c r="BN7509" s="419"/>
      <c r="BO7509" s="419"/>
      <c r="BP7509" s="419"/>
      <c r="BR7509" s="419"/>
      <c r="BS7509" s="419"/>
      <c r="BT7509" s="419"/>
      <c r="BV7509" s="419"/>
      <c r="BW7509" s="419"/>
      <c r="BX7509" s="397"/>
      <c r="BZ7509" s="449"/>
      <c r="CB7509" s="419"/>
      <c r="CC7509" s="419"/>
      <c r="CD7509" s="419"/>
      <c r="CF7509" s="419"/>
      <c r="CG7509" s="419"/>
      <c r="CH7509" s="419"/>
    </row>
    <row r="7510" spans="3:86" ht="21" thickBot="1">
      <c r="C7510" s="425"/>
      <c r="P7510" s="431"/>
      <c r="R7510" s="419"/>
      <c r="S7510" s="446"/>
      <c r="T7510" s="419"/>
      <c r="V7510" s="196"/>
      <c r="W7510" s="419"/>
      <c r="X7510" s="419"/>
      <c r="Z7510" s="419"/>
      <c r="AA7510" s="419"/>
      <c r="AB7510" s="419"/>
      <c r="AD7510" s="419"/>
      <c r="AE7510" s="419"/>
      <c r="AF7510" s="419"/>
      <c r="AH7510" s="419"/>
      <c r="AI7510" s="419"/>
      <c r="AJ7510" s="419"/>
      <c r="AL7510" s="419"/>
      <c r="AM7510" s="419"/>
      <c r="AN7510" s="403"/>
      <c r="AO7510" s="419"/>
      <c r="AP7510" s="419"/>
      <c r="AQ7510" s="419"/>
      <c r="AR7510" s="419"/>
      <c r="AS7510" s="419"/>
      <c r="AT7510" s="419"/>
      <c r="AU7510" s="419"/>
      <c r="AV7510" s="419"/>
      <c r="AX7510" s="419"/>
      <c r="AY7510" s="419"/>
      <c r="AZ7510" s="419"/>
      <c r="BB7510" s="419"/>
      <c r="BC7510" s="419"/>
      <c r="BD7510" s="419"/>
      <c r="BF7510" s="419"/>
      <c r="BG7510" s="419"/>
      <c r="BH7510" s="419"/>
      <c r="BJ7510" s="419"/>
      <c r="BK7510" s="419"/>
      <c r="BL7510" s="419"/>
      <c r="BN7510" s="419"/>
      <c r="BO7510" s="419"/>
      <c r="BP7510" s="419"/>
      <c r="BR7510" s="419"/>
      <c r="BS7510" s="419"/>
      <c r="BT7510" s="419"/>
      <c r="BV7510" s="419"/>
      <c r="BW7510" s="419"/>
      <c r="BX7510" s="397"/>
      <c r="BZ7510" s="449"/>
      <c r="CB7510" s="419"/>
      <c r="CC7510" s="419"/>
      <c r="CD7510" s="419"/>
      <c r="CF7510" s="419"/>
      <c r="CG7510" s="419"/>
      <c r="CH7510" s="419"/>
    </row>
    <row r="7511" spans="3:86" ht="21" thickBot="1">
      <c r="C7511" s="425"/>
      <c r="P7511" s="431"/>
      <c r="R7511" s="419"/>
      <c r="S7511" s="446"/>
      <c r="T7511" s="419"/>
      <c r="V7511" s="196"/>
      <c r="W7511" s="419"/>
      <c r="X7511" s="419"/>
      <c r="Z7511" s="419"/>
      <c r="AA7511" s="419"/>
      <c r="AB7511" s="419"/>
      <c r="AD7511" s="419"/>
      <c r="AE7511" s="419"/>
      <c r="AF7511" s="419"/>
      <c r="AH7511" s="419"/>
      <c r="AI7511" s="419"/>
      <c r="AJ7511" s="419"/>
      <c r="AL7511" s="419"/>
      <c r="AM7511" s="419"/>
      <c r="AN7511" s="403"/>
      <c r="AO7511" s="419"/>
      <c r="AP7511" s="419"/>
      <c r="AQ7511" s="419"/>
      <c r="AR7511" s="419"/>
      <c r="AS7511" s="419"/>
      <c r="AT7511" s="419"/>
      <c r="AU7511" s="419"/>
      <c r="AV7511" s="419"/>
      <c r="AX7511" s="419"/>
      <c r="AY7511" s="419"/>
      <c r="AZ7511" s="419"/>
      <c r="BB7511" s="419"/>
      <c r="BC7511" s="419"/>
      <c r="BD7511" s="419"/>
      <c r="BF7511" s="419"/>
      <c r="BG7511" s="419"/>
      <c r="BH7511" s="419"/>
      <c r="BJ7511" s="419"/>
      <c r="BK7511" s="419"/>
      <c r="BL7511" s="419"/>
      <c r="BN7511" s="419"/>
      <c r="BO7511" s="419"/>
      <c r="BP7511" s="419"/>
      <c r="BR7511" s="419"/>
      <c r="BS7511" s="419"/>
      <c r="BT7511" s="419"/>
      <c r="BV7511" s="419"/>
      <c r="BW7511" s="419"/>
      <c r="BX7511" s="397"/>
      <c r="BZ7511" s="449"/>
      <c r="CB7511" s="419"/>
      <c r="CC7511" s="419"/>
      <c r="CD7511" s="419"/>
      <c r="CF7511" s="419"/>
      <c r="CG7511" s="419"/>
      <c r="CH7511" s="419"/>
    </row>
    <row r="7512" spans="3:86" ht="21" thickBot="1">
      <c r="C7512" s="425"/>
      <c r="P7512" s="431"/>
      <c r="R7512" s="419"/>
      <c r="S7512" s="446"/>
      <c r="T7512" s="419"/>
      <c r="V7512" s="196"/>
      <c r="W7512" s="419"/>
      <c r="X7512" s="419"/>
      <c r="Z7512" s="419"/>
      <c r="AA7512" s="419"/>
      <c r="AB7512" s="419"/>
      <c r="AD7512" s="419"/>
      <c r="AE7512" s="419"/>
      <c r="AF7512" s="419"/>
      <c r="AH7512" s="419"/>
      <c r="AI7512" s="419"/>
      <c r="AJ7512" s="419"/>
      <c r="AL7512" s="419"/>
      <c r="AM7512" s="419"/>
      <c r="AN7512" s="403"/>
      <c r="AO7512" s="419"/>
      <c r="AP7512" s="419"/>
      <c r="AQ7512" s="419"/>
      <c r="AR7512" s="419"/>
      <c r="AS7512" s="419"/>
      <c r="AT7512" s="419"/>
      <c r="AU7512" s="419"/>
      <c r="AV7512" s="419"/>
      <c r="AX7512" s="419"/>
      <c r="AY7512" s="419"/>
      <c r="AZ7512" s="419"/>
      <c r="BB7512" s="419"/>
      <c r="BC7512" s="419"/>
      <c r="BD7512" s="419"/>
      <c r="BF7512" s="419"/>
      <c r="BG7512" s="419"/>
      <c r="BH7512" s="419"/>
      <c r="BJ7512" s="419"/>
      <c r="BK7512" s="419"/>
      <c r="BL7512" s="419"/>
      <c r="BN7512" s="419"/>
      <c r="BO7512" s="419"/>
      <c r="BP7512" s="419"/>
      <c r="BR7512" s="419"/>
      <c r="BS7512" s="419"/>
      <c r="BT7512" s="419"/>
      <c r="BV7512" s="419"/>
      <c r="BW7512" s="419"/>
      <c r="BX7512" s="397"/>
      <c r="BZ7512" s="449"/>
      <c r="CB7512" s="419"/>
      <c r="CC7512" s="419"/>
      <c r="CD7512" s="419"/>
      <c r="CF7512" s="419"/>
      <c r="CG7512" s="419"/>
      <c r="CH7512" s="419"/>
    </row>
    <row r="7513" spans="3:86" ht="21" thickBot="1">
      <c r="C7513" s="425"/>
      <c r="P7513" s="431"/>
      <c r="R7513" s="419"/>
      <c r="S7513" s="446"/>
      <c r="T7513" s="419"/>
      <c r="V7513" s="196"/>
      <c r="W7513" s="419"/>
      <c r="X7513" s="419"/>
      <c r="Z7513" s="419"/>
      <c r="AA7513" s="419"/>
      <c r="AB7513" s="419"/>
      <c r="AD7513" s="419"/>
      <c r="AE7513" s="419"/>
      <c r="AF7513" s="419"/>
      <c r="AH7513" s="419"/>
      <c r="AI7513" s="419"/>
      <c r="AJ7513" s="419"/>
      <c r="AL7513" s="419"/>
      <c r="AM7513" s="419"/>
      <c r="AN7513" s="403"/>
      <c r="AO7513" s="419"/>
      <c r="AP7513" s="419"/>
      <c r="AQ7513" s="419"/>
      <c r="AR7513" s="419"/>
      <c r="AS7513" s="419"/>
      <c r="AT7513" s="419"/>
      <c r="AU7513" s="419"/>
      <c r="AV7513" s="419"/>
      <c r="AX7513" s="419"/>
      <c r="AY7513" s="419"/>
      <c r="AZ7513" s="419"/>
      <c r="BB7513" s="419"/>
      <c r="BC7513" s="419"/>
      <c r="BD7513" s="419"/>
      <c r="BF7513" s="419"/>
      <c r="BG7513" s="419"/>
      <c r="BH7513" s="419"/>
      <c r="BJ7513" s="419"/>
      <c r="BK7513" s="419"/>
      <c r="BL7513" s="419"/>
      <c r="BN7513" s="419"/>
      <c r="BO7513" s="419"/>
      <c r="BP7513" s="419"/>
      <c r="BR7513" s="419"/>
      <c r="BS7513" s="419"/>
      <c r="BT7513" s="419"/>
      <c r="BV7513" s="419"/>
      <c r="BW7513" s="419"/>
      <c r="BX7513" s="397"/>
      <c r="BZ7513" s="449"/>
      <c r="CB7513" s="419"/>
      <c r="CC7513" s="419"/>
      <c r="CD7513" s="419"/>
      <c r="CF7513" s="419"/>
      <c r="CG7513" s="419"/>
      <c r="CH7513" s="419"/>
    </row>
    <row r="7514" spans="3:86" ht="21" thickBot="1">
      <c r="C7514" s="425"/>
      <c r="P7514" s="431"/>
      <c r="R7514" s="419"/>
      <c r="S7514" s="446"/>
      <c r="T7514" s="419"/>
      <c r="V7514" s="196"/>
      <c r="W7514" s="419"/>
      <c r="X7514" s="419"/>
      <c r="Z7514" s="419"/>
      <c r="AA7514" s="419"/>
      <c r="AB7514" s="419"/>
      <c r="AD7514" s="419"/>
      <c r="AE7514" s="419"/>
      <c r="AF7514" s="419"/>
      <c r="AH7514" s="419"/>
      <c r="AI7514" s="419"/>
      <c r="AJ7514" s="419"/>
      <c r="AL7514" s="419"/>
      <c r="AM7514" s="419"/>
      <c r="AN7514" s="403"/>
      <c r="AO7514" s="419"/>
      <c r="AP7514" s="419"/>
      <c r="AQ7514" s="419"/>
      <c r="AR7514" s="419"/>
      <c r="AS7514" s="419"/>
      <c r="AT7514" s="419"/>
      <c r="AU7514" s="419"/>
      <c r="AV7514" s="419"/>
      <c r="AX7514" s="419"/>
      <c r="AY7514" s="419"/>
      <c r="AZ7514" s="419"/>
      <c r="BB7514" s="419"/>
      <c r="BC7514" s="419"/>
      <c r="BD7514" s="419"/>
      <c r="BF7514" s="419"/>
      <c r="BG7514" s="419"/>
      <c r="BH7514" s="419"/>
      <c r="BJ7514" s="419"/>
      <c r="BK7514" s="419"/>
      <c r="BL7514" s="419"/>
      <c r="BN7514" s="419"/>
      <c r="BO7514" s="419"/>
      <c r="BP7514" s="419"/>
      <c r="BR7514" s="419"/>
      <c r="BS7514" s="419"/>
      <c r="BT7514" s="419"/>
      <c r="BV7514" s="419"/>
      <c r="BW7514" s="419"/>
      <c r="BX7514" s="397"/>
      <c r="BZ7514" s="449"/>
      <c r="CB7514" s="419"/>
      <c r="CC7514" s="419"/>
      <c r="CD7514" s="419"/>
      <c r="CF7514" s="419"/>
      <c r="CG7514" s="419"/>
      <c r="CH7514" s="419"/>
    </row>
    <row r="7515" spans="3:86" ht="21" thickBot="1">
      <c r="C7515" s="425"/>
      <c r="P7515" s="431"/>
      <c r="R7515" s="419"/>
      <c r="S7515" s="446"/>
      <c r="T7515" s="419"/>
      <c r="V7515" s="196"/>
      <c r="W7515" s="419"/>
      <c r="X7515" s="419"/>
      <c r="Z7515" s="419"/>
      <c r="AA7515" s="419"/>
      <c r="AB7515" s="419"/>
      <c r="AD7515" s="419"/>
      <c r="AE7515" s="419"/>
      <c r="AF7515" s="419"/>
      <c r="AH7515" s="419"/>
      <c r="AI7515" s="419"/>
      <c r="AJ7515" s="419"/>
      <c r="AL7515" s="419"/>
      <c r="AM7515" s="419"/>
      <c r="AN7515" s="403"/>
      <c r="AO7515" s="419"/>
      <c r="AP7515" s="419"/>
      <c r="AQ7515" s="419"/>
      <c r="AR7515" s="419"/>
      <c r="AS7515" s="419"/>
      <c r="AT7515" s="419"/>
      <c r="AU7515" s="419"/>
      <c r="AV7515" s="419"/>
      <c r="AX7515" s="419"/>
      <c r="AY7515" s="419"/>
      <c r="AZ7515" s="419"/>
      <c r="BB7515" s="419"/>
      <c r="BC7515" s="419"/>
      <c r="BD7515" s="419"/>
      <c r="BF7515" s="419"/>
      <c r="BG7515" s="419"/>
      <c r="BH7515" s="419"/>
      <c r="BJ7515" s="419"/>
      <c r="BK7515" s="419"/>
      <c r="BL7515" s="419"/>
      <c r="BN7515" s="419"/>
      <c r="BO7515" s="419"/>
      <c r="BP7515" s="419"/>
      <c r="BR7515" s="419"/>
      <c r="BS7515" s="419"/>
      <c r="BT7515" s="419"/>
      <c r="BV7515" s="419"/>
      <c r="BW7515" s="419"/>
      <c r="BX7515" s="397"/>
      <c r="BZ7515" s="449"/>
      <c r="CB7515" s="419"/>
      <c r="CC7515" s="419"/>
      <c r="CD7515" s="419"/>
      <c r="CF7515" s="419"/>
      <c r="CG7515" s="419"/>
      <c r="CH7515" s="419"/>
    </row>
    <row r="7516" spans="3:86" ht="21" thickBot="1">
      <c r="C7516" s="425"/>
      <c r="P7516" s="431"/>
      <c r="R7516" s="419"/>
      <c r="S7516" s="446"/>
      <c r="T7516" s="419"/>
      <c r="V7516" s="196"/>
      <c r="W7516" s="419"/>
      <c r="X7516" s="419"/>
      <c r="Z7516" s="419"/>
      <c r="AA7516" s="419"/>
      <c r="AB7516" s="419"/>
      <c r="AD7516" s="419"/>
      <c r="AE7516" s="419"/>
      <c r="AF7516" s="419"/>
      <c r="AH7516" s="419"/>
      <c r="AI7516" s="419"/>
      <c r="AJ7516" s="419"/>
      <c r="AL7516" s="419"/>
      <c r="AM7516" s="419"/>
      <c r="AN7516" s="403"/>
      <c r="AO7516" s="419"/>
      <c r="AP7516" s="419"/>
      <c r="AQ7516" s="419"/>
      <c r="AR7516" s="419"/>
      <c r="AS7516" s="419"/>
      <c r="AT7516" s="419"/>
      <c r="AU7516" s="419"/>
      <c r="AV7516" s="419"/>
      <c r="AX7516" s="419"/>
      <c r="AY7516" s="419"/>
      <c r="AZ7516" s="419"/>
      <c r="BB7516" s="419"/>
      <c r="BC7516" s="419"/>
      <c r="BD7516" s="419"/>
      <c r="BF7516" s="419"/>
      <c r="BG7516" s="419"/>
      <c r="BH7516" s="419"/>
      <c r="BJ7516" s="419"/>
      <c r="BK7516" s="419"/>
      <c r="BL7516" s="419"/>
      <c r="BN7516" s="419"/>
      <c r="BO7516" s="419"/>
      <c r="BP7516" s="419"/>
      <c r="BR7516" s="419"/>
      <c r="BS7516" s="419"/>
      <c r="BT7516" s="419"/>
      <c r="BV7516" s="419"/>
      <c r="BW7516" s="419"/>
      <c r="BX7516" s="397"/>
      <c r="BZ7516" s="449"/>
      <c r="CB7516" s="419"/>
      <c r="CC7516" s="419"/>
      <c r="CD7516" s="419"/>
      <c r="CF7516" s="419"/>
      <c r="CG7516" s="419"/>
      <c r="CH7516" s="419"/>
    </row>
    <row r="7517" spans="3:86" ht="21" thickBot="1">
      <c r="C7517" s="425"/>
      <c r="P7517" s="431"/>
      <c r="R7517" s="419"/>
      <c r="S7517" s="446"/>
      <c r="T7517" s="419"/>
      <c r="V7517" s="196"/>
      <c r="W7517" s="419"/>
      <c r="X7517" s="419"/>
      <c r="Z7517" s="419"/>
      <c r="AA7517" s="419"/>
      <c r="AB7517" s="419"/>
      <c r="AD7517" s="419"/>
      <c r="AE7517" s="419"/>
      <c r="AF7517" s="419"/>
      <c r="AH7517" s="419"/>
      <c r="AI7517" s="419"/>
      <c r="AJ7517" s="419"/>
      <c r="AL7517" s="419"/>
      <c r="AM7517" s="419"/>
      <c r="AN7517" s="403"/>
      <c r="AO7517" s="419"/>
      <c r="AP7517" s="419"/>
      <c r="AQ7517" s="419"/>
      <c r="AR7517" s="419"/>
      <c r="AS7517" s="419"/>
      <c r="AT7517" s="419"/>
      <c r="AU7517" s="419"/>
      <c r="AV7517" s="419"/>
      <c r="AX7517" s="419"/>
      <c r="AY7517" s="419"/>
      <c r="AZ7517" s="419"/>
      <c r="BB7517" s="419"/>
      <c r="BC7517" s="419"/>
      <c r="BD7517" s="419"/>
      <c r="BF7517" s="419"/>
      <c r="BG7517" s="419"/>
      <c r="BH7517" s="419"/>
      <c r="BJ7517" s="419"/>
      <c r="BK7517" s="419"/>
      <c r="BL7517" s="419"/>
      <c r="BN7517" s="419"/>
      <c r="BO7517" s="419"/>
      <c r="BP7517" s="419"/>
      <c r="BR7517" s="419"/>
      <c r="BS7517" s="419"/>
      <c r="BT7517" s="419"/>
      <c r="BV7517" s="419"/>
      <c r="BW7517" s="419"/>
      <c r="BX7517" s="397"/>
      <c r="BZ7517" s="449"/>
      <c r="CB7517" s="419"/>
      <c r="CC7517" s="419"/>
      <c r="CD7517" s="419"/>
      <c r="CF7517" s="419"/>
      <c r="CG7517" s="419"/>
      <c r="CH7517" s="419"/>
    </row>
    <row r="7518" spans="3:86" ht="21" thickBot="1">
      <c r="C7518" s="425"/>
      <c r="P7518" s="431"/>
      <c r="R7518" s="419"/>
      <c r="S7518" s="446"/>
      <c r="T7518" s="419"/>
      <c r="V7518" s="196"/>
      <c r="W7518" s="419"/>
      <c r="X7518" s="419"/>
      <c r="Z7518" s="419"/>
      <c r="AA7518" s="419"/>
      <c r="AB7518" s="419"/>
      <c r="AD7518" s="419"/>
      <c r="AE7518" s="419"/>
      <c r="AF7518" s="419"/>
      <c r="AH7518" s="419"/>
      <c r="AI7518" s="419"/>
      <c r="AJ7518" s="419"/>
      <c r="AL7518" s="419"/>
      <c r="AM7518" s="419"/>
      <c r="AN7518" s="403"/>
      <c r="AO7518" s="419"/>
      <c r="AP7518" s="419"/>
      <c r="AQ7518" s="419"/>
      <c r="AR7518" s="419"/>
      <c r="AS7518" s="419"/>
      <c r="AT7518" s="419"/>
      <c r="AU7518" s="419"/>
      <c r="AV7518" s="419"/>
      <c r="AX7518" s="419"/>
      <c r="AY7518" s="419"/>
      <c r="AZ7518" s="419"/>
      <c r="BB7518" s="419"/>
      <c r="BC7518" s="419"/>
      <c r="BD7518" s="419"/>
      <c r="BF7518" s="419"/>
      <c r="BG7518" s="419"/>
      <c r="BH7518" s="419"/>
      <c r="BJ7518" s="419"/>
      <c r="BK7518" s="419"/>
      <c r="BL7518" s="419"/>
      <c r="BN7518" s="419"/>
      <c r="BO7518" s="419"/>
      <c r="BP7518" s="419"/>
      <c r="BR7518" s="419"/>
      <c r="BS7518" s="419"/>
      <c r="BT7518" s="419"/>
      <c r="BV7518" s="419"/>
      <c r="BW7518" s="419"/>
      <c r="BX7518" s="397"/>
      <c r="BZ7518" s="449"/>
      <c r="CB7518" s="419"/>
      <c r="CC7518" s="419"/>
      <c r="CD7518" s="419"/>
      <c r="CF7518" s="419"/>
      <c r="CG7518" s="419"/>
      <c r="CH7518" s="419"/>
    </row>
    <row r="7519" spans="3:86" ht="21" thickBot="1">
      <c r="C7519" s="425"/>
      <c r="P7519" s="431"/>
      <c r="R7519" s="419"/>
      <c r="S7519" s="446"/>
      <c r="T7519" s="419"/>
      <c r="V7519" s="196"/>
      <c r="W7519" s="419"/>
      <c r="X7519" s="419"/>
      <c r="Z7519" s="419"/>
      <c r="AA7519" s="419"/>
      <c r="AB7519" s="419"/>
      <c r="AD7519" s="419"/>
      <c r="AE7519" s="419"/>
      <c r="AF7519" s="419"/>
      <c r="AH7519" s="419"/>
      <c r="AI7519" s="419"/>
      <c r="AJ7519" s="419"/>
      <c r="AL7519" s="419"/>
      <c r="AM7519" s="419"/>
      <c r="AN7519" s="403"/>
      <c r="AO7519" s="419"/>
      <c r="AP7519" s="419"/>
      <c r="AQ7519" s="419"/>
      <c r="AR7519" s="419"/>
      <c r="AS7519" s="419"/>
      <c r="AT7519" s="419"/>
      <c r="AU7519" s="419"/>
      <c r="AV7519" s="419"/>
      <c r="AX7519" s="419"/>
      <c r="AY7519" s="419"/>
      <c r="AZ7519" s="419"/>
      <c r="BB7519" s="419"/>
      <c r="BC7519" s="419"/>
      <c r="BD7519" s="419"/>
      <c r="BF7519" s="419"/>
      <c r="BG7519" s="419"/>
      <c r="BH7519" s="419"/>
      <c r="BJ7519" s="419"/>
      <c r="BK7519" s="419"/>
      <c r="BL7519" s="419"/>
      <c r="BN7519" s="419"/>
      <c r="BO7519" s="419"/>
      <c r="BP7519" s="419"/>
      <c r="BR7519" s="419"/>
      <c r="BS7519" s="419"/>
      <c r="BT7519" s="419"/>
      <c r="BV7519" s="419"/>
      <c r="BW7519" s="419"/>
      <c r="BX7519" s="397"/>
      <c r="BZ7519" s="449"/>
      <c r="CB7519" s="419"/>
      <c r="CC7519" s="419"/>
      <c r="CD7519" s="419"/>
      <c r="CF7519" s="419"/>
      <c r="CG7519" s="419"/>
      <c r="CH7519" s="419"/>
    </row>
    <row r="7520" spans="3:86" ht="21" thickBot="1">
      <c r="C7520" s="425"/>
      <c r="P7520" s="431"/>
      <c r="R7520" s="419"/>
      <c r="S7520" s="446"/>
      <c r="T7520" s="419"/>
      <c r="V7520" s="196"/>
      <c r="W7520" s="419"/>
      <c r="X7520" s="419"/>
      <c r="Z7520" s="419"/>
      <c r="AA7520" s="419"/>
      <c r="AB7520" s="419"/>
      <c r="AD7520" s="419"/>
      <c r="AE7520" s="419"/>
      <c r="AF7520" s="419"/>
      <c r="AH7520" s="419"/>
      <c r="AI7520" s="419"/>
      <c r="AJ7520" s="419"/>
      <c r="AL7520" s="419"/>
      <c r="AM7520" s="419"/>
      <c r="AN7520" s="403"/>
      <c r="AO7520" s="419"/>
      <c r="AP7520" s="419"/>
      <c r="AQ7520" s="419"/>
      <c r="AR7520" s="419"/>
      <c r="AS7520" s="419"/>
      <c r="AT7520" s="419"/>
      <c r="AU7520" s="419"/>
      <c r="AV7520" s="419"/>
      <c r="AX7520" s="419"/>
      <c r="AY7520" s="419"/>
      <c r="AZ7520" s="419"/>
      <c r="BB7520" s="419"/>
      <c r="BC7520" s="419"/>
      <c r="BD7520" s="419"/>
      <c r="BF7520" s="419"/>
      <c r="BG7520" s="419"/>
      <c r="BH7520" s="419"/>
      <c r="BJ7520" s="419"/>
      <c r="BK7520" s="419"/>
      <c r="BL7520" s="419"/>
      <c r="BN7520" s="419"/>
      <c r="BO7520" s="419"/>
      <c r="BP7520" s="419"/>
      <c r="BR7520" s="419"/>
      <c r="BS7520" s="419"/>
      <c r="BT7520" s="419"/>
      <c r="BV7520" s="419"/>
      <c r="BW7520" s="419"/>
      <c r="BX7520" s="397"/>
      <c r="BZ7520" s="449"/>
      <c r="CB7520" s="419"/>
      <c r="CC7520" s="419"/>
      <c r="CD7520" s="419"/>
      <c r="CF7520" s="419"/>
      <c r="CG7520" s="419"/>
      <c r="CH7520" s="419"/>
    </row>
    <row r="7521" spans="3:86" ht="21" thickBot="1">
      <c r="C7521" s="425"/>
      <c r="P7521" s="431"/>
      <c r="R7521" s="419"/>
      <c r="S7521" s="446"/>
      <c r="T7521" s="419"/>
      <c r="V7521" s="196"/>
      <c r="W7521" s="419"/>
      <c r="X7521" s="419"/>
      <c r="Z7521" s="419"/>
      <c r="AA7521" s="419"/>
      <c r="AB7521" s="419"/>
      <c r="AD7521" s="419"/>
      <c r="AE7521" s="419"/>
      <c r="AF7521" s="419"/>
      <c r="AH7521" s="419"/>
      <c r="AI7521" s="419"/>
      <c r="AJ7521" s="419"/>
      <c r="AL7521" s="419"/>
      <c r="AM7521" s="419"/>
      <c r="AN7521" s="403"/>
      <c r="AO7521" s="419"/>
      <c r="AP7521" s="419"/>
      <c r="AQ7521" s="419"/>
      <c r="AR7521" s="419"/>
      <c r="AS7521" s="419"/>
      <c r="AT7521" s="419"/>
      <c r="AU7521" s="419"/>
      <c r="AV7521" s="419"/>
      <c r="AX7521" s="419"/>
      <c r="AY7521" s="419"/>
      <c r="AZ7521" s="419"/>
      <c r="BB7521" s="419"/>
      <c r="BC7521" s="419"/>
      <c r="BD7521" s="419"/>
      <c r="BF7521" s="419"/>
      <c r="BG7521" s="419"/>
      <c r="BH7521" s="419"/>
      <c r="BJ7521" s="419"/>
      <c r="BK7521" s="419"/>
      <c r="BL7521" s="419"/>
      <c r="BN7521" s="419"/>
      <c r="BO7521" s="419"/>
      <c r="BP7521" s="419"/>
      <c r="BR7521" s="419"/>
      <c r="BS7521" s="419"/>
      <c r="BT7521" s="419"/>
      <c r="BV7521" s="419"/>
      <c r="BW7521" s="419"/>
      <c r="BX7521" s="397"/>
      <c r="BZ7521" s="449"/>
      <c r="CB7521" s="419"/>
      <c r="CC7521" s="419"/>
      <c r="CD7521" s="419"/>
      <c r="CF7521" s="419"/>
      <c r="CG7521" s="419"/>
      <c r="CH7521" s="419"/>
    </row>
    <row r="7522" spans="3:86" ht="21" thickBot="1">
      <c r="C7522" s="425"/>
      <c r="P7522" s="431"/>
      <c r="R7522" s="419"/>
      <c r="S7522" s="446"/>
      <c r="T7522" s="419"/>
      <c r="V7522" s="196"/>
      <c r="W7522" s="419"/>
      <c r="X7522" s="419"/>
      <c r="Z7522" s="419"/>
      <c r="AA7522" s="419"/>
      <c r="AB7522" s="419"/>
      <c r="AD7522" s="419"/>
      <c r="AE7522" s="419"/>
      <c r="AF7522" s="419"/>
      <c r="AH7522" s="419"/>
      <c r="AI7522" s="419"/>
      <c r="AJ7522" s="419"/>
      <c r="AL7522" s="419"/>
      <c r="AM7522" s="419"/>
      <c r="AN7522" s="403"/>
      <c r="AO7522" s="419"/>
      <c r="AP7522" s="419"/>
      <c r="AQ7522" s="419"/>
      <c r="AR7522" s="419"/>
      <c r="AS7522" s="419"/>
      <c r="AT7522" s="419"/>
      <c r="AU7522" s="419"/>
      <c r="AV7522" s="419"/>
      <c r="AX7522" s="419"/>
      <c r="AY7522" s="419"/>
      <c r="AZ7522" s="419"/>
      <c r="BB7522" s="419"/>
      <c r="BC7522" s="419"/>
      <c r="BD7522" s="419"/>
      <c r="BF7522" s="419"/>
      <c r="BG7522" s="419"/>
      <c r="BH7522" s="419"/>
      <c r="BJ7522" s="419"/>
      <c r="BK7522" s="419"/>
      <c r="BL7522" s="419"/>
      <c r="BN7522" s="419"/>
      <c r="BO7522" s="419"/>
      <c r="BP7522" s="419"/>
      <c r="BR7522" s="419"/>
      <c r="BS7522" s="419"/>
      <c r="BT7522" s="419"/>
      <c r="BV7522" s="419"/>
      <c r="BW7522" s="419"/>
      <c r="BX7522" s="397"/>
      <c r="BZ7522" s="449"/>
      <c r="CB7522" s="419"/>
      <c r="CC7522" s="419"/>
      <c r="CD7522" s="419"/>
      <c r="CF7522" s="419"/>
      <c r="CG7522" s="419"/>
      <c r="CH7522" s="419"/>
    </row>
    <row r="7523" spans="3:86" ht="21" thickBot="1">
      <c r="C7523" s="425"/>
      <c r="P7523" s="431"/>
      <c r="R7523" s="419"/>
      <c r="S7523" s="446"/>
      <c r="T7523" s="419"/>
      <c r="V7523" s="196"/>
      <c r="W7523" s="419"/>
      <c r="X7523" s="419"/>
      <c r="Z7523" s="419"/>
      <c r="AA7523" s="419"/>
      <c r="AB7523" s="419"/>
      <c r="AD7523" s="419"/>
      <c r="AE7523" s="419"/>
      <c r="AF7523" s="419"/>
      <c r="AH7523" s="419"/>
      <c r="AI7523" s="419"/>
      <c r="AJ7523" s="419"/>
      <c r="AL7523" s="419"/>
      <c r="AM7523" s="419"/>
      <c r="AN7523" s="403"/>
      <c r="AO7523" s="419"/>
      <c r="AP7523" s="419"/>
      <c r="AQ7523" s="419"/>
      <c r="AR7523" s="419"/>
      <c r="AS7523" s="419"/>
      <c r="AT7523" s="419"/>
      <c r="AU7523" s="419"/>
      <c r="AV7523" s="419"/>
      <c r="AX7523" s="419"/>
      <c r="AY7523" s="419"/>
      <c r="AZ7523" s="419"/>
      <c r="BB7523" s="419"/>
      <c r="BC7523" s="419"/>
      <c r="BD7523" s="419"/>
      <c r="BF7523" s="419"/>
      <c r="BG7523" s="419"/>
      <c r="BH7523" s="419"/>
      <c r="BJ7523" s="419"/>
      <c r="BK7523" s="419"/>
      <c r="BL7523" s="419"/>
      <c r="BN7523" s="419"/>
      <c r="BO7523" s="419"/>
      <c r="BP7523" s="419"/>
      <c r="BR7523" s="419"/>
      <c r="BS7523" s="419"/>
      <c r="BT7523" s="419"/>
      <c r="BV7523" s="419"/>
      <c r="BW7523" s="419"/>
      <c r="BX7523" s="397"/>
      <c r="BZ7523" s="449"/>
      <c r="CB7523" s="419"/>
      <c r="CC7523" s="419"/>
      <c r="CD7523" s="419"/>
      <c r="CF7523" s="419"/>
      <c r="CG7523" s="419"/>
      <c r="CH7523" s="419"/>
    </row>
    <row r="7524" spans="3:86" ht="21" thickBot="1">
      <c r="C7524" s="425"/>
      <c r="P7524" s="431"/>
      <c r="R7524" s="419"/>
      <c r="S7524" s="446"/>
      <c r="T7524" s="419"/>
      <c r="V7524" s="196"/>
      <c r="W7524" s="419"/>
      <c r="X7524" s="419"/>
      <c r="Z7524" s="419"/>
      <c r="AA7524" s="419"/>
      <c r="AB7524" s="419"/>
      <c r="AD7524" s="419"/>
      <c r="AE7524" s="419"/>
      <c r="AF7524" s="419"/>
      <c r="AH7524" s="419"/>
      <c r="AI7524" s="419"/>
      <c r="AJ7524" s="419"/>
      <c r="AL7524" s="419"/>
      <c r="AM7524" s="419"/>
      <c r="AN7524" s="403"/>
      <c r="AO7524" s="419"/>
      <c r="AP7524" s="419"/>
      <c r="AQ7524" s="419"/>
      <c r="AR7524" s="419"/>
      <c r="AS7524" s="419"/>
      <c r="AT7524" s="419"/>
      <c r="AU7524" s="419"/>
      <c r="AV7524" s="419"/>
      <c r="AX7524" s="419"/>
      <c r="AY7524" s="419"/>
      <c r="AZ7524" s="419"/>
      <c r="BB7524" s="419"/>
      <c r="BC7524" s="419"/>
      <c r="BD7524" s="419"/>
      <c r="BF7524" s="419"/>
      <c r="BG7524" s="419"/>
      <c r="BH7524" s="419"/>
      <c r="BJ7524" s="419"/>
      <c r="BK7524" s="419"/>
      <c r="BL7524" s="419"/>
      <c r="BN7524" s="419"/>
      <c r="BO7524" s="419"/>
      <c r="BP7524" s="419"/>
      <c r="BR7524" s="419"/>
      <c r="BS7524" s="419"/>
      <c r="BT7524" s="419"/>
      <c r="BV7524" s="419"/>
      <c r="BW7524" s="419"/>
      <c r="BX7524" s="397"/>
      <c r="BZ7524" s="449"/>
      <c r="CB7524" s="419"/>
      <c r="CC7524" s="419"/>
      <c r="CD7524" s="419"/>
      <c r="CF7524" s="419"/>
      <c r="CG7524" s="419"/>
      <c r="CH7524" s="419"/>
    </row>
    <row r="7525" spans="3:86" ht="21" thickBot="1">
      <c r="C7525" s="425"/>
      <c r="P7525" s="431"/>
      <c r="R7525" s="419"/>
      <c r="S7525" s="446"/>
      <c r="T7525" s="419"/>
      <c r="V7525" s="196"/>
      <c r="W7525" s="419"/>
      <c r="X7525" s="419"/>
      <c r="Z7525" s="419"/>
      <c r="AA7525" s="419"/>
      <c r="AB7525" s="419"/>
      <c r="AD7525" s="419"/>
      <c r="AE7525" s="419"/>
      <c r="AF7525" s="419"/>
      <c r="AH7525" s="419"/>
      <c r="AI7525" s="419"/>
      <c r="AJ7525" s="419"/>
      <c r="AL7525" s="419"/>
      <c r="AM7525" s="419"/>
      <c r="AN7525" s="403"/>
      <c r="AO7525" s="419"/>
      <c r="AP7525" s="419"/>
      <c r="AQ7525" s="419"/>
      <c r="AR7525" s="419"/>
      <c r="AS7525" s="419"/>
      <c r="AT7525" s="419"/>
      <c r="AU7525" s="419"/>
      <c r="AV7525" s="419"/>
      <c r="AX7525" s="419"/>
      <c r="AY7525" s="419"/>
      <c r="AZ7525" s="419"/>
      <c r="BB7525" s="419"/>
      <c r="BC7525" s="419"/>
      <c r="BD7525" s="419"/>
      <c r="BF7525" s="419"/>
      <c r="BG7525" s="419"/>
      <c r="BH7525" s="419"/>
      <c r="BJ7525" s="419"/>
      <c r="BK7525" s="419"/>
      <c r="BL7525" s="419"/>
      <c r="BN7525" s="419"/>
      <c r="BO7525" s="419"/>
      <c r="BP7525" s="419"/>
      <c r="BR7525" s="419"/>
      <c r="BS7525" s="419"/>
      <c r="BT7525" s="419"/>
      <c r="BV7525" s="419"/>
      <c r="BW7525" s="419"/>
      <c r="BX7525" s="397"/>
      <c r="BZ7525" s="449"/>
      <c r="CB7525" s="419"/>
      <c r="CC7525" s="419"/>
      <c r="CD7525" s="419"/>
      <c r="CF7525" s="419"/>
      <c r="CG7525" s="419"/>
      <c r="CH7525" s="419"/>
    </row>
    <row r="7526" spans="3:86" ht="21" thickBot="1">
      <c r="C7526" s="425"/>
      <c r="P7526" s="431"/>
      <c r="R7526" s="419"/>
      <c r="S7526" s="446"/>
      <c r="T7526" s="419"/>
      <c r="V7526" s="196"/>
      <c r="W7526" s="419"/>
      <c r="X7526" s="419"/>
      <c r="Z7526" s="419"/>
      <c r="AA7526" s="419"/>
      <c r="AB7526" s="419"/>
      <c r="AD7526" s="419"/>
      <c r="AE7526" s="419"/>
      <c r="AF7526" s="419"/>
      <c r="AH7526" s="419"/>
      <c r="AI7526" s="419"/>
      <c r="AJ7526" s="419"/>
      <c r="AL7526" s="419"/>
      <c r="AM7526" s="419"/>
      <c r="AN7526" s="403"/>
      <c r="AO7526" s="419"/>
      <c r="AP7526" s="419"/>
      <c r="AQ7526" s="419"/>
      <c r="AR7526" s="419"/>
      <c r="AS7526" s="419"/>
      <c r="AT7526" s="419"/>
      <c r="AU7526" s="419"/>
      <c r="AV7526" s="419"/>
      <c r="AX7526" s="419"/>
      <c r="AY7526" s="419"/>
      <c r="AZ7526" s="419"/>
      <c r="BB7526" s="419"/>
      <c r="BC7526" s="419"/>
      <c r="BD7526" s="419"/>
      <c r="BF7526" s="419"/>
      <c r="BG7526" s="419"/>
      <c r="BH7526" s="419"/>
      <c r="BJ7526" s="419"/>
      <c r="BK7526" s="419"/>
      <c r="BL7526" s="419"/>
      <c r="BN7526" s="419"/>
      <c r="BO7526" s="419"/>
      <c r="BP7526" s="419"/>
      <c r="BR7526" s="419"/>
      <c r="BS7526" s="419"/>
      <c r="BT7526" s="419"/>
      <c r="BV7526" s="419"/>
      <c r="BW7526" s="419"/>
      <c r="BX7526" s="397"/>
      <c r="BZ7526" s="449"/>
      <c r="CB7526" s="419"/>
      <c r="CC7526" s="419"/>
      <c r="CD7526" s="419"/>
      <c r="CF7526" s="419"/>
      <c r="CG7526" s="419"/>
      <c r="CH7526" s="419"/>
    </row>
    <row r="7527" spans="3:86" ht="21" thickBot="1">
      <c r="C7527" s="425"/>
      <c r="P7527" s="431"/>
      <c r="R7527" s="419"/>
      <c r="S7527" s="446"/>
      <c r="T7527" s="419"/>
      <c r="V7527" s="196"/>
      <c r="W7527" s="419"/>
      <c r="X7527" s="419"/>
      <c r="Z7527" s="419"/>
      <c r="AA7527" s="419"/>
      <c r="AB7527" s="419"/>
      <c r="AD7527" s="419"/>
      <c r="AE7527" s="419"/>
      <c r="AF7527" s="419"/>
      <c r="AH7527" s="419"/>
      <c r="AI7527" s="419"/>
      <c r="AJ7527" s="419"/>
      <c r="AL7527" s="419"/>
      <c r="AM7527" s="419"/>
      <c r="AN7527" s="403"/>
      <c r="AO7527" s="419"/>
      <c r="AP7527" s="419"/>
      <c r="AQ7527" s="419"/>
      <c r="AR7527" s="419"/>
      <c r="AS7527" s="419"/>
      <c r="AT7527" s="419"/>
      <c r="AU7527" s="419"/>
      <c r="AV7527" s="419"/>
      <c r="AX7527" s="419"/>
      <c r="AY7527" s="419"/>
      <c r="AZ7527" s="419"/>
      <c r="BB7527" s="419"/>
      <c r="BC7527" s="419"/>
      <c r="BD7527" s="419"/>
      <c r="BF7527" s="419"/>
      <c r="BG7527" s="419"/>
      <c r="BH7527" s="419"/>
      <c r="BJ7527" s="419"/>
      <c r="BK7527" s="419"/>
      <c r="BL7527" s="419"/>
      <c r="BN7527" s="419"/>
      <c r="BO7527" s="419"/>
      <c r="BP7527" s="419"/>
      <c r="BR7527" s="419"/>
      <c r="BS7527" s="419"/>
      <c r="BT7527" s="419"/>
      <c r="BV7527" s="419"/>
      <c r="BW7527" s="419"/>
      <c r="BX7527" s="397"/>
      <c r="BZ7527" s="449"/>
      <c r="CB7527" s="419"/>
      <c r="CC7527" s="419"/>
      <c r="CD7527" s="419"/>
      <c r="CF7527" s="419"/>
      <c r="CG7527" s="419"/>
      <c r="CH7527" s="419"/>
    </row>
    <row r="7528" spans="3:86" ht="21" thickBot="1">
      <c r="C7528" s="425"/>
      <c r="P7528" s="431"/>
      <c r="R7528" s="419"/>
      <c r="S7528" s="446"/>
      <c r="T7528" s="419"/>
      <c r="V7528" s="196"/>
      <c r="W7528" s="419"/>
      <c r="X7528" s="419"/>
      <c r="Z7528" s="419"/>
      <c r="AA7528" s="419"/>
      <c r="AB7528" s="419"/>
      <c r="AD7528" s="419"/>
      <c r="AE7528" s="419"/>
      <c r="AF7528" s="419"/>
      <c r="AH7528" s="419"/>
      <c r="AI7528" s="419"/>
      <c r="AJ7528" s="419"/>
      <c r="AL7528" s="419"/>
      <c r="AM7528" s="419"/>
      <c r="AN7528" s="403"/>
      <c r="AO7528" s="419"/>
      <c r="AP7528" s="419"/>
      <c r="AQ7528" s="419"/>
      <c r="AR7528" s="419"/>
      <c r="AS7528" s="419"/>
      <c r="AT7528" s="419"/>
      <c r="AU7528" s="419"/>
      <c r="AV7528" s="419"/>
      <c r="AX7528" s="419"/>
      <c r="AY7528" s="419"/>
      <c r="AZ7528" s="419"/>
      <c r="BB7528" s="419"/>
      <c r="BC7528" s="419"/>
      <c r="BD7528" s="419"/>
      <c r="BF7528" s="419"/>
      <c r="BG7528" s="419"/>
      <c r="BH7528" s="419"/>
      <c r="BJ7528" s="419"/>
      <c r="BK7528" s="419"/>
      <c r="BL7528" s="419"/>
      <c r="BN7528" s="419"/>
      <c r="BO7528" s="419"/>
      <c r="BP7528" s="419"/>
      <c r="BR7528" s="419"/>
      <c r="BS7528" s="419"/>
      <c r="BT7528" s="419"/>
      <c r="BV7528" s="419"/>
      <c r="BW7528" s="419"/>
      <c r="BX7528" s="397"/>
      <c r="BZ7528" s="449"/>
      <c r="CB7528" s="419"/>
      <c r="CC7528" s="419"/>
      <c r="CD7528" s="419"/>
      <c r="CF7528" s="419"/>
      <c r="CG7528" s="419"/>
      <c r="CH7528" s="419"/>
    </row>
    <row r="7529" spans="3:86" ht="21" thickBot="1">
      <c r="C7529" s="425"/>
      <c r="P7529" s="431"/>
      <c r="R7529" s="419"/>
      <c r="S7529" s="446"/>
      <c r="T7529" s="419"/>
      <c r="V7529" s="196"/>
      <c r="W7529" s="419"/>
      <c r="X7529" s="419"/>
      <c r="Z7529" s="419"/>
      <c r="AA7529" s="419"/>
      <c r="AB7529" s="419"/>
      <c r="AD7529" s="419"/>
      <c r="AE7529" s="419"/>
      <c r="AF7529" s="419"/>
      <c r="AH7529" s="419"/>
      <c r="AI7529" s="419"/>
      <c r="AJ7529" s="419"/>
      <c r="AL7529" s="419"/>
      <c r="AM7529" s="419"/>
      <c r="AN7529" s="403"/>
      <c r="AO7529" s="419"/>
      <c r="AP7529" s="419"/>
      <c r="AQ7529" s="419"/>
      <c r="AR7529" s="419"/>
      <c r="AS7529" s="419"/>
      <c r="AT7529" s="419"/>
      <c r="AU7529" s="419"/>
      <c r="AV7529" s="419"/>
      <c r="AX7529" s="419"/>
      <c r="AY7529" s="419"/>
      <c r="AZ7529" s="419"/>
      <c r="BB7529" s="419"/>
      <c r="BC7529" s="419"/>
      <c r="BD7529" s="419"/>
      <c r="BF7529" s="419"/>
      <c r="BG7529" s="419"/>
      <c r="BH7529" s="419"/>
      <c r="BJ7529" s="419"/>
      <c r="BK7529" s="419"/>
      <c r="BL7529" s="419"/>
      <c r="BN7529" s="419"/>
      <c r="BO7529" s="419"/>
      <c r="BP7529" s="419"/>
      <c r="BR7529" s="419"/>
      <c r="BS7529" s="419"/>
      <c r="BT7529" s="419"/>
      <c r="BV7529" s="419"/>
      <c r="BW7529" s="419"/>
      <c r="BX7529" s="397"/>
      <c r="BZ7529" s="449"/>
      <c r="CB7529" s="419"/>
      <c r="CC7529" s="419"/>
      <c r="CD7529" s="419"/>
      <c r="CF7529" s="419"/>
      <c r="CG7529" s="419"/>
      <c r="CH7529" s="419"/>
    </row>
    <row r="7530" spans="3:86" ht="21" thickBot="1">
      <c r="C7530" s="425"/>
      <c r="P7530" s="431"/>
      <c r="R7530" s="419"/>
      <c r="S7530" s="446"/>
      <c r="T7530" s="419"/>
      <c r="V7530" s="196"/>
      <c r="W7530" s="419"/>
      <c r="X7530" s="419"/>
      <c r="Z7530" s="419"/>
      <c r="AA7530" s="419"/>
      <c r="AB7530" s="419"/>
      <c r="AD7530" s="419"/>
      <c r="AE7530" s="419"/>
      <c r="AF7530" s="419"/>
      <c r="AH7530" s="419"/>
      <c r="AI7530" s="419"/>
      <c r="AJ7530" s="419"/>
      <c r="AL7530" s="419"/>
      <c r="AM7530" s="419"/>
      <c r="AN7530" s="403"/>
      <c r="AO7530" s="419"/>
      <c r="AP7530" s="419"/>
      <c r="AQ7530" s="419"/>
      <c r="AR7530" s="419"/>
      <c r="AS7530" s="419"/>
      <c r="AT7530" s="419"/>
      <c r="AU7530" s="419"/>
      <c r="AV7530" s="419"/>
      <c r="AX7530" s="419"/>
      <c r="AY7530" s="419"/>
      <c r="AZ7530" s="419"/>
      <c r="BB7530" s="419"/>
      <c r="BC7530" s="419"/>
      <c r="BD7530" s="419"/>
      <c r="BF7530" s="419"/>
      <c r="BG7530" s="419"/>
      <c r="BH7530" s="419"/>
      <c r="BJ7530" s="419"/>
      <c r="BK7530" s="419"/>
      <c r="BL7530" s="419"/>
      <c r="BN7530" s="419"/>
      <c r="BO7530" s="419"/>
      <c r="BP7530" s="419"/>
      <c r="BR7530" s="419"/>
      <c r="BS7530" s="419"/>
      <c r="BT7530" s="419"/>
      <c r="BV7530" s="419"/>
      <c r="BW7530" s="419"/>
      <c r="BX7530" s="397"/>
      <c r="BZ7530" s="449"/>
      <c r="CB7530" s="419"/>
      <c r="CC7530" s="419"/>
      <c r="CD7530" s="419"/>
      <c r="CF7530" s="419"/>
      <c r="CG7530" s="419"/>
      <c r="CH7530" s="419"/>
    </row>
    <row r="7531" spans="3:86" ht="21" thickBot="1">
      <c r="C7531" s="425"/>
      <c r="P7531" s="431"/>
      <c r="R7531" s="419"/>
      <c r="S7531" s="446"/>
      <c r="T7531" s="419"/>
      <c r="V7531" s="196"/>
      <c r="W7531" s="419"/>
      <c r="X7531" s="419"/>
      <c r="Z7531" s="419"/>
      <c r="AA7531" s="419"/>
      <c r="AB7531" s="419"/>
      <c r="AD7531" s="419"/>
      <c r="AE7531" s="419"/>
      <c r="AF7531" s="419"/>
      <c r="AH7531" s="419"/>
      <c r="AI7531" s="419"/>
      <c r="AJ7531" s="419"/>
      <c r="AL7531" s="419"/>
      <c r="AM7531" s="419"/>
      <c r="AN7531" s="403"/>
      <c r="AO7531" s="419"/>
      <c r="AP7531" s="419"/>
      <c r="AQ7531" s="419"/>
      <c r="AR7531" s="419"/>
      <c r="AS7531" s="419"/>
      <c r="AT7531" s="419"/>
      <c r="AU7531" s="419"/>
      <c r="AV7531" s="419"/>
      <c r="AX7531" s="419"/>
      <c r="AY7531" s="419"/>
      <c r="AZ7531" s="419"/>
      <c r="BB7531" s="419"/>
      <c r="BC7531" s="419"/>
      <c r="BD7531" s="419"/>
      <c r="BF7531" s="419"/>
      <c r="BG7531" s="419"/>
      <c r="BH7531" s="419"/>
      <c r="BJ7531" s="419"/>
      <c r="BK7531" s="419"/>
      <c r="BL7531" s="419"/>
      <c r="BN7531" s="419"/>
      <c r="BO7531" s="419"/>
      <c r="BP7531" s="419"/>
      <c r="BR7531" s="419"/>
      <c r="BS7531" s="419"/>
      <c r="BT7531" s="419"/>
      <c r="BV7531" s="419"/>
      <c r="BW7531" s="419"/>
      <c r="BX7531" s="397"/>
      <c r="BZ7531" s="449"/>
      <c r="CB7531" s="419"/>
      <c r="CC7531" s="419"/>
      <c r="CD7531" s="419"/>
      <c r="CF7531" s="419"/>
      <c r="CG7531" s="419"/>
      <c r="CH7531" s="419"/>
    </row>
    <row r="7532" spans="3:86" ht="21" thickBot="1">
      <c r="C7532" s="425"/>
      <c r="P7532" s="431"/>
      <c r="R7532" s="419"/>
      <c r="S7532" s="446"/>
      <c r="T7532" s="419"/>
      <c r="V7532" s="196"/>
      <c r="W7532" s="419"/>
      <c r="X7532" s="419"/>
      <c r="Z7532" s="419"/>
      <c r="AA7532" s="419"/>
      <c r="AB7532" s="419"/>
      <c r="AD7532" s="419"/>
      <c r="AE7532" s="419"/>
      <c r="AF7532" s="419"/>
      <c r="AH7532" s="419"/>
      <c r="AI7532" s="419"/>
      <c r="AJ7532" s="419"/>
      <c r="AL7532" s="419"/>
      <c r="AM7532" s="419"/>
      <c r="AN7532" s="403"/>
      <c r="AO7532" s="419"/>
      <c r="AP7532" s="419"/>
      <c r="AQ7532" s="419"/>
      <c r="AR7532" s="419"/>
      <c r="AS7532" s="419"/>
      <c r="AT7532" s="419"/>
      <c r="AU7532" s="419"/>
      <c r="AV7532" s="419"/>
      <c r="AX7532" s="419"/>
      <c r="AY7532" s="419"/>
      <c r="AZ7532" s="419"/>
      <c r="BB7532" s="419"/>
      <c r="BC7532" s="419"/>
      <c r="BD7532" s="419"/>
      <c r="BF7532" s="419"/>
      <c r="BG7532" s="419"/>
      <c r="BH7532" s="419"/>
      <c r="BJ7532" s="419"/>
      <c r="BK7532" s="419"/>
      <c r="BL7532" s="419"/>
      <c r="BN7532" s="419"/>
      <c r="BO7532" s="419"/>
      <c r="BP7532" s="419"/>
      <c r="BR7532" s="419"/>
      <c r="BS7532" s="419"/>
      <c r="BT7532" s="419"/>
      <c r="BV7532" s="419"/>
      <c r="BW7532" s="419"/>
      <c r="BX7532" s="397"/>
      <c r="BZ7532" s="449"/>
      <c r="CB7532" s="419"/>
      <c r="CC7532" s="419"/>
      <c r="CD7532" s="419"/>
      <c r="CF7532" s="419"/>
      <c r="CG7532" s="419"/>
      <c r="CH7532" s="419"/>
    </row>
    <row r="7533" spans="3:86" ht="21" thickBot="1">
      <c r="C7533" s="425"/>
      <c r="P7533" s="431"/>
      <c r="R7533" s="419"/>
      <c r="S7533" s="446"/>
      <c r="T7533" s="419"/>
      <c r="V7533" s="196"/>
      <c r="W7533" s="419"/>
      <c r="X7533" s="419"/>
      <c r="Z7533" s="419"/>
      <c r="AA7533" s="419"/>
      <c r="AB7533" s="419"/>
      <c r="AD7533" s="419"/>
      <c r="AE7533" s="419"/>
      <c r="AF7533" s="419"/>
      <c r="AH7533" s="419"/>
      <c r="AI7533" s="419"/>
      <c r="AJ7533" s="419"/>
      <c r="AL7533" s="419"/>
      <c r="AM7533" s="419"/>
      <c r="AN7533" s="403"/>
      <c r="AO7533" s="419"/>
      <c r="AP7533" s="419"/>
      <c r="AQ7533" s="419"/>
      <c r="AR7533" s="419"/>
      <c r="AS7533" s="419"/>
      <c r="AT7533" s="419"/>
      <c r="AU7533" s="419"/>
      <c r="AV7533" s="419"/>
      <c r="AX7533" s="419"/>
      <c r="AY7533" s="419"/>
      <c r="AZ7533" s="419"/>
      <c r="BB7533" s="419"/>
      <c r="BC7533" s="419"/>
      <c r="BD7533" s="419"/>
      <c r="BF7533" s="419"/>
      <c r="BG7533" s="419"/>
      <c r="BH7533" s="419"/>
      <c r="BJ7533" s="419"/>
      <c r="BK7533" s="419"/>
      <c r="BL7533" s="419"/>
      <c r="BN7533" s="419"/>
      <c r="BO7533" s="419"/>
      <c r="BP7533" s="419"/>
      <c r="BR7533" s="419"/>
      <c r="BS7533" s="419"/>
      <c r="BT7533" s="419"/>
      <c r="BV7533" s="419"/>
      <c r="BW7533" s="419"/>
      <c r="BX7533" s="397"/>
      <c r="BZ7533" s="449"/>
      <c r="CB7533" s="419"/>
      <c r="CC7533" s="419"/>
      <c r="CD7533" s="419"/>
      <c r="CF7533" s="419"/>
      <c r="CG7533" s="419"/>
      <c r="CH7533" s="419"/>
    </row>
    <row r="7534" spans="3:86" ht="21" thickBot="1">
      <c r="C7534" s="425"/>
      <c r="P7534" s="431"/>
      <c r="R7534" s="419"/>
      <c r="S7534" s="446"/>
      <c r="T7534" s="419"/>
      <c r="V7534" s="196"/>
      <c r="W7534" s="419"/>
      <c r="X7534" s="419"/>
      <c r="Z7534" s="419"/>
      <c r="AA7534" s="419"/>
      <c r="AB7534" s="419"/>
      <c r="AD7534" s="419"/>
      <c r="AE7534" s="419"/>
      <c r="AF7534" s="419"/>
      <c r="AH7534" s="419"/>
      <c r="AI7534" s="419"/>
      <c r="AJ7534" s="419"/>
      <c r="AL7534" s="419"/>
      <c r="AM7534" s="419"/>
      <c r="AN7534" s="403"/>
      <c r="AO7534" s="419"/>
      <c r="AP7534" s="419"/>
      <c r="AQ7534" s="419"/>
      <c r="AR7534" s="419"/>
      <c r="AS7534" s="419"/>
      <c r="AT7534" s="419"/>
      <c r="AU7534" s="419"/>
      <c r="AV7534" s="419"/>
      <c r="AX7534" s="419"/>
      <c r="AY7534" s="419"/>
      <c r="AZ7534" s="419"/>
      <c r="BB7534" s="419"/>
      <c r="BC7534" s="419"/>
      <c r="BD7534" s="419"/>
      <c r="BF7534" s="419"/>
      <c r="BG7534" s="419"/>
      <c r="BH7534" s="419"/>
      <c r="BJ7534" s="419"/>
      <c r="BK7534" s="419"/>
      <c r="BL7534" s="419"/>
      <c r="BN7534" s="419"/>
      <c r="BO7534" s="419"/>
      <c r="BP7534" s="419"/>
      <c r="BR7534" s="419"/>
      <c r="BS7534" s="419"/>
      <c r="BT7534" s="419"/>
      <c r="BV7534" s="419"/>
      <c r="BW7534" s="419"/>
      <c r="BX7534" s="397"/>
      <c r="BZ7534" s="449"/>
      <c r="CB7534" s="419"/>
      <c r="CC7534" s="419"/>
      <c r="CD7534" s="419"/>
      <c r="CF7534" s="419"/>
      <c r="CG7534" s="419"/>
      <c r="CH7534" s="419"/>
    </row>
    <row r="7535" spans="3:86" ht="21" thickBot="1">
      <c r="C7535" s="425"/>
      <c r="P7535" s="431"/>
      <c r="R7535" s="419"/>
      <c r="S7535" s="446"/>
      <c r="T7535" s="419"/>
      <c r="V7535" s="196"/>
      <c r="W7535" s="419"/>
      <c r="X7535" s="419"/>
      <c r="Z7535" s="419"/>
      <c r="AA7535" s="419"/>
      <c r="AB7535" s="419"/>
      <c r="AD7535" s="419"/>
      <c r="AE7535" s="419"/>
      <c r="AF7535" s="419"/>
      <c r="AH7535" s="419"/>
      <c r="AI7535" s="419"/>
      <c r="AJ7535" s="419"/>
      <c r="AL7535" s="419"/>
      <c r="AM7535" s="419"/>
      <c r="AN7535" s="403"/>
      <c r="AO7535" s="419"/>
      <c r="AP7535" s="419"/>
      <c r="AQ7535" s="419"/>
      <c r="AR7535" s="419"/>
      <c r="AS7535" s="419"/>
      <c r="AT7535" s="419"/>
      <c r="AU7535" s="419"/>
      <c r="AV7535" s="419"/>
      <c r="AX7535" s="419"/>
      <c r="AY7535" s="419"/>
      <c r="AZ7535" s="419"/>
      <c r="BB7535" s="419"/>
      <c r="BC7535" s="419"/>
      <c r="BD7535" s="419"/>
      <c r="BF7535" s="419"/>
      <c r="BG7535" s="419"/>
      <c r="BH7535" s="419"/>
      <c r="BJ7535" s="419"/>
      <c r="BK7535" s="419"/>
      <c r="BL7535" s="419"/>
      <c r="BN7535" s="419"/>
      <c r="BO7535" s="419"/>
      <c r="BP7535" s="419"/>
      <c r="BR7535" s="419"/>
      <c r="BS7535" s="419"/>
      <c r="BT7535" s="419"/>
      <c r="BV7535" s="419"/>
      <c r="BW7535" s="419"/>
      <c r="BX7535" s="397"/>
      <c r="BZ7535" s="449"/>
      <c r="CB7535" s="419"/>
      <c r="CC7535" s="419"/>
      <c r="CD7535" s="419"/>
      <c r="CF7535" s="419"/>
      <c r="CG7535" s="419"/>
      <c r="CH7535" s="419"/>
    </row>
    <row r="7536" spans="3:86" ht="21" thickBot="1">
      <c r="C7536" s="425"/>
      <c r="P7536" s="431"/>
      <c r="R7536" s="419"/>
      <c r="S7536" s="446"/>
      <c r="T7536" s="419"/>
      <c r="V7536" s="196"/>
      <c r="W7536" s="419"/>
      <c r="X7536" s="419"/>
      <c r="Z7536" s="419"/>
      <c r="AA7536" s="419"/>
      <c r="AB7536" s="419"/>
      <c r="AD7536" s="419"/>
      <c r="AE7536" s="419"/>
      <c r="AF7536" s="419"/>
      <c r="AH7536" s="419"/>
      <c r="AI7536" s="419"/>
      <c r="AJ7536" s="419"/>
      <c r="AL7536" s="419"/>
      <c r="AM7536" s="419"/>
      <c r="AN7536" s="403"/>
      <c r="AO7536" s="419"/>
      <c r="AP7536" s="419"/>
      <c r="AQ7536" s="419"/>
      <c r="AR7536" s="419"/>
      <c r="AS7536" s="419"/>
      <c r="AT7536" s="419"/>
      <c r="AU7536" s="419"/>
      <c r="AV7536" s="419"/>
      <c r="AX7536" s="419"/>
      <c r="AY7536" s="419"/>
      <c r="AZ7536" s="419"/>
      <c r="BB7536" s="419"/>
      <c r="BC7536" s="419"/>
      <c r="BD7536" s="419"/>
      <c r="BF7536" s="419"/>
      <c r="BG7536" s="419"/>
      <c r="BH7536" s="419"/>
      <c r="BJ7536" s="419"/>
      <c r="BK7536" s="419"/>
      <c r="BL7536" s="419"/>
      <c r="BN7536" s="419"/>
      <c r="BO7536" s="419"/>
      <c r="BP7536" s="419"/>
      <c r="BR7536" s="419"/>
      <c r="BS7536" s="419"/>
      <c r="BT7536" s="419"/>
      <c r="BV7536" s="419"/>
      <c r="BW7536" s="419"/>
      <c r="BX7536" s="397"/>
      <c r="BZ7536" s="449"/>
      <c r="CB7536" s="419"/>
      <c r="CC7536" s="419"/>
      <c r="CD7536" s="419"/>
      <c r="CF7536" s="419"/>
      <c r="CG7536" s="419"/>
      <c r="CH7536" s="419"/>
    </row>
    <row r="7537" spans="3:86" ht="21" thickBot="1">
      <c r="C7537" s="425"/>
      <c r="P7537" s="431"/>
      <c r="R7537" s="419"/>
      <c r="S7537" s="446"/>
      <c r="T7537" s="419"/>
      <c r="V7537" s="196"/>
      <c r="W7537" s="419"/>
      <c r="X7537" s="419"/>
      <c r="Z7537" s="419"/>
      <c r="AA7537" s="419"/>
      <c r="AB7537" s="419"/>
      <c r="AD7537" s="419"/>
      <c r="AE7537" s="419"/>
      <c r="AF7537" s="419"/>
      <c r="AH7537" s="419"/>
      <c r="AI7537" s="419"/>
      <c r="AJ7537" s="419"/>
      <c r="AL7537" s="419"/>
      <c r="AM7537" s="419"/>
      <c r="AN7537" s="403"/>
      <c r="AO7537" s="419"/>
      <c r="AP7537" s="419"/>
      <c r="AQ7537" s="419"/>
      <c r="AR7537" s="419"/>
      <c r="AS7537" s="419"/>
      <c r="AT7537" s="419"/>
      <c r="AU7537" s="419"/>
      <c r="AV7537" s="419"/>
      <c r="AX7537" s="419"/>
      <c r="AY7537" s="419"/>
      <c r="AZ7537" s="419"/>
      <c r="BB7537" s="419"/>
      <c r="BC7537" s="419"/>
      <c r="BD7537" s="419"/>
      <c r="BF7537" s="419"/>
      <c r="BG7537" s="419"/>
      <c r="BH7537" s="419"/>
      <c r="BJ7537" s="419"/>
      <c r="BK7537" s="419"/>
      <c r="BL7537" s="419"/>
      <c r="BN7537" s="419"/>
      <c r="BO7537" s="419"/>
      <c r="BP7537" s="419"/>
      <c r="BR7537" s="419"/>
      <c r="BS7537" s="419"/>
      <c r="BT7537" s="419"/>
      <c r="BV7537" s="419"/>
      <c r="BW7537" s="419"/>
      <c r="BX7537" s="397"/>
      <c r="BZ7537" s="449"/>
      <c r="CB7537" s="419"/>
      <c r="CC7537" s="419"/>
      <c r="CD7537" s="419"/>
      <c r="CF7537" s="419"/>
      <c r="CG7537" s="419"/>
      <c r="CH7537" s="419"/>
    </row>
    <row r="7538" spans="3:86" ht="21" thickBot="1">
      <c r="C7538" s="425"/>
      <c r="P7538" s="431"/>
      <c r="R7538" s="419"/>
      <c r="S7538" s="446"/>
      <c r="T7538" s="419"/>
      <c r="V7538" s="196"/>
      <c r="W7538" s="419"/>
      <c r="X7538" s="419"/>
      <c r="Z7538" s="419"/>
      <c r="AA7538" s="419"/>
      <c r="AB7538" s="419"/>
      <c r="AD7538" s="419"/>
      <c r="AE7538" s="419"/>
      <c r="AF7538" s="419"/>
      <c r="AH7538" s="419"/>
      <c r="AI7538" s="419"/>
      <c r="AJ7538" s="419"/>
      <c r="AL7538" s="419"/>
      <c r="AM7538" s="419"/>
      <c r="AN7538" s="403"/>
      <c r="AO7538" s="419"/>
      <c r="AP7538" s="419"/>
      <c r="AQ7538" s="419"/>
      <c r="AR7538" s="419"/>
      <c r="AS7538" s="419"/>
      <c r="AT7538" s="419"/>
      <c r="AU7538" s="419"/>
      <c r="AV7538" s="419"/>
      <c r="AX7538" s="419"/>
      <c r="AY7538" s="419"/>
      <c r="AZ7538" s="419"/>
      <c r="BB7538" s="419"/>
      <c r="BC7538" s="419"/>
      <c r="BD7538" s="419"/>
      <c r="BF7538" s="419"/>
      <c r="BG7538" s="419"/>
      <c r="BH7538" s="419"/>
      <c r="BJ7538" s="419"/>
      <c r="BK7538" s="419"/>
      <c r="BL7538" s="419"/>
      <c r="BN7538" s="419"/>
      <c r="BO7538" s="419"/>
      <c r="BP7538" s="419"/>
      <c r="BR7538" s="419"/>
      <c r="BS7538" s="419"/>
      <c r="BT7538" s="419"/>
      <c r="BV7538" s="419"/>
      <c r="BW7538" s="419"/>
      <c r="BX7538" s="397"/>
      <c r="BZ7538" s="449"/>
      <c r="CB7538" s="419"/>
      <c r="CC7538" s="419"/>
      <c r="CD7538" s="419"/>
      <c r="CF7538" s="419"/>
      <c r="CG7538" s="419"/>
      <c r="CH7538" s="419"/>
    </row>
    <row r="7539" spans="3:86" ht="21" thickBot="1">
      <c r="C7539" s="425"/>
      <c r="P7539" s="431"/>
      <c r="R7539" s="419"/>
      <c r="S7539" s="446"/>
      <c r="T7539" s="419"/>
      <c r="V7539" s="196"/>
      <c r="W7539" s="419"/>
      <c r="X7539" s="419"/>
      <c r="Z7539" s="419"/>
      <c r="AA7539" s="419"/>
      <c r="AB7539" s="419"/>
      <c r="AD7539" s="419"/>
      <c r="AE7539" s="419"/>
      <c r="AF7539" s="419"/>
      <c r="AH7539" s="419"/>
      <c r="AI7539" s="419"/>
      <c r="AJ7539" s="419"/>
      <c r="AL7539" s="419"/>
      <c r="AM7539" s="419"/>
      <c r="AN7539" s="403"/>
      <c r="AO7539" s="419"/>
      <c r="AP7539" s="419"/>
      <c r="AQ7539" s="419"/>
      <c r="AR7539" s="419"/>
      <c r="AS7539" s="419"/>
      <c r="AT7539" s="419"/>
      <c r="AU7539" s="419"/>
      <c r="AV7539" s="419"/>
      <c r="AX7539" s="419"/>
      <c r="AY7539" s="419"/>
      <c r="AZ7539" s="419"/>
      <c r="BB7539" s="419"/>
      <c r="BC7539" s="419"/>
      <c r="BD7539" s="419"/>
      <c r="BF7539" s="419"/>
      <c r="BG7539" s="419"/>
      <c r="BH7539" s="419"/>
      <c r="BJ7539" s="419"/>
      <c r="BK7539" s="419"/>
      <c r="BL7539" s="419"/>
      <c r="BN7539" s="419"/>
      <c r="BO7539" s="419"/>
      <c r="BP7539" s="419"/>
      <c r="BR7539" s="419"/>
      <c r="BS7539" s="419"/>
      <c r="BT7539" s="419"/>
      <c r="BV7539" s="419"/>
      <c r="BW7539" s="419"/>
      <c r="BX7539" s="397"/>
      <c r="BZ7539" s="449"/>
      <c r="CB7539" s="419"/>
      <c r="CC7539" s="419"/>
      <c r="CD7539" s="419"/>
      <c r="CF7539" s="419"/>
      <c r="CG7539" s="419"/>
      <c r="CH7539" s="419"/>
    </row>
    <row r="7540" spans="3:86" ht="21" thickBot="1">
      <c r="C7540" s="425"/>
      <c r="P7540" s="431"/>
      <c r="R7540" s="419"/>
      <c r="S7540" s="446"/>
      <c r="T7540" s="419"/>
      <c r="V7540" s="196"/>
      <c r="W7540" s="419"/>
      <c r="X7540" s="419"/>
      <c r="Z7540" s="419"/>
      <c r="AA7540" s="419"/>
      <c r="AB7540" s="419"/>
      <c r="AD7540" s="419"/>
      <c r="AE7540" s="419"/>
      <c r="AF7540" s="419"/>
      <c r="AH7540" s="419"/>
      <c r="AI7540" s="419"/>
      <c r="AJ7540" s="419"/>
      <c r="AL7540" s="419"/>
      <c r="AM7540" s="419"/>
      <c r="AN7540" s="403"/>
      <c r="AO7540" s="419"/>
      <c r="AP7540" s="419"/>
      <c r="AQ7540" s="419"/>
      <c r="AR7540" s="419"/>
      <c r="AS7540" s="419"/>
      <c r="AT7540" s="419"/>
      <c r="AU7540" s="419"/>
      <c r="AV7540" s="419"/>
      <c r="AX7540" s="419"/>
      <c r="AY7540" s="419"/>
      <c r="AZ7540" s="419"/>
      <c r="BB7540" s="419"/>
      <c r="BC7540" s="419"/>
      <c r="BD7540" s="419"/>
      <c r="BF7540" s="419"/>
      <c r="BG7540" s="419"/>
      <c r="BH7540" s="419"/>
      <c r="BJ7540" s="419"/>
      <c r="BK7540" s="419"/>
      <c r="BL7540" s="419"/>
      <c r="BN7540" s="419"/>
      <c r="BO7540" s="419"/>
      <c r="BP7540" s="419"/>
      <c r="BR7540" s="419"/>
      <c r="BS7540" s="419"/>
      <c r="BT7540" s="419"/>
      <c r="BV7540" s="419"/>
      <c r="BW7540" s="419"/>
      <c r="BX7540" s="397"/>
      <c r="BZ7540" s="449"/>
      <c r="CB7540" s="419"/>
      <c r="CC7540" s="419"/>
      <c r="CD7540" s="419"/>
      <c r="CF7540" s="419"/>
      <c r="CG7540" s="419"/>
      <c r="CH7540" s="419"/>
    </row>
    <row r="7541" spans="3:86" ht="21" thickBot="1">
      <c r="C7541" s="425"/>
      <c r="P7541" s="431"/>
      <c r="R7541" s="419"/>
      <c r="S7541" s="446"/>
      <c r="T7541" s="419"/>
      <c r="V7541" s="196"/>
      <c r="W7541" s="419"/>
      <c r="X7541" s="419"/>
      <c r="Z7541" s="419"/>
      <c r="AA7541" s="419"/>
      <c r="AB7541" s="419"/>
      <c r="AD7541" s="419"/>
      <c r="AE7541" s="419"/>
      <c r="AF7541" s="419"/>
      <c r="AH7541" s="419"/>
      <c r="AI7541" s="419"/>
      <c r="AJ7541" s="419"/>
      <c r="AL7541" s="419"/>
      <c r="AM7541" s="419"/>
      <c r="AN7541" s="403"/>
      <c r="AO7541" s="419"/>
      <c r="AP7541" s="419"/>
      <c r="AQ7541" s="419"/>
      <c r="AR7541" s="419"/>
      <c r="AS7541" s="419"/>
      <c r="AT7541" s="419"/>
      <c r="AU7541" s="419"/>
      <c r="AV7541" s="419"/>
      <c r="AX7541" s="419"/>
      <c r="AY7541" s="419"/>
      <c r="AZ7541" s="419"/>
      <c r="BB7541" s="419"/>
      <c r="BC7541" s="419"/>
      <c r="BD7541" s="419"/>
      <c r="BF7541" s="419"/>
      <c r="BG7541" s="419"/>
      <c r="BH7541" s="419"/>
      <c r="BJ7541" s="419"/>
      <c r="BK7541" s="419"/>
      <c r="BL7541" s="419"/>
      <c r="BN7541" s="419"/>
      <c r="BO7541" s="419"/>
      <c r="BP7541" s="419"/>
      <c r="BR7541" s="419"/>
      <c r="BS7541" s="419"/>
      <c r="BT7541" s="419"/>
      <c r="BV7541" s="419"/>
      <c r="BW7541" s="419"/>
      <c r="BX7541" s="397"/>
      <c r="BZ7541" s="449"/>
      <c r="CB7541" s="419"/>
      <c r="CC7541" s="419"/>
      <c r="CD7541" s="419"/>
      <c r="CF7541" s="419"/>
      <c r="CG7541" s="419"/>
      <c r="CH7541" s="419"/>
    </row>
    <row r="7542" spans="3:86" ht="21" thickBot="1">
      <c r="C7542" s="425"/>
      <c r="P7542" s="431"/>
      <c r="R7542" s="419"/>
      <c r="S7542" s="446"/>
      <c r="T7542" s="419"/>
      <c r="V7542" s="196"/>
      <c r="W7542" s="419"/>
      <c r="X7542" s="419"/>
      <c r="Z7542" s="419"/>
      <c r="AA7542" s="419"/>
      <c r="AB7542" s="419"/>
      <c r="AD7542" s="419"/>
      <c r="AE7542" s="419"/>
      <c r="AF7542" s="419"/>
      <c r="AH7542" s="419"/>
      <c r="AI7542" s="419"/>
      <c r="AJ7542" s="419"/>
      <c r="AL7542" s="419"/>
      <c r="AM7542" s="419"/>
      <c r="AN7542" s="403"/>
      <c r="AO7542" s="419"/>
      <c r="AP7542" s="419"/>
      <c r="AQ7542" s="419"/>
      <c r="AR7542" s="419"/>
      <c r="AS7542" s="419"/>
      <c r="AT7542" s="419"/>
      <c r="AU7542" s="419"/>
      <c r="AV7542" s="419"/>
      <c r="AX7542" s="419"/>
      <c r="AY7542" s="419"/>
      <c r="AZ7542" s="419"/>
      <c r="BB7542" s="419"/>
      <c r="BC7542" s="419"/>
      <c r="BD7542" s="419"/>
      <c r="BF7542" s="419"/>
      <c r="BG7542" s="419"/>
      <c r="BH7542" s="419"/>
      <c r="BJ7542" s="419"/>
      <c r="BK7542" s="419"/>
      <c r="BL7542" s="419"/>
      <c r="BN7542" s="419"/>
      <c r="BO7542" s="419"/>
      <c r="BP7542" s="419"/>
      <c r="BR7542" s="419"/>
      <c r="BS7542" s="419"/>
      <c r="BT7542" s="419"/>
      <c r="BV7542" s="419"/>
      <c r="BW7542" s="419"/>
      <c r="BX7542" s="397"/>
      <c r="BZ7542" s="449"/>
      <c r="CB7542" s="419"/>
      <c r="CC7542" s="419"/>
      <c r="CD7542" s="419"/>
      <c r="CF7542" s="419"/>
      <c r="CG7542" s="419"/>
      <c r="CH7542" s="419"/>
    </row>
    <row r="7543" spans="3:86" ht="21" thickBot="1">
      <c r="C7543" s="425"/>
      <c r="P7543" s="431"/>
      <c r="R7543" s="419"/>
      <c r="S7543" s="446"/>
      <c r="T7543" s="419"/>
      <c r="V7543" s="196"/>
      <c r="W7543" s="419"/>
      <c r="X7543" s="419"/>
      <c r="Z7543" s="419"/>
      <c r="AA7543" s="419"/>
      <c r="AB7543" s="419"/>
      <c r="AD7543" s="419"/>
      <c r="AE7543" s="419"/>
      <c r="AF7543" s="419"/>
      <c r="AH7543" s="419"/>
      <c r="AI7543" s="419"/>
      <c r="AJ7543" s="419"/>
      <c r="AL7543" s="419"/>
      <c r="AM7543" s="419"/>
      <c r="AN7543" s="403"/>
      <c r="AO7543" s="419"/>
      <c r="AP7543" s="419"/>
      <c r="AQ7543" s="419"/>
      <c r="AR7543" s="419"/>
      <c r="AS7543" s="419"/>
      <c r="AT7543" s="419"/>
      <c r="AU7543" s="419"/>
      <c r="AV7543" s="419"/>
      <c r="AX7543" s="419"/>
      <c r="AY7543" s="419"/>
      <c r="AZ7543" s="419"/>
      <c r="BB7543" s="419"/>
      <c r="BC7543" s="419"/>
      <c r="BD7543" s="419"/>
      <c r="BF7543" s="419"/>
      <c r="BG7543" s="419"/>
      <c r="BH7543" s="419"/>
      <c r="BJ7543" s="419"/>
      <c r="BK7543" s="419"/>
      <c r="BL7543" s="419"/>
      <c r="BN7543" s="419"/>
      <c r="BO7543" s="419"/>
      <c r="BP7543" s="419"/>
      <c r="BR7543" s="419"/>
      <c r="BS7543" s="419"/>
      <c r="BT7543" s="419"/>
      <c r="BV7543" s="419"/>
      <c r="BW7543" s="419"/>
      <c r="BX7543" s="397"/>
      <c r="BZ7543" s="449"/>
      <c r="CB7543" s="419"/>
      <c r="CC7543" s="419"/>
      <c r="CD7543" s="419"/>
      <c r="CF7543" s="419"/>
      <c r="CG7543" s="419"/>
      <c r="CH7543" s="419"/>
    </row>
    <row r="7544" spans="3:86" ht="21" thickBot="1">
      <c r="C7544" s="425"/>
      <c r="P7544" s="431"/>
      <c r="R7544" s="419"/>
      <c r="S7544" s="446"/>
      <c r="T7544" s="419"/>
      <c r="V7544" s="196"/>
      <c r="W7544" s="419"/>
      <c r="X7544" s="419"/>
      <c r="Z7544" s="419"/>
      <c r="AA7544" s="419"/>
      <c r="AB7544" s="419"/>
      <c r="AD7544" s="419"/>
      <c r="AE7544" s="419"/>
      <c r="AF7544" s="419"/>
      <c r="AH7544" s="419"/>
      <c r="AI7544" s="419"/>
      <c r="AJ7544" s="419"/>
      <c r="AL7544" s="419"/>
      <c r="AM7544" s="419"/>
      <c r="AN7544" s="403"/>
      <c r="AO7544" s="419"/>
      <c r="AP7544" s="419"/>
      <c r="AQ7544" s="419"/>
      <c r="AR7544" s="419"/>
      <c r="AS7544" s="419"/>
      <c r="AT7544" s="419"/>
      <c r="AU7544" s="419"/>
      <c r="AV7544" s="419"/>
      <c r="AX7544" s="419"/>
      <c r="AY7544" s="419"/>
      <c r="AZ7544" s="419"/>
      <c r="BB7544" s="419"/>
      <c r="BC7544" s="419"/>
      <c r="BD7544" s="419"/>
      <c r="BF7544" s="419"/>
      <c r="BG7544" s="419"/>
      <c r="BH7544" s="419"/>
      <c r="BJ7544" s="419"/>
      <c r="BK7544" s="419"/>
      <c r="BL7544" s="419"/>
      <c r="BN7544" s="419"/>
      <c r="BO7544" s="419"/>
      <c r="BP7544" s="419"/>
      <c r="BR7544" s="419"/>
      <c r="BS7544" s="419"/>
      <c r="BT7544" s="419"/>
      <c r="BV7544" s="419"/>
      <c r="BW7544" s="419"/>
      <c r="BX7544" s="397"/>
      <c r="BZ7544" s="449"/>
      <c r="CB7544" s="419"/>
      <c r="CC7544" s="419"/>
      <c r="CD7544" s="419"/>
      <c r="CF7544" s="419"/>
      <c r="CG7544" s="419"/>
      <c r="CH7544" s="419"/>
    </row>
    <row r="7545" spans="3:86" ht="21" thickBot="1">
      <c r="C7545" s="425"/>
      <c r="P7545" s="431"/>
      <c r="R7545" s="419"/>
      <c r="S7545" s="446"/>
      <c r="T7545" s="419"/>
      <c r="V7545" s="196"/>
      <c r="W7545" s="419"/>
      <c r="X7545" s="419"/>
      <c r="Z7545" s="419"/>
      <c r="AA7545" s="419"/>
      <c r="AB7545" s="419"/>
      <c r="AD7545" s="419"/>
      <c r="AE7545" s="419"/>
      <c r="AF7545" s="419"/>
      <c r="AH7545" s="419"/>
      <c r="AI7545" s="419"/>
      <c r="AJ7545" s="419"/>
      <c r="AL7545" s="419"/>
      <c r="AM7545" s="419"/>
      <c r="AN7545" s="403"/>
      <c r="AO7545" s="419"/>
      <c r="AP7545" s="419"/>
      <c r="AQ7545" s="419"/>
      <c r="AR7545" s="419"/>
      <c r="AS7545" s="419"/>
      <c r="AT7545" s="419"/>
      <c r="AU7545" s="419"/>
      <c r="AV7545" s="419"/>
      <c r="AX7545" s="419"/>
      <c r="AY7545" s="419"/>
      <c r="AZ7545" s="419"/>
      <c r="BB7545" s="419"/>
      <c r="BC7545" s="419"/>
      <c r="BD7545" s="419"/>
      <c r="BF7545" s="419"/>
      <c r="BG7545" s="419"/>
      <c r="BH7545" s="419"/>
      <c r="BJ7545" s="419"/>
      <c r="BK7545" s="419"/>
      <c r="BL7545" s="419"/>
      <c r="BN7545" s="419"/>
      <c r="BO7545" s="419"/>
      <c r="BP7545" s="419"/>
      <c r="BR7545" s="419"/>
      <c r="BS7545" s="419"/>
      <c r="BT7545" s="419"/>
      <c r="BV7545" s="419"/>
      <c r="BW7545" s="419"/>
      <c r="BX7545" s="397"/>
      <c r="BZ7545" s="449"/>
      <c r="CB7545" s="419"/>
      <c r="CC7545" s="419"/>
      <c r="CD7545" s="419"/>
      <c r="CF7545" s="419"/>
      <c r="CG7545" s="419"/>
      <c r="CH7545" s="419"/>
    </row>
    <row r="7546" spans="3:86" ht="21" thickBot="1">
      <c r="C7546" s="425"/>
      <c r="P7546" s="431"/>
      <c r="R7546" s="419"/>
      <c r="S7546" s="446"/>
      <c r="T7546" s="419"/>
      <c r="V7546" s="196"/>
      <c r="W7546" s="419"/>
      <c r="X7546" s="419"/>
      <c r="Z7546" s="419"/>
      <c r="AA7546" s="419"/>
      <c r="AB7546" s="419"/>
      <c r="AD7546" s="419"/>
      <c r="AE7546" s="419"/>
      <c r="AF7546" s="419"/>
      <c r="AH7546" s="419"/>
      <c r="AI7546" s="419"/>
      <c r="AJ7546" s="419"/>
      <c r="AL7546" s="419"/>
      <c r="AM7546" s="419"/>
      <c r="AN7546" s="403"/>
      <c r="AO7546" s="419"/>
      <c r="AP7546" s="419"/>
      <c r="AQ7546" s="419"/>
      <c r="AR7546" s="419"/>
      <c r="AS7546" s="419"/>
      <c r="AT7546" s="419"/>
      <c r="AU7546" s="419"/>
      <c r="AV7546" s="419"/>
      <c r="AX7546" s="419"/>
      <c r="AY7546" s="419"/>
      <c r="AZ7546" s="419"/>
      <c r="BB7546" s="419"/>
      <c r="BC7546" s="419"/>
      <c r="BD7546" s="419"/>
      <c r="BF7546" s="419"/>
      <c r="BG7546" s="419"/>
      <c r="BH7546" s="419"/>
      <c r="BJ7546" s="419"/>
      <c r="BK7546" s="419"/>
      <c r="BL7546" s="419"/>
      <c r="BN7546" s="419"/>
      <c r="BO7546" s="419"/>
      <c r="BP7546" s="419"/>
      <c r="BR7546" s="419"/>
      <c r="BS7546" s="419"/>
      <c r="BT7546" s="419"/>
      <c r="BV7546" s="419"/>
      <c r="BW7546" s="419"/>
      <c r="BX7546" s="397"/>
      <c r="BZ7546" s="449"/>
      <c r="CB7546" s="419"/>
      <c r="CC7546" s="419"/>
      <c r="CD7546" s="419"/>
      <c r="CF7546" s="419"/>
      <c r="CG7546" s="419"/>
      <c r="CH7546" s="419"/>
    </row>
    <row r="7547" spans="3:86" ht="21" thickBot="1">
      <c r="C7547" s="425"/>
      <c r="P7547" s="431"/>
      <c r="R7547" s="419"/>
      <c r="S7547" s="446"/>
      <c r="T7547" s="419"/>
      <c r="V7547" s="196"/>
      <c r="W7547" s="419"/>
      <c r="X7547" s="419"/>
      <c r="Z7547" s="419"/>
      <c r="AA7547" s="419"/>
      <c r="AB7547" s="419"/>
      <c r="AD7547" s="419"/>
      <c r="AE7547" s="419"/>
      <c r="AF7547" s="419"/>
      <c r="AH7547" s="419"/>
      <c r="AI7547" s="419"/>
      <c r="AJ7547" s="419"/>
      <c r="AL7547" s="419"/>
      <c r="AM7547" s="419"/>
      <c r="AN7547" s="403"/>
      <c r="AO7547" s="419"/>
      <c r="AP7547" s="419"/>
      <c r="AQ7547" s="419"/>
      <c r="AR7547" s="419"/>
      <c r="AS7547" s="419"/>
      <c r="AT7547" s="419"/>
      <c r="AU7547" s="419"/>
      <c r="AV7547" s="419"/>
      <c r="AX7547" s="419"/>
      <c r="AY7547" s="419"/>
      <c r="AZ7547" s="419"/>
      <c r="BB7547" s="419"/>
      <c r="BC7547" s="419"/>
      <c r="BD7547" s="419"/>
      <c r="BF7547" s="419"/>
      <c r="BG7547" s="419"/>
      <c r="BH7547" s="419"/>
      <c r="BJ7547" s="419"/>
      <c r="BK7547" s="419"/>
      <c r="BL7547" s="419"/>
      <c r="BN7547" s="419"/>
      <c r="BO7547" s="419"/>
      <c r="BP7547" s="419"/>
      <c r="BR7547" s="419"/>
      <c r="BS7547" s="419"/>
      <c r="BT7547" s="419"/>
      <c r="BV7547" s="419"/>
      <c r="BW7547" s="419"/>
      <c r="BX7547" s="397"/>
      <c r="BZ7547" s="449"/>
      <c r="CB7547" s="419"/>
      <c r="CC7547" s="419"/>
      <c r="CD7547" s="419"/>
      <c r="CF7547" s="419"/>
      <c r="CG7547" s="419"/>
      <c r="CH7547" s="419"/>
    </row>
    <row r="7548" spans="3:86" ht="21" thickBot="1">
      <c r="C7548" s="425"/>
      <c r="P7548" s="431"/>
      <c r="R7548" s="419"/>
      <c r="S7548" s="446"/>
      <c r="T7548" s="419"/>
      <c r="V7548" s="196"/>
      <c r="W7548" s="419"/>
      <c r="X7548" s="419"/>
      <c r="Z7548" s="419"/>
      <c r="AA7548" s="419"/>
      <c r="AB7548" s="419"/>
      <c r="AD7548" s="419"/>
      <c r="AE7548" s="419"/>
      <c r="AF7548" s="419"/>
      <c r="AH7548" s="419"/>
      <c r="AI7548" s="419"/>
      <c r="AJ7548" s="419"/>
      <c r="AL7548" s="419"/>
      <c r="AM7548" s="419"/>
      <c r="AN7548" s="403"/>
      <c r="AO7548" s="419"/>
      <c r="AP7548" s="419"/>
      <c r="AQ7548" s="419"/>
      <c r="AR7548" s="419"/>
      <c r="AS7548" s="419"/>
      <c r="AT7548" s="419"/>
      <c r="AU7548" s="419"/>
      <c r="AV7548" s="419"/>
      <c r="AX7548" s="419"/>
      <c r="AY7548" s="419"/>
      <c r="AZ7548" s="419"/>
      <c r="BB7548" s="419"/>
      <c r="BC7548" s="419"/>
      <c r="BD7548" s="419"/>
      <c r="BF7548" s="419"/>
      <c r="BG7548" s="419"/>
      <c r="BH7548" s="419"/>
      <c r="BJ7548" s="419"/>
      <c r="BK7548" s="419"/>
      <c r="BL7548" s="419"/>
      <c r="BN7548" s="419"/>
      <c r="BO7548" s="419"/>
      <c r="BP7548" s="419"/>
      <c r="BR7548" s="419"/>
      <c r="BS7548" s="419"/>
      <c r="BT7548" s="419"/>
      <c r="BV7548" s="419"/>
      <c r="BW7548" s="419"/>
      <c r="BX7548" s="397"/>
      <c r="BZ7548" s="449"/>
      <c r="CB7548" s="419"/>
      <c r="CC7548" s="419"/>
      <c r="CD7548" s="419"/>
      <c r="CF7548" s="419"/>
      <c r="CG7548" s="419"/>
      <c r="CH7548" s="419"/>
    </row>
    <row r="7549" spans="3:86" ht="21" thickBot="1">
      <c r="C7549" s="425"/>
      <c r="P7549" s="431"/>
      <c r="R7549" s="419"/>
      <c r="S7549" s="446"/>
      <c r="T7549" s="419"/>
      <c r="V7549" s="196"/>
      <c r="W7549" s="419"/>
      <c r="X7549" s="419"/>
      <c r="Z7549" s="419"/>
      <c r="AA7549" s="419"/>
      <c r="AB7549" s="419"/>
      <c r="AD7549" s="419"/>
      <c r="AE7549" s="419"/>
      <c r="AF7549" s="419"/>
      <c r="AH7549" s="419"/>
      <c r="AI7549" s="419"/>
      <c r="AJ7549" s="419"/>
      <c r="AL7549" s="419"/>
      <c r="AM7549" s="419"/>
      <c r="AN7549" s="403"/>
      <c r="AO7549" s="419"/>
      <c r="AP7549" s="419"/>
      <c r="AQ7549" s="419"/>
      <c r="AR7549" s="419"/>
      <c r="AS7549" s="419"/>
      <c r="AT7549" s="419"/>
      <c r="AU7549" s="419"/>
      <c r="AV7549" s="419"/>
      <c r="AX7549" s="419"/>
      <c r="AY7549" s="419"/>
      <c r="AZ7549" s="419"/>
      <c r="BB7549" s="419"/>
      <c r="BC7549" s="419"/>
      <c r="BD7549" s="419"/>
      <c r="BF7549" s="419"/>
      <c r="BG7549" s="419"/>
      <c r="BH7549" s="419"/>
      <c r="BJ7549" s="419"/>
      <c r="BK7549" s="419"/>
      <c r="BL7549" s="419"/>
      <c r="BN7549" s="419"/>
      <c r="BO7549" s="419"/>
      <c r="BP7549" s="419"/>
      <c r="BR7549" s="419"/>
      <c r="BS7549" s="419"/>
      <c r="BT7549" s="419"/>
      <c r="BV7549" s="419"/>
      <c r="BW7549" s="419"/>
      <c r="BX7549" s="397"/>
      <c r="BZ7549" s="449"/>
      <c r="CB7549" s="419"/>
      <c r="CC7549" s="419"/>
      <c r="CD7549" s="419"/>
      <c r="CF7549" s="419"/>
      <c r="CG7549" s="419"/>
      <c r="CH7549" s="419"/>
    </row>
    <row r="7550" spans="3:86" ht="21" thickBot="1">
      <c r="C7550" s="425"/>
      <c r="P7550" s="431"/>
      <c r="R7550" s="419"/>
      <c r="S7550" s="446"/>
      <c r="T7550" s="419"/>
      <c r="V7550" s="196"/>
      <c r="W7550" s="419"/>
      <c r="X7550" s="419"/>
      <c r="Z7550" s="419"/>
      <c r="AA7550" s="419"/>
      <c r="AB7550" s="419"/>
      <c r="AD7550" s="419"/>
      <c r="AE7550" s="419"/>
      <c r="AF7550" s="419"/>
      <c r="AH7550" s="419"/>
      <c r="AI7550" s="419"/>
      <c r="AJ7550" s="419"/>
      <c r="AL7550" s="419"/>
      <c r="AM7550" s="419"/>
      <c r="AN7550" s="403"/>
      <c r="AO7550" s="419"/>
      <c r="AP7550" s="419"/>
      <c r="AQ7550" s="419"/>
      <c r="AR7550" s="419"/>
      <c r="AS7550" s="419"/>
      <c r="AT7550" s="419"/>
      <c r="AU7550" s="419"/>
      <c r="AV7550" s="419"/>
      <c r="AX7550" s="419"/>
      <c r="AY7550" s="419"/>
      <c r="AZ7550" s="419"/>
      <c r="BB7550" s="419"/>
      <c r="BC7550" s="419"/>
      <c r="BD7550" s="419"/>
      <c r="BF7550" s="419"/>
      <c r="BG7550" s="419"/>
      <c r="BH7550" s="419"/>
      <c r="BJ7550" s="419"/>
      <c r="BK7550" s="419"/>
      <c r="BL7550" s="419"/>
      <c r="BN7550" s="419"/>
      <c r="BO7550" s="419"/>
      <c r="BP7550" s="419"/>
      <c r="BR7550" s="419"/>
      <c r="BS7550" s="419"/>
      <c r="BT7550" s="419"/>
      <c r="BV7550" s="419"/>
      <c r="BW7550" s="419"/>
      <c r="BX7550" s="397"/>
      <c r="BZ7550" s="449"/>
      <c r="CB7550" s="419"/>
      <c r="CC7550" s="419"/>
      <c r="CD7550" s="419"/>
      <c r="CF7550" s="419"/>
      <c r="CG7550" s="419"/>
      <c r="CH7550" s="419"/>
    </row>
    <row r="7551" spans="3:86" ht="21" thickBot="1">
      <c r="C7551" s="425"/>
      <c r="P7551" s="431"/>
      <c r="R7551" s="419"/>
      <c r="S7551" s="446"/>
      <c r="T7551" s="419"/>
      <c r="V7551" s="196"/>
      <c r="W7551" s="419"/>
      <c r="X7551" s="419"/>
      <c r="Z7551" s="419"/>
      <c r="AA7551" s="419"/>
      <c r="AB7551" s="419"/>
      <c r="AD7551" s="419"/>
      <c r="AE7551" s="419"/>
      <c r="AF7551" s="419"/>
      <c r="AH7551" s="419"/>
      <c r="AI7551" s="419"/>
      <c r="AJ7551" s="419"/>
      <c r="AL7551" s="419"/>
      <c r="AM7551" s="419"/>
      <c r="AN7551" s="403"/>
      <c r="AO7551" s="419"/>
      <c r="AP7551" s="419"/>
      <c r="AQ7551" s="419"/>
      <c r="AR7551" s="419"/>
      <c r="AS7551" s="419"/>
      <c r="AT7551" s="419"/>
      <c r="AU7551" s="419"/>
      <c r="AV7551" s="419"/>
      <c r="AX7551" s="419"/>
      <c r="AY7551" s="419"/>
      <c r="AZ7551" s="419"/>
      <c r="BB7551" s="419"/>
      <c r="BC7551" s="419"/>
      <c r="BD7551" s="419"/>
      <c r="BF7551" s="419"/>
      <c r="BG7551" s="419"/>
      <c r="BH7551" s="419"/>
      <c r="BJ7551" s="419"/>
      <c r="BK7551" s="419"/>
      <c r="BL7551" s="419"/>
      <c r="BN7551" s="419"/>
      <c r="BO7551" s="419"/>
      <c r="BP7551" s="419"/>
      <c r="BR7551" s="419"/>
      <c r="BS7551" s="419"/>
      <c r="BT7551" s="419"/>
      <c r="BV7551" s="419"/>
      <c r="BW7551" s="419"/>
      <c r="BX7551" s="397"/>
      <c r="BZ7551" s="449"/>
      <c r="CB7551" s="419"/>
      <c r="CC7551" s="419"/>
      <c r="CD7551" s="419"/>
      <c r="CF7551" s="419"/>
      <c r="CG7551" s="419"/>
      <c r="CH7551" s="419"/>
    </row>
    <row r="7552" spans="3:86" ht="21" thickBot="1">
      <c r="C7552" s="425"/>
      <c r="P7552" s="431"/>
      <c r="R7552" s="419"/>
      <c r="S7552" s="446"/>
      <c r="T7552" s="419"/>
      <c r="V7552" s="196"/>
      <c r="W7552" s="419"/>
      <c r="X7552" s="419"/>
      <c r="Z7552" s="419"/>
      <c r="AA7552" s="419"/>
      <c r="AB7552" s="419"/>
      <c r="AD7552" s="419"/>
      <c r="AE7552" s="419"/>
      <c r="AF7552" s="419"/>
      <c r="AH7552" s="419"/>
      <c r="AI7552" s="419"/>
      <c r="AJ7552" s="419"/>
      <c r="AL7552" s="419"/>
      <c r="AM7552" s="419"/>
      <c r="AN7552" s="403"/>
      <c r="AO7552" s="419"/>
      <c r="AP7552" s="419"/>
      <c r="AQ7552" s="419"/>
      <c r="AR7552" s="419"/>
      <c r="AS7552" s="419"/>
      <c r="AT7552" s="419"/>
      <c r="AU7552" s="419"/>
      <c r="AV7552" s="419"/>
      <c r="AX7552" s="419"/>
      <c r="AY7552" s="419"/>
      <c r="AZ7552" s="419"/>
      <c r="BB7552" s="419"/>
      <c r="BC7552" s="419"/>
      <c r="BD7552" s="419"/>
      <c r="BF7552" s="419"/>
      <c r="BG7552" s="419"/>
      <c r="BH7552" s="419"/>
      <c r="BJ7552" s="419"/>
      <c r="BK7552" s="419"/>
      <c r="BL7552" s="419"/>
      <c r="BN7552" s="419"/>
      <c r="BO7552" s="419"/>
      <c r="BP7552" s="419"/>
      <c r="BR7552" s="419"/>
      <c r="BS7552" s="419"/>
      <c r="BT7552" s="419"/>
      <c r="BV7552" s="419"/>
      <c r="BW7552" s="419"/>
      <c r="BX7552" s="397"/>
      <c r="BZ7552" s="449"/>
      <c r="CB7552" s="419"/>
      <c r="CC7552" s="419"/>
      <c r="CD7552" s="419"/>
      <c r="CF7552" s="419"/>
      <c r="CG7552" s="419"/>
      <c r="CH7552" s="419"/>
    </row>
    <row r="7553" spans="3:86" ht="21" thickBot="1">
      <c r="C7553" s="425"/>
      <c r="P7553" s="431"/>
      <c r="R7553" s="419"/>
      <c r="S7553" s="446"/>
      <c r="T7553" s="419"/>
      <c r="V7553" s="196"/>
      <c r="W7553" s="419"/>
      <c r="X7553" s="419"/>
      <c r="Z7553" s="419"/>
      <c r="AA7553" s="419"/>
      <c r="AB7553" s="419"/>
      <c r="AD7553" s="419"/>
      <c r="AE7553" s="419"/>
      <c r="AF7553" s="419"/>
      <c r="AH7553" s="419"/>
      <c r="AI7553" s="419"/>
      <c r="AJ7553" s="419"/>
      <c r="AL7553" s="419"/>
      <c r="AM7553" s="419"/>
      <c r="AN7553" s="403"/>
      <c r="AO7553" s="419"/>
      <c r="AP7553" s="419"/>
      <c r="AQ7553" s="419"/>
      <c r="AR7553" s="419"/>
      <c r="AS7553" s="419"/>
      <c r="AT7553" s="419"/>
      <c r="AU7553" s="419"/>
      <c r="AV7553" s="419"/>
      <c r="AX7553" s="419"/>
      <c r="AY7553" s="419"/>
      <c r="AZ7553" s="419"/>
      <c r="BB7553" s="419"/>
      <c r="BC7553" s="419"/>
      <c r="BD7553" s="419"/>
      <c r="BF7553" s="419"/>
      <c r="BG7553" s="419"/>
      <c r="BH7553" s="419"/>
      <c r="BJ7553" s="419"/>
      <c r="BK7553" s="419"/>
      <c r="BL7553" s="419"/>
      <c r="BN7553" s="419"/>
      <c r="BO7553" s="419"/>
      <c r="BP7553" s="419"/>
      <c r="BR7553" s="419"/>
      <c r="BS7553" s="419"/>
      <c r="BT7553" s="419"/>
      <c r="BV7553" s="419"/>
      <c r="BW7553" s="419"/>
      <c r="BX7553" s="397"/>
      <c r="BZ7553" s="449"/>
      <c r="CB7553" s="419"/>
      <c r="CC7553" s="419"/>
      <c r="CD7553" s="419"/>
      <c r="CF7553" s="419"/>
      <c r="CG7553" s="419"/>
      <c r="CH7553" s="419"/>
    </row>
    <row r="7554" spans="3:86" ht="21" thickBot="1">
      <c r="C7554" s="425"/>
      <c r="P7554" s="431"/>
      <c r="R7554" s="419"/>
      <c r="S7554" s="446"/>
      <c r="T7554" s="419"/>
      <c r="V7554" s="196"/>
      <c r="W7554" s="419"/>
      <c r="X7554" s="419"/>
      <c r="Z7554" s="419"/>
      <c r="AA7554" s="419"/>
      <c r="AB7554" s="419"/>
      <c r="AD7554" s="419"/>
      <c r="AE7554" s="419"/>
      <c r="AF7554" s="419"/>
      <c r="AH7554" s="419"/>
      <c r="AI7554" s="419"/>
      <c r="AJ7554" s="419"/>
      <c r="AL7554" s="419"/>
      <c r="AM7554" s="419"/>
      <c r="AN7554" s="403"/>
      <c r="AO7554" s="419"/>
      <c r="AP7554" s="419"/>
      <c r="AQ7554" s="419"/>
      <c r="AR7554" s="419"/>
      <c r="AS7554" s="419"/>
      <c r="AT7554" s="419"/>
      <c r="AU7554" s="419"/>
      <c r="AV7554" s="419"/>
      <c r="AX7554" s="419"/>
      <c r="AY7554" s="419"/>
      <c r="AZ7554" s="419"/>
      <c r="BB7554" s="419"/>
      <c r="BC7554" s="419"/>
      <c r="BD7554" s="419"/>
      <c r="BF7554" s="419"/>
      <c r="BG7554" s="419"/>
      <c r="BH7554" s="419"/>
      <c r="BJ7554" s="419"/>
      <c r="BK7554" s="419"/>
      <c r="BL7554" s="419"/>
      <c r="BN7554" s="419"/>
      <c r="BO7554" s="419"/>
      <c r="BP7554" s="419"/>
      <c r="BR7554" s="419"/>
      <c r="BS7554" s="419"/>
      <c r="BT7554" s="419"/>
      <c r="BV7554" s="419"/>
      <c r="BW7554" s="419"/>
      <c r="BX7554" s="397"/>
      <c r="BZ7554" s="449"/>
      <c r="CB7554" s="419"/>
      <c r="CC7554" s="419"/>
      <c r="CD7554" s="419"/>
      <c r="CF7554" s="419"/>
      <c r="CG7554" s="419"/>
      <c r="CH7554" s="419"/>
    </row>
    <row r="7555" spans="3:86" ht="21" thickBot="1">
      <c r="C7555" s="425"/>
      <c r="P7555" s="431"/>
      <c r="R7555" s="419"/>
      <c r="S7555" s="446"/>
      <c r="T7555" s="419"/>
      <c r="V7555" s="196"/>
      <c r="W7555" s="419"/>
      <c r="X7555" s="419"/>
      <c r="Z7555" s="419"/>
      <c r="AA7555" s="419"/>
      <c r="AB7555" s="419"/>
      <c r="AD7555" s="419"/>
      <c r="AE7555" s="419"/>
      <c r="AF7555" s="419"/>
      <c r="AH7555" s="419"/>
      <c r="AI7555" s="419"/>
      <c r="AJ7555" s="419"/>
      <c r="AL7555" s="419"/>
      <c r="AM7555" s="419"/>
      <c r="AN7555" s="403"/>
      <c r="AO7555" s="419"/>
      <c r="AP7555" s="419"/>
      <c r="AQ7555" s="419"/>
      <c r="AR7555" s="419"/>
      <c r="AS7555" s="419"/>
      <c r="AT7555" s="419"/>
      <c r="AU7555" s="419"/>
      <c r="AV7555" s="419"/>
      <c r="AX7555" s="419"/>
      <c r="AY7555" s="419"/>
      <c r="AZ7555" s="419"/>
      <c r="BB7555" s="419"/>
      <c r="BC7555" s="419"/>
      <c r="BD7555" s="419"/>
      <c r="BF7555" s="419"/>
      <c r="BG7555" s="419"/>
      <c r="BH7555" s="419"/>
      <c r="BJ7555" s="419"/>
      <c r="BK7555" s="419"/>
      <c r="BL7555" s="419"/>
      <c r="BN7555" s="419"/>
      <c r="BO7555" s="419"/>
      <c r="BP7555" s="419"/>
      <c r="BR7555" s="419"/>
      <c r="BS7555" s="419"/>
      <c r="BT7555" s="419"/>
      <c r="BV7555" s="419"/>
      <c r="BW7555" s="419"/>
      <c r="BX7555" s="397"/>
      <c r="BZ7555" s="449"/>
      <c r="CB7555" s="419"/>
      <c r="CC7555" s="419"/>
      <c r="CD7555" s="419"/>
      <c r="CF7555" s="419"/>
      <c r="CG7555" s="419"/>
      <c r="CH7555" s="419"/>
    </row>
    <row r="7556" spans="3:86" ht="21" thickBot="1">
      <c r="C7556" s="425"/>
      <c r="P7556" s="431"/>
      <c r="R7556" s="419"/>
      <c r="S7556" s="446"/>
      <c r="T7556" s="419"/>
      <c r="V7556" s="196"/>
      <c r="W7556" s="419"/>
      <c r="X7556" s="419"/>
      <c r="Z7556" s="419"/>
      <c r="AA7556" s="419"/>
      <c r="AB7556" s="419"/>
      <c r="AD7556" s="419"/>
      <c r="AE7556" s="419"/>
      <c r="AF7556" s="419"/>
      <c r="AH7556" s="419"/>
      <c r="AI7556" s="419"/>
      <c r="AJ7556" s="419"/>
      <c r="AL7556" s="419"/>
      <c r="AM7556" s="419"/>
      <c r="AN7556" s="403"/>
      <c r="AO7556" s="419"/>
      <c r="AP7556" s="419"/>
      <c r="AQ7556" s="419"/>
      <c r="AR7556" s="419"/>
      <c r="AS7556" s="419"/>
      <c r="AT7556" s="419"/>
      <c r="AU7556" s="419"/>
      <c r="AV7556" s="419"/>
      <c r="AX7556" s="419"/>
      <c r="AY7556" s="419"/>
      <c r="AZ7556" s="419"/>
      <c r="BB7556" s="419"/>
      <c r="BC7556" s="419"/>
      <c r="BD7556" s="419"/>
      <c r="BF7556" s="419"/>
      <c r="BG7556" s="419"/>
      <c r="BH7556" s="419"/>
      <c r="BJ7556" s="419"/>
      <c r="BK7556" s="419"/>
      <c r="BL7556" s="419"/>
      <c r="BN7556" s="419"/>
      <c r="BO7556" s="419"/>
      <c r="BP7556" s="419"/>
      <c r="BR7556" s="419"/>
      <c r="BS7556" s="419"/>
      <c r="BT7556" s="419"/>
      <c r="BV7556" s="419"/>
      <c r="BW7556" s="419"/>
      <c r="BX7556" s="397"/>
      <c r="BZ7556" s="449"/>
      <c r="CB7556" s="419"/>
      <c r="CC7556" s="419"/>
      <c r="CD7556" s="419"/>
      <c r="CF7556" s="419"/>
      <c r="CG7556" s="419"/>
      <c r="CH7556" s="419"/>
    </row>
    <row r="7557" spans="3:86" ht="21" thickBot="1">
      <c r="C7557" s="425"/>
      <c r="P7557" s="431"/>
      <c r="R7557" s="419"/>
      <c r="S7557" s="446"/>
      <c r="T7557" s="419"/>
      <c r="V7557" s="196"/>
      <c r="W7557" s="419"/>
      <c r="X7557" s="419"/>
      <c r="Z7557" s="419"/>
      <c r="AA7557" s="419"/>
      <c r="AB7557" s="419"/>
      <c r="AD7557" s="419"/>
      <c r="AE7557" s="419"/>
      <c r="AF7557" s="419"/>
      <c r="AH7557" s="419"/>
      <c r="AI7557" s="419"/>
      <c r="AJ7557" s="419"/>
      <c r="AL7557" s="419"/>
      <c r="AM7557" s="419"/>
      <c r="AN7557" s="403"/>
      <c r="AO7557" s="419"/>
      <c r="AP7557" s="419"/>
      <c r="AQ7557" s="419"/>
      <c r="AR7557" s="419"/>
      <c r="AS7557" s="419"/>
      <c r="AT7557" s="419"/>
      <c r="AU7557" s="419"/>
      <c r="AV7557" s="419"/>
      <c r="AX7557" s="419"/>
      <c r="AY7557" s="419"/>
      <c r="AZ7557" s="419"/>
      <c r="BB7557" s="419"/>
      <c r="BC7557" s="419"/>
      <c r="BD7557" s="419"/>
      <c r="BF7557" s="419"/>
      <c r="BG7557" s="419"/>
      <c r="BH7557" s="419"/>
      <c r="BJ7557" s="419"/>
      <c r="BK7557" s="419"/>
      <c r="BL7557" s="419"/>
      <c r="BN7557" s="419"/>
      <c r="BO7557" s="419"/>
      <c r="BP7557" s="419"/>
      <c r="BR7557" s="419"/>
      <c r="BS7557" s="419"/>
      <c r="BT7557" s="419"/>
      <c r="BV7557" s="419"/>
      <c r="BW7557" s="419"/>
      <c r="BX7557" s="397"/>
      <c r="BZ7557" s="449"/>
      <c r="CB7557" s="419"/>
      <c r="CC7557" s="419"/>
      <c r="CD7557" s="419"/>
      <c r="CF7557" s="419"/>
      <c r="CG7557" s="419"/>
      <c r="CH7557" s="419"/>
    </row>
    <row r="7558" spans="3:86" ht="21" thickBot="1">
      <c r="C7558" s="425"/>
      <c r="P7558" s="431"/>
      <c r="R7558" s="419"/>
      <c r="S7558" s="446"/>
      <c r="T7558" s="419"/>
      <c r="V7558" s="196"/>
      <c r="W7558" s="419"/>
      <c r="X7558" s="419"/>
      <c r="Z7558" s="419"/>
      <c r="AA7558" s="419"/>
      <c r="AB7558" s="419"/>
      <c r="AD7558" s="419"/>
      <c r="AE7558" s="419"/>
      <c r="AF7558" s="419"/>
      <c r="AH7558" s="419"/>
      <c r="AI7558" s="419"/>
      <c r="AJ7558" s="419"/>
      <c r="AL7558" s="419"/>
      <c r="AM7558" s="419"/>
      <c r="AN7558" s="403"/>
      <c r="AO7558" s="419"/>
      <c r="AP7558" s="419"/>
      <c r="AQ7558" s="419"/>
      <c r="AR7558" s="419"/>
      <c r="AS7558" s="419"/>
      <c r="AT7558" s="419"/>
      <c r="AU7558" s="419"/>
      <c r="AV7558" s="419"/>
      <c r="AX7558" s="419"/>
      <c r="AY7558" s="419"/>
      <c r="AZ7558" s="419"/>
      <c r="BB7558" s="419"/>
      <c r="BC7558" s="419"/>
      <c r="BD7558" s="419"/>
      <c r="BF7558" s="419"/>
      <c r="BG7558" s="419"/>
      <c r="BH7558" s="419"/>
      <c r="BJ7558" s="419"/>
      <c r="BK7558" s="419"/>
      <c r="BL7558" s="419"/>
      <c r="BN7558" s="419"/>
      <c r="BO7558" s="419"/>
      <c r="BP7558" s="419"/>
      <c r="BR7558" s="419"/>
      <c r="BS7558" s="419"/>
      <c r="BT7558" s="419"/>
      <c r="BV7558" s="419"/>
      <c r="BW7558" s="419"/>
      <c r="BX7558" s="397"/>
      <c r="BZ7558" s="449"/>
      <c r="CB7558" s="419"/>
      <c r="CC7558" s="419"/>
      <c r="CD7558" s="419"/>
      <c r="CF7558" s="419"/>
      <c r="CG7558" s="419"/>
      <c r="CH7558" s="419"/>
    </row>
    <row r="7559" spans="3:86" ht="21" thickBot="1">
      <c r="C7559" s="425"/>
      <c r="P7559" s="431"/>
      <c r="R7559" s="419"/>
      <c r="S7559" s="446"/>
      <c r="T7559" s="419"/>
      <c r="V7559" s="196"/>
      <c r="W7559" s="419"/>
      <c r="X7559" s="419"/>
      <c r="Z7559" s="419"/>
      <c r="AA7559" s="419"/>
      <c r="AB7559" s="419"/>
      <c r="AD7559" s="419"/>
      <c r="AE7559" s="419"/>
      <c r="AF7559" s="419"/>
      <c r="AH7559" s="419"/>
      <c r="AI7559" s="419"/>
      <c r="AJ7559" s="419"/>
      <c r="AL7559" s="419"/>
      <c r="AM7559" s="419"/>
      <c r="AN7559" s="403"/>
      <c r="AO7559" s="419"/>
      <c r="AP7559" s="419"/>
      <c r="AQ7559" s="419"/>
      <c r="AR7559" s="419"/>
      <c r="AS7559" s="419"/>
      <c r="AT7559" s="419"/>
      <c r="AU7559" s="419"/>
      <c r="AV7559" s="419"/>
      <c r="AX7559" s="419"/>
      <c r="AY7559" s="419"/>
      <c r="AZ7559" s="419"/>
      <c r="BB7559" s="419"/>
      <c r="BC7559" s="419"/>
      <c r="BD7559" s="419"/>
      <c r="BF7559" s="419"/>
      <c r="BG7559" s="419"/>
      <c r="BH7559" s="419"/>
      <c r="BJ7559" s="419"/>
      <c r="BK7559" s="419"/>
      <c r="BL7559" s="419"/>
      <c r="BN7559" s="419"/>
      <c r="BO7559" s="419"/>
      <c r="BP7559" s="419"/>
      <c r="BR7559" s="419"/>
      <c r="BS7559" s="419"/>
      <c r="BT7559" s="419"/>
      <c r="BV7559" s="419"/>
      <c r="BW7559" s="419"/>
      <c r="BX7559" s="397"/>
      <c r="BZ7559" s="449"/>
      <c r="CB7559" s="419"/>
      <c r="CC7559" s="419"/>
      <c r="CD7559" s="419"/>
      <c r="CF7559" s="419"/>
      <c r="CG7559" s="419"/>
      <c r="CH7559" s="419"/>
    </row>
    <row r="7560" spans="3:86" ht="21" thickBot="1">
      <c r="C7560" s="425"/>
      <c r="P7560" s="431"/>
      <c r="R7560" s="419"/>
      <c r="S7560" s="446"/>
      <c r="T7560" s="419"/>
      <c r="V7560" s="196"/>
      <c r="W7560" s="419"/>
      <c r="X7560" s="419"/>
      <c r="Z7560" s="419"/>
      <c r="AA7560" s="419"/>
      <c r="AB7560" s="419"/>
      <c r="AD7560" s="419"/>
      <c r="AE7560" s="419"/>
      <c r="AF7560" s="419"/>
      <c r="AH7560" s="419"/>
      <c r="AI7560" s="419"/>
      <c r="AJ7560" s="419"/>
      <c r="AL7560" s="419"/>
      <c r="AM7560" s="419"/>
      <c r="AN7560" s="403"/>
      <c r="AO7560" s="419"/>
      <c r="AP7560" s="419"/>
      <c r="AQ7560" s="419"/>
      <c r="AR7560" s="419"/>
      <c r="AS7560" s="419"/>
      <c r="AT7560" s="419"/>
      <c r="AU7560" s="419"/>
      <c r="AV7560" s="419"/>
      <c r="AX7560" s="419"/>
      <c r="AY7560" s="419"/>
      <c r="AZ7560" s="419"/>
      <c r="BB7560" s="419"/>
      <c r="BC7560" s="419"/>
      <c r="BD7560" s="419"/>
      <c r="BF7560" s="419"/>
      <c r="BG7560" s="419"/>
      <c r="BH7560" s="419"/>
      <c r="BJ7560" s="419"/>
      <c r="BK7560" s="419"/>
      <c r="BL7560" s="419"/>
      <c r="BN7560" s="419"/>
      <c r="BO7560" s="419"/>
      <c r="BP7560" s="419"/>
      <c r="BR7560" s="419"/>
      <c r="BS7560" s="419"/>
      <c r="BT7560" s="419"/>
      <c r="BV7560" s="419"/>
      <c r="BW7560" s="419"/>
      <c r="BX7560" s="397"/>
      <c r="BZ7560" s="449"/>
      <c r="CB7560" s="419"/>
      <c r="CC7560" s="419"/>
      <c r="CD7560" s="419"/>
      <c r="CF7560" s="419"/>
      <c r="CG7560" s="419"/>
      <c r="CH7560" s="419"/>
    </row>
    <row r="7561" spans="3:86" ht="21" thickBot="1">
      <c r="C7561" s="425"/>
      <c r="P7561" s="431"/>
      <c r="R7561" s="419"/>
      <c r="S7561" s="446"/>
      <c r="T7561" s="419"/>
      <c r="V7561" s="196"/>
      <c r="W7561" s="419"/>
      <c r="X7561" s="419"/>
      <c r="Z7561" s="419"/>
      <c r="AA7561" s="419"/>
      <c r="AB7561" s="419"/>
      <c r="AD7561" s="419"/>
      <c r="AE7561" s="419"/>
      <c r="AF7561" s="419"/>
      <c r="AH7561" s="419"/>
      <c r="AI7561" s="419"/>
      <c r="AJ7561" s="419"/>
      <c r="AL7561" s="419"/>
      <c r="AM7561" s="419"/>
      <c r="AN7561" s="403"/>
      <c r="AO7561" s="419"/>
      <c r="AP7561" s="419"/>
      <c r="AQ7561" s="419"/>
      <c r="AR7561" s="419"/>
      <c r="AS7561" s="419"/>
      <c r="AT7561" s="419"/>
      <c r="AU7561" s="419"/>
      <c r="AV7561" s="419"/>
      <c r="AX7561" s="419"/>
      <c r="AY7561" s="419"/>
      <c r="AZ7561" s="419"/>
      <c r="BB7561" s="419"/>
      <c r="BC7561" s="419"/>
      <c r="BD7561" s="419"/>
      <c r="BF7561" s="419"/>
      <c r="BG7561" s="419"/>
      <c r="BH7561" s="419"/>
      <c r="BJ7561" s="419"/>
      <c r="BK7561" s="419"/>
      <c r="BL7561" s="419"/>
      <c r="BN7561" s="419"/>
      <c r="BO7561" s="419"/>
      <c r="BP7561" s="419"/>
      <c r="BR7561" s="419"/>
      <c r="BS7561" s="419"/>
      <c r="BT7561" s="419"/>
      <c r="BV7561" s="419"/>
      <c r="BW7561" s="419"/>
      <c r="BX7561" s="397"/>
      <c r="BZ7561" s="449"/>
      <c r="CB7561" s="419"/>
      <c r="CC7561" s="419"/>
      <c r="CD7561" s="419"/>
      <c r="CF7561" s="419"/>
      <c r="CG7561" s="419"/>
      <c r="CH7561" s="419"/>
    </row>
    <row r="7562" spans="3:86" ht="21" thickBot="1">
      <c r="C7562" s="425"/>
      <c r="P7562" s="431"/>
      <c r="R7562" s="419"/>
      <c r="S7562" s="446"/>
      <c r="T7562" s="419"/>
      <c r="V7562" s="196"/>
      <c r="W7562" s="419"/>
      <c r="X7562" s="419"/>
      <c r="Z7562" s="419"/>
      <c r="AA7562" s="419"/>
      <c r="AB7562" s="419"/>
      <c r="AD7562" s="419"/>
      <c r="AE7562" s="419"/>
      <c r="AF7562" s="419"/>
      <c r="AH7562" s="419"/>
      <c r="AI7562" s="419"/>
      <c r="AJ7562" s="419"/>
      <c r="AL7562" s="419"/>
      <c r="AM7562" s="419"/>
      <c r="AN7562" s="403"/>
      <c r="AO7562" s="419"/>
      <c r="AP7562" s="419"/>
      <c r="AQ7562" s="419"/>
      <c r="AR7562" s="419"/>
      <c r="AS7562" s="419"/>
      <c r="AT7562" s="419"/>
      <c r="AU7562" s="419"/>
      <c r="AV7562" s="419"/>
      <c r="AX7562" s="419"/>
      <c r="AY7562" s="419"/>
      <c r="AZ7562" s="419"/>
      <c r="BB7562" s="419"/>
      <c r="BC7562" s="419"/>
      <c r="BD7562" s="419"/>
      <c r="BF7562" s="419"/>
      <c r="BG7562" s="419"/>
      <c r="BH7562" s="419"/>
      <c r="BJ7562" s="419"/>
      <c r="BK7562" s="419"/>
      <c r="BL7562" s="419"/>
      <c r="BN7562" s="419"/>
      <c r="BO7562" s="419"/>
      <c r="BP7562" s="419"/>
      <c r="BR7562" s="419"/>
      <c r="BS7562" s="419"/>
      <c r="BT7562" s="419"/>
      <c r="BV7562" s="419"/>
      <c r="BW7562" s="419"/>
      <c r="BX7562" s="397"/>
      <c r="BZ7562" s="449"/>
      <c r="CB7562" s="419"/>
      <c r="CC7562" s="419"/>
      <c r="CD7562" s="419"/>
      <c r="CF7562" s="419"/>
      <c r="CG7562" s="419"/>
      <c r="CH7562" s="419"/>
    </row>
    <row r="7563" spans="3:86" ht="21" thickBot="1">
      <c r="C7563" s="425"/>
      <c r="P7563" s="431"/>
      <c r="R7563" s="419"/>
      <c r="S7563" s="446"/>
      <c r="T7563" s="419"/>
      <c r="V7563" s="196"/>
      <c r="W7563" s="419"/>
      <c r="X7563" s="419"/>
      <c r="Z7563" s="419"/>
      <c r="AA7563" s="419"/>
      <c r="AB7563" s="419"/>
      <c r="AD7563" s="419"/>
      <c r="AE7563" s="419"/>
      <c r="AF7563" s="419"/>
      <c r="AH7563" s="419"/>
      <c r="AI7563" s="419"/>
      <c r="AJ7563" s="419"/>
      <c r="AL7563" s="419"/>
      <c r="AM7563" s="419"/>
      <c r="AN7563" s="403"/>
      <c r="AO7563" s="419"/>
      <c r="AP7563" s="419"/>
      <c r="AQ7563" s="419"/>
      <c r="AR7563" s="419"/>
      <c r="AS7563" s="419"/>
      <c r="AT7563" s="419"/>
      <c r="AU7563" s="419"/>
      <c r="AV7563" s="419"/>
      <c r="AX7563" s="419"/>
      <c r="AY7563" s="419"/>
      <c r="AZ7563" s="419"/>
      <c r="BB7563" s="419"/>
      <c r="BC7563" s="419"/>
      <c r="BD7563" s="419"/>
      <c r="BF7563" s="419"/>
      <c r="BG7563" s="419"/>
      <c r="BH7563" s="419"/>
      <c r="BJ7563" s="419"/>
      <c r="BK7563" s="419"/>
      <c r="BL7563" s="419"/>
      <c r="BN7563" s="419"/>
      <c r="BO7563" s="419"/>
      <c r="BP7563" s="419"/>
      <c r="BR7563" s="419"/>
      <c r="BS7563" s="419"/>
      <c r="BT7563" s="419"/>
      <c r="BV7563" s="419"/>
      <c r="BW7563" s="419"/>
      <c r="BX7563" s="397"/>
      <c r="BZ7563" s="449"/>
      <c r="CB7563" s="419"/>
      <c r="CC7563" s="419"/>
      <c r="CD7563" s="419"/>
      <c r="CF7563" s="419"/>
      <c r="CG7563" s="419"/>
      <c r="CH7563" s="419"/>
    </row>
    <row r="7564" spans="3:86" ht="21" thickBot="1">
      <c r="C7564" s="425"/>
      <c r="P7564" s="431"/>
      <c r="R7564" s="419"/>
      <c r="S7564" s="446"/>
      <c r="T7564" s="419"/>
      <c r="V7564" s="196"/>
      <c r="W7564" s="419"/>
      <c r="X7564" s="419"/>
      <c r="Z7564" s="419"/>
      <c r="AA7564" s="419"/>
      <c r="AB7564" s="419"/>
      <c r="AD7564" s="419"/>
      <c r="AE7564" s="419"/>
      <c r="AF7564" s="419"/>
      <c r="AH7564" s="419"/>
      <c r="AI7564" s="419"/>
      <c r="AJ7564" s="419"/>
      <c r="AL7564" s="419"/>
      <c r="AM7564" s="419"/>
      <c r="AN7564" s="403"/>
      <c r="AO7564" s="419"/>
      <c r="AP7564" s="419"/>
      <c r="AQ7564" s="419"/>
      <c r="AR7564" s="419"/>
      <c r="AS7564" s="419"/>
      <c r="AT7564" s="419"/>
      <c r="AU7564" s="419"/>
      <c r="AV7564" s="419"/>
      <c r="AX7564" s="419"/>
      <c r="AY7564" s="419"/>
      <c r="AZ7564" s="419"/>
      <c r="BB7564" s="419"/>
      <c r="BC7564" s="419"/>
      <c r="BD7564" s="419"/>
      <c r="BF7564" s="419"/>
      <c r="BG7564" s="419"/>
      <c r="BH7564" s="419"/>
      <c r="BJ7564" s="419"/>
      <c r="BK7564" s="419"/>
      <c r="BL7564" s="419"/>
      <c r="BN7564" s="419"/>
      <c r="BO7564" s="419"/>
      <c r="BP7564" s="419"/>
      <c r="BR7564" s="419"/>
      <c r="BS7564" s="419"/>
      <c r="BT7564" s="419"/>
      <c r="BV7564" s="419"/>
      <c r="BW7564" s="419"/>
      <c r="BX7564" s="397"/>
      <c r="BZ7564" s="449"/>
      <c r="CB7564" s="419"/>
      <c r="CC7564" s="419"/>
      <c r="CD7564" s="419"/>
      <c r="CF7564" s="419"/>
      <c r="CG7564" s="419"/>
      <c r="CH7564" s="419"/>
    </row>
    <row r="7565" spans="3:86" ht="21" thickBot="1">
      <c r="C7565" s="425"/>
      <c r="P7565" s="431"/>
      <c r="R7565" s="419"/>
      <c r="S7565" s="446"/>
      <c r="T7565" s="419"/>
      <c r="V7565" s="196"/>
      <c r="W7565" s="419"/>
      <c r="X7565" s="419"/>
      <c r="Z7565" s="419"/>
      <c r="AA7565" s="419"/>
      <c r="AB7565" s="419"/>
      <c r="AD7565" s="419"/>
      <c r="AE7565" s="419"/>
      <c r="AF7565" s="419"/>
      <c r="AH7565" s="419"/>
      <c r="AI7565" s="419"/>
      <c r="AJ7565" s="419"/>
      <c r="AL7565" s="419"/>
      <c r="AM7565" s="419"/>
      <c r="AN7565" s="403"/>
      <c r="AO7565" s="419"/>
      <c r="AP7565" s="419"/>
      <c r="AQ7565" s="419"/>
      <c r="AR7565" s="419"/>
      <c r="AS7565" s="419"/>
      <c r="AT7565" s="419"/>
      <c r="AU7565" s="419"/>
      <c r="AV7565" s="419"/>
      <c r="AX7565" s="419"/>
      <c r="AY7565" s="419"/>
      <c r="AZ7565" s="419"/>
      <c r="BB7565" s="419"/>
      <c r="BC7565" s="419"/>
      <c r="BD7565" s="419"/>
      <c r="BF7565" s="419"/>
      <c r="BG7565" s="419"/>
      <c r="BH7565" s="419"/>
      <c r="BJ7565" s="419"/>
      <c r="BK7565" s="419"/>
      <c r="BL7565" s="419"/>
      <c r="BN7565" s="419"/>
      <c r="BO7565" s="419"/>
      <c r="BP7565" s="419"/>
      <c r="BR7565" s="419"/>
      <c r="BS7565" s="419"/>
      <c r="BT7565" s="419"/>
      <c r="BV7565" s="419"/>
      <c r="BW7565" s="419"/>
      <c r="BX7565" s="397"/>
      <c r="BZ7565" s="449"/>
      <c r="CB7565" s="419"/>
      <c r="CC7565" s="419"/>
      <c r="CD7565" s="419"/>
      <c r="CF7565" s="419"/>
      <c r="CG7565" s="419"/>
      <c r="CH7565" s="419"/>
    </row>
    <row r="7566" spans="3:86" ht="21" thickBot="1">
      <c r="C7566" s="425"/>
      <c r="P7566" s="431"/>
      <c r="R7566" s="419"/>
      <c r="S7566" s="446"/>
      <c r="T7566" s="419"/>
      <c r="V7566" s="196"/>
      <c r="W7566" s="419"/>
      <c r="X7566" s="419"/>
      <c r="Z7566" s="419"/>
      <c r="AA7566" s="419"/>
      <c r="AB7566" s="419"/>
      <c r="AD7566" s="419"/>
      <c r="AE7566" s="419"/>
      <c r="AF7566" s="419"/>
      <c r="AH7566" s="419"/>
      <c r="AI7566" s="419"/>
      <c r="AJ7566" s="419"/>
      <c r="AL7566" s="419"/>
      <c r="AM7566" s="419"/>
      <c r="AN7566" s="403"/>
      <c r="AO7566" s="419"/>
      <c r="AP7566" s="419"/>
      <c r="AQ7566" s="419"/>
      <c r="AR7566" s="419"/>
      <c r="AS7566" s="419"/>
      <c r="AT7566" s="419"/>
      <c r="AU7566" s="419"/>
      <c r="AV7566" s="419"/>
      <c r="AX7566" s="419"/>
      <c r="AY7566" s="419"/>
      <c r="AZ7566" s="419"/>
      <c r="BB7566" s="419"/>
      <c r="BC7566" s="419"/>
      <c r="BD7566" s="419"/>
      <c r="BF7566" s="419"/>
      <c r="BG7566" s="419"/>
      <c r="BH7566" s="419"/>
      <c r="BJ7566" s="419"/>
      <c r="BK7566" s="419"/>
      <c r="BL7566" s="419"/>
      <c r="BN7566" s="419"/>
      <c r="BO7566" s="419"/>
      <c r="BP7566" s="419"/>
      <c r="BR7566" s="419"/>
      <c r="BS7566" s="419"/>
      <c r="BT7566" s="419"/>
      <c r="BV7566" s="419"/>
      <c r="BW7566" s="419"/>
      <c r="BX7566" s="397"/>
      <c r="BZ7566" s="449"/>
      <c r="CB7566" s="419"/>
      <c r="CC7566" s="419"/>
      <c r="CD7566" s="419"/>
      <c r="CF7566" s="419"/>
      <c r="CG7566" s="419"/>
      <c r="CH7566" s="419"/>
    </row>
    <row r="7567" spans="3:86" ht="21" thickBot="1">
      <c r="C7567" s="425"/>
      <c r="P7567" s="431"/>
      <c r="R7567" s="419"/>
      <c r="S7567" s="446"/>
      <c r="T7567" s="419"/>
      <c r="V7567" s="196"/>
      <c r="W7567" s="419"/>
      <c r="X7567" s="419"/>
      <c r="Z7567" s="419"/>
      <c r="AA7567" s="419"/>
      <c r="AB7567" s="419"/>
      <c r="AD7567" s="419"/>
      <c r="AE7567" s="419"/>
      <c r="AF7567" s="419"/>
      <c r="AH7567" s="419"/>
      <c r="AI7567" s="419"/>
      <c r="AJ7567" s="419"/>
      <c r="AL7567" s="419"/>
      <c r="AM7567" s="419"/>
      <c r="AN7567" s="403"/>
      <c r="AO7567" s="419"/>
      <c r="AP7567" s="419"/>
      <c r="AQ7567" s="419"/>
      <c r="AR7567" s="419"/>
      <c r="AS7567" s="419"/>
      <c r="AT7567" s="419"/>
      <c r="AU7567" s="419"/>
      <c r="AV7567" s="419"/>
      <c r="AX7567" s="419"/>
      <c r="AY7567" s="419"/>
      <c r="AZ7567" s="419"/>
      <c r="BB7567" s="419"/>
      <c r="BC7567" s="419"/>
      <c r="BD7567" s="419"/>
      <c r="BF7567" s="419"/>
      <c r="BG7567" s="419"/>
      <c r="BH7567" s="419"/>
      <c r="BJ7567" s="419"/>
      <c r="BK7567" s="419"/>
      <c r="BL7567" s="419"/>
      <c r="BN7567" s="419"/>
      <c r="BO7567" s="419"/>
      <c r="BP7567" s="419"/>
      <c r="BR7567" s="419"/>
      <c r="BS7567" s="419"/>
      <c r="BT7567" s="419"/>
      <c r="BV7567" s="419"/>
      <c r="BW7567" s="419"/>
      <c r="BX7567" s="397"/>
      <c r="BZ7567" s="449"/>
      <c r="CB7567" s="419"/>
      <c r="CC7567" s="419"/>
      <c r="CD7567" s="419"/>
      <c r="CF7567" s="419"/>
      <c r="CG7567" s="419"/>
      <c r="CH7567" s="419"/>
    </row>
    <row r="7568" spans="3:86" ht="21" thickBot="1">
      <c r="C7568" s="425"/>
      <c r="P7568" s="431"/>
      <c r="R7568" s="419"/>
      <c r="S7568" s="446"/>
      <c r="T7568" s="419"/>
      <c r="V7568" s="196"/>
      <c r="W7568" s="419"/>
      <c r="X7568" s="419"/>
      <c r="Z7568" s="419"/>
      <c r="AA7568" s="419"/>
      <c r="AB7568" s="419"/>
      <c r="AD7568" s="419"/>
      <c r="AE7568" s="419"/>
      <c r="AF7568" s="419"/>
      <c r="AH7568" s="419"/>
      <c r="AI7568" s="419"/>
      <c r="AJ7568" s="419"/>
      <c r="AL7568" s="419"/>
      <c r="AM7568" s="419"/>
      <c r="AN7568" s="403"/>
      <c r="AO7568" s="419"/>
      <c r="AP7568" s="419"/>
      <c r="AQ7568" s="419"/>
      <c r="AR7568" s="419"/>
      <c r="AS7568" s="419"/>
      <c r="AT7568" s="419"/>
      <c r="AU7568" s="419"/>
      <c r="AV7568" s="419"/>
      <c r="AX7568" s="419"/>
      <c r="AY7568" s="419"/>
      <c r="AZ7568" s="419"/>
      <c r="BB7568" s="419"/>
      <c r="BC7568" s="419"/>
      <c r="BD7568" s="419"/>
      <c r="BF7568" s="419"/>
      <c r="BG7568" s="419"/>
      <c r="BH7568" s="419"/>
      <c r="BJ7568" s="419"/>
      <c r="BK7568" s="419"/>
      <c r="BL7568" s="419"/>
      <c r="BN7568" s="419"/>
      <c r="BO7568" s="419"/>
      <c r="BP7568" s="419"/>
      <c r="BR7568" s="419"/>
      <c r="BS7568" s="419"/>
      <c r="BT7568" s="419"/>
      <c r="BV7568" s="419"/>
      <c r="BW7568" s="419"/>
      <c r="BX7568" s="397"/>
      <c r="BZ7568" s="449"/>
      <c r="CB7568" s="419"/>
      <c r="CC7568" s="419"/>
      <c r="CD7568" s="419"/>
      <c r="CF7568" s="419"/>
      <c r="CG7568" s="419"/>
      <c r="CH7568" s="419"/>
    </row>
    <row r="7569" spans="3:86" ht="21" thickBot="1">
      <c r="C7569" s="425"/>
      <c r="P7569" s="431"/>
      <c r="R7569" s="419"/>
      <c r="S7569" s="446"/>
      <c r="T7569" s="419"/>
      <c r="V7569" s="196"/>
      <c r="W7569" s="419"/>
      <c r="X7569" s="419"/>
      <c r="Z7569" s="419"/>
      <c r="AA7569" s="419"/>
      <c r="AB7569" s="419"/>
      <c r="AD7569" s="419"/>
      <c r="AE7569" s="419"/>
      <c r="AF7569" s="419"/>
      <c r="AH7569" s="419"/>
      <c r="AI7569" s="419"/>
      <c r="AJ7569" s="419"/>
      <c r="AL7569" s="419"/>
      <c r="AM7569" s="419"/>
      <c r="AN7569" s="403"/>
      <c r="AO7569" s="419"/>
      <c r="AP7569" s="419"/>
      <c r="AQ7569" s="419"/>
      <c r="AR7569" s="419"/>
      <c r="AS7569" s="419"/>
      <c r="AT7569" s="419"/>
      <c r="AU7569" s="419"/>
      <c r="AV7569" s="419"/>
      <c r="AX7569" s="419"/>
      <c r="AY7569" s="419"/>
      <c r="AZ7569" s="419"/>
      <c r="BB7569" s="419"/>
      <c r="BC7569" s="419"/>
      <c r="BD7569" s="419"/>
      <c r="BF7569" s="419"/>
      <c r="BG7569" s="419"/>
      <c r="BH7569" s="419"/>
      <c r="BJ7569" s="419"/>
      <c r="BK7569" s="419"/>
      <c r="BL7569" s="419"/>
      <c r="BN7569" s="419"/>
      <c r="BO7569" s="419"/>
      <c r="BP7569" s="419"/>
      <c r="BR7569" s="419"/>
      <c r="BS7569" s="419"/>
      <c r="BT7569" s="419"/>
      <c r="BV7569" s="419"/>
      <c r="BW7569" s="419"/>
      <c r="BX7569" s="397"/>
      <c r="BZ7569" s="449"/>
      <c r="CB7569" s="419"/>
      <c r="CC7569" s="419"/>
      <c r="CD7569" s="419"/>
      <c r="CF7569" s="419"/>
      <c r="CG7569" s="419"/>
      <c r="CH7569" s="419"/>
    </row>
    <row r="7570" spans="3:86" ht="21" thickBot="1">
      <c r="C7570" s="425"/>
      <c r="P7570" s="431"/>
      <c r="R7570" s="419"/>
      <c r="S7570" s="446"/>
      <c r="T7570" s="419"/>
      <c r="V7570" s="196"/>
      <c r="W7570" s="419"/>
      <c r="X7570" s="419"/>
      <c r="Z7570" s="419"/>
      <c r="AA7570" s="419"/>
      <c r="AB7570" s="419"/>
      <c r="AD7570" s="419"/>
      <c r="AE7570" s="419"/>
      <c r="AF7570" s="419"/>
      <c r="AH7570" s="419"/>
      <c r="AI7570" s="419"/>
      <c r="AJ7570" s="419"/>
      <c r="AL7570" s="419"/>
      <c r="AM7570" s="419"/>
      <c r="AN7570" s="403"/>
      <c r="AO7570" s="419"/>
      <c r="AP7570" s="419"/>
      <c r="AQ7570" s="419"/>
      <c r="AR7570" s="419"/>
      <c r="AS7570" s="419"/>
      <c r="AT7570" s="419"/>
      <c r="AU7570" s="419"/>
      <c r="AV7570" s="419"/>
      <c r="AX7570" s="419"/>
      <c r="AY7570" s="419"/>
      <c r="AZ7570" s="419"/>
      <c r="BB7570" s="419"/>
      <c r="BC7570" s="419"/>
      <c r="BD7570" s="419"/>
      <c r="BF7570" s="419"/>
      <c r="BG7570" s="419"/>
      <c r="BH7570" s="419"/>
      <c r="BJ7570" s="419"/>
      <c r="BK7570" s="419"/>
      <c r="BL7570" s="419"/>
      <c r="BN7570" s="419"/>
      <c r="BO7570" s="419"/>
      <c r="BP7570" s="419"/>
      <c r="BR7570" s="419"/>
      <c r="BS7570" s="419"/>
      <c r="BT7570" s="419"/>
      <c r="BV7570" s="419"/>
      <c r="BW7570" s="419"/>
      <c r="BX7570" s="397"/>
      <c r="BZ7570" s="449"/>
      <c r="CB7570" s="419"/>
      <c r="CC7570" s="419"/>
      <c r="CD7570" s="419"/>
      <c r="CF7570" s="419"/>
      <c r="CG7570" s="419"/>
      <c r="CH7570" s="419"/>
    </row>
    <row r="7571" spans="3:86" ht="21" thickBot="1">
      <c r="C7571" s="425"/>
      <c r="P7571" s="431"/>
      <c r="R7571" s="419"/>
      <c r="S7571" s="446"/>
      <c r="T7571" s="419"/>
      <c r="V7571" s="196"/>
      <c r="W7571" s="419"/>
      <c r="X7571" s="419"/>
      <c r="Z7571" s="419"/>
      <c r="AA7571" s="419"/>
      <c r="AB7571" s="419"/>
      <c r="AD7571" s="419"/>
      <c r="AE7571" s="419"/>
      <c r="AF7571" s="419"/>
      <c r="AH7571" s="419"/>
      <c r="AI7571" s="419"/>
      <c r="AJ7571" s="419"/>
      <c r="AL7571" s="419"/>
      <c r="AM7571" s="419"/>
      <c r="AN7571" s="403"/>
      <c r="AO7571" s="419"/>
      <c r="AP7571" s="419"/>
      <c r="AQ7571" s="419"/>
      <c r="AR7571" s="419"/>
      <c r="AS7571" s="419"/>
      <c r="AT7571" s="419"/>
      <c r="AU7571" s="419"/>
      <c r="AV7571" s="419"/>
      <c r="AX7571" s="419"/>
      <c r="AY7571" s="419"/>
      <c r="AZ7571" s="419"/>
      <c r="BB7571" s="419"/>
      <c r="BC7571" s="419"/>
      <c r="BD7571" s="419"/>
      <c r="BF7571" s="419"/>
      <c r="BG7571" s="419"/>
      <c r="BH7571" s="419"/>
      <c r="BJ7571" s="419"/>
      <c r="BK7571" s="419"/>
      <c r="BL7571" s="419"/>
      <c r="BN7571" s="419"/>
      <c r="BO7571" s="419"/>
      <c r="BP7571" s="419"/>
      <c r="BR7571" s="419"/>
      <c r="BS7571" s="419"/>
      <c r="BT7571" s="419"/>
      <c r="BV7571" s="419"/>
      <c r="BW7571" s="419"/>
      <c r="BX7571" s="397"/>
      <c r="BZ7571" s="449"/>
      <c r="CB7571" s="419"/>
      <c r="CC7571" s="419"/>
      <c r="CD7571" s="419"/>
      <c r="CF7571" s="419"/>
      <c r="CG7571" s="419"/>
      <c r="CH7571" s="419"/>
    </row>
    <row r="7572" spans="3:86" ht="21" thickBot="1">
      <c r="C7572" s="425"/>
      <c r="P7572" s="431"/>
      <c r="R7572" s="419"/>
      <c r="S7572" s="446"/>
      <c r="T7572" s="419"/>
      <c r="V7572" s="196"/>
      <c r="W7572" s="419"/>
      <c r="X7572" s="419"/>
      <c r="Z7572" s="419"/>
      <c r="AA7572" s="419"/>
      <c r="AB7572" s="419"/>
      <c r="AD7572" s="419"/>
      <c r="AE7572" s="419"/>
      <c r="AF7572" s="419"/>
      <c r="AH7572" s="419"/>
      <c r="AI7572" s="419"/>
      <c r="AJ7572" s="419"/>
      <c r="AL7572" s="419"/>
      <c r="AM7572" s="419"/>
      <c r="AN7572" s="403"/>
      <c r="AO7572" s="419"/>
      <c r="AP7572" s="419"/>
      <c r="AQ7572" s="419"/>
      <c r="AR7572" s="419"/>
      <c r="AS7572" s="419"/>
      <c r="AT7572" s="419"/>
      <c r="AU7572" s="419"/>
      <c r="AV7572" s="419"/>
      <c r="AX7572" s="419"/>
      <c r="AY7572" s="419"/>
      <c r="AZ7572" s="419"/>
      <c r="BB7572" s="419"/>
      <c r="BC7572" s="419"/>
      <c r="BD7572" s="419"/>
      <c r="BF7572" s="419"/>
      <c r="BG7572" s="419"/>
      <c r="BH7572" s="419"/>
      <c r="BJ7572" s="419"/>
      <c r="BK7572" s="419"/>
      <c r="BL7572" s="419"/>
      <c r="BN7572" s="419"/>
      <c r="BO7572" s="419"/>
      <c r="BP7572" s="419"/>
      <c r="BR7572" s="419"/>
      <c r="BS7572" s="419"/>
      <c r="BT7572" s="419"/>
      <c r="BV7572" s="419"/>
      <c r="BW7572" s="419"/>
      <c r="BX7572" s="397"/>
      <c r="BZ7572" s="449"/>
      <c r="CB7572" s="419"/>
      <c r="CC7572" s="419"/>
      <c r="CD7572" s="419"/>
      <c r="CF7572" s="419"/>
      <c r="CG7572" s="419"/>
      <c r="CH7572" s="419"/>
    </row>
    <row r="7573" spans="3:86" ht="21" thickBot="1">
      <c r="C7573" s="425"/>
      <c r="P7573" s="431"/>
      <c r="R7573" s="419"/>
      <c r="S7573" s="446"/>
      <c r="T7573" s="419"/>
      <c r="V7573" s="196"/>
      <c r="W7573" s="419"/>
      <c r="X7573" s="419"/>
      <c r="Z7573" s="419"/>
      <c r="AA7573" s="419"/>
      <c r="AB7573" s="419"/>
      <c r="AD7573" s="419"/>
      <c r="AE7573" s="419"/>
      <c r="AF7573" s="419"/>
      <c r="AH7573" s="419"/>
      <c r="AI7573" s="419"/>
      <c r="AJ7573" s="419"/>
      <c r="AL7573" s="419"/>
      <c r="AM7573" s="419"/>
      <c r="AN7573" s="403"/>
      <c r="AO7573" s="419"/>
      <c r="AP7573" s="419"/>
      <c r="AQ7573" s="419"/>
      <c r="AR7573" s="419"/>
      <c r="AS7573" s="419"/>
      <c r="AT7573" s="419"/>
      <c r="AU7573" s="419"/>
      <c r="AV7573" s="419"/>
      <c r="AX7573" s="419"/>
      <c r="AY7573" s="419"/>
      <c r="AZ7573" s="419"/>
      <c r="BB7573" s="419"/>
      <c r="BC7573" s="419"/>
      <c r="BD7573" s="419"/>
      <c r="BF7573" s="419"/>
      <c r="BG7573" s="419"/>
      <c r="BH7573" s="419"/>
      <c r="BJ7573" s="419"/>
      <c r="BK7573" s="419"/>
      <c r="BL7573" s="419"/>
      <c r="BN7573" s="419"/>
      <c r="BO7573" s="419"/>
      <c r="BP7573" s="419"/>
      <c r="BR7573" s="419"/>
      <c r="BS7573" s="419"/>
      <c r="BT7573" s="419"/>
      <c r="BV7573" s="419"/>
      <c r="BW7573" s="419"/>
      <c r="BX7573" s="397"/>
      <c r="BZ7573" s="449"/>
      <c r="CB7573" s="419"/>
      <c r="CC7573" s="419"/>
      <c r="CD7573" s="419"/>
      <c r="CF7573" s="419"/>
      <c r="CG7573" s="419"/>
      <c r="CH7573" s="419"/>
    </row>
    <row r="7574" spans="3:86" ht="21" thickBot="1">
      <c r="C7574" s="425"/>
      <c r="P7574" s="431"/>
      <c r="R7574" s="419"/>
      <c r="S7574" s="446"/>
      <c r="T7574" s="419"/>
      <c r="V7574" s="196"/>
      <c r="W7574" s="419"/>
      <c r="X7574" s="419"/>
      <c r="Z7574" s="419"/>
      <c r="AA7574" s="419"/>
      <c r="AB7574" s="419"/>
      <c r="AD7574" s="419"/>
      <c r="AE7574" s="419"/>
      <c r="AF7574" s="419"/>
      <c r="AH7574" s="419"/>
      <c r="AI7574" s="419"/>
      <c r="AJ7574" s="419"/>
      <c r="AL7574" s="419"/>
      <c r="AM7574" s="419"/>
      <c r="AN7574" s="403"/>
      <c r="AO7574" s="419"/>
      <c r="AP7574" s="419"/>
      <c r="AQ7574" s="419"/>
      <c r="AR7574" s="419"/>
      <c r="AS7574" s="419"/>
      <c r="AT7574" s="419"/>
      <c r="AU7574" s="419"/>
      <c r="AV7574" s="419"/>
      <c r="AX7574" s="419"/>
      <c r="AY7574" s="419"/>
      <c r="AZ7574" s="419"/>
      <c r="BB7574" s="419"/>
      <c r="BC7574" s="419"/>
      <c r="BD7574" s="419"/>
      <c r="BF7574" s="419"/>
      <c r="BG7574" s="419"/>
      <c r="BH7574" s="419"/>
      <c r="BJ7574" s="419"/>
      <c r="BK7574" s="419"/>
      <c r="BL7574" s="419"/>
      <c r="BN7574" s="419"/>
      <c r="BO7574" s="419"/>
      <c r="BP7574" s="419"/>
      <c r="BR7574" s="419"/>
      <c r="BS7574" s="419"/>
      <c r="BT7574" s="419"/>
      <c r="BV7574" s="419"/>
      <c r="BW7574" s="419"/>
      <c r="BX7574" s="397"/>
      <c r="BZ7574" s="449"/>
      <c r="CB7574" s="419"/>
      <c r="CC7574" s="419"/>
      <c r="CD7574" s="419"/>
      <c r="CF7574" s="419"/>
      <c r="CG7574" s="419"/>
      <c r="CH7574" s="419"/>
    </row>
    <row r="7575" spans="3:86" ht="21" thickBot="1">
      <c r="C7575" s="425"/>
      <c r="P7575" s="431"/>
      <c r="R7575" s="419"/>
      <c r="S7575" s="446"/>
      <c r="T7575" s="419"/>
      <c r="V7575" s="196"/>
      <c r="W7575" s="419"/>
      <c r="X7575" s="419"/>
      <c r="Z7575" s="419"/>
      <c r="AA7575" s="419"/>
      <c r="AB7575" s="419"/>
      <c r="AD7575" s="419"/>
      <c r="AE7575" s="419"/>
      <c r="AF7575" s="419"/>
      <c r="AH7575" s="419"/>
      <c r="AI7575" s="419"/>
      <c r="AJ7575" s="419"/>
      <c r="AL7575" s="419"/>
      <c r="AM7575" s="419"/>
      <c r="AN7575" s="403"/>
      <c r="AO7575" s="419"/>
      <c r="AP7575" s="419"/>
      <c r="AQ7575" s="419"/>
      <c r="AR7575" s="419"/>
      <c r="AS7575" s="419"/>
      <c r="AT7575" s="419"/>
      <c r="AU7575" s="419"/>
      <c r="AV7575" s="419"/>
      <c r="AX7575" s="419"/>
      <c r="AY7575" s="419"/>
      <c r="AZ7575" s="419"/>
      <c r="BB7575" s="419"/>
      <c r="BC7575" s="419"/>
      <c r="BD7575" s="419"/>
      <c r="BF7575" s="419"/>
      <c r="BG7575" s="419"/>
      <c r="BH7575" s="419"/>
      <c r="BJ7575" s="419"/>
      <c r="BK7575" s="419"/>
      <c r="BL7575" s="419"/>
      <c r="BN7575" s="419"/>
      <c r="BO7575" s="419"/>
      <c r="BP7575" s="419"/>
      <c r="BR7575" s="419"/>
      <c r="BS7575" s="419"/>
      <c r="BT7575" s="419"/>
      <c r="BV7575" s="419"/>
      <c r="BW7575" s="419"/>
      <c r="BX7575" s="397"/>
      <c r="BZ7575" s="449"/>
      <c r="CB7575" s="419"/>
      <c r="CC7575" s="419"/>
      <c r="CD7575" s="419"/>
      <c r="CF7575" s="419"/>
      <c r="CG7575" s="419"/>
      <c r="CH7575" s="419"/>
    </row>
    <row r="7576" spans="3:86" ht="21" thickBot="1">
      <c r="C7576" s="425"/>
      <c r="P7576" s="431"/>
      <c r="R7576" s="419"/>
      <c r="S7576" s="446"/>
      <c r="T7576" s="419"/>
      <c r="V7576" s="196"/>
      <c r="W7576" s="419"/>
      <c r="X7576" s="419"/>
      <c r="Z7576" s="419"/>
      <c r="AA7576" s="419"/>
      <c r="AB7576" s="419"/>
      <c r="AD7576" s="419"/>
      <c r="AE7576" s="419"/>
      <c r="AF7576" s="419"/>
      <c r="AH7576" s="419"/>
      <c r="AI7576" s="419"/>
      <c r="AJ7576" s="419"/>
      <c r="AL7576" s="419"/>
      <c r="AM7576" s="419"/>
      <c r="AN7576" s="403"/>
      <c r="AO7576" s="419"/>
      <c r="AP7576" s="419"/>
      <c r="AQ7576" s="419"/>
      <c r="AR7576" s="419"/>
      <c r="AS7576" s="419"/>
      <c r="AT7576" s="419"/>
      <c r="AU7576" s="419"/>
      <c r="AV7576" s="419"/>
      <c r="AX7576" s="419"/>
      <c r="AY7576" s="419"/>
      <c r="AZ7576" s="419"/>
      <c r="BB7576" s="419"/>
      <c r="BC7576" s="419"/>
      <c r="BD7576" s="419"/>
      <c r="BF7576" s="419"/>
      <c r="BG7576" s="419"/>
      <c r="BH7576" s="419"/>
      <c r="BJ7576" s="419"/>
      <c r="BK7576" s="419"/>
      <c r="BL7576" s="419"/>
      <c r="BN7576" s="419"/>
      <c r="BO7576" s="419"/>
      <c r="BP7576" s="419"/>
      <c r="BR7576" s="419"/>
      <c r="BS7576" s="419"/>
      <c r="BT7576" s="419"/>
      <c r="BV7576" s="419"/>
      <c r="BW7576" s="419"/>
      <c r="BX7576" s="397"/>
      <c r="BZ7576" s="449"/>
      <c r="CB7576" s="419"/>
      <c r="CC7576" s="419"/>
      <c r="CD7576" s="419"/>
      <c r="CF7576" s="419"/>
      <c r="CG7576" s="419"/>
      <c r="CH7576" s="419"/>
    </row>
    <row r="7577" spans="3:86" ht="21" thickBot="1">
      <c r="C7577" s="425"/>
      <c r="P7577" s="431"/>
      <c r="R7577" s="419"/>
      <c r="S7577" s="446"/>
      <c r="T7577" s="419"/>
      <c r="V7577" s="196"/>
      <c r="W7577" s="419"/>
      <c r="X7577" s="419"/>
      <c r="Z7577" s="419"/>
      <c r="AA7577" s="419"/>
      <c r="AB7577" s="419"/>
      <c r="AD7577" s="419"/>
      <c r="AE7577" s="419"/>
      <c r="AF7577" s="419"/>
      <c r="AH7577" s="419"/>
      <c r="AI7577" s="419"/>
      <c r="AJ7577" s="419"/>
      <c r="AL7577" s="419"/>
      <c r="AM7577" s="419"/>
      <c r="AN7577" s="403"/>
      <c r="AO7577" s="419"/>
      <c r="AP7577" s="419"/>
      <c r="AQ7577" s="419"/>
      <c r="AR7577" s="419"/>
      <c r="AS7577" s="419"/>
      <c r="AT7577" s="419"/>
      <c r="AU7577" s="419"/>
      <c r="AV7577" s="419"/>
      <c r="AX7577" s="419"/>
      <c r="AY7577" s="419"/>
      <c r="AZ7577" s="419"/>
      <c r="BB7577" s="419"/>
      <c r="BC7577" s="419"/>
      <c r="BD7577" s="419"/>
      <c r="BF7577" s="419"/>
      <c r="BG7577" s="419"/>
      <c r="BH7577" s="419"/>
      <c r="BJ7577" s="419"/>
      <c r="BK7577" s="419"/>
      <c r="BL7577" s="419"/>
      <c r="BN7577" s="419"/>
      <c r="BO7577" s="419"/>
      <c r="BP7577" s="419"/>
      <c r="BR7577" s="419"/>
      <c r="BS7577" s="419"/>
      <c r="BT7577" s="419"/>
      <c r="BV7577" s="419"/>
      <c r="BW7577" s="419"/>
      <c r="BX7577" s="397"/>
      <c r="BZ7577" s="449"/>
      <c r="CB7577" s="419"/>
      <c r="CC7577" s="419"/>
      <c r="CD7577" s="419"/>
      <c r="CF7577" s="419"/>
      <c r="CG7577" s="419"/>
      <c r="CH7577" s="419"/>
    </row>
    <row r="7578" spans="3:86" ht="21" thickBot="1">
      <c r="C7578" s="425"/>
      <c r="P7578" s="431"/>
      <c r="R7578" s="419"/>
      <c r="S7578" s="446"/>
      <c r="T7578" s="419"/>
      <c r="V7578" s="196"/>
      <c r="W7578" s="419"/>
      <c r="X7578" s="419"/>
      <c r="Z7578" s="419"/>
      <c r="AA7578" s="419"/>
      <c r="AB7578" s="419"/>
      <c r="AD7578" s="419"/>
      <c r="AE7578" s="419"/>
      <c r="AF7578" s="419"/>
      <c r="AH7578" s="419"/>
      <c r="AI7578" s="419"/>
      <c r="AJ7578" s="419"/>
      <c r="AL7578" s="419"/>
      <c r="AM7578" s="419"/>
      <c r="AN7578" s="403"/>
      <c r="AO7578" s="419"/>
      <c r="AP7578" s="419"/>
      <c r="AQ7578" s="419"/>
      <c r="AR7578" s="419"/>
      <c r="AS7578" s="419"/>
      <c r="AT7578" s="419"/>
      <c r="AU7578" s="419"/>
      <c r="AV7578" s="419"/>
      <c r="AX7578" s="419"/>
      <c r="AY7578" s="419"/>
      <c r="AZ7578" s="419"/>
      <c r="BB7578" s="419"/>
      <c r="BC7578" s="419"/>
      <c r="BD7578" s="419"/>
      <c r="BF7578" s="419"/>
      <c r="BG7578" s="419"/>
      <c r="BH7578" s="419"/>
      <c r="BJ7578" s="419"/>
      <c r="BK7578" s="419"/>
      <c r="BL7578" s="419"/>
      <c r="BN7578" s="419"/>
      <c r="BO7578" s="419"/>
      <c r="BP7578" s="419"/>
      <c r="BR7578" s="419"/>
      <c r="BS7578" s="419"/>
      <c r="BT7578" s="419"/>
      <c r="BV7578" s="419"/>
      <c r="BW7578" s="419"/>
      <c r="BX7578" s="397"/>
      <c r="BZ7578" s="449"/>
      <c r="CB7578" s="419"/>
      <c r="CC7578" s="419"/>
      <c r="CD7578" s="419"/>
      <c r="CF7578" s="419"/>
      <c r="CG7578" s="419"/>
      <c r="CH7578" s="419"/>
    </row>
    <row r="7579" spans="3:86" ht="21" thickBot="1">
      <c r="C7579" s="425"/>
      <c r="P7579" s="431"/>
      <c r="R7579" s="419"/>
      <c r="S7579" s="446"/>
      <c r="T7579" s="419"/>
      <c r="V7579" s="196"/>
      <c r="W7579" s="419"/>
      <c r="X7579" s="419"/>
      <c r="Z7579" s="419"/>
      <c r="AA7579" s="419"/>
      <c r="AB7579" s="419"/>
      <c r="AD7579" s="419"/>
      <c r="AE7579" s="419"/>
      <c r="AF7579" s="419"/>
      <c r="AH7579" s="419"/>
      <c r="AI7579" s="419"/>
      <c r="AJ7579" s="419"/>
      <c r="AL7579" s="419"/>
      <c r="AM7579" s="419"/>
      <c r="AN7579" s="403"/>
      <c r="AO7579" s="419"/>
      <c r="AP7579" s="419"/>
      <c r="AQ7579" s="419"/>
      <c r="AR7579" s="419"/>
      <c r="AS7579" s="419"/>
      <c r="AT7579" s="419"/>
      <c r="AU7579" s="419"/>
      <c r="AV7579" s="419"/>
      <c r="AX7579" s="419"/>
      <c r="AY7579" s="419"/>
      <c r="AZ7579" s="419"/>
      <c r="BB7579" s="419"/>
      <c r="BC7579" s="419"/>
      <c r="BD7579" s="419"/>
      <c r="BF7579" s="419"/>
      <c r="BG7579" s="419"/>
      <c r="BH7579" s="419"/>
      <c r="BJ7579" s="419"/>
      <c r="BK7579" s="419"/>
      <c r="BL7579" s="419"/>
      <c r="BN7579" s="419"/>
      <c r="BO7579" s="419"/>
      <c r="BP7579" s="419"/>
      <c r="BR7579" s="419"/>
      <c r="BS7579" s="419"/>
      <c r="BT7579" s="419"/>
      <c r="BV7579" s="419"/>
      <c r="BW7579" s="419"/>
      <c r="BX7579" s="397"/>
      <c r="BZ7579" s="449"/>
      <c r="CB7579" s="419"/>
      <c r="CC7579" s="419"/>
      <c r="CD7579" s="419"/>
      <c r="CF7579" s="419"/>
      <c r="CG7579" s="419"/>
      <c r="CH7579" s="419"/>
    </row>
    <row r="7580" spans="3:86" ht="21" thickBot="1">
      <c r="C7580" s="425"/>
      <c r="P7580" s="431"/>
      <c r="R7580" s="419"/>
      <c r="S7580" s="446"/>
      <c r="T7580" s="419"/>
      <c r="V7580" s="196"/>
      <c r="W7580" s="419"/>
      <c r="X7580" s="419"/>
      <c r="Z7580" s="419"/>
      <c r="AA7580" s="419"/>
      <c r="AB7580" s="419"/>
      <c r="AD7580" s="419"/>
      <c r="AE7580" s="419"/>
      <c r="AF7580" s="419"/>
      <c r="AH7580" s="419"/>
      <c r="AI7580" s="419"/>
      <c r="AJ7580" s="419"/>
      <c r="AL7580" s="419"/>
      <c r="AM7580" s="419"/>
      <c r="AN7580" s="403"/>
      <c r="AO7580" s="419"/>
      <c r="AP7580" s="419"/>
      <c r="AQ7580" s="419"/>
      <c r="AR7580" s="419"/>
      <c r="AS7580" s="419"/>
      <c r="AT7580" s="419"/>
      <c r="AU7580" s="419"/>
      <c r="AV7580" s="419"/>
      <c r="AX7580" s="419"/>
      <c r="AY7580" s="419"/>
      <c r="AZ7580" s="419"/>
      <c r="BB7580" s="419"/>
      <c r="BC7580" s="419"/>
      <c r="BD7580" s="419"/>
      <c r="BF7580" s="419"/>
      <c r="BG7580" s="419"/>
      <c r="BH7580" s="419"/>
      <c r="BJ7580" s="419"/>
      <c r="BK7580" s="419"/>
      <c r="BL7580" s="419"/>
      <c r="BN7580" s="419"/>
      <c r="BO7580" s="419"/>
      <c r="BP7580" s="419"/>
      <c r="BR7580" s="419"/>
      <c r="BS7580" s="419"/>
      <c r="BT7580" s="419"/>
      <c r="BV7580" s="419"/>
      <c r="BW7580" s="419"/>
      <c r="BX7580" s="397"/>
      <c r="BZ7580" s="449"/>
      <c r="CB7580" s="419"/>
      <c r="CC7580" s="419"/>
      <c r="CD7580" s="419"/>
      <c r="CF7580" s="419"/>
      <c r="CG7580" s="419"/>
      <c r="CH7580" s="419"/>
    </row>
    <row r="7581" spans="3:86" ht="21" thickBot="1">
      <c r="C7581" s="425"/>
      <c r="P7581" s="431"/>
      <c r="R7581" s="419"/>
      <c r="S7581" s="446"/>
      <c r="T7581" s="419"/>
      <c r="V7581" s="196"/>
      <c r="W7581" s="419"/>
      <c r="X7581" s="419"/>
      <c r="Z7581" s="419"/>
      <c r="AA7581" s="419"/>
      <c r="AB7581" s="419"/>
      <c r="AD7581" s="419"/>
      <c r="AE7581" s="419"/>
      <c r="AF7581" s="419"/>
      <c r="AH7581" s="419"/>
      <c r="AI7581" s="419"/>
      <c r="AJ7581" s="419"/>
      <c r="AL7581" s="419"/>
      <c r="AM7581" s="419"/>
      <c r="AN7581" s="403"/>
      <c r="AO7581" s="419"/>
      <c r="AP7581" s="419"/>
      <c r="AQ7581" s="419"/>
      <c r="AR7581" s="419"/>
      <c r="AS7581" s="419"/>
      <c r="AT7581" s="419"/>
      <c r="AU7581" s="419"/>
      <c r="AV7581" s="419"/>
      <c r="AX7581" s="419"/>
      <c r="AY7581" s="419"/>
      <c r="AZ7581" s="419"/>
      <c r="BB7581" s="419"/>
      <c r="BC7581" s="419"/>
      <c r="BD7581" s="419"/>
      <c r="BF7581" s="419"/>
      <c r="BG7581" s="419"/>
      <c r="BH7581" s="419"/>
      <c r="BJ7581" s="419"/>
      <c r="BK7581" s="419"/>
      <c r="BL7581" s="419"/>
      <c r="BN7581" s="419"/>
      <c r="BO7581" s="419"/>
      <c r="BP7581" s="419"/>
      <c r="BR7581" s="419"/>
      <c r="BS7581" s="419"/>
      <c r="BT7581" s="419"/>
      <c r="BV7581" s="419"/>
      <c r="BW7581" s="419"/>
      <c r="BX7581" s="397"/>
      <c r="BZ7581" s="449"/>
      <c r="CB7581" s="419"/>
      <c r="CC7581" s="419"/>
      <c r="CD7581" s="419"/>
      <c r="CF7581" s="419"/>
      <c r="CG7581" s="419"/>
      <c r="CH7581" s="419"/>
    </row>
    <row r="7582" spans="3:86" ht="21" thickBot="1">
      <c r="C7582" s="425"/>
      <c r="P7582" s="431"/>
      <c r="R7582" s="419"/>
      <c r="S7582" s="446"/>
      <c r="T7582" s="419"/>
      <c r="V7582" s="196"/>
      <c r="W7582" s="419"/>
      <c r="X7582" s="419"/>
      <c r="Z7582" s="419"/>
      <c r="AA7582" s="419"/>
      <c r="AB7582" s="419"/>
      <c r="AD7582" s="419"/>
      <c r="AE7582" s="419"/>
      <c r="AF7582" s="419"/>
      <c r="AH7582" s="419"/>
      <c r="AI7582" s="419"/>
      <c r="AJ7582" s="419"/>
      <c r="AL7582" s="419"/>
      <c r="AM7582" s="419"/>
      <c r="AN7582" s="403"/>
      <c r="AO7582" s="419"/>
      <c r="AP7582" s="419"/>
      <c r="AQ7582" s="419"/>
      <c r="AR7582" s="419"/>
      <c r="AS7582" s="419"/>
      <c r="AT7582" s="419"/>
      <c r="AU7582" s="419"/>
      <c r="AV7582" s="419"/>
      <c r="AX7582" s="419"/>
      <c r="AY7582" s="419"/>
      <c r="AZ7582" s="419"/>
      <c r="BB7582" s="419"/>
      <c r="BC7582" s="419"/>
      <c r="BD7582" s="419"/>
      <c r="BF7582" s="419"/>
      <c r="BG7582" s="419"/>
      <c r="BH7582" s="419"/>
      <c r="BJ7582" s="419"/>
      <c r="BK7582" s="419"/>
      <c r="BL7582" s="419"/>
      <c r="BN7582" s="419"/>
      <c r="BO7582" s="419"/>
      <c r="BP7582" s="419"/>
      <c r="BR7582" s="419"/>
      <c r="BS7582" s="419"/>
      <c r="BT7582" s="419"/>
      <c r="BV7582" s="419"/>
      <c r="BW7582" s="419"/>
      <c r="BX7582" s="397"/>
      <c r="BZ7582" s="449"/>
      <c r="CB7582" s="419"/>
      <c r="CC7582" s="419"/>
      <c r="CD7582" s="419"/>
      <c r="CF7582" s="419"/>
      <c r="CG7582" s="419"/>
      <c r="CH7582" s="419"/>
    </row>
    <row r="7583" spans="3:86" ht="21" thickBot="1">
      <c r="C7583" s="425"/>
      <c r="P7583" s="431"/>
      <c r="R7583" s="419"/>
      <c r="S7583" s="446"/>
      <c r="T7583" s="419"/>
      <c r="V7583" s="196"/>
      <c r="W7583" s="419"/>
      <c r="X7583" s="419"/>
      <c r="Z7583" s="419"/>
      <c r="AA7583" s="419"/>
      <c r="AB7583" s="419"/>
      <c r="AD7583" s="419"/>
      <c r="AE7583" s="419"/>
      <c r="AF7583" s="419"/>
      <c r="AH7583" s="419"/>
      <c r="AI7583" s="419"/>
      <c r="AJ7583" s="419"/>
      <c r="AL7583" s="419"/>
      <c r="AM7583" s="419"/>
      <c r="AN7583" s="403"/>
      <c r="AO7583" s="419"/>
      <c r="AP7583" s="419"/>
      <c r="AQ7583" s="419"/>
      <c r="AR7583" s="419"/>
      <c r="AS7583" s="419"/>
      <c r="AT7583" s="419"/>
      <c r="AU7583" s="419"/>
      <c r="AV7583" s="419"/>
      <c r="AX7583" s="419"/>
      <c r="AY7583" s="419"/>
      <c r="AZ7583" s="419"/>
      <c r="BB7583" s="419"/>
      <c r="BC7583" s="419"/>
      <c r="BD7583" s="419"/>
      <c r="BF7583" s="419"/>
      <c r="BG7583" s="419"/>
      <c r="BH7583" s="419"/>
      <c r="BJ7583" s="419"/>
      <c r="BK7583" s="419"/>
      <c r="BL7583" s="419"/>
      <c r="BN7583" s="419"/>
      <c r="BO7583" s="419"/>
      <c r="BP7583" s="419"/>
      <c r="BR7583" s="419"/>
      <c r="BS7583" s="419"/>
      <c r="BT7583" s="419"/>
      <c r="BV7583" s="419"/>
      <c r="BW7583" s="419"/>
      <c r="BX7583" s="397"/>
      <c r="BZ7583" s="449"/>
      <c r="CB7583" s="419"/>
      <c r="CC7583" s="419"/>
      <c r="CD7583" s="419"/>
      <c r="CF7583" s="419"/>
      <c r="CG7583" s="419"/>
      <c r="CH7583" s="419"/>
    </row>
    <row r="7584" spans="3:86" ht="21" thickBot="1">
      <c r="C7584" s="425"/>
      <c r="P7584" s="431"/>
      <c r="R7584" s="419"/>
      <c r="S7584" s="446"/>
      <c r="T7584" s="419"/>
      <c r="V7584" s="196"/>
      <c r="W7584" s="419"/>
      <c r="X7584" s="419"/>
      <c r="Z7584" s="419"/>
      <c r="AA7584" s="419"/>
      <c r="AB7584" s="419"/>
      <c r="AD7584" s="419"/>
      <c r="AE7584" s="419"/>
      <c r="AF7584" s="419"/>
      <c r="AH7584" s="419"/>
      <c r="AI7584" s="419"/>
      <c r="AJ7584" s="419"/>
      <c r="AL7584" s="419"/>
      <c r="AM7584" s="419"/>
      <c r="AN7584" s="403"/>
      <c r="AO7584" s="419"/>
      <c r="AP7584" s="419"/>
      <c r="AQ7584" s="419"/>
      <c r="AR7584" s="419"/>
      <c r="AS7584" s="419"/>
      <c r="AT7584" s="419"/>
      <c r="AU7584" s="419"/>
      <c r="AV7584" s="419"/>
      <c r="AX7584" s="419"/>
      <c r="AY7584" s="419"/>
      <c r="AZ7584" s="419"/>
      <c r="BB7584" s="419"/>
      <c r="BC7584" s="419"/>
      <c r="BD7584" s="419"/>
      <c r="BF7584" s="419"/>
      <c r="BG7584" s="419"/>
      <c r="BH7584" s="419"/>
      <c r="BJ7584" s="419"/>
      <c r="BK7584" s="419"/>
      <c r="BL7584" s="419"/>
      <c r="BN7584" s="419"/>
      <c r="BO7584" s="419"/>
      <c r="BP7584" s="419"/>
      <c r="BR7584" s="419"/>
      <c r="BS7584" s="419"/>
      <c r="BT7584" s="419"/>
      <c r="BV7584" s="419"/>
      <c r="BW7584" s="419"/>
      <c r="BX7584" s="397"/>
      <c r="BZ7584" s="449"/>
      <c r="CB7584" s="419"/>
      <c r="CC7584" s="419"/>
      <c r="CD7584" s="419"/>
      <c r="CF7584" s="419"/>
      <c r="CG7584" s="419"/>
      <c r="CH7584" s="419"/>
    </row>
    <row r="7585" spans="3:86" ht="21" thickBot="1">
      <c r="C7585" s="425"/>
      <c r="P7585" s="431"/>
      <c r="R7585" s="419"/>
      <c r="S7585" s="446"/>
      <c r="T7585" s="419"/>
      <c r="V7585" s="196"/>
      <c r="W7585" s="419"/>
      <c r="X7585" s="419"/>
      <c r="Z7585" s="419"/>
      <c r="AA7585" s="419"/>
      <c r="AB7585" s="419"/>
      <c r="AD7585" s="419"/>
      <c r="AE7585" s="419"/>
      <c r="AF7585" s="419"/>
      <c r="AH7585" s="419"/>
      <c r="AI7585" s="419"/>
      <c r="AJ7585" s="419"/>
      <c r="AL7585" s="419"/>
      <c r="AM7585" s="419"/>
      <c r="AN7585" s="403"/>
      <c r="AO7585" s="419"/>
      <c r="AP7585" s="419"/>
      <c r="AQ7585" s="419"/>
      <c r="AR7585" s="419"/>
      <c r="AS7585" s="419"/>
      <c r="AT7585" s="419"/>
      <c r="AU7585" s="419"/>
      <c r="AV7585" s="419"/>
      <c r="AX7585" s="419"/>
      <c r="AY7585" s="419"/>
      <c r="AZ7585" s="419"/>
      <c r="BB7585" s="419"/>
      <c r="BC7585" s="419"/>
      <c r="BD7585" s="419"/>
      <c r="BF7585" s="419"/>
      <c r="BG7585" s="419"/>
      <c r="BH7585" s="419"/>
      <c r="BJ7585" s="419"/>
      <c r="BK7585" s="419"/>
      <c r="BL7585" s="419"/>
      <c r="BN7585" s="419"/>
      <c r="BO7585" s="419"/>
      <c r="BP7585" s="419"/>
      <c r="BR7585" s="419"/>
      <c r="BS7585" s="419"/>
      <c r="BT7585" s="419"/>
      <c r="BV7585" s="419"/>
      <c r="BW7585" s="419"/>
      <c r="BX7585" s="397"/>
      <c r="BZ7585" s="449"/>
      <c r="CB7585" s="419"/>
      <c r="CC7585" s="419"/>
      <c r="CD7585" s="419"/>
      <c r="CF7585" s="419"/>
      <c r="CG7585" s="419"/>
      <c r="CH7585" s="419"/>
    </row>
    <row r="7586" spans="3:86" ht="21" thickBot="1">
      <c r="C7586" s="425"/>
      <c r="P7586" s="431"/>
      <c r="R7586" s="419"/>
      <c r="S7586" s="446"/>
      <c r="T7586" s="419"/>
      <c r="V7586" s="196"/>
      <c r="W7586" s="419"/>
      <c r="X7586" s="419"/>
      <c r="Z7586" s="419"/>
      <c r="AA7586" s="419"/>
      <c r="AB7586" s="419"/>
      <c r="AD7586" s="419"/>
      <c r="AE7586" s="419"/>
      <c r="AF7586" s="419"/>
      <c r="AH7586" s="419"/>
      <c r="AI7586" s="419"/>
      <c r="AJ7586" s="419"/>
      <c r="AL7586" s="419"/>
      <c r="AM7586" s="419"/>
      <c r="AN7586" s="403"/>
      <c r="AO7586" s="419"/>
      <c r="AP7586" s="419"/>
      <c r="AQ7586" s="419"/>
      <c r="AR7586" s="419"/>
      <c r="AS7586" s="419"/>
      <c r="AT7586" s="419"/>
      <c r="AU7586" s="419"/>
      <c r="AV7586" s="419"/>
      <c r="AX7586" s="419"/>
      <c r="AY7586" s="419"/>
      <c r="AZ7586" s="419"/>
      <c r="BB7586" s="419"/>
      <c r="BC7586" s="419"/>
      <c r="BD7586" s="419"/>
      <c r="BF7586" s="419"/>
      <c r="BG7586" s="419"/>
      <c r="BH7586" s="419"/>
      <c r="BJ7586" s="419"/>
      <c r="BK7586" s="419"/>
      <c r="BL7586" s="419"/>
      <c r="BN7586" s="419"/>
      <c r="BO7586" s="419"/>
      <c r="BP7586" s="419"/>
      <c r="BR7586" s="419"/>
      <c r="BS7586" s="419"/>
      <c r="BT7586" s="419"/>
      <c r="BV7586" s="419"/>
      <c r="BW7586" s="419"/>
      <c r="BX7586" s="397"/>
      <c r="BZ7586" s="449"/>
      <c r="CB7586" s="419"/>
      <c r="CC7586" s="419"/>
      <c r="CD7586" s="419"/>
      <c r="CF7586" s="419"/>
      <c r="CG7586" s="419"/>
      <c r="CH7586" s="419"/>
    </row>
    <row r="7587" spans="3:86" ht="21" thickBot="1">
      <c r="C7587" s="425"/>
      <c r="P7587" s="431"/>
      <c r="R7587" s="419"/>
      <c r="S7587" s="446"/>
      <c r="T7587" s="419"/>
      <c r="V7587" s="196"/>
      <c r="W7587" s="419"/>
      <c r="X7587" s="419"/>
      <c r="Z7587" s="419"/>
      <c r="AA7587" s="419"/>
      <c r="AB7587" s="419"/>
      <c r="AD7587" s="419"/>
      <c r="AE7587" s="419"/>
      <c r="AF7587" s="419"/>
      <c r="AH7587" s="419"/>
      <c r="AI7587" s="419"/>
      <c r="AJ7587" s="419"/>
      <c r="AL7587" s="419"/>
      <c r="AM7587" s="419"/>
      <c r="AN7587" s="403"/>
      <c r="AO7587" s="419"/>
      <c r="AP7587" s="419"/>
      <c r="AQ7587" s="419"/>
      <c r="AR7587" s="419"/>
      <c r="AS7587" s="419"/>
      <c r="AT7587" s="419"/>
      <c r="AU7587" s="419"/>
      <c r="AV7587" s="419"/>
      <c r="AX7587" s="419"/>
      <c r="AY7587" s="419"/>
      <c r="AZ7587" s="419"/>
      <c r="BB7587" s="419"/>
      <c r="BC7587" s="419"/>
      <c r="BD7587" s="419"/>
      <c r="BF7587" s="419"/>
      <c r="BG7587" s="419"/>
      <c r="BH7587" s="419"/>
      <c r="BJ7587" s="419"/>
      <c r="BK7587" s="419"/>
      <c r="BL7587" s="419"/>
      <c r="BN7587" s="419"/>
      <c r="BO7587" s="419"/>
      <c r="BP7587" s="419"/>
      <c r="BR7587" s="419"/>
      <c r="BS7587" s="419"/>
      <c r="BT7587" s="419"/>
      <c r="BV7587" s="419"/>
      <c r="BW7587" s="419"/>
      <c r="BX7587" s="397"/>
      <c r="BZ7587" s="449"/>
      <c r="CB7587" s="419"/>
      <c r="CC7587" s="419"/>
      <c r="CD7587" s="419"/>
      <c r="CF7587" s="419"/>
      <c r="CG7587" s="419"/>
      <c r="CH7587" s="419"/>
    </row>
    <row r="7588" spans="3:86" ht="21" thickBot="1">
      <c r="C7588" s="425"/>
      <c r="P7588" s="431"/>
      <c r="R7588" s="419"/>
      <c r="S7588" s="446"/>
      <c r="T7588" s="419"/>
      <c r="V7588" s="196"/>
      <c r="W7588" s="419"/>
      <c r="X7588" s="419"/>
      <c r="Z7588" s="419"/>
      <c r="AA7588" s="419"/>
      <c r="AB7588" s="419"/>
      <c r="AD7588" s="419"/>
      <c r="AE7588" s="419"/>
      <c r="AF7588" s="419"/>
      <c r="AH7588" s="419"/>
      <c r="AI7588" s="419"/>
      <c r="AJ7588" s="419"/>
      <c r="AL7588" s="419"/>
      <c r="AM7588" s="419"/>
      <c r="AN7588" s="403"/>
      <c r="AO7588" s="419"/>
      <c r="AP7588" s="419"/>
      <c r="AQ7588" s="419"/>
      <c r="AR7588" s="419"/>
      <c r="AS7588" s="419"/>
      <c r="AT7588" s="419"/>
      <c r="AU7588" s="419"/>
      <c r="AV7588" s="419"/>
      <c r="AX7588" s="419"/>
      <c r="AY7588" s="419"/>
      <c r="AZ7588" s="419"/>
      <c r="BB7588" s="419"/>
      <c r="BC7588" s="419"/>
      <c r="BD7588" s="419"/>
      <c r="BF7588" s="419"/>
      <c r="BG7588" s="419"/>
      <c r="BH7588" s="419"/>
      <c r="BJ7588" s="419"/>
      <c r="BK7588" s="419"/>
      <c r="BL7588" s="419"/>
      <c r="BN7588" s="419"/>
      <c r="BO7588" s="419"/>
      <c r="BP7588" s="419"/>
      <c r="BR7588" s="419"/>
      <c r="BS7588" s="419"/>
      <c r="BT7588" s="419"/>
      <c r="BV7588" s="419"/>
      <c r="BW7588" s="419"/>
      <c r="BX7588" s="397"/>
      <c r="BZ7588" s="449"/>
      <c r="CB7588" s="419"/>
      <c r="CC7588" s="419"/>
      <c r="CD7588" s="419"/>
      <c r="CF7588" s="419"/>
      <c r="CG7588" s="419"/>
      <c r="CH7588" s="419"/>
    </row>
    <row r="7589" spans="3:86" ht="21" thickBot="1">
      <c r="C7589" s="425"/>
      <c r="P7589" s="431"/>
      <c r="R7589" s="419"/>
      <c r="S7589" s="446"/>
      <c r="T7589" s="419"/>
      <c r="V7589" s="196"/>
      <c r="W7589" s="419"/>
      <c r="X7589" s="419"/>
      <c r="Z7589" s="419"/>
      <c r="AA7589" s="419"/>
      <c r="AB7589" s="419"/>
      <c r="AD7589" s="419"/>
      <c r="AE7589" s="419"/>
      <c r="AF7589" s="419"/>
      <c r="AH7589" s="419"/>
      <c r="AI7589" s="419"/>
      <c r="AJ7589" s="419"/>
      <c r="AL7589" s="419"/>
      <c r="AM7589" s="419"/>
      <c r="AN7589" s="403"/>
      <c r="AO7589" s="419"/>
      <c r="AP7589" s="419"/>
      <c r="AQ7589" s="419"/>
      <c r="AR7589" s="419"/>
      <c r="AS7589" s="419"/>
      <c r="AT7589" s="419"/>
      <c r="AU7589" s="419"/>
      <c r="AV7589" s="419"/>
      <c r="AX7589" s="419"/>
      <c r="AY7589" s="419"/>
      <c r="AZ7589" s="419"/>
      <c r="BB7589" s="419"/>
      <c r="BC7589" s="419"/>
      <c r="BD7589" s="419"/>
      <c r="BF7589" s="419"/>
      <c r="BG7589" s="419"/>
      <c r="BH7589" s="419"/>
      <c r="BJ7589" s="419"/>
      <c r="BK7589" s="419"/>
      <c r="BL7589" s="419"/>
      <c r="BN7589" s="419"/>
      <c r="BO7589" s="419"/>
      <c r="BP7589" s="419"/>
      <c r="BR7589" s="419"/>
      <c r="BS7589" s="419"/>
      <c r="BT7589" s="419"/>
      <c r="BV7589" s="419"/>
      <c r="BW7589" s="419"/>
      <c r="BX7589" s="397"/>
      <c r="BZ7589" s="449"/>
      <c r="CB7589" s="419"/>
      <c r="CC7589" s="419"/>
      <c r="CD7589" s="419"/>
      <c r="CF7589" s="419"/>
      <c r="CG7589" s="419"/>
      <c r="CH7589" s="419"/>
    </row>
    <row r="7590" spans="3:86" ht="21" thickBot="1">
      <c r="C7590" s="425"/>
      <c r="P7590" s="431"/>
      <c r="R7590" s="419"/>
      <c r="S7590" s="446"/>
      <c r="T7590" s="419"/>
      <c r="V7590" s="196"/>
      <c r="W7590" s="419"/>
      <c r="X7590" s="419"/>
      <c r="Z7590" s="419"/>
      <c r="AA7590" s="419"/>
      <c r="AB7590" s="419"/>
      <c r="AD7590" s="419"/>
      <c r="AE7590" s="419"/>
      <c r="AF7590" s="419"/>
      <c r="AH7590" s="419"/>
      <c r="AI7590" s="419"/>
      <c r="AJ7590" s="419"/>
      <c r="AL7590" s="419"/>
      <c r="AM7590" s="419"/>
      <c r="AN7590" s="403"/>
      <c r="AO7590" s="419"/>
      <c r="AP7590" s="419"/>
      <c r="AQ7590" s="419"/>
      <c r="AR7590" s="419"/>
      <c r="AS7590" s="419"/>
      <c r="AT7590" s="419"/>
      <c r="AU7590" s="419"/>
      <c r="AV7590" s="419"/>
      <c r="AX7590" s="419"/>
      <c r="AY7590" s="419"/>
      <c r="AZ7590" s="419"/>
      <c r="BB7590" s="419"/>
      <c r="BC7590" s="419"/>
      <c r="BD7590" s="419"/>
      <c r="BF7590" s="419"/>
      <c r="BG7590" s="419"/>
      <c r="BH7590" s="419"/>
      <c r="BJ7590" s="419"/>
      <c r="BK7590" s="419"/>
      <c r="BL7590" s="419"/>
      <c r="BN7590" s="419"/>
      <c r="BO7590" s="419"/>
      <c r="BP7590" s="419"/>
      <c r="BR7590" s="419"/>
      <c r="BS7590" s="419"/>
      <c r="BT7590" s="419"/>
      <c r="BV7590" s="419"/>
      <c r="BW7590" s="419"/>
      <c r="BX7590" s="397"/>
      <c r="BZ7590" s="449"/>
      <c r="CB7590" s="419"/>
      <c r="CC7590" s="419"/>
      <c r="CD7590" s="419"/>
      <c r="CF7590" s="419"/>
      <c r="CG7590" s="419"/>
      <c r="CH7590" s="419"/>
    </row>
    <row r="7591" spans="3:86" ht="21" thickBot="1">
      <c r="C7591" s="425"/>
      <c r="P7591" s="431"/>
      <c r="R7591" s="419"/>
      <c r="S7591" s="446"/>
      <c r="T7591" s="419"/>
      <c r="V7591" s="196"/>
      <c r="W7591" s="419"/>
      <c r="X7591" s="419"/>
      <c r="Z7591" s="419"/>
      <c r="AA7591" s="419"/>
      <c r="AB7591" s="419"/>
      <c r="AD7591" s="419"/>
      <c r="AE7591" s="419"/>
      <c r="AF7591" s="419"/>
      <c r="AH7591" s="419"/>
      <c r="AI7591" s="419"/>
      <c r="AJ7591" s="419"/>
      <c r="AL7591" s="419"/>
      <c r="AM7591" s="419"/>
      <c r="AN7591" s="403"/>
      <c r="AO7591" s="419"/>
      <c r="AP7591" s="419"/>
      <c r="AQ7591" s="419"/>
      <c r="AR7591" s="419"/>
      <c r="AS7591" s="419"/>
      <c r="AT7591" s="419"/>
      <c r="AU7591" s="419"/>
      <c r="AV7591" s="419"/>
      <c r="AX7591" s="419"/>
      <c r="AY7591" s="419"/>
      <c r="AZ7591" s="419"/>
      <c r="BB7591" s="419"/>
      <c r="BC7591" s="419"/>
      <c r="BD7591" s="419"/>
      <c r="BF7591" s="419"/>
      <c r="BG7591" s="419"/>
      <c r="BH7591" s="419"/>
      <c r="BJ7591" s="419"/>
      <c r="BK7591" s="419"/>
      <c r="BL7591" s="419"/>
      <c r="BN7591" s="419"/>
      <c r="BO7591" s="419"/>
      <c r="BP7591" s="419"/>
      <c r="BR7591" s="419"/>
      <c r="BS7591" s="419"/>
      <c r="BT7591" s="419"/>
      <c r="BV7591" s="419"/>
      <c r="BW7591" s="419"/>
      <c r="BX7591" s="397"/>
      <c r="BZ7591" s="449"/>
      <c r="CB7591" s="419"/>
      <c r="CC7591" s="419"/>
      <c r="CD7591" s="419"/>
      <c r="CF7591" s="419"/>
      <c r="CG7591" s="419"/>
      <c r="CH7591" s="419"/>
    </row>
    <row r="7592" spans="3:86" ht="21" thickBot="1">
      <c r="C7592" s="425"/>
      <c r="P7592" s="431"/>
      <c r="R7592" s="419"/>
      <c r="S7592" s="446"/>
      <c r="T7592" s="419"/>
      <c r="V7592" s="196"/>
      <c r="W7592" s="419"/>
      <c r="X7592" s="419"/>
      <c r="Z7592" s="419"/>
      <c r="AA7592" s="419"/>
      <c r="AB7592" s="419"/>
      <c r="AD7592" s="419"/>
      <c r="AE7592" s="419"/>
      <c r="AF7592" s="419"/>
      <c r="AH7592" s="419"/>
      <c r="AI7592" s="419"/>
      <c r="AJ7592" s="419"/>
      <c r="AL7592" s="419"/>
      <c r="AM7592" s="419"/>
      <c r="AN7592" s="403"/>
      <c r="AO7592" s="419"/>
      <c r="AP7592" s="419"/>
      <c r="AQ7592" s="419"/>
      <c r="AR7592" s="419"/>
      <c r="AS7592" s="419"/>
      <c r="AT7592" s="419"/>
      <c r="AU7592" s="419"/>
      <c r="AV7592" s="419"/>
      <c r="AX7592" s="419"/>
      <c r="AY7592" s="419"/>
      <c r="AZ7592" s="419"/>
      <c r="BB7592" s="419"/>
      <c r="BC7592" s="419"/>
      <c r="BD7592" s="419"/>
      <c r="BF7592" s="419"/>
      <c r="BG7592" s="419"/>
      <c r="BH7592" s="419"/>
      <c r="BJ7592" s="419"/>
      <c r="BK7592" s="419"/>
      <c r="BL7592" s="419"/>
      <c r="BN7592" s="419"/>
      <c r="BO7592" s="419"/>
      <c r="BP7592" s="419"/>
      <c r="BR7592" s="419"/>
      <c r="BS7592" s="419"/>
      <c r="BT7592" s="419"/>
      <c r="BV7592" s="419"/>
      <c r="BW7592" s="419"/>
      <c r="BX7592" s="397"/>
      <c r="BZ7592" s="449"/>
      <c r="CB7592" s="419"/>
      <c r="CC7592" s="419"/>
      <c r="CD7592" s="419"/>
      <c r="CF7592" s="419"/>
      <c r="CG7592" s="419"/>
      <c r="CH7592" s="419"/>
    </row>
    <row r="7593" spans="3:86" ht="21" thickBot="1">
      <c r="C7593" s="425"/>
      <c r="P7593" s="431"/>
      <c r="R7593" s="419"/>
      <c r="S7593" s="446"/>
      <c r="T7593" s="419"/>
      <c r="V7593" s="196"/>
      <c r="W7593" s="419"/>
      <c r="X7593" s="419"/>
      <c r="Z7593" s="419"/>
      <c r="AA7593" s="419"/>
      <c r="AB7593" s="419"/>
      <c r="AD7593" s="419"/>
      <c r="AE7593" s="419"/>
      <c r="AF7593" s="419"/>
      <c r="AH7593" s="419"/>
      <c r="AI7593" s="419"/>
      <c r="AJ7593" s="419"/>
      <c r="AL7593" s="419"/>
      <c r="AM7593" s="419"/>
      <c r="AN7593" s="403"/>
      <c r="AO7593" s="419"/>
      <c r="AP7593" s="419"/>
      <c r="AQ7593" s="419"/>
      <c r="AR7593" s="419"/>
      <c r="AS7593" s="419"/>
      <c r="AT7593" s="419"/>
      <c r="AU7593" s="419"/>
      <c r="AV7593" s="419"/>
      <c r="AX7593" s="419"/>
      <c r="AY7593" s="419"/>
      <c r="AZ7593" s="419"/>
      <c r="BB7593" s="419"/>
      <c r="BC7593" s="419"/>
      <c r="BD7593" s="419"/>
      <c r="BF7593" s="419"/>
      <c r="BG7593" s="419"/>
      <c r="BH7593" s="419"/>
      <c r="BJ7593" s="419"/>
      <c r="BK7593" s="419"/>
      <c r="BL7593" s="419"/>
      <c r="BN7593" s="419"/>
      <c r="BO7593" s="419"/>
      <c r="BP7593" s="419"/>
      <c r="BR7593" s="419"/>
      <c r="BS7593" s="419"/>
      <c r="BT7593" s="419"/>
      <c r="BV7593" s="419"/>
      <c r="BW7593" s="419"/>
      <c r="BX7593" s="397"/>
      <c r="BZ7593" s="449"/>
      <c r="CB7593" s="419"/>
      <c r="CC7593" s="419"/>
      <c r="CD7593" s="419"/>
      <c r="CF7593" s="419"/>
      <c r="CG7593" s="419"/>
      <c r="CH7593" s="419"/>
    </row>
    <row r="7594" spans="3:86" ht="21" thickBot="1">
      <c r="C7594" s="425"/>
      <c r="P7594" s="431"/>
      <c r="R7594" s="419"/>
      <c r="S7594" s="446"/>
      <c r="T7594" s="419"/>
      <c r="V7594" s="196"/>
      <c r="W7594" s="419"/>
      <c r="X7594" s="419"/>
      <c r="Z7594" s="419"/>
      <c r="AA7594" s="419"/>
      <c r="AB7594" s="419"/>
      <c r="AD7594" s="419"/>
      <c r="AE7594" s="419"/>
      <c r="AF7594" s="419"/>
      <c r="AH7594" s="419"/>
      <c r="AI7594" s="419"/>
      <c r="AJ7594" s="419"/>
      <c r="AL7594" s="419"/>
      <c r="AM7594" s="419"/>
      <c r="AN7594" s="403"/>
      <c r="AO7594" s="419"/>
      <c r="AP7594" s="419"/>
      <c r="AQ7594" s="419"/>
      <c r="AR7594" s="419"/>
      <c r="AS7594" s="419"/>
      <c r="AT7594" s="419"/>
      <c r="AU7594" s="419"/>
      <c r="AV7594" s="419"/>
      <c r="AX7594" s="419"/>
      <c r="AY7594" s="419"/>
      <c r="AZ7594" s="419"/>
      <c r="BB7594" s="419"/>
      <c r="BC7594" s="419"/>
      <c r="BD7594" s="419"/>
      <c r="BF7594" s="419"/>
      <c r="BG7594" s="419"/>
      <c r="BH7594" s="419"/>
      <c r="BJ7594" s="419"/>
      <c r="BK7594" s="419"/>
      <c r="BL7594" s="419"/>
      <c r="BN7594" s="419"/>
      <c r="BO7594" s="419"/>
      <c r="BP7594" s="419"/>
      <c r="BR7594" s="419"/>
      <c r="BS7594" s="419"/>
      <c r="BT7594" s="419"/>
      <c r="BV7594" s="419"/>
      <c r="BW7594" s="419"/>
      <c r="BX7594" s="397"/>
      <c r="BZ7594" s="449"/>
      <c r="CB7594" s="419"/>
      <c r="CC7594" s="419"/>
      <c r="CD7594" s="419"/>
      <c r="CF7594" s="419"/>
      <c r="CG7594" s="419"/>
      <c r="CH7594" s="419"/>
    </row>
    <row r="7595" spans="3:86" ht="21" thickBot="1">
      <c r="C7595" s="425"/>
      <c r="P7595" s="431"/>
      <c r="R7595" s="419"/>
      <c r="S7595" s="446"/>
      <c r="T7595" s="419"/>
      <c r="V7595" s="196"/>
      <c r="W7595" s="419"/>
      <c r="X7595" s="419"/>
      <c r="Z7595" s="419"/>
      <c r="AA7595" s="419"/>
      <c r="AB7595" s="419"/>
      <c r="AD7595" s="419"/>
      <c r="AE7595" s="419"/>
      <c r="AF7595" s="419"/>
      <c r="AH7595" s="419"/>
      <c r="AI7595" s="419"/>
      <c r="AJ7595" s="419"/>
      <c r="AL7595" s="419"/>
      <c r="AM7595" s="419"/>
      <c r="AN7595" s="403"/>
      <c r="AO7595" s="419"/>
      <c r="AP7595" s="419"/>
      <c r="AQ7595" s="419"/>
      <c r="AR7595" s="419"/>
      <c r="AS7595" s="419"/>
      <c r="AT7595" s="419"/>
      <c r="AU7595" s="419"/>
      <c r="AV7595" s="419"/>
      <c r="AX7595" s="419"/>
      <c r="AY7595" s="419"/>
      <c r="AZ7595" s="419"/>
      <c r="BB7595" s="419"/>
      <c r="BC7595" s="419"/>
      <c r="BD7595" s="419"/>
      <c r="BF7595" s="419"/>
      <c r="BG7595" s="419"/>
      <c r="BH7595" s="419"/>
      <c r="BJ7595" s="419"/>
      <c r="BK7595" s="419"/>
      <c r="BL7595" s="419"/>
      <c r="BN7595" s="419"/>
      <c r="BO7595" s="419"/>
      <c r="BP7595" s="419"/>
      <c r="BR7595" s="419"/>
      <c r="BS7595" s="419"/>
      <c r="BT7595" s="419"/>
      <c r="BV7595" s="419"/>
      <c r="BW7595" s="419"/>
      <c r="BX7595" s="397"/>
      <c r="BZ7595" s="449"/>
      <c r="CB7595" s="419"/>
      <c r="CC7595" s="419"/>
      <c r="CD7595" s="419"/>
      <c r="CF7595" s="419"/>
      <c r="CG7595" s="419"/>
      <c r="CH7595" s="419"/>
    </row>
    <row r="7596" spans="3:86" ht="21" thickBot="1">
      <c r="C7596" s="425"/>
      <c r="P7596" s="431"/>
      <c r="R7596" s="419"/>
      <c r="S7596" s="446"/>
      <c r="T7596" s="419"/>
      <c r="V7596" s="196"/>
      <c r="W7596" s="419"/>
      <c r="X7596" s="419"/>
      <c r="Z7596" s="419"/>
      <c r="AA7596" s="419"/>
      <c r="AB7596" s="419"/>
      <c r="AD7596" s="419"/>
      <c r="AE7596" s="419"/>
      <c r="AF7596" s="419"/>
      <c r="AH7596" s="419"/>
      <c r="AI7596" s="419"/>
      <c r="AJ7596" s="419"/>
      <c r="AL7596" s="419"/>
      <c r="AM7596" s="419"/>
      <c r="AN7596" s="403"/>
      <c r="AO7596" s="419"/>
      <c r="AP7596" s="419"/>
      <c r="AQ7596" s="419"/>
      <c r="AR7596" s="419"/>
      <c r="AS7596" s="419"/>
      <c r="AT7596" s="419"/>
      <c r="AU7596" s="419"/>
      <c r="AV7596" s="419"/>
      <c r="AX7596" s="419"/>
      <c r="AY7596" s="419"/>
      <c r="AZ7596" s="419"/>
      <c r="BB7596" s="419"/>
      <c r="BC7596" s="419"/>
      <c r="BD7596" s="419"/>
      <c r="BF7596" s="419"/>
      <c r="BG7596" s="419"/>
      <c r="BH7596" s="419"/>
      <c r="BJ7596" s="419"/>
      <c r="BK7596" s="419"/>
      <c r="BL7596" s="419"/>
      <c r="BN7596" s="419"/>
      <c r="BO7596" s="419"/>
      <c r="BP7596" s="419"/>
      <c r="BR7596" s="419"/>
      <c r="BS7596" s="419"/>
      <c r="BT7596" s="419"/>
      <c r="BV7596" s="419"/>
      <c r="BW7596" s="419"/>
      <c r="BX7596" s="397"/>
      <c r="BZ7596" s="449"/>
      <c r="CB7596" s="419"/>
      <c r="CC7596" s="419"/>
      <c r="CD7596" s="419"/>
      <c r="CF7596" s="419"/>
      <c r="CG7596" s="419"/>
      <c r="CH7596" s="419"/>
    </row>
    <row r="7597" spans="3:86" ht="21" thickBot="1">
      <c r="C7597" s="425"/>
      <c r="P7597" s="431"/>
      <c r="R7597" s="419"/>
      <c r="S7597" s="446"/>
      <c r="T7597" s="419"/>
      <c r="V7597" s="196"/>
      <c r="W7597" s="419"/>
      <c r="X7597" s="419"/>
      <c r="Z7597" s="419"/>
      <c r="AA7597" s="419"/>
      <c r="AB7597" s="419"/>
      <c r="AD7597" s="419"/>
      <c r="AE7597" s="419"/>
      <c r="AF7597" s="419"/>
      <c r="AH7597" s="419"/>
      <c r="AI7597" s="419"/>
      <c r="AJ7597" s="419"/>
      <c r="AL7597" s="419"/>
      <c r="AM7597" s="419"/>
      <c r="AN7597" s="403"/>
      <c r="AO7597" s="419"/>
      <c r="AP7597" s="419"/>
      <c r="AQ7597" s="419"/>
      <c r="AR7597" s="419"/>
      <c r="AS7597" s="419"/>
      <c r="AT7597" s="419"/>
      <c r="AU7597" s="419"/>
      <c r="AV7597" s="419"/>
      <c r="AX7597" s="419"/>
      <c r="AY7597" s="419"/>
      <c r="AZ7597" s="419"/>
      <c r="BB7597" s="419"/>
      <c r="BC7597" s="419"/>
      <c r="BD7597" s="419"/>
      <c r="BF7597" s="419"/>
      <c r="BG7597" s="419"/>
      <c r="BH7597" s="419"/>
      <c r="BJ7597" s="419"/>
      <c r="BK7597" s="419"/>
      <c r="BL7597" s="419"/>
      <c r="BN7597" s="419"/>
      <c r="BO7597" s="419"/>
      <c r="BP7597" s="419"/>
      <c r="BR7597" s="419"/>
      <c r="BS7597" s="419"/>
      <c r="BT7597" s="419"/>
      <c r="BV7597" s="419"/>
      <c r="BW7597" s="419"/>
      <c r="BX7597" s="397"/>
      <c r="BZ7597" s="449"/>
      <c r="CB7597" s="419"/>
      <c r="CC7597" s="419"/>
      <c r="CD7597" s="419"/>
      <c r="CF7597" s="419"/>
      <c r="CG7597" s="419"/>
      <c r="CH7597" s="419"/>
    </row>
    <row r="7598" spans="3:86" ht="21" thickBot="1">
      <c r="C7598" s="425"/>
      <c r="P7598" s="431"/>
      <c r="R7598" s="419"/>
      <c r="S7598" s="446"/>
      <c r="T7598" s="419"/>
      <c r="V7598" s="196"/>
      <c r="W7598" s="419"/>
      <c r="X7598" s="419"/>
      <c r="Z7598" s="419"/>
      <c r="AA7598" s="419"/>
      <c r="AB7598" s="419"/>
      <c r="AD7598" s="419"/>
      <c r="AE7598" s="419"/>
      <c r="AF7598" s="419"/>
      <c r="AH7598" s="419"/>
      <c r="AI7598" s="419"/>
      <c r="AJ7598" s="419"/>
      <c r="AL7598" s="419"/>
      <c r="AM7598" s="419"/>
      <c r="AN7598" s="403"/>
      <c r="AO7598" s="419"/>
      <c r="AP7598" s="419"/>
      <c r="AQ7598" s="419"/>
      <c r="AR7598" s="419"/>
      <c r="AS7598" s="419"/>
      <c r="AT7598" s="419"/>
      <c r="AU7598" s="419"/>
      <c r="AV7598" s="419"/>
      <c r="AX7598" s="419"/>
      <c r="AY7598" s="419"/>
      <c r="AZ7598" s="419"/>
      <c r="BB7598" s="419"/>
      <c r="BC7598" s="419"/>
      <c r="BD7598" s="419"/>
      <c r="BF7598" s="419"/>
      <c r="BG7598" s="419"/>
      <c r="BH7598" s="419"/>
      <c r="BJ7598" s="419"/>
      <c r="BK7598" s="419"/>
      <c r="BL7598" s="419"/>
      <c r="BN7598" s="419"/>
      <c r="BO7598" s="419"/>
      <c r="BP7598" s="419"/>
      <c r="BR7598" s="419"/>
      <c r="BS7598" s="419"/>
      <c r="BT7598" s="419"/>
      <c r="BV7598" s="419"/>
      <c r="BW7598" s="419"/>
      <c r="BX7598" s="397"/>
      <c r="BZ7598" s="449"/>
      <c r="CB7598" s="419"/>
      <c r="CC7598" s="419"/>
      <c r="CD7598" s="419"/>
      <c r="CF7598" s="419"/>
      <c r="CG7598" s="419"/>
      <c r="CH7598" s="419"/>
    </row>
    <row r="7599" spans="3:86" ht="21" thickBot="1">
      <c r="C7599" s="425"/>
      <c r="P7599" s="431"/>
      <c r="R7599" s="419"/>
      <c r="S7599" s="446"/>
      <c r="T7599" s="419"/>
      <c r="V7599" s="196"/>
      <c r="W7599" s="419"/>
      <c r="X7599" s="419"/>
      <c r="Z7599" s="419"/>
      <c r="AA7599" s="419"/>
      <c r="AB7599" s="419"/>
      <c r="AD7599" s="419"/>
      <c r="AE7599" s="419"/>
      <c r="AF7599" s="419"/>
      <c r="AH7599" s="419"/>
      <c r="AI7599" s="419"/>
      <c r="AJ7599" s="419"/>
      <c r="AL7599" s="419"/>
      <c r="AM7599" s="419"/>
      <c r="AN7599" s="403"/>
      <c r="AO7599" s="419"/>
      <c r="AP7599" s="419"/>
      <c r="AQ7599" s="419"/>
      <c r="AR7599" s="419"/>
      <c r="AS7599" s="419"/>
      <c r="AT7599" s="419"/>
      <c r="AU7599" s="419"/>
      <c r="AV7599" s="419"/>
      <c r="AX7599" s="419"/>
      <c r="AY7599" s="419"/>
      <c r="AZ7599" s="419"/>
      <c r="BB7599" s="419"/>
      <c r="BC7599" s="419"/>
      <c r="BD7599" s="419"/>
      <c r="BF7599" s="419"/>
      <c r="BG7599" s="419"/>
      <c r="BH7599" s="419"/>
      <c r="BJ7599" s="419"/>
      <c r="BK7599" s="419"/>
      <c r="BL7599" s="419"/>
      <c r="BN7599" s="419"/>
      <c r="BO7599" s="419"/>
      <c r="BP7599" s="419"/>
      <c r="BR7599" s="419"/>
      <c r="BS7599" s="419"/>
      <c r="BT7599" s="419"/>
      <c r="BV7599" s="419"/>
      <c r="BW7599" s="419"/>
      <c r="BX7599" s="397"/>
      <c r="BZ7599" s="449"/>
      <c r="CB7599" s="419"/>
      <c r="CC7599" s="419"/>
      <c r="CD7599" s="419"/>
      <c r="CF7599" s="419"/>
      <c r="CG7599" s="419"/>
      <c r="CH7599" s="419"/>
    </row>
    <row r="7600" spans="3:86" ht="21" thickBot="1">
      <c r="C7600" s="425"/>
      <c r="P7600" s="431"/>
      <c r="R7600" s="419"/>
      <c r="S7600" s="446"/>
      <c r="T7600" s="419"/>
      <c r="V7600" s="196"/>
      <c r="W7600" s="419"/>
      <c r="X7600" s="419"/>
      <c r="Z7600" s="419"/>
      <c r="AA7600" s="419"/>
      <c r="AB7600" s="419"/>
      <c r="AD7600" s="419"/>
      <c r="AE7600" s="419"/>
      <c r="AF7600" s="419"/>
      <c r="AH7600" s="419"/>
      <c r="AI7600" s="419"/>
      <c r="AJ7600" s="419"/>
      <c r="AL7600" s="419"/>
      <c r="AM7600" s="419"/>
      <c r="AN7600" s="403"/>
      <c r="AO7600" s="419"/>
      <c r="AP7600" s="419"/>
      <c r="AQ7600" s="419"/>
      <c r="AR7600" s="419"/>
      <c r="AS7600" s="419"/>
      <c r="AT7600" s="419"/>
      <c r="AU7600" s="419"/>
      <c r="AV7600" s="419"/>
      <c r="AX7600" s="419"/>
      <c r="AY7600" s="419"/>
      <c r="AZ7600" s="419"/>
      <c r="BB7600" s="419"/>
      <c r="BC7600" s="419"/>
      <c r="BD7600" s="419"/>
      <c r="BF7600" s="419"/>
      <c r="BG7600" s="419"/>
      <c r="BH7600" s="419"/>
      <c r="BJ7600" s="419"/>
      <c r="BK7600" s="419"/>
      <c r="BL7600" s="419"/>
      <c r="BN7600" s="419"/>
      <c r="BO7600" s="419"/>
      <c r="BP7600" s="419"/>
      <c r="BR7600" s="419"/>
      <c r="BS7600" s="419"/>
      <c r="BT7600" s="419"/>
      <c r="BV7600" s="419"/>
      <c r="BW7600" s="419"/>
      <c r="BX7600" s="397"/>
      <c r="BZ7600" s="449"/>
      <c r="CB7600" s="419"/>
      <c r="CC7600" s="419"/>
      <c r="CD7600" s="419"/>
      <c r="CF7600" s="419"/>
      <c r="CG7600" s="419"/>
      <c r="CH7600" s="419"/>
    </row>
    <row r="7601" spans="3:86" ht="21" thickBot="1">
      <c r="C7601" s="425"/>
      <c r="P7601" s="431"/>
      <c r="R7601" s="419"/>
      <c r="S7601" s="446"/>
      <c r="T7601" s="419"/>
      <c r="V7601" s="196"/>
      <c r="W7601" s="419"/>
      <c r="X7601" s="419"/>
      <c r="Z7601" s="419"/>
      <c r="AA7601" s="419"/>
      <c r="AB7601" s="419"/>
      <c r="AD7601" s="419"/>
      <c r="AE7601" s="419"/>
      <c r="AF7601" s="419"/>
      <c r="AH7601" s="419"/>
      <c r="AI7601" s="419"/>
      <c r="AJ7601" s="419"/>
      <c r="AL7601" s="419"/>
      <c r="AM7601" s="419"/>
      <c r="AN7601" s="403"/>
      <c r="AO7601" s="419"/>
      <c r="AP7601" s="419"/>
      <c r="AQ7601" s="419"/>
      <c r="AR7601" s="419"/>
      <c r="AS7601" s="419"/>
      <c r="AT7601" s="419"/>
      <c r="AU7601" s="419"/>
      <c r="AV7601" s="419"/>
      <c r="AX7601" s="419"/>
      <c r="AY7601" s="419"/>
      <c r="AZ7601" s="419"/>
      <c r="BB7601" s="419"/>
      <c r="BC7601" s="419"/>
      <c r="BD7601" s="419"/>
      <c r="BF7601" s="419"/>
      <c r="BG7601" s="419"/>
      <c r="BH7601" s="419"/>
      <c r="BJ7601" s="419"/>
      <c r="BK7601" s="419"/>
      <c r="BL7601" s="419"/>
      <c r="BN7601" s="419"/>
      <c r="BO7601" s="419"/>
      <c r="BP7601" s="419"/>
      <c r="BR7601" s="419"/>
      <c r="BS7601" s="419"/>
      <c r="BT7601" s="419"/>
      <c r="BV7601" s="419"/>
      <c r="BW7601" s="419"/>
      <c r="BX7601" s="397"/>
      <c r="BZ7601" s="449"/>
      <c r="CB7601" s="419"/>
      <c r="CC7601" s="419"/>
      <c r="CD7601" s="419"/>
      <c r="CF7601" s="419"/>
      <c r="CG7601" s="419"/>
      <c r="CH7601" s="419"/>
    </row>
    <row r="7602" spans="3:86" ht="21" thickBot="1">
      <c r="C7602" s="425"/>
      <c r="P7602" s="431"/>
      <c r="R7602" s="419"/>
      <c r="S7602" s="446"/>
      <c r="T7602" s="419"/>
      <c r="V7602" s="196"/>
      <c r="W7602" s="419"/>
      <c r="X7602" s="419"/>
      <c r="Z7602" s="419"/>
      <c r="AA7602" s="419"/>
      <c r="AB7602" s="419"/>
      <c r="AD7602" s="419"/>
      <c r="AE7602" s="419"/>
      <c r="AF7602" s="419"/>
      <c r="AH7602" s="419"/>
      <c r="AI7602" s="419"/>
      <c r="AJ7602" s="419"/>
      <c r="AL7602" s="419"/>
      <c r="AM7602" s="419"/>
      <c r="AN7602" s="403"/>
      <c r="AO7602" s="419"/>
      <c r="AP7602" s="419"/>
      <c r="AQ7602" s="419"/>
      <c r="AR7602" s="419"/>
      <c r="AS7602" s="419"/>
      <c r="AT7602" s="419"/>
      <c r="AU7602" s="419"/>
      <c r="AV7602" s="419"/>
      <c r="AX7602" s="419"/>
      <c r="AY7602" s="419"/>
      <c r="AZ7602" s="419"/>
      <c r="BB7602" s="419"/>
      <c r="BC7602" s="419"/>
      <c r="BD7602" s="419"/>
      <c r="BF7602" s="419"/>
      <c r="BG7602" s="419"/>
      <c r="BH7602" s="419"/>
      <c r="BJ7602" s="419"/>
      <c r="BK7602" s="419"/>
      <c r="BL7602" s="419"/>
      <c r="BN7602" s="419"/>
      <c r="BO7602" s="419"/>
      <c r="BP7602" s="419"/>
      <c r="BR7602" s="419"/>
      <c r="BS7602" s="419"/>
      <c r="BT7602" s="419"/>
      <c r="BV7602" s="419"/>
      <c r="BW7602" s="419"/>
      <c r="BX7602" s="397"/>
      <c r="BZ7602" s="449"/>
      <c r="CB7602" s="419"/>
      <c r="CC7602" s="419"/>
      <c r="CD7602" s="419"/>
      <c r="CF7602" s="419"/>
      <c r="CG7602" s="419"/>
      <c r="CH7602" s="419"/>
    </row>
    <row r="7603" spans="3:86" ht="21" thickBot="1">
      <c r="C7603" s="425"/>
      <c r="P7603" s="431"/>
      <c r="R7603" s="419"/>
      <c r="S7603" s="446"/>
      <c r="T7603" s="419"/>
      <c r="V7603" s="196"/>
      <c r="W7603" s="419"/>
      <c r="X7603" s="419"/>
      <c r="Z7603" s="419"/>
      <c r="AA7603" s="419"/>
      <c r="AB7603" s="419"/>
      <c r="AD7603" s="419"/>
      <c r="AE7603" s="419"/>
      <c r="AF7603" s="419"/>
      <c r="AH7603" s="419"/>
      <c r="AI7603" s="419"/>
      <c r="AJ7603" s="419"/>
      <c r="AL7603" s="419"/>
      <c r="AM7603" s="419"/>
      <c r="AN7603" s="403"/>
      <c r="AO7603" s="419"/>
      <c r="AP7603" s="419"/>
      <c r="AQ7603" s="419"/>
      <c r="AR7603" s="419"/>
      <c r="AS7603" s="419"/>
      <c r="AT7603" s="419"/>
      <c r="AU7603" s="419"/>
      <c r="AV7603" s="419"/>
      <c r="AX7603" s="419"/>
      <c r="AY7603" s="419"/>
      <c r="AZ7603" s="419"/>
      <c r="BB7603" s="419"/>
      <c r="BC7603" s="419"/>
      <c r="BD7603" s="419"/>
      <c r="BF7603" s="419"/>
      <c r="BG7603" s="419"/>
      <c r="BH7603" s="419"/>
      <c r="BJ7603" s="419"/>
      <c r="BK7603" s="419"/>
      <c r="BL7603" s="419"/>
      <c r="BN7603" s="419"/>
      <c r="BO7603" s="419"/>
      <c r="BP7603" s="419"/>
      <c r="BR7603" s="419"/>
      <c r="BS7603" s="419"/>
      <c r="BT7603" s="419"/>
      <c r="BV7603" s="419"/>
      <c r="BW7603" s="419"/>
      <c r="BX7603" s="397"/>
      <c r="BZ7603" s="449"/>
      <c r="CB7603" s="419"/>
      <c r="CC7603" s="419"/>
      <c r="CD7603" s="419"/>
      <c r="CF7603" s="419"/>
      <c r="CG7603" s="419"/>
      <c r="CH7603" s="419"/>
    </row>
    <row r="7604" spans="3:86" ht="21" thickBot="1">
      <c r="C7604" s="425"/>
      <c r="P7604" s="431"/>
      <c r="R7604" s="419"/>
      <c r="S7604" s="446"/>
      <c r="T7604" s="419"/>
      <c r="V7604" s="196"/>
      <c r="W7604" s="419"/>
      <c r="X7604" s="419"/>
      <c r="Z7604" s="419"/>
      <c r="AA7604" s="419"/>
      <c r="AB7604" s="419"/>
      <c r="AD7604" s="419"/>
      <c r="AE7604" s="419"/>
      <c r="AF7604" s="419"/>
      <c r="AH7604" s="419"/>
      <c r="AI7604" s="419"/>
      <c r="AJ7604" s="419"/>
      <c r="AL7604" s="419"/>
      <c r="AM7604" s="419"/>
      <c r="AN7604" s="403"/>
      <c r="AO7604" s="419"/>
      <c r="AP7604" s="419"/>
      <c r="AQ7604" s="419"/>
      <c r="AR7604" s="419"/>
      <c r="AS7604" s="419"/>
      <c r="AT7604" s="419"/>
      <c r="AU7604" s="419"/>
      <c r="AV7604" s="419"/>
      <c r="AX7604" s="419"/>
      <c r="AY7604" s="419"/>
      <c r="AZ7604" s="419"/>
      <c r="BB7604" s="419"/>
      <c r="BC7604" s="419"/>
      <c r="BD7604" s="419"/>
      <c r="BF7604" s="419"/>
      <c r="BG7604" s="419"/>
      <c r="BH7604" s="419"/>
      <c r="BJ7604" s="419"/>
      <c r="BK7604" s="419"/>
      <c r="BL7604" s="419"/>
      <c r="BN7604" s="419"/>
      <c r="BO7604" s="419"/>
      <c r="BP7604" s="419"/>
      <c r="BR7604" s="419"/>
      <c r="BS7604" s="419"/>
      <c r="BT7604" s="419"/>
      <c r="BV7604" s="419"/>
      <c r="BW7604" s="419"/>
      <c r="BX7604" s="397"/>
      <c r="BZ7604" s="449"/>
      <c r="CB7604" s="419"/>
      <c r="CC7604" s="419"/>
      <c r="CD7604" s="419"/>
      <c r="CF7604" s="419"/>
      <c r="CG7604" s="419"/>
      <c r="CH7604" s="419"/>
    </row>
    <row r="7605" spans="3:86" ht="21" thickBot="1">
      <c r="C7605" s="425"/>
      <c r="P7605" s="431"/>
      <c r="R7605" s="419"/>
      <c r="S7605" s="446"/>
      <c r="T7605" s="419"/>
      <c r="V7605" s="196"/>
      <c r="W7605" s="419"/>
      <c r="X7605" s="419"/>
      <c r="Z7605" s="419"/>
      <c r="AA7605" s="419"/>
      <c r="AB7605" s="419"/>
      <c r="AD7605" s="419"/>
      <c r="AE7605" s="419"/>
      <c r="AF7605" s="419"/>
      <c r="AH7605" s="419"/>
      <c r="AI7605" s="419"/>
      <c r="AJ7605" s="419"/>
      <c r="AL7605" s="419"/>
      <c r="AM7605" s="419"/>
      <c r="AN7605" s="403"/>
      <c r="AO7605" s="419"/>
      <c r="AP7605" s="419"/>
      <c r="AQ7605" s="419"/>
      <c r="AR7605" s="419"/>
      <c r="AS7605" s="419"/>
      <c r="AT7605" s="419"/>
      <c r="AU7605" s="419"/>
      <c r="AV7605" s="419"/>
      <c r="AX7605" s="419"/>
      <c r="AY7605" s="419"/>
      <c r="AZ7605" s="419"/>
      <c r="BB7605" s="419"/>
      <c r="BC7605" s="419"/>
      <c r="BD7605" s="419"/>
      <c r="BF7605" s="419"/>
      <c r="BG7605" s="419"/>
      <c r="BH7605" s="419"/>
      <c r="BJ7605" s="419"/>
      <c r="BK7605" s="419"/>
      <c r="BL7605" s="419"/>
      <c r="BN7605" s="419"/>
      <c r="BO7605" s="419"/>
      <c r="BP7605" s="419"/>
      <c r="BR7605" s="419"/>
      <c r="BS7605" s="419"/>
      <c r="BT7605" s="419"/>
      <c r="BV7605" s="419"/>
      <c r="BW7605" s="419"/>
      <c r="BX7605" s="397"/>
      <c r="BZ7605" s="449"/>
      <c r="CB7605" s="419"/>
      <c r="CC7605" s="419"/>
      <c r="CD7605" s="419"/>
      <c r="CF7605" s="419"/>
      <c r="CG7605" s="419"/>
      <c r="CH7605" s="419"/>
    </row>
    <row r="7606" spans="3:86" ht="21" thickBot="1">
      <c r="C7606" s="425"/>
      <c r="P7606" s="431"/>
      <c r="R7606" s="419"/>
      <c r="S7606" s="446"/>
      <c r="T7606" s="419"/>
      <c r="V7606" s="196"/>
      <c r="W7606" s="419"/>
      <c r="X7606" s="419"/>
      <c r="Z7606" s="419"/>
      <c r="AA7606" s="419"/>
      <c r="AB7606" s="419"/>
      <c r="AD7606" s="419"/>
      <c r="AE7606" s="419"/>
      <c r="AF7606" s="419"/>
      <c r="AH7606" s="419"/>
      <c r="AI7606" s="419"/>
      <c r="AJ7606" s="419"/>
      <c r="AL7606" s="419"/>
      <c r="AM7606" s="419"/>
      <c r="AN7606" s="403"/>
      <c r="AO7606" s="419"/>
      <c r="AP7606" s="419"/>
      <c r="AQ7606" s="419"/>
      <c r="AR7606" s="419"/>
      <c r="AS7606" s="419"/>
      <c r="AT7606" s="419"/>
      <c r="AU7606" s="419"/>
      <c r="AV7606" s="419"/>
      <c r="AX7606" s="419"/>
      <c r="AY7606" s="419"/>
      <c r="AZ7606" s="419"/>
      <c r="BB7606" s="419"/>
      <c r="BC7606" s="419"/>
      <c r="BD7606" s="419"/>
      <c r="BF7606" s="419"/>
      <c r="BG7606" s="419"/>
      <c r="BH7606" s="419"/>
      <c r="BJ7606" s="419"/>
      <c r="BK7606" s="419"/>
      <c r="BL7606" s="419"/>
      <c r="BN7606" s="419"/>
      <c r="BO7606" s="419"/>
      <c r="BP7606" s="419"/>
      <c r="BR7606" s="419"/>
      <c r="BS7606" s="419"/>
      <c r="BT7606" s="419"/>
      <c r="BV7606" s="419"/>
      <c r="BW7606" s="419"/>
      <c r="BX7606" s="397"/>
      <c r="BZ7606" s="449"/>
      <c r="CB7606" s="419"/>
      <c r="CC7606" s="419"/>
      <c r="CD7606" s="419"/>
      <c r="CF7606" s="419"/>
      <c r="CG7606" s="419"/>
      <c r="CH7606" s="419"/>
    </row>
    <row r="7607" spans="3:86" ht="21" thickBot="1">
      <c r="C7607" s="425"/>
      <c r="P7607" s="431"/>
      <c r="R7607" s="419"/>
      <c r="S7607" s="446"/>
      <c r="T7607" s="419"/>
      <c r="V7607" s="196"/>
      <c r="W7607" s="419"/>
      <c r="X7607" s="419"/>
      <c r="Z7607" s="419"/>
      <c r="AA7607" s="419"/>
      <c r="AB7607" s="419"/>
      <c r="AD7607" s="419"/>
      <c r="AE7607" s="419"/>
      <c r="AF7607" s="419"/>
      <c r="AH7607" s="419"/>
      <c r="AI7607" s="419"/>
      <c r="AJ7607" s="419"/>
      <c r="AL7607" s="419"/>
      <c r="AM7607" s="419"/>
      <c r="AN7607" s="403"/>
      <c r="AO7607" s="419"/>
      <c r="AP7607" s="419"/>
      <c r="AQ7607" s="419"/>
      <c r="AR7607" s="419"/>
      <c r="AS7607" s="419"/>
      <c r="AT7607" s="419"/>
      <c r="AU7607" s="419"/>
      <c r="AV7607" s="419"/>
      <c r="AX7607" s="419"/>
      <c r="AY7607" s="419"/>
      <c r="AZ7607" s="419"/>
      <c r="BB7607" s="419"/>
      <c r="BC7607" s="419"/>
      <c r="BD7607" s="419"/>
      <c r="BF7607" s="419"/>
      <c r="BG7607" s="419"/>
      <c r="BH7607" s="419"/>
      <c r="BJ7607" s="419"/>
      <c r="BK7607" s="419"/>
      <c r="BL7607" s="419"/>
      <c r="BN7607" s="419"/>
      <c r="BO7607" s="419"/>
      <c r="BP7607" s="419"/>
      <c r="BR7607" s="419"/>
      <c r="BS7607" s="419"/>
      <c r="BT7607" s="419"/>
      <c r="BV7607" s="419"/>
      <c r="BW7607" s="419"/>
      <c r="BX7607" s="397"/>
      <c r="BZ7607" s="449"/>
      <c r="CB7607" s="419"/>
      <c r="CC7607" s="419"/>
      <c r="CD7607" s="419"/>
      <c r="CF7607" s="419"/>
      <c r="CG7607" s="419"/>
      <c r="CH7607" s="419"/>
    </row>
    <row r="7608" spans="3:86" ht="21" thickBot="1">
      <c r="C7608" s="425"/>
      <c r="P7608" s="431"/>
      <c r="R7608" s="419"/>
      <c r="S7608" s="446"/>
      <c r="T7608" s="419"/>
      <c r="V7608" s="196"/>
      <c r="W7608" s="419"/>
      <c r="X7608" s="419"/>
      <c r="Z7608" s="419"/>
      <c r="AA7608" s="419"/>
      <c r="AB7608" s="419"/>
      <c r="AD7608" s="419"/>
      <c r="AE7608" s="419"/>
      <c r="AF7608" s="419"/>
      <c r="AH7608" s="419"/>
      <c r="AI7608" s="419"/>
      <c r="AJ7608" s="419"/>
      <c r="AL7608" s="419"/>
      <c r="AM7608" s="419"/>
      <c r="AN7608" s="403"/>
      <c r="AO7608" s="419"/>
      <c r="AP7608" s="419"/>
      <c r="AQ7608" s="419"/>
      <c r="AR7608" s="419"/>
      <c r="AS7608" s="419"/>
      <c r="AT7608" s="419"/>
      <c r="AU7608" s="419"/>
      <c r="AV7608" s="419"/>
      <c r="AX7608" s="419"/>
      <c r="AY7608" s="419"/>
      <c r="AZ7608" s="419"/>
      <c r="BB7608" s="419"/>
      <c r="BC7608" s="419"/>
      <c r="BD7608" s="419"/>
      <c r="BF7608" s="419"/>
      <c r="BG7608" s="419"/>
      <c r="BH7608" s="419"/>
      <c r="BJ7608" s="419"/>
      <c r="BK7608" s="419"/>
      <c r="BL7608" s="419"/>
      <c r="BN7608" s="419"/>
      <c r="BO7608" s="419"/>
      <c r="BP7608" s="419"/>
      <c r="BR7608" s="419"/>
      <c r="BS7608" s="419"/>
      <c r="BT7608" s="419"/>
      <c r="BV7608" s="419"/>
      <c r="BW7608" s="419"/>
      <c r="BX7608" s="397"/>
      <c r="BZ7608" s="449"/>
      <c r="CB7608" s="419"/>
      <c r="CC7608" s="419"/>
      <c r="CD7608" s="419"/>
      <c r="CF7608" s="419"/>
      <c r="CG7608" s="419"/>
      <c r="CH7608" s="419"/>
    </row>
    <row r="7609" spans="3:86" ht="21" thickBot="1">
      <c r="C7609" s="425"/>
      <c r="P7609" s="431"/>
      <c r="R7609" s="419"/>
      <c r="S7609" s="446"/>
      <c r="T7609" s="419"/>
      <c r="V7609" s="196"/>
      <c r="W7609" s="419"/>
      <c r="X7609" s="419"/>
      <c r="Z7609" s="419"/>
      <c r="AA7609" s="419"/>
      <c r="AB7609" s="419"/>
      <c r="AD7609" s="419"/>
      <c r="AE7609" s="419"/>
      <c r="AF7609" s="419"/>
      <c r="AH7609" s="419"/>
      <c r="AI7609" s="419"/>
      <c r="AJ7609" s="419"/>
      <c r="AL7609" s="419"/>
      <c r="AM7609" s="419"/>
      <c r="AN7609" s="403"/>
      <c r="AO7609" s="419"/>
      <c r="AP7609" s="419"/>
      <c r="AQ7609" s="419"/>
      <c r="AR7609" s="419"/>
      <c r="AS7609" s="419"/>
      <c r="AT7609" s="419"/>
      <c r="AU7609" s="419"/>
      <c r="AV7609" s="419"/>
      <c r="AX7609" s="419"/>
      <c r="AY7609" s="419"/>
      <c r="AZ7609" s="419"/>
      <c r="BB7609" s="419"/>
      <c r="BC7609" s="419"/>
      <c r="BD7609" s="419"/>
      <c r="BF7609" s="419"/>
      <c r="BG7609" s="419"/>
      <c r="BH7609" s="419"/>
      <c r="BJ7609" s="419"/>
      <c r="BK7609" s="419"/>
      <c r="BL7609" s="419"/>
      <c r="BN7609" s="419"/>
      <c r="BO7609" s="419"/>
      <c r="BP7609" s="419"/>
      <c r="BR7609" s="419"/>
      <c r="BS7609" s="419"/>
      <c r="BT7609" s="419"/>
      <c r="BV7609" s="419"/>
      <c r="BW7609" s="419"/>
      <c r="BX7609" s="397"/>
      <c r="BZ7609" s="449"/>
      <c r="CB7609" s="419"/>
      <c r="CC7609" s="419"/>
      <c r="CD7609" s="419"/>
      <c r="CF7609" s="419"/>
      <c r="CG7609" s="419"/>
      <c r="CH7609" s="419"/>
    </row>
    <row r="7610" spans="3:86" ht="21" thickBot="1">
      <c r="C7610" s="425"/>
      <c r="P7610" s="431"/>
      <c r="R7610" s="419"/>
      <c r="S7610" s="446"/>
      <c r="T7610" s="419"/>
      <c r="V7610" s="196"/>
      <c r="W7610" s="419"/>
      <c r="X7610" s="419"/>
      <c r="Z7610" s="419"/>
      <c r="AA7610" s="419"/>
      <c r="AB7610" s="419"/>
      <c r="AD7610" s="419"/>
      <c r="AE7610" s="419"/>
      <c r="AF7610" s="419"/>
      <c r="AH7610" s="419"/>
      <c r="AI7610" s="419"/>
      <c r="AJ7610" s="419"/>
      <c r="AL7610" s="419"/>
      <c r="AM7610" s="419"/>
      <c r="AN7610" s="403"/>
      <c r="AO7610" s="419"/>
      <c r="AP7610" s="419"/>
      <c r="AQ7610" s="419"/>
      <c r="AR7610" s="419"/>
      <c r="AS7610" s="419"/>
      <c r="AT7610" s="419"/>
      <c r="AU7610" s="419"/>
      <c r="AV7610" s="419"/>
      <c r="AX7610" s="419"/>
      <c r="AY7610" s="419"/>
      <c r="AZ7610" s="419"/>
      <c r="BB7610" s="419"/>
      <c r="BC7610" s="419"/>
      <c r="BD7610" s="419"/>
      <c r="BF7610" s="419"/>
      <c r="BG7610" s="419"/>
      <c r="BH7610" s="419"/>
      <c r="BJ7610" s="419"/>
      <c r="BK7610" s="419"/>
      <c r="BL7610" s="419"/>
      <c r="BN7610" s="419"/>
      <c r="BO7610" s="419"/>
      <c r="BP7610" s="419"/>
      <c r="BR7610" s="419"/>
      <c r="BS7610" s="419"/>
      <c r="BT7610" s="419"/>
      <c r="BV7610" s="419"/>
      <c r="BW7610" s="419"/>
      <c r="BX7610" s="397"/>
      <c r="BZ7610" s="449"/>
      <c r="CB7610" s="419"/>
      <c r="CC7610" s="419"/>
      <c r="CD7610" s="419"/>
      <c r="CF7610" s="419"/>
      <c r="CG7610" s="419"/>
      <c r="CH7610" s="419"/>
    </row>
    <row r="7611" spans="3:86" ht="21" thickBot="1">
      <c r="C7611" s="425"/>
      <c r="P7611" s="431"/>
      <c r="R7611" s="419"/>
      <c r="S7611" s="446"/>
      <c r="T7611" s="419"/>
      <c r="V7611" s="196"/>
      <c r="W7611" s="419"/>
      <c r="X7611" s="419"/>
      <c r="Z7611" s="419"/>
      <c r="AA7611" s="419"/>
      <c r="AB7611" s="419"/>
      <c r="AD7611" s="419"/>
      <c r="AE7611" s="419"/>
      <c r="AF7611" s="419"/>
      <c r="AH7611" s="419"/>
      <c r="AI7611" s="419"/>
      <c r="AJ7611" s="419"/>
      <c r="AL7611" s="419"/>
      <c r="AM7611" s="419"/>
      <c r="AN7611" s="403"/>
      <c r="AO7611" s="419"/>
      <c r="AP7611" s="419"/>
      <c r="AQ7611" s="419"/>
      <c r="AR7611" s="419"/>
      <c r="AS7611" s="419"/>
      <c r="AT7611" s="419"/>
      <c r="AU7611" s="419"/>
      <c r="AV7611" s="419"/>
      <c r="AX7611" s="419"/>
      <c r="AY7611" s="419"/>
      <c r="AZ7611" s="419"/>
      <c r="BB7611" s="419"/>
      <c r="BC7611" s="419"/>
      <c r="BD7611" s="419"/>
      <c r="BF7611" s="419"/>
      <c r="BG7611" s="419"/>
      <c r="BH7611" s="419"/>
      <c r="BJ7611" s="419"/>
      <c r="BK7611" s="419"/>
      <c r="BL7611" s="419"/>
      <c r="BN7611" s="419"/>
      <c r="BO7611" s="419"/>
      <c r="BP7611" s="419"/>
      <c r="BR7611" s="419"/>
      <c r="BS7611" s="419"/>
      <c r="BT7611" s="419"/>
      <c r="BV7611" s="419"/>
      <c r="BW7611" s="419"/>
      <c r="BX7611" s="397"/>
      <c r="BZ7611" s="449"/>
      <c r="CB7611" s="419"/>
      <c r="CC7611" s="419"/>
      <c r="CD7611" s="419"/>
      <c r="CF7611" s="419"/>
      <c r="CG7611" s="419"/>
      <c r="CH7611" s="419"/>
    </row>
    <row r="7612" spans="3:86" ht="21" thickBot="1">
      <c r="C7612" s="425"/>
      <c r="P7612" s="431"/>
      <c r="R7612" s="419"/>
      <c r="S7612" s="446"/>
      <c r="T7612" s="419"/>
      <c r="V7612" s="196"/>
      <c r="W7612" s="419"/>
      <c r="X7612" s="419"/>
      <c r="Z7612" s="419"/>
      <c r="AA7612" s="419"/>
      <c r="AB7612" s="419"/>
      <c r="AD7612" s="419"/>
      <c r="AE7612" s="419"/>
      <c r="AF7612" s="419"/>
      <c r="AH7612" s="419"/>
      <c r="AI7612" s="419"/>
      <c r="AJ7612" s="419"/>
      <c r="AL7612" s="419"/>
      <c r="AM7612" s="419"/>
      <c r="AN7612" s="403"/>
      <c r="AO7612" s="419"/>
      <c r="AP7612" s="419"/>
      <c r="AQ7612" s="419"/>
      <c r="AR7612" s="419"/>
      <c r="AS7612" s="419"/>
      <c r="AT7612" s="419"/>
      <c r="AU7612" s="419"/>
      <c r="AV7612" s="419"/>
      <c r="AX7612" s="419"/>
      <c r="AY7612" s="419"/>
      <c r="AZ7612" s="419"/>
      <c r="BB7612" s="419"/>
      <c r="BC7612" s="419"/>
      <c r="BD7612" s="419"/>
      <c r="BF7612" s="419"/>
      <c r="BG7612" s="419"/>
      <c r="BH7612" s="419"/>
      <c r="BJ7612" s="419"/>
      <c r="BK7612" s="419"/>
      <c r="BL7612" s="419"/>
      <c r="BN7612" s="419"/>
      <c r="BO7612" s="419"/>
      <c r="BP7612" s="419"/>
      <c r="BR7612" s="419"/>
      <c r="BS7612" s="419"/>
      <c r="BT7612" s="419"/>
      <c r="BV7612" s="419"/>
      <c r="BW7612" s="419"/>
      <c r="BX7612" s="397"/>
      <c r="BZ7612" s="449"/>
      <c r="CB7612" s="419"/>
      <c r="CC7612" s="419"/>
      <c r="CD7612" s="419"/>
      <c r="CF7612" s="419"/>
      <c r="CG7612" s="419"/>
      <c r="CH7612" s="419"/>
    </row>
    <row r="7613" spans="3:86" ht="21" thickBot="1">
      <c r="C7613" s="425"/>
      <c r="P7613" s="431"/>
      <c r="R7613" s="419"/>
      <c r="S7613" s="446"/>
      <c r="T7613" s="419"/>
      <c r="V7613" s="196"/>
      <c r="W7613" s="419"/>
      <c r="X7613" s="419"/>
      <c r="Z7613" s="419"/>
      <c r="AA7613" s="419"/>
      <c r="AB7613" s="419"/>
      <c r="AD7613" s="419"/>
      <c r="AE7613" s="419"/>
      <c r="AF7613" s="419"/>
      <c r="AH7613" s="419"/>
      <c r="AI7613" s="419"/>
      <c r="AJ7613" s="419"/>
      <c r="AL7613" s="419"/>
      <c r="AM7613" s="419"/>
      <c r="AN7613" s="403"/>
      <c r="AO7613" s="419"/>
      <c r="AP7613" s="419"/>
      <c r="AQ7613" s="419"/>
      <c r="AR7613" s="419"/>
      <c r="AS7613" s="419"/>
      <c r="AT7613" s="419"/>
      <c r="AU7613" s="419"/>
      <c r="AV7613" s="419"/>
      <c r="AX7613" s="419"/>
      <c r="AY7613" s="419"/>
      <c r="AZ7613" s="419"/>
      <c r="BB7613" s="419"/>
      <c r="BC7613" s="419"/>
      <c r="BD7613" s="419"/>
      <c r="BF7613" s="419"/>
      <c r="BG7613" s="419"/>
      <c r="BH7613" s="419"/>
      <c r="BJ7613" s="419"/>
      <c r="BK7613" s="419"/>
      <c r="BL7613" s="419"/>
      <c r="BN7613" s="419"/>
      <c r="BO7613" s="419"/>
      <c r="BP7613" s="419"/>
      <c r="BR7613" s="419"/>
      <c r="BS7613" s="419"/>
      <c r="BT7613" s="419"/>
      <c r="BV7613" s="419"/>
      <c r="BW7613" s="419"/>
      <c r="BX7613" s="397"/>
      <c r="BZ7613" s="449"/>
      <c r="CB7613" s="419"/>
      <c r="CC7613" s="419"/>
      <c r="CD7613" s="419"/>
      <c r="CF7613" s="419"/>
      <c r="CG7613" s="419"/>
      <c r="CH7613" s="419"/>
    </row>
    <row r="7614" spans="3:86" ht="21" thickBot="1">
      <c r="C7614" s="425"/>
      <c r="P7614" s="431"/>
      <c r="R7614" s="419"/>
      <c r="S7614" s="446"/>
      <c r="T7614" s="419"/>
      <c r="V7614" s="196"/>
      <c r="W7614" s="419"/>
      <c r="X7614" s="419"/>
      <c r="Z7614" s="419"/>
      <c r="AA7614" s="419"/>
      <c r="AB7614" s="419"/>
      <c r="AD7614" s="419"/>
      <c r="AE7614" s="419"/>
      <c r="AF7614" s="419"/>
      <c r="AH7614" s="419"/>
      <c r="AI7614" s="419"/>
      <c r="AJ7614" s="419"/>
      <c r="AL7614" s="419"/>
      <c r="AM7614" s="419"/>
      <c r="AN7614" s="403"/>
      <c r="AO7614" s="419"/>
      <c r="AP7614" s="419"/>
      <c r="AQ7614" s="419"/>
      <c r="AR7614" s="419"/>
      <c r="AS7614" s="419"/>
      <c r="AT7614" s="419"/>
      <c r="AU7614" s="419"/>
      <c r="AV7614" s="419"/>
      <c r="AX7614" s="419"/>
      <c r="AY7614" s="419"/>
      <c r="AZ7614" s="419"/>
      <c r="BB7614" s="419"/>
      <c r="BC7614" s="419"/>
      <c r="BD7614" s="419"/>
      <c r="BF7614" s="419"/>
      <c r="BG7614" s="419"/>
      <c r="BH7614" s="419"/>
      <c r="BJ7614" s="419"/>
      <c r="BK7614" s="419"/>
      <c r="BL7614" s="419"/>
      <c r="BN7614" s="419"/>
      <c r="BO7614" s="419"/>
      <c r="BP7614" s="419"/>
      <c r="BR7614" s="419"/>
      <c r="BS7614" s="419"/>
      <c r="BT7614" s="419"/>
      <c r="BV7614" s="419"/>
      <c r="BW7614" s="419"/>
      <c r="BX7614" s="397"/>
      <c r="BZ7614" s="449"/>
      <c r="CB7614" s="419"/>
      <c r="CC7614" s="419"/>
      <c r="CD7614" s="419"/>
      <c r="CF7614" s="419"/>
      <c r="CG7614" s="419"/>
      <c r="CH7614" s="419"/>
    </row>
    <row r="7615" spans="3:86" ht="21" thickBot="1">
      <c r="C7615" s="425"/>
      <c r="P7615" s="431"/>
      <c r="R7615" s="419"/>
      <c r="S7615" s="446"/>
      <c r="T7615" s="419"/>
      <c r="V7615" s="196"/>
      <c r="W7615" s="419"/>
      <c r="X7615" s="419"/>
      <c r="Z7615" s="419"/>
      <c r="AA7615" s="419"/>
      <c r="AB7615" s="419"/>
      <c r="AD7615" s="419"/>
      <c r="AE7615" s="419"/>
      <c r="AF7615" s="419"/>
      <c r="AH7615" s="419"/>
      <c r="AI7615" s="419"/>
      <c r="AJ7615" s="419"/>
      <c r="AL7615" s="419"/>
      <c r="AM7615" s="419"/>
      <c r="AN7615" s="403"/>
      <c r="AO7615" s="419"/>
      <c r="AP7615" s="419"/>
      <c r="AQ7615" s="419"/>
      <c r="AR7615" s="419"/>
      <c r="AS7615" s="419"/>
      <c r="AT7615" s="419"/>
      <c r="AU7615" s="419"/>
      <c r="AV7615" s="419"/>
      <c r="AX7615" s="419"/>
      <c r="AY7615" s="419"/>
      <c r="AZ7615" s="419"/>
      <c r="BB7615" s="419"/>
      <c r="BC7615" s="419"/>
      <c r="BD7615" s="419"/>
      <c r="BF7615" s="419"/>
      <c r="BG7615" s="419"/>
      <c r="BH7615" s="419"/>
      <c r="BJ7615" s="419"/>
      <c r="BK7615" s="419"/>
      <c r="BL7615" s="419"/>
      <c r="BN7615" s="419"/>
      <c r="BO7615" s="419"/>
      <c r="BP7615" s="419"/>
      <c r="BR7615" s="419"/>
      <c r="BS7615" s="419"/>
      <c r="BT7615" s="419"/>
      <c r="BV7615" s="419"/>
      <c r="BW7615" s="419"/>
      <c r="BX7615" s="397"/>
      <c r="BZ7615" s="449"/>
      <c r="CB7615" s="419"/>
      <c r="CC7615" s="419"/>
      <c r="CD7615" s="419"/>
      <c r="CF7615" s="419"/>
      <c r="CG7615" s="419"/>
      <c r="CH7615" s="419"/>
    </row>
    <row r="7616" spans="3:86" ht="21" thickBot="1">
      <c r="C7616" s="425"/>
      <c r="P7616" s="431"/>
      <c r="R7616" s="419"/>
      <c r="S7616" s="446"/>
      <c r="T7616" s="419"/>
      <c r="V7616" s="196"/>
      <c r="W7616" s="419"/>
      <c r="X7616" s="419"/>
      <c r="Z7616" s="419"/>
      <c r="AA7616" s="419"/>
      <c r="AB7616" s="419"/>
      <c r="AD7616" s="419"/>
      <c r="AE7616" s="419"/>
      <c r="AF7616" s="419"/>
      <c r="AH7616" s="419"/>
      <c r="AI7616" s="419"/>
      <c r="AJ7616" s="419"/>
      <c r="AL7616" s="419"/>
      <c r="AM7616" s="419"/>
      <c r="AN7616" s="403"/>
      <c r="AO7616" s="419"/>
      <c r="AP7616" s="419"/>
      <c r="AQ7616" s="419"/>
      <c r="AR7616" s="419"/>
      <c r="AS7616" s="419"/>
      <c r="AT7616" s="419"/>
      <c r="AU7616" s="419"/>
      <c r="AV7616" s="419"/>
      <c r="AX7616" s="419"/>
      <c r="AY7616" s="419"/>
      <c r="AZ7616" s="419"/>
      <c r="BB7616" s="419"/>
      <c r="BC7616" s="419"/>
      <c r="BD7616" s="419"/>
      <c r="BF7616" s="419"/>
      <c r="BG7616" s="419"/>
      <c r="BH7616" s="419"/>
      <c r="BJ7616" s="419"/>
      <c r="BK7616" s="419"/>
      <c r="BL7616" s="419"/>
      <c r="BN7616" s="419"/>
      <c r="BO7616" s="419"/>
      <c r="BP7616" s="419"/>
      <c r="BR7616" s="419"/>
      <c r="BS7616" s="419"/>
      <c r="BT7616" s="419"/>
      <c r="BV7616" s="419"/>
      <c r="BW7616" s="419"/>
      <c r="BX7616" s="397"/>
      <c r="BZ7616" s="449"/>
      <c r="CB7616" s="419"/>
      <c r="CC7616" s="419"/>
      <c r="CD7616" s="419"/>
      <c r="CF7616" s="419"/>
      <c r="CG7616" s="419"/>
      <c r="CH7616" s="419"/>
    </row>
    <row r="7617" spans="3:86" ht="21" thickBot="1">
      <c r="C7617" s="425"/>
      <c r="P7617" s="431"/>
      <c r="R7617" s="419"/>
      <c r="S7617" s="446"/>
      <c r="T7617" s="419"/>
      <c r="V7617" s="196"/>
      <c r="W7617" s="419"/>
      <c r="X7617" s="419"/>
      <c r="Z7617" s="419"/>
      <c r="AA7617" s="419"/>
      <c r="AB7617" s="419"/>
      <c r="AD7617" s="419"/>
      <c r="AE7617" s="419"/>
      <c r="AF7617" s="419"/>
      <c r="AH7617" s="419"/>
      <c r="AI7617" s="419"/>
      <c r="AJ7617" s="419"/>
      <c r="AL7617" s="419"/>
      <c r="AM7617" s="419"/>
      <c r="AN7617" s="403"/>
      <c r="AO7617" s="419"/>
      <c r="AP7617" s="419"/>
      <c r="AQ7617" s="419"/>
      <c r="AR7617" s="419"/>
      <c r="AS7617" s="419"/>
      <c r="AT7617" s="419"/>
      <c r="AU7617" s="419"/>
      <c r="AV7617" s="419"/>
      <c r="AX7617" s="419"/>
      <c r="AY7617" s="419"/>
      <c r="AZ7617" s="419"/>
      <c r="BB7617" s="419"/>
      <c r="BC7617" s="419"/>
      <c r="BD7617" s="419"/>
      <c r="BF7617" s="419"/>
      <c r="BG7617" s="419"/>
      <c r="BH7617" s="419"/>
      <c r="BJ7617" s="419"/>
      <c r="BK7617" s="419"/>
      <c r="BL7617" s="419"/>
      <c r="BN7617" s="419"/>
      <c r="BO7617" s="419"/>
      <c r="BP7617" s="419"/>
      <c r="BR7617" s="419"/>
      <c r="BS7617" s="419"/>
      <c r="BT7617" s="419"/>
      <c r="BV7617" s="419"/>
      <c r="BW7617" s="419"/>
      <c r="BX7617" s="397"/>
      <c r="BZ7617" s="449"/>
      <c r="CB7617" s="419"/>
      <c r="CC7617" s="419"/>
      <c r="CD7617" s="419"/>
      <c r="CF7617" s="419"/>
      <c r="CG7617" s="419"/>
      <c r="CH7617" s="419"/>
    </row>
    <row r="7618" spans="3:86" ht="21" thickBot="1">
      <c r="C7618" s="425"/>
      <c r="P7618" s="431"/>
      <c r="R7618" s="419"/>
      <c r="S7618" s="446"/>
      <c r="T7618" s="419"/>
      <c r="V7618" s="196"/>
      <c r="W7618" s="419"/>
      <c r="X7618" s="419"/>
      <c r="Z7618" s="419"/>
      <c r="AA7618" s="419"/>
      <c r="AB7618" s="419"/>
      <c r="AD7618" s="419"/>
      <c r="AE7618" s="419"/>
      <c r="AF7618" s="419"/>
      <c r="AH7618" s="419"/>
      <c r="AI7618" s="419"/>
      <c r="AJ7618" s="419"/>
      <c r="AL7618" s="419"/>
      <c r="AM7618" s="419"/>
      <c r="AN7618" s="403"/>
      <c r="AO7618" s="419"/>
      <c r="AP7618" s="419"/>
      <c r="AQ7618" s="419"/>
      <c r="AR7618" s="419"/>
      <c r="AS7618" s="419"/>
      <c r="AT7618" s="419"/>
      <c r="AU7618" s="419"/>
      <c r="AV7618" s="419"/>
      <c r="AX7618" s="419"/>
      <c r="AY7618" s="419"/>
      <c r="AZ7618" s="419"/>
      <c r="BB7618" s="419"/>
      <c r="BC7618" s="419"/>
      <c r="BD7618" s="419"/>
      <c r="BF7618" s="419"/>
      <c r="BG7618" s="419"/>
      <c r="BH7618" s="419"/>
      <c r="BJ7618" s="419"/>
      <c r="BK7618" s="419"/>
      <c r="BL7618" s="419"/>
      <c r="BN7618" s="419"/>
      <c r="BO7618" s="419"/>
      <c r="BP7618" s="419"/>
      <c r="BR7618" s="419"/>
      <c r="BS7618" s="419"/>
      <c r="BT7618" s="419"/>
      <c r="BV7618" s="419"/>
      <c r="BW7618" s="419"/>
      <c r="BX7618" s="397"/>
      <c r="BZ7618" s="449"/>
      <c r="CB7618" s="419"/>
      <c r="CC7618" s="419"/>
      <c r="CD7618" s="419"/>
      <c r="CF7618" s="419"/>
      <c r="CG7618" s="419"/>
      <c r="CH7618" s="419"/>
    </row>
    <row r="7619" spans="3:86" ht="21" thickBot="1">
      <c r="C7619" s="425"/>
      <c r="P7619" s="431"/>
      <c r="R7619" s="419"/>
      <c r="S7619" s="446"/>
      <c r="T7619" s="419"/>
      <c r="V7619" s="196"/>
      <c r="W7619" s="419"/>
      <c r="X7619" s="419"/>
      <c r="Z7619" s="419"/>
      <c r="AA7619" s="419"/>
      <c r="AB7619" s="419"/>
      <c r="AD7619" s="419"/>
      <c r="AE7619" s="419"/>
      <c r="AF7619" s="419"/>
      <c r="AH7619" s="419"/>
      <c r="AI7619" s="419"/>
      <c r="AJ7619" s="419"/>
      <c r="AL7619" s="419"/>
      <c r="AM7619" s="419"/>
      <c r="AN7619" s="403"/>
      <c r="AO7619" s="419"/>
      <c r="AP7619" s="419"/>
      <c r="AQ7619" s="419"/>
      <c r="AR7619" s="419"/>
      <c r="AS7619" s="419"/>
      <c r="AT7619" s="419"/>
      <c r="AU7619" s="419"/>
      <c r="AV7619" s="419"/>
      <c r="AX7619" s="419"/>
      <c r="AY7619" s="419"/>
      <c r="AZ7619" s="419"/>
      <c r="BB7619" s="419"/>
      <c r="BC7619" s="419"/>
      <c r="BD7619" s="419"/>
      <c r="BF7619" s="419"/>
      <c r="BG7619" s="419"/>
      <c r="BH7619" s="419"/>
      <c r="BJ7619" s="419"/>
      <c r="BK7619" s="419"/>
      <c r="BL7619" s="419"/>
      <c r="BN7619" s="419"/>
      <c r="BO7619" s="419"/>
      <c r="BP7619" s="419"/>
      <c r="BR7619" s="419"/>
      <c r="BS7619" s="419"/>
      <c r="BT7619" s="419"/>
      <c r="BV7619" s="419"/>
      <c r="BW7619" s="419"/>
      <c r="BX7619" s="397"/>
      <c r="BZ7619" s="449"/>
      <c r="CB7619" s="419"/>
      <c r="CC7619" s="419"/>
      <c r="CD7619" s="419"/>
      <c r="CF7619" s="419"/>
      <c r="CG7619" s="419"/>
      <c r="CH7619" s="419"/>
    </row>
    <row r="7620" spans="3:86" ht="21" thickBot="1">
      <c r="C7620" s="425"/>
      <c r="P7620" s="431"/>
      <c r="R7620" s="419"/>
      <c r="S7620" s="446"/>
      <c r="T7620" s="419"/>
      <c r="V7620" s="196"/>
      <c r="W7620" s="419"/>
      <c r="X7620" s="419"/>
      <c r="Z7620" s="419"/>
      <c r="AA7620" s="419"/>
      <c r="AB7620" s="419"/>
      <c r="AD7620" s="419"/>
      <c r="AE7620" s="419"/>
      <c r="AF7620" s="419"/>
      <c r="AH7620" s="419"/>
      <c r="AI7620" s="419"/>
      <c r="AJ7620" s="419"/>
      <c r="AL7620" s="419"/>
      <c r="AM7620" s="419"/>
      <c r="AN7620" s="403"/>
      <c r="AO7620" s="419"/>
      <c r="AP7620" s="419"/>
      <c r="AQ7620" s="419"/>
      <c r="AR7620" s="419"/>
      <c r="AS7620" s="419"/>
      <c r="AT7620" s="419"/>
      <c r="AU7620" s="419"/>
      <c r="AV7620" s="419"/>
      <c r="AX7620" s="419"/>
      <c r="AY7620" s="419"/>
      <c r="AZ7620" s="419"/>
      <c r="BB7620" s="419"/>
      <c r="BC7620" s="419"/>
      <c r="BD7620" s="419"/>
      <c r="BF7620" s="419"/>
      <c r="BG7620" s="419"/>
      <c r="BH7620" s="419"/>
      <c r="BJ7620" s="419"/>
      <c r="BK7620" s="419"/>
      <c r="BL7620" s="419"/>
      <c r="BN7620" s="419"/>
      <c r="BO7620" s="419"/>
      <c r="BP7620" s="419"/>
      <c r="BR7620" s="419"/>
      <c r="BS7620" s="419"/>
      <c r="BT7620" s="419"/>
      <c r="BV7620" s="419"/>
      <c r="BW7620" s="419"/>
      <c r="BX7620" s="397"/>
      <c r="BZ7620" s="449"/>
      <c r="CB7620" s="419"/>
      <c r="CC7620" s="419"/>
      <c r="CD7620" s="419"/>
      <c r="CF7620" s="419"/>
      <c r="CG7620" s="419"/>
      <c r="CH7620" s="419"/>
    </row>
    <row r="7621" spans="3:86" ht="21" thickBot="1">
      <c r="C7621" s="425"/>
      <c r="P7621" s="431"/>
      <c r="R7621" s="419"/>
      <c r="S7621" s="446"/>
      <c r="T7621" s="419"/>
      <c r="V7621" s="196"/>
      <c r="W7621" s="419"/>
      <c r="X7621" s="419"/>
      <c r="Z7621" s="419"/>
      <c r="AA7621" s="419"/>
      <c r="AB7621" s="419"/>
      <c r="AD7621" s="419"/>
      <c r="AE7621" s="419"/>
      <c r="AF7621" s="419"/>
      <c r="AH7621" s="419"/>
      <c r="AI7621" s="419"/>
      <c r="AJ7621" s="419"/>
      <c r="AL7621" s="419"/>
      <c r="AM7621" s="419"/>
      <c r="AN7621" s="403"/>
      <c r="AO7621" s="419"/>
      <c r="AP7621" s="419"/>
      <c r="AQ7621" s="419"/>
      <c r="AR7621" s="419"/>
      <c r="AS7621" s="419"/>
      <c r="AT7621" s="419"/>
      <c r="AU7621" s="419"/>
      <c r="AV7621" s="419"/>
      <c r="AX7621" s="419"/>
      <c r="AY7621" s="419"/>
      <c r="AZ7621" s="419"/>
      <c r="BB7621" s="419"/>
      <c r="BC7621" s="419"/>
      <c r="BD7621" s="419"/>
      <c r="BF7621" s="419"/>
      <c r="BG7621" s="419"/>
      <c r="BH7621" s="419"/>
      <c r="BJ7621" s="419"/>
      <c r="BK7621" s="419"/>
      <c r="BL7621" s="419"/>
      <c r="BN7621" s="419"/>
      <c r="BO7621" s="419"/>
      <c r="BP7621" s="419"/>
      <c r="BR7621" s="419"/>
      <c r="BS7621" s="419"/>
      <c r="BT7621" s="419"/>
      <c r="BV7621" s="419"/>
      <c r="BW7621" s="419"/>
      <c r="BX7621" s="397"/>
      <c r="BZ7621" s="449"/>
      <c r="CB7621" s="419"/>
      <c r="CC7621" s="419"/>
      <c r="CD7621" s="419"/>
      <c r="CF7621" s="419"/>
      <c r="CG7621" s="419"/>
      <c r="CH7621" s="419"/>
    </row>
    <row r="7622" spans="3:86" ht="21" thickBot="1">
      <c r="C7622" s="425"/>
      <c r="P7622" s="431"/>
      <c r="R7622" s="419"/>
      <c r="S7622" s="446"/>
      <c r="T7622" s="419"/>
      <c r="V7622" s="196"/>
      <c r="W7622" s="419"/>
      <c r="X7622" s="419"/>
      <c r="Z7622" s="419"/>
      <c r="AA7622" s="419"/>
      <c r="AB7622" s="419"/>
      <c r="AD7622" s="419"/>
      <c r="AE7622" s="419"/>
      <c r="AF7622" s="419"/>
      <c r="AH7622" s="419"/>
      <c r="AI7622" s="419"/>
      <c r="AJ7622" s="419"/>
      <c r="AL7622" s="419"/>
      <c r="AM7622" s="419"/>
      <c r="AN7622" s="403"/>
      <c r="AO7622" s="419"/>
      <c r="AP7622" s="419"/>
      <c r="AQ7622" s="419"/>
      <c r="AR7622" s="419"/>
      <c r="AS7622" s="419"/>
      <c r="AT7622" s="419"/>
      <c r="AU7622" s="419"/>
      <c r="AV7622" s="419"/>
      <c r="AX7622" s="419"/>
      <c r="AY7622" s="419"/>
      <c r="AZ7622" s="419"/>
      <c r="BB7622" s="419"/>
      <c r="BC7622" s="419"/>
      <c r="BD7622" s="419"/>
      <c r="BF7622" s="419"/>
      <c r="BG7622" s="419"/>
      <c r="BH7622" s="419"/>
      <c r="BJ7622" s="419"/>
      <c r="BK7622" s="419"/>
      <c r="BL7622" s="419"/>
      <c r="BN7622" s="419"/>
      <c r="BO7622" s="419"/>
      <c r="BP7622" s="419"/>
      <c r="BR7622" s="419"/>
      <c r="BS7622" s="419"/>
      <c r="BT7622" s="419"/>
      <c r="BV7622" s="419"/>
      <c r="BW7622" s="419"/>
      <c r="BX7622" s="397"/>
      <c r="BZ7622" s="449"/>
      <c r="CB7622" s="419"/>
      <c r="CC7622" s="419"/>
      <c r="CD7622" s="419"/>
      <c r="CF7622" s="419"/>
      <c r="CG7622" s="419"/>
      <c r="CH7622" s="419"/>
    </row>
    <row r="7623" spans="3:86" ht="21" thickBot="1">
      <c r="C7623" s="425"/>
      <c r="P7623" s="431"/>
      <c r="R7623" s="419"/>
      <c r="S7623" s="446"/>
      <c r="T7623" s="419"/>
      <c r="V7623" s="196"/>
      <c r="W7623" s="419"/>
      <c r="X7623" s="419"/>
      <c r="Z7623" s="419"/>
      <c r="AA7623" s="419"/>
      <c r="AB7623" s="419"/>
      <c r="AD7623" s="419"/>
      <c r="AE7623" s="419"/>
      <c r="AF7623" s="419"/>
      <c r="AH7623" s="419"/>
      <c r="AI7623" s="419"/>
      <c r="AJ7623" s="419"/>
      <c r="AL7623" s="419"/>
      <c r="AM7623" s="419"/>
      <c r="AN7623" s="403"/>
      <c r="AO7623" s="419"/>
      <c r="AP7623" s="419"/>
      <c r="AQ7623" s="419"/>
      <c r="AR7623" s="419"/>
      <c r="AS7623" s="419"/>
      <c r="AT7623" s="419"/>
      <c r="AU7623" s="419"/>
      <c r="AV7623" s="419"/>
      <c r="AX7623" s="419"/>
      <c r="AY7623" s="419"/>
      <c r="AZ7623" s="419"/>
      <c r="BB7623" s="419"/>
      <c r="BC7623" s="419"/>
      <c r="BD7623" s="419"/>
      <c r="BF7623" s="419"/>
      <c r="BG7623" s="419"/>
      <c r="BH7623" s="419"/>
      <c r="BJ7623" s="419"/>
      <c r="BK7623" s="419"/>
      <c r="BL7623" s="419"/>
      <c r="BN7623" s="419"/>
      <c r="BO7623" s="419"/>
      <c r="BP7623" s="419"/>
      <c r="BR7623" s="419"/>
      <c r="BS7623" s="419"/>
      <c r="BT7623" s="419"/>
      <c r="BV7623" s="419"/>
      <c r="BW7623" s="419"/>
      <c r="BX7623" s="397"/>
      <c r="BZ7623" s="449"/>
      <c r="CB7623" s="419"/>
      <c r="CC7623" s="419"/>
      <c r="CD7623" s="419"/>
      <c r="CF7623" s="419"/>
      <c r="CG7623" s="419"/>
      <c r="CH7623" s="419"/>
    </row>
    <row r="7624" spans="3:86" ht="21" thickBot="1">
      <c r="C7624" s="425"/>
      <c r="P7624" s="431"/>
      <c r="R7624" s="419"/>
      <c r="S7624" s="446"/>
      <c r="T7624" s="419"/>
      <c r="V7624" s="196"/>
      <c r="W7624" s="419"/>
      <c r="X7624" s="419"/>
      <c r="Z7624" s="419"/>
      <c r="AA7624" s="419"/>
      <c r="AB7624" s="419"/>
      <c r="AD7624" s="419"/>
      <c r="AE7624" s="419"/>
      <c r="AF7624" s="419"/>
      <c r="AH7624" s="419"/>
      <c r="AI7624" s="419"/>
      <c r="AJ7624" s="419"/>
      <c r="AL7624" s="419"/>
      <c r="AM7624" s="419"/>
      <c r="AN7624" s="403"/>
      <c r="AO7624" s="419"/>
      <c r="AP7624" s="419"/>
      <c r="AQ7624" s="419"/>
      <c r="AR7624" s="419"/>
      <c r="AS7624" s="419"/>
      <c r="AT7624" s="419"/>
      <c r="AU7624" s="419"/>
      <c r="AV7624" s="419"/>
      <c r="AX7624" s="419"/>
      <c r="AY7624" s="419"/>
      <c r="AZ7624" s="419"/>
      <c r="BB7624" s="419"/>
      <c r="BC7624" s="419"/>
      <c r="BD7624" s="419"/>
      <c r="BF7624" s="419"/>
      <c r="BG7624" s="419"/>
      <c r="BH7624" s="419"/>
      <c r="BJ7624" s="419"/>
      <c r="BK7624" s="419"/>
      <c r="BL7624" s="419"/>
      <c r="BN7624" s="419"/>
      <c r="BO7624" s="419"/>
      <c r="BP7624" s="419"/>
      <c r="BR7624" s="419"/>
      <c r="BS7624" s="419"/>
      <c r="BT7624" s="419"/>
      <c r="BV7624" s="419"/>
      <c r="BW7624" s="419"/>
      <c r="BX7624" s="397"/>
      <c r="BZ7624" s="449"/>
      <c r="CB7624" s="419"/>
      <c r="CC7624" s="419"/>
      <c r="CD7624" s="419"/>
      <c r="CF7624" s="419"/>
      <c r="CG7624" s="419"/>
      <c r="CH7624" s="419"/>
    </row>
    <row r="7625" spans="3:86" ht="21" thickBot="1">
      <c r="C7625" s="425"/>
      <c r="P7625" s="431"/>
      <c r="R7625" s="419"/>
      <c r="S7625" s="446"/>
      <c r="T7625" s="419"/>
      <c r="V7625" s="196"/>
      <c r="W7625" s="419"/>
      <c r="X7625" s="419"/>
      <c r="Z7625" s="419"/>
      <c r="AA7625" s="419"/>
      <c r="AB7625" s="419"/>
      <c r="AD7625" s="419"/>
      <c r="AE7625" s="419"/>
      <c r="AF7625" s="419"/>
      <c r="AH7625" s="419"/>
      <c r="AI7625" s="419"/>
      <c r="AJ7625" s="419"/>
      <c r="AL7625" s="419"/>
      <c r="AM7625" s="419"/>
      <c r="AN7625" s="403"/>
      <c r="AO7625" s="419"/>
      <c r="AP7625" s="419"/>
      <c r="AQ7625" s="419"/>
      <c r="AR7625" s="419"/>
      <c r="AS7625" s="419"/>
      <c r="AT7625" s="419"/>
      <c r="AU7625" s="419"/>
      <c r="AV7625" s="419"/>
      <c r="AX7625" s="419"/>
      <c r="AY7625" s="419"/>
      <c r="AZ7625" s="419"/>
      <c r="BB7625" s="419"/>
      <c r="BC7625" s="419"/>
      <c r="BD7625" s="419"/>
      <c r="BF7625" s="419"/>
      <c r="BG7625" s="419"/>
      <c r="BH7625" s="419"/>
      <c r="BJ7625" s="419"/>
      <c r="BK7625" s="419"/>
      <c r="BL7625" s="419"/>
      <c r="BN7625" s="419"/>
      <c r="BO7625" s="419"/>
      <c r="BP7625" s="419"/>
      <c r="BR7625" s="419"/>
      <c r="BS7625" s="419"/>
      <c r="BT7625" s="419"/>
      <c r="BV7625" s="419"/>
      <c r="BW7625" s="419"/>
      <c r="BX7625" s="397"/>
      <c r="BZ7625" s="449"/>
      <c r="CB7625" s="419"/>
      <c r="CC7625" s="419"/>
      <c r="CD7625" s="419"/>
      <c r="CF7625" s="419"/>
      <c r="CG7625" s="419"/>
      <c r="CH7625" s="419"/>
    </row>
    <row r="7626" spans="3:86" ht="21" thickBot="1">
      <c r="C7626" s="425"/>
      <c r="P7626" s="431"/>
      <c r="R7626" s="419"/>
      <c r="S7626" s="446"/>
      <c r="T7626" s="419"/>
      <c r="V7626" s="196"/>
      <c r="W7626" s="419"/>
      <c r="X7626" s="419"/>
      <c r="Z7626" s="419"/>
      <c r="AA7626" s="419"/>
      <c r="AB7626" s="419"/>
      <c r="AD7626" s="419"/>
      <c r="AE7626" s="419"/>
      <c r="AF7626" s="419"/>
      <c r="AH7626" s="419"/>
      <c r="AI7626" s="419"/>
      <c r="AJ7626" s="419"/>
      <c r="AL7626" s="419"/>
      <c r="AM7626" s="419"/>
      <c r="AN7626" s="403"/>
      <c r="AO7626" s="419"/>
      <c r="AP7626" s="419"/>
      <c r="AQ7626" s="419"/>
      <c r="AR7626" s="419"/>
      <c r="AS7626" s="419"/>
      <c r="AT7626" s="419"/>
      <c r="AU7626" s="419"/>
      <c r="AV7626" s="419"/>
      <c r="AX7626" s="419"/>
      <c r="AY7626" s="419"/>
      <c r="AZ7626" s="419"/>
      <c r="BB7626" s="419"/>
      <c r="BC7626" s="419"/>
      <c r="BD7626" s="419"/>
      <c r="BF7626" s="419"/>
      <c r="BG7626" s="419"/>
      <c r="BH7626" s="419"/>
      <c r="BJ7626" s="419"/>
      <c r="BK7626" s="419"/>
      <c r="BL7626" s="419"/>
      <c r="BN7626" s="419"/>
      <c r="BO7626" s="419"/>
      <c r="BP7626" s="419"/>
      <c r="BR7626" s="419"/>
      <c r="BS7626" s="419"/>
      <c r="BT7626" s="419"/>
      <c r="BV7626" s="419"/>
      <c r="BW7626" s="419"/>
      <c r="BX7626" s="397"/>
      <c r="BZ7626" s="449"/>
      <c r="CB7626" s="419"/>
      <c r="CC7626" s="419"/>
      <c r="CD7626" s="419"/>
      <c r="CF7626" s="419"/>
      <c r="CG7626" s="419"/>
      <c r="CH7626" s="419"/>
    </row>
    <row r="7627" spans="3:86" ht="21" thickBot="1">
      <c r="C7627" s="425"/>
      <c r="P7627" s="431"/>
      <c r="R7627" s="419"/>
      <c r="S7627" s="446"/>
      <c r="T7627" s="419"/>
      <c r="V7627" s="196"/>
      <c r="W7627" s="419"/>
      <c r="X7627" s="419"/>
      <c r="Z7627" s="419"/>
      <c r="AA7627" s="419"/>
      <c r="AB7627" s="419"/>
      <c r="AD7627" s="419"/>
      <c r="AE7627" s="419"/>
      <c r="AF7627" s="419"/>
      <c r="AH7627" s="419"/>
      <c r="AI7627" s="419"/>
      <c r="AJ7627" s="419"/>
      <c r="AL7627" s="419"/>
      <c r="AM7627" s="419"/>
      <c r="AN7627" s="403"/>
      <c r="AO7627" s="419"/>
      <c r="AP7627" s="419"/>
      <c r="AQ7627" s="419"/>
      <c r="AR7627" s="419"/>
      <c r="AS7627" s="419"/>
      <c r="AT7627" s="419"/>
      <c r="AU7627" s="419"/>
      <c r="AV7627" s="419"/>
      <c r="AX7627" s="419"/>
      <c r="AY7627" s="419"/>
      <c r="AZ7627" s="419"/>
      <c r="BB7627" s="419"/>
      <c r="BC7627" s="419"/>
      <c r="BD7627" s="419"/>
      <c r="BF7627" s="419"/>
      <c r="BG7627" s="419"/>
      <c r="BH7627" s="419"/>
      <c r="BJ7627" s="419"/>
      <c r="BK7627" s="419"/>
      <c r="BL7627" s="419"/>
      <c r="BN7627" s="419"/>
      <c r="BO7627" s="419"/>
      <c r="BP7627" s="419"/>
      <c r="BR7627" s="419"/>
      <c r="BS7627" s="419"/>
      <c r="BT7627" s="419"/>
      <c r="BV7627" s="419"/>
      <c r="BW7627" s="419"/>
      <c r="BX7627" s="397"/>
      <c r="BZ7627" s="449"/>
      <c r="CB7627" s="419"/>
      <c r="CC7627" s="419"/>
      <c r="CD7627" s="419"/>
      <c r="CF7627" s="419"/>
      <c r="CG7627" s="419"/>
      <c r="CH7627" s="419"/>
    </row>
    <row r="7628" spans="3:86" ht="21" thickBot="1">
      <c r="C7628" s="425"/>
      <c r="P7628" s="431"/>
      <c r="R7628" s="419"/>
      <c r="S7628" s="446"/>
      <c r="T7628" s="419"/>
      <c r="V7628" s="196"/>
      <c r="W7628" s="419"/>
      <c r="X7628" s="419"/>
      <c r="Z7628" s="419"/>
      <c r="AA7628" s="419"/>
      <c r="AB7628" s="419"/>
      <c r="AD7628" s="419"/>
      <c r="AE7628" s="419"/>
      <c r="AF7628" s="419"/>
      <c r="AH7628" s="419"/>
      <c r="AI7628" s="419"/>
      <c r="AJ7628" s="419"/>
      <c r="AL7628" s="419"/>
      <c r="AM7628" s="419"/>
      <c r="AN7628" s="403"/>
      <c r="AO7628" s="419"/>
      <c r="AP7628" s="419"/>
      <c r="AQ7628" s="419"/>
      <c r="AR7628" s="419"/>
      <c r="AS7628" s="419"/>
      <c r="AT7628" s="419"/>
      <c r="AU7628" s="419"/>
      <c r="AV7628" s="419"/>
      <c r="AX7628" s="419"/>
      <c r="AY7628" s="419"/>
      <c r="AZ7628" s="419"/>
      <c r="BB7628" s="419"/>
      <c r="BC7628" s="419"/>
      <c r="BD7628" s="419"/>
      <c r="BF7628" s="419"/>
      <c r="BG7628" s="419"/>
      <c r="BH7628" s="419"/>
      <c r="BJ7628" s="419"/>
      <c r="BK7628" s="419"/>
      <c r="BL7628" s="419"/>
      <c r="BN7628" s="419"/>
      <c r="BO7628" s="419"/>
      <c r="BP7628" s="419"/>
      <c r="BR7628" s="419"/>
      <c r="BS7628" s="419"/>
      <c r="BT7628" s="419"/>
      <c r="BV7628" s="419"/>
      <c r="BW7628" s="419"/>
      <c r="BX7628" s="397"/>
      <c r="BZ7628" s="449"/>
      <c r="CB7628" s="419"/>
      <c r="CC7628" s="419"/>
      <c r="CD7628" s="419"/>
      <c r="CF7628" s="419"/>
      <c r="CG7628" s="419"/>
      <c r="CH7628" s="419"/>
    </row>
    <row r="7629" spans="3:86" ht="21" thickBot="1">
      <c r="C7629" s="425"/>
      <c r="P7629" s="431"/>
      <c r="R7629" s="419"/>
      <c r="S7629" s="446"/>
      <c r="T7629" s="419"/>
      <c r="V7629" s="196"/>
      <c r="W7629" s="419"/>
      <c r="X7629" s="419"/>
      <c r="Z7629" s="419"/>
      <c r="AA7629" s="419"/>
      <c r="AB7629" s="419"/>
      <c r="AD7629" s="419"/>
      <c r="AE7629" s="419"/>
      <c r="AF7629" s="419"/>
      <c r="AH7629" s="419"/>
      <c r="AI7629" s="419"/>
      <c r="AJ7629" s="419"/>
      <c r="AL7629" s="419"/>
      <c r="AM7629" s="419"/>
      <c r="AN7629" s="403"/>
      <c r="AO7629" s="419"/>
      <c r="AP7629" s="419"/>
      <c r="AQ7629" s="419"/>
      <c r="AR7629" s="419"/>
      <c r="AS7629" s="419"/>
      <c r="AT7629" s="419"/>
      <c r="AU7629" s="419"/>
      <c r="AV7629" s="419"/>
      <c r="AX7629" s="419"/>
      <c r="AY7629" s="419"/>
      <c r="AZ7629" s="419"/>
      <c r="BB7629" s="419"/>
      <c r="BC7629" s="419"/>
      <c r="BD7629" s="419"/>
      <c r="BF7629" s="419"/>
      <c r="BG7629" s="419"/>
      <c r="BH7629" s="419"/>
      <c r="BJ7629" s="419"/>
      <c r="BK7629" s="419"/>
      <c r="BL7629" s="419"/>
      <c r="BN7629" s="419"/>
      <c r="BO7629" s="419"/>
      <c r="BP7629" s="419"/>
      <c r="BR7629" s="419"/>
      <c r="BS7629" s="419"/>
      <c r="BT7629" s="419"/>
      <c r="BV7629" s="419"/>
      <c r="BW7629" s="419"/>
      <c r="BX7629" s="397"/>
      <c r="BZ7629" s="449"/>
      <c r="CB7629" s="419"/>
      <c r="CC7629" s="419"/>
      <c r="CD7629" s="419"/>
      <c r="CF7629" s="419"/>
      <c r="CG7629" s="419"/>
      <c r="CH7629" s="419"/>
    </row>
    <row r="7630" spans="3:86" ht="21" thickBot="1">
      <c r="C7630" s="425"/>
      <c r="P7630" s="431"/>
      <c r="R7630" s="419"/>
      <c r="S7630" s="446"/>
      <c r="T7630" s="419"/>
      <c r="V7630" s="196"/>
      <c r="W7630" s="419"/>
      <c r="X7630" s="419"/>
      <c r="Z7630" s="419"/>
      <c r="AA7630" s="419"/>
      <c r="AB7630" s="419"/>
      <c r="AD7630" s="419"/>
      <c r="AE7630" s="419"/>
      <c r="AF7630" s="419"/>
      <c r="AH7630" s="419"/>
      <c r="AI7630" s="419"/>
      <c r="AJ7630" s="419"/>
      <c r="AL7630" s="419"/>
      <c r="AM7630" s="419"/>
      <c r="AN7630" s="403"/>
      <c r="AO7630" s="419"/>
      <c r="AP7630" s="419"/>
      <c r="AQ7630" s="419"/>
      <c r="AR7630" s="419"/>
      <c r="AS7630" s="419"/>
      <c r="AT7630" s="419"/>
      <c r="AU7630" s="419"/>
      <c r="AV7630" s="419"/>
      <c r="AX7630" s="419"/>
      <c r="AY7630" s="419"/>
      <c r="AZ7630" s="419"/>
      <c r="BB7630" s="419"/>
      <c r="BC7630" s="419"/>
      <c r="BD7630" s="419"/>
      <c r="BF7630" s="419"/>
      <c r="BG7630" s="419"/>
      <c r="BH7630" s="419"/>
      <c r="BJ7630" s="419"/>
      <c r="BK7630" s="419"/>
      <c r="BL7630" s="419"/>
      <c r="BN7630" s="419"/>
      <c r="BO7630" s="419"/>
      <c r="BP7630" s="419"/>
      <c r="BR7630" s="419"/>
      <c r="BS7630" s="419"/>
      <c r="BT7630" s="419"/>
      <c r="BV7630" s="419"/>
      <c r="BW7630" s="419"/>
      <c r="BX7630" s="397"/>
      <c r="BZ7630" s="449"/>
      <c r="CB7630" s="419"/>
      <c r="CC7630" s="419"/>
      <c r="CD7630" s="419"/>
      <c r="CF7630" s="419"/>
      <c r="CG7630" s="419"/>
      <c r="CH7630" s="419"/>
    </row>
    <row r="7631" spans="3:86" ht="21" thickBot="1">
      <c r="C7631" s="425"/>
      <c r="P7631" s="431"/>
      <c r="R7631" s="419"/>
      <c r="S7631" s="446"/>
      <c r="T7631" s="419"/>
      <c r="V7631" s="196"/>
      <c r="W7631" s="419"/>
      <c r="X7631" s="419"/>
      <c r="Z7631" s="419"/>
      <c r="AA7631" s="419"/>
      <c r="AB7631" s="419"/>
      <c r="AD7631" s="419"/>
      <c r="AE7631" s="419"/>
      <c r="AF7631" s="419"/>
      <c r="AH7631" s="419"/>
      <c r="AI7631" s="419"/>
      <c r="AJ7631" s="419"/>
      <c r="AL7631" s="419"/>
      <c r="AM7631" s="419"/>
      <c r="AN7631" s="403"/>
      <c r="AO7631" s="419"/>
      <c r="AP7631" s="419"/>
      <c r="AQ7631" s="419"/>
      <c r="AR7631" s="419"/>
      <c r="AS7631" s="419"/>
      <c r="AT7631" s="419"/>
      <c r="AU7631" s="419"/>
      <c r="AV7631" s="419"/>
      <c r="AX7631" s="419"/>
      <c r="AY7631" s="419"/>
      <c r="AZ7631" s="419"/>
      <c r="BB7631" s="419"/>
      <c r="BC7631" s="419"/>
      <c r="BD7631" s="419"/>
      <c r="BF7631" s="419"/>
      <c r="BG7631" s="419"/>
      <c r="BH7631" s="419"/>
      <c r="BJ7631" s="419"/>
      <c r="BK7631" s="419"/>
      <c r="BL7631" s="419"/>
      <c r="BN7631" s="419"/>
      <c r="BO7631" s="419"/>
      <c r="BP7631" s="419"/>
      <c r="BR7631" s="419"/>
      <c r="BS7631" s="419"/>
      <c r="BT7631" s="419"/>
      <c r="BV7631" s="419"/>
      <c r="BW7631" s="419"/>
      <c r="BX7631" s="397"/>
      <c r="BZ7631" s="449"/>
      <c r="CB7631" s="419"/>
      <c r="CC7631" s="419"/>
      <c r="CD7631" s="419"/>
      <c r="CF7631" s="419"/>
      <c r="CG7631" s="419"/>
      <c r="CH7631" s="419"/>
    </row>
    <row r="7632" spans="3:86" ht="21" thickBot="1">
      <c r="C7632" s="425"/>
      <c r="P7632" s="431"/>
      <c r="R7632" s="419"/>
      <c r="S7632" s="446"/>
      <c r="T7632" s="419"/>
      <c r="V7632" s="196"/>
      <c r="W7632" s="419"/>
      <c r="X7632" s="419"/>
      <c r="Z7632" s="419"/>
      <c r="AA7632" s="419"/>
      <c r="AB7632" s="419"/>
      <c r="AD7632" s="419"/>
      <c r="AE7632" s="419"/>
      <c r="AF7632" s="419"/>
      <c r="AH7632" s="419"/>
      <c r="AI7632" s="419"/>
      <c r="AJ7632" s="419"/>
      <c r="AL7632" s="419"/>
      <c r="AM7632" s="419"/>
      <c r="AN7632" s="403"/>
      <c r="AO7632" s="419"/>
      <c r="AP7632" s="419"/>
      <c r="AQ7632" s="419"/>
      <c r="AR7632" s="419"/>
      <c r="AS7632" s="419"/>
      <c r="AT7632" s="419"/>
      <c r="AU7632" s="419"/>
      <c r="AV7632" s="419"/>
      <c r="AX7632" s="419"/>
      <c r="AY7632" s="419"/>
      <c r="AZ7632" s="419"/>
      <c r="BB7632" s="419"/>
      <c r="BC7632" s="419"/>
      <c r="BD7632" s="419"/>
      <c r="BF7632" s="419"/>
      <c r="BG7632" s="419"/>
      <c r="BH7632" s="419"/>
      <c r="BJ7632" s="419"/>
      <c r="BK7632" s="419"/>
      <c r="BL7632" s="419"/>
      <c r="BN7632" s="419"/>
      <c r="BO7632" s="419"/>
      <c r="BP7632" s="419"/>
      <c r="BR7632" s="419"/>
      <c r="BS7632" s="419"/>
      <c r="BT7632" s="419"/>
      <c r="BV7632" s="419"/>
      <c r="BW7632" s="419"/>
      <c r="BX7632" s="397"/>
      <c r="BZ7632" s="449"/>
      <c r="CB7632" s="419"/>
      <c r="CC7632" s="419"/>
      <c r="CD7632" s="419"/>
      <c r="CF7632" s="419"/>
      <c r="CG7632" s="419"/>
      <c r="CH7632" s="419"/>
    </row>
    <row r="7633" spans="3:86" ht="21" thickBot="1">
      <c r="C7633" s="425"/>
      <c r="P7633" s="431"/>
      <c r="R7633" s="419"/>
      <c r="S7633" s="446"/>
      <c r="T7633" s="419"/>
      <c r="V7633" s="196"/>
      <c r="W7633" s="419"/>
      <c r="X7633" s="419"/>
      <c r="Z7633" s="419"/>
      <c r="AA7633" s="419"/>
      <c r="AB7633" s="419"/>
      <c r="AD7633" s="419"/>
      <c r="AE7633" s="419"/>
      <c r="AF7633" s="419"/>
      <c r="AH7633" s="419"/>
      <c r="AI7633" s="419"/>
      <c r="AJ7633" s="419"/>
      <c r="AL7633" s="419"/>
      <c r="AM7633" s="419"/>
      <c r="AN7633" s="403"/>
      <c r="AO7633" s="419"/>
      <c r="AP7633" s="419"/>
      <c r="AQ7633" s="419"/>
      <c r="AR7633" s="419"/>
      <c r="AS7633" s="419"/>
      <c r="AT7633" s="419"/>
      <c r="AU7633" s="419"/>
      <c r="AV7633" s="419"/>
      <c r="AX7633" s="419"/>
      <c r="AY7633" s="419"/>
      <c r="AZ7633" s="419"/>
      <c r="BB7633" s="419"/>
      <c r="BC7633" s="419"/>
      <c r="BD7633" s="419"/>
      <c r="BF7633" s="419"/>
      <c r="BG7633" s="419"/>
      <c r="BH7633" s="419"/>
      <c r="BJ7633" s="419"/>
      <c r="BK7633" s="419"/>
      <c r="BL7633" s="419"/>
      <c r="BN7633" s="419"/>
      <c r="BO7633" s="419"/>
      <c r="BP7633" s="419"/>
      <c r="BR7633" s="419"/>
      <c r="BS7633" s="419"/>
      <c r="BT7633" s="419"/>
      <c r="BV7633" s="419"/>
      <c r="BW7633" s="419"/>
      <c r="BX7633" s="397"/>
      <c r="BZ7633" s="449"/>
      <c r="CB7633" s="419"/>
      <c r="CC7633" s="419"/>
      <c r="CD7633" s="419"/>
      <c r="CF7633" s="419"/>
      <c r="CG7633" s="419"/>
      <c r="CH7633" s="419"/>
    </row>
    <row r="7634" spans="3:86" ht="21" thickBot="1">
      <c r="C7634" s="425"/>
      <c r="P7634" s="431"/>
      <c r="R7634" s="419"/>
      <c r="S7634" s="446"/>
      <c r="T7634" s="419"/>
      <c r="V7634" s="196"/>
      <c r="W7634" s="419"/>
      <c r="X7634" s="419"/>
      <c r="Z7634" s="419"/>
      <c r="AA7634" s="419"/>
      <c r="AB7634" s="419"/>
      <c r="AD7634" s="419"/>
      <c r="AE7634" s="419"/>
      <c r="AF7634" s="419"/>
      <c r="AH7634" s="419"/>
      <c r="AI7634" s="419"/>
      <c r="AJ7634" s="419"/>
      <c r="AL7634" s="419"/>
      <c r="AM7634" s="419"/>
      <c r="AN7634" s="403"/>
      <c r="AO7634" s="419"/>
      <c r="AP7634" s="419"/>
      <c r="AQ7634" s="419"/>
      <c r="AR7634" s="419"/>
      <c r="AS7634" s="419"/>
      <c r="AT7634" s="419"/>
      <c r="AU7634" s="419"/>
      <c r="AV7634" s="419"/>
      <c r="AX7634" s="419"/>
      <c r="AY7634" s="419"/>
      <c r="AZ7634" s="419"/>
      <c r="BB7634" s="419"/>
      <c r="BC7634" s="419"/>
      <c r="BD7634" s="419"/>
      <c r="BF7634" s="419"/>
      <c r="BG7634" s="419"/>
      <c r="BH7634" s="419"/>
      <c r="BJ7634" s="419"/>
      <c r="BK7634" s="419"/>
      <c r="BL7634" s="419"/>
      <c r="BN7634" s="419"/>
      <c r="BO7634" s="419"/>
      <c r="BP7634" s="419"/>
      <c r="BR7634" s="419"/>
      <c r="BS7634" s="419"/>
      <c r="BT7634" s="419"/>
      <c r="BV7634" s="419"/>
      <c r="BW7634" s="419"/>
      <c r="BX7634" s="397"/>
      <c r="BZ7634" s="449"/>
      <c r="CB7634" s="419"/>
      <c r="CC7634" s="419"/>
      <c r="CD7634" s="419"/>
      <c r="CF7634" s="419"/>
      <c r="CG7634" s="419"/>
      <c r="CH7634" s="419"/>
    </row>
    <row r="7635" spans="3:86" ht="21" thickBot="1">
      <c r="C7635" s="425"/>
      <c r="P7635" s="431"/>
      <c r="R7635" s="419"/>
      <c r="S7635" s="446"/>
      <c r="T7635" s="419"/>
      <c r="V7635" s="196"/>
      <c r="W7635" s="419"/>
      <c r="X7635" s="419"/>
      <c r="Z7635" s="419"/>
      <c r="AA7635" s="419"/>
      <c r="AB7635" s="419"/>
      <c r="AD7635" s="419"/>
      <c r="AE7635" s="419"/>
      <c r="AF7635" s="419"/>
      <c r="AH7635" s="419"/>
      <c r="AI7635" s="419"/>
      <c r="AJ7635" s="419"/>
      <c r="AL7635" s="419"/>
      <c r="AM7635" s="419"/>
      <c r="AN7635" s="403"/>
      <c r="AO7635" s="419"/>
      <c r="AP7635" s="419"/>
      <c r="AQ7635" s="419"/>
      <c r="AR7635" s="419"/>
      <c r="AS7635" s="419"/>
      <c r="AT7635" s="419"/>
      <c r="AU7635" s="419"/>
      <c r="AV7635" s="419"/>
      <c r="AX7635" s="419"/>
      <c r="AY7635" s="419"/>
      <c r="AZ7635" s="419"/>
      <c r="BB7635" s="419"/>
      <c r="BC7635" s="419"/>
      <c r="BD7635" s="419"/>
      <c r="BF7635" s="419"/>
      <c r="BG7635" s="419"/>
      <c r="BH7635" s="419"/>
      <c r="BJ7635" s="419"/>
      <c r="BK7635" s="419"/>
      <c r="BL7635" s="419"/>
      <c r="BN7635" s="419"/>
      <c r="BO7635" s="419"/>
      <c r="BP7635" s="419"/>
      <c r="BR7635" s="419"/>
      <c r="BS7635" s="419"/>
      <c r="BT7635" s="419"/>
      <c r="BV7635" s="419"/>
      <c r="BW7635" s="419"/>
      <c r="BX7635" s="397"/>
      <c r="BZ7635" s="449"/>
      <c r="CB7635" s="419"/>
      <c r="CC7635" s="419"/>
      <c r="CD7635" s="419"/>
      <c r="CF7635" s="419"/>
      <c r="CG7635" s="419"/>
      <c r="CH7635" s="419"/>
    </row>
    <row r="7636" spans="3:86" ht="21" thickBot="1">
      <c r="C7636" s="425"/>
      <c r="P7636" s="431"/>
      <c r="R7636" s="419"/>
      <c r="S7636" s="446"/>
      <c r="T7636" s="419"/>
      <c r="V7636" s="196"/>
      <c r="W7636" s="419"/>
      <c r="X7636" s="419"/>
      <c r="Z7636" s="419"/>
      <c r="AA7636" s="419"/>
      <c r="AB7636" s="419"/>
      <c r="AD7636" s="419"/>
      <c r="AE7636" s="419"/>
      <c r="AF7636" s="419"/>
      <c r="AH7636" s="419"/>
      <c r="AI7636" s="419"/>
      <c r="AJ7636" s="419"/>
      <c r="AL7636" s="419"/>
      <c r="AM7636" s="419"/>
      <c r="AN7636" s="403"/>
      <c r="AO7636" s="419"/>
      <c r="AP7636" s="419"/>
      <c r="AQ7636" s="419"/>
      <c r="AR7636" s="419"/>
      <c r="AS7636" s="419"/>
      <c r="AT7636" s="419"/>
      <c r="AU7636" s="419"/>
      <c r="AV7636" s="419"/>
      <c r="AX7636" s="419"/>
      <c r="AY7636" s="419"/>
      <c r="AZ7636" s="419"/>
      <c r="BB7636" s="419"/>
      <c r="BC7636" s="419"/>
      <c r="BD7636" s="419"/>
      <c r="BF7636" s="419"/>
      <c r="BG7636" s="419"/>
      <c r="BH7636" s="419"/>
      <c r="BJ7636" s="419"/>
      <c r="BK7636" s="419"/>
      <c r="BL7636" s="419"/>
      <c r="BN7636" s="419"/>
      <c r="BO7636" s="419"/>
      <c r="BP7636" s="419"/>
      <c r="BR7636" s="419"/>
      <c r="BS7636" s="419"/>
      <c r="BT7636" s="419"/>
      <c r="BV7636" s="419"/>
      <c r="BW7636" s="419"/>
      <c r="BX7636" s="397"/>
      <c r="BZ7636" s="449"/>
      <c r="CB7636" s="419"/>
      <c r="CC7636" s="419"/>
      <c r="CD7636" s="419"/>
      <c r="CF7636" s="419"/>
      <c r="CG7636" s="419"/>
      <c r="CH7636" s="419"/>
    </row>
    <row r="7637" spans="3:86" ht="21" thickBot="1">
      <c r="C7637" s="425"/>
      <c r="P7637" s="431"/>
      <c r="R7637" s="419"/>
      <c r="S7637" s="446"/>
      <c r="T7637" s="419"/>
      <c r="V7637" s="196"/>
      <c r="W7637" s="419"/>
      <c r="X7637" s="419"/>
      <c r="Z7637" s="419"/>
      <c r="AA7637" s="419"/>
      <c r="AB7637" s="419"/>
      <c r="AD7637" s="419"/>
      <c r="AE7637" s="419"/>
      <c r="AF7637" s="419"/>
      <c r="AH7637" s="419"/>
      <c r="AI7637" s="419"/>
      <c r="AJ7637" s="419"/>
      <c r="AL7637" s="419"/>
      <c r="AM7637" s="419"/>
      <c r="AN7637" s="403"/>
      <c r="AO7637" s="419"/>
      <c r="AP7637" s="419"/>
      <c r="AQ7637" s="419"/>
      <c r="AR7637" s="419"/>
      <c r="AS7637" s="419"/>
      <c r="AT7637" s="419"/>
      <c r="AU7637" s="419"/>
      <c r="AV7637" s="419"/>
      <c r="AX7637" s="419"/>
      <c r="AY7637" s="419"/>
      <c r="AZ7637" s="419"/>
      <c r="BB7637" s="419"/>
      <c r="BC7637" s="419"/>
      <c r="BD7637" s="419"/>
      <c r="BF7637" s="419"/>
      <c r="BG7637" s="419"/>
      <c r="BH7637" s="419"/>
      <c r="BJ7637" s="419"/>
      <c r="BK7637" s="419"/>
      <c r="BL7637" s="419"/>
      <c r="BN7637" s="419"/>
      <c r="BO7637" s="419"/>
      <c r="BP7637" s="419"/>
      <c r="BR7637" s="419"/>
      <c r="BS7637" s="419"/>
      <c r="BT7637" s="419"/>
      <c r="BV7637" s="419"/>
      <c r="BW7637" s="419"/>
      <c r="BX7637" s="397"/>
      <c r="BZ7637" s="449"/>
      <c r="CB7637" s="419"/>
      <c r="CC7637" s="419"/>
      <c r="CD7637" s="419"/>
      <c r="CF7637" s="419"/>
      <c r="CG7637" s="419"/>
      <c r="CH7637" s="419"/>
    </row>
    <row r="7638" spans="3:86" ht="21" thickBot="1">
      <c r="C7638" s="425"/>
      <c r="P7638" s="431"/>
      <c r="R7638" s="419"/>
      <c r="S7638" s="446"/>
      <c r="T7638" s="419"/>
      <c r="V7638" s="196"/>
      <c r="W7638" s="419"/>
      <c r="X7638" s="419"/>
      <c r="Z7638" s="419"/>
      <c r="AA7638" s="419"/>
      <c r="AB7638" s="419"/>
      <c r="AD7638" s="419"/>
      <c r="AE7638" s="419"/>
      <c r="AF7638" s="419"/>
      <c r="AH7638" s="419"/>
      <c r="AI7638" s="419"/>
      <c r="AJ7638" s="419"/>
      <c r="AL7638" s="419"/>
      <c r="AM7638" s="419"/>
      <c r="AN7638" s="403"/>
      <c r="AO7638" s="419"/>
      <c r="AP7638" s="419"/>
      <c r="AQ7638" s="419"/>
      <c r="AR7638" s="419"/>
      <c r="AS7638" s="419"/>
      <c r="AT7638" s="419"/>
      <c r="AU7638" s="419"/>
      <c r="AV7638" s="419"/>
      <c r="AX7638" s="419"/>
      <c r="AY7638" s="419"/>
      <c r="AZ7638" s="419"/>
      <c r="BB7638" s="419"/>
      <c r="BC7638" s="419"/>
      <c r="BD7638" s="419"/>
      <c r="BF7638" s="419"/>
      <c r="BG7638" s="419"/>
      <c r="BH7638" s="419"/>
      <c r="BJ7638" s="419"/>
      <c r="BK7638" s="419"/>
      <c r="BL7638" s="419"/>
      <c r="BN7638" s="419"/>
      <c r="BO7638" s="419"/>
      <c r="BP7638" s="419"/>
      <c r="BR7638" s="419"/>
      <c r="BS7638" s="419"/>
      <c r="BT7638" s="419"/>
      <c r="BV7638" s="419"/>
      <c r="BW7638" s="419"/>
      <c r="BX7638" s="397"/>
      <c r="BZ7638" s="449"/>
      <c r="CB7638" s="419"/>
      <c r="CC7638" s="419"/>
      <c r="CD7638" s="419"/>
      <c r="CF7638" s="419"/>
      <c r="CG7638" s="419"/>
      <c r="CH7638" s="419"/>
    </row>
    <row r="7639" spans="3:86" ht="21" thickBot="1">
      <c r="C7639" s="425"/>
      <c r="P7639" s="431"/>
      <c r="R7639" s="419"/>
      <c r="S7639" s="446"/>
      <c r="T7639" s="419"/>
      <c r="V7639" s="196"/>
      <c r="W7639" s="419"/>
      <c r="X7639" s="419"/>
      <c r="Z7639" s="419"/>
      <c r="AA7639" s="419"/>
      <c r="AB7639" s="419"/>
      <c r="AD7639" s="419"/>
      <c r="AE7639" s="419"/>
      <c r="AF7639" s="419"/>
      <c r="AH7639" s="419"/>
      <c r="AI7639" s="419"/>
      <c r="AJ7639" s="419"/>
      <c r="AL7639" s="419"/>
      <c r="AM7639" s="419"/>
      <c r="AN7639" s="403"/>
      <c r="AO7639" s="419"/>
      <c r="AP7639" s="419"/>
      <c r="AQ7639" s="419"/>
      <c r="AR7639" s="419"/>
      <c r="AS7639" s="419"/>
      <c r="AT7639" s="419"/>
      <c r="AU7639" s="419"/>
      <c r="AV7639" s="419"/>
      <c r="AX7639" s="419"/>
      <c r="AY7639" s="419"/>
      <c r="AZ7639" s="419"/>
      <c r="BB7639" s="419"/>
      <c r="BC7639" s="419"/>
      <c r="BD7639" s="419"/>
      <c r="BF7639" s="419"/>
      <c r="BG7639" s="419"/>
      <c r="BH7639" s="419"/>
      <c r="BJ7639" s="419"/>
      <c r="BK7639" s="419"/>
      <c r="BL7639" s="419"/>
      <c r="BN7639" s="419"/>
      <c r="BO7639" s="419"/>
      <c r="BP7639" s="419"/>
      <c r="BR7639" s="419"/>
      <c r="BS7639" s="419"/>
      <c r="BT7639" s="419"/>
      <c r="BV7639" s="419"/>
      <c r="BW7639" s="419"/>
      <c r="BX7639" s="397"/>
      <c r="BZ7639" s="449"/>
      <c r="CB7639" s="419"/>
      <c r="CC7639" s="419"/>
      <c r="CD7639" s="419"/>
      <c r="CF7639" s="419"/>
      <c r="CG7639" s="419"/>
      <c r="CH7639" s="419"/>
    </row>
    <row r="7640" spans="3:86" ht="21" thickBot="1">
      <c r="C7640" s="425"/>
      <c r="P7640" s="431"/>
      <c r="R7640" s="419"/>
      <c r="S7640" s="446"/>
      <c r="T7640" s="419"/>
      <c r="V7640" s="196"/>
      <c r="W7640" s="419"/>
      <c r="X7640" s="419"/>
      <c r="Z7640" s="419"/>
      <c r="AA7640" s="419"/>
      <c r="AB7640" s="419"/>
      <c r="AD7640" s="419"/>
      <c r="AE7640" s="419"/>
      <c r="AF7640" s="419"/>
      <c r="AH7640" s="419"/>
      <c r="AI7640" s="419"/>
      <c r="AJ7640" s="419"/>
      <c r="AL7640" s="419"/>
      <c r="AM7640" s="419"/>
      <c r="AN7640" s="403"/>
      <c r="AO7640" s="419"/>
      <c r="AP7640" s="419"/>
      <c r="AQ7640" s="419"/>
      <c r="AR7640" s="419"/>
      <c r="AS7640" s="419"/>
      <c r="AT7640" s="419"/>
      <c r="AU7640" s="419"/>
      <c r="AV7640" s="419"/>
      <c r="AX7640" s="419"/>
      <c r="AY7640" s="419"/>
      <c r="AZ7640" s="419"/>
      <c r="BB7640" s="419"/>
      <c r="BC7640" s="419"/>
      <c r="BD7640" s="419"/>
      <c r="BF7640" s="419"/>
      <c r="BG7640" s="419"/>
      <c r="BH7640" s="419"/>
      <c r="BJ7640" s="419"/>
      <c r="BK7640" s="419"/>
      <c r="BL7640" s="419"/>
      <c r="BN7640" s="419"/>
      <c r="BO7640" s="419"/>
      <c r="BP7640" s="419"/>
      <c r="BR7640" s="419"/>
      <c r="BS7640" s="419"/>
      <c r="BT7640" s="419"/>
      <c r="BV7640" s="419"/>
      <c r="BW7640" s="419"/>
      <c r="BX7640" s="397"/>
      <c r="BZ7640" s="449"/>
      <c r="CB7640" s="419"/>
      <c r="CC7640" s="419"/>
      <c r="CD7640" s="419"/>
      <c r="CF7640" s="419"/>
      <c r="CG7640" s="419"/>
      <c r="CH7640" s="419"/>
    </row>
    <row r="7641" spans="3:86" ht="21" thickBot="1">
      <c r="C7641" s="425"/>
      <c r="P7641" s="431"/>
      <c r="R7641" s="419"/>
      <c r="S7641" s="446"/>
      <c r="T7641" s="419"/>
      <c r="V7641" s="196"/>
      <c r="W7641" s="419"/>
      <c r="X7641" s="419"/>
      <c r="Z7641" s="419"/>
      <c r="AA7641" s="419"/>
      <c r="AB7641" s="419"/>
      <c r="AD7641" s="419"/>
      <c r="AE7641" s="419"/>
      <c r="AF7641" s="419"/>
      <c r="AH7641" s="419"/>
      <c r="AI7641" s="419"/>
      <c r="AJ7641" s="419"/>
      <c r="AL7641" s="419"/>
      <c r="AM7641" s="419"/>
      <c r="AN7641" s="403"/>
      <c r="AO7641" s="419"/>
      <c r="AP7641" s="419"/>
      <c r="AQ7641" s="419"/>
      <c r="AR7641" s="419"/>
      <c r="AS7641" s="419"/>
      <c r="AT7641" s="419"/>
      <c r="AU7641" s="419"/>
      <c r="AV7641" s="419"/>
      <c r="AX7641" s="419"/>
      <c r="AY7641" s="419"/>
      <c r="AZ7641" s="419"/>
      <c r="BB7641" s="419"/>
      <c r="BC7641" s="419"/>
      <c r="BD7641" s="419"/>
      <c r="BF7641" s="419"/>
      <c r="BG7641" s="419"/>
      <c r="BH7641" s="419"/>
      <c r="BJ7641" s="419"/>
      <c r="BK7641" s="419"/>
      <c r="BL7641" s="419"/>
      <c r="BN7641" s="419"/>
      <c r="BO7641" s="419"/>
      <c r="BP7641" s="419"/>
      <c r="BR7641" s="419"/>
      <c r="BS7641" s="419"/>
      <c r="BT7641" s="419"/>
      <c r="BV7641" s="419"/>
      <c r="BW7641" s="419"/>
      <c r="BX7641" s="397"/>
      <c r="BZ7641" s="449"/>
      <c r="CB7641" s="419"/>
      <c r="CC7641" s="419"/>
      <c r="CD7641" s="419"/>
      <c r="CF7641" s="419"/>
      <c r="CG7641" s="419"/>
      <c r="CH7641" s="419"/>
    </row>
    <row r="7642" spans="3:86" ht="21" thickBot="1">
      <c r="C7642" s="425"/>
      <c r="P7642" s="431"/>
      <c r="R7642" s="419"/>
      <c r="S7642" s="446"/>
      <c r="T7642" s="419"/>
      <c r="V7642" s="196"/>
      <c r="W7642" s="419"/>
      <c r="X7642" s="419"/>
      <c r="Z7642" s="419"/>
      <c r="AA7642" s="419"/>
      <c r="AB7642" s="419"/>
      <c r="AD7642" s="419"/>
      <c r="AE7642" s="419"/>
      <c r="AF7642" s="419"/>
      <c r="AH7642" s="419"/>
      <c r="AI7642" s="419"/>
      <c r="AJ7642" s="419"/>
      <c r="AL7642" s="419"/>
      <c r="AM7642" s="419"/>
      <c r="AN7642" s="403"/>
      <c r="AO7642" s="419"/>
      <c r="AP7642" s="419"/>
      <c r="AQ7642" s="419"/>
      <c r="AR7642" s="419"/>
      <c r="AS7642" s="419"/>
      <c r="AT7642" s="419"/>
      <c r="AU7642" s="419"/>
      <c r="AV7642" s="419"/>
      <c r="AX7642" s="419"/>
      <c r="AY7642" s="419"/>
      <c r="AZ7642" s="419"/>
      <c r="BB7642" s="419"/>
      <c r="BC7642" s="419"/>
      <c r="BD7642" s="419"/>
      <c r="BF7642" s="419"/>
      <c r="BG7642" s="419"/>
      <c r="BH7642" s="419"/>
      <c r="BJ7642" s="419"/>
      <c r="BK7642" s="419"/>
      <c r="BL7642" s="419"/>
      <c r="BN7642" s="419"/>
      <c r="BO7642" s="419"/>
      <c r="BP7642" s="419"/>
      <c r="BR7642" s="419"/>
      <c r="BS7642" s="419"/>
      <c r="BT7642" s="419"/>
      <c r="BV7642" s="419"/>
      <c r="BW7642" s="419"/>
      <c r="BX7642" s="397"/>
      <c r="BZ7642" s="449"/>
      <c r="CB7642" s="419"/>
      <c r="CC7642" s="419"/>
      <c r="CD7642" s="419"/>
      <c r="CF7642" s="419"/>
      <c r="CG7642" s="419"/>
      <c r="CH7642" s="419"/>
    </row>
    <row r="7643" spans="3:86" ht="21" thickBot="1">
      <c r="C7643" s="425"/>
      <c r="P7643" s="431"/>
      <c r="R7643" s="419"/>
      <c r="S7643" s="446"/>
      <c r="T7643" s="419"/>
      <c r="V7643" s="196"/>
      <c r="W7643" s="419"/>
      <c r="X7643" s="419"/>
      <c r="Z7643" s="419"/>
      <c r="AA7643" s="419"/>
      <c r="AB7643" s="419"/>
      <c r="AD7643" s="419"/>
      <c r="AE7643" s="419"/>
      <c r="AF7643" s="419"/>
      <c r="AH7643" s="419"/>
      <c r="AI7643" s="419"/>
      <c r="AJ7643" s="419"/>
      <c r="AL7643" s="419"/>
      <c r="AM7643" s="419"/>
      <c r="AN7643" s="403"/>
      <c r="AO7643" s="419"/>
      <c r="AP7643" s="419"/>
      <c r="AQ7643" s="419"/>
      <c r="AR7643" s="419"/>
      <c r="AS7643" s="419"/>
      <c r="AT7643" s="419"/>
      <c r="AU7643" s="419"/>
      <c r="AV7643" s="419"/>
      <c r="AX7643" s="419"/>
      <c r="AY7643" s="419"/>
      <c r="AZ7643" s="419"/>
      <c r="BB7643" s="419"/>
      <c r="BC7643" s="419"/>
      <c r="BD7643" s="419"/>
      <c r="BF7643" s="419"/>
      <c r="BG7643" s="419"/>
      <c r="BH7643" s="419"/>
      <c r="BJ7643" s="419"/>
      <c r="BK7643" s="419"/>
      <c r="BL7643" s="419"/>
      <c r="BN7643" s="419"/>
      <c r="BO7643" s="419"/>
      <c r="BP7643" s="419"/>
      <c r="BR7643" s="419"/>
      <c r="BS7643" s="419"/>
      <c r="BT7643" s="419"/>
      <c r="BV7643" s="419"/>
      <c r="BW7643" s="419"/>
      <c r="BX7643" s="397"/>
      <c r="BZ7643" s="449"/>
      <c r="CB7643" s="419"/>
      <c r="CC7643" s="419"/>
      <c r="CD7643" s="419"/>
      <c r="CF7643" s="419"/>
      <c r="CG7643" s="419"/>
      <c r="CH7643" s="419"/>
    </row>
    <row r="7644" spans="3:86" ht="21" thickBot="1">
      <c r="C7644" s="425"/>
      <c r="P7644" s="431"/>
      <c r="R7644" s="419"/>
      <c r="S7644" s="446"/>
      <c r="T7644" s="419"/>
      <c r="V7644" s="196"/>
      <c r="W7644" s="419"/>
      <c r="X7644" s="419"/>
      <c r="Z7644" s="419"/>
      <c r="AA7644" s="419"/>
      <c r="AB7644" s="419"/>
      <c r="AD7644" s="419"/>
      <c r="AE7644" s="419"/>
      <c r="AF7644" s="419"/>
      <c r="AH7644" s="419"/>
      <c r="AI7644" s="419"/>
      <c r="AJ7644" s="419"/>
      <c r="AL7644" s="419"/>
      <c r="AM7644" s="419"/>
      <c r="AN7644" s="403"/>
      <c r="AO7644" s="419"/>
      <c r="AP7644" s="419"/>
      <c r="AQ7644" s="419"/>
      <c r="AR7644" s="419"/>
      <c r="AS7644" s="419"/>
      <c r="AT7644" s="419"/>
      <c r="AU7644" s="419"/>
      <c r="AV7644" s="419"/>
      <c r="AX7644" s="419"/>
      <c r="AY7644" s="419"/>
      <c r="AZ7644" s="419"/>
      <c r="BB7644" s="419"/>
      <c r="BC7644" s="419"/>
      <c r="BD7644" s="419"/>
      <c r="BF7644" s="419"/>
      <c r="BG7644" s="419"/>
      <c r="BH7644" s="419"/>
      <c r="BJ7644" s="419"/>
      <c r="BK7644" s="419"/>
      <c r="BL7644" s="419"/>
      <c r="BN7644" s="419"/>
      <c r="BO7644" s="419"/>
      <c r="BP7644" s="419"/>
      <c r="BR7644" s="419"/>
      <c r="BS7644" s="419"/>
      <c r="BT7644" s="419"/>
      <c r="BV7644" s="419"/>
      <c r="BW7644" s="419"/>
      <c r="BX7644" s="397"/>
      <c r="BZ7644" s="449"/>
      <c r="CB7644" s="419"/>
      <c r="CC7644" s="419"/>
      <c r="CD7644" s="419"/>
      <c r="CF7644" s="419"/>
      <c r="CG7644" s="419"/>
      <c r="CH7644" s="419"/>
    </row>
    <row r="7645" spans="3:86" ht="21" thickBot="1">
      <c r="C7645" s="425"/>
      <c r="P7645" s="431"/>
      <c r="R7645" s="419"/>
      <c r="S7645" s="446"/>
      <c r="T7645" s="419"/>
      <c r="V7645" s="196"/>
      <c r="W7645" s="419"/>
      <c r="X7645" s="419"/>
      <c r="Z7645" s="419"/>
      <c r="AA7645" s="419"/>
      <c r="AB7645" s="419"/>
      <c r="AD7645" s="419"/>
      <c r="AE7645" s="419"/>
      <c r="AF7645" s="419"/>
      <c r="AH7645" s="419"/>
      <c r="AI7645" s="419"/>
      <c r="AJ7645" s="419"/>
      <c r="AL7645" s="419"/>
      <c r="AM7645" s="419"/>
      <c r="AN7645" s="403"/>
      <c r="AO7645" s="419"/>
      <c r="AP7645" s="419"/>
      <c r="AQ7645" s="419"/>
      <c r="AR7645" s="419"/>
      <c r="AS7645" s="419"/>
      <c r="AT7645" s="419"/>
      <c r="AU7645" s="419"/>
      <c r="AV7645" s="419"/>
      <c r="AX7645" s="419"/>
      <c r="AY7645" s="419"/>
      <c r="AZ7645" s="419"/>
      <c r="BB7645" s="419"/>
      <c r="BC7645" s="419"/>
      <c r="BD7645" s="419"/>
      <c r="BF7645" s="419"/>
      <c r="BG7645" s="419"/>
      <c r="BH7645" s="419"/>
      <c r="BJ7645" s="419"/>
      <c r="BK7645" s="419"/>
      <c r="BL7645" s="419"/>
      <c r="BN7645" s="419"/>
      <c r="BO7645" s="419"/>
      <c r="BP7645" s="419"/>
      <c r="BR7645" s="419"/>
      <c r="BS7645" s="419"/>
      <c r="BT7645" s="419"/>
      <c r="BV7645" s="419"/>
      <c r="BW7645" s="419"/>
      <c r="BX7645" s="397"/>
      <c r="BZ7645" s="449"/>
      <c r="CB7645" s="419"/>
      <c r="CC7645" s="419"/>
      <c r="CD7645" s="419"/>
      <c r="CF7645" s="419"/>
      <c r="CG7645" s="419"/>
      <c r="CH7645" s="419"/>
    </row>
    <row r="7646" spans="3:86" ht="21" thickBot="1">
      <c r="C7646" s="425"/>
      <c r="P7646" s="431"/>
      <c r="R7646" s="419"/>
      <c r="S7646" s="446"/>
      <c r="T7646" s="419"/>
      <c r="V7646" s="196"/>
      <c r="W7646" s="419"/>
      <c r="X7646" s="419"/>
      <c r="Z7646" s="419"/>
      <c r="AA7646" s="419"/>
      <c r="AB7646" s="419"/>
      <c r="AD7646" s="419"/>
      <c r="AE7646" s="419"/>
      <c r="AF7646" s="419"/>
      <c r="AH7646" s="419"/>
      <c r="AI7646" s="419"/>
      <c r="AJ7646" s="419"/>
      <c r="AL7646" s="419"/>
      <c r="AM7646" s="419"/>
      <c r="AN7646" s="403"/>
      <c r="AO7646" s="419"/>
      <c r="AP7646" s="419"/>
      <c r="AQ7646" s="419"/>
      <c r="AR7646" s="419"/>
      <c r="AS7646" s="419"/>
      <c r="AT7646" s="419"/>
      <c r="AU7646" s="419"/>
      <c r="AV7646" s="419"/>
      <c r="AX7646" s="419"/>
      <c r="AY7646" s="419"/>
      <c r="AZ7646" s="419"/>
      <c r="BB7646" s="419"/>
      <c r="BC7646" s="419"/>
      <c r="BD7646" s="419"/>
      <c r="BF7646" s="419"/>
      <c r="BG7646" s="419"/>
      <c r="BH7646" s="419"/>
      <c r="BJ7646" s="419"/>
      <c r="BK7646" s="419"/>
      <c r="BL7646" s="419"/>
      <c r="BN7646" s="419"/>
      <c r="BO7646" s="419"/>
      <c r="BP7646" s="419"/>
      <c r="BR7646" s="419"/>
      <c r="BS7646" s="419"/>
      <c r="BT7646" s="419"/>
      <c r="BV7646" s="419"/>
      <c r="BW7646" s="419"/>
      <c r="BX7646" s="397"/>
      <c r="BZ7646" s="449"/>
      <c r="CB7646" s="419"/>
      <c r="CC7646" s="419"/>
      <c r="CD7646" s="419"/>
      <c r="CF7646" s="419"/>
      <c r="CG7646" s="419"/>
      <c r="CH7646" s="419"/>
    </row>
    <row r="7647" spans="3:86" ht="21" thickBot="1">
      <c r="C7647" s="425"/>
      <c r="P7647" s="431"/>
      <c r="R7647" s="419"/>
      <c r="S7647" s="446"/>
      <c r="T7647" s="419"/>
      <c r="V7647" s="196"/>
      <c r="W7647" s="419"/>
      <c r="X7647" s="419"/>
      <c r="Z7647" s="419"/>
      <c r="AA7647" s="419"/>
      <c r="AB7647" s="419"/>
      <c r="AD7647" s="419"/>
      <c r="AE7647" s="419"/>
      <c r="AF7647" s="419"/>
      <c r="AH7647" s="419"/>
      <c r="AI7647" s="419"/>
      <c r="AJ7647" s="419"/>
      <c r="AL7647" s="419"/>
      <c r="AM7647" s="419"/>
      <c r="AN7647" s="403"/>
      <c r="AO7647" s="419"/>
      <c r="AP7647" s="419"/>
      <c r="AQ7647" s="419"/>
      <c r="AR7647" s="419"/>
      <c r="AS7647" s="419"/>
      <c r="AT7647" s="419"/>
      <c r="AU7647" s="419"/>
      <c r="AV7647" s="419"/>
      <c r="AX7647" s="419"/>
      <c r="AY7647" s="419"/>
      <c r="AZ7647" s="419"/>
      <c r="BB7647" s="419"/>
      <c r="BC7647" s="419"/>
      <c r="BD7647" s="419"/>
      <c r="BF7647" s="419"/>
      <c r="BG7647" s="419"/>
      <c r="BH7647" s="419"/>
      <c r="BJ7647" s="419"/>
      <c r="BK7647" s="419"/>
      <c r="BL7647" s="419"/>
      <c r="BN7647" s="419"/>
      <c r="BO7647" s="419"/>
      <c r="BP7647" s="419"/>
      <c r="BR7647" s="419"/>
      <c r="BS7647" s="419"/>
      <c r="BT7647" s="419"/>
      <c r="BV7647" s="419"/>
      <c r="BW7647" s="419"/>
      <c r="BX7647" s="397"/>
      <c r="BZ7647" s="449"/>
      <c r="CB7647" s="419"/>
      <c r="CC7647" s="419"/>
      <c r="CD7647" s="419"/>
      <c r="CF7647" s="419"/>
      <c r="CG7647" s="419"/>
      <c r="CH7647" s="419"/>
    </row>
    <row r="7648" spans="3:86" ht="21" thickBot="1">
      <c r="C7648" s="425"/>
      <c r="P7648" s="431"/>
      <c r="R7648" s="419"/>
      <c r="S7648" s="446"/>
      <c r="T7648" s="419"/>
      <c r="V7648" s="196"/>
      <c r="W7648" s="419"/>
      <c r="X7648" s="419"/>
      <c r="Z7648" s="419"/>
      <c r="AA7648" s="419"/>
      <c r="AB7648" s="419"/>
      <c r="AD7648" s="419"/>
      <c r="AE7648" s="419"/>
      <c r="AF7648" s="419"/>
      <c r="AH7648" s="419"/>
      <c r="AI7648" s="419"/>
      <c r="AJ7648" s="419"/>
      <c r="AL7648" s="419"/>
      <c r="AM7648" s="419"/>
      <c r="AN7648" s="403"/>
      <c r="AO7648" s="419"/>
      <c r="AP7648" s="419"/>
      <c r="AQ7648" s="419"/>
      <c r="AR7648" s="419"/>
      <c r="AS7648" s="419"/>
      <c r="AT7648" s="419"/>
      <c r="AU7648" s="419"/>
      <c r="AV7648" s="419"/>
      <c r="AX7648" s="419"/>
      <c r="AY7648" s="419"/>
      <c r="AZ7648" s="419"/>
      <c r="BB7648" s="419"/>
      <c r="BC7648" s="419"/>
      <c r="BD7648" s="419"/>
      <c r="BF7648" s="419"/>
      <c r="BG7648" s="419"/>
      <c r="BH7648" s="419"/>
      <c r="BJ7648" s="419"/>
      <c r="BK7648" s="419"/>
      <c r="BL7648" s="419"/>
      <c r="BN7648" s="419"/>
      <c r="BO7648" s="419"/>
      <c r="BP7648" s="419"/>
      <c r="BR7648" s="419"/>
      <c r="BS7648" s="419"/>
      <c r="BT7648" s="419"/>
      <c r="BV7648" s="419"/>
      <c r="BW7648" s="419"/>
      <c r="BX7648" s="397"/>
      <c r="BZ7648" s="449"/>
      <c r="CB7648" s="419"/>
      <c r="CC7648" s="419"/>
      <c r="CD7648" s="419"/>
      <c r="CF7648" s="419"/>
      <c r="CG7648" s="419"/>
      <c r="CH7648" s="419"/>
    </row>
    <row r="7649" spans="3:86" ht="21" thickBot="1">
      <c r="C7649" s="425"/>
      <c r="P7649" s="431"/>
      <c r="R7649" s="419"/>
      <c r="S7649" s="446"/>
      <c r="T7649" s="419"/>
      <c r="V7649" s="196"/>
      <c r="W7649" s="419"/>
      <c r="X7649" s="419"/>
      <c r="Z7649" s="419"/>
      <c r="AA7649" s="419"/>
      <c r="AB7649" s="419"/>
      <c r="AD7649" s="419"/>
      <c r="AE7649" s="419"/>
      <c r="AF7649" s="419"/>
      <c r="AH7649" s="419"/>
      <c r="AI7649" s="419"/>
      <c r="AJ7649" s="419"/>
      <c r="AL7649" s="419"/>
      <c r="AM7649" s="419"/>
      <c r="AN7649" s="403"/>
      <c r="AO7649" s="419"/>
      <c r="AP7649" s="419"/>
      <c r="AQ7649" s="419"/>
      <c r="AR7649" s="419"/>
      <c r="AS7649" s="419"/>
      <c r="AT7649" s="419"/>
      <c r="AU7649" s="419"/>
      <c r="AV7649" s="419"/>
      <c r="AX7649" s="419"/>
      <c r="AY7649" s="419"/>
      <c r="AZ7649" s="419"/>
      <c r="BB7649" s="419"/>
      <c r="BC7649" s="419"/>
      <c r="BD7649" s="419"/>
      <c r="BF7649" s="419"/>
      <c r="BG7649" s="419"/>
      <c r="BH7649" s="419"/>
      <c r="BJ7649" s="419"/>
      <c r="BK7649" s="419"/>
      <c r="BL7649" s="419"/>
      <c r="BN7649" s="419"/>
      <c r="BO7649" s="419"/>
      <c r="BP7649" s="419"/>
      <c r="BR7649" s="419"/>
      <c r="BS7649" s="419"/>
      <c r="BT7649" s="419"/>
      <c r="BV7649" s="419"/>
      <c r="BW7649" s="419"/>
      <c r="BX7649" s="397"/>
      <c r="BZ7649" s="449"/>
      <c r="CB7649" s="419"/>
      <c r="CC7649" s="419"/>
      <c r="CD7649" s="419"/>
      <c r="CF7649" s="419"/>
      <c r="CG7649" s="419"/>
      <c r="CH7649" s="419"/>
    </row>
    <row r="7650" spans="3:86" ht="21" thickBot="1">
      <c r="C7650" s="425"/>
      <c r="P7650" s="431"/>
      <c r="R7650" s="419"/>
      <c r="S7650" s="446"/>
      <c r="T7650" s="419"/>
      <c r="V7650" s="196"/>
      <c r="W7650" s="419"/>
      <c r="X7650" s="419"/>
      <c r="Z7650" s="419"/>
      <c r="AA7650" s="419"/>
      <c r="AB7650" s="419"/>
      <c r="AD7650" s="419"/>
      <c r="AE7650" s="419"/>
      <c r="AF7650" s="419"/>
      <c r="AH7650" s="419"/>
      <c r="AI7650" s="419"/>
      <c r="AJ7650" s="419"/>
      <c r="AL7650" s="419"/>
      <c r="AM7650" s="419"/>
      <c r="AN7650" s="403"/>
      <c r="AO7650" s="419"/>
      <c r="AP7650" s="419"/>
      <c r="AQ7650" s="419"/>
      <c r="AR7650" s="419"/>
      <c r="AS7650" s="419"/>
      <c r="AT7650" s="419"/>
      <c r="AU7650" s="419"/>
      <c r="AV7650" s="419"/>
      <c r="AX7650" s="419"/>
      <c r="AY7650" s="419"/>
      <c r="AZ7650" s="419"/>
      <c r="BB7650" s="419"/>
      <c r="BC7650" s="419"/>
      <c r="BD7650" s="419"/>
      <c r="BF7650" s="419"/>
      <c r="BG7650" s="419"/>
      <c r="BH7650" s="419"/>
      <c r="BJ7650" s="419"/>
      <c r="BK7650" s="419"/>
      <c r="BL7650" s="419"/>
      <c r="BN7650" s="419"/>
      <c r="BO7650" s="419"/>
      <c r="BP7650" s="419"/>
      <c r="BR7650" s="419"/>
      <c r="BS7650" s="419"/>
      <c r="BT7650" s="419"/>
      <c r="BV7650" s="419"/>
      <c r="BW7650" s="419"/>
      <c r="BX7650" s="397"/>
      <c r="BZ7650" s="449"/>
      <c r="CB7650" s="419"/>
      <c r="CC7650" s="419"/>
      <c r="CD7650" s="419"/>
      <c r="CF7650" s="419"/>
      <c r="CG7650" s="419"/>
      <c r="CH7650" s="419"/>
    </row>
    <row r="7651" spans="3:86" ht="21" thickBot="1">
      <c r="C7651" s="425"/>
      <c r="P7651" s="431"/>
      <c r="R7651" s="419"/>
      <c r="S7651" s="446"/>
      <c r="T7651" s="419"/>
      <c r="V7651" s="196"/>
      <c r="W7651" s="419"/>
      <c r="X7651" s="419"/>
      <c r="Z7651" s="419"/>
      <c r="AA7651" s="419"/>
      <c r="AB7651" s="419"/>
      <c r="AD7651" s="419"/>
      <c r="AE7651" s="419"/>
      <c r="AF7651" s="419"/>
      <c r="AH7651" s="419"/>
      <c r="AI7651" s="419"/>
      <c r="AJ7651" s="419"/>
      <c r="AL7651" s="419"/>
      <c r="AM7651" s="419"/>
      <c r="AN7651" s="403"/>
      <c r="AO7651" s="419"/>
      <c r="AP7651" s="419"/>
      <c r="AQ7651" s="419"/>
      <c r="AR7651" s="419"/>
      <c r="AS7651" s="419"/>
      <c r="AT7651" s="419"/>
      <c r="AU7651" s="419"/>
      <c r="AV7651" s="419"/>
      <c r="AX7651" s="419"/>
      <c r="AY7651" s="419"/>
      <c r="AZ7651" s="419"/>
      <c r="BB7651" s="419"/>
      <c r="BC7651" s="419"/>
      <c r="BD7651" s="419"/>
      <c r="BF7651" s="419"/>
      <c r="BG7651" s="419"/>
      <c r="BH7651" s="419"/>
      <c r="BJ7651" s="419"/>
      <c r="BK7651" s="419"/>
      <c r="BL7651" s="419"/>
      <c r="BN7651" s="419"/>
      <c r="BO7651" s="419"/>
      <c r="BP7651" s="419"/>
      <c r="BR7651" s="419"/>
      <c r="BS7651" s="419"/>
      <c r="BT7651" s="419"/>
      <c r="BV7651" s="419"/>
      <c r="BW7651" s="419"/>
      <c r="BX7651" s="397"/>
      <c r="BZ7651" s="449"/>
      <c r="CB7651" s="419"/>
      <c r="CC7651" s="419"/>
      <c r="CD7651" s="419"/>
      <c r="CF7651" s="419"/>
      <c r="CG7651" s="419"/>
      <c r="CH7651" s="419"/>
    </row>
    <row r="7652" spans="3:86" ht="21" thickBot="1">
      <c r="C7652" s="425"/>
      <c r="P7652" s="431"/>
      <c r="R7652" s="419"/>
      <c r="S7652" s="446"/>
      <c r="T7652" s="419"/>
      <c r="V7652" s="196"/>
      <c r="W7652" s="419"/>
      <c r="X7652" s="419"/>
      <c r="Z7652" s="419"/>
      <c r="AA7652" s="419"/>
      <c r="AB7652" s="419"/>
      <c r="AD7652" s="419"/>
      <c r="AE7652" s="419"/>
      <c r="AF7652" s="419"/>
      <c r="AH7652" s="419"/>
      <c r="AI7652" s="419"/>
      <c r="AJ7652" s="419"/>
      <c r="AL7652" s="419"/>
      <c r="AM7652" s="419"/>
      <c r="AN7652" s="403"/>
      <c r="AO7652" s="419"/>
      <c r="AP7652" s="419"/>
      <c r="AQ7652" s="419"/>
      <c r="AR7652" s="419"/>
      <c r="AS7652" s="419"/>
      <c r="AT7652" s="419"/>
      <c r="AU7652" s="419"/>
      <c r="AV7652" s="419"/>
      <c r="AX7652" s="419"/>
      <c r="AY7652" s="419"/>
      <c r="AZ7652" s="419"/>
      <c r="BB7652" s="419"/>
      <c r="BC7652" s="419"/>
      <c r="BD7652" s="419"/>
      <c r="BF7652" s="419"/>
      <c r="BG7652" s="419"/>
      <c r="BH7652" s="419"/>
      <c r="BJ7652" s="419"/>
      <c r="BK7652" s="419"/>
      <c r="BL7652" s="419"/>
      <c r="BN7652" s="419"/>
      <c r="BO7652" s="419"/>
      <c r="BP7652" s="419"/>
      <c r="BR7652" s="419"/>
      <c r="BS7652" s="419"/>
      <c r="BT7652" s="419"/>
      <c r="BV7652" s="419"/>
      <c r="BW7652" s="419"/>
      <c r="BX7652" s="397"/>
      <c r="BZ7652" s="449"/>
      <c r="CB7652" s="419"/>
      <c r="CC7652" s="419"/>
      <c r="CD7652" s="419"/>
      <c r="CF7652" s="419"/>
      <c r="CG7652" s="419"/>
      <c r="CH7652" s="419"/>
    </row>
    <row r="7653" spans="3:86" ht="21" thickBot="1">
      <c r="C7653" s="425"/>
      <c r="P7653" s="431"/>
      <c r="R7653" s="419"/>
      <c r="S7653" s="446"/>
      <c r="T7653" s="419"/>
      <c r="V7653" s="196"/>
      <c r="W7653" s="419"/>
      <c r="X7653" s="419"/>
      <c r="Z7653" s="419"/>
      <c r="AA7653" s="419"/>
      <c r="AB7653" s="419"/>
      <c r="AD7653" s="419"/>
      <c r="AE7653" s="419"/>
      <c r="AF7653" s="419"/>
      <c r="AH7653" s="419"/>
      <c r="AI7653" s="419"/>
      <c r="AJ7653" s="419"/>
      <c r="AL7653" s="419"/>
      <c r="AM7653" s="419"/>
      <c r="AN7653" s="403"/>
      <c r="AO7653" s="419"/>
      <c r="AP7653" s="419"/>
      <c r="AQ7653" s="419"/>
      <c r="AR7653" s="419"/>
      <c r="AS7653" s="419"/>
      <c r="AT7653" s="419"/>
      <c r="AU7653" s="419"/>
      <c r="AV7653" s="419"/>
      <c r="AX7653" s="419"/>
      <c r="AY7653" s="419"/>
      <c r="AZ7653" s="419"/>
      <c r="BB7653" s="419"/>
      <c r="BC7653" s="419"/>
      <c r="BD7653" s="419"/>
      <c r="BF7653" s="419"/>
      <c r="BG7653" s="419"/>
      <c r="BH7653" s="419"/>
      <c r="BJ7653" s="419"/>
      <c r="BK7653" s="419"/>
      <c r="BL7653" s="419"/>
      <c r="BN7653" s="419"/>
      <c r="BO7653" s="419"/>
      <c r="BP7653" s="419"/>
      <c r="BR7653" s="419"/>
      <c r="BS7653" s="419"/>
      <c r="BT7653" s="419"/>
      <c r="BV7653" s="419"/>
      <c r="BW7653" s="419"/>
      <c r="BX7653" s="397"/>
      <c r="BZ7653" s="449"/>
      <c r="CB7653" s="419"/>
      <c r="CC7653" s="419"/>
      <c r="CD7653" s="419"/>
      <c r="CF7653" s="419"/>
      <c r="CG7653" s="419"/>
      <c r="CH7653" s="419"/>
    </row>
    <row r="7654" spans="3:86" ht="21" thickBot="1">
      <c r="C7654" s="425"/>
      <c r="P7654" s="431"/>
      <c r="R7654" s="419"/>
      <c r="S7654" s="446"/>
      <c r="T7654" s="419"/>
      <c r="V7654" s="196"/>
      <c r="W7654" s="419"/>
      <c r="X7654" s="419"/>
      <c r="Z7654" s="419"/>
      <c r="AA7654" s="419"/>
      <c r="AB7654" s="419"/>
      <c r="AD7654" s="419"/>
      <c r="AE7654" s="419"/>
      <c r="AF7654" s="419"/>
      <c r="AH7654" s="419"/>
      <c r="AI7654" s="419"/>
      <c r="AJ7654" s="419"/>
      <c r="AL7654" s="419"/>
      <c r="AM7654" s="419"/>
      <c r="AN7654" s="403"/>
      <c r="AO7654" s="419"/>
      <c r="AP7654" s="419"/>
      <c r="AQ7654" s="419"/>
      <c r="AR7654" s="419"/>
      <c r="AS7654" s="419"/>
      <c r="AT7654" s="419"/>
      <c r="AU7654" s="419"/>
      <c r="AV7654" s="419"/>
      <c r="AX7654" s="419"/>
      <c r="AY7654" s="419"/>
      <c r="AZ7654" s="419"/>
      <c r="BB7654" s="419"/>
      <c r="BC7654" s="419"/>
      <c r="BD7654" s="419"/>
      <c r="BF7654" s="419"/>
      <c r="BG7654" s="419"/>
      <c r="BH7654" s="419"/>
      <c r="BJ7654" s="419"/>
      <c r="BK7654" s="419"/>
      <c r="BL7654" s="419"/>
      <c r="BN7654" s="419"/>
      <c r="BO7654" s="419"/>
      <c r="BP7654" s="419"/>
      <c r="BR7654" s="419"/>
      <c r="BS7654" s="419"/>
      <c r="BT7654" s="419"/>
      <c r="BV7654" s="419"/>
      <c r="BW7654" s="419"/>
      <c r="BX7654" s="397"/>
      <c r="BZ7654" s="449"/>
      <c r="CB7654" s="419"/>
      <c r="CC7654" s="419"/>
      <c r="CD7654" s="419"/>
      <c r="CF7654" s="419"/>
      <c r="CG7654" s="419"/>
      <c r="CH7654" s="419"/>
    </row>
    <row r="7655" spans="3:86" ht="21" thickBot="1">
      <c r="C7655" s="425"/>
      <c r="P7655" s="431"/>
      <c r="R7655" s="419"/>
      <c r="S7655" s="446"/>
      <c r="T7655" s="419"/>
      <c r="V7655" s="196"/>
      <c r="W7655" s="419"/>
      <c r="X7655" s="419"/>
      <c r="Z7655" s="419"/>
      <c r="AA7655" s="419"/>
      <c r="AB7655" s="419"/>
      <c r="AD7655" s="419"/>
      <c r="AE7655" s="419"/>
      <c r="AF7655" s="419"/>
      <c r="AH7655" s="419"/>
      <c r="AI7655" s="419"/>
      <c r="AJ7655" s="419"/>
      <c r="AL7655" s="419"/>
      <c r="AM7655" s="419"/>
      <c r="AN7655" s="403"/>
      <c r="AO7655" s="419"/>
      <c r="AP7655" s="419"/>
      <c r="AQ7655" s="419"/>
      <c r="AR7655" s="419"/>
      <c r="AS7655" s="419"/>
      <c r="AT7655" s="419"/>
      <c r="AU7655" s="419"/>
      <c r="AV7655" s="419"/>
      <c r="AX7655" s="419"/>
      <c r="AY7655" s="419"/>
      <c r="AZ7655" s="419"/>
      <c r="BB7655" s="419"/>
      <c r="BC7655" s="419"/>
      <c r="BD7655" s="419"/>
      <c r="BF7655" s="419"/>
      <c r="BG7655" s="419"/>
      <c r="BH7655" s="419"/>
      <c r="BJ7655" s="419"/>
      <c r="BK7655" s="419"/>
      <c r="BL7655" s="419"/>
      <c r="BN7655" s="419"/>
      <c r="BO7655" s="419"/>
      <c r="BP7655" s="419"/>
      <c r="BR7655" s="419"/>
      <c r="BS7655" s="419"/>
      <c r="BT7655" s="419"/>
      <c r="BV7655" s="419"/>
      <c r="BW7655" s="419"/>
      <c r="BX7655" s="397"/>
      <c r="BZ7655" s="449"/>
      <c r="CB7655" s="419"/>
      <c r="CC7655" s="419"/>
      <c r="CD7655" s="419"/>
      <c r="CF7655" s="419"/>
      <c r="CG7655" s="419"/>
      <c r="CH7655" s="419"/>
    </row>
    <row r="7656" spans="3:86" ht="21" thickBot="1">
      <c r="C7656" s="425"/>
      <c r="P7656" s="431"/>
      <c r="R7656" s="419"/>
      <c r="S7656" s="446"/>
      <c r="T7656" s="419"/>
      <c r="V7656" s="196"/>
      <c r="W7656" s="419"/>
      <c r="X7656" s="419"/>
      <c r="Z7656" s="419"/>
      <c r="AA7656" s="419"/>
      <c r="AB7656" s="419"/>
      <c r="AD7656" s="419"/>
      <c r="AE7656" s="419"/>
      <c r="AF7656" s="419"/>
      <c r="AH7656" s="419"/>
      <c r="AI7656" s="419"/>
      <c r="AJ7656" s="419"/>
      <c r="AL7656" s="419"/>
      <c r="AM7656" s="419"/>
      <c r="AN7656" s="403"/>
      <c r="AO7656" s="419"/>
      <c r="AP7656" s="419"/>
      <c r="AQ7656" s="419"/>
      <c r="AR7656" s="419"/>
      <c r="AS7656" s="419"/>
      <c r="AT7656" s="419"/>
      <c r="AU7656" s="419"/>
      <c r="AV7656" s="419"/>
      <c r="AX7656" s="419"/>
      <c r="AY7656" s="419"/>
      <c r="AZ7656" s="419"/>
      <c r="BB7656" s="419"/>
      <c r="BC7656" s="419"/>
      <c r="BD7656" s="419"/>
      <c r="BF7656" s="419"/>
      <c r="BG7656" s="419"/>
      <c r="BH7656" s="419"/>
      <c r="BJ7656" s="419"/>
      <c r="BK7656" s="419"/>
      <c r="BL7656" s="419"/>
      <c r="BN7656" s="419"/>
      <c r="BO7656" s="419"/>
      <c r="BP7656" s="419"/>
      <c r="BR7656" s="419"/>
      <c r="BS7656" s="419"/>
      <c r="BT7656" s="419"/>
      <c r="BV7656" s="419"/>
      <c r="BW7656" s="419"/>
      <c r="BX7656" s="397"/>
      <c r="BZ7656" s="449"/>
      <c r="CB7656" s="419"/>
      <c r="CC7656" s="419"/>
      <c r="CD7656" s="419"/>
      <c r="CF7656" s="419"/>
      <c r="CG7656" s="419"/>
      <c r="CH7656" s="419"/>
    </row>
    <row r="7657" spans="3:86" ht="21" thickBot="1">
      <c r="C7657" s="425"/>
      <c r="P7657" s="431"/>
      <c r="R7657" s="419"/>
      <c r="S7657" s="446"/>
      <c r="T7657" s="419"/>
      <c r="V7657" s="196"/>
      <c r="W7657" s="419"/>
      <c r="X7657" s="419"/>
      <c r="Z7657" s="419"/>
      <c r="AA7657" s="419"/>
      <c r="AB7657" s="419"/>
      <c r="AD7657" s="419"/>
      <c r="AE7657" s="419"/>
      <c r="AF7657" s="419"/>
      <c r="AH7657" s="419"/>
      <c r="AI7657" s="419"/>
      <c r="AJ7657" s="419"/>
      <c r="AL7657" s="419"/>
      <c r="AM7657" s="419"/>
      <c r="AN7657" s="403"/>
      <c r="AO7657" s="419"/>
      <c r="AP7657" s="419"/>
      <c r="AQ7657" s="419"/>
      <c r="AR7657" s="419"/>
      <c r="AS7657" s="419"/>
      <c r="AT7657" s="419"/>
      <c r="AU7657" s="419"/>
      <c r="AV7657" s="419"/>
      <c r="AX7657" s="419"/>
      <c r="AY7657" s="419"/>
      <c r="AZ7657" s="419"/>
      <c r="BB7657" s="419"/>
      <c r="BC7657" s="419"/>
      <c r="BD7657" s="419"/>
      <c r="BF7657" s="419"/>
      <c r="BG7657" s="419"/>
      <c r="BH7657" s="419"/>
      <c r="BJ7657" s="419"/>
      <c r="BK7657" s="419"/>
      <c r="BL7657" s="419"/>
      <c r="BN7657" s="419"/>
      <c r="BO7657" s="419"/>
      <c r="BP7657" s="419"/>
      <c r="BR7657" s="419"/>
      <c r="BS7657" s="419"/>
      <c r="BT7657" s="419"/>
      <c r="BV7657" s="419"/>
      <c r="BW7657" s="419"/>
      <c r="BX7657" s="397"/>
      <c r="BZ7657" s="449"/>
      <c r="CB7657" s="419"/>
      <c r="CC7657" s="419"/>
      <c r="CD7657" s="419"/>
      <c r="CF7657" s="419"/>
      <c r="CG7657" s="419"/>
      <c r="CH7657" s="419"/>
    </row>
    <row r="7658" spans="3:86" ht="21" thickBot="1">
      <c r="C7658" s="425"/>
      <c r="P7658" s="431"/>
      <c r="R7658" s="419"/>
      <c r="S7658" s="446"/>
      <c r="T7658" s="419"/>
      <c r="V7658" s="196"/>
      <c r="W7658" s="419"/>
      <c r="X7658" s="419"/>
      <c r="Z7658" s="419"/>
      <c r="AA7658" s="419"/>
      <c r="AB7658" s="419"/>
      <c r="AD7658" s="419"/>
      <c r="AE7658" s="419"/>
      <c r="AF7658" s="419"/>
      <c r="AH7658" s="419"/>
      <c r="AI7658" s="419"/>
      <c r="AJ7658" s="419"/>
      <c r="AL7658" s="419"/>
      <c r="AM7658" s="419"/>
      <c r="AN7658" s="403"/>
      <c r="AO7658" s="419"/>
      <c r="AP7658" s="419"/>
      <c r="AQ7658" s="419"/>
      <c r="AR7658" s="419"/>
      <c r="AS7658" s="419"/>
      <c r="AT7658" s="419"/>
      <c r="AU7658" s="419"/>
      <c r="AV7658" s="419"/>
      <c r="AX7658" s="419"/>
      <c r="AY7658" s="419"/>
      <c r="AZ7658" s="419"/>
      <c r="BB7658" s="419"/>
      <c r="BC7658" s="419"/>
      <c r="BD7658" s="419"/>
      <c r="BF7658" s="419"/>
      <c r="BG7658" s="419"/>
      <c r="BH7658" s="419"/>
      <c r="BJ7658" s="419"/>
      <c r="BK7658" s="419"/>
      <c r="BL7658" s="419"/>
      <c r="BN7658" s="419"/>
      <c r="BO7658" s="419"/>
      <c r="BP7658" s="419"/>
      <c r="BR7658" s="419"/>
      <c r="BS7658" s="419"/>
      <c r="BT7658" s="419"/>
      <c r="BV7658" s="419"/>
      <c r="BW7658" s="419"/>
      <c r="BX7658" s="397"/>
      <c r="BZ7658" s="449"/>
      <c r="CB7658" s="419"/>
      <c r="CC7658" s="419"/>
      <c r="CD7658" s="419"/>
      <c r="CF7658" s="419"/>
      <c r="CG7658" s="419"/>
      <c r="CH7658" s="419"/>
    </row>
    <row r="7659" spans="3:86" ht="21" thickBot="1">
      <c r="C7659" s="425"/>
      <c r="P7659" s="431"/>
      <c r="R7659" s="419"/>
      <c r="S7659" s="446"/>
      <c r="T7659" s="419"/>
      <c r="V7659" s="196"/>
      <c r="W7659" s="419"/>
      <c r="X7659" s="419"/>
      <c r="Z7659" s="419"/>
      <c r="AA7659" s="419"/>
      <c r="AB7659" s="419"/>
      <c r="AD7659" s="419"/>
      <c r="AE7659" s="419"/>
      <c r="AF7659" s="419"/>
      <c r="AH7659" s="419"/>
      <c r="AI7659" s="419"/>
      <c r="AJ7659" s="419"/>
      <c r="AL7659" s="419"/>
      <c r="AM7659" s="419"/>
      <c r="AN7659" s="403"/>
      <c r="AO7659" s="419"/>
      <c r="AP7659" s="419"/>
      <c r="AQ7659" s="419"/>
      <c r="AR7659" s="419"/>
      <c r="AS7659" s="419"/>
      <c r="AT7659" s="419"/>
      <c r="AU7659" s="419"/>
      <c r="AV7659" s="419"/>
      <c r="AX7659" s="419"/>
      <c r="AY7659" s="419"/>
      <c r="AZ7659" s="419"/>
      <c r="BB7659" s="419"/>
      <c r="BC7659" s="419"/>
      <c r="BD7659" s="419"/>
      <c r="BF7659" s="419"/>
      <c r="BG7659" s="419"/>
      <c r="BH7659" s="419"/>
      <c r="BJ7659" s="419"/>
      <c r="BK7659" s="419"/>
      <c r="BL7659" s="419"/>
      <c r="BN7659" s="419"/>
      <c r="BO7659" s="419"/>
      <c r="BP7659" s="419"/>
      <c r="BR7659" s="419"/>
      <c r="BS7659" s="419"/>
      <c r="BT7659" s="419"/>
      <c r="BV7659" s="419"/>
      <c r="BW7659" s="419"/>
      <c r="BX7659" s="397"/>
      <c r="BZ7659" s="449"/>
      <c r="CB7659" s="419"/>
      <c r="CC7659" s="419"/>
      <c r="CD7659" s="419"/>
      <c r="CF7659" s="419"/>
      <c r="CG7659" s="419"/>
      <c r="CH7659" s="419"/>
    </row>
    <row r="7660" spans="3:86" ht="21" thickBot="1">
      <c r="C7660" s="425"/>
      <c r="P7660" s="431"/>
      <c r="R7660" s="419"/>
      <c r="S7660" s="446"/>
      <c r="T7660" s="419"/>
      <c r="V7660" s="196"/>
      <c r="W7660" s="419"/>
      <c r="X7660" s="419"/>
      <c r="Z7660" s="419"/>
      <c r="AA7660" s="419"/>
      <c r="AB7660" s="419"/>
      <c r="AD7660" s="419"/>
      <c r="AE7660" s="419"/>
      <c r="AF7660" s="419"/>
      <c r="AH7660" s="419"/>
      <c r="AI7660" s="419"/>
      <c r="AJ7660" s="419"/>
      <c r="AL7660" s="419"/>
      <c r="AM7660" s="419"/>
      <c r="AN7660" s="403"/>
      <c r="AO7660" s="419"/>
      <c r="AP7660" s="419"/>
      <c r="AQ7660" s="419"/>
      <c r="AR7660" s="419"/>
      <c r="AS7660" s="419"/>
      <c r="AT7660" s="419"/>
      <c r="AU7660" s="419"/>
      <c r="AV7660" s="419"/>
      <c r="AX7660" s="419"/>
      <c r="AY7660" s="419"/>
      <c r="AZ7660" s="419"/>
      <c r="BB7660" s="419"/>
      <c r="BC7660" s="419"/>
      <c r="BD7660" s="419"/>
      <c r="BF7660" s="419"/>
      <c r="BG7660" s="419"/>
      <c r="BH7660" s="419"/>
      <c r="BJ7660" s="419"/>
      <c r="BK7660" s="419"/>
      <c r="BL7660" s="419"/>
      <c r="BN7660" s="419"/>
      <c r="BO7660" s="419"/>
      <c r="BP7660" s="419"/>
      <c r="BR7660" s="419"/>
      <c r="BS7660" s="419"/>
      <c r="BT7660" s="419"/>
      <c r="BV7660" s="419"/>
      <c r="BW7660" s="419"/>
      <c r="BX7660" s="397"/>
      <c r="BZ7660" s="449"/>
      <c r="CB7660" s="419"/>
      <c r="CC7660" s="419"/>
      <c r="CD7660" s="419"/>
      <c r="CF7660" s="419"/>
      <c r="CG7660" s="419"/>
      <c r="CH7660" s="419"/>
    </row>
    <row r="7661" spans="3:86" ht="21" thickBot="1">
      <c r="C7661" s="425"/>
      <c r="P7661" s="431"/>
      <c r="R7661" s="419"/>
      <c r="S7661" s="446"/>
      <c r="T7661" s="419"/>
      <c r="V7661" s="196"/>
      <c r="W7661" s="419"/>
      <c r="X7661" s="419"/>
      <c r="Z7661" s="419"/>
      <c r="AA7661" s="419"/>
      <c r="AB7661" s="419"/>
      <c r="AD7661" s="419"/>
      <c r="AE7661" s="419"/>
      <c r="AF7661" s="419"/>
      <c r="AH7661" s="419"/>
      <c r="AI7661" s="419"/>
      <c r="AJ7661" s="419"/>
      <c r="AL7661" s="419"/>
      <c r="AM7661" s="419"/>
      <c r="AN7661" s="403"/>
      <c r="AO7661" s="419"/>
      <c r="AP7661" s="419"/>
      <c r="AQ7661" s="419"/>
      <c r="AR7661" s="419"/>
      <c r="AS7661" s="419"/>
      <c r="AT7661" s="419"/>
      <c r="AU7661" s="419"/>
      <c r="AV7661" s="419"/>
      <c r="AX7661" s="419"/>
      <c r="AY7661" s="419"/>
      <c r="AZ7661" s="419"/>
      <c r="BB7661" s="419"/>
      <c r="BC7661" s="419"/>
      <c r="BD7661" s="419"/>
      <c r="BF7661" s="419"/>
      <c r="BG7661" s="419"/>
      <c r="BH7661" s="419"/>
      <c r="BJ7661" s="419"/>
      <c r="BK7661" s="419"/>
      <c r="BL7661" s="419"/>
      <c r="BN7661" s="419"/>
      <c r="BO7661" s="419"/>
      <c r="BP7661" s="419"/>
      <c r="BR7661" s="419"/>
      <c r="BS7661" s="419"/>
      <c r="BT7661" s="419"/>
      <c r="BV7661" s="419"/>
      <c r="BW7661" s="419"/>
      <c r="BX7661" s="397"/>
      <c r="BZ7661" s="449"/>
      <c r="CB7661" s="419"/>
      <c r="CC7661" s="419"/>
      <c r="CD7661" s="419"/>
      <c r="CF7661" s="419"/>
      <c r="CG7661" s="419"/>
      <c r="CH7661" s="419"/>
    </row>
    <row r="7662" spans="3:86" ht="21" thickBot="1">
      <c r="C7662" s="425"/>
      <c r="P7662" s="431"/>
      <c r="R7662" s="419"/>
      <c r="S7662" s="446"/>
      <c r="T7662" s="419"/>
      <c r="V7662" s="196"/>
      <c r="W7662" s="419"/>
      <c r="X7662" s="419"/>
      <c r="Z7662" s="419"/>
      <c r="AA7662" s="419"/>
      <c r="AB7662" s="419"/>
      <c r="AD7662" s="419"/>
      <c r="AE7662" s="419"/>
      <c r="AF7662" s="419"/>
      <c r="AH7662" s="419"/>
      <c r="AI7662" s="419"/>
      <c r="AJ7662" s="419"/>
      <c r="AL7662" s="419"/>
      <c r="AM7662" s="419"/>
      <c r="AN7662" s="403"/>
      <c r="AO7662" s="419"/>
      <c r="AP7662" s="419"/>
      <c r="AQ7662" s="419"/>
      <c r="AR7662" s="419"/>
      <c r="AS7662" s="419"/>
      <c r="AT7662" s="419"/>
      <c r="AU7662" s="419"/>
      <c r="AV7662" s="419"/>
      <c r="AX7662" s="419"/>
      <c r="AY7662" s="419"/>
      <c r="AZ7662" s="419"/>
      <c r="BB7662" s="419"/>
      <c r="BC7662" s="419"/>
      <c r="BD7662" s="419"/>
      <c r="BF7662" s="419"/>
      <c r="BG7662" s="419"/>
      <c r="BH7662" s="419"/>
      <c r="BJ7662" s="419"/>
      <c r="BK7662" s="419"/>
      <c r="BL7662" s="419"/>
      <c r="BN7662" s="419"/>
      <c r="BO7662" s="419"/>
      <c r="BP7662" s="419"/>
      <c r="BR7662" s="419"/>
      <c r="BS7662" s="419"/>
      <c r="BT7662" s="419"/>
      <c r="BV7662" s="419"/>
      <c r="BW7662" s="419"/>
      <c r="BX7662" s="397"/>
      <c r="BZ7662" s="449"/>
      <c r="CB7662" s="419"/>
      <c r="CC7662" s="419"/>
      <c r="CD7662" s="419"/>
      <c r="CF7662" s="419"/>
      <c r="CG7662" s="419"/>
      <c r="CH7662" s="419"/>
    </row>
    <row r="7663" spans="3:86" ht="21" thickBot="1">
      <c r="C7663" s="425"/>
      <c r="P7663" s="431"/>
      <c r="R7663" s="419"/>
      <c r="S7663" s="446"/>
      <c r="T7663" s="419"/>
      <c r="V7663" s="196"/>
      <c r="W7663" s="419"/>
      <c r="X7663" s="419"/>
      <c r="Z7663" s="419"/>
      <c r="AA7663" s="419"/>
      <c r="AB7663" s="419"/>
      <c r="AD7663" s="419"/>
      <c r="AE7663" s="419"/>
      <c r="AF7663" s="419"/>
      <c r="AH7663" s="419"/>
      <c r="AI7663" s="419"/>
      <c r="AJ7663" s="419"/>
      <c r="AL7663" s="419"/>
      <c r="AM7663" s="419"/>
      <c r="AN7663" s="403"/>
      <c r="AO7663" s="419"/>
      <c r="AP7663" s="419"/>
      <c r="AQ7663" s="419"/>
      <c r="AR7663" s="419"/>
      <c r="AS7663" s="419"/>
      <c r="AT7663" s="419"/>
      <c r="AU7663" s="419"/>
      <c r="AV7663" s="419"/>
      <c r="AX7663" s="419"/>
      <c r="AY7663" s="419"/>
      <c r="AZ7663" s="419"/>
      <c r="BB7663" s="419"/>
      <c r="BC7663" s="419"/>
      <c r="BD7663" s="419"/>
      <c r="BF7663" s="419"/>
      <c r="BG7663" s="419"/>
      <c r="BH7663" s="419"/>
      <c r="BJ7663" s="419"/>
      <c r="BK7663" s="419"/>
      <c r="BL7663" s="419"/>
      <c r="BN7663" s="419"/>
      <c r="BO7663" s="419"/>
      <c r="BP7663" s="419"/>
      <c r="BR7663" s="419"/>
      <c r="BS7663" s="419"/>
      <c r="BT7663" s="419"/>
      <c r="BV7663" s="419"/>
      <c r="BW7663" s="419"/>
      <c r="BX7663" s="397"/>
      <c r="BZ7663" s="449"/>
      <c r="CB7663" s="419"/>
      <c r="CC7663" s="419"/>
      <c r="CD7663" s="419"/>
      <c r="CF7663" s="419"/>
      <c r="CG7663" s="419"/>
      <c r="CH7663" s="419"/>
    </row>
    <row r="7664" spans="3:86" ht="21" thickBot="1">
      <c r="C7664" s="425"/>
      <c r="P7664" s="431"/>
      <c r="R7664" s="419"/>
      <c r="S7664" s="446"/>
      <c r="T7664" s="419"/>
      <c r="V7664" s="196"/>
      <c r="W7664" s="419"/>
      <c r="X7664" s="419"/>
      <c r="Z7664" s="419"/>
      <c r="AA7664" s="419"/>
      <c r="AB7664" s="419"/>
      <c r="AD7664" s="419"/>
      <c r="AE7664" s="419"/>
      <c r="AF7664" s="419"/>
      <c r="AH7664" s="419"/>
      <c r="AI7664" s="419"/>
      <c r="AJ7664" s="419"/>
      <c r="AL7664" s="419"/>
      <c r="AM7664" s="419"/>
      <c r="AN7664" s="403"/>
      <c r="AO7664" s="419"/>
      <c r="AP7664" s="419"/>
      <c r="AQ7664" s="419"/>
      <c r="AR7664" s="419"/>
      <c r="AS7664" s="419"/>
      <c r="AT7664" s="419"/>
      <c r="AU7664" s="419"/>
      <c r="AV7664" s="419"/>
      <c r="AX7664" s="419"/>
      <c r="AY7664" s="419"/>
      <c r="AZ7664" s="419"/>
      <c r="BB7664" s="419"/>
      <c r="BC7664" s="419"/>
      <c r="BD7664" s="419"/>
      <c r="BF7664" s="419"/>
      <c r="BG7664" s="419"/>
      <c r="BH7664" s="419"/>
      <c r="BJ7664" s="419"/>
      <c r="BK7664" s="419"/>
      <c r="BL7664" s="419"/>
      <c r="BN7664" s="419"/>
      <c r="BO7664" s="419"/>
      <c r="BP7664" s="419"/>
      <c r="BR7664" s="419"/>
      <c r="BS7664" s="419"/>
      <c r="BT7664" s="419"/>
      <c r="BV7664" s="419"/>
      <c r="BW7664" s="419"/>
      <c r="BX7664" s="397"/>
      <c r="BZ7664" s="449"/>
      <c r="CB7664" s="419"/>
      <c r="CC7664" s="419"/>
      <c r="CD7664" s="419"/>
      <c r="CF7664" s="419"/>
      <c r="CG7664" s="419"/>
      <c r="CH7664" s="419"/>
    </row>
    <row r="7665" spans="3:86" ht="21" thickBot="1">
      <c r="C7665" s="425"/>
      <c r="P7665" s="431"/>
      <c r="R7665" s="419"/>
      <c r="S7665" s="446"/>
      <c r="T7665" s="419"/>
      <c r="V7665" s="196"/>
      <c r="W7665" s="419"/>
      <c r="X7665" s="419"/>
      <c r="Z7665" s="419"/>
      <c r="AA7665" s="419"/>
      <c r="AB7665" s="419"/>
      <c r="AD7665" s="419"/>
      <c r="AE7665" s="419"/>
      <c r="AF7665" s="419"/>
      <c r="AH7665" s="419"/>
      <c r="AI7665" s="419"/>
      <c r="AJ7665" s="419"/>
      <c r="AL7665" s="419"/>
      <c r="AM7665" s="419"/>
      <c r="AN7665" s="403"/>
      <c r="AO7665" s="419"/>
      <c r="AP7665" s="419"/>
      <c r="AQ7665" s="419"/>
      <c r="AR7665" s="419"/>
      <c r="AS7665" s="419"/>
      <c r="AT7665" s="419"/>
      <c r="AU7665" s="419"/>
      <c r="AV7665" s="419"/>
      <c r="AX7665" s="419"/>
      <c r="AY7665" s="419"/>
      <c r="AZ7665" s="419"/>
      <c r="BB7665" s="419"/>
      <c r="BC7665" s="419"/>
      <c r="BD7665" s="419"/>
      <c r="BF7665" s="419"/>
      <c r="BG7665" s="419"/>
      <c r="BH7665" s="419"/>
      <c r="BJ7665" s="419"/>
      <c r="BK7665" s="419"/>
      <c r="BL7665" s="419"/>
      <c r="BN7665" s="419"/>
      <c r="BO7665" s="419"/>
      <c r="BP7665" s="419"/>
      <c r="BR7665" s="419"/>
      <c r="BS7665" s="419"/>
      <c r="BT7665" s="419"/>
      <c r="BV7665" s="419"/>
      <c r="BW7665" s="419"/>
      <c r="BX7665" s="397"/>
      <c r="BZ7665" s="449"/>
      <c r="CB7665" s="419"/>
      <c r="CC7665" s="419"/>
      <c r="CD7665" s="419"/>
      <c r="CF7665" s="419"/>
      <c r="CG7665" s="419"/>
      <c r="CH7665" s="419"/>
    </row>
    <row r="7666" spans="3:86" ht="21" thickBot="1">
      <c r="C7666" s="425"/>
      <c r="P7666" s="431"/>
      <c r="R7666" s="419"/>
      <c r="S7666" s="446"/>
      <c r="T7666" s="419"/>
      <c r="V7666" s="196"/>
      <c r="W7666" s="419"/>
      <c r="X7666" s="419"/>
      <c r="Z7666" s="419"/>
      <c r="AA7666" s="419"/>
      <c r="AB7666" s="419"/>
      <c r="AD7666" s="419"/>
      <c r="AE7666" s="419"/>
      <c r="AF7666" s="419"/>
      <c r="AH7666" s="419"/>
      <c r="AI7666" s="419"/>
      <c r="AJ7666" s="419"/>
      <c r="AL7666" s="419"/>
      <c r="AM7666" s="419"/>
      <c r="AN7666" s="403"/>
      <c r="AO7666" s="419"/>
      <c r="AP7666" s="419"/>
      <c r="AQ7666" s="419"/>
      <c r="AR7666" s="419"/>
      <c r="AS7666" s="419"/>
      <c r="AT7666" s="419"/>
      <c r="AU7666" s="419"/>
      <c r="AV7666" s="419"/>
      <c r="AX7666" s="419"/>
      <c r="AY7666" s="419"/>
      <c r="AZ7666" s="419"/>
      <c r="BB7666" s="419"/>
      <c r="BC7666" s="419"/>
      <c r="BD7666" s="419"/>
      <c r="BF7666" s="419"/>
      <c r="BG7666" s="419"/>
      <c r="BH7666" s="419"/>
      <c r="BJ7666" s="419"/>
      <c r="BK7666" s="419"/>
      <c r="BL7666" s="419"/>
      <c r="BN7666" s="419"/>
      <c r="BO7666" s="419"/>
      <c r="BP7666" s="419"/>
      <c r="BR7666" s="419"/>
      <c r="BS7666" s="419"/>
      <c r="BT7666" s="419"/>
      <c r="BV7666" s="419"/>
      <c r="BW7666" s="419"/>
      <c r="BX7666" s="397"/>
      <c r="BZ7666" s="449"/>
      <c r="CB7666" s="419"/>
      <c r="CC7666" s="419"/>
      <c r="CD7666" s="419"/>
      <c r="CF7666" s="419"/>
      <c r="CG7666" s="419"/>
      <c r="CH7666" s="419"/>
    </row>
    <row r="7667" spans="3:86" ht="21" thickBot="1">
      <c r="C7667" s="425"/>
      <c r="P7667" s="431"/>
      <c r="R7667" s="419"/>
      <c r="S7667" s="446"/>
      <c r="T7667" s="419"/>
      <c r="V7667" s="196"/>
      <c r="W7667" s="419"/>
      <c r="X7667" s="419"/>
      <c r="Z7667" s="419"/>
      <c r="AA7667" s="419"/>
      <c r="AB7667" s="419"/>
      <c r="AD7667" s="419"/>
      <c r="AE7667" s="419"/>
      <c r="AF7667" s="419"/>
      <c r="AH7667" s="419"/>
      <c r="AI7667" s="419"/>
      <c r="AJ7667" s="419"/>
      <c r="AL7667" s="419"/>
      <c r="AM7667" s="419"/>
      <c r="AN7667" s="403"/>
      <c r="AO7667" s="419"/>
      <c r="AP7667" s="419"/>
      <c r="AQ7667" s="419"/>
      <c r="AR7667" s="419"/>
      <c r="AS7667" s="419"/>
      <c r="AT7667" s="419"/>
      <c r="AU7667" s="419"/>
      <c r="AV7667" s="419"/>
      <c r="AX7667" s="419"/>
      <c r="AY7667" s="419"/>
      <c r="AZ7667" s="419"/>
      <c r="BB7667" s="419"/>
      <c r="BC7667" s="419"/>
      <c r="BD7667" s="419"/>
      <c r="BF7667" s="419"/>
      <c r="BG7667" s="419"/>
      <c r="BH7667" s="419"/>
      <c r="BJ7667" s="419"/>
      <c r="BK7667" s="419"/>
      <c r="BL7667" s="419"/>
      <c r="BN7667" s="419"/>
      <c r="BO7667" s="419"/>
      <c r="BP7667" s="419"/>
      <c r="BR7667" s="419"/>
      <c r="BS7667" s="419"/>
      <c r="BT7667" s="419"/>
      <c r="BV7667" s="419"/>
      <c r="BW7667" s="419"/>
      <c r="BX7667" s="397"/>
      <c r="BZ7667" s="449"/>
      <c r="CB7667" s="419"/>
      <c r="CC7667" s="419"/>
      <c r="CD7667" s="419"/>
      <c r="CF7667" s="419"/>
      <c r="CG7667" s="419"/>
      <c r="CH7667" s="419"/>
    </row>
    <row r="7668" spans="3:86" ht="21" thickBot="1">
      <c r="C7668" s="425"/>
      <c r="P7668" s="431"/>
      <c r="R7668" s="419"/>
      <c r="S7668" s="446"/>
      <c r="T7668" s="419"/>
      <c r="V7668" s="196"/>
      <c r="W7668" s="419"/>
      <c r="X7668" s="419"/>
      <c r="Z7668" s="419"/>
      <c r="AA7668" s="419"/>
      <c r="AB7668" s="419"/>
      <c r="AD7668" s="419"/>
      <c r="AE7668" s="419"/>
      <c r="AF7668" s="419"/>
      <c r="AH7668" s="419"/>
      <c r="AI7668" s="419"/>
      <c r="AJ7668" s="419"/>
      <c r="AL7668" s="419"/>
      <c r="AM7668" s="419"/>
      <c r="AN7668" s="403"/>
      <c r="AO7668" s="419"/>
      <c r="AP7668" s="419"/>
      <c r="AQ7668" s="419"/>
      <c r="AR7668" s="419"/>
      <c r="AS7668" s="419"/>
      <c r="AT7668" s="419"/>
      <c r="AU7668" s="419"/>
      <c r="AV7668" s="419"/>
      <c r="AX7668" s="419"/>
      <c r="AY7668" s="419"/>
      <c r="AZ7668" s="419"/>
      <c r="BB7668" s="419"/>
      <c r="BC7668" s="419"/>
      <c r="BD7668" s="419"/>
      <c r="BF7668" s="419"/>
      <c r="BG7668" s="419"/>
      <c r="BH7668" s="419"/>
      <c r="BJ7668" s="419"/>
      <c r="BK7668" s="419"/>
      <c r="BL7668" s="419"/>
      <c r="BN7668" s="419"/>
      <c r="BO7668" s="419"/>
      <c r="BP7668" s="419"/>
      <c r="BR7668" s="419"/>
      <c r="BS7668" s="419"/>
      <c r="BT7668" s="419"/>
      <c r="BV7668" s="419"/>
      <c r="BW7668" s="419"/>
      <c r="BX7668" s="397"/>
      <c r="BZ7668" s="449"/>
      <c r="CB7668" s="419"/>
      <c r="CC7668" s="419"/>
      <c r="CD7668" s="419"/>
      <c r="CF7668" s="419"/>
      <c r="CG7668" s="419"/>
      <c r="CH7668" s="419"/>
    </row>
    <row r="7669" spans="3:86" ht="21" thickBot="1">
      <c r="C7669" s="425"/>
      <c r="P7669" s="431"/>
      <c r="R7669" s="419"/>
      <c r="S7669" s="446"/>
      <c r="T7669" s="419"/>
      <c r="V7669" s="196"/>
      <c r="W7669" s="419"/>
      <c r="X7669" s="419"/>
      <c r="Z7669" s="419"/>
      <c r="AA7669" s="419"/>
      <c r="AB7669" s="419"/>
      <c r="AD7669" s="419"/>
      <c r="AE7669" s="419"/>
      <c r="AF7669" s="419"/>
      <c r="AH7669" s="419"/>
      <c r="AI7669" s="419"/>
      <c r="AJ7669" s="419"/>
      <c r="AL7669" s="419"/>
      <c r="AM7669" s="419"/>
      <c r="AN7669" s="403"/>
      <c r="AO7669" s="419"/>
      <c r="AP7669" s="419"/>
      <c r="AQ7669" s="419"/>
      <c r="AR7669" s="419"/>
      <c r="AS7669" s="419"/>
      <c r="AT7669" s="419"/>
      <c r="AU7669" s="419"/>
      <c r="AV7669" s="419"/>
      <c r="AX7669" s="419"/>
      <c r="AY7669" s="419"/>
      <c r="AZ7669" s="419"/>
      <c r="BB7669" s="419"/>
      <c r="BC7669" s="419"/>
      <c r="BD7669" s="419"/>
      <c r="BF7669" s="419"/>
      <c r="BG7669" s="419"/>
      <c r="BH7669" s="419"/>
      <c r="BJ7669" s="419"/>
      <c r="BK7669" s="419"/>
      <c r="BL7669" s="419"/>
      <c r="BN7669" s="419"/>
      <c r="BO7669" s="419"/>
      <c r="BP7669" s="419"/>
      <c r="BR7669" s="419"/>
      <c r="BS7669" s="419"/>
      <c r="BT7669" s="419"/>
      <c r="BV7669" s="419"/>
      <c r="BW7669" s="419"/>
      <c r="BX7669" s="397"/>
      <c r="BZ7669" s="449"/>
      <c r="CB7669" s="419"/>
      <c r="CC7669" s="419"/>
      <c r="CD7669" s="419"/>
      <c r="CF7669" s="419"/>
      <c r="CG7669" s="419"/>
      <c r="CH7669" s="419"/>
    </row>
    <row r="7670" spans="3:86" ht="21" thickBot="1">
      <c r="C7670" s="425"/>
      <c r="P7670" s="431"/>
      <c r="R7670" s="419"/>
      <c r="S7670" s="446"/>
      <c r="T7670" s="419"/>
      <c r="V7670" s="196"/>
      <c r="W7670" s="419"/>
      <c r="X7670" s="419"/>
      <c r="Z7670" s="419"/>
      <c r="AA7670" s="419"/>
      <c r="AB7670" s="419"/>
      <c r="AD7670" s="419"/>
      <c r="AE7670" s="419"/>
      <c r="AF7670" s="419"/>
      <c r="AH7670" s="419"/>
      <c r="AI7670" s="419"/>
      <c r="AJ7670" s="419"/>
      <c r="AL7670" s="419"/>
      <c r="AM7670" s="419"/>
      <c r="AN7670" s="403"/>
      <c r="AO7670" s="419"/>
      <c r="AP7670" s="419"/>
      <c r="AQ7670" s="419"/>
      <c r="AR7670" s="419"/>
      <c r="AS7670" s="419"/>
      <c r="AT7670" s="419"/>
      <c r="AU7670" s="419"/>
      <c r="AV7670" s="419"/>
      <c r="AX7670" s="419"/>
      <c r="AY7670" s="419"/>
      <c r="AZ7670" s="419"/>
      <c r="BB7670" s="419"/>
      <c r="BC7670" s="419"/>
      <c r="BD7670" s="419"/>
      <c r="BF7670" s="419"/>
      <c r="BG7670" s="419"/>
      <c r="BH7670" s="419"/>
      <c r="BJ7670" s="419"/>
      <c r="BK7670" s="419"/>
      <c r="BL7670" s="419"/>
      <c r="BN7670" s="419"/>
      <c r="BO7670" s="419"/>
      <c r="BP7670" s="419"/>
      <c r="BR7670" s="419"/>
      <c r="BS7670" s="419"/>
      <c r="BT7670" s="419"/>
      <c r="BV7670" s="419"/>
      <c r="BW7670" s="419"/>
      <c r="BX7670" s="397"/>
      <c r="BZ7670" s="449"/>
      <c r="CB7670" s="419"/>
      <c r="CC7670" s="419"/>
      <c r="CD7670" s="419"/>
      <c r="CF7670" s="419"/>
      <c r="CG7670" s="419"/>
      <c r="CH7670" s="419"/>
    </row>
    <row r="7671" spans="3:86" ht="21" thickBot="1">
      <c r="C7671" s="425"/>
      <c r="P7671" s="431"/>
      <c r="R7671" s="419"/>
      <c r="S7671" s="446"/>
      <c r="T7671" s="419"/>
      <c r="V7671" s="196"/>
      <c r="W7671" s="419"/>
      <c r="X7671" s="419"/>
      <c r="Z7671" s="419"/>
      <c r="AA7671" s="419"/>
      <c r="AB7671" s="419"/>
      <c r="AD7671" s="419"/>
      <c r="AE7671" s="419"/>
      <c r="AF7671" s="419"/>
      <c r="AH7671" s="419"/>
      <c r="AI7671" s="419"/>
      <c r="AJ7671" s="419"/>
      <c r="AL7671" s="419"/>
      <c r="AM7671" s="419"/>
      <c r="AN7671" s="403"/>
      <c r="AO7671" s="419"/>
      <c r="AP7671" s="419"/>
      <c r="AQ7671" s="419"/>
      <c r="AR7671" s="419"/>
      <c r="AS7671" s="419"/>
      <c r="AT7671" s="419"/>
      <c r="AU7671" s="419"/>
      <c r="AV7671" s="419"/>
      <c r="AX7671" s="419"/>
      <c r="AY7671" s="419"/>
      <c r="AZ7671" s="419"/>
      <c r="BB7671" s="419"/>
      <c r="BC7671" s="419"/>
      <c r="BD7671" s="419"/>
      <c r="BF7671" s="419"/>
      <c r="BG7671" s="419"/>
      <c r="BH7671" s="419"/>
      <c r="BJ7671" s="419"/>
      <c r="BK7671" s="419"/>
      <c r="BL7671" s="419"/>
      <c r="BN7671" s="419"/>
      <c r="BO7671" s="419"/>
      <c r="BP7671" s="419"/>
      <c r="BR7671" s="419"/>
      <c r="BS7671" s="419"/>
      <c r="BT7671" s="419"/>
      <c r="BV7671" s="419"/>
      <c r="BW7671" s="419"/>
      <c r="BX7671" s="397"/>
      <c r="BZ7671" s="449"/>
      <c r="CB7671" s="419"/>
      <c r="CC7671" s="419"/>
      <c r="CD7671" s="419"/>
      <c r="CF7671" s="419"/>
      <c r="CG7671" s="419"/>
      <c r="CH7671" s="419"/>
    </row>
    <row r="7672" spans="3:86" ht="21" thickBot="1">
      <c r="C7672" s="425"/>
      <c r="P7672" s="431"/>
      <c r="R7672" s="419"/>
      <c r="S7672" s="446"/>
      <c r="T7672" s="419"/>
      <c r="V7672" s="196"/>
      <c r="W7672" s="419"/>
      <c r="X7672" s="419"/>
      <c r="Z7672" s="419"/>
      <c r="AA7672" s="419"/>
      <c r="AB7672" s="419"/>
      <c r="AD7672" s="419"/>
      <c r="AE7672" s="419"/>
      <c r="AF7672" s="419"/>
      <c r="AH7672" s="419"/>
      <c r="AI7672" s="419"/>
      <c r="AJ7672" s="419"/>
      <c r="AL7672" s="419"/>
      <c r="AM7672" s="419"/>
      <c r="AN7672" s="403"/>
      <c r="AO7672" s="419"/>
      <c r="AP7672" s="419"/>
      <c r="AQ7672" s="419"/>
      <c r="AR7672" s="419"/>
      <c r="AS7672" s="419"/>
      <c r="AT7672" s="419"/>
      <c r="AU7672" s="419"/>
      <c r="AV7672" s="419"/>
      <c r="AX7672" s="419"/>
      <c r="AY7672" s="419"/>
      <c r="AZ7672" s="419"/>
      <c r="BB7672" s="419"/>
      <c r="BC7672" s="419"/>
      <c r="BD7672" s="419"/>
      <c r="BF7672" s="419"/>
      <c r="BG7672" s="419"/>
      <c r="BH7672" s="419"/>
      <c r="BJ7672" s="419"/>
      <c r="BK7672" s="419"/>
      <c r="BL7672" s="419"/>
      <c r="BN7672" s="419"/>
      <c r="BO7672" s="419"/>
      <c r="BP7672" s="419"/>
      <c r="BR7672" s="419"/>
      <c r="BS7672" s="419"/>
      <c r="BT7672" s="419"/>
      <c r="BV7672" s="419"/>
      <c r="BW7672" s="419"/>
      <c r="BX7672" s="397"/>
      <c r="BZ7672" s="449"/>
      <c r="CB7672" s="419"/>
      <c r="CC7672" s="419"/>
      <c r="CD7672" s="419"/>
      <c r="CF7672" s="419"/>
      <c r="CG7672" s="419"/>
      <c r="CH7672" s="419"/>
    </row>
    <row r="7673" spans="3:86" ht="21" thickBot="1">
      <c r="C7673" s="425"/>
      <c r="P7673" s="431"/>
      <c r="R7673" s="419"/>
      <c r="S7673" s="446"/>
      <c r="T7673" s="419"/>
      <c r="V7673" s="196"/>
      <c r="W7673" s="419"/>
      <c r="X7673" s="419"/>
      <c r="Z7673" s="419"/>
      <c r="AA7673" s="419"/>
      <c r="AB7673" s="419"/>
      <c r="AD7673" s="419"/>
      <c r="AE7673" s="419"/>
      <c r="AF7673" s="419"/>
      <c r="AH7673" s="419"/>
      <c r="AI7673" s="419"/>
      <c r="AJ7673" s="419"/>
      <c r="AL7673" s="419"/>
      <c r="AM7673" s="419"/>
      <c r="AN7673" s="403"/>
      <c r="AO7673" s="419"/>
      <c r="AP7673" s="419"/>
      <c r="AQ7673" s="419"/>
      <c r="AR7673" s="419"/>
      <c r="AS7673" s="419"/>
      <c r="AT7673" s="419"/>
      <c r="AU7673" s="419"/>
      <c r="AV7673" s="419"/>
      <c r="AX7673" s="419"/>
      <c r="AY7673" s="419"/>
      <c r="AZ7673" s="419"/>
      <c r="BB7673" s="419"/>
      <c r="BC7673" s="419"/>
      <c r="BD7673" s="419"/>
      <c r="BF7673" s="419"/>
      <c r="BG7673" s="419"/>
      <c r="BH7673" s="419"/>
      <c r="BJ7673" s="419"/>
      <c r="BK7673" s="419"/>
      <c r="BL7673" s="419"/>
      <c r="BN7673" s="419"/>
      <c r="BO7673" s="419"/>
      <c r="BP7673" s="419"/>
      <c r="BR7673" s="419"/>
      <c r="BS7673" s="419"/>
      <c r="BT7673" s="419"/>
      <c r="BV7673" s="419"/>
      <c r="BW7673" s="419"/>
      <c r="BX7673" s="397"/>
      <c r="BZ7673" s="449"/>
      <c r="CB7673" s="419"/>
      <c r="CC7673" s="419"/>
      <c r="CD7673" s="419"/>
      <c r="CF7673" s="419"/>
      <c r="CG7673" s="419"/>
      <c r="CH7673" s="419"/>
    </row>
    <row r="7674" spans="3:86" ht="21" thickBot="1">
      <c r="C7674" s="425"/>
      <c r="P7674" s="431"/>
      <c r="R7674" s="419"/>
      <c r="S7674" s="446"/>
      <c r="T7674" s="419"/>
      <c r="V7674" s="196"/>
      <c r="W7674" s="419"/>
      <c r="X7674" s="419"/>
      <c r="Z7674" s="419"/>
      <c r="AA7674" s="419"/>
      <c r="AB7674" s="419"/>
      <c r="AD7674" s="419"/>
      <c r="AE7674" s="419"/>
      <c r="AF7674" s="419"/>
      <c r="AH7674" s="419"/>
      <c r="AI7674" s="419"/>
      <c r="AJ7674" s="419"/>
      <c r="AL7674" s="419"/>
      <c r="AM7674" s="419"/>
      <c r="AN7674" s="403"/>
      <c r="AO7674" s="419"/>
      <c r="AP7674" s="419"/>
      <c r="AQ7674" s="419"/>
      <c r="AR7674" s="419"/>
      <c r="AS7674" s="419"/>
      <c r="AT7674" s="419"/>
      <c r="AU7674" s="419"/>
      <c r="AV7674" s="419"/>
      <c r="AX7674" s="419"/>
      <c r="AY7674" s="419"/>
      <c r="AZ7674" s="419"/>
      <c r="BB7674" s="419"/>
      <c r="BC7674" s="419"/>
      <c r="BD7674" s="419"/>
      <c r="BF7674" s="419"/>
      <c r="BG7674" s="419"/>
      <c r="BH7674" s="419"/>
      <c r="BJ7674" s="419"/>
      <c r="BK7674" s="419"/>
      <c r="BL7674" s="419"/>
      <c r="BN7674" s="419"/>
      <c r="BO7674" s="419"/>
      <c r="BP7674" s="419"/>
      <c r="BR7674" s="419"/>
      <c r="BS7674" s="419"/>
      <c r="BT7674" s="419"/>
      <c r="BV7674" s="419"/>
      <c r="BW7674" s="419"/>
      <c r="BX7674" s="397"/>
      <c r="BZ7674" s="449"/>
      <c r="CB7674" s="419"/>
      <c r="CC7674" s="419"/>
      <c r="CD7674" s="419"/>
      <c r="CF7674" s="419"/>
      <c r="CG7674" s="419"/>
      <c r="CH7674" s="419"/>
    </row>
    <row r="7675" spans="3:86" ht="21" thickBot="1">
      <c r="C7675" s="425"/>
      <c r="P7675" s="431"/>
      <c r="R7675" s="419"/>
      <c r="S7675" s="446"/>
      <c r="T7675" s="419"/>
      <c r="V7675" s="196"/>
      <c r="W7675" s="419"/>
      <c r="X7675" s="419"/>
      <c r="Z7675" s="419"/>
      <c r="AA7675" s="419"/>
      <c r="AB7675" s="419"/>
      <c r="AD7675" s="419"/>
      <c r="AE7675" s="419"/>
      <c r="AF7675" s="419"/>
      <c r="AH7675" s="419"/>
      <c r="AI7675" s="419"/>
      <c r="AJ7675" s="419"/>
      <c r="AL7675" s="419"/>
      <c r="AM7675" s="419"/>
      <c r="AN7675" s="403"/>
      <c r="AO7675" s="419"/>
      <c r="AP7675" s="419"/>
      <c r="AQ7675" s="419"/>
      <c r="AR7675" s="419"/>
      <c r="AS7675" s="419"/>
      <c r="AT7675" s="419"/>
      <c r="AU7675" s="419"/>
      <c r="AV7675" s="419"/>
      <c r="AX7675" s="419"/>
      <c r="AY7675" s="419"/>
      <c r="AZ7675" s="419"/>
      <c r="BB7675" s="419"/>
      <c r="BC7675" s="419"/>
      <c r="BD7675" s="419"/>
      <c r="BF7675" s="419"/>
      <c r="BG7675" s="419"/>
      <c r="BH7675" s="419"/>
      <c r="BJ7675" s="419"/>
      <c r="BK7675" s="419"/>
      <c r="BL7675" s="419"/>
      <c r="BN7675" s="419"/>
      <c r="BO7675" s="419"/>
      <c r="BP7675" s="419"/>
      <c r="BR7675" s="419"/>
      <c r="BS7675" s="419"/>
      <c r="BT7675" s="419"/>
      <c r="BV7675" s="419"/>
      <c r="BW7675" s="419"/>
      <c r="BX7675" s="397"/>
      <c r="BZ7675" s="449"/>
      <c r="CB7675" s="419"/>
      <c r="CC7675" s="419"/>
      <c r="CD7675" s="419"/>
      <c r="CF7675" s="419"/>
      <c r="CG7675" s="419"/>
      <c r="CH7675" s="419"/>
    </row>
    <row r="7676" spans="3:86" ht="21" thickBot="1">
      <c r="C7676" s="425"/>
      <c r="P7676" s="431"/>
      <c r="R7676" s="419"/>
      <c r="S7676" s="446"/>
      <c r="T7676" s="419"/>
      <c r="V7676" s="196"/>
      <c r="W7676" s="419"/>
      <c r="X7676" s="419"/>
      <c r="Z7676" s="419"/>
      <c r="AA7676" s="419"/>
      <c r="AB7676" s="419"/>
      <c r="AD7676" s="419"/>
      <c r="AE7676" s="419"/>
      <c r="AF7676" s="419"/>
      <c r="AH7676" s="419"/>
      <c r="AI7676" s="419"/>
      <c r="AJ7676" s="419"/>
      <c r="AL7676" s="419"/>
      <c r="AM7676" s="419"/>
      <c r="AN7676" s="403"/>
      <c r="AO7676" s="419"/>
      <c r="AP7676" s="419"/>
      <c r="AQ7676" s="419"/>
      <c r="AR7676" s="419"/>
      <c r="AS7676" s="419"/>
      <c r="AT7676" s="419"/>
      <c r="AU7676" s="419"/>
      <c r="AV7676" s="419"/>
      <c r="AX7676" s="419"/>
      <c r="AY7676" s="419"/>
      <c r="AZ7676" s="419"/>
      <c r="BB7676" s="419"/>
      <c r="BC7676" s="419"/>
      <c r="BD7676" s="419"/>
      <c r="BF7676" s="419"/>
      <c r="BG7676" s="419"/>
      <c r="BH7676" s="419"/>
      <c r="BJ7676" s="419"/>
      <c r="BK7676" s="419"/>
      <c r="BL7676" s="419"/>
      <c r="BN7676" s="419"/>
      <c r="BO7676" s="419"/>
      <c r="BP7676" s="419"/>
      <c r="BR7676" s="419"/>
      <c r="BS7676" s="419"/>
      <c r="BT7676" s="419"/>
      <c r="BV7676" s="419"/>
      <c r="BW7676" s="419"/>
      <c r="BX7676" s="397"/>
      <c r="BZ7676" s="449"/>
      <c r="CB7676" s="419"/>
      <c r="CC7676" s="419"/>
      <c r="CD7676" s="419"/>
      <c r="CF7676" s="419"/>
      <c r="CG7676" s="419"/>
      <c r="CH7676" s="419"/>
    </row>
    <row r="7677" spans="3:86" ht="21" thickBot="1">
      <c r="C7677" s="425"/>
      <c r="P7677" s="431"/>
      <c r="R7677" s="419"/>
      <c r="S7677" s="446"/>
      <c r="T7677" s="419"/>
      <c r="V7677" s="196"/>
      <c r="W7677" s="419"/>
      <c r="X7677" s="419"/>
      <c r="Z7677" s="419"/>
      <c r="AA7677" s="419"/>
      <c r="AB7677" s="419"/>
      <c r="AD7677" s="419"/>
      <c r="AE7677" s="419"/>
      <c r="AF7677" s="419"/>
      <c r="AH7677" s="419"/>
      <c r="AI7677" s="419"/>
      <c r="AJ7677" s="419"/>
      <c r="AL7677" s="419"/>
      <c r="AM7677" s="419"/>
      <c r="AN7677" s="403"/>
      <c r="AO7677" s="419"/>
      <c r="AP7677" s="419"/>
      <c r="AQ7677" s="419"/>
      <c r="AR7677" s="419"/>
      <c r="AS7677" s="419"/>
      <c r="AT7677" s="419"/>
      <c r="AU7677" s="419"/>
      <c r="AV7677" s="419"/>
      <c r="AX7677" s="419"/>
      <c r="AY7677" s="419"/>
      <c r="AZ7677" s="419"/>
      <c r="BB7677" s="419"/>
      <c r="BC7677" s="419"/>
      <c r="BD7677" s="419"/>
      <c r="BF7677" s="419"/>
      <c r="BG7677" s="419"/>
      <c r="BH7677" s="419"/>
      <c r="BJ7677" s="419"/>
      <c r="BK7677" s="419"/>
      <c r="BL7677" s="419"/>
      <c r="BN7677" s="419"/>
      <c r="BO7677" s="419"/>
      <c r="BP7677" s="419"/>
      <c r="BR7677" s="419"/>
      <c r="BS7677" s="419"/>
      <c r="BT7677" s="419"/>
      <c r="BV7677" s="419"/>
      <c r="BW7677" s="419"/>
      <c r="BX7677" s="397"/>
      <c r="BZ7677" s="449"/>
      <c r="CB7677" s="419"/>
      <c r="CC7677" s="419"/>
      <c r="CD7677" s="419"/>
      <c r="CF7677" s="419"/>
      <c r="CG7677" s="419"/>
      <c r="CH7677" s="419"/>
    </row>
    <row r="7678" spans="3:86" ht="21" thickBot="1">
      <c r="C7678" s="425"/>
      <c r="P7678" s="431"/>
      <c r="R7678" s="419"/>
      <c r="S7678" s="446"/>
      <c r="T7678" s="419"/>
      <c r="V7678" s="196"/>
      <c r="W7678" s="419"/>
      <c r="X7678" s="419"/>
      <c r="Z7678" s="419"/>
      <c r="AA7678" s="419"/>
      <c r="AB7678" s="419"/>
      <c r="AD7678" s="419"/>
      <c r="AE7678" s="419"/>
      <c r="AF7678" s="419"/>
      <c r="AH7678" s="419"/>
      <c r="AI7678" s="419"/>
      <c r="AJ7678" s="419"/>
      <c r="AL7678" s="419"/>
      <c r="AM7678" s="419"/>
      <c r="AN7678" s="403"/>
      <c r="AO7678" s="419"/>
      <c r="AP7678" s="419"/>
      <c r="AQ7678" s="419"/>
      <c r="AR7678" s="419"/>
      <c r="AS7678" s="419"/>
      <c r="AT7678" s="419"/>
      <c r="AU7678" s="419"/>
      <c r="AV7678" s="419"/>
      <c r="AX7678" s="419"/>
      <c r="AY7678" s="419"/>
      <c r="AZ7678" s="419"/>
      <c r="BB7678" s="419"/>
      <c r="BC7678" s="419"/>
      <c r="BD7678" s="419"/>
      <c r="BF7678" s="419"/>
      <c r="BG7678" s="419"/>
      <c r="BH7678" s="419"/>
      <c r="BJ7678" s="419"/>
      <c r="BK7678" s="419"/>
      <c r="BL7678" s="419"/>
      <c r="BN7678" s="419"/>
      <c r="BO7678" s="419"/>
      <c r="BP7678" s="419"/>
      <c r="BR7678" s="419"/>
      <c r="BS7678" s="419"/>
      <c r="BT7678" s="419"/>
      <c r="BV7678" s="419"/>
      <c r="BW7678" s="419"/>
      <c r="BX7678" s="397"/>
      <c r="BZ7678" s="449"/>
      <c r="CB7678" s="419"/>
      <c r="CC7678" s="419"/>
      <c r="CD7678" s="419"/>
      <c r="CF7678" s="419"/>
      <c r="CG7678" s="419"/>
      <c r="CH7678" s="419"/>
    </row>
    <row r="7679" spans="3:86" ht="21" thickBot="1">
      <c r="C7679" s="425"/>
      <c r="P7679" s="431"/>
      <c r="R7679" s="419"/>
      <c r="S7679" s="446"/>
      <c r="T7679" s="419"/>
      <c r="V7679" s="196"/>
      <c r="W7679" s="419"/>
      <c r="X7679" s="419"/>
      <c r="Z7679" s="419"/>
      <c r="AA7679" s="419"/>
      <c r="AB7679" s="419"/>
      <c r="AD7679" s="419"/>
      <c r="AE7679" s="419"/>
      <c r="AF7679" s="419"/>
      <c r="AH7679" s="419"/>
      <c r="AI7679" s="419"/>
      <c r="AJ7679" s="419"/>
      <c r="AL7679" s="419"/>
      <c r="AM7679" s="419"/>
      <c r="AN7679" s="403"/>
      <c r="AO7679" s="419"/>
      <c r="AP7679" s="419"/>
      <c r="AQ7679" s="419"/>
      <c r="AR7679" s="419"/>
      <c r="AS7679" s="419"/>
      <c r="AT7679" s="419"/>
      <c r="AU7679" s="419"/>
      <c r="AV7679" s="419"/>
      <c r="AX7679" s="419"/>
      <c r="AY7679" s="419"/>
      <c r="AZ7679" s="419"/>
      <c r="BB7679" s="419"/>
      <c r="BC7679" s="419"/>
      <c r="BD7679" s="419"/>
      <c r="BF7679" s="419"/>
      <c r="BG7679" s="419"/>
      <c r="BH7679" s="419"/>
      <c r="BJ7679" s="419"/>
      <c r="BK7679" s="419"/>
      <c r="BL7679" s="419"/>
      <c r="BN7679" s="419"/>
      <c r="BO7679" s="419"/>
      <c r="BP7679" s="419"/>
      <c r="BR7679" s="419"/>
      <c r="BS7679" s="419"/>
      <c r="BT7679" s="419"/>
      <c r="BV7679" s="419"/>
      <c r="BW7679" s="419"/>
      <c r="BX7679" s="397"/>
      <c r="BZ7679" s="449"/>
      <c r="CB7679" s="419"/>
      <c r="CC7679" s="419"/>
      <c r="CD7679" s="419"/>
      <c r="CF7679" s="419"/>
      <c r="CG7679" s="419"/>
      <c r="CH7679" s="419"/>
    </row>
    <row r="7680" spans="3:86" ht="21" thickBot="1">
      <c r="C7680" s="425"/>
      <c r="P7680" s="431"/>
      <c r="R7680" s="419"/>
      <c r="S7680" s="446"/>
      <c r="T7680" s="419"/>
      <c r="V7680" s="196"/>
      <c r="W7680" s="419"/>
      <c r="X7680" s="419"/>
      <c r="Z7680" s="419"/>
      <c r="AA7680" s="419"/>
      <c r="AB7680" s="419"/>
      <c r="AD7680" s="419"/>
      <c r="AE7680" s="419"/>
      <c r="AF7680" s="419"/>
      <c r="AH7680" s="419"/>
      <c r="AI7680" s="419"/>
      <c r="AJ7680" s="419"/>
      <c r="AL7680" s="419"/>
      <c r="AM7680" s="419"/>
      <c r="AN7680" s="403"/>
      <c r="AO7680" s="419"/>
      <c r="AP7680" s="419"/>
      <c r="AQ7680" s="419"/>
      <c r="AR7680" s="419"/>
      <c r="AS7680" s="419"/>
      <c r="AT7680" s="419"/>
      <c r="AU7680" s="419"/>
      <c r="AV7680" s="419"/>
      <c r="AX7680" s="419"/>
      <c r="AY7680" s="419"/>
      <c r="AZ7680" s="419"/>
      <c r="BB7680" s="419"/>
      <c r="BC7680" s="419"/>
      <c r="BD7680" s="419"/>
      <c r="BF7680" s="419"/>
      <c r="BG7680" s="419"/>
      <c r="BH7680" s="419"/>
      <c r="BJ7680" s="419"/>
      <c r="BK7680" s="419"/>
      <c r="BL7680" s="419"/>
      <c r="BN7680" s="419"/>
      <c r="BO7680" s="419"/>
      <c r="BP7680" s="419"/>
      <c r="BR7680" s="419"/>
      <c r="BS7680" s="419"/>
      <c r="BT7680" s="419"/>
      <c r="BV7680" s="419"/>
      <c r="BW7680" s="419"/>
      <c r="BX7680" s="397"/>
      <c r="BZ7680" s="449"/>
      <c r="CB7680" s="419"/>
      <c r="CC7680" s="419"/>
      <c r="CD7680" s="419"/>
      <c r="CF7680" s="419"/>
      <c r="CG7680" s="419"/>
      <c r="CH7680" s="419"/>
    </row>
    <row r="7681" spans="3:86" ht="21" thickBot="1">
      <c r="C7681" s="425"/>
      <c r="P7681" s="431"/>
      <c r="R7681" s="419"/>
      <c r="S7681" s="446"/>
      <c r="T7681" s="419"/>
      <c r="V7681" s="196"/>
      <c r="W7681" s="419"/>
      <c r="X7681" s="419"/>
      <c r="Z7681" s="419"/>
      <c r="AA7681" s="419"/>
      <c r="AB7681" s="419"/>
      <c r="AD7681" s="419"/>
      <c r="AE7681" s="419"/>
      <c r="AF7681" s="419"/>
      <c r="AH7681" s="419"/>
      <c r="AI7681" s="419"/>
      <c r="AJ7681" s="419"/>
      <c r="AL7681" s="419"/>
      <c r="AM7681" s="419"/>
      <c r="AN7681" s="403"/>
      <c r="AO7681" s="419"/>
      <c r="AP7681" s="419"/>
      <c r="AQ7681" s="419"/>
      <c r="AR7681" s="419"/>
      <c r="AS7681" s="419"/>
      <c r="AT7681" s="419"/>
      <c r="AU7681" s="419"/>
      <c r="AV7681" s="419"/>
      <c r="AX7681" s="419"/>
      <c r="AY7681" s="419"/>
      <c r="AZ7681" s="419"/>
      <c r="BB7681" s="419"/>
      <c r="BC7681" s="419"/>
      <c r="BD7681" s="419"/>
      <c r="BF7681" s="419"/>
      <c r="BG7681" s="419"/>
      <c r="BH7681" s="419"/>
      <c r="BJ7681" s="419"/>
      <c r="BK7681" s="419"/>
      <c r="BL7681" s="419"/>
      <c r="BN7681" s="419"/>
      <c r="BO7681" s="419"/>
      <c r="BP7681" s="419"/>
      <c r="BR7681" s="419"/>
      <c r="BS7681" s="419"/>
      <c r="BT7681" s="419"/>
      <c r="BV7681" s="419"/>
      <c r="BW7681" s="419"/>
      <c r="BX7681" s="397"/>
      <c r="BZ7681" s="449"/>
      <c r="CB7681" s="419"/>
      <c r="CC7681" s="419"/>
      <c r="CD7681" s="419"/>
      <c r="CF7681" s="419"/>
      <c r="CG7681" s="419"/>
      <c r="CH7681" s="419"/>
    </row>
    <row r="7682" spans="3:86" ht="21" thickBot="1">
      <c r="C7682" s="425"/>
      <c r="P7682" s="431"/>
      <c r="R7682" s="419"/>
      <c r="S7682" s="446"/>
      <c r="T7682" s="419"/>
      <c r="V7682" s="196"/>
      <c r="W7682" s="419"/>
      <c r="X7682" s="419"/>
      <c r="Z7682" s="419"/>
      <c r="AA7682" s="419"/>
      <c r="AB7682" s="419"/>
      <c r="AD7682" s="419"/>
      <c r="AE7682" s="419"/>
      <c r="AF7682" s="419"/>
      <c r="AH7682" s="419"/>
      <c r="AI7682" s="419"/>
      <c r="AJ7682" s="419"/>
      <c r="AL7682" s="419"/>
      <c r="AM7682" s="419"/>
      <c r="AN7682" s="403"/>
      <c r="AO7682" s="419"/>
      <c r="AP7682" s="419"/>
      <c r="AQ7682" s="419"/>
      <c r="AR7682" s="419"/>
      <c r="AS7682" s="419"/>
      <c r="AT7682" s="419"/>
      <c r="AU7682" s="419"/>
      <c r="AV7682" s="419"/>
      <c r="AX7682" s="419"/>
      <c r="AY7682" s="419"/>
      <c r="AZ7682" s="419"/>
      <c r="BB7682" s="419"/>
      <c r="BC7682" s="419"/>
      <c r="BD7682" s="419"/>
      <c r="BF7682" s="419"/>
      <c r="BG7682" s="419"/>
      <c r="BH7682" s="419"/>
      <c r="BJ7682" s="419"/>
      <c r="BK7682" s="419"/>
      <c r="BL7682" s="419"/>
      <c r="BN7682" s="419"/>
      <c r="BO7682" s="419"/>
      <c r="BP7682" s="419"/>
      <c r="BR7682" s="419"/>
      <c r="BS7682" s="419"/>
      <c r="BT7682" s="419"/>
      <c r="BV7682" s="419"/>
      <c r="BW7682" s="419"/>
      <c r="BX7682" s="397"/>
      <c r="BZ7682" s="449"/>
      <c r="CB7682" s="419"/>
      <c r="CC7682" s="419"/>
      <c r="CD7682" s="419"/>
      <c r="CF7682" s="419"/>
      <c r="CG7682" s="419"/>
      <c r="CH7682" s="419"/>
    </row>
    <row r="7683" spans="3:86" ht="21" thickBot="1">
      <c r="C7683" s="425"/>
      <c r="P7683" s="431"/>
      <c r="R7683" s="419"/>
      <c r="S7683" s="446"/>
      <c r="T7683" s="419"/>
      <c r="V7683" s="196"/>
      <c r="W7683" s="419"/>
      <c r="X7683" s="419"/>
      <c r="Z7683" s="419"/>
      <c r="AA7683" s="419"/>
      <c r="AB7683" s="419"/>
      <c r="AD7683" s="419"/>
      <c r="AE7683" s="419"/>
      <c r="AF7683" s="419"/>
      <c r="AH7683" s="419"/>
      <c r="AI7683" s="419"/>
      <c r="AJ7683" s="419"/>
      <c r="AL7683" s="419"/>
      <c r="AM7683" s="419"/>
      <c r="AN7683" s="403"/>
      <c r="AO7683" s="419"/>
      <c r="AP7683" s="419"/>
      <c r="AQ7683" s="419"/>
      <c r="AR7683" s="419"/>
      <c r="AS7683" s="419"/>
      <c r="AT7683" s="419"/>
      <c r="AU7683" s="419"/>
      <c r="AV7683" s="419"/>
      <c r="AX7683" s="419"/>
      <c r="AY7683" s="419"/>
      <c r="AZ7683" s="419"/>
      <c r="BB7683" s="419"/>
      <c r="BC7683" s="419"/>
      <c r="BD7683" s="419"/>
      <c r="BF7683" s="419"/>
      <c r="BG7683" s="419"/>
      <c r="BH7683" s="419"/>
      <c r="BJ7683" s="419"/>
      <c r="BK7683" s="419"/>
      <c r="BL7683" s="419"/>
      <c r="BN7683" s="419"/>
      <c r="BO7683" s="419"/>
      <c r="BP7683" s="419"/>
      <c r="BR7683" s="419"/>
      <c r="BS7683" s="419"/>
      <c r="BT7683" s="419"/>
      <c r="BV7683" s="419"/>
      <c r="BW7683" s="419"/>
      <c r="BX7683" s="397"/>
      <c r="BZ7683" s="449"/>
      <c r="CB7683" s="419"/>
      <c r="CC7683" s="419"/>
      <c r="CD7683" s="419"/>
      <c r="CF7683" s="419"/>
      <c r="CG7683" s="419"/>
      <c r="CH7683" s="419"/>
    </row>
    <row r="7684" spans="3:86" ht="21" thickBot="1">
      <c r="C7684" s="425"/>
      <c r="P7684" s="431"/>
      <c r="R7684" s="419"/>
      <c r="S7684" s="446"/>
      <c r="T7684" s="419"/>
      <c r="V7684" s="196"/>
      <c r="W7684" s="419"/>
      <c r="X7684" s="419"/>
      <c r="Z7684" s="419"/>
      <c r="AA7684" s="419"/>
      <c r="AB7684" s="419"/>
      <c r="AD7684" s="419"/>
      <c r="AE7684" s="419"/>
      <c r="AF7684" s="419"/>
      <c r="AH7684" s="419"/>
      <c r="AI7684" s="419"/>
      <c r="AJ7684" s="419"/>
      <c r="AL7684" s="419"/>
      <c r="AM7684" s="419"/>
      <c r="AN7684" s="403"/>
      <c r="AO7684" s="419"/>
      <c r="AP7684" s="419"/>
      <c r="AQ7684" s="419"/>
      <c r="AR7684" s="419"/>
      <c r="AS7684" s="419"/>
      <c r="AT7684" s="419"/>
      <c r="AU7684" s="419"/>
      <c r="AV7684" s="419"/>
      <c r="AX7684" s="419"/>
      <c r="AY7684" s="419"/>
      <c r="AZ7684" s="419"/>
      <c r="BB7684" s="419"/>
      <c r="BC7684" s="419"/>
      <c r="BD7684" s="419"/>
      <c r="BF7684" s="419"/>
      <c r="BG7684" s="419"/>
      <c r="BH7684" s="419"/>
      <c r="BJ7684" s="419"/>
      <c r="BK7684" s="419"/>
      <c r="BL7684" s="419"/>
      <c r="BN7684" s="419"/>
      <c r="BO7684" s="419"/>
      <c r="BP7684" s="419"/>
      <c r="BR7684" s="419"/>
      <c r="BS7684" s="419"/>
      <c r="BT7684" s="419"/>
      <c r="BV7684" s="419"/>
      <c r="BW7684" s="419"/>
      <c r="BX7684" s="397"/>
      <c r="BZ7684" s="449"/>
      <c r="CB7684" s="419"/>
      <c r="CC7684" s="419"/>
      <c r="CD7684" s="419"/>
      <c r="CF7684" s="419"/>
      <c r="CG7684" s="419"/>
      <c r="CH7684" s="419"/>
    </row>
    <row r="7685" spans="3:86" ht="21" thickBot="1">
      <c r="C7685" s="425"/>
      <c r="P7685" s="431"/>
      <c r="R7685" s="419"/>
      <c r="S7685" s="446"/>
      <c r="T7685" s="419"/>
      <c r="V7685" s="196"/>
      <c r="W7685" s="419"/>
      <c r="X7685" s="419"/>
      <c r="Z7685" s="419"/>
      <c r="AA7685" s="419"/>
      <c r="AB7685" s="419"/>
      <c r="AD7685" s="419"/>
      <c r="AE7685" s="419"/>
      <c r="AF7685" s="419"/>
      <c r="AH7685" s="419"/>
      <c r="AI7685" s="419"/>
      <c r="AJ7685" s="419"/>
      <c r="AL7685" s="419"/>
      <c r="AM7685" s="419"/>
      <c r="AN7685" s="403"/>
      <c r="AO7685" s="419"/>
      <c r="AP7685" s="419"/>
      <c r="AQ7685" s="419"/>
      <c r="AR7685" s="419"/>
      <c r="AS7685" s="419"/>
      <c r="AT7685" s="419"/>
      <c r="AU7685" s="419"/>
      <c r="AV7685" s="419"/>
      <c r="AX7685" s="419"/>
      <c r="AY7685" s="419"/>
      <c r="AZ7685" s="419"/>
      <c r="BB7685" s="419"/>
      <c r="BC7685" s="419"/>
      <c r="BD7685" s="419"/>
      <c r="BF7685" s="419"/>
      <c r="BG7685" s="419"/>
      <c r="BH7685" s="419"/>
      <c r="BJ7685" s="419"/>
      <c r="BK7685" s="419"/>
      <c r="BL7685" s="419"/>
      <c r="BN7685" s="419"/>
      <c r="BO7685" s="419"/>
      <c r="BP7685" s="419"/>
      <c r="BR7685" s="419"/>
      <c r="BS7685" s="419"/>
      <c r="BT7685" s="419"/>
      <c r="BV7685" s="419"/>
      <c r="BW7685" s="419"/>
      <c r="BX7685" s="397"/>
      <c r="BZ7685" s="449"/>
      <c r="CB7685" s="419"/>
      <c r="CC7685" s="419"/>
      <c r="CD7685" s="419"/>
      <c r="CF7685" s="419"/>
      <c r="CG7685" s="419"/>
      <c r="CH7685" s="419"/>
    </row>
    <row r="7686" spans="3:86" ht="21" thickBot="1">
      <c r="C7686" s="425"/>
      <c r="P7686" s="431"/>
      <c r="R7686" s="419"/>
      <c r="S7686" s="446"/>
      <c r="T7686" s="419"/>
      <c r="V7686" s="196"/>
      <c r="W7686" s="419"/>
      <c r="X7686" s="419"/>
      <c r="Z7686" s="419"/>
      <c r="AA7686" s="419"/>
      <c r="AB7686" s="419"/>
      <c r="AD7686" s="419"/>
      <c r="AE7686" s="419"/>
      <c r="AF7686" s="419"/>
      <c r="AH7686" s="419"/>
      <c r="AI7686" s="419"/>
      <c r="AJ7686" s="419"/>
      <c r="AL7686" s="419"/>
      <c r="AM7686" s="419"/>
      <c r="AN7686" s="403"/>
      <c r="AO7686" s="419"/>
      <c r="AP7686" s="419"/>
      <c r="AQ7686" s="419"/>
      <c r="AR7686" s="419"/>
      <c r="AS7686" s="419"/>
      <c r="AT7686" s="419"/>
      <c r="AU7686" s="419"/>
      <c r="AV7686" s="419"/>
      <c r="AX7686" s="419"/>
      <c r="AY7686" s="419"/>
      <c r="AZ7686" s="419"/>
      <c r="BB7686" s="419"/>
      <c r="BC7686" s="419"/>
      <c r="BD7686" s="419"/>
      <c r="BF7686" s="419"/>
      <c r="BG7686" s="419"/>
      <c r="BH7686" s="419"/>
      <c r="BJ7686" s="419"/>
      <c r="BK7686" s="419"/>
      <c r="BL7686" s="419"/>
      <c r="BN7686" s="419"/>
      <c r="BO7686" s="419"/>
      <c r="BP7686" s="419"/>
      <c r="BR7686" s="419"/>
      <c r="BS7686" s="419"/>
      <c r="BT7686" s="419"/>
      <c r="BV7686" s="419"/>
      <c r="BW7686" s="419"/>
      <c r="BX7686" s="397"/>
      <c r="BZ7686" s="449"/>
      <c r="CB7686" s="419"/>
      <c r="CC7686" s="419"/>
      <c r="CD7686" s="419"/>
      <c r="CF7686" s="419"/>
      <c r="CG7686" s="419"/>
      <c r="CH7686" s="419"/>
    </row>
    <row r="7687" spans="3:86" ht="21" thickBot="1">
      <c r="C7687" s="425"/>
      <c r="P7687" s="431"/>
      <c r="R7687" s="419"/>
      <c r="S7687" s="446"/>
      <c r="T7687" s="419"/>
      <c r="V7687" s="196"/>
      <c r="W7687" s="419"/>
      <c r="X7687" s="419"/>
      <c r="Z7687" s="419"/>
      <c r="AA7687" s="419"/>
      <c r="AB7687" s="419"/>
      <c r="AD7687" s="419"/>
      <c r="AE7687" s="419"/>
      <c r="AF7687" s="419"/>
      <c r="AH7687" s="419"/>
      <c r="AI7687" s="419"/>
      <c r="AJ7687" s="419"/>
      <c r="AL7687" s="419"/>
      <c r="AM7687" s="419"/>
      <c r="AN7687" s="403"/>
      <c r="AO7687" s="419"/>
      <c r="AP7687" s="419"/>
      <c r="AQ7687" s="419"/>
      <c r="AR7687" s="419"/>
      <c r="AS7687" s="419"/>
      <c r="AT7687" s="419"/>
      <c r="AU7687" s="419"/>
      <c r="AV7687" s="419"/>
      <c r="AX7687" s="419"/>
      <c r="AY7687" s="419"/>
      <c r="AZ7687" s="419"/>
      <c r="BB7687" s="419"/>
      <c r="BC7687" s="419"/>
      <c r="BD7687" s="419"/>
      <c r="BF7687" s="419"/>
      <c r="BG7687" s="419"/>
      <c r="BH7687" s="419"/>
      <c r="BJ7687" s="419"/>
      <c r="BK7687" s="419"/>
      <c r="BL7687" s="419"/>
      <c r="BN7687" s="419"/>
      <c r="BO7687" s="419"/>
      <c r="BP7687" s="419"/>
      <c r="BR7687" s="419"/>
      <c r="BS7687" s="419"/>
      <c r="BT7687" s="419"/>
      <c r="BV7687" s="419"/>
      <c r="BW7687" s="419"/>
      <c r="BX7687" s="397"/>
      <c r="BZ7687" s="449"/>
      <c r="CB7687" s="419"/>
      <c r="CC7687" s="419"/>
      <c r="CD7687" s="419"/>
      <c r="CF7687" s="419"/>
      <c r="CG7687" s="419"/>
      <c r="CH7687" s="419"/>
    </row>
    <row r="7688" spans="3:86" ht="21" thickBot="1">
      <c r="C7688" s="425"/>
      <c r="P7688" s="431"/>
      <c r="R7688" s="419"/>
      <c r="S7688" s="446"/>
      <c r="T7688" s="419"/>
      <c r="V7688" s="196"/>
      <c r="W7688" s="419"/>
      <c r="X7688" s="419"/>
      <c r="Z7688" s="419"/>
      <c r="AA7688" s="419"/>
      <c r="AB7688" s="419"/>
      <c r="AD7688" s="419"/>
      <c r="AE7688" s="419"/>
      <c r="AF7688" s="419"/>
      <c r="AH7688" s="419"/>
      <c r="AI7688" s="419"/>
      <c r="AJ7688" s="419"/>
      <c r="AL7688" s="419"/>
      <c r="AM7688" s="419"/>
      <c r="AN7688" s="403"/>
      <c r="AO7688" s="419"/>
      <c r="AP7688" s="419"/>
      <c r="AQ7688" s="419"/>
      <c r="AR7688" s="419"/>
      <c r="AS7688" s="419"/>
      <c r="AT7688" s="419"/>
      <c r="AU7688" s="419"/>
      <c r="AV7688" s="419"/>
      <c r="AX7688" s="419"/>
      <c r="AY7688" s="419"/>
      <c r="AZ7688" s="419"/>
      <c r="BB7688" s="419"/>
      <c r="BC7688" s="419"/>
      <c r="BD7688" s="419"/>
      <c r="BF7688" s="419"/>
      <c r="BG7688" s="419"/>
      <c r="BH7688" s="419"/>
      <c r="BJ7688" s="419"/>
      <c r="BK7688" s="419"/>
      <c r="BL7688" s="419"/>
      <c r="BN7688" s="419"/>
      <c r="BO7688" s="419"/>
      <c r="BP7688" s="419"/>
      <c r="BR7688" s="419"/>
      <c r="BS7688" s="419"/>
      <c r="BT7688" s="419"/>
      <c r="BV7688" s="419"/>
      <c r="BW7688" s="419"/>
      <c r="BX7688" s="397"/>
      <c r="BZ7688" s="449"/>
      <c r="CB7688" s="419"/>
      <c r="CC7688" s="419"/>
      <c r="CD7688" s="419"/>
      <c r="CF7688" s="419"/>
      <c r="CG7688" s="419"/>
      <c r="CH7688" s="419"/>
    </row>
    <row r="7689" spans="3:86" ht="21" thickBot="1">
      <c r="C7689" s="425"/>
      <c r="P7689" s="431"/>
      <c r="R7689" s="419"/>
      <c r="S7689" s="446"/>
      <c r="T7689" s="419"/>
      <c r="V7689" s="196"/>
      <c r="W7689" s="419"/>
      <c r="X7689" s="419"/>
      <c r="Z7689" s="419"/>
      <c r="AA7689" s="419"/>
      <c r="AB7689" s="419"/>
      <c r="AD7689" s="419"/>
      <c r="AE7689" s="419"/>
      <c r="AF7689" s="419"/>
      <c r="AH7689" s="419"/>
      <c r="AI7689" s="419"/>
      <c r="AJ7689" s="419"/>
      <c r="AL7689" s="419"/>
      <c r="AM7689" s="419"/>
      <c r="AN7689" s="403"/>
      <c r="AO7689" s="419"/>
      <c r="AP7689" s="419"/>
      <c r="AQ7689" s="419"/>
      <c r="AR7689" s="419"/>
      <c r="AS7689" s="419"/>
      <c r="AT7689" s="419"/>
      <c r="AU7689" s="419"/>
      <c r="AV7689" s="419"/>
      <c r="AX7689" s="419"/>
      <c r="AY7689" s="419"/>
      <c r="AZ7689" s="419"/>
      <c r="BB7689" s="419"/>
      <c r="BC7689" s="419"/>
      <c r="BD7689" s="419"/>
      <c r="BF7689" s="419"/>
      <c r="BG7689" s="419"/>
      <c r="BH7689" s="419"/>
      <c r="BJ7689" s="419"/>
      <c r="BK7689" s="419"/>
      <c r="BL7689" s="419"/>
      <c r="BN7689" s="419"/>
      <c r="BO7689" s="419"/>
      <c r="BP7689" s="419"/>
      <c r="BR7689" s="419"/>
      <c r="BS7689" s="419"/>
      <c r="BT7689" s="419"/>
      <c r="BV7689" s="419"/>
      <c r="BW7689" s="419"/>
      <c r="BX7689" s="397"/>
      <c r="BZ7689" s="449"/>
      <c r="CB7689" s="419"/>
      <c r="CC7689" s="419"/>
      <c r="CD7689" s="419"/>
      <c r="CF7689" s="419"/>
      <c r="CG7689" s="419"/>
      <c r="CH7689" s="419"/>
    </row>
    <row r="7690" spans="3:86" ht="21" thickBot="1">
      <c r="C7690" s="425"/>
      <c r="P7690" s="431"/>
      <c r="R7690" s="419"/>
      <c r="S7690" s="446"/>
      <c r="T7690" s="419"/>
      <c r="V7690" s="196"/>
      <c r="W7690" s="419"/>
      <c r="X7690" s="419"/>
      <c r="Z7690" s="419"/>
      <c r="AA7690" s="419"/>
      <c r="AB7690" s="419"/>
      <c r="AD7690" s="419"/>
      <c r="AE7690" s="419"/>
      <c r="AF7690" s="419"/>
      <c r="AH7690" s="419"/>
      <c r="AI7690" s="419"/>
      <c r="AJ7690" s="419"/>
      <c r="AL7690" s="419"/>
      <c r="AM7690" s="419"/>
      <c r="AN7690" s="403"/>
      <c r="AO7690" s="419"/>
      <c r="AP7690" s="419"/>
      <c r="AQ7690" s="419"/>
      <c r="AR7690" s="419"/>
      <c r="AS7690" s="419"/>
      <c r="AT7690" s="419"/>
      <c r="AU7690" s="419"/>
      <c r="AV7690" s="419"/>
      <c r="AX7690" s="419"/>
      <c r="AY7690" s="419"/>
      <c r="AZ7690" s="419"/>
      <c r="BB7690" s="419"/>
      <c r="BC7690" s="419"/>
      <c r="BD7690" s="419"/>
      <c r="BF7690" s="419"/>
      <c r="BG7690" s="419"/>
      <c r="BH7690" s="419"/>
      <c r="BJ7690" s="419"/>
      <c r="BK7690" s="419"/>
      <c r="BL7690" s="419"/>
      <c r="BN7690" s="419"/>
      <c r="BO7690" s="419"/>
      <c r="BP7690" s="419"/>
      <c r="BR7690" s="419"/>
      <c r="BS7690" s="419"/>
      <c r="BT7690" s="419"/>
      <c r="BV7690" s="419"/>
      <c r="BW7690" s="419"/>
      <c r="BX7690" s="397"/>
      <c r="BZ7690" s="449"/>
      <c r="CB7690" s="419"/>
      <c r="CC7690" s="419"/>
      <c r="CD7690" s="419"/>
      <c r="CF7690" s="419"/>
      <c r="CG7690" s="419"/>
      <c r="CH7690" s="419"/>
    </row>
    <row r="7691" spans="3:86" ht="21" thickBot="1">
      <c r="C7691" s="425"/>
      <c r="P7691" s="431"/>
      <c r="R7691" s="419"/>
      <c r="S7691" s="446"/>
      <c r="T7691" s="419"/>
      <c r="V7691" s="196"/>
      <c r="W7691" s="419"/>
      <c r="X7691" s="419"/>
      <c r="Z7691" s="419"/>
      <c r="AA7691" s="419"/>
      <c r="AB7691" s="419"/>
      <c r="AD7691" s="419"/>
      <c r="AE7691" s="419"/>
      <c r="AF7691" s="419"/>
      <c r="AH7691" s="419"/>
      <c r="AI7691" s="419"/>
      <c r="AJ7691" s="419"/>
      <c r="AL7691" s="419"/>
      <c r="AM7691" s="419"/>
      <c r="AN7691" s="403"/>
      <c r="AO7691" s="419"/>
      <c r="AP7691" s="419"/>
      <c r="AQ7691" s="419"/>
      <c r="AR7691" s="419"/>
      <c r="AS7691" s="419"/>
      <c r="AT7691" s="419"/>
      <c r="AU7691" s="419"/>
      <c r="AV7691" s="419"/>
      <c r="AX7691" s="419"/>
      <c r="AY7691" s="419"/>
      <c r="AZ7691" s="419"/>
      <c r="BB7691" s="419"/>
      <c r="BC7691" s="419"/>
      <c r="BD7691" s="419"/>
      <c r="BF7691" s="419"/>
      <c r="BG7691" s="419"/>
      <c r="BH7691" s="419"/>
      <c r="BJ7691" s="419"/>
      <c r="BK7691" s="419"/>
      <c r="BL7691" s="419"/>
      <c r="BN7691" s="419"/>
      <c r="BO7691" s="419"/>
      <c r="BP7691" s="419"/>
      <c r="BR7691" s="419"/>
      <c r="BS7691" s="419"/>
      <c r="BT7691" s="419"/>
      <c r="BV7691" s="419"/>
      <c r="BW7691" s="419"/>
      <c r="BX7691" s="397"/>
      <c r="BZ7691" s="449"/>
      <c r="CB7691" s="419"/>
      <c r="CC7691" s="419"/>
      <c r="CD7691" s="419"/>
      <c r="CF7691" s="419"/>
      <c r="CG7691" s="419"/>
      <c r="CH7691" s="419"/>
    </row>
    <row r="7692" spans="3:86" ht="21" thickBot="1">
      <c r="C7692" s="425"/>
      <c r="P7692" s="431"/>
      <c r="R7692" s="419"/>
      <c r="S7692" s="446"/>
      <c r="T7692" s="419"/>
      <c r="V7692" s="196"/>
      <c r="W7692" s="419"/>
      <c r="X7692" s="419"/>
      <c r="Z7692" s="419"/>
      <c r="AA7692" s="419"/>
      <c r="AB7692" s="419"/>
      <c r="AD7692" s="419"/>
      <c r="AE7692" s="419"/>
      <c r="AF7692" s="419"/>
      <c r="AH7692" s="419"/>
      <c r="AI7692" s="419"/>
      <c r="AJ7692" s="419"/>
      <c r="AL7692" s="419"/>
      <c r="AM7692" s="419"/>
      <c r="AN7692" s="403"/>
      <c r="AO7692" s="419"/>
      <c r="AP7692" s="419"/>
      <c r="AQ7692" s="419"/>
      <c r="AR7692" s="419"/>
      <c r="AS7692" s="419"/>
      <c r="AT7692" s="419"/>
      <c r="AU7692" s="419"/>
      <c r="AV7692" s="419"/>
      <c r="AX7692" s="419"/>
      <c r="AY7692" s="419"/>
      <c r="AZ7692" s="419"/>
      <c r="BB7692" s="419"/>
      <c r="BC7692" s="419"/>
      <c r="BD7692" s="419"/>
      <c r="BF7692" s="419"/>
      <c r="BG7692" s="419"/>
      <c r="BH7692" s="419"/>
      <c r="BJ7692" s="419"/>
      <c r="BK7692" s="419"/>
      <c r="BL7692" s="419"/>
      <c r="BN7692" s="419"/>
      <c r="BO7692" s="419"/>
      <c r="BP7692" s="419"/>
      <c r="BR7692" s="419"/>
      <c r="BS7692" s="419"/>
      <c r="BT7692" s="419"/>
      <c r="BV7692" s="419"/>
      <c r="BW7692" s="419"/>
      <c r="BX7692" s="397"/>
      <c r="BZ7692" s="449"/>
      <c r="CB7692" s="419"/>
      <c r="CC7692" s="419"/>
      <c r="CD7692" s="419"/>
      <c r="CF7692" s="419"/>
      <c r="CG7692" s="419"/>
      <c r="CH7692" s="419"/>
    </row>
    <row r="7693" spans="3:86" ht="21" thickBot="1">
      <c r="C7693" s="425"/>
      <c r="P7693" s="431"/>
      <c r="R7693" s="419"/>
      <c r="S7693" s="446"/>
      <c r="T7693" s="419"/>
      <c r="V7693" s="196"/>
      <c r="W7693" s="419"/>
      <c r="X7693" s="419"/>
      <c r="Z7693" s="419"/>
      <c r="AA7693" s="419"/>
      <c r="AB7693" s="419"/>
      <c r="AD7693" s="419"/>
      <c r="AE7693" s="419"/>
      <c r="AF7693" s="419"/>
      <c r="AH7693" s="419"/>
      <c r="AI7693" s="419"/>
      <c r="AJ7693" s="419"/>
      <c r="AL7693" s="419"/>
      <c r="AM7693" s="419"/>
      <c r="AN7693" s="403"/>
      <c r="AO7693" s="419"/>
      <c r="AP7693" s="419"/>
      <c r="AQ7693" s="419"/>
      <c r="AR7693" s="419"/>
      <c r="AS7693" s="419"/>
      <c r="AT7693" s="419"/>
      <c r="AU7693" s="419"/>
      <c r="AV7693" s="419"/>
      <c r="AX7693" s="419"/>
      <c r="AY7693" s="419"/>
      <c r="AZ7693" s="419"/>
      <c r="BB7693" s="419"/>
      <c r="BC7693" s="419"/>
      <c r="BD7693" s="419"/>
      <c r="BF7693" s="419"/>
      <c r="BG7693" s="419"/>
      <c r="BH7693" s="419"/>
      <c r="BJ7693" s="419"/>
      <c r="BK7693" s="419"/>
      <c r="BL7693" s="419"/>
      <c r="BN7693" s="419"/>
      <c r="BO7693" s="419"/>
      <c r="BP7693" s="419"/>
      <c r="BR7693" s="419"/>
      <c r="BS7693" s="419"/>
      <c r="BT7693" s="419"/>
      <c r="BV7693" s="419"/>
      <c r="BW7693" s="419"/>
      <c r="BX7693" s="397"/>
      <c r="BZ7693" s="449"/>
      <c r="CB7693" s="419"/>
      <c r="CC7693" s="419"/>
      <c r="CD7693" s="419"/>
      <c r="CF7693" s="419"/>
      <c r="CG7693" s="419"/>
      <c r="CH7693" s="419"/>
    </row>
    <row r="7694" spans="3:86" ht="21" thickBot="1">
      <c r="C7694" s="425"/>
      <c r="P7694" s="431"/>
      <c r="R7694" s="419"/>
      <c r="S7694" s="446"/>
      <c r="T7694" s="419"/>
      <c r="V7694" s="196"/>
      <c r="W7694" s="419"/>
      <c r="X7694" s="419"/>
      <c r="Z7694" s="419"/>
      <c r="AA7694" s="419"/>
      <c r="AB7694" s="419"/>
      <c r="AD7694" s="419"/>
      <c r="AE7694" s="419"/>
      <c r="AF7694" s="419"/>
      <c r="AH7694" s="419"/>
      <c r="AI7694" s="419"/>
      <c r="AJ7694" s="419"/>
      <c r="AL7694" s="419"/>
      <c r="AM7694" s="419"/>
      <c r="AN7694" s="403"/>
      <c r="AO7694" s="419"/>
      <c r="AP7694" s="419"/>
      <c r="AQ7694" s="419"/>
      <c r="AR7694" s="419"/>
      <c r="AS7694" s="419"/>
      <c r="AT7694" s="419"/>
      <c r="AU7694" s="419"/>
      <c r="AV7694" s="419"/>
      <c r="AX7694" s="419"/>
      <c r="AY7694" s="419"/>
      <c r="AZ7694" s="419"/>
      <c r="BB7694" s="419"/>
      <c r="BC7694" s="419"/>
      <c r="BD7694" s="419"/>
      <c r="BF7694" s="419"/>
      <c r="BG7694" s="419"/>
      <c r="BH7694" s="419"/>
      <c r="BJ7694" s="419"/>
      <c r="BK7694" s="419"/>
      <c r="BL7694" s="419"/>
      <c r="BN7694" s="419"/>
      <c r="BO7694" s="419"/>
      <c r="BP7694" s="419"/>
      <c r="BR7694" s="419"/>
      <c r="BS7694" s="419"/>
      <c r="BT7694" s="419"/>
      <c r="BV7694" s="419"/>
      <c r="BW7694" s="419"/>
      <c r="BX7694" s="397"/>
      <c r="BZ7694" s="449"/>
      <c r="CB7694" s="419"/>
      <c r="CC7694" s="419"/>
      <c r="CD7694" s="419"/>
      <c r="CF7694" s="419"/>
      <c r="CG7694" s="419"/>
      <c r="CH7694" s="419"/>
    </row>
    <row r="7695" spans="3:86" ht="21" thickBot="1">
      <c r="C7695" s="425"/>
      <c r="P7695" s="431"/>
      <c r="R7695" s="419"/>
      <c r="S7695" s="446"/>
      <c r="T7695" s="419"/>
      <c r="V7695" s="196"/>
      <c r="W7695" s="419"/>
      <c r="X7695" s="419"/>
      <c r="Z7695" s="419"/>
      <c r="AA7695" s="419"/>
      <c r="AB7695" s="419"/>
      <c r="AD7695" s="419"/>
      <c r="AE7695" s="419"/>
      <c r="AF7695" s="419"/>
      <c r="AH7695" s="419"/>
      <c r="AI7695" s="419"/>
      <c r="AJ7695" s="419"/>
      <c r="AL7695" s="419"/>
      <c r="AM7695" s="419"/>
      <c r="AN7695" s="403"/>
      <c r="AO7695" s="419"/>
      <c r="AP7695" s="419"/>
      <c r="AQ7695" s="419"/>
      <c r="AR7695" s="419"/>
      <c r="AS7695" s="419"/>
      <c r="AT7695" s="419"/>
      <c r="AU7695" s="419"/>
      <c r="AV7695" s="419"/>
      <c r="AX7695" s="419"/>
      <c r="AY7695" s="419"/>
      <c r="AZ7695" s="419"/>
      <c r="BB7695" s="419"/>
      <c r="BC7695" s="419"/>
      <c r="BD7695" s="419"/>
      <c r="BF7695" s="419"/>
      <c r="BG7695" s="419"/>
      <c r="BH7695" s="419"/>
      <c r="BJ7695" s="419"/>
      <c r="BK7695" s="419"/>
      <c r="BL7695" s="419"/>
      <c r="BN7695" s="419"/>
      <c r="BO7695" s="419"/>
      <c r="BP7695" s="419"/>
      <c r="BR7695" s="419"/>
      <c r="BS7695" s="419"/>
      <c r="BT7695" s="419"/>
      <c r="BV7695" s="419"/>
      <c r="BW7695" s="419"/>
      <c r="BX7695" s="397"/>
      <c r="BZ7695" s="449"/>
      <c r="CB7695" s="419"/>
      <c r="CC7695" s="419"/>
      <c r="CD7695" s="419"/>
      <c r="CF7695" s="419"/>
      <c r="CG7695" s="419"/>
      <c r="CH7695" s="419"/>
    </row>
    <row r="7696" spans="3:86" ht="21" thickBot="1">
      <c r="C7696" s="425"/>
      <c r="P7696" s="431"/>
      <c r="R7696" s="419"/>
      <c r="S7696" s="446"/>
      <c r="T7696" s="419"/>
      <c r="V7696" s="196"/>
      <c r="W7696" s="419"/>
      <c r="X7696" s="419"/>
      <c r="Z7696" s="419"/>
      <c r="AA7696" s="419"/>
      <c r="AB7696" s="419"/>
      <c r="AD7696" s="419"/>
      <c r="AE7696" s="419"/>
      <c r="AF7696" s="419"/>
      <c r="AH7696" s="419"/>
      <c r="AI7696" s="419"/>
      <c r="AJ7696" s="419"/>
      <c r="AL7696" s="419"/>
      <c r="AM7696" s="419"/>
      <c r="AN7696" s="403"/>
      <c r="AO7696" s="419"/>
      <c r="AP7696" s="419"/>
      <c r="AQ7696" s="419"/>
      <c r="AR7696" s="419"/>
      <c r="AS7696" s="419"/>
      <c r="AT7696" s="419"/>
      <c r="AU7696" s="419"/>
      <c r="AV7696" s="419"/>
      <c r="AX7696" s="419"/>
      <c r="AY7696" s="419"/>
      <c r="AZ7696" s="419"/>
      <c r="BB7696" s="419"/>
      <c r="BC7696" s="419"/>
      <c r="BD7696" s="419"/>
      <c r="BF7696" s="419"/>
      <c r="BG7696" s="419"/>
      <c r="BH7696" s="419"/>
      <c r="BJ7696" s="419"/>
      <c r="BK7696" s="419"/>
      <c r="BL7696" s="419"/>
      <c r="BN7696" s="419"/>
      <c r="BO7696" s="419"/>
      <c r="BP7696" s="419"/>
      <c r="BR7696" s="419"/>
      <c r="BS7696" s="419"/>
      <c r="BT7696" s="419"/>
      <c r="BV7696" s="419"/>
      <c r="BW7696" s="419"/>
      <c r="BX7696" s="397"/>
      <c r="BZ7696" s="449"/>
      <c r="CB7696" s="419"/>
      <c r="CC7696" s="419"/>
      <c r="CD7696" s="419"/>
      <c r="CF7696" s="419"/>
      <c r="CG7696" s="419"/>
      <c r="CH7696" s="419"/>
    </row>
    <row r="7697" spans="3:86" ht="21" thickBot="1">
      <c r="C7697" s="425"/>
      <c r="P7697" s="431"/>
      <c r="R7697" s="419"/>
      <c r="S7697" s="446"/>
      <c r="T7697" s="419"/>
      <c r="V7697" s="196"/>
      <c r="W7697" s="419"/>
      <c r="X7697" s="419"/>
      <c r="Z7697" s="419"/>
      <c r="AA7697" s="419"/>
      <c r="AB7697" s="419"/>
      <c r="AD7697" s="419"/>
      <c r="AE7697" s="419"/>
      <c r="AF7697" s="419"/>
      <c r="AH7697" s="419"/>
      <c r="AI7697" s="419"/>
      <c r="AJ7697" s="419"/>
      <c r="AL7697" s="419"/>
      <c r="AM7697" s="419"/>
      <c r="AN7697" s="403"/>
      <c r="AO7697" s="419"/>
      <c r="AP7697" s="419"/>
      <c r="AQ7697" s="419"/>
      <c r="AR7697" s="419"/>
      <c r="AS7697" s="419"/>
      <c r="AT7697" s="419"/>
      <c r="AU7697" s="419"/>
      <c r="AV7697" s="419"/>
      <c r="AX7697" s="419"/>
      <c r="AY7697" s="419"/>
      <c r="AZ7697" s="419"/>
      <c r="BB7697" s="419"/>
      <c r="BC7697" s="419"/>
      <c r="BD7697" s="419"/>
      <c r="BF7697" s="419"/>
      <c r="BG7697" s="419"/>
      <c r="BH7697" s="419"/>
      <c r="BJ7697" s="419"/>
      <c r="BK7697" s="419"/>
      <c r="BL7697" s="419"/>
      <c r="BN7697" s="419"/>
      <c r="BO7697" s="419"/>
      <c r="BP7697" s="419"/>
      <c r="BR7697" s="419"/>
      <c r="BS7697" s="419"/>
      <c r="BT7697" s="419"/>
      <c r="BV7697" s="419"/>
      <c r="BW7697" s="419"/>
      <c r="BX7697" s="397"/>
      <c r="BZ7697" s="449"/>
      <c r="CB7697" s="419"/>
      <c r="CC7697" s="419"/>
      <c r="CD7697" s="419"/>
      <c r="CF7697" s="419"/>
      <c r="CG7697" s="419"/>
      <c r="CH7697" s="419"/>
    </row>
    <row r="7698" spans="3:86" ht="21" thickBot="1">
      <c r="C7698" s="425"/>
      <c r="P7698" s="431"/>
      <c r="R7698" s="419"/>
      <c r="S7698" s="446"/>
      <c r="T7698" s="419"/>
      <c r="V7698" s="196"/>
      <c r="W7698" s="419"/>
      <c r="X7698" s="419"/>
      <c r="Z7698" s="419"/>
      <c r="AA7698" s="419"/>
      <c r="AB7698" s="419"/>
      <c r="AD7698" s="419"/>
      <c r="AE7698" s="419"/>
      <c r="AF7698" s="419"/>
      <c r="AH7698" s="419"/>
      <c r="AI7698" s="419"/>
      <c r="AJ7698" s="419"/>
      <c r="AL7698" s="419"/>
      <c r="AM7698" s="419"/>
      <c r="AN7698" s="403"/>
      <c r="AO7698" s="419"/>
      <c r="AP7698" s="419"/>
      <c r="AQ7698" s="419"/>
      <c r="AR7698" s="419"/>
      <c r="AS7698" s="419"/>
      <c r="AT7698" s="419"/>
      <c r="AU7698" s="419"/>
      <c r="AV7698" s="419"/>
      <c r="AX7698" s="419"/>
      <c r="AY7698" s="419"/>
      <c r="AZ7698" s="419"/>
      <c r="BB7698" s="419"/>
      <c r="BC7698" s="419"/>
      <c r="BD7698" s="419"/>
      <c r="BF7698" s="419"/>
      <c r="BG7698" s="419"/>
      <c r="BH7698" s="419"/>
      <c r="BJ7698" s="419"/>
      <c r="BK7698" s="419"/>
      <c r="BL7698" s="419"/>
      <c r="BN7698" s="419"/>
      <c r="BO7698" s="419"/>
      <c r="BP7698" s="419"/>
      <c r="BR7698" s="419"/>
      <c r="BS7698" s="419"/>
      <c r="BT7698" s="419"/>
      <c r="BV7698" s="419"/>
      <c r="BW7698" s="419"/>
      <c r="BX7698" s="397"/>
      <c r="BZ7698" s="449"/>
      <c r="CB7698" s="419"/>
      <c r="CC7698" s="419"/>
      <c r="CD7698" s="419"/>
      <c r="CF7698" s="419"/>
      <c r="CG7698" s="419"/>
      <c r="CH7698" s="419"/>
    </row>
    <row r="7699" spans="3:86" ht="21" thickBot="1">
      <c r="C7699" s="425"/>
      <c r="P7699" s="431"/>
      <c r="R7699" s="419"/>
      <c r="S7699" s="446"/>
      <c r="T7699" s="419"/>
      <c r="V7699" s="196"/>
      <c r="W7699" s="419"/>
      <c r="X7699" s="419"/>
      <c r="Z7699" s="419"/>
      <c r="AA7699" s="419"/>
      <c r="AB7699" s="419"/>
      <c r="AD7699" s="419"/>
      <c r="AE7699" s="419"/>
      <c r="AF7699" s="419"/>
      <c r="AH7699" s="419"/>
      <c r="AI7699" s="419"/>
      <c r="AJ7699" s="419"/>
      <c r="AL7699" s="419"/>
      <c r="AM7699" s="419"/>
      <c r="AN7699" s="403"/>
      <c r="AO7699" s="419"/>
      <c r="AP7699" s="419"/>
      <c r="AQ7699" s="419"/>
      <c r="AR7699" s="419"/>
      <c r="AS7699" s="419"/>
      <c r="AT7699" s="419"/>
      <c r="AU7699" s="419"/>
      <c r="AV7699" s="419"/>
      <c r="AX7699" s="419"/>
      <c r="AY7699" s="419"/>
      <c r="AZ7699" s="419"/>
      <c r="BB7699" s="419"/>
      <c r="BC7699" s="419"/>
      <c r="BD7699" s="419"/>
      <c r="BF7699" s="419"/>
      <c r="BG7699" s="419"/>
      <c r="BH7699" s="419"/>
      <c r="BJ7699" s="419"/>
      <c r="BK7699" s="419"/>
      <c r="BL7699" s="419"/>
      <c r="BN7699" s="419"/>
      <c r="BO7699" s="419"/>
      <c r="BP7699" s="419"/>
      <c r="BR7699" s="419"/>
      <c r="BS7699" s="419"/>
      <c r="BT7699" s="419"/>
      <c r="BV7699" s="419"/>
      <c r="BW7699" s="419"/>
      <c r="BX7699" s="397"/>
      <c r="BZ7699" s="449"/>
      <c r="CB7699" s="419"/>
      <c r="CC7699" s="419"/>
      <c r="CD7699" s="419"/>
      <c r="CF7699" s="419"/>
      <c r="CG7699" s="419"/>
      <c r="CH7699" s="419"/>
    </row>
    <row r="7700" spans="3:86" ht="21" thickBot="1">
      <c r="C7700" s="425"/>
      <c r="P7700" s="431"/>
      <c r="R7700" s="419"/>
      <c r="S7700" s="446"/>
      <c r="T7700" s="419"/>
      <c r="V7700" s="196"/>
      <c r="W7700" s="419"/>
      <c r="X7700" s="419"/>
      <c r="Z7700" s="419"/>
      <c r="AA7700" s="419"/>
      <c r="AB7700" s="419"/>
      <c r="AD7700" s="419"/>
      <c r="AE7700" s="419"/>
      <c r="AF7700" s="419"/>
      <c r="AH7700" s="419"/>
      <c r="AI7700" s="419"/>
      <c r="AJ7700" s="419"/>
      <c r="AL7700" s="419"/>
      <c r="AM7700" s="419"/>
      <c r="AN7700" s="403"/>
      <c r="AO7700" s="419"/>
      <c r="AP7700" s="419"/>
      <c r="AQ7700" s="419"/>
      <c r="AR7700" s="419"/>
      <c r="AS7700" s="419"/>
      <c r="AT7700" s="419"/>
      <c r="AU7700" s="419"/>
      <c r="AV7700" s="419"/>
      <c r="AX7700" s="419"/>
      <c r="AY7700" s="419"/>
      <c r="AZ7700" s="419"/>
      <c r="BB7700" s="419"/>
      <c r="BC7700" s="419"/>
      <c r="BD7700" s="419"/>
      <c r="BF7700" s="419"/>
      <c r="BG7700" s="419"/>
      <c r="BH7700" s="419"/>
      <c r="BJ7700" s="419"/>
      <c r="BK7700" s="419"/>
      <c r="BL7700" s="419"/>
      <c r="BN7700" s="419"/>
      <c r="BO7700" s="419"/>
      <c r="BP7700" s="419"/>
      <c r="BR7700" s="419"/>
      <c r="BS7700" s="419"/>
      <c r="BT7700" s="419"/>
      <c r="BV7700" s="419"/>
      <c r="BW7700" s="419"/>
      <c r="BX7700" s="397"/>
      <c r="BZ7700" s="449"/>
      <c r="CB7700" s="419"/>
      <c r="CC7700" s="419"/>
      <c r="CD7700" s="419"/>
      <c r="CF7700" s="419"/>
      <c r="CG7700" s="419"/>
      <c r="CH7700" s="419"/>
    </row>
    <row r="7701" spans="3:86" ht="21" thickBot="1">
      <c r="C7701" s="425"/>
      <c r="P7701" s="431"/>
      <c r="R7701" s="419"/>
      <c r="S7701" s="446"/>
      <c r="T7701" s="419"/>
      <c r="V7701" s="196"/>
      <c r="W7701" s="419"/>
      <c r="X7701" s="419"/>
      <c r="Z7701" s="419"/>
      <c r="AA7701" s="419"/>
      <c r="AB7701" s="419"/>
      <c r="AD7701" s="419"/>
      <c r="AE7701" s="419"/>
      <c r="AF7701" s="419"/>
      <c r="AH7701" s="419"/>
      <c r="AI7701" s="419"/>
      <c r="AJ7701" s="419"/>
      <c r="AL7701" s="419"/>
      <c r="AM7701" s="419"/>
      <c r="AN7701" s="403"/>
      <c r="AO7701" s="419"/>
      <c r="AP7701" s="419"/>
      <c r="AQ7701" s="419"/>
      <c r="AR7701" s="419"/>
      <c r="AS7701" s="419"/>
      <c r="AT7701" s="419"/>
      <c r="AU7701" s="419"/>
      <c r="AV7701" s="419"/>
      <c r="AX7701" s="419"/>
      <c r="AY7701" s="419"/>
      <c r="AZ7701" s="419"/>
      <c r="BB7701" s="419"/>
      <c r="BC7701" s="419"/>
      <c r="BD7701" s="419"/>
      <c r="BF7701" s="419"/>
      <c r="BG7701" s="419"/>
      <c r="BH7701" s="419"/>
      <c r="BJ7701" s="419"/>
      <c r="BK7701" s="419"/>
      <c r="BL7701" s="419"/>
      <c r="BN7701" s="419"/>
      <c r="BO7701" s="419"/>
      <c r="BP7701" s="419"/>
      <c r="BR7701" s="419"/>
      <c r="BS7701" s="419"/>
      <c r="BT7701" s="419"/>
      <c r="BV7701" s="419"/>
      <c r="BW7701" s="419"/>
      <c r="BX7701" s="397"/>
      <c r="BZ7701" s="449"/>
      <c r="CB7701" s="419"/>
      <c r="CC7701" s="419"/>
      <c r="CD7701" s="419"/>
      <c r="CF7701" s="419"/>
      <c r="CG7701" s="419"/>
      <c r="CH7701" s="419"/>
    </row>
    <row r="7702" spans="3:86" ht="21" thickBot="1">
      <c r="C7702" s="425"/>
      <c r="P7702" s="431"/>
      <c r="R7702" s="419"/>
      <c r="S7702" s="446"/>
      <c r="T7702" s="419"/>
      <c r="V7702" s="196"/>
      <c r="W7702" s="419"/>
      <c r="X7702" s="419"/>
      <c r="Z7702" s="419"/>
      <c r="AA7702" s="419"/>
      <c r="AB7702" s="419"/>
      <c r="AD7702" s="419"/>
      <c r="AE7702" s="419"/>
      <c r="AF7702" s="419"/>
      <c r="AH7702" s="419"/>
      <c r="AI7702" s="419"/>
      <c r="AJ7702" s="419"/>
      <c r="AL7702" s="419"/>
      <c r="AM7702" s="419"/>
      <c r="AN7702" s="403"/>
      <c r="AO7702" s="419"/>
      <c r="AP7702" s="419"/>
      <c r="AQ7702" s="419"/>
      <c r="AR7702" s="419"/>
      <c r="AS7702" s="419"/>
      <c r="AT7702" s="419"/>
      <c r="AU7702" s="419"/>
      <c r="AV7702" s="419"/>
      <c r="AX7702" s="419"/>
      <c r="AY7702" s="419"/>
      <c r="AZ7702" s="419"/>
      <c r="BB7702" s="419"/>
      <c r="BC7702" s="419"/>
      <c r="BD7702" s="419"/>
      <c r="BF7702" s="419"/>
      <c r="BG7702" s="419"/>
      <c r="BH7702" s="419"/>
      <c r="BJ7702" s="419"/>
      <c r="BK7702" s="419"/>
      <c r="BL7702" s="419"/>
      <c r="BN7702" s="419"/>
      <c r="BO7702" s="419"/>
      <c r="BP7702" s="419"/>
      <c r="BR7702" s="419"/>
      <c r="BS7702" s="419"/>
      <c r="BT7702" s="419"/>
      <c r="BV7702" s="419"/>
      <c r="BW7702" s="419"/>
      <c r="BX7702" s="397"/>
      <c r="BZ7702" s="449"/>
      <c r="CB7702" s="419"/>
      <c r="CC7702" s="419"/>
      <c r="CD7702" s="419"/>
      <c r="CF7702" s="419"/>
      <c r="CG7702" s="419"/>
      <c r="CH7702" s="419"/>
    </row>
    <row r="7703" spans="3:86" ht="21" thickBot="1">
      <c r="C7703" s="425"/>
      <c r="P7703" s="431"/>
      <c r="R7703" s="419"/>
      <c r="S7703" s="446"/>
      <c r="T7703" s="419"/>
      <c r="V7703" s="196"/>
      <c r="W7703" s="419"/>
      <c r="X7703" s="419"/>
      <c r="Z7703" s="419"/>
      <c r="AA7703" s="419"/>
      <c r="AB7703" s="419"/>
      <c r="AD7703" s="419"/>
      <c r="AE7703" s="419"/>
      <c r="AF7703" s="419"/>
      <c r="AH7703" s="419"/>
      <c r="AI7703" s="419"/>
      <c r="AJ7703" s="419"/>
      <c r="AL7703" s="419"/>
      <c r="AM7703" s="419"/>
      <c r="AN7703" s="403"/>
      <c r="AO7703" s="419"/>
      <c r="AP7703" s="419"/>
      <c r="AQ7703" s="419"/>
      <c r="AR7703" s="419"/>
      <c r="AS7703" s="419"/>
      <c r="AT7703" s="419"/>
      <c r="AU7703" s="419"/>
      <c r="AV7703" s="419"/>
      <c r="AX7703" s="419"/>
      <c r="AY7703" s="419"/>
      <c r="AZ7703" s="419"/>
      <c r="BB7703" s="419"/>
      <c r="BC7703" s="419"/>
      <c r="BD7703" s="419"/>
      <c r="BF7703" s="419"/>
      <c r="BG7703" s="419"/>
      <c r="BH7703" s="419"/>
      <c r="BJ7703" s="419"/>
      <c r="BK7703" s="419"/>
      <c r="BL7703" s="419"/>
      <c r="BN7703" s="419"/>
      <c r="BO7703" s="419"/>
      <c r="BP7703" s="419"/>
      <c r="BR7703" s="419"/>
      <c r="BS7703" s="419"/>
      <c r="BT7703" s="419"/>
      <c r="BV7703" s="419"/>
      <c r="BW7703" s="419"/>
      <c r="BX7703" s="397"/>
      <c r="BZ7703" s="449"/>
      <c r="CB7703" s="419"/>
      <c r="CC7703" s="419"/>
      <c r="CD7703" s="419"/>
      <c r="CF7703" s="419"/>
      <c r="CG7703" s="419"/>
      <c r="CH7703" s="419"/>
    </row>
    <row r="7704" spans="3:86" ht="21" thickBot="1">
      <c r="C7704" s="425"/>
      <c r="P7704" s="431"/>
      <c r="R7704" s="419"/>
      <c r="S7704" s="446"/>
      <c r="T7704" s="419"/>
      <c r="V7704" s="196"/>
      <c r="W7704" s="419"/>
      <c r="X7704" s="419"/>
      <c r="Z7704" s="419"/>
      <c r="AA7704" s="419"/>
      <c r="AB7704" s="419"/>
      <c r="AD7704" s="419"/>
      <c r="AE7704" s="419"/>
      <c r="AF7704" s="419"/>
      <c r="AH7704" s="419"/>
      <c r="AI7704" s="419"/>
      <c r="AJ7704" s="419"/>
      <c r="AL7704" s="419"/>
      <c r="AM7704" s="419"/>
      <c r="AN7704" s="403"/>
      <c r="AO7704" s="419"/>
      <c r="AP7704" s="419"/>
      <c r="AQ7704" s="419"/>
      <c r="AR7704" s="419"/>
      <c r="AS7704" s="419"/>
      <c r="AT7704" s="419"/>
      <c r="AU7704" s="419"/>
      <c r="AV7704" s="419"/>
      <c r="AX7704" s="419"/>
      <c r="AY7704" s="419"/>
      <c r="AZ7704" s="419"/>
      <c r="BB7704" s="419"/>
      <c r="BC7704" s="419"/>
      <c r="BD7704" s="419"/>
      <c r="BF7704" s="419"/>
      <c r="BG7704" s="419"/>
      <c r="BH7704" s="419"/>
      <c r="BJ7704" s="419"/>
      <c r="BK7704" s="419"/>
      <c r="BL7704" s="419"/>
      <c r="BN7704" s="419"/>
      <c r="BO7704" s="419"/>
      <c r="BP7704" s="419"/>
      <c r="BR7704" s="419"/>
      <c r="BS7704" s="419"/>
      <c r="BT7704" s="419"/>
      <c r="BV7704" s="419"/>
      <c r="BW7704" s="419"/>
      <c r="BX7704" s="397"/>
      <c r="BZ7704" s="449"/>
      <c r="CB7704" s="419"/>
      <c r="CC7704" s="419"/>
      <c r="CD7704" s="419"/>
      <c r="CF7704" s="419"/>
      <c r="CG7704" s="419"/>
      <c r="CH7704" s="419"/>
    </row>
    <row r="7705" spans="3:86" ht="21" thickBot="1">
      <c r="C7705" s="425"/>
      <c r="P7705" s="431"/>
      <c r="R7705" s="419"/>
      <c r="S7705" s="446"/>
      <c r="T7705" s="419"/>
      <c r="V7705" s="196"/>
      <c r="W7705" s="419"/>
      <c r="X7705" s="419"/>
      <c r="Z7705" s="419"/>
      <c r="AA7705" s="419"/>
      <c r="AB7705" s="419"/>
      <c r="AD7705" s="419"/>
      <c r="AE7705" s="419"/>
      <c r="AF7705" s="419"/>
      <c r="AH7705" s="419"/>
      <c r="AI7705" s="419"/>
      <c r="AJ7705" s="419"/>
      <c r="AL7705" s="419"/>
      <c r="AM7705" s="419"/>
      <c r="AN7705" s="403"/>
      <c r="AO7705" s="419"/>
      <c r="AP7705" s="419"/>
      <c r="AQ7705" s="419"/>
      <c r="AR7705" s="419"/>
      <c r="AS7705" s="419"/>
      <c r="AT7705" s="419"/>
      <c r="AU7705" s="419"/>
      <c r="AV7705" s="419"/>
      <c r="AX7705" s="419"/>
      <c r="AY7705" s="419"/>
      <c r="AZ7705" s="419"/>
      <c r="BB7705" s="419"/>
      <c r="BC7705" s="419"/>
      <c r="BD7705" s="419"/>
      <c r="BF7705" s="419"/>
      <c r="BG7705" s="419"/>
      <c r="BH7705" s="419"/>
      <c r="BJ7705" s="419"/>
      <c r="BK7705" s="419"/>
      <c r="BL7705" s="419"/>
      <c r="BN7705" s="419"/>
      <c r="BO7705" s="419"/>
      <c r="BP7705" s="419"/>
      <c r="BR7705" s="419"/>
      <c r="BS7705" s="419"/>
      <c r="BT7705" s="419"/>
      <c r="BV7705" s="419"/>
      <c r="BW7705" s="419"/>
      <c r="BX7705" s="397"/>
      <c r="BZ7705" s="449"/>
      <c r="CB7705" s="419"/>
      <c r="CC7705" s="419"/>
      <c r="CD7705" s="419"/>
      <c r="CF7705" s="419"/>
      <c r="CG7705" s="419"/>
      <c r="CH7705" s="419"/>
    </row>
    <row r="7706" spans="3:86" ht="21" thickBot="1">
      <c r="C7706" s="425"/>
      <c r="P7706" s="431"/>
      <c r="R7706" s="419"/>
      <c r="S7706" s="446"/>
      <c r="T7706" s="419"/>
      <c r="V7706" s="196"/>
      <c r="W7706" s="419"/>
      <c r="X7706" s="419"/>
      <c r="Z7706" s="419"/>
      <c r="AA7706" s="419"/>
      <c r="AB7706" s="419"/>
      <c r="AD7706" s="419"/>
      <c r="AE7706" s="419"/>
      <c r="AF7706" s="419"/>
      <c r="AH7706" s="419"/>
      <c r="AI7706" s="419"/>
      <c r="AJ7706" s="419"/>
      <c r="AL7706" s="419"/>
      <c r="AM7706" s="419"/>
      <c r="AN7706" s="403"/>
      <c r="AO7706" s="419"/>
      <c r="AP7706" s="419"/>
      <c r="AQ7706" s="419"/>
      <c r="AR7706" s="419"/>
      <c r="AS7706" s="419"/>
      <c r="AT7706" s="419"/>
      <c r="AU7706" s="419"/>
      <c r="AV7706" s="419"/>
      <c r="AX7706" s="419"/>
      <c r="AY7706" s="419"/>
      <c r="AZ7706" s="419"/>
      <c r="BB7706" s="419"/>
      <c r="BC7706" s="419"/>
      <c r="BD7706" s="419"/>
      <c r="BF7706" s="419"/>
      <c r="BG7706" s="419"/>
      <c r="BH7706" s="419"/>
      <c r="BJ7706" s="419"/>
      <c r="BK7706" s="419"/>
      <c r="BL7706" s="419"/>
      <c r="BN7706" s="419"/>
      <c r="BO7706" s="419"/>
      <c r="BP7706" s="419"/>
      <c r="BR7706" s="419"/>
      <c r="BS7706" s="419"/>
      <c r="BT7706" s="419"/>
      <c r="BV7706" s="419"/>
      <c r="BW7706" s="419"/>
      <c r="BX7706" s="397"/>
      <c r="BZ7706" s="449"/>
      <c r="CB7706" s="419"/>
      <c r="CC7706" s="419"/>
      <c r="CD7706" s="419"/>
      <c r="CF7706" s="419"/>
      <c r="CG7706" s="419"/>
      <c r="CH7706" s="419"/>
    </row>
    <row r="7707" spans="3:86" ht="21" thickBot="1">
      <c r="C7707" s="425"/>
      <c r="P7707" s="431"/>
      <c r="R7707" s="419"/>
      <c r="S7707" s="446"/>
      <c r="T7707" s="419"/>
      <c r="V7707" s="196"/>
      <c r="W7707" s="419"/>
      <c r="X7707" s="419"/>
      <c r="Z7707" s="419"/>
      <c r="AA7707" s="419"/>
      <c r="AB7707" s="419"/>
      <c r="AD7707" s="419"/>
      <c r="AE7707" s="419"/>
      <c r="AF7707" s="419"/>
      <c r="AH7707" s="419"/>
      <c r="AI7707" s="419"/>
      <c r="AJ7707" s="419"/>
      <c r="AL7707" s="419"/>
      <c r="AM7707" s="419"/>
      <c r="AN7707" s="403"/>
      <c r="AO7707" s="419"/>
      <c r="AP7707" s="419"/>
      <c r="AQ7707" s="419"/>
      <c r="AR7707" s="419"/>
      <c r="AS7707" s="419"/>
      <c r="AT7707" s="419"/>
      <c r="AU7707" s="419"/>
      <c r="AV7707" s="419"/>
      <c r="AX7707" s="419"/>
      <c r="AY7707" s="419"/>
      <c r="AZ7707" s="419"/>
      <c r="BB7707" s="419"/>
      <c r="BC7707" s="419"/>
      <c r="BD7707" s="419"/>
      <c r="BF7707" s="419"/>
      <c r="BG7707" s="419"/>
      <c r="BH7707" s="419"/>
      <c r="BJ7707" s="419"/>
      <c r="BK7707" s="419"/>
      <c r="BL7707" s="419"/>
      <c r="BN7707" s="419"/>
      <c r="BO7707" s="419"/>
      <c r="BP7707" s="419"/>
      <c r="BR7707" s="419"/>
      <c r="BS7707" s="419"/>
      <c r="BT7707" s="419"/>
      <c r="BV7707" s="419"/>
      <c r="BW7707" s="419"/>
      <c r="BX7707" s="397"/>
      <c r="BZ7707" s="449"/>
      <c r="CB7707" s="419"/>
      <c r="CC7707" s="419"/>
      <c r="CD7707" s="419"/>
      <c r="CF7707" s="419"/>
      <c r="CG7707" s="419"/>
      <c r="CH7707" s="419"/>
    </row>
    <row r="7708" spans="3:86" ht="21" thickBot="1">
      <c r="C7708" s="425"/>
      <c r="P7708" s="431"/>
      <c r="R7708" s="419"/>
      <c r="S7708" s="446"/>
      <c r="T7708" s="419"/>
      <c r="V7708" s="196"/>
      <c r="W7708" s="419"/>
      <c r="X7708" s="419"/>
      <c r="Z7708" s="419"/>
      <c r="AA7708" s="419"/>
      <c r="AB7708" s="419"/>
      <c r="AD7708" s="419"/>
      <c r="AE7708" s="419"/>
      <c r="AF7708" s="419"/>
      <c r="AH7708" s="419"/>
      <c r="AI7708" s="419"/>
      <c r="AJ7708" s="419"/>
      <c r="AL7708" s="419"/>
      <c r="AM7708" s="419"/>
      <c r="AN7708" s="403"/>
      <c r="AO7708" s="419"/>
      <c r="AP7708" s="419"/>
      <c r="AQ7708" s="419"/>
      <c r="AR7708" s="419"/>
      <c r="AS7708" s="419"/>
      <c r="AT7708" s="419"/>
      <c r="AU7708" s="419"/>
      <c r="AV7708" s="419"/>
      <c r="AX7708" s="419"/>
      <c r="AY7708" s="419"/>
      <c r="AZ7708" s="419"/>
      <c r="BB7708" s="419"/>
      <c r="BC7708" s="419"/>
      <c r="BD7708" s="419"/>
      <c r="BF7708" s="419"/>
      <c r="BG7708" s="419"/>
      <c r="BH7708" s="419"/>
      <c r="BJ7708" s="419"/>
      <c r="BK7708" s="419"/>
      <c r="BL7708" s="419"/>
      <c r="BN7708" s="419"/>
      <c r="BO7708" s="419"/>
      <c r="BP7708" s="419"/>
      <c r="BR7708" s="419"/>
      <c r="BS7708" s="419"/>
      <c r="BT7708" s="419"/>
      <c r="BV7708" s="419"/>
      <c r="BW7708" s="419"/>
      <c r="BX7708" s="397"/>
      <c r="BZ7708" s="449"/>
      <c r="CB7708" s="419"/>
      <c r="CC7708" s="419"/>
      <c r="CD7708" s="419"/>
      <c r="CF7708" s="419"/>
      <c r="CG7708" s="419"/>
      <c r="CH7708" s="419"/>
    </row>
    <row r="7709" spans="3:86" ht="21" thickBot="1">
      <c r="C7709" s="425"/>
      <c r="P7709" s="431"/>
      <c r="R7709" s="419"/>
      <c r="S7709" s="446"/>
      <c r="T7709" s="419"/>
      <c r="V7709" s="196"/>
      <c r="W7709" s="419"/>
      <c r="X7709" s="419"/>
      <c r="Z7709" s="419"/>
      <c r="AA7709" s="419"/>
      <c r="AB7709" s="419"/>
      <c r="AD7709" s="419"/>
      <c r="AE7709" s="419"/>
      <c r="AF7709" s="419"/>
      <c r="AH7709" s="419"/>
      <c r="AI7709" s="419"/>
      <c r="AJ7709" s="419"/>
      <c r="AL7709" s="419"/>
      <c r="AM7709" s="419"/>
      <c r="AN7709" s="403"/>
      <c r="AO7709" s="419"/>
      <c r="AP7709" s="419"/>
      <c r="AQ7709" s="419"/>
      <c r="AR7709" s="419"/>
      <c r="AS7709" s="419"/>
      <c r="AT7709" s="419"/>
      <c r="AU7709" s="419"/>
      <c r="AV7709" s="419"/>
      <c r="AX7709" s="419"/>
      <c r="AY7709" s="419"/>
      <c r="AZ7709" s="419"/>
      <c r="BB7709" s="419"/>
      <c r="BC7709" s="419"/>
      <c r="BD7709" s="419"/>
      <c r="BF7709" s="419"/>
      <c r="BG7709" s="419"/>
      <c r="BH7709" s="419"/>
      <c r="BJ7709" s="419"/>
      <c r="BK7709" s="419"/>
      <c r="BL7709" s="419"/>
      <c r="BN7709" s="419"/>
      <c r="BO7709" s="419"/>
      <c r="BP7709" s="419"/>
      <c r="BR7709" s="419"/>
      <c r="BS7709" s="419"/>
      <c r="BT7709" s="419"/>
      <c r="BV7709" s="419"/>
      <c r="BW7709" s="419"/>
      <c r="BX7709" s="397"/>
      <c r="BZ7709" s="449"/>
      <c r="CB7709" s="419"/>
      <c r="CC7709" s="419"/>
      <c r="CD7709" s="419"/>
      <c r="CF7709" s="419"/>
      <c r="CG7709" s="419"/>
      <c r="CH7709" s="419"/>
    </row>
    <row r="7710" spans="3:86" ht="21" thickBot="1">
      <c r="C7710" s="425"/>
      <c r="P7710" s="431"/>
      <c r="R7710" s="419"/>
      <c r="S7710" s="446"/>
      <c r="T7710" s="419"/>
      <c r="V7710" s="196"/>
      <c r="W7710" s="419"/>
      <c r="X7710" s="419"/>
      <c r="Z7710" s="419"/>
      <c r="AA7710" s="419"/>
      <c r="AB7710" s="419"/>
      <c r="AD7710" s="419"/>
      <c r="AE7710" s="419"/>
      <c r="AF7710" s="419"/>
      <c r="AH7710" s="419"/>
      <c r="AI7710" s="419"/>
      <c r="AJ7710" s="419"/>
      <c r="AL7710" s="419"/>
      <c r="AM7710" s="419"/>
      <c r="AN7710" s="403"/>
      <c r="AO7710" s="419"/>
      <c r="AP7710" s="419"/>
      <c r="AQ7710" s="419"/>
      <c r="AR7710" s="419"/>
      <c r="AS7710" s="419"/>
      <c r="AT7710" s="419"/>
      <c r="AU7710" s="419"/>
      <c r="AV7710" s="419"/>
      <c r="AX7710" s="419"/>
      <c r="AY7710" s="419"/>
      <c r="AZ7710" s="419"/>
      <c r="BB7710" s="419"/>
      <c r="BC7710" s="419"/>
      <c r="BD7710" s="419"/>
      <c r="BF7710" s="419"/>
      <c r="BG7710" s="419"/>
      <c r="BH7710" s="419"/>
      <c r="BJ7710" s="419"/>
      <c r="BK7710" s="419"/>
      <c r="BL7710" s="419"/>
      <c r="BN7710" s="419"/>
      <c r="BO7710" s="419"/>
      <c r="BP7710" s="419"/>
      <c r="BR7710" s="419"/>
      <c r="BS7710" s="419"/>
      <c r="BT7710" s="419"/>
      <c r="BV7710" s="419"/>
      <c r="BW7710" s="419"/>
      <c r="BX7710" s="397"/>
      <c r="BZ7710" s="449"/>
      <c r="CB7710" s="419"/>
      <c r="CC7710" s="419"/>
      <c r="CD7710" s="419"/>
      <c r="CF7710" s="419"/>
      <c r="CG7710" s="419"/>
      <c r="CH7710" s="419"/>
    </row>
    <row r="7711" spans="3:86" ht="21" thickBot="1">
      <c r="C7711" s="425"/>
      <c r="P7711" s="431"/>
      <c r="R7711" s="419"/>
      <c r="S7711" s="446"/>
      <c r="T7711" s="419"/>
      <c r="V7711" s="196"/>
      <c r="W7711" s="419"/>
      <c r="X7711" s="419"/>
      <c r="Z7711" s="419"/>
      <c r="AA7711" s="419"/>
      <c r="AB7711" s="419"/>
      <c r="AD7711" s="419"/>
      <c r="AE7711" s="419"/>
      <c r="AF7711" s="419"/>
      <c r="AH7711" s="419"/>
      <c r="AI7711" s="419"/>
      <c r="AJ7711" s="419"/>
      <c r="AL7711" s="419"/>
      <c r="AM7711" s="419"/>
      <c r="AN7711" s="403"/>
      <c r="AO7711" s="419"/>
      <c r="AP7711" s="419"/>
      <c r="AQ7711" s="419"/>
      <c r="AR7711" s="419"/>
      <c r="AS7711" s="419"/>
      <c r="AT7711" s="419"/>
      <c r="AU7711" s="419"/>
      <c r="AV7711" s="419"/>
      <c r="AX7711" s="419"/>
      <c r="AY7711" s="419"/>
      <c r="AZ7711" s="419"/>
      <c r="BB7711" s="419"/>
      <c r="BC7711" s="419"/>
      <c r="BD7711" s="419"/>
      <c r="BF7711" s="419"/>
      <c r="BG7711" s="419"/>
      <c r="BH7711" s="419"/>
      <c r="BJ7711" s="419"/>
      <c r="BK7711" s="419"/>
      <c r="BL7711" s="419"/>
      <c r="BN7711" s="419"/>
      <c r="BO7711" s="419"/>
      <c r="BP7711" s="419"/>
      <c r="BR7711" s="419"/>
      <c r="BS7711" s="419"/>
      <c r="BT7711" s="419"/>
      <c r="BV7711" s="419"/>
      <c r="BW7711" s="419"/>
      <c r="BX7711" s="397"/>
      <c r="BZ7711" s="449"/>
      <c r="CB7711" s="419"/>
      <c r="CC7711" s="419"/>
      <c r="CD7711" s="419"/>
      <c r="CF7711" s="419"/>
      <c r="CG7711" s="419"/>
      <c r="CH7711" s="419"/>
    </row>
    <row r="7712" spans="3:86" ht="21" thickBot="1">
      <c r="C7712" s="425"/>
      <c r="P7712" s="431"/>
      <c r="R7712" s="419"/>
      <c r="S7712" s="446"/>
      <c r="T7712" s="419"/>
      <c r="V7712" s="196"/>
      <c r="W7712" s="419"/>
      <c r="X7712" s="419"/>
      <c r="Z7712" s="419"/>
      <c r="AA7712" s="419"/>
      <c r="AB7712" s="419"/>
      <c r="AD7712" s="419"/>
      <c r="AE7712" s="419"/>
      <c r="AF7712" s="419"/>
      <c r="AH7712" s="419"/>
      <c r="AI7712" s="419"/>
      <c r="AJ7712" s="419"/>
      <c r="AL7712" s="419"/>
      <c r="AM7712" s="419"/>
      <c r="AN7712" s="403"/>
      <c r="AO7712" s="419"/>
      <c r="AP7712" s="419"/>
      <c r="AQ7712" s="419"/>
      <c r="AR7712" s="419"/>
      <c r="AS7712" s="419"/>
      <c r="AT7712" s="419"/>
      <c r="AU7712" s="419"/>
      <c r="AV7712" s="419"/>
      <c r="AX7712" s="419"/>
      <c r="AY7712" s="419"/>
      <c r="AZ7712" s="419"/>
      <c r="BB7712" s="419"/>
      <c r="BC7712" s="419"/>
      <c r="BD7712" s="419"/>
      <c r="BF7712" s="419"/>
      <c r="BG7712" s="419"/>
      <c r="BH7712" s="419"/>
      <c r="BJ7712" s="419"/>
      <c r="BK7712" s="419"/>
      <c r="BL7712" s="419"/>
      <c r="BN7712" s="419"/>
      <c r="BO7712" s="419"/>
      <c r="BP7712" s="419"/>
      <c r="BR7712" s="419"/>
      <c r="BS7712" s="419"/>
      <c r="BT7712" s="419"/>
      <c r="BV7712" s="419"/>
      <c r="BW7712" s="419"/>
      <c r="BX7712" s="397"/>
      <c r="BZ7712" s="449"/>
      <c r="CB7712" s="419"/>
      <c r="CC7712" s="419"/>
      <c r="CD7712" s="419"/>
      <c r="CF7712" s="419"/>
      <c r="CG7712" s="419"/>
      <c r="CH7712" s="419"/>
    </row>
    <row r="7713" spans="3:86" ht="21" thickBot="1">
      <c r="C7713" s="425"/>
      <c r="P7713" s="431"/>
      <c r="R7713" s="419"/>
      <c r="S7713" s="446"/>
      <c r="T7713" s="419"/>
      <c r="V7713" s="196"/>
      <c r="W7713" s="419"/>
      <c r="X7713" s="419"/>
      <c r="Z7713" s="419"/>
      <c r="AA7713" s="419"/>
      <c r="AB7713" s="419"/>
      <c r="AD7713" s="419"/>
      <c r="AE7713" s="419"/>
      <c r="AF7713" s="419"/>
      <c r="AH7713" s="419"/>
      <c r="AI7713" s="419"/>
      <c r="AJ7713" s="419"/>
      <c r="AL7713" s="419"/>
      <c r="AM7713" s="419"/>
      <c r="AN7713" s="403"/>
      <c r="AO7713" s="419"/>
      <c r="AP7713" s="419"/>
      <c r="AQ7713" s="419"/>
      <c r="AR7713" s="419"/>
      <c r="AS7713" s="419"/>
      <c r="AT7713" s="419"/>
      <c r="AU7713" s="419"/>
      <c r="AV7713" s="419"/>
      <c r="AX7713" s="419"/>
      <c r="AY7713" s="419"/>
      <c r="AZ7713" s="419"/>
      <c r="BB7713" s="419"/>
      <c r="BC7713" s="419"/>
      <c r="BD7713" s="419"/>
      <c r="BF7713" s="419"/>
      <c r="BG7713" s="419"/>
      <c r="BH7713" s="419"/>
      <c r="BJ7713" s="419"/>
      <c r="BK7713" s="419"/>
      <c r="BL7713" s="419"/>
      <c r="BN7713" s="419"/>
      <c r="BO7713" s="419"/>
      <c r="BP7713" s="419"/>
      <c r="BR7713" s="419"/>
      <c r="BS7713" s="419"/>
      <c r="BT7713" s="419"/>
      <c r="BV7713" s="419"/>
      <c r="BW7713" s="419"/>
      <c r="BX7713" s="397"/>
      <c r="BZ7713" s="449"/>
      <c r="CB7713" s="419"/>
      <c r="CC7713" s="419"/>
      <c r="CD7713" s="419"/>
      <c r="CF7713" s="419"/>
      <c r="CG7713" s="419"/>
      <c r="CH7713" s="419"/>
    </row>
    <row r="7714" spans="3:86" ht="21" thickBot="1">
      <c r="C7714" s="425"/>
      <c r="P7714" s="431"/>
      <c r="R7714" s="419"/>
      <c r="S7714" s="446"/>
      <c r="T7714" s="419"/>
      <c r="V7714" s="196"/>
      <c r="W7714" s="419"/>
      <c r="X7714" s="419"/>
      <c r="Z7714" s="419"/>
      <c r="AA7714" s="419"/>
      <c r="AB7714" s="419"/>
      <c r="AD7714" s="419"/>
      <c r="AE7714" s="419"/>
      <c r="AF7714" s="419"/>
      <c r="AH7714" s="419"/>
      <c r="AI7714" s="419"/>
      <c r="AJ7714" s="419"/>
      <c r="AL7714" s="419"/>
      <c r="AM7714" s="419"/>
      <c r="AN7714" s="403"/>
      <c r="AO7714" s="419"/>
      <c r="AP7714" s="419"/>
      <c r="AQ7714" s="419"/>
      <c r="AR7714" s="419"/>
      <c r="AS7714" s="419"/>
      <c r="AT7714" s="419"/>
      <c r="AU7714" s="419"/>
      <c r="AV7714" s="419"/>
      <c r="AX7714" s="419"/>
      <c r="AY7714" s="419"/>
      <c r="AZ7714" s="419"/>
      <c r="BB7714" s="419"/>
      <c r="BC7714" s="419"/>
      <c r="BD7714" s="419"/>
      <c r="BF7714" s="419"/>
      <c r="BG7714" s="419"/>
      <c r="BH7714" s="419"/>
      <c r="BJ7714" s="419"/>
      <c r="BK7714" s="419"/>
      <c r="BL7714" s="419"/>
      <c r="BN7714" s="419"/>
      <c r="BO7714" s="419"/>
      <c r="BP7714" s="419"/>
      <c r="BR7714" s="419"/>
      <c r="BS7714" s="419"/>
      <c r="BT7714" s="419"/>
      <c r="BV7714" s="419"/>
      <c r="BW7714" s="419"/>
      <c r="BX7714" s="397"/>
      <c r="BZ7714" s="449"/>
      <c r="CB7714" s="419"/>
      <c r="CC7714" s="419"/>
      <c r="CD7714" s="419"/>
      <c r="CF7714" s="419"/>
      <c r="CG7714" s="419"/>
      <c r="CH7714" s="419"/>
    </row>
    <row r="7715" spans="3:86" ht="21" thickBot="1">
      <c r="C7715" s="425"/>
      <c r="P7715" s="431"/>
      <c r="R7715" s="419"/>
      <c r="S7715" s="446"/>
      <c r="T7715" s="419"/>
      <c r="V7715" s="196"/>
      <c r="W7715" s="419"/>
      <c r="X7715" s="419"/>
      <c r="Z7715" s="419"/>
      <c r="AA7715" s="419"/>
      <c r="AB7715" s="419"/>
      <c r="AD7715" s="419"/>
      <c r="AE7715" s="419"/>
      <c r="AF7715" s="419"/>
      <c r="AH7715" s="419"/>
      <c r="AI7715" s="419"/>
      <c r="AJ7715" s="419"/>
      <c r="AL7715" s="419"/>
      <c r="AM7715" s="419"/>
      <c r="AN7715" s="403"/>
      <c r="AO7715" s="419"/>
      <c r="AP7715" s="419"/>
      <c r="AQ7715" s="419"/>
      <c r="AR7715" s="419"/>
      <c r="AS7715" s="419"/>
      <c r="AT7715" s="419"/>
      <c r="AU7715" s="419"/>
      <c r="AV7715" s="419"/>
      <c r="AX7715" s="419"/>
      <c r="AY7715" s="419"/>
      <c r="AZ7715" s="419"/>
      <c r="BB7715" s="419"/>
      <c r="BC7715" s="419"/>
      <c r="BD7715" s="419"/>
      <c r="BF7715" s="419"/>
      <c r="BG7715" s="419"/>
      <c r="BH7715" s="419"/>
      <c r="BJ7715" s="419"/>
      <c r="BK7715" s="419"/>
      <c r="BL7715" s="419"/>
      <c r="BN7715" s="419"/>
      <c r="BO7715" s="419"/>
      <c r="BP7715" s="419"/>
      <c r="BR7715" s="419"/>
      <c r="BS7715" s="419"/>
      <c r="BT7715" s="419"/>
      <c r="BV7715" s="419"/>
      <c r="BW7715" s="419"/>
      <c r="BX7715" s="397"/>
      <c r="BZ7715" s="449"/>
      <c r="CB7715" s="419"/>
      <c r="CC7715" s="419"/>
      <c r="CD7715" s="419"/>
      <c r="CF7715" s="419"/>
      <c r="CG7715" s="419"/>
      <c r="CH7715" s="419"/>
    </row>
    <row r="7716" spans="3:86" ht="21" thickBot="1">
      <c r="C7716" s="425"/>
      <c r="P7716" s="431"/>
      <c r="R7716" s="419"/>
      <c r="S7716" s="446"/>
      <c r="T7716" s="419"/>
      <c r="V7716" s="196"/>
      <c r="W7716" s="419"/>
      <c r="X7716" s="419"/>
      <c r="Z7716" s="419"/>
      <c r="AA7716" s="419"/>
      <c r="AB7716" s="419"/>
      <c r="AD7716" s="419"/>
      <c r="AE7716" s="419"/>
      <c r="AF7716" s="419"/>
      <c r="AH7716" s="419"/>
      <c r="AI7716" s="419"/>
      <c r="AJ7716" s="419"/>
      <c r="AL7716" s="419"/>
      <c r="AM7716" s="419"/>
      <c r="AN7716" s="403"/>
      <c r="AO7716" s="419"/>
      <c r="AP7716" s="419"/>
      <c r="AQ7716" s="419"/>
      <c r="AR7716" s="419"/>
      <c r="AS7716" s="419"/>
      <c r="AT7716" s="419"/>
      <c r="AU7716" s="419"/>
      <c r="AV7716" s="419"/>
      <c r="AX7716" s="419"/>
      <c r="AY7716" s="419"/>
      <c r="AZ7716" s="419"/>
      <c r="BB7716" s="419"/>
      <c r="BC7716" s="419"/>
      <c r="BD7716" s="419"/>
      <c r="BF7716" s="419"/>
      <c r="BG7716" s="419"/>
      <c r="BH7716" s="419"/>
      <c r="BJ7716" s="419"/>
      <c r="BK7716" s="419"/>
      <c r="BL7716" s="419"/>
      <c r="BN7716" s="419"/>
      <c r="BO7716" s="419"/>
      <c r="BP7716" s="419"/>
      <c r="BR7716" s="419"/>
      <c r="BS7716" s="419"/>
      <c r="BT7716" s="419"/>
      <c r="BV7716" s="419"/>
      <c r="BW7716" s="419"/>
      <c r="BX7716" s="397"/>
      <c r="BZ7716" s="449"/>
      <c r="CB7716" s="419"/>
      <c r="CC7716" s="419"/>
      <c r="CD7716" s="419"/>
      <c r="CF7716" s="419"/>
      <c r="CG7716" s="419"/>
      <c r="CH7716" s="419"/>
    </row>
    <row r="7717" spans="3:86" ht="21" thickBot="1">
      <c r="C7717" s="425"/>
      <c r="P7717" s="431"/>
      <c r="R7717" s="419"/>
      <c r="S7717" s="446"/>
      <c r="T7717" s="419"/>
      <c r="V7717" s="196"/>
      <c r="W7717" s="419"/>
      <c r="X7717" s="419"/>
      <c r="Z7717" s="419"/>
      <c r="AA7717" s="419"/>
      <c r="AB7717" s="419"/>
      <c r="AD7717" s="419"/>
      <c r="AE7717" s="419"/>
      <c r="AF7717" s="419"/>
      <c r="AH7717" s="419"/>
      <c r="AI7717" s="419"/>
      <c r="AJ7717" s="419"/>
      <c r="AL7717" s="419"/>
      <c r="AM7717" s="419"/>
      <c r="AN7717" s="403"/>
      <c r="AO7717" s="419"/>
      <c r="AP7717" s="419"/>
      <c r="AQ7717" s="419"/>
      <c r="AR7717" s="419"/>
      <c r="AS7717" s="419"/>
      <c r="AT7717" s="419"/>
      <c r="AU7717" s="419"/>
      <c r="AV7717" s="419"/>
      <c r="AX7717" s="419"/>
      <c r="AY7717" s="419"/>
      <c r="AZ7717" s="419"/>
      <c r="BB7717" s="419"/>
      <c r="BC7717" s="419"/>
      <c r="BD7717" s="419"/>
      <c r="BF7717" s="419"/>
      <c r="BG7717" s="419"/>
      <c r="BH7717" s="419"/>
      <c r="BJ7717" s="419"/>
      <c r="BK7717" s="419"/>
      <c r="BL7717" s="419"/>
      <c r="BN7717" s="419"/>
      <c r="BO7717" s="419"/>
      <c r="BP7717" s="419"/>
      <c r="BR7717" s="419"/>
      <c r="BS7717" s="419"/>
      <c r="BT7717" s="419"/>
      <c r="BV7717" s="419"/>
      <c r="BW7717" s="419"/>
      <c r="BX7717" s="397"/>
      <c r="BZ7717" s="449"/>
      <c r="CB7717" s="419"/>
      <c r="CC7717" s="419"/>
      <c r="CD7717" s="419"/>
      <c r="CF7717" s="419"/>
      <c r="CG7717" s="419"/>
      <c r="CH7717" s="419"/>
    </row>
    <row r="7718" spans="3:86" ht="21" thickBot="1">
      <c r="C7718" s="425"/>
      <c r="P7718" s="431"/>
      <c r="R7718" s="419"/>
      <c r="S7718" s="446"/>
      <c r="T7718" s="419"/>
      <c r="V7718" s="196"/>
      <c r="W7718" s="419"/>
      <c r="X7718" s="419"/>
      <c r="Z7718" s="419"/>
      <c r="AA7718" s="419"/>
      <c r="AB7718" s="419"/>
      <c r="AD7718" s="419"/>
      <c r="AE7718" s="419"/>
      <c r="AF7718" s="419"/>
      <c r="AH7718" s="419"/>
      <c r="AI7718" s="419"/>
      <c r="AJ7718" s="419"/>
      <c r="AL7718" s="419"/>
      <c r="AM7718" s="419"/>
      <c r="AN7718" s="403"/>
      <c r="AO7718" s="419"/>
      <c r="AP7718" s="419"/>
      <c r="AQ7718" s="419"/>
      <c r="AR7718" s="419"/>
      <c r="AS7718" s="419"/>
      <c r="AT7718" s="419"/>
      <c r="AU7718" s="419"/>
      <c r="AV7718" s="419"/>
      <c r="AX7718" s="419"/>
      <c r="AY7718" s="419"/>
      <c r="AZ7718" s="419"/>
      <c r="BB7718" s="419"/>
      <c r="BC7718" s="419"/>
      <c r="BD7718" s="419"/>
      <c r="BF7718" s="419"/>
      <c r="BG7718" s="419"/>
      <c r="BH7718" s="419"/>
      <c r="BJ7718" s="419"/>
      <c r="BK7718" s="419"/>
      <c r="BL7718" s="419"/>
      <c r="BN7718" s="419"/>
      <c r="BO7718" s="419"/>
      <c r="BP7718" s="419"/>
      <c r="BR7718" s="419"/>
      <c r="BS7718" s="419"/>
      <c r="BT7718" s="419"/>
      <c r="BV7718" s="419"/>
      <c r="BW7718" s="419"/>
      <c r="BX7718" s="397"/>
      <c r="BZ7718" s="449"/>
      <c r="CB7718" s="419"/>
      <c r="CC7718" s="419"/>
      <c r="CD7718" s="419"/>
      <c r="CF7718" s="419"/>
      <c r="CG7718" s="419"/>
      <c r="CH7718" s="419"/>
    </row>
    <row r="7719" spans="3:86" ht="21" thickBot="1">
      <c r="C7719" s="425"/>
      <c r="P7719" s="431"/>
      <c r="R7719" s="419"/>
      <c r="S7719" s="446"/>
      <c r="T7719" s="419"/>
      <c r="V7719" s="196"/>
      <c r="W7719" s="419"/>
      <c r="X7719" s="419"/>
      <c r="Z7719" s="419"/>
      <c r="AA7719" s="419"/>
      <c r="AB7719" s="419"/>
      <c r="AD7719" s="419"/>
      <c r="AE7719" s="419"/>
      <c r="AF7719" s="419"/>
      <c r="AH7719" s="419"/>
      <c r="AI7719" s="419"/>
      <c r="AJ7719" s="419"/>
      <c r="AL7719" s="419"/>
      <c r="AM7719" s="419"/>
      <c r="AN7719" s="403"/>
      <c r="AO7719" s="419"/>
      <c r="AP7719" s="419"/>
      <c r="AQ7719" s="419"/>
      <c r="AR7719" s="419"/>
      <c r="AS7719" s="419"/>
      <c r="AT7719" s="419"/>
      <c r="AU7719" s="419"/>
      <c r="AV7719" s="419"/>
      <c r="AX7719" s="419"/>
      <c r="AY7719" s="419"/>
      <c r="AZ7719" s="419"/>
      <c r="BB7719" s="419"/>
      <c r="BC7719" s="419"/>
      <c r="BD7719" s="419"/>
      <c r="BF7719" s="419"/>
      <c r="BG7719" s="419"/>
      <c r="BH7719" s="419"/>
      <c r="BJ7719" s="419"/>
      <c r="BK7719" s="419"/>
      <c r="BL7719" s="419"/>
      <c r="BN7719" s="419"/>
      <c r="BO7719" s="419"/>
      <c r="BP7719" s="419"/>
      <c r="BR7719" s="419"/>
      <c r="BS7719" s="419"/>
      <c r="BT7719" s="419"/>
      <c r="BV7719" s="419"/>
      <c r="BW7719" s="419"/>
      <c r="BX7719" s="397"/>
      <c r="BZ7719" s="449"/>
      <c r="CB7719" s="419"/>
      <c r="CC7719" s="419"/>
      <c r="CD7719" s="419"/>
      <c r="CF7719" s="419"/>
      <c r="CG7719" s="419"/>
      <c r="CH7719" s="419"/>
    </row>
    <row r="7720" spans="3:86" ht="21" thickBot="1">
      <c r="C7720" s="425"/>
      <c r="P7720" s="431"/>
      <c r="R7720" s="419"/>
      <c r="S7720" s="446"/>
      <c r="T7720" s="419"/>
      <c r="V7720" s="196"/>
      <c r="W7720" s="419"/>
      <c r="X7720" s="419"/>
      <c r="Z7720" s="419"/>
      <c r="AA7720" s="419"/>
      <c r="AB7720" s="419"/>
      <c r="AD7720" s="419"/>
      <c r="AE7720" s="419"/>
      <c r="AF7720" s="419"/>
      <c r="AH7720" s="419"/>
      <c r="AI7720" s="419"/>
      <c r="AJ7720" s="419"/>
      <c r="AL7720" s="419"/>
      <c r="AM7720" s="419"/>
      <c r="AN7720" s="403"/>
      <c r="AO7720" s="419"/>
      <c r="AP7720" s="419"/>
      <c r="AQ7720" s="419"/>
      <c r="AR7720" s="419"/>
      <c r="AS7720" s="419"/>
      <c r="AT7720" s="419"/>
      <c r="AU7720" s="419"/>
      <c r="AV7720" s="419"/>
      <c r="AX7720" s="419"/>
      <c r="AY7720" s="419"/>
      <c r="AZ7720" s="419"/>
      <c r="BB7720" s="419"/>
      <c r="BC7720" s="419"/>
      <c r="BD7720" s="419"/>
      <c r="BF7720" s="419"/>
      <c r="BG7720" s="419"/>
      <c r="BH7720" s="419"/>
      <c r="BJ7720" s="419"/>
      <c r="BK7720" s="419"/>
      <c r="BL7720" s="419"/>
      <c r="BN7720" s="419"/>
      <c r="BO7720" s="419"/>
      <c r="BP7720" s="419"/>
      <c r="BR7720" s="419"/>
      <c r="BS7720" s="419"/>
      <c r="BT7720" s="419"/>
      <c r="BV7720" s="419"/>
      <c r="BW7720" s="419"/>
      <c r="BX7720" s="397"/>
      <c r="BZ7720" s="449"/>
      <c r="CB7720" s="419"/>
      <c r="CC7720" s="419"/>
      <c r="CD7720" s="419"/>
      <c r="CF7720" s="419"/>
      <c r="CG7720" s="419"/>
      <c r="CH7720" s="419"/>
    </row>
    <row r="7721" spans="3:86" ht="21" thickBot="1">
      <c r="C7721" s="425"/>
      <c r="P7721" s="431"/>
      <c r="R7721" s="419"/>
      <c r="S7721" s="446"/>
      <c r="T7721" s="419"/>
      <c r="V7721" s="196"/>
      <c r="W7721" s="419"/>
      <c r="X7721" s="419"/>
      <c r="Z7721" s="419"/>
      <c r="AA7721" s="419"/>
      <c r="AB7721" s="419"/>
      <c r="AD7721" s="419"/>
      <c r="AE7721" s="419"/>
      <c r="AF7721" s="419"/>
      <c r="AH7721" s="419"/>
      <c r="AI7721" s="419"/>
      <c r="AJ7721" s="419"/>
      <c r="AL7721" s="419"/>
      <c r="AM7721" s="419"/>
      <c r="AN7721" s="403"/>
      <c r="AO7721" s="419"/>
      <c r="AP7721" s="419"/>
      <c r="AQ7721" s="419"/>
      <c r="AR7721" s="419"/>
      <c r="AS7721" s="419"/>
      <c r="AT7721" s="419"/>
      <c r="AU7721" s="419"/>
      <c r="AV7721" s="419"/>
      <c r="AX7721" s="419"/>
      <c r="AY7721" s="419"/>
      <c r="AZ7721" s="419"/>
      <c r="BB7721" s="419"/>
      <c r="BC7721" s="419"/>
      <c r="BD7721" s="419"/>
      <c r="BF7721" s="419"/>
      <c r="BG7721" s="419"/>
      <c r="BH7721" s="419"/>
      <c r="BJ7721" s="419"/>
      <c r="BK7721" s="419"/>
      <c r="BL7721" s="419"/>
      <c r="BN7721" s="419"/>
      <c r="BO7721" s="419"/>
      <c r="BP7721" s="419"/>
      <c r="BR7721" s="419"/>
      <c r="BS7721" s="419"/>
      <c r="BT7721" s="419"/>
      <c r="BV7721" s="419"/>
      <c r="BW7721" s="419"/>
      <c r="BX7721" s="397"/>
      <c r="BZ7721" s="449"/>
      <c r="CB7721" s="419"/>
      <c r="CC7721" s="419"/>
      <c r="CD7721" s="419"/>
      <c r="CF7721" s="419"/>
      <c r="CG7721" s="419"/>
      <c r="CH7721" s="419"/>
    </row>
    <row r="7722" spans="3:86" ht="21" thickBot="1">
      <c r="C7722" s="425"/>
      <c r="P7722" s="431"/>
      <c r="R7722" s="419"/>
      <c r="S7722" s="446"/>
      <c r="T7722" s="419"/>
      <c r="V7722" s="196"/>
      <c r="W7722" s="419"/>
      <c r="X7722" s="419"/>
      <c r="Z7722" s="419"/>
      <c r="AA7722" s="419"/>
      <c r="AB7722" s="419"/>
      <c r="AD7722" s="419"/>
      <c r="AE7722" s="419"/>
      <c r="AF7722" s="419"/>
      <c r="AH7722" s="419"/>
      <c r="AI7722" s="419"/>
      <c r="AJ7722" s="419"/>
      <c r="AL7722" s="419"/>
      <c r="AM7722" s="419"/>
      <c r="AN7722" s="403"/>
      <c r="AO7722" s="419"/>
      <c r="AP7722" s="419"/>
      <c r="AQ7722" s="419"/>
      <c r="AR7722" s="419"/>
      <c r="AS7722" s="419"/>
      <c r="AT7722" s="419"/>
      <c r="AU7722" s="419"/>
      <c r="AV7722" s="419"/>
      <c r="AX7722" s="419"/>
      <c r="AY7722" s="419"/>
      <c r="AZ7722" s="419"/>
      <c r="BB7722" s="419"/>
      <c r="BC7722" s="419"/>
      <c r="BD7722" s="419"/>
      <c r="BF7722" s="419"/>
      <c r="BG7722" s="419"/>
      <c r="BH7722" s="419"/>
      <c r="BJ7722" s="419"/>
      <c r="BK7722" s="419"/>
      <c r="BL7722" s="419"/>
      <c r="BN7722" s="419"/>
      <c r="BO7722" s="419"/>
      <c r="BP7722" s="419"/>
      <c r="BR7722" s="419"/>
      <c r="BS7722" s="419"/>
      <c r="BT7722" s="419"/>
      <c r="BV7722" s="419"/>
      <c r="BW7722" s="419"/>
      <c r="BX7722" s="397"/>
      <c r="BZ7722" s="449"/>
      <c r="CB7722" s="419"/>
      <c r="CC7722" s="419"/>
      <c r="CD7722" s="419"/>
      <c r="CF7722" s="419"/>
      <c r="CG7722" s="419"/>
      <c r="CH7722" s="419"/>
    </row>
    <row r="7723" spans="3:86" ht="21" thickBot="1">
      <c r="C7723" s="425"/>
      <c r="P7723" s="431"/>
      <c r="R7723" s="419"/>
      <c r="S7723" s="446"/>
      <c r="T7723" s="419"/>
      <c r="V7723" s="196"/>
      <c r="W7723" s="419"/>
      <c r="X7723" s="419"/>
      <c r="Z7723" s="419"/>
      <c r="AA7723" s="419"/>
      <c r="AB7723" s="419"/>
      <c r="AD7723" s="419"/>
      <c r="AE7723" s="419"/>
      <c r="AF7723" s="419"/>
      <c r="AH7723" s="419"/>
      <c r="AI7723" s="419"/>
      <c r="AJ7723" s="419"/>
      <c r="AL7723" s="419"/>
      <c r="AM7723" s="419"/>
      <c r="AN7723" s="403"/>
      <c r="AO7723" s="419"/>
      <c r="AP7723" s="419"/>
      <c r="AQ7723" s="419"/>
      <c r="AR7723" s="419"/>
      <c r="AS7723" s="419"/>
      <c r="AT7723" s="419"/>
      <c r="AU7723" s="419"/>
      <c r="AV7723" s="419"/>
      <c r="AX7723" s="419"/>
      <c r="AY7723" s="419"/>
      <c r="AZ7723" s="419"/>
      <c r="BB7723" s="419"/>
      <c r="BC7723" s="419"/>
      <c r="BD7723" s="419"/>
      <c r="BF7723" s="419"/>
      <c r="BG7723" s="419"/>
      <c r="BH7723" s="419"/>
      <c r="BJ7723" s="419"/>
      <c r="BK7723" s="419"/>
      <c r="BL7723" s="419"/>
      <c r="BN7723" s="419"/>
      <c r="BO7723" s="419"/>
      <c r="BP7723" s="419"/>
      <c r="BR7723" s="419"/>
      <c r="BS7723" s="419"/>
      <c r="BT7723" s="419"/>
      <c r="BV7723" s="419"/>
      <c r="BW7723" s="419"/>
      <c r="BX7723" s="397"/>
      <c r="BZ7723" s="449"/>
      <c r="CB7723" s="419"/>
      <c r="CC7723" s="419"/>
      <c r="CD7723" s="419"/>
      <c r="CF7723" s="419"/>
      <c r="CG7723" s="419"/>
      <c r="CH7723" s="419"/>
    </row>
    <row r="7724" spans="3:86" ht="21" thickBot="1">
      <c r="C7724" s="425"/>
      <c r="P7724" s="431"/>
      <c r="R7724" s="419"/>
      <c r="S7724" s="446"/>
      <c r="T7724" s="419"/>
      <c r="V7724" s="196"/>
      <c r="W7724" s="419"/>
      <c r="X7724" s="419"/>
      <c r="Z7724" s="419"/>
      <c r="AA7724" s="419"/>
      <c r="AB7724" s="419"/>
      <c r="AD7724" s="419"/>
      <c r="AE7724" s="419"/>
      <c r="AF7724" s="419"/>
      <c r="AH7724" s="419"/>
      <c r="AI7724" s="419"/>
      <c r="AJ7724" s="419"/>
      <c r="AL7724" s="419"/>
      <c r="AM7724" s="419"/>
      <c r="AN7724" s="403"/>
      <c r="AO7724" s="419"/>
      <c r="AP7724" s="419"/>
      <c r="AQ7724" s="419"/>
      <c r="AR7724" s="419"/>
      <c r="AS7724" s="419"/>
      <c r="AT7724" s="419"/>
      <c r="AU7724" s="419"/>
      <c r="AV7724" s="419"/>
      <c r="AX7724" s="419"/>
      <c r="AY7724" s="419"/>
      <c r="AZ7724" s="419"/>
      <c r="BB7724" s="419"/>
      <c r="BC7724" s="419"/>
      <c r="BD7724" s="419"/>
      <c r="BF7724" s="419"/>
      <c r="BG7724" s="419"/>
      <c r="BH7724" s="419"/>
      <c r="BJ7724" s="419"/>
      <c r="BK7724" s="419"/>
      <c r="BL7724" s="419"/>
      <c r="BN7724" s="419"/>
      <c r="BO7724" s="419"/>
      <c r="BP7724" s="419"/>
      <c r="BR7724" s="419"/>
      <c r="BS7724" s="419"/>
      <c r="BT7724" s="419"/>
      <c r="BV7724" s="419"/>
      <c r="BW7724" s="419"/>
      <c r="BX7724" s="397"/>
      <c r="BZ7724" s="449"/>
      <c r="CB7724" s="419"/>
      <c r="CC7724" s="419"/>
      <c r="CD7724" s="419"/>
      <c r="CF7724" s="419"/>
      <c r="CG7724" s="419"/>
      <c r="CH7724" s="419"/>
    </row>
    <row r="7725" spans="3:86" ht="21" thickBot="1">
      <c r="C7725" s="425"/>
      <c r="P7725" s="431"/>
      <c r="R7725" s="419"/>
      <c r="S7725" s="446"/>
      <c r="T7725" s="419"/>
      <c r="V7725" s="196"/>
      <c r="W7725" s="419"/>
      <c r="X7725" s="419"/>
      <c r="Z7725" s="419"/>
      <c r="AA7725" s="419"/>
      <c r="AB7725" s="419"/>
      <c r="AD7725" s="419"/>
      <c r="AE7725" s="419"/>
      <c r="AF7725" s="419"/>
      <c r="AH7725" s="419"/>
      <c r="AI7725" s="419"/>
      <c r="AJ7725" s="419"/>
      <c r="AL7725" s="419"/>
      <c r="AM7725" s="419"/>
      <c r="AN7725" s="403"/>
      <c r="AO7725" s="419"/>
      <c r="AP7725" s="419"/>
      <c r="AQ7725" s="419"/>
      <c r="AR7725" s="419"/>
      <c r="AS7725" s="419"/>
      <c r="AT7725" s="419"/>
      <c r="AU7725" s="419"/>
      <c r="AV7725" s="419"/>
      <c r="AX7725" s="419"/>
      <c r="AY7725" s="419"/>
      <c r="AZ7725" s="419"/>
      <c r="BB7725" s="419"/>
      <c r="BC7725" s="419"/>
      <c r="BD7725" s="419"/>
      <c r="BF7725" s="419"/>
      <c r="BG7725" s="419"/>
      <c r="BH7725" s="419"/>
      <c r="BJ7725" s="419"/>
      <c r="BK7725" s="419"/>
      <c r="BL7725" s="419"/>
      <c r="BN7725" s="419"/>
      <c r="BO7725" s="419"/>
      <c r="BP7725" s="419"/>
      <c r="BR7725" s="419"/>
      <c r="BS7725" s="419"/>
      <c r="BT7725" s="419"/>
      <c r="BV7725" s="419"/>
      <c r="BW7725" s="419"/>
      <c r="BX7725" s="397"/>
      <c r="BZ7725" s="449"/>
      <c r="CB7725" s="419"/>
      <c r="CC7725" s="419"/>
      <c r="CD7725" s="419"/>
      <c r="CF7725" s="419"/>
      <c r="CG7725" s="419"/>
      <c r="CH7725" s="419"/>
    </row>
    <row r="7726" spans="3:86" ht="21" thickBot="1">
      <c r="C7726" s="425"/>
      <c r="P7726" s="431"/>
      <c r="R7726" s="419"/>
      <c r="S7726" s="446"/>
      <c r="T7726" s="419"/>
      <c r="V7726" s="196"/>
      <c r="W7726" s="419"/>
      <c r="X7726" s="419"/>
      <c r="Z7726" s="419"/>
      <c r="AA7726" s="419"/>
      <c r="AB7726" s="419"/>
      <c r="AD7726" s="419"/>
      <c r="AE7726" s="419"/>
      <c r="AF7726" s="419"/>
      <c r="AH7726" s="419"/>
      <c r="AI7726" s="419"/>
      <c r="AJ7726" s="419"/>
      <c r="AL7726" s="419"/>
      <c r="AM7726" s="419"/>
      <c r="AN7726" s="403"/>
      <c r="AO7726" s="419"/>
      <c r="AP7726" s="419"/>
      <c r="AQ7726" s="419"/>
      <c r="AR7726" s="419"/>
      <c r="AS7726" s="419"/>
      <c r="AT7726" s="419"/>
      <c r="AU7726" s="419"/>
      <c r="AV7726" s="419"/>
      <c r="AX7726" s="419"/>
      <c r="AY7726" s="419"/>
      <c r="AZ7726" s="419"/>
      <c r="BB7726" s="419"/>
      <c r="BC7726" s="419"/>
      <c r="BD7726" s="419"/>
      <c r="BF7726" s="419"/>
      <c r="BG7726" s="419"/>
      <c r="BH7726" s="419"/>
      <c r="BJ7726" s="419"/>
      <c r="BK7726" s="419"/>
      <c r="BL7726" s="419"/>
      <c r="BN7726" s="419"/>
      <c r="BO7726" s="419"/>
      <c r="BP7726" s="419"/>
      <c r="BR7726" s="419"/>
      <c r="BS7726" s="419"/>
      <c r="BT7726" s="419"/>
      <c r="BV7726" s="419"/>
      <c r="BW7726" s="419"/>
      <c r="BX7726" s="397"/>
      <c r="BZ7726" s="449"/>
      <c r="CB7726" s="419"/>
      <c r="CC7726" s="419"/>
      <c r="CD7726" s="419"/>
      <c r="CF7726" s="419"/>
      <c r="CG7726" s="419"/>
      <c r="CH7726" s="419"/>
    </row>
    <row r="7727" spans="3:86" ht="21" thickBot="1">
      <c r="C7727" s="425"/>
      <c r="P7727" s="431"/>
      <c r="R7727" s="419"/>
      <c r="S7727" s="446"/>
      <c r="T7727" s="419"/>
      <c r="V7727" s="196"/>
      <c r="W7727" s="419"/>
      <c r="X7727" s="419"/>
      <c r="Z7727" s="419"/>
      <c r="AA7727" s="419"/>
      <c r="AB7727" s="419"/>
      <c r="AD7727" s="419"/>
      <c r="AE7727" s="419"/>
      <c r="AF7727" s="419"/>
      <c r="AH7727" s="419"/>
      <c r="AI7727" s="419"/>
      <c r="AJ7727" s="419"/>
      <c r="AL7727" s="419"/>
      <c r="AM7727" s="419"/>
      <c r="AN7727" s="403"/>
      <c r="AO7727" s="419"/>
      <c r="AP7727" s="419"/>
      <c r="AQ7727" s="419"/>
      <c r="AR7727" s="419"/>
      <c r="AS7727" s="419"/>
      <c r="AT7727" s="419"/>
      <c r="AU7727" s="419"/>
      <c r="AV7727" s="419"/>
      <c r="AX7727" s="419"/>
      <c r="AY7727" s="419"/>
      <c r="AZ7727" s="419"/>
      <c r="BB7727" s="419"/>
      <c r="BC7727" s="419"/>
      <c r="BD7727" s="419"/>
      <c r="BF7727" s="419"/>
      <c r="BG7727" s="419"/>
      <c r="BH7727" s="419"/>
      <c r="BJ7727" s="419"/>
      <c r="BK7727" s="419"/>
      <c r="BL7727" s="419"/>
      <c r="BN7727" s="419"/>
      <c r="BO7727" s="419"/>
      <c r="BP7727" s="419"/>
      <c r="BR7727" s="419"/>
      <c r="BS7727" s="419"/>
      <c r="BT7727" s="419"/>
      <c r="BV7727" s="419"/>
      <c r="BW7727" s="419"/>
      <c r="BX7727" s="397"/>
      <c r="BZ7727" s="449"/>
      <c r="CB7727" s="419"/>
      <c r="CC7727" s="419"/>
      <c r="CD7727" s="419"/>
      <c r="CF7727" s="419"/>
      <c r="CG7727" s="419"/>
      <c r="CH7727" s="419"/>
    </row>
    <row r="7728" spans="3:86" ht="21" thickBot="1">
      <c r="C7728" s="425"/>
      <c r="P7728" s="431"/>
      <c r="R7728" s="419"/>
      <c r="S7728" s="446"/>
      <c r="T7728" s="419"/>
      <c r="V7728" s="196"/>
      <c r="W7728" s="419"/>
      <c r="X7728" s="419"/>
      <c r="Z7728" s="419"/>
      <c r="AA7728" s="419"/>
      <c r="AB7728" s="419"/>
      <c r="AD7728" s="419"/>
      <c r="AE7728" s="419"/>
      <c r="AF7728" s="419"/>
      <c r="AH7728" s="419"/>
      <c r="AI7728" s="419"/>
      <c r="AJ7728" s="419"/>
      <c r="AL7728" s="419"/>
      <c r="AM7728" s="419"/>
      <c r="AN7728" s="403"/>
      <c r="AO7728" s="419"/>
      <c r="AP7728" s="419"/>
      <c r="AQ7728" s="419"/>
      <c r="AR7728" s="419"/>
      <c r="AS7728" s="419"/>
      <c r="AT7728" s="419"/>
      <c r="AU7728" s="419"/>
      <c r="AV7728" s="419"/>
      <c r="AX7728" s="419"/>
      <c r="AY7728" s="419"/>
      <c r="AZ7728" s="419"/>
      <c r="BB7728" s="419"/>
      <c r="BC7728" s="419"/>
      <c r="BD7728" s="419"/>
      <c r="BF7728" s="419"/>
      <c r="BG7728" s="419"/>
      <c r="BH7728" s="419"/>
      <c r="BJ7728" s="419"/>
      <c r="BK7728" s="419"/>
      <c r="BL7728" s="419"/>
      <c r="BN7728" s="419"/>
      <c r="BO7728" s="419"/>
      <c r="BP7728" s="419"/>
      <c r="BR7728" s="419"/>
      <c r="BS7728" s="419"/>
      <c r="BT7728" s="419"/>
      <c r="BV7728" s="419"/>
      <c r="BW7728" s="419"/>
      <c r="BX7728" s="397"/>
      <c r="BZ7728" s="449"/>
      <c r="CB7728" s="419"/>
      <c r="CC7728" s="419"/>
      <c r="CD7728" s="419"/>
      <c r="CF7728" s="419"/>
      <c r="CG7728" s="419"/>
      <c r="CH7728" s="419"/>
    </row>
    <row r="7729" spans="3:86" ht="21" thickBot="1">
      <c r="C7729" s="425"/>
      <c r="P7729" s="431"/>
      <c r="R7729" s="419"/>
      <c r="S7729" s="446"/>
      <c r="T7729" s="419"/>
      <c r="V7729" s="196"/>
      <c r="W7729" s="419"/>
      <c r="X7729" s="419"/>
      <c r="Z7729" s="419"/>
      <c r="AA7729" s="419"/>
      <c r="AB7729" s="419"/>
      <c r="AD7729" s="419"/>
      <c r="AE7729" s="419"/>
      <c r="AF7729" s="419"/>
      <c r="AH7729" s="419"/>
      <c r="AI7729" s="419"/>
      <c r="AJ7729" s="419"/>
      <c r="AL7729" s="419"/>
      <c r="AM7729" s="419"/>
      <c r="AN7729" s="403"/>
      <c r="AO7729" s="419"/>
      <c r="AP7729" s="419"/>
      <c r="AQ7729" s="419"/>
      <c r="AR7729" s="419"/>
      <c r="AS7729" s="419"/>
      <c r="AT7729" s="419"/>
      <c r="AU7729" s="419"/>
      <c r="AV7729" s="419"/>
      <c r="AX7729" s="419"/>
      <c r="AY7729" s="419"/>
      <c r="AZ7729" s="419"/>
      <c r="BB7729" s="419"/>
      <c r="BC7729" s="419"/>
      <c r="BD7729" s="419"/>
      <c r="BF7729" s="419"/>
      <c r="BG7729" s="419"/>
      <c r="BH7729" s="419"/>
      <c r="BJ7729" s="419"/>
      <c r="BK7729" s="419"/>
      <c r="BL7729" s="419"/>
      <c r="BN7729" s="419"/>
      <c r="BO7729" s="419"/>
      <c r="BP7729" s="419"/>
      <c r="BR7729" s="419"/>
      <c r="BS7729" s="419"/>
      <c r="BT7729" s="419"/>
      <c r="BV7729" s="419"/>
      <c r="BW7729" s="419"/>
      <c r="BX7729" s="397"/>
      <c r="BZ7729" s="449"/>
      <c r="CB7729" s="419"/>
      <c r="CC7729" s="419"/>
      <c r="CD7729" s="419"/>
      <c r="CF7729" s="419"/>
      <c r="CG7729" s="419"/>
      <c r="CH7729" s="419"/>
    </row>
    <row r="7730" spans="3:86" ht="21" thickBot="1">
      <c r="C7730" s="425"/>
      <c r="P7730" s="431"/>
      <c r="R7730" s="419"/>
      <c r="S7730" s="446"/>
      <c r="T7730" s="419"/>
      <c r="V7730" s="196"/>
      <c r="W7730" s="419"/>
      <c r="X7730" s="419"/>
      <c r="Z7730" s="419"/>
      <c r="AA7730" s="419"/>
      <c r="AB7730" s="419"/>
      <c r="AD7730" s="419"/>
      <c r="AE7730" s="419"/>
      <c r="AF7730" s="419"/>
      <c r="AH7730" s="419"/>
      <c r="AI7730" s="419"/>
      <c r="AJ7730" s="419"/>
      <c r="AL7730" s="419"/>
      <c r="AM7730" s="419"/>
      <c r="AN7730" s="403"/>
      <c r="AO7730" s="419"/>
      <c r="AP7730" s="419"/>
      <c r="AQ7730" s="419"/>
      <c r="AR7730" s="419"/>
      <c r="AS7730" s="419"/>
      <c r="AT7730" s="419"/>
      <c r="AU7730" s="419"/>
      <c r="AV7730" s="419"/>
      <c r="AX7730" s="419"/>
      <c r="AY7730" s="419"/>
      <c r="AZ7730" s="419"/>
      <c r="BB7730" s="419"/>
      <c r="BC7730" s="419"/>
      <c r="BD7730" s="419"/>
      <c r="BF7730" s="419"/>
      <c r="BG7730" s="419"/>
      <c r="BH7730" s="419"/>
      <c r="BJ7730" s="419"/>
      <c r="BK7730" s="419"/>
      <c r="BL7730" s="419"/>
      <c r="BN7730" s="419"/>
      <c r="BO7730" s="419"/>
      <c r="BP7730" s="419"/>
      <c r="BR7730" s="419"/>
      <c r="BS7730" s="419"/>
      <c r="BT7730" s="419"/>
      <c r="BV7730" s="419"/>
      <c r="BW7730" s="419"/>
      <c r="BX7730" s="397"/>
      <c r="BZ7730" s="449"/>
      <c r="CB7730" s="419"/>
      <c r="CC7730" s="419"/>
      <c r="CD7730" s="419"/>
      <c r="CF7730" s="419"/>
      <c r="CG7730" s="419"/>
      <c r="CH7730" s="419"/>
    </row>
    <row r="7731" spans="3:86" ht="21" thickBot="1">
      <c r="C7731" s="425"/>
      <c r="P7731" s="431"/>
      <c r="R7731" s="419"/>
      <c r="S7731" s="446"/>
      <c r="T7731" s="419"/>
      <c r="V7731" s="196"/>
      <c r="W7731" s="419"/>
      <c r="X7731" s="419"/>
      <c r="Z7731" s="419"/>
      <c r="AA7731" s="419"/>
      <c r="AB7731" s="419"/>
      <c r="AD7731" s="419"/>
      <c r="AE7731" s="419"/>
      <c r="AF7731" s="419"/>
      <c r="AH7731" s="419"/>
      <c r="AI7731" s="419"/>
      <c r="AJ7731" s="419"/>
      <c r="AL7731" s="419"/>
      <c r="AM7731" s="419"/>
      <c r="AN7731" s="403"/>
      <c r="AO7731" s="419"/>
      <c r="AP7731" s="419"/>
      <c r="AQ7731" s="419"/>
      <c r="AR7731" s="419"/>
      <c r="AS7731" s="419"/>
      <c r="AT7731" s="419"/>
      <c r="AU7731" s="419"/>
      <c r="AV7731" s="419"/>
      <c r="AX7731" s="419"/>
      <c r="AY7731" s="419"/>
      <c r="AZ7731" s="419"/>
      <c r="BB7731" s="419"/>
      <c r="BC7731" s="419"/>
      <c r="BD7731" s="419"/>
      <c r="BF7731" s="419"/>
      <c r="BG7731" s="419"/>
      <c r="BH7731" s="419"/>
      <c r="BJ7731" s="419"/>
      <c r="BK7731" s="419"/>
      <c r="BL7731" s="419"/>
      <c r="BN7731" s="419"/>
      <c r="BO7731" s="419"/>
      <c r="BP7731" s="419"/>
      <c r="BR7731" s="419"/>
      <c r="BS7731" s="419"/>
      <c r="BT7731" s="419"/>
      <c r="BV7731" s="419"/>
      <c r="BW7731" s="419"/>
      <c r="BX7731" s="397"/>
      <c r="BZ7731" s="449"/>
      <c r="CB7731" s="419"/>
      <c r="CC7731" s="419"/>
      <c r="CD7731" s="419"/>
      <c r="CF7731" s="419"/>
      <c r="CG7731" s="419"/>
      <c r="CH7731" s="419"/>
    </row>
    <row r="7732" spans="3:86" ht="21" thickBot="1">
      <c r="C7732" s="425"/>
      <c r="P7732" s="431"/>
      <c r="R7732" s="419"/>
      <c r="S7732" s="446"/>
      <c r="T7732" s="419"/>
      <c r="V7732" s="196"/>
      <c r="W7732" s="419"/>
      <c r="X7732" s="419"/>
      <c r="Z7732" s="419"/>
      <c r="AA7732" s="419"/>
      <c r="AB7732" s="419"/>
      <c r="AD7732" s="419"/>
      <c r="AE7732" s="419"/>
      <c r="AF7732" s="419"/>
      <c r="AH7732" s="419"/>
      <c r="AI7732" s="419"/>
      <c r="AJ7732" s="419"/>
      <c r="AL7732" s="419"/>
      <c r="AM7732" s="419"/>
      <c r="AN7732" s="403"/>
      <c r="AO7732" s="419"/>
      <c r="AP7732" s="419"/>
      <c r="AQ7732" s="419"/>
      <c r="AR7732" s="419"/>
      <c r="AS7732" s="419"/>
      <c r="AT7732" s="419"/>
      <c r="AU7732" s="419"/>
      <c r="AV7732" s="419"/>
      <c r="AX7732" s="419"/>
      <c r="AY7732" s="419"/>
      <c r="AZ7732" s="419"/>
      <c r="BB7732" s="419"/>
      <c r="BC7732" s="419"/>
      <c r="BD7732" s="419"/>
      <c r="BF7732" s="419"/>
      <c r="BG7732" s="419"/>
      <c r="BH7732" s="419"/>
      <c r="BJ7732" s="419"/>
      <c r="BK7732" s="419"/>
      <c r="BL7732" s="419"/>
      <c r="BN7732" s="419"/>
      <c r="BO7732" s="419"/>
      <c r="BP7732" s="419"/>
      <c r="BR7732" s="419"/>
      <c r="BS7732" s="419"/>
      <c r="BT7732" s="419"/>
      <c r="BV7732" s="419"/>
      <c r="BW7732" s="419"/>
      <c r="BX7732" s="397"/>
      <c r="BZ7732" s="449"/>
      <c r="CB7732" s="419"/>
      <c r="CC7732" s="419"/>
      <c r="CD7732" s="419"/>
      <c r="CF7732" s="419"/>
      <c r="CG7732" s="419"/>
      <c r="CH7732" s="419"/>
    </row>
    <row r="7733" spans="3:86" ht="21" thickBot="1">
      <c r="C7733" s="425"/>
      <c r="P7733" s="431"/>
      <c r="R7733" s="419"/>
      <c r="S7733" s="446"/>
      <c r="T7733" s="419"/>
      <c r="V7733" s="196"/>
      <c r="W7733" s="419"/>
      <c r="X7733" s="419"/>
      <c r="Z7733" s="419"/>
      <c r="AA7733" s="419"/>
      <c r="AB7733" s="419"/>
      <c r="AD7733" s="419"/>
      <c r="AE7733" s="419"/>
      <c r="AF7733" s="419"/>
      <c r="AH7733" s="419"/>
      <c r="AI7733" s="419"/>
      <c r="AJ7733" s="419"/>
      <c r="AL7733" s="419"/>
      <c r="AM7733" s="419"/>
      <c r="AN7733" s="403"/>
      <c r="AO7733" s="419"/>
      <c r="AP7733" s="419"/>
      <c r="AQ7733" s="419"/>
      <c r="AR7733" s="419"/>
      <c r="AS7733" s="419"/>
      <c r="AT7733" s="419"/>
      <c r="AU7733" s="419"/>
      <c r="AV7733" s="419"/>
      <c r="AX7733" s="419"/>
      <c r="AY7733" s="419"/>
      <c r="AZ7733" s="419"/>
      <c r="BB7733" s="419"/>
      <c r="BC7733" s="419"/>
      <c r="BD7733" s="419"/>
      <c r="BF7733" s="419"/>
      <c r="BG7733" s="419"/>
      <c r="BH7733" s="419"/>
      <c r="BJ7733" s="419"/>
      <c r="BK7733" s="419"/>
      <c r="BL7733" s="419"/>
      <c r="BN7733" s="419"/>
      <c r="BO7733" s="419"/>
      <c r="BP7733" s="419"/>
      <c r="BR7733" s="419"/>
      <c r="BS7733" s="419"/>
      <c r="BT7733" s="419"/>
      <c r="BV7733" s="419"/>
      <c r="BW7733" s="419"/>
      <c r="BX7733" s="397"/>
      <c r="BZ7733" s="449"/>
      <c r="CB7733" s="419"/>
      <c r="CC7733" s="419"/>
      <c r="CD7733" s="419"/>
      <c r="CF7733" s="419"/>
      <c r="CG7733" s="419"/>
      <c r="CH7733" s="419"/>
    </row>
    <row r="7734" spans="3:86" ht="21" thickBot="1">
      <c r="C7734" s="425"/>
      <c r="P7734" s="431"/>
      <c r="R7734" s="419"/>
      <c r="S7734" s="446"/>
      <c r="T7734" s="419"/>
      <c r="V7734" s="196"/>
      <c r="W7734" s="419"/>
      <c r="X7734" s="419"/>
      <c r="Z7734" s="419"/>
      <c r="AA7734" s="419"/>
      <c r="AB7734" s="419"/>
      <c r="AD7734" s="419"/>
      <c r="AE7734" s="419"/>
      <c r="AF7734" s="419"/>
      <c r="AH7734" s="419"/>
      <c r="AI7734" s="419"/>
      <c r="AJ7734" s="419"/>
      <c r="AL7734" s="419"/>
      <c r="AM7734" s="419"/>
      <c r="AN7734" s="403"/>
      <c r="AO7734" s="419"/>
      <c r="AP7734" s="419"/>
      <c r="AQ7734" s="419"/>
      <c r="AR7734" s="419"/>
      <c r="AS7734" s="419"/>
      <c r="AT7734" s="419"/>
      <c r="AU7734" s="419"/>
      <c r="AV7734" s="419"/>
      <c r="AX7734" s="419"/>
      <c r="AY7734" s="419"/>
      <c r="AZ7734" s="419"/>
      <c r="BB7734" s="419"/>
      <c r="BC7734" s="419"/>
      <c r="BD7734" s="419"/>
      <c r="BF7734" s="419"/>
      <c r="BG7734" s="419"/>
      <c r="BH7734" s="419"/>
      <c r="BJ7734" s="419"/>
      <c r="BK7734" s="419"/>
      <c r="BL7734" s="419"/>
      <c r="BN7734" s="419"/>
      <c r="BO7734" s="419"/>
      <c r="BP7734" s="419"/>
      <c r="BR7734" s="419"/>
      <c r="BS7734" s="419"/>
      <c r="BT7734" s="419"/>
      <c r="BV7734" s="419"/>
      <c r="BW7734" s="419"/>
      <c r="BX7734" s="397"/>
      <c r="BZ7734" s="449"/>
      <c r="CB7734" s="419"/>
      <c r="CC7734" s="419"/>
      <c r="CD7734" s="419"/>
      <c r="CF7734" s="419"/>
      <c r="CG7734" s="419"/>
      <c r="CH7734" s="419"/>
    </row>
    <row r="7735" spans="3:86" ht="21" thickBot="1">
      <c r="C7735" s="425"/>
      <c r="P7735" s="431"/>
      <c r="R7735" s="419"/>
      <c r="S7735" s="446"/>
      <c r="T7735" s="419"/>
      <c r="V7735" s="196"/>
      <c r="W7735" s="419"/>
      <c r="X7735" s="419"/>
      <c r="Z7735" s="419"/>
      <c r="AA7735" s="419"/>
      <c r="AB7735" s="419"/>
      <c r="AD7735" s="419"/>
      <c r="AE7735" s="419"/>
      <c r="AF7735" s="419"/>
      <c r="AH7735" s="419"/>
      <c r="AI7735" s="419"/>
      <c r="AJ7735" s="419"/>
      <c r="AL7735" s="419"/>
      <c r="AM7735" s="419"/>
      <c r="AN7735" s="403"/>
      <c r="AO7735" s="419"/>
      <c r="AP7735" s="419"/>
      <c r="AQ7735" s="419"/>
      <c r="AR7735" s="419"/>
      <c r="AS7735" s="419"/>
      <c r="AT7735" s="419"/>
      <c r="AU7735" s="419"/>
      <c r="AV7735" s="419"/>
      <c r="AX7735" s="419"/>
      <c r="AY7735" s="419"/>
      <c r="AZ7735" s="419"/>
      <c r="BB7735" s="419"/>
      <c r="BC7735" s="419"/>
      <c r="BD7735" s="419"/>
      <c r="BF7735" s="419"/>
      <c r="BG7735" s="419"/>
      <c r="BH7735" s="419"/>
      <c r="BJ7735" s="419"/>
      <c r="BK7735" s="419"/>
      <c r="BL7735" s="419"/>
      <c r="BN7735" s="419"/>
      <c r="BO7735" s="419"/>
      <c r="BP7735" s="419"/>
      <c r="BR7735" s="419"/>
      <c r="BS7735" s="419"/>
      <c r="BT7735" s="419"/>
      <c r="BV7735" s="419"/>
      <c r="BW7735" s="419"/>
      <c r="BX7735" s="397"/>
      <c r="BZ7735" s="449"/>
      <c r="CB7735" s="419"/>
      <c r="CC7735" s="419"/>
      <c r="CD7735" s="419"/>
      <c r="CF7735" s="419"/>
      <c r="CG7735" s="419"/>
      <c r="CH7735" s="419"/>
    </row>
    <row r="7736" spans="3:86" ht="21" thickBot="1">
      <c r="C7736" s="425"/>
      <c r="P7736" s="431"/>
      <c r="R7736" s="419"/>
      <c r="S7736" s="446"/>
      <c r="T7736" s="419"/>
      <c r="V7736" s="196"/>
      <c r="W7736" s="419"/>
      <c r="X7736" s="419"/>
      <c r="Z7736" s="419"/>
      <c r="AA7736" s="419"/>
      <c r="AB7736" s="419"/>
      <c r="AD7736" s="419"/>
      <c r="AE7736" s="419"/>
      <c r="AF7736" s="419"/>
      <c r="AH7736" s="419"/>
      <c r="AI7736" s="419"/>
      <c r="AJ7736" s="419"/>
      <c r="AL7736" s="419"/>
      <c r="AM7736" s="419"/>
      <c r="AN7736" s="403"/>
      <c r="AO7736" s="419"/>
      <c r="AP7736" s="419"/>
      <c r="AQ7736" s="419"/>
      <c r="AR7736" s="419"/>
      <c r="AS7736" s="419"/>
      <c r="AT7736" s="419"/>
      <c r="AU7736" s="419"/>
      <c r="AV7736" s="419"/>
      <c r="AX7736" s="419"/>
      <c r="AY7736" s="419"/>
      <c r="AZ7736" s="419"/>
      <c r="BB7736" s="419"/>
      <c r="BC7736" s="419"/>
      <c r="BD7736" s="419"/>
      <c r="BF7736" s="419"/>
      <c r="BG7736" s="419"/>
      <c r="BH7736" s="419"/>
      <c r="BJ7736" s="419"/>
      <c r="BK7736" s="419"/>
      <c r="BL7736" s="419"/>
      <c r="BN7736" s="419"/>
      <c r="BO7736" s="419"/>
      <c r="BP7736" s="419"/>
      <c r="BR7736" s="419"/>
      <c r="BS7736" s="419"/>
      <c r="BT7736" s="419"/>
      <c r="BV7736" s="419"/>
      <c r="BW7736" s="419"/>
      <c r="BX7736" s="397"/>
      <c r="BZ7736" s="449"/>
      <c r="CB7736" s="419"/>
      <c r="CC7736" s="419"/>
      <c r="CD7736" s="419"/>
      <c r="CF7736" s="419"/>
      <c r="CG7736" s="419"/>
      <c r="CH7736" s="419"/>
    </row>
    <row r="7737" spans="3:86" ht="21" thickBot="1">
      <c r="C7737" s="425"/>
      <c r="P7737" s="431"/>
      <c r="R7737" s="419"/>
      <c r="S7737" s="446"/>
      <c r="T7737" s="419"/>
      <c r="V7737" s="196"/>
      <c r="W7737" s="419"/>
      <c r="X7737" s="419"/>
      <c r="Z7737" s="419"/>
      <c r="AA7737" s="419"/>
      <c r="AB7737" s="419"/>
      <c r="AD7737" s="419"/>
      <c r="AE7737" s="419"/>
      <c r="AF7737" s="419"/>
      <c r="AH7737" s="419"/>
      <c r="AI7737" s="419"/>
      <c r="AJ7737" s="419"/>
      <c r="AL7737" s="419"/>
      <c r="AM7737" s="419"/>
      <c r="AN7737" s="403"/>
      <c r="AO7737" s="419"/>
      <c r="AP7737" s="419"/>
      <c r="AQ7737" s="419"/>
      <c r="AR7737" s="419"/>
      <c r="AS7737" s="419"/>
      <c r="AT7737" s="419"/>
      <c r="AU7737" s="419"/>
      <c r="AV7737" s="419"/>
      <c r="AX7737" s="419"/>
      <c r="AY7737" s="419"/>
      <c r="AZ7737" s="419"/>
      <c r="BB7737" s="419"/>
      <c r="BC7737" s="419"/>
      <c r="BD7737" s="419"/>
      <c r="BF7737" s="419"/>
      <c r="BG7737" s="419"/>
      <c r="BH7737" s="419"/>
      <c r="BJ7737" s="419"/>
      <c r="BK7737" s="419"/>
      <c r="BL7737" s="419"/>
      <c r="BN7737" s="419"/>
      <c r="BO7737" s="419"/>
      <c r="BP7737" s="419"/>
      <c r="BR7737" s="419"/>
      <c r="BS7737" s="419"/>
      <c r="BT7737" s="419"/>
      <c r="BV7737" s="419"/>
      <c r="BW7737" s="419"/>
      <c r="BX7737" s="397"/>
      <c r="BZ7737" s="449"/>
      <c r="CB7737" s="419"/>
      <c r="CC7737" s="419"/>
      <c r="CD7737" s="419"/>
      <c r="CF7737" s="419"/>
      <c r="CG7737" s="419"/>
      <c r="CH7737" s="419"/>
    </row>
    <row r="7738" spans="3:86" ht="21" thickBot="1">
      <c r="C7738" s="425"/>
      <c r="P7738" s="431"/>
      <c r="R7738" s="419"/>
      <c r="S7738" s="446"/>
      <c r="T7738" s="419"/>
      <c r="V7738" s="196"/>
      <c r="W7738" s="419"/>
      <c r="X7738" s="419"/>
      <c r="Z7738" s="419"/>
      <c r="AA7738" s="419"/>
      <c r="AB7738" s="419"/>
      <c r="AD7738" s="419"/>
      <c r="AE7738" s="419"/>
      <c r="AF7738" s="419"/>
      <c r="AH7738" s="419"/>
      <c r="AI7738" s="419"/>
      <c r="AJ7738" s="419"/>
      <c r="AL7738" s="419"/>
      <c r="AM7738" s="419"/>
      <c r="AN7738" s="403"/>
      <c r="AO7738" s="419"/>
      <c r="AP7738" s="419"/>
      <c r="AQ7738" s="419"/>
      <c r="AR7738" s="419"/>
      <c r="AS7738" s="419"/>
      <c r="AT7738" s="419"/>
      <c r="AU7738" s="419"/>
      <c r="AV7738" s="419"/>
      <c r="AX7738" s="419"/>
      <c r="AY7738" s="419"/>
      <c r="AZ7738" s="419"/>
      <c r="BB7738" s="419"/>
      <c r="BC7738" s="419"/>
      <c r="BD7738" s="419"/>
      <c r="BF7738" s="419"/>
      <c r="BG7738" s="419"/>
      <c r="BH7738" s="419"/>
      <c r="BJ7738" s="419"/>
      <c r="BK7738" s="419"/>
      <c r="BL7738" s="419"/>
      <c r="BN7738" s="419"/>
      <c r="BO7738" s="419"/>
      <c r="BP7738" s="419"/>
      <c r="BR7738" s="419"/>
      <c r="BS7738" s="419"/>
      <c r="BT7738" s="419"/>
      <c r="BV7738" s="419"/>
      <c r="BW7738" s="419"/>
      <c r="BX7738" s="397"/>
      <c r="BZ7738" s="449"/>
      <c r="CB7738" s="419"/>
      <c r="CC7738" s="419"/>
      <c r="CD7738" s="419"/>
      <c r="CF7738" s="419"/>
      <c r="CG7738" s="419"/>
      <c r="CH7738" s="419"/>
    </row>
    <row r="7739" spans="3:86" ht="21" thickBot="1">
      <c r="C7739" s="425"/>
      <c r="P7739" s="431"/>
      <c r="R7739" s="419"/>
      <c r="S7739" s="446"/>
      <c r="T7739" s="419"/>
      <c r="V7739" s="196"/>
      <c r="W7739" s="419"/>
      <c r="X7739" s="419"/>
      <c r="Z7739" s="419"/>
      <c r="AA7739" s="419"/>
      <c r="AB7739" s="419"/>
      <c r="AD7739" s="419"/>
      <c r="AE7739" s="419"/>
      <c r="AF7739" s="419"/>
      <c r="AH7739" s="419"/>
      <c r="AI7739" s="419"/>
      <c r="AJ7739" s="419"/>
      <c r="AL7739" s="419"/>
      <c r="AM7739" s="419"/>
      <c r="AN7739" s="403"/>
      <c r="AO7739" s="419"/>
      <c r="AP7739" s="419"/>
      <c r="AQ7739" s="419"/>
      <c r="AR7739" s="419"/>
      <c r="AS7739" s="419"/>
      <c r="AT7739" s="419"/>
      <c r="AU7739" s="419"/>
      <c r="AV7739" s="419"/>
      <c r="AX7739" s="419"/>
      <c r="AY7739" s="419"/>
      <c r="AZ7739" s="419"/>
      <c r="BB7739" s="419"/>
      <c r="BC7739" s="419"/>
      <c r="BD7739" s="419"/>
      <c r="BF7739" s="419"/>
      <c r="BG7739" s="419"/>
      <c r="BH7739" s="419"/>
      <c r="BJ7739" s="419"/>
      <c r="BK7739" s="419"/>
      <c r="BL7739" s="419"/>
      <c r="BN7739" s="419"/>
      <c r="BO7739" s="419"/>
      <c r="BP7739" s="419"/>
      <c r="BR7739" s="419"/>
      <c r="BS7739" s="419"/>
      <c r="BT7739" s="419"/>
      <c r="BV7739" s="419"/>
      <c r="BW7739" s="419"/>
      <c r="BX7739" s="397"/>
      <c r="BZ7739" s="449"/>
      <c r="CB7739" s="419"/>
      <c r="CC7739" s="419"/>
      <c r="CD7739" s="419"/>
      <c r="CF7739" s="419"/>
      <c r="CG7739" s="419"/>
      <c r="CH7739" s="419"/>
    </row>
    <row r="7740" spans="3:86" ht="21" thickBot="1">
      <c r="C7740" s="425"/>
      <c r="P7740" s="431"/>
      <c r="R7740" s="419"/>
      <c r="S7740" s="446"/>
      <c r="T7740" s="419"/>
      <c r="V7740" s="196"/>
      <c r="W7740" s="419"/>
      <c r="X7740" s="419"/>
      <c r="Z7740" s="419"/>
      <c r="AA7740" s="419"/>
      <c r="AB7740" s="419"/>
      <c r="AD7740" s="419"/>
      <c r="AE7740" s="419"/>
      <c r="AF7740" s="419"/>
      <c r="AH7740" s="419"/>
      <c r="AI7740" s="419"/>
      <c r="AJ7740" s="419"/>
      <c r="AL7740" s="419"/>
      <c r="AM7740" s="419"/>
      <c r="AN7740" s="403"/>
      <c r="AO7740" s="419"/>
      <c r="AP7740" s="419"/>
      <c r="AQ7740" s="419"/>
      <c r="AR7740" s="419"/>
      <c r="AS7740" s="419"/>
      <c r="AT7740" s="419"/>
      <c r="AU7740" s="419"/>
      <c r="AV7740" s="419"/>
      <c r="AX7740" s="419"/>
      <c r="AY7740" s="419"/>
      <c r="AZ7740" s="419"/>
      <c r="BB7740" s="419"/>
      <c r="BC7740" s="419"/>
      <c r="BD7740" s="419"/>
      <c r="BF7740" s="419"/>
      <c r="BG7740" s="419"/>
      <c r="BH7740" s="419"/>
      <c r="BJ7740" s="419"/>
      <c r="BK7740" s="419"/>
      <c r="BL7740" s="419"/>
      <c r="BN7740" s="419"/>
      <c r="BO7740" s="419"/>
      <c r="BP7740" s="419"/>
      <c r="BR7740" s="419"/>
      <c r="BS7740" s="419"/>
      <c r="BT7740" s="419"/>
      <c r="BV7740" s="419"/>
      <c r="BW7740" s="419"/>
      <c r="BX7740" s="397"/>
      <c r="BZ7740" s="449"/>
      <c r="CB7740" s="419"/>
      <c r="CC7740" s="419"/>
      <c r="CD7740" s="419"/>
      <c r="CF7740" s="419"/>
      <c r="CG7740" s="419"/>
      <c r="CH7740" s="419"/>
    </row>
    <row r="7741" spans="3:86" ht="21" thickBot="1">
      <c r="C7741" s="425"/>
      <c r="P7741" s="431"/>
      <c r="R7741" s="419"/>
      <c r="S7741" s="446"/>
      <c r="T7741" s="419"/>
      <c r="V7741" s="196"/>
      <c r="W7741" s="419"/>
      <c r="X7741" s="419"/>
      <c r="Z7741" s="419"/>
      <c r="AA7741" s="419"/>
      <c r="AB7741" s="419"/>
      <c r="AD7741" s="419"/>
      <c r="AE7741" s="419"/>
      <c r="AF7741" s="419"/>
      <c r="AH7741" s="419"/>
      <c r="AI7741" s="419"/>
      <c r="AJ7741" s="419"/>
      <c r="AL7741" s="419"/>
      <c r="AM7741" s="419"/>
      <c r="AN7741" s="403"/>
      <c r="AO7741" s="419"/>
      <c r="AP7741" s="419"/>
      <c r="AQ7741" s="419"/>
      <c r="AR7741" s="419"/>
      <c r="AS7741" s="419"/>
      <c r="AT7741" s="419"/>
      <c r="AU7741" s="419"/>
      <c r="AV7741" s="419"/>
      <c r="AX7741" s="419"/>
      <c r="AY7741" s="419"/>
      <c r="AZ7741" s="419"/>
      <c r="BB7741" s="419"/>
      <c r="BC7741" s="419"/>
      <c r="BD7741" s="419"/>
      <c r="BF7741" s="419"/>
      <c r="BG7741" s="419"/>
      <c r="BH7741" s="419"/>
      <c r="BJ7741" s="419"/>
      <c r="BK7741" s="419"/>
      <c r="BL7741" s="419"/>
      <c r="BN7741" s="419"/>
      <c r="BO7741" s="419"/>
      <c r="BP7741" s="419"/>
      <c r="BR7741" s="419"/>
      <c r="BS7741" s="419"/>
      <c r="BT7741" s="419"/>
      <c r="BV7741" s="419"/>
      <c r="BW7741" s="419"/>
      <c r="BX7741" s="397"/>
      <c r="BZ7741" s="449"/>
      <c r="CB7741" s="419"/>
      <c r="CC7741" s="419"/>
      <c r="CD7741" s="419"/>
      <c r="CF7741" s="419"/>
      <c r="CG7741" s="419"/>
      <c r="CH7741" s="419"/>
    </row>
    <row r="7742" spans="3:86" ht="21" thickBot="1">
      <c r="C7742" s="425"/>
      <c r="P7742" s="431"/>
      <c r="R7742" s="419"/>
      <c r="S7742" s="446"/>
      <c r="T7742" s="419"/>
      <c r="V7742" s="196"/>
      <c r="W7742" s="419"/>
      <c r="X7742" s="419"/>
      <c r="Z7742" s="419"/>
      <c r="AA7742" s="419"/>
      <c r="AB7742" s="419"/>
      <c r="AD7742" s="419"/>
      <c r="AE7742" s="419"/>
      <c r="AF7742" s="419"/>
      <c r="AH7742" s="419"/>
      <c r="AI7742" s="419"/>
      <c r="AJ7742" s="419"/>
      <c r="AL7742" s="419"/>
      <c r="AM7742" s="419"/>
      <c r="AN7742" s="403"/>
      <c r="AO7742" s="419"/>
      <c r="AP7742" s="419"/>
      <c r="AQ7742" s="419"/>
      <c r="AR7742" s="419"/>
      <c r="AS7742" s="419"/>
      <c r="AT7742" s="419"/>
      <c r="AU7742" s="419"/>
      <c r="AV7742" s="419"/>
      <c r="AX7742" s="419"/>
      <c r="AY7742" s="419"/>
      <c r="AZ7742" s="419"/>
      <c r="BB7742" s="419"/>
      <c r="BC7742" s="419"/>
      <c r="BD7742" s="419"/>
      <c r="BF7742" s="419"/>
      <c r="BG7742" s="419"/>
      <c r="BH7742" s="419"/>
      <c r="BJ7742" s="419"/>
      <c r="BK7742" s="419"/>
      <c r="BL7742" s="419"/>
      <c r="BN7742" s="419"/>
      <c r="BO7742" s="419"/>
      <c r="BP7742" s="419"/>
      <c r="BR7742" s="419"/>
      <c r="BS7742" s="419"/>
      <c r="BT7742" s="419"/>
      <c r="BV7742" s="419"/>
      <c r="BW7742" s="419"/>
      <c r="BX7742" s="397"/>
      <c r="BZ7742" s="449"/>
      <c r="CB7742" s="419"/>
      <c r="CC7742" s="419"/>
      <c r="CD7742" s="419"/>
      <c r="CF7742" s="419"/>
      <c r="CG7742" s="419"/>
      <c r="CH7742" s="419"/>
    </row>
    <row r="7743" spans="3:86" ht="21" thickBot="1">
      <c r="C7743" s="425"/>
      <c r="P7743" s="431"/>
      <c r="R7743" s="419"/>
      <c r="S7743" s="446"/>
      <c r="T7743" s="419"/>
      <c r="V7743" s="196"/>
      <c r="W7743" s="419"/>
      <c r="X7743" s="419"/>
      <c r="Z7743" s="419"/>
      <c r="AA7743" s="419"/>
      <c r="AB7743" s="419"/>
      <c r="AD7743" s="419"/>
      <c r="AE7743" s="419"/>
      <c r="AF7743" s="419"/>
      <c r="AH7743" s="419"/>
      <c r="AI7743" s="419"/>
      <c r="AJ7743" s="419"/>
      <c r="AL7743" s="419"/>
      <c r="AM7743" s="419"/>
      <c r="AN7743" s="403"/>
      <c r="AO7743" s="419"/>
      <c r="AP7743" s="419"/>
      <c r="AQ7743" s="419"/>
      <c r="AR7743" s="419"/>
      <c r="AS7743" s="419"/>
      <c r="AT7743" s="419"/>
      <c r="AU7743" s="419"/>
      <c r="AV7743" s="419"/>
      <c r="AX7743" s="419"/>
      <c r="AY7743" s="419"/>
      <c r="AZ7743" s="419"/>
      <c r="BB7743" s="419"/>
      <c r="BC7743" s="419"/>
      <c r="BD7743" s="419"/>
      <c r="BF7743" s="419"/>
      <c r="BG7743" s="419"/>
      <c r="BH7743" s="419"/>
      <c r="BJ7743" s="419"/>
      <c r="BK7743" s="419"/>
      <c r="BL7743" s="419"/>
      <c r="BN7743" s="419"/>
      <c r="BO7743" s="419"/>
      <c r="BP7743" s="419"/>
      <c r="BR7743" s="419"/>
      <c r="BS7743" s="419"/>
      <c r="BT7743" s="419"/>
      <c r="BV7743" s="419"/>
      <c r="BW7743" s="419"/>
      <c r="BX7743" s="397"/>
      <c r="BZ7743" s="449"/>
      <c r="CB7743" s="419"/>
      <c r="CC7743" s="419"/>
      <c r="CD7743" s="419"/>
      <c r="CF7743" s="419"/>
      <c r="CG7743" s="419"/>
      <c r="CH7743" s="419"/>
    </row>
    <row r="7744" spans="3:86" ht="21" thickBot="1">
      <c r="C7744" s="425"/>
      <c r="P7744" s="431"/>
      <c r="R7744" s="419"/>
      <c r="S7744" s="446"/>
      <c r="T7744" s="419"/>
      <c r="V7744" s="196"/>
      <c r="W7744" s="419"/>
      <c r="X7744" s="419"/>
      <c r="Z7744" s="419"/>
      <c r="AA7744" s="419"/>
      <c r="AB7744" s="419"/>
      <c r="AD7744" s="419"/>
      <c r="AE7744" s="419"/>
      <c r="AF7744" s="419"/>
      <c r="AH7744" s="419"/>
      <c r="AI7744" s="419"/>
      <c r="AJ7744" s="419"/>
      <c r="AL7744" s="419"/>
      <c r="AM7744" s="419"/>
      <c r="AN7744" s="403"/>
      <c r="AO7744" s="419"/>
      <c r="AP7744" s="419"/>
      <c r="AQ7744" s="419"/>
      <c r="AR7744" s="419"/>
      <c r="AS7744" s="419"/>
      <c r="AT7744" s="419"/>
      <c r="AU7744" s="419"/>
      <c r="AV7744" s="419"/>
      <c r="AX7744" s="419"/>
      <c r="AY7744" s="419"/>
      <c r="AZ7744" s="419"/>
      <c r="BB7744" s="419"/>
      <c r="BC7744" s="419"/>
      <c r="BD7744" s="419"/>
      <c r="BF7744" s="419"/>
      <c r="BG7744" s="419"/>
      <c r="BH7744" s="419"/>
      <c r="BJ7744" s="419"/>
      <c r="BK7744" s="419"/>
      <c r="BL7744" s="419"/>
      <c r="BN7744" s="419"/>
      <c r="BO7744" s="419"/>
      <c r="BP7744" s="419"/>
      <c r="BR7744" s="419"/>
      <c r="BS7744" s="419"/>
      <c r="BT7744" s="419"/>
      <c r="BV7744" s="419"/>
      <c r="BW7744" s="419"/>
      <c r="BX7744" s="397"/>
      <c r="BZ7744" s="449"/>
      <c r="CB7744" s="419"/>
      <c r="CC7744" s="419"/>
      <c r="CD7744" s="419"/>
      <c r="CF7744" s="419"/>
      <c r="CG7744" s="419"/>
      <c r="CH7744" s="419"/>
    </row>
    <row r="7745" spans="3:86" ht="21" thickBot="1">
      <c r="C7745" s="425"/>
      <c r="P7745" s="431"/>
      <c r="R7745" s="419"/>
      <c r="S7745" s="446"/>
      <c r="T7745" s="419"/>
      <c r="V7745" s="196"/>
      <c r="W7745" s="419"/>
      <c r="X7745" s="419"/>
      <c r="Z7745" s="419"/>
      <c r="AA7745" s="419"/>
      <c r="AB7745" s="419"/>
      <c r="AD7745" s="419"/>
      <c r="AE7745" s="419"/>
      <c r="AF7745" s="419"/>
      <c r="AH7745" s="419"/>
      <c r="AI7745" s="419"/>
      <c r="AJ7745" s="419"/>
      <c r="AL7745" s="419"/>
      <c r="AM7745" s="419"/>
      <c r="AN7745" s="403"/>
      <c r="AO7745" s="419"/>
      <c r="AP7745" s="419"/>
      <c r="AQ7745" s="419"/>
      <c r="AR7745" s="419"/>
      <c r="AS7745" s="419"/>
      <c r="AT7745" s="419"/>
      <c r="AU7745" s="419"/>
      <c r="AV7745" s="419"/>
      <c r="AX7745" s="419"/>
      <c r="AY7745" s="419"/>
      <c r="AZ7745" s="419"/>
      <c r="BB7745" s="419"/>
      <c r="BC7745" s="419"/>
      <c r="BD7745" s="419"/>
      <c r="BF7745" s="419"/>
      <c r="BG7745" s="419"/>
      <c r="BH7745" s="419"/>
      <c r="BJ7745" s="419"/>
      <c r="BK7745" s="419"/>
      <c r="BL7745" s="419"/>
      <c r="BN7745" s="419"/>
      <c r="BO7745" s="419"/>
      <c r="BP7745" s="419"/>
      <c r="BR7745" s="419"/>
      <c r="BS7745" s="419"/>
      <c r="BT7745" s="419"/>
      <c r="BV7745" s="419"/>
      <c r="BW7745" s="419"/>
      <c r="BX7745" s="397"/>
      <c r="BZ7745" s="449"/>
      <c r="CB7745" s="419"/>
      <c r="CC7745" s="419"/>
      <c r="CD7745" s="419"/>
      <c r="CF7745" s="419"/>
      <c r="CG7745" s="419"/>
      <c r="CH7745" s="419"/>
    </row>
    <row r="7746" spans="3:86" ht="21" thickBot="1">
      <c r="C7746" s="425"/>
      <c r="P7746" s="431"/>
      <c r="R7746" s="419"/>
      <c r="S7746" s="446"/>
      <c r="T7746" s="419"/>
      <c r="V7746" s="196"/>
      <c r="W7746" s="419"/>
      <c r="X7746" s="419"/>
      <c r="Z7746" s="419"/>
      <c r="AA7746" s="419"/>
      <c r="AB7746" s="419"/>
      <c r="AD7746" s="419"/>
      <c r="AE7746" s="419"/>
      <c r="AF7746" s="419"/>
      <c r="AH7746" s="419"/>
      <c r="AI7746" s="419"/>
      <c r="AJ7746" s="419"/>
      <c r="AL7746" s="419"/>
      <c r="AM7746" s="419"/>
      <c r="AN7746" s="403"/>
      <c r="AO7746" s="419"/>
      <c r="AP7746" s="419"/>
      <c r="AQ7746" s="419"/>
      <c r="AR7746" s="419"/>
      <c r="AS7746" s="419"/>
      <c r="AT7746" s="419"/>
      <c r="AU7746" s="419"/>
      <c r="AV7746" s="419"/>
      <c r="AX7746" s="419"/>
      <c r="AY7746" s="419"/>
      <c r="AZ7746" s="419"/>
      <c r="BB7746" s="419"/>
      <c r="BC7746" s="419"/>
      <c r="BD7746" s="419"/>
      <c r="BF7746" s="419"/>
      <c r="BG7746" s="419"/>
      <c r="BH7746" s="419"/>
      <c r="BJ7746" s="419"/>
      <c r="BK7746" s="419"/>
      <c r="BL7746" s="419"/>
      <c r="BN7746" s="419"/>
      <c r="BO7746" s="419"/>
      <c r="BP7746" s="419"/>
      <c r="BR7746" s="419"/>
      <c r="BS7746" s="419"/>
      <c r="BT7746" s="419"/>
      <c r="BV7746" s="419"/>
      <c r="BW7746" s="419"/>
      <c r="BX7746" s="397"/>
      <c r="BZ7746" s="449"/>
      <c r="CB7746" s="419"/>
      <c r="CC7746" s="419"/>
      <c r="CD7746" s="419"/>
      <c r="CF7746" s="419"/>
      <c r="CG7746" s="419"/>
      <c r="CH7746" s="419"/>
    </row>
    <row r="7747" spans="3:86" ht="21" thickBot="1">
      <c r="C7747" s="425"/>
      <c r="P7747" s="431"/>
      <c r="R7747" s="419"/>
      <c r="S7747" s="446"/>
      <c r="T7747" s="419"/>
      <c r="V7747" s="196"/>
      <c r="W7747" s="419"/>
      <c r="X7747" s="419"/>
      <c r="Z7747" s="419"/>
      <c r="AA7747" s="419"/>
      <c r="AB7747" s="419"/>
      <c r="AD7747" s="419"/>
      <c r="AE7747" s="419"/>
      <c r="AF7747" s="419"/>
      <c r="AH7747" s="419"/>
      <c r="AI7747" s="419"/>
      <c r="AJ7747" s="419"/>
      <c r="AL7747" s="419"/>
      <c r="AM7747" s="419"/>
      <c r="AN7747" s="403"/>
      <c r="AO7747" s="419"/>
      <c r="AP7747" s="419"/>
      <c r="AQ7747" s="419"/>
      <c r="AR7747" s="419"/>
      <c r="AS7747" s="419"/>
      <c r="AT7747" s="419"/>
      <c r="AU7747" s="419"/>
      <c r="AV7747" s="419"/>
      <c r="AX7747" s="419"/>
      <c r="AY7747" s="419"/>
      <c r="AZ7747" s="419"/>
      <c r="BB7747" s="419"/>
      <c r="BC7747" s="419"/>
      <c r="BD7747" s="419"/>
      <c r="BF7747" s="419"/>
      <c r="BG7747" s="419"/>
      <c r="BH7747" s="419"/>
      <c r="BJ7747" s="419"/>
      <c r="BK7747" s="419"/>
      <c r="BL7747" s="419"/>
      <c r="BN7747" s="419"/>
      <c r="BO7747" s="419"/>
      <c r="BP7747" s="419"/>
      <c r="BR7747" s="419"/>
      <c r="BS7747" s="419"/>
      <c r="BT7747" s="419"/>
      <c r="BV7747" s="419"/>
      <c r="BW7747" s="419"/>
      <c r="BX7747" s="397"/>
      <c r="BZ7747" s="449"/>
      <c r="CB7747" s="419"/>
      <c r="CC7747" s="419"/>
      <c r="CD7747" s="419"/>
      <c r="CF7747" s="419"/>
      <c r="CG7747" s="419"/>
      <c r="CH7747" s="419"/>
    </row>
    <row r="7748" spans="3:86" ht="21" thickBot="1">
      <c r="C7748" s="425"/>
      <c r="P7748" s="431"/>
      <c r="R7748" s="419"/>
      <c r="S7748" s="446"/>
      <c r="T7748" s="419"/>
      <c r="V7748" s="196"/>
      <c r="W7748" s="419"/>
      <c r="X7748" s="419"/>
      <c r="Z7748" s="419"/>
      <c r="AA7748" s="419"/>
      <c r="AB7748" s="419"/>
      <c r="AD7748" s="419"/>
      <c r="AE7748" s="419"/>
      <c r="AF7748" s="419"/>
      <c r="AH7748" s="419"/>
      <c r="AI7748" s="419"/>
      <c r="AJ7748" s="419"/>
      <c r="AL7748" s="419"/>
      <c r="AM7748" s="419"/>
      <c r="AN7748" s="403"/>
      <c r="AO7748" s="419"/>
      <c r="AP7748" s="419"/>
      <c r="AQ7748" s="419"/>
      <c r="AR7748" s="419"/>
      <c r="AS7748" s="419"/>
      <c r="AT7748" s="419"/>
      <c r="AU7748" s="419"/>
      <c r="AV7748" s="419"/>
      <c r="AX7748" s="419"/>
      <c r="AY7748" s="419"/>
      <c r="AZ7748" s="419"/>
      <c r="BB7748" s="419"/>
      <c r="BC7748" s="419"/>
      <c r="BD7748" s="419"/>
      <c r="BF7748" s="419"/>
      <c r="BG7748" s="419"/>
      <c r="BH7748" s="419"/>
      <c r="BJ7748" s="419"/>
      <c r="BK7748" s="419"/>
      <c r="BL7748" s="419"/>
      <c r="BN7748" s="419"/>
      <c r="BO7748" s="419"/>
      <c r="BP7748" s="419"/>
      <c r="BR7748" s="419"/>
      <c r="BS7748" s="419"/>
      <c r="BT7748" s="419"/>
      <c r="BV7748" s="419"/>
      <c r="BW7748" s="419"/>
      <c r="BX7748" s="397"/>
      <c r="BZ7748" s="449"/>
      <c r="CB7748" s="419"/>
      <c r="CC7748" s="419"/>
      <c r="CD7748" s="419"/>
      <c r="CF7748" s="419"/>
      <c r="CG7748" s="419"/>
      <c r="CH7748" s="419"/>
    </row>
    <row r="7749" spans="3:86" ht="21" thickBot="1">
      <c r="C7749" s="425"/>
      <c r="P7749" s="431"/>
      <c r="R7749" s="419"/>
      <c r="S7749" s="446"/>
      <c r="T7749" s="419"/>
      <c r="V7749" s="196"/>
      <c r="W7749" s="419"/>
      <c r="X7749" s="419"/>
      <c r="Z7749" s="419"/>
      <c r="AA7749" s="419"/>
      <c r="AB7749" s="419"/>
      <c r="AD7749" s="419"/>
      <c r="AE7749" s="419"/>
      <c r="AF7749" s="419"/>
      <c r="AH7749" s="419"/>
      <c r="AI7749" s="419"/>
      <c r="AJ7749" s="419"/>
      <c r="AL7749" s="419"/>
      <c r="AM7749" s="419"/>
      <c r="AN7749" s="403"/>
      <c r="AO7749" s="419"/>
      <c r="AP7749" s="419"/>
      <c r="AQ7749" s="419"/>
      <c r="AR7749" s="419"/>
      <c r="AS7749" s="419"/>
      <c r="AT7749" s="419"/>
      <c r="AU7749" s="419"/>
      <c r="AV7749" s="419"/>
      <c r="AX7749" s="419"/>
      <c r="AY7749" s="419"/>
      <c r="AZ7749" s="419"/>
      <c r="BB7749" s="419"/>
      <c r="BC7749" s="419"/>
      <c r="BD7749" s="419"/>
      <c r="BF7749" s="419"/>
      <c r="BG7749" s="419"/>
      <c r="BH7749" s="419"/>
      <c r="BJ7749" s="419"/>
      <c r="BK7749" s="419"/>
      <c r="BL7749" s="419"/>
      <c r="BN7749" s="419"/>
      <c r="BO7749" s="419"/>
      <c r="BP7749" s="419"/>
      <c r="BR7749" s="419"/>
      <c r="BS7749" s="419"/>
      <c r="BT7749" s="419"/>
      <c r="BV7749" s="419"/>
      <c r="BW7749" s="419"/>
      <c r="BX7749" s="397"/>
      <c r="BZ7749" s="449"/>
      <c r="CB7749" s="419"/>
      <c r="CC7749" s="419"/>
      <c r="CD7749" s="419"/>
      <c r="CF7749" s="419"/>
      <c r="CG7749" s="419"/>
      <c r="CH7749" s="419"/>
    </row>
    <row r="7750" spans="3:86" ht="21" thickBot="1">
      <c r="C7750" s="425"/>
      <c r="P7750" s="431"/>
      <c r="R7750" s="419"/>
      <c r="S7750" s="446"/>
      <c r="T7750" s="419"/>
      <c r="V7750" s="196"/>
      <c r="W7750" s="419"/>
      <c r="X7750" s="419"/>
      <c r="Z7750" s="419"/>
      <c r="AA7750" s="419"/>
      <c r="AB7750" s="419"/>
      <c r="AD7750" s="419"/>
      <c r="AE7750" s="419"/>
      <c r="AF7750" s="419"/>
      <c r="AH7750" s="419"/>
      <c r="AI7750" s="419"/>
      <c r="AJ7750" s="419"/>
      <c r="AL7750" s="419"/>
      <c r="AM7750" s="419"/>
      <c r="AN7750" s="403"/>
      <c r="AO7750" s="419"/>
      <c r="AP7750" s="419"/>
      <c r="AQ7750" s="419"/>
      <c r="AR7750" s="419"/>
      <c r="AS7750" s="419"/>
      <c r="AT7750" s="419"/>
      <c r="AU7750" s="419"/>
      <c r="AV7750" s="419"/>
      <c r="AX7750" s="419"/>
      <c r="AY7750" s="419"/>
      <c r="AZ7750" s="419"/>
      <c r="BB7750" s="419"/>
      <c r="BC7750" s="419"/>
      <c r="BD7750" s="419"/>
      <c r="BF7750" s="419"/>
      <c r="BG7750" s="419"/>
      <c r="BH7750" s="419"/>
      <c r="BJ7750" s="419"/>
      <c r="BK7750" s="419"/>
      <c r="BL7750" s="419"/>
      <c r="BN7750" s="419"/>
      <c r="BO7750" s="419"/>
      <c r="BP7750" s="419"/>
      <c r="BR7750" s="419"/>
      <c r="BS7750" s="419"/>
      <c r="BT7750" s="419"/>
      <c r="BV7750" s="419"/>
      <c r="BW7750" s="419"/>
      <c r="BX7750" s="397"/>
      <c r="BZ7750" s="449"/>
      <c r="CB7750" s="419"/>
      <c r="CC7750" s="419"/>
      <c r="CD7750" s="419"/>
      <c r="CF7750" s="419"/>
      <c r="CG7750" s="419"/>
      <c r="CH7750" s="419"/>
    </row>
    <row r="7751" spans="3:86" ht="21" thickBot="1">
      <c r="C7751" s="425"/>
      <c r="P7751" s="431"/>
      <c r="R7751" s="419"/>
      <c r="S7751" s="446"/>
      <c r="T7751" s="419"/>
      <c r="V7751" s="196"/>
      <c r="W7751" s="419"/>
      <c r="X7751" s="419"/>
      <c r="Z7751" s="419"/>
      <c r="AA7751" s="419"/>
      <c r="AB7751" s="419"/>
      <c r="AD7751" s="419"/>
      <c r="AE7751" s="419"/>
      <c r="AF7751" s="419"/>
      <c r="AH7751" s="419"/>
      <c r="AI7751" s="419"/>
      <c r="AJ7751" s="419"/>
      <c r="AL7751" s="419"/>
      <c r="AM7751" s="419"/>
      <c r="AN7751" s="403"/>
      <c r="AO7751" s="419"/>
      <c r="AP7751" s="419"/>
      <c r="AQ7751" s="419"/>
      <c r="AR7751" s="419"/>
      <c r="AS7751" s="419"/>
      <c r="AT7751" s="419"/>
      <c r="AU7751" s="419"/>
      <c r="AV7751" s="419"/>
      <c r="AX7751" s="419"/>
      <c r="AY7751" s="419"/>
      <c r="AZ7751" s="419"/>
      <c r="BB7751" s="419"/>
      <c r="BC7751" s="419"/>
      <c r="BD7751" s="419"/>
      <c r="BF7751" s="419"/>
      <c r="BG7751" s="419"/>
      <c r="BH7751" s="419"/>
      <c r="BJ7751" s="419"/>
      <c r="BK7751" s="419"/>
      <c r="BL7751" s="419"/>
      <c r="BN7751" s="419"/>
      <c r="BO7751" s="419"/>
      <c r="BP7751" s="419"/>
      <c r="BR7751" s="419"/>
      <c r="BS7751" s="419"/>
      <c r="BT7751" s="419"/>
      <c r="BV7751" s="419"/>
      <c r="BW7751" s="419"/>
      <c r="BX7751" s="397"/>
      <c r="BZ7751" s="449"/>
      <c r="CB7751" s="419"/>
      <c r="CC7751" s="419"/>
      <c r="CD7751" s="419"/>
      <c r="CF7751" s="419"/>
      <c r="CG7751" s="419"/>
      <c r="CH7751" s="419"/>
    </row>
    <row r="7752" spans="3:86" ht="21" thickBot="1">
      <c r="C7752" s="425"/>
      <c r="P7752" s="431"/>
      <c r="R7752" s="419"/>
      <c r="S7752" s="446"/>
      <c r="T7752" s="419"/>
      <c r="V7752" s="196"/>
      <c r="W7752" s="419"/>
      <c r="X7752" s="419"/>
      <c r="Z7752" s="419"/>
      <c r="AA7752" s="419"/>
      <c r="AB7752" s="419"/>
      <c r="AD7752" s="419"/>
      <c r="AE7752" s="419"/>
      <c r="AF7752" s="419"/>
      <c r="AH7752" s="419"/>
      <c r="AI7752" s="419"/>
      <c r="AJ7752" s="419"/>
      <c r="AL7752" s="419"/>
      <c r="AM7752" s="419"/>
      <c r="AN7752" s="403"/>
      <c r="AO7752" s="419"/>
      <c r="AP7752" s="419"/>
      <c r="AQ7752" s="419"/>
      <c r="AR7752" s="419"/>
      <c r="AS7752" s="419"/>
      <c r="AT7752" s="419"/>
      <c r="AU7752" s="419"/>
      <c r="AV7752" s="419"/>
      <c r="AX7752" s="419"/>
      <c r="AY7752" s="419"/>
      <c r="AZ7752" s="419"/>
      <c r="BB7752" s="419"/>
      <c r="BC7752" s="419"/>
      <c r="BD7752" s="419"/>
      <c r="BF7752" s="419"/>
      <c r="BG7752" s="419"/>
      <c r="BH7752" s="419"/>
      <c r="BJ7752" s="419"/>
      <c r="BK7752" s="419"/>
      <c r="BL7752" s="419"/>
      <c r="BN7752" s="419"/>
      <c r="BO7752" s="419"/>
      <c r="BP7752" s="419"/>
      <c r="BR7752" s="419"/>
      <c r="BS7752" s="419"/>
      <c r="BT7752" s="419"/>
      <c r="BV7752" s="419"/>
      <c r="BW7752" s="419"/>
      <c r="BX7752" s="397"/>
      <c r="BZ7752" s="449"/>
      <c r="CB7752" s="419"/>
      <c r="CC7752" s="419"/>
      <c r="CD7752" s="419"/>
      <c r="CF7752" s="419"/>
      <c r="CG7752" s="419"/>
      <c r="CH7752" s="419"/>
    </row>
    <row r="7753" spans="3:86" ht="21" thickBot="1">
      <c r="C7753" s="425"/>
      <c r="P7753" s="431"/>
      <c r="R7753" s="419"/>
      <c r="S7753" s="446"/>
      <c r="T7753" s="419"/>
      <c r="V7753" s="196"/>
      <c r="W7753" s="419"/>
      <c r="X7753" s="419"/>
      <c r="Z7753" s="419"/>
      <c r="AA7753" s="419"/>
      <c r="AB7753" s="419"/>
      <c r="AD7753" s="419"/>
      <c r="AE7753" s="419"/>
      <c r="AF7753" s="419"/>
      <c r="AH7753" s="419"/>
      <c r="AI7753" s="419"/>
      <c r="AJ7753" s="419"/>
      <c r="AL7753" s="419"/>
      <c r="AM7753" s="419"/>
      <c r="AN7753" s="403"/>
      <c r="AO7753" s="419"/>
      <c r="AP7753" s="419"/>
      <c r="AQ7753" s="419"/>
      <c r="AR7753" s="419"/>
      <c r="AS7753" s="419"/>
      <c r="AT7753" s="419"/>
      <c r="AU7753" s="419"/>
      <c r="AV7753" s="419"/>
      <c r="AX7753" s="419"/>
      <c r="AY7753" s="419"/>
      <c r="AZ7753" s="419"/>
      <c r="BB7753" s="419"/>
      <c r="BC7753" s="419"/>
      <c r="BD7753" s="419"/>
      <c r="BF7753" s="419"/>
      <c r="BG7753" s="419"/>
      <c r="BH7753" s="419"/>
      <c r="BJ7753" s="419"/>
      <c r="BK7753" s="419"/>
      <c r="BL7753" s="419"/>
      <c r="BN7753" s="419"/>
      <c r="BO7753" s="419"/>
      <c r="BP7753" s="419"/>
      <c r="BR7753" s="419"/>
      <c r="BS7753" s="419"/>
      <c r="BT7753" s="419"/>
      <c r="BV7753" s="419"/>
      <c r="BW7753" s="419"/>
      <c r="BX7753" s="397"/>
      <c r="BZ7753" s="449"/>
      <c r="CB7753" s="419"/>
      <c r="CC7753" s="419"/>
      <c r="CD7753" s="419"/>
      <c r="CF7753" s="419"/>
      <c r="CG7753" s="419"/>
      <c r="CH7753" s="419"/>
    </row>
    <row r="7754" spans="3:86" ht="21" thickBot="1">
      <c r="C7754" s="425"/>
      <c r="P7754" s="431"/>
      <c r="R7754" s="419"/>
      <c r="S7754" s="446"/>
      <c r="T7754" s="419"/>
      <c r="V7754" s="196"/>
      <c r="W7754" s="419"/>
      <c r="X7754" s="419"/>
      <c r="Z7754" s="419"/>
      <c r="AA7754" s="419"/>
      <c r="AB7754" s="419"/>
      <c r="AD7754" s="419"/>
      <c r="AE7754" s="419"/>
      <c r="AF7754" s="419"/>
      <c r="AH7754" s="419"/>
      <c r="AI7754" s="419"/>
      <c r="AJ7754" s="419"/>
      <c r="AL7754" s="419"/>
      <c r="AM7754" s="419"/>
      <c r="AN7754" s="403"/>
      <c r="AO7754" s="419"/>
      <c r="AP7754" s="419"/>
      <c r="AQ7754" s="419"/>
      <c r="AR7754" s="419"/>
      <c r="AS7754" s="419"/>
      <c r="AT7754" s="419"/>
      <c r="AU7754" s="419"/>
      <c r="AV7754" s="419"/>
      <c r="AX7754" s="419"/>
      <c r="AY7754" s="419"/>
      <c r="AZ7754" s="419"/>
      <c r="BB7754" s="419"/>
      <c r="BC7754" s="419"/>
      <c r="BD7754" s="419"/>
      <c r="BF7754" s="419"/>
      <c r="BG7754" s="419"/>
      <c r="BH7754" s="419"/>
      <c r="BJ7754" s="419"/>
      <c r="BK7754" s="419"/>
      <c r="BL7754" s="419"/>
      <c r="BN7754" s="419"/>
      <c r="BO7754" s="419"/>
      <c r="BP7754" s="419"/>
      <c r="BR7754" s="419"/>
      <c r="BS7754" s="419"/>
      <c r="BT7754" s="419"/>
      <c r="BV7754" s="419"/>
      <c r="BW7754" s="419"/>
      <c r="BX7754" s="397"/>
      <c r="BZ7754" s="449"/>
      <c r="CB7754" s="419"/>
      <c r="CC7754" s="419"/>
      <c r="CD7754" s="419"/>
      <c r="CF7754" s="419"/>
      <c r="CG7754" s="419"/>
      <c r="CH7754" s="419"/>
    </row>
    <row r="7755" spans="3:86" ht="21" thickBot="1">
      <c r="C7755" s="425"/>
      <c r="P7755" s="431"/>
      <c r="R7755" s="419"/>
      <c r="S7755" s="446"/>
      <c r="T7755" s="419"/>
      <c r="V7755" s="196"/>
      <c r="W7755" s="419"/>
      <c r="X7755" s="419"/>
      <c r="Z7755" s="419"/>
      <c r="AA7755" s="419"/>
      <c r="AB7755" s="419"/>
      <c r="AD7755" s="419"/>
      <c r="AE7755" s="419"/>
      <c r="AF7755" s="419"/>
      <c r="AH7755" s="419"/>
      <c r="AI7755" s="419"/>
      <c r="AJ7755" s="419"/>
      <c r="AL7755" s="419"/>
      <c r="AM7755" s="419"/>
      <c r="AN7755" s="403"/>
      <c r="AO7755" s="419"/>
      <c r="AP7755" s="419"/>
      <c r="AQ7755" s="419"/>
      <c r="AR7755" s="419"/>
      <c r="AS7755" s="419"/>
      <c r="AT7755" s="419"/>
      <c r="AU7755" s="419"/>
      <c r="AV7755" s="419"/>
      <c r="AX7755" s="419"/>
      <c r="AY7755" s="419"/>
      <c r="AZ7755" s="419"/>
      <c r="BB7755" s="419"/>
      <c r="BC7755" s="419"/>
      <c r="BD7755" s="419"/>
      <c r="BF7755" s="419"/>
      <c r="BG7755" s="419"/>
      <c r="BH7755" s="419"/>
      <c r="BJ7755" s="419"/>
      <c r="BK7755" s="419"/>
      <c r="BL7755" s="419"/>
      <c r="BN7755" s="419"/>
      <c r="BO7755" s="419"/>
      <c r="BP7755" s="419"/>
      <c r="BR7755" s="419"/>
      <c r="BS7755" s="419"/>
      <c r="BT7755" s="419"/>
      <c r="BV7755" s="419"/>
      <c r="BW7755" s="419"/>
      <c r="BX7755" s="397"/>
      <c r="BZ7755" s="449"/>
      <c r="CB7755" s="419"/>
      <c r="CC7755" s="419"/>
      <c r="CD7755" s="419"/>
      <c r="CF7755" s="419"/>
      <c r="CG7755" s="419"/>
      <c r="CH7755" s="419"/>
    </row>
    <row r="7756" spans="3:86" ht="21" thickBot="1">
      <c r="C7756" s="425"/>
      <c r="P7756" s="431"/>
      <c r="R7756" s="419"/>
      <c r="S7756" s="446"/>
      <c r="T7756" s="419"/>
      <c r="V7756" s="196"/>
      <c r="W7756" s="419"/>
      <c r="X7756" s="419"/>
      <c r="Z7756" s="419"/>
      <c r="AA7756" s="419"/>
      <c r="AB7756" s="419"/>
      <c r="AD7756" s="419"/>
      <c r="AE7756" s="419"/>
      <c r="AF7756" s="419"/>
      <c r="AH7756" s="419"/>
      <c r="AI7756" s="419"/>
      <c r="AJ7756" s="419"/>
      <c r="AL7756" s="419"/>
      <c r="AM7756" s="419"/>
      <c r="AN7756" s="403"/>
      <c r="AO7756" s="419"/>
      <c r="AP7756" s="419"/>
      <c r="AQ7756" s="419"/>
      <c r="AR7756" s="419"/>
      <c r="AS7756" s="419"/>
      <c r="AT7756" s="419"/>
      <c r="AU7756" s="419"/>
      <c r="AV7756" s="419"/>
      <c r="AX7756" s="419"/>
      <c r="AY7756" s="419"/>
      <c r="AZ7756" s="419"/>
      <c r="BB7756" s="419"/>
      <c r="BC7756" s="419"/>
      <c r="BD7756" s="419"/>
      <c r="BF7756" s="419"/>
      <c r="BG7756" s="419"/>
      <c r="BH7756" s="419"/>
      <c r="BJ7756" s="419"/>
      <c r="BK7756" s="419"/>
      <c r="BL7756" s="419"/>
      <c r="BN7756" s="419"/>
      <c r="BO7756" s="419"/>
      <c r="BP7756" s="419"/>
      <c r="BR7756" s="419"/>
      <c r="BS7756" s="419"/>
      <c r="BT7756" s="419"/>
      <c r="BV7756" s="419"/>
      <c r="BW7756" s="419"/>
      <c r="BX7756" s="397"/>
      <c r="BZ7756" s="449"/>
      <c r="CB7756" s="419"/>
      <c r="CC7756" s="419"/>
      <c r="CD7756" s="419"/>
      <c r="CF7756" s="419"/>
      <c r="CG7756" s="419"/>
      <c r="CH7756" s="419"/>
    </row>
    <row r="7757" spans="3:86" ht="21" thickBot="1">
      <c r="C7757" s="425"/>
      <c r="P7757" s="431"/>
      <c r="R7757" s="419"/>
      <c r="S7757" s="446"/>
      <c r="T7757" s="419"/>
      <c r="V7757" s="196"/>
      <c r="W7757" s="419"/>
      <c r="X7757" s="419"/>
      <c r="Z7757" s="419"/>
      <c r="AA7757" s="419"/>
      <c r="AB7757" s="419"/>
      <c r="AD7757" s="419"/>
      <c r="AE7757" s="419"/>
      <c r="AF7757" s="419"/>
      <c r="AH7757" s="419"/>
      <c r="AI7757" s="419"/>
      <c r="AJ7757" s="419"/>
      <c r="AL7757" s="419"/>
      <c r="AM7757" s="419"/>
      <c r="AN7757" s="403"/>
      <c r="AO7757" s="419"/>
      <c r="AP7757" s="419"/>
      <c r="AQ7757" s="419"/>
      <c r="AR7757" s="419"/>
      <c r="AS7757" s="419"/>
      <c r="AT7757" s="419"/>
      <c r="AU7757" s="419"/>
      <c r="AV7757" s="419"/>
      <c r="AX7757" s="419"/>
      <c r="AY7757" s="419"/>
      <c r="AZ7757" s="419"/>
      <c r="BB7757" s="419"/>
      <c r="BC7757" s="419"/>
      <c r="BD7757" s="419"/>
      <c r="BF7757" s="419"/>
      <c r="BG7757" s="419"/>
      <c r="BH7757" s="419"/>
      <c r="BJ7757" s="419"/>
      <c r="BK7757" s="419"/>
      <c r="BL7757" s="419"/>
      <c r="BN7757" s="419"/>
      <c r="BO7757" s="419"/>
      <c r="BP7757" s="419"/>
      <c r="BR7757" s="419"/>
      <c r="BS7757" s="419"/>
      <c r="BT7757" s="419"/>
      <c r="BV7757" s="419"/>
      <c r="BW7757" s="419"/>
      <c r="BX7757" s="397"/>
      <c r="BZ7757" s="449"/>
      <c r="CB7757" s="419"/>
      <c r="CC7757" s="419"/>
      <c r="CD7757" s="419"/>
      <c r="CF7757" s="419"/>
      <c r="CG7757" s="419"/>
      <c r="CH7757" s="419"/>
    </row>
    <row r="7758" spans="3:86" ht="21" thickBot="1">
      <c r="C7758" s="425"/>
      <c r="P7758" s="431"/>
      <c r="R7758" s="419"/>
      <c r="S7758" s="446"/>
      <c r="T7758" s="419"/>
      <c r="V7758" s="196"/>
      <c r="W7758" s="419"/>
      <c r="X7758" s="419"/>
      <c r="Z7758" s="419"/>
      <c r="AA7758" s="419"/>
      <c r="AB7758" s="419"/>
      <c r="AD7758" s="419"/>
      <c r="AE7758" s="419"/>
      <c r="AF7758" s="419"/>
      <c r="AH7758" s="419"/>
      <c r="AI7758" s="419"/>
      <c r="AJ7758" s="419"/>
      <c r="AL7758" s="419"/>
      <c r="AM7758" s="419"/>
      <c r="AN7758" s="403"/>
      <c r="AO7758" s="419"/>
      <c r="AP7758" s="419"/>
      <c r="AQ7758" s="419"/>
      <c r="AR7758" s="419"/>
      <c r="AS7758" s="419"/>
      <c r="AT7758" s="419"/>
      <c r="AU7758" s="419"/>
      <c r="AV7758" s="419"/>
      <c r="AX7758" s="419"/>
      <c r="AY7758" s="419"/>
      <c r="AZ7758" s="419"/>
      <c r="BB7758" s="419"/>
      <c r="BC7758" s="419"/>
      <c r="BD7758" s="419"/>
      <c r="BF7758" s="419"/>
      <c r="BG7758" s="419"/>
      <c r="BH7758" s="419"/>
      <c r="BJ7758" s="419"/>
      <c r="BK7758" s="419"/>
      <c r="BL7758" s="419"/>
      <c r="BN7758" s="419"/>
      <c r="BO7758" s="419"/>
      <c r="BP7758" s="419"/>
      <c r="BR7758" s="419"/>
      <c r="BS7758" s="419"/>
      <c r="BT7758" s="419"/>
      <c r="BV7758" s="419"/>
      <c r="BW7758" s="419"/>
      <c r="BX7758" s="397"/>
      <c r="BZ7758" s="449"/>
      <c r="CB7758" s="419"/>
      <c r="CC7758" s="419"/>
      <c r="CD7758" s="419"/>
      <c r="CF7758" s="419"/>
      <c r="CG7758" s="419"/>
      <c r="CH7758" s="419"/>
    </row>
    <row r="7759" spans="3:86" ht="21" thickBot="1">
      <c r="C7759" s="425"/>
      <c r="P7759" s="431"/>
      <c r="R7759" s="419"/>
      <c r="S7759" s="446"/>
      <c r="T7759" s="419"/>
      <c r="V7759" s="196"/>
      <c r="W7759" s="419"/>
      <c r="X7759" s="419"/>
      <c r="Z7759" s="419"/>
      <c r="AA7759" s="419"/>
      <c r="AB7759" s="419"/>
      <c r="AD7759" s="419"/>
      <c r="AE7759" s="419"/>
      <c r="AF7759" s="419"/>
      <c r="AH7759" s="419"/>
      <c r="AI7759" s="419"/>
      <c r="AJ7759" s="419"/>
      <c r="AL7759" s="419"/>
      <c r="AM7759" s="419"/>
      <c r="AN7759" s="403"/>
      <c r="AO7759" s="419"/>
      <c r="AP7759" s="419"/>
      <c r="AQ7759" s="419"/>
      <c r="AR7759" s="419"/>
      <c r="AS7759" s="419"/>
      <c r="AT7759" s="419"/>
      <c r="AU7759" s="419"/>
      <c r="AV7759" s="419"/>
      <c r="AX7759" s="419"/>
      <c r="AY7759" s="419"/>
      <c r="AZ7759" s="419"/>
      <c r="BB7759" s="419"/>
      <c r="BC7759" s="419"/>
      <c r="BD7759" s="419"/>
      <c r="BF7759" s="419"/>
      <c r="BG7759" s="419"/>
      <c r="BH7759" s="419"/>
      <c r="BJ7759" s="419"/>
      <c r="BK7759" s="419"/>
      <c r="BL7759" s="419"/>
      <c r="BN7759" s="419"/>
      <c r="BO7759" s="419"/>
      <c r="BP7759" s="419"/>
      <c r="BR7759" s="419"/>
      <c r="BS7759" s="419"/>
      <c r="BT7759" s="419"/>
      <c r="BV7759" s="419"/>
      <c r="BW7759" s="419"/>
      <c r="BX7759" s="397"/>
      <c r="BZ7759" s="449"/>
      <c r="CB7759" s="419"/>
      <c r="CC7759" s="419"/>
      <c r="CD7759" s="419"/>
      <c r="CF7759" s="419"/>
      <c r="CG7759" s="419"/>
      <c r="CH7759" s="419"/>
    </row>
    <row r="7760" spans="3:86" ht="21" thickBot="1">
      <c r="C7760" s="425"/>
      <c r="P7760" s="431"/>
      <c r="R7760" s="419"/>
      <c r="S7760" s="446"/>
      <c r="T7760" s="419"/>
      <c r="V7760" s="196"/>
      <c r="W7760" s="419"/>
      <c r="X7760" s="419"/>
      <c r="Z7760" s="419"/>
      <c r="AA7760" s="419"/>
      <c r="AB7760" s="419"/>
      <c r="AD7760" s="419"/>
      <c r="AE7760" s="419"/>
      <c r="AF7760" s="419"/>
      <c r="AH7760" s="419"/>
      <c r="AI7760" s="419"/>
      <c r="AJ7760" s="419"/>
      <c r="AL7760" s="419"/>
      <c r="AM7760" s="419"/>
      <c r="AN7760" s="403"/>
      <c r="AO7760" s="419"/>
      <c r="AP7760" s="419"/>
      <c r="AQ7760" s="419"/>
      <c r="AR7760" s="419"/>
      <c r="AS7760" s="419"/>
      <c r="AT7760" s="419"/>
      <c r="AU7760" s="419"/>
      <c r="AV7760" s="419"/>
      <c r="AX7760" s="419"/>
      <c r="AY7760" s="419"/>
      <c r="AZ7760" s="419"/>
      <c r="BB7760" s="419"/>
      <c r="BC7760" s="419"/>
      <c r="BD7760" s="419"/>
      <c r="BF7760" s="419"/>
      <c r="BG7760" s="419"/>
      <c r="BH7760" s="419"/>
      <c r="BJ7760" s="419"/>
      <c r="BK7760" s="419"/>
      <c r="BL7760" s="419"/>
      <c r="BN7760" s="419"/>
      <c r="BO7760" s="419"/>
      <c r="BP7760" s="419"/>
      <c r="BR7760" s="419"/>
      <c r="BS7760" s="419"/>
      <c r="BT7760" s="419"/>
      <c r="BV7760" s="419"/>
      <c r="BW7760" s="419"/>
      <c r="BX7760" s="397"/>
      <c r="BZ7760" s="449"/>
      <c r="CB7760" s="419"/>
      <c r="CC7760" s="419"/>
      <c r="CD7760" s="419"/>
      <c r="CF7760" s="419"/>
      <c r="CG7760" s="419"/>
      <c r="CH7760" s="419"/>
    </row>
    <row r="7761" spans="3:86" ht="21" thickBot="1">
      <c r="C7761" s="425"/>
      <c r="P7761" s="431"/>
      <c r="R7761" s="419"/>
      <c r="S7761" s="446"/>
      <c r="T7761" s="419"/>
      <c r="V7761" s="196"/>
      <c r="W7761" s="419"/>
      <c r="X7761" s="419"/>
      <c r="Z7761" s="419"/>
      <c r="AA7761" s="419"/>
      <c r="AB7761" s="419"/>
      <c r="AD7761" s="419"/>
      <c r="AE7761" s="419"/>
      <c r="AF7761" s="419"/>
      <c r="AH7761" s="419"/>
      <c r="AI7761" s="419"/>
      <c r="AJ7761" s="419"/>
      <c r="AL7761" s="419"/>
      <c r="AM7761" s="419"/>
      <c r="AN7761" s="403"/>
      <c r="AO7761" s="419"/>
      <c r="AP7761" s="419"/>
      <c r="AQ7761" s="419"/>
      <c r="AR7761" s="419"/>
      <c r="AS7761" s="419"/>
      <c r="AT7761" s="419"/>
      <c r="AU7761" s="419"/>
      <c r="AV7761" s="419"/>
      <c r="AX7761" s="419"/>
      <c r="AY7761" s="419"/>
      <c r="AZ7761" s="419"/>
      <c r="BB7761" s="419"/>
      <c r="BC7761" s="419"/>
      <c r="BD7761" s="419"/>
      <c r="BF7761" s="419"/>
      <c r="BG7761" s="419"/>
      <c r="BH7761" s="419"/>
      <c r="BJ7761" s="419"/>
      <c r="BK7761" s="419"/>
      <c r="BL7761" s="419"/>
      <c r="BN7761" s="419"/>
      <c r="BO7761" s="419"/>
      <c r="BP7761" s="419"/>
      <c r="BR7761" s="419"/>
      <c r="BS7761" s="419"/>
      <c r="BT7761" s="419"/>
      <c r="BV7761" s="419"/>
      <c r="BW7761" s="419"/>
      <c r="BX7761" s="397"/>
      <c r="BZ7761" s="449"/>
      <c r="CB7761" s="419"/>
      <c r="CC7761" s="419"/>
      <c r="CD7761" s="419"/>
      <c r="CF7761" s="419"/>
      <c r="CG7761" s="419"/>
      <c r="CH7761" s="419"/>
    </row>
    <row r="7762" spans="3:86" ht="21" thickBot="1">
      <c r="C7762" s="425"/>
      <c r="P7762" s="431"/>
      <c r="R7762" s="419"/>
      <c r="S7762" s="446"/>
      <c r="T7762" s="419"/>
      <c r="V7762" s="196"/>
      <c r="W7762" s="419"/>
      <c r="X7762" s="419"/>
      <c r="Z7762" s="419"/>
      <c r="AA7762" s="419"/>
      <c r="AB7762" s="419"/>
      <c r="AD7762" s="419"/>
      <c r="AE7762" s="419"/>
      <c r="AF7762" s="419"/>
      <c r="AH7762" s="419"/>
      <c r="AI7762" s="419"/>
      <c r="AJ7762" s="419"/>
      <c r="AL7762" s="419"/>
      <c r="AM7762" s="419"/>
      <c r="AN7762" s="403"/>
      <c r="AO7762" s="419"/>
      <c r="AP7762" s="419"/>
      <c r="AQ7762" s="419"/>
      <c r="AR7762" s="419"/>
      <c r="AS7762" s="419"/>
      <c r="AT7762" s="419"/>
      <c r="AU7762" s="419"/>
      <c r="AV7762" s="419"/>
      <c r="AX7762" s="419"/>
      <c r="AY7762" s="419"/>
      <c r="AZ7762" s="419"/>
      <c r="BB7762" s="419"/>
      <c r="BC7762" s="419"/>
      <c r="BD7762" s="419"/>
      <c r="BF7762" s="419"/>
      <c r="BG7762" s="419"/>
      <c r="BH7762" s="419"/>
      <c r="BJ7762" s="419"/>
      <c r="BK7762" s="419"/>
      <c r="BL7762" s="419"/>
      <c r="BN7762" s="419"/>
      <c r="BO7762" s="419"/>
      <c r="BP7762" s="419"/>
      <c r="BR7762" s="419"/>
      <c r="BS7762" s="419"/>
      <c r="BT7762" s="419"/>
      <c r="BV7762" s="419"/>
      <c r="BW7762" s="419"/>
      <c r="BX7762" s="397"/>
      <c r="BZ7762" s="449"/>
      <c r="CB7762" s="419"/>
      <c r="CC7762" s="419"/>
      <c r="CD7762" s="419"/>
      <c r="CF7762" s="419"/>
      <c r="CG7762" s="419"/>
      <c r="CH7762" s="419"/>
    </row>
    <row r="7763" spans="3:86" ht="21" thickBot="1">
      <c r="C7763" s="425"/>
      <c r="P7763" s="431"/>
      <c r="R7763" s="419"/>
      <c r="S7763" s="446"/>
      <c r="T7763" s="419"/>
      <c r="V7763" s="196"/>
      <c r="W7763" s="419"/>
      <c r="X7763" s="419"/>
      <c r="Z7763" s="419"/>
      <c r="AA7763" s="419"/>
      <c r="AB7763" s="419"/>
      <c r="AD7763" s="419"/>
      <c r="AE7763" s="419"/>
      <c r="AF7763" s="419"/>
      <c r="AH7763" s="419"/>
      <c r="AI7763" s="419"/>
      <c r="AJ7763" s="419"/>
      <c r="AL7763" s="419"/>
      <c r="AM7763" s="419"/>
      <c r="AN7763" s="403"/>
      <c r="AO7763" s="419"/>
      <c r="AP7763" s="419"/>
      <c r="AQ7763" s="419"/>
      <c r="AR7763" s="419"/>
      <c r="AS7763" s="419"/>
      <c r="AT7763" s="419"/>
      <c r="AU7763" s="419"/>
      <c r="AV7763" s="419"/>
      <c r="AX7763" s="419"/>
      <c r="AY7763" s="419"/>
      <c r="AZ7763" s="419"/>
      <c r="BB7763" s="419"/>
      <c r="BC7763" s="419"/>
      <c r="BD7763" s="419"/>
      <c r="BF7763" s="419"/>
      <c r="BG7763" s="419"/>
      <c r="BH7763" s="419"/>
      <c r="BJ7763" s="419"/>
      <c r="BK7763" s="419"/>
      <c r="BL7763" s="419"/>
      <c r="BN7763" s="419"/>
      <c r="BO7763" s="419"/>
      <c r="BP7763" s="419"/>
      <c r="BR7763" s="419"/>
      <c r="BS7763" s="419"/>
      <c r="BT7763" s="419"/>
      <c r="BV7763" s="419"/>
      <c r="BW7763" s="419"/>
      <c r="BX7763" s="397"/>
      <c r="BZ7763" s="449"/>
      <c r="CB7763" s="419"/>
      <c r="CC7763" s="419"/>
      <c r="CD7763" s="419"/>
      <c r="CF7763" s="419"/>
      <c r="CG7763" s="419"/>
      <c r="CH7763" s="419"/>
    </row>
    <row r="7764" spans="3:86" ht="21" thickBot="1">
      <c r="C7764" s="425"/>
      <c r="P7764" s="431"/>
      <c r="R7764" s="419"/>
      <c r="S7764" s="446"/>
      <c r="T7764" s="419"/>
      <c r="V7764" s="196"/>
      <c r="W7764" s="419"/>
      <c r="X7764" s="419"/>
      <c r="Z7764" s="419"/>
      <c r="AA7764" s="419"/>
      <c r="AB7764" s="419"/>
      <c r="AD7764" s="419"/>
      <c r="AE7764" s="419"/>
      <c r="AF7764" s="419"/>
      <c r="AH7764" s="419"/>
      <c r="AI7764" s="419"/>
      <c r="AJ7764" s="419"/>
      <c r="AL7764" s="419"/>
      <c r="AM7764" s="419"/>
      <c r="AN7764" s="403"/>
      <c r="AO7764" s="419"/>
      <c r="AP7764" s="419"/>
      <c r="AQ7764" s="419"/>
      <c r="AR7764" s="419"/>
      <c r="AS7764" s="419"/>
      <c r="AT7764" s="419"/>
      <c r="AU7764" s="419"/>
      <c r="AV7764" s="419"/>
      <c r="AX7764" s="419"/>
      <c r="AY7764" s="419"/>
      <c r="AZ7764" s="419"/>
      <c r="BB7764" s="419"/>
      <c r="BC7764" s="419"/>
      <c r="BD7764" s="419"/>
      <c r="BF7764" s="419"/>
      <c r="BG7764" s="419"/>
      <c r="BH7764" s="419"/>
      <c r="BJ7764" s="419"/>
      <c r="BK7764" s="419"/>
      <c r="BL7764" s="419"/>
      <c r="BN7764" s="419"/>
      <c r="BO7764" s="419"/>
      <c r="BP7764" s="419"/>
      <c r="BR7764" s="419"/>
      <c r="BS7764" s="419"/>
      <c r="BT7764" s="419"/>
      <c r="BV7764" s="419"/>
      <c r="BW7764" s="419"/>
      <c r="BX7764" s="397"/>
      <c r="BZ7764" s="449"/>
      <c r="CB7764" s="419"/>
      <c r="CC7764" s="419"/>
      <c r="CD7764" s="419"/>
      <c r="CF7764" s="419"/>
      <c r="CG7764" s="419"/>
      <c r="CH7764" s="419"/>
    </row>
    <row r="7765" spans="3:86" ht="21" thickBot="1">
      <c r="C7765" s="425"/>
      <c r="P7765" s="431"/>
      <c r="R7765" s="419"/>
      <c r="S7765" s="446"/>
      <c r="T7765" s="419"/>
      <c r="V7765" s="196"/>
      <c r="W7765" s="419"/>
      <c r="X7765" s="419"/>
      <c r="Z7765" s="419"/>
      <c r="AA7765" s="419"/>
      <c r="AB7765" s="419"/>
      <c r="AD7765" s="419"/>
      <c r="AE7765" s="419"/>
      <c r="AF7765" s="419"/>
      <c r="AH7765" s="419"/>
      <c r="AI7765" s="419"/>
      <c r="AJ7765" s="419"/>
      <c r="AL7765" s="419"/>
      <c r="AM7765" s="419"/>
      <c r="AN7765" s="403"/>
      <c r="AO7765" s="419"/>
      <c r="AP7765" s="419"/>
      <c r="AQ7765" s="419"/>
      <c r="AR7765" s="419"/>
      <c r="AS7765" s="419"/>
      <c r="AT7765" s="419"/>
      <c r="AU7765" s="419"/>
      <c r="AV7765" s="419"/>
      <c r="AX7765" s="419"/>
      <c r="AY7765" s="419"/>
      <c r="AZ7765" s="419"/>
      <c r="BB7765" s="419"/>
      <c r="BC7765" s="419"/>
      <c r="BD7765" s="419"/>
      <c r="BF7765" s="419"/>
      <c r="BG7765" s="419"/>
      <c r="BH7765" s="419"/>
      <c r="BJ7765" s="419"/>
      <c r="BK7765" s="419"/>
      <c r="BL7765" s="419"/>
      <c r="BN7765" s="419"/>
      <c r="BO7765" s="419"/>
      <c r="BP7765" s="419"/>
      <c r="BR7765" s="419"/>
      <c r="BS7765" s="419"/>
      <c r="BT7765" s="419"/>
      <c r="BV7765" s="419"/>
      <c r="BW7765" s="419"/>
      <c r="BX7765" s="397"/>
      <c r="BZ7765" s="449"/>
      <c r="CB7765" s="419"/>
      <c r="CC7765" s="419"/>
      <c r="CD7765" s="419"/>
      <c r="CF7765" s="419"/>
      <c r="CG7765" s="419"/>
      <c r="CH7765" s="419"/>
    </row>
    <row r="7766" spans="3:86" ht="21" thickBot="1">
      <c r="C7766" s="425"/>
      <c r="P7766" s="431"/>
      <c r="R7766" s="419"/>
      <c r="S7766" s="446"/>
      <c r="T7766" s="419"/>
      <c r="V7766" s="196"/>
      <c r="W7766" s="419"/>
      <c r="X7766" s="419"/>
      <c r="Z7766" s="419"/>
      <c r="AA7766" s="419"/>
      <c r="AB7766" s="419"/>
      <c r="AD7766" s="419"/>
      <c r="AE7766" s="419"/>
      <c r="AF7766" s="419"/>
      <c r="AH7766" s="419"/>
      <c r="AI7766" s="419"/>
      <c r="AJ7766" s="419"/>
      <c r="AL7766" s="419"/>
      <c r="AM7766" s="419"/>
      <c r="AN7766" s="403"/>
      <c r="AO7766" s="419"/>
      <c r="AP7766" s="419"/>
      <c r="AQ7766" s="419"/>
      <c r="AR7766" s="419"/>
      <c r="AS7766" s="419"/>
      <c r="AT7766" s="419"/>
      <c r="AU7766" s="419"/>
      <c r="AV7766" s="419"/>
      <c r="AX7766" s="419"/>
      <c r="AY7766" s="419"/>
      <c r="AZ7766" s="419"/>
      <c r="BB7766" s="419"/>
      <c r="BC7766" s="419"/>
      <c r="BD7766" s="419"/>
      <c r="BF7766" s="419"/>
      <c r="BG7766" s="419"/>
      <c r="BH7766" s="419"/>
      <c r="BJ7766" s="419"/>
      <c r="BK7766" s="419"/>
      <c r="BL7766" s="419"/>
      <c r="BN7766" s="419"/>
      <c r="BO7766" s="419"/>
      <c r="BP7766" s="419"/>
      <c r="BR7766" s="419"/>
      <c r="BS7766" s="419"/>
      <c r="BT7766" s="419"/>
      <c r="BV7766" s="419"/>
      <c r="BW7766" s="419"/>
      <c r="BX7766" s="397"/>
      <c r="BZ7766" s="449"/>
      <c r="CB7766" s="419"/>
      <c r="CC7766" s="419"/>
      <c r="CD7766" s="419"/>
      <c r="CF7766" s="419"/>
      <c r="CG7766" s="419"/>
      <c r="CH7766" s="419"/>
    </row>
    <row r="7767" spans="3:86" ht="21" thickBot="1">
      <c r="C7767" s="425"/>
      <c r="P7767" s="431"/>
      <c r="R7767" s="419"/>
      <c r="S7767" s="446"/>
      <c r="T7767" s="419"/>
      <c r="V7767" s="196"/>
      <c r="W7767" s="419"/>
      <c r="X7767" s="419"/>
      <c r="Z7767" s="419"/>
      <c r="AA7767" s="419"/>
      <c r="AB7767" s="419"/>
      <c r="AD7767" s="419"/>
      <c r="AE7767" s="419"/>
      <c r="AF7767" s="419"/>
      <c r="AH7767" s="419"/>
      <c r="AI7767" s="419"/>
      <c r="AJ7767" s="419"/>
      <c r="AL7767" s="419"/>
      <c r="AM7767" s="419"/>
      <c r="AN7767" s="403"/>
      <c r="AO7767" s="419"/>
      <c r="AP7767" s="419"/>
      <c r="AQ7767" s="419"/>
      <c r="AR7767" s="419"/>
      <c r="AS7767" s="419"/>
      <c r="AT7767" s="419"/>
      <c r="AU7767" s="419"/>
      <c r="AV7767" s="419"/>
      <c r="AX7767" s="419"/>
      <c r="AY7767" s="419"/>
      <c r="AZ7767" s="419"/>
      <c r="BB7767" s="419"/>
      <c r="BC7767" s="419"/>
      <c r="BD7767" s="419"/>
      <c r="BF7767" s="419"/>
      <c r="BG7767" s="419"/>
      <c r="BH7767" s="419"/>
      <c r="BJ7767" s="419"/>
      <c r="BK7767" s="419"/>
      <c r="BL7767" s="419"/>
      <c r="BN7767" s="419"/>
      <c r="BO7767" s="419"/>
      <c r="BP7767" s="419"/>
      <c r="BR7767" s="419"/>
      <c r="BS7767" s="419"/>
      <c r="BT7767" s="419"/>
      <c r="BV7767" s="419"/>
      <c r="BW7767" s="419"/>
      <c r="BX7767" s="397"/>
      <c r="BZ7767" s="449"/>
      <c r="CB7767" s="419"/>
      <c r="CC7767" s="419"/>
      <c r="CD7767" s="419"/>
      <c r="CF7767" s="419"/>
      <c r="CG7767" s="419"/>
      <c r="CH7767" s="419"/>
    </row>
    <row r="7768" spans="3:86" ht="21" thickBot="1">
      <c r="C7768" s="425"/>
      <c r="P7768" s="431"/>
      <c r="R7768" s="419"/>
      <c r="S7768" s="446"/>
      <c r="T7768" s="419"/>
      <c r="V7768" s="196"/>
      <c r="W7768" s="419"/>
      <c r="X7768" s="419"/>
      <c r="Z7768" s="419"/>
      <c r="AA7768" s="419"/>
      <c r="AB7768" s="419"/>
      <c r="AD7768" s="419"/>
      <c r="AE7768" s="419"/>
      <c r="AF7768" s="419"/>
      <c r="AH7768" s="419"/>
      <c r="AI7768" s="419"/>
      <c r="AJ7768" s="419"/>
      <c r="AL7768" s="419"/>
      <c r="AM7768" s="419"/>
      <c r="AN7768" s="403"/>
      <c r="AO7768" s="419"/>
      <c r="AP7768" s="419"/>
      <c r="AQ7768" s="419"/>
      <c r="AR7768" s="419"/>
      <c r="AS7768" s="419"/>
      <c r="AT7768" s="419"/>
      <c r="AU7768" s="419"/>
      <c r="AV7768" s="419"/>
      <c r="AX7768" s="419"/>
      <c r="AY7768" s="419"/>
      <c r="AZ7768" s="419"/>
      <c r="BB7768" s="419"/>
      <c r="BC7768" s="419"/>
      <c r="BD7768" s="419"/>
      <c r="BF7768" s="419"/>
      <c r="BG7768" s="419"/>
      <c r="BH7768" s="419"/>
      <c r="BJ7768" s="419"/>
      <c r="BK7768" s="419"/>
      <c r="BL7768" s="419"/>
      <c r="BN7768" s="419"/>
      <c r="BO7768" s="419"/>
      <c r="BP7768" s="419"/>
      <c r="BR7768" s="419"/>
      <c r="BS7768" s="419"/>
      <c r="BT7768" s="419"/>
      <c r="BV7768" s="419"/>
      <c r="BW7768" s="419"/>
      <c r="BX7768" s="397"/>
      <c r="BZ7768" s="449"/>
      <c r="CB7768" s="419"/>
      <c r="CC7768" s="419"/>
      <c r="CD7768" s="419"/>
      <c r="CF7768" s="419"/>
      <c r="CG7768" s="419"/>
      <c r="CH7768" s="419"/>
    </row>
    <row r="7769" spans="3:86" ht="21" thickBot="1">
      <c r="C7769" s="425"/>
      <c r="P7769" s="431"/>
      <c r="R7769" s="419"/>
      <c r="S7769" s="446"/>
      <c r="T7769" s="419"/>
      <c r="V7769" s="196"/>
      <c r="W7769" s="419"/>
      <c r="X7769" s="419"/>
      <c r="Z7769" s="419"/>
      <c r="AA7769" s="419"/>
      <c r="AB7769" s="419"/>
      <c r="AD7769" s="419"/>
      <c r="AE7769" s="419"/>
      <c r="AF7769" s="419"/>
      <c r="AH7769" s="419"/>
      <c r="AI7769" s="419"/>
      <c r="AJ7769" s="419"/>
      <c r="AL7769" s="419"/>
      <c r="AM7769" s="419"/>
      <c r="AN7769" s="403"/>
      <c r="AO7769" s="419"/>
      <c r="AP7769" s="419"/>
      <c r="AQ7769" s="419"/>
      <c r="AR7769" s="419"/>
      <c r="AS7769" s="419"/>
      <c r="AT7769" s="419"/>
      <c r="AU7769" s="419"/>
      <c r="AV7769" s="419"/>
      <c r="AX7769" s="419"/>
      <c r="AY7769" s="419"/>
      <c r="AZ7769" s="419"/>
      <c r="BB7769" s="419"/>
      <c r="BC7769" s="419"/>
      <c r="BD7769" s="419"/>
      <c r="BF7769" s="419"/>
      <c r="BG7769" s="419"/>
      <c r="BH7769" s="419"/>
      <c r="BJ7769" s="419"/>
      <c r="BK7769" s="419"/>
      <c r="BL7769" s="419"/>
      <c r="BN7769" s="419"/>
      <c r="BO7769" s="419"/>
      <c r="BP7769" s="419"/>
      <c r="BR7769" s="419"/>
      <c r="BS7769" s="419"/>
      <c r="BT7769" s="419"/>
      <c r="BV7769" s="419"/>
      <c r="BW7769" s="419"/>
      <c r="BX7769" s="397"/>
      <c r="BZ7769" s="449"/>
      <c r="CB7769" s="419"/>
      <c r="CC7769" s="419"/>
      <c r="CD7769" s="419"/>
      <c r="CF7769" s="419"/>
      <c r="CG7769" s="419"/>
      <c r="CH7769" s="419"/>
    </row>
    <row r="7770" spans="3:86" ht="21" thickBot="1">
      <c r="C7770" s="425"/>
      <c r="P7770" s="431"/>
      <c r="R7770" s="419"/>
      <c r="S7770" s="446"/>
      <c r="T7770" s="419"/>
      <c r="V7770" s="196"/>
      <c r="W7770" s="419"/>
      <c r="X7770" s="419"/>
      <c r="Z7770" s="419"/>
      <c r="AA7770" s="419"/>
      <c r="AB7770" s="419"/>
      <c r="AD7770" s="419"/>
      <c r="AE7770" s="419"/>
      <c r="AF7770" s="419"/>
      <c r="AH7770" s="419"/>
      <c r="AI7770" s="419"/>
      <c r="AJ7770" s="419"/>
      <c r="AL7770" s="419"/>
      <c r="AM7770" s="419"/>
      <c r="AN7770" s="403"/>
      <c r="AO7770" s="419"/>
      <c r="AP7770" s="419"/>
      <c r="AQ7770" s="419"/>
      <c r="AR7770" s="419"/>
      <c r="AS7770" s="419"/>
      <c r="AT7770" s="419"/>
      <c r="AU7770" s="419"/>
      <c r="AV7770" s="419"/>
      <c r="AX7770" s="419"/>
      <c r="AY7770" s="419"/>
      <c r="AZ7770" s="419"/>
      <c r="BB7770" s="419"/>
      <c r="BC7770" s="419"/>
      <c r="BD7770" s="419"/>
      <c r="BF7770" s="419"/>
      <c r="BG7770" s="419"/>
      <c r="BH7770" s="419"/>
      <c r="BJ7770" s="419"/>
      <c r="BK7770" s="419"/>
      <c r="BL7770" s="419"/>
      <c r="BN7770" s="419"/>
      <c r="BO7770" s="419"/>
      <c r="BP7770" s="419"/>
      <c r="BR7770" s="419"/>
      <c r="BS7770" s="419"/>
      <c r="BT7770" s="419"/>
      <c r="BV7770" s="419"/>
      <c r="BW7770" s="419"/>
      <c r="BX7770" s="397"/>
      <c r="BZ7770" s="449"/>
      <c r="CB7770" s="419"/>
      <c r="CC7770" s="419"/>
      <c r="CD7770" s="419"/>
      <c r="CF7770" s="419"/>
      <c r="CG7770" s="419"/>
      <c r="CH7770" s="419"/>
    </row>
    <row r="7771" spans="3:86" ht="21" thickBot="1">
      <c r="C7771" s="425"/>
      <c r="P7771" s="431"/>
      <c r="R7771" s="419"/>
      <c r="S7771" s="446"/>
      <c r="T7771" s="419"/>
      <c r="V7771" s="196"/>
      <c r="W7771" s="419"/>
      <c r="X7771" s="419"/>
      <c r="Z7771" s="419"/>
      <c r="AA7771" s="419"/>
      <c r="AB7771" s="419"/>
      <c r="AD7771" s="419"/>
      <c r="AE7771" s="419"/>
      <c r="AF7771" s="419"/>
      <c r="AH7771" s="419"/>
      <c r="AI7771" s="419"/>
      <c r="AJ7771" s="419"/>
      <c r="AL7771" s="419"/>
      <c r="AM7771" s="419"/>
      <c r="AN7771" s="403"/>
      <c r="AO7771" s="419"/>
      <c r="AP7771" s="419"/>
      <c r="AQ7771" s="419"/>
      <c r="AR7771" s="419"/>
      <c r="AS7771" s="419"/>
      <c r="AT7771" s="419"/>
      <c r="AU7771" s="419"/>
      <c r="AV7771" s="419"/>
      <c r="AX7771" s="419"/>
      <c r="AY7771" s="419"/>
      <c r="AZ7771" s="419"/>
      <c r="BB7771" s="419"/>
      <c r="BC7771" s="419"/>
      <c r="BD7771" s="419"/>
      <c r="BF7771" s="419"/>
      <c r="BG7771" s="419"/>
      <c r="BH7771" s="419"/>
      <c r="BJ7771" s="419"/>
      <c r="BK7771" s="419"/>
      <c r="BL7771" s="419"/>
      <c r="BN7771" s="419"/>
      <c r="BO7771" s="419"/>
      <c r="BP7771" s="419"/>
      <c r="BR7771" s="419"/>
      <c r="BS7771" s="419"/>
      <c r="BT7771" s="419"/>
      <c r="BV7771" s="419"/>
      <c r="BW7771" s="419"/>
      <c r="BX7771" s="397"/>
      <c r="BZ7771" s="449"/>
      <c r="CB7771" s="419"/>
      <c r="CC7771" s="419"/>
      <c r="CD7771" s="419"/>
      <c r="CF7771" s="419"/>
      <c r="CG7771" s="419"/>
      <c r="CH7771" s="419"/>
    </row>
    <row r="7772" spans="3:86" ht="21" thickBot="1">
      <c r="C7772" s="425"/>
      <c r="P7772" s="431"/>
      <c r="R7772" s="419"/>
      <c r="S7772" s="446"/>
      <c r="T7772" s="419"/>
      <c r="V7772" s="196"/>
      <c r="W7772" s="419"/>
      <c r="X7772" s="419"/>
      <c r="Z7772" s="419"/>
      <c r="AA7772" s="419"/>
      <c r="AB7772" s="419"/>
      <c r="AD7772" s="419"/>
      <c r="AE7772" s="419"/>
      <c r="AF7772" s="419"/>
      <c r="AH7772" s="419"/>
      <c r="AI7772" s="419"/>
      <c r="AJ7772" s="419"/>
      <c r="AL7772" s="419"/>
      <c r="AM7772" s="419"/>
      <c r="AN7772" s="403"/>
      <c r="AO7772" s="419"/>
      <c r="AP7772" s="419"/>
      <c r="AQ7772" s="419"/>
      <c r="AR7772" s="419"/>
      <c r="AS7772" s="419"/>
      <c r="AT7772" s="419"/>
      <c r="AU7772" s="419"/>
      <c r="AV7772" s="419"/>
      <c r="AX7772" s="419"/>
      <c r="AY7772" s="419"/>
      <c r="AZ7772" s="419"/>
      <c r="BB7772" s="419"/>
      <c r="BC7772" s="419"/>
      <c r="BD7772" s="419"/>
      <c r="BF7772" s="419"/>
      <c r="BG7772" s="419"/>
      <c r="BH7772" s="419"/>
      <c r="BJ7772" s="419"/>
      <c r="BK7772" s="419"/>
      <c r="BL7772" s="419"/>
      <c r="BN7772" s="419"/>
      <c r="BO7772" s="419"/>
      <c r="BP7772" s="419"/>
      <c r="BR7772" s="419"/>
      <c r="BS7772" s="419"/>
      <c r="BT7772" s="419"/>
      <c r="BV7772" s="419"/>
      <c r="BW7772" s="419"/>
      <c r="BX7772" s="397"/>
      <c r="BZ7772" s="449"/>
      <c r="CB7772" s="419"/>
      <c r="CC7772" s="419"/>
      <c r="CD7772" s="419"/>
      <c r="CF7772" s="419"/>
      <c r="CG7772" s="419"/>
      <c r="CH7772" s="419"/>
    </row>
    <row r="7773" spans="3:86" ht="21" thickBot="1">
      <c r="C7773" s="425"/>
      <c r="P7773" s="431"/>
      <c r="R7773" s="419"/>
      <c r="S7773" s="446"/>
      <c r="T7773" s="419"/>
      <c r="V7773" s="196"/>
      <c r="W7773" s="419"/>
      <c r="X7773" s="419"/>
      <c r="Z7773" s="419"/>
      <c r="AA7773" s="419"/>
      <c r="AB7773" s="419"/>
      <c r="AD7773" s="419"/>
      <c r="AE7773" s="419"/>
      <c r="AF7773" s="419"/>
      <c r="AH7773" s="419"/>
      <c r="AI7773" s="419"/>
      <c r="AJ7773" s="419"/>
      <c r="AL7773" s="419"/>
      <c r="AM7773" s="419"/>
      <c r="AN7773" s="403"/>
      <c r="AO7773" s="419"/>
      <c r="AP7773" s="419"/>
      <c r="AQ7773" s="419"/>
      <c r="AR7773" s="419"/>
      <c r="AS7773" s="419"/>
      <c r="AT7773" s="419"/>
      <c r="AU7773" s="419"/>
      <c r="AV7773" s="419"/>
      <c r="AX7773" s="419"/>
      <c r="AY7773" s="419"/>
      <c r="AZ7773" s="419"/>
      <c r="BB7773" s="419"/>
      <c r="BC7773" s="419"/>
      <c r="BD7773" s="419"/>
      <c r="BF7773" s="419"/>
      <c r="BG7773" s="419"/>
      <c r="BH7773" s="419"/>
      <c r="BJ7773" s="419"/>
      <c r="BK7773" s="419"/>
      <c r="BL7773" s="419"/>
      <c r="BN7773" s="419"/>
      <c r="BO7773" s="419"/>
      <c r="BP7773" s="419"/>
      <c r="BR7773" s="419"/>
      <c r="BS7773" s="419"/>
      <c r="BT7773" s="419"/>
      <c r="BV7773" s="419"/>
      <c r="BW7773" s="419"/>
      <c r="BX7773" s="397"/>
      <c r="BZ7773" s="449"/>
      <c r="CB7773" s="419"/>
      <c r="CC7773" s="419"/>
      <c r="CD7773" s="419"/>
      <c r="CF7773" s="419"/>
      <c r="CG7773" s="419"/>
      <c r="CH7773" s="419"/>
    </row>
    <row r="7774" spans="3:86" ht="21" thickBot="1">
      <c r="C7774" s="425"/>
      <c r="P7774" s="431"/>
      <c r="R7774" s="419"/>
      <c r="S7774" s="446"/>
      <c r="T7774" s="419"/>
      <c r="V7774" s="196"/>
      <c r="W7774" s="419"/>
      <c r="X7774" s="419"/>
      <c r="Z7774" s="419"/>
      <c r="AA7774" s="419"/>
      <c r="AB7774" s="419"/>
      <c r="AD7774" s="419"/>
      <c r="AE7774" s="419"/>
      <c r="AF7774" s="419"/>
      <c r="AH7774" s="419"/>
      <c r="AI7774" s="419"/>
      <c r="AJ7774" s="419"/>
      <c r="AL7774" s="419"/>
      <c r="AM7774" s="419"/>
      <c r="AN7774" s="403"/>
      <c r="AO7774" s="419"/>
      <c r="AP7774" s="419"/>
      <c r="AQ7774" s="419"/>
      <c r="AR7774" s="419"/>
      <c r="AS7774" s="419"/>
      <c r="AT7774" s="419"/>
      <c r="AU7774" s="419"/>
      <c r="AV7774" s="419"/>
      <c r="AX7774" s="419"/>
      <c r="AY7774" s="419"/>
      <c r="AZ7774" s="419"/>
      <c r="BB7774" s="419"/>
      <c r="BC7774" s="419"/>
      <c r="BD7774" s="419"/>
      <c r="BF7774" s="419"/>
      <c r="BG7774" s="419"/>
      <c r="BH7774" s="419"/>
      <c r="BJ7774" s="419"/>
      <c r="BK7774" s="419"/>
      <c r="BL7774" s="419"/>
      <c r="BN7774" s="419"/>
      <c r="BO7774" s="419"/>
      <c r="BP7774" s="419"/>
      <c r="BR7774" s="419"/>
      <c r="BS7774" s="419"/>
      <c r="BT7774" s="419"/>
      <c r="BV7774" s="419"/>
      <c r="BW7774" s="419"/>
      <c r="BX7774" s="397"/>
      <c r="BZ7774" s="449"/>
      <c r="CB7774" s="419"/>
      <c r="CC7774" s="419"/>
      <c r="CD7774" s="419"/>
      <c r="CF7774" s="419"/>
      <c r="CG7774" s="419"/>
      <c r="CH7774" s="419"/>
    </row>
    <row r="7775" spans="3:86" ht="21" thickBot="1">
      <c r="C7775" s="425"/>
      <c r="P7775" s="431"/>
      <c r="R7775" s="419"/>
      <c r="S7775" s="446"/>
      <c r="T7775" s="419"/>
      <c r="V7775" s="196"/>
      <c r="W7775" s="419"/>
      <c r="X7775" s="419"/>
      <c r="Z7775" s="419"/>
      <c r="AA7775" s="419"/>
      <c r="AB7775" s="419"/>
      <c r="AD7775" s="419"/>
      <c r="AE7775" s="419"/>
      <c r="AF7775" s="419"/>
      <c r="AH7775" s="419"/>
      <c r="AI7775" s="419"/>
      <c r="AJ7775" s="419"/>
      <c r="AL7775" s="419"/>
      <c r="AM7775" s="419"/>
      <c r="AN7775" s="403"/>
      <c r="AO7775" s="419"/>
      <c r="AP7775" s="419"/>
      <c r="AQ7775" s="419"/>
      <c r="AR7775" s="419"/>
      <c r="AS7775" s="419"/>
      <c r="AT7775" s="419"/>
      <c r="AU7775" s="419"/>
      <c r="AV7775" s="419"/>
      <c r="AX7775" s="419"/>
      <c r="AY7775" s="419"/>
      <c r="AZ7775" s="419"/>
      <c r="BB7775" s="419"/>
      <c r="BC7775" s="419"/>
      <c r="BD7775" s="419"/>
      <c r="BF7775" s="419"/>
      <c r="BG7775" s="419"/>
      <c r="BH7775" s="419"/>
      <c r="BJ7775" s="419"/>
      <c r="BK7775" s="419"/>
      <c r="BL7775" s="419"/>
      <c r="BN7775" s="419"/>
      <c r="BO7775" s="419"/>
      <c r="BP7775" s="419"/>
      <c r="BR7775" s="419"/>
      <c r="BS7775" s="419"/>
      <c r="BT7775" s="419"/>
      <c r="BV7775" s="419"/>
      <c r="BW7775" s="419"/>
      <c r="BX7775" s="397"/>
      <c r="BZ7775" s="449"/>
      <c r="CB7775" s="419"/>
      <c r="CC7775" s="419"/>
      <c r="CD7775" s="419"/>
      <c r="CF7775" s="419"/>
      <c r="CG7775" s="419"/>
      <c r="CH7775" s="419"/>
    </row>
    <row r="7776" spans="3:86" ht="21" thickBot="1">
      <c r="C7776" s="425"/>
      <c r="P7776" s="431"/>
      <c r="R7776" s="419"/>
      <c r="S7776" s="446"/>
      <c r="T7776" s="419"/>
      <c r="V7776" s="196"/>
      <c r="W7776" s="419"/>
      <c r="X7776" s="419"/>
      <c r="Z7776" s="419"/>
      <c r="AA7776" s="419"/>
      <c r="AB7776" s="419"/>
      <c r="AD7776" s="419"/>
      <c r="AE7776" s="419"/>
      <c r="AF7776" s="419"/>
      <c r="AH7776" s="419"/>
      <c r="AI7776" s="419"/>
      <c r="AJ7776" s="419"/>
      <c r="AL7776" s="419"/>
      <c r="AM7776" s="419"/>
      <c r="AN7776" s="403"/>
      <c r="AO7776" s="419"/>
      <c r="AP7776" s="419"/>
      <c r="AQ7776" s="419"/>
      <c r="AR7776" s="419"/>
      <c r="AS7776" s="419"/>
      <c r="AT7776" s="419"/>
      <c r="AU7776" s="419"/>
      <c r="AV7776" s="419"/>
      <c r="AX7776" s="419"/>
      <c r="AY7776" s="419"/>
      <c r="AZ7776" s="419"/>
      <c r="BB7776" s="419"/>
      <c r="BC7776" s="419"/>
      <c r="BD7776" s="419"/>
      <c r="BF7776" s="419"/>
      <c r="BG7776" s="419"/>
      <c r="BH7776" s="419"/>
      <c r="BJ7776" s="419"/>
      <c r="BK7776" s="419"/>
      <c r="BL7776" s="419"/>
      <c r="BN7776" s="419"/>
      <c r="BO7776" s="419"/>
      <c r="BP7776" s="419"/>
      <c r="BR7776" s="419"/>
      <c r="BS7776" s="419"/>
      <c r="BT7776" s="419"/>
      <c r="BV7776" s="419"/>
      <c r="BW7776" s="419"/>
      <c r="BX7776" s="397"/>
      <c r="BZ7776" s="449"/>
      <c r="CB7776" s="419"/>
      <c r="CC7776" s="419"/>
      <c r="CD7776" s="419"/>
      <c r="CF7776" s="419"/>
      <c r="CG7776" s="419"/>
      <c r="CH7776" s="419"/>
    </row>
    <row r="7777" spans="3:86" ht="21" thickBot="1">
      <c r="C7777" s="425"/>
      <c r="P7777" s="431"/>
      <c r="R7777" s="419"/>
      <c r="S7777" s="446"/>
      <c r="T7777" s="419"/>
      <c r="V7777" s="196"/>
      <c r="W7777" s="419"/>
      <c r="X7777" s="419"/>
      <c r="Z7777" s="419"/>
      <c r="AA7777" s="419"/>
      <c r="AB7777" s="419"/>
      <c r="AD7777" s="419"/>
      <c r="AE7777" s="419"/>
      <c r="AF7777" s="419"/>
      <c r="AH7777" s="419"/>
      <c r="AI7777" s="419"/>
      <c r="AJ7777" s="419"/>
      <c r="AL7777" s="419"/>
      <c r="AM7777" s="419"/>
      <c r="AN7777" s="403"/>
      <c r="AO7777" s="419"/>
      <c r="AP7777" s="419"/>
      <c r="AQ7777" s="419"/>
      <c r="AR7777" s="419"/>
      <c r="AS7777" s="419"/>
      <c r="AT7777" s="419"/>
      <c r="AU7777" s="419"/>
      <c r="AV7777" s="419"/>
      <c r="AX7777" s="419"/>
      <c r="AY7777" s="419"/>
      <c r="AZ7777" s="419"/>
      <c r="BB7777" s="419"/>
      <c r="BC7777" s="419"/>
      <c r="BD7777" s="419"/>
      <c r="BF7777" s="419"/>
      <c r="BG7777" s="419"/>
      <c r="BH7777" s="419"/>
      <c r="BJ7777" s="419"/>
      <c r="BK7777" s="419"/>
      <c r="BL7777" s="419"/>
      <c r="BN7777" s="419"/>
      <c r="BO7777" s="419"/>
      <c r="BP7777" s="419"/>
      <c r="BR7777" s="419"/>
      <c r="BS7777" s="419"/>
      <c r="BT7777" s="419"/>
      <c r="BV7777" s="419"/>
      <c r="BW7777" s="419"/>
      <c r="BX7777" s="397"/>
      <c r="BZ7777" s="449"/>
      <c r="CB7777" s="419"/>
      <c r="CC7777" s="419"/>
      <c r="CD7777" s="419"/>
      <c r="CF7777" s="419"/>
      <c r="CG7777" s="419"/>
      <c r="CH7777" s="419"/>
    </row>
    <row r="7778" spans="3:86" ht="21" thickBot="1">
      <c r="C7778" s="425"/>
      <c r="P7778" s="431"/>
      <c r="R7778" s="419"/>
      <c r="S7778" s="446"/>
      <c r="T7778" s="419"/>
      <c r="V7778" s="196"/>
      <c r="W7778" s="419"/>
      <c r="X7778" s="419"/>
      <c r="Z7778" s="419"/>
      <c r="AA7778" s="419"/>
      <c r="AB7778" s="419"/>
      <c r="AD7778" s="419"/>
      <c r="AE7778" s="419"/>
      <c r="AF7778" s="419"/>
      <c r="AH7778" s="419"/>
      <c r="AI7778" s="419"/>
      <c r="AJ7778" s="419"/>
      <c r="AL7778" s="419"/>
      <c r="AM7778" s="419"/>
      <c r="AN7778" s="403"/>
      <c r="AO7778" s="419"/>
      <c r="AP7778" s="419"/>
      <c r="AQ7778" s="419"/>
      <c r="AR7778" s="419"/>
      <c r="AS7778" s="419"/>
      <c r="AT7778" s="419"/>
      <c r="AU7778" s="419"/>
      <c r="AV7778" s="419"/>
      <c r="AX7778" s="419"/>
      <c r="AY7778" s="419"/>
      <c r="AZ7778" s="419"/>
      <c r="BB7778" s="419"/>
      <c r="BC7778" s="419"/>
      <c r="BD7778" s="419"/>
      <c r="BF7778" s="419"/>
      <c r="BG7778" s="419"/>
      <c r="BH7778" s="419"/>
      <c r="BJ7778" s="419"/>
      <c r="BK7778" s="419"/>
      <c r="BL7778" s="419"/>
      <c r="BN7778" s="419"/>
      <c r="BO7778" s="419"/>
      <c r="BP7778" s="419"/>
      <c r="BR7778" s="419"/>
      <c r="BS7778" s="419"/>
      <c r="BT7778" s="419"/>
      <c r="BV7778" s="419"/>
      <c r="BW7778" s="419"/>
      <c r="BX7778" s="397"/>
      <c r="BZ7778" s="449"/>
      <c r="CB7778" s="419"/>
      <c r="CC7778" s="419"/>
      <c r="CD7778" s="419"/>
      <c r="CF7778" s="419"/>
      <c r="CG7778" s="419"/>
      <c r="CH7778" s="419"/>
    </row>
    <row r="7779" spans="3:86" ht="21" thickBot="1">
      <c r="C7779" s="425"/>
      <c r="P7779" s="431"/>
      <c r="R7779" s="419"/>
      <c r="S7779" s="446"/>
      <c r="T7779" s="419"/>
      <c r="V7779" s="196"/>
      <c r="W7779" s="419"/>
      <c r="X7779" s="419"/>
      <c r="Z7779" s="419"/>
      <c r="AA7779" s="419"/>
      <c r="AB7779" s="419"/>
      <c r="AD7779" s="419"/>
      <c r="AE7779" s="419"/>
      <c r="AF7779" s="419"/>
      <c r="AH7779" s="419"/>
      <c r="AI7779" s="419"/>
      <c r="AJ7779" s="419"/>
      <c r="AL7779" s="419"/>
      <c r="AM7779" s="419"/>
      <c r="AN7779" s="403"/>
      <c r="AO7779" s="419"/>
      <c r="AP7779" s="419"/>
      <c r="AQ7779" s="419"/>
      <c r="AR7779" s="419"/>
      <c r="AS7779" s="419"/>
      <c r="AT7779" s="419"/>
      <c r="AU7779" s="419"/>
      <c r="AV7779" s="419"/>
      <c r="AX7779" s="419"/>
      <c r="AY7779" s="419"/>
      <c r="AZ7779" s="419"/>
      <c r="BB7779" s="419"/>
      <c r="BC7779" s="419"/>
      <c r="BD7779" s="419"/>
      <c r="BF7779" s="419"/>
      <c r="BG7779" s="419"/>
      <c r="BH7779" s="419"/>
      <c r="BJ7779" s="419"/>
      <c r="BK7779" s="419"/>
      <c r="BL7779" s="419"/>
      <c r="BN7779" s="419"/>
      <c r="BO7779" s="419"/>
      <c r="BP7779" s="419"/>
      <c r="BR7779" s="419"/>
      <c r="BS7779" s="419"/>
      <c r="BT7779" s="419"/>
      <c r="BV7779" s="419"/>
      <c r="BW7779" s="419"/>
      <c r="BX7779" s="397"/>
      <c r="BZ7779" s="449"/>
      <c r="CB7779" s="419"/>
      <c r="CC7779" s="419"/>
      <c r="CD7779" s="419"/>
      <c r="CF7779" s="419"/>
      <c r="CG7779" s="419"/>
      <c r="CH7779" s="419"/>
    </row>
    <row r="7780" spans="3:86" ht="21" thickBot="1">
      <c r="C7780" s="425"/>
      <c r="P7780" s="431"/>
      <c r="R7780" s="419"/>
      <c r="S7780" s="446"/>
      <c r="T7780" s="419"/>
      <c r="V7780" s="196"/>
      <c r="W7780" s="419"/>
      <c r="X7780" s="419"/>
      <c r="Z7780" s="419"/>
      <c r="AA7780" s="419"/>
      <c r="AB7780" s="419"/>
      <c r="AD7780" s="419"/>
      <c r="AE7780" s="419"/>
      <c r="AF7780" s="419"/>
      <c r="AH7780" s="419"/>
      <c r="AI7780" s="419"/>
      <c r="AJ7780" s="419"/>
      <c r="AL7780" s="419"/>
      <c r="AM7780" s="419"/>
      <c r="AN7780" s="403"/>
      <c r="AO7780" s="419"/>
      <c r="AP7780" s="419"/>
      <c r="AQ7780" s="419"/>
      <c r="AR7780" s="419"/>
      <c r="AS7780" s="419"/>
      <c r="AT7780" s="419"/>
      <c r="AU7780" s="419"/>
      <c r="AV7780" s="419"/>
      <c r="AX7780" s="419"/>
      <c r="AY7780" s="419"/>
      <c r="AZ7780" s="419"/>
      <c r="BB7780" s="419"/>
      <c r="BC7780" s="419"/>
      <c r="BD7780" s="419"/>
      <c r="BF7780" s="419"/>
      <c r="BG7780" s="419"/>
      <c r="BH7780" s="419"/>
      <c r="BJ7780" s="419"/>
      <c r="BK7780" s="419"/>
      <c r="BL7780" s="419"/>
      <c r="BN7780" s="419"/>
      <c r="BO7780" s="419"/>
      <c r="BP7780" s="419"/>
      <c r="BR7780" s="419"/>
      <c r="BS7780" s="419"/>
      <c r="BT7780" s="419"/>
      <c r="BV7780" s="419"/>
      <c r="BW7780" s="419"/>
      <c r="BX7780" s="397"/>
      <c r="BZ7780" s="449"/>
      <c r="CB7780" s="419"/>
      <c r="CC7780" s="419"/>
      <c r="CD7780" s="419"/>
      <c r="CF7780" s="419"/>
      <c r="CG7780" s="419"/>
      <c r="CH7780" s="419"/>
    </row>
    <row r="7781" spans="3:86" ht="21" thickBot="1">
      <c r="C7781" s="425"/>
      <c r="P7781" s="431"/>
      <c r="R7781" s="419"/>
      <c r="S7781" s="446"/>
      <c r="T7781" s="419"/>
      <c r="V7781" s="196"/>
      <c r="W7781" s="419"/>
      <c r="X7781" s="419"/>
      <c r="Z7781" s="419"/>
      <c r="AA7781" s="419"/>
      <c r="AB7781" s="419"/>
      <c r="AD7781" s="419"/>
      <c r="AE7781" s="419"/>
      <c r="AF7781" s="419"/>
      <c r="AH7781" s="419"/>
      <c r="AI7781" s="419"/>
      <c r="AJ7781" s="419"/>
      <c r="AL7781" s="419"/>
      <c r="AM7781" s="419"/>
      <c r="AN7781" s="403"/>
      <c r="AO7781" s="419"/>
      <c r="AP7781" s="419"/>
      <c r="AQ7781" s="419"/>
      <c r="AR7781" s="419"/>
      <c r="AS7781" s="419"/>
      <c r="AT7781" s="419"/>
      <c r="AU7781" s="419"/>
      <c r="AV7781" s="419"/>
      <c r="AX7781" s="419"/>
      <c r="AY7781" s="419"/>
      <c r="AZ7781" s="419"/>
      <c r="BB7781" s="419"/>
      <c r="BC7781" s="419"/>
      <c r="BD7781" s="419"/>
      <c r="BF7781" s="419"/>
      <c r="BG7781" s="419"/>
      <c r="BH7781" s="419"/>
      <c r="BJ7781" s="419"/>
      <c r="BK7781" s="419"/>
      <c r="BL7781" s="419"/>
      <c r="BN7781" s="419"/>
      <c r="BO7781" s="419"/>
      <c r="BP7781" s="419"/>
      <c r="BR7781" s="419"/>
      <c r="BS7781" s="419"/>
      <c r="BT7781" s="419"/>
      <c r="BV7781" s="419"/>
      <c r="BW7781" s="419"/>
      <c r="BX7781" s="397"/>
      <c r="BZ7781" s="449"/>
      <c r="CB7781" s="419"/>
      <c r="CC7781" s="419"/>
      <c r="CD7781" s="419"/>
      <c r="CF7781" s="419"/>
      <c r="CG7781" s="419"/>
      <c r="CH7781" s="419"/>
    </row>
    <row r="7782" spans="3:86" ht="21" thickBot="1">
      <c r="C7782" s="425"/>
      <c r="P7782" s="431"/>
      <c r="R7782" s="419"/>
      <c r="S7782" s="446"/>
      <c r="T7782" s="419"/>
      <c r="V7782" s="196"/>
      <c r="W7782" s="419"/>
      <c r="X7782" s="419"/>
      <c r="Z7782" s="419"/>
      <c r="AA7782" s="419"/>
      <c r="AB7782" s="419"/>
      <c r="AD7782" s="419"/>
      <c r="AE7782" s="419"/>
      <c r="AF7782" s="419"/>
      <c r="AH7782" s="419"/>
      <c r="AI7782" s="419"/>
      <c r="AJ7782" s="419"/>
      <c r="AL7782" s="419"/>
      <c r="AM7782" s="419"/>
      <c r="AN7782" s="403"/>
      <c r="AO7782" s="419"/>
      <c r="AP7782" s="419"/>
      <c r="AQ7782" s="419"/>
      <c r="AR7782" s="419"/>
      <c r="AS7782" s="419"/>
      <c r="AT7782" s="419"/>
      <c r="AU7782" s="419"/>
      <c r="AV7782" s="419"/>
      <c r="AX7782" s="419"/>
      <c r="AY7782" s="419"/>
      <c r="AZ7782" s="419"/>
      <c r="BB7782" s="419"/>
      <c r="BC7782" s="419"/>
      <c r="BD7782" s="419"/>
      <c r="BF7782" s="419"/>
      <c r="BG7782" s="419"/>
      <c r="BH7782" s="419"/>
      <c r="BJ7782" s="419"/>
      <c r="BK7782" s="419"/>
      <c r="BL7782" s="419"/>
      <c r="BN7782" s="419"/>
      <c r="BO7782" s="419"/>
      <c r="BP7782" s="419"/>
      <c r="BR7782" s="419"/>
      <c r="BS7782" s="419"/>
      <c r="BT7782" s="419"/>
      <c r="BV7782" s="419"/>
      <c r="BW7782" s="419"/>
      <c r="BX7782" s="397"/>
      <c r="BZ7782" s="449"/>
      <c r="CB7782" s="419"/>
      <c r="CC7782" s="419"/>
      <c r="CD7782" s="419"/>
      <c r="CF7782" s="419"/>
      <c r="CG7782" s="419"/>
      <c r="CH7782" s="419"/>
    </row>
    <row r="7783" spans="3:86" ht="21" thickBot="1">
      <c r="C7783" s="425"/>
      <c r="P7783" s="431"/>
      <c r="R7783" s="419"/>
      <c r="S7783" s="446"/>
      <c r="T7783" s="419"/>
      <c r="V7783" s="196"/>
      <c r="W7783" s="419"/>
      <c r="X7783" s="419"/>
      <c r="Z7783" s="419"/>
      <c r="AA7783" s="419"/>
      <c r="AB7783" s="419"/>
      <c r="AD7783" s="419"/>
      <c r="AE7783" s="419"/>
      <c r="AF7783" s="419"/>
      <c r="AH7783" s="419"/>
      <c r="AI7783" s="419"/>
      <c r="AJ7783" s="419"/>
      <c r="AL7783" s="419"/>
      <c r="AM7783" s="419"/>
      <c r="AN7783" s="403"/>
      <c r="AO7783" s="419"/>
      <c r="AP7783" s="419"/>
      <c r="AQ7783" s="419"/>
      <c r="AR7783" s="419"/>
      <c r="AS7783" s="419"/>
      <c r="AT7783" s="419"/>
      <c r="AU7783" s="419"/>
      <c r="AV7783" s="419"/>
      <c r="AX7783" s="419"/>
      <c r="AY7783" s="419"/>
      <c r="AZ7783" s="419"/>
      <c r="BB7783" s="419"/>
      <c r="BC7783" s="419"/>
      <c r="BD7783" s="419"/>
      <c r="BF7783" s="419"/>
      <c r="BG7783" s="419"/>
      <c r="BH7783" s="419"/>
      <c r="BJ7783" s="419"/>
      <c r="BK7783" s="419"/>
      <c r="BL7783" s="419"/>
      <c r="BN7783" s="419"/>
      <c r="BO7783" s="419"/>
      <c r="BP7783" s="419"/>
      <c r="BR7783" s="419"/>
      <c r="BS7783" s="419"/>
      <c r="BT7783" s="419"/>
      <c r="BV7783" s="419"/>
      <c r="BW7783" s="419"/>
      <c r="BX7783" s="397"/>
      <c r="BZ7783" s="449"/>
      <c r="CB7783" s="419"/>
      <c r="CC7783" s="419"/>
      <c r="CD7783" s="419"/>
      <c r="CF7783" s="419"/>
      <c r="CG7783" s="419"/>
      <c r="CH7783" s="419"/>
    </row>
    <row r="7784" spans="3:86" ht="21" thickBot="1">
      <c r="C7784" s="425"/>
      <c r="P7784" s="431"/>
      <c r="R7784" s="419"/>
      <c r="S7784" s="446"/>
      <c r="T7784" s="419"/>
      <c r="V7784" s="196"/>
      <c r="W7784" s="419"/>
      <c r="X7784" s="419"/>
      <c r="Z7784" s="419"/>
      <c r="AA7784" s="419"/>
      <c r="AB7784" s="419"/>
      <c r="AD7784" s="419"/>
      <c r="AE7784" s="419"/>
      <c r="AF7784" s="419"/>
      <c r="AH7784" s="419"/>
      <c r="AI7784" s="419"/>
      <c r="AJ7784" s="419"/>
      <c r="AL7784" s="419"/>
      <c r="AM7784" s="419"/>
      <c r="AN7784" s="403"/>
      <c r="AO7784" s="419"/>
      <c r="AP7784" s="419"/>
      <c r="AQ7784" s="419"/>
      <c r="AR7784" s="419"/>
      <c r="AS7784" s="419"/>
      <c r="AT7784" s="419"/>
      <c r="AU7784" s="419"/>
      <c r="AV7784" s="419"/>
      <c r="AX7784" s="419"/>
      <c r="AY7784" s="419"/>
      <c r="AZ7784" s="419"/>
      <c r="BB7784" s="419"/>
      <c r="BC7784" s="419"/>
      <c r="BD7784" s="419"/>
      <c r="BF7784" s="419"/>
      <c r="BG7784" s="419"/>
      <c r="BH7784" s="419"/>
      <c r="BJ7784" s="419"/>
      <c r="BK7784" s="419"/>
      <c r="BL7784" s="419"/>
      <c r="BN7784" s="419"/>
      <c r="BO7784" s="419"/>
      <c r="BP7784" s="419"/>
      <c r="BR7784" s="419"/>
      <c r="BS7784" s="419"/>
      <c r="BT7784" s="419"/>
      <c r="BV7784" s="419"/>
      <c r="BW7784" s="419"/>
      <c r="BX7784" s="397"/>
      <c r="BZ7784" s="449"/>
      <c r="CB7784" s="419"/>
      <c r="CC7784" s="419"/>
      <c r="CD7784" s="419"/>
      <c r="CF7784" s="419"/>
      <c r="CG7784" s="419"/>
      <c r="CH7784" s="419"/>
    </row>
    <row r="7785" spans="3:86" ht="21" thickBot="1">
      <c r="C7785" s="425"/>
      <c r="P7785" s="431"/>
      <c r="R7785" s="419"/>
      <c r="S7785" s="446"/>
      <c r="T7785" s="419"/>
      <c r="V7785" s="196"/>
      <c r="W7785" s="419"/>
      <c r="X7785" s="419"/>
      <c r="Z7785" s="419"/>
      <c r="AA7785" s="419"/>
      <c r="AB7785" s="419"/>
      <c r="AD7785" s="419"/>
      <c r="AE7785" s="419"/>
      <c r="AF7785" s="419"/>
      <c r="AH7785" s="419"/>
      <c r="AI7785" s="419"/>
      <c r="AJ7785" s="419"/>
      <c r="AL7785" s="419"/>
      <c r="AM7785" s="419"/>
      <c r="AN7785" s="403"/>
      <c r="AO7785" s="419"/>
      <c r="AP7785" s="419"/>
      <c r="AQ7785" s="419"/>
      <c r="AR7785" s="419"/>
      <c r="AS7785" s="419"/>
      <c r="AT7785" s="419"/>
      <c r="AU7785" s="419"/>
      <c r="AV7785" s="419"/>
      <c r="AX7785" s="419"/>
      <c r="AY7785" s="419"/>
      <c r="AZ7785" s="419"/>
      <c r="BB7785" s="419"/>
      <c r="BC7785" s="419"/>
      <c r="BD7785" s="419"/>
      <c r="BF7785" s="419"/>
      <c r="BG7785" s="419"/>
      <c r="BH7785" s="419"/>
      <c r="BJ7785" s="419"/>
      <c r="BK7785" s="419"/>
      <c r="BL7785" s="419"/>
      <c r="BN7785" s="419"/>
      <c r="BO7785" s="419"/>
      <c r="BP7785" s="419"/>
      <c r="BR7785" s="419"/>
      <c r="BS7785" s="419"/>
      <c r="BT7785" s="419"/>
      <c r="BV7785" s="419"/>
      <c r="BW7785" s="419"/>
      <c r="BX7785" s="397"/>
      <c r="BZ7785" s="449"/>
      <c r="CB7785" s="419"/>
      <c r="CC7785" s="419"/>
      <c r="CD7785" s="419"/>
      <c r="CF7785" s="419"/>
      <c r="CG7785" s="419"/>
      <c r="CH7785" s="419"/>
    </row>
    <row r="7786" spans="3:86" ht="21" thickBot="1">
      <c r="C7786" s="425"/>
      <c r="P7786" s="431"/>
      <c r="R7786" s="419"/>
      <c r="S7786" s="446"/>
      <c r="T7786" s="419"/>
      <c r="V7786" s="196"/>
      <c r="W7786" s="419"/>
      <c r="X7786" s="419"/>
      <c r="Z7786" s="419"/>
      <c r="AA7786" s="419"/>
      <c r="AB7786" s="419"/>
      <c r="AD7786" s="419"/>
      <c r="AE7786" s="419"/>
      <c r="AF7786" s="419"/>
      <c r="AH7786" s="419"/>
      <c r="AI7786" s="419"/>
      <c r="AJ7786" s="419"/>
      <c r="AL7786" s="419"/>
      <c r="AM7786" s="419"/>
      <c r="AN7786" s="403"/>
      <c r="AO7786" s="419"/>
      <c r="AP7786" s="419"/>
      <c r="AQ7786" s="419"/>
      <c r="AR7786" s="419"/>
      <c r="AS7786" s="419"/>
      <c r="AT7786" s="419"/>
      <c r="AU7786" s="419"/>
      <c r="AV7786" s="419"/>
      <c r="AX7786" s="419"/>
      <c r="AY7786" s="419"/>
      <c r="AZ7786" s="419"/>
      <c r="BB7786" s="419"/>
      <c r="BC7786" s="419"/>
      <c r="BD7786" s="419"/>
      <c r="BF7786" s="419"/>
      <c r="BG7786" s="419"/>
      <c r="BH7786" s="419"/>
      <c r="BJ7786" s="419"/>
      <c r="BK7786" s="419"/>
      <c r="BL7786" s="419"/>
      <c r="BN7786" s="419"/>
      <c r="BO7786" s="419"/>
      <c r="BP7786" s="419"/>
      <c r="BR7786" s="419"/>
      <c r="BS7786" s="419"/>
      <c r="BT7786" s="419"/>
      <c r="BV7786" s="419"/>
      <c r="BW7786" s="419"/>
      <c r="BX7786" s="397"/>
      <c r="BZ7786" s="449"/>
      <c r="CB7786" s="419"/>
      <c r="CC7786" s="419"/>
      <c r="CD7786" s="419"/>
      <c r="CF7786" s="419"/>
      <c r="CG7786" s="419"/>
      <c r="CH7786" s="419"/>
    </row>
    <row r="7787" spans="3:86" ht="21" thickBot="1">
      <c r="C7787" s="425"/>
      <c r="P7787" s="431"/>
      <c r="R7787" s="419"/>
      <c r="S7787" s="446"/>
      <c r="T7787" s="419"/>
      <c r="V7787" s="196"/>
      <c r="W7787" s="419"/>
      <c r="X7787" s="419"/>
      <c r="Z7787" s="419"/>
      <c r="AA7787" s="419"/>
      <c r="AB7787" s="419"/>
      <c r="AD7787" s="419"/>
      <c r="AE7787" s="419"/>
      <c r="AF7787" s="419"/>
      <c r="AH7787" s="419"/>
      <c r="AI7787" s="419"/>
      <c r="AJ7787" s="419"/>
      <c r="AL7787" s="419"/>
      <c r="AM7787" s="419"/>
      <c r="AN7787" s="403"/>
      <c r="AO7787" s="419"/>
      <c r="AP7787" s="419"/>
      <c r="AQ7787" s="419"/>
      <c r="AR7787" s="419"/>
      <c r="AS7787" s="419"/>
      <c r="AT7787" s="419"/>
      <c r="AU7787" s="419"/>
      <c r="AV7787" s="419"/>
      <c r="AX7787" s="419"/>
      <c r="AY7787" s="419"/>
      <c r="AZ7787" s="419"/>
      <c r="BB7787" s="419"/>
      <c r="BC7787" s="419"/>
      <c r="BD7787" s="419"/>
      <c r="BF7787" s="419"/>
      <c r="BG7787" s="419"/>
      <c r="BH7787" s="419"/>
      <c r="BJ7787" s="419"/>
      <c r="BK7787" s="419"/>
      <c r="BL7787" s="419"/>
      <c r="BN7787" s="419"/>
      <c r="BO7787" s="419"/>
      <c r="BP7787" s="419"/>
      <c r="BR7787" s="419"/>
      <c r="BS7787" s="419"/>
      <c r="BT7787" s="419"/>
      <c r="BV7787" s="419"/>
      <c r="BW7787" s="419"/>
      <c r="BX7787" s="397"/>
      <c r="BZ7787" s="449"/>
      <c r="CB7787" s="419"/>
      <c r="CC7787" s="419"/>
      <c r="CD7787" s="419"/>
      <c r="CF7787" s="419"/>
      <c r="CG7787" s="419"/>
      <c r="CH7787" s="419"/>
    </row>
    <row r="7788" spans="3:86" ht="21" thickBot="1">
      <c r="C7788" s="425"/>
      <c r="P7788" s="431"/>
      <c r="R7788" s="419"/>
      <c r="S7788" s="446"/>
      <c r="T7788" s="419"/>
      <c r="V7788" s="196"/>
      <c r="W7788" s="419"/>
      <c r="X7788" s="419"/>
      <c r="Z7788" s="419"/>
      <c r="AA7788" s="419"/>
      <c r="AB7788" s="419"/>
      <c r="AD7788" s="419"/>
      <c r="AE7788" s="419"/>
      <c r="AF7788" s="419"/>
      <c r="AH7788" s="419"/>
      <c r="AI7788" s="419"/>
      <c r="AJ7788" s="419"/>
      <c r="AL7788" s="419"/>
      <c r="AM7788" s="419"/>
      <c r="AN7788" s="403"/>
      <c r="AO7788" s="419"/>
      <c r="AP7788" s="419"/>
      <c r="AQ7788" s="419"/>
      <c r="AR7788" s="419"/>
      <c r="AS7788" s="419"/>
      <c r="AT7788" s="419"/>
      <c r="AU7788" s="419"/>
      <c r="AV7788" s="419"/>
      <c r="AX7788" s="419"/>
      <c r="AY7788" s="419"/>
      <c r="AZ7788" s="419"/>
      <c r="BB7788" s="419"/>
      <c r="BC7788" s="419"/>
      <c r="BD7788" s="419"/>
      <c r="BF7788" s="419"/>
      <c r="BG7788" s="419"/>
      <c r="BH7788" s="419"/>
      <c r="BJ7788" s="419"/>
      <c r="BK7788" s="419"/>
      <c r="BL7788" s="419"/>
      <c r="BN7788" s="419"/>
      <c r="BO7788" s="419"/>
      <c r="BP7788" s="419"/>
      <c r="BR7788" s="419"/>
      <c r="BS7788" s="419"/>
      <c r="BT7788" s="419"/>
      <c r="BV7788" s="419"/>
      <c r="BW7788" s="419"/>
      <c r="BX7788" s="397"/>
      <c r="BZ7788" s="449"/>
      <c r="CB7788" s="419"/>
      <c r="CC7788" s="419"/>
      <c r="CD7788" s="419"/>
      <c r="CF7788" s="419"/>
      <c r="CG7788" s="419"/>
      <c r="CH7788" s="419"/>
    </row>
    <row r="7789" spans="3:86" ht="21" thickBot="1">
      <c r="C7789" s="425"/>
      <c r="P7789" s="431"/>
      <c r="R7789" s="419"/>
      <c r="S7789" s="446"/>
      <c r="T7789" s="419"/>
      <c r="V7789" s="196"/>
      <c r="W7789" s="419"/>
      <c r="X7789" s="419"/>
      <c r="Z7789" s="419"/>
      <c r="AA7789" s="419"/>
      <c r="AB7789" s="419"/>
      <c r="AD7789" s="419"/>
      <c r="AE7789" s="419"/>
      <c r="AF7789" s="419"/>
      <c r="AH7789" s="419"/>
      <c r="AI7789" s="419"/>
      <c r="AJ7789" s="419"/>
      <c r="AL7789" s="419"/>
      <c r="AM7789" s="419"/>
      <c r="AN7789" s="403"/>
      <c r="AO7789" s="419"/>
      <c r="AP7789" s="419"/>
      <c r="AQ7789" s="419"/>
      <c r="AR7789" s="419"/>
      <c r="AS7789" s="419"/>
      <c r="AT7789" s="419"/>
      <c r="AU7789" s="419"/>
      <c r="AV7789" s="419"/>
      <c r="AX7789" s="419"/>
      <c r="AY7789" s="419"/>
      <c r="AZ7789" s="419"/>
      <c r="BB7789" s="419"/>
      <c r="BC7789" s="419"/>
      <c r="BD7789" s="419"/>
      <c r="BF7789" s="419"/>
      <c r="BG7789" s="419"/>
      <c r="BH7789" s="419"/>
      <c r="BJ7789" s="419"/>
      <c r="BK7789" s="419"/>
      <c r="BL7789" s="419"/>
      <c r="BN7789" s="419"/>
      <c r="BO7789" s="419"/>
      <c r="BP7789" s="419"/>
      <c r="BR7789" s="419"/>
      <c r="BS7789" s="419"/>
      <c r="BT7789" s="419"/>
      <c r="BV7789" s="419"/>
      <c r="BW7789" s="419"/>
      <c r="BX7789" s="397"/>
      <c r="BZ7789" s="449"/>
      <c r="CB7789" s="419"/>
      <c r="CC7789" s="419"/>
      <c r="CD7789" s="419"/>
      <c r="CF7789" s="419"/>
      <c r="CG7789" s="419"/>
      <c r="CH7789" s="419"/>
    </row>
    <row r="7790" spans="3:86" ht="21" thickBot="1">
      <c r="C7790" s="425"/>
      <c r="P7790" s="431"/>
      <c r="R7790" s="419"/>
      <c r="S7790" s="446"/>
      <c r="T7790" s="419"/>
      <c r="V7790" s="196"/>
      <c r="W7790" s="419"/>
      <c r="X7790" s="419"/>
      <c r="Z7790" s="419"/>
      <c r="AA7790" s="419"/>
      <c r="AB7790" s="419"/>
      <c r="AD7790" s="419"/>
      <c r="AE7790" s="419"/>
      <c r="AF7790" s="419"/>
      <c r="AH7790" s="419"/>
      <c r="AI7790" s="419"/>
      <c r="AJ7790" s="419"/>
      <c r="AL7790" s="419"/>
      <c r="AM7790" s="419"/>
      <c r="AN7790" s="403"/>
      <c r="AO7790" s="419"/>
      <c r="AP7790" s="419"/>
      <c r="AQ7790" s="419"/>
      <c r="AR7790" s="419"/>
      <c r="AS7790" s="419"/>
      <c r="AT7790" s="419"/>
      <c r="AU7790" s="419"/>
      <c r="AV7790" s="419"/>
      <c r="AX7790" s="419"/>
      <c r="AY7790" s="419"/>
      <c r="AZ7790" s="419"/>
      <c r="BB7790" s="419"/>
      <c r="BC7790" s="419"/>
      <c r="BD7790" s="419"/>
      <c r="BF7790" s="419"/>
      <c r="BG7790" s="419"/>
      <c r="BH7790" s="419"/>
      <c r="BJ7790" s="419"/>
      <c r="BK7790" s="419"/>
      <c r="BL7790" s="419"/>
      <c r="BN7790" s="419"/>
      <c r="BO7790" s="419"/>
      <c r="BP7790" s="419"/>
      <c r="BR7790" s="419"/>
      <c r="BS7790" s="419"/>
      <c r="BT7790" s="419"/>
      <c r="BV7790" s="419"/>
      <c r="BW7790" s="419"/>
      <c r="BX7790" s="397"/>
      <c r="BZ7790" s="449"/>
      <c r="CB7790" s="419"/>
      <c r="CC7790" s="419"/>
      <c r="CD7790" s="419"/>
      <c r="CF7790" s="419"/>
      <c r="CG7790" s="419"/>
      <c r="CH7790" s="419"/>
    </row>
    <row r="7791" spans="3:86" ht="21" thickBot="1">
      <c r="C7791" s="425"/>
      <c r="P7791" s="431"/>
      <c r="R7791" s="419"/>
      <c r="S7791" s="446"/>
      <c r="T7791" s="419"/>
      <c r="V7791" s="196"/>
      <c r="W7791" s="419"/>
      <c r="X7791" s="419"/>
      <c r="Z7791" s="419"/>
      <c r="AA7791" s="419"/>
      <c r="AB7791" s="419"/>
      <c r="AD7791" s="419"/>
      <c r="AE7791" s="419"/>
      <c r="AF7791" s="419"/>
      <c r="AH7791" s="419"/>
      <c r="AI7791" s="419"/>
      <c r="AJ7791" s="419"/>
      <c r="AL7791" s="419"/>
      <c r="AM7791" s="419"/>
      <c r="AN7791" s="403"/>
      <c r="AO7791" s="419"/>
      <c r="AP7791" s="419"/>
      <c r="AQ7791" s="419"/>
      <c r="AR7791" s="419"/>
      <c r="AS7791" s="419"/>
      <c r="AT7791" s="419"/>
      <c r="AU7791" s="419"/>
      <c r="AV7791" s="419"/>
      <c r="AX7791" s="419"/>
      <c r="AY7791" s="419"/>
      <c r="AZ7791" s="419"/>
      <c r="BB7791" s="419"/>
      <c r="BC7791" s="419"/>
      <c r="BD7791" s="419"/>
      <c r="BF7791" s="419"/>
      <c r="BG7791" s="419"/>
      <c r="BH7791" s="419"/>
      <c r="BJ7791" s="419"/>
      <c r="BK7791" s="419"/>
      <c r="BL7791" s="419"/>
      <c r="BN7791" s="419"/>
      <c r="BO7791" s="419"/>
      <c r="BP7791" s="419"/>
      <c r="BR7791" s="419"/>
      <c r="BS7791" s="419"/>
      <c r="BT7791" s="419"/>
      <c r="BV7791" s="419"/>
      <c r="BW7791" s="419"/>
      <c r="BX7791" s="397"/>
      <c r="BZ7791" s="449"/>
      <c r="CB7791" s="419"/>
      <c r="CC7791" s="419"/>
      <c r="CD7791" s="419"/>
      <c r="CF7791" s="419"/>
      <c r="CG7791" s="419"/>
      <c r="CH7791" s="419"/>
    </row>
    <row r="7792" spans="3:86" ht="21" thickBot="1">
      <c r="C7792" s="425"/>
      <c r="P7792" s="431"/>
      <c r="R7792" s="419"/>
      <c r="S7792" s="446"/>
      <c r="T7792" s="419"/>
      <c r="V7792" s="196"/>
      <c r="W7792" s="419"/>
      <c r="X7792" s="419"/>
      <c r="Z7792" s="419"/>
      <c r="AA7792" s="419"/>
      <c r="AB7792" s="419"/>
      <c r="AD7792" s="419"/>
      <c r="AE7792" s="419"/>
      <c r="AF7792" s="419"/>
      <c r="AH7792" s="419"/>
      <c r="AI7792" s="419"/>
      <c r="AJ7792" s="419"/>
      <c r="AL7792" s="419"/>
      <c r="AM7792" s="419"/>
      <c r="AN7792" s="403"/>
      <c r="AO7792" s="419"/>
      <c r="AP7792" s="419"/>
      <c r="AQ7792" s="419"/>
      <c r="AR7792" s="419"/>
      <c r="AS7792" s="419"/>
      <c r="AT7792" s="419"/>
      <c r="AU7792" s="419"/>
      <c r="AV7792" s="419"/>
      <c r="AX7792" s="419"/>
      <c r="AY7792" s="419"/>
      <c r="AZ7792" s="419"/>
      <c r="BB7792" s="419"/>
      <c r="BC7792" s="419"/>
      <c r="BD7792" s="419"/>
      <c r="BF7792" s="419"/>
      <c r="BG7792" s="419"/>
      <c r="BH7792" s="419"/>
      <c r="BJ7792" s="419"/>
      <c r="BK7792" s="419"/>
      <c r="BL7792" s="419"/>
      <c r="BN7792" s="419"/>
      <c r="BO7792" s="419"/>
      <c r="BP7792" s="419"/>
      <c r="BR7792" s="419"/>
      <c r="BS7792" s="419"/>
      <c r="BT7792" s="419"/>
      <c r="BV7792" s="419"/>
      <c r="BW7792" s="419"/>
      <c r="BX7792" s="397"/>
      <c r="BZ7792" s="449"/>
      <c r="CB7792" s="419"/>
      <c r="CC7792" s="419"/>
      <c r="CD7792" s="419"/>
      <c r="CF7792" s="419"/>
      <c r="CG7792" s="419"/>
      <c r="CH7792" s="419"/>
    </row>
    <row r="7793" spans="3:86" ht="21" thickBot="1">
      <c r="C7793" s="425"/>
      <c r="P7793" s="431"/>
      <c r="R7793" s="419"/>
      <c r="S7793" s="446"/>
      <c r="T7793" s="419"/>
      <c r="V7793" s="196"/>
      <c r="W7793" s="419"/>
      <c r="X7793" s="419"/>
      <c r="Z7793" s="419"/>
      <c r="AA7793" s="419"/>
      <c r="AB7793" s="419"/>
      <c r="AD7793" s="419"/>
      <c r="AE7793" s="419"/>
      <c r="AF7793" s="419"/>
      <c r="AH7793" s="419"/>
      <c r="AI7793" s="419"/>
      <c r="AJ7793" s="419"/>
      <c r="AL7793" s="419"/>
      <c r="AM7793" s="419"/>
      <c r="AN7793" s="403"/>
      <c r="AO7793" s="419"/>
      <c r="AP7793" s="419"/>
      <c r="AQ7793" s="419"/>
      <c r="AR7793" s="419"/>
      <c r="AS7793" s="419"/>
      <c r="AT7793" s="419"/>
      <c r="AU7793" s="419"/>
      <c r="AV7793" s="419"/>
      <c r="AX7793" s="419"/>
      <c r="AY7793" s="419"/>
      <c r="AZ7793" s="419"/>
      <c r="BB7793" s="419"/>
      <c r="BC7793" s="419"/>
      <c r="BD7793" s="419"/>
      <c r="BF7793" s="419"/>
      <c r="BG7793" s="419"/>
      <c r="BH7793" s="419"/>
      <c r="BJ7793" s="419"/>
      <c r="BK7793" s="419"/>
      <c r="BL7793" s="419"/>
      <c r="BN7793" s="419"/>
      <c r="BO7793" s="419"/>
      <c r="BP7793" s="419"/>
      <c r="BR7793" s="419"/>
      <c r="BS7793" s="419"/>
      <c r="BT7793" s="419"/>
      <c r="BV7793" s="419"/>
      <c r="BW7793" s="419"/>
      <c r="BX7793" s="397"/>
      <c r="BZ7793" s="449"/>
      <c r="CB7793" s="419"/>
      <c r="CC7793" s="419"/>
      <c r="CD7793" s="419"/>
      <c r="CF7793" s="419"/>
      <c r="CG7793" s="419"/>
      <c r="CH7793" s="419"/>
    </row>
    <row r="7794" spans="3:86" ht="21" thickBot="1">
      <c r="C7794" s="425"/>
      <c r="P7794" s="431"/>
      <c r="R7794" s="419"/>
      <c r="S7794" s="446"/>
      <c r="T7794" s="419"/>
      <c r="V7794" s="196"/>
      <c r="W7794" s="419"/>
      <c r="X7794" s="419"/>
      <c r="Z7794" s="419"/>
      <c r="AA7794" s="419"/>
      <c r="AB7794" s="419"/>
      <c r="AD7794" s="419"/>
      <c r="AE7794" s="419"/>
      <c r="AF7794" s="419"/>
      <c r="AH7794" s="419"/>
      <c r="AI7794" s="419"/>
      <c r="AJ7794" s="419"/>
      <c r="AL7794" s="419"/>
      <c r="AM7794" s="419"/>
      <c r="AN7794" s="403"/>
      <c r="AO7794" s="419"/>
      <c r="AP7794" s="419"/>
      <c r="AQ7794" s="419"/>
      <c r="AR7794" s="419"/>
      <c r="AS7794" s="419"/>
      <c r="AT7794" s="419"/>
      <c r="AU7794" s="419"/>
      <c r="AV7794" s="419"/>
      <c r="AX7794" s="419"/>
      <c r="AY7794" s="419"/>
      <c r="AZ7794" s="419"/>
      <c r="BB7794" s="419"/>
      <c r="BC7794" s="419"/>
      <c r="BD7794" s="419"/>
      <c r="BF7794" s="419"/>
      <c r="BG7794" s="419"/>
      <c r="BH7794" s="419"/>
      <c r="BJ7794" s="419"/>
      <c r="BK7794" s="419"/>
      <c r="BL7794" s="419"/>
      <c r="BN7794" s="419"/>
      <c r="BO7794" s="419"/>
      <c r="BP7794" s="419"/>
      <c r="BR7794" s="419"/>
      <c r="BS7794" s="419"/>
      <c r="BT7794" s="419"/>
      <c r="BV7794" s="419"/>
      <c r="BW7794" s="419"/>
      <c r="BX7794" s="397"/>
      <c r="BZ7794" s="449"/>
      <c r="CB7794" s="419"/>
      <c r="CC7794" s="419"/>
      <c r="CD7794" s="419"/>
      <c r="CF7794" s="419"/>
      <c r="CG7794" s="419"/>
      <c r="CH7794" s="419"/>
    </row>
    <row r="7795" spans="3:86" ht="21" thickBot="1">
      <c r="C7795" s="425"/>
      <c r="P7795" s="431"/>
      <c r="R7795" s="419"/>
      <c r="S7795" s="446"/>
      <c r="T7795" s="419"/>
      <c r="V7795" s="196"/>
      <c r="W7795" s="419"/>
      <c r="X7795" s="419"/>
      <c r="Z7795" s="419"/>
      <c r="AA7795" s="419"/>
      <c r="AB7795" s="419"/>
      <c r="AD7795" s="419"/>
      <c r="AE7795" s="419"/>
      <c r="AF7795" s="419"/>
      <c r="AH7795" s="419"/>
      <c r="AI7795" s="419"/>
      <c r="AJ7795" s="419"/>
      <c r="AL7795" s="419"/>
      <c r="AM7795" s="419"/>
      <c r="AN7795" s="403"/>
      <c r="AO7795" s="419"/>
      <c r="AP7795" s="419"/>
      <c r="AQ7795" s="419"/>
      <c r="AR7795" s="419"/>
      <c r="AS7795" s="419"/>
      <c r="AT7795" s="419"/>
      <c r="AU7795" s="419"/>
      <c r="AV7795" s="419"/>
      <c r="AX7795" s="419"/>
      <c r="AY7795" s="419"/>
      <c r="AZ7795" s="419"/>
      <c r="BB7795" s="419"/>
      <c r="BC7795" s="419"/>
      <c r="BD7795" s="419"/>
      <c r="BF7795" s="419"/>
      <c r="BG7795" s="419"/>
      <c r="BH7795" s="419"/>
      <c r="BJ7795" s="419"/>
      <c r="BK7795" s="419"/>
      <c r="BL7795" s="419"/>
      <c r="BN7795" s="419"/>
      <c r="BO7795" s="419"/>
      <c r="BP7795" s="419"/>
      <c r="BR7795" s="419"/>
      <c r="BS7795" s="419"/>
      <c r="BT7795" s="419"/>
      <c r="BV7795" s="419"/>
      <c r="BW7795" s="419"/>
      <c r="BX7795" s="397"/>
      <c r="BZ7795" s="449"/>
      <c r="CB7795" s="419"/>
      <c r="CC7795" s="419"/>
      <c r="CD7795" s="419"/>
      <c r="CF7795" s="419"/>
      <c r="CG7795" s="419"/>
      <c r="CH7795" s="419"/>
    </row>
    <row r="7796" spans="3:86" ht="21" thickBot="1">
      <c r="C7796" s="425"/>
      <c r="P7796" s="431"/>
      <c r="R7796" s="419"/>
      <c r="S7796" s="446"/>
      <c r="T7796" s="419"/>
      <c r="V7796" s="196"/>
      <c r="W7796" s="419"/>
      <c r="X7796" s="419"/>
      <c r="Z7796" s="419"/>
      <c r="AA7796" s="419"/>
      <c r="AB7796" s="419"/>
      <c r="AD7796" s="419"/>
      <c r="AE7796" s="419"/>
      <c r="AF7796" s="419"/>
      <c r="AH7796" s="419"/>
      <c r="AI7796" s="419"/>
      <c r="AJ7796" s="419"/>
      <c r="AL7796" s="419"/>
      <c r="AM7796" s="419"/>
      <c r="AN7796" s="403"/>
      <c r="AO7796" s="419"/>
      <c r="AP7796" s="419"/>
      <c r="AQ7796" s="419"/>
      <c r="AR7796" s="419"/>
      <c r="AS7796" s="419"/>
      <c r="AT7796" s="419"/>
      <c r="AU7796" s="419"/>
      <c r="AV7796" s="419"/>
      <c r="AX7796" s="419"/>
      <c r="AY7796" s="419"/>
      <c r="AZ7796" s="419"/>
      <c r="BB7796" s="419"/>
      <c r="BC7796" s="419"/>
      <c r="BD7796" s="419"/>
      <c r="BF7796" s="419"/>
      <c r="BG7796" s="419"/>
      <c r="BH7796" s="419"/>
      <c r="BJ7796" s="419"/>
      <c r="BK7796" s="419"/>
      <c r="BL7796" s="419"/>
      <c r="BN7796" s="419"/>
      <c r="BO7796" s="419"/>
      <c r="BP7796" s="419"/>
      <c r="BR7796" s="419"/>
      <c r="BS7796" s="419"/>
      <c r="BT7796" s="419"/>
      <c r="BV7796" s="419"/>
      <c r="BW7796" s="419"/>
      <c r="BX7796" s="397"/>
      <c r="BZ7796" s="449"/>
      <c r="CB7796" s="419"/>
      <c r="CC7796" s="419"/>
      <c r="CD7796" s="419"/>
      <c r="CF7796" s="419"/>
      <c r="CG7796" s="419"/>
      <c r="CH7796" s="419"/>
    </row>
    <row r="7797" spans="3:86" ht="21" thickBot="1">
      <c r="C7797" s="425"/>
      <c r="P7797" s="431"/>
      <c r="R7797" s="419"/>
      <c r="S7797" s="446"/>
      <c r="T7797" s="419"/>
      <c r="V7797" s="196"/>
      <c r="W7797" s="419"/>
      <c r="X7797" s="419"/>
      <c r="Z7797" s="419"/>
      <c r="AA7797" s="419"/>
      <c r="AB7797" s="419"/>
      <c r="AD7797" s="419"/>
      <c r="AE7797" s="419"/>
      <c r="AF7797" s="419"/>
      <c r="AH7797" s="419"/>
      <c r="AI7797" s="419"/>
      <c r="AJ7797" s="419"/>
      <c r="AL7797" s="419"/>
      <c r="AM7797" s="419"/>
      <c r="AN7797" s="403"/>
      <c r="AO7797" s="419"/>
      <c r="AP7797" s="419"/>
      <c r="AQ7797" s="419"/>
      <c r="AR7797" s="419"/>
      <c r="AS7797" s="419"/>
      <c r="AT7797" s="419"/>
      <c r="AU7797" s="419"/>
      <c r="AV7797" s="419"/>
      <c r="AX7797" s="419"/>
      <c r="AY7797" s="419"/>
      <c r="AZ7797" s="419"/>
      <c r="BB7797" s="419"/>
      <c r="BC7797" s="419"/>
      <c r="BD7797" s="419"/>
      <c r="BF7797" s="419"/>
      <c r="BG7797" s="419"/>
      <c r="BH7797" s="419"/>
      <c r="BJ7797" s="419"/>
      <c r="BK7797" s="419"/>
      <c r="BL7797" s="419"/>
      <c r="BN7797" s="419"/>
      <c r="BO7797" s="419"/>
      <c r="BP7797" s="419"/>
      <c r="BR7797" s="419"/>
      <c r="BS7797" s="419"/>
      <c r="BT7797" s="419"/>
      <c r="BV7797" s="419"/>
      <c r="BW7797" s="419"/>
      <c r="BX7797" s="397"/>
      <c r="BZ7797" s="449"/>
      <c r="CB7797" s="419"/>
      <c r="CC7797" s="419"/>
      <c r="CD7797" s="419"/>
      <c r="CF7797" s="419"/>
      <c r="CG7797" s="419"/>
      <c r="CH7797" s="419"/>
    </row>
    <row r="7798" spans="3:86" ht="21" thickBot="1">
      <c r="C7798" s="425"/>
      <c r="P7798" s="431"/>
      <c r="R7798" s="419"/>
      <c r="S7798" s="446"/>
      <c r="T7798" s="419"/>
      <c r="V7798" s="196"/>
      <c r="W7798" s="419"/>
      <c r="X7798" s="419"/>
      <c r="Z7798" s="419"/>
      <c r="AA7798" s="419"/>
      <c r="AB7798" s="419"/>
      <c r="AD7798" s="419"/>
      <c r="AE7798" s="419"/>
      <c r="AF7798" s="419"/>
      <c r="AH7798" s="419"/>
      <c r="AI7798" s="419"/>
      <c r="AJ7798" s="419"/>
      <c r="AL7798" s="419"/>
      <c r="AM7798" s="419"/>
      <c r="AN7798" s="403"/>
      <c r="AO7798" s="419"/>
      <c r="AP7798" s="419"/>
      <c r="AQ7798" s="419"/>
      <c r="AR7798" s="419"/>
      <c r="AS7798" s="419"/>
      <c r="AT7798" s="419"/>
      <c r="AU7798" s="419"/>
      <c r="AV7798" s="419"/>
      <c r="AX7798" s="419"/>
      <c r="AY7798" s="419"/>
      <c r="AZ7798" s="419"/>
      <c r="BB7798" s="419"/>
      <c r="BC7798" s="419"/>
      <c r="BD7798" s="419"/>
      <c r="BF7798" s="419"/>
      <c r="BG7798" s="419"/>
      <c r="BH7798" s="419"/>
      <c r="BJ7798" s="419"/>
      <c r="BK7798" s="419"/>
      <c r="BL7798" s="419"/>
      <c r="BN7798" s="419"/>
      <c r="BO7798" s="419"/>
      <c r="BP7798" s="419"/>
      <c r="BR7798" s="419"/>
      <c r="BS7798" s="419"/>
      <c r="BT7798" s="419"/>
      <c r="BV7798" s="419"/>
      <c r="BW7798" s="419"/>
      <c r="BX7798" s="397"/>
      <c r="BZ7798" s="449"/>
      <c r="CB7798" s="419"/>
      <c r="CC7798" s="419"/>
      <c r="CD7798" s="419"/>
      <c r="CF7798" s="419"/>
      <c r="CG7798" s="419"/>
      <c r="CH7798" s="419"/>
    </row>
    <row r="7799" spans="3:86" ht="21" thickBot="1">
      <c r="C7799" s="425"/>
      <c r="P7799" s="431"/>
      <c r="R7799" s="419"/>
      <c r="S7799" s="446"/>
      <c r="T7799" s="419"/>
      <c r="V7799" s="196"/>
      <c r="W7799" s="419"/>
      <c r="X7799" s="419"/>
      <c r="Z7799" s="419"/>
      <c r="AA7799" s="419"/>
      <c r="AB7799" s="419"/>
      <c r="AD7799" s="419"/>
      <c r="AE7799" s="419"/>
      <c r="AF7799" s="419"/>
      <c r="AH7799" s="419"/>
      <c r="AI7799" s="419"/>
      <c r="AJ7799" s="419"/>
      <c r="AL7799" s="419"/>
      <c r="AM7799" s="419"/>
      <c r="AN7799" s="403"/>
      <c r="AO7799" s="419"/>
      <c r="AP7799" s="419"/>
      <c r="AQ7799" s="419"/>
      <c r="AR7799" s="419"/>
      <c r="AS7799" s="419"/>
      <c r="AT7799" s="419"/>
      <c r="AU7799" s="419"/>
      <c r="AV7799" s="419"/>
      <c r="AX7799" s="419"/>
      <c r="AY7799" s="419"/>
      <c r="AZ7799" s="419"/>
      <c r="BB7799" s="419"/>
      <c r="BC7799" s="419"/>
      <c r="BD7799" s="419"/>
      <c r="BF7799" s="419"/>
      <c r="BG7799" s="419"/>
      <c r="BH7799" s="419"/>
      <c r="BJ7799" s="419"/>
      <c r="BK7799" s="419"/>
      <c r="BL7799" s="419"/>
      <c r="BN7799" s="419"/>
      <c r="BO7799" s="419"/>
      <c r="BP7799" s="419"/>
      <c r="BR7799" s="419"/>
      <c r="BS7799" s="419"/>
      <c r="BT7799" s="419"/>
      <c r="BV7799" s="419"/>
      <c r="BW7799" s="419"/>
      <c r="BX7799" s="397"/>
      <c r="BZ7799" s="449"/>
      <c r="CB7799" s="419"/>
      <c r="CC7799" s="419"/>
      <c r="CD7799" s="419"/>
      <c r="CF7799" s="419"/>
      <c r="CG7799" s="419"/>
      <c r="CH7799" s="419"/>
    </row>
    <row r="7800" spans="3:86" ht="21" thickBot="1">
      <c r="C7800" s="425"/>
      <c r="P7800" s="431"/>
      <c r="R7800" s="419"/>
      <c r="S7800" s="446"/>
      <c r="T7800" s="419"/>
      <c r="V7800" s="196"/>
      <c r="W7800" s="419"/>
      <c r="X7800" s="419"/>
      <c r="Z7800" s="419"/>
      <c r="AA7800" s="419"/>
      <c r="AB7800" s="419"/>
      <c r="AD7800" s="419"/>
      <c r="AE7800" s="419"/>
      <c r="AF7800" s="419"/>
      <c r="AH7800" s="419"/>
      <c r="AI7800" s="419"/>
      <c r="AJ7800" s="419"/>
      <c r="AL7800" s="419"/>
      <c r="AM7800" s="419"/>
      <c r="AN7800" s="403"/>
      <c r="AO7800" s="419"/>
      <c r="AP7800" s="419"/>
      <c r="AQ7800" s="419"/>
      <c r="AR7800" s="419"/>
      <c r="AS7800" s="419"/>
      <c r="AT7800" s="419"/>
      <c r="AU7800" s="419"/>
      <c r="AV7800" s="419"/>
      <c r="AX7800" s="419"/>
      <c r="AY7800" s="419"/>
      <c r="AZ7800" s="419"/>
      <c r="BB7800" s="419"/>
      <c r="BC7800" s="419"/>
      <c r="BD7800" s="419"/>
      <c r="BF7800" s="419"/>
      <c r="BG7800" s="419"/>
      <c r="BH7800" s="419"/>
      <c r="BJ7800" s="419"/>
      <c r="BK7800" s="419"/>
      <c r="BL7800" s="419"/>
      <c r="BN7800" s="419"/>
      <c r="BO7800" s="419"/>
      <c r="BP7800" s="419"/>
      <c r="BR7800" s="419"/>
      <c r="BS7800" s="419"/>
      <c r="BT7800" s="419"/>
      <c r="BV7800" s="419"/>
      <c r="BW7800" s="419"/>
      <c r="BX7800" s="397"/>
      <c r="BZ7800" s="449"/>
      <c r="CB7800" s="419"/>
      <c r="CC7800" s="419"/>
      <c r="CD7800" s="419"/>
      <c r="CF7800" s="419"/>
      <c r="CG7800" s="419"/>
      <c r="CH7800" s="419"/>
    </row>
    <row r="7801" spans="3:86" ht="21" thickBot="1">
      <c r="C7801" s="425"/>
      <c r="P7801" s="431"/>
      <c r="R7801" s="419"/>
      <c r="S7801" s="446"/>
      <c r="T7801" s="419"/>
      <c r="V7801" s="196"/>
      <c r="W7801" s="419"/>
      <c r="X7801" s="419"/>
      <c r="Z7801" s="419"/>
      <c r="AA7801" s="419"/>
      <c r="AB7801" s="419"/>
      <c r="AD7801" s="419"/>
      <c r="AE7801" s="419"/>
      <c r="AF7801" s="419"/>
      <c r="AH7801" s="419"/>
      <c r="AI7801" s="419"/>
      <c r="AJ7801" s="419"/>
      <c r="AL7801" s="419"/>
      <c r="AM7801" s="419"/>
      <c r="AN7801" s="403"/>
      <c r="AO7801" s="419"/>
      <c r="AP7801" s="419"/>
      <c r="AQ7801" s="419"/>
      <c r="AR7801" s="419"/>
      <c r="AS7801" s="419"/>
      <c r="AT7801" s="419"/>
      <c r="AU7801" s="419"/>
      <c r="AV7801" s="419"/>
      <c r="AX7801" s="419"/>
      <c r="AY7801" s="419"/>
      <c r="AZ7801" s="419"/>
      <c r="BB7801" s="419"/>
      <c r="BC7801" s="419"/>
      <c r="BD7801" s="419"/>
      <c r="BF7801" s="419"/>
      <c r="BG7801" s="419"/>
      <c r="BH7801" s="419"/>
      <c r="BJ7801" s="419"/>
      <c r="BK7801" s="419"/>
      <c r="BL7801" s="419"/>
      <c r="BN7801" s="419"/>
      <c r="BO7801" s="419"/>
      <c r="BP7801" s="419"/>
      <c r="BR7801" s="419"/>
      <c r="BS7801" s="419"/>
      <c r="BT7801" s="419"/>
      <c r="BV7801" s="419"/>
      <c r="BW7801" s="419"/>
      <c r="BX7801" s="397"/>
      <c r="BZ7801" s="449"/>
      <c r="CB7801" s="419"/>
      <c r="CC7801" s="419"/>
      <c r="CD7801" s="419"/>
      <c r="CF7801" s="419"/>
      <c r="CG7801" s="419"/>
      <c r="CH7801" s="419"/>
    </row>
    <row r="7802" spans="3:86" ht="21" thickBot="1">
      <c r="C7802" s="425"/>
      <c r="P7802" s="431"/>
      <c r="R7802" s="419"/>
      <c r="S7802" s="446"/>
      <c r="T7802" s="419"/>
      <c r="V7802" s="196"/>
      <c r="W7802" s="419"/>
      <c r="X7802" s="419"/>
      <c r="Z7802" s="419"/>
      <c r="AA7802" s="419"/>
      <c r="AB7802" s="419"/>
      <c r="AD7802" s="419"/>
      <c r="AE7802" s="419"/>
      <c r="AF7802" s="419"/>
      <c r="AH7802" s="419"/>
      <c r="AI7802" s="419"/>
      <c r="AJ7802" s="419"/>
      <c r="AL7802" s="419"/>
      <c r="AM7802" s="419"/>
      <c r="AN7802" s="403"/>
      <c r="AO7802" s="419"/>
      <c r="AP7802" s="419"/>
      <c r="AQ7802" s="419"/>
      <c r="AR7802" s="419"/>
      <c r="AS7802" s="419"/>
      <c r="AT7802" s="419"/>
      <c r="AU7802" s="419"/>
      <c r="AV7802" s="419"/>
      <c r="AX7802" s="419"/>
      <c r="AY7802" s="419"/>
      <c r="AZ7802" s="419"/>
      <c r="BB7802" s="419"/>
      <c r="BC7802" s="419"/>
      <c r="BD7802" s="419"/>
      <c r="BF7802" s="419"/>
      <c r="BG7802" s="419"/>
      <c r="BH7802" s="419"/>
      <c r="BJ7802" s="419"/>
      <c r="BK7802" s="419"/>
      <c r="BL7802" s="419"/>
      <c r="BN7802" s="419"/>
      <c r="BO7802" s="419"/>
      <c r="BP7802" s="419"/>
      <c r="BR7802" s="419"/>
      <c r="BS7802" s="419"/>
      <c r="BT7802" s="419"/>
      <c r="BV7802" s="419"/>
      <c r="BW7802" s="419"/>
      <c r="BX7802" s="397"/>
      <c r="BZ7802" s="449"/>
      <c r="CB7802" s="419"/>
      <c r="CC7802" s="419"/>
      <c r="CD7802" s="419"/>
      <c r="CF7802" s="419"/>
      <c r="CG7802" s="419"/>
      <c r="CH7802" s="419"/>
    </row>
    <row r="7803" spans="3:86" ht="21" thickBot="1">
      <c r="C7803" s="425"/>
      <c r="P7803" s="431"/>
      <c r="R7803" s="419"/>
      <c r="S7803" s="446"/>
      <c r="T7803" s="419"/>
      <c r="V7803" s="196"/>
      <c r="W7803" s="419"/>
      <c r="X7803" s="419"/>
      <c r="Z7803" s="419"/>
      <c r="AA7803" s="419"/>
      <c r="AB7803" s="419"/>
      <c r="AD7803" s="419"/>
      <c r="AE7803" s="419"/>
      <c r="AF7803" s="419"/>
      <c r="AH7803" s="419"/>
      <c r="AI7803" s="419"/>
      <c r="AJ7803" s="419"/>
      <c r="AL7803" s="419"/>
      <c r="AM7803" s="419"/>
      <c r="AN7803" s="403"/>
      <c r="AO7803" s="419"/>
      <c r="AP7803" s="419"/>
      <c r="AQ7803" s="419"/>
      <c r="AR7803" s="419"/>
      <c r="AS7803" s="419"/>
      <c r="AT7803" s="419"/>
      <c r="AU7803" s="419"/>
      <c r="AV7803" s="419"/>
      <c r="AX7803" s="419"/>
      <c r="AY7803" s="419"/>
      <c r="AZ7803" s="419"/>
      <c r="BB7803" s="419"/>
      <c r="BC7803" s="419"/>
      <c r="BD7803" s="419"/>
      <c r="BF7803" s="419"/>
      <c r="BG7803" s="419"/>
      <c r="BH7803" s="419"/>
      <c r="BJ7803" s="419"/>
      <c r="BK7803" s="419"/>
      <c r="BL7803" s="419"/>
      <c r="BN7803" s="419"/>
      <c r="BO7803" s="419"/>
      <c r="BP7803" s="419"/>
      <c r="BR7803" s="419"/>
      <c r="BS7803" s="419"/>
      <c r="BT7803" s="419"/>
      <c r="BV7803" s="419"/>
      <c r="BW7803" s="419"/>
      <c r="BX7803" s="397"/>
      <c r="BZ7803" s="449"/>
      <c r="CB7803" s="419"/>
      <c r="CC7803" s="419"/>
      <c r="CD7803" s="419"/>
      <c r="CF7803" s="419"/>
      <c r="CG7803" s="419"/>
      <c r="CH7803" s="419"/>
    </row>
    <row r="7804" spans="3:86" ht="21" thickBot="1">
      <c r="C7804" s="425"/>
      <c r="P7804" s="431"/>
      <c r="R7804" s="419"/>
      <c r="S7804" s="446"/>
      <c r="T7804" s="419"/>
      <c r="V7804" s="196"/>
      <c r="W7804" s="419"/>
      <c r="X7804" s="419"/>
      <c r="Z7804" s="419"/>
      <c r="AA7804" s="419"/>
      <c r="AB7804" s="419"/>
      <c r="AD7804" s="419"/>
      <c r="AE7804" s="419"/>
      <c r="AF7804" s="419"/>
      <c r="AH7804" s="419"/>
      <c r="AI7804" s="419"/>
      <c r="AJ7804" s="419"/>
      <c r="AL7804" s="419"/>
      <c r="AM7804" s="419"/>
      <c r="AN7804" s="403"/>
      <c r="AO7804" s="419"/>
      <c r="AP7804" s="419"/>
      <c r="AQ7804" s="419"/>
      <c r="AR7804" s="419"/>
      <c r="AS7804" s="419"/>
      <c r="AT7804" s="419"/>
      <c r="AU7804" s="419"/>
      <c r="AV7804" s="419"/>
      <c r="AX7804" s="419"/>
      <c r="AY7804" s="419"/>
      <c r="AZ7804" s="419"/>
      <c r="BB7804" s="419"/>
      <c r="BC7804" s="419"/>
      <c r="BD7804" s="419"/>
      <c r="BF7804" s="419"/>
      <c r="BG7804" s="419"/>
      <c r="BH7804" s="419"/>
      <c r="BJ7804" s="419"/>
      <c r="BK7804" s="419"/>
      <c r="BL7804" s="419"/>
      <c r="BN7804" s="419"/>
      <c r="BO7804" s="419"/>
      <c r="BP7804" s="419"/>
      <c r="BR7804" s="419"/>
      <c r="BS7804" s="419"/>
      <c r="BT7804" s="419"/>
      <c r="BV7804" s="419"/>
      <c r="BW7804" s="419"/>
      <c r="BX7804" s="397"/>
      <c r="BZ7804" s="449"/>
      <c r="CB7804" s="419"/>
      <c r="CC7804" s="419"/>
      <c r="CD7804" s="419"/>
      <c r="CF7804" s="419"/>
      <c r="CG7804" s="419"/>
      <c r="CH7804" s="419"/>
    </row>
    <row r="7805" spans="3:86" ht="21" thickBot="1">
      <c r="C7805" s="425"/>
      <c r="P7805" s="431"/>
      <c r="R7805" s="419"/>
      <c r="S7805" s="446"/>
      <c r="T7805" s="419"/>
      <c r="V7805" s="196"/>
      <c r="W7805" s="419"/>
      <c r="X7805" s="419"/>
      <c r="Z7805" s="419"/>
      <c r="AA7805" s="419"/>
      <c r="AB7805" s="419"/>
      <c r="AD7805" s="419"/>
      <c r="AE7805" s="419"/>
      <c r="AF7805" s="419"/>
      <c r="AH7805" s="419"/>
      <c r="AI7805" s="419"/>
      <c r="AJ7805" s="419"/>
      <c r="AL7805" s="419"/>
      <c r="AM7805" s="419"/>
      <c r="AN7805" s="403"/>
      <c r="AO7805" s="419"/>
      <c r="AP7805" s="419"/>
      <c r="AQ7805" s="419"/>
      <c r="AR7805" s="419"/>
      <c r="AS7805" s="419"/>
      <c r="AT7805" s="419"/>
      <c r="AU7805" s="419"/>
      <c r="AV7805" s="419"/>
      <c r="AX7805" s="419"/>
      <c r="AY7805" s="419"/>
      <c r="AZ7805" s="419"/>
      <c r="BB7805" s="419"/>
      <c r="BC7805" s="419"/>
      <c r="BD7805" s="419"/>
      <c r="BF7805" s="419"/>
      <c r="BG7805" s="419"/>
      <c r="BH7805" s="419"/>
      <c r="BJ7805" s="419"/>
      <c r="BK7805" s="419"/>
      <c r="BL7805" s="419"/>
      <c r="BN7805" s="419"/>
      <c r="BO7805" s="419"/>
      <c r="BP7805" s="419"/>
      <c r="BR7805" s="419"/>
      <c r="BS7805" s="419"/>
      <c r="BT7805" s="419"/>
      <c r="BV7805" s="419"/>
      <c r="BW7805" s="419"/>
      <c r="BX7805" s="397"/>
      <c r="BZ7805" s="449"/>
      <c r="CB7805" s="419"/>
      <c r="CC7805" s="419"/>
      <c r="CD7805" s="419"/>
      <c r="CF7805" s="419"/>
      <c r="CG7805" s="419"/>
      <c r="CH7805" s="419"/>
    </row>
    <row r="7806" spans="3:86" ht="21" thickBot="1">
      <c r="C7806" s="425"/>
      <c r="P7806" s="431"/>
      <c r="R7806" s="419"/>
      <c r="S7806" s="446"/>
      <c r="T7806" s="419"/>
      <c r="V7806" s="196"/>
      <c r="W7806" s="419"/>
      <c r="X7806" s="419"/>
      <c r="Z7806" s="419"/>
      <c r="AA7806" s="419"/>
      <c r="AB7806" s="419"/>
      <c r="AD7806" s="419"/>
      <c r="AE7806" s="419"/>
      <c r="AF7806" s="419"/>
      <c r="AH7806" s="419"/>
      <c r="AI7806" s="419"/>
      <c r="AJ7806" s="419"/>
      <c r="AL7806" s="419"/>
      <c r="AM7806" s="419"/>
      <c r="AN7806" s="403"/>
      <c r="AO7806" s="419"/>
      <c r="AP7806" s="419"/>
      <c r="AQ7806" s="419"/>
      <c r="AR7806" s="419"/>
      <c r="AS7806" s="419"/>
      <c r="AT7806" s="419"/>
      <c r="AU7806" s="419"/>
      <c r="AV7806" s="419"/>
      <c r="AX7806" s="419"/>
      <c r="AY7806" s="419"/>
      <c r="AZ7806" s="419"/>
      <c r="BB7806" s="419"/>
      <c r="BC7806" s="419"/>
      <c r="BD7806" s="419"/>
      <c r="BF7806" s="419"/>
      <c r="BG7806" s="419"/>
      <c r="BH7806" s="419"/>
      <c r="BJ7806" s="419"/>
      <c r="BK7806" s="419"/>
      <c r="BL7806" s="419"/>
      <c r="BN7806" s="419"/>
      <c r="BO7806" s="419"/>
      <c r="BP7806" s="419"/>
      <c r="BR7806" s="419"/>
      <c r="BS7806" s="419"/>
      <c r="BT7806" s="419"/>
      <c r="BV7806" s="419"/>
      <c r="BW7806" s="419"/>
      <c r="BX7806" s="397"/>
      <c r="BZ7806" s="449"/>
      <c r="CB7806" s="419"/>
      <c r="CC7806" s="419"/>
      <c r="CD7806" s="419"/>
      <c r="CF7806" s="419"/>
      <c r="CG7806" s="419"/>
      <c r="CH7806" s="419"/>
    </row>
    <row r="7807" spans="3:86" ht="21" thickBot="1">
      <c r="C7807" s="425"/>
      <c r="P7807" s="431"/>
      <c r="R7807" s="419"/>
      <c r="S7807" s="446"/>
      <c r="T7807" s="419"/>
      <c r="V7807" s="196"/>
      <c r="W7807" s="419"/>
      <c r="X7807" s="419"/>
      <c r="Z7807" s="419"/>
      <c r="AA7807" s="419"/>
      <c r="AB7807" s="419"/>
      <c r="AD7807" s="419"/>
      <c r="AE7807" s="419"/>
      <c r="AF7807" s="419"/>
      <c r="AH7807" s="419"/>
      <c r="AI7807" s="419"/>
      <c r="AJ7807" s="419"/>
      <c r="AL7807" s="419"/>
      <c r="AM7807" s="419"/>
      <c r="AN7807" s="403"/>
      <c r="AO7807" s="419"/>
      <c r="AP7807" s="419"/>
      <c r="AQ7807" s="419"/>
      <c r="AR7807" s="419"/>
      <c r="AS7807" s="419"/>
      <c r="AT7807" s="419"/>
      <c r="AU7807" s="419"/>
      <c r="AV7807" s="419"/>
      <c r="AX7807" s="419"/>
      <c r="AY7807" s="419"/>
      <c r="AZ7807" s="419"/>
      <c r="BB7807" s="419"/>
      <c r="BC7807" s="419"/>
      <c r="BD7807" s="419"/>
      <c r="BF7807" s="419"/>
      <c r="BG7807" s="419"/>
      <c r="BH7807" s="419"/>
      <c r="BJ7807" s="419"/>
      <c r="BK7807" s="419"/>
      <c r="BL7807" s="419"/>
      <c r="BN7807" s="419"/>
      <c r="BO7807" s="419"/>
      <c r="BP7807" s="419"/>
      <c r="BR7807" s="419"/>
      <c r="BS7807" s="419"/>
      <c r="BT7807" s="419"/>
      <c r="BV7807" s="419"/>
      <c r="BW7807" s="419"/>
      <c r="BX7807" s="397"/>
      <c r="BZ7807" s="449"/>
      <c r="CB7807" s="419"/>
      <c r="CC7807" s="419"/>
      <c r="CD7807" s="419"/>
      <c r="CF7807" s="419"/>
      <c r="CG7807" s="419"/>
      <c r="CH7807" s="419"/>
    </row>
    <row r="7808" spans="3:86" ht="21" thickBot="1">
      <c r="C7808" s="425"/>
      <c r="P7808" s="431"/>
      <c r="R7808" s="419"/>
      <c r="S7808" s="446"/>
      <c r="T7808" s="419"/>
      <c r="V7808" s="196"/>
      <c r="W7808" s="419"/>
      <c r="X7808" s="419"/>
      <c r="Z7808" s="419"/>
      <c r="AA7808" s="419"/>
      <c r="AB7808" s="419"/>
      <c r="AD7808" s="419"/>
      <c r="AE7808" s="419"/>
      <c r="AF7808" s="419"/>
      <c r="AH7808" s="419"/>
      <c r="AI7808" s="419"/>
      <c r="AJ7808" s="419"/>
      <c r="AL7808" s="419"/>
      <c r="AM7808" s="419"/>
      <c r="AN7808" s="403"/>
      <c r="AO7808" s="419"/>
      <c r="AP7808" s="419"/>
      <c r="AQ7808" s="419"/>
      <c r="AR7808" s="419"/>
      <c r="AS7808" s="419"/>
      <c r="AT7808" s="419"/>
      <c r="AU7808" s="419"/>
      <c r="AV7808" s="419"/>
      <c r="AX7808" s="419"/>
      <c r="AY7808" s="419"/>
      <c r="AZ7808" s="419"/>
      <c r="BB7808" s="419"/>
      <c r="BC7808" s="419"/>
      <c r="BD7808" s="419"/>
      <c r="BF7808" s="419"/>
      <c r="BG7808" s="419"/>
      <c r="BH7808" s="419"/>
      <c r="BJ7808" s="419"/>
      <c r="BK7808" s="419"/>
      <c r="BL7808" s="419"/>
      <c r="BN7808" s="419"/>
      <c r="BO7808" s="419"/>
      <c r="BP7808" s="419"/>
      <c r="BR7808" s="419"/>
      <c r="BS7808" s="419"/>
      <c r="BT7808" s="419"/>
      <c r="BV7808" s="419"/>
      <c r="BW7808" s="419"/>
      <c r="BX7808" s="397"/>
      <c r="BZ7808" s="449"/>
      <c r="CB7808" s="419"/>
      <c r="CC7808" s="419"/>
      <c r="CD7808" s="419"/>
      <c r="CF7808" s="419"/>
      <c r="CG7808" s="419"/>
      <c r="CH7808" s="419"/>
    </row>
    <row r="7809" spans="3:86" ht="21" thickBot="1">
      <c r="C7809" s="425"/>
      <c r="P7809" s="431"/>
      <c r="R7809" s="419"/>
      <c r="S7809" s="446"/>
      <c r="T7809" s="419"/>
      <c r="V7809" s="196"/>
      <c r="W7809" s="419"/>
      <c r="X7809" s="419"/>
      <c r="Z7809" s="419"/>
      <c r="AA7809" s="419"/>
      <c r="AB7809" s="419"/>
      <c r="AD7809" s="419"/>
      <c r="AE7809" s="419"/>
      <c r="AF7809" s="419"/>
      <c r="AH7809" s="419"/>
      <c r="AI7809" s="419"/>
      <c r="AJ7809" s="419"/>
      <c r="AL7809" s="419"/>
      <c r="AM7809" s="419"/>
      <c r="AN7809" s="403"/>
      <c r="AO7809" s="419"/>
      <c r="AP7809" s="419"/>
      <c r="AQ7809" s="419"/>
      <c r="AR7809" s="419"/>
      <c r="AS7809" s="419"/>
      <c r="AT7809" s="419"/>
      <c r="AU7809" s="419"/>
      <c r="AV7809" s="419"/>
      <c r="AX7809" s="419"/>
      <c r="AY7809" s="419"/>
      <c r="AZ7809" s="419"/>
      <c r="BB7809" s="419"/>
      <c r="BC7809" s="419"/>
      <c r="BD7809" s="419"/>
      <c r="BF7809" s="419"/>
      <c r="BG7809" s="419"/>
      <c r="BH7809" s="419"/>
      <c r="BJ7809" s="419"/>
      <c r="BK7809" s="419"/>
      <c r="BL7809" s="419"/>
      <c r="BN7809" s="419"/>
      <c r="BO7809" s="419"/>
      <c r="BP7809" s="419"/>
      <c r="BR7809" s="419"/>
      <c r="BS7809" s="419"/>
      <c r="BT7809" s="419"/>
      <c r="BV7809" s="419"/>
      <c r="BW7809" s="419"/>
      <c r="BX7809" s="397"/>
      <c r="BZ7809" s="449"/>
      <c r="CB7809" s="419"/>
      <c r="CC7809" s="419"/>
      <c r="CD7809" s="419"/>
      <c r="CF7809" s="419"/>
      <c r="CG7809" s="419"/>
      <c r="CH7809" s="419"/>
    </row>
    <row r="7810" spans="3:86" ht="21" thickBot="1">
      <c r="C7810" s="425"/>
      <c r="P7810" s="431"/>
      <c r="R7810" s="419"/>
      <c r="S7810" s="446"/>
      <c r="T7810" s="419"/>
      <c r="V7810" s="196"/>
      <c r="W7810" s="419"/>
      <c r="X7810" s="419"/>
      <c r="Z7810" s="419"/>
      <c r="AA7810" s="419"/>
      <c r="AB7810" s="419"/>
      <c r="AD7810" s="419"/>
      <c r="AE7810" s="419"/>
      <c r="AF7810" s="419"/>
      <c r="AH7810" s="419"/>
      <c r="AI7810" s="419"/>
      <c r="AJ7810" s="419"/>
      <c r="AL7810" s="419"/>
      <c r="AM7810" s="419"/>
      <c r="AN7810" s="403"/>
      <c r="AO7810" s="419"/>
      <c r="AP7810" s="419"/>
      <c r="AQ7810" s="419"/>
      <c r="AR7810" s="419"/>
      <c r="AS7810" s="419"/>
      <c r="AT7810" s="419"/>
      <c r="AU7810" s="419"/>
      <c r="AV7810" s="419"/>
      <c r="AX7810" s="419"/>
      <c r="AY7810" s="419"/>
      <c r="AZ7810" s="419"/>
      <c r="BB7810" s="419"/>
      <c r="BC7810" s="419"/>
      <c r="BD7810" s="419"/>
      <c r="BF7810" s="419"/>
      <c r="BG7810" s="419"/>
      <c r="BH7810" s="419"/>
      <c r="BJ7810" s="419"/>
      <c r="BK7810" s="419"/>
      <c r="BL7810" s="419"/>
      <c r="BN7810" s="419"/>
      <c r="BO7810" s="419"/>
      <c r="BP7810" s="419"/>
      <c r="BR7810" s="419"/>
      <c r="BS7810" s="419"/>
      <c r="BT7810" s="419"/>
      <c r="BV7810" s="419"/>
      <c r="BW7810" s="419"/>
      <c r="BX7810" s="397"/>
      <c r="BZ7810" s="449"/>
      <c r="CB7810" s="419"/>
      <c r="CC7810" s="419"/>
      <c r="CD7810" s="419"/>
      <c r="CF7810" s="419"/>
      <c r="CG7810" s="419"/>
      <c r="CH7810" s="419"/>
    </row>
    <row r="7811" spans="3:86" ht="21" thickBot="1">
      <c r="C7811" s="425"/>
      <c r="P7811" s="431"/>
      <c r="R7811" s="419"/>
      <c r="S7811" s="446"/>
      <c r="T7811" s="419"/>
      <c r="V7811" s="196"/>
      <c r="W7811" s="419"/>
      <c r="X7811" s="419"/>
      <c r="Z7811" s="419"/>
      <c r="AA7811" s="419"/>
      <c r="AB7811" s="419"/>
      <c r="AD7811" s="419"/>
      <c r="AE7811" s="419"/>
      <c r="AF7811" s="419"/>
      <c r="AH7811" s="419"/>
      <c r="AI7811" s="419"/>
      <c r="AJ7811" s="419"/>
      <c r="AL7811" s="419"/>
      <c r="AM7811" s="419"/>
      <c r="AN7811" s="403"/>
      <c r="AO7811" s="419"/>
      <c r="AP7811" s="419"/>
      <c r="AQ7811" s="419"/>
      <c r="AR7811" s="419"/>
      <c r="AS7811" s="419"/>
      <c r="AT7811" s="419"/>
      <c r="AU7811" s="419"/>
      <c r="AV7811" s="419"/>
      <c r="AX7811" s="419"/>
      <c r="AY7811" s="419"/>
      <c r="AZ7811" s="419"/>
      <c r="BB7811" s="419"/>
      <c r="BC7811" s="419"/>
      <c r="BD7811" s="419"/>
      <c r="BF7811" s="419"/>
      <c r="BG7811" s="419"/>
      <c r="BH7811" s="419"/>
      <c r="BJ7811" s="419"/>
      <c r="BK7811" s="419"/>
      <c r="BL7811" s="419"/>
      <c r="BN7811" s="419"/>
      <c r="BO7811" s="419"/>
      <c r="BP7811" s="419"/>
      <c r="BR7811" s="419"/>
      <c r="BS7811" s="419"/>
      <c r="BT7811" s="419"/>
      <c r="BV7811" s="419"/>
      <c r="BW7811" s="419"/>
      <c r="BX7811" s="397"/>
      <c r="BZ7811" s="449"/>
      <c r="CB7811" s="419"/>
      <c r="CC7811" s="419"/>
      <c r="CD7811" s="419"/>
      <c r="CF7811" s="419"/>
      <c r="CG7811" s="419"/>
      <c r="CH7811" s="419"/>
    </row>
    <row r="7812" spans="3:86" ht="21" thickBot="1">
      <c r="C7812" s="425"/>
      <c r="P7812" s="431"/>
      <c r="R7812" s="419"/>
      <c r="S7812" s="446"/>
      <c r="T7812" s="419"/>
      <c r="V7812" s="196"/>
      <c r="W7812" s="419"/>
      <c r="X7812" s="419"/>
      <c r="Z7812" s="419"/>
      <c r="AA7812" s="419"/>
      <c r="AB7812" s="419"/>
      <c r="AD7812" s="419"/>
      <c r="AE7812" s="419"/>
      <c r="AF7812" s="419"/>
      <c r="AH7812" s="419"/>
      <c r="AI7812" s="419"/>
      <c r="AJ7812" s="419"/>
      <c r="AL7812" s="419"/>
      <c r="AM7812" s="419"/>
      <c r="AN7812" s="403"/>
      <c r="AO7812" s="419"/>
      <c r="AP7812" s="419"/>
      <c r="AQ7812" s="419"/>
      <c r="AR7812" s="419"/>
      <c r="AS7812" s="419"/>
      <c r="AT7812" s="419"/>
      <c r="AU7812" s="419"/>
      <c r="AV7812" s="419"/>
      <c r="AX7812" s="419"/>
      <c r="AY7812" s="419"/>
      <c r="AZ7812" s="419"/>
      <c r="BB7812" s="419"/>
      <c r="BC7812" s="419"/>
      <c r="BD7812" s="419"/>
      <c r="BF7812" s="419"/>
      <c r="BG7812" s="419"/>
      <c r="BH7812" s="419"/>
      <c r="BJ7812" s="419"/>
      <c r="BK7812" s="419"/>
      <c r="BL7812" s="419"/>
      <c r="BN7812" s="419"/>
      <c r="BO7812" s="419"/>
      <c r="BP7812" s="419"/>
      <c r="BR7812" s="419"/>
      <c r="BS7812" s="419"/>
      <c r="BT7812" s="419"/>
      <c r="BV7812" s="419"/>
      <c r="BW7812" s="419"/>
      <c r="BX7812" s="397"/>
      <c r="BZ7812" s="449"/>
      <c r="CB7812" s="419"/>
      <c r="CC7812" s="419"/>
      <c r="CD7812" s="419"/>
      <c r="CF7812" s="419"/>
      <c r="CG7812" s="419"/>
      <c r="CH7812" s="419"/>
    </row>
    <row r="7813" spans="3:86" ht="21" thickBot="1">
      <c r="C7813" s="425"/>
      <c r="P7813" s="431"/>
      <c r="R7813" s="419"/>
      <c r="S7813" s="446"/>
      <c r="T7813" s="419"/>
      <c r="V7813" s="196"/>
      <c r="W7813" s="419"/>
      <c r="X7813" s="419"/>
      <c r="Z7813" s="419"/>
      <c r="AA7813" s="419"/>
      <c r="AB7813" s="419"/>
      <c r="AD7813" s="419"/>
      <c r="AE7813" s="419"/>
      <c r="AF7813" s="419"/>
      <c r="AH7813" s="419"/>
      <c r="AI7813" s="419"/>
      <c r="AJ7813" s="419"/>
      <c r="AL7813" s="419"/>
      <c r="AM7813" s="419"/>
      <c r="AN7813" s="403"/>
      <c r="AO7813" s="419"/>
      <c r="AP7813" s="419"/>
      <c r="AQ7813" s="419"/>
      <c r="AR7813" s="419"/>
      <c r="AS7813" s="419"/>
      <c r="AT7813" s="419"/>
      <c r="AU7813" s="419"/>
      <c r="AV7813" s="419"/>
      <c r="AX7813" s="419"/>
      <c r="AY7813" s="419"/>
      <c r="AZ7813" s="419"/>
      <c r="BB7813" s="419"/>
      <c r="BC7813" s="419"/>
      <c r="BD7813" s="419"/>
      <c r="BF7813" s="419"/>
      <c r="BG7813" s="419"/>
      <c r="BH7813" s="419"/>
      <c r="BJ7813" s="419"/>
      <c r="BK7813" s="419"/>
      <c r="BL7813" s="419"/>
      <c r="BN7813" s="419"/>
      <c r="BO7813" s="419"/>
      <c r="BP7813" s="419"/>
      <c r="BR7813" s="419"/>
      <c r="BS7813" s="419"/>
      <c r="BT7813" s="419"/>
      <c r="BV7813" s="419"/>
      <c r="BW7813" s="419"/>
      <c r="BX7813" s="397"/>
      <c r="BZ7813" s="449"/>
      <c r="CB7813" s="419"/>
      <c r="CC7813" s="419"/>
      <c r="CD7813" s="419"/>
      <c r="CF7813" s="419"/>
      <c r="CG7813" s="419"/>
      <c r="CH7813" s="419"/>
    </row>
    <row r="7814" spans="3:86" ht="21" thickBot="1">
      <c r="C7814" s="425"/>
      <c r="P7814" s="431"/>
      <c r="R7814" s="419"/>
      <c r="S7814" s="446"/>
      <c r="T7814" s="419"/>
      <c r="V7814" s="196"/>
      <c r="W7814" s="419"/>
      <c r="X7814" s="419"/>
      <c r="Z7814" s="419"/>
      <c r="AA7814" s="419"/>
      <c r="AB7814" s="419"/>
      <c r="AD7814" s="419"/>
      <c r="AE7814" s="419"/>
      <c r="AF7814" s="419"/>
      <c r="AH7814" s="419"/>
      <c r="AI7814" s="419"/>
      <c r="AJ7814" s="419"/>
      <c r="AL7814" s="419"/>
      <c r="AM7814" s="419"/>
      <c r="AN7814" s="403"/>
      <c r="AO7814" s="419"/>
      <c r="AP7814" s="419"/>
      <c r="AQ7814" s="419"/>
      <c r="AR7814" s="419"/>
      <c r="AS7814" s="419"/>
      <c r="AT7814" s="419"/>
      <c r="AU7814" s="419"/>
      <c r="AV7814" s="419"/>
      <c r="AX7814" s="419"/>
      <c r="AY7814" s="419"/>
      <c r="AZ7814" s="419"/>
      <c r="BB7814" s="419"/>
      <c r="BC7814" s="419"/>
      <c r="BD7814" s="419"/>
      <c r="BF7814" s="419"/>
      <c r="BG7814" s="419"/>
      <c r="BH7814" s="419"/>
      <c r="BJ7814" s="419"/>
      <c r="BK7814" s="419"/>
      <c r="BL7814" s="419"/>
      <c r="BN7814" s="419"/>
      <c r="BO7814" s="419"/>
      <c r="BP7814" s="419"/>
      <c r="BR7814" s="419"/>
      <c r="BS7814" s="419"/>
      <c r="BT7814" s="419"/>
      <c r="BV7814" s="419"/>
      <c r="BW7814" s="419"/>
      <c r="BX7814" s="397"/>
      <c r="BZ7814" s="449"/>
      <c r="CB7814" s="419"/>
      <c r="CC7814" s="419"/>
      <c r="CD7814" s="419"/>
      <c r="CF7814" s="419"/>
      <c r="CG7814" s="419"/>
      <c r="CH7814" s="419"/>
    </row>
    <row r="7815" spans="3:86" ht="21" thickBot="1">
      <c r="C7815" s="425"/>
      <c r="P7815" s="431"/>
      <c r="R7815" s="419"/>
      <c r="S7815" s="446"/>
      <c r="T7815" s="419"/>
      <c r="V7815" s="196"/>
      <c r="W7815" s="419"/>
      <c r="X7815" s="419"/>
      <c r="Z7815" s="419"/>
      <c r="AA7815" s="419"/>
      <c r="AB7815" s="419"/>
      <c r="AD7815" s="419"/>
      <c r="AE7815" s="419"/>
      <c r="AF7815" s="419"/>
      <c r="AH7815" s="419"/>
      <c r="AI7815" s="419"/>
      <c r="AJ7815" s="419"/>
      <c r="AL7815" s="419"/>
      <c r="AM7815" s="419"/>
      <c r="AN7815" s="403"/>
      <c r="AO7815" s="419"/>
      <c r="AP7815" s="419"/>
      <c r="AQ7815" s="419"/>
      <c r="AR7815" s="419"/>
      <c r="AS7815" s="419"/>
      <c r="AT7815" s="419"/>
      <c r="AU7815" s="419"/>
      <c r="AV7815" s="419"/>
      <c r="AX7815" s="419"/>
      <c r="AY7815" s="419"/>
      <c r="AZ7815" s="419"/>
      <c r="BB7815" s="419"/>
      <c r="BC7815" s="419"/>
      <c r="BD7815" s="419"/>
      <c r="BF7815" s="419"/>
      <c r="BG7815" s="419"/>
      <c r="BH7815" s="419"/>
      <c r="BJ7815" s="419"/>
      <c r="BK7815" s="419"/>
      <c r="BL7815" s="419"/>
      <c r="BN7815" s="419"/>
      <c r="BO7815" s="419"/>
      <c r="BP7815" s="419"/>
      <c r="BR7815" s="419"/>
      <c r="BS7815" s="419"/>
      <c r="BT7815" s="419"/>
      <c r="BV7815" s="419"/>
      <c r="BW7815" s="419"/>
      <c r="BX7815" s="397"/>
      <c r="BZ7815" s="449"/>
      <c r="CB7815" s="419"/>
      <c r="CC7815" s="419"/>
      <c r="CD7815" s="419"/>
      <c r="CF7815" s="419"/>
      <c r="CG7815" s="419"/>
      <c r="CH7815" s="419"/>
    </row>
    <row r="7816" spans="3:86" ht="21" thickBot="1">
      <c r="C7816" s="425"/>
      <c r="P7816" s="431"/>
      <c r="R7816" s="419"/>
      <c r="S7816" s="446"/>
      <c r="T7816" s="419"/>
      <c r="V7816" s="196"/>
      <c r="W7816" s="419"/>
      <c r="X7816" s="419"/>
      <c r="Z7816" s="419"/>
      <c r="AA7816" s="419"/>
      <c r="AB7816" s="419"/>
      <c r="AD7816" s="419"/>
      <c r="AE7816" s="419"/>
      <c r="AF7816" s="419"/>
      <c r="AH7816" s="419"/>
      <c r="AI7816" s="419"/>
      <c r="AJ7816" s="419"/>
      <c r="AL7816" s="419"/>
      <c r="AM7816" s="419"/>
      <c r="AN7816" s="403"/>
      <c r="AO7816" s="419"/>
      <c r="AP7816" s="419"/>
      <c r="AQ7816" s="419"/>
      <c r="AR7816" s="419"/>
      <c r="AS7816" s="419"/>
      <c r="AT7816" s="419"/>
      <c r="AU7816" s="419"/>
      <c r="AV7816" s="419"/>
      <c r="AX7816" s="419"/>
      <c r="AY7816" s="419"/>
      <c r="AZ7816" s="419"/>
      <c r="BB7816" s="419"/>
      <c r="BC7816" s="419"/>
      <c r="BD7816" s="419"/>
      <c r="BF7816" s="419"/>
      <c r="BG7816" s="419"/>
      <c r="BH7816" s="419"/>
      <c r="BJ7816" s="419"/>
      <c r="BK7816" s="419"/>
      <c r="BL7816" s="419"/>
      <c r="BN7816" s="419"/>
      <c r="BO7816" s="419"/>
      <c r="BP7816" s="419"/>
      <c r="BR7816" s="419"/>
      <c r="BS7816" s="419"/>
      <c r="BT7816" s="419"/>
      <c r="BV7816" s="419"/>
      <c r="BW7816" s="419"/>
      <c r="BX7816" s="397"/>
      <c r="BZ7816" s="449"/>
      <c r="CB7816" s="419"/>
      <c r="CC7816" s="419"/>
      <c r="CD7816" s="419"/>
      <c r="CF7816" s="419"/>
      <c r="CG7816" s="419"/>
      <c r="CH7816" s="419"/>
    </row>
    <row r="7817" spans="3:86" ht="21" thickBot="1">
      <c r="C7817" s="425"/>
      <c r="P7817" s="431"/>
      <c r="R7817" s="419"/>
      <c r="S7817" s="446"/>
      <c r="T7817" s="419"/>
      <c r="V7817" s="196"/>
      <c r="W7817" s="419"/>
      <c r="X7817" s="419"/>
      <c r="Z7817" s="419"/>
      <c r="AA7817" s="419"/>
      <c r="AB7817" s="419"/>
      <c r="AD7817" s="419"/>
      <c r="AE7817" s="419"/>
      <c r="AF7817" s="419"/>
      <c r="AH7817" s="419"/>
      <c r="AI7817" s="419"/>
      <c r="AJ7817" s="419"/>
      <c r="AL7817" s="419"/>
      <c r="AM7817" s="419"/>
      <c r="AN7817" s="403"/>
      <c r="AO7817" s="419"/>
      <c r="AP7817" s="419"/>
      <c r="AQ7817" s="419"/>
      <c r="AR7817" s="419"/>
      <c r="AS7817" s="419"/>
      <c r="AT7817" s="419"/>
      <c r="AU7817" s="419"/>
      <c r="AV7817" s="419"/>
      <c r="AX7817" s="419"/>
      <c r="AY7817" s="419"/>
      <c r="AZ7817" s="419"/>
      <c r="BB7817" s="419"/>
      <c r="BC7817" s="419"/>
      <c r="BD7817" s="419"/>
      <c r="BF7817" s="419"/>
      <c r="BG7817" s="419"/>
      <c r="BH7817" s="419"/>
      <c r="BJ7817" s="419"/>
      <c r="BK7817" s="419"/>
      <c r="BL7817" s="419"/>
      <c r="BN7817" s="419"/>
      <c r="BO7817" s="419"/>
      <c r="BP7817" s="419"/>
      <c r="BR7817" s="419"/>
      <c r="BS7817" s="419"/>
      <c r="BT7817" s="419"/>
      <c r="BV7817" s="419"/>
      <c r="BW7817" s="419"/>
      <c r="BX7817" s="397"/>
      <c r="BZ7817" s="449"/>
      <c r="CB7817" s="419"/>
      <c r="CC7817" s="419"/>
      <c r="CD7817" s="419"/>
      <c r="CF7817" s="419"/>
      <c r="CG7817" s="419"/>
      <c r="CH7817" s="419"/>
    </row>
    <row r="7818" spans="3:86" ht="21" thickBot="1">
      <c r="C7818" s="425"/>
      <c r="P7818" s="431"/>
      <c r="R7818" s="419"/>
      <c r="S7818" s="446"/>
      <c r="T7818" s="419"/>
      <c r="V7818" s="196"/>
      <c r="W7818" s="419"/>
      <c r="X7818" s="419"/>
      <c r="Z7818" s="419"/>
      <c r="AA7818" s="419"/>
      <c r="AB7818" s="419"/>
      <c r="AD7818" s="419"/>
      <c r="AE7818" s="419"/>
      <c r="AF7818" s="419"/>
      <c r="AH7818" s="419"/>
      <c r="AI7818" s="419"/>
      <c r="AJ7818" s="419"/>
      <c r="AL7818" s="419"/>
      <c r="AM7818" s="419"/>
      <c r="AN7818" s="403"/>
      <c r="AO7818" s="419"/>
      <c r="AP7818" s="419"/>
      <c r="AQ7818" s="419"/>
      <c r="AR7818" s="419"/>
      <c r="AS7818" s="419"/>
      <c r="AT7818" s="419"/>
      <c r="AU7818" s="419"/>
      <c r="AV7818" s="419"/>
      <c r="AX7818" s="419"/>
      <c r="AY7818" s="419"/>
      <c r="AZ7818" s="419"/>
      <c r="BB7818" s="419"/>
      <c r="BC7818" s="419"/>
      <c r="BD7818" s="419"/>
      <c r="BF7818" s="419"/>
      <c r="BG7818" s="419"/>
      <c r="BH7818" s="419"/>
      <c r="BJ7818" s="419"/>
      <c r="BK7818" s="419"/>
      <c r="BL7818" s="419"/>
      <c r="BN7818" s="419"/>
      <c r="BO7818" s="419"/>
      <c r="BP7818" s="419"/>
      <c r="BR7818" s="419"/>
      <c r="BS7818" s="419"/>
      <c r="BT7818" s="419"/>
      <c r="BV7818" s="419"/>
      <c r="BW7818" s="419"/>
      <c r="BX7818" s="397"/>
      <c r="BZ7818" s="449"/>
      <c r="CB7818" s="419"/>
      <c r="CC7818" s="419"/>
      <c r="CD7818" s="419"/>
      <c r="CF7818" s="419"/>
      <c r="CG7818" s="419"/>
      <c r="CH7818" s="419"/>
    </row>
    <row r="7819" spans="3:86" ht="21" thickBot="1">
      <c r="C7819" s="425"/>
      <c r="P7819" s="431"/>
      <c r="R7819" s="419"/>
      <c r="S7819" s="446"/>
      <c r="T7819" s="419"/>
      <c r="V7819" s="196"/>
      <c r="W7819" s="419"/>
      <c r="X7819" s="419"/>
      <c r="Z7819" s="419"/>
      <c r="AA7819" s="419"/>
      <c r="AB7819" s="419"/>
      <c r="AD7819" s="419"/>
      <c r="AE7819" s="419"/>
      <c r="AF7819" s="419"/>
      <c r="AH7819" s="419"/>
      <c r="AI7819" s="419"/>
      <c r="AJ7819" s="419"/>
      <c r="AL7819" s="419"/>
      <c r="AM7819" s="419"/>
      <c r="AN7819" s="403"/>
      <c r="AO7819" s="419"/>
      <c r="AP7819" s="419"/>
      <c r="AQ7819" s="419"/>
      <c r="AR7819" s="419"/>
      <c r="AS7819" s="419"/>
      <c r="AT7819" s="419"/>
      <c r="AU7819" s="419"/>
      <c r="AV7819" s="419"/>
      <c r="AX7819" s="419"/>
      <c r="AY7819" s="419"/>
      <c r="AZ7819" s="419"/>
      <c r="BB7819" s="419"/>
      <c r="BC7819" s="419"/>
      <c r="BD7819" s="419"/>
      <c r="BF7819" s="419"/>
      <c r="BG7819" s="419"/>
      <c r="BH7819" s="419"/>
      <c r="BJ7819" s="419"/>
      <c r="BK7819" s="419"/>
      <c r="BL7819" s="419"/>
      <c r="BN7819" s="419"/>
      <c r="BO7819" s="419"/>
      <c r="BP7819" s="419"/>
      <c r="BR7819" s="419"/>
      <c r="BS7819" s="419"/>
      <c r="BT7819" s="419"/>
      <c r="BV7819" s="419"/>
      <c r="BW7819" s="419"/>
      <c r="BX7819" s="397"/>
      <c r="BZ7819" s="449"/>
      <c r="CB7819" s="419"/>
      <c r="CC7819" s="419"/>
      <c r="CD7819" s="419"/>
      <c r="CF7819" s="419"/>
      <c r="CG7819" s="419"/>
      <c r="CH7819" s="419"/>
    </row>
    <row r="7820" spans="3:86" ht="21" thickBot="1">
      <c r="C7820" s="425"/>
      <c r="P7820" s="431"/>
      <c r="R7820" s="419"/>
      <c r="S7820" s="446"/>
      <c r="T7820" s="419"/>
      <c r="V7820" s="196"/>
      <c r="W7820" s="419"/>
      <c r="X7820" s="419"/>
      <c r="Z7820" s="419"/>
      <c r="AA7820" s="419"/>
      <c r="AB7820" s="419"/>
      <c r="AD7820" s="419"/>
      <c r="AE7820" s="419"/>
      <c r="AF7820" s="419"/>
      <c r="AH7820" s="419"/>
      <c r="AI7820" s="419"/>
      <c r="AJ7820" s="419"/>
      <c r="AL7820" s="419"/>
      <c r="AM7820" s="419"/>
      <c r="AN7820" s="403"/>
      <c r="AO7820" s="419"/>
      <c r="AP7820" s="419"/>
      <c r="AQ7820" s="419"/>
      <c r="AR7820" s="419"/>
      <c r="AS7820" s="419"/>
      <c r="AT7820" s="419"/>
      <c r="AU7820" s="419"/>
      <c r="AV7820" s="419"/>
      <c r="AX7820" s="419"/>
      <c r="AY7820" s="419"/>
      <c r="AZ7820" s="419"/>
      <c r="BB7820" s="419"/>
      <c r="BC7820" s="419"/>
      <c r="BD7820" s="419"/>
      <c r="BF7820" s="419"/>
      <c r="BG7820" s="419"/>
      <c r="BH7820" s="419"/>
      <c r="BJ7820" s="419"/>
      <c r="BK7820" s="419"/>
      <c r="BL7820" s="419"/>
      <c r="BN7820" s="419"/>
      <c r="BO7820" s="419"/>
      <c r="BP7820" s="419"/>
      <c r="BR7820" s="419"/>
      <c r="BS7820" s="419"/>
      <c r="BT7820" s="419"/>
      <c r="BV7820" s="419"/>
      <c r="BW7820" s="419"/>
      <c r="BX7820" s="397"/>
      <c r="BZ7820" s="449"/>
      <c r="CB7820" s="419"/>
      <c r="CC7820" s="419"/>
      <c r="CD7820" s="419"/>
      <c r="CF7820" s="419"/>
      <c r="CG7820" s="419"/>
      <c r="CH7820" s="419"/>
    </row>
    <row r="7821" spans="3:86" ht="21" thickBot="1">
      <c r="C7821" s="425"/>
      <c r="P7821" s="431"/>
      <c r="R7821" s="419"/>
      <c r="S7821" s="446"/>
      <c r="T7821" s="419"/>
      <c r="V7821" s="196"/>
      <c r="W7821" s="419"/>
      <c r="X7821" s="419"/>
      <c r="Z7821" s="419"/>
      <c r="AA7821" s="419"/>
      <c r="AB7821" s="419"/>
      <c r="AD7821" s="419"/>
      <c r="AE7821" s="419"/>
      <c r="AF7821" s="419"/>
      <c r="AH7821" s="419"/>
      <c r="AI7821" s="419"/>
      <c r="AJ7821" s="419"/>
      <c r="AL7821" s="419"/>
      <c r="AM7821" s="419"/>
      <c r="AN7821" s="403"/>
      <c r="AO7821" s="419"/>
      <c r="AP7821" s="419"/>
      <c r="AQ7821" s="419"/>
      <c r="AR7821" s="419"/>
      <c r="AS7821" s="419"/>
      <c r="AT7821" s="419"/>
      <c r="AU7821" s="419"/>
      <c r="AV7821" s="419"/>
      <c r="AX7821" s="419"/>
      <c r="AY7821" s="419"/>
      <c r="AZ7821" s="419"/>
      <c r="BB7821" s="419"/>
      <c r="BC7821" s="419"/>
      <c r="BD7821" s="419"/>
      <c r="BF7821" s="419"/>
      <c r="BG7821" s="419"/>
      <c r="BH7821" s="419"/>
      <c r="BJ7821" s="419"/>
      <c r="BK7821" s="419"/>
      <c r="BL7821" s="419"/>
      <c r="BN7821" s="419"/>
      <c r="BO7821" s="419"/>
      <c r="BP7821" s="419"/>
      <c r="BR7821" s="419"/>
      <c r="BS7821" s="419"/>
      <c r="BT7821" s="419"/>
      <c r="BV7821" s="419"/>
      <c r="BW7821" s="419"/>
      <c r="BX7821" s="397"/>
      <c r="BZ7821" s="449"/>
      <c r="CB7821" s="419"/>
      <c r="CC7821" s="419"/>
      <c r="CD7821" s="419"/>
      <c r="CF7821" s="419"/>
      <c r="CG7821" s="419"/>
      <c r="CH7821" s="419"/>
    </row>
    <row r="7822" spans="3:86" ht="21" thickBot="1">
      <c r="C7822" s="425"/>
      <c r="P7822" s="431"/>
      <c r="R7822" s="419"/>
      <c r="S7822" s="446"/>
      <c r="T7822" s="419"/>
      <c r="V7822" s="196"/>
      <c r="W7822" s="419"/>
      <c r="X7822" s="419"/>
      <c r="Z7822" s="419"/>
      <c r="AA7822" s="419"/>
      <c r="AB7822" s="419"/>
      <c r="AD7822" s="419"/>
      <c r="AE7822" s="419"/>
      <c r="AF7822" s="419"/>
      <c r="AH7822" s="419"/>
      <c r="AI7822" s="419"/>
      <c r="AJ7822" s="419"/>
      <c r="AL7822" s="419"/>
      <c r="AM7822" s="419"/>
      <c r="AN7822" s="403"/>
      <c r="AO7822" s="419"/>
      <c r="AP7822" s="419"/>
      <c r="AQ7822" s="419"/>
      <c r="AR7822" s="419"/>
      <c r="AS7822" s="419"/>
      <c r="AT7822" s="419"/>
      <c r="AU7822" s="419"/>
      <c r="AV7822" s="419"/>
      <c r="AX7822" s="419"/>
      <c r="AY7822" s="419"/>
      <c r="AZ7822" s="419"/>
      <c r="BB7822" s="419"/>
      <c r="BC7822" s="419"/>
      <c r="BD7822" s="419"/>
      <c r="BF7822" s="419"/>
      <c r="BG7822" s="419"/>
      <c r="BH7822" s="419"/>
      <c r="BJ7822" s="419"/>
      <c r="BK7822" s="419"/>
      <c r="BL7822" s="419"/>
      <c r="BN7822" s="419"/>
      <c r="BO7822" s="419"/>
      <c r="BP7822" s="419"/>
      <c r="BR7822" s="419"/>
      <c r="BS7822" s="419"/>
      <c r="BT7822" s="419"/>
      <c r="BV7822" s="419"/>
      <c r="BW7822" s="419"/>
      <c r="BX7822" s="397"/>
      <c r="BZ7822" s="449"/>
      <c r="CB7822" s="419"/>
      <c r="CC7822" s="419"/>
      <c r="CD7822" s="419"/>
      <c r="CF7822" s="419"/>
      <c r="CG7822" s="419"/>
      <c r="CH7822" s="419"/>
    </row>
    <row r="7823" spans="3:86" ht="21" thickBot="1">
      <c r="C7823" s="425"/>
      <c r="P7823" s="431"/>
      <c r="R7823" s="419"/>
      <c r="S7823" s="446"/>
      <c r="T7823" s="419"/>
      <c r="V7823" s="196"/>
      <c r="W7823" s="419"/>
      <c r="X7823" s="419"/>
      <c r="Z7823" s="419"/>
      <c r="AA7823" s="419"/>
      <c r="AB7823" s="419"/>
      <c r="AD7823" s="419"/>
      <c r="AE7823" s="419"/>
      <c r="AF7823" s="419"/>
      <c r="AH7823" s="419"/>
      <c r="AI7823" s="419"/>
      <c r="AJ7823" s="419"/>
      <c r="AL7823" s="419"/>
      <c r="AM7823" s="419"/>
      <c r="AN7823" s="403"/>
      <c r="AO7823" s="419"/>
      <c r="AP7823" s="419"/>
      <c r="AQ7823" s="419"/>
      <c r="AR7823" s="419"/>
      <c r="AS7823" s="419"/>
      <c r="AT7823" s="419"/>
      <c r="AU7823" s="419"/>
      <c r="AV7823" s="419"/>
      <c r="AX7823" s="419"/>
      <c r="AY7823" s="419"/>
      <c r="AZ7823" s="419"/>
      <c r="BB7823" s="419"/>
      <c r="BC7823" s="419"/>
      <c r="BD7823" s="419"/>
      <c r="BF7823" s="419"/>
      <c r="BG7823" s="419"/>
      <c r="BH7823" s="419"/>
      <c r="BJ7823" s="419"/>
      <c r="BK7823" s="419"/>
      <c r="BL7823" s="419"/>
      <c r="BN7823" s="419"/>
      <c r="BO7823" s="419"/>
      <c r="BP7823" s="419"/>
      <c r="BR7823" s="419"/>
      <c r="BS7823" s="419"/>
      <c r="BT7823" s="419"/>
      <c r="BV7823" s="419"/>
      <c r="BW7823" s="419"/>
      <c r="BX7823" s="397"/>
      <c r="BZ7823" s="449"/>
      <c r="CB7823" s="419"/>
      <c r="CC7823" s="419"/>
      <c r="CD7823" s="419"/>
      <c r="CF7823" s="419"/>
      <c r="CG7823" s="419"/>
      <c r="CH7823" s="419"/>
    </row>
    <row r="7824" spans="3:86" ht="21" thickBot="1">
      <c r="C7824" s="425"/>
      <c r="P7824" s="431"/>
      <c r="R7824" s="419"/>
      <c r="S7824" s="446"/>
      <c r="T7824" s="419"/>
      <c r="V7824" s="196"/>
      <c r="W7824" s="419"/>
      <c r="X7824" s="419"/>
      <c r="Z7824" s="419"/>
      <c r="AA7824" s="419"/>
      <c r="AB7824" s="419"/>
      <c r="AD7824" s="419"/>
      <c r="AE7824" s="419"/>
      <c r="AF7824" s="419"/>
      <c r="AH7824" s="419"/>
      <c r="AI7824" s="419"/>
      <c r="AJ7824" s="419"/>
      <c r="AL7824" s="419"/>
      <c r="AM7824" s="419"/>
      <c r="AN7824" s="403"/>
      <c r="AO7824" s="419"/>
      <c r="AP7824" s="419"/>
      <c r="AQ7824" s="419"/>
      <c r="AR7824" s="419"/>
      <c r="AS7824" s="419"/>
      <c r="AT7824" s="419"/>
      <c r="AU7824" s="419"/>
      <c r="AV7824" s="419"/>
      <c r="AX7824" s="419"/>
      <c r="AY7824" s="419"/>
      <c r="AZ7824" s="419"/>
      <c r="BB7824" s="419"/>
      <c r="BC7824" s="419"/>
      <c r="BD7824" s="419"/>
      <c r="BF7824" s="419"/>
      <c r="BG7824" s="419"/>
      <c r="BH7824" s="419"/>
      <c r="BJ7824" s="419"/>
      <c r="BK7824" s="419"/>
      <c r="BL7824" s="419"/>
      <c r="BN7824" s="419"/>
      <c r="BO7824" s="419"/>
      <c r="BP7824" s="419"/>
      <c r="BR7824" s="419"/>
      <c r="BS7824" s="419"/>
      <c r="BT7824" s="419"/>
      <c r="BV7824" s="419"/>
      <c r="BW7824" s="419"/>
      <c r="BX7824" s="397"/>
      <c r="BZ7824" s="449"/>
      <c r="CB7824" s="419"/>
      <c r="CC7824" s="419"/>
      <c r="CD7824" s="419"/>
      <c r="CF7824" s="419"/>
      <c r="CG7824" s="419"/>
      <c r="CH7824" s="419"/>
    </row>
    <row r="7825" spans="3:86" ht="21" thickBot="1">
      <c r="C7825" s="425"/>
      <c r="P7825" s="431"/>
      <c r="R7825" s="419"/>
      <c r="S7825" s="446"/>
      <c r="T7825" s="419"/>
      <c r="V7825" s="196"/>
      <c r="W7825" s="419"/>
      <c r="X7825" s="419"/>
      <c r="Z7825" s="419"/>
      <c r="AA7825" s="419"/>
      <c r="AB7825" s="419"/>
      <c r="AD7825" s="419"/>
      <c r="AE7825" s="419"/>
      <c r="AF7825" s="419"/>
      <c r="AH7825" s="419"/>
      <c r="AI7825" s="419"/>
      <c r="AJ7825" s="419"/>
      <c r="AL7825" s="419"/>
      <c r="AM7825" s="419"/>
      <c r="AN7825" s="403"/>
      <c r="AO7825" s="419"/>
      <c r="AP7825" s="419"/>
      <c r="AQ7825" s="419"/>
      <c r="AR7825" s="419"/>
      <c r="AS7825" s="419"/>
      <c r="AT7825" s="419"/>
      <c r="AU7825" s="419"/>
      <c r="AV7825" s="419"/>
      <c r="AX7825" s="419"/>
      <c r="AY7825" s="419"/>
      <c r="AZ7825" s="419"/>
      <c r="BB7825" s="419"/>
      <c r="BC7825" s="419"/>
      <c r="BD7825" s="419"/>
      <c r="BF7825" s="419"/>
      <c r="BG7825" s="419"/>
      <c r="BH7825" s="419"/>
      <c r="BJ7825" s="419"/>
      <c r="BK7825" s="419"/>
      <c r="BL7825" s="419"/>
      <c r="BN7825" s="419"/>
      <c r="BO7825" s="419"/>
      <c r="BP7825" s="419"/>
      <c r="BR7825" s="419"/>
      <c r="BS7825" s="419"/>
      <c r="BT7825" s="419"/>
      <c r="BV7825" s="419"/>
      <c r="BW7825" s="419"/>
      <c r="BX7825" s="397"/>
      <c r="BZ7825" s="449"/>
      <c r="CB7825" s="419"/>
      <c r="CC7825" s="419"/>
      <c r="CD7825" s="419"/>
      <c r="CF7825" s="419"/>
      <c r="CG7825" s="419"/>
      <c r="CH7825" s="419"/>
    </row>
    <row r="7826" spans="3:86" ht="21" thickBot="1">
      <c r="C7826" s="425"/>
      <c r="P7826" s="431"/>
      <c r="R7826" s="419"/>
      <c r="S7826" s="446"/>
      <c r="T7826" s="419"/>
      <c r="V7826" s="196"/>
      <c r="W7826" s="419"/>
      <c r="X7826" s="419"/>
      <c r="Z7826" s="419"/>
      <c r="AA7826" s="419"/>
      <c r="AB7826" s="419"/>
      <c r="AD7826" s="419"/>
      <c r="AE7826" s="419"/>
      <c r="AF7826" s="419"/>
      <c r="AH7826" s="419"/>
      <c r="AI7826" s="419"/>
      <c r="AJ7826" s="419"/>
      <c r="AL7826" s="419"/>
      <c r="AM7826" s="419"/>
      <c r="AN7826" s="403"/>
      <c r="AO7826" s="419"/>
      <c r="AP7826" s="419"/>
      <c r="AQ7826" s="419"/>
      <c r="AR7826" s="419"/>
      <c r="AS7826" s="419"/>
      <c r="AT7826" s="419"/>
      <c r="AU7826" s="419"/>
      <c r="AV7826" s="419"/>
      <c r="AX7826" s="419"/>
      <c r="AY7826" s="419"/>
      <c r="AZ7826" s="419"/>
      <c r="BB7826" s="419"/>
      <c r="BC7826" s="419"/>
      <c r="BD7826" s="419"/>
      <c r="BF7826" s="419"/>
      <c r="BG7826" s="419"/>
      <c r="BH7826" s="419"/>
      <c r="BJ7826" s="419"/>
      <c r="BK7826" s="419"/>
      <c r="BL7826" s="419"/>
      <c r="BN7826" s="419"/>
      <c r="BO7826" s="419"/>
      <c r="BP7826" s="419"/>
      <c r="BR7826" s="419"/>
      <c r="BS7826" s="419"/>
      <c r="BT7826" s="419"/>
      <c r="BV7826" s="419"/>
      <c r="BW7826" s="419"/>
      <c r="BX7826" s="397"/>
      <c r="BZ7826" s="449"/>
      <c r="CB7826" s="419"/>
      <c r="CC7826" s="419"/>
      <c r="CD7826" s="419"/>
      <c r="CF7826" s="419"/>
      <c r="CG7826" s="419"/>
      <c r="CH7826" s="419"/>
    </row>
    <row r="7827" spans="3:86" ht="21" thickBot="1">
      <c r="C7827" s="425"/>
      <c r="P7827" s="431"/>
      <c r="R7827" s="419"/>
      <c r="S7827" s="446"/>
      <c r="T7827" s="419"/>
      <c r="V7827" s="196"/>
      <c r="W7827" s="419"/>
      <c r="X7827" s="419"/>
      <c r="Z7827" s="419"/>
      <c r="AA7827" s="419"/>
      <c r="AB7827" s="419"/>
      <c r="AD7827" s="419"/>
      <c r="AE7827" s="419"/>
      <c r="AF7827" s="419"/>
      <c r="AH7827" s="419"/>
      <c r="AI7827" s="419"/>
      <c r="AJ7827" s="419"/>
      <c r="AL7827" s="419"/>
      <c r="AM7827" s="419"/>
      <c r="AN7827" s="403"/>
      <c r="AO7827" s="419"/>
      <c r="AP7827" s="419"/>
      <c r="AQ7827" s="419"/>
      <c r="AR7827" s="419"/>
      <c r="AS7827" s="419"/>
      <c r="AT7827" s="419"/>
      <c r="AU7827" s="419"/>
      <c r="AV7827" s="419"/>
      <c r="AX7827" s="419"/>
      <c r="AY7827" s="419"/>
      <c r="AZ7827" s="419"/>
      <c r="BB7827" s="419"/>
      <c r="BC7827" s="419"/>
      <c r="BD7827" s="419"/>
      <c r="BF7827" s="419"/>
      <c r="BG7827" s="419"/>
      <c r="BH7827" s="419"/>
      <c r="BJ7827" s="419"/>
      <c r="BK7827" s="419"/>
      <c r="BL7827" s="419"/>
      <c r="BN7827" s="419"/>
      <c r="BO7827" s="419"/>
      <c r="BP7827" s="419"/>
      <c r="BR7827" s="419"/>
      <c r="BS7827" s="419"/>
      <c r="BT7827" s="419"/>
      <c r="BV7827" s="419"/>
      <c r="BW7827" s="419"/>
      <c r="BX7827" s="397"/>
      <c r="BZ7827" s="449"/>
      <c r="CB7827" s="419"/>
      <c r="CC7827" s="419"/>
      <c r="CD7827" s="419"/>
      <c r="CF7827" s="419"/>
      <c r="CG7827" s="419"/>
      <c r="CH7827" s="419"/>
    </row>
    <row r="7828" spans="3:86" ht="21" thickBot="1">
      <c r="C7828" s="425"/>
      <c r="P7828" s="431"/>
      <c r="R7828" s="419"/>
      <c r="S7828" s="446"/>
      <c r="T7828" s="419"/>
      <c r="V7828" s="196"/>
      <c r="W7828" s="419"/>
      <c r="X7828" s="419"/>
      <c r="Z7828" s="419"/>
      <c r="AA7828" s="419"/>
      <c r="AB7828" s="419"/>
      <c r="AD7828" s="419"/>
      <c r="AE7828" s="419"/>
      <c r="AF7828" s="419"/>
      <c r="AH7828" s="419"/>
      <c r="AI7828" s="419"/>
      <c r="AJ7828" s="419"/>
      <c r="AL7828" s="419"/>
      <c r="AM7828" s="419"/>
      <c r="AN7828" s="403"/>
      <c r="AO7828" s="419"/>
      <c r="AP7828" s="419"/>
      <c r="AQ7828" s="419"/>
      <c r="AR7828" s="419"/>
      <c r="AS7828" s="419"/>
      <c r="AT7828" s="419"/>
      <c r="AU7828" s="419"/>
      <c r="AV7828" s="419"/>
      <c r="AX7828" s="419"/>
      <c r="AY7828" s="419"/>
      <c r="AZ7828" s="419"/>
      <c r="BB7828" s="419"/>
      <c r="BC7828" s="419"/>
      <c r="BD7828" s="419"/>
      <c r="BF7828" s="419"/>
      <c r="BG7828" s="419"/>
      <c r="BH7828" s="419"/>
      <c r="BJ7828" s="419"/>
      <c r="BK7828" s="419"/>
      <c r="BL7828" s="419"/>
      <c r="BN7828" s="419"/>
      <c r="BO7828" s="419"/>
      <c r="BP7828" s="419"/>
      <c r="BR7828" s="419"/>
      <c r="BS7828" s="419"/>
      <c r="BT7828" s="419"/>
      <c r="BV7828" s="419"/>
      <c r="BW7828" s="419"/>
      <c r="BX7828" s="397"/>
      <c r="BZ7828" s="449"/>
      <c r="CB7828" s="419"/>
      <c r="CC7828" s="419"/>
      <c r="CD7828" s="419"/>
      <c r="CF7828" s="419"/>
      <c r="CG7828" s="419"/>
      <c r="CH7828" s="419"/>
    </row>
    <row r="7829" spans="3:86" ht="21" thickBot="1">
      <c r="C7829" s="425"/>
      <c r="P7829" s="431"/>
      <c r="R7829" s="419"/>
      <c r="S7829" s="446"/>
      <c r="T7829" s="419"/>
      <c r="V7829" s="196"/>
      <c r="W7829" s="419"/>
      <c r="X7829" s="419"/>
      <c r="Z7829" s="419"/>
      <c r="AA7829" s="419"/>
      <c r="AB7829" s="419"/>
      <c r="AD7829" s="419"/>
      <c r="AE7829" s="419"/>
      <c r="AF7829" s="419"/>
      <c r="AH7829" s="419"/>
      <c r="AI7829" s="419"/>
      <c r="AJ7829" s="419"/>
      <c r="AL7829" s="419"/>
      <c r="AM7829" s="419"/>
      <c r="AN7829" s="403"/>
      <c r="AO7829" s="419"/>
      <c r="AP7829" s="419"/>
      <c r="AQ7829" s="419"/>
      <c r="AR7829" s="419"/>
      <c r="AS7829" s="419"/>
      <c r="AT7829" s="419"/>
      <c r="AU7829" s="419"/>
      <c r="AV7829" s="419"/>
      <c r="AX7829" s="419"/>
      <c r="AY7829" s="419"/>
      <c r="AZ7829" s="419"/>
      <c r="BB7829" s="419"/>
      <c r="BC7829" s="419"/>
      <c r="BD7829" s="419"/>
      <c r="BF7829" s="419"/>
      <c r="BG7829" s="419"/>
      <c r="BH7829" s="419"/>
      <c r="BJ7829" s="419"/>
      <c r="BK7829" s="419"/>
      <c r="BL7829" s="419"/>
      <c r="BN7829" s="419"/>
      <c r="BO7829" s="419"/>
      <c r="BP7829" s="419"/>
      <c r="BR7829" s="419"/>
      <c r="BS7829" s="419"/>
      <c r="BT7829" s="419"/>
      <c r="BV7829" s="419"/>
      <c r="BW7829" s="419"/>
      <c r="BX7829" s="397"/>
      <c r="BZ7829" s="449"/>
      <c r="CB7829" s="419"/>
      <c r="CC7829" s="419"/>
      <c r="CD7829" s="419"/>
      <c r="CF7829" s="419"/>
      <c r="CG7829" s="419"/>
      <c r="CH7829" s="419"/>
    </row>
    <row r="7830" spans="3:86" ht="21" thickBot="1">
      <c r="C7830" s="425"/>
      <c r="P7830" s="431"/>
      <c r="R7830" s="419"/>
      <c r="S7830" s="446"/>
      <c r="T7830" s="419"/>
      <c r="V7830" s="196"/>
      <c r="W7830" s="419"/>
      <c r="X7830" s="419"/>
      <c r="Z7830" s="419"/>
      <c r="AA7830" s="419"/>
      <c r="AB7830" s="419"/>
      <c r="AD7830" s="419"/>
      <c r="AE7830" s="419"/>
      <c r="AF7830" s="419"/>
      <c r="AH7830" s="419"/>
      <c r="AI7830" s="419"/>
      <c r="AJ7830" s="419"/>
      <c r="AL7830" s="419"/>
      <c r="AM7830" s="419"/>
      <c r="AN7830" s="403"/>
      <c r="AO7830" s="419"/>
      <c r="AP7830" s="419"/>
      <c r="AQ7830" s="419"/>
      <c r="AR7830" s="419"/>
      <c r="AS7830" s="419"/>
      <c r="AT7830" s="419"/>
      <c r="AU7830" s="419"/>
      <c r="AV7830" s="419"/>
      <c r="AX7830" s="419"/>
      <c r="AY7830" s="419"/>
      <c r="AZ7830" s="419"/>
      <c r="BB7830" s="419"/>
      <c r="BC7830" s="419"/>
      <c r="BD7830" s="419"/>
      <c r="BF7830" s="419"/>
      <c r="BG7830" s="419"/>
      <c r="BH7830" s="419"/>
      <c r="BJ7830" s="419"/>
      <c r="BK7830" s="419"/>
      <c r="BL7830" s="419"/>
      <c r="BN7830" s="419"/>
      <c r="BO7830" s="419"/>
      <c r="BP7830" s="419"/>
      <c r="BR7830" s="419"/>
      <c r="BS7830" s="419"/>
      <c r="BT7830" s="419"/>
      <c r="BV7830" s="419"/>
      <c r="BW7830" s="419"/>
      <c r="BX7830" s="397"/>
      <c r="BZ7830" s="449"/>
      <c r="CB7830" s="419"/>
      <c r="CC7830" s="419"/>
      <c r="CD7830" s="419"/>
      <c r="CF7830" s="419"/>
      <c r="CG7830" s="419"/>
      <c r="CH7830" s="419"/>
    </row>
    <row r="7831" spans="3:86" ht="21" thickBot="1">
      <c r="C7831" s="425"/>
      <c r="P7831" s="431"/>
      <c r="R7831" s="419"/>
      <c r="S7831" s="446"/>
      <c r="T7831" s="419"/>
      <c r="V7831" s="196"/>
      <c r="W7831" s="419"/>
      <c r="X7831" s="419"/>
      <c r="Z7831" s="419"/>
      <c r="AA7831" s="419"/>
      <c r="AB7831" s="419"/>
      <c r="AD7831" s="419"/>
      <c r="AE7831" s="419"/>
      <c r="AF7831" s="419"/>
      <c r="AH7831" s="419"/>
      <c r="AI7831" s="419"/>
      <c r="AJ7831" s="419"/>
      <c r="AL7831" s="419"/>
      <c r="AM7831" s="419"/>
      <c r="AN7831" s="403"/>
      <c r="AO7831" s="419"/>
      <c r="AP7831" s="419"/>
      <c r="AQ7831" s="419"/>
      <c r="AR7831" s="419"/>
      <c r="AS7831" s="419"/>
      <c r="AT7831" s="419"/>
      <c r="AU7831" s="419"/>
      <c r="AV7831" s="419"/>
      <c r="AX7831" s="419"/>
      <c r="AY7831" s="419"/>
      <c r="AZ7831" s="419"/>
      <c r="BB7831" s="419"/>
      <c r="BC7831" s="419"/>
      <c r="BD7831" s="419"/>
      <c r="BF7831" s="419"/>
      <c r="BG7831" s="419"/>
      <c r="BH7831" s="419"/>
      <c r="BJ7831" s="419"/>
      <c r="BK7831" s="419"/>
      <c r="BL7831" s="419"/>
      <c r="BN7831" s="419"/>
      <c r="BO7831" s="419"/>
      <c r="BP7831" s="419"/>
      <c r="BR7831" s="419"/>
      <c r="BS7831" s="419"/>
      <c r="BT7831" s="419"/>
      <c r="BV7831" s="419"/>
      <c r="BW7831" s="419"/>
      <c r="BX7831" s="397"/>
      <c r="BZ7831" s="449"/>
      <c r="CB7831" s="419"/>
      <c r="CC7831" s="419"/>
      <c r="CD7831" s="419"/>
      <c r="CF7831" s="419"/>
      <c r="CG7831" s="419"/>
      <c r="CH7831" s="419"/>
    </row>
    <row r="7832" spans="3:86" ht="21" thickBot="1">
      <c r="C7832" s="425"/>
      <c r="P7832" s="431"/>
      <c r="R7832" s="419"/>
      <c r="S7832" s="446"/>
      <c r="T7832" s="419"/>
      <c r="V7832" s="196"/>
      <c r="W7832" s="419"/>
      <c r="X7832" s="419"/>
      <c r="Z7832" s="419"/>
      <c r="AA7832" s="419"/>
      <c r="AB7832" s="419"/>
      <c r="AD7832" s="419"/>
      <c r="AE7832" s="419"/>
      <c r="AF7832" s="419"/>
      <c r="AH7832" s="419"/>
      <c r="AI7832" s="419"/>
      <c r="AJ7832" s="419"/>
      <c r="AL7832" s="419"/>
      <c r="AM7832" s="419"/>
      <c r="AN7832" s="403"/>
      <c r="AO7832" s="419"/>
      <c r="AP7832" s="419"/>
      <c r="AQ7832" s="419"/>
      <c r="AR7832" s="419"/>
      <c r="AS7832" s="419"/>
      <c r="AT7832" s="419"/>
      <c r="AU7832" s="419"/>
      <c r="AV7832" s="419"/>
      <c r="AX7832" s="419"/>
      <c r="AY7832" s="419"/>
      <c r="AZ7832" s="419"/>
      <c r="BB7832" s="419"/>
      <c r="BC7832" s="419"/>
      <c r="BD7832" s="419"/>
      <c r="BF7832" s="419"/>
      <c r="BG7832" s="419"/>
      <c r="BH7832" s="419"/>
      <c r="BJ7832" s="419"/>
      <c r="BK7832" s="419"/>
      <c r="BL7832" s="419"/>
      <c r="BN7832" s="419"/>
      <c r="BO7832" s="419"/>
      <c r="BP7832" s="419"/>
      <c r="BR7832" s="419"/>
      <c r="BS7832" s="419"/>
      <c r="BT7832" s="419"/>
      <c r="BV7832" s="419"/>
      <c r="BW7832" s="419"/>
      <c r="BX7832" s="397"/>
      <c r="BZ7832" s="449"/>
      <c r="CB7832" s="419"/>
      <c r="CC7832" s="419"/>
      <c r="CD7832" s="419"/>
      <c r="CF7832" s="419"/>
      <c r="CG7832" s="419"/>
      <c r="CH7832" s="419"/>
    </row>
    <row r="7833" spans="3:86" ht="21" thickBot="1">
      <c r="C7833" s="425"/>
      <c r="P7833" s="431"/>
      <c r="R7833" s="419"/>
      <c r="S7833" s="446"/>
      <c r="T7833" s="419"/>
      <c r="V7833" s="196"/>
      <c r="W7833" s="419"/>
      <c r="X7833" s="419"/>
      <c r="Z7833" s="419"/>
      <c r="AA7833" s="419"/>
      <c r="AB7833" s="419"/>
      <c r="AD7833" s="419"/>
      <c r="AE7833" s="419"/>
      <c r="AF7833" s="419"/>
      <c r="AH7833" s="419"/>
      <c r="AI7833" s="419"/>
      <c r="AJ7833" s="419"/>
      <c r="AL7833" s="419"/>
      <c r="AM7833" s="419"/>
      <c r="AN7833" s="403"/>
      <c r="AO7833" s="419"/>
      <c r="AP7833" s="419"/>
      <c r="AQ7833" s="419"/>
      <c r="AR7833" s="419"/>
      <c r="AS7833" s="419"/>
      <c r="AT7833" s="419"/>
      <c r="AU7833" s="419"/>
      <c r="AV7833" s="419"/>
      <c r="AX7833" s="419"/>
      <c r="AY7833" s="419"/>
      <c r="AZ7833" s="419"/>
      <c r="BB7833" s="419"/>
      <c r="BC7833" s="419"/>
      <c r="BD7833" s="419"/>
      <c r="BF7833" s="419"/>
      <c r="BG7833" s="419"/>
      <c r="BH7833" s="419"/>
      <c r="BJ7833" s="419"/>
      <c r="BK7833" s="419"/>
      <c r="BL7833" s="419"/>
      <c r="BN7833" s="419"/>
      <c r="BO7833" s="419"/>
      <c r="BP7833" s="419"/>
      <c r="BR7833" s="419"/>
      <c r="BS7833" s="419"/>
      <c r="BT7833" s="419"/>
      <c r="BV7833" s="419"/>
      <c r="BW7833" s="419"/>
      <c r="BX7833" s="397"/>
      <c r="BZ7833" s="449"/>
      <c r="CB7833" s="419"/>
      <c r="CC7833" s="419"/>
      <c r="CD7833" s="419"/>
      <c r="CF7833" s="419"/>
      <c r="CG7833" s="419"/>
      <c r="CH7833" s="419"/>
    </row>
    <row r="7834" spans="3:86" ht="21" thickBot="1">
      <c r="C7834" s="425"/>
      <c r="P7834" s="431"/>
      <c r="R7834" s="419"/>
      <c r="S7834" s="446"/>
      <c r="T7834" s="419"/>
      <c r="V7834" s="196"/>
      <c r="W7834" s="419"/>
      <c r="X7834" s="419"/>
      <c r="Z7834" s="419"/>
      <c r="AA7834" s="419"/>
      <c r="AB7834" s="419"/>
      <c r="AD7834" s="419"/>
      <c r="AE7834" s="419"/>
      <c r="AF7834" s="419"/>
      <c r="AH7834" s="419"/>
      <c r="AI7834" s="419"/>
      <c r="AJ7834" s="419"/>
      <c r="AL7834" s="419"/>
      <c r="AM7834" s="419"/>
      <c r="AN7834" s="403"/>
      <c r="AO7834" s="419"/>
      <c r="AP7834" s="419"/>
      <c r="AQ7834" s="419"/>
      <c r="AR7834" s="419"/>
      <c r="AS7834" s="419"/>
      <c r="AT7834" s="419"/>
      <c r="AU7834" s="419"/>
      <c r="AV7834" s="419"/>
      <c r="AX7834" s="419"/>
      <c r="AY7834" s="419"/>
      <c r="AZ7834" s="419"/>
      <c r="BB7834" s="419"/>
      <c r="BC7834" s="419"/>
      <c r="BD7834" s="419"/>
      <c r="BF7834" s="419"/>
      <c r="BG7834" s="419"/>
      <c r="BH7834" s="419"/>
      <c r="BJ7834" s="419"/>
      <c r="BK7834" s="419"/>
      <c r="BL7834" s="419"/>
      <c r="BN7834" s="419"/>
      <c r="BO7834" s="419"/>
      <c r="BP7834" s="419"/>
      <c r="BR7834" s="419"/>
      <c r="BS7834" s="419"/>
      <c r="BT7834" s="419"/>
      <c r="BV7834" s="419"/>
      <c r="BW7834" s="419"/>
      <c r="BX7834" s="397"/>
      <c r="BZ7834" s="449"/>
      <c r="CB7834" s="419"/>
      <c r="CC7834" s="419"/>
      <c r="CD7834" s="419"/>
      <c r="CF7834" s="419"/>
      <c r="CG7834" s="419"/>
      <c r="CH7834" s="419"/>
    </row>
    <row r="7835" spans="3:86" ht="21" thickBot="1">
      <c r="C7835" s="425"/>
      <c r="P7835" s="431"/>
      <c r="R7835" s="419"/>
      <c r="S7835" s="446"/>
      <c r="T7835" s="419"/>
      <c r="V7835" s="196"/>
      <c r="W7835" s="419"/>
      <c r="X7835" s="419"/>
      <c r="Z7835" s="419"/>
      <c r="AA7835" s="419"/>
      <c r="AB7835" s="419"/>
      <c r="AD7835" s="419"/>
      <c r="AE7835" s="419"/>
      <c r="AF7835" s="419"/>
      <c r="AH7835" s="419"/>
      <c r="AI7835" s="419"/>
      <c r="AJ7835" s="419"/>
      <c r="AL7835" s="419"/>
      <c r="AM7835" s="419"/>
      <c r="AN7835" s="403"/>
      <c r="AO7835" s="419"/>
      <c r="AP7835" s="419"/>
      <c r="AQ7835" s="419"/>
      <c r="AR7835" s="419"/>
      <c r="AS7835" s="419"/>
      <c r="AT7835" s="419"/>
      <c r="AU7835" s="419"/>
      <c r="AV7835" s="419"/>
      <c r="AX7835" s="419"/>
      <c r="AY7835" s="419"/>
      <c r="AZ7835" s="419"/>
      <c r="BB7835" s="419"/>
      <c r="BC7835" s="419"/>
      <c r="BD7835" s="419"/>
      <c r="BF7835" s="419"/>
      <c r="BG7835" s="419"/>
      <c r="BH7835" s="419"/>
      <c r="BJ7835" s="419"/>
      <c r="BK7835" s="419"/>
      <c r="BL7835" s="419"/>
      <c r="BN7835" s="419"/>
      <c r="BO7835" s="419"/>
      <c r="BP7835" s="419"/>
      <c r="BR7835" s="419"/>
      <c r="BS7835" s="419"/>
      <c r="BT7835" s="419"/>
      <c r="BV7835" s="419"/>
      <c r="BW7835" s="419"/>
      <c r="BX7835" s="397"/>
      <c r="BZ7835" s="449"/>
      <c r="CB7835" s="419"/>
      <c r="CC7835" s="419"/>
      <c r="CD7835" s="419"/>
      <c r="CF7835" s="419"/>
      <c r="CG7835" s="419"/>
      <c r="CH7835" s="419"/>
    </row>
    <row r="7836" spans="3:86" ht="21" thickBot="1">
      <c r="C7836" s="425"/>
      <c r="P7836" s="431"/>
      <c r="R7836" s="419"/>
      <c r="S7836" s="446"/>
      <c r="T7836" s="419"/>
      <c r="V7836" s="196"/>
      <c r="W7836" s="419"/>
      <c r="X7836" s="419"/>
      <c r="Z7836" s="419"/>
      <c r="AA7836" s="419"/>
      <c r="AB7836" s="419"/>
      <c r="AD7836" s="419"/>
      <c r="AE7836" s="419"/>
      <c r="AF7836" s="419"/>
      <c r="AH7836" s="419"/>
      <c r="AI7836" s="419"/>
      <c r="AJ7836" s="419"/>
      <c r="AL7836" s="419"/>
      <c r="AM7836" s="419"/>
      <c r="AN7836" s="403"/>
      <c r="AO7836" s="419"/>
      <c r="AP7836" s="419"/>
      <c r="AQ7836" s="419"/>
      <c r="AR7836" s="419"/>
      <c r="AS7836" s="419"/>
      <c r="AT7836" s="419"/>
      <c r="AU7836" s="419"/>
      <c r="AV7836" s="419"/>
      <c r="AX7836" s="419"/>
      <c r="AY7836" s="419"/>
      <c r="AZ7836" s="419"/>
      <c r="BB7836" s="419"/>
      <c r="BC7836" s="419"/>
      <c r="BD7836" s="419"/>
      <c r="BF7836" s="419"/>
      <c r="BG7836" s="419"/>
      <c r="BH7836" s="419"/>
      <c r="BJ7836" s="419"/>
      <c r="BK7836" s="419"/>
      <c r="BL7836" s="419"/>
      <c r="BN7836" s="419"/>
      <c r="BO7836" s="419"/>
      <c r="BP7836" s="419"/>
      <c r="BR7836" s="419"/>
      <c r="BS7836" s="419"/>
      <c r="BT7836" s="419"/>
      <c r="BV7836" s="419"/>
      <c r="BW7836" s="419"/>
      <c r="BX7836" s="397"/>
      <c r="BZ7836" s="449"/>
      <c r="CB7836" s="419"/>
      <c r="CC7836" s="419"/>
      <c r="CD7836" s="419"/>
      <c r="CF7836" s="419"/>
      <c r="CG7836" s="419"/>
      <c r="CH7836" s="419"/>
    </row>
    <row r="7837" spans="3:86" ht="21" thickBot="1">
      <c r="C7837" s="425"/>
      <c r="P7837" s="431"/>
      <c r="R7837" s="419"/>
      <c r="S7837" s="446"/>
      <c r="T7837" s="419"/>
      <c r="V7837" s="196"/>
      <c r="W7837" s="419"/>
      <c r="X7837" s="419"/>
      <c r="Z7837" s="419"/>
      <c r="AA7837" s="419"/>
      <c r="AB7837" s="419"/>
      <c r="AD7837" s="419"/>
      <c r="AE7837" s="419"/>
      <c r="AF7837" s="419"/>
      <c r="AH7837" s="419"/>
      <c r="AI7837" s="419"/>
      <c r="AJ7837" s="419"/>
      <c r="AL7837" s="419"/>
      <c r="AM7837" s="419"/>
      <c r="AN7837" s="403"/>
      <c r="AO7837" s="419"/>
      <c r="AP7837" s="419"/>
      <c r="AQ7837" s="419"/>
      <c r="AR7837" s="419"/>
      <c r="AS7837" s="419"/>
      <c r="AT7837" s="419"/>
      <c r="AU7837" s="419"/>
      <c r="AV7837" s="419"/>
      <c r="AX7837" s="419"/>
      <c r="AY7837" s="419"/>
      <c r="AZ7837" s="419"/>
      <c r="BB7837" s="419"/>
      <c r="BC7837" s="419"/>
      <c r="BD7837" s="419"/>
      <c r="BF7837" s="419"/>
      <c r="BG7837" s="419"/>
      <c r="BH7837" s="419"/>
      <c r="BJ7837" s="419"/>
      <c r="BK7837" s="419"/>
      <c r="BL7837" s="419"/>
      <c r="BN7837" s="419"/>
      <c r="BO7837" s="419"/>
      <c r="BP7837" s="419"/>
      <c r="BR7837" s="419"/>
      <c r="BS7837" s="419"/>
      <c r="BT7837" s="419"/>
      <c r="BV7837" s="419"/>
      <c r="BW7837" s="419"/>
      <c r="BX7837" s="397"/>
      <c r="BZ7837" s="449"/>
      <c r="CB7837" s="419"/>
      <c r="CC7837" s="419"/>
      <c r="CD7837" s="419"/>
      <c r="CF7837" s="419"/>
      <c r="CG7837" s="419"/>
      <c r="CH7837" s="419"/>
    </row>
    <row r="7838" spans="3:86" ht="21" thickBot="1">
      <c r="C7838" s="425"/>
      <c r="P7838" s="431"/>
      <c r="R7838" s="419"/>
      <c r="S7838" s="446"/>
      <c r="T7838" s="419"/>
      <c r="V7838" s="196"/>
      <c r="W7838" s="419"/>
      <c r="X7838" s="419"/>
      <c r="Z7838" s="419"/>
      <c r="AA7838" s="419"/>
      <c r="AB7838" s="419"/>
      <c r="AD7838" s="419"/>
      <c r="AE7838" s="419"/>
      <c r="AF7838" s="419"/>
      <c r="AH7838" s="419"/>
      <c r="AI7838" s="419"/>
      <c r="AJ7838" s="419"/>
      <c r="AL7838" s="419"/>
      <c r="AM7838" s="419"/>
      <c r="AN7838" s="403"/>
      <c r="AO7838" s="419"/>
      <c r="AP7838" s="419"/>
      <c r="AQ7838" s="419"/>
      <c r="AR7838" s="419"/>
      <c r="AS7838" s="419"/>
      <c r="AT7838" s="419"/>
      <c r="AU7838" s="419"/>
      <c r="AV7838" s="419"/>
      <c r="AX7838" s="419"/>
      <c r="AY7838" s="419"/>
      <c r="AZ7838" s="419"/>
      <c r="BB7838" s="419"/>
      <c r="BC7838" s="419"/>
      <c r="BD7838" s="419"/>
      <c r="BF7838" s="419"/>
      <c r="BG7838" s="419"/>
      <c r="BH7838" s="419"/>
      <c r="BJ7838" s="419"/>
      <c r="BK7838" s="419"/>
      <c r="BL7838" s="419"/>
      <c r="BN7838" s="419"/>
      <c r="BO7838" s="419"/>
      <c r="BP7838" s="419"/>
      <c r="BR7838" s="419"/>
      <c r="BS7838" s="419"/>
      <c r="BT7838" s="419"/>
      <c r="BV7838" s="419"/>
      <c r="BW7838" s="419"/>
      <c r="BX7838" s="397"/>
      <c r="BZ7838" s="449"/>
      <c r="CB7838" s="419"/>
      <c r="CC7838" s="419"/>
      <c r="CD7838" s="419"/>
      <c r="CF7838" s="419"/>
      <c r="CG7838" s="419"/>
      <c r="CH7838" s="419"/>
    </row>
    <row r="7839" spans="3:86" ht="21" thickBot="1">
      <c r="C7839" s="425"/>
      <c r="P7839" s="431"/>
      <c r="R7839" s="419"/>
      <c r="S7839" s="446"/>
      <c r="T7839" s="419"/>
      <c r="V7839" s="196"/>
      <c r="W7839" s="419"/>
      <c r="X7839" s="419"/>
      <c r="Z7839" s="419"/>
      <c r="AA7839" s="419"/>
      <c r="AB7839" s="419"/>
      <c r="AD7839" s="419"/>
      <c r="AE7839" s="419"/>
      <c r="AF7839" s="419"/>
      <c r="AH7839" s="419"/>
      <c r="AI7839" s="419"/>
      <c r="AJ7839" s="419"/>
      <c r="AL7839" s="419"/>
      <c r="AM7839" s="419"/>
      <c r="AN7839" s="403"/>
      <c r="AO7839" s="419"/>
      <c r="AP7839" s="419"/>
      <c r="AQ7839" s="419"/>
      <c r="AR7839" s="419"/>
      <c r="AS7839" s="419"/>
      <c r="AT7839" s="419"/>
      <c r="AU7839" s="419"/>
      <c r="AV7839" s="419"/>
      <c r="AX7839" s="419"/>
      <c r="AY7839" s="419"/>
      <c r="AZ7839" s="419"/>
      <c r="BB7839" s="419"/>
      <c r="BC7839" s="419"/>
      <c r="BD7839" s="419"/>
      <c r="BF7839" s="419"/>
      <c r="BG7839" s="419"/>
      <c r="BH7839" s="419"/>
      <c r="BJ7839" s="419"/>
      <c r="BK7839" s="419"/>
      <c r="BL7839" s="419"/>
      <c r="BN7839" s="419"/>
      <c r="BO7839" s="419"/>
      <c r="BP7839" s="419"/>
      <c r="BR7839" s="419"/>
      <c r="BS7839" s="419"/>
      <c r="BT7839" s="419"/>
      <c r="BV7839" s="419"/>
      <c r="BW7839" s="419"/>
      <c r="BX7839" s="397"/>
      <c r="BZ7839" s="449"/>
      <c r="CB7839" s="419"/>
      <c r="CC7839" s="419"/>
      <c r="CD7839" s="419"/>
      <c r="CF7839" s="419"/>
      <c r="CG7839" s="419"/>
      <c r="CH7839" s="419"/>
    </row>
    <row r="7840" spans="3:86" ht="21" thickBot="1">
      <c r="C7840" s="425"/>
      <c r="P7840" s="431"/>
      <c r="R7840" s="419"/>
      <c r="S7840" s="446"/>
      <c r="T7840" s="419"/>
      <c r="V7840" s="196"/>
      <c r="W7840" s="419"/>
      <c r="X7840" s="419"/>
      <c r="Z7840" s="419"/>
      <c r="AA7840" s="419"/>
      <c r="AB7840" s="419"/>
      <c r="AD7840" s="419"/>
      <c r="AE7840" s="419"/>
      <c r="AF7840" s="419"/>
      <c r="AH7840" s="419"/>
      <c r="AI7840" s="419"/>
      <c r="AJ7840" s="419"/>
      <c r="AL7840" s="419"/>
      <c r="AM7840" s="419"/>
      <c r="AN7840" s="403"/>
      <c r="AO7840" s="419"/>
      <c r="AP7840" s="419"/>
      <c r="AQ7840" s="419"/>
      <c r="AR7840" s="419"/>
      <c r="AS7840" s="419"/>
      <c r="AT7840" s="419"/>
      <c r="AU7840" s="419"/>
      <c r="AV7840" s="419"/>
      <c r="AX7840" s="419"/>
      <c r="AY7840" s="419"/>
      <c r="AZ7840" s="419"/>
      <c r="BB7840" s="419"/>
      <c r="BC7840" s="419"/>
      <c r="BD7840" s="419"/>
      <c r="BF7840" s="419"/>
      <c r="BG7840" s="419"/>
      <c r="BH7840" s="419"/>
      <c r="BJ7840" s="419"/>
      <c r="BK7840" s="419"/>
      <c r="BL7840" s="419"/>
      <c r="BN7840" s="419"/>
      <c r="BO7840" s="419"/>
      <c r="BP7840" s="419"/>
      <c r="BR7840" s="419"/>
      <c r="BS7840" s="419"/>
      <c r="BT7840" s="419"/>
      <c r="BV7840" s="419"/>
      <c r="BW7840" s="419"/>
      <c r="BX7840" s="397"/>
      <c r="BZ7840" s="449"/>
      <c r="CB7840" s="419"/>
      <c r="CC7840" s="419"/>
      <c r="CD7840" s="419"/>
      <c r="CF7840" s="419"/>
      <c r="CG7840" s="419"/>
      <c r="CH7840" s="419"/>
    </row>
    <row r="7841" spans="3:86" ht="21" thickBot="1">
      <c r="C7841" s="425"/>
      <c r="P7841" s="431"/>
      <c r="R7841" s="419"/>
      <c r="S7841" s="446"/>
      <c r="T7841" s="419"/>
      <c r="V7841" s="196"/>
      <c r="W7841" s="419"/>
      <c r="X7841" s="419"/>
      <c r="Z7841" s="419"/>
      <c r="AA7841" s="419"/>
      <c r="AB7841" s="419"/>
      <c r="AD7841" s="419"/>
      <c r="AE7841" s="419"/>
      <c r="AF7841" s="419"/>
      <c r="AH7841" s="419"/>
      <c r="AI7841" s="419"/>
      <c r="AJ7841" s="419"/>
      <c r="AL7841" s="419"/>
      <c r="AM7841" s="419"/>
      <c r="AN7841" s="403"/>
      <c r="AO7841" s="419"/>
      <c r="AP7841" s="419"/>
      <c r="AQ7841" s="419"/>
      <c r="AR7841" s="419"/>
      <c r="AS7841" s="419"/>
      <c r="AT7841" s="419"/>
      <c r="AU7841" s="419"/>
      <c r="AV7841" s="419"/>
      <c r="AX7841" s="419"/>
      <c r="AY7841" s="419"/>
      <c r="AZ7841" s="419"/>
      <c r="BB7841" s="419"/>
      <c r="BC7841" s="419"/>
      <c r="BD7841" s="419"/>
      <c r="BF7841" s="419"/>
      <c r="BG7841" s="419"/>
      <c r="BH7841" s="419"/>
      <c r="BJ7841" s="419"/>
      <c r="BK7841" s="419"/>
      <c r="BL7841" s="419"/>
      <c r="BN7841" s="419"/>
      <c r="BO7841" s="419"/>
      <c r="BP7841" s="419"/>
      <c r="BR7841" s="419"/>
      <c r="BS7841" s="419"/>
      <c r="BT7841" s="419"/>
      <c r="BV7841" s="419"/>
      <c r="BW7841" s="419"/>
      <c r="BX7841" s="397"/>
      <c r="BZ7841" s="449"/>
      <c r="CB7841" s="419"/>
      <c r="CC7841" s="419"/>
      <c r="CD7841" s="419"/>
      <c r="CF7841" s="419"/>
      <c r="CG7841" s="419"/>
      <c r="CH7841" s="419"/>
    </row>
    <row r="7842" spans="3:86" ht="21" thickBot="1">
      <c r="C7842" s="425"/>
      <c r="P7842" s="431"/>
      <c r="R7842" s="419"/>
      <c r="S7842" s="446"/>
      <c r="T7842" s="419"/>
      <c r="V7842" s="196"/>
      <c r="W7842" s="419"/>
      <c r="X7842" s="419"/>
      <c r="Z7842" s="419"/>
      <c r="AA7842" s="419"/>
      <c r="AB7842" s="419"/>
      <c r="AD7842" s="419"/>
      <c r="AE7842" s="419"/>
      <c r="AF7842" s="419"/>
      <c r="AH7842" s="419"/>
      <c r="AI7842" s="419"/>
      <c r="AJ7842" s="419"/>
      <c r="AL7842" s="419"/>
      <c r="AM7842" s="419"/>
      <c r="AN7842" s="403"/>
      <c r="AO7842" s="419"/>
      <c r="AP7842" s="419"/>
      <c r="AQ7842" s="419"/>
      <c r="AR7842" s="419"/>
      <c r="AS7842" s="419"/>
      <c r="AT7842" s="419"/>
      <c r="AU7842" s="419"/>
      <c r="AV7842" s="419"/>
      <c r="AX7842" s="419"/>
      <c r="AY7842" s="419"/>
      <c r="AZ7842" s="419"/>
      <c r="BB7842" s="419"/>
      <c r="BC7842" s="419"/>
      <c r="BD7842" s="419"/>
      <c r="BF7842" s="419"/>
      <c r="BG7842" s="419"/>
      <c r="BH7842" s="419"/>
      <c r="BJ7842" s="419"/>
      <c r="BK7842" s="419"/>
      <c r="BL7842" s="419"/>
      <c r="BN7842" s="419"/>
      <c r="BO7842" s="419"/>
      <c r="BP7842" s="419"/>
      <c r="BR7842" s="419"/>
      <c r="BS7842" s="419"/>
      <c r="BT7842" s="419"/>
      <c r="BV7842" s="419"/>
      <c r="BW7842" s="419"/>
      <c r="BX7842" s="397"/>
      <c r="BZ7842" s="449"/>
      <c r="CB7842" s="419"/>
      <c r="CC7842" s="419"/>
      <c r="CD7842" s="419"/>
      <c r="CF7842" s="419"/>
      <c r="CG7842" s="419"/>
      <c r="CH7842" s="419"/>
    </row>
    <row r="7843" spans="3:86" ht="21" thickBot="1">
      <c r="C7843" s="425"/>
      <c r="P7843" s="431"/>
      <c r="R7843" s="419"/>
      <c r="S7843" s="446"/>
      <c r="T7843" s="419"/>
      <c r="V7843" s="196"/>
      <c r="W7843" s="419"/>
      <c r="X7843" s="419"/>
      <c r="Z7843" s="419"/>
      <c r="AA7843" s="419"/>
      <c r="AB7843" s="419"/>
      <c r="AD7843" s="419"/>
      <c r="AE7843" s="419"/>
      <c r="AF7843" s="419"/>
      <c r="AH7843" s="419"/>
      <c r="AI7843" s="419"/>
      <c r="AJ7843" s="419"/>
      <c r="AL7843" s="419"/>
      <c r="AM7843" s="419"/>
      <c r="AN7843" s="403"/>
      <c r="AO7843" s="419"/>
      <c r="AP7843" s="419"/>
      <c r="AQ7843" s="419"/>
      <c r="AR7843" s="419"/>
      <c r="AS7843" s="419"/>
      <c r="AT7843" s="419"/>
      <c r="AU7843" s="419"/>
      <c r="AV7843" s="419"/>
      <c r="AX7843" s="419"/>
      <c r="AY7843" s="419"/>
      <c r="AZ7843" s="419"/>
      <c r="BB7843" s="419"/>
      <c r="BC7843" s="419"/>
      <c r="BD7843" s="419"/>
      <c r="BF7843" s="419"/>
      <c r="BG7843" s="419"/>
      <c r="BH7843" s="419"/>
      <c r="BJ7843" s="419"/>
      <c r="BK7843" s="419"/>
      <c r="BL7843" s="419"/>
      <c r="BN7843" s="419"/>
      <c r="BO7843" s="419"/>
      <c r="BP7843" s="419"/>
      <c r="BR7843" s="419"/>
      <c r="BS7843" s="419"/>
      <c r="BT7843" s="419"/>
      <c r="BV7843" s="419"/>
      <c r="BW7843" s="419"/>
      <c r="BX7843" s="397"/>
      <c r="BZ7843" s="449"/>
      <c r="CB7843" s="419"/>
      <c r="CC7843" s="419"/>
      <c r="CD7843" s="419"/>
      <c r="CF7843" s="419"/>
      <c r="CG7843" s="419"/>
      <c r="CH7843" s="419"/>
    </row>
    <row r="7844" spans="3:86" ht="21" thickBot="1">
      <c r="C7844" s="425"/>
      <c r="P7844" s="431"/>
      <c r="R7844" s="419"/>
      <c r="S7844" s="446"/>
      <c r="T7844" s="419"/>
      <c r="V7844" s="196"/>
      <c r="W7844" s="419"/>
      <c r="X7844" s="419"/>
      <c r="Z7844" s="419"/>
      <c r="AA7844" s="419"/>
      <c r="AB7844" s="419"/>
      <c r="AD7844" s="419"/>
      <c r="AE7844" s="419"/>
      <c r="AF7844" s="419"/>
      <c r="AH7844" s="419"/>
      <c r="AI7844" s="419"/>
      <c r="AJ7844" s="419"/>
      <c r="AL7844" s="419"/>
      <c r="AM7844" s="419"/>
      <c r="AN7844" s="403"/>
      <c r="AO7844" s="419"/>
      <c r="AP7844" s="419"/>
      <c r="AQ7844" s="419"/>
      <c r="AR7844" s="419"/>
      <c r="AS7844" s="419"/>
      <c r="AT7844" s="419"/>
      <c r="AU7844" s="419"/>
      <c r="AV7844" s="419"/>
      <c r="AX7844" s="419"/>
      <c r="AY7844" s="419"/>
      <c r="AZ7844" s="419"/>
      <c r="BB7844" s="419"/>
      <c r="BC7844" s="419"/>
      <c r="BD7844" s="419"/>
      <c r="BF7844" s="419"/>
      <c r="BG7844" s="419"/>
      <c r="BH7844" s="419"/>
      <c r="BJ7844" s="419"/>
      <c r="BK7844" s="419"/>
      <c r="BL7844" s="419"/>
      <c r="BN7844" s="419"/>
      <c r="BO7844" s="419"/>
      <c r="BP7844" s="419"/>
      <c r="BR7844" s="419"/>
      <c r="BS7844" s="419"/>
      <c r="BT7844" s="419"/>
      <c r="BV7844" s="419"/>
      <c r="BW7844" s="419"/>
      <c r="BX7844" s="397"/>
      <c r="BZ7844" s="449"/>
      <c r="CB7844" s="419"/>
      <c r="CC7844" s="419"/>
      <c r="CD7844" s="419"/>
      <c r="CF7844" s="419"/>
      <c r="CG7844" s="419"/>
      <c r="CH7844" s="419"/>
    </row>
    <row r="7845" spans="3:86" ht="21" thickBot="1">
      <c r="C7845" s="425"/>
      <c r="P7845" s="431"/>
      <c r="R7845" s="419"/>
      <c r="S7845" s="446"/>
      <c r="T7845" s="419"/>
      <c r="V7845" s="196"/>
      <c r="W7845" s="419"/>
      <c r="X7845" s="419"/>
      <c r="Z7845" s="419"/>
      <c r="AA7845" s="419"/>
      <c r="AB7845" s="419"/>
      <c r="AD7845" s="419"/>
      <c r="AE7845" s="419"/>
      <c r="AF7845" s="419"/>
      <c r="AH7845" s="419"/>
      <c r="AI7845" s="419"/>
      <c r="AJ7845" s="419"/>
      <c r="AL7845" s="419"/>
      <c r="AM7845" s="419"/>
      <c r="AN7845" s="403"/>
      <c r="AO7845" s="419"/>
      <c r="AP7845" s="419"/>
      <c r="AQ7845" s="419"/>
      <c r="AR7845" s="419"/>
      <c r="AS7845" s="419"/>
      <c r="AT7845" s="419"/>
      <c r="AU7845" s="419"/>
      <c r="AV7845" s="419"/>
      <c r="AX7845" s="419"/>
      <c r="AY7845" s="419"/>
      <c r="AZ7845" s="419"/>
      <c r="BB7845" s="419"/>
      <c r="BC7845" s="419"/>
      <c r="BD7845" s="419"/>
      <c r="BF7845" s="419"/>
      <c r="BG7845" s="419"/>
      <c r="BH7845" s="419"/>
      <c r="BJ7845" s="419"/>
      <c r="BK7845" s="419"/>
      <c r="BL7845" s="419"/>
      <c r="BN7845" s="419"/>
      <c r="BO7845" s="419"/>
      <c r="BP7845" s="419"/>
      <c r="BR7845" s="419"/>
      <c r="BS7845" s="419"/>
      <c r="BT7845" s="419"/>
      <c r="BV7845" s="419"/>
      <c r="BW7845" s="419"/>
      <c r="BX7845" s="397"/>
      <c r="BZ7845" s="449"/>
      <c r="CB7845" s="419"/>
      <c r="CC7845" s="419"/>
      <c r="CD7845" s="419"/>
      <c r="CF7845" s="419"/>
      <c r="CG7845" s="419"/>
      <c r="CH7845" s="419"/>
    </row>
    <row r="7846" spans="3:86" ht="21" thickBot="1">
      <c r="C7846" s="425"/>
      <c r="P7846" s="431"/>
      <c r="R7846" s="419"/>
      <c r="S7846" s="446"/>
      <c r="T7846" s="419"/>
      <c r="V7846" s="196"/>
      <c r="W7846" s="419"/>
      <c r="X7846" s="419"/>
      <c r="Z7846" s="419"/>
      <c r="AA7846" s="419"/>
      <c r="AB7846" s="419"/>
      <c r="AD7846" s="419"/>
      <c r="AE7846" s="419"/>
      <c r="AF7846" s="419"/>
      <c r="AH7846" s="419"/>
      <c r="AI7846" s="419"/>
      <c r="AJ7846" s="419"/>
      <c r="AL7846" s="419"/>
      <c r="AM7846" s="419"/>
      <c r="AN7846" s="403"/>
      <c r="AO7846" s="419"/>
      <c r="AP7846" s="419"/>
      <c r="AQ7846" s="419"/>
      <c r="AR7846" s="419"/>
      <c r="AS7846" s="419"/>
      <c r="AT7846" s="419"/>
      <c r="AU7846" s="419"/>
      <c r="AV7846" s="419"/>
      <c r="AX7846" s="419"/>
      <c r="AY7846" s="419"/>
      <c r="AZ7846" s="419"/>
      <c r="BB7846" s="419"/>
      <c r="BC7846" s="419"/>
      <c r="BD7846" s="419"/>
      <c r="BF7846" s="419"/>
      <c r="BG7846" s="419"/>
      <c r="BH7846" s="419"/>
      <c r="BJ7846" s="419"/>
      <c r="BK7846" s="419"/>
      <c r="BL7846" s="419"/>
      <c r="BN7846" s="419"/>
      <c r="BO7846" s="419"/>
      <c r="BP7846" s="419"/>
      <c r="BR7846" s="419"/>
      <c r="BS7846" s="419"/>
      <c r="BT7846" s="419"/>
      <c r="BV7846" s="419"/>
      <c r="BW7846" s="419"/>
      <c r="BX7846" s="397"/>
      <c r="BZ7846" s="449"/>
      <c r="CB7846" s="419"/>
      <c r="CC7846" s="419"/>
      <c r="CD7846" s="419"/>
      <c r="CF7846" s="419"/>
      <c r="CG7846" s="419"/>
      <c r="CH7846" s="419"/>
    </row>
    <row r="7847" spans="3:86" ht="21" thickBot="1">
      <c r="C7847" s="425"/>
      <c r="P7847" s="431"/>
      <c r="R7847" s="419"/>
      <c r="S7847" s="446"/>
      <c r="T7847" s="419"/>
      <c r="V7847" s="196"/>
      <c r="W7847" s="419"/>
      <c r="X7847" s="419"/>
      <c r="Z7847" s="419"/>
      <c r="AA7847" s="419"/>
      <c r="AB7847" s="419"/>
      <c r="AD7847" s="419"/>
      <c r="AE7847" s="419"/>
      <c r="AF7847" s="419"/>
      <c r="AH7847" s="419"/>
      <c r="AI7847" s="419"/>
      <c r="AJ7847" s="419"/>
      <c r="AL7847" s="419"/>
      <c r="AM7847" s="419"/>
      <c r="AN7847" s="403"/>
      <c r="AO7847" s="419"/>
      <c r="AP7847" s="419"/>
      <c r="AQ7847" s="419"/>
      <c r="AR7847" s="419"/>
      <c r="AS7847" s="419"/>
      <c r="AT7847" s="419"/>
      <c r="AU7847" s="419"/>
      <c r="AV7847" s="419"/>
      <c r="AX7847" s="419"/>
      <c r="AY7847" s="419"/>
      <c r="AZ7847" s="419"/>
      <c r="BB7847" s="419"/>
      <c r="BC7847" s="419"/>
      <c r="BD7847" s="419"/>
      <c r="BF7847" s="419"/>
      <c r="BG7847" s="419"/>
      <c r="BH7847" s="419"/>
      <c r="BJ7847" s="419"/>
      <c r="BK7847" s="419"/>
      <c r="BL7847" s="419"/>
      <c r="BN7847" s="419"/>
      <c r="BO7847" s="419"/>
      <c r="BP7847" s="419"/>
      <c r="BR7847" s="419"/>
      <c r="BS7847" s="419"/>
      <c r="BT7847" s="419"/>
      <c r="BV7847" s="419"/>
      <c r="BW7847" s="419"/>
      <c r="BX7847" s="397"/>
      <c r="BZ7847" s="449"/>
      <c r="CB7847" s="419"/>
      <c r="CC7847" s="419"/>
      <c r="CD7847" s="419"/>
      <c r="CF7847" s="419"/>
      <c r="CG7847" s="419"/>
      <c r="CH7847" s="419"/>
    </row>
    <row r="7848" spans="3:86" ht="21" thickBot="1">
      <c r="C7848" s="425"/>
      <c r="P7848" s="431"/>
      <c r="R7848" s="419"/>
      <c r="S7848" s="446"/>
      <c r="T7848" s="419"/>
      <c r="V7848" s="196"/>
      <c r="W7848" s="419"/>
      <c r="X7848" s="419"/>
      <c r="Z7848" s="419"/>
      <c r="AA7848" s="419"/>
      <c r="AB7848" s="419"/>
      <c r="AD7848" s="419"/>
      <c r="AE7848" s="419"/>
      <c r="AF7848" s="419"/>
      <c r="AH7848" s="419"/>
      <c r="AI7848" s="419"/>
      <c r="AJ7848" s="419"/>
      <c r="AL7848" s="419"/>
      <c r="AM7848" s="419"/>
      <c r="AN7848" s="403"/>
      <c r="AO7848" s="419"/>
      <c r="AP7848" s="419"/>
      <c r="AQ7848" s="419"/>
      <c r="AR7848" s="419"/>
      <c r="AS7848" s="419"/>
      <c r="AT7848" s="419"/>
      <c r="AU7848" s="419"/>
      <c r="AV7848" s="419"/>
      <c r="AX7848" s="419"/>
      <c r="AY7848" s="419"/>
      <c r="AZ7848" s="419"/>
      <c r="BB7848" s="419"/>
      <c r="BC7848" s="419"/>
      <c r="BD7848" s="419"/>
      <c r="BF7848" s="419"/>
      <c r="BG7848" s="419"/>
      <c r="BH7848" s="419"/>
      <c r="BJ7848" s="419"/>
      <c r="BK7848" s="419"/>
      <c r="BL7848" s="419"/>
      <c r="BN7848" s="419"/>
      <c r="BO7848" s="419"/>
      <c r="BP7848" s="419"/>
      <c r="BR7848" s="419"/>
      <c r="BS7848" s="419"/>
      <c r="BT7848" s="419"/>
      <c r="BV7848" s="419"/>
      <c r="BW7848" s="419"/>
      <c r="BX7848" s="397"/>
      <c r="BZ7848" s="449"/>
      <c r="CB7848" s="419"/>
      <c r="CC7848" s="419"/>
      <c r="CD7848" s="419"/>
      <c r="CF7848" s="419"/>
      <c r="CG7848" s="419"/>
      <c r="CH7848" s="419"/>
    </row>
    <row r="7849" spans="3:86" ht="21" thickBot="1">
      <c r="C7849" s="425"/>
      <c r="P7849" s="431"/>
      <c r="R7849" s="419"/>
      <c r="S7849" s="446"/>
      <c r="T7849" s="419"/>
      <c r="V7849" s="196"/>
      <c r="W7849" s="419"/>
      <c r="X7849" s="419"/>
      <c r="Z7849" s="419"/>
      <c r="AA7849" s="419"/>
      <c r="AB7849" s="419"/>
      <c r="AD7849" s="419"/>
      <c r="AE7849" s="419"/>
      <c r="AF7849" s="419"/>
      <c r="AH7849" s="419"/>
      <c r="AI7849" s="419"/>
      <c r="AJ7849" s="419"/>
      <c r="AL7849" s="419"/>
      <c r="AM7849" s="419"/>
      <c r="AN7849" s="403"/>
      <c r="AO7849" s="419"/>
      <c r="AP7849" s="419"/>
      <c r="AQ7849" s="419"/>
      <c r="AR7849" s="419"/>
      <c r="AS7849" s="419"/>
      <c r="AT7849" s="419"/>
      <c r="AU7849" s="419"/>
      <c r="AV7849" s="419"/>
      <c r="AX7849" s="419"/>
      <c r="AY7849" s="419"/>
      <c r="AZ7849" s="419"/>
      <c r="BB7849" s="419"/>
      <c r="BC7849" s="419"/>
      <c r="BD7849" s="419"/>
      <c r="BF7849" s="419"/>
      <c r="BG7849" s="419"/>
      <c r="BH7849" s="419"/>
      <c r="BJ7849" s="419"/>
      <c r="BK7849" s="419"/>
      <c r="BL7849" s="419"/>
      <c r="BN7849" s="419"/>
      <c r="BO7849" s="419"/>
      <c r="BP7849" s="419"/>
      <c r="BR7849" s="419"/>
      <c r="BS7849" s="419"/>
      <c r="BT7849" s="419"/>
      <c r="BV7849" s="419"/>
      <c r="BW7849" s="419"/>
      <c r="BX7849" s="397"/>
      <c r="BZ7849" s="449"/>
      <c r="CB7849" s="419"/>
      <c r="CC7849" s="419"/>
      <c r="CD7849" s="419"/>
      <c r="CF7849" s="419"/>
      <c r="CG7849" s="419"/>
      <c r="CH7849" s="419"/>
    </row>
    <row r="7850" spans="3:86" ht="21" thickBot="1">
      <c r="C7850" s="425"/>
      <c r="P7850" s="431"/>
      <c r="R7850" s="419"/>
      <c r="S7850" s="446"/>
      <c r="T7850" s="419"/>
      <c r="V7850" s="196"/>
      <c r="W7850" s="419"/>
      <c r="X7850" s="419"/>
      <c r="Z7850" s="419"/>
      <c r="AA7850" s="419"/>
      <c r="AB7850" s="419"/>
      <c r="AD7850" s="419"/>
      <c r="AE7850" s="419"/>
      <c r="AF7850" s="419"/>
      <c r="AH7850" s="419"/>
      <c r="AI7850" s="419"/>
      <c r="AJ7850" s="419"/>
      <c r="AL7850" s="419"/>
      <c r="AM7850" s="419"/>
      <c r="AN7850" s="403"/>
      <c r="AO7850" s="419"/>
      <c r="AP7850" s="419"/>
      <c r="AQ7850" s="419"/>
      <c r="AR7850" s="419"/>
      <c r="AS7850" s="419"/>
      <c r="AT7850" s="419"/>
      <c r="AU7850" s="419"/>
      <c r="AV7850" s="419"/>
      <c r="AX7850" s="419"/>
      <c r="AY7850" s="419"/>
      <c r="AZ7850" s="419"/>
      <c r="BB7850" s="419"/>
      <c r="BC7850" s="419"/>
      <c r="BD7850" s="419"/>
      <c r="BF7850" s="419"/>
      <c r="BG7850" s="419"/>
      <c r="BH7850" s="419"/>
      <c r="BJ7850" s="419"/>
      <c r="BK7850" s="419"/>
      <c r="BL7850" s="419"/>
      <c r="BN7850" s="419"/>
      <c r="BO7850" s="419"/>
      <c r="BP7850" s="419"/>
      <c r="BR7850" s="419"/>
      <c r="BS7850" s="419"/>
      <c r="BT7850" s="419"/>
      <c r="BV7850" s="419"/>
      <c r="BW7850" s="419"/>
      <c r="BX7850" s="397"/>
      <c r="BZ7850" s="449"/>
      <c r="CB7850" s="419"/>
      <c r="CC7850" s="419"/>
      <c r="CD7850" s="419"/>
      <c r="CF7850" s="419"/>
      <c r="CG7850" s="419"/>
      <c r="CH7850" s="419"/>
    </row>
    <row r="7851" spans="3:86" ht="21" thickBot="1">
      <c r="C7851" s="425"/>
      <c r="P7851" s="431"/>
      <c r="R7851" s="419"/>
      <c r="S7851" s="446"/>
      <c r="T7851" s="419"/>
      <c r="V7851" s="196"/>
      <c r="W7851" s="419"/>
      <c r="X7851" s="419"/>
      <c r="Z7851" s="419"/>
      <c r="AA7851" s="419"/>
      <c r="AB7851" s="419"/>
      <c r="AD7851" s="419"/>
      <c r="AE7851" s="419"/>
      <c r="AF7851" s="419"/>
      <c r="AH7851" s="419"/>
      <c r="AI7851" s="419"/>
      <c r="AJ7851" s="419"/>
      <c r="AL7851" s="419"/>
      <c r="AM7851" s="419"/>
      <c r="AN7851" s="403"/>
      <c r="AO7851" s="419"/>
      <c r="AP7851" s="419"/>
      <c r="AQ7851" s="419"/>
      <c r="AR7851" s="419"/>
      <c r="AS7851" s="419"/>
      <c r="AT7851" s="419"/>
      <c r="AU7851" s="419"/>
      <c r="AV7851" s="419"/>
      <c r="AX7851" s="419"/>
      <c r="AY7851" s="419"/>
      <c r="AZ7851" s="419"/>
      <c r="BB7851" s="419"/>
      <c r="BC7851" s="419"/>
      <c r="BD7851" s="419"/>
      <c r="BF7851" s="419"/>
      <c r="BG7851" s="419"/>
      <c r="BH7851" s="419"/>
      <c r="BJ7851" s="419"/>
      <c r="BK7851" s="419"/>
      <c r="BL7851" s="419"/>
      <c r="BN7851" s="419"/>
      <c r="BO7851" s="419"/>
      <c r="BP7851" s="419"/>
      <c r="BR7851" s="419"/>
      <c r="BS7851" s="419"/>
      <c r="BT7851" s="419"/>
      <c r="BV7851" s="419"/>
      <c r="BW7851" s="419"/>
      <c r="BX7851" s="397"/>
      <c r="BZ7851" s="449"/>
      <c r="CB7851" s="419"/>
      <c r="CC7851" s="419"/>
      <c r="CD7851" s="419"/>
      <c r="CF7851" s="419"/>
      <c r="CG7851" s="419"/>
      <c r="CH7851" s="419"/>
    </row>
    <row r="7852" spans="3:86" ht="21" thickBot="1">
      <c r="C7852" s="425"/>
      <c r="P7852" s="431"/>
      <c r="R7852" s="419"/>
      <c r="S7852" s="446"/>
      <c r="T7852" s="419"/>
      <c r="V7852" s="196"/>
      <c r="W7852" s="419"/>
      <c r="X7852" s="419"/>
      <c r="Z7852" s="419"/>
      <c r="AA7852" s="419"/>
      <c r="AB7852" s="419"/>
      <c r="AD7852" s="419"/>
      <c r="AE7852" s="419"/>
      <c r="AF7852" s="419"/>
      <c r="AH7852" s="419"/>
      <c r="AI7852" s="419"/>
      <c r="AJ7852" s="419"/>
      <c r="AL7852" s="419"/>
      <c r="AM7852" s="419"/>
      <c r="AN7852" s="403"/>
      <c r="AO7852" s="419"/>
      <c r="AP7852" s="419"/>
      <c r="AQ7852" s="419"/>
      <c r="AR7852" s="419"/>
      <c r="AS7852" s="419"/>
      <c r="AT7852" s="419"/>
      <c r="AU7852" s="419"/>
      <c r="AV7852" s="419"/>
      <c r="AX7852" s="419"/>
      <c r="AY7852" s="419"/>
      <c r="AZ7852" s="419"/>
      <c r="BB7852" s="419"/>
      <c r="BC7852" s="419"/>
      <c r="BD7852" s="419"/>
      <c r="BF7852" s="419"/>
      <c r="BG7852" s="419"/>
      <c r="BH7852" s="419"/>
      <c r="BJ7852" s="419"/>
      <c r="BK7852" s="419"/>
      <c r="BL7852" s="419"/>
      <c r="BN7852" s="419"/>
      <c r="BO7852" s="419"/>
      <c r="BP7852" s="419"/>
      <c r="BR7852" s="419"/>
      <c r="BS7852" s="419"/>
      <c r="BT7852" s="419"/>
      <c r="BV7852" s="419"/>
      <c r="BW7852" s="419"/>
      <c r="BX7852" s="397"/>
      <c r="BZ7852" s="449"/>
      <c r="CB7852" s="419"/>
      <c r="CC7852" s="419"/>
      <c r="CD7852" s="419"/>
      <c r="CF7852" s="419"/>
      <c r="CG7852" s="419"/>
      <c r="CH7852" s="419"/>
    </row>
    <row r="7853" spans="3:86" ht="21" thickBot="1">
      <c r="C7853" s="425"/>
      <c r="P7853" s="431"/>
      <c r="R7853" s="419"/>
      <c r="S7853" s="446"/>
      <c r="T7853" s="419"/>
      <c r="V7853" s="196"/>
      <c r="W7853" s="419"/>
      <c r="X7853" s="419"/>
      <c r="Z7853" s="419"/>
      <c r="AA7853" s="419"/>
      <c r="AB7853" s="419"/>
      <c r="AD7853" s="419"/>
      <c r="AE7853" s="419"/>
      <c r="AF7853" s="419"/>
      <c r="AH7853" s="419"/>
      <c r="AI7853" s="419"/>
      <c r="AJ7853" s="419"/>
      <c r="AL7853" s="419"/>
      <c r="AM7853" s="419"/>
      <c r="AN7853" s="403"/>
      <c r="AO7853" s="419"/>
      <c r="AP7853" s="419"/>
      <c r="AQ7853" s="419"/>
      <c r="AR7853" s="419"/>
      <c r="AS7853" s="419"/>
      <c r="AT7853" s="419"/>
      <c r="AU7853" s="419"/>
      <c r="AV7853" s="419"/>
      <c r="AX7853" s="419"/>
      <c r="AY7853" s="419"/>
      <c r="AZ7853" s="419"/>
      <c r="BB7853" s="419"/>
      <c r="BC7853" s="419"/>
      <c r="BD7853" s="419"/>
      <c r="BF7853" s="419"/>
      <c r="BG7853" s="419"/>
      <c r="BH7853" s="419"/>
      <c r="BJ7853" s="419"/>
      <c r="BK7853" s="419"/>
      <c r="BL7853" s="419"/>
      <c r="BN7853" s="419"/>
      <c r="BO7853" s="419"/>
      <c r="BP7853" s="419"/>
      <c r="BR7853" s="419"/>
      <c r="BS7853" s="419"/>
      <c r="BT7853" s="419"/>
      <c r="BV7853" s="419"/>
      <c r="BW7853" s="419"/>
      <c r="BX7853" s="397"/>
      <c r="BZ7853" s="449"/>
      <c r="CB7853" s="419"/>
      <c r="CC7853" s="419"/>
      <c r="CD7853" s="419"/>
      <c r="CF7853" s="419"/>
      <c r="CG7853" s="419"/>
      <c r="CH7853" s="419"/>
    </row>
    <row r="7854" spans="3:86" ht="21" thickBot="1">
      <c r="C7854" s="425"/>
      <c r="P7854" s="431"/>
      <c r="R7854" s="419"/>
      <c r="S7854" s="446"/>
      <c r="T7854" s="419"/>
      <c r="V7854" s="196"/>
      <c r="W7854" s="419"/>
      <c r="X7854" s="419"/>
      <c r="Z7854" s="419"/>
      <c r="AA7854" s="419"/>
      <c r="AB7854" s="419"/>
      <c r="AD7854" s="419"/>
      <c r="AE7854" s="419"/>
      <c r="AF7854" s="419"/>
      <c r="AH7854" s="419"/>
      <c r="AI7854" s="419"/>
      <c r="AJ7854" s="419"/>
      <c r="AL7854" s="419"/>
      <c r="AM7854" s="419"/>
      <c r="AN7854" s="403"/>
      <c r="AO7854" s="419"/>
      <c r="AP7854" s="419"/>
      <c r="AQ7854" s="419"/>
      <c r="AR7854" s="419"/>
      <c r="AS7854" s="419"/>
      <c r="AT7854" s="419"/>
      <c r="AU7854" s="419"/>
      <c r="AV7854" s="419"/>
      <c r="AX7854" s="419"/>
      <c r="AY7854" s="419"/>
      <c r="AZ7854" s="419"/>
      <c r="BB7854" s="419"/>
      <c r="BC7854" s="419"/>
      <c r="BD7854" s="419"/>
      <c r="BF7854" s="419"/>
      <c r="BG7854" s="419"/>
      <c r="BH7854" s="419"/>
      <c r="BJ7854" s="419"/>
      <c r="BK7854" s="419"/>
      <c r="BL7854" s="419"/>
      <c r="BN7854" s="419"/>
      <c r="BO7854" s="419"/>
      <c r="BP7854" s="419"/>
      <c r="BR7854" s="419"/>
      <c r="BS7854" s="419"/>
      <c r="BT7854" s="419"/>
      <c r="BV7854" s="419"/>
      <c r="BW7854" s="419"/>
      <c r="BX7854" s="397"/>
      <c r="BZ7854" s="449"/>
      <c r="CB7854" s="419"/>
      <c r="CC7854" s="419"/>
      <c r="CD7854" s="419"/>
      <c r="CF7854" s="419"/>
      <c r="CG7854" s="419"/>
      <c r="CH7854" s="419"/>
    </row>
    <row r="7855" spans="3:86" ht="21" thickBot="1">
      <c r="C7855" s="425"/>
      <c r="P7855" s="431"/>
      <c r="R7855" s="419"/>
      <c r="S7855" s="446"/>
      <c r="T7855" s="419"/>
      <c r="V7855" s="196"/>
      <c r="W7855" s="419"/>
      <c r="X7855" s="419"/>
      <c r="Z7855" s="419"/>
      <c r="AA7855" s="419"/>
      <c r="AB7855" s="419"/>
      <c r="AD7855" s="419"/>
      <c r="AE7855" s="419"/>
      <c r="AF7855" s="419"/>
      <c r="AH7855" s="419"/>
      <c r="AI7855" s="419"/>
      <c r="AJ7855" s="419"/>
      <c r="AL7855" s="419"/>
      <c r="AM7855" s="419"/>
      <c r="AN7855" s="403"/>
      <c r="AO7855" s="419"/>
      <c r="AP7855" s="419"/>
      <c r="AQ7855" s="419"/>
      <c r="AR7855" s="419"/>
      <c r="AS7855" s="419"/>
      <c r="AT7855" s="419"/>
      <c r="AU7855" s="419"/>
      <c r="AV7855" s="419"/>
      <c r="AX7855" s="419"/>
      <c r="AY7855" s="419"/>
      <c r="AZ7855" s="419"/>
      <c r="BB7855" s="419"/>
      <c r="BC7855" s="419"/>
      <c r="BD7855" s="419"/>
      <c r="BF7855" s="419"/>
      <c r="BG7855" s="419"/>
      <c r="BH7855" s="419"/>
      <c r="BJ7855" s="419"/>
      <c r="BK7855" s="419"/>
      <c r="BL7855" s="419"/>
      <c r="BN7855" s="419"/>
      <c r="BO7855" s="419"/>
      <c r="BP7855" s="419"/>
      <c r="BR7855" s="419"/>
      <c r="BS7855" s="419"/>
      <c r="BT7855" s="419"/>
      <c r="BV7855" s="419"/>
      <c r="BW7855" s="419"/>
      <c r="BX7855" s="397"/>
      <c r="BZ7855" s="449"/>
      <c r="CB7855" s="419"/>
      <c r="CC7855" s="419"/>
      <c r="CD7855" s="419"/>
      <c r="CF7855" s="419"/>
      <c r="CG7855" s="419"/>
      <c r="CH7855" s="419"/>
    </row>
    <row r="7856" spans="3:86" ht="21" thickBot="1">
      <c r="C7856" s="425"/>
      <c r="P7856" s="431"/>
      <c r="R7856" s="419"/>
      <c r="S7856" s="446"/>
      <c r="T7856" s="419"/>
      <c r="V7856" s="196"/>
      <c r="W7856" s="419"/>
      <c r="X7856" s="419"/>
      <c r="Z7856" s="419"/>
      <c r="AA7856" s="419"/>
      <c r="AB7856" s="419"/>
      <c r="AD7856" s="419"/>
      <c r="AE7856" s="419"/>
      <c r="AF7856" s="419"/>
      <c r="AH7856" s="419"/>
      <c r="AI7856" s="419"/>
      <c r="AJ7856" s="419"/>
      <c r="AL7856" s="419"/>
      <c r="AM7856" s="419"/>
      <c r="AN7856" s="403"/>
      <c r="AO7856" s="419"/>
      <c r="AP7856" s="419"/>
      <c r="AQ7856" s="419"/>
      <c r="AR7856" s="419"/>
      <c r="AS7856" s="419"/>
      <c r="AT7856" s="419"/>
      <c r="AU7856" s="419"/>
      <c r="AV7856" s="419"/>
      <c r="AX7856" s="419"/>
      <c r="AY7856" s="419"/>
      <c r="AZ7856" s="419"/>
      <c r="BB7856" s="419"/>
      <c r="BC7856" s="419"/>
      <c r="BD7856" s="419"/>
      <c r="BF7856" s="419"/>
      <c r="BG7856" s="419"/>
      <c r="BH7856" s="419"/>
      <c r="BJ7856" s="419"/>
      <c r="BK7856" s="419"/>
      <c r="BL7856" s="419"/>
      <c r="BN7856" s="419"/>
      <c r="BO7856" s="419"/>
      <c r="BP7856" s="419"/>
      <c r="BR7856" s="419"/>
      <c r="BS7856" s="419"/>
      <c r="BT7856" s="419"/>
      <c r="BV7856" s="419"/>
      <c r="BW7856" s="419"/>
      <c r="BX7856" s="397"/>
      <c r="BZ7856" s="449"/>
      <c r="CB7856" s="419"/>
      <c r="CC7856" s="419"/>
      <c r="CD7856" s="419"/>
      <c r="CF7856" s="419"/>
      <c r="CG7856" s="419"/>
      <c r="CH7856" s="419"/>
    </row>
    <row r="7857" spans="3:86" ht="21" thickBot="1">
      <c r="C7857" s="425"/>
      <c r="P7857" s="431"/>
      <c r="R7857" s="419"/>
      <c r="S7857" s="446"/>
      <c r="T7857" s="419"/>
      <c r="V7857" s="196"/>
      <c r="W7857" s="419"/>
      <c r="X7857" s="419"/>
      <c r="Z7857" s="419"/>
      <c r="AA7857" s="419"/>
      <c r="AB7857" s="419"/>
      <c r="AD7857" s="419"/>
      <c r="AE7857" s="419"/>
      <c r="AF7857" s="419"/>
      <c r="AH7857" s="419"/>
      <c r="AI7857" s="419"/>
      <c r="AJ7857" s="419"/>
      <c r="AL7857" s="419"/>
      <c r="AM7857" s="419"/>
      <c r="AN7857" s="403"/>
      <c r="AO7857" s="419"/>
      <c r="AP7857" s="419"/>
      <c r="AQ7857" s="419"/>
      <c r="AR7857" s="419"/>
      <c r="AS7857" s="419"/>
      <c r="AT7857" s="419"/>
      <c r="AU7857" s="419"/>
      <c r="AV7857" s="419"/>
      <c r="AX7857" s="419"/>
      <c r="AY7857" s="419"/>
      <c r="AZ7857" s="419"/>
      <c r="BB7857" s="419"/>
      <c r="BC7857" s="419"/>
      <c r="BD7857" s="419"/>
      <c r="BF7857" s="419"/>
      <c r="BG7857" s="419"/>
      <c r="BH7857" s="419"/>
      <c r="BJ7857" s="419"/>
      <c r="BK7857" s="419"/>
      <c r="BL7857" s="419"/>
      <c r="BN7857" s="419"/>
      <c r="BO7857" s="419"/>
      <c r="BP7857" s="419"/>
      <c r="BR7857" s="419"/>
      <c r="BS7857" s="419"/>
      <c r="BT7857" s="419"/>
      <c r="BV7857" s="419"/>
      <c r="BW7857" s="419"/>
      <c r="BX7857" s="397"/>
      <c r="BZ7857" s="449"/>
      <c r="CB7857" s="419"/>
      <c r="CC7857" s="419"/>
      <c r="CD7857" s="419"/>
      <c r="CF7857" s="419"/>
      <c r="CG7857" s="419"/>
      <c r="CH7857" s="419"/>
    </row>
    <row r="7858" spans="3:86" ht="21" thickBot="1">
      <c r="C7858" s="425"/>
      <c r="P7858" s="431"/>
      <c r="R7858" s="419"/>
      <c r="S7858" s="446"/>
      <c r="T7858" s="419"/>
      <c r="V7858" s="196"/>
      <c r="W7858" s="419"/>
      <c r="X7858" s="419"/>
      <c r="Z7858" s="419"/>
      <c r="AA7858" s="419"/>
      <c r="AB7858" s="419"/>
      <c r="AD7858" s="419"/>
      <c r="AE7858" s="419"/>
      <c r="AF7858" s="419"/>
      <c r="AH7858" s="419"/>
      <c r="AI7858" s="419"/>
      <c r="AJ7858" s="419"/>
      <c r="AL7858" s="419"/>
      <c r="AM7858" s="419"/>
      <c r="AN7858" s="403"/>
      <c r="AO7858" s="419"/>
      <c r="AP7858" s="419"/>
      <c r="AQ7858" s="419"/>
      <c r="AR7858" s="419"/>
      <c r="AS7858" s="419"/>
      <c r="AT7858" s="419"/>
      <c r="AU7858" s="419"/>
      <c r="AV7858" s="419"/>
      <c r="AX7858" s="419"/>
      <c r="AY7858" s="419"/>
      <c r="AZ7858" s="419"/>
      <c r="BB7858" s="419"/>
      <c r="BC7858" s="419"/>
      <c r="BD7858" s="419"/>
      <c r="BF7858" s="419"/>
      <c r="BG7858" s="419"/>
      <c r="BH7858" s="419"/>
      <c r="BJ7858" s="419"/>
      <c r="BK7858" s="419"/>
      <c r="BL7858" s="419"/>
      <c r="BN7858" s="419"/>
      <c r="BO7858" s="419"/>
      <c r="BP7858" s="419"/>
      <c r="BR7858" s="419"/>
      <c r="BS7858" s="419"/>
      <c r="BT7858" s="419"/>
      <c r="BV7858" s="419"/>
      <c r="BW7858" s="419"/>
      <c r="BX7858" s="397"/>
      <c r="BZ7858" s="449"/>
      <c r="CB7858" s="419"/>
      <c r="CC7858" s="419"/>
      <c r="CD7858" s="419"/>
      <c r="CF7858" s="419"/>
      <c r="CG7858" s="419"/>
      <c r="CH7858" s="419"/>
    </row>
    <row r="7859" spans="3:86" ht="21" thickBot="1">
      <c r="C7859" s="425"/>
      <c r="P7859" s="431"/>
      <c r="R7859" s="419"/>
      <c r="S7859" s="446"/>
      <c r="T7859" s="419"/>
      <c r="V7859" s="196"/>
      <c r="W7859" s="419"/>
      <c r="X7859" s="419"/>
      <c r="Z7859" s="419"/>
      <c r="AA7859" s="419"/>
      <c r="AB7859" s="419"/>
      <c r="AD7859" s="419"/>
      <c r="AE7859" s="419"/>
      <c r="AF7859" s="419"/>
      <c r="AH7859" s="419"/>
      <c r="AI7859" s="419"/>
      <c r="AJ7859" s="419"/>
      <c r="AL7859" s="419"/>
      <c r="AM7859" s="419"/>
      <c r="AN7859" s="403"/>
      <c r="AO7859" s="419"/>
      <c r="AP7859" s="419"/>
      <c r="AQ7859" s="419"/>
      <c r="AR7859" s="419"/>
      <c r="AS7859" s="419"/>
      <c r="AT7859" s="419"/>
      <c r="AU7859" s="419"/>
      <c r="AV7859" s="419"/>
      <c r="AX7859" s="419"/>
      <c r="AY7859" s="419"/>
      <c r="AZ7859" s="419"/>
      <c r="BB7859" s="419"/>
      <c r="BC7859" s="419"/>
      <c r="BD7859" s="419"/>
      <c r="BF7859" s="419"/>
      <c r="BG7859" s="419"/>
      <c r="BH7859" s="419"/>
      <c r="BJ7859" s="419"/>
      <c r="BK7859" s="419"/>
      <c r="BL7859" s="419"/>
      <c r="BN7859" s="419"/>
      <c r="BO7859" s="419"/>
      <c r="BP7859" s="419"/>
      <c r="BR7859" s="419"/>
      <c r="BS7859" s="419"/>
      <c r="BT7859" s="419"/>
      <c r="BV7859" s="419"/>
      <c r="BW7859" s="419"/>
      <c r="BX7859" s="397"/>
      <c r="BZ7859" s="449"/>
      <c r="CB7859" s="419"/>
      <c r="CC7859" s="419"/>
      <c r="CD7859" s="419"/>
      <c r="CF7859" s="419"/>
      <c r="CG7859" s="419"/>
      <c r="CH7859" s="419"/>
    </row>
    <row r="7860" spans="3:86" ht="21" thickBot="1">
      <c r="C7860" s="425"/>
      <c r="P7860" s="431"/>
      <c r="R7860" s="419"/>
      <c r="S7860" s="446"/>
      <c r="T7860" s="419"/>
      <c r="V7860" s="196"/>
      <c r="W7860" s="419"/>
      <c r="X7860" s="419"/>
      <c r="Z7860" s="419"/>
      <c r="AA7860" s="419"/>
      <c r="AB7860" s="419"/>
      <c r="AD7860" s="419"/>
      <c r="AE7860" s="419"/>
      <c r="AF7860" s="419"/>
      <c r="AH7860" s="419"/>
      <c r="AI7860" s="419"/>
      <c r="AJ7860" s="419"/>
      <c r="AL7860" s="419"/>
      <c r="AM7860" s="419"/>
      <c r="AN7860" s="403"/>
      <c r="AO7860" s="419"/>
      <c r="AP7860" s="419"/>
      <c r="AQ7860" s="419"/>
      <c r="AR7860" s="419"/>
      <c r="AS7860" s="419"/>
      <c r="AT7860" s="419"/>
      <c r="AU7860" s="419"/>
      <c r="AV7860" s="419"/>
      <c r="AX7860" s="419"/>
      <c r="AY7860" s="419"/>
      <c r="AZ7860" s="419"/>
      <c r="BB7860" s="419"/>
      <c r="BC7860" s="419"/>
      <c r="BD7860" s="419"/>
      <c r="BF7860" s="419"/>
      <c r="BG7860" s="419"/>
      <c r="BH7860" s="419"/>
      <c r="BJ7860" s="419"/>
      <c r="BK7860" s="419"/>
      <c r="BL7860" s="419"/>
      <c r="BN7860" s="419"/>
      <c r="BO7860" s="419"/>
      <c r="BP7860" s="419"/>
      <c r="BR7860" s="419"/>
      <c r="BS7860" s="419"/>
      <c r="BT7860" s="419"/>
      <c r="BV7860" s="419"/>
      <c r="BW7860" s="419"/>
      <c r="BX7860" s="397"/>
      <c r="BZ7860" s="449"/>
      <c r="CB7860" s="419"/>
      <c r="CC7860" s="419"/>
      <c r="CD7860" s="419"/>
      <c r="CF7860" s="419"/>
      <c r="CG7860" s="419"/>
      <c r="CH7860" s="419"/>
    </row>
    <row r="7861" spans="3:86" ht="21" thickBot="1">
      <c r="C7861" s="425"/>
      <c r="P7861" s="431"/>
      <c r="R7861" s="419"/>
      <c r="S7861" s="446"/>
      <c r="T7861" s="419"/>
      <c r="V7861" s="196"/>
      <c r="W7861" s="419"/>
      <c r="X7861" s="419"/>
      <c r="Z7861" s="419"/>
      <c r="AA7861" s="419"/>
      <c r="AB7861" s="419"/>
      <c r="AD7861" s="419"/>
      <c r="AE7861" s="419"/>
      <c r="AF7861" s="419"/>
      <c r="AH7861" s="419"/>
      <c r="AI7861" s="419"/>
      <c r="AJ7861" s="419"/>
      <c r="AL7861" s="419"/>
      <c r="AM7861" s="419"/>
      <c r="AN7861" s="403"/>
      <c r="AO7861" s="419"/>
      <c r="AP7861" s="419"/>
      <c r="AQ7861" s="419"/>
      <c r="AR7861" s="419"/>
      <c r="AS7861" s="419"/>
      <c r="AT7861" s="419"/>
      <c r="AU7861" s="419"/>
      <c r="AV7861" s="419"/>
      <c r="AX7861" s="419"/>
      <c r="AY7861" s="419"/>
      <c r="AZ7861" s="419"/>
      <c r="BB7861" s="419"/>
      <c r="BC7861" s="419"/>
      <c r="BD7861" s="419"/>
      <c r="BF7861" s="419"/>
      <c r="BG7861" s="419"/>
      <c r="BH7861" s="419"/>
      <c r="BJ7861" s="419"/>
      <c r="BK7861" s="419"/>
      <c r="BL7861" s="419"/>
      <c r="BN7861" s="419"/>
      <c r="BO7861" s="419"/>
      <c r="BP7861" s="419"/>
      <c r="BR7861" s="419"/>
      <c r="BS7861" s="419"/>
      <c r="BT7861" s="419"/>
      <c r="BV7861" s="419"/>
      <c r="BW7861" s="419"/>
      <c r="BX7861" s="397"/>
      <c r="BZ7861" s="449"/>
      <c r="CB7861" s="419"/>
      <c r="CC7861" s="419"/>
      <c r="CD7861" s="419"/>
      <c r="CF7861" s="419"/>
      <c r="CG7861" s="419"/>
      <c r="CH7861" s="419"/>
    </row>
    <row r="7862" spans="3:86" ht="21" thickBot="1">
      <c r="C7862" s="425"/>
      <c r="P7862" s="431"/>
      <c r="R7862" s="419"/>
      <c r="S7862" s="446"/>
      <c r="T7862" s="419"/>
      <c r="V7862" s="196"/>
      <c r="W7862" s="419"/>
      <c r="X7862" s="419"/>
      <c r="Z7862" s="419"/>
      <c r="AA7862" s="419"/>
      <c r="AB7862" s="419"/>
      <c r="AD7862" s="419"/>
      <c r="AE7862" s="419"/>
      <c r="AF7862" s="419"/>
      <c r="AH7862" s="419"/>
      <c r="AI7862" s="419"/>
      <c r="AJ7862" s="419"/>
      <c r="AL7862" s="419"/>
      <c r="AM7862" s="419"/>
      <c r="AN7862" s="403"/>
      <c r="AO7862" s="419"/>
      <c r="AP7862" s="419"/>
      <c r="AQ7862" s="419"/>
      <c r="AR7862" s="419"/>
      <c r="AS7862" s="419"/>
      <c r="AT7862" s="419"/>
      <c r="AU7862" s="419"/>
      <c r="AV7862" s="419"/>
      <c r="AX7862" s="419"/>
      <c r="AY7862" s="419"/>
      <c r="AZ7862" s="419"/>
      <c r="BB7862" s="419"/>
      <c r="BC7862" s="419"/>
      <c r="BD7862" s="419"/>
      <c r="BF7862" s="419"/>
      <c r="BG7862" s="419"/>
      <c r="BH7862" s="419"/>
      <c r="BJ7862" s="419"/>
      <c r="BK7862" s="419"/>
      <c r="BL7862" s="419"/>
      <c r="BN7862" s="419"/>
      <c r="BO7862" s="419"/>
      <c r="BP7862" s="419"/>
      <c r="BR7862" s="419"/>
      <c r="BS7862" s="419"/>
      <c r="BT7862" s="419"/>
      <c r="BV7862" s="419"/>
      <c r="BW7862" s="419"/>
      <c r="BX7862" s="397"/>
      <c r="BZ7862" s="449"/>
      <c r="CB7862" s="419"/>
      <c r="CC7862" s="419"/>
      <c r="CD7862" s="419"/>
      <c r="CF7862" s="419"/>
      <c r="CG7862" s="419"/>
      <c r="CH7862" s="419"/>
    </row>
    <row r="7863" spans="3:86" ht="21" thickBot="1">
      <c r="C7863" s="425"/>
      <c r="P7863" s="431"/>
      <c r="R7863" s="419"/>
      <c r="S7863" s="446"/>
      <c r="T7863" s="419"/>
      <c r="V7863" s="196"/>
      <c r="W7863" s="419"/>
      <c r="X7863" s="419"/>
      <c r="Z7863" s="419"/>
      <c r="AA7863" s="419"/>
      <c r="AB7863" s="419"/>
      <c r="AD7863" s="419"/>
      <c r="AE7863" s="419"/>
      <c r="AF7863" s="419"/>
      <c r="AH7863" s="419"/>
      <c r="AI7863" s="419"/>
      <c r="AJ7863" s="419"/>
      <c r="AL7863" s="419"/>
      <c r="AM7863" s="419"/>
      <c r="AN7863" s="403"/>
      <c r="AO7863" s="419"/>
      <c r="AP7863" s="419"/>
      <c r="AQ7863" s="419"/>
      <c r="AR7863" s="419"/>
      <c r="AS7863" s="419"/>
      <c r="AT7863" s="419"/>
      <c r="AU7863" s="419"/>
      <c r="AV7863" s="419"/>
      <c r="AX7863" s="419"/>
      <c r="AY7863" s="419"/>
      <c r="AZ7863" s="419"/>
      <c r="BB7863" s="419"/>
      <c r="BC7863" s="419"/>
      <c r="BD7863" s="419"/>
      <c r="BF7863" s="419"/>
      <c r="BG7863" s="419"/>
      <c r="BH7863" s="419"/>
      <c r="BJ7863" s="419"/>
      <c r="BK7863" s="419"/>
      <c r="BL7863" s="419"/>
      <c r="BN7863" s="419"/>
      <c r="BO7863" s="419"/>
      <c r="BP7863" s="419"/>
      <c r="BR7863" s="419"/>
      <c r="BS7863" s="419"/>
      <c r="BT7863" s="419"/>
      <c r="BV7863" s="419"/>
      <c r="BW7863" s="419"/>
      <c r="BX7863" s="397"/>
      <c r="BZ7863" s="449"/>
      <c r="CB7863" s="419"/>
      <c r="CC7863" s="419"/>
      <c r="CD7863" s="419"/>
      <c r="CF7863" s="419"/>
      <c r="CG7863" s="419"/>
      <c r="CH7863" s="419"/>
    </row>
    <row r="7864" spans="3:86" ht="21" thickBot="1">
      <c r="C7864" s="425"/>
      <c r="P7864" s="431"/>
      <c r="R7864" s="419"/>
      <c r="S7864" s="446"/>
      <c r="T7864" s="419"/>
      <c r="V7864" s="196"/>
      <c r="W7864" s="419"/>
      <c r="X7864" s="419"/>
      <c r="Z7864" s="419"/>
      <c r="AA7864" s="419"/>
      <c r="AB7864" s="419"/>
      <c r="AD7864" s="419"/>
      <c r="AE7864" s="419"/>
      <c r="AF7864" s="419"/>
      <c r="AH7864" s="419"/>
      <c r="AI7864" s="419"/>
      <c r="AJ7864" s="419"/>
      <c r="AL7864" s="419"/>
      <c r="AM7864" s="419"/>
      <c r="AN7864" s="403"/>
      <c r="AO7864" s="419"/>
      <c r="AP7864" s="419"/>
      <c r="AQ7864" s="419"/>
      <c r="AR7864" s="419"/>
      <c r="AS7864" s="419"/>
      <c r="AT7864" s="419"/>
      <c r="AU7864" s="419"/>
      <c r="AV7864" s="419"/>
      <c r="AX7864" s="419"/>
      <c r="AY7864" s="419"/>
      <c r="AZ7864" s="419"/>
      <c r="BB7864" s="419"/>
      <c r="BC7864" s="419"/>
      <c r="BD7864" s="419"/>
      <c r="BF7864" s="419"/>
      <c r="BG7864" s="419"/>
      <c r="BH7864" s="419"/>
      <c r="BJ7864" s="419"/>
      <c r="BK7864" s="419"/>
      <c r="BL7864" s="419"/>
      <c r="BN7864" s="419"/>
      <c r="BO7864" s="419"/>
      <c r="BP7864" s="419"/>
      <c r="BR7864" s="419"/>
      <c r="BS7864" s="419"/>
      <c r="BT7864" s="419"/>
      <c r="BV7864" s="419"/>
      <c r="BW7864" s="419"/>
      <c r="BX7864" s="397"/>
      <c r="BZ7864" s="449"/>
      <c r="CB7864" s="419"/>
      <c r="CC7864" s="419"/>
      <c r="CD7864" s="419"/>
      <c r="CF7864" s="419"/>
      <c r="CG7864" s="419"/>
      <c r="CH7864" s="419"/>
    </row>
    <row r="7865" spans="3:86" ht="21" thickBot="1">
      <c r="C7865" s="425"/>
      <c r="P7865" s="431"/>
      <c r="R7865" s="419"/>
      <c r="S7865" s="446"/>
      <c r="T7865" s="419"/>
      <c r="V7865" s="196"/>
      <c r="W7865" s="419"/>
      <c r="X7865" s="419"/>
      <c r="Z7865" s="419"/>
      <c r="AA7865" s="419"/>
      <c r="AB7865" s="419"/>
      <c r="AD7865" s="419"/>
      <c r="AE7865" s="419"/>
      <c r="AF7865" s="419"/>
      <c r="AH7865" s="419"/>
      <c r="AI7865" s="419"/>
      <c r="AJ7865" s="419"/>
      <c r="AL7865" s="419"/>
      <c r="AM7865" s="419"/>
      <c r="AN7865" s="403"/>
      <c r="AO7865" s="419"/>
      <c r="AP7865" s="419"/>
      <c r="AQ7865" s="419"/>
      <c r="AR7865" s="419"/>
      <c r="AS7865" s="419"/>
      <c r="AT7865" s="419"/>
      <c r="AU7865" s="419"/>
      <c r="AV7865" s="419"/>
      <c r="AX7865" s="419"/>
      <c r="AY7865" s="419"/>
      <c r="AZ7865" s="419"/>
      <c r="BB7865" s="419"/>
      <c r="BC7865" s="419"/>
      <c r="BD7865" s="419"/>
      <c r="BF7865" s="419"/>
      <c r="BG7865" s="419"/>
      <c r="BH7865" s="419"/>
      <c r="BJ7865" s="419"/>
      <c r="BK7865" s="419"/>
      <c r="BL7865" s="419"/>
      <c r="BN7865" s="419"/>
      <c r="BO7865" s="419"/>
      <c r="BP7865" s="419"/>
      <c r="BR7865" s="419"/>
      <c r="BS7865" s="419"/>
      <c r="BT7865" s="419"/>
      <c r="BV7865" s="419"/>
      <c r="BW7865" s="419"/>
      <c r="BX7865" s="397"/>
      <c r="BZ7865" s="449"/>
      <c r="CB7865" s="419"/>
      <c r="CC7865" s="419"/>
      <c r="CD7865" s="419"/>
      <c r="CF7865" s="419"/>
      <c r="CG7865" s="419"/>
      <c r="CH7865" s="419"/>
    </row>
    <row r="7866" spans="3:86" ht="21" thickBot="1">
      <c r="C7866" s="425"/>
      <c r="P7866" s="431"/>
      <c r="R7866" s="419"/>
      <c r="S7866" s="446"/>
      <c r="T7866" s="419"/>
      <c r="V7866" s="196"/>
      <c r="W7866" s="419"/>
      <c r="X7866" s="419"/>
      <c r="Z7866" s="419"/>
      <c r="AA7866" s="419"/>
      <c r="AB7866" s="419"/>
      <c r="AD7866" s="419"/>
      <c r="AE7866" s="419"/>
      <c r="AF7866" s="419"/>
      <c r="AH7866" s="419"/>
      <c r="AI7866" s="419"/>
      <c r="AJ7866" s="419"/>
      <c r="AL7866" s="419"/>
      <c r="AM7866" s="419"/>
      <c r="AN7866" s="403"/>
      <c r="AO7866" s="419"/>
      <c r="AP7866" s="419"/>
      <c r="AQ7866" s="419"/>
      <c r="AR7866" s="419"/>
      <c r="AS7866" s="419"/>
      <c r="AT7866" s="419"/>
      <c r="AU7866" s="419"/>
      <c r="AV7866" s="419"/>
      <c r="AX7866" s="419"/>
      <c r="AY7866" s="419"/>
      <c r="AZ7866" s="419"/>
      <c r="BB7866" s="419"/>
      <c r="BC7866" s="419"/>
      <c r="BD7866" s="419"/>
      <c r="BF7866" s="419"/>
      <c r="BG7866" s="419"/>
      <c r="BH7866" s="419"/>
      <c r="BJ7866" s="419"/>
      <c r="BK7866" s="419"/>
      <c r="BL7866" s="419"/>
      <c r="BN7866" s="419"/>
      <c r="BO7866" s="419"/>
      <c r="BP7866" s="419"/>
      <c r="BR7866" s="419"/>
      <c r="BS7866" s="419"/>
      <c r="BT7866" s="419"/>
      <c r="BV7866" s="419"/>
      <c r="BW7866" s="419"/>
      <c r="BX7866" s="397"/>
      <c r="BZ7866" s="449"/>
      <c r="CB7866" s="419"/>
      <c r="CC7866" s="419"/>
      <c r="CD7866" s="419"/>
      <c r="CF7866" s="419"/>
      <c r="CG7866" s="419"/>
      <c r="CH7866" s="419"/>
    </row>
    <row r="7867" spans="3:86" ht="21" thickBot="1">
      <c r="C7867" s="425"/>
      <c r="P7867" s="431"/>
      <c r="R7867" s="419"/>
      <c r="S7867" s="446"/>
      <c r="T7867" s="419"/>
      <c r="V7867" s="196"/>
      <c r="W7867" s="419"/>
      <c r="X7867" s="419"/>
      <c r="Z7867" s="419"/>
      <c r="AA7867" s="419"/>
      <c r="AB7867" s="419"/>
      <c r="AD7867" s="419"/>
      <c r="AE7867" s="419"/>
      <c r="AF7867" s="419"/>
      <c r="AH7867" s="419"/>
      <c r="AI7867" s="419"/>
      <c r="AJ7867" s="419"/>
      <c r="AL7867" s="419"/>
      <c r="AM7867" s="419"/>
      <c r="AN7867" s="403"/>
      <c r="AO7867" s="419"/>
      <c r="AP7867" s="419"/>
      <c r="AQ7867" s="419"/>
      <c r="AR7867" s="419"/>
      <c r="AS7867" s="419"/>
      <c r="AT7867" s="419"/>
      <c r="AU7867" s="419"/>
      <c r="AV7867" s="419"/>
      <c r="AX7867" s="419"/>
      <c r="AY7867" s="419"/>
      <c r="AZ7867" s="419"/>
      <c r="BB7867" s="419"/>
      <c r="BC7867" s="419"/>
      <c r="BD7867" s="419"/>
      <c r="BF7867" s="419"/>
      <c r="BG7867" s="419"/>
      <c r="BH7867" s="419"/>
      <c r="BJ7867" s="419"/>
      <c r="BK7867" s="419"/>
      <c r="BL7867" s="419"/>
      <c r="BN7867" s="419"/>
      <c r="BO7867" s="419"/>
      <c r="BP7867" s="419"/>
      <c r="BR7867" s="419"/>
      <c r="BS7867" s="419"/>
      <c r="BT7867" s="419"/>
      <c r="BV7867" s="419"/>
      <c r="BW7867" s="419"/>
      <c r="BX7867" s="397"/>
      <c r="BZ7867" s="449"/>
      <c r="CB7867" s="419"/>
      <c r="CC7867" s="419"/>
      <c r="CD7867" s="419"/>
      <c r="CF7867" s="419"/>
      <c r="CG7867" s="419"/>
      <c r="CH7867" s="419"/>
    </row>
    <row r="7868" spans="3:86" ht="21" thickBot="1">
      <c r="C7868" s="425"/>
      <c r="P7868" s="431"/>
      <c r="R7868" s="419"/>
      <c r="S7868" s="446"/>
      <c r="T7868" s="419"/>
      <c r="V7868" s="196"/>
      <c r="W7868" s="419"/>
      <c r="X7868" s="419"/>
      <c r="Z7868" s="419"/>
      <c r="AA7868" s="419"/>
      <c r="AB7868" s="419"/>
      <c r="AD7868" s="419"/>
      <c r="AE7868" s="419"/>
      <c r="AF7868" s="419"/>
      <c r="AH7868" s="419"/>
      <c r="AI7868" s="419"/>
      <c r="AJ7868" s="419"/>
      <c r="AL7868" s="419"/>
      <c r="AM7868" s="419"/>
      <c r="AN7868" s="403"/>
      <c r="AO7868" s="419"/>
      <c r="AP7868" s="419"/>
      <c r="AQ7868" s="419"/>
      <c r="AR7868" s="419"/>
      <c r="AS7868" s="419"/>
      <c r="AT7868" s="419"/>
      <c r="AU7868" s="419"/>
      <c r="AV7868" s="419"/>
      <c r="AX7868" s="419"/>
      <c r="AY7868" s="419"/>
      <c r="AZ7868" s="419"/>
      <c r="BB7868" s="419"/>
      <c r="BC7868" s="419"/>
      <c r="BD7868" s="419"/>
      <c r="BF7868" s="419"/>
      <c r="BG7868" s="419"/>
      <c r="BH7868" s="419"/>
      <c r="BJ7868" s="419"/>
      <c r="BK7868" s="419"/>
      <c r="BL7868" s="419"/>
      <c r="BN7868" s="419"/>
      <c r="BO7868" s="419"/>
      <c r="BP7868" s="419"/>
      <c r="BR7868" s="419"/>
      <c r="BS7868" s="419"/>
      <c r="BT7868" s="419"/>
      <c r="BV7868" s="419"/>
      <c r="BW7868" s="419"/>
      <c r="BX7868" s="397"/>
      <c r="BZ7868" s="449"/>
      <c r="CB7868" s="419"/>
      <c r="CC7868" s="419"/>
      <c r="CD7868" s="419"/>
      <c r="CF7868" s="419"/>
      <c r="CG7868" s="419"/>
      <c r="CH7868" s="419"/>
    </row>
    <row r="7869" spans="3:86" ht="21" thickBot="1">
      <c r="C7869" s="425"/>
      <c r="P7869" s="431"/>
      <c r="R7869" s="419"/>
      <c r="S7869" s="446"/>
      <c r="T7869" s="419"/>
      <c r="V7869" s="196"/>
      <c r="W7869" s="419"/>
      <c r="X7869" s="419"/>
      <c r="Z7869" s="419"/>
      <c r="AA7869" s="419"/>
      <c r="AB7869" s="419"/>
      <c r="AD7869" s="419"/>
      <c r="AE7869" s="419"/>
      <c r="AF7869" s="419"/>
      <c r="AH7869" s="419"/>
      <c r="AI7869" s="419"/>
      <c r="AJ7869" s="419"/>
      <c r="AL7869" s="419"/>
      <c r="AM7869" s="419"/>
      <c r="AN7869" s="403"/>
      <c r="AO7869" s="419"/>
      <c r="AP7869" s="419"/>
      <c r="AQ7869" s="419"/>
      <c r="AR7869" s="419"/>
      <c r="AS7869" s="419"/>
      <c r="AT7869" s="419"/>
      <c r="AU7869" s="419"/>
      <c r="AV7869" s="419"/>
      <c r="AX7869" s="419"/>
      <c r="AY7869" s="419"/>
      <c r="AZ7869" s="419"/>
      <c r="BB7869" s="419"/>
      <c r="BC7869" s="419"/>
      <c r="BD7869" s="419"/>
      <c r="BF7869" s="419"/>
      <c r="BG7869" s="419"/>
      <c r="BH7869" s="419"/>
      <c r="BJ7869" s="419"/>
      <c r="BK7869" s="419"/>
      <c r="BL7869" s="419"/>
      <c r="BN7869" s="419"/>
      <c r="BO7869" s="419"/>
      <c r="BP7869" s="419"/>
      <c r="BR7869" s="419"/>
      <c r="BS7869" s="419"/>
      <c r="BT7869" s="419"/>
      <c r="BV7869" s="419"/>
      <c r="BW7869" s="419"/>
      <c r="BX7869" s="397"/>
      <c r="BZ7869" s="449"/>
      <c r="CB7869" s="419"/>
      <c r="CC7869" s="419"/>
      <c r="CD7869" s="419"/>
      <c r="CF7869" s="419"/>
      <c r="CG7869" s="419"/>
      <c r="CH7869" s="419"/>
    </row>
    <row r="7870" spans="3:86" ht="21" thickBot="1">
      <c r="C7870" s="425"/>
      <c r="P7870" s="431"/>
      <c r="R7870" s="419"/>
      <c r="S7870" s="446"/>
      <c r="T7870" s="419"/>
      <c r="V7870" s="196"/>
      <c r="W7870" s="419"/>
      <c r="X7870" s="419"/>
      <c r="Z7870" s="419"/>
      <c r="AA7870" s="419"/>
      <c r="AB7870" s="419"/>
      <c r="AD7870" s="419"/>
      <c r="AE7870" s="419"/>
      <c r="AF7870" s="419"/>
      <c r="AH7870" s="419"/>
      <c r="AI7870" s="419"/>
      <c r="AJ7870" s="419"/>
      <c r="AL7870" s="419"/>
      <c r="AM7870" s="419"/>
      <c r="AN7870" s="403"/>
      <c r="AO7870" s="419"/>
      <c r="AP7870" s="419"/>
      <c r="AQ7870" s="419"/>
      <c r="AR7870" s="419"/>
      <c r="AS7870" s="419"/>
      <c r="AT7870" s="419"/>
      <c r="AU7870" s="419"/>
      <c r="AV7870" s="419"/>
      <c r="AX7870" s="419"/>
      <c r="AY7870" s="419"/>
      <c r="AZ7870" s="419"/>
      <c r="BB7870" s="419"/>
      <c r="BC7870" s="419"/>
      <c r="BD7870" s="419"/>
      <c r="BF7870" s="419"/>
      <c r="BG7870" s="419"/>
      <c r="BH7870" s="419"/>
      <c r="BJ7870" s="419"/>
      <c r="BK7870" s="419"/>
      <c r="BL7870" s="419"/>
      <c r="BN7870" s="419"/>
      <c r="BO7870" s="419"/>
      <c r="BP7870" s="419"/>
      <c r="BR7870" s="419"/>
      <c r="BS7870" s="419"/>
      <c r="BT7870" s="419"/>
      <c r="BV7870" s="419"/>
      <c r="BW7870" s="419"/>
      <c r="BX7870" s="397"/>
      <c r="BZ7870" s="449"/>
      <c r="CB7870" s="419"/>
      <c r="CC7870" s="419"/>
      <c r="CD7870" s="419"/>
      <c r="CF7870" s="419"/>
      <c r="CG7870" s="419"/>
      <c r="CH7870" s="419"/>
    </row>
    <row r="7871" spans="3:86" ht="21" thickBot="1">
      <c r="C7871" s="425"/>
      <c r="P7871" s="431"/>
      <c r="R7871" s="419"/>
      <c r="S7871" s="446"/>
      <c r="T7871" s="419"/>
      <c r="V7871" s="196"/>
      <c r="W7871" s="419"/>
      <c r="X7871" s="419"/>
      <c r="Z7871" s="419"/>
      <c r="AA7871" s="419"/>
      <c r="AB7871" s="419"/>
      <c r="AD7871" s="419"/>
      <c r="AE7871" s="419"/>
      <c r="AF7871" s="419"/>
      <c r="AH7871" s="419"/>
      <c r="AI7871" s="419"/>
      <c r="AJ7871" s="419"/>
      <c r="AL7871" s="419"/>
      <c r="AM7871" s="419"/>
      <c r="AN7871" s="403"/>
      <c r="AO7871" s="419"/>
      <c r="AP7871" s="419"/>
      <c r="AQ7871" s="419"/>
      <c r="AR7871" s="419"/>
      <c r="AS7871" s="419"/>
      <c r="AT7871" s="419"/>
      <c r="AU7871" s="419"/>
      <c r="AV7871" s="419"/>
      <c r="AX7871" s="419"/>
      <c r="AY7871" s="419"/>
      <c r="AZ7871" s="419"/>
      <c r="BB7871" s="419"/>
      <c r="BC7871" s="419"/>
      <c r="BD7871" s="419"/>
      <c r="BF7871" s="419"/>
      <c r="BG7871" s="419"/>
      <c r="BH7871" s="419"/>
      <c r="BJ7871" s="419"/>
      <c r="BK7871" s="419"/>
      <c r="BL7871" s="419"/>
      <c r="BN7871" s="419"/>
      <c r="BO7871" s="419"/>
      <c r="BP7871" s="419"/>
      <c r="BR7871" s="419"/>
      <c r="BS7871" s="419"/>
      <c r="BT7871" s="419"/>
      <c r="BV7871" s="419"/>
      <c r="BW7871" s="419"/>
      <c r="BX7871" s="397"/>
      <c r="BZ7871" s="449"/>
      <c r="CB7871" s="419"/>
      <c r="CC7871" s="419"/>
      <c r="CD7871" s="419"/>
      <c r="CF7871" s="419"/>
      <c r="CG7871" s="419"/>
      <c r="CH7871" s="419"/>
    </row>
    <row r="7872" spans="3:86" ht="21" thickBot="1">
      <c r="C7872" s="425"/>
      <c r="P7872" s="431"/>
      <c r="R7872" s="419"/>
      <c r="S7872" s="446"/>
      <c r="T7872" s="419"/>
      <c r="V7872" s="196"/>
      <c r="W7872" s="419"/>
      <c r="X7872" s="419"/>
      <c r="Z7872" s="419"/>
      <c r="AA7872" s="419"/>
      <c r="AB7872" s="419"/>
      <c r="AD7872" s="419"/>
      <c r="AE7872" s="419"/>
      <c r="AF7872" s="419"/>
      <c r="AH7872" s="419"/>
      <c r="AI7872" s="419"/>
      <c r="AJ7872" s="419"/>
      <c r="AL7872" s="419"/>
      <c r="AM7872" s="419"/>
      <c r="AN7872" s="403"/>
      <c r="AO7872" s="419"/>
      <c r="AP7872" s="419"/>
      <c r="AQ7872" s="419"/>
      <c r="AR7872" s="419"/>
      <c r="AS7872" s="419"/>
      <c r="AT7872" s="419"/>
      <c r="AU7872" s="419"/>
      <c r="AV7872" s="419"/>
      <c r="AX7872" s="419"/>
      <c r="AY7872" s="419"/>
      <c r="AZ7872" s="419"/>
      <c r="BB7872" s="419"/>
      <c r="BC7872" s="419"/>
      <c r="BD7872" s="419"/>
      <c r="BF7872" s="419"/>
      <c r="BG7872" s="419"/>
      <c r="BH7872" s="419"/>
      <c r="BJ7872" s="419"/>
      <c r="BK7872" s="419"/>
      <c r="BL7872" s="419"/>
      <c r="BN7872" s="419"/>
      <c r="BO7872" s="419"/>
      <c r="BP7872" s="419"/>
      <c r="BR7872" s="419"/>
      <c r="BS7872" s="419"/>
      <c r="BT7872" s="419"/>
      <c r="BV7872" s="419"/>
      <c r="BW7872" s="419"/>
      <c r="BX7872" s="397"/>
      <c r="BZ7872" s="449"/>
      <c r="CB7872" s="419"/>
      <c r="CC7872" s="419"/>
      <c r="CD7872" s="419"/>
      <c r="CF7872" s="419"/>
      <c r="CG7872" s="419"/>
      <c r="CH7872" s="419"/>
    </row>
    <row r="7873" spans="3:86" ht="21" thickBot="1">
      <c r="C7873" s="425"/>
      <c r="P7873" s="431"/>
      <c r="R7873" s="419"/>
      <c r="S7873" s="446"/>
      <c r="T7873" s="419"/>
      <c r="V7873" s="196"/>
      <c r="W7873" s="419"/>
      <c r="X7873" s="419"/>
      <c r="Z7873" s="419"/>
      <c r="AA7873" s="419"/>
      <c r="AB7873" s="419"/>
      <c r="AD7873" s="419"/>
      <c r="AE7873" s="419"/>
      <c r="AF7873" s="419"/>
      <c r="AH7873" s="419"/>
      <c r="AI7873" s="419"/>
      <c r="AJ7873" s="419"/>
      <c r="AL7873" s="419"/>
      <c r="AM7873" s="419"/>
      <c r="AN7873" s="403"/>
      <c r="AO7873" s="419"/>
      <c r="AP7873" s="419"/>
      <c r="AQ7873" s="419"/>
      <c r="AR7873" s="419"/>
      <c r="AS7873" s="419"/>
      <c r="AT7873" s="419"/>
      <c r="AU7873" s="419"/>
      <c r="AV7873" s="419"/>
      <c r="AX7873" s="419"/>
      <c r="AY7873" s="419"/>
      <c r="AZ7873" s="419"/>
      <c r="BB7873" s="419"/>
      <c r="BC7873" s="419"/>
      <c r="BD7873" s="419"/>
      <c r="BF7873" s="419"/>
      <c r="BG7873" s="419"/>
      <c r="BH7873" s="419"/>
      <c r="BJ7873" s="419"/>
      <c r="BK7873" s="419"/>
      <c r="BL7873" s="419"/>
      <c r="BN7873" s="419"/>
      <c r="BO7873" s="419"/>
      <c r="BP7873" s="419"/>
      <c r="BR7873" s="419"/>
      <c r="BS7873" s="419"/>
      <c r="BT7873" s="419"/>
      <c r="BV7873" s="419"/>
      <c r="BW7873" s="419"/>
      <c r="BX7873" s="397"/>
      <c r="BZ7873" s="449"/>
      <c r="CB7873" s="419"/>
      <c r="CC7873" s="419"/>
      <c r="CD7873" s="419"/>
      <c r="CF7873" s="419"/>
      <c r="CG7873" s="419"/>
      <c r="CH7873" s="419"/>
    </row>
    <row r="7874" spans="3:86" ht="21" thickBot="1">
      <c r="C7874" s="425"/>
      <c r="P7874" s="431"/>
      <c r="R7874" s="419"/>
      <c r="S7874" s="446"/>
      <c r="T7874" s="419"/>
      <c r="V7874" s="196"/>
      <c r="W7874" s="419"/>
      <c r="X7874" s="419"/>
      <c r="Z7874" s="419"/>
      <c r="AA7874" s="419"/>
      <c r="AB7874" s="419"/>
      <c r="AD7874" s="419"/>
      <c r="AE7874" s="419"/>
      <c r="AF7874" s="419"/>
      <c r="AH7874" s="419"/>
      <c r="AI7874" s="419"/>
      <c r="AJ7874" s="419"/>
      <c r="AL7874" s="419"/>
      <c r="AM7874" s="419"/>
      <c r="AN7874" s="403"/>
      <c r="AO7874" s="419"/>
      <c r="AP7874" s="419"/>
      <c r="AQ7874" s="419"/>
      <c r="AR7874" s="419"/>
      <c r="AS7874" s="419"/>
      <c r="AT7874" s="419"/>
      <c r="AU7874" s="419"/>
      <c r="AV7874" s="419"/>
      <c r="AX7874" s="419"/>
      <c r="AY7874" s="419"/>
      <c r="AZ7874" s="419"/>
      <c r="BB7874" s="419"/>
      <c r="BC7874" s="419"/>
      <c r="BD7874" s="419"/>
      <c r="BF7874" s="419"/>
      <c r="BG7874" s="419"/>
      <c r="BH7874" s="419"/>
      <c r="BJ7874" s="419"/>
      <c r="BK7874" s="419"/>
      <c r="BL7874" s="419"/>
      <c r="BN7874" s="419"/>
      <c r="BO7874" s="419"/>
      <c r="BP7874" s="419"/>
      <c r="BR7874" s="419"/>
      <c r="BS7874" s="419"/>
      <c r="BT7874" s="419"/>
      <c r="BV7874" s="419"/>
      <c r="BW7874" s="419"/>
      <c r="BX7874" s="397"/>
      <c r="BZ7874" s="449"/>
      <c r="CB7874" s="419"/>
      <c r="CC7874" s="419"/>
      <c r="CD7874" s="419"/>
      <c r="CF7874" s="419"/>
      <c r="CG7874" s="419"/>
      <c r="CH7874" s="419"/>
    </row>
    <row r="7875" spans="3:86" ht="21" thickBot="1">
      <c r="C7875" s="425"/>
      <c r="P7875" s="431"/>
      <c r="R7875" s="419"/>
      <c r="S7875" s="446"/>
      <c r="T7875" s="419"/>
      <c r="V7875" s="196"/>
      <c r="W7875" s="419"/>
      <c r="X7875" s="419"/>
      <c r="Z7875" s="419"/>
      <c r="AA7875" s="419"/>
      <c r="AB7875" s="419"/>
      <c r="AD7875" s="419"/>
      <c r="AE7875" s="419"/>
      <c r="AF7875" s="419"/>
      <c r="AH7875" s="419"/>
      <c r="AI7875" s="419"/>
      <c r="AJ7875" s="419"/>
      <c r="AL7875" s="419"/>
      <c r="AM7875" s="419"/>
      <c r="AN7875" s="403"/>
      <c r="AO7875" s="419"/>
      <c r="AP7875" s="419"/>
      <c r="AQ7875" s="419"/>
      <c r="AR7875" s="419"/>
      <c r="AS7875" s="419"/>
      <c r="AT7875" s="419"/>
      <c r="AU7875" s="419"/>
      <c r="AV7875" s="419"/>
      <c r="AX7875" s="419"/>
      <c r="AY7875" s="419"/>
      <c r="AZ7875" s="419"/>
      <c r="BB7875" s="419"/>
      <c r="BC7875" s="419"/>
      <c r="BD7875" s="419"/>
      <c r="BF7875" s="419"/>
      <c r="BG7875" s="419"/>
      <c r="BH7875" s="419"/>
      <c r="BJ7875" s="419"/>
      <c r="BK7875" s="419"/>
      <c r="BL7875" s="419"/>
      <c r="BN7875" s="419"/>
      <c r="BO7875" s="419"/>
      <c r="BP7875" s="419"/>
      <c r="BR7875" s="419"/>
      <c r="BS7875" s="419"/>
      <c r="BT7875" s="419"/>
      <c r="BV7875" s="419"/>
      <c r="BW7875" s="419"/>
      <c r="BX7875" s="397"/>
      <c r="BZ7875" s="449"/>
      <c r="CB7875" s="419"/>
      <c r="CC7875" s="419"/>
      <c r="CD7875" s="419"/>
      <c r="CF7875" s="419"/>
      <c r="CG7875" s="419"/>
      <c r="CH7875" s="419"/>
    </row>
    <row r="7876" spans="3:86" ht="21" thickBot="1">
      <c r="C7876" s="425"/>
      <c r="P7876" s="431"/>
      <c r="R7876" s="419"/>
      <c r="S7876" s="446"/>
      <c r="T7876" s="419"/>
      <c r="V7876" s="196"/>
      <c r="W7876" s="419"/>
      <c r="X7876" s="419"/>
      <c r="Z7876" s="419"/>
      <c r="AA7876" s="419"/>
      <c r="AB7876" s="419"/>
      <c r="AD7876" s="419"/>
      <c r="AE7876" s="419"/>
      <c r="AF7876" s="419"/>
      <c r="AH7876" s="419"/>
      <c r="AI7876" s="419"/>
      <c r="AJ7876" s="419"/>
      <c r="AL7876" s="419"/>
      <c r="AM7876" s="419"/>
      <c r="AN7876" s="403"/>
      <c r="AO7876" s="419"/>
      <c r="AP7876" s="419"/>
      <c r="AQ7876" s="419"/>
      <c r="AR7876" s="419"/>
      <c r="AS7876" s="419"/>
      <c r="AT7876" s="419"/>
      <c r="AU7876" s="419"/>
      <c r="AV7876" s="419"/>
      <c r="AX7876" s="419"/>
      <c r="AY7876" s="419"/>
      <c r="AZ7876" s="419"/>
      <c r="BB7876" s="419"/>
      <c r="BC7876" s="419"/>
      <c r="BD7876" s="419"/>
      <c r="BF7876" s="419"/>
      <c r="BG7876" s="419"/>
      <c r="BH7876" s="419"/>
      <c r="BJ7876" s="419"/>
      <c r="BK7876" s="419"/>
      <c r="BL7876" s="419"/>
      <c r="BN7876" s="419"/>
      <c r="BO7876" s="419"/>
      <c r="BP7876" s="419"/>
      <c r="BR7876" s="419"/>
      <c r="BS7876" s="419"/>
      <c r="BT7876" s="419"/>
      <c r="BV7876" s="419"/>
      <c r="BW7876" s="419"/>
      <c r="BX7876" s="397"/>
      <c r="BZ7876" s="449"/>
      <c r="CB7876" s="419"/>
      <c r="CC7876" s="419"/>
      <c r="CD7876" s="419"/>
      <c r="CF7876" s="419"/>
      <c r="CG7876" s="419"/>
      <c r="CH7876" s="419"/>
    </row>
    <row r="7877" spans="3:86" ht="21" thickBot="1">
      <c r="C7877" s="425"/>
      <c r="P7877" s="431"/>
      <c r="R7877" s="419"/>
      <c r="S7877" s="446"/>
      <c r="T7877" s="419"/>
      <c r="V7877" s="196"/>
      <c r="W7877" s="419"/>
      <c r="X7877" s="419"/>
      <c r="Z7877" s="419"/>
      <c r="AA7877" s="419"/>
      <c r="AB7877" s="419"/>
      <c r="AD7877" s="419"/>
      <c r="AE7877" s="419"/>
      <c r="AF7877" s="419"/>
      <c r="AH7877" s="419"/>
      <c r="AI7877" s="419"/>
      <c r="AJ7877" s="419"/>
      <c r="AL7877" s="419"/>
      <c r="AM7877" s="419"/>
      <c r="AN7877" s="403"/>
      <c r="AO7877" s="419"/>
      <c r="AP7877" s="419"/>
      <c r="AQ7877" s="419"/>
      <c r="AR7877" s="419"/>
      <c r="AS7877" s="419"/>
      <c r="AT7877" s="419"/>
      <c r="AU7877" s="419"/>
      <c r="AV7877" s="419"/>
      <c r="AX7877" s="419"/>
      <c r="AY7877" s="419"/>
      <c r="AZ7877" s="419"/>
      <c r="BB7877" s="419"/>
      <c r="BC7877" s="419"/>
      <c r="BD7877" s="419"/>
      <c r="BF7877" s="419"/>
      <c r="BG7877" s="419"/>
      <c r="BH7877" s="419"/>
      <c r="BJ7877" s="419"/>
      <c r="BK7877" s="419"/>
      <c r="BL7877" s="419"/>
      <c r="BN7877" s="419"/>
      <c r="BO7877" s="419"/>
      <c r="BP7877" s="419"/>
      <c r="BR7877" s="419"/>
      <c r="BS7877" s="419"/>
      <c r="BT7877" s="419"/>
      <c r="BV7877" s="419"/>
      <c r="BW7877" s="419"/>
      <c r="BX7877" s="397"/>
      <c r="BZ7877" s="449"/>
      <c r="CB7877" s="419"/>
      <c r="CC7877" s="419"/>
      <c r="CD7877" s="419"/>
      <c r="CF7877" s="419"/>
      <c r="CG7877" s="419"/>
      <c r="CH7877" s="419"/>
    </row>
    <row r="7878" spans="3:86" ht="21" thickBot="1">
      <c r="C7878" s="425"/>
      <c r="P7878" s="431"/>
      <c r="R7878" s="419"/>
      <c r="S7878" s="446"/>
      <c r="T7878" s="419"/>
      <c r="V7878" s="196"/>
      <c r="W7878" s="419"/>
      <c r="X7878" s="419"/>
      <c r="Z7878" s="419"/>
      <c r="AA7878" s="419"/>
      <c r="AB7878" s="419"/>
      <c r="AD7878" s="419"/>
      <c r="AE7878" s="419"/>
      <c r="AF7878" s="419"/>
      <c r="AH7878" s="419"/>
      <c r="AI7878" s="419"/>
      <c r="AJ7878" s="419"/>
      <c r="AL7878" s="419"/>
      <c r="AM7878" s="419"/>
      <c r="AN7878" s="403"/>
      <c r="AO7878" s="419"/>
      <c r="AP7878" s="419"/>
      <c r="AQ7878" s="419"/>
      <c r="AR7878" s="419"/>
      <c r="AS7878" s="419"/>
      <c r="AT7878" s="419"/>
      <c r="AU7878" s="419"/>
      <c r="AV7878" s="419"/>
      <c r="AX7878" s="419"/>
      <c r="AY7878" s="419"/>
      <c r="AZ7878" s="419"/>
      <c r="BB7878" s="419"/>
      <c r="BC7878" s="419"/>
      <c r="BD7878" s="419"/>
      <c r="BF7878" s="419"/>
      <c r="BG7878" s="419"/>
      <c r="BH7878" s="419"/>
      <c r="BJ7878" s="419"/>
      <c r="BK7878" s="419"/>
      <c r="BL7878" s="419"/>
      <c r="BN7878" s="419"/>
      <c r="BO7878" s="419"/>
      <c r="BP7878" s="419"/>
      <c r="BR7878" s="419"/>
      <c r="BS7878" s="419"/>
      <c r="BT7878" s="419"/>
      <c r="BV7878" s="419"/>
      <c r="BW7878" s="419"/>
      <c r="BX7878" s="397"/>
      <c r="BZ7878" s="449"/>
      <c r="CB7878" s="419"/>
      <c r="CC7878" s="419"/>
      <c r="CD7878" s="419"/>
      <c r="CF7878" s="419"/>
      <c r="CG7878" s="419"/>
      <c r="CH7878" s="419"/>
    </row>
    <row r="7879" spans="3:86" ht="21" thickBot="1">
      <c r="C7879" s="425"/>
      <c r="P7879" s="431"/>
      <c r="R7879" s="419"/>
      <c r="S7879" s="446"/>
      <c r="T7879" s="419"/>
      <c r="V7879" s="196"/>
      <c r="W7879" s="419"/>
      <c r="X7879" s="419"/>
      <c r="Z7879" s="419"/>
      <c r="AA7879" s="419"/>
      <c r="AB7879" s="419"/>
      <c r="AD7879" s="419"/>
      <c r="AE7879" s="419"/>
      <c r="AF7879" s="419"/>
      <c r="AH7879" s="419"/>
      <c r="AI7879" s="419"/>
      <c r="AJ7879" s="419"/>
      <c r="AL7879" s="419"/>
      <c r="AM7879" s="419"/>
      <c r="AN7879" s="403"/>
      <c r="AO7879" s="419"/>
      <c r="AP7879" s="419"/>
      <c r="AQ7879" s="419"/>
      <c r="AR7879" s="419"/>
      <c r="AS7879" s="419"/>
      <c r="AT7879" s="419"/>
      <c r="AU7879" s="419"/>
      <c r="AV7879" s="419"/>
      <c r="AX7879" s="419"/>
      <c r="AY7879" s="419"/>
      <c r="AZ7879" s="419"/>
      <c r="BB7879" s="419"/>
      <c r="BC7879" s="419"/>
      <c r="BD7879" s="419"/>
      <c r="BF7879" s="419"/>
      <c r="BG7879" s="419"/>
      <c r="BH7879" s="419"/>
      <c r="BJ7879" s="419"/>
      <c r="BK7879" s="419"/>
      <c r="BL7879" s="419"/>
      <c r="BN7879" s="419"/>
      <c r="BO7879" s="419"/>
      <c r="BP7879" s="419"/>
      <c r="BR7879" s="419"/>
      <c r="BS7879" s="419"/>
      <c r="BT7879" s="419"/>
      <c r="BV7879" s="419"/>
      <c r="BW7879" s="419"/>
      <c r="BX7879" s="397"/>
      <c r="BZ7879" s="449"/>
      <c r="CB7879" s="419"/>
      <c r="CC7879" s="419"/>
      <c r="CD7879" s="419"/>
      <c r="CF7879" s="419"/>
      <c r="CG7879" s="419"/>
      <c r="CH7879" s="419"/>
    </row>
    <row r="7880" spans="3:86" ht="21" thickBot="1">
      <c r="C7880" s="425"/>
      <c r="P7880" s="431"/>
      <c r="R7880" s="419"/>
      <c r="S7880" s="446"/>
      <c r="T7880" s="419"/>
      <c r="V7880" s="196"/>
      <c r="W7880" s="419"/>
      <c r="X7880" s="419"/>
      <c r="Z7880" s="419"/>
      <c r="AA7880" s="419"/>
      <c r="AB7880" s="419"/>
      <c r="AD7880" s="419"/>
      <c r="AE7880" s="419"/>
      <c r="AF7880" s="419"/>
      <c r="AH7880" s="419"/>
      <c r="AI7880" s="419"/>
      <c r="AJ7880" s="419"/>
      <c r="AL7880" s="419"/>
      <c r="AM7880" s="419"/>
      <c r="AN7880" s="403"/>
      <c r="AO7880" s="419"/>
      <c r="AP7880" s="419"/>
      <c r="AQ7880" s="419"/>
      <c r="AR7880" s="419"/>
      <c r="AS7880" s="419"/>
      <c r="AT7880" s="419"/>
      <c r="AU7880" s="419"/>
      <c r="AV7880" s="419"/>
      <c r="AX7880" s="419"/>
      <c r="AY7880" s="419"/>
      <c r="AZ7880" s="419"/>
      <c r="BB7880" s="419"/>
      <c r="BC7880" s="419"/>
      <c r="BD7880" s="419"/>
      <c r="BF7880" s="419"/>
      <c r="BG7880" s="419"/>
      <c r="BH7880" s="419"/>
      <c r="BJ7880" s="419"/>
      <c r="BK7880" s="419"/>
      <c r="BL7880" s="419"/>
      <c r="BN7880" s="419"/>
      <c r="BO7880" s="419"/>
      <c r="BP7880" s="419"/>
      <c r="BR7880" s="419"/>
      <c r="BS7880" s="419"/>
      <c r="BT7880" s="419"/>
      <c r="BV7880" s="419"/>
      <c r="BW7880" s="419"/>
      <c r="BX7880" s="397"/>
      <c r="BZ7880" s="449"/>
      <c r="CB7880" s="419"/>
      <c r="CC7880" s="419"/>
      <c r="CD7880" s="419"/>
      <c r="CF7880" s="419"/>
      <c r="CG7880" s="419"/>
      <c r="CH7880" s="419"/>
    </row>
    <row r="7881" spans="3:86" ht="21" thickBot="1">
      <c r="C7881" s="425"/>
      <c r="P7881" s="431"/>
      <c r="R7881" s="419"/>
      <c r="S7881" s="446"/>
      <c r="T7881" s="419"/>
      <c r="V7881" s="196"/>
      <c r="W7881" s="419"/>
      <c r="X7881" s="419"/>
      <c r="Z7881" s="419"/>
      <c r="AA7881" s="419"/>
      <c r="AB7881" s="419"/>
      <c r="AD7881" s="419"/>
      <c r="AE7881" s="419"/>
      <c r="AF7881" s="419"/>
      <c r="AH7881" s="419"/>
      <c r="AI7881" s="419"/>
      <c r="AJ7881" s="419"/>
      <c r="AL7881" s="419"/>
      <c r="AM7881" s="419"/>
      <c r="AN7881" s="403"/>
      <c r="AO7881" s="419"/>
      <c r="AP7881" s="419"/>
      <c r="AQ7881" s="419"/>
      <c r="AR7881" s="419"/>
      <c r="AS7881" s="419"/>
      <c r="AT7881" s="419"/>
      <c r="AU7881" s="419"/>
      <c r="AV7881" s="419"/>
      <c r="AX7881" s="419"/>
      <c r="AY7881" s="419"/>
      <c r="AZ7881" s="419"/>
      <c r="BB7881" s="419"/>
      <c r="BC7881" s="419"/>
      <c r="BD7881" s="419"/>
      <c r="BF7881" s="419"/>
      <c r="BG7881" s="419"/>
      <c r="BH7881" s="419"/>
      <c r="BJ7881" s="419"/>
      <c r="BK7881" s="419"/>
      <c r="BL7881" s="419"/>
      <c r="BN7881" s="419"/>
      <c r="BO7881" s="419"/>
      <c r="BP7881" s="419"/>
      <c r="BR7881" s="419"/>
      <c r="BS7881" s="419"/>
      <c r="BT7881" s="419"/>
      <c r="BV7881" s="419"/>
      <c r="BW7881" s="419"/>
      <c r="BX7881" s="397"/>
      <c r="BZ7881" s="449"/>
      <c r="CB7881" s="419"/>
      <c r="CC7881" s="419"/>
      <c r="CD7881" s="419"/>
      <c r="CF7881" s="419"/>
      <c r="CG7881" s="419"/>
      <c r="CH7881" s="419"/>
    </row>
    <row r="7882" spans="3:86" ht="21" thickBot="1">
      <c r="C7882" s="425"/>
      <c r="P7882" s="431"/>
      <c r="R7882" s="419"/>
      <c r="S7882" s="446"/>
      <c r="T7882" s="419"/>
      <c r="V7882" s="196"/>
      <c r="W7882" s="419"/>
      <c r="X7882" s="419"/>
      <c r="Z7882" s="419"/>
      <c r="AA7882" s="419"/>
      <c r="AB7882" s="419"/>
      <c r="AD7882" s="419"/>
      <c r="AE7882" s="419"/>
      <c r="AF7882" s="419"/>
      <c r="AH7882" s="419"/>
      <c r="AI7882" s="419"/>
      <c r="AJ7882" s="419"/>
      <c r="AL7882" s="419"/>
      <c r="AM7882" s="419"/>
      <c r="AN7882" s="403"/>
      <c r="AO7882" s="419"/>
      <c r="AP7882" s="419"/>
      <c r="AQ7882" s="419"/>
      <c r="AR7882" s="419"/>
      <c r="AS7882" s="419"/>
      <c r="AT7882" s="419"/>
      <c r="AU7882" s="419"/>
      <c r="AV7882" s="419"/>
      <c r="AX7882" s="419"/>
      <c r="AY7882" s="419"/>
      <c r="AZ7882" s="419"/>
      <c r="BB7882" s="419"/>
      <c r="BC7882" s="419"/>
      <c r="BD7882" s="419"/>
      <c r="BF7882" s="419"/>
      <c r="BG7882" s="419"/>
      <c r="BH7882" s="419"/>
      <c r="BJ7882" s="419"/>
      <c r="BK7882" s="419"/>
      <c r="BL7882" s="419"/>
      <c r="BN7882" s="419"/>
      <c r="BO7882" s="419"/>
      <c r="BP7882" s="419"/>
      <c r="BR7882" s="419"/>
      <c r="BS7882" s="419"/>
      <c r="BT7882" s="419"/>
      <c r="BV7882" s="419"/>
      <c r="BW7882" s="419"/>
      <c r="BX7882" s="397"/>
      <c r="BZ7882" s="449"/>
      <c r="CB7882" s="419"/>
      <c r="CC7882" s="419"/>
      <c r="CD7882" s="419"/>
      <c r="CF7882" s="419"/>
      <c r="CG7882" s="419"/>
      <c r="CH7882" s="419"/>
    </row>
    <row r="7883" spans="3:86" ht="21" thickBot="1">
      <c r="C7883" s="425"/>
      <c r="P7883" s="431"/>
      <c r="R7883" s="419"/>
      <c r="S7883" s="446"/>
      <c r="T7883" s="419"/>
      <c r="V7883" s="196"/>
      <c r="W7883" s="419"/>
      <c r="X7883" s="419"/>
      <c r="Z7883" s="419"/>
      <c r="AA7883" s="419"/>
      <c r="AB7883" s="419"/>
      <c r="AD7883" s="419"/>
      <c r="AE7883" s="419"/>
      <c r="AF7883" s="419"/>
      <c r="AH7883" s="419"/>
      <c r="AI7883" s="419"/>
      <c r="AJ7883" s="419"/>
      <c r="AL7883" s="419"/>
      <c r="AM7883" s="419"/>
      <c r="AN7883" s="403"/>
      <c r="AO7883" s="419"/>
      <c r="AP7883" s="419"/>
      <c r="AQ7883" s="419"/>
      <c r="AR7883" s="419"/>
      <c r="AS7883" s="419"/>
      <c r="AT7883" s="419"/>
      <c r="AU7883" s="419"/>
      <c r="AV7883" s="419"/>
      <c r="AX7883" s="419"/>
      <c r="AY7883" s="419"/>
      <c r="AZ7883" s="419"/>
      <c r="BB7883" s="419"/>
      <c r="BC7883" s="419"/>
      <c r="BD7883" s="419"/>
      <c r="BF7883" s="419"/>
      <c r="BG7883" s="419"/>
      <c r="BH7883" s="419"/>
      <c r="BJ7883" s="419"/>
      <c r="BK7883" s="419"/>
      <c r="BL7883" s="419"/>
      <c r="BN7883" s="419"/>
      <c r="BO7883" s="419"/>
      <c r="BP7883" s="419"/>
      <c r="BR7883" s="419"/>
      <c r="BS7883" s="419"/>
      <c r="BT7883" s="419"/>
      <c r="BV7883" s="419"/>
      <c r="BW7883" s="419"/>
      <c r="BX7883" s="397"/>
      <c r="BZ7883" s="449"/>
      <c r="CB7883" s="419"/>
      <c r="CC7883" s="419"/>
      <c r="CD7883" s="419"/>
      <c r="CF7883" s="419"/>
      <c r="CG7883" s="419"/>
      <c r="CH7883" s="419"/>
    </row>
    <row r="7884" spans="3:86" ht="21" thickBot="1">
      <c r="C7884" s="425"/>
      <c r="P7884" s="431"/>
      <c r="R7884" s="419"/>
      <c r="S7884" s="446"/>
      <c r="T7884" s="419"/>
      <c r="V7884" s="196"/>
      <c r="W7884" s="419"/>
      <c r="X7884" s="419"/>
      <c r="Z7884" s="419"/>
      <c r="AA7884" s="419"/>
      <c r="AB7884" s="419"/>
      <c r="AD7884" s="419"/>
      <c r="AE7884" s="419"/>
      <c r="AF7884" s="419"/>
      <c r="AH7884" s="419"/>
      <c r="AI7884" s="419"/>
      <c r="AJ7884" s="419"/>
      <c r="AL7884" s="419"/>
      <c r="AM7884" s="419"/>
      <c r="AN7884" s="403"/>
      <c r="AO7884" s="419"/>
      <c r="AP7884" s="419"/>
      <c r="AQ7884" s="419"/>
      <c r="AR7884" s="419"/>
      <c r="AS7884" s="419"/>
      <c r="AT7884" s="419"/>
      <c r="AU7884" s="419"/>
      <c r="AV7884" s="419"/>
      <c r="AX7884" s="419"/>
      <c r="AY7884" s="419"/>
      <c r="AZ7884" s="419"/>
      <c r="BB7884" s="419"/>
      <c r="BC7884" s="419"/>
      <c r="BD7884" s="419"/>
      <c r="BF7884" s="419"/>
      <c r="BG7884" s="419"/>
      <c r="BH7884" s="419"/>
      <c r="BJ7884" s="419"/>
      <c r="BK7884" s="419"/>
      <c r="BL7884" s="419"/>
      <c r="BN7884" s="419"/>
      <c r="BO7884" s="419"/>
      <c r="BP7884" s="419"/>
      <c r="BR7884" s="419"/>
      <c r="BS7884" s="419"/>
      <c r="BT7884" s="419"/>
      <c r="BV7884" s="419"/>
      <c r="BW7884" s="419"/>
      <c r="BX7884" s="397"/>
      <c r="BZ7884" s="449"/>
      <c r="CB7884" s="419"/>
      <c r="CC7884" s="419"/>
      <c r="CD7884" s="419"/>
      <c r="CF7884" s="419"/>
      <c r="CG7884" s="419"/>
      <c r="CH7884" s="419"/>
    </row>
    <row r="7885" spans="3:86" ht="21" thickBot="1">
      <c r="C7885" s="425"/>
      <c r="P7885" s="431"/>
      <c r="R7885" s="419"/>
      <c r="S7885" s="446"/>
      <c r="T7885" s="419"/>
      <c r="V7885" s="196"/>
      <c r="W7885" s="419"/>
      <c r="X7885" s="419"/>
      <c r="Z7885" s="419"/>
      <c r="AA7885" s="419"/>
      <c r="AB7885" s="419"/>
      <c r="AD7885" s="419"/>
      <c r="AE7885" s="419"/>
      <c r="AF7885" s="419"/>
      <c r="AH7885" s="419"/>
      <c r="AI7885" s="419"/>
      <c r="AJ7885" s="419"/>
      <c r="AL7885" s="419"/>
      <c r="AM7885" s="419"/>
      <c r="AN7885" s="403"/>
      <c r="AO7885" s="419"/>
      <c r="AP7885" s="419"/>
      <c r="AQ7885" s="419"/>
      <c r="AR7885" s="419"/>
      <c r="AS7885" s="419"/>
      <c r="AT7885" s="419"/>
      <c r="AU7885" s="419"/>
      <c r="AV7885" s="419"/>
      <c r="AX7885" s="419"/>
      <c r="AY7885" s="419"/>
      <c r="AZ7885" s="419"/>
      <c r="BB7885" s="419"/>
      <c r="BC7885" s="419"/>
      <c r="BD7885" s="419"/>
      <c r="BF7885" s="419"/>
      <c r="BG7885" s="419"/>
      <c r="BH7885" s="419"/>
      <c r="BJ7885" s="419"/>
      <c r="BK7885" s="419"/>
      <c r="BL7885" s="419"/>
      <c r="BN7885" s="419"/>
      <c r="BO7885" s="419"/>
      <c r="BP7885" s="419"/>
      <c r="BR7885" s="419"/>
      <c r="BS7885" s="419"/>
      <c r="BT7885" s="419"/>
      <c r="BV7885" s="419"/>
      <c r="BW7885" s="419"/>
      <c r="BX7885" s="397"/>
      <c r="BZ7885" s="449"/>
      <c r="CB7885" s="419"/>
      <c r="CC7885" s="419"/>
      <c r="CD7885" s="419"/>
      <c r="CF7885" s="419"/>
      <c r="CG7885" s="419"/>
      <c r="CH7885" s="419"/>
    </row>
    <row r="7886" spans="3:86" ht="21" thickBot="1">
      <c r="C7886" s="425"/>
      <c r="P7886" s="431"/>
      <c r="R7886" s="419"/>
      <c r="S7886" s="446"/>
      <c r="T7886" s="419"/>
      <c r="V7886" s="196"/>
      <c r="W7886" s="419"/>
      <c r="X7886" s="419"/>
      <c r="Z7886" s="419"/>
      <c r="AA7886" s="419"/>
      <c r="AB7886" s="419"/>
      <c r="AD7886" s="419"/>
      <c r="AE7886" s="419"/>
      <c r="AF7886" s="419"/>
      <c r="AH7886" s="419"/>
      <c r="AI7886" s="419"/>
      <c r="AJ7886" s="419"/>
      <c r="AL7886" s="419"/>
      <c r="AM7886" s="419"/>
      <c r="AN7886" s="403"/>
      <c r="AO7886" s="419"/>
      <c r="AP7886" s="419"/>
      <c r="AQ7886" s="419"/>
      <c r="AR7886" s="419"/>
      <c r="AS7886" s="419"/>
      <c r="AT7886" s="419"/>
      <c r="AU7886" s="419"/>
      <c r="AV7886" s="419"/>
      <c r="AX7886" s="419"/>
      <c r="AY7886" s="419"/>
      <c r="AZ7886" s="419"/>
      <c r="BB7886" s="419"/>
      <c r="BC7886" s="419"/>
      <c r="BD7886" s="419"/>
      <c r="BF7886" s="419"/>
      <c r="BG7886" s="419"/>
      <c r="BH7886" s="419"/>
      <c r="BJ7886" s="419"/>
      <c r="BK7886" s="419"/>
      <c r="BL7886" s="419"/>
      <c r="BN7886" s="419"/>
      <c r="BO7886" s="419"/>
      <c r="BP7886" s="419"/>
      <c r="BR7886" s="419"/>
      <c r="BS7886" s="419"/>
      <c r="BT7886" s="419"/>
      <c r="BV7886" s="419"/>
      <c r="BW7886" s="419"/>
      <c r="BX7886" s="397"/>
      <c r="BZ7886" s="449"/>
      <c r="CB7886" s="419"/>
      <c r="CC7886" s="419"/>
      <c r="CD7886" s="419"/>
      <c r="CF7886" s="419"/>
      <c r="CG7886" s="419"/>
      <c r="CH7886" s="419"/>
    </row>
    <row r="7887" spans="3:86" ht="21" thickBot="1">
      <c r="C7887" s="425"/>
      <c r="P7887" s="431"/>
      <c r="R7887" s="419"/>
      <c r="S7887" s="446"/>
      <c r="T7887" s="419"/>
      <c r="V7887" s="196"/>
      <c r="W7887" s="419"/>
      <c r="X7887" s="419"/>
      <c r="Z7887" s="419"/>
      <c r="AA7887" s="419"/>
      <c r="AB7887" s="419"/>
      <c r="AD7887" s="419"/>
      <c r="AE7887" s="419"/>
      <c r="AF7887" s="419"/>
      <c r="AH7887" s="419"/>
      <c r="AI7887" s="419"/>
      <c r="AJ7887" s="419"/>
      <c r="AL7887" s="419"/>
      <c r="AM7887" s="419"/>
      <c r="AN7887" s="403"/>
      <c r="AO7887" s="419"/>
      <c r="AP7887" s="419"/>
      <c r="AQ7887" s="419"/>
      <c r="AR7887" s="419"/>
      <c r="AS7887" s="419"/>
      <c r="AT7887" s="419"/>
      <c r="AU7887" s="419"/>
      <c r="AV7887" s="419"/>
      <c r="AX7887" s="419"/>
      <c r="AY7887" s="419"/>
      <c r="AZ7887" s="419"/>
      <c r="BB7887" s="419"/>
      <c r="BC7887" s="419"/>
      <c r="BD7887" s="419"/>
      <c r="BF7887" s="419"/>
      <c r="BG7887" s="419"/>
      <c r="BH7887" s="419"/>
      <c r="BJ7887" s="419"/>
      <c r="BK7887" s="419"/>
      <c r="BL7887" s="419"/>
      <c r="BN7887" s="419"/>
      <c r="BO7887" s="419"/>
      <c r="BP7887" s="419"/>
      <c r="BR7887" s="419"/>
      <c r="BS7887" s="419"/>
      <c r="BT7887" s="419"/>
      <c r="BV7887" s="419"/>
      <c r="BW7887" s="419"/>
      <c r="BX7887" s="397"/>
      <c r="BZ7887" s="449"/>
      <c r="CB7887" s="419"/>
      <c r="CC7887" s="419"/>
      <c r="CD7887" s="419"/>
      <c r="CF7887" s="419"/>
      <c r="CG7887" s="419"/>
      <c r="CH7887" s="419"/>
    </row>
    <row r="7888" spans="3:86" ht="21" thickBot="1">
      <c r="C7888" s="425"/>
      <c r="P7888" s="431"/>
      <c r="R7888" s="419"/>
      <c r="S7888" s="446"/>
      <c r="T7888" s="419"/>
      <c r="V7888" s="196"/>
      <c r="W7888" s="419"/>
      <c r="X7888" s="419"/>
      <c r="Z7888" s="419"/>
      <c r="AA7888" s="419"/>
      <c r="AB7888" s="419"/>
      <c r="AD7888" s="419"/>
      <c r="AE7888" s="419"/>
      <c r="AF7888" s="419"/>
      <c r="AH7888" s="419"/>
      <c r="AI7888" s="419"/>
      <c r="AJ7888" s="419"/>
      <c r="AL7888" s="419"/>
      <c r="AM7888" s="419"/>
      <c r="AN7888" s="403"/>
      <c r="AO7888" s="419"/>
      <c r="AP7888" s="419"/>
      <c r="AQ7888" s="419"/>
      <c r="AR7888" s="419"/>
      <c r="AS7888" s="419"/>
      <c r="AT7888" s="419"/>
      <c r="AU7888" s="419"/>
      <c r="AV7888" s="419"/>
      <c r="AX7888" s="419"/>
      <c r="AY7888" s="419"/>
      <c r="AZ7888" s="419"/>
      <c r="BB7888" s="419"/>
      <c r="BC7888" s="419"/>
      <c r="BD7888" s="419"/>
      <c r="BF7888" s="419"/>
      <c r="BG7888" s="419"/>
      <c r="BH7888" s="419"/>
      <c r="BJ7888" s="419"/>
      <c r="BK7888" s="419"/>
      <c r="BL7888" s="419"/>
      <c r="BN7888" s="419"/>
      <c r="BO7888" s="419"/>
      <c r="BP7888" s="419"/>
      <c r="BR7888" s="419"/>
      <c r="BS7888" s="419"/>
      <c r="BT7888" s="419"/>
      <c r="BV7888" s="419"/>
      <c r="BW7888" s="419"/>
      <c r="BX7888" s="397"/>
      <c r="BZ7888" s="449"/>
      <c r="CB7888" s="419"/>
      <c r="CC7888" s="419"/>
      <c r="CD7888" s="419"/>
      <c r="CF7888" s="419"/>
      <c r="CG7888" s="419"/>
      <c r="CH7888" s="419"/>
    </row>
    <row r="7889" spans="3:86" ht="21" thickBot="1">
      <c r="C7889" s="425"/>
      <c r="P7889" s="431"/>
      <c r="R7889" s="419"/>
      <c r="S7889" s="446"/>
      <c r="T7889" s="419"/>
      <c r="V7889" s="196"/>
      <c r="W7889" s="419"/>
      <c r="X7889" s="419"/>
      <c r="Z7889" s="419"/>
      <c r="AA7889" s="419"/>
      <c r="AB7889" s="419"/>
      <c r="AD7889" s="419"/>
      <c r="AE7889" s="419"/>
      <c r="AF7889" s="419"/>
      <c r="AH7889" s="419"/>
      <c r="AI7889" s="419"/>
      <c r="AJ7889" s="419"/>
      <c r="AL7889" s="419"/>
      <c r="AM7889" s="419"/>
      <c r="AN7889" s="403"/>
      <c r="AO7889" s="419"/>
      <c r="AP7889" s="419"/>
      <c r="AQ7889" s="419"/>
      <c r="AR7889" s="419"/>
      <c r="AS7889" s="419"/>
      <c r="AT7889" s="419"/>
      <c r="AU7889" s="419"/>
      <c r="AV7889" s="419"/>
      <c r="AX7889" s="419"/>
      <c r="AY7889" s="419"/>
      <c r="AZ7889" s="419"/>
      <c r="BB7889" s="419"/>
      <c r="BC7889" s="419"/>
      <c r="BD7889" s="419"/>
      <c r="BF7889" s="419"/>
      <c r="BG7889" s="419"/>
      <c r="BH7889" s="419"/>
      <c r="BJ7889" s="419"/>
      <c r="BK7889" s="419"/>
      <c r="BL7889" s="419"/>
      <c r="BN7889" s="419"/>
      <c r="BO7889" s="419"/>
      <c r="BP7889" s="419"/>
      <c r="BR7889" s="419"/>
      <c r="BS7889" s="419"/>
      <c r="BT7889" s="419"/>
      <c r="BV7889" s="419"/>
      <c r="BW7889" s="419"/>
      <c r="BX7889" s="397"/>
      <c r="BZ7889" s="449"/>
      <c r="CB7889" s="419"/>
      <c r="CC7889" s="419"/>
      <c r="CD7889" s="419"/>
      <c r="CF7889" s="419"/>
      <c r="CG7889" s="419"/>
      <c r="CH7889" s="419"/>
    </row>
    <row r="7890" spans="3:86" ht="21" thickBot="1">
      <c r="C7890" s="425"/>
      <c r="P7890" s="431"/>
      <c r="R7890" s="419"/>
      <c r="S7890" s="446"/>
      <c r="T7890" s="419"/>
      <c r="V7890" s="196"/>
      <c r="W7890" s="419"/>
      <c r="X7890" s="419"/>
      <c r="Z7890" s="419"/>
      <c r="AA7890" s="419"/>
      <c r="AB7890" s="419"/>
      <c r="AD7890" s="419"/>
      <c r="AE7890" s="419"/>
      <c r="AF7890" s="419"/>
      <c r="AH7890" s="419"/>
      <c r="AI7890" s="419"/>
      <c r="AJ7890" s="419"/>
      <c r="AL7890" s="419"/>
      <c r="AM7890" s="419"/>
      <c r="AN7890" s="403"/>
      <c r="AO7890" s="419"/>
      <c r="AP7890" s="419"/>
      <c r="AQ7890" s="419"/>
      <c r="AR7890" s="419"/>
      <c r="AS7890" s="419"/>
      <c r="AT7890" s="419"/>
      <c r="AU7890" s="419"/>
      <c r="AV7890" s="419"/>
      <c r="AX7890" s="419"/>
      <c r="AY7890" s="419"/>
      <c r="AZ7890" s="419"/>
      <c r="BB7890" s="419"/>
      <c r="BC7890" s="419"/>
      <c r="BD7890" s="419"/>
      <c r="BF7890" s="419"/>
      <c r="BG7890" s="419"/>
      <c r="BH7890" s="419"/>
      <c r="BJ7890" s="419"/>
      <c r="BK7890" s="419"/>
      <c r="BL7890" s="419"/>
      <c r="BN7890" s="419"/>
      <c r="BO7890" s="419"/>
      <c r="BP7890" s="419"/>
      <c r="BR7890" s="419"/>
      <c r="BS7890" s="419"/>
      <c r="BT7890" s="419"/>
      <c r="BV7890" s="419"/>
      <c r="BW7890" s="419"/>
      <c r="BX7890" s="397"/>
      <c r="BZ7890" s="449"/>
      <c r="CB7890" s="419"/>
      <c r="CC7890" s="419"/>
      <c r="CD7890" s="419"/>
      <c r="CF7890" s="419"/>
      <c r="CG7890" s="419"/>
      <c r="CH7890" s="419"/>
    </row>
    <row r="7891" spans="3:86" ht="21" thickBot="1">
      <c r="C7891" s="425"/>
      <c r="P7891" s="431"/>
      <c r="R7891" s="419"/>
      <c r="S7891" s="446"/>
      <c r="T7891" s="419"/>
      <c r="V7891" s="196"/>
      <c r="W7891" s="419"/>
      <c r="X7891" s="419"/>
      <c r="Z7891" s="419"/>
      <c r="AA7891" s="419"/>
      <c r="AB7891" s="419"/>
      <c r="AD7891" s="419"/>
      <c r="AE7891" s="419"/>
      <c r="AF7891" s="419"/>
      <c r="AH7891" s="419"/>
      <c r="AI7891" s="419"/>
      <c r="AJ7891" s="419"/>
      <c r="AL7891" s="419"/>
      <c r="AM7891" s="419"/>
      <c r="AN7891" s="403"/>
      <c r="AO7891" s="419"/>
      <c r="AP7891" s="419"/>
      <c r="AQ7891" s="419"/>
      <c r="AR7891" s="419"/>
      <c r="AS7891" s="419"/>
      <c r="AT7891" s="419"/>
      <c r="AU7891" s="419"/>
      <c r="AV7891" s="419"/>
      <c r="AX7891" s="419"/>
      <c r="AY7891" s="419"/>
      <c r="AZ7891" s="419"/>
      <c r="BB7891" s="419"/>
      <c r="BC7891" s="419"/>
      <c r="BD7891" s="419"/>
      <c r="BF7891" s="419"/>
      <c r="BG7891" s="419"/>
      <c r="BH7891" s="419"/>
      <c r="BJ7891" s="419"/>
      <c r="BK7891" s="419"/>
      <c r="BL7891" s="419"/>
      <c r="BN7891" s="419"/>
      <c r="BO7891" s="419"/>
      <c r="BP7891" s="419"/>
      <c r="BR7891" s="419"/>
      <c r="BS7891" s="419"/>
      <c r="BT7891" s="419"/>
      <c r="BV7891" s="419"/>
      <c r="BW7891" s="419"/>
      <c r="BX7891" s="397"/>
      <c r="BZ7891" s="449"/>
      <c r="CB7891" s="419"/>
      <c r="CC7891" s="419"/>
      <c r="CD7891" s="419"/>
      <c r="CF7891" s="419"/>
      <c r="CG7891" s="419"/>
      <c r="CH7891" s="419"/>
    </row>
    <row r="7892" spans="3:86" ht="21" thickBot="1">
      <c r="C7892" s="425"/>
      <c r="P7892" s="431"/>
      <c r="R7892" s="419"/>
      <c r="S7892" s="446"/>
      <c r="T7892" s="419"/>
      <c r="V7892" s="196"/>
      <c r="W7892" s="419"/>
      <c r="X7892" s="419"/>
      <c r="Z7892" s="419"/>
      <c r="AA7892" s="419"/>
      <c r="AB7892" s="419"/>
      <c r="AD7892" s="419"/>
      <c r="AE7892" s="419"/>
      <c r="AF7892" s="419"/>
      <c r="AH7892" s="419"/>
      <c r="AI7892" s="419"/>
      <c r="AJ7892" s="419"/>
      <c r="AL7892" s="419"/>
      <c r="AM7892" s="419"/>
      <c r="AN7892" s="403"/>
      <c r="AO7892" s="419"/>
      <c r="AP7892" s="419"/>
      <c r="AQ7892" s="419"/>
      <c r="AR7892" s="419"/>
      <c r="AS7892" s="419"/>
      <c r="AT7892" s="419"/>
      <c r="AU7892" s="419"/>
      <c r="AV7892" s="419"/>
      <c r="AX7892" s="419"/>
      <c r="AY7892" s="419"/>
      <c r="AZ7892" s="419"/>
      <c r="BB7892" s="419"/>
      <c r="BC7892" s="419"/>
      <c r="BD7892" s="419"/>
      <c r="BF7892" s="419"/>
      <c r="BG7892" s="419"/>
      <c r="BH7892" s="419"/>
      <c r="BJ7892" s="419"/>
      <c r="BK7892" s="419"/>
      <c r="BL7892" s="419"/>
      <c r="BN7892" s="419"/>
      <c r="BO7892" s="419"/>
      <c r="BP7892" s="419"/>
      <c r="BR7892" s="419"/>
      <c r="BS7892" s="419"/>
      <c r="BT7892" s="419"/>
      <c r="BV7892" s="419"/>
      <c r="BW7892" s="419"/>
      <c r="BX7892" s="397"/>
      <c r="BZ7892" s="449"/>
      <c r="CB7892" s="419"/>
      <c r="CC7892" s="419"/>
      <c r="CD7892" s="419"/>
      <c r="CF7892" s="419"/>
      <c r="CG7892" s="419"/>
      <c r="CH7892" s="419"/>
    </row>
    <row r="7893" spans="3:86" ht="21" thickBot="1">
      <c r="C7893" s="425"/>
      <c r="P7893" s="431"/>
      <c r="R7893" s="419"/>
      <c r="S7893" s="446"/>
      <c r="T7893" s="419"/>
      <c r="V7893" s="196"/>
      <c r="W7893" s="419"/>
      <c r="X7893" s="419"/>
      <c r="Z7893" s="419"/>
      <c r="AA7893" s="419"/>
      <c r="AB7893" s="419"/>
      <c r="AD7893" s="419"/>
      <c r="AE7893" s="419"/>
      <c r="AF7893" s="419"/>
      <c r="AH7893" s="419"/>
      <c r="AI7893" s="419"/>
      <c r="AJ7893" s="419"/>
      <c r="AL7893" s="419"/>
      <c r="AM7893" s="419"/>
      <c r="AN7893" s="403"/>
      <c r="AO7893" s="419"/>
      <c r="AP7893" s="419"/>
      <c r="AQ7893" s="419"/>
      <c r="AR7893" s="419"/>
      <c r="AS7893" s="419"/>
      <c r="AT7893" s="419"/>
      <c r="AU7893" s="419"/>
      <c r="AV7893" s="419"/>
      <c r="AX7893" s="419"/>
      <c r="AY7893" s="419"/>
      <c r="AZ7893" s="419"/>
      <c r="BB7893" s="419"/>
      <c r="BC7893" s="419"/>
      <c r="BD7893" s="419"/>
      <c r="BF7893" s="419"/>
      <c r="BG7893" s="419"/>
      <c r="BH7893" s="419"/>
      <c r="BJ7893" s="419"/>
      <c r="BK7893" s="419"/>
      <c r="BL7893" s="419"/>
      <c r="BN7893" s="419"/>
      <c r="BO7893" s="419"/>
      <c r="BP7893" s="419"/>
      <c r="BR7893" s="419"/>
      <c r="BS7893" s="419"/>
      <c r="BT7893" s="419"/>
      <c r="BV7893" s="419"/>
      <c r="BW7893" s="419"/>
      <c r="BX7893" s="397"/>
      <c r="BZ7893" s="449"/>
      <c r="CB7893" s="419"/>
      <c r="CC7893" s="419"/>
      <c r="CD7893" s="419"/>
      <c r="CF7893" s="419"/>
      <c r="CG7893" s="419"/>
      <c r="CH7893" s="419"/>
    </row>
    <row r="7894" spans="3:86" ht="21" thickBot="1">
      <c r="C7894" s="425"/>
      <c r="P7894" s="431"/>
      <c r="R7894" s="419"/>
      <c r="S7894" s="446"/>
      <c r="T7894" s="419"/>
      <c r="V7894" s="196"/>
      <c r="W7894" s="419"/>
      <c r="X7894" s="419"/>
      <c r="Z7894" s="419"/>
      <c r="AA7894" s="419"/>
      <c r="AB7894" s="419"/>
      <c r="AD7894" s="419"/>
      <c r="AE7894" s="419"/>
      <c r="AF7894" s="419"/>
      <c r="AH7894" s="419"/>
      <c r="AI7894" s="419"/>
      <c r="AJ7894" s="419"/>
      <c r="AL7894" s="419"/>
      <c r="AM7894" s="419"/>
      <c r="AN7894" s="403"/>
      <c r="AO7894" s="419"/>
      <c r="AP7894" s="419"/>
      <c r="AQ7894" s="419"/>
      <c r="AR7894" s="419"/>
      <c r="AS7894" s="419"/>
      <c r="AT7894" s="419"/>
      <c r="AU7894" s="419"/>
      <c r="AV7894" s="419"/>
      <c r="AX7894" s="419"/>
      <c r="AY7894" s="419"/>
      <c r="AZ7894" s="419"/>
      <c r="BB7894" s="419"/>
      <c r="BC7894" s="419"/>
      <c r="BD7894" s="419"/>
      <c r="BF7894" s="419"/>
      <c r="BG7894" s="419"/>
      <c r="BH7894" s="419"/>
      <c r="BJ7894" s="419"/>
      <c r="BK7894" s="419"/>
      <c r="BL7894" s="419"/>
      <c r="BN7894" s="419"/>
      <c r="BO7894" s="419"/>
      <c r="BP7894" s="419"/>
      <c r="BR7894" s="419"/>
      <c r="BS7894" s="419"/>
      <c r="BT7894" s="419"/>
      <c r="BV7894" s="419"/>
      <c r="BW7894" s="419"/>
      <c r="BX7894" s="397"/>
      <c r="BZ7894" s="449"/>
      <c r="CB7894" s="419"/>
      <c r="CC7894" s="419"/>
      <c r="CD7894" s="419"/>
      <c r="CF7894" s="419"/>
      <c r="CG7894" s="419"/>
      <c r="CH7894" s="419"/>
    </row>
    <row r="7895" spans="3:86" ht="21" thickBot="1">
      <c r="C7895" s="425"/>
      <c r="P7895" s="431"/>
      <c r="R7895" s="419"/>
      <c r="S7895" s="446"/>
      <c r="T7895" s="419"/>
      <c r="V7895" s="196"/>
      <c r="W7895" s="419"/>
      <c r="X7895" s="419"/>
      <c r="Z7895" s="419"/>
      <c r="AA7895" s="419"/>
      <c r="AB7895" s="419"/>
      <c r="AD7895" s="419"/>
      <c r="AE7895" s="419"/>
      <c r="AF7895" s="419"/>
      <c r="AH7895" s="419"/>
      <c r="AI7895" s="419"/>
      <c r="AJ7895" s="419"/>
      <c r="AL7895" s="419"/>
      <c r="AM7895" s="419"/>
      <c r="AN7895" s="403"/>
      <c r="AO7895" s="419"/>
      <c r="AP7895" s="419"/>
      <c r="AQ7895" s="419"/>
      <c r="AR7895" s="419"/>
      <c r="AS7895" s="419"/>
      <c r="AT7895" s="419"/>
      <c r="AU7895" s="419"/>
      <c r="AV7895" s="419"/>
      <c r="AX7895" s="419"/>
      <c r="AY7895" s="419"/>
      <c r="AZ7895" s="419"/>
      <c r="BB7895" s="419"/>
      <c r="BC7895" s="419"/>
      <c r="BD7895" s="419"/>
      <c r="BF7895" s="419"/>
      <c r="BG7895" s="419"/>
      <c r="BH7895" s="419"/>
      <c r="BJ7895" s="419"/>
      <c r="BK7895" s="419"/>
      <c r="BL7895" s="419"/>
      <c r="BN7895" s="419"/>
      <c r="BO7895" s="419"/>
      <c r="BP7895" s="419"/>
      <c r="BR7895" s="419"/>
      <c r="BS7895" s="419"/>
      <c r="BT7895" s="419"/>
      <c r="BV7895" s="419"/>
      <c r="BW7895" s="419"/>
      <c r="BX7895" s="397"/>
      <c r="BZ7895" s="449"/>
      <c r="CB7895" s="419"/>
      <c r="CC7895" s="419"/>
      <c r="CD7895" s="419"/>
      <c r="CF7895" s="419"/>
      <c r="CG7895" s="419"/>
      <c r="CH7895" s="419"/>
    </row>
    <row r="7896" spans="3:86" ht="21" thickBot="1">
      <c r="C7896" s="425"/>
      <c r="P7896" s="431"/>
      <c r="R7896" s="419"/>
      <c r="S7896" s="446"/>
      <c r="T7896" s="419"/>
      <c r="V7896" s="196"/>
      <c r="W7896" s="419"/>
      <c r="X7896" s="419"/>
      <c r="Z7896" s="419"/>
      <c r="AA7896" s="419"/>
      <c r="AB7896" s="419"/>
      <c r="AD7896" s="419"/>
      <c r="AE7896" s="419"/>
      <c r="AF7896" s="419"/>
      <c r="AH7896" s="419"/>
      <c r="AI7896" s="419"/>
      <c r="AJ7896" s="419"/>
      <c r="AL7896" s="419"/>
      <c r="AM7896" s="419"/>
      <c r="AN7896" s="403"/>
      <c r="AO7896" s="419"/>
      <c r="AP7896" s="419"/>
      <c r="AQ7896" s="419"/>
      <c r="AR7896" s="419"/>
      <c r="AS7896" s="419"/>
      <c r="AT7896" s="419"/>
      <c r="AU7896" s="419"/>
      <c r="AV7896" s="419"/>
      <c r="AX7896" s="419"/>
      <c r="AY7896" s="419"/>
      <c r="AZ7896" s="419"/>
      <c r="BB7896" s="419"/>
      <c r="BC7896" s="419"/>
      <c r="BD7896" s="419"/>
      <c r="BF7896" s="419"/>
      <c r="BG7896" s="419"/>
      <c r="BH7896" s="419"/>
      <c r="BJ7896" s="419"/>
      <c r="BK7896" s="419"/>
      <c r="BL7896" s="419"/>
      <c r="BN7896" s="419"/>
      <c r="BO7896" s="419"/>
      <c r="BP7896" s="419"/>
      <c r="BR7896" s="419"/>
      <c r="BS7896" s="419"/>
      <c r="BT7896" s="419"/>
      <c r="BV7896" s="419"/>
      <c r="BW7896" s="419"/>
      <c r="BX7896" s="397"/>
      <c r="BZ7896" s="449"/>
      <c r="CB7896" s="419"/>
      <c r="CC7896" s="419"/>
      <c r="CD7896" s="419"/>
      <c r="CF7896" s="419"/>
      <c r="CG7896" s="419"/>
      <c r="CH7896" s="419"/>
    </row>
    <row r="7897" spans="3:86" ht="21" thickBot="1">
      <c r="C7897" s="425"/>
      <c r="P7897" s="431"/>
      <c r="R7897" s="419"/>
      <c r="S7897" s="446"/>
      <c r="T7897" s="419"/>
      <c r="V7897" s="196"/>
      <c r="W7897" s="419"/>
      <c r="X7897" s="419"/>
      <c r="Z7897" s="419"/>
      <c r="AA7897" s="419"/>
      <c r="AB7897" s="419"/>
      <c r="AD7897" s="419"/>
      <c r="AE7897" s="419"/>
      <c r="AF7897" s="419"/>
      <c r="AH7897" s="419"/>
      <c r="AI7897" s="419"/>
      <c r="AJ7897" s="419"/>
      <c r="AL7897" s="419"/>
      <c r="AM7897" s="419"/>
      <c r="AN7897" s="403"/>
      <c r="AO7897" s="419"/>
      <c r="AP7897" s="419"/>
      <c r="AQ7897" s="419"/>
      <c r="AR7897" s="419"/>
      <c r="AS7897" s="419"/>
      <c r="AT7897" s="419"/>
      <c r="AU7897" s="419"/>
      <c r="AV7897" s="419"/>
      <c r="AX7897" s="419"/>
      <c r="AY7897" s="419"/>
      <c r="AZ7897" s="419"/>
      <c r="BB7897" s="419"/>
      <c r="BC7897" s="419"/>
      <c r="BD7897" s="419"/>
      <c r="BF7897" s="419"/>
      <c r="BG7897" s="419"/>
      <c r="BH7897" s="419"/>
      <c r="BJ7897" s="419"/>
      <c r="BK7897" s="419"/>
      <c r="BL7897" s="419"/>
      <c r="BN7897" s="419"/>
      <c r="BO7897" s="419"/>
      <c r="BP7897" s="419"/>
      <c r="BR7897" s="419"/>
      <c r="BS7897" s="419"/>
      <c r="BT7897" s="419"/>
      <c r="BV7897" s="419"/>
      <c r="BW7897" s="419"/>
      <c r="BX7897" s="397"/>
      <c r="BZ7897" s="449"/>
      <c r="CB7897" s="419"/>
      <c r="CC7897" s="419"/>
      <c r="CD7897" s="419"/>
      <c r="CF7897" s="419"/>
      <c r="CG7897" s="419"/>
      <c r="CH7897" s="419"/>
    </row>
    <row r="7898" spans="3:86" ht="21" thickBot="1">
      <c r="C7898" s="425"/>
      <c r="P7898" s="431"/>
      <c r="R7898" s="419"/>
      <c r="S7898" s="446"/>
      <c r="T7898" s="419"/>
      <c r="V7898" s="196"/>
      <c r="W7898" s="419"/>
      <c r="X7898" s="419"/>
      <c r="Z7898" s="419"/>
      <c r="AA7898" s="419"/>
      <c r="AB7898" s="419"/>
      <c r="AD7898" s="419"/>
      <c r="AE7898" s="419"/>
      <c r="AF7898" s="419"/>
      <c r="AH7898" s="419"/>
      <c r="AI7898" s="419"/>
      <c r="AJ7898" s="419"/>
      <c r="AL7898" s="419"/>
      <c r="AM7898" s="419"/>
      <c r="AN7898" s="403"/>
      <c r="AO7898" s="419"/>
      <c r="AP7898" s="419"/>
      <c r="AQ7898" s="419"/>
      <c r="AR7898" s="419"/>
      <c r="AS7898" s="419"/>
      <c r="AT7898" s="419"/>
      <c r="AU7898" s="419"/>
      <c r="AV7898" s="419"/>
      <c r="AX7898" s="419"/>
      <c r="AY7898" s="419"/>
      <c r="AZ7898" s="419"/>
      <c r="BB7898" s="419"/>
      <c r="BC7898" s="419"/>
      <c r="BD7898" s="419"/>
      <c r="BF7898" s="419"/>
      <c r="BG7898" s="419"/>
      <c r="BH7898" s="419"/>
      <c r="BJ7898" s="419"/>
      <c r="BK7898" s="419"/>
      <c r="BL7898" s="419"/>
      <c r="BN7898" s="419"/>
      <c r="BO7898" s="419"/>
      <c r="BP7898" s="419"/>
      <c r="BR7898" s="419"/>
      <c r="BS7898" s="419"/>
      <c r="BT7898" s="419"/>
      <c r="BV7898" s="419"/>
      <c r="BW7898" s="419"/>
      <c r="BX7898" s="397"/>
      <c r="BZ7898" s="449"/>
      <c r="CB7898" s="419"/>
      <c r="CC7898" s="419"/>
      <c r="CD7898" s="419"/>
      <c r="CF7898" s="419"/>
      <c r="CG7898" s="419"/>
      <c r="CH7898" s="419"/>
    </row>
    <row r="7899" spans="3:86" ht="21" thickBot="1">
      <c r="C7899" s="425"/>
      <c r="P7899" s="431"/>
      <c r="R7899" s="419"/>
      <c r="S7899" s="446"/>
      <c r="T7899" s="419"/>
      <c r="V7899" s="196"/>
      <c r="W7899" s="419"/>
      <c r="X7899" s="419"/>
      <c r="Z7899" s="419"/>
      <c r="AA7899" s="419"/>
      <c r="AB7899" s="419"/>
      <c r="AD7899" s="419"/>
      <c r="AE7899" s="419"/>
      <c r="AF7899" s="419"/>
      <c r="AH7899" s="419"/>
      <c r="AI7899" s="419"/>
      <c r="AJ7899" s="419"/>
      <c r="AL7899" s="419"/>
      <c r="AM7899" s="419"/>
      <c r="AN7899" s="403"/>
      <c r="AO7899" s="419"/>
      <c r="AP7899" s="419"/>
      <c r="AQ7899" s="419"/>
      <c r="AR7899" s="419"/>
      <c r="AS7899" s="419"/>
      <c r="AT7899" s="419"/>
      <c r="AU7899" s="419"/>
      <c r="AV7899" s="419"/>
      <c r="AX7899" s="419"/>
      <c r="AY7899" s="419"/>
      <c r="AZ7899" s="419"/>
      <c r="BB7899" s="419"/>
      <c r="BC7899" s="419"/>
      <c r="BD7899" s="419"/>
      <c r="BF7899" s="419"/>
      <c r="BG7899" s="419"/>
      <c r="BH7899" s="419"/>
      <c r="BJ7899" s="419"/>
      <c r="BK7899" s="419"/>
      <c r="BL7899" s="419"/>
      <c r="BN7899" s="419"/>
      <c r="BO7899" s="419"/>
      <c r="BP7899" s="419"/>
      <c r="BR7899" s="419"/>
      <c r="BS7899" s="419"/>
      <c r="BT7899" s="419"/>
      <c r="BV7899" s="419"/>
      <c r="BW7899" s="419"/>
      <c r="BX7899" s="397"/>
      <c r="BZ7899" s="449"/>
      <c r="CB7899" s="419"/>
      <c r="CC7899" s="419"/>
      <c r="CD7899" s="419"/>
      <c r="CF7899" s="419"/>
      <c r="CG7899" s="419"/>
      <c r="CH7899" s="419"/>
    </row>
    <row r="7900" spans="3:86" ht="21" thickBot="1">
      <c r="C7900" s="425"/>
      <c r="P7900" s="431"/>
      <c r="R7900" s="419"/>
      <c r="S7900" s="446"/>
      <c r="T7900" s="419"/>
      <c r="V7900" s="196"/>
      <c r="W7900" s="419"/>
      <c r="X7900" s="419"/>
      <c r="Z7900" s="419"/>
      <c r="AA7900" s="419"/>
      <c r="AB7900" s="419"/>
      <c r="AD7900" s="419"/>
      <c r="AE7900" s="419"/>
      <c r="AF7900" s="419"/>
      <c r="AH7900" s="419"/>
      <c r="AI7900" s="419"/>
      <c r="AJ7900" s="419"/>
      <c r="AL7900" s="419"/>
      <c r="AM7900" s="419"/>
      <c r="AN7900" s="403"/>
      <c r="AO7900" s="419"/>
      <c r="AP7900" s="419"/>
      <c r="AQ7900" s="419"/>
      <c r="AR7900" s="419"/>
      <c r="AS7900" s="419"/>
      <c r="AT7900" s="419"/>
      <c r="AU7900" s="419"/>
      <c r="AV7900" s="419"/>
      <c r="AX7900" s="419"/>
      <c r="AY7900" s="419"/>
      <c r="AZ7900" s="419"/>
      <c r="BB7900" s="419"/>
      <c r="BC7900" s="419"/>
      <c r="BD7900" s="419"/>
      <c r="BF7900" s="419"/>
      <c r="BG7900" s="419"/>
      <c r="BH7900" s="419"/>
      <c r="BJ7900" s="419"/>
      <c r="BK7900" s="419"/>
      <c r="BL7900" s="419"/>
      <c r="BN7900" s="419"/>
      <c r="BO7900" s="419"/>
      <c r="BP7900" s="419"/>
      <c r="BR7900" s="419"/>
      <c r="BS7900" s="419"/>
      <c r="BT7900" s="419"/>
      <c r="BV7900" s="419"/>
      <c r="BW7900" s="419"/>
      <c r="BX7900" s="397"/>
      <c r="BZ7900" s="449"/>
      <c r="CB7900" s="419"/>
      <c r="CC7900" s="419"/>
      <c r="CD7900" s="419"/>
      <c r="CF7900" s="419"/>
      <c r="CG7900" s="419"/>
      <c r="CH7900" s="419"/>
    </row>
    <row r="7901" spans="3:86" ht="21" thickBot="1">
      <c r="C7901" s="425"/>
      <c r="P7901" s="431"/>
      <c r="R7901" s="419"/>
      <c r="S7901" s="446"/>
      <c r="T7901" s="419"/>
      <c r="V7901" s="196"/>
      <c r="W7901" s="419"/>
      <c r="X7901" s="419"/>
      <c r="Z7901" s="419"/>
      <c r="AA7901" s="419"/>
      <c r="AB7901" s="419"/>
      <c r="AD7901" s="419"/>
      <c r="AE7901" s="419"/>
      <c r="AF7901" s="419"/>
      <c r="AH7901" s="419"/>
      <c r="AI7901" s="419"/>
      <c r="AJ7901" s="419"/>
      <c r="AL7901" s="419"/>
      <c r="AM7901" s="419"/>
      <c r="AN7901" s="403"/>
      <c r="AO7901" s="419"/>
      <c r="AP7901" s="419"/>
      <c r="AQ7901" s="419"/>
      <c r="AR7901" s="419"/>
      <c r="AS7901" s="419"/>
      <c r="AT7901" s="419"/>
      <c r="AU7901" s="419"/>
      <c r="AV7901" s="419"/>
      <c r="AX7901" s="419"/>
      <c r="AY7901" s="419"/>
      <c r="AZ7901" s="419"/>
      <c r="BB7901" s="419"/>
      <c r="BC7901" s="419"/>
      <c r="BD7901" s="419"/>
      <c r="BF7901" s="419"/>
      <c r="BG7901" s="419"/>
      <c r="BH7901" s="419"/>
      <c r="BJ7901" s="419"/>
      <c r="BK7901" s="419"/>
      <c r="BL7901" s="419"/>
      <c r="BN7901" s="419"/>
      <c r="BO7901" s="419"/>
      <c r="BP7901" s="419"/>
      <c r="BR7901" s="419"/>
      <c r="BS7901" s="419"/>
      <c r="BT7901" s="419"/>
      <c r="BV7901" s="419"/>
      <c r="BW7901" s="419"/>
      <c r="BX7901" s="397"/>
      <c r="BZ7901" s="449"/>
      <c r="CB7901" s="419"/>
      <c r="CC7901" s="419"/>
      <c r="CD7901" s="419"/>
      <c r="CF7901" s="419"/>
      <c r="CG7901" s="419"/>
      <c r="CH7901" s="419"/>
    </row>
    <row r="7902" spans="3:86" ht="21" thickBot="1">
      <c r="C7902" s="425"/>
      <c r="P7902" s="431"/>
      <c r="R7902" s="419"/>
      <c r="S7902" s="446"/>
      <c r="T7902" s="419"/>
      <c r="V7902" s="196"/>
      <c r="W7902" s="419"/>
      <c r="X7902" s="419"/>
      <c r="Z7902" s="419"/>
      <c r="AA7902" s="419"/>
      <c r="AB7902" s="419"/>
      <c r="AD7902" s="419"/>
      <c r="AE7902" s="419"/>
      <c r="AF7902" s="419"/>
      <c r="AH7902" s="419"/>
      <c r="AI7902" s="419"/>
      <c r="AJ7902" s="419"/>
      <c r="AL7902" s="419"/>
      <c r="AM7902" s="419"/>
      <c r="AN7902" s="403"/>
      <c r="AO7902" s="419"/>
      <c r="AP7902" s="419"/>
      <c r="AQ7902" s="419"/>
      <c r="AR7902" s="419"/>
      <c r="AS7902" s="419"/>
      <c r="AT7902" s="419"/>
      <c r="AU7902" s="419"/>
      <c r="AV7902" s="419"/>
      <c r="AX7902" s="419"/>
      <c r="AY7902" s="419"/>
      <c r="AZ7902" s="419"/>
      <c r="BB7902" s="419"/>
      <c r="BC7902" s="419"/>
      <c r="BD7902" s="419"/>
      <c r="BF7902" s="419"/>
      <c r="BG7902" s="419"/>
      <c r="BH7902" s="419"/>
      <c r="BJ7902" s="419"/>
      <c r="BK7902" s="419"/>
      <c r="BL7902" s="419"/>
      <c r="BN7902" s="419"/>
      <c r="BO7902" s="419"/>
      <c r="BP7902" s="419"/>
      <c r="BR7902" s="419"/>
      <c r="BS7902" s="419"/>
      <c r="BT7902" s="419"/>
      <c r="BV7902" s="419"/>
      <c r="BW7902" s="419"/>
      <c r="BX7902" s="397"/>
      <c r="BZ7902" s="449"/>
      <c r="CB7902" s="419"/>
      <c r="CC7902" s="419"/>
      <c r="CD7902" s="419"/>
      <c r="CF7902" s="419"/>
      <c r="CG7902" s="419"/>
      <c r="CH7902" s="419"/>
    </row>
    <row r="7903" spans="3:86" ht="21" thickBot="1">
      <c r="C7903" s="425"/>
      <c r="P7903" s="431"/>
      <c r="R7903" s="419"/>
      <c r="S7903" s="446"/>
      <c r="T7903" s="419"/>
      <c r="V7903" s="196"/>
      <c r="W7903" s="419"/>
      <c r="X7903" s="419"/>
      <c r="Z7903" s="419"/>
      <c r="AA7903" s="419"/>
      <c r="AB7903" s="419"/>
      <c r="AD7903" s="419"/>
      <c r="AE7903" s="419"/>
      <c r="AF7903" s="419"/>
      <c r="AH7903" s="419"/>
      <c r="AI7903" s="419"/>
      <c r="AJ7903" s="419"/>
      <c r="AL7903" s="419"/>
      <c r="AM7903" s="419"/>
      <c r="AN7903" s="403"/>
      <c r="AO7903" s="419"/>
      <c r="AP7903" s="419"/>
      <c r="AQ7903" s="419"/>
      <c r="AR7903" s="419"/>
      <c r="AS7903" s="419"/>
      <c r="AT7903" s="419"/>
      <c r="AU7903" s="419"/>
      <c r="AV7903" s="419"/>
      <c r="AX7903" s="419"/>
      <c r="AY7903" s="419"/>
      <c r="AZ7903" s="419"/>
      <c r="BB7903" s="419"/>
      <c r="BC7903" s="419"/>
      <c r="BD7903" s="419"/>
      <c r="BF7903" s="419"/>
      <c r="BG7903" s="419"/>
      <c r="BH7903" s="419"/>
      <c r="BJ7903" s="419"/>
      <c r="BK7903" s="419"/>
      <c r="BL7903" s="419"/>
      <c r="BN7903" s="419"/>
      <c r="BO7903" s="419"/>
      <c r="BP7903" s="419"/>
      <c r="BR7903" s="419"/>
      <c r="BS7903" s="419"/>
      <c r="BT7903" s="419"/>
      <c r="BV7903" s="419"/>
      <c r="BW7903" s="419"/>
      <c r="BX7903" s="397"/>
      <c r="BZ7903" s="449"/>
      <c r="CB7903" s="419"/>
      <c r="CC7903" s="419"/>
      <c r="CD7903" s="419"/>
      <c r="CF7903" s="419"/>
      <c r="CG7903" s="419"/>
      <c r="CH7903" s="419"/>
    </row>
    <row r="7904" spans="3:86" ht="21" thickBot="1">
      <c r="C7904" s="425"/>
      <c r="P7904" s="431"/>
      <c r="R7904" s="419"/>
      <c r="S7904" s="446"/>
      <c r="T7904" s="419"/>
      <c r="V7904" s="196"/>
      <c r="W7904" s="419"/>
      <c r="X7904" s="419"/>
      <c r="Z7904" s="419"/>
      <c r="AA7904" s="419"/>
      <c r="AB7904" s="419"/>
      <c r="AD7904" s="419"/>
      <c r="AE7904" s="419"/>
      <c r="AF7904" s="419"/>
      <c r="AH7904" s="419"/>
      <c r="AI7904" s="419"/>
      <c r="AJ7904" s="419"/>
      <c r="AL7904" s="419"/>
      <c r="AM7904" s="419"/>
      <c r="AN7904" s="403"/>
      <c r="AO7904" s="419"/>
      <c r="AP7904" s="419"/>
      <c r="AQ7904" s="419"/>
      <c r="AR7904" s="419"/>
      <c r="AS7904" s="419"/>
      <c r="AT7904" s="419"/>
      <c r="AU7904" s="419"/>
      <c r="AV7904" s="419"/>
      <c r="AX7904" s="419"/>
      <c r="AY7904" s="419"/>
      <c r="AZ7904" s="419"/>
      <c r="BB7904" s="419"/>
      <c r="BC7904" s="419"/>
      <c r="BD7904" s="419"/>
      <c r="BF7904" s="419"/>
      <c r="BG7904" s="419"/>
      <c r="BH7904" s="419"/>
      <c r="BJ7904" s="419"/>
      <c r="BK7904" s="419"/>
      <c r="BL7904" s="419"/>
      <c r="BN7904" s="419"/>
      <c r="BO7904" s="419"/>
      <c r="BP7904" s="419"/>
      <c r="BR7904" s="419"/>
      <c r="BS7904" s="419"/>
      <c r="BT7904" s="419"/>
      <c r="BV7904" s="419"/>
      <c r="BW7904" s="419"/>
      <c r="BX7904" s="397"/>
      <c r="BZ7904" s="449"/>
      <c r="CB7904" s="419"/>
      <c r="CC7904" s="419"/>
      <c r="CD7904" s="419"/>
      <c r="CF7904" s="419"/>
      <c r="CG7904" s="419"/>
      <c r="CH7904" s="419"/>
    </row>
    <row r="7905" spans="3:86" ht="21" thickBot="1">
      <c r="C7905" s="425"/>
      <c r="P7905" s="431"/>
      <c r="R7905" s="419"/>
      <c r="S7905" s="446"/>
      <c r="T7905" s="419"/>
      <c r="V7905" s="196"/>
      <c r="W7905" s="419"/>
      <c r="X7905" s="419"/>
      <c r="Z7905" s="419"/>
      <c r="AA7905" s="419"/>
      <c r="AB7905" s="419"/>
      <c r="AD7905" s="419"/>
      <c r="AE7905" s="419"/>
      <c r="AF7905" s="419"/>
      <c r="AH7905" s="419"/>
      <c r="AI7905" s="419"/>
      <c r="AJ7905" s="419"/>
      <c r="AL7905" s="419"/>
      <c r="AM7905" s="419"/>
      <c r="AN7905" s="403"/>
      <c r="AO7905" s="419"/>
      <c r="AP7905" s="419"/>
      <c r="AQ7905" s="419"/>
      <c r="AR7905" s="419"/>
      <c r="AS7905" s="419"/>
      <c r="AT7905" s="419"/>
      <c r="AU7905" s="419"/>
      <c r="AV7905" s="419"/>
      <c r="AX7905" s="419"/>
      <c r="AY7905" s="419"/>
      <c r="AZ7905" s="419"/>
      <c r="BB7905" s="419"/>
      <c r="BC7905" s="419"/>
      <c r="BD7905" s="419"/>
      <c r="BF7905" s="419"/>
      <c r="BG7905" s="419"/>
      <c r="BH7905" s="419"/>
      <c r="BJ7905" s="419"/>
      <c r="BK7905" s="419"/>
      <c r="BL7905" s="419"/>
      <c r="BN7905" s="419"/>
      <c r="BO7905" s="419"/>
      <c r="BP7905" s="419"/>
      <c r="BR7905" s="419"/>
      <c r="BS7905" s="419"/>
      <c r="BT7905" s="419"/>
      <c r="BV7905" s="419"/>
      <c r="BW7905" s="419"/>
      <c r="BX7905" s="397"/>
      <c r="BZ7905" s="449"/>
      <c r="CB7905" s="419"/>
      <c r="CC7905" s="419"/>
      <c r="CD7905" s="419"/>
      <c r="CF7905" s="419"/>
      <c r="CG7905" s="419"/>
      <c r="CH7905" s="419"/>
    </row>
    <row r="7906" spans="3:86" ht="21" thickBot="1">
      <c r="C7906" s="425"/>
      <c r="P7906" s="431"/>
      <c r="R7906" s="419"/>
      <c r="S7906" s="446"/>
      <c r="T7906" s="419"/>
      <c r="V7906" s="196"/>
      <c r="W7906" s="419"/>
      <c r="X7906" s="419"/>
      <c r="Z7906" s="419"/>
      <c r="AA7906" s="419"/>
      <c r="AB7906" s="419"/>
      <c r="AD7906" s="419"/>
      <c r="AE7906" s="419"/>
      <c r="AF7906" s="419"/>
      <c r="AH7906" s="419"/>
      <c r="AI7906" s="419"/>
      <c r="AJ7906" s="419"/>
      <c r="AL7906" s="419"/>
      <c r="AM7906" s="419"/>
      <c r="AN7906" s="403"/>
      <c r="AO7906" s="419"/>
      <c r="AP7906" s="419"/>
      <c r="AQ7906" s="419"/>
      <c r="AR7906" s="419"/>
      <c r="AS7906" s="419"/>
      <c r="AT7906" s="419"/>
      <c r="AU7906" s="419"/>
      <c r="AV7906" s="419"/>
      <c r="AX7906" s="419"/>
      <c r="AY7906" s="419"/>
      <c r="AZ7906" s="419"/>
      <c r="BB7906" s="419"/>
      <c r="BC7906" s="419"/>
      <c r="BD7906" s="419"/>
      <c r="BF7906" s="419"/>
      <c r="BG7906" s="419"/>
      <c r="BH7906" s="419"/>
      <c r="BJ7906" s="419"/>
      <c r="BK7906" s="419"/>
      <c r="BL7906" s="419"/>
      <c r="BN7906" s="419"/>
      <c r="BO7906" s="419"/>
      <c r="BP7906" s="419"/>
      <c r="BR7906" s="419"/>
      <c r="BS7906" s="419"/>
      <c r="BT7906" s="419"/>
      <c r="BV7906" s="419"/>
      <c r="BW7906" s="419"/>
      <c r="BX7906" s="397"/>
      <c r="BZ7906" s="449"/>
      <c r="CB7906" s="419"/>
      <c r="CC7906" s="419"/>
      <c r="CD7906" s="419"/>
      <c r="CF7906" s="419"/>
      <c r="CG7906" s="419"/>
      <c r="CH7906" s="419"/>
    </row>
    <row r="7907" spans="3:86" ht="21" thickBot="1">
      <c r="C7907" s="425"/>
      <c r="P7907" s="431"/>
      <c r="R7907" s="419"/>
      <c r="S7907" s="446"/>
      <c r="T7907" s="419"/>
      <c r="V7907" s="196"/>
      <c r="W7907" s="419"/>
      <c r="X7907" s="419"/>
      <c r="Z7907" s="419"/>
      <c r="AA7907" s="419"/>
      <c r="AB7907" s="419"/>
      <c r="AD7907" s="419"/>
      <c r="AE7907" s="419"/>
      <c r="AF7907" s="419"/>
      <c r="AH7907" s="419"/>
      <c r="AI7907" s="419"/>
      <c r="AJ7907" s="419"/>
      <c r="AL7907" s="419"/>
      <c r="AM7907" s="419"/>
      <c r="AN7907" s="403"/>
      <c r="AO7907" s="419"/>
      <c r="AP7907" s="419"/>
      <c r="AQ7907" s="419"/>
      <c r="AR7907" s="419"/>
      <c r="AS7907" s="419"/>
      <c r="AT7907" s="419"/>
      <c r="AU7907" s="419"/>
      <c r="AV7907" s="419"/>
      <c r="AX7907" s="419"/>
      <c r="AY7907" s="419"/>
      <c r="AZ7907" s="419"/>
      <c r="BB7907" s="419"/>
      <c r="BC7907" s="419"/>
      <c r="BD7907" s="419"/>
      <c r="BF7907" s="419"/>
      <c r="BG7907" s="419"/>
      <c r="BH7907" s="419"/>
      <c r="BJ7907" s="419"/>
      <c r="BK7907" s="419"/>
      <c r="BL7907" s="419"/>
      <c r="BN7907" s="419"/>
      <c r="BO7907" s="419"/>
      <c r="BP7907" s="419"/>
      <c r="BR7907" s="419"/>
      <c r="BS7907" s="419"/>
      <c r="BT7907" s="419"/>
      <c r="BV7907" s="419"/>
      <c r="BW7907" s="419"/>
      <c r="BX7907" s="397"/>
      <c r="BZ7907" s="449"/>
      <c r="CB7907" s="419"/>
      <c r="CC7907" s="419"/>
      <c r="CD7907" s="419"/>
      <c r="CF7907" s="419"/>
      <c r="CG7907" s="419"/>
      <c r="CH7907" s="419"/>
    </row>
    <row r="7908" spans="3:86" ht="21" thickBot="1">
      <c r="C7908" s="425"/>
      <c r="P7908" s="431"/>
      <c r="R7908" s="419"/>
      <c r="S7908" s="446"/>
      <c r="T7908" s="419"/>
      <c r="V7908" s="196"/>
      <c r="W7908" s="419"/>
      <c r="X7908" s="419"/>
      <c r="Z7908" s="419"/>
      <c r="AA7908" s="419"/>
      <c r="AB7908" s="419"/>
      <c r="AD7908" s="419"/>
      <c r="AE7908" s="419"/>
      <c r="AF7908" s="419"/>
      <c r="AH7908" s="419"/>
      <c r="AI7908" s="419"/>
      <c r="AJ7908" s="419"/>
      <c r="AL7908" s="419"/>
      <c r="AM7908" s="419"/>
      <c r="AN7908" s="403"/>
      <c r="AO7908" s="419"/>
      <c r="AP7908" s="419"/>
      <c r="AQ7908" s="419"/>
      <c r="AR7908" s="419"/>
      <c r="AS7908" s="419"/>
      <c r="AT7908" s="419"/>
      <c r="AU7908" s="419"/>
      <c r="AV7908" s="419"/>
      <c r="AX7908" s="419"/>
      <c r="AY7908" s="419"/>
      <c r="AZ7908" s="419"/>
      <c r="BB7908" s="419"/>
      <c r="BC7908" s="419"/>
      <c r="BD7908" s="419"/>
      <c r="BF7908" s="419"/>
      <c r="BG7908" s="419"/>
      <c r="BH7908" s="419"/>
      <c r="BJ7908" s="419"/>
      <c r="BK7908" s="419"/>
      <c r="BL7908" s="419"/>
      <c r="BN7908" s="419"/>
      <c r="BO7908" s="419"/>
      <c r="BP7908" s="419"/>
      <c r="BR7908" s="419"/>
      <c r="BS7908" s="419"/>
      <c r="BT7908" s="419"/>
      <c r="BV7908" s="419"/>
      <c r="BW7908" s="419"/>
      <c r="BX7908" s="397"/>
      <c r="BZ7908" s="449"/>
      <c r="CB7908" s="419"/>
      <c r="CC7908" s="419"/>
      <c r="CD7908" s="419"/>
      <c r="CF7908" s="419"/>
      <c r="CG7908" s="419"/>
      <c r="CH7908" s="419"/>
    </row>
    <row r="7909" spans="3:86" ht="21" thickBot="1">
      <c r="C7909" s="425"/>
      <c r="P7909" s="431"/>
      <c r="R7909" s="419"/>
      <c r="S7909" s="446"/>
      <c r="T7909" s="419"/>
      <c r="V7909" s="196"/>
      <c r="W7909" s="419"/>
      <c r="X7909" s="419"/>
      <c r="Z7909" s="419"/>
      <c r="AA7909" s="419"/>
      <c r="AB7909" s="419"/>
      <c r="AD7909" s="419"/>
      <c r="AE7909" s="419"/>
      <c r="AF7909" s="419"/>
      <c r="AH7909" s="419"/>
      <c r="AI7909" s="419"/>
      <c r="AJ7909" s="419"/>
      <c r="AL7909" s="419"/>
      <c r="AM7909" s="419"/>
      <c r="AN7909" s="403"/>
      <c r="AO7909" s="419"/>
      <c r="AP7909" s="419"/>
      <c r="AQ7909" s="419"/>
      <c r="AR7909" s="419"/>
      <c r="AS7909" s="419"/>
      <c r="AT7909" s="419"/>
      <c r="AU7909" s="419"/>
      <c r="AV7909" s="419"/>
      <c r="AX7909" s="419"/>
      <c r="AY7909" s="419"/>
      <c r="AZ7909" s="419"/>
      <c r="BB7909" s="419"/>
      <c r="BC7909" s="419"/>
      <c r="BD7909" s="419"/>
      <c r="BF7909" s="419"/>
      <c r="BG7909" s="419"/>
      <c r="BH7909" s="419"/>
      <c r="BJ7909" s="419"/>
      <c r="BK7909" s="419"/>
      <c r="BL7909" s="419"/>
      <c r="BN7909" s="419"/>
      <c r="BO7909" s="419"/>
      <c r="BP7909" s="419"/>
      <c r="BR7909" s="419"/>
      <c r="BS7909" s="419"/>
      <c r="BT7909" s="419"/>
      <c r="BV7909" s="419"/>
      <c r="BW7909" s="419"/>
      <c r="BX7909" s="397"/>
      <c r="BZ7909" s="449"/>
      <c r="CB7909" s="419"/>
      <c r="CC7909" s="419"/>
      <c r="CD7909" s="419"/>
      <c r="CF7909" s="419"/>
      <c r="CG7909" s="419"/>
      <c r="CH7909" s="419"/>
    </row>
    <row r="7910" spans="3:86" ht="21" thickBot="1">
      <c r="C7910" s="425"/>
      <c r="P7910" s="431"/>
      <c r="R7910" s="419"/>
      <c r="S7910" s="446"/>
      <c r="T7910" s="419"/>
      <c r="V7910" s="196"/>
      <c r="W7910" s="419"/>
      <c r="X7910" s="419"/>
      <c r="Z7910" s="419"/>
      <c r="AA7910" s="419"/>
      <c r="AB7910" s="419"/>
      <c r="AD7910" s="419"/>
      <c r="AE7910" s="419"/>
      <c r="AF7910" s="419"/>
      <c r="AH7910" s="419"/>
      <c r="AI7910" s="419"/>
      <c r="AJ7910" s="419"/>
      <c r="AL7910" s="419"/>
      <c r="AM7910" s="419"/>
      <c r="AN7910" s="403"/>
      <c r="AO7910" s="419"/>
      <c r="AP7910" s="419"/>
      <c r="AQ7910" s="419"/>
      <c r="AR7910" s="419"/>
      <c r="AS7910" s="419"/>
      <c r="AT7910" s="419"/>
      <c r="AU7910" s="419"/>
      <c r="AV7910" s="419"/>
      <c r="AX7910" s="419"/>
      <c r="AY7910" s="419"/>
      <c r="AZ7910" s="419"/>
      <c r="BB7910" s="419"/>
      <c r="BC7910" s="419"/>
      <c r="BD7910" s="419"/>
      <c r="BF7910" s="419"/>
      <c r="BG7910" s="419"/>
      <c r="BH7910" s="419"/>
      <c r="BJ7910" s="419"/>
      <c r="BK7910" s="419"/>
      <c r="BL7910" s="419"/>
      <c r="BN7910" s="419"/>
      <c r="BO7910" s="419"/>
      <c r="BP7910" s="419"/>
      <c r="BR7910" s="419"/>
      <c r="BS7910" s="419"/>
      <c r="BT7910" s="419"/>
      <c r="BV7910" s="419"/>
      <c r="BW7910" s="419"/>
      <c r="BX7910" s="397"/>
      <c r="BZ7910" s="449"/>
      <c r="CB7910" s="419"/>
      <c r="CC7910" s="419"/>
      <c r="CD7910" s="419"/>
      <c r="CF7910" s="419"/>
      <c r="CG7910" s="419"/>
      <c r="CH7910" s="419"/>
    </row>
    <row r="7911" spans="3:86" ht="21" thickBot="1">
      <c r="C7911" s="425"/>
      <c r="P7911" s="431"/>
      <c r="R7911" s="419"/>
      <c r="S7911" s="446"/>
      <c r="T7911" s="419"/>
      <c r="V7911" s="196"/>
      <c r="W7911" s="419"/>
      <c r="X7911" s="419"/>
      <c r="Z7911" s="419"/>
      <c r="AA7911" s="419"/>
      <c r="AB7911" s="419"/>
      <c r="AD7911" s="419"/>
      <c r="AE7911" s="419"/>
      <c r="AF7911" s="419"/>
      <c r="AH7911" s="419"/>
      <c r="AI7911" s="419"/>
      <c r="AJ7911" s="419"/>
      <c r="AL7911" s="419"/>
      <c r="AM7911" s="419"/>
      <c r="AN7911" s="403"/>
      <c r="AO7911" s="419"/>
      <c r="AP7911" s="419"/>
      <c r="AQ7911" s="419"/>
      <c r="AR7911" s="419"/>
      <c r="AS7911" s="419"/>
      <c r="AT7911" s="419"/>
      <c r="AU7911" s="419"/>
      <c r="AV7911" s="419"/>
      <c r="AX7911" s="419"/>
      <c r="AY7911" s="419"/>
      <c r="AZ7911" s="419"/>
      <c r="BB7911" s="419"/>
      <c r="BC7911" s="419"/>
      <c r="BD7911" s="419"/>
      <c r="BF7911" s="419"/>
      <c r="BG7911" s="419"/>
      <c r="BH7911" s="419"/>
      <c r="BJ7911" s="419"/>
      <c r="BK7911" s="419"/>
      <c r="BL7911" s="419"/>
      <c r="BN7911" s="419"/>
      <c r="BO7911" s="419"/>
      <c r="BP7911" s="419"/>
      <c r="BR7911" s="419"/>
      <c r="BS7911" s="419"/>
      <c r="BT7911" s="419"/>
      <c r="BV7911" s="419"/>
      <c r="BW7911" s="419"/>
      <c r="BX7911" s="397"/>
      <c r="BZ7911" s="449"/>
      <c r="CB7911" s="419"/>
      <c r="CC7911" s="419"/>
      <c r="CD7911" s="419"/>
      <c r="CF7911" s="419"/>
      <c r="CG7911" s="419"/>
      <c r="CH7911" s="419"/>
    </row>
    <row r="7912" spans="3:86" ht="21" thickBot="1">
      <c r="C7912" s="425"/>
      <c r="P7912" s="431"/>
      <c r="R7912" s="419"/>
      <c r="S7912" s="446"/>
      <c r="T7912" s="419"/>
      <c r="V7912" s="196"/>
      <c r="W7912" s="419"/>
      <c r="X7912" s="419"/>
      <c r="Z7912" s="419"/>
      <c r="AA7912" s="419"/>
      <c r="AB7912" s="419"/>
      <c r="AD7912" s="419"/>
      <c r="AE7912" s="419"/>
      <c r="AF7912" s="419"/>
      <c r="AH7912" s="419"/>
      <c r="AI7912" s="419"/>
      <c r="AJ7912" s="419"/>
      <c r="AL7912" s="419"/>
      <c r="AM7912" s="419"/>
      <c r="AN7912" s="403"/>
      <c r="AO7912" s="419"/>
      <c r="AP7912" s="419"/>
      <c r="AQ7912" s="419"/>
      <c r="AR7912" s="419"/>
      <c r="AS7912" s="419"/>
      <c r="AT7912" s="419"/>
      <c r="AU7912" s="419"/>
      <c r="AV7912" s="419"/>
      <c r="AX7912" s="419"/>
      <c r="AY7912" s="419"/>
      <c r="AZ7912" s="419"/>
      <c r="BB7912" s="419"/>
      <c r="BC7912" s="419"/>
      <c r="BD7912" s="419"/>
      <c r="BF7912" s="419"/>
      <c r="BG7912" s="419"/>
      <c r="BH7912" s="419"/>
      <c r="BJ7912" s="419"/>
      <c r="BK7912" s="419"/>
      <c r="BL7912" s="419"/>
      <c r="BN7912" s="419"/>
      <c r="BO7912" s="419"/>
      <c r="BP7912" s="419"/>
      <c r="BR7912" s="419"/>
      <c r="BS7912" s="419"/>
      <c r="BT7912" s="419"/>
      <c r="BV7912" s="419"/>
      <c r="BW7912" s="419"/>
      <c r="BX7912" s="397"/>
      <c r="BZ7912" s="449"/>
      <c r="CB7912" s="419"/>
      <c r="CC7912" s="419"/>
      <c r="CD7912" s="419"/>
      <c r="CF7912" s="419"/>
      <c r="CG7912" s="419"/>
      <c r="CH7912" s="419"/>
    </row>
    <row r="7913" spans="3:86" ht="21" thickBot="1">
      <c r="C7913" s="425"/>
      <c r="P7913" s="431"/>
      <c r="R7913" s="419"/>
      <c r="S7913" s="446"/>
      <c r="T7913" s="419"/>
      <c r="V7913" s="196"/>
      <c r="W7913" s="419"/>
      <c r="X7913" s="419"/>
      <c r="Z7913" s="419"/>
      <c r="AA7913" s="419"/>
      <c r="AB7913" s="419"/>
      <c r="AD7913" s="419"/>
      <c r="AE7913" s="419"/>
      <c r="AF7913" s="419"/>
      <c r="AH7913" s="419"/>
      <c r="AI7913" s="419"/>
      <c r="AJ7913" s="419"/>
      <c r="AL7913" s="419"/>
      <c r="AM7913" s="419"/>
      <c r="AN7913" s="403"/>
      <c r="AO7913" s="419"/>
      <c r="AP7913" s="419"/>
      <c r="AQ7913" s="419"/>
      <c r="AR7913" s="419"/>
      <c r="AS7913" s="419"/>
      <c r="AT7913" s="419"/>
      <c r="AU7913" s="419"/>
      <c r="AV7913" s="419"/>
      <c r="AX7913" s="419"/>
      <c r="AY7913" s="419"/>
      <c r="AZ7913" s="419"/>
      <c r="BB7913" s="419"/>
      <c r="BC7913" s="419"/>
      <c r="BD7913" s="419"/>
      <c r="BF7913" s="419"/>
      <c r="BG7913" s="419"/>
      <c r="BH7913" s="419"/>
      <c r="BJ7913" s="419"/>
      <c r="BK7913" s="419"/>
      <c r="BL7913" s="419"/>
      <c r="BN7913" s="419"/>
      <c r="BO7913" s="419"/>
      <c r="BP7913" s="419"/>
      <c r="BR7913" s="419"/>
      <c r="BS7913" s="419"/>
      <c r="BT7913" s="419"/>
      <c r="BV7913" s="419"/>
      <c r="BW7913" s="419"/>
      <c r="BX7913" s="397"/>
      <c r="BZ7913" s="449"/>
      <c r="CB7913" s="419"/>
      <c r="CC7913" s="419"/>
      <c r="CD7913" s="419"/>
      <c r="CF7913" s="419"/>
      <c r="CG7913" s="419"/>
      <c r="CH7913" s="419"/>
    </row>
    <row r="7914" spans="3:86" ht="21" thickBot="1">
      <c r="C7914" s="425"/>
      <c r="P7914" s="431"/>
      <c r="R7914" s="419"/>
      <c r="S7914" s="446"/>
      <c r="T7914" s="419"/>
      <c r="V7914" s="196"/>
      <c r="W7914" s="419"/>
      <c r="X7914" s="419"/>
      <c r="Z7914" s="419"/>
      <c r="AA7914" s="419"/>
      <c r="AB7914" s="419"/>
      <c r="AD7914" s="419"/>
      <c r="AE7914" s="419"/>
      <c r="AF7914" s="419"/>
      <c r="AH7914" s="419"/>
      <c r="AI7914" s="419"/>
      <c r="AJ7914" s="419"/>
      <c r="AL7914" s="419"/>
      <c r="AM7914" s="419"/>
      <c r="AN7914" s="403"/>
      <c r="AO7914" s="419"/>
      <c r="AP7914" s="419"/>
      <c r="AQ7914" s="419"/>
      <c r="AR7914" s="419"/>
      <c r="AS7914" s="419"/>
      <c r="AT7914" s="419"/>
      <c r="AU7914" s="419"/>
      <c r="AV7914" s="419"/>
      <c r="AX7914" s="419"/>
      <c r="AY7914" s="419"/>
      <c r="AZ7914" s="419"/>
      <c r="BB7914" s="419"/>
      <c r="BC7914" s="419"/>
      <c r="BD7914" s="419"/>
      <c r="BF7914" s="419"/>
      <c r="BG7914" s="419"/>
      <c r="BH7914" s="419"/>
      <c r="BJ7914" s="419"/>
      <c r="BK7914" s="419"/>
      <c r="BL7914" s="419"/>
      <c r="BN7914" s="419"/>
      <c r="BO7914" s="419"/>
      <c r="BP7914" s="419"/>
      <c r="BR7914" s="419"/>
      <c r="BS7914" s="419"/>
      <c r="BT7914" s="419"/>
      <c r="BV7914" s="419"/>
      <c r="BW7914" s="419"/>
      <c r="BX7914" s="397"/>
      <c r="BZ7914" s="449"/>
      <c r="CB7914" s="419"/>
      <c r="CC7914" s="419"/>
      <c r="CD7914" s="419"/>
      <c r="CF7914" s="419"/>
      <c r="CG7914" s="419"/>
      <c r="CH7914" s="419"/>
    </row>
    <row r="7915" spans="3:86" ht="21" thickBot="1">
      <c r="C7915" s="425"/>
      <c r="P7915" s="431"/>
      <c r="R7915" s="419"/>
      <c r="S7915" s="446"/>
      <c r="T7915" s="419"/>
      <c r="V7915" s="196"/>
      <c r="W7915" s="419"/>
      <c r="X7915" s="419"/>
      <c r="Z7915" s="419"/>
      <c r="AA7915" s="419"/>
      <c r="AB7915" s="419"/>
      <c r="AD7915" s="419"/>
      <c r="AE7915" s="419"/>
      <c r="AF7915" s="419"/>
      <c r="AH7915" s="419"/>
      <c r="AI7915" s="419"/>
      <c r="AJ7915" s="419"/>
      <c r="AL7915" s="419"/>
      <c r="AM7915" s="419"/>
      <c r="AN7915" s="403"/>
      <c r="AO7915" s="419"/>
      <c r="AP7915" s="419"/>
      <c r="AQ7915" s="419"/>
      <c r="AR7915" s="419"/>
      <c r="AS7915" s="419"/>
      <c r="AT7915" s="419"/>
      <c r="AU7915" s="419"/>
      <c r="AV7915" s="419"/>
      <c r="AX7915" s="419"/>
      <c r="AY7915" s="419"/>
      <c r="AZ7915" s="419"/>
      <c r="BB7915" s="419"/>
      <c r="BC7915" s="419"/>
      <c r="BD7915" s="419"/>
      <c r="BF7915" s="419"/>
      <c r="BG7915" s="419"/>
      <c r="BH7915" s="419"/>
      <c r="BJ7915" s="419"/>
      <c r="BK7915" s="419"/>
      <c r="BL7915" s="419"/>
      <c r="BN7915" s="419"/>
      <c r="BO7915" s="419"/>
      <c r="BP7915" s="419"/>
      <c r="BR7915" s="419"/>
      <c r="BS7915" s="419"/>
      <c r="BT7915" s="419"/>
      <c r="BV7915" s="419"/>
      <c r="BW7915" s="419"/>
      <c r="BX7915" s="397"/>
      <c r="BZ7915" s="449"/>
      <c r="CB7915" s="419"/>
      <c r="CC7915" s="419"/>
      <c r="CD7915" s="419"/>
      <c r="CF7915" s="419"/>
      <c r="CG7915" s="419"/>
      <c r="CH7915" s="419"/>
    </row>
    <row r="7916" spans="3:86" ht="21" thickBot="1">
      <c r="C7916" s="425"/>
      <c r="P7916" s="431"/>
      <c r="R7916" s="419"/>
      <c r="S7916" s="446"/>
      <c r="T7916" s="419"/>
      <c r="V7916" s="196"/>
      <c r="W7916" s="419"/>
      <c r="X7916" s="419"/>
      <c r="Z7916" s="419"/>
      <c r="AA7916" s="419"/>
      <c r="AB7916" s="419"/>
      <c r="AD7916" s="419"/>
      <c r="AE7916" s="419"/>
      <c r="AF7916" s="419"/>
      <c r="AH7916" s="419"/>
      <c r="AI7916" s="419"/>
      <c r="AJ7916" s="419"/>
      <c r="AL7916" s="419"/>
      <c r="AM7916" s="419"/>
      <c r="AN7916" s="403"/>
      <c r="AO7916" s="419"/>
      <c r="AP7916" s="419"/>
      <c r="AQ7916" s="419"/>
      <c r="AR7916" s="419"/>
      <c r="AS7916" s="419"/>
      <c r="AT7916" s="419"/>
      <c r="AU7916" s="419"/>
      <c r="AV7916" s="419"/>
      <c r="AX7916" s="419"/>
      <c r="AY7916" s="419"/>
      <c r="AZ7916" s="419"/>
      <c r="BB7916" s="419"/>
      <c r="BC7916" s="419"/>
      <c r="BD7916" s="419"/>
      <c r="BF7916" s="419"/>
      <c r="BG7916" s="419"/>
      <c r="BH7916" s="419"/>
      <c r="BJ7916" s="419"/>
      <c r="BK7916" s="419"/>
      <c r="BL7916" s="419"/>
      <c r="BN7916" s="419"/>
      <c r="BO7916" s="419"/>
      <c r="BP7916" s="419"/>
      <c r="BR7916" s="419"/>
      <c r="BS7916" s="419"/>
      <c r="BT7916" s="419"/>
      <c r="BV7916" s="419"/>
      <c r="BW7916" s="419"/>
      <c r="BX7916" s="397"/>
      <c r="BZ7916" s="449"/>
      <c r="CB7916" s="419"/>
      <c r="CC7916" s="419"/>
      <c r="CD7916" s="419"/>
      <c r="CF7916" s="419"/>
      <c r="CG7916" s="419"/>
      <c r="CH7916" s="419"/>
    </row>
    <row r="7917" spans="3:86" ht="21" thickBot="1">
      <c r="C7917" s="425"/>
      <c r="P7917" s="431"/>
      <c r="R7917" s="419"/>
      <c r="S7917" s="446"/>
      <c r="T7917" s="419"/>
      <c r="V7917" s="196"/>
      <c r="W7917" s="419"/>
      <c r="X7917" s="419"/>
      <c r="Z7917" s="419"/>
      <c r="AA7917" s="419"/>
      <c r="AB7917" s="419"/>
      <c r="AD7917" s="419"/>
      <c r="AE7917" s="419"/>
      <c r="AF7917" s="419"/>
      <c r="AH7917" s="419"/>
      <c r="AI7917" s="419"/>
      <c r="AJ7917" s="419"/>
      <c r="AL7917" s="419"/>
      <c r="AM7917" s="419"/>
      <c r="AN7917" s="403"/>
      <c r="AO7917" s="419"/>
      <c r="AP7917" s="419"/>
      <c r="AQ7917" s="419"/>
      <c r="AR7917" s="419"/>
      <c r="AS7917" s="419"/>
      <c r="AT7917" s="419"/>
      <c r="AU7917" s="419"/>
      <c r="AV7917" s="419"/>
      <c r="AX7917" s="419"/>
      <c r="AY7917" s="419"/>
      <c r="AZ7917" s="419"/>
      <c r="BB7917" s="419"/>
      <c r="BC7917" s="419"/>
      <c r="BD7917" s="419"/>
      <c r="BF7917" s="419"/>
      <c r="BG7917" s="419"/>
      <c r="BH7917" s="419"/>
      <c r="BJ7917" s="419"/>
      <c r="BK7917" s="419"/>
      <c r="BL7917" s="419"/>
      <c r="BN7917" s="419"/>
      <c r="BO7917" s="419"/>
      <c r="BP7917" s="419"/>
      <c r="BR7917" s="419"/>
      <c r="BS7917" s="419"/>
      <c r="BT7917" s="419"/>
      <c r="BV7917" s="419"/>
      <c r="BW7917" s="419"/>
      <c r="BX7917" s="397"/>
      <c r="BZ7917" s="449"/>
      <c r="CB7917" s="419"/>
      <c r="CC7917" s="419"/>
      <c r="CD7917" s="419"/>
      <c r="CF7917" s="419"/>
      <c r="CG7917" s="419"/>
      <c r="CH7917" s="419"/>
    </row>
    <row r="7918" spans="3:86" ht="21" thickBot="1">
      <c r="C7918" s="425"/>
      <c r="P7918" s="431"/>
      <c r="R7918" s="419"/>
      <c r="S7918" s="446"/>
      <c r="T7918" s="419"/>
      <c r="V7918" s="196"/>
      <c r="W7918" s="419"/>
      <c r="X7918" s="419"/>
      <c r="Z7918" s="419"/>
      <c r="AA7918" s="419"/>
      <c r="AB7918" s="419"/>
      <c r="AD7918" s="419"/>
      <c r="AE7918" s="419"/>
      <c r="AF7918" s="419"/>
      <c r="AH7918" s="419"/>
      <c r="AI7918" s="419"/>
      <c r="AJ7918" s="419"/>
      <c r="AL7918" s="419"/>
      <c r="AM7918" s="419"/>
      <c r="AN7918" s="403"/>
      <c r="AO7918" s="419"/>
      <c r="AP7918" s="419"/>
      <c r="AQ7918" s="419"/>
      <c r="AR7918" s="419"/>
      <c r="AS7918" s="419"/>
      <c r="AT7918" s="419"/>
      <c r="AU7918" s="419"/>
      <c r="AV7918" s="419"/>
      <c r="AX7918" s="419"/>
      <c r="AY7918" s="419"/>
      <c r="AZ7918" s="419"/>
      <c r="BB7918" s="419"/>
      <c r="BC7918" s="419"/>
      <c r="BD7918" s="419"/>
      <c r="BF7918" s="419"/>
      <c r="BG7918" s="419"/>
      <c r="BH7918" s="419"/>
      <c r="BJ7918" s="419"/>
      <c r="BK7918" s="419"/>
      <c r="BL7918" s="419"/>
      <c r="BN7918" s="419"/>
      <c r="BO7918" s="419"/>
      <c r="BP7918" s="419"/>
      <c r="BR7918" s="419"/>
      <c r="BS7918" s="419"/>
      <c r="BT7918" s="419"/>
      <c r="BV7918" s="419"/>
      <c r="BW7918" s="419"/>
      <c r="BX7918" s="397"/>
      <c r="BZ7918" s="449"/>
      <c r="CB7918" s="419"/>
      <c r="CC7918" s="419"/>
      <c r="CD7918" s="419"/>
      <c r="CF7918" s="419"/>
      <c r="CG7918" s="419"/>
      <c r="CH7918" s="419"/>
    </row>
    <row r="7919" spans="3:86" ht="21" thickBot="1">
      <c r="C7919" s="425"/>
      <c r="P7919" s="431"/>
      <c r="R7919" s="419"/>
      <c r="S7919" s="446"/>
      <c r="T7919" s="419"/>
      <c r="V7919" s="196"/>
      <c r="W7919" s="419"/>
      <c r="X7919" s="419"/>
      <c r="Z7919" s="419"/>
      <c r="AA7919" s="419"/>
      <c r="AB7919" s="419"/>
      <c r="AD7919" s="419"/>
      <c r="AE7919" s="419"/>
      <c r="AF7919" s="419"/>
      <c r="AH7919" s="419"/>
      <c r="AI7919" s="419"/>
      <c r="AJ7919" s="419"/>
      <c r="AL7919" s="419"/>
      <c r="AM7919" s="419"/>
      <c r="AN7919" s="403"/>
      <c r="AO7919" s="419"/>
      <c r="AP7919" s="419"/>
      <c r="AQ7919" s="419"/>
      <c r="AR7919" s="419"/>
      <c r="AS7919" s="419"/>
      <c r="AT7919" s="419"/>
      <c r="AU7919" s="419"/>
      <c r="AV7919" s="419"/>
      <c r="AX7919" s="419"/>
      <c r="AY7919" s="419"/>
      <c r="AZ7919" s="419"/>
      <c r="BB7919" s="419"/>
      <c r="BC7919" s="419"/>
      <c r="BD7919" s="419"/>
      <c r="BF7919" s="419"/>
      <c r="BG7919" s="419"/>
      <c r="BH7919" s="419"/>
      <c r="BJ7919" s="419"/>
      <c r="BK7919" s="419"/>
      <c r="BL7919" s="419"/>
      <c r="BN7919" s="419"/>
      <c r="BO7919" s="419"/>
      <c r="BP7919" s="419"/>
      <c r="BR7919" s="419"/>
      <c r="BS7919" s="419"/>
      <c r="BT7919" s="419"/>
      <c r="BV7919" s="419"/>
      <c r="BW7919" s="419"/>
      <c r="BX7919" s="397"/>
      <c r="BZ7919" s="449"/>
      <c r="CB7919" s="419"/>
      <c r="CC7919" s="419"/>
      <c r="CD7919" s="419"/>
      <c r="CF7919" s="419"/>
      <c r="CG7919" s="419"/>
      <c r="CH7919" s="419"/>
    </row>
    <row r="7920" spans="3:86" ht="21" thickBot="1">
      <c r="C7920" s="425"/>
      <c r="P7920" s="431"/>
      <c r="R7920" s="419"/>
      <c r="S7920" s="446"/>
      <c r="T7920" s="419"/>
      <c r="V7920" s="196"/>
      <c r="W7920" s="419"/>
      <c r="X7920" s="419"/>
      <c r="Z7920" s="419"/>
      <c r="AA7920" s="419"/>
      <c r="AB7920" s="419"/>
      <c r="AD7920" s="419"/>
      <c r="AE7920" s="419"/>
      <c r="AF7920" s="419"/>
      <c r="AH7920" s="419"/>
      <c r="AI7920" s="419"/>
      <c r="AJ7920" s="419"/>
      <c r="AL7920" s="419"/>
      <c r="AM7920" s="419"/>
      <c r="AN7920" s="403"/>
      <c r="AO7920" s="419"/>
      <c r="AP7920" s="419"/>
      <c r="AQ7920" s="419"/>
      <c r="AR7920" s="419"/>
      <c r="AS7920" s="419"/>
      <c r="AT7920" s="419"/>
      <c r="AU7920" s="419"/>
      <c r="AV7920" s="419"/>
      <c r="AX7920" s="419"/>
      <c r="AY7920" s="419"/>
      <c r="AZ7920" s="419"/>
      <c r="BB7920" s="419"/>
      <c r="BC7920" s="419"/>
      <c r="BD7920" s="419"/>
      <c r="BF7920" s="419"/>
      <c r="BG7920" s="419"/>
      <c r="BH7920" s="419"/>
      <c r="BJ7920" s="419"/>
      <c r="BK7920" s="419"/>
      <c r="BL7920" s="419"/>
      <c r="BN7920" s="419"/>
      <c r="BO7920" s="419"/>
      <c r="BP7920" s="419"/>
      <c r="BR7920" s="419"/>
      <c r="BS7920" s="419"/>
      <c r="BT7920" s="419"/>
      <c r="BV7920" s="419"/>
      <c r="BW7920" s="419"/>
      <c r="BX7920" s="397"/>
      <c r="BZ7920" s="449"/>
      <c r="CB7920" s="419"/>
      <c r="CC7920" s="419"/>
      <c r="CD7920" s="419"/>
      <c r="CF7920" s="419"/>
      <c r="CG7920" s="419"/>
      <c r="CH7920" s="419"/>
    </row>
    <row r="7921" spans="3:86" ht="21" thickBot="1">
      <c r="C7921" s="425"/>
      <c r="P7921" s="431"/>
      <c r="R7921" s="419"/>
      <c r="S7921" s="446"/>
      <c r="T7921" s="419"/>
      <c r="V7921" s="196"/>
      <c r="W7921" s="419"/>
      <c r="X7921" s="419"/>
      <c r="Z7921" s="419"/>
      <c r="AA7921" s="419"/>
      <c r="AB7921" s="419"/>
      <c r="AD7921" s="419"/>
      <c r="AE7921" s="419"/>
      <c r="AF7921" s="419"/>
      <c r="AH7921" s="419"/>
      <c r="AI7921" s="419"/>
      <c r="AJ7921" s="419"/>
      <c r="AL7921" s="419"/>
      <c r="AM7921" s="419"/>
      <c r="AN7921" s="403"/>
      <c r="AO7921" s="419"/>
      <c r="AP7921" s="419"/>
      <c r="AQ7921" s="419"/>
      <c r="AR7921" s="419"/>
      <c r="AS7921" s="419"/>
      <c r="AT7921" s="419"/>
      <c r="AU7921" s="419"/>
      <c r="AV7921" s="419"/>
      <c r="AX7921" s="419"/>
      <c r="AY7921" s="419"/>
      <c r="AZ7921" s="419"/>
      <c r="BB7921" s="419"/>
      <c r="BC7921" s="419"/>
      <c r="BD7921" s="419"/>
      <c r="BF7921" s="419"/>
      <c r="BG7921" s="419"/>
      <c r="BH7921" s="419"/>
      <c r="BJ7921" s="419"/>
      <c r="BK7921" s="419"/>
      <c r="BL7921" s="419"/>
      <c r="BN7921" s="419"/>
      <c r="BO7921" s="419"/>
      <c r="BP7921" s="419"/>
      <c r="BR7921" s="419"/>
      <c r="BS7921" s="419"/>
      <c r="BT7921" s="419"/>
      <c r="BV7921" s="419"/>
      <c r="BW7921" s="419"/>
      <c r="BX7921" s="397"/>
      <c r="BZ7921" s="449"/>
      <c r="CB7921" s="419"/>
      <c r="CC7921" s="419"/>
      <c r="CD7921" s="419"/>
      <c r="CF7921" s="419"/>
      <c r="CG7921" s="419"/>
      <c r="CH7921" s="419"/>
    </row>
    <row r="7922" spans="3:86" ht="21" thickBot="1">
      <c r="C7922" s="425"/>
      <c r="P7922" s="431"/>
      <c r="R7922" s="419"/>
      <c r="S7922" s="446"/>
      <c r="T7922" s="419"/>
      <c r="V7922" s="196"/>
      <c r="W7922" s="419"/>
      <c r="X7922" s="419"/>
      <c r="Z7922" s="419"/>
      <c r="AA7922" s="419"/>
      <c r="AB7922" s="419"/>
      <c r="AD7922" s="419"/>
      <c r="AE7922" s="419"/>
      <c r="AF7922" s="419"/>
      <c r="AH7922" s="419"/>
      <c r="AI7922" s="419"/>
      <c r="AJ7922" s="419"/>
      <c r="AL7922" s="419"/>
      <c r="AM7922" s="419"/>
      <c r="AN7922" s="403"/>
      <c r="AO7922" s="419"/>
      <c r="AP7922" s="419"/>
      <c r="AQ7922" s="419"/>
      <c r="AR7922" s="419"/>
      <c r="AS7922" s="419"/>
      <c r="AT7922" s="419"/>
      <c r="AU7922" s="419"/>
      <c r="AV7922" s="419"/>
      <c r="AX7922" s="419"/>
      <c r="AY7922" s="419"/>
      <c r="AZ7922" s="419"/>
      <c r="BB7922" s="419"/>
      <c r="BC7922" s="419"/>
      <c r="BD7922" s="419"/>
      <c r="BF7922" s="419"/>
      <c r="BG7922" s="419"/>
      <c r="BH7922" s="419"/>
      <c r="BJ7922" s="419"/>
      <c r="BK7922" s="419"/>
      <c r="BL7922" s="419"/>
      <c r="BN7922" s="419"/>
      <c r="BO7922" s="419"/>
      <c r="BP7922" s="419"/>
      <c r="BR7922" s="419"/>
      <c r="BS7922" s="419"/>
      <c r="BT7922" s="419"/>
      <c r="BV7922" s="419"/>
      <c r="BW7922" s="419"/>
      <c r="BX7922" s="397"/>
      <c r="BZ7922" s="449"/>
      <c r="CB7922" s="419"/>
      <c r="CC7922" s="419"/>
      <c r="CD7922" s="419"/>
      <c r="CF7922" s="419"/>
      <c r="CG7922" s="419"/>
      <c r="CH7922" s="419"/>
    </row>
    <row r="7923" spans="3:86" ht="21" thickBot="1">
      <c r="C7923" s="425"/>
      <c r="P7923" s="431"/>
      <c r="R7923" s="419"/>
      <c r="S7923" s="446"/>
      <c r="T7923" s="419"/>
      <c r="V7923" s="196"/>
      <c r="W7923" s="419"/>
      <c r="X7923" s="419"/>
      <c r="Z7923" s="419"/>
      <c r="AA7923" s="419"/>
      <c r="AB7923" s="419"/>
      <c r="AD7923" s="419"/>
      <c r="AE7923" s="419"/>
      <c r="AF7923" s="419"/>
      <c r="AH7923" s="419"/>
      <c r="AI7923" s="419"/>
      <c r="AJ7923" s="419"/>
      <c r="AL7923" s="419"/>
      <c r="AM7923" s="419"/>
      <c r="AN7923" s="403"/>
      <c r="AO7923" s="419"/>
      <c r="AP7923" s="419"/>
      <c r="AQ7923" s="419"/>
      <c r="AR7923" s="419"/>
      <c r="AS7923" s="419"/>
      <c r="AT7923" s="419"/>
      <c r="AU7923" s="419"/>
      <c r="AV7923" s="419"/>
      <c r="AX7923" s="419"/>
      <c r="AY7923" s="419"/>
      <c r="AZ7923" s="419"/>
      <c r="BB7923" s="419"/>
      <c r="BC7923" s="419"/>
      <c r="BD7923" s="419"/>
      <c r="BF7923" s="419"/>
      <c r="BG7923" s="419"/>
      <c r="BH7923" s="419"/>
      <c r="BJ7923" s="419"/>
      <c r="BK7923" s="419"/>
      <c r="BL7923" s="419"/>
      <c r="BN7923" s="419"/>
      <c r="BO7923" s="419"/>
      <c r="BP7923" s="419"/>
      <c r="BR7923" s="419"/>
      <c r="BS7923" s="419"/>
      <c r="BT7923" s="419"/>
      <c r="BV7923" s="419"/>
      <c r="BW7923" s="419"/>
      <c r="BX7923" s="397"/>
      <c r="BZ7923" s="449"/>
      <c r="CB7923" s="419"/>
      <c r="CC7923" s="419"/>
      <c r="CD7923" s="419"/>
      <c r="CF7923" s="419"/>
      <c r="CG7923" s="419"/>
      <c r="CH7923" s="419"/>
    </row>
    <row r="7924" spans="3:86" ht="21" thickBot="1">
      <c r="C7924" s="425"/>
      <c r="P7924" s="431"/>
      <c r="R7924" s="419"/>
      <c r="S7924" s="446"/>
      <c r="T7924" s="419"/>
      <c r="V7924" s="196"/>
      <c r="W7924" s="419"/>
      <c r="X7924" s="419"/>
      <c r="Z7924" s="419"/>
      <c r="AA7924" s="419"/>
      <c r="AB7924" s="419"/>
      <c r="AD7924" s="419"/>
      <c r="AE7924" s="419"/>
      <c r="AF7924" s="419"/>
      <c r="AH7924" s="419"/>
      <c r="AI7924" s="419"/>
      <c r="AJ7924" s="419"/>
      <c r="AL7924" s="419"/>
      <c r="AM7924" s="419"/>
      <c r="AN7924" s="403"/>
      <c r="AO7924" s="419"/>
      <c r="AP7924" s="419"/>
      <c r="AQ7924" s="419"/>
      <c r="AR7924" s="419"/>
      <c r="AS7924" s="419"/>
      <c r="AT7924" s="419"/>
      <c r="AU7924" s="419"/>
      <c r="AV7924" s="419"/>
      <c r="AX7924" s="419"/>
      <c r="AY7924" s="419"/>
      <c r="AZ7924" s="419"/>
      <c r="BB7924" s="419"/>
      <c r="BC7924" s="419"/>
      <c r="BD7924" s="419"/>
      <c r="BF7924" s="419"/>
      <c r="BG7924" s="419"/>
      <c r="BH7924" s="419"/>
      <c r="BJ7924" s="419"/>
      <c r="BK7924" s="419"/>
      <c r="BL7924" s="419"/>
      <c r="BN7924" s="419"/>
      <c r="BO7924" s="419"/>
      <c r="BP7924" s="419"/>
      <c r="BR7924" s="419"/>
      <c r="BS7924" s="419"/>
      <c r="BT7924" s="419"/>
      <c r="BV7924" s="419"/>
      <c r="BW7924" s="419"/>
      <c r="BX7924" s="397"/>
      <c r="BZ7924" s="449"/>
      <c r="CB7924" s="419"/>
      <c r="CC7924" s="419"/>
      <c r="CD7924" s="419"/>
      <c r="CF7924" s="419"/>
      <c r="CG7924" s="419"/>
      <c r="CH7924" s="419"/>
    </row>
    <row r="7925" spans="3:86" ht="21" thickBot="1">
      <c r="C7925" s="425"/>
      <c r="P7925" s="431"/>
      <c r="R7925" s="419"/>
      <c r="S7925" s="446"/>
      <c r="T7925" s="419"/>
      <c r="V7925" s="196"/>
      <c r="W7925" s="419"/>
      <c r="X7925" s="419"/>
      <c r="Z7925" s="419"/>
      <c r="AA7925" s="419"/>
      <c r="AB7925" s="419"/>
      <c r="AD7925" s="419"/>
      <c r="AE7925" s="419"/>
      <c r="AF7925" s="419"/>
      <c r="AH7925" s="419"/>
      <c r="AI7925" s="419"/>
      <c r="AJ7925" s="419"/>
      <c r="AL7925" s="419"/>
      <c r="AM7925" s="419"/>
      <c r="AN7925" s="403"/>
      <c r="AO7925" s="419"/>
      <c r="AP7925" s="419"/>
      <c r="AQ7925" s="419"/>
      <c r="AR7925" s="419"/>
      <c r="AS7925" s="419"/>
      <c r="AT7925" s="419"/>
      <c r="AU7925" s="419"/>
      <c r="AV7925" s="419"/>
      <c r="AX7925" s="419"/>
      <c r="AY7925" s="419"/>
      <c r="AZ7925" s="419"/>
      <c r="BB7925" s="419"/>
      <c r="BC7925" s="419"/>
      <c r="BD7925" s="419"/>
      <c r="BF7925" s="419"/>
      <c r="BG7925" s="419"/>
      <c r="BH7925" s="419"/>
      <c r="BJ7925" s="419"/>
      <c r="BK7925" s="419"/>
      <c r="BL7925" s="419"/>
      <c r="BN7925" s="419"/>
      <c r="BO7925" s="419"/>
      <c r="BP7925" s="419"/>
      <c r="BR7925" s="419"/>
      <c r="BS7925" s="419"/>
      <c r="BT7925" s="419"/>
      <c r="BV7925" s="419"/>
      <c r="BW7925" s="419"/>
      <c r="BX7925" s="397"/>
      <c r="BZ7925" s="449"/>
      <c r="CB7925" s="419"/>
      <c r="CC7925" s="419"/>
      <c r="CD7925" s="419"/>
      <c r="CF7925" s="419"/>
      <c r="CG7925" s="419"/>
      <c r="CH7925" s="419"/>
    </row>
    <row r="7926" spans="3:86" ht="21" thickBot="1">
      <c r="C7926" s="425"/>
      <c r="P7926" s="431"/>
      <c r="R7926" s="419"/>
      <c r="S7926" s="446"/>
      <c r="T7926" s="419"/>
      <c r="V7926" s="196"/>
      <c r="W7926" s="419"/>
      <c r="X7926" s="419"/>
      <c r="Z7926" s="419"/>
      <c r="AA7926" s="419"/>
      <c r="AB7926" s="419"/>
      <c r="AD7926" s="419"/>
      <c r="AE7926" s="419"/>
      <c r="AF7926" s="419"/>
      <c r="AH7926" s="419"/>
      <c r="AI7926" s="419"/>
      <c r="AJ7926" s="419"/>
      <c r="AL7926" s="419"/>
      <c r="AM7926" s="419"/>
      <c r="AN7926" s="403"/>
      <c r="AO7926" s="419"/>
      <c r="AP7926" s="419"/>
      <c r="AQ7926" s="419"/>
      <c r="AR7926" s="419"/>
      <c r="AS7926" s="419"/>
      <c r="AT7926" s="419"/>
      <c r="AU7926" s="419"/>
      <c r="AV7926" s="419"/>
      <c r="AX7926" s="419"/>
      <c r="AY7926" s="419"/>
      <c r="AZ7926" s="419"/>
      <c r="BB7926" s="419"/>
      <c r="BC7926" s="419"/>
      <c r="BD7926" s="419"/>
      <c r="BF7926" s="419"/>
      <c r="BG7926" s="419"/>
      <c r="BH7926" s="419"/>
      <c r="BJ7926" s="419"/>
      <c r="BK7926" s="419"/>
      <c r="BL7926" s="419"/>
      <c r="BN7926" s="419"/>
      <c r="BO7926" s="419"/>
      <c r="BP7926" s="419"/>
      <c r="BR7926" s="419"/>
      <c r="BS7926" s="419"/>
      <c r="BT7926" s="419"/>
      <c r="BV7926" s="419"/>
      <c r="BW7926" s="419"/>
      <c r="BX7926" s="397"/>
      <c r="BZ7926" s="449"/>
      <c r="CB7926" s="419"/>
      <c r="CC7926" s="419"/>
      <c r="CD7926" s="419"/>
      <c r="CF7926" s="419"/>
      <c r="CG7926" s="419"/>
      <c r="CH7926" s="419"/>
    </row>
    <row r="7927" spans="3:86" ht="21" thickBot="1">
      <c r="C7927" s="425"/>
      <c r="P7927" s="431"/>
      <c r="R7927" s="419"/>
      <c r="S7927" s="446"/>
      <c r="T7927" s="419"/>
      <c r="V7927" s="196"/>
      <c r="W7927" s="419"/>
      <c r="X7927" s="419"/>
      <c r="Z7927" s="419"/>
      <c r="AA7927" s="419"/>
      <c r="AB7927" s="419"/>
      <c r="AD7927" s="419"/>
      <c r="AE7927" s="419"/>
      <c r="AF7927" s="419"/>
      <c r="AH7927" s="419"/>
      <c r="AI7927" s="419"/>
      <c r="AJ7927" s="419"/>
      <c r="AL7927" s="419"/>
      <c r="AM7927" s="419"/>
      <c r="AN7927" s="403"/>
      <c r="AO7927" s="419"/>
      <c r="AP7927" s="419"/>
      <c r="AQ7927" s="419"/>
      <c r="AR7927" s="419"/>
      <c r="AS7927" s="419"/>
      <c r="AT7927" s="419"/>
      <c r="AU7927" s="419"/>
      <c r="AV7927" s="419"/>
      <c r="AX7927" s="419"/>
      <c r="AY7927" s="419"/>
      <c r="AZ7927" s="419"/>
      <c r="BB7927" s="419"/>
      <c r="BC7927" s="419"/>
      <c r="BD7927" s="419"/>
      <c r="BF7927" s="419"/>
      <c r="BG7927" s="419"/>
      <c r="BH7927" s="419"/>
      <c r="BJ7927" s="419"/>
      <c r="BK7927" s="419"/>
      <c r="BL7927" s="419"/>
      <c r="BN7927" s="419"/>
      <c r="BO7927" s="419"/>
      <c r="BP7927" s="419"/>
      <c r="BR7927" s="419"/>
      <c r="BS7927" s="419"/>
      <c r="BT7927" s="419"/>
      <c r="BV7927" s="419"/>
      <c r="BW7927" s="419"/>
      <c r="BX7927" s="397"/>
      <c r="BZ7927" s="449"/>
      <c r="CB7927" s="419"/>
      <c r="CC7927" s="419"/>
      <c r="CD7927" s="419"/>
      <c r="CF7927" s="419"/>
      <c r="CG7927" s="419"/>
      <c r="CH7927" s="419"/>
    </row>
    <row r="7928" spans="3:86" ht="21" thickBot="1">
      <c r="C7928" s="425"/>
      <c r="P7928" s="431"/>
      <c r="R7928" s="419"/>
      <c r="S7928" s="446"/>
      <c r="T7928" s="419"/>
      <c r="V7928" s="196"/>
      <c r="W7928" s="419"/>
      <c r="X7928" s="419"/>
      <c r="Z7928" s="419"/>
      <c r="AA7928" s="419"/>
      <c r="AB7928" s="419"/>
      <c r="AD7928" s="419"/>
      <c r="AE7928" s="419"/>
      <c r="AF7928" s="419"/>
      <c r="AH7928" s="419"/>
      <c r="AI7928" s="419"/>
      <c r="AJ7928" s="419"/>
      <c r="AL7928" s="419"/>
      <c r="AM7928" s="419"/>
      <c r="AN7928" s="403"/>
      <c r="AO7928" s="419"/>
      <c r="AP7928" s="419"/>
      <c r="AQ7928" s="419"/>
      <c r="AR7928" s="419"/>
      <c r="AS7928" s="419"/>
      <c r="AT7928" s="419"/>
      <c r="AU7928" s="419"/>
      <c r="AV7928" s="419"/>
      <c r="AX7928" s="419"/>
      <c r="AY7928" s="419"/>
      <c r="AZ7928" s="419"/>
      <c r="BB7928" s="419"/>
      <c r="BC7928" s="419"/>
      <c r="BD7928" s="419"/>
      <c r="BF7928" s="419"/>
      <c r="BG7928" s="419"/>
      <c r="BH7928" s="419"/>
      <c r="BJ7928" s="419"/>
      <c r="BK7928" s="419"/>
      <c r="BL7928" s="419"/>
      <c r="BN7928" s="419"/>
      <c r="BO7928" s="419"/>
      <c r="BP7928" s="419"/>
      <c r="BR7928" s="419"/>
      <c r="BS7928" s="419"/>
      <c r="BT7928" s="419"/>
      <c r="BV7928" s="419"/>
      <c r="BW7928" s="419"/>
      <c r="BX7928" s="397"/>
      <c r="BZ7928" s="449"/>
      <c r="CB7928" s="419"/>
      <c r="CC7928" s="419"/>
      <c r="CD7928" s="419"/>
      <c r="CF7928" s="419"/>
      <c r="CG7928" s="419"/>
      <c r="CH7928" s="419"/>
    </row>
    <row r="7929" spans="3:86" ht="21" thickBot="1">
      <c r="C7929" s="425"/>
      <c r="P7929" s="431"/>
      <c r="R7929" s="419"/>
      <c r="S7929" s="446"/>
      <c r="T7929" s="419"/>
      <c r="V7929" s="196"/>
      <c r="W7929" s="419"/>
      <c r="X7929" s="419"/>
      <c r="Z7929" s="419"/>
      <c r="AA7929" s="419"/>
      <c r="AB7929" s="419"/>
      <c r="AD7929" s="419"/>
      <c r="AE7929" s="419"/>
      <c r="AF7929" s="419"/>
      <c r="AH7929" s="419"/>
      <c r="AI7929" s="419"/>
      <c r="AJ7929" s="419"/>
      <c r="AL7929" s="419"/>
      <c r="AM7929" s="419"/>
      <c r="AN7929" s="403"/>
      <c r="AO7929" s="419"/>
      <c r="AP7929" s="419"/>
      <c r="AQ7929" s="419"/>
      <c r="AR7929" s="419"/>
      <c r="AS7929" s="419"/>
      <c r="AT7929" s="419"/>
      <c r="AU7929" s="419"/>
      <c r="AV7929" s="419"/>
      <c r="AX7929" s="419"/>
      <c r="AY7929" s="419"/>
      <c r="AZ7929" s="419"/>
      <c r="BB7929" s="419"/>
      <c r="BC7929" s="419"/>
      <c r="BD7929" s="419"/>
      <c r="BF7929" s="419"/>
      <c r="BG7929" s="419"/>
      <c r="BH7929" s="419"/>
      <c r="BJ7929" s="419"/>
      <c r="BK7929" s="419"/>
      <c r="BL7929" s="419"/>
      <c r="BN7929" s="419"/>
      <c r="BO7929" s="419"/>
      <c r="BP7929" s="419"/>
      <c r="BR7929" s="419"/>
      <c r="BS7929" s="419"/>
      <c r="BT7929" s="419"/>
      <c r="BV7929" s="419"/>
      <c r="BW7929" s="419"/>
      <c r="BX7929" s="397"/>
      <c r="BZ7929" s="449"/>
      <c r="CB7929" s="419"/>
      <c r="CC7929" s="419"/>
      <c r="CD7929" s="419"/>
      <c r="CF7929" s="419"/>
      <c r="CG7929" s="419"/>
      <c r="CH7929" s="419"/>
    </row>
    <row r="7930" spans="3:86" ht="21" thickBot="1">
      <c r="C7930" s="425"/>
      <c r="P7930" s="431"/>
      <c r="R7930" s="419"/>
      <c r="S7930" s="446"/>
      <c r="T7930" s="419"/>
      <c r="V7930" s="196"/>
      <c r="W7930" s="419"/>
      <c r="X7930" s="419"/>
      <c r="Z7930" s="419"/>
      <c r="AA7930" s="419"/>
      <c r="AB7930" s="419"/>
      <c r="AD7930" s="419"/>
      <c r="AE7930" s="419"/>
      <c r="AF7930" s="419"/>
      <c r="AH7930" s="419"/>
      <c r="AI7930" s="419"/>
      <c r="AJ7930" s="419"/>
      <c r="AL7930" s="419"/>
      <c r="AM7930" s="419"/>
      <c r="AN7930" s="403"/>
      <c r="AO7930" s="419"/>
      <c r="AP7930" s="419"/>
      <c r="AQ7930" s="419"/>
      <c r="AR7930" s="419"/>
      <c r="AS7930" s="419"/>
      <c r="AT7930" s="419"/>
      <c r="AU7930" s="419"/>
      <c r="AV7930" s="419"/>
      <c r="AX7930" s="419"/>
      <c r="AY7930" s="419"/>
      <c r="AZ7930" s="419"/>
      <c r="BB7930" s="419"/>
      <c r="BC7930" s="419"/>
      <c r="BD7930" s="419"/>
      <c r="BF7930" s="419"/>
      <c r="BG7930" s="419"/>
      <c r="BH7930" s="419"/>
      <c r="BJ7930" s="419"/>
      <c r="BK7930" s="419"/>
      <c r="BL7930" s="419"/>
      <c r="BN7930" s="419"/>
      <c r="BO7930" s="419"/>
      <c r="BP7930" s="419"/>
      <c r="BR7930" s="419"/>
      <c r="BS7930" s="419"/>
      <c r="BT7930" s="419"/>
      <c r="BV7930" s="419"/>
      <c r="BW7930" s="419"/>
      <c r="BX7930" s="397"/>
      <c r="BZ7930" s="449"/>
      <c r="CB7930" s="419"/>
      <c r="CC7930" s="419"/>
      <c r="CD7930" s="419"/>
      <c r="CF7930" s="419"/>
      <c r="CG7930" s="419"/>
      <c r="CH7930" s="419"/>
    </row>
    <row r="7931" spans="3:86" ht="21" thickBot="1">
      <c r="C7931" s="425"/>
      <c r="P7931" s="431"/>
      <c r="R7931" s="419"/>
      <c r="S7931" s="446"/>
      <c r="T7931" s="419"/>
      <c r="V7931" s="196"/>
      <c r="W7931" s="419"/>
      <c r="X7931" s="419"/>
      <c r="Z7931" s="419"/>
      <c r="AA7931" s="419"/>
      <c r="AB7931" s="419"/>
      <c r="AD7931" s="419"/>
      <c r="AE7931" s="419"/>
      <c r="AF7931" s="419"/>
      <c r="AH7931" s="419"/>
      <c r="AI7931" s="419"/>
      <c r="AJ7931" s="419"/>
      <c r="AL7931" s="419"/>
      <c r="AM7931" s="419"/>
      <c r="AN7931" s="403"/>
      <c r="AO7931" s="419"/>
      <c r="AP7931" s="419"/>
      <c r="AQ7931" s="419"/>
      <c r="AR7931" s="419"/>
      <c r="AS7931" s="419"/>
      <c r="AT7931" s="419"/>
      <c r="AU7931" s="419"/>
      <c r="AV7931" s="419"/>
      <c r="AX7931" s="419"/>
      <c r="AY7931" s="419"/>
      <c r="AZ7931" s="419"/>
      <c r="BB7931" s="419"/>
      <c r="BC7931" s="419"/>
      <c r="BD7931" s="419"/>
      <c r="BF7931" s="419"/>
      <c r="BG7931" s="419"/>
      <c r="BH7931" s="419"/>
      <c r="BJ7931" s="419"/>
      <c r="BK7931" s="419"/>
      <c r="BL7931" s="419"/>
      <c r="BN7931" s="419"/>
      <c r="BO7931" s="419"/>
      <c r="BP7931" s="419"/>
      <c r="BR7931" s="419"/>
      <c r="BS7931" s="419"/>
      <c r="BT7931" s="419"/>
      <c r="BV7931" s="419"/>
      <c r="BW7931" s="419"/>
      <c r="BX7931" s="397"/>
      <c r="BZ7931" s="449"/>
      <c r="CB7931" s="419"/>
      <c r="CC7931" s="419"/>
      <c r="CD7931" s="419"/>
      <c r="CF7931" s="419"/>
      <c r="CG7931" s="419"/>
      <c r="CH7931" s="419"/>
    </row>
    <row r="7932" spans="3:86" ht="21" thickBot="1">
      <c r="C7932" s="425"/>
      <c r="P7932" s="431"/>
      <c r="R7932" s="419"/>
      <c r="S7932" s="446"/>
      <c r="T7932" s="419"/>
      <c r="V7932" s="196"/>
      <c r="W7932" s="419"/>
      <c r="X7932" s="419"/>
      <c r="Z7932" s="419"/>
      <c r="AA7932" s="419"/>
      <c r="AB7932" s="419"/>
      <c r="AD7932" s="419"/>
      <c r="AE7932" s="419"/>
      <c r="AF7932" s="419"/>
      <c r="AH7932" s="419"/>
      <c r="AI7932" s="419"/>
      <c r="AJ7932" s="419"/>
      <c r="AL7932" s="419"/>
      <c r="AM7932" s="419"/>
      <c r="AN7932" s="403"/>
      <c r="AO7932" s="419"/>
      <c r="AP7932" s="419"/>
      <c r="AQ7932" s="419"/>
      <c r="AR7932" s="419"/>
      <c r="AS7932" s="419"/>
      <c r="AT7932" s="419"/>
      <c r="AU7932" s="419"/>
      <c r="AV7932" s="419"/>
      <c r="AX7932" s="419"/>
      <c r="AY7932" s="419"/>
      <c r="AZ7932" s="419"/>
      <c r="BB7932" s="419"/>
      <c r="BC7932" s="419"/>
      <c r="BD7932" s="419"/>
      <c r="BF7932" s="419"/>
      <c r="BG7932" s="419"/>
      <c r="BH7932" s="419"/>
      <c r="BJ7932" s="419"/>
      <c r="BK7932" s="419"/>
      <c r="BL7932" s="419"/>
      <c r="BN7932" s="419"/>
      <c r="BO7932" s="419"/>
      <c r="BP7932" s="419"/>
      <c r="BR7932" s="419"/>
      <c r="BS7932" s="419"/>
      <c r="BT7932" s="419"/>
      <c r="BV7932" s="419"/>
      <c r="BW7932" s="419"/>
      <c r="BX7932" s="397"/>
      <c r="BZ7932" s="449"/>
      <c r="CB7932" s="419"/>
      <c r="CC7932" s="419"/>
      <c r="CD7932" s="419"/>
      <c r="CF7932" s="419"/>
      <c r="CG7932" s="419"/>
      <c r="CH7932" s="419"/>
    </row>
    <row r="7933" spans="3:86" ht="21" thickBot="1">
      <c r="C7933" s="425"/>
      <c r="P7933" s="431"/>
      <c r="R7933" s="419"/>
      <c r="S7933" s="446"/>
      <c r="T7933" s="419"/>
      <c r="V7933" s="196"/>
      <c r="W7933" s="419"/>
      <c r="X7933" s="419"/>
      <c r="Z7933" s="419"/>
      <c r="AA7933" s="419"/>
      <c r="AB7933" s="419"/>
      <c r="AD7933" s="419"/>
      <c r="AE7933" s="419"/>
      <c r="AF7933" s="419"/>
      <c r="AH7933" s="419"/>
      <c r="AI7933" s="419"/>
      <c r="AJ7933" s="419"/>
      <c r="AL7933" s="419"/>
      <c r="AM7933" s="419"/>
      <c r="AN7933" s="403"/>
      <c r="AO7933" s="419"/>
      <c r="AP7933" s="419"/>
      <c r="AQ7933" s="419"/>
      <c r="AR7933" s="419"/>
      <c r="AS7933" s="419"/>
      <c r="AT7933" s="419"/>
      <c r="AU7933" s="419"/>
      <c r="AV7933" s="419"/>
      <c r="AX7933" s="419"/>
      <c r="AY7933" s="419"/>
      <c r="AZ7933" s="419"/>
      <c r="BB7933" s="419"/>
      <c r="BC7933" s="419"/>
      <c r="BD7933" s="419"/>
      <c r="BF7933" s="419"/>
      <c r="BG7933" s="419"/>
      <c r="BH7933" s="419"/>
      <c r="BJ7933" s="419"/>
      <c r="BK7933" s="419"/>
      <c r="BL7933" s="419"/>
      <c r="BN7933" s="419"/>
      <c r="BO7933" s="419"/>
      <c r="BP7933" s="419"/>
      <c r="BR7933" s="419"/>
      <c r="BS7933" s="419"/>
      <c r="BT7933" s="419"/>
      <c r="BV7933" s="419"/>
      <c r="BW7933" s="419"/>
      <c r="BX7933" s="397"/>
      <c r="BZ7933" s="449"/>
      <c r="CB7933" s="419"/>
      <c r="CC7933" s="419"/>
      <c r="CD7933" s="419"/>
      <c r="CF7933" s="419"/>
      <c r="CG7933" s="419"/>
      <c r="CH7933" s="419"/>
    </row>
    <row r="7934" spans="3:86" ht="21" thickBot="1">
      <c r="C7934" s="425"/>
      <c r="P7934" s="431"/>
      <c r="R7934" s="419"/>
      <c r="S7934" s="446"/>
      <c r="T7934" s="419"/>
      <c r="V7934" s="196"/>
      <c r="W7934" s="419"/>
      <c r="X7934" s="419"/>
      <c r="Z7934" s="419"/>
      <c r="AA7934" s="419"/>
      <c r="AB7934" s="419"/>
      <c r="AD7934" s="419"/>
      <c r="AE7934" s="419"/>
      <c r="AF7934" s="419"/>
      <c r="AH7934" s="419"/>
      <c r="AI7934" s="419"/>
      <c r="AJ7934" s="419"/>
      <c r="AL7934" s="419"/>
      <c r="AM7934" s="419"/>
      <c r="AN7934" s="403"/>
      <c r="AO7934" s="419"/>
      <c r="AP7934" s="419"/>
      <c r="AQ7934" s="419"/>
      <c r="AR7934" s="419"/>
      <c r="AS7934" s="419"/>
      <c r="AT7934" s="419"/>
      <c r="AU7934" s="419"/>
      <c r="AV7934" s="419"/>
      <c r="AX7934" s="419"/>
      <c r="AY7934" s="419"/>
      <c r="AZ7934" s="419"/>
      <c r="BB7934" s="419"/>
      <c r="BC7934" s="419"/>
      <c r="BD7934" s="419"/>
      <c r="BF7934" s="419"/>
      <c r="BG7934" s="419"/>
      <c r="BH7934" s="419"/>
      <c r="BJ7934" s="419"/>
      <c r="BK7934" s="419"/>
      <c r="BL7934" s="419"/>
      <c r="BN7934" s="419"/>
      <c r="BO7934" s="419"/>
      <c r="BP7934" s="419"/>
      <c r="BR7934" s="419"/>
      <c r="BS7934" s="419"/>
      <c r="BT7934" s="419"/>
      <c r="BV7934" s="419"/>
      <c r="BW7934" s="419"/>
      <c r="BX7934" s="397"/>
      <c r="BZ7934" s="449"/>
      <c r="CB7934" s="419"/>
      <c r="CC7934" s="419"/>
      <c r="CD7934" s="419"/>
      <c r="CF7934" s="419"/>
      <c r="CG7934" s="419"/>
      <c r="CH7934" s="419"/>
    </row>
    <row r="7935" spans="3:86" ht="21" thickBot="1">
      <c r="C7935" s="425"/>
      <c r="P7935" s="431"/>
      <c r="R7935" s="419"/>
      <c r="S7935" s="446"/>
      <c r="T7935" s="419"/>
      <c r="V7935" s="196"/>
      <c r="W7935" s="419"/>
      <c r="X7935" s="419"/>
      <c r="Z7935" s="419"/>
      <c r="AA7935" s="419"/>
      <c r="AB7935" s="419"/>
      <c r="AD7935" s="419"/>
      <c r="AE7935" s="419"/>
      <c r="AF7935" s="419"/>
      <c r="AH7935" s="419"/>
      <c r="AI7935" s="419"/>
      <c r="AJ7935" s="419"/>
      <c r="AL7935" s="419"/>
      <c r="AM7935" s="419"/>
      <c r="AN7935" s="403"/>
      <c r="AO7935" s="419"/>
      <c r="AP7935" s="419"/>
      <c r="AQ7935" s="419"/>
      <c r="AR7935" s="419"/>
      <c r="AS7935" s="419"/>
      <c r="AT7935" s="419"/>
      <c r="AU7935" s="419"/>
      <c r="AV7935" s="419"/>
      <c r="AX7935" s="419"/>
      <c r="AY7935" s="419"/>
      <c r="AZ7935" s="419"/>
      <c r="BB7935" s="419"/>
      <c r="BC7935" s="419"/>
      <c r="BD7935" s="419"/>
      <c r="BF7935" s="419"/>
      <c r="BG7935" s="419"/>
      <c r="BH7935" s="419"/>
      <c r="BJ7935" s="419"/>
      <c r="BK7935" s="419"/>
      <c r="BL7935" s="419"/>
      <c r="BN7935" s="419"/>
      <c r="BO7935" s="419"/>
      <c r="BP7935" s="419"/>
      <c r="BR7935" s="419"/>
      <c r="BS7935" s="419"/>
      <c r="BT7935" s="419"/>
      <c r="BV7935" s="419"/>
      <c r="BW7935" s="419"/>
      <c r="BX7935" s="397"/>
      <c r="BZ7935" s="449"/>
      <c r="CB7935" s="419"/>
      <c r="CC7935" s="419"/>
      <c r="CD7935" s="419"/>
      <c r="CF7935" s="419"/>
      <c r="CG7935" s="419"/>
      <c r="CH7935" s="419"/>
    </row>
    <row r="7936" spans="3:86" ht="21" thickBot="1">
      <c r="C7936" s="425"/>
      <c r="P7936" s="431"/>
      <c r="R7936" s="419"/>
      <c r="S7936" s="446"/>
      <c r="T7936" s="419"/>
      <c r="V7936" s="196"/>
      <c r="W7936" s="419"/>
      <c r="X7936" s="419"/>
      <c r="Z7936" s="419"/>
      <c r="AA7936" s="419"/>
      <c r="AB7936" s="419"/>
      <c r="AD7936" s="419"/>
      <c r="AE7936" s="419"/>
      <c r="AF7936" s="419"/>
      <c r="AH7936" s="419"/>
      <c r="AI7936" s="419"/>
      <c r="AJ7936" s="419"/>
      <c r="AL7936" s="419"/>
      <c r="AM7936" s="419"/>
      <c r="AN7936" s="403"/>
      <c r="AO7936" s="419"/>
      <c r="AP7936" s="419"/>
      <c r="AQ7936" s="419"/>
      <c r="AR7936" s="419"/>
      <c r="AS7936" s="419"/>
      <c r="AT7936" s="419"/>
      <c r="AU7936" s="419"/>
      <c r="AV7936" s="419"/>
      <c r="AX7936" s="419"/>
      <c r="AY7936" s="419"/>
      <c r="AZ7936" s="419"/>
      <c r="BB7936" s="419"/>
      <c r="BC7936" s="419"/>
      <c r="BD7936" s="419"/>
      <c r="BF7936" s="419"/>
      <c r="BG7936" s="419"/>
      <c r="BH7936" s="419"/>
      <c r="BJ7936" s="419"/>
      <c r="BK7936" s="419"/>
      <c r="BL7936" s="419"/>
      <c r="BN7936" s="419"/>
      <c r="BO7936" s="419"/>
      <c r="BP7936" s="419"/>
      <c r="BR7936" s="419"/>
      <c r="BS7936" s="419"/>
      <c r="BT7936" s="419"/>
      <c r="BV7936" s="419"/>
      <c r="BW7936" s="419"/>
      <c r="BX7936" s="397"/>
      <c r="BZ7936" s="449"/>
      <c r="CB7936" s="419"/>
      <c r="CC7936" s="419"/>
      <c r="CD7936" s="419"/>
      <c r="CF7936" s="419"/>
      <c r="CG7936" s="419"/>
      <c r="CH7936" s="419"/>
    </row>
    <row r="7937" spans="3:86" ht="21" thickBot="1">
      <c r="C7937" s="425"/>
      <c r="P7937" s="431"/>
      <c r="R7937" s="419"/>
      <c r="S7937" s="446"/>
      <c r="T7937" s="419"/>
      <c r="V7937" s="196"/>
      <c r="W7937" s="419"/>
      <c r="X7937" s="419"/>
      <c r="Z7937" s="419"/>
      <c r="AA7937" s="419"/>
      <c r="AB7937" s="419"/>
      <c r="AD7937" s="419"/>
      <c r="AE7937" s="419"/>
      <c r="AF7937" s="419"/>
      <c r="AH7937" s="419"/>
      <c r="AI7937" s="419"/>
      <c r="AJ7937" s="419"/>
      <c r="AL7937" s="419"/>
      <c r="AM7937" s="419"/>
      <c r="AN7937" s="403"/>
      <c r="AO7937" s="419"/>
      <c r="AP7937" s="419"/>
      <c r="AQ7937" s="419"/>
      <c r="AR7937" s="419"/>
      <c r="AS7937" s="419"/>
      <c r="AT7937" s="419"/>
      <c r="AU7937" s="419"/>
      <c r="AV7937" s="419"/>
      <c r="AX7937" s="419"/>
      <c r="AY7937" s="419"/>
      <c r="AZ7937" s="419"/>
      <c r="BB7937" s="419"/>
      <c r="BC7937" s="419"/>
      <c r="BD7937" s="419"/>
      <c r="BF7937" s="419"/>
      <c r="BG7937" s="419"/>
      <c r="BH7937" s="419"/>
      <c r="BJ7937" s="419"/>
      <c r="BK7937" s="419"/>
      <c r="BL7937" s="419"/>
      <c r="BN7937" s="419"/>
      <c r="BO7937" s="419"/>
      <c r="BP7937" s="419"/>
      <c r="BR7937" s="419"/>
      <c r="BS7937" s="419"/>
      <c r="BT7937" s="419"/>
      <c r="BV7937" s="419"/>
      <c r="BW7937" s="419"/>
      <c r="BX7937" s="397"/>
      <c r="BZ7937" s="449"/>
      <c r="CB7937" s="419"/>
      <c r="CC7937" s="419"/>
      <c r="CD7937" s="419"/>
      <c r="CF7937" s="419"/>
      <c r="CG7937" s="419"/>
      <c r="CH7937" s="419"/>
    </row>
    <row r="7938" spans="3:86" ht="21" thickBot="1">
      <c r="C7938" s="425"/>
      <c r="P7938" s="431"/>
      <c r="R7938" s="419"/>
      <c r="S7938" s="446"/>
      <c r="T7938" s="419"/>
      <c r="V7938" s="196"/>
      <c r="W7938" s="419"/>
      <c r="X7938" s="419"/>
      <c r="Z7938" s="419"/>
      <c r="AA7938" s="419"/>
      <c r="AB7938" s="419"/>
      <c r="AD7938" s="419"/>
      <c r="AE7938" s="419"/>
      <c r="AF7938" s="419"/>
      <c r="AH7938" s="419"/>
      <c r="AI7938" s="419"/>
      <c r="AJ7938" s="419"/>
      <c r="AL7938" s="419"/>
      <c r="AM7938" s="419"/>
      <c r="AN7938" s="403"/>
      <c r="AO7938" s="419"/>
      <c r="AP7938" s="419"/>
      <c r="AQ7938" s="419"/>
      <c r="AR7938" s="419"/>
      <c r="AS7938" s="419"/>
      <c r="AT7938" s="419"/>
      <c r="AU7938" s="419"/>
      <c r="AV7938" s="419"/>
      <c r="AX7938" s="419"/>
      <c r="AY7938" s="419"/>
      <c r="AZ7938" s="419"/>
      <c r="BB7938" s="419"/>
      <c r="BC7938" s="419"/>
      <c r="BD7938" s="419"/>
      <c r="BF7938" s="419"/>
      <c r="BG7938" s="419"/>
      <c r="BH7938" s="419"/>
      <c r="BJ7938" s="419"/>
      <c r="BK7938" s="419"/>
      <c r="BL7938" s="419"/>
      <c r="BN7938" s="419"/>
      <c r="BO7938" s="419"/>
      <c r="BP7938" s="419"/>
      <c r="BR7938" s="419"/>
      <c r="BS7938" s="419"/>
      <c r="BT7938" s="419"/>
      <c r="BV7938" s="419"/>
      <c r="BW7938" s="419"/>
      <c r="BX7938" s="397"/>
      <c r="BZ7938" s="449"/>
      <c r="CB7938" s="419"/>
      <c r="CC7938" s="419"/>
      <c r="CD7938" s="419"/>
      <c r="CF7938" s="419"/>
      <c r="CG7938" s="419"/>
      <c r="CH7938" s="419"/>
    </row>
    <row r="7939" spans="3:86" ht="21" thickBot="1">
      <c r="C7939" s="425"/>
      <c r="P7939" s="431"/>
      <c r="R7939" s="419"/>
      <c r="S7939" s="446"/>
      <c r="T7939" s="419"/>
      <c r="V7939" s="196"/>
      <c r="W7939" s="419"/>
      <c r="X7939" s="419"/>
      <c r="Z7939" s="419"/>
      <c r="AA7939" s="419"/>
      <c r="AB7939" s="419"/>
      <c r="AD7939" s="419"/>
      <c r="AE7939" s="419"/>
      <c r="AF7939" s="419"/>
      <c r="AH7939" s="419"/>
      <c r="AI7939" s="419"/>
      <c r="AJ7939" s="419"/>
      <c r="AL7939" s="419"/>
      <c r="AM7939" s="419"/>
      <c r="AN7939" s="403"/>
      <c r="AO7939" s="419"/>
      <c r="AP7939" s="419"/>
      <c r="AQ7939" s="419"/>
      <c r="AR7939" s="419"/>
      <c r="AS7939" s="419"/>
      <c r="AT7939" s="419"/>
      <c r="AU7939" s="419"/>
      <c r="AV7939" s="419"/>
      <c r="AX7939" s="419"/>
      <c r="AY7939" s="419"/>
      <c r="AZ7939" s="419"/>
      <c r="BB7939" s="419"/>
      <c r="BC7939" s="419"/>
      <c r="BD7939" s="419"/>
      <c r="BF7939" s="419"/>
      <c r="BG7939" s="419"/>
      <c r="BH7939" s="419"/>
      <c r="BJ7939" s="419"/>
      <c r="BK7939" s="419"/>
      <c r="BL7939" s="419"/>
      <c r="BN7939" s="419"/>
      <c r="BO7939" s="419"/>
      <c r="BP7939" s="419"/>
      <c r="BR7939" s="419"/>
      <c r="BS7939" s="419"/>
      <c r="BT7939" s="419"/>
      <c r="BV7939" s="419"/>
      <c r="BW7939" s="419"/>
      <c r="BX7939" s="397"/>
      <c r="BZ7939" s="449"/>
      <c r="CB7939" s="419"/>
      <c r="CC7939" s="419"/>
      <c r="CD7939" s="419"/>
      <c r="CF7939" s="419"/>
      <c r="CG7939" s="419"/>
      <c r="CH7939" s="419"/>
    </row>
    <row r="7940" spans="3:86" ht="21" thickBot="1">
      <c r="C7940" s="425"/>
      <c r="P7940" s="431"/>
      <c r="R7940" s="419"/>
      <c r="S7940" s="446"/>
      <c r="T7940" s="419"/>
      <c r="V7940" s="196"/>
      <c r="W7940" s="419"/>
      <c r="X7940" s="419"/>
      <c r="Z7940" s="419"/>
      <c r="AA7940" s="419"/>
      <c r="AB7940" s="419"/>
      <c r="AD7940" s="419"/>
      <c r="AE7940" s="419"/>
      <c r="AF7940" s="419"/>
      <c r="AH7940" s="419"/>
      <c r="AI7940" s="419"/>
      <c r="AJ7940" s="419"/>
      <c r="AL7940" s="419"/>
      <c r="AM7940" s="419"/>
      <c r="AN7940" s="403"/>
      <c r="AO7940" s="419"/>
      <c r="AP7940" s="419"/>
      <c r="AQ7940" s="419"/>
      <c r="AR7940" s="419"/>
      <c r="AS7940" s="419"/>
      <c r="AT7940" s="419"/>
      <c r="AU7940" s="419"/>
      <c r="AV7940" s="419"/>
      <c r="AX7940" s="419"/>
      <c r="AY7940" s="419"/>
      <c r="AZ7940" s="419"/>
      <c r="BB7940" s="419"/>
      <c r="BC7940" s="419"/>
      <c r="BD7940" s="419"/>
      <c r="BF7940" s="419"/>
      <c r="BG7940" s="419"/>
      <c r="BH7940" s="419"/>
      <c r="BJ7940" s="419"/>
      <c r="BK7940" s="419"/>
      <c r="BL7940" s="419"/>
      <c r="BN7940" s="419"/>
      <c r="BO7940" s="419"/>
      <c r="BP7940" s="419"/>
      <c r="BR7940" s="419"/>
      <c r="BS7940" s="419"/>
      <c r="BT7940" s="419"/>
      <c r="BV7940" s="419"/>
      <c r="BW7940" s="419"/>
      <c r="BX7940" s="397"/>
      <c r="BZ7940" s="449"/>
      <c r="CB7940" s="419"/>
      <c r="CC7940" s="419"/>
      <c r="CD7940" s="419"/>
      <c r="CF7940" s="419"/>
      <c r="CG7940" s="419"/>
      <c r="CH7940" s="419"/>
    </row>
    <row r="7941" spans="3:86" ht="21" thickBot="1">
      <c r="C7941" s="425"/>
      <c r="P7941" s="431"/>
      <c r="R7941" s="419"/>
      <c r="S7941" s="446"/>
      <c r="T7941" s="419"/>
      <c r="V7941" s="196"/>
      <c r="W7941" s="419"/>
      <c r="X7941" s="419"/>
      <c r="Z7941" s="419"/>
      <c r="AA7941" s="419"/>
      <c r="AB7941" s="419"/>
      <c r="AD7941" s="419"/>
      <c r="AE7941" s="419"/>
      <c r="AF7941" s="419"/>
      <c r="AH7941" s="419"/>
      <c r="AI7941" s="419"/>
      <c r="AJ7941" s="419"/>
      <c r="AL7941" s="419"/>
      <c r="AM7941" s="419"/>
      <c r="AN7941" s="403"/>
      <c r="AO7941" s="419"/>
      <c r="AP7941" s="419"/>
      <c r="AQ7941" s="419"/>
      <c r="AR7941" s="419"/>
      <c r="AS7941" s="419"/>
      <c r="AT7941" s="419"/>
      <c r="AU7941" s="419"/>
      <c r="AV7941" s="419"/>
      <c r="AX7941" s="419"/>
      <c r="AY7941" s="419"/>
      <c r="AZ7941" s="419"/>
      <c r="BB7941" s="419"/>
      <c r="BC7941" s="419"/>
      <c r="BD7941" s="419"/>
      <c r="BF7941" s="419"/>
      <c r="BG7941" s="419"/>
      <c r="BH7941" s="419"/>
      <c r="BJ7941" s="419"/>
      <c r="BK7941" s="419"/>
      <c r="BL7941" s="419"/>
      <c r="BN7941" s="419"/>
      <c r="BO7941" s="419"/>
      <c r="BP7941" s="419"/>
      <c r="BR7941" s="419"/>
      <c r="BS7941" s="419"/>
      <c r="BT7941" s="419"/>
      <c r="BV7941" s="419"/>
      <c r="BW7941" s="419"/>
      <c r="BX7941" s="397"/>
      <c r="BZ7941" s="449"/>
      <c r="CB7941" s="419"/>
      <c r="CC7941" s="419"/>
      <c r="CD7941" s="419"/>
      <c r="CF7941" s="419"/>
      <c r="CG7941" s="419"/>
      <c r="CH7941" s="419"/>
    </row>
    <row r="7942" spans="3:86" ht="21" thickBot="1">
      <c r="C7942" s="425"/>
      <c r="P7942" s="431"/>
      <c r="R7942" s="419"/>
      <c r="S7942" s="446"/>
      <c r="T7942" s="419"/>
      <c r="V7942" s="196"/>
      <c r="W7942" s="419"/>
      <c r="X7942" s="419"/>
      <c r="Z7942" s="419"/>
      <c r="AA7942" s="419"/>
      <c r="AB7942" s="419"/>
      <c r="AD7942" s="419"/>
      <c r="AE7942" s="419"/>
      <c r="AF7942" s="419"/>
      <c r="AH7942" s="419"/>
      <c r="AI7942" s="419"/>
      <c r="AJ7942" s="419"/>
      <c r="AL7942" s="419"/>
      <c r="AM7942" s="419"/>
      <c r="AN7942" s="403"/>
      <c r="AO7942" s="419"/>
      <c r="AP7942" s="419"/>
      <c r="AQ7942" s="419"/>
      <c r="AR7942" s="419"/>
      <c r="AS7942" s="419"/>
      <c r="AT7942" s="419"/>
      <c r="AU7942" s="419"/>
      <c r="AV7942" s="419"/>
      <c r="AX7942" s="419"/>
      <c r="AY7942" s="419"/>
      <c r="AZ7942" s="419"/>
      <c r="BB7942" s="419"/>
      <c r="BC7942" s="419"/>
      <c r="BD7942" s="419"/>
      <c r="BF7942" s="419"/>
      <c r="BG7942" s="419"/>
      <c r="BH7942" s="419"/>
      <c r="BJ7942" s="419"/>
      <c r="BK7942" s="419"/>
      <c r="BL7942" s="419"/>
      <c r="BN7942" s="419"/>
      <c r="BO7942" s="419"/>
      <c r="BP7942" s="419"/>
      <c r="BR7942" s="419"/>
      <c r="BS7942" s="419"/>
      <c r="BT7942" s="419"/>
      <c r="BV7942" s="419"/>
      <c r="BW7942" s="419"/>
      <c r="BX7942" s="397"/>
      <c r="BZ7942" s="449"/>
      <c r="CB7942" s="419"/>
      <c r="CC7942" s="419"/>
      <c r="CD7942" s="419"/>
      <c r="CF7942" s="419"/>
      <c r="CG7942" s="419"/>
      <c r="CH7942" s="419"/>
    </row>
    <row r="7943" spans="3:86" ht="21" thickBot="1">
      <c r="C7943" s="425"/>
      <c r="P7943" s="431"/>
      <c r="R7943" s="419"/>
      <c r="S7943" s="446"/>
      <c r="T7943" s="419"/>
      <c r="V7943" s="196"/>
      <c r="W7943" s="419"/>
      <c r="X7943" s="419"/>
      <c r="Z7943" s="419"/>
      <c r="AA7943" s="419"/>
      <c r="AB7943" s="419"/>
      <c r="AD7943" s="419"/>
      <c r="AE7943" s="419"/>
      <c r="AF7943" s="419"/>
      <c r="AH7943" s="419"/>
      <c r="AI7943" s="419"/>
      <c r="AJ7943" s="419"/>
      <c r="AL7943" s="419"/>
      <c r="AM7943" s="419"/>
      <c r="AN7943" s="403"/>
      <c r="AO7943" s="419"/>
      <c r="AP7943" s="419"/>
      <c r="AQ7943" s="419"/>
      <c r="AR7943" s="419"/>
      <c r="AS7943" s="419"/>
      <c r="AT7943" s="419"/>
      <c r="AU7943" s="419"/>
      <c r="AV7943" s="419"/>
      <c r="AX7943" s="419"/>
      <c r="AY7943" s="419"/>
      <c r="AZ7943" s="419"/>
      <c r="BB7943" s="419"/>
      <c r="BC7943" s="419"/>
      <c r="BD7943" s="419"/>
      <c r="BF7943" s="419"/>
      <c r="BG7943" s="419"/>
      <c r="BH7943" s="419"/>
      <c r="BJ7943" s="419"/>
      <c r="BK7943" s="419"/>
      <c r="BL7943" s="419"/>
      <c r="BN7943" s="419"/>
      <c r="BO7943" s="419"/>
      <c r="BP7943" s="419"/>
      <c r="BR7943" s="419"/>
      <c r="BS7943" s="419"/>
      <c r="BT7943" s="419"/>
      <c r="BV7943" s="419"/>
      <c r="BW7943" s="419"/>
      <c r="BX7943" s="397"/>
      <c r="BZ7943" s="449"/>
      <c r="CB7943" s="419"/>
      <c r="CC7943" s="419"/>
      <c r="CD7943" s="419"/>
      <c r="CF7943" s="419"/>
      <c r="CG7943" s="419"/>
      <c r="CH7943" s="419"/>
    </row>
    <row r="7944" spans="3:86" ht="21" thickBot="1">
      <c r="C7944" s="425"/>
      <c r="P7944" s="431"/>
      <c r="R7944" s="419"/>
      <c r="S7944" s="446"/>
      <c r="T7944" s="419"/>
      <c r="V7944" s="196"/>
      <c r="W7944" s="419"/>
      <c r="X7944" s="419"/>
      <c r="Z7944" s="419"/>
      <c r="AA7944" s="419"/>
      <c r="AB7944" s="419"/>
      <c r="AD7944" s="419"/>
      <c r="AE7944" s="419"/>
      <c r="AF7944" s="419"/>
      <c r="AH7944" s="419"/>
      <c r="AI7944" s="419"/>
      <c r="AJ7944" s="419"/>
      <c r="AL7944" s="419"/>
      <c r="AM7944" s="419"/>
      <c r="AN7944" s="403"/>
      <c r="AO7944" s="419"/>
      <c r="AP7944" s="419"/>
      <c r="AQ7944" s="419"/>
      <c r="AR7944" s="419"/>
      <c r="AS7944" s="419"/>
      <c r="AT7944" s="419"/>
      <c r="AU7944" s="419"/>
      <c r="AV7944" s="419"/>
      <c r="AX7944" s="419"/>
      <c r="AY7944" s="419"/>
      <c r="AZ7944" s="419"/>
      <c r="BB7944" s="419"/>
      <c r="BC7944" s="419"/>
      <c r="BD7944" s="419"/>
      <c r="BF7944" s="419"/>
      <c r="BG7944" s="419"/>
      <c r="BH7944" s="419"/>
      <c r="BJ7944" s="419"/>
      <c r="BK7944" s="419"/>
      <c r="BL7944" s="419"/>
      <c r="BN7944" s="419"/>
      <c r="BO7944" s="419"/>
      <c r="BP7944" s="419"/>
      <c r="BR7944" s="419"/>
      <c r="BS7944" s="419"/>
      <c r="BT7944" s="419"/>
      <c r="BV7944" s="419"/>
      <c r="BW7944" s="419"/>
      <c r="BX7944" s="397"/>
      <c r="BZ7944" s="449"/>
      <c r="CB7944" s="419"/>
      <c r="CC7944" s="419"/>
      <c r="CD7944" s="419"/>
      <c r="CF7944" s="419"/>
      <c r="CG7944" s="419"/>
      <c r="CH7944" s="419"/>
    </row>
    <row r="7945" spans="3:86" ht="21" thickBot="1">
      <c r="C7945" s="425"/>
      <c r="P7945" s="431"/>
      <c r="R7945" s="419"/>
      <c r="S7945" s="446"/>
      <c r="T7945" s="419"/>
      <c r="V7945" s="196"/>
      <c r="W7945" s="419"/>
      <c r="X7945" s="419"/>
      <c r="Z7945" s="419"/>
      <c r="AA7945" s="419"/>
      <c r="AB7945" s="419"/>
      <c r="AD7945" s="419"/>
      <c r="AE7945" s="419"/>
      <c r="AF7945" s="419"/>
      <c r="AH7945" s="419"/>
      <c r="AI7945" s="419"/>
      <c r="AJ7945" s="419"/>
      <c r="AL7945" s="419"/>
      <c r="AM7945" s="419"/>
      <c r="AN7945" s="403"/>
      <c r="AO7945" s="419"/>
      <c r="AP7945" s="419"/>
      <c r="AQ7945" s="419"/>
      <c r="AR7945" s="419"/>
      <c r="AS7945" s="419"/>
      <c r="AT7945" s="419"/>
      <c r="AU7945" s="419"/>
      <c r="AV7945" s="419"/>
      <c r="AX7945" s="419"/>
      <c r="AY7945" s="419"/>
      <c r="AZ7945" s="419"/>
      <c r="BB7945" s="419"/>
      <c r="BC7945" s="419"/>
      <c r="BD7945" s="419"/>
      <c r="BF7945" s="419"/>
      <c r="BG7945" s="419"/>
      <c r="BH7945" s="419"/>
      <c r="BJ7945" s="419"/>
      <c r="BK7945" s="419"/>
      <c r="BL7945" s="419"/>
      <c r="BN7945" s="419"/>
      <c r="BO7945" s="419"/>
      <c r="BP7945" s="419"/>
      <c r="BR7945" s="419"/>
      <c r="BS7945" s="419"/>
      <c r="BT7945" s="419"/>
      <c r="BV7945" s="419"/>
      <c r="BW7945" s="419"/>
      <c r="BX7945" s="397"/>
      <c r="BZ7945" s="449"/>
      <c r="CB7945" s="419"/>
      <c r="CC7945" s="419"/>
      <c r="CD7945" s="419"/>
      <c r="CF7945" s="419"/>
      <c r="CG7945" s="419"/>
      <c r="CH7945" s="419"/>
    </row>
    <row r="7946" spans="3:86" ht="21" thickBot="1">
      <c r="C7946" s="425"/>
      <c r="P7946" s="431"/>
      <c r="R7946" s="419"/>
      <c r="S7946" s="446"/>
      <c r="T7946" s="419"/>
      <c r="V7946" s="196"/>
      <c r="W7946" s="419"/>
      <c r="X7946" s="419"/>
      <c r="Z7946" s="419"/>
      <c r="AA7946" s="419"/>
      <c r="AB7946" s="419"/>
      <c r="AD7946" s="419"/>
      <c r="AE7946" s="419"/>
      <c r="AF7946" s="419"/>
      <c r="AH7946" s="419"/>
      <c r="AI7946" s="419"/>
      <c r="AJ7946" s="419"/>
      <c r="AL7946" s="419"/>
      <c r="AM7946" s="419"/>
      <c r="AN7946" s="403"/>
      <c r="AO7946" s="419"/>
      <c r="AP7946" s="419"/>
      <c r="AQ7946" s="419"/>
      <c r="AR7946" s="419"/>
      <c r="AS7946" s="419"/>
      <c r="AT7946" s="419"/>
      <c r="AU7946" s="419"/>
      <c r="AV7946" s="419"/>
      <c r="AX7946" s="419"/>
      <c r="AY7946" s="419"/>
      <c r="AZ7946" s="419"/>
      <c r="BB7946" s="419"/>
      <c r="BC7946" s="419"/>
      <c r="BD7946" s="419"/>
      <c r="BF7946" s="419"/>
      <c r="BG7946" s="419"/>
      <c r="BH7946" s="419"/>
      <c r="BJ7946" s="419"/>
      <c r="BK7946" s="419"/>
      <c r="BL7946" s="419"/>
      <c r="BN7946" s="419"/>
      <c r="BO7946" s="419"/>
      <c r="BP7946" s="419"/>
      <c r="BR7946" s="419"/>
      <c r="BS7946" s="419"/>
      <c r="BT7946" s="419"/>
      <c r="BV7946" s="419"/>
      <c r="BW7946" s="419"/>
      <c r="BX7946" s="397"/>
      <c r="BZ7946" s="449"/>
      <c r="CB7946" s="419"/>
      <c r="CC7946" s="419"/>
      <c r="CD7946" s="419"/>
      <c r="CF7946" s="419"/>
      <c r="CG7946" s="419"/>
      <c r="CH7946" s="419"/>
    </row>
    <row r="7947" spans="3:86" ht="21" thickBot="1">
      <c r="C7947" s="425"/>
      <c r="P7947" s="431"/>
      <c r="R7947" s="419"/>
      <c r="S7947" s="446"/>
      <c r="T7947" s="419"/>
      <c r="V7947" s="196"/>
      <c r="W7947" s="419"/>
      <c r="X7947" s="419"/>
      <c r="Z7947" s="419"/>
      <c r="AA7947" s="419"/>
      <c r="AB7947" s="419"/>
      <c r="AD7947" s="419"/>
      <c r="AE7947" s="419"/>
      <c r="AF7947" s="419"/>
      <c r="AH7947" s="419"/>
      <c r="AI7947" s="419"/>
      <c r="AJ7947" s="419"/>
      <c r="AL7947" s="419"/>
      <c r="AM7947" s="419"/>
      <c r="AN7947" s="403"/>
      <c r="AO7947" s="419"/>
      <c r="AP7947" s="419"/>
      <c r="AQ7947" s="419"/>
      <c r="AR7947" s="419"/>
      <c r="AS7947" s="419"/>
      <c r="AT7947" s="419"/>
      <c r="AU7947" s="419"/>
      <c r="AV7947" s="419"/>
      <c r="AX7947" s="419"/>
      <c r="AY7947" s="419"/>
      <c r="AZ7947" s="419"/>
      <c r="BB7947" s="419"/>
      <c r="BC7947" s="419"/>
      <c r="BD7947" s="419"/>
      <c r="BF7947" s="419"/>
      <c r="BG7947" s="419"/>
      <c r="BH7947" s="419"/>
      <c r="BJ7947" s="419"/>
      <c r="BK7947" s="419"/>
      <c r="BL7947" s="419"/>
      <c r="BN7947" s="419"/>
      <c r="BO7947" s="419"/>
      <c r="BP7947" s="419"/>
      <c r="BR7947" s="419"/>
      <c r="BS7947" s="419"/>
      <c r="BT7947" s="419"/>
      <c r="BV7947" s="419"/>
      <c r="BW7947" s="419"/>
      <c r="BX7947" s="397"/>
      <c r="BZ7947" s="449"/>
      <c r="CB7947" s="419"/>
      <c r="CC7947" s="419"/>
      <c r="CD7947" s="419"/>
      <c r="CF7947" s="419"/>
      <c r="CG7947" s="419"/>
      <c r="CH7947" s="419"/>
    </row>
    <row r="7948" spans="3:86" ht="21" thickBot="1">
      <c r="C7948" s="425"/>
      <c r="P7948" s="431"/>
      <c r="R7948" s="419"/>
      <c r="S7948" s="446"/>
      <c r="T7948" s="419"/>
      <c r="V7948" s="196"/>
      <c r="W7948" s="419"/>
      <c r="X7948" s="419"/>
      <c r="Z7948" s="419"/>
      <c r="AA7948" s="419"/>
      <c r="AB7948" s="419"/>
      <c r="AD7948" s="419"/>
      <c r="AE7948" s="419"/>
      <c r="AF7948" s="419"/>
      <c r="AH7948" s="419"/>
      <c r="AI7948" s="419"/>
      <c r="AJ7948" s="419"/>
      <c r="AL7948" s="419"/>
      <c r="AM7948" s="419"/>
      <c r="AN7948" s="403"/>
      <c r="AO7948" s="419"/>
      <c r="AP7948" s="419"/>
      <c r="AQ7948" s="419"/>
      <c r="AR7948" s="419"/>
      <c r="AS7948" s="419"/>
      <c r="AT7948" s="419"/>
      <c r="AU7948" s="419"/>
      <c r="AV7948" s="419"/>
      <c r="AX7948" s="419"/>
      <c r="AY7948" s="419"/>
      <c r="AZ7948" s="419"/>
      <c r="BB7948" s="419"/>
      <c r="BC7948" s="419"/>
      <c r="BD7948" s="419"/>
      <c r="BF7948" s="419"/>
      <c r="BG7948" s="419"/>
      <c r="BH7948" s="419"/>
      <c r="BJ7948" s="419"/>
      <c r="BK7948" s="419"/>
      <c r="BL7948" s="419"/>
      <c r="BN7948" s="419"/>
      <c r="BO7948" s="419"/>
      <c r="BP7948" s="419"/>
      <c r="BR7948" s="419"/>
      <c r="BS7948" s="419"/>
      <c r="BT7948" s="419"/>
      <c r="BV7948" s="419"/>
      <c r="BW7948" s="419"/>
      <c r="BX7948" s="397"/>
      <c r="BZ7948" s="449"/>
      <c r="CB7948" s="419"/>
      <c r="CC7948" s="419"/>
      <c r="CD7948" s="419"/>
      <c r="CF7948" s="419"/>
      <c r="CG7948" s="419"/>
      <c r="CH7948" s="419"/>
    </row>
    <row r="7949" spans="3:86" ht="21" thickBot="1">
      <c r="C7949" s="425"/>
      <c r="P7949" s="431"/>
      <c r="R7949" s="419"/>
      <c r="S7949" s="446"/>
      <c r="T7949" s="419"/>
      <c r="V7949" s="196"/>
      <c r="W7949" s="419"/>
      <c r="X7949" s="419"/>
      <c r="Z7949" s="419"/>
      <c r="AA7949" s="419"/>
      <c r="AB7949" s="419"/>
      <c r="AD7949" s="419"/>
      <c r="AE7949" s="419"/>
      <c r="AF7949" s="419"/>
      <c r="AH7949" s="419"/>
      <c r="AI7949" s="419"/>
      <c r="AJ7949" s="419"/>
      <c r="AL7949" s="419"/>
      <c r="AM7949" s="419"/>
      <c r="AN7949" s="403"/>
      <c r="AO7949" s="419"/>
      <c r="AP7949" s="419"/>
      <c r="AQ7949" s="419"/>
      <c r="AR7949" s="419"/>
      <c r="AS7949" s="419"/>
      <c r="AT7949" s="419"/>
      <c r="AU7949" s="419"/>
      <c r="AV7949" s="419"/>
      <c r="AX7949" s="419"/>
      <c r="AY7949" s="419"/>
      <c r="AZ7949" s="419"/>
      <c r="BB7949" s="419"/>
      <c r="BC7949" s="419"/>
      <c r="BD7949" s="419"/>
      <c r="BF7949" s="419"/>
      <c r="BG7949" s="419"/>
      <c r="BH7949" s="419"/>
      <c r="BJ7949" s="419"/>
      <c r="BK7949" s="419"/>
      <c r="BL7949" s="419"/>
      <c r="BN7949" s="419"/>
      <c r="BO7949" s="419"/>
      <c r="BP7949" s="419"/>
      <c r="BR7949" s="419"/>
      <c r="BS7949" s="419"/>
      <c r="BT7949" s="419"/>
      <c r="BV7949" s="419"/>
      <c r="BW7949" s="419"/>
      <c r="BX7949" s="397"/>
      <c r="BZ7949" s="449"/>
      <c r="CB7949" s="419"/>
      <c r="CC7949" s="419"/>
      <c r="CD7949" s="419"/>
      <c r="CF7949" s="419"/>
      <c r="CG7949" s="419"/>
      <c r="CH7949" s="419"/>
    </row>
    <row r="7950" spans="3:86" ht="21" thickBot="1">
      <c r="C7950" s="425"/>
      <c r="P7950" s="431"/>
      <c r="R7950" s="419"/>
      <c r="S7950" s="446"/>
      <c r="T7950" s="419"/>
      <c r="V7950" s="196"/>
      <c r="W7950" s="419"/>
      <c r="X7950" s="419"/>
      <c r="Z7950" s="419"/>
      <c r="AA7950" s="419"/>
      <c r="AB7950" s="419"/>
      <c r="AD7950" s="419"/>
      <c r="AE7950" s="419"/>
      <c r="AF7950" s="419"/>
      <c r="AH7950" s="419"/>
      <c r="AI7950" s="419"/>
      <c r="AJ7950" s="419"/>
      <c r="AL7950" s="419"/>
      <c r="AM7950" s="419"/>
      <c r="AN7950" s="403"/>
      <c r="AO7950" s="419"/>
      <c r="AP7950" s="419"/>
      <c r="AQ7950" s="419"/>
      <c r="AR7950" s="419"/>
      <c r="AS7950" s="419"/>
      <c r="AT7950" s="419"/>
      <c r="AU7950" s="419"/>
      <c r="AV7950" s="419"/>
      <c r="AX7950" s="419"/>
      <c r="AY7950" s="419"/>
      <c r="AZ7950" s="419"/>
      <c r="BB7950" s="419"/>
      <c r="BC7950" s="419"/>
      <c r="BD7950" s="419"/>
      <c r="BF7950" s="419"/>
      <c r="BG7950" s="419"/>
      <c r="BH7950" s="419"/>
      <c r="BJ7950" s="419"/>
      <c r="BK7950" s="419"/>
      <c r="BL7950" s="419"/>
      <c r="BN7950" s="419"/>
      <c r="BO7950" s="419"/>
      <c r="BP7950" s="419"/>
      <c r="BR7950" s="419"/>
      <c r="BS7950" s="419"/>
      <c r="BT7950" s="419"/>
      <c r="BV7950" s="419"/>
      <c r="BW7950" s="419"/>
      <c r="BX7950" s="397"/>
      <c r="BZ7950" s="449"/>
      <c r="CB7950" s="419"/>
      <c r="CC7950" s="419"/>
      <c r="CD7950" s="419"/>
      <c r="CF7950" s="419"/>
      <c r="CG7950" s="419"/>
      <c r="CH7950" s="419"/>
    </row>
    <row r="7951" spans="3:86" ht="21" thickBot="1">
      <c r="C7951" s="425"/>
      <c r="P7951" s="431"/>
      <c r="R7951" s="419"/>
      <c r="S7951" s="446"/>
      <c r="T7951" s="419"/>
      <c r="V7951" s="196"/>
      <c r="W7951" s="419"/>
      <c r="X7951" s="419"/>
      <c r="Z7951" s="419"/>
      <c r="AA7951" s="419"/>
      <c r="AB7951" s="419"/>
      <c r="AD7951" s="419"/>
      <c r="AE7951" s="419"/>
      <c r="AF7951" s="419"/>
      <c r="AH7951" s="419"/>
      <c r="AI7951" s="419"/>
      <c r="AJ7951" s="419"/>
      <c r="AL7951" s="419"/>
      <c r="AM7951" s="419"/>
      <c r="AN7951" s="403"/>
      <c r="AO7951" s="419"/>
      <c r="AP7951" s="419"/>
      <c r="AQ7951" s="419"/>
      <c r="AR7951" s="419"/>
      <c r="AS7951" s="419"/>
      <c r="AT7951" s="419"/>
      <c r="AU7951" s="419"/>
      <c r="AV7951" s="419"/>
      <c r="AX7951" s="419"/>
      <c r="AY7951" s="419"/>
      <c r="AZ7951" s="419"/>
      <c r="BB7951" s="419"/>
      <c r="BC7951" s="419"/>
      <c r="BD7951" s="419"/>
      <c r="BF7951" s="419"/>
      <c r="BG7951" s="419"/>
      <c r="BH7951" s="419"/>
      <c r="BJ7951" s="419"/>
      <c r="BK7951" s="419"/>
      <c r="BL7951" s="419"/>
      <c r="BN7951" s="419"/>
      <c r="BO7951" s="419"/>
      <c r="BP7951" s="419"/>
      <c r="BR7951" s="419"/>
      <c r="BS7951" s="419"/>
      <c r="BT7951" s="419"/>
      <c r="BV7951" s="419"/>
      <c r="BW7951" s="419"/>
      <c r="BX7951" s="397"/>
      <c r="BZ7951" s="449"/>
      <c r="CB7951" s="419"/>
      <c r="CC7951" s="419"/>
      <c r="CD7951" s="419"/>
      <c r="CF7951" s="419"/>
      <c r="CG7951" s="419"/>
      <c r="CH7951" s="419"/>
    </row>
    <row r="7952" spans="3:86" ht="21" thickBot="1">
      <c r="C7952" s="425"/>
      <c r="P7952" s="431"/>
      <c r="R7952" s="419"/>
      <c r="S7952" s="446"/>
      <c r="T7952" s="419"/>
      <c r="V7952" s="196"/>
      <c r="W7952" s="419"/>
      <c r="X7952" s="419"/>
      <c r="Z7952" s="419"/>
      <c r="AA7952" s="419"/>
      <c r="AB7952" s="419"/>
      <c r="AD7952" s="419"/>
      <c r="AE7952" s="419"/>
      <c r="AF7952" s="419"/>
      <c r="AH7952" s="419"/>
      <c r="AI7952" s="419"/>
      <c r="AJ7952" s="419"/>
      <c r="AL7952" s="419"/>
      <c r="AM7952" s="419"/>
      <c r="AN7952" s="403"/>
      <c r="AO7952" s="419"/>
      <c r="AP7952" s="419"/>
      <c r="AQ7952" s="419"/>
      <c r="AR7952" s="419"/>
      <c r="AS7952" s="419"/>
      <c r="AT7952" s="419"/>
      <c r="AU7952" s="419"/>
      <c r="AV7952" s="419"/>
      <c r="AX7952" s="419"/>
      <c r="AY7952" s="419"/>
      <c r="AZ7952" s="419"/>
      <c r="BB7952" s="419"/>
      <c r="BC7952" s="419"/>
      <c r="BD7952" s="419"/>
      <c r="BF7952" s="419"/>
      <c r="BG7952" s="419"/>
      <c r="BH7952" s="419"/>
      <c r="BJ7952" s="419"/>
      <c r="BK7952" s="419"/>
      <c r="BL7952" s="419"/>
      <c r="BN7952" s="419"/>
      <c r="BO7952" s="419"/>
      <c r="BP7952" s="419"/>
      <c r="BR7952" s="419"/>
      <c r="BS7952" s="419"/>
      <c r="BT7952" s="419"/>
      <c r="BV7952" s="419"/>
      <c r="BW7952" s="419"/>
      <c r="BX7952" s="397"/>
      <c r="BZ7952" s="449"/>
      <c r="CB7952" s="419"/>
      <c r="CC7952" s="419"/>
      <c r="CD7952" s="419"/>
      <c r="CF7952" s="419"/>
      <c r="CG7952" s="419"/>
      <c r="CH7952" s="419"/>
    </row>
    <row r="7953" spans="3:86" ht="21" thickBot="1">
      <c r="C7953" s="425"/>
      <c r="P7953" s="431"/>
      <c r="R7953" s="419"/>
      <c r="S7953" s="446"/>
      <c r="T7953" s="419"/>
      <c r="V7953" s="196"/>
      <c r="W7953" s="419"/>
      <c r="X7953" s="419"/>
      <c r="Z7953" s="419"/>
      <c r="AA7953" s="419"/>
      <c r="AB7953" s="419"/>
      <c r="AD7953" s="419"/>
      <c r="AE7953" s="419"/>
      <c r="AF7953" s="419"/>
      <c r="AH7953" s="419"/>
      <c r="AI7953" s="419"/>
      <c r="AJ7953" s="419"/>
      <c r="AL7953" s="419"/>
      <c r="AM7953" s="419"/>
      <c r="AN7953" s="403"/>
      <c r="AO7953" s="419"/>
      <c r="AP7953" s="419"/>
      <c r="AQ7953" s="419"/>
      <c r="AR7953" s="419"/>
      <c r="AS7953" s="419"/>
      <c r="AT7953" s="419"/>
      <c r="AU7953" s="419"/>
      <c r="AV7953" s="419"/>
      <c r="AX7953" s="419"/>
      <c r="AY7953" s="419"/>
      <c r="AZ7953" s="419"/>
      <c r="BB7953" s="419"/>
      <c r="BC7953" s="419"/>
      <c r="BD7953" s="419"/>
      <c r="BF7953" s="419"/>
      <c r="BG7953" s="419"/>
      <c r="BH7953" s="419"/>
      <c r="BJ7953" s="419"/>
      <c r="BK7953" s="419"/>
      <c r="BL7953" s="419"/>
      <c r="BN7953" s="419"/>
      <c r="BO7953" s="419"/>
      <c r="BP7953" s="419"/>
      <c r="BR7953" s="419"/>
      <c r="BS7953" s="419"/>
      <c r="BT7953" s="419"/>
      <c r="BV7953" s="419"/>
      <c r="BW7953" s="419"/>
      <c r="BX7953" s="397"/>
      <c r="BZ7953" s="449"/>
      <c r="CB7953" s="419"/>
      <c r="CC7953" s="419"/>
      <c r="CD7953" s="419"/>
      <c r="CF7953" s="419"/>
      <c r="CG7953" s="419"/>
      <c r="CH7953" s="419"/>
    </row>
    <row r="7954" spans="3:86" ht="21" thickBot="1">
      <c r="C7954" s="425"/>
      <c r="P7954" s="431"/>
      <c r="R7954" s="419"/>
      <c r="S7954" s="446"/>
      <c r="T7954" s="419"/>
      <c r="V7954" s="196"/>
      <c r="W7954" s="419"/>
      <c r="X7954" s="419"/>
      <c r="Z7954" s="419"/>
      <c r="AA7954" s="419"/>
      <c r="AB7954" s="419"/>
      <c r="AD7954" s="419"/>
      <c r="AE7954" s="419"/>
      <c r="AF7954" s="419"/>
      <c r="AH7954" s="419"/>
      <c r="AI7954" s="419"/>
      <c r="AJ7954" s="419"/>
      <c r="AL7954" s="419"/>
      <c r="AM7954" s="419"/>
      <c r="AN7954" s="403"/>
      <c r="AO7954" s="419"/>
      <c r="AP7954" s="419"/>
      <c r="AQ7954" s="419"/>
      <c r="AR7954" s="419"/>
      <c r="AS7954" s="419"/>
      <c r="AT7954" s="419"/>
      <c r="AU7954" s="419"/>
      <c r="AV7954" s="419"/>
      <c r="AX7954" s="419"/>
      <c r="AY7954" s="419"/>
      <c r="AZ7954" s="419"/>
      <c r="BB7954" s="419"/>
      <c r="BC7954" s="419"/>
      <c r="BD7954" s="419"/>
      <c r="BF7954" s="419"/>
      <c r="BG7954" s="419"/>
      <c r="BH7954" s="419"/>
      <c r="BJ7954" s="419"/>
      <c r="BK7954" s="419"/>
      <c r="BL7954" s="419"/>
      <c r="BN7954" s="419"/>
      <c r="BO7954" s="419"/>
      <c r="BP7954" s="419"/>
      <c r="BR7954" s="419"/>
      <c r="BS7954" s="419"/>
      <c r="BT7954" s="419"/>
      <c r="BV7954" s="419"/>
      <c r="BW7954" s="419"/>
      <c r="BX7954" s="397"/>
      <c r="BZ7954" s="449"/>
      <c r="CB7954" s="419"/>
      <c r="CC7954" s="419"/>
      <c r="CD7954" s="419"/>
      <c r="CF7954" s="419"/>
      <c r="CG7954" s="419"/>
      <c r="CH7954" s="419"/>
    </row>
    <row r="7955" spans="3:86" ht="21" thickBot="1">
      <c r="C7955" s="425"/>
      <c r="P7955" s="431"/>
      <c r="R7955" s="419"/>
      <c r="S7955" s="446"/>
      <c r="T7955" s="419"/>
      <c r="V7955" s="196"/>
      <c r="W7955" s="419"/>
      <c r="X7955" s="419"/>
      <c r="Z7955" s="419"/>
      <c r="AA7955" s="419"/>
      <c r="AB7955" s="419"/>
      <c r="AD7955" s="419"/>
      <c r="AE7955" s="419"/>
      <c r="AF7955" s="419"/>
      <c r="AH7955" s="419"/>
      <c r="AI7955" s="419"/>
      <c r="AJ7955" s="419"/>
      <c r="AL7955" s="419"/>
      <c r="AM7955" s="419"/>
      <c r="AN7955" s="403"/>
      <c r="AO7955" s="419"/>
      <c r="AP7955" s="419"/>
      <c r="AQ7955" s="419"/>
      <c r="AR7955" s="419"/>
      <c r="AS7955" s="419"/>
      <c r="AT7955" s="419"/>
      <c r="AU7955" s="419"/>
      <c r="AV7955" s="419"/>
      <c r="AX7955" s="419"/>
      <c r="AY7955" s="419"/>
      <c r="AZ7955" s="419"/>
      <c r="BB7955" s="419"/>
      <c r="BC7955" s="419"/>
      <c r="BD7955" s="419"/>
      <c r="BF7955" s="419"/>
      <c r="BG7955" s="419"/>
      <c r="BH7955" s="419"/>
      <c r="BJ7955" s="419"/>
      <c r="BK7955" s="419"/>
      <c r="BL7955" s="419"/>
      <c r="BN7955" s="419"/>
      <c r="BO7955" s="419"/>
      <c r="BP7955" s="419"/>
      <c r="BR7955" s="419"/>
      <c r="BS7955" s="419"/>
      <c r="BT7955" s="419"/>
      <c r="BV7955" s="419"/>
      <c r="BW7955" s="419"/>
      <c r="BX7955" s="397"/>
      <c r="BZ7955" s="449"/>
      <c r="CB7955" s="419"/>
      <c r="CC7955" s="419"/>
      <c r="CD7955" s="419"/>
      <c r="CF7955" s="419"/>
      <c r="CG7955" s="419"/>
      <c r="CH7955" s="419"/>
    </row>
    <row r="7956" spans="3:86" ht="21" thickBot="1">
      <c r="C7956" s="425"/>
      <c r="P7956" s="431"/>
      <c r="R7956" s="419"/>
      <c r="S7956" s="446"/>
      <c r="T7956" s="419"/>
      <c r="V7956" s="196"/>
      <c r="W7956" s="419"/>
      <c r="X7956" s="419"/>
      <c r="Z7956" s="419"/>
      <c r="AA7956" s="419"/>
      <c r="AB7956" s="419"/>
      <c r="AD7956" s="419"/>
      <c r="AE7956" s="419"/>
      <c r="AF7956" s="419"/>
      <c r="AH7956" s="419"/>
      <c r="AI7956" s="419"/>
      <c r="AJ7956" s="419"/>
      <c r="AL7956" s="419"/>
      <c r="AM7956" s="419"/>
      <c r="AN7956" s="403"/>
      <c r="AO7956" s="419"/>
      <c r="AP7956" s="419"/>
      <c r="AQ7956" s="419"/>
      <c r="AR7956" s="419"/>
      <c r="AS7956" s="419"/>
      <c r="AT7956" s="419"/>
      <c r="AU7956" s="419"/>
      <c r="AV7956" s="419"/>
      <c r="AX7956" s="419"/>
      <c r="AY7956" s="419"/>
      <c r="AZ7956" s="419"/>
      <c r="BB7956" s="419"/>
      <c r="BC7956" s="419"/>
      <c r="BD7956" s="419"/>
      <c r="BF7956" s="419"/>
      <c r="BG7956" s="419"/>
      <c r="BH7956" s="419"/>
      <c r="BJ7956" s="419"/>
      <c r="BK7956" s="419"/>
      <c r="BL7956" s="419"/>
      <c r="BN7956" s="419"/>
      <c r="BO7956" s="419"/>
      <c r="BP7956" s="419"/>
      <c r="BR7956" s="419"/>
      <c r="BS7956" s="419"/>
      <c r="BT7956" s="419"/>
      <c r="BV7956" s="419"/>
      <c r="BW7956" s="419"/>
      <c r="BX7956" s="397"/>
      <c r="BZ7956" s="449"/>
      <c r="CB7956" s="419"/>
      <c r="CC7956" s="419"/>
      <c r="CD7956" s="419"/>
      <c r="CF7956" s="419"/>
      <c r="CG7956" s="419"/>
      <c r="CH7956" s="419"/>
    </row>
    <row r="7957" spans="3:86" ht="21" thickBot="1">
      <c r="C7957" s="425"/>
      <c r="P7957" s="431"/>
      <c r="R7957" s="419"/>
      <c r="S7957" s="446"/>
      <c r="T7957" s="419"/>
      <c r="V7957" s="196"/>
      <c r="W7957" s="419"/>
      <c r="X7957" s="419"/>
      <c r="Z7957" s="419"/>
      <c r="AA7957" s="419"/>
      <c r="AB7957" s="419"/>
      <c r="AD7957" s="419"/>
      <c r="AE7957" s="419"/>
      <c r="AF7957" s="419"/>
      <c r="AH7957" s="419"/>
      <c r="AI7957" s="419"/>
      <c r="AJ7957" s="419"/>
      <c r="AL7957" s="419"/>
      <c r="AM7957" s="419"/>
      <c r="AN7957" s="403"/>
      <c r="AO7957" s="419"/>
      <c r="AP7957" s="419"/>
      <c r="AQ7957" s="419"/>
      <c r="AR7957" s="419"/>
      <c r="AS7957" s="419"/>
      <c r="AT7957" s="419"/>
      <c r="AU7957" s="419"/>
      <c r="AV7957" s="419"/>
      <c r="AX7957" s="419"/>
      <c r="AY7957" s="419"/>
      <c r="AZ7957" s="419"/>
      <c r="BB7957" s="419"/>
      <c r="BC7957" s="419"/>
      <c r="BD7957" s="419"/>
      <c r="BF7957" s="419"/>
      <c r="BG7957" s="419"/>
      <c r="BH7957" s="419"/>
      <c r="BJ7957" s="419"/>
      <c r="BK7957" s="419"/>
      <c r="BL7957" s="419"/>
      <c r="BN7957" s="419"/>
      <c r="BO7957" s="419"/>
      <c r="BP7957" s="419"/>
      <c r="BR7957" s="419"/>
      <c r="BS7957" s="419"/>
      <c r="BT7957" s="419"/>
      <c r="BV7957" s="419"/>
      <c r="BW7957" s="419"/>
      <c r="BX7957" s="397"/>
      <c r="BZ7957" s="449"/>
      <c r="CB7957" s="419"/>
      <c r="CC7957" s="419"/>
      <c r="CD7957" s="419"/>
      <c r="CF7957" s="419"/>
      <c r="CG7957" s="419"/>
      <c r="CH7957" s="419"/>
    </row>
    <row r="7958" spans="3:86" ht="21" thickBot="1">
      <c r="C7958" s="425"/>
      <c r="P7958" s="431"/>
      <c r="R7958" s="419"/>
      <c r="S7958" s="446"/>
      <c r="T7958" s="419"/>
      <c r="V7958" s="196"/>
      <c r="W7958" s="419"/>
      <c r="X7958" s="419"/>
      <c r="Z7958" s="419"/>
      <c r="AA7958" s="419"/>
      <c r="AB7958" s="419"/>
      <c r="AD7958" s="419"/>
      <c r="AE7958" s="419"/>
      <c r="AF7958" s="419"/>
      <c r="AH7958" s="419"/>
      <c r="AI7958" s="419"/>
      <c r="AJ7958" s="419"/>
      <c r="AL7958" s="419"/>
      <c r="AM7958" s="419"/>
      <c r="AN7958" s="403"/>
      <c r="AO7958" s="419"/>
      <c r="AP7958" s="419"/>
      <c r="AQ7958" s="419"/>
      <c r="AR7958" s="419"/>
      <c r="AS7958" s="419"/>
      <c r="AT7958" s="419"/>
      <c r="AU7958" s="419"/>
      <c r="AV7958" s="419"/>
      <c r="AX7958" s="419"/>
      <c r="AY7958" s="419"/>
      <c r="AZ7958" s="419"/>
      <c r="BB7958" s="419"/>
      <c r="BC7958" s="419"/>
      <c r="BD7958" s="419"/>
      <c r="BF7958" s="419"/>
      <c r="BG7958" s="419"/>
      <c r="BH7958" s="419"/>
      <c r="BJ7958" s="419"/>
      <c r="BK7958" s="419"/>
      <c r="BL7958" s="419"/>
      <c r="BN7958" s="419"/>
      <c r="BO7958" s="419"/>
      <c r="BP7958" s="419"/>
      <c r="BR7958" s="419"/>
      <c r="BS7958" s="419"/>
      <c r="BT7958" s="419"/>
      <c r="BV7958" s="419"/>
      <c r="BW7958" s="419"/>
      <c r="BX7958" s="397"/>
      <c r="BZ7958" s="449"/>
      <c r="CB7958" s="419"/>
      <c r="CC7958" s="419"/>
      <c r="CD7958" s="419"/>
      <c r="CF7958" s="419"/>
      <c r="CG7958" s="419"/>
      <c r="CH7958" s="419"/>
    </row>
    <row r="7959" spans="3:86" ht="21" thickBot="1">
      <c r="C7959" s="425"/>
      <c r="P7959" s="431"/>
      <c r="R7959" s="419"/>
      <c r="S7959" s="446"/>
      <c r="T7959" s="419"/>
      <c r="V7959" s="196"/>
      <c r="W7959" s="419"/>
      <c r="X7959" s="419"/>
      <c r="Z7959" s="419"/>
      <c r="AA7959" s="419"/>
      <c r="AB7959" s="419"/>
      <c r="AD7959" s="419"/>
      <c r="AE7959" s="419"/>
      <c r="AF7959" s="419"/>
      <c r="AH7959" s="419"/>
      <c r="AI7959" s="419"/>
      <c r="AJ7959" s="419"/>
      <c r="AL7959" s="419"/>
      <c r="AM7959" s="419"/>
      <c r="AN7959" s="403"/>
      <c r="AO7959" s="419"/>
      <c r="AP7959" s="419"/>
      <c r="AQ7959" s="419"/>
      <c r="AR7959" s="419"/>
      <c r="AS7959" s="419"/>
      <c r="AT7959" s="419"/>
      <c r="AU7959" s="419"/>
      <c r="AV7959" s="419"/>
      <c r="AX7959" s="419"/>
      <c r="AY7959" s="419"/>
      <c r="AZ7959" s="419"/>
      <c r="BB7959" s="419"/>
      <c r="BC7959" s="419"/>
      <c r="BD7959" s="419"/>
      <c r="BF7959" s="419"/>
      <c r="BG7959" s="419"/>
      <c r="BH7959" s="419"/>
      <c r="BJ7959" s="419"/>
      <c r="BK7959" s="419"/>
      <c r="BL7959" s="419"/>
      <c r="BN7959" s="419"/>
      <c r="BO7959" s="419"/>
      <c r="BP7959" s="419"/>
      <c r="BR7959" s="419"/>
      <c r="BS7959" s="419"/>
      <c r="BT7959" s="419"/>
      <c r="BV7959" s="419"/>
      <c r="BW7959" s="419"/>
      <c r="BX7959" s="397"/>
      <c r="BZ7959" s="449"/>
      <c r="CB7959" s="419"/>
      <c r="CC7959" s="419"/>
      <c r="CD7959" s="419"/>
      <c r="CF7959" s="419"/>
      <c r="CG7959" s="419"/>
      <c r="CH7959" s="419"/>
    </row>
    <row r="7960" spans="3:86" ht="21" thickBot="1">
      <c r="C7960" s="425"/>
      <c r="P7960" s="431"/>
      <c r="R7960" s="419"/>
      <c r="S7960" s="446"/>
      <c r="T7960" s="419"/>
      <c r="V7960" s="196"/>
      <c r="W7960" s="419"/>
      <c r="X7960" s="419"/>
      <c r="Z7960" s="419"/>
      <c r="AA7960" s="419"/>
      <c r="AB7960" s="419"/>
      <c r="AD7960" s="419"/>
      <c r="AE7960" s="419"/>
      <c r="AF7960" s="419"/>
      <c r="AH7960" s="419"/>
      <c r="AI7960" s="419"/>
      <c r="AJ7960" s="419"/>
      <c r="AL7960" s="419"/>
      <c r="AM7960" s="419"/>
      <c r="AN7960" s="403"/>
      <c r="AO7960" s="419"/>
      <c r="AP7960" s="419"/>
      <c r="AQ7960" s="419"/>
      <c r="AR7960" s="419"/>
      <c r="AS7960" s="419"/>
      <c r="AT7960" s="419"/>
      <c r="AU7960" s="419"/>
      <c r="AV7960" s="419"/>
      <c r="AX7960" s="419"/>
      <c r="AY7960" s="419"/>
      <c r="AZ7960" s="419"/>
      <c r="BB7960" s="419"/>
      <c r="BC7960" s="419"/>
      <c r="BD7960" s="419"/>
      <c r="BF7960" s="419"/>
      <c r="BG7960" s="419"/>
      <c r="BH7960" s="419"/>
      <c r="BJ7960" s="419"/>
      <c r="BK7960" s="419"/>
      <c r="BL7960" s="419"/>
      <c r="BN7960" s="419"/>
      <c r="BO7960" s="419"/>
      <c r="BP7960" s="419"/>
      <c r="BR7960" s="419"/>
      <c r="BS7960" s="419"/>
      <c r="BT7960" s="419"/>
      <c r="BV7960" s="419"/>
      <c r="BW7960" s="419"/>
      <c r="BX7960" s="397"/>
      <c r="BZ7960" s="449"/>
      <c r="CB7960" s="419"/>
      <c r="CC7960" s="419"/>
      <c r="CD7960" s="419"/>
      <c r="CF7960" s="419"/>
      <c r="CG7960" s="419"/>
      <c r="CH7960" s="419"/>
    </row>
    <row r="7961" spans="3:86" ht="21" thickBot="1">
      <c r="C7961" s="425"/>
      <c r="P7961" s="431"/>
      <c r="R7961" s="419"/>
      <c r="S7961" s="446"/>
      <c r="T7961" s="419"/>
      <c r="V7961" s="196"/>
      <c r="W7961" s="419"/>
      <c r="X7961" s="419"/>
      <c r="Z7961" s="419"/>
      <c r="AA7961" s="419"/>
      <c r="AB7961" s="419"/>
      <c r="AD7961" s="419"/>
      <c r="AE7961" s="419"/>
      <c r="AF7961" s="419"/>
      <c r="AH7961" s="419"/>
      <c r="AI7961" s="419"/>
      <c r="AJ7961" s="419"/>
      <c r="AL7961" s="419"/>
      <c r="AM7961" s="419"/>
      <c r="AN7961" s="403"/>
      <c r="AO7961" s="419"/>
      <c r="AP7961" s="419"/>
      <c r="AQ7961" s="419"/>
      <c r="AR7961" s="419"/>
      <c r="AS7961" s="419"/>
      <c r="AT7961" s="419"/>
      <c r="AU7961" s="419"/>
      <c r="AV7961" s="419"/>
      <c r="AX7961" s="419"/>
      <c r="AY7961" s="419"/>
      <c r="AZ7961" s="419"/>
      <c r="BB7961" s="419"/>
      <c r="BC7961" s="419"/>
      <c r="BD7961" s="419"/>
      <c r="BF7961" s="419"/>
      <c r="BG7961" s="419"/>
      <c r="BH7961" s="419"/>
      <c r="BJ7961" s="419"/>
      <c r="BK7961" s="419"/>
      <c r="BL7961" s="419"/>
      <c r="BN7961" s="419"/>
      <c r="BO7961" s="419"/>
      <c r="BP7961" s="419"/>
      <c r="BR7961" s="419"/>
      <c r="BS7961" s="419"/>
      <c r="BT7961" s="419"/>
      <c r="BV7961" s="419"/>
      <c r="BW7961" s="419"/>
      <c r="BX7961" s="397"/>
      <c r="BZ7961" s="449"/>
      <c r="CB7961" s="419"/>
      <c r="CC7961" s="419"/>
      <c r="CD7961" s="419"/>
      <c r="CF7961" s="419"/>
      <c r="CG7961" s="419"/>
      <c r="CH7961" s="419"/>
    </row>
    <row r="7962" spans="3:86" ht="21" thickBot="1">
      <c r="C7962" s="425"/>
      <c r="P7962" s="431"/>
      <c r="R7962" s="419"/>
      <c r="S7962" s="446"/>
      <c r="T7962" s="419"/>
      <c r="V7962" s="196"/>
      <c r="W7962" s="419"/>
      <c r="X7962" s="419"/>
      <c r="Z7962" s="419"/>
      <c r="AA7962" s="419"/>
      <c r="AB7962" s="419"/>
      <c r="AD7962" s="419"/>
      <c r="AE7962" s="419"/>
      <c r="AF7962" s="419"/>
      <c r="AH7962" s="419"/>
      <c r="AI7962" s="419"/>
      <c r="AJ7962" s="419"/>
      <c r="AL7962" s="419"/>
      <c r="AM7962" s="419"/>
      <c r="AN7962" s="403"/>
      <c r="AO7962" s="419"/>
      <c r="AP7962" s="419"/>
      <c r="AQ7962" s="419"/>
      <c r="AR7962" s="419"/>
      <c r="AS7962" s="419"/>
      <c r="AT7962" s="419"/>
      <c r="AU7962" s="419"/>
      <c r="AV7962" s="419"/>
      <c r="AX7962" s="419"/>
      <c r="AY7962" s="419"/>
      <c r="AZ7962" s="419"/>
      <c r="BB7962" s="419"/>
      <c r="BC7962" s="419"/>
      <c r="BD7962" s="419"/>
      <c r="BF7962" s="419"/>
      <c r="BG7962" s="419"/>
      <c r="BH7962" s="419"/>
      <c r="BJ7962" s="419"/>
      <c r="BK7962" s="419"/>
      <c r="BL7962" s="419"/>
      <c r="BN7962" s="419"/>
      <c r="BO7962" s="419"/>
      <c r="BP7962" s="419"/>
      <c r="BR7962" s="419"/>
      <c r="BS7962" s="419"/>
      <c r="BT7962" s="419"/>
      <c r="BV7962" s="419"/>
      <c r="BW7962" s="419"/>
      <c r="BX7962" s="397"/>
      <c r="BZ7962" s="449"/>
      <c r="CB7962" s="419"/>
      <c r="CC7962" s="419"/>
      <c r="CD7962" s="419"/>
      <c r="CF7962" s="419"/>
      <c r="CG7962" s="419"/>
      <c r="CH7962" s="419"/>
    </row>
    <row r="7963" spans="3:86" ht="21" thickBot="1">
      <c r="C7963" s="425"/>
      <c r="P7963" s="431"/>
      <c r="R7963" s="419"/>
      <c r="S7963" s="446"/>
      <c r="T7963" s="419"/>
      <c r="V7963" s="196"/>
      <c r="W7963" s="419"/>
      <c r="X7963" s="419"/>
      <c r="Z7963" s="419"/>
      <c r="AA7963" s="419"/>
      <c r="AB7963" s="419"/>
      <c r="AD7963" s="419"/>
      <c r="AE7963" s="419"/>
      <c r="AF7963" s="419"/>
      <c r="AH7963" s="419"/>
      <c r="AI7963" s="419"/>
      <c r="AJ7963" s="419"/>
      <c r="AL7963" s="419"/>
      <c r="AM7963" s="419"/>
      <c r="AN7963" s="403"/>
      <c r="AO7963" s="419"/>
      <c r="AP7963" s="419"/>
      <c r="AQ7963" s="419"/>
      <c r="AR7963" s="419"/>
      <c r="AS7963" s="419"/>
      <c r="AT7963" s="419"/>
      <c r="AU7963" s="419"/>
      <c r="AV7963" s="419"/>
      <c r="AX7963" s="419"/>
      <c r="AY7963" s="419"/>
      <c r="AZ7963" s="419"/>
      <c r="BB7963" s="419"/>
      <c r="BC7963" s="419"/>
      <c r="BD7963" s="419"/>
      <c r="BF7963" s="419"/>
      <c r="BG7963" s="419"/>
      <c r="BH7963" s="419"/>
      <c r="BJ7963" s="419"/>
      <c r="BK7963" s="419"/>
      <c r="BL7963" s="419"/>
      <c r="BN7963" s="419"/>
      <c r="BO7963" s="419"/>
      <c r="BP7963" s="419"/>
      <c r="BR7963" s="419"/>
      <c r="BS7963" s="419"/>
      <c r="BT7963" s="419"/>
      <c r="BV7963" s="419"/>
      <c r="BW7963" s="419"/>
      <c r="BX7963" s="397"/>
      <c r="BZ7963" s="449"/>
      <c r="CB7963" s="419"/>
      <c r="CC7963" s="419"/>
      <c r="CD7963" s="419"/>
      <c r="CF7963" s="419"/>
      <c r="CG7963" s="419"/>
      <c r="CH7963" s="419"/>
    </row>
    <row r="7964" spans="3:86" ht="21" thickBot="1">
      <c r="C7964" s="425"/>
      <c r="P7964" s="431"/>
      <c r="R7964" s="419"/>
      <c r="S7964" s="446"/>
      <c r="T7964" s="419"/>
      <c r="V7964" s="196"/>
      <c r="W7964" s="419"/>
      <c r="X7964" s="419"/>
      <c r="Z7964" s="419"/>
      <c r="AA7964" s="419"/>
      <c r="AB7964" s="419"/>
      <c r="AD7964" s="419"/>
      <c r="AE7964" s="419"/>
      <c r="AF7964" s="419"/>
      <c r="AH7964" s="419"/>
      <c r="AI7964" s="419"/>
      <c r="AJ7964" s="419"/>
      <c r="AL7964" s="419"/>
      <c r="AM7964" s="419"/>
      <c r="AN7964" s="403"/>
      <c r="AO7964" s="419"/>
      <c r="AP7964" s="419"/>
      <c r="AQ7964" s="419"/>
      <c r="AR7964" s="419"/>
      <c r="AS7964" s="419"/>
      <c r="AT7964" s="419"/>
      <c r="AU7964" s="419"/>
      <c r="AV7964" s="419"/>
      <c r="AX7964" s="419"/>
      <c r="AY7964" s="419"/>
      <c r="AZ7964" s="419"/>
      <c r="BB7964" s="419"/>
      <c r="BC7964" s="419"/>
      <c r="BD7964" s="419"/>
      <c r="BF7964" s="419"/>
      <c r="BG7964" s="419"/>
      <c r="BH7964" s="419"/>
      <c r="BJ7964" s="419"/>
      <c r="BK7964" s="419"/>
      <c r="BL7964" s="419"/>
      <c r="BN7964" s="419"/>
      <c r="BO7964" s="419"/>
      <c r="BP7964" s="419"/>
      <c r="BR7964" s="419"/>
      <c r="BS7964" s="419"/>
      <c r="BT7964" s="419"/>
      <c r="BV7964" s="419"/>
      <c r="BW7964" s="419"/>
      <c r="BX7964" s="397"/>
      <c r="BZ7964" s="449"/>
      <c r="CB7964" s="419"/>
      <c r="CC7964" s="419"/>
      <c r="CD7964" s="419"/>
      <c r="CF7964" s="419"/>
      <c r="CG7964" s="419"/>
      <c r="CH7964" s="419"/>
    </row>
    <row r="7965" spans="3:86" ht="21" thickBot="1">
      <c r="C7965" s="425"/>
      <c r="P7965" s="431"/>
      <c r="R7965" s="419"/>
      <c r="S7965" s="446"/>
      <c r="T7965" s="419"/>
      <c r="V7965" s="196"/>
      <c r="W7965" s="419"/>
      <c r="X7965" s="419"/>
      <c r="Z7965" s="419"/>
      <c r="AA7965" s="419"/>
      <c r="AB7965" s="419"/>
      <c r="AD7965" s="419"/>
      <c r="AE7965" s="419"/>
      <c r="AF7965" s="419"/>
      <c r="AH7965" s="419"/>
      <c r="AI7965" s="419"/>
      <c r="AJ7965" s="419"/>
      <c r="AL7965" s="419"/>
      <c r="AM7965" s="419"/>
      <c r="AN7965" s="403"/>
      <c r="AO7965" s="419"/>
      <c r="AP7965" s="419"/>
      <c r="AQ7965" s="419"/>
      <c r="AR7965" s="419"/>
      <c r="AS7965" s="419"/>
      <c r="AT7965" s="419"/>
      <c r="AU7965" s="419"/>
      <c r="AV7965" s="419"/>
      <c r="AX7965" s="419"/>
      <c r="AY7965" s="419"/>
      <c r="AZ7965" s="419"/>
      <c r="BB7965" s="419"/>
      <c r="BC7965" s="419"/>
      <c r="BD7965" s="419"/>
      <c r="BF7965" s="419"/>
      <c r="BG7965" s="419"/>
      <c r="BH7965" s="419"/>
      <c r="BJ7965" s="419"/>
      <c r="BK7965" s="419"/>
      <c r="BL7965" s="419"/>
      <c r="BN7965" s="419"/>
      <c r="BO7965" s="419"/>
      <c r="BP7965" s="419"/>
      <c r="BR7965" s="419"/>
      <c r="BS7965" s="419"/>
      <c r="BT7965" s="419"/>
      <c r="BV7965" s="419"/>
      <c r="BW7965" s="419"/>
      <c r="BX7965" s="397"/>
      <c r="BZ7965" s="449"/>
      <c r="CB7965" s="419"/>
      <c r="CC7965" s="419"/>
      <c r="CD7965" s="419"/>
      <c r="CF7965" s="419"/>
      <c r="CG7965" s="419"/>
      <c r="CH7965" s="419"/>
    </row>
    <row r="7966" spans="3:86" ht="21" thickBot="1">
      <c r="C7966" s="425"/>
      <c r="P7966" s="431"/>
      <c r="R7966" s="419"/>
      <c r="S7966" s="446"/>
      <c r="T7966" s="419"/>
      <c r="V7966" s="196"/>
      <c r="W7966" s="419"/>
      <c r="X7966" s="419"/>
      <c r="Z7966" s="419"/>
      <c r="AA7966" s="419"/>
      <c r="AB7966" s="419"/>
      <c r="AD7966" s="419"/>
      <c r="AE7966" s="419"/>
      <c r="AF7966" s="419"/>
      <c r="AH7966" s="419"/>
      <c r="AI7966" s="419"/>
      <c r="AJ7966" s="419"/>
      <c r="AL7966" s="419"/>
      <c r="AM7966" s="419"/>
      <c r="AN7966" s="403"/>
      <c r="AO7966" s="419"/>
      <c r="AP7966" s="419"/>
      <c r="AQ7966" s="419"/>
      <c r="AR7966" s="419"/>
      <c r="AS7966" s="419"/>
      <c r="AT7966" s="419"/>
      <c r="AU7966" s="419"/>
      <c r="AV7966" s="419"/>
      <c r="AX7966" s="419"/>
      <c r="AY7966" s="419"/>
      <c r="AZ7966" s="419"/>
      <c r="BB7966" s="419"/>
      <c r="BC7966" s="419"/>
      <c r="BD7966" s="419"/>
      <c r="BF7966" s="419"/>
      <c r="BG7966" s="419"/>
      <c r="BH7966" s="419"/>
      <c r="BJ7966" s="419"/>
      <c r="BK7966" s="419"/>
      <c r="BL7966" s="419"/>
      <c r="BN7966" s="419"/>
      <c r="BO7966" s="419"/>
      <c r="BP7966" s="419"/>
      <c r="BR7966" s="419"/>
      <c r="BS7966" s="419"/>
      <c r="BT7966" s="419"/>
      <c r="BV7966" s="419"/>
      <c r="BW7966" s="419"/>
      <c r="BX7966" s="397"/>
      <c r="BZ7966" s="449"/>
      <c r="CB7966" s="419"/>
      <c r="CC7966" s="419"/>
      <c r="CD7966" s="419"/>
      <c r="CF7966" s="419"/>
      <c r="CG7966" s="419"/>
      <c r="CH7966" s="419"/>
    </row>
    <row r="7967" spans="3:86" ht="21" thickBot="1">
      <c r="C7967" s="425"/>
      <c r="P7967" s="431"/>
      <c r="R7967" s="419"/>
      <c r="S7967" s="446"/>
      <c r="T7967" s="419"/>
      <c r="V7967" s="196"/>
      <c r="W7967" s="419"/>
      <c r="X7967" s="419"/>
      <c r="Z7967" s="419"/>
      <c r="AA7967" s="419"/>
      <c r="AB7967" s="419"/>
      <c r="AD7967" s="419"/>
      <c r="AE7967" s="419"/>
      <c r="AF7967" s="419"/>
      <c r="AH7967" s="419"/>
      <c r="AI7967" s="419"/>
      <c r="AJ7967" s="419"/>
      <c r="AL7967" s="419"/>
      <c r="AM7967" s="419"/>
      <c r="AN7967" s="403"/>
      <c r="AO7967" s="419"/>
      <c r="AP7967" s="419"/>
      <c r="AQ7967" s="419"/>
      <c r="AR7967" s="419"/>
      <c r="AS7967" s="419"/>
      <c r="AT7967" s="419"/>
      <c r="AU7967" s="419"/>
      <c r="AV7967" s="419"/>
      <c r="AX7967" s="419"/>
      <c r="AY7967" s="419"/>
      <c r="AZ7967" s="419"/>
      <c r="BB7967" s="419"/>
      <c r="BC7967" s="419"/>
      <c r="BD7967" s="419"/>
      <c r="BF7967" s="419"/>
      <c r="BG7967" s="419"/>
      <c r="BH7967" s="419"/>
      <c r="BJ7967" s="419"/>
      <c r="BK7967" s="419"/>
      <c r="BL7967" s="419"/>
      <c r="BN7967" s="419"/>
      <c r="BO7967" s="419"/>
      <c r="BP7967" s="419"/>
      <c r="BR7967" s="419"/>
      <c r="BS7967" s="419"/>
      <c r="BT7967" s="419"/>
      <c r="BV7967" s="419"/>
      <c r="BW7967" s="419"/>
      <c r="BX7967" s="397"/>
      <c r="BZ7967" s="449"/>
      <c r="CB7967" s="419"/>
      <c r="CC7967" s="419"/>
      <c r="CD7967" s="419"/>
      <c r="CF7967" s="419"/>
      <c r="CG7967" s="419"/>
      <c r="CH7967" s="419"/>
    </row>
    <row r="7968" spans="3:86" ht="21" thickBot="1">
      <c r="C7968" s="425"/>
      <c r="P7968" s="431"/>
      <c r="R7968" s="419"/>
      <c r="S7968" s="446"/>
      <c r="T7968" s="419"/>
      <c r="V7968" s="196"/>
      <c r="W7968" s="419"/>
      <c r="X7968" s="419"/>
      <c r="Z7968" s="419"/>
      <c r="AA7968" s="419"/>
      <c r="AB7968" s="419"/>
      <c r="AD7968" s="419"/>
      <c r="AE7968" s="419"/>
      <c r="AF7968" s="419"/>
      <c r="AH7968" s="419"/>
      <c r="AI7968" s="419"/>
      <c r="AJ7968" s="419"/>
      <c r="AL7968" s="419"/>
      <c r="AM7968" s="419"/>
      <c r="AN7968" s="403"/>
      <c r="AO7968" s="419"/>
      <c r="AP7968" s="419"/>
      <c r="AQ7968" s="419"/>
      <c r="AR7968" s="419"/>
      <c r="AS7968" s="419"/>
      <c r="AT7968" s="419"/>
      <c r="AU7968" s="419"/>
      <c r="AV7968" s="419"/>
      <c r="AX7968" s="419"/>
      <c r="AY7968" s="419"/>
      <c r="AZ7968" s="419"/>
      <c r="BB7968" s="419"/>
      <c r="BC7968" s="419"/>
      <c r="BD7968" s="419"/>
      <c r="BF7968" s="419"/>
      <c r="BG7968" s="419"/>
      <c r="BH7968" s="419"/>
      <c r="BJ7968" s="419"/>
      <c r="BK7968" s="419"/>
      <c r="BL7968" s="419"/>
      <c r="BN7968" s="419"/>
      <c r="BO7968" s="419"/>
      <c r="BP7968" s="419"/>
      <c r="BR7968" s="419"/>
      <c r="BS7968" s="419"/>
      <c r="BT7968" s="419"/>
      <c r="BV7968" s="419"/>
      <c r="BW7968" s="419"/>
      <c r="BX7968" s="397"/>
      <c r="BZ7968" s="449"/>
      <c r="CB7968" s="419"/>
      <c r="CC7968" s="419"/>
      <c r="CD7968" s="419"/>
      <c r="CF7968" s="419"/>
      <c r="CG7968" s="419"/>
      <c r="CH7968" s="419"/>
    </row>
    <row r="7969" spans="3:86" ht="21" thickBot="1">
      <c r="C7969" s="425"/>
      <c r="P7969" s="431"/>
      <c r="R7969" s="419"/>
      <c r="S7969" s="446"/>
      <c r="T7969" s="419"/>
      <c r="V7969" s="196"/>
      <c r="W7969" s="419"/>
      <c r="X7969" s="419"/>
      <c r="Z7969" s="419"/>
      <c r="AA7969" s="419"/>
      <c r="AB7969" s="419"/>
      <c r="AD7969" s="419"/>
      <c r="AE7969" s="419"/>
      <c r="AF7969" s="419"/>
      <c r="AH7969" s="419"/>
      <c r="AI7969" s="419"/>
      <c r="AJ7969" s="419"/>
      <c r="AL7969" s="419"/>
      <c r="AM7969" s="419"/>
      <c r="AN7969" s="403"/>
      <c r="AO7969" s="419"/>
      <c r="AP7969" s="419"/>
      <c r="AQ7969" s="419"/>
      <c r="AR7969" s="419"/>
      <c r="AS7969" s="419"/>
      <c r="AT7969" s="419"/>
      <c r="AU7969" s="419"/>
      <c r="AV7969" s="419"/>
      <c r="AX7969" s="419"/>
      <c r="AY7969" s="419"/>
      <c r="AZ7969" s="419"/>
      <c r="BB7969" s="419"/>
      <c r="BC7969" s="419"/>
      <c r="BD7969" s="419"/>
      <c r="BF7969" s="419"/>
      <c r="BG7969" s="419"/>
      <c r="BH7969" s="419"/>
      <c r="BJ7969" s="419"/>
      <c r="BK7969" s="419"/>
      <c r="BL7969" s="419"/>
      <c r="BN7969" s="419"/>
      <c r="BO7969" s="419"/>
      <c r="BP7969" s="419"/>
      <c r="BR7969" s="419"/>
      <c r="BS7969" s="419"/>
      <c r="BT7969" s="419"/>
      <c r="BV7969" s="419"/>
      <c r="BW7969" s="419"/>
      <c r="BX7969" s="397"/>
      <c r="BZ7969" s="449"/>
      <c r="CB7969" s="419"/>
      <c r="CC7969" s="419"/>
      <c r="CD7969" s="419"/>
      <c r="CF7969" s="419"/>
      <c r="CG7969" s="419"/>
      <c r="CH7969" s="419"/>
    </row>
    <row r="7970" spans="3:86" ht="21" thickBot="1">
      <c r="C7970" s="425"/>
      <c r="P7970" s="431"/>
      <c r="R7970" s="419"/>
      <c r="S7970" s="446"/>
      <c r="T7970" s="419"/>
      <c r="V7970" s="196"/>
      <c r="W7970" s="419"/>
      <c r="X7970" s="419"/>
      <c r="Z7970" s="419"/>
      <c r="AA7970" s="419"/>
      <c r="AB7970" s="419"/>
      <c r="AD7970" s="419"/>
      <c r="AE7970" s="419"/>
      <c r="AF7970" s="419"/>
      <c r="AH7970" s="419"/>
      <c r="AI7970" s="419"/>
      <c r="AJ7970" s="419"/>
      <c r="AL7970" s="419"/>
      <c r="AM7970" s="419"/>
      <c r="AN7970" s="403"/>
      <c r="AO7970" s="419"/>
      <c r="AP7970" s="419"/>
      <c r="AQ7970" s="419"/>
      <c r="AR7970" s="419"/>
      <c r="AS7970" s="419"/>
      <c r="AT7970" s="419"/>
      <c r="AU7970" s="419"/>
      <c r="AV7970" s="419"/>
      <c r="AX7970" s="419"/>
      <c r="AY7970" s="419"/>
      <c r="AZ7970" s="419"/>
      <c r="BB7970" s="419"/>
      <c r="BC7970" s="419"/>
      <c r="BD7970" s="419"/>
      <c r="BF7970" s="419"/>
      <c r="BG7970" s="419"/>
      <c r="BH7970" s="419"/>
      <c r="BJ7970" s="419"/>
      <c r="BK7970" s="419"/>
      <c r="BL7970" s="419"/>
      <c r="BN7970" s="419"/>
      <c r="BO7970" s="419"/>
      <c r="BP7970" s="419"/>
      <c r="BR7970" s="419"/>
      <c r="BS7970" s="419"/>
      <c r="BT7970" s="419"/>
      <c r="BV7970" s="419"/>
      <c r="BW7970" s="419"/>
      <c r="BX7970" s="397"/>
      <c r="BZ7970" s="449"/>
      <c r="CB7970" s="419"/>
      <c r="CC7970" s="419"/>
      <c r="CD7970" s="419"/>
      <c r="CF7970" s="419"/>
      <c r="CG7970" s="419"/>
      <c r="CH7970" s="419"/>
    </row>
    <row r="7971" spans="3:86" ht="21" thickBot="1">
      <c r="C7971" s="425"/>
      <c r="P7971" s="431"/>
      <c r="R7971" s="419"/>
      <c r="S7971" s="446"/>
      <c r="T7971" s="419"/>
      <c r="V7971" s="196"/>
      <c r="W7971" s="419"/>
      <c r="X7971" s="419"/>
      <c r="Z7971" s="419"/>
      <c r="AA7971" s="419"/>
      <c r="AB7971" s="419"/>
      <c r="AD7971" s="419"/>
      <c r="AE7971" s="419"/>
      <c r="AF7971" s="419"/>
      <c r="AH7971" s="419"/>
      <c r="AI7971" s="419"/>
      <c r="AJ7971" s="419"/>
      <c r="AL7971" s="419"/>
      <c r="AM7971" s="419"/>
      <c r="AN7971" s="403"/>
      <c r="AO7971" s="419"/>
      <c r="AP7971" s="419"/>
      <c r="AQ7971" s="419"/>
      <c r="AR7971" s="419"/>
      <c r="AS7971" s="419"/>
      <c r="AT7971" s="419"/>
      <c r="AU7971" s="419"/>
      <c r="AV7971" s="419"/>
      <c r="AX7971" s="419"/>
      <c r="AY7971" s="419"/>
      <c r="AZ7971" s="419"/>
      <c r="BB7971" s="419"/>
      <c r="BC7971" s="419"/>
      <c r="BD7971" s="419"/>
      <c r="BF7971" s="419"/>
      <c r="BG7971" s="419"/>
      <c r="BH7971" s="419"/>
      <c r="BJ7971" s="419"/>
      <c r="BK7971" s="419"/>
      <c r="BL7971" s="419"/>
      <c r="BN7971" s="419"/>
      <c r="BO7971" s="419"/>
      <c r="BP7971" s="419"/>
      <c r="BR7971" s="419"/>
      <c r="BS7971" s="419"/>
      <c r="BT7971" s="419"/>
      <c r="BV7971" s="419"/>
      <c r="BW7971" s="419"/>
      <c r="BX7971" s="397"/>
      <c r="BZ7971" s="449"/>
      <c r="CB7971" s="419"/>
      <c r="CC7971" s="419"/>
      <c r="CD7971" s="419"/>
      <c r="CF7971" s="419"/>
      <c r="CG7971" s="419"/>
      <c r="CH7971" s="419"/>
    </row>
    <row r="7972" spans="3:86" ht="21" thickBot="1">
      <c r="C7972" s="425"/>
      <c r="P7972" s="431"/>
      <c r="R7972" s="419"/>
      <c r="S7972" s="446"/>
      <c r="T7972" s="419"/>
      <c r="V7972" s="196"/>
      <c r="W7972" s="419"/>
      <c r="X7972" s="419"/>
      <c r="Z7972" s="419"/>
      <c r="AA7972" s="419"/>
      <c r="AB7972" s="419"/>
      <c r="AD7972" s="419"/>
      <c r="AE7972" s="419"/>
      <c r="AF7972" s="419"/>
      <c r="AH7972" s="419"/>
      <c r="AI7972" s="419"/>
      <c r="AJ7972" s="419"/>
      <c r="AL7972" s="419"/>
      <c r="AM7972" s="419"/>
      <c r="AN7972" s="403"/>
      <c r="AO7972" s="419"/>
      <c r="AP7972" s="419"/>
      <c r="AQ7972" s="419"/>
      <c r="AR7972" s="419"/>
      <c r="AS7972" s="419"/>
      <c r="AT7972" s="419"/>
      <c r="AU7972" s="419"/>
      <c r="AV7972" s="419"/>
      <c r="AX7972" s="419"/>
      <c r="AY7972" s="419"/>
      <c r="AZ7972" s="419"/>
      <c r="BB7972" s="419"/>
      <c r="BC7972" s="419"/>
      <c r="BD7972" s="419"/>
      <c r="BF7972" s="419"/>
      <c r="BG7972" s="419"/>
      <c r="BH7972" s="419"/>
      <c r="BJ7972" s="419"/>
      <c r="BK7972" s="419"/>
      <c r="BL7972" s="419"/>
      <c r="BN7972" s="419"/>
      <c r="BO7972" s="419"/>
      <c r="BP7972" s="419"/>
      <c r="BR7972" s="419"/>
      <c r="BS7972" s="419"/>
      <c r="BT7972" s="419"/>
      <c r="BV7972" s="419"/>
      <c r="BW7972" s="419"/>
      <c r="BX7972" s="397"/>
      <c r="BZ7972" s="449"/>
      <c r="CB7972" s="419"/>
      <c r="CC7972" s="419"/>
      <c r="CD7972" s="419"/>
      <c r="CF7972" s="419"/>
      <c r="CG7972" s="419"/>
      <c r="CH7972" s="419"/>
    </row>
    <row r="7973" spans="3:86" ht="21" thickBot="1">
      <c r="C7973" s="425"/>
      <c r="P7973" s="431"/>
      <c r="R7973" s="419"/>
      <c r="S7973" s="446"/>
      <c r="T7973" s="419"/>
      <c r="V7973" s="196"/>
      <c r="W7973" s="419"/>
      <c r="X7973" s="419"/>
      <c r="Z7973" s="419"/>
      <c r="AA7973" s="419"/>
      <c r="AB7973" s="419"/>
      <c r="AD7973" s="419"/>
      <c r="AE7973" s="419"/>
      <c r="AF7973" s="419"/>
      <c r="AH7973" s="419"/>
      <c r="AI7973" s="419"/>
      <c r="AJ7973" s="419"/>
      <c r="AL7973" s="419"/>
      <c r="AM7973" s="419"/>
      <c r="AN7973" s="403"/>
      <c r="AO7973" s="419"/>
      <c r="AP7973" s="419"/>
      <c r="AQ7973" s="419"/>
      <c r="AR7973" s="419"/>
      <c r="AS7973" s="419"/>
      <c r="AT7973" s="419"/>
      <c r="AU7973" s="419"/>
      <c r="AV7973" s="419"/>
      <c r="AX7973" s="419"/>
      <c r="AY7973" s="419"/>
      <c r="AZ7973" s="419"/>
      <c r="BB7973" s="419"/>
      <c r="BC7973" s="419"/>
      <c r="BD7973" s="419"/>
      <c r="BF7973" s="419"/>
      <c r="BG7973" s="419"/>
      <c r="BH7973" s="419"/>
      <c r="BJ7973" s="419"/>
      <c r="BK7973" s="419"/>
      <c r="BL7973" s="419"/>
      <c r="BN7973" s="419"/>
      <c r="BO7973" s="419"/>
      <c r="BP7973" s="419"/>
      <c r="BR7973" s="419"/>
      <c r="BS7973" s="419"/>
      <c r="BT7973" s="419"/>
      <c r="BV7973" s="419"/>
      <c r="BW7973" s="419"/>
      <c r="BX7973" s="397"/>
      <c r="BZ7973" s="449"/>
      <c r="CB7973" s="419"/>
      <c r="CC7973" s="419"/>
      <c r="CD7973" s="419"/>
      <c r="CF7973" s="419"/>
      <c r="CG7973" s="419"/>
      <c r="CH7973" s="419"/>
    </row>
    <row r="7974" spans="3:86" ht="21" thickBot="1">
      <c r="C7974" s="425"/>
      <c r="P7974" s="431"/>
      <c r="R7974" s="419"/>
      <c r="S7974" s="446"/>
      <c r="T7974" s="419"/>
      <c r="V7974" s="196"/>
      <c r="W7974" s="419"/>
      <c r="X7974" s="419"/>
      <c r="Z7974" s="419"/>
      <c r="AA7974" s="419"/>
      <c r="AB7974" s="419"/>
      <c r="AD7974" s="419"/>
      <c r="AE7974" s="419"/>
      <c r="AF7974" s="419"/>
      <c r="AH7974" s="419"/>
      <c r="AI7974" s="419"/>
      <c r="AJ7974" s="419"/>
      <c r="AL7974" s="419"/>
      <c r="AM7974" s="419"/>
      <c r="AN7974" s="403"/>
      <c r="AO7974" s="419"/>
      <c r="AP7974" s="419"/>
      <c r="AQ7974" s="419"/>
      <c r="AR7974" s="419"/>
      <c r="AS7974" s="419"/>
      <c r="AT7974" s="419"/>
      <c r="AU7974" s="419"/>
      <c r="AV7974" s="419"/>
      <c r="AX7974" s="419"/>
      <c r="AY7974" s="419"/>
      <c r="AZ7974" s="419"/>
      <c r="BB7974" s="419"/>
      <c r="BC7974" s="419"/>
      <c r="BD7974" s="419"/>
      <c r="BF7974" s="419"/>
      <c r="BG7974" s="419"/>
      <c r="BH7974" s="419"/>
      <c r="BJ7974" s="419"/>
      <c r="BK7974" s="419"/>
      <c r="BL7974" s="419"/>
      <c r="BN7974" s="419"/>
      <c r="BO7974" s="419"/>
      <c r="BP7974" s="419"/>
      <c r="BR7974" s="419"/>
      <c r="BS7974" s="419"/>
      <c r="BT7974" s="419"/>
      <c r="BV7974" s="419"/>
      <c r="BW7974" s="419"/>
      <c r="BX7974" s="397"/>
      <c r="BZ7974" s="449"/>
      <c r="CB7974" s="419"/>
      <c r="CC7974" s="419"/>
      <c r="CD7974" s="419"/>
      <c r="CF7974" s="419"/>
      <c r="CG7974" s="419"/>
      <c r="CH7974" s="419"/>
    </row>
    <row r="7975" spans="3:86" ht="21" thickBot="1">
      <c r="C7975" s="425"/>
      <c r="P7975" s="431"/>
      <c r="R7975" s="419"/>
      <c r="S7975" s="446"/>
      <c r="T7975" s="419"/>
      <c r="V7975" s="196"/>
      <c r="W7975" s="419"/>
      <c r="X7975" s="419"/>
      <c r="Z7975" s="419"/>
      <c r="AA7975" s="419"/>
      <c r="AB7975" s="419"/>
      <c r="AD7975" s="419"/>
      <c r="AE7975" s="419"/>
      <c r="AF7975" s="419"/>
      <c r="AH7975" s="419"/>
      <c r="AI7975" s="419"/>
      <c r="AJ7975" s="419"/>
      <c r="AL7975" s="419"/>
      <c r="AM7975" s="419"/>
      <c r="AN7975" s="403"/>
      <c r="AO7975" s="419"/>
      <c r="AP7975" s="419"/>
      <c r="AQ7975" s="419"/>
      <c r="AR7975" s="419"/>
      <c r="AS7975" s="419"/>
      <c r="AT7975" s="419"/>
      <c r="AU7975" s="419"/>
      <c r="AV7975" s="419"/>
      <c r="AX7975" s="419"/>
      <c r="AY7975" s="419"/>
      <c r="AZ7975" s="419"/>
      <c r="BB7975" s="419"/>
      <c r="BC7975" s="419"/>
      <c r="BD7975" s="419"/>
      <c r="BF7975" s="419"/>
      <c r="BG7975" s="419"/>
      <c r="BH7975" s="419"/>
      <c r="BJ7975" s="419"/>
      <c r="BK7975" s="419"/>
      <c r="BL7975" s="419"/>
      <c r="BN7975" s="419"/>
      <c r="BO7975" s="419"/>
      <c r="BP7975" s="419"/>
      <c r="BR7975" s="419"/>
      <c r="BS7975" s="419"/>
      <c r="BT7975" s="419"/>
      <c r="BV7975" s="419"/>
      <c r="BW7975" s="419"/>
      <c r="BX7975" s="397"/>
      <c r="BZ7975" s="449"/>
      <c r="CB7975" s="419"/>
      <c r="CC7975" s="419"/>
      <c r="CD7975" s="419"/>
      <c r="CF7975" s="419"/>
      <c r="CG7975" s="419"/>
      <c r="CH7975" s="419"/>
    </row>
    <row r="7976" spans="3:86" ht="21" thickBot="1">
      <c r="C7976" s="425"/>
      <c r="P7976" s="431"/>
      <c r="R7976" s="419"/>
      <c r="S7976" s="446"/>
      <c r="T7976" s="419"/>
      <c r="V7976" s="196"/>
      <c r="W7976" s="419"/>
      <c r="X7976" s="419"/>
      <c r="Z7976" s="419"/>
      <c r="AA7976" s="419"/>
      <c r="AB7976" s="419"/>
      <c r="AD7976" s="419"/>
      <c r="AE7976" s="419"/>
      <c r="AF7976" s="419"/>
      <c r="AH7976" s="419"/>
      <c r="AI7976" s="419"/>
      <c r="AJ7976" s="419"/>
      <c r="AL7976" s="419"/>
      <c r="AM7976" s="419"/>
      <c r="AN7976" s="403"/>
      <c r="AO7976" s="419"/>
      <c r="AP7976" s="419"/>
      <c r="AQ7976" s="419"/>
      <c r="AR7976" s="419"/>
      <c r="AS7976" s="419"/>
      <c r="AT7976" s="419"/>
      <c r="AU7976" s="419"/>
      <c r="AV7976" s="419"/>
      <c r="AX7976" s="419"/>
      <c r="AY7976" s="419"/>
      <c r="AZ7976" s="419"/>
      <c r="BB7976" s="419"/>
      <c r="BC7976" s="419"/>
      <c r="BD7976" s="419"/>
      <c r="BF7976" s="419"/>
      <c r="BG7976" s="419"/>
      <c r="BH7976" s="419"/>
      <c r="BJ7976" s="419"/>
      <c r="BK7976" s="419"/>
      <c r="BL7976" s="419"/>
      <c r="BN7976" s="419"/>
      <c r="BO7976" s="419"/>
      <c r="BP7976" s="419"/>
      <c r="BR7976" s="419"/>
      <c r="BS7976" s="419"/>
      <c r="BT7976" s="419"/>
      <c r="BV7976" s="419"/>
      <c r="BW7976" s="419"/>
      <c r="BX7976" s="397"/>
      <c r="BZ7976" s="449"/>
      <c r="CB7976" s="419"/>
      <c r="CC7976" s="419"/>
      <c r="CD7976" s="419"/>
      <c r="CF7976" s="419"/>
      <c r="CG7976" s="419"/>
      <c r="CH7976" s="419"/>
    </row>
    <row r="7977" spans="3:86" ht="21" thickBot="1">
      <c r="C7977" s="425"/>
      <c r="P7977" s="431"/>
      <c r="R7977" s="419"/>
      <c r="S7977" s="446"/>
      <c r="T7977" s="419"/>
      <c r="V7977" s="196"/>
      <c r="W7977" s="419"/>
      <c r="X7977" s="419"/>
      <c r="Z7977" s="419"/>
      <c r="AA7977" s="419"/>
      <c r="AB7977" s="419"/>
      <c r="AD7977" s="419"/>
      <c r="AE7977" s="419"/>
      <c r="AF7977" s="419"/>
      <c r="AH7977" s="419"/>
      <c r="AI7977" s="419"/>
      <c r="AJ7977" s="419"/>
      <c r="AL7977" s="419"/>
      <c r="AM7977" s="419"/>
      <c r="AN7977" s="403"/>
      <c r="AO7977" s="419"/>
      <c r="AP7977" s="419"/>
      <c r="AQ7977" s="419"/>
      <c r="AR7977" s="419"/>
      <c r="AS7977" s="419"/>
      <c r="AT7977" s="419"/>
      <c r="AU7977" s="419"/>
      <c r="AV7977" s="419"/>
      <c r="AX7977" s="419"/>
      <c r="AY7977" s="419"/>
      <c r="AZ7977" s="419"/>
      <c r="BB7977" s="419"/>
      <c r="BC7977" s="419"/>
      <c r="BD7977" s="419"/>
      <c r="BF7977" s="419"/>
      <c r="BG7977" s="419"/>
      <c r="BH7977" s="419"/>
      <c r="BJ7977" s="419"/>
      <c r="BK7977" s="419"/>
      <c r="BL7977" s="419"/>
      <c r="BN7977" s="419"/>
      <c r="BO7977" s="419"/>
      <c r="BP7977" s="419"/>
      <c r="BR7977" s="419"/>
      <c r="BS7977" s="419"/>
      <c r="BT7977" s="419"/>
      <c r="BV7977" s="419"/>
      <c r="BW7977" s="419"/>
      <c r="BX7977" s="397"/>
      <c r="BZ7977" s="449"/>
      <c r="CB7977" s="419"/>
      <c r="CC7977" s="419"/>
      <c r="CD7977" s="419"/>
      <c r="CF7977" s="419"/>
      <c r="CG7977" s="419"/>
      <c r="CH7977" s="419"/>
    </row>
    <row r="7978" spans="3:86" ht="21" thickBot="1">
      <c r="C7978" s="425"/>
      <c r="P7978" s="431"/>
      <c r="R7978" s="419"/>
      <c r="S7978" s="446"/>
      <c r="T7978" s="419"/>
      <c r="V7978" s="196"/>
      <c r="W7978" s="419"/>
      <c r="X7978" s="419"/>
      <c r="Z7978" s="419"/>
      <c r="AA7978" s="419"/>
      <c r="AB7978" s="419"/>
      <c r="AD7978" s="419"/>
      <c r="AE7978" s="419"/>
      <c r="AF7978" s="419"/>
      <c r="AH7978" s="419"/>
      <c r="AI7978" s="419"/>
      <c r="AJ7978" s="419"/>
      <c r="AL7978" s="419"/>
      <c r="AM7978" s="419"/>
      <c r="AN7978" s="403"/>
      <c r="AO7978" s="419"/>
      <c r="AP7978" s="419"/>
      <c r="AQ7978" s="419"/>
      <c r="AR7978" s="419"/>
      <c r="AS7978" s="419"/>
      <c r="AT7978" s="419"/>
      <c r="AU7978" s="419"/>
      <c r="AV7978" s="419"/>
      <c r="AX7978" s="419"/>
      <c r="AY7978" s="419"/>
      <c r="AZ7978" s="419"/>
      <c r="BB7978" s="419"/>
      <c r="BC7978" s="419"/>
      <c r="BD7978" s="419"/>
      <c r="BF7978" s="419"/>
      <c r="BG7978" s="419"/>
      <c r="BH7978" s="419"/>
      <c r="BJ7978" s="419"/>
      <c r="BK7978" s="419"/>
      <c r="BL7978" s="419"/>
      <c r="BN7978" s="419"/>
      <c r="BO7978" s="419"/>
      <c r="BP7978" s="419"/>
      <c r="BR7978" s="419"/>
      <c r="BS7978" s="419"/>
      <c r="BT7978" s="419"/>
      <c r="BV7978" s="419"/>
      <c r="BW7978" s="419"/>
      <c r="BX7978" s="397"/>
      <c r="BZ7978" s="449"/>
      <c r="CB7978" s="419"/>
      <c r="CC7978" s="419"/>
      <c r="CD7978" s="419"/>
      <c r="CF7978" s="419"/>
      <c r="CG7978" s="419"/>
      <c r="CH7978" s="419"/>
    </row>
    <row r="7979" spans="3:86" ht="21" thickBot="1">
      <c r="C7979" s="425"/>
      <c r="P7979" s="431"/>
      <c r="R7979" s="419"/>
      <c r="S7979" s="446"/>
      <c r="T7979" s="419"/>
      <c r="V7979" s="196"/>
      <c r="W7979" s="419"/>
      <c r="X7979" s="419"/>
      <c r="Z7979" s="419"/>
      <c r="AA7979" s="419"/>
      <c r="AB7979" s="419"/>
      <c r="AD7979" s="419"/>
      <c r="AE7979" s="419"/>
      <c r="AF7979" s="419"/>
      <c r="AH7979" s="419"/>
      <c r="AI7979" s="419"/>
      <c r="AJ7979" s="419"/>
      <c r="AL7979" s="419"/>
      <c r="AM7979" s="419"/>
      <c r="AN7979" s="403"/>
      <c r="AO7979" s="419"/>
      <c r="AP7979" s="419"/>
      <c r="AQ7979" s="419"/>
      <c r="AR7979" s="419"/>
      <c r="AS7979" s="419"/>
      <c r="AT7979" s="419"/>
      <c r="AU7979" s="419"/>
      <c r="AV7979" s="419"/>
      <c r="AX7979" s="419"/>
      <c r="AY7979" s="419"/>
      <c r="AZ7979" s="419"/>
      <c r="BB7979" s="419"/>
      <c r="BC7979" s="419"/>
      <c r="BD7979" s="419"/>
      <c r="BF7979" s="419"/>
      <c r="BG7979" s="419"/>
      <c r="BH7979" s="419"/>
      <c r="BJ7979" s="419"/>
      <c r="BK7979" s="419"/>
      <c r="BL7979" s="419"/>
      <c r="BN7979" s="419"/>
      <c r="BO7979" s="419"/>
      <c r="BP7979" s="419"/>
      <c r="BR7979" s="419"/>
      <c r="BS7979" s="419"/>
      <c r="BT7979" s="419"/>
      <c r="BV7979" s="419"/>
      <c r="BW7979" s="419"/>
      <c r="BX7979" s="397"/>
      <c r="BZ7979" s="449"/>
      <c r="CB7979" s="419"/>
      <c r="CC7979" s="419"/>
      <c r="CD7979" s="419"/>
      <c r="CF7979" s="419"/>
      <c r="CG7979" s="419"/>
      <c r="CH7979" s="419"/>
    </row>
    <row r="7980" spans="3:86" ht="21" thickBot="1">
      <c r="C7980" s="425"/>
      <c r="P7980" s="431"/>
      <c r="R7980" s="419"/>
      <c r="S7980" s="446"/>
      <c r="T7980" s="419"/>
      <c r="V7980" s="196"/>
      <c r="W7980" s="419"/>
      <c r="X7980" s="419"/>
      <c r="Z7980" s="419"/>
      <c r="AA7980" s="419"/>
      <c r="AB7980" s="419"/>
      <c r="AD7980" s="419"/>
      <c r="AE7980" s="419"/>
      <c r="AF7980" s="419"/>
      <c r="AH7980" s="419"/>
      <c r="AI7980" s="419"/>
      <c r="AJ7980" s="419"/>
      <c r="AL7980" s="419"/>
      <c r="AM7980" s="419"/>
      <c r="AN7980" s="403"/>
      <c r="AO7980" s="419"/>
      <c r="AP7980" s="419"/>
      <c r="AQ7980" s="419"/>
      <c r="AR7980" s="419"/>
      <c r="AS7980" s="419"/>
      <c r="AT7980" s="419"/>
      <c r="AU7980" s="419"/>
      <c r="AV7980" s="419"/>
      <c r="AX7980" s="419"/>
      <c r="AY7980" s="419"/>
      <c r="AZ7980" s="419"/>
      <c r="BB7980" s="419"/>
      <c r="BC7980" s="419"/>
      <c r="BD7980" s="419"/>
      <c r="BF7980" s="419"/>
      <c r="BG7980" s="419"/>
      <c r="BH7980" s="419"/>
      <c r="BJ7980" s="419"/>
      <c r="BK7980" s="419"/>
      <c r="BL7980" s="419"/>
      <c r="BN7980" s="419"/>
      <c r="BO7980" s="419"/>
      <c r="BP7980" s="419"/>
      <c r="BR7980" s="419"/>
      <c r="BS7980" s="419"/>
      <c r="BT7980" s="419"/>
      <c r="BV7980" s="419"/>
      <c r="BW7980" s="419"/>
      <c r="BX7980" s="397"/>
      <c r="BZ7980" s="449"/>
      <c r="CB7980" s="419"/>
      <c r="CC7980" s="419"/>
      <c r="CD7980" s="419"/>
      <c r="CF7980" s="419"/>
      <c r="CG7980" s="419"/>
      <c r="CH7980" s="419"/>
    </row>
    <row r="7981" spans="3:86" ht="21" thickBot="1">
      <c r="C7981" s="425"/>
      <c r="P7981" s="431"/>
      <c r="R7981" s="419"/>
      <c r="S7981" s="446"/>
      <c r="T7981" s="419"/>
      <c r="V7981" s="196"/>
      <c r="W7981" s="419"/>
      <c r="X7981" s="419"/>
      <c r="Z7981" s="419"/>
      <c r="AA7981" s="419"/>
      <c r="AB7981" s="419"/>
      <c r="AD7981" s="419"/>
      <c r="AE7981" s="419"/>
      <c r="AF7981" s="419"/>
      <c r="AH7981" s="419"/>
      <c r="AI7981" s="419"/>
      <c r="AJ7981" s="419"/>
      <c r="AL7981" s="419"/>
      <c r="AM7981" s="419"/>
      <c r="AN7981" s="403"/>
      <c r="AO7981" s="419"/>
      <c r="AP7981" s="419"/>
      <c r="AQ7981" s="419"/>
      <c r="AR7981" s="419"/>
      <c r="AS7981" s="419"/>
      <c r="AT7981" s="419"/>
      <c r="AU7981" s="419"/>
      <c r="AV7981" s="419"/>
      <c r="AX7981" s="419"/>
      <c r="AY7981" s="419"/>
      <c r="AZ7981" s="419"/>
      <c r="BB7981" s="419"/>
      <c r="BC7981" s="419"/>
      <c r="BD7981" s="419"/>
      <c r="BF7981" s="419"/>
      <c r="BG7981" s="419"/>
      <c r="BH7981" s="419"/>
      <c r="BJ7981" s="419"/>
      <c r="BK7981" s="419"/>
      <c r="BL7981" s="419"/>
      <c r="BN7981" s="419"/>
      <c r="BO7981" s="419"/>
      <c r="BP7981" s="419"/>
      <c r="BR7981" s="419"/>
      <c r="BS7981" s="419"/>
      <c r="BT7981" s="419"/>
      <c r="BV7981" s="419"/>
      <c r="BW7981" s="419"/>
      <c r="BX7981" s="397"/>
      <c r="BZ7981" s="449"/>
      <c r="CB7981" s="419"/>
      <c r="CC7981" s="419"/>
      <c r="CD7981" s="419"/>
      <c r="CF7981" s="419"/>
      <c r="CG7981" s="419"/>
      <c r="CH7981" s="419"/>
    </row>
    <row r="7982" spans="3:86" ht="21" thickBot="1">
      <c r="C7982" s="425"/>
      <c r="P7982" s="431"/>
      <c r="R7982" s="419"/>
      <c r="S7982" s="446"/>
      <c r="T7982" s="419"/>
      <c r="V7982" s="196"/>
      <c r="W7982" s="419"/>
      <c r="X7982" s="419"/>
      <c r="Z7982" s="419"/>
      <c r="AA7982" s="419"/>
      <c r="AB7982" s="419"/>
      <c r="AD7982" s="419"/>
      <c r="AE7982" s="419"/>
      <c r="AF7982" s="419"/>
      <c r="AH7982" s="419"/>
      <c r="AI7982" s="419"/>
      <c r="AJ7982" s="419"/>
      <c r="AL7982" s="419"/>
      <c r="AM7982" s="419"/>
      <c r="AN7982" s="403"/>
      <c r="AO7982" s="419"/>
      <c r="AP7982" s="419"/>
      <c r="AQ7982" s="419"/>
      <c r="AR7982" s="419"/>
      <c r="AS7982" s="419"/>
      <c r="AT7982" s="419"/>
      <c r="AU7982" s="419"/>
      <c r="AV7982" s="419"/>
      <c r="AX7982" s="419"/>
      <c r="AY7982" s="419"/>
      <c r="AZ7982" s="419"/>
      <c r="BB7982" s="419"/>
      <c r="BC7982" s="419"/>
      <c r="BD7982" s="419"/>
      <c r="BF7982" s="419"/>
      <c r="BG7982" s="419"/>
      <c r="BH7982" s="419"/>
      <c r="BJ7982" s="419"/>
      <c r="BK7982" s="419"/>
      <c r="BL7982" s="419"/>
      <c r="BN7982" s="419"/>
      <c r="BO7982" s="419"/>
      <c r="BP7982" s="419"/>
      <c r="BR7982" s="419"/>
      <c r="BS7982" s="419"/>
      <c r="BT7982" s="419"/>
      <c r="BV7982" s="419"/>
      <c r="BW7982" s="419"/>
      <c r="BX7982" s="397"/>
      <c r="BZ7982" s="449"/>
      <c r="CB7982" s="419"/>
      <c r="CC7982" s="419"/>
      <c r="CD7982" s="419"/>
      <c r="CF7982" s="419"/>
      <c r="CG7982" s="419"/>
      <c r="CH7982" s="419"/>
    </row>
    <row r="7983" spans="3:86" ht="21" thickBot="1">
      <c r="C7983" s="425"/>
      <c r="P7983" s="431"/>
      <c r="R7983" s="419"/>
      <c r="S7983" s="446"/>
      <c r="T7983" s="419"/>
      <c r="V7983" s="196"/>
      <c r="W7983" s="419"/>
      <c r="X7983" s="419"/>
      <c r="Z7983" s="419"/>
      <c r="AA7983" s="419"/>
      <c r="AB7983" s="419"/>
      <c r="AD7983" s="419"/>
      <c r="AE7983" s="419"/>
      <c r="AF7983" s="419"/>
      <c r="AH7983" s="419"/>
      <c r="AI7983" s="419"/>
      <c r="AJ7983" s="419"/>
      <c r="AL7983" s="419"/>
      <c r="AM7983" s="419"/>
      <c r="AN7983" s="403"/>
      <c r="AO7983" s="419"/>
      <c r="AP7983" s="419"/>
      <c r="AQ7983" s="419"/>
      <c r="AR7983" s="419"/>
      <c r="AS7983" s="419"/>
      <c r="AT7983" s="419"/>
      <c r="AU7983" s="419"/>
      <c r="AV7983" s="419"/>
      <c r="AX7983" s="419"/>
      <c r="AY7983" s="419"/>
      <c r="AZ7983" s="419"/>
      <c r="BB7983" s="419"/>
      <c r="BC7983" s="419"/>
      <c r="BD7983" s="419"/>
      <c r="BF7983" s="419"/>
      <c r="BG7983" s="419"/>
      <c r="BH7983" s="419"/>
      <c r="BJ7983" s="419"/>
      <c r="BK7983" s="419"/>
      <c r="BL7983" s="419"/>
      <c r="BN7983" s="419"/>
      <c r="BO7983" s="419"/>
      <c r="BP7983" s="419"/>
      <c r="BR7983" s="419"/>
      <c r="BS7983" s="419"/>
      <c r="BT7983" s="419"/>
      <c r="BV7983" s="419"/>
      <c r="BW7983" s="419"/>
      <c r="BX7983" s="397"/>
      <c r="BZ7983" s="449"/>
      <c r="CB7983" s="419"/>
      <c r="CC7983" s="419"/>
      <c r="CD7983" s="419"/>
      <c r="CF7983" s="419"/>
      <c r="CG7983" s="419"/>
      <c r="CH7983" s="419"/>
    </row>
    <row r="7984" spans="3:86" ht="21" thickBot="1">
      <c r="C7984" s="425"/>
      <c r="P7984" s="431"/>
      <c r="R7984" s="419"/>
      <c r="S7984" s="446"/>
      <c r="T7984" s="419"/>
      <c r="V7984" s="196"/>
      <c r="W7984" s="419"/>
      <c r="X7984" s="419"/>
      <c r="Z7984" s="419"/>
      <c r="AA7984" s="419"/>
      <c r="AB7984" s="419"/>
      <c r="AD7984" s="419"/>
      <c r="AE7984" s="419"/>
      <c r="AF7984" s="419"/>
      <c r="AH7984" s="419"/>
      <c r="AI7984" s="419"/>
      <c r="AJ7984" s="419"/>
      <c r="AL7984" s="419"/>
      <c r="AM7984" s="419"/>
      <c r="AN7984" s="403"/>
      <c r="AO7984" s="419"/>
      <c r="AP7984" s="419"/>
      <c r="AQ7984" s="419"/>
      <c r="AR7984" s="419"/>
      <c r="AS7984" s="419"/>
      <c r="AT7984" s="419"/>
      <c r="AU7984" s="419"/>
      <c r="AV7984" s="419"/>
      <c r="AX7984" s="419"/>
      <c r="AY7984" s="419"/>
      <c r="AZ7984" s="419"/>
      <c r="BB7984" s="419"/>
      <c r="BC7984" s="419"/>
      <c r="BD7984" s="419"/>
      <c r="BF7984" s="419"/>
      <c r="BG7984" s="419"/>
      <c r="BH7984" s="419"/>
      <c r="BJ7984" s="419"/>
      <c r="BK7984" s="419"/>
      <c r="BL7984" s="419"/>
      <c r="BN7984" s="419"/>
      <c r="BO7984" s="419"/>
      <c r="BP7984" s="419"/>
      <c r="BR7984" s="419"/>
      <c r="BS7984" s="419"/>
      <c r="BT7984" s="419"/>
      <c r="BV7984" s="419"/>
      <c r="BW7984" s="419"/>
      <c r="BX7984" s="397"/>
      <c r="BZ7984" s="449"/>
      <c r="CB7984" s="419"/>
      <c r="CC7984" s="419"/>
      <c r="CD7984" s="419"/>
      <c r="CF7984" s="419"/>
      <c r="CG7984" s="419"/>
      <c r="CH7984" s="419"/>
    </row>
    <row r="7985" spans="3:86" ht="21" thickBot="1">
      <c r="C7985" s="425"/>
      <c r="P7985" s="431"/>
      <c r="R7985" s="419"/>
      <c r="S7985" s="446"/>
      <c r="T7985" s="419"/>
      <c r="V7985" s="196"/>
      <c r="W7985" s="419"/>
      <c r="X7985" s="419"/>
      <c r="Z7985" s="419"/>
      <c r="AA7985" s="419"/>
      <c r="AB7985" s="419"/>
      <c r="AD7985" s="419"/>
      <c r="AE7985" s="419"/>
      <c r="AF7985" s="419"/>
      <c r="AH7985" s="419"/>
      <c r="AI7985" s="419"/>
      <c r="AJ7985" s="419"/>
      <c r="AL7985" s="419"/>
      <c r="AM7985" s="419"/>
      <c r="AN7985" s="403"/>
      <c r="AO7985" s="419"/>
      <c r="AP7985" s="419"/>
      <c r="AQ7985" s="419"/>
      <c r="AR7985" s="419"/>
      <c r="AS7985" s="419"/>
      <c r="AT7985" s="419"/>
      <c r="AU7985" s="419"/>
      <c r="AV7985" s="419"/>
      <c r="AX7985" s="419"/>
      <c r="AY7985" s="419"/>
      <c r="AZ7985" s="419"/>
      <c r="BB7985" s="419"/>
      <c r="BC7985" s="419"/>
      <c r="BD7985" s="419"/>
      <c r="BF7985" s="419"/>
      <c r="BG7985" s="419"/>
      <c r="BH7985" s="419"/>
      <c r="BJ7985" s="419"/>
      <c r="BK7985" s="419"/>
      <c r="BL7985" s="419"/>
      <c r="BN7985" s="419"/>
      <c r="BO7985" s="419"/>
      <c r="BP7985" s="419"/>
      <c r="BR7985" s="419"/>
      <c r="BS7985" s="419"/>
      <c r="BT7985" s="419"/>
      <c r="BV7985" s="419"/>
      <c r="BW7985" s="419"/>
      <c r="BX7985" s="397"/>
      <c r="BZ7985" s="449"/>
      <c r="CB7985" s="419"/>
      <c r="CC7985" s="419"/>
      <c r="CD7985" s="419"/>
      <c r="CF7985" s="419"/>
      <c r="CG7985" s="419"/>
      <c r="CH7985" s="419"/>
    </row>
    <row r="7986" spans="3:86" ht="21" thickBot="1">
      <c r="C7986" s="425"/>
      <c r="P7986" s="431"/>
      <c r="R7986" s="419"/>
      <c r="S7986" s="446"/>
      <c r="T7986" s="419"/>
      <c r="V7986" s="196"/>
      <c r="W7986" s="419"/>
      <c r="X7986" s="419"/>
      <c r="Z7986" s="419"/>
      <c r="AA7986" s="419"/>
      <c r="AB7986" s="419"/>
      <c r="AD7986" s="419"/>
      <c r="AE7986" s="419"/>
      <c r="AF7986" s="419"/>
      <c r="AH7986" s="419"/>
      <c r="AI7986" s="419"/>
      <c r="AJ7986" s="419"/>
      <c r="AL7986" s="419"/>
      <c r="AM7986" s="419"/>
      <c r="AN7986" s="403"/>
      <c r="AO7986" s="419"/>
      <c r="AP7986" s="419"/>
      <c r="AQ7986" s="419"/>
      <c r="AR7986" s="419"/>
      <c r="AS7986" s="419"/>
      <c r="AT7986" s="419"/>
      <c r="AU7986" s="419"/>
      <c r="AV7986" s="419"/>
      <c r="AX7986" s="419"/>
      <c r="AY7986" s="419"/>
      <c r="AZ7986" s="419"/>
      <c r="BB7986" s="419"/>
      <c r="BC7986" s="419"/>
      <c r="BD7986" s="419"/>
      <c r="BF7986" s="419"/>
      <c r="BG7986" s="419"/>
      <c r="BH7986" s="419"/>
      <c r="BJ7986" s="419"/>
      <c r="BK7986" s="419"/>
      <c r="BL7986" s="419"/>
      <c r="BN7986" s="419"/>
      <c r="BO7986" s="419"/>
      <c r="BP7986" s="419"/>
      <c r="BR7986" s="419"/>
      <c r="BS7986" s="419"/>
      <c r="BT7986" s="419"/>
      <c r="BV7986" s="419"/>
      <c r="BW7986" s="419"/>
      <c r="BX7986" s="397"/>
      <c r="BZ7986" s="449"/>
      <c r="CB7986" s="419"/>
      <c r="CC7986" s="419"/>
      <c r="CD7986" s="419"/>
      <c r="CF7986" s="419"/>
      <c r="CG7986" s="419"/>
      <c r="CH7986" s="419"/>
    </row>
    <row r="7987" spans="3:86" ht="21" thickBot="1">
      <c r="C7987" s="425"/>
      <c r="P7987" s="431"/>
      <c r="R7987" s="419"/>
      <c r="S7987" s="446"/>
      <c r="T7987" s="419"/>
      <c r="V7987" s="196"/>
      <c r="W7987" s="419"/>
      <c r="X7987" s="419"/>
      <c r="Z7987" s="419"/>
      <c r="AA7987" s="419"/>
      <c r="AB7987" s="419"/>
      <c r="AD7987" s="419"/>
      <c r="AE7987" s="419"/>
      <c r="AF7987" s="419"/>
      <c r="AH7987" s="419"/>
      <c r="AI7987" s="419"/>
      <c r="AJ7987" s="419"/>
      <c r="AL7987" s="419"/>
      <c r="AM7987" s="419"/>
      <c r="AN7987" s="403"/>
      <c r="AO7987" s="419"/>
      <c r="AP7987" s="419"/>
      <c r="AQ7987" s="419"/>
      <c r="AR7987" s="419"/>
      <c r="AS7987" s="419"/>
      <c r="AT7987" s="419"/>
      <c r="AU7987" s="419"/>
      <c r="AV7987" s="419"/>
      <c r="AX7987" s="419"/>
      <c r="AY7987" s="419"/>
      <c r="AZ7987" s="419"/>
      <c r="BB7987" s="419"/>
      <c r="BC7987" s="419"/>
      <c r="BD7987" s="419"/>
      <c r="BF7987" s="419"/>
      <c r="BG7987" s="419"/>
      <c r="BH7987" s="419"/>
      <c r="BJ7987" s="419"/>
      <c r="BK7987" s="419"/>
      <c r="BL7987" s="419"/>
      <c r="BN7987" s="419"/>
      <c r="BO7987" s="419"/>
      <c r="BP7987" s="419"/>
      <c r="BR7987" s="419"/>
      <c r="BS7987" s="419"/>
      <c r="BT7987" s="419"/>
      <c r="BV7987" s="419"/>
      <c r="BW7987" s="419"/>
      <c r="BX7987" s="397"/>
      <c r="BZ7987" s="449"/>
      <c r="CB7987" s="419"/>
      <c r="CC7987" s="419"/>
      <c r="CD7987" s="419"/>
      <c r="CF7987" s="419"/>
      <c r="CG7987" s="419"/>
      <c r="CH7987" s="419"/>
    </row>
    <row r="7988" spans="3:86" ht="21" thickBot="1">
      <c r="C7988" s="425"/>
      <c r="P7988" s="431"/>
      <c r="R7988" s="419"/>
      <c r="S7988" s="446"/>
      <c r="T7988" s="419"/>
      <c r="V7988" s="196"/>
      <c r="W7988" s="419"/>
      <c r="X7988" s="419"/>
      <c r="Z7988" s="419"/>
      <c r="AA7988" s="419"/>
      <c r="AB7988" s="419"/>
      <c r="AD7988" s="419"/>
      <c r="AE7988" s="419"/>
      <c r="AF7988" s="419"/>
      <c r="AH7988" s="419"/>
      <c r="AI7988" s="419"/>
      <c r="AJ7988" s="419"/>
      <c r="AL7988" s="419"/>
      <c r="AM7988" s="419"/>
      <c r="AN7988" s="403"/>
      <c r="AO7988" s="419"/>
      <c r="AP7988" s="419"/>
      <c r="AQ7988" s="419"/>
      <c r="AR7988" s="419"/>
      <c r="AS7988" s="419"/>
      <c r="AT7988" s="419"/>
      <c r="AU7988" s="419"/>
      <c r="AV7988" s="419"/>
      <c r="AX7988" s="419"/>
      <c r="AY7988" s="419"/>
      <c r="AZ7988" s="419"/>
      <c r="BB7988" s="419"/>
      <c r="BC7988" s="419"/>
      <c r="BD7988" s="419"/>
      <c r="BF7988" s="419"/>
      <c r="BG7988" s="419"/>
      <c r="BH7988" s="419"/>
      <c r="BJ7988" s="419"/>
      <c r="BK7988" s="419"/>
      <c r="BL7988" s="419"/>
      <c r="BN7988" s="419"/>
      <c r="BO7988" s="419"/>
      <c r="BP7988" s="419"/>
      <c r="BR7988" s="419"/>
      <c r="BS7988" s="419"/>
      <c r="BT7988" s="419"/>
      <c r="BV7988" s="419"/>
      <c r="BW7988" s="419"/>
      <c r="BX7988" s="397"/>
      <c r="BZ7988" s="449"/>
      <c r="CB7988" s="419"/>
      <c r="CC7988" s="419"/>
      <c r="CD7988" s="419"/>
      <c r="CF7988" s="419"/>
      <c r="CG7988" s="419"/>
      <c r="CH7988" s="419"/>
    </row>
    <row r="7989" spans="3:86" ht="21" thickBot="1">
      <c r="C7989" s="425"/>
      <c r="P7989" s="431"/>
      <c r="R7989" s="419"/>
      <c r="S7989" s="446"/>
      <c r="T7989" s="419"/>
      <c r="V7989" s="196"/>
      <c r="W7989" s="419"/>
      <c r="X7989" s="419"/>
      <c r="Z7989" s="419"/>
      <c r="AA7989" s="419"/>
      <c r="AB7989" s="419"/>
      <c r="AD7989" s="419"/>
      <c r="AE7989" s="419"/>
      <c r="AF7989" s="419"/>
      <c r="AH7989" s="419"/>
      <c r="AI7989" s="419"/>
      <c r="AJ7989" s="419"/>
      <c r="AL7989" s="419"/>
      <c r="AM7989" s="419"/>
      <c r="AN7989" s="403"/>
      <c r="AO7989" s="419"/>
      <c r="AP7989" s="419"/>
      <c r="AQ7989" s="419"/>
      <c r="AR7989" s="419"/>
      <c r="AS7989" s="419"/>
      <c r="AT7989" s="419"/>
      <c r="AU7989" s="419"/>
      <c r="AV7989" s="419"/>
      <c r="AX7989" s="419"/>
      <c r="AY7989" s="419"/>
      <c r="AZ7989" s="419"/>
      <c r="BB7989" s="419"/>
      <c r="BC7989" s="419"/>
      <c r="BD7989" s="419"/>
      <c r="BF7989" s="419"/>
      <c r="BG7989" s="419"/>
      <c r="BH7989" s="419"/>
      <c r="BJ7989" s="419"/>
      <c r="BK7989" s="419"/>
      <c r="BL7989" s="419"/>
      <c r="BN7989" s="419"/>
      <c r="BO7989" s="419"/>
      <c r="BP7989" s="419"/>
      <c r="BR7989" s="419"/>
      <c r="BS7989" s="419"/>
      <c r="BT7989" s="419"/>
      <c r="BV7989" s="419"/>
      <c r="BW7989" s="419"/>
      <c r="BX7989" s="397"/>
      <c r="BZ7989" s="449"/>
      <c r="CB7989" s="419"/>
      <c r="CC7989" s="419"/>
      <c r="CD7989" s="419"/>
      <c r="CF7989" s="419"/>
      <c r="CG7989" s="419"/>
      <c r="CH7989" s="419"/>
    </row>
    <row r="7990" spans="3:86" ht="21" thickBot="1">
      <c r="C7990" s="425"/>
      <c r="P7990" s="431"/>
      <c r="R7990" s="419"/>
      <c r="S7990" s="446"/>
      <c r="T7990" s="419"/>
      <c r="V7990" s="196"/>
      <c r="W7990" s="419"/>
      <c r="X7990" s="419"/>
      <c r="Z7990" s="419"/>
      <c r="AA7990" s="419"/>
      <c r="AB7990" s="419"/>
      <c r="AD7990" s="419"/>
      <c r="AE7990" s="419"/>
      <c r="AF7990" s="419"/>
      <c r="AH7990" s="419"/>
      <c r="AI7990" s="419"/>
      <c r="AJ7990" s="419"/>
      <c r="AL7990" s="419"/>
      <c r="AM7990" s="419"/>
      <c r="AN7990" s="403"/>
      <c r="AO7990" s="419"/>
      <c r="AP7990" s="419"/>
      <c r="AQ7990" s="419"/>
      <c r="AR7990" s="419"/>
      <c r="AS7990" s="419"/>
      <c r="AT7990" s="419"/>
      <c r="AU7990" s="419"/>
      <c r="AV7990" s="419"/>
      <c r="AX7990" s="419"/>
      <c r="AY7990" s="419"/>
      <c r="AZ7990" s="419"/>
      <c r="BB7990" s="419"/>
      <c r="BC7990" s="419"/>
      <c r="BD7990" s="419"/>
      <c r="BF7990" s="419"/>
      <c r="BG7990" s="419"/>
      <c r="BH7990" s="419"/>
      <c r="BJ7990" s="419"/>
      <c r="BK7990" s="419"/>
      <c r="BL7990" s="419"/>
      <c r="BN7990" s="419"/>
      <c r="BO7990" s="419"/>
      <c r="BP7990" s="419"/>
      <c r="BR7990" s="419"/>
      <c r="BS7990" s="419"/>
      <c r="BT7990" s="419"/>
      <c r="BV7990" s="419"/>
      <c r="BW7990" s="419"/>
      <c r="BX7990" s="397"/>
      <c r="BZ7990" s="449"/>
      <c r="CB7990" s="419"/>
      <c r="CC7990" s="419"/>
      <c r="CD7990" s="419"/>
      <c r="CF7990" s="419"/>
      <c r="CG7990" s="419"/>
      <c r="CH7990" s="419"/>
    </row>
    <row r="7991" spans="3:86" ht="21" thickBot="1">
      <c r="C7991" s="425"/>
      <c r="P7991" s="431"/>
      <c r="R7991" s="419"/>
      <c r="S7991" s="446"/>
      <c r="T7991" s="419"/>
      <c r="V7991" s="196"/>
      <c r="W7991" s="419"/>
      <c r="X7991" s="419"/>
      <c r="Z7991" s="419"/>
      <c r="AA7991" s="419"/>
      <c r="AB7991" s="419"/>
      <c r="AD7991" s="419"/>
      <c r="AE7991" s="419"/>
      <c r="AF7991" s="419"/>
      <c r="AH7991" s="419"/>
      <c r="AI7991" s="419"/>
      <c r="AJ7991" s="419"/>
      <c r="AL7991" s="419"/>
      <c r="AM7991" s="419"/>
      <c r="AN7991" s="403"/>
      <c r="AO7991" s="419"/>
      <c r="AP7991" s="419"/>
      <c r="AQ7991" s="419"/>
      <c r="AR7991" s="419"/>
      <c r="AS7991" s="419"/>
      <c r="AT7991" s="419"/>
      <c r="AU7991" s="419"/>
      <c r="AV7991" s="419"/>
      <c r="AX7991" s="419"/>
      <c r="AY7991" s="419"/>
      <c r="AZ7991" s="419"/>
      <c r="BB7991" s="419"/>
      <c r="BC7991" s="419"/>
      <c r="BD7991" s="419"/>
      <c r="BF7991" s="419"/>
      <c r="BG7991" s="419"/>
      <c r="BH7991" s="419"/>
      <c r="BJ7991" s="419"/>
      <c r="BK7991" s="419"/>
      <c r="BL7991" s="419"/>
      <c r="BN7991" s="419"/>
      <c r="BO7991" s="419"/>
      <c r="BP7991" s="419"/>
      <c r="BR7991" s="419"/>
      <c r="BS7991" s="419"/>
      <c r="BT7991" s="419"/>
      <c r="BV7991" s="419"/>
      <c r="BW7991" s="419"/>
      <c r="BX7991" s="397"/>
      <c r="BZ7991" s="449"/>
      <c r="CB7991" s="419"/>
      <c r="CC7991" s="419"/>
      <c r="CD7991" s="419"/>
      <c r="CF7991" s="419"/>
      <c r="CG7991" s="419"/>
      <c r="CH7991" s="419"/>
    </row>
    <row r="7992" spans="3:86" ht="21" thickBot="1">
      <c r="C7992" s="425"/>
      <c r="P7992" s="431"/>
      <c r="R7992" s="419"/>
      <c r="S7992" s="446"/>
      <c r="T7992" s="419"/>
      <c r="V7992" s="196"/>
      <c r="W7992" s="419"/>
      <c r="X7992" s="419"/>
      <c r="Z7992" s="419"/>
      <c r="AA7992" s="419"/>
      <c r="AB7992" s="419"/>
      <c r="AD7992" s="419"/>
      <c r="AE7992" s="419"/>
      <c r="AF7992" s="419"/>
      <c r="AH7992" s="419"/>
      <c r="AI7992" s="419"/>
      <c r="AJ7992" s="419"/>
      <c r="AL7992" s="419"/>
      <c r="AM7992" s="419"/>
      <c r="AN7992" s="403"/>
      <c r="AO7992" s="419"/>
      <c r="AP7992" s="419"/>
      <c r="AQ7992" s="419"/>
      <c r="AR7992" s="419"/>
      <c r="AS7992" s="419"/>
      <c r="AT7992" s="419"/>
      <c r="AU7992" s="419"/>
      <c r="AV7992" s="419"/>
      <c r="AX7992" s="419"/>
      <c r="AY7992" s="419"/>
      <c r="AZ7992" s="419"/>
      <c r="BB7992" s="419"/>
      <c r="BC7992" s="419"/>
      <c r="BD7992" s="419"/>
      <c r="BF7992" s="419"/>
      <c r="BG7992" s="419"/>
      <c r="BH7992" s="419"/>
      <c r="BJ7992" s="419"/>
      <c r="BK7992" s="419"/>
      <c r="BL7992" s="419"/>
      <c r="BN7992" s="419"/>
      <c r="BO7992" s="419"/>
      <c r="BP7992" s="419"/>
      <c r="BR7992" s="419"/>
      <c r="BS7992" s="419"/>
      <c r="BT7992" s="419"/>
      <c r="BV7992" s="419"/>
      <c r="BW7992" s="419"/>
      <c r="BX7992" s="397"/>
      <c r="BZ7992" s="449"/>
      <c r="CB7992" s="419"/>
      <c r="CC7992" s="419"/>
      <c r="CD7992" s="419"/>
      <c r="CF7992" s="419"/>
      <c r="CG7992" s="419"/>
      <c r="CH7992" s="419"/>
    </row>
    <row r="7993" spans="3:86" ht="21" thickBot="1">
      <c r="C7993" s="425"/>
      <c r="P7993" s="431"/>
      <c r="R7993" s="419"/>
      <c r="S7993" s="446"/>
      <c r="T7993" s="419"/>
      <c r="V7993" s="196"/>
      <c r="W7993" s="419"/>
      <c r="X7993" s="419"/>
      <c r="Z7993" s="419"/>
      <c r="AA7993" s="419"/>
      <c r="AB7993" s="419"/>
      <c r="AD7993" s="419"/>
      <c r="AE7993" s="419"/>
      <c r="AF7993" s="419"/>
      <c r="AH7993" s="419"/>
      <c r="AI7993" s="419"/>
      <c r="AJ7993" s="419"/>
      <c r="AL7993" s="419"/>
      <c r="AM7993" s="419"/>
      <c r="AN7993" s="403"/>
      <c r="AO7993" s="419"/>
      <c r="AP7993" s="419"/>
      <c r="AQ7993" s="419"/>
      <c r="AR7993" s="419"/>
      <c r="AS7993" s="419"/>
      <c r="AT7993" s="419"/>
      <c r="AU7993" s="419"/>
      <c r="AV7993" s="419"/>
      <c r="AX7993" s="419"/>
      <c r="AY7993" s="419"/>
      <c r="AZ7993" s="419"/>
      <c r="BB7993" s="419"/>
      <c r="BC7993" s="419"/>
      <c r="BD7993" s="419"/>
      <c r="BF7993" s="419"/>
      <c r="BG7993" s="419"/>
      <c r="BH7993" s="419"/>
      <c r="BJ7993" s="419"/>
      <c r="BK7993" s="419"/>
      <c r="BL7993" s="419"/>
      <c r="BN7993" s="419"/>
      <c r="BO7993" s="419"/>
      <c r="BP7993" s="419"/>
      <c r="BR7993" s="419"/>
      <c r="BS7993" s="419"/>
      <c r="BT7993" s="419"/>
      <c r="BV7993" s="419"/>
      <c r="BW7993" s="419"/>
      <c r="BX7993" s="397"/>
      <c r="BZ7993" s="449"/>
      <c r="CB7993" s="419"/>
      <c r="CC7993" s="419"/>
      <c r="CD7993" s="419"/>
      <c r="CF7993" s="419"/>
      <c r="CG7993" s="419"/>
      <c r="CH7993" s="419"/>
    </row>
    <row r="7994" spans="3:86" ht="21" thickBot="1">
      <c r="C7994" s="425"/>
      <c r="P7994" s="431"/>
      <c r="R7994" s="419"/>
      <c r="S7994" s="446"/>
      <c r="T7994" s="419"/>
      <c r="V7994" s="196"/>
      <c r="W7994" s="419"/>
      <c r="X7994" s="419"/>
      <c r="Z7994" s="419"/>
      <c r="AA7994" s="419"/>
      <c r="AB7994" s="419"/>
      <c r="AD7994" s="419"/>
      <c r="AE7994" s="419"/>
      <c r="AF7994" s="419"/>
      <c r="AH7994" s="419"/>
      <c r="AI7994" s="419"/>
      <c r="AJ7994" s="419"/>
      <c r="AL7994" s="419"/>
      <c r="AM7994" s="419"/>
      <c r="AN7994" s="403"/>
      <c r="AO7994" s="419"/>
      <c r="AP7994" s="419"/>
      <c r="AQ7994" s="419"/>
      <c r="AR7994" s="419"/>
      <c r="AS7994" s="419"/>
      <c r="AT7994" s="419"/>
      <c r="AU7994" s="419"/>
      <c r="AV7994" s="419"/>
      <c r="AX7994" s="419"/>
      <c r="AY7994" s="419"/>
      <c r="AZ7994" s="419"/>
      <c r="BB7994" s="419"/>
      <c r="BC7994" s="419"/>
      <c r="BD7994" s="419"/>
      <c r="BF7994" s="419"/>
      <c r="BG7994" s="419"/>
      <c r="BH7994" s="419"/>
      <c r="BJ7994" s="419"/>
      <c r="BK7994" s="419"/>
      <c r="BL7994" s="419"/>
      <c r="BN7994" s="419"/>
      <c r="BO7994" s="419"/>
      <c r="BP7994" s="419"/>
      <c r="BR7994" s="419"/>
      <c r="BS7994" s="419"/>
      <c r="BT7994" s="419"/>
      <c r="BV7994" s="419"/>
      <c r="BW7994" s="419"/>
      <c r="BX7994" s="397"/>
      <c r="BZ7994" s="449"/>
      <c r="CB7994" s="419"/>
      <c r="CC7994" s="419"/>
      <c r="CD7994" s="419"/>
      <c r="CF7994" s="419"/>
      <c r="CG7994" s="419"/>
      <c r="CH7994" s="419"/>
    </row>
    <row r="7995" spans="3:86" ht="21" thickBot="1">
      <c r="C7995" s="425"/>
      <c r="P7995" s="431"/>
      <c r="R7995" s="419"/>
      <c r="S7995" s="446"/>
      <c r="T7995" s="419"/>
      <c r="V7995" s="196"/>
      <c r="W7995" s="419"/>
      <c r="X7995" s="419"/>
      <c r="Z7995" s="419"/>
      <c r="AA7995" s="419"/>
      <c r="AB7995" s="419"/>
      <c r="AD7995" s="419"/>
      <c r="AE7995" s="419"/>
      <c r="AF7995" s="419"/>
      <c r="AH7995" s="419"/>
      <c r="AI7995" s="419"/>
      <c r="AJ7995" s="419"/>
      <c r="AL7995" s="419"/>
      <c r="AM7995" s="419"/>
      <c r="AN7995" s="403"/>
      <c r="AO7995" s="419"/>
      <c r="AP7995" s="419"/>
      <c r="AQ7995" s="419"/>
      <c r="AR7995" s="419"/>
      <c r="AS7995" s="419"/>
      <c r="AT7995" s="419"/>
      <c r="AU7995" s="419"/>
      <c r="AV7995" s="419"/>
      <c r="AX7995" s="419"/>
      <c r="AY7995" s="419"/>
      <c r="AZ7995" s="419"/>
      <c r="BB7995" s="419"/>
      <c r="BC7995" s="419"/>
      <c r="BD7995" s="419"/>
      <c r="BF7995" s="419"/>
      <c r="BG7995" s="419"/>
      <c r="BH7995" s="419"/>
      <c r="BJ7995" s="419"/>
      <c r="BK7995" s="419"/>
      <c r="BL7995" s="419"/>
      <c r="BN7995" s="419"/>
      <c r="BO7995" s="419"/>
      <c r="BP7995" s="419"/>
      <c r="BR7995" s="419"/>
      <c r="BS7995" s="419"/>
      <c r="BT7995" s="419"/>
      <c r="BV7995" s="419"/>
      <c r="BW7995" s="419"/>
      <c r="BX7995" s="397"/>
      <c r="BZ7995" s="449"/>
      <c r="CB7995" s="419"/>
      <c r="CC7995" s="419"/>
      <c r="CD7995" s="419"/>
      <c r="CF7995" s="419"/>
      <c r="CG7995" s="419"/>
      <c r="CH7995" s="419"/>
    </row>
    <row r="7996" spans="3:86" ht="21" thickBot="1">
      <c r="C7996" s="425"/>
      <c r="P7996" s="431"/>
      <c r="R7996" s="419"/>
      <c r="S7996" s="446"/>
      <c r="T7996" s="419"/>
      <c r="V7996" s="196"/>
      <c r="W7996" s="419"/>
      <c r="X7996" s="419"/>
      <c r="Z7996" s="419"/>
      <c r="AA7996" s="419"/>
      <c r="AB7996" s="419"/>
      <c r="AD7996" s="419"/>
      <c r="AE7996" s="419"/>
      <c r="AF7996" s="419"/>
      <c r="AH7996" s="419"/>
      <c r="AI7996" s="419"/>
      <c r="AJ7996" s="419"/>
      <c r="AL7996" s="419"/>
      <c r="AM7996" s="419"/>
      <c r="AN7996" s="403"/>
      <c r="AO7996" s="419"/>
      <c r="AP7996" s="419"/>
      <c r="AQ7996" s="419"/>
      <c r="AR7996" s="419"/>
      <c r="AS7996" s="419"/>
      <c r="AT7996" s="419"/>
      <c r="AU7996" s="419"/>
      <c r="AV7996" s="419"/>
      <c r="AX7996" s="419"/>
      <c r="AY7996" s="419"/>
      <c r="AZ7996" s="419"/>
      <c r="BB7996" s="419"/>
      <c r="BC7996" s="419"/>
      <c r="BD7996" s="419"/>
      <c r="BF7996" s="419"/>
      <c r="BG7996" s="419"/>
      <c r="BH7996" s="419"/>
      <c r="BJ7996" s="419"/>
      <c r="BK7996" s="419"/>
      <c r="BL7996" s="419"/>
      <c r="BN7996" s="419"/>
      <c r="BO7996" s="419"/>
      <c r="BP7996" s="419"/>
      <c r="BR7996" s="419"/>
      <c r="BS7996" s="419"/>
      <c r="BT7996" s="419"/>
      <c r="BV7996" s="419"/>
      <c r="BW7996" s="419"/>
      <c r="BX7996" s="397"/>
      <c r="BZ7996" s="449"/>
      <c r="CB7996" s="419"/>
      <c r="CC7996" s="419"/>
      <c r="CD7996" s="419"/>
      <c r="CF7996" s="419"/>
      <c r="CG7996" s="419"/>
      <c r="CH7996" s="419"/>
    </row>
    <row r="7997" spans="3:86" ht="21" thickBot="1">
      <c r="C7997" s="425"/>
      <c r="P7997" s="431"/>
      <c r="R7997" s="419"/>
      <c r="S7997" s="446"/>
      <c r="T7997" s="419"/>
      <c r="V7997" s="196"/>
      <c r="W7997" s="419"/>
      <c r="X7997" s="419"/>
      <c r="Z7997" s="419"/>
      <c r="AA7997" s="419"/>
      <c r="AB7997" s="419"/>
      <c r="AD7997" s="419"/>
      <c r="AE7997" s="419"/>
      <c r="AF7997" s="419"/>
      <c r="AH7997" s="419"/>
      <c r="AI7997" s="419"/>
      <c r="AJ7997" s="419"/>
      <c r="AL7997" s="419"/>
      <c r="AM7997" s="419"/>
      <c r="AN7997" s="403"/>
      <c r="AO7997" s="419"/>
      <c r="AP7997" s="419"/>
      <c r="AQ7997" s="419"/>
      <c r="AR7997" s="419"/>
      <c r="AS7997" s="419"/>
      <c r="AT7997" s="419"/>
      <c r="AU7997" s="419"/>
      <c r="AV7997" s="419"/>
      <c r="AX7997" s="419"/>
      <c r="AY7997" s="419"/>
      <c r="AZ7997" s="419"/>
      <c r="BB7997" s="419"/>
      <c r="BC7997" s="419"/>
      <c r="BD7997" s="419"/>
      <c r="BF7997" s="419"/>
      <c r="BG7997" s="419"/>
      <c r="BH7997" s="419"/>
      <c r="BJ7997" s="419"/>
      <c r="BK7997" s="419"/>
      <c r="BL7997" s="419"/>
      <c r="BN7997" s="419"/>
      <c r="BO7997" s="419"/>
      <c r="BP7997" s="419"/>
      <c r="BR7997" s="419"/>
      <c r="BS7997" s="419"/>
      <c r="BT7997" s="419"/>
      <c r="BV7997" s="419"/>
      <c r="BW7997" s="419"/>
      <c r="BX7997" s="397"/>
      <c r="BZ7997" s="449"/>
      <c r="CB7997" s="419"/>
      <c r="CC7997" s="419"/>
      <c r="CD7997" s="419"/>
      <c r="CF7997" s="419"/>
      <c r="CG7997" s="419"/>
      <c r="CH7997" s="419"/>
    </row>
    <row r="7998" spans="3:86" ht="21" thickBot="1">
      <c r="C7998" s="425"/>
      <c r="P7998" s="431"/>
      <c r="R7998" s="419"/>
      <c r="S7998" s="446"/>
      <c r="T7998" s="419"/>
      <c r="V7998" s="196"/>
      <c r="W7998" s="419"/>
      <c r="X7998" s="419"/>
      <c r="Z7998" s="419"/>
      <c r="AA7998" s="419"/>
      <c r="AB7998" s="419"/>
      <c r="AD7998" s="419"/>
      <c r="AE7998" s="419"/>
      <c r="AF7998" s="419"/>
      <c r="AH7998" s="419"/>
      <c r="AI7998" s="419"/>
      <c r="AJ7998" s="419"/>
      <c r="AL7998" s="419"/>
      <c r="AM7998" s="419"/>
      <c r="AN7998" s="403"/>
      <c r="AO7998" s="419"/>
      <c r="AP7998" s="419"/>
      <c r="AQ7998" s="419"/>
      <c r="AR7998" s="419"/>
      <c r="AS7998" s="419"/>
      <c r="AT7998" s="419"/>
      <c r="AU7998" s="419"/>
      <c r="AV7998" s="419"/>
      <c r="AX7998" s="419"/>
      <c r="AY7998" s="419"/>
      <c r="AZ7998" s="419"/>
      <c r="BB7998" s="419"/>
      <c r="BC7998" s="419"/>
      <c r="BD7998" s="419"/>
      <c r="BF7998" s="419"/>
      <c r="BG7998" s="419"/>
      <c r="BH7998" s="419"/>
      <c r="BJ7998" s="419"/>
      <c r="BK7998" s="419"/>
      <c r="BL7998" s="419"/>
      <c r="BN7998" s="419"/>
      <c r="BO7998" s="419"/>
      <c r="BP7998" s="419"/>
      <c r="BR7998" s="419"/>
      <c r="BS7998" s="419"/>
      <c r="BT7998" s="419"/>
      <c r="BV7998" s="419"/>
      <c r="BW7998" s="419"/>
      <c r="BX7998" s="397"/>
      <c r="BZ7998" s="449"/>
      <c r="CB7998" s="419"/>
      <c r="CC7998" s="419"/>
      <c r="CD7998" s="419"/>
      <c r="CF7998" s="419"/>
      <c r="CG7998" s="419"/>
      <c r="CH7998" s="419"/>
    </row>
    <row r="7999" spans="3:86" ht="21" thickBot="1">
      <c r="C7999" s="425"/>
      <c r="P7999" s="431"/>
      <c r="R7999" s="419"/>
      <c r="S7999" s="446"/>
      <c r="T7999" s="419"/>
      <c r="V7999" s="196"/>
      <c r="W7999" s="419"/>
      <c r="X7999" s="419"/>
      <c r="Z7999" s="419"/>
      <c r="AA7999" s="419"/>
      <c r="AB7999" s="419"/>
      <c r="AD7999" s="419"/>
      <c r="AE7999" s="419"/>
      <c r="AF7999" s="419"/>
      <c r="AH7999" s="419"/>
      <c r="AI7999" s="419"/>
      <c r="AJ7999" s="419"/>
      <c r="AL7999" s="419"/>
      <c r="AM7999" s="419"/>
      <c r="AN7999" s="403"/>
      <c r="AO7999" s="419"/>
      <c r="AP7999" s="419"/>
      <c r="AQ7999" s="419"/>
      <c r="AR7999" s="419"/>
      <c r="AS7999" s="419"/>
      <c r="AT7999" s="419"/>
      <c r="AU7999" s="419"/>
      <c r="AV7999" s="419"/>
      <c r="AX7999" s="419"/>
      <c r="AY7999" s="419"/>
      <c r="AZ7999" s="419"/>
      <c r="BB7999" s="419"/>
      <c r="BC7999" s="419"/>
      <c r="BD7999" s="419"/>
      <c r="BF7999" s="419"/>
      <c r="BG7999" s="419"/>
      <c r="BH7999" s="419"/>
      <c r="BJ7999" s="419"/>
      <c r="BK7999" s="419"/>
      <c r="BL7999" s="419"/>
      <c r="BN7999" s="419"/>
      <c r="BO7999" s="419"/>
      <c r="BP7999" s="419"/>
      <c r="BR7999" s="419"/>
      <c r="BS7999" s="419"/>
      <c r="BT7999" s="419"/>
      <c r="BV7999" s="419"/>
      <c r="BW7999" s="419"/>
      <c r="BX7999" s="397"/>
      <c r="BZ7999" s="449"/>
      <c r="CB7999" s="419"/>
      <c r="CC7999" s="419"/>
      <c r="CD7999" s="419"/>
      <c r="CF7999" s="419"/>
      <c r="CG7999" s="419"/>
      <c r="CH7999" s="419"/>
    </row>
    <row r="8000" spans="3:86" ht="21" thickBot="1">
      <c r="C8000" s="425"/>
      <c r="P8000" s="431"/>
      <c r="R8000" s="419"/>
      <c r="S8000" s="446"/>
      <c r="T8000" s="419"/>
      <c r="V8000" s="196"/>
      <c r="W8000" s="419"/>
      <c r="X8000" s="419"/>
      <c r="Z8000" s="419"/>
      <c r="AA8000" s="419"/>
      <c r="AB8000" s="419"/>
      <c r="AD8000" s="419"/>
      <c r="AE8000" s="419"/>
      <c r="AF8000" s="419"/>
      <c r="AH8000" s="419"/>
      <c r="AI8000" s="419"/>
      <c r="AJ8000" s="419"/>
      <c r="AL8000" s="419"/>
      <c r="AM8000" s="419"/>
      <c r="AN8000" s="403"/>
      <c r="AO8000" s="419"/>
      <c r="AP8000" s="419"/>
      <c r="AQ8000" s="419"/>
      <c r="AR8000" s="419"/>
      <c r="AS8000" s="419"/>
      <c r="AT8000" s="419"/>
      <c r="AU8000" s="419"/>
      <c r="AV8000" s="419"/>
      <c r="AX8000" s="419"/>
      <c r="AY8000" s="419"/>
      <c r="AZ8000" s="419"/>
      <c r="BB8000" s="419"/>
      <c r="BC8000" s="419"/>
      <c r="BD8000" s="419"/>
      <c r="BF8000" s="419"/>
      <c r="BG8000" s="419"/>
      <c r="BH8000" s="419"/>
      <c r="BJ8000" s="419"/>
      <c r="BK8000" s="419"/>
      <c r="BL8000" s="419"/>
      <c r="BN8000" s="419"/>
      <c r="BO8000" s="419"/>
      <c r="BP8000" s="419"/>
      <c r="BR8000" s="419"/>
      <c r="BS8000" s="419"/>
      <c r="BT8000" s="419"/>
      <c r="BV8000" s="419"/>
      <c r="BW8000" s="419"/>
      <c r="BX8000" s="397"/>
      <c r="BZ8000" s="449"/>
      <c r="CB8000" s="419"/>
      <c r="CC8000" s="419"/>
      <c r="CD8000" s="419"/>
      <c r="CF8000" s="419"/>
      <c r="CG8000" s="419"/>
      <c r="CH8000" s="419"/>
    </row>
    <row r="8001" spans="3:86" ht="21" thickBot="1">
      <c r="C8001" s="425"/>
      <c r="P8001" s="431"/>
      <c r="R8001" s="419"/>
      <c r="S8001" s="446"/>
      <c r="T8001" s="419"/>
      <c r="V8001" s="196"/>
      <c r="W8001" s="419"/>
      <c r="X8001" s="419"/>
      <c r="Z8001" s="419"/>
      <c r="AA8001" s="419"/>
      <c r="AB8001" s="419"/>
      <c r="AD8001" s="419"/>
      <c r="AE8001" s="419"/>
      <c r="AF8001" s="419"/>
      <c r="AH8001" s="419"/>
      <c r="AI8001" s="419"/>
      <c r="AJ8001" s="419"/>
      <c r="AL8001" s="419"/>
      <c r="AM8001" s="419"/>
      <c r="AN8001" s="403"/>
      <c r="AO8001" s="419"/>
      <c r="AP8001" s="419"/>
      <c r="AQ8001" s="419"/>
      <c r="AR8001" s="419"/>
      <c r="AS8001" s="419"/>
      <c r="AT8001" s="419"/>
      <c r="AU8001" s="419"/>
      <c r="AV8001" s="419"/>
      <c r="AX8001" s="419"/>
      <c r="AY8001" s="419"/>
      <c r="AZ8001" s="419"/>
      <c r="BB8001" s="419"/>
      <c r="BC8001" s="419"/>
      <c r="BD8001" s="419"/>
      <c r="BF8001" s="419"/>
      <c r="BG8001" s="419"/>
      <c r="BH8001" s="419"/>
      <c r="BJ8001" s="419"/>
      <c r="BK8001" s="419"/>
      <c r="BL8001" s="419"/>
      <c r="BN8001" s="419"/>
      <c r="BO8001" s="419"/>
      <c r="BP8001" s="419"/>
      <c r="BR8001" s="419"/>
      <c r="BS8001" s="419"/>
      <c r="BT8001" s="419"/>
      <c r="BV8001" s="419"/>
      <c r="BW8001" s="419"/>
      <c r="BX8001" s="397"/>
      <c r="BZ8001" s="449"/>
      <c r="CB8001" s="419"/>
      <c r="CC8001" s="419"/>
      <c r="CD8001" s="419"/>
      <c r="CF8001" s="419"/>
      <c r="CG8001" s="419"/>
      <c r="CH8001" s="419"/>
    </row>
    <row r="8002" spans="3:86" ht="21" thickBot="1">
      <c r="C8002" s="425"/>
      <c r="P8002" s="431"/>
      <c r="R8002" s="419"/>
      <c r="S8002" s="446"/>
      <c r="T8002" s="419"/>
      <c r="V8002" s="196"/>
      <c r="W8002" s="419"/>
      <c r="X8002" s="419"/>
      <c r="Z8002" s="419"/>
      <c r="AA8002" s="419"/>
      <c r="AB8002" s="419"/>
      <c r="AD8002" s="419"/>
      <c r="AE8002" s="419"/>
      <c r="AF8002" s="419"/>
      <c r="AH8002" s="419"/>
      <c r="AI8002" s="419"/>
      <c r="AJ8002" s="419"/>
      <c r="AL8002" s="419"/>
      <c r="AM8002" s="419"/>
      <c r="AN8002" s="403"/>
      <c r="AO8002" s="419"/>
      <c r="AP8002" s="419"/>
      <c r="AQ8002" s="419"/>
      <c r="AR8002" s="419"/>
      <c r="AS8002" s="419"/>
      <c r="AT8002" s="419"/>
      <c r="AU8002" s="419"/>
      <c r="AV8002" s="419"/>
      <c r="AX8002" s="419"/>
      <c r="AY8002" s="419"/>
      <c r="AZ8002" s="419"/>
      <c r="BB8002" s="419"/>
      <c r="BC8002" s="419"/>
      <c r="BD8002" s="419"/>
      <c r="BF8002" s="419"/>
      <c r="BG8002" s="419"/>
      <c r="BH8002" s="419"/>
      <c r="BJ8002" s="419"/>
      <c r="BK8002" s="419"/>
      <c r="BL8002" s="419"/>
      <c r="BN8002" s="419"/>
      <c r="BO8002" s="419"/>
      <c r="BP8002" s="419"/>
      <c r="BR8002" s="419"/>
      <c r="BS8002" s="419"/>
      <c r="BT8002" s="419"/>
      <c r="BV8002" s="419"/>
      <c r="BW8002" s="419"/>
      <c r="BX8002" s="397"/>
      <c r="BZ8002" s="449"/>
      <c r="CB8002" s="419"/>
      <c r="CC8002" s="419"/>
      <c r="CD8002" s="419"/>
      <c r="CF8002" s="419"/>
      <c r="CG8002" s="419"/>
      <c r="CH8002" s="419"/>
    </row>
    <row r="8003" spans="3:86" ht="21" thickBot="1">
      <c r="C8003" s="425"/>
      <c r="P8003" s="431"/>
      <c r="R8003" s="419"/>
      <c r="S8003" s="446"/>
      <c r="T8003" s="419"/>
      <c r="V8003" s="196"/>
      <c r="W8003" s="419"/>
      <c r="X8003" s="419"/>
      <c r="Z8003" s="419"/>
      <c r="AA8003" s="419"/>
      <c r="AB8003" s="419"/>
      <c r="AD8003" s="419"/>
      <c r="AE8003" s="419"/>
      <c r="AF8003" s="419"/>
      <c r="AH8003" s="419"/>
      <c r="AI8003" s="419"/>
      <c r="AJ8003" s="419"/>
      <c r="AL8003" s="419"/>
      <c r="AM8003" s="419"/>
      <c r="AN8003" s="403"/>
      <c r="AO8003" s="419"/>
      <c r="AP8003" s="419"/>
      <c r="AQ8003" s="419"/>
      <c r="AR8003" s="419"/>
      <c r="AS8003" s="419"/>
      <c r="AT8003" s="419"/>
      <c r="AU8003" s="419"/>
      <c r="AV8003" s="419"/>
      <c r="AX8003" s="419"/>
      <c r="AY8003" s="419"/>
      <c r="AZ8003" s="419"/>
      <c r="BB8003" s="419"/>
      <c r="BC8003" s="419"/>
      <c r="BD8003" s="419"/>
      <c r="BF8003" s="419"/>
      <c r="BG8003" s="419"/>
      <c r="BH8003" s="419"/>
      <c r="BJ8003" s="419"/>
      <c r="BK8003" s="419"/>
      <c r="BL8003" s="419"/>
      <c r="BN8003" s="419"/>
      <c r="BO8003" s="419"/>
      <c r="BP8003" s="419"/>
      <c r="BR8003" s="419"/>
      <c r="BS8003" s="419"/>
      <c r="BT8003" s="419"/>
      <c r="BV8003" s="419"/>
      <c r="BW8003" s="419"/>
      <c r="BX8003" s="397"/>
      <c r="BZ8003" s="449"/>
      <c r="CB8003" s="419"/>
      <c r="CC8003" s="419"/>
      <c r="CD8003" s="419"/>
      <c r="CF8003" s="419"/>
      <c r="CG8003" s="419"/>
      <c r="CH8003" s="419"/>
    </row>
    <row r="8004" spans="3:86" ht="21" thickBot="1">
      <c r="C8004" s="425"/>
      <c r="P8004" s="431"/>
      <c r="R8004" s="419"/>
      <c r="S8004" s="446"/>
      <c r="T8004" s="419"/>
      <c r="V8004" s="196"/>
      <c r="W8004" s="419"/>
      <c r="X8004" s="419"/>
      <c r="Z8004" s="419"/>
      <c r="AA8004" s="419"/>
      <c r="AB8004" s="419"/>
      <c r="AD8004" s="419"/>
      <c r="AE8004" s="419"/>
      <c r="AF8004" s="419"/>
      <c r="AH8004" s="419"/>
      <c r="AI8004" s="419"/>
      <c r="AJ8004" s="419"/>
      <c r="AL8004" s="419"/>
      <c r="AM8004" s="419"/>
      <c r="AN8004" s="403"/>
      <c r="AO8004" s="419"/>
      <c r="AP8004" s="419"/>
      <c r="AQ8004" s="419"/>
      <c r="AR8004" s="419"/>
      <c r="AS8004" s="419"/>
      <c r="AT8004" s="419"/>
      <c r="AU8004" s="419"/>
      <c r="AV8004" s="419"/>
      <c r="AX8004" s="419"/>
      <c r="AY8004" s="419"/>
      <c r="AZ8004" s="419"/>
      <c r="BB8004" s="419"/>
      <c r="BC8004" s="419"/>
      <c r="BD8004" s="419"/>
      <c r="BF8004" s="419"/>
      <c r="BG8004" s="419"/>
      <c r="BH8004" s="419"/>
      <c r="BJ8004" s="419"/>
      <c r="BK8004" s="419"/>
      <c r="BL8004" s="419"/>
      <c r="BN8004" s="419"/>
      <c r="BO8004" s="419"/>
      <c r="BP8004" s="419"/>
      <c r="BR8004" s="419"/>
      <c r="BS8004" s="419"/>
      <c r="BT8004" s="419"/>
      <c r="BV8004" s="419"/>
      <c r="BW8004" s="419"/>
      <c r="BX8004" s="397"/>
      <c r="BZ8004" s="449"/>
      <c r="CB8004" s="419"/>
      <c r="CC8004" s="419"/>
      <c r="CD8004" s="419"/>
      <c r="CF8004" s="419"/>
      <c r="CG8004" s="419"/>
      <c r="CH8004" s="419"/>
    </row>
    <row r="8005" spans="3:86" ht="21" thickBot="1">
      <c r="C8005" s="425"/>
      <c r="P8005" s="431"/>
      <c r="R8005" s="419"/>
      <c r="S8005" s="446"/>
      <c r="T8005" s="419"/>
      <c r="V8005" s="196"/>
      <c r="W8005" s="419"/>
      <c r="X8005" s="419"/>
      <c r="Z8005" s="419"/>
      <c r="AA8005" s="419"/>
      <c r="AB8005" s="419"/>
      <c r="AD8005" s="419"/>
      <c r="AE8005" s="419"/>
      <c r="AF8005" s="419"/>
      <c r="AH8005" s="419"/>
      <c r="AI8005" s="419"/>
      <c r="AJ8005" s="419"/>
      <c r="AL8005" s="419"/>
      <c r="AM8005" s="419"/>
      <c r="AN8005" s="403"/>
      <c r="AO8005" s="419"/>
      <c r="AP8005" s="419"/>
      <c r="AQ8005" s="419"/>
      <c r="AR8005" s="419"/>
      <c r="AS8005" s="419"/>
      <c r="AT8005" s="419"/>
      <c r="AU8005" s="419"/>
      <c r="AV8005" s="419"/>
      <c r="AX8005" s="419"/>
      <c r="AY8005" s="419"/>
      <c r="AZ8005" s="419"/>
      <c r="BB8005" s="419"/>
      <c r="BC8005" s="419"/>
      <c r="BD8005" s="419"/>
      <c r="BF8005" s="419"/>
      <c r="BG8005" s="419"/>
      <c r="BH8005" s="419"/>
      <c r="BJ8005" s="419"/>
      <c r="BK8005" s="419"/>
      <c r="BL8005" s="419"/>
      <c r="BN8005" s="419"/>
      <c r="BO8005" s="419"/>
      <c r="BP8005" s="419"/>
      <c r="BR8005" s="419"/>
      <c r="BS8005" s="419"/>
      <c r="BT8005" s="419"/>
      <c r="BV8005" s="419"/>
      <c r="BW8005" s="419"/>
      <c r="BX8005" s="397"/>
      <c r="BZ8005" s="449"/>
      <c r="CB8005" s="419"/>
      <c r="CC8005" s="419"/>
      <c r="CD8005" s="419"/>
      <c r="CF8005" s="419"/>
      <c r="CG8005" s="419"/>
      <c r="CH8005" s="419"/>
    </row>
    <row r="8006" spans="3:86" ht="21" thickBot="1">
      <c r="C8006" s="425"/>
      <c r="P8006" s="431"/>
      <c r="R8006" s="419"/>
      <c r="S8006" s="446"/>
      <c r="T8006" s="419"/>
      <c r="V8006" s="196"/>
      <c r="W8006" s="419"/>
      <c r="X8006" s="419"/>
      <c r="Z8006" s="419"/>
      <c r="AA8006" s="419"/>
      <c r="AB8006" s="419"/>
      <c r="AD8006" s="419"/>
      <c r="AE8006" s="419"/>
      <c r="AF8006" s="419"/>
      <c r="AH8006" s="419"/>
      <c r="AI8006" s="419"/>
      <c r="AJ8006" s="419"/>
      <c r="AL8006" s="419"/>
      <c r="AM8006" s="419"/>
      <c r="AN8006" s="403"/>
      <c r="AO8006" s="419"/>
      <c r="AP8006" s="419"/>
      <c r="AQ8006" s="419"/>
      <c r="AR8006" s="419"/>
      <c r="AS8006" s="419"/>
      <c r="AT8006" s="419"/>
      <c r="AU8006" s="419"/>
      <c r="AV8006" s="419"/>
      <c r="AX8006" s="419"/>
      <c r="AY8006" s="419"/>
      <c r="AZ8006" s="419"/>
      <c r="BB8006" s="419"/>
      <c r="BC8006" s="419"/>
      <c r="BD8006" s="419"/>
      <c r="BF8006" s="419"/>
      <c r="BG8006" s="419"/>
      <c r="BH8006" s="419"/>
      <c r="BJ8006" s="419"/>
      <c r="BK8006" s="419"/>
      <c r="BL8006" s="419"/>
      <c r="BN8006" s="419"/>
      <c r="BO8006" s="419"/>
      <c r="BP8006" s="419"/>
      <c r="BR8006" s="419"/>
      <c r="BS8006" s="419"/>
      <c r="BT8006" s="419"/>
      <c r="BV8006" s="419"/>
      <c r="BW8006" s="419"/>
      <c r="BX8006" s="397"/>
      <c r="BZ8006" s="449"/>
      <c r="CB8006" s="419"/>
      <c r="CC8006" s="419"/>
      <c r="CD8006" s="419"/>
      <c r="CF8006" s="419"/>
      <c r="CG8006" s="419"/>
      <c r="CH8006" s="419"/>
    </row>
    <row r="8007" spans="3:86" ht="21" thickBot="1">
      <c r="C8007" s="425"/>
      <c r="P8007" s="431"/>
      <c r="R8007" s="419"/>
      <c r="S8007" s="446"/>
      <c r="T8007" s="419"/>
      <c r="V8007" s="196"/>
      <c r="W8007" s="419"/>
      <c r="X8007" s="419"/>
      <c r="Z8007" s="419"/>
      <c r="AA8007" s="419"/>
      <c r="AB8007" s="419"/>
      <c r="AD8007" s="419"/>
      <c r="AE8007" s="419"/>
      <c r="AF8007" s="419"/>
      <c r="AH8007" s="419"/>
      <c r="AI8007" s="419"/>
      <c r="AJ8007" s="419"/>
      <c r="AL8007" s="419"/>
      <c r="AM8007" s="419"/>
      <c r="AN8007" s="403"/>
      <c r="AO8007" s="419"/>
      <c r="AP8007" s="419"/>
      <c r="AQ8007" s="419"/>
      <c r="AR8007" s="419"/>
      <c r="AS8007" s="419"/>
      <c r="AT8007" s="419"/>
      <c r="AU8007" s="419"/>
      <c r="AV8007" s="419"/>
      <c r="AX8007" s="419"/>
      <c r="AY8007" s="419"/>
      <c r="AZ8007" s="419"/>
      <c r="BB8007" s="419"/>
      <c r="BC8007" s="419"/>
      <c r="BD8007" s="419"/>
      <c r="BF8007" s="419"/>
      <c r="BG8007" s="419"/>
      <c r="BH8007" s="419"/>
      <c r="BJ8007" s="419"/>
      <c r="BK8007" s="419"/>
      <c r="BL8007" s="419"/>
      <c r="BN8007" s="419"/>
      <c r="BO8007" s="419"/>
      <c r="BP8007" s="419"/>
      <c r="BR8007" s="419"/>
      <c r="BS8007" s="419"/>
      <c r="BT8007" s="419"/>
      <c r="BV8007" s="419"/>
      <c r="BW8007" s="419"/>
      <c r="BX8007" s="397"/>
      <c r="BZ8007" s="449"/>
      <c r="CB8007" s="419"/>
      <c r="CC8007" s="419"/>
      <c r="CD8007" s="419"/>
      <c r="CF8007" s="419"/>
      <c r="CG8007" s="419"/>
      <c r="CH8007" s="419"/>
    </row>
    <row r="8008" spans="3:86" ht="21" thickBot="1">
      <c r="C8008" s="425"/>
      <c r="P8008" s="431"/>
      <c r="R8008" s="419"/>
      <c r="S8008" s="446"/>
      <c r="T8008" s="419"/>
      <c r="V8008" s="196"/>
      <c r="W8008" s="419"/>
      <c r="X8008" s="419"/>
      <c r="Z8008" s="419"/>
      <c r="AA8008" s="419"/>
      <c r="AB8008" s="419"/>
      <c r="AD8008" s="419"/>
      <c r="AE8008" s="419"/>
      <c r="AF8008" s="419"/>
      <c r="AH8008" s="419"/>
      <c r="AI8008" s="419"/>
      <c r="AJ8008" s="419"/>
      <c r="AL8008" s="419"/>
      <c r="AM8008" s="419"/>
      <c r="AN8008" s="403"/>
      <c r="AO8008" s="419"/>
      <c r="AP8008" s="419"/>
      <c r="AQ8008" s="419"/>
      <c r="AR8008" s="419"/>
      <c r="AS8008" s="419"/>
      <c r="AT8008" s="419"/>
      <c r="AU8008" s="419"/>
      <c r="AV8008" s="419"/>
      <c r="AX8008" s="419"/>
      <c r="AY8008" s="419"/>
      <c r="AZ8008" s="419"/>
      <c r="BB8008" s="419"/>
      <c r="BC8008" s="419"/>
      <c r="BD8008" s="419"/>
      <c r="BF8008" s="419"/>
      <c r="BG8008" s="419"/>
      <c r="BH8008" s="419"/>
      <c r="BJ8008" s="419"/>
      <c r="BK8008" s="419"/>
      <c r="BL8008" s="419"/>
      <c r="BN8008" s="419"/>
      <c r="BO8008" s="419"/>
      <c r="BP8008" s="419"/>
      <c r="BR8008" s="419"/>
      <c r="BS8008" s="419"/>
      <c r="BT8008" s="419"/>
      <c r="BV8008" s="419"/>
      <c r="BW8008" s="419"/>
      <c r="BX8008" s="397"/>
      <c r="BZ8008" s="449"/>
      <c r="CB8008" s="419"/>
      <c r="CC8008" s="419"/>
      <c r="CD8008" s="419"/>
      <c r="CF8008" s="419"/>
      <c r="CG8008" s="419"/>
      <c r="CH8008" s="419"/>
    </row>
    <row r="8009" spans="3:86" ht="21" thickBot="1">
      <c r="C8009" s="425"/>
      <c r="P8009" s="431"/>
      <c r="R8009" s="419"/>
      <c r="S8009" s="446"/>
      <c r="T8009" s="419"/>
      <c r="V8009" s="196"/>
      <c r="W8009" s="419"/>
      <c r="X8009" s="419"/>
      <c r="Z8009" s="419"/>
      <c r="AA8009" s="419"/>
      <c r="AB8009" s="419"/>
      <c r="AD8009" s="419"/>
      <c r="AE8009" s="419"/>
      <c r="AF8009" s="419"/>
      <c r="AH8009" s="419"/>
      <c r="AI8009" s="419"/>
      <c r="AJ8009" s="419"/>
      <c r="AL8009" s="419"/>
      <c r="AM8009" s="419"/>
      <c r="AN8009" s="403"/>
      <c r="AO8009" s="419"/>
      <c r="AP8009" s="419"/>
      <c r="AQ8009" s="419"/>
      <c r="AR8009" s="419"/>
      <c r="AS8009" s="419"/>
      <c r="AT8009" s="419"/>
      <c r="AU8009" s="419"/>
      <c r="AV8009" s="419"/>
      <c r="AX8009" s="419"/>
      <c r="AY8009" s="419"/>
      <c r="AZ8009" s="419"/>
      <c r="BB8009" s="419"/>
      <c r="BC8009" s="419"/>
      <c r="BD8009" s="419"/>
      <c r="BF8009" s="419"/>
      <c r="BG8009" s="419"/>
      <c r="BH8009" s="419"/>
      <c r="BJ8009" s="419"/>
      <c r="BK8009" s="419"/>
      <c r="BL8009" s="419"/>
      <c r="BN8009" s="419"/>
      <c r="BO8009" s="419"/>
      <c r="BP8009" s="419"/>
      <c r="BR8009" s="419"/>
      <c r="BS8009" s="419"/>
      <c r="BT8009" s="419"/>
      <c r="BV8009" s="419"/>
      <c r="BW8009" s="419"/>
      <c r="BX8009" s="397"/>
      <c r="BZ8009" s="449"/>
      <c r="CB8009" s="419"/>
      <c r="CC8009" s="419"/>
      <c r="CD8009" s="419"/>
      <c r="CF8009" s="419"/>
      <c r="CG8009" s="419"/>
      <c r="CH8009" s="419"/>
    </row>
    <row r="8010" spans="3:86" ht="21" thickBot="1">
      <c r="C8010" s="425"/>
      <c r="P8010" s="431"/>
      <c r="R8010" s="419"/>
      <c r="S8010" s="446"/>
      <c r="T8010" s="419"/>
      <c r="V8010" s="196"/>
      <c r="W8010" s="419"/>
      <c r="X8010" s="419"/>
      <c r="Z8010" s="419"/>
      <c r="AA8010" s="419"/>
      <c r="AB8010" s="419"/>
      <c r="AD8010" s="419"/>
      <c r="AE8010" s="419"/>
      <c r="AF8010" s="419"/>
      <c r="AH8010" s="419"/>
      <c r="AI8010" s="419"/>
      <c r="AJ8010" s="419"/>
      <c r="AL8010" s="419"/>
      <c r="AM8010" s="419"/>
      <c r="AN8010" s="403"/>
      <c r="AO8010" s="419"/>
      <c r="AP8010" s="419"/>
      <c r="AQ8010" s="419"/>
      <c r="AR8010" s="419"/>
      <c r="AS8010" s="419"/>
      <c r="AT8010" s="419"/>
      <c r="AU8010" s="419"/>
      <c r="AV8010" s="419"/>
      <c r="AX8010" s="419"/>
      <c r="AY8010" s="419"/>
      <c r="AZ8010" s="419"/>
      <c r="BB8010" s="419"/>
      <c r="BC8010" s="419"/>
      <c r="BD8010" s="419"/>
      <c r="BF8010" s="419"/>
      <c r="BG8010" s="419"/>
      <c r="BH8010" s="419"/>
      <c r="BJ8010" s="419"/>
      <c r="BK8010" s="419"/>
      <c r="BL8010" s="419"/>
      <c r="BN8010" s="419"/>
      <c r="BO8010" s="419"/>
      <c r="BP8010" s="419"/>
      <c r="BR8010" s="419"/>
      <c r="BS8010" s="419"/>
      <c r="BT8010" s="419"/>
      <c r="BV8010" s="419"/>
      <c r="BW8010" s="419"/>
      <c r="BX8010" s="397"/>
      <c r="BZ8010" s="449"/>
      <c r="CB8010" s="419"/>
      <c r="CC8010" s="419"/>
      <c r="CD8010" s="419"/>
      <c r="CF8010" s="419"/>
      <c r="CG8010" s="419"/>
      <c r="CH8010" s="419"/>
    </row>
    <row r="8011" spans="3:86" ht="21" thickBot="1">
      <c r="C8011" s="425"/>
      <c r="P8011" s="431"/>
      <c r="R8011" s="419"/>
      <c r="S8011" s="446"/>
      <c r="T8011" s="419"/>
      <c r="V8011" s="196"/>
      <c r="W8011" s="419"/>
      <c r="X8011" s="419"/>
      <c r="Z8011" s="419"/>
      <c r="AA8011" s="419"/>
      <c r="AB8011" s="419"/>
      <c r="AD8011" s="419"/>
      <c r="AE8011" s="419"/>
      <c r="AF8011" s="419"/>
      <c r="AH8011" s="419"/>
      <c r="AI8011" s="419"/>
      <c r="AJ8011" s="419"/>
      <c r="AL8011" s="419"/>
      <c r="AM8011" s="419"/>
      <c r="AN8011" s="403"/>
      <c r="AO8011" s="419"/>
      <c r="AP8011" s="419"/>
      <c r="AQ8011" s="419"/>
      <c r="AR8011" s="419"/>
      <c r="AS8011" s="419"/>
      <c r="AT8011" s="419"/>
      <c r="AU8011" s="419"/>
      <c r="AV8011" s="419"/>
      <c r="AX8011" s="419"/>
      <c r="AY8011" s="419"/>
      <c r="AZ8011" s="419"/>
      <c r="BB8011" s="419"/>
      <c r="BC8011" s="419"/>
      <c r="BD8011" s="419"/>
      <c r="BF8011" s="419"/>
      <c r="BG8011" s="419"/>
      <c r="BH8011" s="419"/>
      <c r="BJ8011" s="419"/>
      <c r="BK8011" s="419"/>
      <c r="BL8011" s="419"/>
      <c r="BN8011" s="419"/>
      <c r="BO8011" s="419"/>
      <c r="BP8011" s="419"/>
      <c r="BR8011" s="419"/>
      <c r="BS8011" s="419"/>
      <c r="BT8011" s="419"/>
      <c r="BV8011" s="419"/>
      <c r="BW8011" s="419"/>
      <c r="BX8011" s="397"/>
      <c r="BZ8011" s="449"/>
      <c r="CB8011" s="419"/>
      <c r="CC8011" s="419"/>
      <c r="CD8011" s="419"/>
      <c r="CF8011" s="419"/>
      <c r="CG8011" s="419"/>
      <c r="CH8011" s="419"/>
    </row>
    <row r="8012" spans="3:86" ht="21" thickBot="1">
      <c r="C8012" s="425"/>
      <c r="P8012" s="431"/>
      <c r="R8012" s="419"/>
      <c r="S8012" s="446"/>
      <c r="T8012" s="419"/>
      <c r="V8012" s="196"/>
      <c r="W8012" s="419"/>
      <c r="X8012" s="419"/>
      <c r="Z8012" s="419"/>
      <c r="AA8012" s="419"/>
      <c r="AB8012" s="419"/>
      <c r="AD8012" s="419"/>
      <c r="AE8012" s="419"/>
      <c r="AF8012" s="419"/>
      <c r="AH8012" s="419"/>
      <c r="AI8012" s="419"/>
      <c r="AJ8012" s="419"/>
      <c r="AL8012" s="419"/>
      <c r="AM8012" s="419"/>
      <c r="AN8012" s="403"/>
      <c r="AO8012" s="419"/>
      <c r="AP8012" s="419"/>
      <c r="AQ8012" s="419"/>
      <c r="AR8012" s="419"/>
      <c r="AS8012" s="419"/>
      <c r="AT8012" s="419"/>
      <c r="AU8012" s="419"/>
      <c r="AV8012" s="419"/>
      <c r="AX8012" s="419"/>
      <c r="AY8012" s="419"/>
      <c r="AZ8012" s="419"/>
      <c r="BB8012" s="419"/>
      <c r="BC8012" s="419"/>
      <c r="BD8012" s="419"/>
      <c r="BF8012" s="419"/>
      <c r="BG8012" s="419"/>
      <c r="BH8012" s="419"/>
      <c r="BJ8012" s="419"/>
      <c r="BK8012" s="419"/>
      <c r="BL8012" s="419"/>
      <c r="BN8012" s="419"/>
      <c r="BO8012" s="419"/>
      <c r="BP8012" s="419"/>
      <c r="BR8012" s="419"/>
      <c r="BS8012" s="419"/>
      <c r="BT8012" s="419"/>
      <c r="BV8012" s="419"/>
      <c r="BW8012" s="419"/>
      <c r="BX8012" s="397"/>
      <c r="BZ8012" s="449"/>
      <c r="CB8012" s="419"/>
      <c r="CC8012" s="419"/>
      <c r="CD8012" s="419"/>
      <c r="CF8012" s="419"/>
      <c r="CG8012" s="419"/>
      <c r="CH8012" s="419"/>
    </row>
    <row r="8013" spans="3:86" ht="21" thickBot="1">
      <c r="C8013" s="425"/>
      <c r="P8013" s="431"/>
      <c r="R8013" s="419"/>
      <c r="S8013" s="446"/>
      <c r="T8013" s="419"/>
      <c r="V8013" s="196"/>
      <c r="W8013" s="419"/>
      <c r="X8013" s="419"/>
      <c r="Z8013" s="419"/>
      <c r="AA8013" s="419"/>
      <c r="AB8013" s="419"/>
      <c r="AD8013" s="419"/>
      <c r="AE8013" s="419"/>
      <c r="AF8013" s="419"/>
      <c r="AH8013" s="419"/>
      <c r="AI8013" s="419"/>
      <c r="AJ8013" s="419"/>
      <c r="AL8013" s="419"/>
      <c r="AM8013" s="419"/>
      <c r="AN8013" s="403"/>
      <c r="AO8013" s="419"/>
      <c r="AP8013" s="419"/>
      <c r="AQ8013" s="419"/>
      <c r="AR8013" s="419"/>
      <c r="AS8013" s="419"/>
      <c r="AT8013" s="419"/>
      <c r="AU8013" s="419"/>
      <c r="AV8013" s="419"/>
      <c r="AX8013" s="419"/>
      <c r="AY8013" s="419"/>
      <c r="AZ8013" s="419"/>
      <c r="BB8013" s="419"/>
      <c r="BC8013" s="419"/>
      <c r="BD8013" s="419"/>
      <c r="BF8013" s="419"/>
      <c r="BG8013" s="419"/>
      <c r="BH8013" s="419"/>
      <c r="BJ8013" s="419"/>
      <c r="BK8013" s="419"/>
      <c r="BL8013" s="419"/>
      <c r="BN8013" s="419"/>
      <c r="BO8013" s="419"/>
      <c r="BP8013" s="419"/>
      <c r="BR8013" s="419"/>
      <c r="BS8013" s="419"/>
      <c r="BT8013" s="419"/>
      <c r="BV8013" s="419"/>
      <c r="BW8013" s="419"/>
      <c r="BX8013" s="397"/>
      <c r="BZ8013" s="449"/>
      <c r="CB8013" s="419"/>
      <c r="CC8013" s="419"/>
      <c r="CD8013" s="419"/>
      <c r="CF8013" s="419"/>
      <c r="CG8013" s="419"/>
      <c r="CH8013" s="419"/>
    </row>
    <row r="8014" spans="3:86" ht="21" thickBot="1">
      <c r="C8014" s="425"/>
      <c r="P8014" s="431"/>
      <c r="R8014" s="419"/>
      <c r="S8014" s="446"/>
      <c r="T8014" s="419"/>
      <c r="V8014" s="196"/>
      <c r="W8014" s="419"/>
      <c r="X8014" s="419"/>
      <c r="Z8014" s="419"/>
      <c r="AA8014" s="419"/>
      <c r="AB8014" s="419"/>
      <c r="AD8014" s="419"/>
      <c r="AE8014" s="419"/>
      <c r="AF8014" s="419"/>
      <c r="AH8014" s="419"/>
      <c r="AI8014" s="419"/>
      <c r="AJ8014" s="419"/>
      <c r="AL8014" s="419"/>
      <c r="AM8014" s="419"/>
      <c r="AN8014" s="403"/>
      <c r="AO8014" s="419"/>
      <c r="AP8014" s="419"/>
      <c r="AQ8014" s="419"/>
      <c r="AR8014" s="419"/>
      <c r="AS8014" s="419"/>
      <c r="AT8014" s="419"/>
      <c r="AU8014" s="419"/>
      <c r="AV8014" s="419"/>
      <c r="AX8014" s="419"/>
      <c r="AY8014" s="419"/>
      <c r="AZ8014" s="419"/>
      <c r="BB8014" s="419"/>
      <c r="BC8014" s="419"/>
      <c r="BD8014" s="419"/>
      <c r="BF8014" s="419"/>
      <c r="BG8014" s="419"/>
      <c r="BH8014" s="419"/>
      <c r="BJ8014" s="419"/>
      <c r="BK8014" s="419"/>
      <c r="BL8014" s="419"/>
      <c r="BN8014" s="419"/>
      <c r="BO8014" s="419"/>
      <c r="BP8014" s="419"/>
      <c r="BR8014" s="419"/>
      <c r="BS8014" s="419"/>
      <c r="BT8014" s="419"/>
      <c r="BV8014" s="419"/>
      <c r="BW8014" s="419"/>
      <c r="BX8014" s="397"/>
      <c r="BZ8014" s="449"/>
      <c r="CB8014" s="419"/>
      <c r="CC8014" s="419"/>
      <c r="CD8014" s="419"/>
      <c r="CF8014" s="419"/>
      <c r="CG8014" s="419"/>
      <c r="CH8014" s="419"/>
    </row>
    <row r="8015" spans="3:86" ht="21" thickBot="1">
      <c r="C8015" s="425"/>
      <c r="P8015" s="431"/>
      <c r="R8015" s="419"/>
      <c r="S8015" s="446"/>
      <c r="T8015" s="419"/>
      <c r="V8015" s="196"/>
      <c r="W8015" s="419"/>
      <c r="X8015" s="419"/>
      <c r="Z8015" s="419"/>
      <c r="AA8015" s="419"/>
      <c r="AB8015" s="419"/>
      <c r="AD8015" s="419"/>
      <c r="AE8015" s="419"/>
      <c r="AF8015" s="419"/>
      <c r="AH8015" s="419"/>
      <c r="AI8015" s="419"/>
      <c r="AJ8015" s="419"/>
      <c r="AL8015" s="419"/>
      <c r="AM8015" s="419"/>
      <c r="AN8015" s="403"/>
      <c r="AO8015" s="419"/>
      <c r="AP8015" s="419"/>
      <c r="AQ8015" s="419"/>
      <c r="AR8015" s="419"/>
      <c r="AS8015" s="419"/>
      <c r="AT8015" s="419"/>
      <c r="AU8015" s="419"/>
      <c r="AV8015" s="419"/>
      <c r="AX8015" s="419"/>
      <c r="AY8015" s="419"/>
      <c r="AZ8015" s="419"/>
      <c r="BB8015" s="419"/>
      <c r="BC8015" s="419"/>
      <c r="BD8015" s="419"/>
      <c r="BF8015" s="419"/>
      <c r="BG8015" s="419"/>
      <c r="BH8015" s="419"/>
      <c r="BJ8015" s="419"/>
      <c r="BK8015" s="419"/>
      <c r="BL8015" s="419"/>
      <c r="BN8015" s="419"/>
      <c r="BO8015" s="419"/>
      <c r="BP8015" s="419"/>
      <c r="BR8015" s="419"/>
      <c r="BS8015" s="419"/>
      <c r="BT8015" s="419"/>
      <c r="BV8015" s="419"/>
      <c r="BW8015" s="419"/>
      <c r="BX8015" s="397"/>
      <c r="BZ8015" s="449"/>
      <c r="CB8015" s="419"/>
      <c r="CC8015" s="419"/>
      <c r="CD8015" s="419"/>
      <c r="CF8015" s="419"/>
      <c r="CG8015" s="419"/>
      <c r="CH8015" s="419"/>
    </row>
    <row r="8016" spans="3:86" ht="21" thickBot="1">
      <c r="C8016" s="425"/>
      <c r="P8016" s="431"/>
      <c r="R8016" s="419"/>
      <c r="S8016" s="446"/>
      <c r="T8016" s="419"/>
      <c r="V8016" s="196"/>
      <c r="W8016" s="419"/>
      <c r="X8016" s="419"/>
      <c r="Z8016" s="419"/>
      <c r="AA8016" s="419"/>
      <c r="AB8016" s="419"/>
      <c r="AD8016" s="419"/>
      <c r="AE8016" s="419"/>
      <c r="AF8016" s="419"/>
      <c r="AH8016" s="419"/>
      <c r="AI8016" s="419"/>
      <c r="AJ8016" s="419"/>
      <c r="AL8016" s="419"/>
      <c r="AM8016" s="419"/>
      <c r="AN8016" s="403"/>
      <c r="AO8016" s="419"/>
      <c r="AP8016" s="419"/>
      <c r="AQ8016" s="419"/>
      <c r="AR8016" s="419"/>
      <c r="AS8016" s="419"/>
      <c r="AT8016" s="419"/>
      <c r="AU8016" s="419"/>
      <c r="AV8016" s="419"/>
      <c r="AX8016" s="419"/>
      <c r="AY8016" s="419"/>
      <c r="AZ8016" s="419"/>
      <c r="BB8016" s="419"/>
      <c r="BC8016" s="419"/>
      <c r="BD8016" s="419"/>
      <c r="BF8016" s="419"/>
      <c r="BG8016" s="419"/>
      <c r="BH8016" s="419"/>
      <c r="BJ8016" s="419"/>
      <c r="BK8016" s="419"/>
      <c r="BL8016" s="419"/>
      <c r="BN8016" s="419"/>
      <c r="BO8016" s="419"/>
      <c r="BP8016" s="419"/>
      <c r="BR8016" s="419"/>
      <c r="BS8016" s="419"/>
      <c r="BT8016" s="419"/>
      <c r="BV8016" s="419"/>
      <c r="BW8016" s="419"/>
      <c r="BX8016" s="397"/>
      <c r="BZ8016" s="449"/>
      <c r="CB8016" s="419"/>
      <c r="CC8016" s="419"/>
      <c r="CD8016" s="419"/>
      <c r="CF8016" s="419"/>
      <c r="CG8016" s="419"/>
      <c r="CH8016" s="419"/>
    </row>
    <row r="8017" spans="3:86" ht="21" thickBot="1">
      <c r="C8017" s="425"/>
      <c r="P8017" s="431"/>
      <c r="R8017" s="419"/>
      <c r="S8017" s="446"/>
      <c r="T8017" s="419"/>
      <c r="V8017" s="196"/>
      <c r="W8017" s="419"/>
      <c r="X8017" s="419"/>
      <c r="Z8017" s="419"/>
      <c r="AA8017" s="419"/>
      <c r="AB8017" s="419"/>
      <c r="AD8017" s="419"/>
      <c r="AE8017" s="419"/>
      <c r="AF8017" s="419"/>
      <c r="AH8017" s="419"/>
      <c r="AI8017" s="419"/>
      <c r="AJ8017" s="419"/>
      <c r="AL8017" s="419"/>
      <c r="AM8017" s="419"/>
      <c r="AN8017" s="403"/>
      <c r="AO8017" s="419"/>
      <c r="AP8017" s="419"/>
      <c r="AQ8017" s="419"/>
      <c r="AR8017" s="419"/>
      <c r="AS8017" s="419"/>
      <c r="AT8017" s="419"/>
      <c r="AU8017" s="419"/>
      <c r="AV8017" s="419"/>
      <c r="AX8017" s="419"/>
      <c r="AY8017" s="419"/>
      <c r="AZ8017" s="419"/>
      <c r="BB8017" s="419"/>
      <c r="BC8017" s="419"/>
      <c r="BD8017" s="419"/>
      <c r="BF8017" s="419"/>
      <c r="BG8017" s="419"/>
      <c r="BH8017" s="419"/>
      <c r="BJ8017" s="419"/>
      <c r="BK8017" s="419"/>
      <c r="BL8017" s="419"/>
      <c r="BN8017" s="419"/>
      <c r="BO8017" s="419"/>
      <c r="BP8017" s="419"/>
      <c r="BR8017" s="419"/>
      <c r="BS8017" s="419"/>
      <c r="BT8017" s="419"/>
      <c r="BV8017" s="419"/>
      <c r="BW8017" s="419"/>
      <c r="BX8017" s="397"/>
      <c r="BZ8017" s="449"/>
      <c r="CB8017" s="419"/>
      <c r="CC8017" s="419"/>
      <c r="CD8017" s="419"/>
      <c r="CF8017" s="419"/>
      <c r="CG8017" s="419"/>
      <c r="CH8017" s="419"/>
    </row>
    <row r="8018" spans="3:86" ht="21" thickBot="1">
      <c r="C8018" s="425"/>
      <c r="P8018" s="431"/>
      <c r="R8018" s="419"/>
      <c r="S8018" s="446"/>
      <c r="T8018" s="419"/>
      <c r="V8018" s="196"/>
      <c r="W8018" s="419"/>
      <c r="X8018" s="419"/>
      <c r="Z8018" s="419"/>
      <c r="AA8018" s="419"/>
      <c r="AB8018" s="419"/>
      <c r="AD8018" s="419"/>
      <c r="AE8018" s="419"/>
      <c r="AF8018" s="419"/>
      <c r="AH8018" s="419"/>
      <c r="AI8018" s="419"/>
      <c r="AJ8018" s="419"/>
      <c r="AL8018" s="419"/>
      <c r="AM8018" s="419"/>
      <c r="AN8018" s="403"/>
      <c r="AO8018" s="419"/>
      <c r="AP8018" s="419"/>
      <c r="AQ8018" s="419"/>
      <c r="AR8018" s="419"/>
      <c r="AS8018" s="419"/>
      <c r="AT8018" s="419"/>
      <c r="AU8018" s="419"/>
      <c r="AV8018" s="419"/>
      <c r="AX8018" s="419"/>
      <c r="AY8018" s="419"/>
      <c r="AZ8018" s="419"/>
      <c r="BB8018" s="419"/>
      <c r="BC8018" s="419"/>
      <c r="BD8018" s="419"/>
      <c r="BF8018" s="419"/>
      <c r="BG8018" s="419"/>
      <c r="BH8018" s="419"/>
      <c r="BJ8018" s="419"/>
      <c r="BK8018" s="419"/>
      <c r="BL8018" s="419"/>
      <c r="BN8018" s="419"/>
      <c r="BO8018" s="419"/>
      <c r="BP8018" s="419"/>
      <c r="BR8018" s="419"/>
      <c r="BS8018" s="419"/>
      <c r="BT8018" s="419"/>
      <c r="BV8018" s="419"/>
      <c r="BW8018" s="419"/>
      <c r="BX8018" s="397"/>
      <c r="BZ8018" s="449"/>
      <c r="CB8018" s="419"/>
      <c r="CC8018" s="419"/>
      <c r="CD8018" s="419"/>
      <c r="CF8018" s="419"/>
      <c r="CG8018" s="419"/>
      <c r="CH8018" s="419"/>
    </row>
    <row r="8019" spans="3:86" ht="21" thickBot="1">
      <c r="C8019" s="425"/>
      <c r="P8019" s="431"/>
      <c r="R8019" s="419"/>
      <c r="S8019" s="446"/>
      <c r="T8019" s="419"/>
      <c r="V8019" s="196"/>
      <c r="W8019" s="419"/>
      <c r="X8019" s="419"/>
      <c r="Z8019" s="419"/>
      <c r="AA8019" s="419"/>
      <c r="AB8019" s="419"/>
      <c r="AD8019" s="419"/>
      <c r="AE8019" s="419"/>
      <c r="AF8019" s="419"/>
      <c r="AH8019" s="419"/>
      <c r="AI8019" s="419"/>
      <c r="AJ8019" s="419"/>
      <c r="AL8019" s="419"/>
      <c r="AM8019" s="419"/>
      <c r="AN8019" s="403"/>
      <c r="AO8019" s="419"/>
      <c r="AP8019" s="419"/>
      <c r="AQ8019" s="419"/>
      <c r="AR8019" s="419"/>
      <c r="AS8019" s="419"/>
      <c r="AT8019" s="419"/>
      <c r="AU8019" s="419"/>
      <c r="AV8019" s="419"/>
      <c r="AX8019" s="419"/>
      <c r="AY8019" s="419"/>
      <c r="AZ8019" s="419"/>
      <c r="BB8019" s="419"/>
      <c r="BC8019" s="419"/>
      <c r="BD8019" s="419"/>
      <c r="BF8019" s="419"/>
      <c r="BG8019" s="419"/>
      <c r="BH8019" s="419"/>
      <c r="BJ8019" s="419"/>
      <c r="BK8019" s="419"/>
      <c r="BL8019" s="419"/>
      <c r="BN8019" s="419"/>
      <c r="BO8019" s="419"/>
      <c r="BP8019" s="419"/>
      <c r="BR8019" s="419"/>
      <c r="BS8019" s="419"/>
      <c r="BT8019" s="419"/>
      <c r="BV8019" s="419"/>
      <c r="BW8019" s="419"/>
      <c r="BX8019" s="397"/>
      <c r="BZ8019" s="449"/>
      <c r="CB8019" s="419"/>
      <c r="CC8019" s="419"/>
      <c r="CD8019" s="419"/>
      <c r="CF8019" s="419"/>
      <c r="CG8019" s="419"/>
      <c r="CH8019" s="419"/>
    </row>
    <row r="8020" spans="3:86" ht="21" thickBot="1">
      <c r="C8020" s="425"/>
      <c r="P8020" s="431"/>
      <c r="R8020" s="419"/>
      <c r="S8020" s="446"/>
      <c r="T8020" s="419"/>
      <c r="V8020" s="196"/>
      <c r="W8020" s="419"/>
      <c r="X8020" s="419"/>
      <c r="Z8020" s="419"/>
      <c r="AA8020" s="419"/>
      <c r="AB8020" s="419"/>
      <c r="AD8020" s="419"/>
      <c r="AE8020" s="419"/>
      <c r="AF8020" s="419"/>
      <c r="AH8020" s="419"/>
      <c r="AI8020" s="419"/>
      <c r="AJ8020" s="419"/>
      <c r="AL8020" s="419"/>
      <c r="AM8020" s="419"/>
      <c r="AN8020" s="403"/>
      <c r="AO8020" s="419"/>
      <c r="AP8020" s="419"/>
      <c r="AQ8020" s="419"/>
      <c r="AR8020" s="419"/>
      <c r="AS8020" s="419"/>
      <c r="AT8020" s="419"/>
      <c r="AU8020" s="419"/>
      <c r="AV8020" s="419"/>
      <c r="AX8020" s="419"/>
      <c r="AY8020" s="419"/>
      <c r="AZ8020" s="419"/>
      <c r="BB8020" s="419"/>
      <c r="BC8020" s="419"/>
      <c r="BD8020" s="419"/>
      <c r="BF8020" s="419"/>
      <c r="BG8020" s="419"/>
      <c r="BH8020" s="419"/>
      <c r="BJ8020" s="419"/>
      <c r="BK8020" s="419"/>
      <c r="BL8020" s="419"/>
      <c r="BN8020" s="419"/>
      <c r="BO8020" s="419"/>
      <c r="BP8020" s="419"/>
      <c r="BR8020" s="419"/>
      <c r="BS8020" s="419"/>
      <c r="BT8020" s="419"/>
      <c r="BV8020" s="419"/>
      <c r="BW8020" s="419"/>
      <c r="BX8020" s="397"/>
      <c r="BZ8020" s="449"/>
      <c r="CB8020" s="419"/>
      <c r="CC8020" s="419"/>
      <c r="CD8020" s="419"/>
      <c r="CF8020" s="419"/>
      <c r="CG8020" s="419"/>
      <c r="CH8020" s="419"/>
    </row>
    <row r="8021" spans="3:86" ht="21" thickBot="1">
      <c r="C8021" s="425"/>
      <c r="P8021" s="431"/>
      <c r="R8021" s="419"/>
      <c r="S8021" s="446"/>
      <c r="T8021" s="419"/>
      <c r="V8021" s="196"/>
      <c r="W8021" s="419"/>
      <c r="X8021" s="419"/>
      <c r="Z8021" s="419"/>
      <c r="AA8021" s="419"/>
      <c r="AB8021" s="419"/>
      <c r="AD8021" s="419"/>
      <c r="AE8021" s="419"/>
      <c r="AF8021" s="419"/>
      <c r="AH8021" s="419"/>
      <c r="AI8021" s="419"/>
      <c r="AJ8021" s="419"/>
      <c r="AL8021" s="419"/>
      <c r="AM8021" s="419"/>
      <c r="AN8021" s="403"/>
      <c r="AO8021" s="419"/>
      <c r="AP8021" s="419"/>
      <c r="AQ8021" s="419"/>
      <c r="AR8021" s="419"/>
      <c r="AS8021" s="419"/>
      <c r="AT8021" s="419"/>
      <c r="AU8021" s="419"/>
      <c r="AV8021" s="419"/>
      <c r="AX8021" s="419"/>
      <c r="AY8021" s="419"/>
      <c r="AZ8021" s="419"/>
      <c r="BB8021" s="419"/>
      <c r="BC8021" s="419"/>
      <c r="BD8021" s="419"/>
      <c r="BF8021" s="419"/>
      <c r="BG8021" s="419"/>
      <c r="BH8021" s="419"/>
      <c r="BJ8021" s="419"/>
      <c r="BK8021" s="419"/>
      <c r="BL8021" s="419"/>
      <c r="BN8021" s="419"/>
      <c r="BO8021" s="419"/>
      <c r="BP8021" s="419"/>
      <c r="BR8021" s="419"/>
      <c r="BS8021" s="419"/>
      <c r="BT8021" s="419"/>
      <c r="BV8021" s="419"/>
      <c r="BW8021" s="419"/>
      <c r="BX8021" s="397"/>
      <c r="BZ8021" s="449"/>
      <c r="CB8021" s="419"/>
      <c r="CC8021" s="419"/>
      <c r="CD8021" s="419"/>
      <c r="CF8021" s="419"/>
      <c r="CG8021" s="419"/>
      <c r="CH8021" s="419"/>
    </row>
    <row r="8022" spans="3:86" ht="21" thickBot="1">
      <c r="C8022" s="425"/>
      <c r="P8022" s="431"/>
      <c r="R8022" s="419"/>
      <c r="S8022" s="446"/>
      <c r="T8022" s="419"/>
      <c r="V8022" s="196"/>
      <c r="W8022" s="419"/>
      <c r="X8022" s="419"/>
      <c r="Z8022" s="419"/>
      <c r="AA8022" s="419"/>
      <c r="AB8022" s="419"/>
      <c r="AD8022" s="419"/>
      <c r="AE8022" s="419"/>
      <c r="AF8022" s="419"/>
      <c r="AH8022" s="419"/>
      <c r="AI8022" s="419"/>
      <c r="AJ8022" s="419"/>
      <c r="AL8022" s="419"/>
      <c r="AM8022" s="419"/>
      <c r="AN8022" s="403"/>
      <c r="AO8022" s="419"/>
      <c r="AP8022" s="419"/>
      <c r="AQ8022" s="419"/>
      <c r="AR8022" s="419"/>
      <c r="AS8022" s="419"/>
      <c r="AT8022" s="419"/>
      <c r="AU8022" s="419"/>
      <c r="AV8022" s="419"/>
      <c r="AX8022" s="419"/>
      <c r="AY8022" s="419"/>
      <c r="AZ8022" s="419"/>
      <c r="BB8022" s="419"/>
      <c r="BC8022" s="419"/>
      <c r="BD8022" s="419"/>
      <c r="BF8022" s="419"/>
      <c r="BG8022" s="419"/>
      <c r="BH8022" s="419"/>
      <c r="BJ8022" s="419"/>
      <c r="BK8022" s="419"/>
      <c r="BL8022" s="419"/>
      <c r="BN8022" s="419"/>
      <c r="BO8022" s="419"/>
      <c r="BP8022" s="419"/>
      <c r="BR8022" s="419"/>
      <c r="BS8022" s="419"/>
      <c r="BT8022" s="419"/>
      <c r="BV8022" s="419"/>
      <c r="BW8022" s="419"/>
      <c r="BX8022" s="397"/>
      <c r="BZ8022" s="449"/>
      <c r="CB8022" s="419"/>
      <c r="CC8022" s="419"/>
      <c r="CD8022" s="419"/>
      <c r="CF8022" s="419"/>
      <c r="CG8022" s="419"/>
      <c r="CH8022" s="419"/>
    </row>
    <row r="8023" spans="3:86" ht="21" thickBot="1">
      <c r="C8023" s="425"/>
      <c r="P8023" s="431"/>
      <c r="R8023" s="419"/>
      <c r="S8023" s="446"/>
      <c r="T8023" s="419"/>
      <c r="V8023" s="196"/>
      <c r="W8023" s="419"/>
      <c r="X8023" s="419"/>
      <c r="Z8023" s="419"/>
      <c r="AA8023" s="419"/>
      <c r="AB8023" s="419"/>
      <c r="AD8023" s="419"/>
      <c r="AE8023" s="419"/>
      <c r="AF8023" s="419"/>
      <c r="AH8023" s="419"/>
      <c r="AI8023" s="419"/>
      <c r="AJ8023" s="419"/>
      <c r="AL8023" s="419"/>
      <c r="AM8023" s="419"/>
      <c r="AN8023" s="403"/>
      <c r="AO8023" s="419"/>
      <c r="AP8023" s="419"/>
      <c r="AQ8023" s="419"/>
      <c r="AR8023" s="419"/>
      <c r="AS8023" s="419"/>
      <c r="AT8023" s="419"/>
      <c r="AU8023" s="419"/>
      <c r="AV8023" s="419"/>
      <c r="AX8023" s="419"/>
      <c r="AY8023" s="419"/>
      <c r="AZ8023" s="419"/>
      <c r="BB8023" s="419"/>
      <c r="BC8023" s="419"/>
      <c r="BD8023" s="419"/>
      <c r="BF8023" s="419"/>
      <c r="BG8023" s="419"/>
      <c r="BH8023" s="419"/>
      <c r="BJ8023" s="419"/>
      <c r="BK8023" s="419"/>
      <c r="BL8023" s="419"/>
      <c r="BN8023" s="419"/>
      <c r="BO8023" s="419"/>
      <c r="BP8023" s="419"/>
      <c r="BR8023" s="419"/>
      <c r="BS8023" s="419"/>
      <c r="BT8023" s="419"/>
      <c r="BV8023" s="419"/>
      <c r="BW8023" s="419"/>
      <c r="BX8023" s="397"/>
      <c r="BZ8023" s="449"/>
      <c r="CB8023" s="419"/>
      <c r="CC8023" s="419"/>
      <c r="CD8023" s="419"/>
      <c r="CF8023" s="419"/>
      <c r="CG8023" s="419"/>
      <c r="CH8023" s="419"/>
    </row>
    <row r="8024" spans="3:86" ht="21" thickBot="1">
      <c r="C8024" s="425"/>
      <c r="P8024" s="431"/>
      <c r="R8024" s="419"/>
      <c r="S8024" s="446"/>
      <c r="T8024" s="419"/>
      <c r="V8024" s="196"/>
      <c r="W8024" s="419"/>
      <c r="X8024" s="419"/>
      <c r="Z8024" s="419"/>
      <c r="AA8024" s="419"/>
      <c r="AB8024" s="419"/>
      <c r="AD8024" s="419"/>
      <c r="AE8024" s="419"/>
      <c r="AF8024" s="419"/>
      <c r="AH8024" s="419"/>
      <c r="AI8024" s="419"/>
      <c r="AJ8024" s="419"/>
      <c r="AL8024" s="419"/>
      <c r="AM8024" s="419"/>
      <c r="AN8024" s="403"/>
      <c r="AO8024" s="419"/>
      <c r="AP8024" s="419"/>
      <c r="AQ8024" s="419"/>
      <c r="AR8024" s="419"/>
      <c r="AS8024" s="419"/>
      <c r="AT8024" s="419"/>
      <c r="AU8024" s="419"/>
      <c r="AV8024" s="419"/>
      <c r="AX8024" s="419"/>
      <c r="AY8024" s="419"/>
      <c r="AZ8024" s="419"/>
      <c r="BB8024" s="419"/>
      <c r="BC8024" s="419"/>
      <c r="BD8024" s="419"/>
      <c r="BF8024" s="419"/>
      <c r="BG8024" s="419"/>
      <c r="BH8024" s="419"/>
      <c r="BJ8024" s="419"/>
      <c r="BK8024" s="419"/>
      <c r="BL8024" s="419"/>
      <c r="BN8024" s="419"/>
      <c r="BO8024" s="419"/>
      <c r="BP8024" s="419"/>
      <c r="BR8024" s="419"/>
      <c r="BS8024" s="419"/>
      <c r="BT8024" s="419"/>
      <c r="BV8024" s="419"/>
      <c r="BW8024" s="419"/>
      <c r="BX8024" s="397"/>
      <c r="BZ8024" s="449"/>
      <c r="CB8024" s="419"/>
      <c r="CC8024" s="419"/>
      <c r="CD8024" s="419"/>
      <c r="CF8024" s="419"/>
      <c r="CG8024" s="419"/>
      <c r="CH8024" s="419"/>
    </row>
    <row r="8025" spans="3:86" ht="21" thickBot="1">
      <c r="C8025" s="425"/>
      <c r="P8025" s="431"/>
      <c r="R8025" s="419"/>
      <c r="S8025" s="446"/>
      <c r="T8025" s="419"/>
      <c r="V8025" s="196"/>
      <c r="W8025" s="419"/>
      <c r="X8025" s="419"/>
      <c r="Z8025" s="419"/>
      <c r="AA8025" s="419"/>
      <c r="AB8025" s="419"/>
      <c r="AD8025" s="419"/>
      <c r="AE8025" s="419"/>
      <c r="AF8025" s="419"/>
      <c r="AH8025" s="419"/>
      <c r="AI8025" s="419"/>
      <c r="AJ8025" s="419"/>
      <c r="AL8025" s="419"/>
      <c r="AM8025" s="419"/>
      <c r="AN8025" s="403"/>
      <c r="AO8025" s="419"/>
      <c r="AP8025" s="419"/>
      <c r="AQ8025" s="419"/>
      <c r="AR8025" s="419"/>
      <c r="AS8025" s="419"/>
      <c r="AT8025" s="419"/>
      <c r="AU8025" s="419"/>
      <c r="AV8025" s="419"/>
      <c r="AX8025" s="419"/>
      <c r="AY8025" s="419"/>
      <c r="AZ8025" s="419"/>
      <c r="BB8025" s="419"/>
      <c r="BC8025" s="419"/>
      <c r="BD8025" s="419"/>
      <c r="BF8025" s="419"/>
      <c r="BG8025" s="419"/>
      <c r="BH8025" s="419"/>
      <c r="BJ8025" s="419"/>
      <c r="BK8025" s="419"/>
      <c r="BL8025" s="419"/>
      <c r="BN8025" s="419"/>
      <c r="BO8025" s="419"/>
      <c r="BP8025" s="419"/>
      <c r="BR8025" s="419"/>
      <c r="BS8025" s="419"/>
      <c r="BT8025" s="419"/>
      <c r="BV8025" s="419"/>
      <c r="BW8025" s="419"/>
      <c r="BX8025" s="397"/>
      <c r="BZ8025" s="449"/>
      <c r="CB8025" s="419"/>
      <c r="CC8025" s="419"/>
      <c r="CD8025" s="419"/>
      <c r="CF8025" s="419"/>
      <c r="CG8025" s="419"/>
      <c r="CH8025" s="419"/>
    </row>
    <row r="8026" spans="3:86" ht="21" thickBot="1">
      <c r="C8026" s="425"/>
      <c r="P8026" s="431"/>
      <c r="R8026" s="419"/>
      <c r="S8026" s="446"/>
      <c r="T8026" s="419"/>
      <c r="V8026" s="196"/>
      <c r="W8026" s="419"/>
      <c r="X8026" s="419"/>
      <c r="Z8026" s="419"/>
      <c r="AA8026" s="419"/>
      <c r="AB8026" s="419"/>
      <c r="AD8026" s="419"/>
      <c r="AE8026" s="419"/>
      <c r="AF8026" s="419"/>
      <c r="AH8026" s="419"/>
      <c r="AI8026" s="419"/>
      <c r="AJ8026" s="419"/>
      <c r="AL8026" s="419"/>
      <c r="AM8026" s="419"/>
      <c r="AN8026" s="403"/>
      <c r="AO8026" s="419"/>
      <c r="AP8026" s="419"/>
      <c r="AQ8026" s="419"/>
      <c r="AR8026" s="419"/>
      <c r="AS8026" s="419"/>
      <c r="AT8026" s="419"/>
      <c r="AU8026" s="419"/>
      <c r="AV8026" s="419"/>
      <c r="AX8026" s="419"/>
      <c r="AY8026" s="419"/>
      <c r="AZ8026" s="419"/>
      <c r="BB8026" s="419"/>
      <c r="BC8026" s="419"/>
      <c r="BD8026" s="419"/>
      <c r="BF8026" s="419"/>
      <c r="BG8026" s="419"/>
      <c r="BH8026" s="419"/>
      <c r="BJ8026" s="419"/>
      <c r="BK8026" s="419"/>
      <c r="BL8026" s="419"/>
      <c r="BN8026" s="419"/>
      <c r="BO8026" s="419"/>
      <c r="BP8026" s="419"/>
      <c r="BR8026" s="419"/>
      <c r="BS8026" s="419"/>
      <c r="BT8026" s="419"/>
      <c r="BV8026" s="419"/>
      <c r="BW8026" s="419"/>
      <c r="BX8026" s="397"/>
      <c r="BZ8026" s="449"/>
      <c r="CB8026" s="419"/>
      <c r="CC8026" s="419"/>
      <c r="CD8026" s="419"/>
      <c r="CF8026" s="419"/>
      <c r="CG8026" s="419"/>
      <c r="CH8026" s="419"/>
    </row>
    <row r="8027" spans="3:86" ht="21" thickBot="1">
      <c r="C8027" s="425"/>
      <c r="P8027" s="431"/>
      <c r="R8027" s="419"/>
      <c r="S8027" s="446"/>
      <c r="T8027" s="419"/>
      <c r="V8027" s="196"/>
      <c r="W8027" s="419"/>
      <c r="X8027" s="419"/>
      <c r="Z8027" s="419"/>
      <c r="AA8027" s="419"/>
      <c r="AB8027" s="419"/>
      <c r="AD8027" s="419"/>
      <c r="AE8027" s="419"/>
      <c r="AF8027" s="419"/>
      <c r="AH8027" s="419"/>
      <c r="AI8027" s="419"/>
      <c r="AJ8027" s="419"/>
      <c r="AL8027" s="419"/>
      <c r="AM8027" s="419"/>
      <c r="AN8027" s="403"/>
      <c r="AO8027" s="419"/>
      <c r="AP8027" s="419"/>
      <c r="AQ8027" s="419"/>
      <c r="AR8027" s="419"/>
      <c r="AS8027" s="419"/>
      <c r="AT8027" s="419"/>
      <c r="AU8027" s="419"/>
      <c r="AV8027" s="419"/>
      <c r="AX8027" s="419"/>
      <c r="AY8027" s="419"/>
      <c r="AZ8027" s="419"/>
      <c r="BB8027" s="419"/>
      <c r="BC8027" s="419"/>
      <c r="BD8027" s="419"/>
      <c r="BF8027" s="419"/>
      <c r="BG8027" s="419"/>
      <c r="BH8027" s="419"/>
      <c r="BJ8027" s="419"/>
      <c r="BK8027" s="419"/>
      <c r="BL8027" s="419"/>
      <c r="BN8027" s="419"/>
      <c r="BO8027" s="419"/>
      <c r="BP8027" s="419"/>
      <c r="BR8027" s="419"/>
      <c r="BS8027" s="419"/>
      <c r="BT8027" s="419"/>
      <c r="BV8027" s="419"/>
      <c r="BW8027" s="419"/>
      <c r="BX8027" s="397"/>
      <c r="BZ8027" s="449"/>
      <c r="CB8027" s="419"/>
      <c r="CC8027" s="419"/>
      <c r="CD8027" s="419"/>
      <c r="CF8027" s="419"/>
      <c r="CG8027" s="419"/>
      <c r="CH8027" s="419"/>
    </row>
    <row r="8028" spans="3:86" ht="21" thickBot="1">
      <c r="C8028" s="425"/>
      <c r="P8028" s="431"/>
      <c r="R8028" s="419"/>
      <c r="S8028" s="446"/>
      <c r="T8028" s="419"/>
      <c r="V8028" s="196"/>
      <c r="W8028" s="419"/>
      <c r="X8028" s="419"/>
      <c r="Z8028" s="419"/>
      <c r="AA8028" s="419"/>
      <c r="AB8028" s="419"/>
      <c r="AD8028" s="419"/>
      <c r="AE8028" s="419"/>
      <c r="AF8028" s="419"/>
      <c r="AH8028" s="419"/>
      <c r="AI8028" s="419"/>
      <c r="AJ8028" s="419"/>
      <c r="AL8028" s="419"/>
      <c r="AM8028" s="419"/>
      <c r="AN8028" s="403"/>
      <c r="AO8028" s="419"/>
      <c r="AP8028" s="419"/>
      <c r="AQ8028" s="419"/>
      <c r="AR8028" s="419"/>
      <c r="AS8028" s="419"/>
      <c r="AT8028" s="419"/>
      <c r="AU8028" s="419"/>
      <c r="AV8028" s="419"/>
      <c r="AX8028" s="419"/>
      <c r="AY8028" s="419"/>
      <c r="AZ8028" s="419"/>
      <c r="BB8028" s="419"/>
      <c r="BC8028" s="419"/>
      <c r="BD8028" s="419"/>
      <c r="BF8028" s="419"/>
      <c r="BG8028" s="419"/>
      <c r="BH8028" s="419"/>
      <c r="BJ8028" s="419"/>
      <c r="BK8028" s="419"/>
      <c r="BL8028" s="419"/>
      <c r="BN8028" s="419"/>
      <c r="BO8028" s="419"/>
      <c r="BP8028" s="419"/>
      <c r="BR8028" s="419"/>
      <c r="BS8028" s="419"/>
      <c r="BT8028" s="419"/>
      <c r="BV8028" s="419"/>
      <c r="BW8028" s="419"/>
      <c r="BX8028" s="397"/>
      <c r="BZ8028" s="449"/>
      <c r="CB8028" s="419"/>
      <c r="CC8028" s="419"/>
      <c r="CD8028" s="419"/>
      <c r="CF8028" s="419"/>
      <c r="CG8028" s="419"/>
      <c r="CH8028" s="419"/>
    </row>
    <row r="8029" spans="3:86" ht="21" thickBot="1">
      <c r="C8029" s="425"/>
      <c r="P8029" s="431"/>
      <c r="R8029" s="419"/>
      <c r="S8029" s="446"/>
      <c r="T8029" s="419"/>
      <c r="V8029" s="196"/>
      <c r="W8029" s="419"/>
      <c r="X8029" s="419"/>
      <c r="Z8029" s="419"/>
      <c r="AA8029" s="419"/>
      <c r="AB8029" s="419"/>
      <c r="AD8029" s="419"/>
      <c r="AE8029" s="419"/>
      <c r="AF8029" s="419"/>
      <c r="AH8029" s="419"/>
      <c r="AI8029" s="419"/>
      <c r="AJ8029" s="419"/>
      <c r="AL8029" s="419"/>
      <c r="AM8029" s="419"/>
      <c r="AN8029" s="403"/>
      <c r="AO8029" s="419"/>
      <c r="AP8029" s="419"/>
      <c r="AQ8029" s="419"/>
      <c r="AR8029" s="419"/>
      <c r="AS8029" s="419"/>
      <c r="AT8029" s="419"/>
      <c r="AU8029" s="419"/>
      <c r="AV8029" s="419"/>
      <c r="AX8029" s="419"/>
      <c r="AY8029" s="419"/>
      <c r="AZ8029" s="419"/>
      <c r="BB8029" s="419"/>
      <c r="BC8029" s="419"/>
      <c r="BD8029" s="419"/>
      <c r="BF8029" s="419"/>
      <c r="BG8029" s="419"/>
      <c r="BH8029" s="419"/>
      <c r="BJ8029" s="419"/>
      <c r="BK8029" s="419"/>
      <c r="BL8029" s="419"/>
      <c r="BN8029" s="419"/>
      <c r="BO8029" s="419"/>
      <c r="BP8029" s="419"/>
      <c r="BR8029" s="419"/>
      <c r="BS8029" s="419"/>
      <c r="BT8029" s="419"/>
      <c r="BV8029" s="419"/>
      <c r="BW8029" s="419"/>
      <c r="BX8029" s="397"/>
      <c r="BZ8029" s="449"/>
      <c r="CB8029" s="419"/>
      <c r="CC8029" s="419"/>
      <c r="CD8029" s="419"/>
      <c r="CF8029" s="419"/>
      <c r="CG8029" s="419"/>
      <c r="CH8029" s="419"/>
    </row>
    <row r="8030" spans="3:86" ht="21" thickBot="1">
      <c r="C8030" s="425"/>
      <c r="P8030" s="431"/>
      <c r="R8030" s="419"/>
      <c r="S8030" s="446"/>
      <c r="T8030" s="419"/>
      <c r="V8030" s="196"/>
      <c r="W8030" s="419"/>
      <c r="X8030" s="419"/>
      <c r="Z8030" s="419"/>
      <c r="AA8030" s="419"/>
      <c r="AB8030" s="419"/>
      <c r="AD8030" s="419"/>
      <c r="AE8030" s="419"/>
      <c r="AF8030" s="419"/>
      <c r="AH8030" s="419"/>
      <c r="AI8030" s="419"/>
      <c r="AJ8030" s="419"/>
      <c r="AL8030" s="419"/>
      <c r="AM8030" s="419"/>
      <c r="AN8030" s="403"/>
      <c r="AO8030" s="419"/>
      <c r="AP8030" s="419"/>
      <c r="AQ8030" s="419"/>
      <c r="AR8030" s="419"/>
      <c r="AS8030" s="419"/>
      <c r="AT8030" s="419"/>
      <c r="AU8030" s="419"/>
      <c r="AV8030" s="419"/>
      <c r="AX8030" s="419"/>
      <c r="AY8030" s="419"/>
      <c r="AZ8030" s="419"/>
      <c r="BB8030" s="419"/>
      <c r="BC8030" s="419"/>
      <c r="BD8030" s="419"/>
      <c r="BF8030" s="419"/>
      <c r="BG8030" s="419"/>
      <c r="BH8030" s="419"/>
      <c r="BJ8030" s="419"/>
      <c r="BK8030" s="419"/>
      <c r="BL8030" s="419"/>
      <c r="BN8030" s="419"/>
      <c r="BO8030" s="419"/>
      <c r="BP8030" s="419"/>
      <c r="BR8030" s="419"/>
      <c r="BS8030" s="419"/>
      <c r="BT8030" s="419"/>
      <c r="BV8030" s="419"/>
      <c r="BW8030" s="419"/>
      <c r="BX8030" s="397"/>
      <c r="BZ8030" s="449"/>
      <c r="CB8030" s="419"/>
      <c r="CC8030" s="419"/>
      <c r="CD8030" s="419"/>
      <c r="CF8030" s="419"/>
      <c r="CG8030" s="419"/>
      <c r="CH8030" s="419"/>
    </row>
    <row r="8031" spans="3:86" ht="21" thickBot="1">
      <c r="C8031" s="425"/>
      <c r="P8031" s="431"/>
      <c r="R8031" s="419"/>
      <c r="S8031" s="446"/>
      <c r="T8031" s="419"/>
      <c r="V8031" s="196"/>
      <c r="W8031" s="419"/>
      <c r="X8031" s="419"/>
      <c r="Z8031" s="419"/>
      <c r="AA8031" s="419"/>
      <c r="AB8031" s="419"/>
      <c r="AD8031" s="419"/>
      <c r="AE8031" s="419"/>
      <c r="AF8031" s="419"/>
      <c r="AH8031" s="419"/>
      <c r="AI8031" s="419"/>
      <c r="AJ8031" s="419"/>
      <c r="AL8031" s="419"/>
      <c r="AM8031" s="419"/>
      <c r="AN8031" s="403"/>
      <c r="AO8031" s="419"/>
      <c r="AP8031" s="419"/>
      <c r="AQ8031" s="419"/>
      <c r="AR8031" s="419"/>
      <c r="AS8031" s="419"/>
      <c r="AT8031" s="419"/>
      <c r="AU8031" s="419"/>
      <c r="AV8031" s="419"/>
      <c r="AX8031" s="419"/>
      <c r="AY8031" s="419"/>
      <c r="AZ8031" s="419"/>
      <c r="BB8031" s="419"/>
      <c r="BC8031" s="419"/>
      <c r="BD8031" s="419"/>
      <c r="BF8031" s="419"/>
      <c r="BG8031" s="419"/>
      <c r="BH8031" s="419"/>
      <c r="BJ8031" s="419"/>
      <c r="BK8031" s="419"/>
      <c r="BL8031" s="419"/>
      <c r="BN8031" s="419"/>
      <c r="BO8031" s="419"/>
      <c r="BP8031" s="419"/>
      <c r="BR8031" s="419"/>
      <c r="BS8031" s="419"/>
      <c r="BT8031" s="419"/>
      <c r="BV8031" s="419"/>
      <c r="BW8031" s="419"/>
      <c r="BX8031" s="397"/>
      <c r="BZ8031" s="449"/>
      <c r="CB8031" s="419"/>
      <c r="CC8031" s="419"/>
      <c r="CD8031" s="419"/>
      <c r="CF8031" s="419"/>
      <c r="CG8031" s="419"/>
      <c r="CH8031" s="419"/>
    </row>
    <row r="8032" spans="3:86" ht="21" thickBot="1">
      <c r="C8032" s="425"/>
      <c r="P8032" s="431"/>
      <c r="R8032" s="419"/>
      <c r="S8032" s="446"/>
      <c r="T8032" s="419"/>
      <c r="V8032" s="196"/>
      <c r="W8032" s="419"/>
      <c r="X8032" s="419"/>
      <c r="Z8032" s="419"/>
      <c r="AA8032" s="419"/>
      <c r="AB8032" s="419"/>
      <c r="AD8032" s="419"/>
      <c r="AE8032" s="419"/>
      <c r="AF8032" s="419"/>
      <c r="AH8032" s="419"/>
      <c r="AI8032" s="419"/>
      <c r="AJ8032" s="419"/>
      <c r="AL8032" s="419"/>
      <c r="AM8032" s="419"/>
      <c r="AN8032" s="403"/>
      <c r="AO8032" s="419"/>
      <c r="AP8032" s="419"/>
      <c r="AQ8032" s="419"/>
      <c r="AR8032" s="419"/>
      <c r="AS8032" s="419"/>
      <c r="AT8032" s="419"/>
      <c r="AU8032" s="419"/>
      <c r="AV8032" s="419"/>
      <c r="AX8032" s="419"/>
      <c r="AY8032" s="419"/>
      <c r="AZ8032" s="419"/>
      <c r="BB8032" s="419"/>
      <c r="BC8032" s="419"/>
      <c r="BD8032" s="419"/>
      <c r="BF8032" s="419"/>
      <c r="BG8032" s="419"/>
      <c r="BH8032" s="419"/>
      <c r="BJ8032" s="419"/>
      <c r="BK8032" s="419"/>
      <c r="BL8032" s="419"/>
      <c r="BN8032" s="419"/>
      <c r="BO8032" s="419"/>
      <c r="BP8032" s="419"/>
      <c r="BR8032" s="419"/>
      <c r="BS8032" s="419"/>
      <c r="BT8032" s="419"/>
      <c r="BV8032" s="419"/>
      <c r="BW8032" s="419"/>
      <c r="BX8032" s="397"/>
      <c r="BZ8032" s="449"/>
      <c r="CB8032" s="419"/>
      <c r="CC8032" s="419"/>
      <c r="CD8032" s="419"/>
      <c r="CF8032" s="419"/>
      <c r="CG8032" s="419"/>
      <c r="CH8032" s="419"/>
    </row>
    <row r="8033" spans="3:86" ht="21" thickBot="1">
      <c r="C8033" s="425"/>
      <c r="P8033" s="431"/>
      <c r="R8033" s="419"/>
      <c r="S8033" s="446"/>
      <c r="T8033" s="419"/>
      <c r="V8033" s="196"/>
      <c r="W8033" s="419"/>
      <c r="X8033" s="419"/>
      <c r="Z8033" s="419"/>
      <c r="AA8033" s="419"/>
      <c r="AB8033" s="419"/>
      <c r="AD8033" s="419"/>
      <c r="AE8033" s="419"/>
      <c r="AF8033" s="419"/>
      <c r="AH8033" s="419"/>
      <c r="AI8033" s="419"/>
      <c r="AJ8033" s="419"/>
      <c r="AL8033" s="419"/>
      <c r="AM8033" s="419"/>
      <c r="AN8033" s="403"/>
      <c r="AO8033" s="419"/>
      <c r="AP8033" s="419"/>
      <c r="AQ8033" s="419"/>
      <c r="AR8033" s="419"/>
      <c r="AS8033" s="419"/>
      <c r="AT8033" s="419"/>
      <c r="AU8033" s="419"/>
      <c r="AV8033" s="419"/>
      <c r="AX8033" s="419"/>
      <c r="AY8033" s="419"/>
      <c r="AZ8033" s="419"/>
      <c r="BB8033" s="419"/>
      <c r="BC8033" s="419"/>
      <c r="BD8033" s="419"/>
      <c r="BF8033" s="419"/>
      <c r="BG8033" s="419"/>
      <c r="BH8033" s="419"/>
      <c r="BJ8033" s="419"/>
      <c r="BK8033" s="419"/>
      <c r="BL8033" s="419"/>
      <c r="BN8033" s="419"/>
      <c r="BO8033" s="419"/>
      <c r="BP8033" s="419"/>
      <c r="BR8033" s="419"/>
      <c r="BS8033" s="419"/>
      <c r="BT8033" s="419"/>
      <c r="BV8033" s="419"/>
      <c r="BW8033" s="419"/>
      <c r="BX8033" s="397"/>
      <c r="BZ8033" s="449"/>
      <c r="CB8033" s="419"/>
      <c r="CC8033" s="419"/>
      <c r="CD8033" s="419"/>
      <c r="CF8033" s="419"/>
      <c r="CG8033" s="419"/>
      <c r="CH8033" s="419"/>
    </row>
    <row r="8034" spans="3:86" ht="21" thickBot="1">
      <c r="C8034" s="425"/>
      <c r="P8034" s="431"/>
      <c r="R8034" s="419"/>
      <c r="S8034" s="446"/>
      <c r="T8034" s="419"/>
      <c r="V8034" s="196"/>
      <c r="W8034" s="419"/>
      <c r="X8034" s="419"/>
      <c r="Z8034" s="419"/>
      <c r="AA8034" s="419"/>
      <c r="AB8034" s="419"/>
      <c r="AD8034" s="419"/>
      <c r="AE8034" s="419"/>
      <c r="AF8034" s="419"/>
      <c r="AH8034" s="419"/>
      <c r="AI8034" s="419"/>
      <c r="AJ8034" s="419"/>
      <c r="AL8034" s="419"/>
      <c r="AM8034" s="419"/>
      <c r="AN8034" s="403"/>
      <c r="AO8034" s="419"/>
      <c r="AP8034" s="419"/>
      <c r="AQ8034" s="419"/>
      <c r="AR8034" s="419"/>
      <c r="AS8034" s="419"/>
      <c r="AT8034" s="419"/>
      <c r="AU8034" s="419"/>
      <c r="AV8034" s="419"/>
      <c r="AX8034" s="419"/>
      <c r="AY8034" s="419"/>
      <c r="AZ8034" s="419"/>
      <c r="BB8034" s="419"/>
      <c r="BC8034" s="419"/>
      <c r="BD8034" s="419"/>
      <c r="BF8034" s="419"/>
      <c r="BG8034" s="419"/>
      <c r="BH8034" s="419"/>
      <c r="BJ8034" s="419"/>
      <c r="BK8034" s="419"/>
      <c r="BL8034" s="419"/>
      <c r="BN8034" s="419"/>
      <c r="BO8034" s="419"/>
      <c r="BP8034" s="419"/>
      <c r="BR8034" s="419"/>
      <c r="BS8034" s="419"/>
      <c r="BT8034" s="419"/>
      <c r="BV8034" s="419"/>
      <c r="BW8034" s="419"/>
      <c r="BX8034" s="397"/>
      <c r="BZ8034" s="449"/>
      <c r="CB8034" s="419"/>
      <c r="CC8034" s="419"/>
      <c r="CD8034" s="419"/>
      <c r="CF8034" s="419"/>
      <c r="CG8034" s="419"/>
      <c r="CH8034" s="419"/>
    </row>
    <row r="8035" spans="3:86" ht="21" thickBot="1">
      <c r="C8035" s="425"/>
      <c r="P8035" s="431"/>
      <c r="R8035" s="419"/>
      <c r="S8035" s="446"/>
      <c r="T8035" s="419"/>
      <c r="V8035" s="196"/>
      <c r="W8035" s="419"/>
      <c r="X8035" s="419"/>
      <c r="Z8035" s="419"/>
      <c r="AA8035" s="419"/>
      <c r="AB8035" s="419"/>
      <c r="AD8035" s="419"/>
      <c r="AE8035" s="419"/>
      <c r="AF8035" s="419"/>
      <c r="AH8035" s="419"/>
      <c r="AI8035" s="419"/>
      <c r="AJ8035" s="419"/>
      <c r="AL8035" s="419"/>
      <c r="AM8035" s="419"/>
      <c r="AN8035" s="403"/>
      <c r="AO8035" s="419"/>
      <c r="AP8035" s="419"/>
      <c r="AQ8035" s="419"/>
      <c r="AR8035" s="419"/>
      <c r="AS8035" s="419"/>
      <c r="AT8035" s="419"/>
      <c r="AU8035" s="419"/>
      <c r="AV8035" s="419"/>
      <c r="AX8035" s="419"/>
      <c r="AY8035" s="419"/>
      <c r="AZ8035" s="419"/>
      <c r="BB8035" s="419"/>
      <c r="BC8035" s="419"/>
      <c r="BD8035" s="419"/>
      <c r="BF8035" s="419"/>
      <c r="BG8035" s="419"/>
      <c r="BH8035" s="419"/>
      <c r="BJ8035" s="419"/>
      <c r="BK8035" s="419"/>
      <c r="BL8035" s="419"/>
      <c r="BN8035" s="419"/>
      <c r="BO8035" s="419"/>
      <c r="BP8035" s="419"/>
      <c r="BR8035" s="419"/>
      <c r="BS8035" s="419"/>
      <c r="BT8035" s="419"/>
      <c r="BV8035" s="419"/>
      <c r="BW8035" s="419"/>
      <c r="BX8035" s="397"/>
      <c r="BZ8035" s="449"/>
      <c r="CB8035" s="419"/>
      <c r="CC8035" s="419"/>
      <c r="CD8035" s="419"/>
      <c r="CF8035" s="419"/>
      <c r="CG8035" s="419"/>
      <c r="CH8035" s="419"/>
    </row>
    <row r="8036" spans="3:86" ht="21" thickBot="1">
      <c r="C8036" s="425"/>
      <c r="P8036" s="431"/>
      <c r="R8036" s="419"/>
      <c r="S8036" s="446"/>
      <c r="T8036" s="419"/>
      <c r="V8036" s="196"/>
      <c r="W8036" s="419"/>
      <c r="X8036" s="419"/>
      <c r="Z8036" s="419"/>
      <c r="AA8036" s="419"/>
      <c r="AB8036" s="419"/>
      <c r="AD8036" s="419"/>
      <c r="AE8036" s="419"/>
      <c r="AF8036" s="419"/>
      <c r="AH8036" s="419"/>
      <c r="AI8036" s="419"/>
      <c r="AJ8036" s="419"/>
      <c r="AL8036" s="419"/>
      <c r="AM8036" s="419"/>
      <c r="AN8036" s="403"/>
      <c r="AO8036" s="419"/>
      <c r="AP8036" s="419"/>
      <c r="AQ8036" s="419"/>
      <c r="AR8036" s="419"/>
      <c r="AS8036" s="419"/>
      <c r="AT8036" s="419"/>
      <c r="AU8036" s="419"/>
      <c r="AV8036" s="419"/>
      <c r="AX8036" s="419"/>
      <c r="AY8036" s="419"/>
      <c r="AZ8036" s="419"/>
      <c r="BB8036" s="419"/>
      <c r="BC8036" s="419"/>
      <c r="BD8036" s="419"/>
      <c r="BF8036" s="419"/>
      <c r="BG8036" s="419"/>
      <c r="BH8036" s="419"/>
      <c r="BJ8036" s="419"/>
      <c r="BK8036" s="419"/>
      <c r="BL8036" s="419"/>
      <c r="BN8036" s="419"/>
      <c r="BO8036" s="419"/>
      <c r="BP8036" s="419"/>
      <c r="BR8036" s="419"/>
      <c r="BS8036" s="419"/>
      <c r="BT8036" s="419"/>
      <c r="BV8036" s="419"/>
      <c r="BW8036" s="419"/>
      <c r="BX8036" s="397"/>
      <c r="BZ8036" s="449"/>
      <c r="CB8036" s="419"/>
      <c r="CC8036" s="419"/>
      <c r="CD8036" s="419"/>
      <c r="CF8036" s="419"/>
      <c r="CG8036" s="419"/>
      <c r="CH8036" s="419"/>
    </row>
    <row r="8037" spans="3:86" ht="21" thickBot="1">
      <c r="C8037" s="425"/>
      <c r="P8037" s="431"/>
      <c r="R8037" s="419"/>
      <c r="S8037" s="446"/>
      <c r="T8037" s="419"/>
      <c r="V8037" s="196"/>
      <c r="W8037" s="419"/>
      <c r="X8037" s="419"/>
      <c r="Z8037" s="419"/>
      <c r="AA8037" s="419"/>
      <c r="AB8037" s="419"/>
      <c r="AD8037" s="419"/>
      <c r="AE8037" s="419"/>
      <c r="AF8037" s="419"/>
      <c r="AH8037" s="419"/>
      <c r="AI8037" s="419"/>
      <c r="AJ8037" s="419"/>
      <c r="AL8037" s="419"/>
      <c r="AM8037" s="419"/>
      <c r="AN8037" s="403"/>
      <c r="AO8037" s="419"/>
      <c r="AP8037" s="419"/>
      <c r="AQ8037" s="419"/>
      <c r="AR8037" s="419"/>
      <c r="AS8037" s="419"/>
      <c r="AT8037" s="419"/>
      <c r="AU8037" s="419"/>
      <c r="AV8037" s="419"/>
      <c r="AX8037" s="419"/>
      <c r="AY8037" s="419"/>
      <c r="AZ8037" s="419"/>
      <c r="BB8037" s="419"/>
      <c r="BC8037" s="419"/>
      <c r="BD8037" s="419"/>
      <c r="BF8037" s="419"/>
      <c r="BG8037" s="419"/>
      <c r="BH8037" s="419"/>
      <c r="BJ8037" s="419"/>
      <c r="BK8037" s="419"/>
      <c r="BL8037" s="419"/>
      <c r="BN8037" s="419"/>
      <c r="BO8037" s="419"/>
      <c r="BP8037" s="419"/>
      <c r="BR8037" s="419"/>
      <c r="BS8037" s="419"/>
      <c r="BT8037" s="419"/>
      <c r="BV8037" s="419"/>
      <c r="BW8037" s="419"/>
      <c r="BX8037" s="397"/>
      <c r="BZ8037" s="449"/>
      <c r="CB8037" s="419"/>
      <c r="CC8037" s="419"/>
      <c r="CD8037" s="419"/>
      <c r="CF8037" s="419"/>
      <c r="CG8037" s="419"/>
      <c r="CH8037" s="419"/>
    </row>
    <row r="8038" spans="3:86" ht="21" thickBot="1">
      <c r="C8038" s="425"/>
      <c r="P8038" s="431"/>
      <c r="R8038" s="419"/>
      <c r="S8038" s="446"/>
      <c r="T8038" s="419"/>
      <c r="V8038" s="196"/>
      <c r="W8038" s="419"/>
      <c r="X8038" s="419"/>
      <c r="Z8038" s="419"/>
      <c r="AA8038" s="419"/>
      <c r="AB8038" s="419"/>
      <c r="AD8038" s="419"/>
      <c r="AE8038" s="419"/>
      <c r="AF8038" s="419"/>
      <c r="AH8038" s="419"/>
      <c r="AI8038" s="419"/>
      <c r="AJ8038" s="419"/>
      <c r="AL8038" s="419"/>
      <c r="AM8038" s="419"/>
      <c r="AN8038" s="403"/>
      <c r="AO8038" s="419"/>
      <c r="AP8038" s="419"/>
      <c r="AQ8038" s="419"/>
      <c r="AR8038" s="419"/>
      <c r="AS8038" s="419"/>
      <c r="AT8038" s="419"/>
      <c r="AU8038" s="419"/>
      <c r="AV8038" s="419"/>
      <c r="AX8038" s="419"/>
      <c r="AY8038" s="419"/>
      <c r="AZ8038" s="419"/>
      <c r="BB8038" s="419"/>
      <c r="BC8038" s="419"/>
      <c r="BD8038" s="419"/>
      <c r="BF8038" s="419"/>
      <c r="BG8038" s="419"/>
      <c r="BH8038" s="419"/>
      <c r="BJ8038" s="419"/>
      <c r="BK8038" s="419"/>
      <c r="BL8038" s="419"/>
      <c r="BN8038" s="419"/>
      <c r="BO8038" s="419"/>
      <c r="BP8038" s="419"/>
      <c r="BR8038" s="419"/>
      <c r="BS8038" s="419"/>
      <c r="BT8038" s="419"/>
      <c r="BV8038" s="419"/>
      <c r="BW8038" s="419"/>
      <c r="BX8038" s="397"/>
      <c r="BZ8038" s="449"/>
      <c r="CB8038" s="419"/>
      <c r="CC8038" s="419"/>
      <c r="CD8038" s="419"/>
      <c r="CF8038" s="419"/>
      <c r="CG8038" s="419"/>
      <c r="CH8038" s="419"/>
    </row>
    <row r="8039" spans="3:86" ht="21" thickBot="1">
      <c r="C8039" s="425"/>
      <c r="P8039" s="431"/>
      <c r="R8039" s="419"/>
      <c r="S8039" s="446"/>
      <c r="T8039" s="419"/>
      <c r="V8039" s="196"/>
      <c r="W8039" s="419"/>
      <c r="X8039" s="419"/>
      <c r="Z8039" s="419"/>
      <c r="AA8039" s="419"/>
      <c r="AB8039" s="419"/>
      <c r="AD8039" s="419"/>
      <c r="AE8039" s="419"/>
      <c r="AF8039" s="419"/>
      <c r="AH8039" s="419"/>
      <c r="AI8039" s="419"/>
      <c r="AJ8039" s="419"/>
      <c r="AL8039" s="419"/>
      <c r="AM8039" s="419"/>
      <c r="AN8039" s="403"/>
      <c r="AO8039" s="419"/>
      <c r="AP8039" s="419"/>
      <c r="AQ8039" s="419"/>
      <c r="AR8039" s="419"/>
      <c r="AS8039" s="419"/>
      <c r="AT8039" s="419"/>
      <c r="AU8039" s="419"/>
      <c r="AV8039" s="419"/>
      <c r="AX8039" s="419"/>
      <c r="AY8039" s="419"/>
      <c r="AZ8039" s="419"/>
      <c r="BB8039" s="419"/>
      <c r="BC8039" s="419"/>
      <c r="BD8039" s="419"/>
      <c r="BF8039" s="419"/>
      <c r="BG8039" s="419"/>
      <c r="BH8039" s="419"/>
      <c r="BJ8039" s="419"/>
      <c r="BK8039" s="419"/>
      <c r="BL8039" s="419"/>
      <c r="BN8039" s="419"/>
      <c r="BO8039" s="419"/>
      <c r="BP8039" s="419"/>
      <c r="BR8039" s="419"/>
      <c r="BS8039" s="419"/>
      <c r="BT8039" s="419"/>
      <c r="BV8039" s="419"/>
      <c r="BW8039" s="419"/>
      <c r="BX8039" s="397"/>
      <c r="BZ8039" s="449"/>
      <c r="CB8039" s="419"/>
      <c r="CC8039" s="419"/>
      <c r="CD8039" s="419"/>
      <c r="CF8039" s="419"/>
      <c r="CG8039" s="419"/>
      <c r="CH8039" s="419"/>
    </row>
    <row r="8040" spans="3:86" ht="21" thickBot="1">
      <c r="C8040" s="425"/>
      <c r="P8040" s="431"/>
      <c r="R8040" s="419"/>
      <c r="S8040" s="446"/>
      <c r="T8040" s="419"/>
      <c r="V8040" s="196"/>
      <c r="W8040" s="419"/>
      <c r="X8040" s="419"/>
      <c r="Z8040" s="419"/>
      <c r="AA8040" s="419"/>
      <c r="AB8040" s="419"/>
      <c r="AD8040" s="419"/>
      <c r="AE8040" s="419"/>
      <c r="AF8040" s="419"/>
      <c r="AH8040" s="419"/>
      <c r="AI8040" s="419"/>
      <c r="AJ8040" s="419"/>
      <c r="AL8040" s="419"/>
      <c r="AM8040" s="419"/>
      <c r="AN8040" s="403"/>
      <c r="AO8040" s="419"/>
      <c r="AP8040" s="419"/>
      <c r="AQ8040" s="419"/>
      <c r="AR8040" s="419"/>
      <c r="AS8040" s="419"/>
      <c r="AT8040" s="419"/>
      <c r="AU8040" s="419"/>
      <c r="AV8040" s="419"/>
      <c r="AX8040" s="419"/>
      <c r="AY8040" s="419"/>
      <c r="AZ8040" s="419"/>
      <c r="BB8040" s="419"/>
      <c r="BC8040" s="419"/>
      <c r="BD8040" s="419"/>
      <c r="BF8040" s="419"/>
      <c r="BG8040" s="419"/>
      <c r="BH8040" s="419"/>
      <c r="BJ8040" s="419"/>
      <c r="BK8040" s="419"/>
      <c r="BL8040" s="419"/>
      <c r="BN8040" s="419"/>
      <c r="BO8040" s="419"/>
      <c r="BP8040" s="419"/>
      <c r="BR8040" s="419"/>
      <c r="BS8040" s="419"/>
      <c r="BT8040" s="419"/>
      <c r="BV8040" s="419"/>
      <c r="BW8040" s="419"/>
      <c r="BX8040" s="397"/>
      <c r="BZ8040" s="449"/>
      <c r="CB8040" s="419"/>
      <c r="CC8040" s="419"/>
      <c r="CD8040" s="419"/>
      <c r="CF8040" s="419"/>
      <c r="CG8040" s="419"/>
      <c r="CH8040" s="419"/>
    </row>
    <row r="8041" spans="3:86" ht="21" thickBot="1">
      <c r="C8041" s="425"/>
      <c r="P8041" s="431"/>
      <c r="R8041" s="419"/>
      <c r="S8041" s="446"/>
      <c r="T8041" s="419"/>
      <c r="V8041" s="196"/>
      <c r="W8041" s="419"/>
      <c r="X8041" s="419"/>
      <c r="Z8041" s="419"/>
      <c r="AA8041" s="419"/>
      <c r="AB8041" s="419"/>
      <c r="AD8041" s="419"/>
      <c r="AE8041" s="419"/>
      <c r="AF8041" s="419"/>
      <c r="AH8041" s="419"/>
      <c r="AI8041" s="419"/>
      <c r="AJ8041" s="419"/>
      <c r="AL8041" s="419"/>
      <c r="AM8041" s="419"/>
      <c r="AN8041" s="403"/>
      <c r="AO8041" s="419"/>
      <c r="AP8041" s="419"/>
      <c r="AQ8041" s="419"/>
      <c r="AR8041" s="419"/>
      <c r="AS8041" s="419"/>
      <c r="AT8041" s="419"/>
      <c r="AU8041" s="419"/>
      <c r="AV8041" s="419"/>
      <c r="AX8041" s="419"/>
      <c r="AY8041" s="419"/>
      <c r="AZ8041" s="419"/>
      <c r="BB8041" s="419"/>
      <c r="BC8041" s="419"/>
      <c r="BD8041" s="419"/>
      <c r="BF8041" s="419"/>
      <c r="BG8041" s="419"/>
      <c r="BH8041" s="419"/>
      <c r="BJ8041" s="419"/>
      <c r="BK8041" s="419"/>
      <c r="BL8041" s="419"/>
      <c r="BN8041" s="419"/>
      <c r="BO8041" s="419"/>
      <c r="BP8041" s="419"/>
      <c r="BR8041" s="419"/>
      <c r="BS8041" s="419"/>
      <c r="BT8041" s="419"/>
      <c r="BV8041" s="419"/>
      <c r="BW8041" s="419"/>
      <c r="BX8041" s="397"/>
      <c r="BZ8041" s="449"/>
      <c r="CB8041" s="419"/>
      <c r="CC8041" s="419"/>
      <c r="CD8041" s="419"/>
      <c r="CF8041" s="419"/>
      <c r="CG8041" s="419"/>
      <c r="CH8041" s="419"/>
    </row>
    <row r="8042" spans="3:86" ht="21" thickBot="1">
      <c r="C8042" s="425"/>
      <c r="P8042" s="431"/>
      <c r="R8042" s="419"/>
      <c r="S8042" s="446"/>
      <c r="T8042" s="419"/>
      <c r="V8042" s="196"/>
      <c r="W8042" s="419"/>
      <c r="X8042" s="419"/>
      <c r="Z8042" s="419"/>
      <c r="AA8042" s="419"/>
      <c r="AB8042" s="419"/>
      <c r="AD8042" s="419"/>
      <c r="AE8042" s="419"/>
      <c r="AF8042" s="419"/>
      <c r="AH8042" s="419"/>
      <c r="AI8042" s="419"/>
      <c r="AJ8042" s="419"/>
      <c r="AL8042" s="419"/>
      <c r="AM8042" s="419"/>
      <c r="AN8042" s="403"/>
      <c r="AO8042" s="419"/>
      <c r="AP8042" s="419"/>
      <c r="AQ8042" s="419"/>
      <c r="AR8042" s="419"/>
      <c r="AS8042" s="419"/>
      <c r="AT8042" s="419"/>
      <c r="AU8042" s="419"/>
      <c r="AV8042" s="419"/>
      <c r="AX8042" s="419"/>
      <c r="AY8042" s="419"/>
      <c r="AZ8042" s="419"/>
      <c r="BB8042" s="419"/>
      <c r="BC8042" s="419"/>
      <c r="BD8042" s="419"/>
      <c r="BF8042" s="419"/>
      <c r="BG8042" s="419"/>
      <c r="BH8042" s="419"/>
      <c r="BJ8042" s="419"/>
      <c r="BK8042" s="419"/>
      <c r="BL8042" s="419"/>
      <c r="BN8042" s="419"/>
      <c r="BO8042" s="419"/>
      <c r="BP8042" s="419"/>
      <c r="BR8042" s="419"/>
      <c r="BS8042" s="419"/>
      <c r="BT8042" s="419"/>
      <c r="BV8042" s="419"/>
      <c r="BW8042" s="419"/>
      <c r="BX8042" s="397"/>
      <c r="BZ8042" s="449"/>
      <c r="CB8042" s="419"/>
      <c r="CC8042" s="419"/>
      <c r="CD8042" s="419"/>
      <c r="CF8042" s="419"/>
      <c r="CG8042" s="419"/>
      <c r="CH8042" s="419"/>
    </row>
    <row r="8043" spans="3:86" ht="21" thickBot="1">
      <c r="C8043" s="425"/>
      <c r="P8043" s="431"/>
      <c r="R8043" s="419"/>
      <c r="S8043" s="446"/>
      <c r="T8043" s="419"/>
      <c r="V8043" s="196"/>
      <c r="W8043" s="419"/>
      <c r="X8043" s="419"/>
      <c r="Z8043" s="419"/>
      <c r="AA8043" s="419"/>
      <c r="AB8043" s="419"/>
      <c r="AD8043" s="419"/>
      <c r="AE8043" s="419"/>
      <c r="AF8043" s="419"/>
      <c r="AH8043" s="419"/>
      <c r="AI8043" s="419"/>
      <c r="AJ8043" s="419"/>
      <c r="AL8043" s="419"/>
      <c r="AM8043" s="419"/>
      <c r="AN8043" s="403"/>
      <c r="AO8043" s="419"/>
      <c r="AP8043" s="419"/>
      <c r="AQ8043" s="419"/>
      <c r="AR8043" s="419"/>
      <c r="AS8043" s="419"/>
      <c r="AT8043" s="419"/>
      <c r="AU8043" s="419"/>
      <c r="AV8043" s="419"/>
      <c r="AX8043" s="419"/>
      <c r="AY8043" s="419"/>
      <c r="AZ8043" s="419"/>
      <c r="BB8043" s="419"/>
      <c r="BC8043" s="419"/>
      <c r="BD8043" s="419"/>
      <c r="BF8043" s="419"/>
      <c r="BG8043" s="419"/>
      <c r="BH8043" s="419"/>
      <c r="BJ8043" s="419"/>
      <c r="BK8043" s="419"/>
      <c r="BL8043" s="419"/>
      <c r="BN8043" s="419"/>
      <c r="BO8043" s="419"/>
      <c r="BP8043" s="419"/>
      <c r="BR8043" s="419"/>
      <c r="BS8043" s="419"/>
      <c r="BT8043" s="419"/>
      <c r="BV8043" s="419"/>
      <c r="BW8043" s="419"/>
      <c r="BX8043" s="397"/>
      <c r="BZ8043" s="449"/>
      <c r="CB8043" s="419"/>
      <c r="CC8043" s="419"/>
      <c r="CD8043" s="419"/>
      <c r="CF8043" s="419"/>
      <c r="CG8043" s="419"/>
      <c r="CH8043" s="419"/>
    </row>
    <row r="8044" spans="3:86" ht="21" thickBot="1">
      <c r="C8044" s="425"/>
      <c r="P8044" s="431"/>
      <c r="R8044" s="419"/>
      <c r="S8044" s="446"/>
      <c r="T8044" s="419"/>
      <c r="V8044" s="196"/>
      <c r="W8044" s="419"/>
      <c r="X8044" s="419"/>
      <c r="Z8044" s="419"/>
      <c r="AA8044" s="419"/>
      <c r="AB8044" s="419"/>
      <c r="AD8044" s="419"/>
      <c r="AE8044" s="419"/>
      <c r="AF8044" s="419"/>
      <c r="AH8044" s="419"/>
      <c r="AI8044" s="419"/>
      <c r="AJ8044" s="419"/>
      <c r="AL8044" s="419"/>
      <c r="AM8044" s="419"/>
      <c r="AN8044" s="403"/>
      <c r="AO8044" s="419"/>
      <c r="AP8044" s="419"/>
      <c r="AQ8044" s="419"/>
      <c r="AR8044" s="419"/>
      <c r="AS8044" s="419"/>
      <c r="AT8044" s="419"/>
      <c r="AU8044" s="419"/>
      <c r="AV8044" s="419"/>
      <c r="AX8044" s="419"/>
      <c r="AY8044" s="419"/>
      <c r="AZ8044" s="419"/>
      <c r="BB8044" s="419"/>
      <c r="BC8044" s="419"/>
      <c r="BD8044" s="419"/>
      <c r="BF8044" s="419"/>
      <c r="BG8044" s="419"/>
      <c r="BH8044" s="419"/>
      <c r="BJ8044" s="419"/>
      <c r="BK8044" s="419"/>
      <c r="BL8044" s="419"/>
      <c r="BN8044" s="419"/>
      <c r="BO8044" s="419"/>
      <c r="BP8044" s="419"/>
      <c r="BR8044" s="419"/>
      <c r="BS8044" s="419"/>
      <c r="BT8044" s="419"/>
      <c r="BV8044" s="419"/>
      <c r="BW8044" s="419"/>
      <c r="BX8044" s="397"/>
      <c r="BZ8044" s="449"/>
      <c r="CB8044" s="419"/>
      <c r="CC8044" s="419"/>
      <c r="CD8044" s="419"/>
      <c r="CF8044" s="419"/>
      <c r="CG8044" s="419"/>
      <c r="CH8044" s="419"/>
    </row>
    <row r="8045" spans="3:86" ht="21" thickBot="1">
      <c r="C8045" s="425"/>
      <c r="P8045" s="431"/>
      <c r="R8045" s="419"/>
      <c r="S8045" s="446"/>
      <c r="T8045" s="419"/>
      <c r="V8045" s="196"/>
      <c r="W8045" s="419"/>
      <c r="X8045" s="419"/>
      <c r="Z8045" s="419"/>
      <c r="AA8045" s="419"/>
      <c r="AB8045" s="419"/>
      <c r="AD8045" s="419"/>
      <c r="AE8045" s="419"/>
      <c r="AF8045" s="419"/>
      <c r="AH8045" s="419"/>
      <c r="AI8045" s="419"/>
      <c r="AJ8045" s="419"/>
      <c r="AL8045" s="419"/>
      <c r="AM8045" s="419"/>
      <c r="AN8045" s="403"/>
      <c r="AO8045" s="419"/>
      <c r="AP8045" s="419"/>
      <c r="AQ8045" s="419"/>
      <c r="AR8045" s="419"/>
      <c r="AS8045" s="419"/>
      <c r="AT8045" s="419"/>
      <c r="AU8045" s="419"/>
      <c r="AV8045" s="419"/>
      <c r="AX8045" s="419"/>
      <c r="AY8045" s="419"/>
      <c r="AZ8045" s="419"/>
      <c r="BB8045" s="419"/>
      <c r="BC8045" s="419"/>
      <c r="BD8045" s="419"/>
      <c r="BF8045" s="419"/>
      <c r="BG8045" s="419"/>
      <c r="BH8045" s="419"/>
      <c r="BJ8045" s="419"/>
      <c r="BK8045" s="419"/>
      <c r="BL8045" s="419"/>
      <c r="BN8045" s="419"/>
      <c r="BO8045" s="419"/>
      <c r="BP8045" s="419"/>
      <c r="BR8045" s="419"/>
      <c r="BS8045" s="419"/>
      <c r="BT8045" s="419"/>
      <c r="BV8045" s="419"/>
      <c r="BW8045" s="419"/>
      <c r="BX8045" s="397"/>
      <c r="BZ8045" s="449"/>
      <c r="CB8045" s="419"/>
      <c r="CC8045" s="419"/>
      <c r="CD8045" s="419"/>
      <c r="CF8045" s="419"/>
      <c r="CG8045" s="419"/>
      <c r="CH8045" s="419"/>
    </row>
    <row r="8046" spans="3:86" ht="21" thickBot="1">
      <c r="C8046" s="425"/>
      <c r="P8046" s="431"/>
      <c r="R8046" s="419"/>
      <c r="S8046" s="446"/>
      <c r="T8046" s="419"/>
      <c r="V8046" s="196"/>
      <c r="W8046" s="419"/>
      <c r="X8046" s="419"/>
      <c r="Z8046" s="419"/>
      <c r="AA8046" s="419"/>
      <c r="AB8046" s="419"/>
      <c r="AD8046" s="419"/>
      <c r="AE8046" s="419"/>
      <c r="AF8046" s="419"/>
      <c r="AH8046" s="419"/>
      <c r="AI8046" s="419"/>
      <c r="AJ8046" s="419"/>
      <c r="AL8046" s="419"/>
      <c r="AM8046" s="419"/>
      <c r="AN8046" s="403"/>
      <c r="AO8046" s="419"/>
      <c r="AP8046" s="419"/>
      <c r="AQ8046" s="419"/>
      <c r="AR8046" s="419"/>
      <c r="AS8046" s="419"/>
      <c r="AT8046" s="419"/>
      <c r="AU8046" s="419"/>
      <c r="AV8046" s="419"/>
      <c r="AX8046" s="419"/>
      <c r="AY8046" s="419"/>
      <c r="AZ8046" s="419"/>
      <c r="BB8046" s="419"/>
      <c r="BC8046" s="419"/>
      <c r="BD8046" s="419"/>
      <c r="BF8046" s="419"/>
      <c r="BG8046" s="419"/>
      <c r="BH8046" s="419"/>
      <c r="BJ8046" s="419"/>
      <c r="BK8046" s="419"/>
      <c r="BL8046" s="419"/>
      <c r="BN8046" s="419"/>
      <c r="BO8046" s="419"/>
      <c r="BP8046" s="419"/>
      <c r="BR8046" s="419"/>
      <c r="BS8046" s="419"/>
      <c r="BT8046" s="419"/>
      <c r="BV8046" s="419"/>
      <c r="BW8046" s="419"/>
      <c r="BX8046" s="397"/>
      <c r="BZ8046" s="449"/>
      <c r="CB8046" s="419"/>
      <c r="CC8046" s="419"/>
      <c r="CD8046" s="419"/>
      <c r="CF8046" s="419"/>
      <c r="CG8046" s="419"/>
      <c r="CH8046" s="419"/>
    </row>
    <row r="8047" spans="3:86" ht="21" thickBot="1">
      <c r="C8047" s="425"/>
      <c r="P8047" s="431"/>
      <c r="R8047" s="419"/>
      <c r="S8047" s="446"/>
      <c r="T8047" s="419"/>
      <c r="V8047" s="196"/>
      <c r="W8047" s="419"/>
      <c r="X8047" s="419"/>
      <c r="Z8047" s="419"/>
      <c r="AA8047" s="419"/>
      <c r="AB8047" s="419"/>
      <c r="AD8047" s="419"/>
      <c r="AE8047" s="419"/>
      <c r="AF8047" s="419"/>
      <c r="AH8047" s="419"/>
      <c r="AI8047" s="419"/>
      <c r="AJ8047" s="419"/>
      <c r="AL8047" s="419"/>
      <c r="AM8047" s="419"/>
      <c r="AN8047" s="403"/>
      <c r="AO8047" s="419"/>
      <c r="AP8047" s="419"/>
      <c r="AQ8047" s="419"/>
      <c r="AR8047" s="419"/>
      <c r="AS8047" s="419"/>
      <c r="AT8047" s="419"/>
      <c r="AU8047" s="419"/>
      <c r="AV8047" s="419"/>
      <c r="AX8047" s="419"/>
      <c r="AY8047" s="419"/>
      <c r="AZ8047" s="419"/>
      <c r="BB8047" s="419"/>
      <c r="BC8047" s="419"/>
      <c r="BD8047" s="419"/>
      <c r="BF8047" s="419"/>
      <c r="BG8047" s="419"/>
      <c r="BH8047" s="419"/>
      <c r="BJ8047" s="419"/>
      <c r="BK8047" s="419"/>
      <c r="BL8047" s="419"/>
      <c r="BN8047" s="419"/>
      <c r="BO8047" s="419"/>
      <c r="BP8047" s="419"/>
      <c r="BR8047" s="419"/>
      <c r="BS8047" s="419"/>
      <c r="BT8047" s="419"/>
      <c r="BV8047" s="419"/>
      <c r="BW8047" s="419"/>
      <c r="BX8047" s="397"/>
      <c r="BZ8047" s="449"/>
      <c r="CB8047" s="419"/>
      <c r="CC8047" s="419"/>
      <c r="CD8047" s="419"/>
      <c r="CF8047" s="419"/>
      <c r="CG8047" s="419"/>
      <c r="CH8047" s="419"/>
    </row>
    <row r="8048" spans="3:86" ht="21" thickBot="1">
      <c r="C8048" s="425"/>
      <c r="P8048" s="431"/>
      <c r="R8048" s="419"/>
      <c r="S8048" s="446"/>
      <c r="T8048" s="419"/>
      <c r="V8048" s="196"/>
      <c r="W8048" s="419"/>
      <c r="X8048" s="419"/>
      <c r="Z8048" s="419"/>
      <c r="AA8048" s="419"/>
      <c r="AB8048" s="419"/>
      <c r="AD8048" s="419"/>
      <c r="AE8048" s="419"/>
      <c r="AF8048" s="419"/>
      <c r="AH8048" s="419"/>
      <c r="AI8048" s="419"/>
      <c r="AJ8048" s="419"/>
      <c r="AL8048" s="419"/>
      <c r="AM8048" s="419"/>
      <c r="AN8048" s="403"/>
      <c r="AO8048" s="419"/>
      <c r="AP8048" s="419"/>
      <c r="AQ8048" s="419"/>
      <c r="AR8048" s="419"/>
      <c r="AS8048" s="419"/>
      <c r="AT8048" s="419"/>
      <c r="AU8048" s="419"/>
      <c r="AV8048" s="419"/>
      <c r="AX8048" s="419"/>
      <c r="AY8048" s="419"/>
      <c r="AZ8048" s="419"/>
      <c r="BB8048" s="419"/>
      <c r="BC8048" s="419"/>
      <c r="BD8048" s="419"/>
      <c r="BF8048" s="419"/>
      <c r="BG8048" s="419"/>
      <c r="BH8048" s="419"/>
      <c r="BJ8048" s="419"/>
      <c r="BK8048" s="419"/>
      <c r="BL8048" s="419"/>
      <c r="BN8048" s="419"/>
      <c r="BO8048" s="419"/>
      <c r="BP8048" s="419"/>
      <c r="BR8048" s="419"/>
      <c r="BS8048" s="419"/>
      <c r="BT8048" s="419"/>
      <c r="BV8048" s="419"/>
      <c r="BW8048" s="419"/>
      <c r="BX8048" s="397"/>
      <c r="BZ8048" s="449"/>
      <c r="CB8048" s="419"/>
      <c r="CC8048" s="419"/>
      <c r="CD8048" s="419"/>
      <c r="CF8048" s="419"/>
      <c r="CG8048" s="419"/>
      <c r="CH8048" s="419"/>
    </row>
    <row r="8049" spans="3:86" ht="21" thickBot="1">
      <c r="C8049" s="425"/>
      <c r="P8049" s="431"/>
      <c r="R8049" s="419"/>
      <c r="S8049" s="446"/>
      <c r="T8049" s="419"/>
      <c r="V8049" s="196"/>
      <c r="W8049" s="419"/>
      <c r="X8049" s="419"/>
      <c r="Z8049" s="419"/>
      <c r="AA8049" s="419"/>
      <c r="AB8049" s="419"/>
      <c r="AD8049" s="419"/>
      <c r="AE8049" s="419"/>
      <c r="AF8049" s="419"/>
      <c r="AH8049" s="419"/>
      <c r="AI8049" s="419"/>
      <c r="AJ8049" s="419"/>
      <c r="AL8049" s="419"/>
      <c r="AM8049" s="419"/>
      <c r="AN8049" s="403"/>
      <c r="AO8049" s="419"/>
      <c r="AP8049" s="419"/>
      <c r="AQ8049" s="419"/>
      <c r="AR8049" s="419"/>
      <c r="AS8049" s="419"/>
      <c r="AT8049" s="419"/>
      <c r="AU8049" s="419"/>
      <c r="AV8049" s="419"/>
      <c r="AX8049" s="419"/>
      <c r="AY8049" s="419"/>
      <c r="AZ8049" s="419"/>
      <c r="BB8049" s="419"/>
      <c r="BC8049" s="419"/>
      <c r="BD8049" s="419"/>
      <c r="BF8049" s="419"/>
      <c r="BG8049" s="419"/>
      <c r="BH8049" s="419"/>
      <c r="BJ8049" s="419"/>
      <c r="BK8049" s="419"/>
      <c r="BL8049" s="419"/>
      <c r="BN8049" s="419"/>
      <c r="BO8049" s="419"/>
      <c r="BP8049" s="419"/>
      <c r="BR8049" s="419"/>
      <c r="BS8049" s="419"/>
      <c r="BT8049" s="419"/>
      <c r="BV8049" s="419"/>
      <c r="BW8049" s="419"/>
      <c r="BX8049" s="397"/>
      <c r="BZ8049" s="449"/>
      <c r="CB8049" s="419"/>
      <c r="CC8049" s="419"/>
      <c r="CD8049" s="419"/>
      <c r="CF8049" s="419"/>
      <c r="CG8049" s="419"/>
      <c r="CH8049" s="419"/>
    </row>
    <row r="8050" spans="3:86" ht="21" thickBot="1">
      <c r="C8050" s="425"/>
      <c r="P8050" s="431"/>
      <c r="R8050" s="419"/>
      <c r="S8050" s="446"/>
      <c r="T8050" s="419"/>
      <c r="V8050" s="196"/>
      <c r="W8050" s="419"/>
      <c r="X8050" s="419"/>
      <c r="Z8050" s="419"/>
      <c r="AA8050" s="419"/>
      <c r="AB8050" s="419"/>
      <c r="AD8050" s="419"/>
      <c r="AE8050" s="419"/>
      <c r="AF8050" s="419"/>
      <c r="AH8050" s="419"/>
      <c r="AI8050" s="419"/>
      <c r="AJ8050" s="419"/>
      <c r="AL8050" s="419"/>
      <c r="AM8050" s="419"/>
      <c r="AN8050" s="403"/>
      <c r="AO8050" s="419"/>
      <c r="AP8050" s="419"/>
      <c r="AQ8050" s="419"/>
      <c r="AR8050" s="419"/>
      <c r="AS8050" s="419"/>
      <c r="AT8050" s="419"/>
      <c r="AU8050" s="419"/>
      <c r="AV8050" s="419"/>
      <c r="AX8050" s="419"/>
      <c r="AY8050" s="419"/>
      <c r="AZ8050" s="419"/>
      <c r="BB8050" s="419"/>
      <c r="BC8050" s="419"/>
      <c r="BD8050" s="419"/>
      <c r="BF8050" s="419"/>
      <c r="BG8050" s="419"/>
      <c r="BH8050" s="419"/>
      <c r="BJ8050" s="419"/>
      <c r="BK8050" s="419"/>
      <c r="BL8050" s="419"/>
      <c r="BN8050" s="419"/>
      <c r="BO8050" s="419"/>
      <c r="BP8050" s="419"/>
      <c r="BR8050" s="419"/>
      <c r="BS8050" s="419"/>
      <c r="BT8050" s="419"/>
      <c r="BV8050" s="419"/>
      <c r="BW8050" s="419"/>
      <c r="BX8050" s="397"/>
      <c r="BZ8050" s="449"/>
      <c r="CB8050" s="419"/>
      <c r="CC8050" s="419"/>
      <c r="CD8050" s="419"/>
      <c r="CF8050" s="419"/>
      <c r="CG8050" s="419"/>
      <c r="CH8050" s="419"/>
    </row>
    <row r="8051" spans="3:86" ht="21" thickBot="1">
      <c r="C8051" s="425"/>
      <c r="P8051" s="431"/>
      <c r="R8051" s="419"/>
      <c r="S8051" s="446"/>
      <c r="T8051" s="419"/>
      <c r="V8051" s="196"/>
      <c r="W8051" s="419"/>
      <c r="X8051" s="419"/>
      <c r="Z8051" s="419"/>
      <c r="AA8051" s="419"/>
      <c r="AB8051" s="419"/>
      <c r="AD8051" s="419"/>
      <c r="AE8051" s="419"/>
      <c r="AF8051" s="419"/>
      <c r="AH8051" s="419"/>
      <c r="AI8051" s="419"/>
      <c r="AJ8051" s="419"/>
      <c r="AL8051" s="419"/>
      <c r="AM8051" s="419"/>
      <c r="AN8051" s="403"/>
      <c r="AO8051" s="419"/>
      <c r="AP8051" s="419"/>
      <c r="AQ8051" s="419"/>
      <c r="AR8051" s="419"/>
      <c r="AS8051" s="419"/>
      <c r="AT8051" s="419"/>
      <c r="AU8051" s="419"/>
      <c r="AV8051" s="419"/>
      <c r="AX8051" s="419"/>
      <c r="AY8051" s="419"/>
      <c r="AZ8051" s="419"/>
      <c r="BB8051" s="419"/>
      <c r="BC8051" s="419"/>
      <c r="BD8051" s="419"/>
      <c r="BF8051" s="419"/>
      <c r="BG8051" s="419"/>
      <c r="BH8051" s="419"/>
      <c r="BJ8051" s="419"/>
      <c r="BK8051" s="419"/>
      <c r="BL8051" s="419"/>
      <c r="BN8051" s="419"/>
      <c r="BO8051" s="419"/>
      <c r="BP8051" s="419"/>
      <c r="BR8051" s="419"/>
      <c r="BS8051" s="419"/>
      <c r="BT8051" s="419"/>
      <c r="BV8051" s="419"/>
      <c r="BW8051" s="419"/>
      <c r="BX8051" s="397"/>
      <c r="BZ8051" s="449"/>
      <c r="CB8051" s="419"/>
      <c r="CC8051" s="419"/>
      <c r="CD8051" s="419"/>
      <c r="CF8051" s="419"/>
      <c r="CG8051" s="419"/>
      <c r="CH8051" s="419"/>
    </row>
    <row r="8052" spans="3:86" ht="21" thickBot="1">
      <c r="C8052" s="425"/>
      <c r="P8052" s="431"/>
      <c r="R8052" s="419"/>
      <c r="S8052" s="446"/>
      <c r="T8052" s="419"/>
      <c r="V8052" s="196"/>
      <c r="W8052" s="419"/>
      <c r="X8052" s="419"/>
      <c r="Z8052" s="419"/>
      <c r="AA8052" s="419"/>
      <c r="AB8052" s="419"/>
      <c r="AD8052" s="419"/>
      <c r="AE8052" s="419"/>
      <c r="AF8052" s="419"/>
      <c r="AH8052" s="419"/>
      <c r="AI8052" s="419"/>
      <c r="AJ8052" s="419"/>
      <c r="AL8052" s="419"/>
      <c r="AM8052" s="419"/>
      <c r="AN8052" s="403"/>
      <c r="AO8052" s="419"/>
      <c r="AP8052" s="419"/>
      <c r="AQ8052" s="419"/>
      <c r="AR8052" s="419"/>
      <c r="AS8052" s="419"/>
      <c r="AT8052" s="419"/>
      <c r="AU8052" s="419"/>
      <c r="AV8052" s="419"/>
      <c r="AX8052" s="419"/>
      <c r="AY8052" s="419"/>
      <c r="AZ8052" s="419"/>
      <c r="BB8052" s="419"/>
      <c r="BC8052" s="419"/>
      <c r="BD8052" s="419"/>
      <c r="BF8052" s="419"/>
      <c r="BG8052" s="419"/>
      <c r="BH8052" s="419"/>
      <c r="BJ8052" s="419"/>
      <c r="BK8052" s="419"/>
      <c r="BL8052" s="419"/>
      <c r="BN8052" s="419"/>
      <c r="BO8052" s="419"/>
      <c r="BP8052" s="419"/>
      <c r="BR8052" s="419"/>
      <c r="BS8052" s="419"/>
      <c r="BT8052" s="419"/>
      <c r="BV8052" s="419"/>
      <c r="BW8052" s="419"/>
      <c r="BX8052" s="397"/>
      <c r="BZ8052" s="449"/>
      <c r="CB8052" s="419"/>
      <c r="CC8052" s="419"/>
      <c r="CD8052" s="419"/>
      <c r="CF8052" s="419"/>
      <c r="CG8052" s="419"/>
      <c r="CH8052" s="419"/>
    </row>
    <row r="8053" spans="3:86" ht="21" thickBot="1">
      <c r="C8053" s="425"/>
      <c r="P8053" s="431"/>
      <c r="R8053" s="419"/>
      <c r="S8053" s="446"/>
      <c r="T8053" s="419"/>
      <c r="V8053" s="196"/>
      <c r="W8053" s="419"/>
      <c r="X8053" s="419"/>
      <c r="Z8053" s="419"/>
      <c r="AA8053" s="419"/>
      <c r="AB8053" s="419"/>
      <c r="AD8053" s="419"/>
      <c r="AE8053" s="419"/>
      <c r="AF8053" s="419"/>
      <c r="AH8053" s="419"/>
      <c r="AI8053" s="419"/>
      <c r="AJ8053" s="419"/>
      <c r="AL8053" s="419"/>
      <c r="AM8053" s="419"/>
      <c r="AN8053" s="403"/>
      <c r="AO8053" s="419"/>
      <c r="AP8053" s="419"/>
      <c r="AQ8053" s="419"/>
      <c r="AR8053" s="419"/>
      <c r="AS8053" s="419"/>
      <c r="AT8053" s="419"/>
      <c r="AU8053" s="419"/>
      <c r="AV8053" s="419"/>
      <c r="AX8053" s="419"/>
      <c r="AY8053" s="419"/>
      <c r="AZ8053" s="419"/>
      <c r="BB8053" s="419"/>
      <c r="BC8053" s="419"/>
      <c r="BD8053" s="419"/>
      <c r="BF8053" s="419"/>
      <c r="BG8053" s="419"/>
      <c r="BH8053" s="419"/>
      <c r="BJ8053" s="419"/>
      <c r="BK8053" s="419"/>
      <c r="BL8053" s="419"/>
      <c r="BN8053" s="419"/>
      <c r="BO8053" s="419"/>
      <c r="BP8053" s="419"/>
      <c r="BR8053" s="419"/>
      <c r="BS8053" s="419"/>
      <c r="BT8053" s="419"/>
      <c r="BV8053" s="419"/>
      <c r="BW8053" s="419"/>
      <c r="BX8053" s="397"/>
      <c r="BZ8053" s="449"/>
      <c r="CB8053" s="419"/>
      <c r="CC8053" s="419"/>
      <c r="CD8053" s="419"/>
      <c r="CF8053" s="419"/>
      <c r="CG8053" s="419"/>
      <c r="CH8053" s="419"/>
    </row>
    <row r="8054" spans="3:86" ht="21" thickBot="1">
      <c r="C8054" s="425"/>
      <c r="P8054" s="431"/>
      <c r="R8054" s="419"/>
      <c r="S8054" s="446"/>
      <c r="T8054" s="419"/>
      <c r="V8054" s="196"/>
      <c r="W8054" s="419"/>
      <c r="X8054" s="419"/>
      <c r="Z8054" s="419"/>
      <c r="AA8054" s="419"/>
      <c r="AB8054" s="419"/>
      <c r="AD8054" s="419"/>
      <c r="AE8054" s="419"/>
      <c r="AF8054" s="419"/>
      <c r="AH8054" s="419"/>
      <c r="AI8054" s="419"/>
      <c r="AJ8054" s="419"/>
      <c r="AL8054" s="419"/>
      <c r="AM8054" s="419"/>
      <c r="AN8054" s="403"/>
      <c r="AO8054" s="419"/>
      <c r="AP8054" s="419"/>
      <c r="AQ8054" s="419"/>
      <c r="AR8054" s="419"/>
      <c r="AS8054" s="419"/>
      <c r="AT8054" s="419"/>
      <c r="AU8054" s="419"/>
      <c r="AV8054" s="419"/>
      <c r="AX8054" s="419"/>
      <c r="AY8054" s="419"/>
      <c r="AZ8054" s="419"/>
      <c r="BB8054" s="419"/>
      <c r="BC8054" s="419"/>
      <c r="BD8054" s="419"/>
      <c r="BF8054" s="419"/>
      <c r="BG8054" s="419"/>
      <c r="BH8054" s="419"/>
      <c r="BJ8054" s="419"/>
      <c r="BK8054" s="419"/>
      <c r="BL8054" s="419"/>
      <c r="BN8054" s="419"/>
      <c r="BO8054" s="419"/>
      <c r="BP8054" s="419"/>
      <c r="BR8054" s="419"/>
      <c r="BS8054" s="419"/>
      <c r="BT8054" s="419"/>
      <c r="BV8054" s="419"/>
      <c r="BW8054" s="419"/>
      <c r="BX8054" s="397"/>
      <c r="BZ8054" s="449"/>
      <c r="CB8054" s="419"/>
      <c r="CC8054" s="419"/>
      <c r="CD8054" s="419"/>
      <c r="CF8054" s="419"/>
      <c r="CG8054" s="419"/>
      <c r="CH8054" s="419"/>
    </row>
    <row r="8055" spans="3:86" ht="21" thickBot="1">
      <c r="C8055" s="425"/>
      <c r="P8055" s="431"/>
      <c r="R8055" s="419"/>
      <c r="S8055" s="446"/>
      <c r="T8055" s="419"/>
      <c r="V8055" s="196"/>
      <c r="W8055" s="419"/>
      <c r="X8055" s="419"/>
      <c r="Z8055" s="419"/>
      <c r="AA8055" s="419"/>
      <c r="AB8055" s="419"/>
      <c r="AD8055" s="419"/>
      <c r="AE8055" s="419"/>
      <c r="AF8055" s="419"/>
      <c r="AH8055" s="419"/>
      <c r="AI8055" s="419"/>
      <c r="AJ8055" s="419"/>
      <c r="AL8055" s="419"/>
      <c r="AM8055" s="419"/>
      <c r="AN8055" s="403"/>
      <c r="AO8055" s="419"/>
      <c r="AP8055" s="419"/>
      <c r="AQ8055" s="419"/>
      <c r="AR8055" s="419"/>
      <c r="AS8055" s="419"/>
      <c r="AT8055" s="419"/>
      <c r="AU8055" s="419"/>
      <c r="AV8055" s="419"/>
      <c r="AX8055" s="419"/>
      <c r="AY8055" s="419"/>
      <c r="AZ8055" s="419"/>
      <c r="BB8055" s="419"/>
      <c r="BC8055" s="419"/>
      <c r="BD8055" s="419"/>
      <c r="BF8055" s="419"/>
      <c r="BG8055" s="419"/>
      <c r="BH8055" s="419"/>
      <c r="BJ8055" s="419"/>
      <c r="BK8055" s="419"/>
      <c r="BL8055" s="419"/>
      <c r="BN8055" s="419"/>
      <c r="BO8055" s="419"/>
      <c r="BP8055" s="419"/>
      <c r="BR8055" s="419"/>
      <c r="BS8055" s="419"/>
      <c r="BT8055" s="419"/>
      <c r="BV8055" s="419"/>
      <c r="BW8055" s="419"/>
      <c r="BX8055" s="397"/>
      <c r="BZ8055" s="449"/>
      <c r="CB8055" s="419"/>
      <c r="CC8055" s="419"/>
      <c r="CD8055" s="419"/>
      <c r="CF8055" s="419"/>
      <c r="CG8055" s="419"/>
      <c r="CH8055" s="419"/>
    </row>
    <row r="8056" spans="3:86" ht="21" thickBot="1">
      <c r="C8056" s="425"/>
      <c r="P8056" s="431"/>
      <c r="R8056" s="419"/>
      <c r="S8056" s="446"/>
      <c r="T8056" s="419"/>
      <c r="V8056" s="196"/>
      <c r="W8056" s="419"/>
      <c r="X8056" s="419"/>
      <c r="Z8056" s="419"/>
      <c r="AA8056" s="419"/>
      <c r="AB8056" s="419"/>
      <c r="AD8056" s="419"/>
      <c r="AE8056" s="419"/>
      <c r="AF8056" s="419"/>
      <c r="AH8056" s="419"/>
      <c r="AI8056" s="419"/>
      <c r="AJ8056" s="419"/>
      <c r="AL8056" s="419"/>
      <c r="AM8056" s="419"/>
      <c r="AN8056" s="403"/>
      <c r="AO8056" s="419"/>
      <c r="AP8056" s="419"/>
      <c r="AQ8056" s="419"/>
      <c r="AR8056" s="419"/>
      <c r="AS8056" s="419"/>
      <c r="AT8056" s="419"/>
      <c r="AU8056" s="419"/>
      <c r="AV8056" s="419"/>
      <c r="AX8056" s="419"/>
      <c r="AY8056" s="419"/>
      <c r="AZ8056" s="419"/>
      <c r="BB8056" s="419"/>
      <c r="BC8056" s="419"/>
      <c r="BD8056" s="419"/>
      <c r="BF8056" s="419"/>
      <c r="BG8056" s="419"/>
      <c r="BH8056" s="419"/>
      <c r="BJ8056" s="419"/>
      <c r="BK8056" s="419"/>
      <c r="BL8056" s="419"/>
      <c r="BN8056" s="419"/>
      <c r="BO8056" s="419"/>
      <c r="BP8056" s="419"/>
      <c r="BR8056" s="419"/>
      <c r="BS8056" s="419"/>
      <c r="BT8056" s="419"/>
      <c r="BV8056" s="419"/>
      <c r="BW8056" s="419"/>
      <c r="BX8056" s="397"/>
      <c r="BZ8056" s="449"/>
      <c r="CB8056" s="419"/>
      <c r="CC8056" s="419"/>
      <c r="CD8056" s="419"/>
      <c r="CF8056" s="419"/>
      <c r="CG8056" s="419"/>
      <c r="CH8056" s="419"/>
    </row>
    <row r="8057" spans="3:86" ht="21" thickBot="1">
      <c r="C8057" s="425"/>
      <c r="P8057" s="431"/>
      <c r="R8057" s="419"/>
      <c r="S8057" s="446"/>
      <c r="T8057" s="419"/>
      <c r="V8057" s="196"/>
      <c r="W8057" s="419"/>
      <c r="X8057" s="419"/>
      <c r="Z8057" s="419"/>
      <c r="AA8057" s="419"/>
      <c r="AB8057" s="419"/>
      <c r="AD8057" s="419"/>
      <c r="AE8057" s="419"/>
      <c r="AF8057" s="419"/>
      <c r="AH8057" s="419"/>
      <c r="AI8057" s="419"/>
      <c r="AJ8057" s="419"/>
      <c r="AL8057" s="419"/>
      <c r="AM8057" s="419"/>
      <c r="AN8057" s="403"/>
      <c r="AO8057" s="419"/>
      <c r="AP8057" s="419"/>
      <c r="AQ8057" s="419"/>
      <c r="AR8057" s="419"/>
      <c r="AS8057" s="419"/>
      <c r="AT8057" s="419"/>
      <c r="AU8057" s="419"/>
      <c r="AV8057" s="419"/>
      <c r="AX8057" s="419"/>
      <c r="AY8057" s="419"/>
      <c r="AZ8057" s="419"/>
      <c r="BB8057" s="419"/>
      <c r="BC8057" s="419"/>
      <c r="BD8057" s="419"/>
      <c r="BF8057" s="419"/>
      <c r="BG8057" s="419"/>
      <c r="BH8057" s="419"/>
      <c r="BJ8057" s="419"/>
      <c r="BK8057" s="419"/>
      <c r="BL8057" s="419"/>
      <c r="BN8057" s="419"/>
      <c r="BO8057" s="419"/>
      <c r="BP8057" s="419"/>
      <c r="BR8057" s="419"/>
      <c r="BS8057" s="419"/>
      <c r="BT8057" s="419"/>
      <c r="BV8057" s="419"/>
      <c r="BW8057" s="419"/>
      <c r="BX8057" s="397"/>
      <c r="BZ8057" s="449"/>
      <c r="CB8057" s="419"/>
      <c r="CC8057" s="419"/>
      <c r="CD8057" s="419"/>
      <c r="CF8057" s="419"/>
      <c r="CG8057" s="419"/>
      <c r="CH8057" s="419"/>
    </row>
    <row r="8058" spans="3:86" ht="21" thickBot="1">
      <c r="C8058" s="425"/>
      <c r="P8058" s="431"/>
      <c r="R8058" s="419"/>
      <c r="S8058" s="446"/>
      <c r="T8058" s="419"/>
      <c r="V8058" s="196"/>
      <c r="W8058" s="419"/>
      <c r="X8058" s="419"/>
      <c r="Z8058" s="419"/>
      <c r="AA8058" s="419"/>
      <c r="AB8058" s="419"/>
      <c r="AD8058" s="419"/>
      <c r="AE8058" s="419"/>
      <c r="AF8058" s="419"/>
      <c r="AH8058" s="419"/>
      <c r="AI8058" s="419"/>
      <c r="AJ8058" s="419"/>
      <c r="AL8058" s="419"/>
      <c r="AM8058" s="419"/>
      <c r="AN8058" s="403"/>
      <c r="AO8058" s="419"/>
      <c r="AP8058" s="419"/>
      <c r="AQ8058" s="419"/>
      <c r="AR8058" s="419"/>
      <c r="AS8058" s="419"/>
      <c r="AT8058" s="419"/>
      <c r="AU8058" s="419"/>
      <c r="AV8058" s="419"/>
      <c r="AX8058" s="419"/>
      <c r="AY8058" s="419"/>
      <c r="AZ8058" s="419"/>
      <c r="BB8058" s="419"/>
      <c r="BC8058" s="419"/>
      <c r="BD8058" s="419"/>
      <c r="BF8058" s="419"/>
      <c r="BG8058" s="419"/>
      <c r="BH8058" s="419"/>
      <c r="BJ8058" s="419"/>
      <c r="BK8058" s="419"/>
      <c r="BL8058" s="419"/>
      <c r="BN8058" s="419"/>
      <c r="BO8058" s="419"/>
      <c r="BP8058" s="419"/>
      <c r="BR8058" s="419"/>
      <c r="BS8058" s="419"/>
      <c r="BT8058" s="419"/>
      <c r="BV8058" s="419"/>
      <c r="BW8058" s="419"/>
      <c r="BX8058" s="397"/>
      <c r="BZ8058" s="449"/>
      <c r="CB8058" s="419"/>
      <c r="CC8058" s="419"/>
      <c r="CD8058" s="419"/>
      <c r="CF8058" s="419"/>
      <c r="CG8058" s="419"/>
      <c r="CH8058" s="419"/>
    </row>
    <row r="8059" spans="3:86" ht="21" thickBot="1">
      <c r="C8059" s="425"/>
      <c r="P8059" s="431"/>
      <c r="R8059" s="419"/>
      <c r="S8059" s="446"/>
      <c r="T8059" s="419"/>
      <c r="V8059" s="196"/>
      <c r="W8059" s="419"/>
      <c r="X8059" s="419"/>
      <c r="Z8059" s="419"/>
      <c r="AA8059" s="419"/>
      <c r="AB8059" s="419"/>
      <c r="AD8059" s="419"/>
      <c r="AE8059" s="419"/>
      <c r="AF8059" s="419"/>
      <c r="AH8059" s="419"/>
      <c r="AI8059" s="419"/>
      <c r="AJ8059" s="419"/>
      <c r="AL8059" s="419"/>
      <c r="AM8059" s="419"/>
      <c r="AN8059" s="403"/>
      <c r="AO8059" s="419"/>
      <c r="AP8059" s="419"/>
      <c r="AQ8059" s="419"/>
      <c r="AR8059" s="419"/>
      <c r="AS8059" s="419"/>
      <c r="AT8059" s="419"/>
      <c r="AU8059" s="419"/>
      <c r="AV8059" s="419"/>
      <c r="AX8059" s="419"/>
      <c r="AY8059" s="419"/>
      <c r="AZ8059" s="419"/>
      <c r="BB8059" s="419"/>
      <c r="BC8059" s="419"/>
      <c r="BD8059" s="419"/>
      <c r="BF8059" s="419"/>
      <c r="BG8059" s="419"/>
      <c r="BH8059" s="419"/>
      <c r="BJ8059" s="419"/>
      <c r="BK8059" s="419"/>
      <c r="BL8059" s="419"/>
      <c r="BN8059" s="419"/>
      <c r="BO8059" s="419"/>
      <c r="BP8059" s="419"/>
      <c r="BR8059" s="419"/>
      <c r="BS8059" s="419"/>
      <c r="BT8059" s="419"/>
      <c r="BV8059" s="419"/>
      <c r="BW8059" s="419"/>
      <c r="BX8059" s="397"/>
      <c r="BZ8059" s="449"/>
      <c r="CB8059" s="419"/>
      <c r="CC8059" s="419"/>
      <c r="CD8059" s="419"/>
      <c r="CF8059" s="419"/>
      <c r="CG8059" s="419"/>
      <c r="CH8059" s="419"/>
    </row>
    <row r="8060" spans="3:86" ht="21" thickBot="1">
      <c r="C8060" s="425"/>
      <c r="P8060" s="431"/>
      <c r="R8060" s="419"/>
      <c r="S8060" s="446"/>
      <c r="T8060" s="419"/>
      <c r="V8060" s="196"/>
      <c r="W8060" s="419"/>
      <c r="X8060" s="419"/>
      <c r="Z8060" s="419"/>
      <c r="AA8060" s="419"/>
      <c r="AB8060" s="419"/>
      <c r="AD8060" s="419"/>
      <c r="AE8060" s="419"/>
      <c r="AF8060" s="419"/>
      <c r="AH8060" s="419"/>
      <c r="AI8060" s="419"/>
      <c r="AJ8060" s="419"/>
      <c r="AL8060" s="419"/>
      <c r="AM8060" s="419"/>
      <c r="AN8060" s="403"/>
      <c r="AO8060" s="419"/>
      <c r="AP8060" s="419"/>
      <c r="AQ8060" s="419"/>
      <c r="AR8060" s="419"/>
      <c r="AS8060" s="419"/>
      <c r="AT8060" s="419"/>
      <c r="AU8060" s="419"/>
      <c r="AV8060" s="419"/>
      <c r="AX8060" s="419"/>
      <c r="AY8060" s="419"/>
      <c r="AZ8060" s="419"/>
      <c r="BB8060" s="419"/>
      <c r="BC8060" s="419"/>
      <c r="BD8060" s="419"/>
      <c r="BF8060" s="419"/>
      <c r="BG8060" s="419"/>
      <c r="BH8060" s="419"/>
      <c r="BJ8060" s="419"/>
      <c r="BK8060" s="419"/>
      <c r="BL8060" s="419"/>
      <c r="BN8060" s="419"/>
      <c r="BO8060" s="419"/>
      <c r="BP8060" s="419"/>
      <c r="BR8060" s="419"/>
      <c r="BS8060" s="419"/>
      <c r="BT8060" s="419"/>
      <c r="BV8060" s="419"/>
      <c r="BW8060" s="419"/>
      <c r="BX8060" s="397"/>
      <c r="BZ8060" s="449"/>
      <c r="CB8060" s="419"/>
      <c r="CC8060" s="419"/>
      <c r="CD8060" s="419"/>
      <c r="CF8060" s="419"/>
      <c r="CG8060" s="419"/>
      <c r="CH8060" s="419"/>
    </row>
    <row r="8061" spans="3:86" ht="21" thickBot="1">
      <c r="C8061" s="425"/>
      <c r="P8061" s="431"/>
      <c r="R8061" s="419"/>
      <c r="S8061" s="446"/>
      <c r="T8061" s="419"/>
      <c r="V8061" s="196"/>
      <c r="W8061" s="419"/>
      <c r="X8061" s="419"/>
      <c r="Z8061" s="419"/>
      <c r="AA8061" s="419"/>
      <c r="AB8061" s="419"/>
      <c r="AD8061" s="419"/>
      <c r="AE8061" s="419"/>
      <c r="AF8061" s="419"/>
      <c r="AH8061" s="419"/>
      <c r="AI8061" s="419"/>
      <c r="AJ8061" s="419"/>
      <c r="AL8061" s="419"/>
      <c r="AM8061" s="419"/>
      <c r="AN8061" s="403"/>
      <c r="AO8061" s="419"/>
      <c r="AP8061" s="419"/>
      <c r="AQ8061" s="419"/>
      <c r="AR8061" s="419"/>
      <c r="AS8061" s="419"/>
      <c r="AT8061" s="419"/>
      <c r="AU8061" s="419"/>
      <c r="AV8061" s="419"/>
      <c r="AX8061" s="419"/>
      <c r="AY8061" s="419"/>
      <c r="AZ8061" s="419"/>
      <c r="BB8061" s="419"/>
      <c r="BC8061" s="419"/>
      <c r="BD8061" s="419"/>
      <c r="BF8061" s="419"/>
      <c r="BG8061" s="419"/>
      <c r="BH8061" s="419"/>
      <c r="BJ8061" s="419"/>
      <c r="BK8061" s="419"/>
      <c r="BL8061" s="419"/>
      <c r="BN8061" s="419"/>
      <c r="BO8061" s="419"/>
      <c r="BP8061" s="419"/>
      <c r="BR8061" s="419"/>
      <c r="BS8061" s="419"/>
      <c r="BT8061" s="419"/>
      <c r="BV8061" s="419"/>
      <c r="BW8061" s="419"/>
      <c r="BX8061" s="397"/>
      <c r="BZ8061" s="449"/>
      <c r="CB8061" s="419"/>
      <c r="CC8061" s="419"/>
      <c r="CD8061" s="419"/>
      <c r="CF8061" s="419"/>
      <c r="CG8061" s="419"/>
      <c r="CH8061" s="419"/>
    </row>
    <row r="8062" spans="3:86" ht="21" thickBot="1">
      <c r="C8062" s="425"/>
      <c r="P8062" s="431"/>
      <c r="R8062" s="419"/>
      <c r="S8062" s="446"/>
      <c r="T8062" s="419"/>
      <c r="V8062" s="196"/>
      <c r="W8062" s="419"/>
      <c r="X8062" s="419"/>
      <c r="Z8062" s="419"/>
      <c r="AA8062" s="419"/>
      <c r="AB8062" s="419"/>
      <c r="AD8062" s="419"/>
      <c r="AE8062" s="419"/>
      <c r="AF8062" s="419"/>
      <c r="AH8062" s="419"/>
      <c r="AI8062" s="419"/>
      <c r="AJ8062" s="419"/>
      <c r="AL8062" s="419"/>
      <c r="AM8062" s="419"/>
      <c r="AN8062" s="403"/>
      <c r="AO8062" s="419"/>
      <c r="AP8062" s="419"/>
      <c r="AQ8062" s="419"/>
      <c r="AR8062" s="419"/>
      <c r="AS8062" s="419"/>
      <c r="AT8062" s="419"/>
      <c r="AU8062" s="419"/>
      <c r="AV8062" s="419"/>
      <c r="AX8062" s="419"/>
      <c r="AY8062" s="419"/>
      <c r="AZ8062" s="419"/>
      <c r="BB8062" s="419"/>
      <c r="BC8062" s="419"/>
      <c r="BD8062" s="419"/>
      <c r="BF8062" s="419"/>
      <c r="BG8062" s="419"/>
      <c r="BH8062" s="419"/>
      <c r="BJ8062" s="419"/>
      <c r="BK8062" s="419"/>
      <c r="BL8062" s="419"/>
      <c r="BN8062" s="419"/>
      <c r="BO8062" s="419"/>
      <c r="BP8062" s="419"/>
      <c r="BR8062" s="419"/>
      <c r="BS8062" s="419"/>
      <c r="BT8062" s="419"/>
      <c r="BV8062" s="419"/>
      <c r="BW8062" s="419"/>
      <c r="BX8062" s="397"/>
      <c r="BZ8062" s="449"/>
      <c r="CB8062" s="419"/>
      <c r="CC8062" s="419"/>
      <c r="CD8062" s="419"/>
      <c r="CF8062" s="419"/>
      <c r="CG8062" s="419"/>
      <c r="CH8062" s="419"/>
    </row>
    <row r="8063" spans="3:86" ht="21" thickBot="1">
      <c r="C8063" s="425"/>
      <c r="P8063" s="431"/>
      <c r="R8063" s="419"/>
      <c r="S8063" s="446"/>
      <c r="T8063" s="419"/>
      <c r="V8063" s="196"/>
      <c r="W8063" s="419"/>
      <c r="X8063" s="419"/>
      <c r="Z8063" s="419"/>
      <c r="AA8063" s="419"/>
      <c r="AB8063" s="419"/>
      <c r="AD8063" s="419"/>
      <c r="AE8063" s="419"/>
      <c r="AF8063" s="419"/>
      <c r="AH8063" s="419"/>
      <c r="AI8063" s="419"/>
      <c r="AJ8063" s="419"/>
      <c r="AL8063" s="419"/>
      <c r="AM8063" s="419"/>
      <c r="AN8063" s="403"/>
      <c r="AO8063" s="419"/>
      <c r="AP8063" s="419"/>
      <c r="AQ8063" s="419"/>
      <c r="AR8063" s="419"/>
      <c r="AS8063" s="419"/>
      <c r="AT8063" s="419"/>
      <c r="AU8063" s="419"/>
      <c r="AV8063" s="419"/>
      <c r="AX8063" s="419"/>
      <c r="AY8063" s="419"/>
      <c r="AZ8063" s="419"/>
      <c r="BB8063" s="419"/>
      <c r="BC8063" s="419"/>
      <c r="BD8063" s="419"/>
      <c r="BF8063" s="419"/>
      <c r="BG8063" s="419"/>
      <c r="BH8063" s="419"/>
      <c r="BJ8063" s="419"/>
      <c r="BK8063" s="419"/>
      <c r="BL8063" s="419"/>
      <c r="BN8063" s="419"/>
      <c r="BO8063" s="419"/>
      <c r="BP8063" s="419"/>
      <c r="BR8063" s="419"/>
      <c r="BS8063" s="419"/>
      <c r="BT8063" s="419"/>
      <c r="BV8063" s="419"/>
      <c r="BW8063" s="419"/>
      <c r="BX8063" s="397"/>
      <c r="BZ8063" s="449"/>
      <c r="CB8063" s="419"/>
      <c r="CC8063" s="419"/>
      <c r="CD8063" s="419"/>
      <c r="CF8063" s="419"/>
      <c r="CG8063" s="419"/>
      <c r="CH8063" s="419"/>
    </row>
    <row r="8064" spans="3:86" ht="21" thickBot="1">
      <c r="C8064" s="425"/>
      <c r="P8064" s="431"/>
      <c r="R8064" s="419"/>
      <c r="S8064" s="446"/>
      <c r="T8064" s="419"/>
      <c r="V8064" s="196"/>
      <c r="W8064" s="419"/>
      <c r="X8064" s="419"/>
      <c r="Z8064" s="419"/>
      <c r="AA8064" s="419"/>
      <c r="AB8064" s="419"/>
      <c r="AD8064" s="419"/>
      <c r="AE8064" s="419"/>
      <c r="AF8064" s="419"/>
      <c r="AH8064" s="419"/>
      <c r="AI8064" s="419"/>
      <c r="AJ8064" s="419"/>
      <c r="AL8064" s="419"/>
      <c r="AM8064" s="419"/>
      <c r="AN8064" s="403"/>
      <c r="AO8064" s="419"/>
      <c r="AP8064" s="419"/>
      <c r="AQ8064" s="419"/>
      <c r="AR8064" s="419"/>
      <c r="AS8064" s="419"/>
      <c r="AT8064" s="419"/>
      <c r="AU8064" s="419"/>
      <c r="AV8064" s="419"/>
      <c r="AX8064" s="419"/>
      <c r="AY8064" s="419"/>
      <c r="AZ8064" s="419"/>
      <c r="BB8064" s="419"/>
      <c r="BC8064" s="419"/>
      <c r="BD8064" s="419"/>
      <c r="BF8064" s="419"/>
      <c r="BG8064" s="419"/>
      <c r="BH8064" s="419"/>
      <c r="BJ8064" s="419"/>
      <c r="BK8064" s="419"/>
      <c r="BL8064" s="419"/>
      <c r="BN8064" s="419"/>
      <c r="BO8064" s="419"/>
      <c r="BP8064" s="419"/>
      <c r="BR8064" s="419"/>
      <c r="BS8064" s="419"/>
      <c r="BT8064" s="419"/>
      <c r="BV8064" s="419"/>
      <c r="BW8064" s="419"/>
      <c r="BX8064" s="397"/>
      <c r="BZ8064" s="449"/>
      <c r="CB8064" s="419"/>
      <c r="CC8064" s="419"/>
      <c r="CD8064" s="419"/>
      <c r="CF8064" s="419"/>
      <c r="CG8064" s="419"/>
      <c r="CH8064" s="419"/>
    </row>
    <row r="8065" spans="3:86" ht="21" thickBot="1">
      <c r="C8065" s="425"/>
      <c r="P8065" s="431"/>
      <c r="R8065" s="419"/>
      <c r="S8065" s="446"/>
      <c r="T8065" s="419"/>
      <c r="V8065" s="196"/>
      <c r="W8065" s="419"/>
      <c r="X8065" s="419"/>
      <c r="Z8065" s="419"/>
      <c r="AA8065" s="419"/>
      <c r="AB8065" s="419"/>
      <c r="AD8065" s="419"/>
      <c r="AE8065" s="419"/>
      <c r="AF8065" s="419"/>
      <c r="AH8065" s="419"/>
      <c r="AI8065" s="419"/>
      <c r="AJ8065" s="419"/>
      <c r="AL8065" s="419"/>
      <c r="AM8065" s="419"/>
      <c r="AN8065" s="403"/>
      <c r="AO8065" s="419"/>
      <c r="AP8065" s="419"/>
      <c r="AQ8065" s="419"/>
      <c r="AR8065" s="419"/>
      <c r="AS8065" s="419"/>
      <c r="AT8065" s="419"/>
      <c r="AU8065" s="419"/>
      <c r="AV8065" s="419"/>
      <c r="AX8065" s="419"/>
      <c r="AY8065" s="419"/>
      <c r="AZ8065" s="419"/>
      <c r="BB8065" s="419"/>
      <c r="BC8065" s="419"/>
      <c r="BD8065" s="419"/>
      <c r="BF8065" s="419"/>
      <c r="BG8065" s="419"/>
      <c r="BH8065" s="419"/>
      <c r="BJ8065" s="419"/>
      <c r="BK8065" s="419"/>
      <c r="BL8065" s="419"/>
      <c r="BN8065" s="419"/>
      <c r="BO8065" s="419"/>
      <c r="BP8065" s="419"/>
      <c r="BR8065" s="419"/>
      <c r="BS8065" s="419"/>
      <c r="BT8065" s="419"/>
      <c r="BV8065" s="419"/>
      <c r="BW8065" s="419"/>
      <c r="BX8065" s="397"/>
      <c r="BZ8065" s="449"/>
      <c r="CB8065" s="419"/>
      <c r="CC8065" s="419"/>
      <c r="CD8065" s="419"/>
      <c r="CF8065" s="419"/>
      <c r="CG8065" s="419"/>
      <c r="CH8065" s="419"/>
    </row>
    <row r="8066" spans="3:86" ht="21" thickBot="1">
      <c r="C8066" s="425"/>
      <c r="P8066" s="431"/>
      <c r="R8066" s="419"/>
      <c r="S8066" s="446"/>
      <c r="T8066" s="419"/>
      <c r="V8066" s="196"/>
      <c r="W8066" s="419"/>
      <c r="X8066" s="419"/>
      <c r="Z8066" s="419"/>
      <c r="AA8066" s="419"/>
      <c r="AB8066" s="419"/>
      <c r="AD8066" s="419"/>
      <c r="AE8066" s="419"/>
      <c r="AF8066" s="419"/>
      <c r="AH8066" s="419"/>
      <c r="AI8066" s="419"/>
      <c r="AJ8066" s="419"/>
      <c r="AL8066" s="419"/>
      <c r="AM8066" s="419"/>
      <c r="AN8066" s="403"/>
      <c r="AO8066" s="419"/>
      <c r="AP8066" s="419"/>
      <c r="AQ8066" s="419"/>
      <c r="AR8066" s="419"/>
      <c r="AS8066" s="419"/>
      <c r="AT8066" s="419"/>
      <c r="AU8066" s="419"/>
      <c r="AV8066" s="419"/>
      <c r="AX8066" s="419"/>
      <c r="AY8066" s="419"/>
      <c r="AZ8066" s="419"/>
      <c r="BB8066" s="419"/>
      <c r="BC8066" s="419"/>
      <c r="BD8066" s="419"/>
      <c r="BF8066" s="419"/>
      <c r="BG8066" s="419"/>
      <c r="BH8066" s="419"/>
      <c r="BJ8066" s="419"/>
      <c r="BK8066" s="419"/>
      <c r="BL8066" s="419"/>
      <c r="BN8066" s="419"/>
      <c r="BO8066" s="419"/>
      <c r="BP8066" s="419"/>
      <c r="BR8066" s="419"/>
      <c r="BS8066" s="419"/>
      <c r="BT8066" s="419"/>
      <c r="BV8066" s="419"/>
      <c r="BW8066" s="419"/>
      <c r="BX8066" s="397"/>
      <c r="BZ8066" s="449"/>
      <c r="CB8066" s="419"/>
      <c r="CC8066" s="419"/>
      <c r="CD8066" s="419"/>
      <c r="CF8066" s="419"/>
      <c r="CG8066" s="419"/>
      <c r="CH8066" s="419"/>
    </row>
    <row r="8067" spans="3:86" ht="21" thickBot="1">
      <c r="C8067" s="425"/>
      <c r="P8067" s="431"/>
      <c r="R8067" s="419"/>
      <c r="S8067" s="446"/>
      <c r="T8067" s="419"/>
      <c r="V8067" s="196"/>
      <c r="W8067" s="419"/>
      <c r="X8067" s="419"/>
      <c r="Z8067" s="419"/>
      <c r="AA8067" s="419"/>
      <c r="AB8067" s="419"/>
      <c r="AD8067" s="419"/>
      <c r="AE8067" s="419"/>
      <c r="AF8067" s="419"/>
      <c r="AH8067" s="419"/>
      <c r="AI8067" s="419"/>
      <c r="AJ8067" s="419"/>
      <c r="AL8067" s="419"/>
      <c r="AM8067" s="419"/>
      <c r="AN8067" s="403"/>
      <c r="AO8067" s="419"/>
      <c r="AP8067" s="419"/>
      <c r="AQ8067" s="419"/>
      <c r="AR8067" s="419"/>
      <c r="AS8067" s="419"/>
      <c r="AT8067" s="419"/>
      <c r="AU8067" s="419"/>
      <c r="AV8067" s="419"/>
      <c r="AX8067" s="419"/>
      <c r="AY8067" s="419"/>
      <c r="AZ8067" s="419"/>
      <c r="BB8067" s="419"/>
      <c r="BC8067" s="419"/>
      <c r="BD8067" s="419"/>
      <c r="BF8067" s="419"/>
      <c r="BG8067" s="419"/>
      <c r="BH8067" s="419"/>
      <c r="BJ8067" s="419"/>
      <c r="BK8067" s="419"/>
      <c r="BL8067" s="419"/>
      <c r="BN8067" s="419"/>
      <c r="BO8067" s="419"/>
      <c r="BP8067" s="419"/>
      <c r="BR8067" s="419"/>
      <c r="BS8067" s="419"/>
      <c r="BT8067" s="419"/>
      <c r="BV8067" s="419"/>
      <c r="BW8067" s="419"/>
      <c r="BX8067" s="397"/>
      <c r="BZ8067" s="449"/>
      <c r="CB8067" s="419"/>
      <c r="CC8067" s="419"/>
      <c r="CD8067" s="419"/>
      <c r="CF8067" s="419"/>
      <c r="CG8067" s="419"/>
      <c r="CH8067" s="419"/>
    </row>
    <row r="8068" spans="3:86" ht="21" thickBot="1">
      <c r="C8068" s="425"/>
      <c r="P8068" s="431"/>
      <c r="R8068" s="419"/>
      <c r="S8068" s="446"/>
      <c r="T8068" s="419"/>
      <c r="V8068" s="196"/>
      <c r="W8068" s="419"/>
      <c r="X8068" s="419"/>
      <c r="Z8068" s="419"/>
      <c r="AA8068" s="419"/>
      <c r="AB8068" s="419"/>
      <c r="AD8068" s="419"/>
      <c r="AE8068" s="419"/>
      <c r="AF8068" s="419"/>
      <c r="AH8068" s="419"/>
      <c r="AI8068" s="419"/>
      <c r="AJ8068" s="419"/>
      <c r="AL8068" s="419"/>
      <c r="AM8068" s="419"/>
      <c r="AN8068" s="403"/>
      <c r="AO8068" s="419"/>
      <c r="AP8068" s="419"/>
      <c r="AQ8068" s="419"/>
      <c r="AR8068" s="419"/>
      <c r="AS8068" s="419"/>
      <c r="AT8068" s="419"/>
      <c r="AU8068" s="419"/>
      <c r="AV8068" s="419"/>
      <c r="AX8068" s="419"/>
      <c r="AY8068" s="419"/>
      <c r="AZ8068" s="419"/>
      <c r="BB8068" s="419"/>
      <c r="BC8068" s="419"/>
      <c r="BD8068" s="419"/>
      <c r="BF8068" s="419"/>
      <c r="BG8068" s="419"/>
      <c r="BH8068" s="419"/>
      <c r="BJ8068" s="419"/>
      <c r="BK8068" s="419"/>
      <c r="BL8068" s="419"/>
      <c r="BN8068" s="419"/>
      <c r="BO8068" s="419"/>
      <c r="BP8068" s="419"/>
      <c r="BR8068" s="419"/>
      <c r="BS8068" s="419"/>
      <c r="BT8068" s="419"/>
      <c r="BV8068" s="419"/>
      <c r="BW8068" s="419"/>
      <c r="BX8068" s="397"/>
      <c r="BZ8068" s="449"/>
      <c r="CB8068" s="419"/>
      <c r="CC8068" s="419"/>
      <c r="CD8068" s="419"/>
      <c r="CF8068" s="419"/>
      <c r="CG8068" s="419"/>
      <c r="CH8068" s="419"/>
    </row>
    <row r="8069" spans="3:86" ht="21" thickBot="1">
      <c r="C8069" s="425"/>
      <c r="P8069" s="431"/>
      <c r="R8069" s="419"/>
      <c r="S8069" s="446"/>
      <c r="T8069" s="419"/>
      <c r="V8069" s="196"/>
      <c r="W8069" s="419"/>
      <c r="X8069" s="419"/>
      <c r="Z8069" s="419"/>
      <c r="AA8069" s="419"/>
      <c r="AB8069" s="419"/>
      <c r="AD8069" s="419"/>
      <c r="AE8069" s="419"/>
      <c r="AF8069" s="419"/>
      <c r="AH8069" s="419"/>
      <c r="AI8069" s="419"/>
      <c r="AJ8069" s="419"/>
      <c r="AL8069" s="419"/>
      <c r="AM8069" s="419"/>
      <c r="AN8069" s="403"/>
      <c r="AO8069" s="419"/>
      <c r="AP8069" s="419"/>
      <c r="AQ8069" s="419"/>
      <c r="AR8069" s="419"/>
      <c r="AS8069" s="419"/>
      <c r="AT8069" s="419"/>
      <c r="AU8069" s="419"/>
      <c r="AV8069" s="419"/>
      <c r="AX8069" s="419"/>
      <c r="AY8069" s="419"/>
      <c r="AZ8069" s="419"/>
      <c r="BB8069" s="419"/>
      <c r="BC8069" s="419"/>
      <c r="BD8069" s="419"/>
      <c r="BF8069" s="419"/>
      <c r="BG8069" s="419"/>
      <c r="BH8069" s="419"/>
      <c r="BJ8069" s="419"/>
      <c r="BK8069" s="419"/>
      <c r="BL8069" s="419"/>
      <c r="BN8069" s="419"/>
      <c r="BO8069" s="419"/>
      <c r="BP8069" s="419"/>
      <c r="BR8069" s="419"/>
      <c r="BS8069" s="419"/>
      <c r="BT8069" s="419"/>
      <c r="BV8069" s="419"/>
      <c r="BW8069" s="419"/>
      <c r="BX8069" s="397"/>
      <c r="BZ8069" s="449"/>
      <c r="CB8069" s="419"/>
      <c r="CC8069" s="419"/>
      <c r="CD8069" s="419"/>
      <c r="CF8069" s="419"/>
      <c r="CG8069" s="419"/>
      <c r="CH8069" s="419"/>
    </row>
    <row r="8070" spans="3:86" ht="21" thickBot="1">
      <c r="C8070" s="425"/>
      <c r="P8070" s="431"/>
      <c r="R8070" s="419"/>
      <c r="S8070" s="446"/>
      <c r="T8070" s="419"/>
      <c r="V8070" s="196"/>
      <c r="W8070" s="419"/>
      <c r="X8070" s="419"/>
      <c r="Z8070" s="419"/>
      <c r="AA8070" s="419"/>
      <c r="AB8070" s="419"/>
      <c r="AD8070" s="419"/>
      <c r="AE8070" s="419"/>
      <c r="AF8070" s="419"/>
      <c r="AH8070" s="419"/>
      <c r="AI8070" s="419"/>
      <c r="AJ8070" s="419"/>
      <c r="AL8070" s="419"/>
      <c r="AM8070" s="419"/>
      <c r="AN8070" s="403"/>
      <c r="AO8070" s="419"/>
      <c r="AP8070" s="419"/>
      <c r="AQ8070" s="419"/>
      <c r="AR8070" s="419"/>
      <c r="AS8070" s="419"/>
      <c r="AT8070" s="419"/>
      <c r="AU8070" s="419"/>
      <c r="AV8070" s="419"/>
      <c r="AX8070" s="419"/>
      <c r="AY8070" s="419"/>
      <c r="AZ8070" s="419"/>
      <c r="BB8070" s="419"/>
      <c r="BC8070" s="419"/>
      <c r="BD8070" s="419"/>
      <c r="BF8070" s="419"/>
      <c r="BG8070" s="419"/>
      <c r="BH8070" s="419"/>
      <c r="BJ8070" s="419"/>
      <c r="BK8070" s="419"/>
      <c r="BL8070" s="419"/>
      <c r="BN8070" s="419"/>
      <c r="BO8070" s="419"/>
      <c r="BP8070" s="419"/>
      <c r="BR8070" s="419"/>
      <c r="BS8070" s="419"/>
      <c r="BT8070" s="419"/>
      <c r="BV8070" s="419"/>
      <c r="BW8070" s="419"/>
      <c r="BX8070" s="397"/>
      <c r="BZ8070" s="449"/>
      <c r="CB8070" s="419"/>
      <c r="CC8070" s="419"/>
      <c r="CD8070" s="419"/>
      <c r="CF8070" s="419"/>
      <c r="CG8070" s="419"/>
      <c r="CH8070" s="419"/>
    </row>
    <row r="8071" spans="3:86" ht="21" thickBot="1">
      <c r="C8071" s="425"/>
      <c r="P8071" s="431"/>
      <c r="R8071" s="419"/>
      <c r="S8071" s="446"/>
      <c r="T8071" s="419"/>
      <c r="V8071" s="196"/>
      <c r="W8071" s="419"/>
      <c r="X8071" s="419"/>
      <c r="Z8071" s="419"/>
      <c r="AA8071" s="419"/>
      <c r="AB8071" s="419"/>
      <c r="AD8071" s="419"/>
      <c r="AE8071" s="419"/>
      <c r="AF8071" s="419"/>
      <c r="AH8071" s="419"/>
      <c r="AI8071" s="419"/>
      <c r="AJ8071" s="419"/>
      <c r="AL8071" s="419"/>
      <c r="AM8071" s="419"/>
      <c r="AN8071" s="403"/>
      <c r="AO8071" s="419"/>
      <c r="AP8071" s="419"/>
      <c r="AQ8071" s="419"/>
      <c r="AR8071" s="419"/>
      <c r="AS8071" s="419"/>
      <c r="AT8071" s="419"/>
      <c r="AU8071" s="419"/>
      <c r="AV8071" s="419"/>
      <c r="AX8071" s="419"/>
      <c r="AY8071" s="419"/>
      <c r="AZ8071" s="419"/>
      <c r="BB8071" s="419"/>
      <c r="BC8071" s="419"/>
      <c r="BD8071" s="419"/>
      <c r="BF8071" s="419"/>
      <c r="BG8071" s="419"/>
      <c r="BH8071" s="419"/>
      <c r="BJ8071" s="419"/>
      <c r="BK8071" s="419"/>
      <c r="BL8071" s="419"/>
      <c r="BN8071" s="419"/>
      <c r="BO8071" s="419"/>
      <c r="BP8071" s="419"/>
      <c r="BR8071" s="419"/>
      <c r="BS8071" s="419"/>
      <c r="BT8071" s="419"/>
      <c r="BV8071" s="419"/>
      <c r="BW8071" s="419"/>
      <c r="BX8071" s="397"/>
      <c r="BZ8071" s="449"/>
      <c r="CB8071" s="419"/>
      <c r="CC8071" s="419"/>
      <c r="CD8071" s="419"/>
      <c r="CF8071" s="419"/>
      <c r="CG8071" s="419"/>
      <c r="CH8071" s="419"/>
    </row>
    <row r="8072" spans="3:86" ht="21" thickBot="1">
      <c r="C8072" s="425"/>
      <c r="P8072" s="431"/>
      <c r="R8072" s="419"/>
      <c r="S8072" s="446"/>
      <c r="T8072" s="419"/>
      <c r="V8072" s="196"/>
      <c r="W8072" s="419"/>
      <c r="X8072" s="419"/>
      <c r="Z8072" s="419"/>
      <c r="AA8072" s="419"/>
      <c r="AB8072" s="419"/>
      <c r="AD8072" s="419"/>
      <c r="AE8072" s="419"/>
      <c r="AF8072" s="419"/>
      <c r="AH8072" s="419"/>
      <c r="AI8072" s="419"/>
      <c r="AJ8072" s="419"/>
      <c r="AL8072" s="419"/>
      <c r="AM8072" s="419"/>
      <c r="AN8072" s="403"/>
      <c r="AO8072" s="419"/>
      <c r="AP8072" s="419"/>
      <c r="AQ8072" s="419"/>
      <c r="AR8072" s="419"/>
      <c r="AS8072" s="419"/>
      <c r="AT8072" s="419"/>
      <c r="AU8072" s="419"/>
      <c r="AV8072" s="419"/>
      <c r="AX8072" s="419"/>
      <c r="AY8072" s="419"/>
      <c r="AZ8072" s="419"/>
      <c r="BB8072" s="419"/>
      <c r="BC8072" s="419"/>
      <c r="BD8072" s="419"/>
      <c r="BF8072" s="419"/>
      <c r="BG8072" s="419"/>
      <c r="BH8072" s="419"/>
      <c r="BJ8072" s="419"/>
      <c r="BK8072" s="419"/>
      <c r="BL8072" s="419"/>
      <c r="BN8072" s="419"/>
      <c r="BO8072" s="419"/>
      <c r="BP8072" s="419"/>
      <c r="BR8072" s="419"/>
      <c r="BS8072" s="419"/>
      <c r="BT8072" s="419"/>
      <c r="BV8072" s="419"/>
      <c r="BW8072" s="419"/>
      <c r="BX8072" s="397"/>
      <c r="BZ8072" s="449"/>
      <c r="CB8072" s="419"/>
      <c r="CC8072" s="419"/>
      <c r="CD8072" s="419"/>
      <c r="CF8072" s="419"/>
      <c r="CG8072" s="419"/>
      <c r="CH8072" s="419"/>
    </row>
    <row r="8073" spans="3:86" ht="21" thickBot="1">
      <c r="C8073" s="425"/>
      <c r="P8073" s="431"/>
      <c r="R8073" s="419"/>
      <c r="S8073" s="446"/>
      <c r="T8073" s="419"/>
      <c r="V8073" s="196"/>
      <c r="W8073" s="419"/>
      <c r="X8073" s="419"/>
      <c r="Z8073" s="419"/>
      <c r="AA8073" s="419"/>
      <c r="AB8073" s="419"/>
      <c r="AD8073" s="419"/>
      <c r="AE8073" s="419"/>
      <c r="AF8073" s="419"/>
      <c r="AH8073" s="419"/>
      <c r="AI8073" s="419"/>
      <c r="AJ8073" s="419"/>
      <c r="AL8073" s="419"/>
      <c r="AM8073" s="419"/>
      <c r="AN8073" s="403"/>
      <c r="AO8073" s="419"/>
      <c r="AP8073" s="419"/>
      <c r="AQ8073" s="419"/>
      <c r="AR8073" s="419"/>
      <c r="AS8073" s="419"/>
      <c r="AT8073" s="419"/>
      <c r="AU8073" s="419"/>
      <c r="AV8073" s="419"/>
      <c r="AX8073" s="419"/>
      <c r="AY8073" s="419"/>
      <c r="AZ8073" s="419"/>
      <c r="BB8073" s="419"/>
      <c r="BC8073" s="419"/>
      <c r="BD8073" s="419"/>
      <c r="BF8073" s="419"/>
      <c r="BG8073" s="419"/>
      <c r="BH8073" s="419"/>
      <c r="BJ8073" s="419"/>
      <c r="BK8073" s="419"/>
      <c r="BL8073" s="419"/>
      <c r="BN8073" s="419"/>
      <c r="BO8073" s="419"/>
      <c r="BP8073" s="419"/>
      <c r="BR8073" s="419"/>
      <c r="BS8073" s="419"/>
      <c r="BT8073" s="419"/>
      <c r="BV8073" s="419"/>
      <c r="BW8073" s="419"/>
      <c r="BX8073" s="397"/>
      <c r="BZ8073" s="449"/>
      <c r="CB8073" s="419"/>
      <c r="CC8073" s="419"/>
      <c r="CD8073" s="419"/>
      <c r="CF8073" s="419"/>
      <c r="CG8073" s="419"/>
      <c r="CH8073" s="419"/>
    </row>
    <row r="8074" spans="3:86" ht="21" thickBot="1">
      <c r="C8074" s="425"/>
      <c r="P8074" s="431"/>
      <c r="R8074" s="419"/>
      <c r="S8074" s="446"/>
      <c r="T8074" s="419"/>
      <c r="V8074" s="196"/>
      <c r="W8074" s="419"/>
      <c r="X8074" s="419"/>
      <c r="Z8074" s="419"/>
      <c r="AA8074" s="419"/>
      <c r="AB8074" s="419"/>
      <c r="AD8074" s="419"/>
      <c r="AE8074" s="419"/>
      <c r="AF8074" s="419"/>
      <c r="AH8074" s="419"/>
      <c r="AI8074" s="419"/>
      <c r="AJ8074" s="419"/>
      <c r="AL8074" s="419"/>
      <c r="AM8074" s="419"/>
      <c r="AN8074" s="403"/>
      <c r="AO8074" s="419"/>
      <c r="AP8074" s="419"/>
      <c r="AQ8074" s="419"/>
      <c r="AR8074" s="419"/>
      <c r="AS8074" s="419"/>
      <c r="AT8074" s="419"/>
      <c r="AU8074" s="419"/>
      <c r="AV8074" s="419"/>
      <c r="AX8074" s="419"/>
      <c r="AY8074" s="419"/>
      <c r="AZ8074" s="419"/>
      <c r="BB8074" s="419"/>
      <c r="BC8074" s="419"/>
      <c r="BD8074" s="419"/>
      <c r="BF8074" s="419"/>
      <c r="BG8074" s="419"/>
      <c r="BH8074" s="419"/>
      <c r="BJ8074" s="419"/>
      <c r="BK8074" s="419"/>
      <c r="BL8074" s="419"/>
      <c r="BN8074" s="419"/>
      <c r="BO8074" s="419"/>
      <c r="BP8074" s="419"/>
      <c r="BR8074" s="419"/>
      <c r="BS8074" s="419"/>
      <c r="BT8074" s="419"/>
      <c r="BV8074" s="419"/>
      <c r="BW8074" s="419"/>
      <c r="BX8074" s="397"/>
      <c r="BZ8074" s="449"/>
      <c r="CB8074" s="419"/>
      <c r="CC8074" s="419"/>
      <c r="CD8074" s="419"/>
      <c r="CF8074" s="419"/>
      <c r="CG8074" s="419"/>
      <c r="CH8074" s="419"/>
    </row>
    <row r="8075" spans="3:86" ht="21" thickBot="1">
      <c r="C8075" s="425"/>
      <c r="P8075" s="431"/>
      <c r="R8075" s="419"/>
      <c r="S8075" s="446"/>
      <c r="T8075" s="419"/>
      <c r="V8075" s="196"/>
      <c r="W8075" s="419"/>
      <c r="X8075" s="419"/>
      <c r="Z8075" s="419"/>
      <c r="AA8075" s="419"/>
      <c r="AB8075" s="419"/>
      <c r="AD8075" s="419"/>
      <c r="AE8075" s="419"/>
      <c r="AF8075" s="419"/>
      <c r="AH8075" s="419"/>
      <c r="AI8075" s="419"/>
      <c r="AJ8075" s="419"/>
      <c r="AL8075" s="419"/>
      <c r="AM8075" s="419"/>
      <c r="AN8075" s="403"/>
      <c r="AO8075" s="419"/>
      <c r="AP8075" s="419"/>
      <c r="AQ8075" s="419"/>
      <c r="AR8075" s="419"/>
      <c r="AS8075" s="419"/>
      <c r="AT8075" s="419"/>
      <c r="AU8075" s="419"/>
      <c r="AV8075" s="419"/>
      <c r="AX8075" s="419"/>
      <c r="AY8075" s="419"/>
      <c r="AZ8075" s="419"/>
      <c r="BB8075" s="419"/>
      <c r="BC8075" s="419"/>
      <c r="BD8075" s="419"/>
      <c r="BF8075" s="419"/>
      <c r="BG8075" s="419"/>
      <c r="BH8075" s="419"/>
      <c r="BJ8075" s="419"/>
      <c r="BK8075" s="419"/>
      <c r="BL8075" s="419"/>
      <c r="BN8075" s="419"/>
      <c r="BO8075" s="419"/>
      <c r="BP8075" s="419"/>
      <c r="BR8075" s="419"/>
      <c r="BS8075" s="419"/>
      <c r="BT8075" s="419"/>
      <c r="BV8075" s="419"/>
      <c r="BW8075" s="419"/>
      <c r="BX8075" s="397"/>
      <c r="BZ8075" s="449"/>
      <c r="CB8075" s="419"/>
      <c r="CC8075" s="419"/>
      <c r="CD8075" s="419"/>
      <c r="CF8075" s="419"/>
      <c r="CG8075" s="419"/>
      <c r="CH8075" s="419"/>
    </row>
    <row r="8076" spans="3:86" ht="21" thickBot="1">
      <c r="C8076" s="425"/>
      <c r="P8076" s="431"/>
      <c r="R8076" s="419"/>
      <c r="S8076" s="446"/>
      <c r="T8076" s="419"/>
      <c r="V8076" s="196"/>
      <c r="W8076" s="419"/>
      <c r="X8076" s="419"/>
      <c r="Z8076" s="419"/>
      <c r="AA8076" s="419"/>
      <c r="AB8076" s="419"/>
      <c r="AD8076" s="419"/>
      <c r="AE8076" s="419"/>
      <c r="AF8076" s="419"/>
      <c r="AH8076" s="419"/>
      <c r="AI8076" s="419"/>
      <c r="AJ8076" s="419"/>
      <c r="AL8076" s="419"/>
      <c r="AM8076" s="419"/>
      <c r="AN8076" s="403"/>
      <c r="AO8076" s="419"/>
      <c r="AP8076" s="419"/>
      <c r="AQ8076" s="419"/>
      <c r="AR8076" s="419"/>
      <c r="AS8076" s="419"/>
      <c r="AT8076" s="419"/>
      <c r="AU8076" s="419"/>
      <c r="AV8076" s="419"/>
      <c r="AX8076" s="419"/>
      <c r="AY8076" s="419"/>
      <c r="AZ8076" s="419"/>
      <c r="BB8076" s="419"/>
      <c r="BC8076" s="419"/>
      <c r="BD8076" s="419"/>
      <c r="BF8076" s="419"/>
      <c r="BG8076" s="419"/>
      <c r="BH8076" s="419"/>
      <c r="BJ8076" s="419"/>
      <c r="BK8076" s="419"/>
      <c r="BL8076" s="419"/>
      <c r="BN8076" s="419"/>
      <c r="BO8076" s="419"/>
      <c r="BP8076" s="419"/>
      <c r="BR8076" s="419"/>
      <c r="BS8076" s="419"/>
      <c r="BT8076" s="419"/>
      <c r="BV8076" s="419"/>
      <c r="BW8076" s="419"/>
      <c r="BX8076" s="397"/>
      <c r="BZ8076" s="449"/>
      <c r="CB8076" s="419"/>
      <c r="CC8076" s="419"/>
      <c r="CD8076" s="419"/>
      <c r="CF8076" s="419"/>
      <c r="CG8076" s="419"/>
      <c r="CH8076" s="419"/>
    </row>
    <row r="8077" spans="3:86" ht="21" thickBot="1">
      <c r="C8077" s="425"/>
      <c r="P8077" s="431"/>
      <c r="R8077" s="419"/>
      <c r="S8077" s="446"/>
      <c r="T8077" s="419"/>
      <c r="V8077" s="196"/>
      <c r="W8077" s="419"/>
      <c r="X8077" s="419"/>
      <c r="Z8077" s="419"/>
      <c r="AA8077" s="419"/>
      <c r="AB8077" s="419"/>
      <c r="AD8077" s="419"/>
      <c r="AE8077" s="419"/>
      <c r="AF8077" s="419"/>
      <c r="AH8077" s="419"/>
      <c r="AI8077" s="419"/>
      <c r="AJ8077" s="419"/>
      <c r="AL8077" s="419"/>
      <c r="AM8077" s="419"/>
      <c r="AN8077" s="403"/>
      <c r="AO8077" s="419"/>
      <c r="AP8077" s="419"/>
      <c r="AQ8077" s="419"/>
      <c r="AR8077" s="419"/>
      <c r="AS8077" s="419"/>
      <c r="AT8077" s="419"/>
      <c r="AU8077" s="419"/>
      <c r="AV8077" s="419"/>
      <c r="AX8077" s="419"/>
      <c r="AY8077" s="419"/>
      <c r="AZ8077" s="419"/>
      <c r="BB8077" s="419"/>
      <c r="BC8077" s="419"/>
      <c r="BD8077" s="419"/>
      <c r="BF8077" s="419"/>
      <c r="BG8077" s="419"/>
      <c r="BH8077" s="419"/>
      <c r="BJ8077" s="419"/>
      <c r="BK8077" s="419"/>
      <c r="BL8077" s="419"/>
      <c r="BN8077" s="419"/>
      <c r="BO8077" s="419"/>
      <c r="BP8077" s="419"/>
      <c r="BR8077" s="419"/>
      <c r="BS8077" s="419"/>
      <c r="BT8077" s="419"/>
      <c r="BV8077" s="419"/>
      <c r="BW8077" s="419"/>
      <c r="BX8077" s="397"/>
      <c r="BZ8077" s="449"/>
      <c r="CB8077" s="419"/>
      <c r="CC8077" s="419"/>
      <c r="CD8077" s="419"/>
      <c r="CF8077" s="419"/>
      <c r="CG8077" s="419"/>
      <c r="CH8077" s="419"/>
    </row>
    <row r="8078" spans="3:86" ht="21" thickBot="1">
      <c r="C8078" s="425"/>
      <c r="P8078" s="431"/>
      <c r="R8078" s="419"/>
      <c r="S8078" s="446"/>
      <c r="T8078" s="419"/>
      <c r="V8078" s="196"/>
      <c r="W8078" s="419"/>
      <c r="X8078" s="419"/>
      <c r="Z8078" s="419"/>
      <c r="AA8078" s="419"/>
      <c r="AB8078" s="419"/>
      <c r="AD8078" s="419"/>
      <c r="AE8078" s="419"/>
      <c r="AF8078" s="419"/>
      <c r="AH8078" s="419"/>
      <c r="AI8078" s="419"/>
      <c r="AJ8078" s="419"/>
      <c r="AL8078" s="419"/>
      <c r="AM8078" s="419"/>
      <c r="AN8078" s="403"/>
      <c r="AO8078" s="419"/>
      <c r="AP8078" s="419"/>
      <c r="AQ8078" s="419"/>
      <c r="AR8078" s="419"/>
      <c r="AS8078" s="419"/>
      <c r="AT8078" s="419"/>
      <c r="AU8078" s="419"/>
      <c r="AV8078" s="419"/>
      <c r="AX8078" s="419"/>
      <c r="AY8078" s="419"/>
      <c r="AZ8078" s="419"/>
      <c r="BB8078" s="419"/>
      <c r="BC8078" s="419"/>
      <c r="BD8078" s="419"/>
      <c r="BF8078" s="419"/>
      <c r="BG8078" s="419"/>
      <c r="BH8078" s="419"/>
      <c r="BJ8078" s="419"/>
      <c r="BK8078" s="419"/>
      <c r="BL8078" s="419"/>
      <c r="BN8078" s="419"/>
      <c r="BO8078" s="419"/>
      <c r="BP8078" s="419"/>
      <c r="BR8078" s="419"/>
      <c r="BS8078" s="419"/>
      <c r="BT8078" s="419"/>
      <c r="BV8078" s="419"/>
      <c r="BW8078" s="419"/>
      <c r="BX8078" s="397"/>
      <c r="BZ8078" s="449"/>
      <c r="CB8078" s="419"/>
      <c r="CC8078" s="419"/>
      <c r="CD8078" s="419"/>
      <c r="CF8078" s="419"/>
      <c r="CG8078" s="419"/>
      <c r="CH8078" s="419"/>
    </row>
    <row r="8079" spans="3:86" ht="21" thickBot="1">
      <c r="C8079" s="425"/>
      <c r="P8079" s="431"/>
      <c r="R8079" s="419"/>
      <c r="S8079" s="446"/>
      <c r="T8079" s="419"/>
      <c r="V8079" s="196"/>
      <c r="W8079" s="419"/>
      <c r="X8079" s="419"/>
      <c r="Z8079" s="419"/>
      <c r="AA8079" s="419"/>
      <c r="AB8079" s="419"/>
      <c r="AD8079" s="419"/>
      <c r="AE8079" s="419"/>
      <c r="AF8079" s="419"/>
      <c r="AH8079" s="419"/>
      <c r="AI8079" s="419"/>
      <c r="AJ8079" s="419"/>
      <c r="AL8079" s="419"/>
      <c r="AM8079" s="419"/>
      <c r="AN8079" s="403"/>
      <c r="AO8079" s="419"/>
      <c r="AP8079" s="419"/>
      <c r="AQ8079" s="419"/>
      <c r="AR8079" s="419"/>
      <c r="AS8079" s="419"/>
      <c r="AT8079" s="419"/>
      <c r="AU8079" s="419"/>
      <c r="AV8079" s="419"/>
      <c r="AX8079" s="419"/>
      <c r="AY8079" s="419"/>
      <c r="AZ8079" s="419"/>
      <c r="BB8079" s="419"/>
      <c r="BC8079" s="419"/>
      <c r="BD8079" s="419"/>
      <c r="BF8079" s="419"/>
      <c r="BG8079" s="419"/>
      <c r="BH8079" s="419"/>
      <c r="BJ8079" s="419"/>
      <c r="BK8079" s="419"/>
      <c r="BL8079" s="419"/>
      <c r="BN8079" s="419"/>
      <c r="BO8079" s="419"/>
      <c r="BP8079" s="419"/>
      <c r="BR8079" s="419"/>
      <c r="BS8079" s="419"/>
      <c r="BT8079" s="419"/>
      <c r="BV8079" s="419"/>
      <c r="BW8079" s="419"/>
      <c r="BX8079" s="397"/>
      <c r="BZ8079" s="449"/>
      <c r="CB8079" s="419"/>
      <c r="CC8079" s="419"/>
      <c r="CD8079" s="419"/>
      <c r="CF8079" s="419"/>
      <c r="CG8079" s="419"/>
      <c r="CH8079" s="419"/>
    </row>
    <row r="8080" spans="3:86" ht="21" thickBot="1">
      <c r="C8080" s="425"/>
      <c r="P8080" s="431"/>
      <c r="R8080" s="419"/>
      <c r="S8080" s="446"/>
      <c r="T8080" s="419"/>
      <c r="V8080" s="196"/>
      <c r="W8080" s="419"/>
      <c r="X8080" s="419"/>
      <c r="Z8080" s="419"/>
      <c r="AA8080" s="419"/>
      <c r="AB8080" s="419"/>
      <c r="AD8080" s="419"/>
      <c r="AE8080" s="419"/>
      <c r="AF8080" s="419"/>
      <c r="AH8080" s="419"/>
      <c r="AI8080" s="419"/>
      <c r="AJ8080" s="419"/>
      <c r="AL8080" s="419"/>
      <c r="AM8080" s="419"/>
      <c r="AN8080" s="403"/>
      <c r="AO8080" s="419"/>
      <c r="AP8080" s="419"/>
      <c r="AQ8080" s="419"/>
      <c r="AR8080" s="419"/>
      <c r="AS8080" s="419"/>
      <c r="AT8080" s="419"/>
      <c r="AU8080" s="419"/>
      <c r="AV8080" s="419"/>
      <c r="AX8080" s="419"/>
      <c r="AY8080" s="419"/>
      <c r="AZ8080" s="419"/>
      <c r="BB8080" s="419"/>
      <c r="BC8080" s="419"/>
      <c r="BD8080" s="419"/>
      <c r="BF8080" s="419"/>
      <c r="BG8080" s="419"/>
      <c r="BH8080" s="419"/>
      <c r="BJ8080" s="419"/>
      <c r="BK8080" s="419"/>
      <c r="BL8080" s="419"/>
      <c r="BN8080" s="419"/>
      <c r="BO8080" s="419"/>
      <c r="BP8080" s="419"/>
      <c r="BR8080" s="419"/>
      <c r="BS8080" s="419"/>
      <c r="BT8080" s="419"/>
      <c r="BV8080" s="419"/>
      <c r="BW8080" s="419"/>
      <c r="BX8080" s="397"/>
      <c r="BZ8080" s="449"/>
      <c r="CB8080" s="419"/>
      <c r="CC8080" s="419"/>
      <c r="CD8080" s="419"/>
      <c r="CF8080" s="419"/>
      <c r="CG8080" s="419"/>
      <c r="CH8080" s="419"/>
    </row>
    <row r="8081" spans="3:86" ht="21" thickBot="1">
      <c r="C8081" s="425"/>
      <c r="P8081" s="431"/>
      <c r="R8081" s="419"/>
      <c r="S8081" s="446"/>
      <c r="T8081" s="419"/>
      <c r="V8081" s="196"/>
      <c r="W8081" s="419"/>
      <c r="X8081" s="419"/>
      <c r="Z8081" s="419"/>
      <c r="AA8081" s="419"/>
      <c r="AB8081" s="419"/>
      <c r="AD8081" s="419"/>
      <c r="AE8081" s="419"/>
      <c r="AF8081" s="419"/>
      <c r="AH8081" s="419"/>
      <c r="AI8081" s="419"/>
      <c r="AJ8081" s="419"/>
      <c r="AL8081" s="419"/>
      <c r="AM8081" s="419"/>
      <c r="AN8081" s="403"/>
      <c r="AO8081" s="419"/>
      <c r="AP8081" s="419"/>
      <c r="AQ8081" s="419"/>
      <c r="AR8081" s="419"/>
      <c r="AS8081" s="419"/>
      <c r="AT8081" s="419"/>
      <c r="AU8081" s="419"/>
      <c r="AV8081" s="419"/>
      <c r="AX8081" s="419"/>
      <c r="AY8081" s="419"/>
      <c r="AZ8081" s="419"/>
      <c r="BB8081" s="419"/>
      <c r="BC8081" s="419"/>
      <c r="BD8081" s="419"/>
      <c r="BF8081" s="419"/>
      <c r="BG8081" s="419"/>
      <c r="BH8081" s="419"/>
      <c r="BJ8081" s="419"/>
      <c r="BK8081" s="419"/>
      <c r="BL8081" s="419"/>
      <c r="BN8081" s="419"/>
      <c r="BO8081" s="419"/>
      <c r="BP8081" s="419"/>
      <c r="BR8081" s="419"/>
      <c r="BS8081" s="419"/>
      <c r="BT8081" s="419"/>
      <c r="BV8081" s="419"/>
      <c r="BW8081" s="419"/>
      <c r="BX8081" s="397"/>
      <c r="BZ8081" s="449"/>
      <c r="CB8081" s="419"/>
      <c r="CC8081" s="419"/>
      <c r="CD8081" s="419"/>
      <c r="CF8081" s="419"/>
      <c r="CG8081" s="419"/>
      <c r="CH8081" s="419"/>
    </row>
    <row r="8082" spans="3:86" ht="21" thickBot="1">
      <c r="C8082" s="425"/>
      <c r="P8082" s="431"/>
      <c r="R8082" s="419"/>
      <c r="S8082" s="446"/>
      <c r="T8082" s="419"/>
      <c r="V8082" s="196"/>
      <c r="W8082" s="419"/>
      <c r="X8082" s="419"/>
      <c r="Z8082" s="419"/>
      <c r="AA8082" s="419"/>
      <c r="AB8082" s="419"/>
      <c r="AD8082" s="419"/>
      <c r="AE8082" s="419"/>
      <c r="AF8082" s="419"/>
      <c r="AH8082" s="419"/>
      <c r="AI8082" s="419"/>
      <c r="AJ8082" s="419"/>
      <c r="AL8082" s="419"/>
      <c r="AM8082" s="419"/>
      <c r="AN8082" s="403"/>
      <c r="AO8082" s="419"/>
      <c r="AP8082" s="419"/>
      <c r="AQ8082" s="419"/>
      <c r="AR8082" s="419"/>
      <c r="AS8082" s="419"/>
      <c r="AT8082" s="419"/>
      <c r="AU8082" s="419"/>
      <c r="AV8082" s="419"/>
      <c r="AX8082" s="419"/>
      <c r="AY8082" s="419"/>
      <c r="AZ8082" s="419"/>
      <c r="BB8082" s="419"/>
      <c r="BC8082" s="419"/>
      <c r="BD8082" s="419"/>
      <c r="BF8082" s="419"/>
      <c r="BG8082" s="419"/>
      <c r="BH8082" s="419"/>
      <c r="BJ8082" s="419"/>
      <c r="BK8082" s="419"/>
      <c r="BL8082" s="419"/>
      <c r="BN8082" s="419"/>
      <c r="BO8082" s="419"/>
      <c r="BP8082" s="419"/>
      <c r="BR8082" s="419"/>
      <c r="BS8082" s="419"/>
      <c r="BT8082" s="419"/>
      <c r="BV8082" s="419"/>
      <c r="BW8082" s="419"/>
      <c r="BX8082" s="397"/>
      <c r="BZ8082" s="449"/>
      <c r="CB8082" s="419"/>
      <c r="CC8082" s="419"/>
      <c r="CD8082" s="419"/>
      <c r="CF8082" s="419"/>
      <c r="CG8082" s="419"/>
      <c r="CH8082" s="419"/>
    </row>
    <row r="8083" spans="3:86" ht="21" thickBot="1">
      <c r="C8083" s="425"/>
      <c r="P8083" s="431"/>
      <c r="R8083" s="419"/>
      <c r="S8083" s="446"/>
      <c r="T8083" s="419"/>
      <c r="V8083" s="196"/>
      <c r="W8083" s="419"/>
      <c r="X8083" s="419"/>
      <c r="Z8083" s="419"/>
      <c r="AA8083" s="419"/>
      <c r="AB8083" s="419"/>
      <c r="AD8083" s="419"/>
      <c r="AE8083" s="419"/>
      <c r="AF8083" s="419"/>
      <c r="AH8083" s="419"/>
      <c r="AI8083" s="419"/>
      <c r="AJ8083" s="419"/>
      <c r="AL8083" s="419"/>
      <c r="AM8083" s="419"/>
      <c r="AN8083" s="403"/>
      <c r="AO8083" s="419"/>
      <c r="AP8083" s="419"/>
      <c r="AQ8083" s="419"/>
      <c r="AR8083" s="419"/>
      <c r="AS8083" s="419"/>
      <c r="AT8083" s="419"/>
      <c r="AU8083" s="419"/>
      <c r="AV8083" s="419"/>
      <c r="AX8083" s="419"/>
      <c r="AY8083" s="419"/>
      <c r="AZ8083" s="419"/>
      <c r="BB8083" s="419"/>
      <c r="BC8083" s="419"/>
      <c r="BD8083" s="419"/>
      <c r="BF8083" s="419"/>
      <c r="BG8083" s="419"/>
      <c r="BH8083" s="419"/>
      <c r="BJ8083" s="419"/>
      <c r="BK8083" s="419"/>
      <c r="BL8083" s="419"/>
      <c r="BN8083" s="419"/>
      <c r="BO8083" s="419"/>
      <c r="BP8083" s="419"/>
      <c r="BR8083" s="419"/>
      <c r="BS8083" s="419"/>
      <c r="BT8083" s="419"/>
      <c r="BV8083" s="419"/>
      <c r="BW8083" s="419"/>
      <c r="BX8083" s="397"/>
      <c r="BZ8083" s="449"/>
      <c r="CB8083" s="419"/>
      <c r="CC8083" s="419"/>
      <c r="CD8083" s="419"/>
      <c r="CF8083" s="419"/>
      <c r="CG8083" s="419"/>
      <c r="CH8083" s="419"/>
    </row>
    <row r="8084" spans="3:86" ht="21" thickBot="1">
      <c r="C8084" s="425"/>
      <c r="P8084" s="431"/>
      <c r="R8084" s="419"/>
      <c r="S8084" s="446"/>
      <c r="T8084" s="419"/>
      <c r="V8084" s="196"/>
      <c r="W8084" s="419"/>
      <c r="X8084" s="419"/>
      <c r="Z8084" s="419"/>
      <c r="AA8084" s="419"/>
      <c r="AB8084" s="419"/>
      <c r="AD8084" s="419"/>
      <c r="AE8084" s="419"/>
      <c r="AF8084" s="419"/>
      <c r="AH8084" s="419"/>
      <c r="AI8084" s="419"/>
      <c r="AJ8084" s="419"/>
      <c r="AL8084" s="419"/>
      <c r="AM8084" s="419"/>
      <c r="AN8084" s="403"/>
      <c r="AO8084" s="419"/>
      <c r="AP8084" s="419"/>
      <c r="AQ8084" s="419"/>
      <c r="AR8084" s="419"/>
      <c r="AS8084" s="419"/>
      <c r="AT8084" s="419"/>
      <c r="AU8084" s="419"/>
      <c r="AV8084" s="419"/>
      <c r="AX8084" s="419"/>
      <c r="AY8084" s="419"/>
      <c r="AZ8084" s="419"/>
      <c r="BB8084" s="419"/>
      <c r="BC8084" s="419"/>
      <c r="BD8084" s="419"/>
      <c r="BF8084" s="419"/>
      <c r="BG8084" s="419"/>
      <c r="BH8084" s="419"/>
      <c r="BJ8084" s="419"/>
      <c r="BK8084" s="419"/>
      <c r="BL8084" s="419"/>
      <c r="BN8084" s="419"/>
      <c r="BO8084" s="419"/>
      <c r="BP8084" s="419"/>
      <c r="BR8084" s="419"/>
      <c r="BS8084" s="419"/>
      <c r="BT8084" s="419"/>
      <c r="BV8084" s="419"/>
      <c r="BW8084" s="419"/>
      <c r="BX8084" s="397"/>
      <c r="BZ8084" s="449"/>
      <c r="CB8084" s="419"/>
      <c r="CC8084" s="419"/>
      <c r="CD8084" s="419"/>
      <c r="CF8084" s="419"/>
      <c r="CG8084" s="419"/>
      <c r="CH8084" s="419"/>
    </row>
    <row r="8085" spans="3:86" ht="21" thickBot="1">
      <c r="C8085" s="425"/>
      <c r="P8085" s="431"/>
      <c r="R8085" s="419"/>
      <c r="S8085" s="446"/>
      <c r="T8085" s="419"/>
      <c r="V8085" s="196"/>
      <c r="W8085" s="419"/>
      <c r="X8085" s="419"/>
      <c r="Z8085" s="419"/>
      <c r="AA8085" s="419"/>
      <c r="AB8085" s="419"/>
      <c r="AD8085" s="419"/>
      <c r="AE8085" s="419"/>
      <c r="AF8085" s="419"/>
      <c r="AH8085" s="419"/>
      <c r="AI8085" s="419"/>
      <c r="AJ8085" s="419"/>
      <c r="AL8085" s="419"/>
      <c r="AM8085" s="419"/>
      <c r="AN8085" s="403"/>
      <c r="AO8085" s="419"/>
      <c r="AP8085" s="419"/>
      <c r="AQ8085" s="419"/>
      <c r="AR8085" s="419"/>
      <c r="AS8085" s="419"/>
      <c r="AT8085" s="419"/>
      <c r="AU8085" s="419"/>
      <c r="AV8085" s="419"/>
      <c r="AX8085" s="419"/>
      <c r="AY8085" s="419"/>
      <c r="AZ8085" s="419"/>
      <c r="BB8085" s="419"/>
      <c r="BC8085" s="419"/>
      <c r="BD8085" s="419"/>
      <c r="BF8085" s="419"/>
      <c r="BG8085" s="419"/>
      <c r="BH8085" s="419"/>
      <c r="BJ8085" s="419"/>
      <c r="BK8085" s="419"/>
      <c r="BL8085" s="419"/>
      <c r="BN8085" s="419"/>
      <c r="BO8085" s="419"/>
      <c r="BP8085" s="419"/>
      <c r="BR8085" s="419"/>
      <c r="BS8085" s="419"/>
      <c r="BT8085" s="419"/>
      <c r="BV8085" s="419"/>
      <c r="BW8085" s="419"/>
      <c r="BX8085" s="397"/>
      <c r="BZ8085" s="449"/>
      <c r="CB8085" s="419"/>
      <c r="CC8085" s="419"/>
      <c r="CD8085" s="419"/>
      <c r="CF8085" s="419"/>
      <c r="CG8085" s="419"/>
      <c r="CH8085" s="419"/>
    </row>
    <row r="8086" spans="3:86" ht="21" thickBot="1">
      <c r="C8086" s="425"/>
      <c r="P8086" s="431"/>
      <c r="R8086" s="419"/>
      <c r="S8086" s="446"/>
      <c r="T8086" s="419"/>
      <c r="V8086" s="196"/>
      <c r="W8086" s="419"/>
      <c r="X8086" s="419"/>
      <c r="Z8086" s="419"/>
      <c r="AA8086" s="419"/>
      <c r="AB8086" s="419"/>
      <c r="AD8086" s="419"/>
      <c r="AE8086" s="419"/>
      <c r="AF8086" s="419"/>
      <c r="AH8086" s="419"/>
      <c r="AI8086" s="419"/>
      <c r="AJ8086" s="419"/>
      <c r="AL8086" s="419"/>
      <c r="AM8086" s="419"/>
      <c r="AN8086" s="403"/>
      <c r="AO8086" s="419"/>
      <c r="AP8086" s="419"/>
      <c r="AQ8086" s="419"/>
      <c r="AR8086" s="419"/>
      <c r="AS8086" s="419"/>
      <c r="AT8086" s="419"/>
      <c r="AU8086" s="419"/>
      <c r="AV8086" s="419"/>
      <c r="AX8086" s="419"/>
      <c r="AY8086" s="419"/>
      <c r="AZ8086" s="419"/>
      <c r="BB8086" s="419"/>
      <c r="BC8086" s="419"/>
      <c r="BD8086" s="419"/>
      <c r="BF8086" s="419"/>
      <c r="BG8086" s="419"/>
      <c r="BH8086" s="419"/>
      <c r="BJ8086" s="419"/>
      <c r="BK8086" s="419"/>
      <c r="BL8086" s="419"/>
      <c r="BN8086" s="419"/>
      <c r="BO8086" s="419"/>
      <c r="BP8086" s="419"/>
      <c r="BR8086" s="419"/>
      <c r="BS8086" s="419"/>
      <c r="BT8086" s="419"/>
      <c r="BV8086" s="419"/>
      <c r="BW8086" s="419"/>
      <c r="BX8086" s="397"/>
      <c r="BZ8086" s="449"/>
      <c r="CB8086" s="419"/>
      <c r="CC8086" s="419"/>
      <c r="CD8086" s="419"/>
      <c r="CF8086" s="419"/>
      <c r="CG8086" s="419"/>
      <c r="CH8086" s="419"/>
    </row>
    <row r="8087" spans="3:86" ht="21" thickBot="1">
      <c r="C8087" s="425"/>
      <c r="P8087" s="431"/>
      <c r="R8087" s="419"/>
      <c r="S8087" s="446"/>
      <c r="T8087" s="419"/>
      <c r="V8087" s="196"/>
      <c r="W8087" s="419"/>
      <c r="X8087" s="419"/>
      <c r="Z8087" s="419"/>
      <c r="AA8087" s="419"/>
      <c r="AB8087" s="419"/>
      <c r="AD8087" s="419"/>
      <c r="AE8087" s="419"/>
      <c r="AF8087" s="419"/>
      <c r="AH8087" s="419"/>
      <c r="AI8087" s="419"/>
      <c r="AJ8087" s="419"/>
      <c r="AL8087" s="419"/>
      <c r="AM8087" s="419"/>
      <c r="AN8087" s="403"/>
      <c r="AO8087" s="419"/>
      <c r="AP8087" s="419"/>
      <c r="AQ8087" s="419"/>
      <c r="AR8087" s="419"/>
      <c r="AS8087" s="419"/>
      <c r="AT8087" s="419"/>
      <c r="AU8087" s="419"/>
      <c r="AV8087" s="419"/>
      <c r="AX8087" s="419"/>
      <c r="AY8087" s="419"/>
      <c r="AZ8087" s="419"/>
      <c r="BB8087" s="419"/>
      <c r="BC8087" s="419"/>
      <c r="BD8087" s="419"/>
      <c r="BF8087" s="419"/>
      <c r="BG8087" s="419"/>
      <c r="BH8087" s="419"/>
      <c r="BJ8087" s="419"/>
      <c r="BK8087" s="419"/>
      <c r="BL8087" s="419"/>
      <c r="BN8087" s="419"/>
      <c r="BO8087" s="419"/>
      <c r="BP8087" s="419"/>
      <c r="BR8087" s="419"/>
      <c r="BS8087" s="419"/>
      <c r="BT8087" s="419"/>
      <c r="BV8087" s="419"/>
      <c r="BW8087" s="419"/>
      <c r="BX8087" s="397"/>
      <c r="BZ8087" s="449"/>
      <c r="CB8087" s="419"/>
      <c r="CC8087" s="419"/>
      <c r="CD8087" s="419"/>
      <c r="CF8087" s="419"/>
      <c r="CG8087" s="419"/>
      <c r="CH8087" s="419"/>
    </row>
    <row r="8088" spans="3:86" ht="21" thickBot="1">
      <c r="C8088" s="425"/>
      <c r="P8088" s="431"/>
      <c r="R8088" s="419"/>
      <c r="S8088" s="446"/>
      <c r="T8088" s="419"/>
      <c r="V8088" s="196"/>
      <c r="W8088" s="419"/>
      <c r="X8088" s="419"/>
      <c r="Z8088" s="419"/>
      <c r="AA8088" s="419"/>
      <c r="AB8088" s="419"/>
      <c r="AD8088" s="419"/>
      <c r="AE8088" s="419"/>
      <c r="AF8088" s="419"/>
      <c r="AH8088" s="419"/>
      <c r="AI8088" s="419"/>
      <c r="AJ8088" s="419"/>
      <c r="AL8088" s="419"/>
      <c r="AM8088" s="419"/>
      <c r="AN8088" s="403"/>
      <c r="AO8088" s="419"/>
      <c r="AP8088" s="419"/>
      <c r="AQ8088" s="419"/>
      <c r="AR8088" s="419"/>
      <c r="AS8088" s="419"/>
      <c r="AT8088" s="419"/>
      <c r="AU8088" s="419"/>
      <c r="AV8088" s="419"/>
      <c r="AX8088" s="419"/>
      <c r="AY8088" s="419"/>
      <c r="AZ8088" s="419"/>
      <c r="BB8088" s="419"/>
      <c r="BC8088" s="419"/>
      <c r="BD8088" s="419"/>
      <c r="BF8088" s="419"/>
      <c r="BG8088" s="419"/>
      <c r="BH8088" s="419"/>
      <c r="BJ8088" s="419"/>
      <c r="BK8088" s="419"/>
      <c r="BL8088" s="419"/>
      <c r="BN8088" s="419"/>
      <c r="BO8088" s="419"/>
      <c r="BP8088" s="419"/>
      <c r="BR8088" s="419"/>
      <c r="BS8088" s="419"/>
      <c r="BT8088" s="419"/>
      <c r="BV8088" s="419"/>
      <c r="BW8088" s="419"/>
      <c r="BX8088" s="397"/>
      <c r="BZ8088" s="449"/>
      <c r="CB8088" s="419"/>
      <c r="CC8088" s="419"/>
      <c r="CD8088" s="419"/>
      <c r="CF8088" s="419"/>
      <c r="CG8088" s="419"/>
      <c r="CH8088" s="419"/>
    </row>
    <row r="8089" spans="3:86" ht="21" thickBot="1">
      <c r="C8089" s="425"/>
      <c r="P8089" s="431"/>
      <c r="R8089" s="419"/>
      <c r="S8089" s="446"/>
      <c r="T8089" s="419"/>
      <c r="V8089" s="196"/>
      <c r="W8089" s="419"/>
      <c r="X8089" s="419"/>
      <c r="Z8089" s="419"/>
      <c r="AA8089" s="419"/>
      <c r="AB8089" s="419"/>
      <c r="AD8089" s="419"/>
      <c r="AE8089" s="419"/>
      <c r="AF8089" s="419"/>
      <c r="AH8089" s="419"/>
      <c r="AI8089" s="419"/>
      <c r="AJ8089" s="419"/>
      <c r="AL8089" s="419"/>
      <c r="AM8089" s="419"/>
      <c r="AN8089" s="403"/>
      <c r="AO8089" s="419"/>
      <c r="AP8089" s="419"/>
      <c r="AQ8089" s="419"/>
      <c r="AR8089" s="419"/>
      <c r="AS8089" s="419"/>
      <c r="AT8089" s="419"/>
      <c r="AU8089" s="419"/>
      <c r="AV8089" s="419"/>
      <c r="AX8089" s="419"/>
      <c r="AY8089" s="419"/>
      <c r="AZ8089" s="419"/>
      <c r="BB8089" s="419"/>
      <c r="BC8089" s="419"/>
      <c r="BD8089" s="419"/>
      <c r="BF8089" s="419"/>
      <c r="BG8089" s="419"/>
      <c r="BH8089" s="419"/>
      <c r="BJ8089" s="419"/>
      <c r="BK8089" s="419"/>
      <c r="BL8089" s="419"/>
      <c r="BN8089" s="419"/>
      <c r="BO8089" s="419"/>
      <c r="BP8089" s="419"/>
      <c r="BR8089" s="419"/>
      <c r="BS8089" s="419"/>
      <c r="BT8089" s="419"/>
      <c r="BV8089" s="419"/>
      <c r="BW8089" s="419"/>
      <c r="BX8089" s="397"/>
      <c r="BZ8089" s="449"/>
      <c r="CB8089" s="419"/>
      <c r="CC8089" s="419"/>
      <c r="CD8089" s="419"/>
      <c r="CF8089" s="419"/>
      <c r="CG8089" s="419"/>
      <c r="CH8089" s="419"/>
    </row>
    <row r="8090" spans="3:86" ht="21" thickBot="1">
      <c r="C8090" s="425"/>
      <c r="P8090" s="431"/>
      <c r="R8090" s="419"/>
      <c r="S8090" s="446"/>
      <c r="T8090" s="419"/>
      <c r="V8090" s="196"/>
      <c r="W8090" s="419"/>
      <c r="X8090" s="419"/>
      <c r="Z8090" s="419"/>
      <c r="AA8090" s="419"/>
      <c r="AB8090" s="419"/>
      <c r="AD8090" s="419"/>
      <c r="AE8090" s="419"/>
      <c r="AF8090" s="419"/>
      <c r="AH8090" s="419"/>
      <c r="AI8090" s="419"/>
      <c r="AJ8090" s="419"/>
      <c r="AL8090" s="419"/>
      <c r="AM8090" s="419"/>
      <c r="AN8090" s="403"/>
      <c r="AO8090" s="419"/>
      <c r="AP8090" s="419"/>
      <c r="AQ8090" s="419"/>
      <c r="AR8090" s="419"/>
      <c r="AS8090" s="419"/>
      <c r="AT8090" s="419"/>
      <c r="AU8090" s="419"/>
      <c r="AV8090" s="419"/>
      <c r="AX8090" s="419"/>
      <c r="AY8090" s="419"/>
      <c r="AZ8090" s="419"/>
      <c r="BB8090" s="419"/>
      <c r="BC8090" s="419"/>
      <c r="BD8090" s="419"/>
      <c r="BF8090" s="419"/>
      <c r="BG8090" s="419"/>
      <c r="BH8090" s="419"/>
      <c r="BJ8090" s="419"/>
      <c r="BK8090" s="419"/>
      <c r="BL8090" s="419"/>
      <c r="BN8090" s="419"/>
      <c r="BO8090" s="419"/>
      <c r="BP8090" s="419"/>
      <c r="BR8090" s="419"/>
      <c r="BS8090" s="419"/>
      <c r="BT8090" s="419"/>
      <c r="BV8090" s="419"/>
      <c r="BW8090" s="419"/>
      <c r="BX8090" s="397"/>
      <c r="BZ8090" s="449"/>
      <c r="CB8090" s="419"/>
      <c r="CC8090" s="419"/>
      <c r="CD8090" s="419"/>
      <c r="CF8090" s="419"/>
      <c r="CG8090" s="419"/>
      <c r="CH8090" s="419"/>
    </row>
    <row r="8091" spans="3:86" ht="21" thickBot="1">
      <c r="C8091" s="425"/>
      <c r="P8091" s="431"/>
      <c r="R8091" s="419"/>
      <c r="S8091" s="446"/>
      <c r="T8091" s="419"/>
      <c r="V8091" s="196"/>
      <c r="W8091" s="419"/>
      <c r="X8091" s="419"/>
      <c r="Z8091" s="419"/>
      <c r="AA8091" s="419"/>
      <c r="AB8091" s="419"/>
      <c r="AD8091" s="419"/>
      <c r="AE8091" s="419"/>
      <c r="AF8091" s="419"/>
      <c r="AH8091" s="419"/>
      <c r="AI8091" s="419"/>
      <c r="AJ8091" s="419"/>
      <c r="AL8091" s="419"/>
      <c r="AM8091" s="419"/>
      <c r="AN8091" s="403"/>
      <c r="AO8091" s="419"/>
      <c r="AP8091" s="419"/>
      <c r="AQ8091" s="419"/>
      <c r="AR8091" s="419"/>
      <c r="AS8091" s="419"/>
      <c r="AT8091" s="419"/>
      <c r="AU8091" s="419"/>
      <c r="AV8091" s="419"/>
      <c r="AX8091" s="419"/>
      <c r="AY8091" s="419"/>
      <c r="AZ8091" s="419"/>
      <c r="BB8091" s="419"/>
      <c r="BC8091" s="419"/>
      <c r="BD8091" s="419"/>
      <c r="BF8091" s="419"/>
      <c r="BG8091" s="419"/>
      <c r="BH8091" s="419"/>
      <c r="BJ8091" s="419"/>
      <c r="BK8091" s="419"/>
      <c r="BL8091" s="419"/>
      <c r="BN8091" s="419"/>
      <c r="BO8091" s="419"/>
      <c r="BP8091" s="419"/>
      <c r="BR8091" s="419"/>
      <c r="BS8091" s="419"/>
      <c r="BT8091" s="419"/>
      <c r="BV8091" s="419"/>
      <c r="BW8091" s="419"/>
      <c r="BX8091" s="397"/>
      <c r="BZ8091" s="449"/>
      <c r="CB8091" s="419"/>
      <c r="CC8091" s="419"/>
      <c r="CD8091" s="419"/>
      <c r="CF8091" s="419"/>
      <c r="CG8091" s="419"/>
      <c r="CH8091" s="419"/>
    </row>
    <row r="8092" spans="3:86" ht="21" thickBot="1">
      <c r="C8092" s="425"/>
      <c r="P8092" s="431"/>
      <c r="R8092" s="419"/>
      <c r="S8092" s="446"/>
      <c r="T8092" s="419"/>
      <c r="V8092" s="196"/>
      <c r="W8092" s="419"/>
      <c r="X8092" s="419"/>
      <c r="Z8092" s="419"/>
      <c r="AA8092" s="419"/>
      <c r="AB8092" s="419"/>
      <c r="AD8092" s="419"/>
      <c r="AE8092" s="419"/>
      <c r="AF8092" s="419"/>
      <c r="AH8092" s="419"/>
      <c r="AI8092" s="419"/>
      <c r="AJ8092" s="419"/>
      <c r="AL8092" s="419"/>
      <c r="AM8092" s="419"/>
      <c r="AN8092" s="403"/>
      <c r="AO8092" s="419"/>
      <c r="AP8092" s="419"/>
      <c r="AQ8092" s="419"/>
      <c r="AR8092" s="419"/>
      <c r="AS8092" s="419"/>
      <c r="AT8092" s="419"/>
      <c r="AU8092" s="419"/>
      <c r="AV8092" s="419"/>
      <c r="AX8092" s="419"/>
      <c r="AY8092" s="419"/>
      <c r="AZ8092" s="419"/>
      <c r="BB8092" s="419"/>
      <c r="BC8092" s="419"/>
      <c r="BD8092" s="419"/>
      <c r="BF8092" s="419"/>
      <c r="BG8092" s="419"/>
      <c r="BH8092" s="419"/>
      <c r="BJ8092" s="419"/>
      <c r="BK8092" s="419"/>
      <c r="BL8092" s="419"/>
      <c r="BN8092" s="419"/>
      <c r="BO8092" s="419"/>
      <c r="BP8092" s="419"/>
      <c r="BR8092" s="419"/>
      <c r="BS8092" s="419"/>
      <c r="BT8092" s="419"/>
      <c r="BV8092" s="419"/>
      <c r="BW8092" s="419"/>
      <c r="BX8092" s="397"/>
      <c r="BZ8092" s="449"/>
      <c r="CB8092" s="419"/>
      <c r="CC8092" s="419"/>
      <c r="CD8092" s="419"/>
      <c r="CF8092" s="419"/>
      <c r="CG8092" s="419"/>
      <c r="CH8092" s="419"/>
    </row>
    <row r="8093" spans="3:86" ht="21" thickBot="1">
      <c r="C8093" s="425"/>
      <c r="P8093" s="431"/>
      <c r="R8093" s="419"/>
      <c r="S8093" s="446"/>
      <c r="T8093" s="419"/>
      <c r="V8093" s="196"/>
      <c r="W8093" s="419"/>
      <c r="X8093" s="419"/>
      <c r="Z8093" s="419"/>
      <c r="AA8093" s="419"/>
      <c r="AB8093" s="419"/>
      <c r="AD8093" s="419"/>
      <c r="AE8093" s="419"/>
      <c r="AF8093" s="419"/>
      <c r="AH8093" s="419"/>
      <c r="AI8093" s="419"/>
      <c r="AJ8093" s="419"/>
      <c r="AL8093" s="419"/>
      <c r="AM8093" s="419"/>
      <c r="AN8093" s="403"/>
      <c r="AO8093" s="419"/>
      <c r="AP8093" s="419"/>
      <c r="AQ8093" s="419"/>
      <c r="AR8093" s="419"/>
      <c r="AS8093" s="419"/>
      <c r="AT8093" s="419"/>
      <c r="AU8093" s="419"/>
      <c r="AV8093" s="419"/>
      <c r="AX8093" s="419"/>
      <c r="AY8093" s="419"/>
      <c r="AZ8093" s="419"/>
      <c r="BB8093" s="419"/>
      <c r="BC8093" s="419"/>
      <c r="BD8093" s="419"/>
      <c r="BF8093" s="419"/>
      <c r="BG8093" s="419"/>
      <c r="BH8093" s="419"/>
      <c r="BJ8093" s="419"/>
      <c r="BK8093" s="419"/>
      <c r="BL8093" s="419"/>
      <c r="BN8093" s="419"/>
      <c r="BO8093" s="419"/>
      <c r="BP8093" s="419"/>
      <c r="BR8093" s="419"/>
      <c r="BS8093" s="419"/>
      <c r="BT8093" s="419"/>
      <c r="BV8093" s="419"/>
      <c r="BW8093" s="419"/>
      <c r="BX8093" s="397"/>
      <c r="BZ8093" s="449"/>
      <c r="CB8093" s="419"/>
      <c r="CC8093" s="419"/>
      <c r="CD8093" s="419"/>
      <c r="CF8093" s="419"/>
      <c r="CG8093" s="419"/>
      <c r="CH8093" s="419"/>
    </row>
    <row r="8094" spans="3:86" ht="21" thickBot="1">
      <c r="C8094" s="425"/>
      <c r="P8094" s="431"/>
      <c r="R8094" s="419"/>
      <c r="S8094" s="446"/>
      <c r="T8094" s="419"/>
      <c r="V8094" s="196"/>
      <c r="W8094" s="419"/>
      <c r="X8094" s="419"/>
      <c r="Z8094" s="419"/>
      <c r="AA8094" s="419"/>
      <c r="AB8094" s="419"/>
      <c r="AD8094" s="419"/>
      <c r="AE8094" s="419"/>
      <c r="AF8094" s="419"/>
      <c r="AH8094" s="419"/>
      <c r="AI8094" s="419"/>
      <c r="AJ8094" s="419"/>
      <c r="AL8094" s="419"/>
      <c r="AM8094" s="419"/>
      <c r="AN8094" s="403"/>
      <c r="AO8094" s="419"/>
      <c r="AP8094" s="419"/>
      <c r="AQ8094" s="419"/>
      <c r="AR8094" s="419"/>
      <c r="AS8094" s="419"/>
      <c r="AT8094" s="419"/>
      <c r="AU8094" s="419"/>
      <c r="AV8094" s="419"/>
      <c r="AX8094" s="419"/>
      <c r="AY8094" s="419"/>
      <c r="AZ8094" s="419"/>
      <c r="BB8094" s="419"/>
      <c r="BC8094" s="419"/>
      <c r="BD8094" s="419"/>
      <c r="BF8094" s="419"/>
      <c r="BG8094" s="419"/>
      <c r="BH8094" s="419"/>
      <c r="BJ8094" s="419"/>
      <c r="BK8094" s="419"/>
      <c r="BL8094" s="419"/>
      <c r="BN8094" s="419"/>
      <c r="BO8094" s="419"/>
      <c r="BP8094" s="419"/>
      <c r="BR8094" s="419"/>
      <c r="BS8094" s="419"/>
      <c r="BT8094" s="419"/>
      <c r="BV8094" s="419"/>
      <c r="BW8094" s="419"/>
      <c r="BX8094" s="397"/>
      <c r="BZ8094" s="449"/>
      <c r="CB8094" s="419"/>
      <c r="CC8094" s="419"/>
      <c r="CD8094" s="419"/>
      <c r="CF8094" s="419"/>
      <c r="CG8094" s="419"/>
      <c r="CH8094" s="419"/>
    </row>
    <row r="8095" spans="3:86" ht="21" thickBot="1">
      <c r="C8095" s="425"/>
      <c r="P8095" s="431"/>
      <c r="R8095" s="419"/>
      <c r="S8095" s="446"/>
      <c r="T8095" s="419"/>
      <c r="V8095" s="196"/>
      <c r="W8095" s="419"/>
      <c r="X8095" s="419"/>
      <c r="Z8095" s="419"/>
      <c r="AA8095" s="419"/>
      <c r="AB8095" s="419"/>
      <c r="AD8095" s="419"/>
      <c r="AE8095" s="419"/>
      <c r="AF8095" s="419"/>
      <c r="AH8095" s="419"/>
      <c r="AI8095" s="419"/>
      <c r="AJ8095" s="419"/>
      <c r="AL8095" s="419"/>
      <c r="AM8095" s="419"/>
      <c r="AN8095" s="403"/>
      <c r="AO8095" s="419"/>
      <c r="AP8095" s="419"/>
      <c r="AQ8095" s="419"/>
      <c r="AR8095" s="419"/>
      <c r="AS8095" s="419"/>
      <c r="AT8095" s="419"/>
      <c r="AU8095" s="419"/>
      <c r="AV8095" s="419"/>
      <c r="AX8095" s="419"/>
      <c r="AY8095" s="419"/>
      <c r="AZ8095" s="419"/>
      <c r="BB8095" s="419"/>
      <c r="BC8095" s="419"/>
      <c r="BD8095" s="419"/>
      <c r="BF8095" s="419"/>
      <c r="BG8095" s="419"/>
      <c r="BH8095" s="419"/>
      <c r="BJ8095" s="419"/>
      <c r="BK8095" s="419"/>
      <c r="BL8095" s="419"/>
      <c r="BN8095" s="419"/>
      <c r="BO8095" s="419"/>
      <c r="BP8095" s="419"/>
      <c r="BR8095" s="419"/>
      <c r="BS8095" s="419"/>
      <c r="BT8095" s="419"/>
      <c r="BV8095" s="419"/>
      <c r="BW8095" s="419"/>
      <c r="BX8095" s="397"/>
      <c r="BZ8095" s="449"/>
      <c r="CB8095" s="419"/>
      <c r="CC8095" s="419"/>
      <c r="CD8095" s="419"/>
      <c r="CF8095" s="419"/>
      <c r="CG8095" s="419"/>
      <c r="CH8095" s="419"/>
    </row>
    <row r="8096" spans="3:86" ht="21" thickBot="1">
      <c r="C8096" s="425"/>
      <c r="P8096" s="431"/>
      <c r="R8096" s="419"/>
      <c r="S8096" s="446"/>
      <c r="T8096" s="419"/>
      <c r="V8096" s="196"/>
      <c r="W8096" s="419"/>
      <c r="X8096" s="419"/>
      <c r="Z8096" s="419"/>
      <c r="AA8096" s="419"/>
      <c r="AB8096" s="419"/>
      <c r="AD8096" s="419"/>
      <c r="AE8096" s="419"/>
      <c r="AF8096" s="419"/>
      <c r="AH8096" s="419"/>
      <c r="AI8096" s="419"/>
      <c r="AJ8096" s="419"/>
      <c r="AL8096" s="419"/>
      <c r="AM8096" s="419"/>
      <c r="AN8096" s="403"/>
      <c r="AO8096" s="419"/>
      <c r="AP8096" s="419"/>
      <c r="AQ8096" s="419"/>
      <c r="AR8096" s="419"/>
      <c r="AS8096" s="419"/>
      <c r="AT8096" s="419"/>
      <c r="AU8096" s="419"/>
      <c r="AV8096" s="419"/>
      <c r="AX8096" s="419"/>
      <c r="AY8096" s="419"/>
      <c r="AZ8096" s="419"/>
      <c r="BB8096" s="419"/>
      <c r="BC8096" s="419"/>
      <c r="BD8096" s="419"/>
      <c r="BF8096" s="419"/>
      <c r="BG8096" s="419"/>
      <c r="BH8096" s="419"/>
      <c r="BJ8096" s="419"/>
      <c r="BK8096" s="419"/>
      <c r="BL8096" s="419"/>
      <c r="BN8096" s="419"/>
      <c r="BO8096" s="419"/>
      <c r="BP8096" s="419"/>
      <c r="BR8096" s="419"/>
      <c r="BS8096" s="419"/>
      <c r="BT8096" s="419"/>
      <c r="BV8096" s="419"/>
      <c r="BW8096" s="419"/>
      <c r="BX8096" s="397"/>
      <c r="BZ8096" s="449"/>
      <c r="CB8096" s="419"/>
      <c r="CC8096" s="419"/>
      <c r="CD8096" s="419"/>
      <c r="CF8096" s="419"/>
      <c r="CG8096" s="419"/>
      <c r="CH8096" s="419"/>
    </row>
    <row r="8097" spans="3:86" ht="21" thickBot="1">
      <c r="C8097" s="425"/>
      <c r="P8097" s="431"/>
      <c r="R8097" s="419"/>
      <c r="S8097" s="446"/>
      <c r="T8097" s="419"/>
      <c r="V8097" s="196"/>
      <c r="W8097" s="419"/>
      <c r="X8097" s="419"/>
      <c r="Z8097" s="419"/>
      <c r="AA8097" s="419"/>
      <c r="AB8097" s="419"/>
      <c r="AD8097" s="419"/>
      <c r="AE8097" s="419"/>
      <c r="AF8097" s="419"/>
      <c r="AH8097" s="419"/>
      <c r="AI8097" s="419"/>
      <c r="AJ8097" s="419"/>
      <c r="AL8097" s="419"/>
      <c r="AM8097" s="419"/>
      <c r="AN8097" s="403"/>
      <c r="AO8097" s="419"/>
      <c r="AP8097" s="419"/>
      <c r="AQ8097" s="419"/>
      <c r="AR8097" s="419"/>
      <c r="AS8097" s="419"/>
      <c r="AT8097" s="419"/>
      <c r="AU8097" s="419"/>
      <c r="AV8097" s="419"/>
      <c r="AX8097" s="419"/>
      <c r="AY8097" s="419"/>
      <c r="AZ8097" s="419"/>
      <c r="BB8097" s="419"/>
      <c r="BC8097" s="419"/>
      <c r="BD8097" s="419"/>
      <c r="BF8097" s="419"/>
      <c r="BG8097" s="419"/>
      <c r="BH8097" s="419"/>
      <c r="BJ8097" s="419"/>
      <c r="BK8097" s="419"/>
      <c r="BL8097" s="419"/>
      <c r="BN8097" s="419"/>
      <c r="BO8097" s="419"/>
      <c r="BP8097" s="419"/>
      <c r="BR8097" s="419"/>
      <c r="BS8097" s="419"/>
      <c r="BT8097" s="419"/>
      <c r="BV8097" s="419"/>
      <c r="BW8097" s="419"/>
      <c r="BX8097" s="397"/>
      <c r="BZ8097" s="449"/>
      <c r="CB8097" s="419"/>
      <c r="CC8097" s="419"/>
      <c r="CD8097" s="419"/>
      <c r="CF8097" s="419"/>
      <c r="CG8097" s="419"/>
      <c r="CH8097" s="419"/>
    </row>
    <row r="8098" spans="3:86" ht="21" thickBot="1">
      <c r="C8098" s="425"/>
      <c r="P8098" s="431"/>
      <c r="R8098" s="419"/>
      <c r="S8098" s="446"/>
      <c r="T8098" s="419"/>
      <c r="V8098" s="196"/>
      <c r="W8098" s="419"/>
      <c r="X8098" s="419"/>
      <c r="Z8098" s="419"/>
      <c r="AA8098" s="419"/>
      <c r="AB8098" s="419"/>
      <c r="AD8098" s="419"/>
      <c r="AE8098" s="419"/>
      <c r="AF8098" s="419"/>
      <c r="AH8098" s="419"/>
      <c r="AI8098" s="419"/>
      <c r="AJ8098" s="419"/>
      <c r="AL8098" s="419"/>
      <c r="AM8098" s="419"/>
      <c r="AN8098" s="403"/>
      <c r="AO8098" s="419"/>
      <c r="AP8098" s="419"/>
      <c r="AQ8098" s="419"/>
      <c r="AR8098" s="419"/>
      <c r="AS8098" s="419"/>
      <c r="AT8098" s="419"/>
      <c r="AU8098" s="419"/>
      <c r="AV8098" s="419"/>
      <c r="AX8098" s="419"/>
      <c r="AY8098" s="419"/>
      <c r="AZ8098" s="419"/>
      <c r="BB8098" s="419"/>
      <c r="BC8098" s="419"/>
      <c r="BD8098" s="419"/>
      <c r="BF8098" s="419"/>
      <c r="BG8098" s="419"/>
      <c r="BH8098" s="419"/>
      <c r="BJ8098" s="419"/>
      <c r="BK8098" s="419"/>
      <c r="BL8098" s="419"/>
      <c r="BN8098" s="419"/>
      <c r="BO8098" s="419"/>
      <c r="BP8098" s="419"/>
      <c r="BR8098" s="419"/>
      <c r="BS8098" s="419"/>
      <c r="BT8098" s="419"/>
      <c r="BV8098" s="419"/>
      <c r="BW8098" s="419"/>
      <c r="BX8098" s="397"/>
      <c r="BZ8098" s="449"/>
      <c r="CB8098" s="419"/>
      <c r="CC8098" s="419"/>
      <c r="CD8098" s="419"/>
      <c r="CF8098" s="419"/>
      <c r="CG8098" s="419"/>
      <c r="CH8098" s="419"/>
    </row>
    <row r="8099" spans="3:86" ht="21" thickBot="1">
      <c r="C8099" s="425"/>
      <c r="P8099" s="431"/>
      <c r="R8099" s="419"/>
      <c r="S8099" s="446"/>
      <c r="T8099" s="419"/>
      <c r="V8099" s="196"/>
      <c r="W8099" s="419"/>
      <c r="X8099" s="419"/>
      <c r="Z8099" s="419"/>
      <c r="AA8099" s="419"/>
      <c r="AB8099" s="419"/>
      <c r="AD8099" s="419"/>
      <c r="AE8099" s="419"/>
      <c r="AF8099" s="419"/>
      <c r="AH8099" s="419"/>
      <c r="AI8099" s="419"/>
      <c r="AJ8099" s="419"/>
      <c r="AL8099" s="419"/>
      <c r="AM8099" s="419"/>
      <c r="AN8099" s="403"/>
      <c r="AO8099" s="419"/>
      <c r="AP8099" s="419"/>
      <c r="AQ8099" s="419"/>
      <c r="AR8099" s="419"/>
      <c r="AS8099" s="419"/>
      <c r="AT8099" s="419"/>
      <c r="AU8099" s="419"/>
      <c r="AV8099" s="419"/>
      <c r="AX8099" s="419"/>
      <c r="AY8099" s="419"/>
      <c r="AZ8099" s="419"/>
      <c r="BB8099" s="419"/>
      <c r="BC8099" s="419"/>
      <c r="BD8099" s="419"/>
      <c r="BF8099" s="419"/>
      <c r="BG8099" s="419"/>
      <c r="BH8099" s="419"/>
      <c r="BJ8099" s="419"/>
      <c r="BK8099" s="419"/>
      <c r="BL8099" s="419"/>
      <c r="BN8099" s="419"/>
      <c r="BO8099" s="419"/>
      <c r="BP8099" s="419"/>
      <c r="BR8099" s="419"/>
      <c r="BS8099" s="419"/>
      <c r="BT8099" s="419"/>
      <c r="BV8099" s="419"/>
      <c r="BW8099" s="419"/>
      <c r="BX8099" s="397"/>
      <c r="BZ8099" s="449"/>
      <c r="CB8099" s="419"/>
      <c r="CC8099" s="419"/>
      <c r="CD8099" s="419"/>
      <c r="CF8099" s="419"/>
      <c r="CG8099" s="419"/>
      <c r="CH8099" s="419"/>
    </row>
    <row r="8100" spans="3:86" ht="21" thickBot="1">
      <c r="C8100" s="425"/>
      <c r="P8100" s="431"/>
      <c r="R8100" s="419"/>
      <c r="S8100" s="446"/>
      <c r="T8100" s="419"/>
      <c r="V8100" s="196"/>
      <c r="W8100" s="419"/>
      <c r="X8100" s="419"/>
      <c r="Z8100" s="419"/>
      <c r="AA8100" s="419"/>
      <c r="AB8100" s="419"/>
      <c r="AD8100" s="419"/>
      <c r="AE8100" s="419"/>
      <c r="AF8100" s="419"/>
      <c r="AH8100" s="419"/>
      <c r="AI8100" s="419"/>
      <c r="AJ8100" s="419"/>
      <c r="AL8100" s="419"/>
      <c r="AM8100" s="419"/>
      <c r="AN8100" s="403"/>
      <c r="AO8100" s="419"/>
      <c r="AP8100" s="419"/>
      <c r="AQ8100" s="419"/>
      <c r="AR8100" s="419"/>
      <c r="AS8100" s="419"/>
      <c r="AT8100" s="419"/>
      <c r="AU8100" s="419"/>
      <c r="AV8100" s="419"/>
      <c r="AX8100" s="419"/>
      <c r="AY8100" s="419"/>
      <c r="AZ8100" s="419"/>
      <c r="BB8100" s="419"/>
      <c r="BC8100" s="419"/>
      <c r="BD8100" s="419"/>
      <c r="BF8100" s="419"/>
      <c r="BG8100" s="419"/>
      <c r="BH8100" s="419"/>
      <c r="BJ8100" s="419"/>
      <c r="BK8100" s="419"/>
      <c r="BL8100" s="419"/>
      <c r="BN8100" s="419"/>
      <c r="BO8100" s="419"/>
      <c r="BP8100" s="419"/>
      <c r="BR8100" s="419"/>
      <c r="BS8100" s="419"/>
      <c r="BT8100" s="419"/>
      <c r="BV8100" s="419"/>
      <c r="BW8100" s="419"/>
      <c r="BX8100" s="397"/>
      <c r="BZ8100" s="449"/>
      <c r="CB8100" s="419"/>
      <c r="CC8100" s="419"/>
      <c r="CD8100" s="419"/>
      <c r="CF8100" s="419"/>
      <c r="CG8100" s="419"/>
      <c r="CH8100" s="419"/>
    </row>
    <row r="8101" spans="3:86" ht="21" thickBot="1">
      <c r="C8101" s="425"/>
      <c r="P8101" s="431"/>
      <c r="R8101" s="419"/>
      <c r="S8101" s="446"/>
      <c r="T8101" s="419"/>
      <c r="V8101" s="196"/>
      <c r="W8101" s="419"/>
      <c r="X8101" s="419"/>
      <c r="Z8101" s="419"/>
      <c r="AA8101" s="419"/>
      <c r="AB8101" s="419"/>
      <c r="AD8101" s="419"/>
      <c r="AE8101" s="419"/>
      <c r="AF8101" s="419"/>
      <c r="AH8101" s="419"/>
      <c r="AI8101" s="419"/>
      <c r="AJ8101" s="419"/>
      <c r="AL8101" s="419"/>
      <c r="AM8101" s="419"/>
      <c r="AN8101" s="403"/>
      <c r="AO8101" s="419"/>
      <c r="AP8101" s="419"/>
      <c r="AQ8101" s="419"/>
      <c r="AR8101" s="419"/>
      <c r="AS8101" s="419"/>
      <c r="AT8101" s="419"/>
      <c r="AU8101" s="419"/>
      <c r="AV8101" s="419"/>
      <c r="AX8101" s="419"/>
      <c r="AY8101" s="419"/>
      <c r="AZ8101" s="419"/>
      <c r="BB8101" s="419"/>
      <c r="BC8101" s="419"/>
      <c r="BD8101" s="419"/>
      <c r="BF8101" s="419"/>
      <c r="BG8101" s="419"/>
      <c r="BH8101" s="419"/>
      <c r="BJ8101" s="419"/>
      <c r="BK8101" s="419"/>
      <c r="BL8101" s="419"/>
      <c r="BN8101" s="419"/>
      <c r="BO8101" s="419"/>
      <c r="BP8101" s="419"/>
      <c r="BR8101" s="419"/>
      <c r="BS8101" s="419"/>
      <c r="BT8101" s="419"/>
      <c r="BV8101" s="419"/>
      <c r="BW8101" s="419"/>
      <c r="BX8101" s="397"/>
      <c r="BZ8101" s="449"/>
      <c r="CB8101" s="419"/>
      <c r="CC8101" s="419"/>
      <c r="CD8101" s="419"/>
      <c r="CF8101" s="419"/>
      <c r="CG8101" s="419"/>
      <c r="CH8101" s="419"/>
    </row>
    <row r="8102" spans="3:86" ht="21" thickBot="1">
      <c r="C8102" s="425"/>
      <c r="P8102" s="431"/>
      <c r="R8102" s="419"/>
      <c r="S8102" s="446"/>
      <c r="T8102" s="419"/>
      <c r="V8102" s="196"/>
      <c r="W8102" s="419"/>
      <c r="X8102" s="419"/>
      <c r="Z8102" s="419"/>
      <c r="AA8102" s="419"/>
      <c r="AB8102" s="419"/>
      <c r="AD8102" s="419"/>
      <c r="AE8102" s="419"/>
      <c r="AF8102" s="419"/>
      <c r="AH8102" s="419"/>
      <c r="AI8102" s="419"/>
      <c r="AJ8102" s="419"/>
      <c r="AL8102" s="419"/>
      <c r="AM8102" s="419"/>
      <c r="AN8102" s="403"/>
      <c r="AO8102" s="419"/>
      <c r="AP8102" s="419"/>
      <c r="AQ8102" s="419"/>
      <c r="AR8102" s="419"/>
      <c r="AS8102" s="419"/>
      <c r="AT8102" s="419"/>
      <c r="AU8102" s="419"/>
      <c r="AV8102" s="419"/>
      <c r="AX8102" s="419"/>
      <c r="AY8102" s="419"/>
      <c r="AZ8102" s="419"/>
      <c r="BB8102" s="419"/>
      <c r="BC8102" s="419"/>
      <c r="BD8102" s="419"/>
      <c r="BF8102" s="419"/>
      <c r="BG8102" s="419"/>
      <c r="BH8102" s="419"/>
      <c r="BJ8102" s="419"/>
      <c r="BK8102" s="419"/>
      <c r="BL8102" s="419"/>
      <c r="BN8102" s="419"/>
      <c r="BO8102" s="419"/>
      <c r="BP8102" s="419"/>
      <c r="BR8102" s="419"/>
      <c r="BS8102" s="419"/>
      <c r="BT8102" s="419"/>
      <c r="BV8102" s="419"/>
      <c r="BW8102" s="419"/>
      <c r="BX8102" s="397"/>
      <c r="BZ8102" s="449"/>
      <c r="CB8102" s="419"/>
      <c r="CC8102" s="419"/>
      <c r="CD8102" s="419"/>
      <c r="CF8102" s="419"/>
      <c r="CG8102" s="419"/>
      <c r="CH8102" s="419"/>
    </row>
    <row r="8103" spans="3:86" ht="21" thickBot="1">
      <c r="C8103" s="425"/>
      <c r="P8103" s="431"/>
      <c r="R8103" s="419"/>
      <c r="S8103" s="446"/>
      <c r="T8103" s="419"/>
      <c r="V8103" s="196"/>
      <c r="W8103" s="419"/>
      <c r="X8103" s="419"/>
      <c r="Z8103" s="419"/>
      <c r="AA8103" s="419"/>
      <c r="AB8103" s="419"/>
      <c r="AD8103" s="419"/>
      <c r="AE8103" s="419"/>
      <c r="AF8103" s="419"/>
      <c r="AH8103" s="419"/>
      <c r="AI8103" s="419"/>
      <c r="AJ8103" s="419"/>
      <c r="AL8103" s="419"/>
      <c r="AM8103" s="419"/>
      <c r="AN8103" s="403"/>
      <c r="AO8103" s="419"/>
      <c r="AP8103" s="419"/>
      <c r="AQ8103" s="419"/>
      <c r="AR8103" s="419"/>
      <c r="AS8103" s="419"/>
      <c r="AT8103" s="419"/>
      <c r="AU8103" s="419"/>
      <c r="AV8103" s="419"/>
      <c r="AX8103" s="419"/>
      <c r="AY8103" s="419"/>
      <c r="AZ8103" s="419"/>
      <c r="BB8103" s="419"/>
      <c r="BC8103" s="419"/>
      <c r="BD8103" s="419"/>
      <c r="BF8103" s="419"/>
      <c r="BG8103" s="419"/>
      <c r="BH8103" s="419"/>
      <c r="BJ8103" s="419"/>
      <c r="BK8103" s="419"/>
      <c r="BL8103" s="419"/>
      <c r="BN8103" s="419"/>
      <c r="BO8103" s="419"/>
      <c r="BP8103" s="419"/>
      <c r="BR8103" s="419"/>
      <c r="BS8103" s="419"/>
      <c r="BT8103" s="419"/>
      <c r="BV8103" s="419"/>
      <c r="BW8103" s="419"/>
      <c r="BX8103" s="397"/>
      <c r="BZ8103" s="449"/>
      <c r="CB8103" s="419"/>
      <c r="CC8103" s="419"/>
      <c r="CD8103" s="419"/>
      <c r="CF8103" s="419"/>
      <c r="CG8103" s="419"/>
      <c r="CH8103" s="419"/>
    </row>
    <row r="8104" spans="3:86" ht="21" thickBot="1">
      <c r="C8104" s="425"/>
      <c r="P8104" s="431"/>
      <c r="R8104" s="419"/>
      <c r="S8104" s="446"/>
      <c r="T8104" s="419"/>
      <c r="V8104" s="196"/>
      <c r="W8104" s="419"/>
      <c r="X8104" s="419"/>
      <c r="Z8104" s="419"/>
      <c r="AA8104" s="419"/>
      <c r="AB8104" s="419"/>
      <c r="AD8104" s="419"/>
      <c r="AE8104" s="419"/>
      <c r="AF8104" s="419"/>
      <c r="AH8104" s="419"/>
      <c r="AI8104" s="419"/>
      <c r="AJ8104" s="419"/>
      <c r="AL8104" s="419"/>
      <c r="AM8104" s="419"/>
      <c r="AN8104" s="403"/>
      <c r="AO8104" s="419"/>
      <c r="AP8104" s="419"/>
      <c r="AQ8104" s="419"/>
      <c r="AR8104" s="419"/>
      <c r="AS8104" s="419"/>
      <c r="AT8104" s="419"/>
      <c r="AU8104" s="419"/>
      <c r="AV8104" s="419"/>
      <c r="AX8104" s="419"/>
      <c r="AY8104" s="419"/>
      <c r="AZ8104" s="419"/>
      <c r="BB8104" s="419"/>
      <c r="BC8104" s="419"/>
      <c r="BD8104" s="419"/>
      <c r="BF8104" s="419"/>
      <c r="BG8104" s="419"/>
      <c r="BH8104" s="419"/>
      <c r="BJ8104" s="419"/>
      <c r="BK8104" s="419"/>
      <c r="BL8104" s="419"/>
      <c r="BN8104" s="419"/>
      <c r="BO8104" s="419"/>
      <c r="BP8104" s="419"/>
      <c r="BR8104" s="419"/>
      <c r="BS8104" s="419"/>
      <c r="BT8104" s="419"/>
      <c r="BV8104" s="419"/>
      <c r="BW8104" s="419"/>
      <c r="BX8104" s="397"/>
      <c r="BZ8104" s="449"/>
      <c r="CB8104" s="419"/>
      <c r="CC8104" s="419"/>
      <c r="CD8104" s="419"/>
      <c r="CF8104" s="419"/>
      <c r="CG8104" s="419"/>
      <c r="CH8104" s="419"/>
    </row>
    <row r="8105" spans="3:86" ht="21" thickBot="1">
      <c r="C8105" s="425"/>
      <c r="P8105" s="431"/>
      <c r="R8105" s="419"/>
      <c r="S8105" s="446"/>
      <c r="T8105" s="419"/>
      <c r="V8105" s="196"/>
      <c r="W8105" s="419"/>
      <c r="X8105" s="419"/>
      <c r="Z8105" s="419"/>
      <c r="AA8105" s="419"/>
      <c r="AB8105" s="419"/>
      <c r="AD8105" s="419"/>
      <c r="AE8105" s="419"/>
      <c r="AF8105" s="419"/>
      <c r="AH8105" s="419"/>
      <c r="AI8105" s="419"/>
      <c r="AJ8105" s="419"/>
      <c r="AL8105" s="419"/>
      <c r="AM8105" s="419"/>
      <c r="AN8105" s="403"/>
      <c r="AO8105" s="419"/>
      <c r="AP8105" s="419"/>
      <c r="AQ8105" s="419"/>
      <c r="AR8105" s="419"/>
      <c r="AS8105" s="419"/>
      <c r="AT8105" s="419"/>
      <c r="AU8105" s="419"/>
      <c r="AV8105" s="419"/>
      <c r="AX8105" s="419"/>
      <c r="AY8105" s="419"/>
      <c r="AZ8105" s="419"/>
      <c r="BB8105" s="419"/>
      <c r="BC8105" s="419"/>
      <c r="BD8105" s="419"/>
      <c r="BF8105" s="419"/>
      <c r="BG8105" s="419"/>
      <c r="BH8105" s="419"/>
      <c r="BJ8105" s="419"/>
      <c r="BK8105" s="419"/>
      <c r="BL8105" s="419"/>
      <c r="BN8105" s="419"/>
      <c r="BO8105" s="419"/>
      <c r="BP8105" s="419"/>
      <c r="BR8105" s="419"/>
      <c r="BS8105" s="419"/>
      <c r="BT8105" s="419"/>
      <c r="BV8105" s="419"/>
      <c r="BW8105" s="419"/>
      <c r="BX8105" s="397"/>
      <c r="BZ8105" s="449"/>
      <c r="CB8105" s="419"/>
      <c r="CC8105" s="419"/>
      <c r="CD8105" s="419"/>
      <c r="CF8105" s="419"/>
      <c r="CG8105" s="419"/>
      <c r="CH8105" s="419"/>
    </row>
    <row r="8106" spans="3:86" ht="21" thickBot="1">
      <c r="C8106" s="425"/>
      <c r="P8106" s="431"/>
      <c r="R8106" s="419"/>
      <c r="S8106" s="446"/>
      <c r="T8106" s="419"/>
      <c r="V8106" s="196"/>
      <c r="W8106" s="419"/>
      <c r="X8106" s="419"/>
      <c r="Z8106" s="419"/>
      <c r="AA8106" s="419"/>
      <c r="AB8106" s="419"/>
      <c r="AD8106" s="419"/>
      <c r="AE8106" s="419"/>
      <c r="AF8106" s="419"/>
      <c r="AH8106" s="419"/>
      <c r="AI8106" s="419"/>
      <c r="AJ8106" s="419"/>
      <c r="AL8106" s="419"/>
      <c r="AM8106" s="419"/>
      <c r="AN8106" s="403"/>
      <c r="AO8106" s="419"/>
      <c r="AP8106" s="419"/>
      <c r="AQ8106" s="419"/>
      <c r="AR8106" s="419"/>
      <c r="AS8106" s="419"/>
      <c r="AT8106" s="419"/>
      <c r="AU8106" s="419"/>
      <c r="AV8106" s="419"/>
      <c r="AX8106" s="419"/>
      <c r="AY8106" s="419"/>
      <c r="AZ8106" s="419"/>
      <c r="BB8106" s="419"/>
      <c r="BC8106" s="419"/>
      <c r="BD8106" s="419"/>
      <c r="BF8106" s="419"/>
      <c r="BG8106" s="419"/>
      <c r="BH8106" s="419"/>
      <c r="BJ8106" s="419"/>
      <c r="BK8106" s="419"/>
      <c r="BL8106" s="419"/>
      <c r="BN8106" s="419"/>
      <c r="BO8106" s="419"/>
      <c r="BP8106" s="419"/>
      <c r="BR8106" s="419"/>
      <c r="BS8106" s="419"/>
      <c r="BT8106" s="419"/>
      <c r="BV8106" s="419"/>
      <c r="BW8106" s="419"/>
      <c r="BX8106" s="397"/>
      <c r="BZ8106" s="449"/>
      <c r="CB8106" s="419"/>
      <c r="CC8106" s="419"/>
      <c r="CD8106" s="419"/>
      <c r="CF8106" s="419"/>
      <c r="CG8106" s="419"/>
      <c r="CH8106" s="419"/>
    </row>
    <row r="8107" spans="3:86" ht="21" thickBot="1">
      <c r="C8107" s="425"/>
      <c r="P8107" s="431"/>
      <c r="R8107" s="419"/>
      <c r="S8107" s="446"/>
      <c r="T8107" s="419"/>
      <c r="V8107" s="196"/>
      <c r="W8107" s="419"/>
      <c r="X8107" s="419"/>
      <c r="Z8107" s="419"/>
      <c r="AA8107" s="419"/>
      <c r="AB8107" s="419"/>
      <c r="AD8107" s="419"/>
      <c r="AE8107" s="419"/>
      <c r="AF8107" s="419"/>
      <c r="AH8107" s="419"/>
      <c r="AI8107" s="419"/>
      <c r="AJ8107" s="419"/>
      <c r="AL8107" s="419"/>
      <c r="AM8107" s="419"/>
      <c r="AN8107" s="403"/>
      <c r="AO8107" s="419"/>
      <c r="AP8107" s="419"/>
      <c r="AQ8107" s="419"/>
      <c r="AR8107" s="419"/>
      <c r="AS8107" s="419"/>
      <c r="AT8107" s="419"/>
      <c r="AU8107" s="419"/>
      <c r="AV8107" s="419"/>
      <c r="AX8107" s="419"/>
      <c r="AY8107" s="419"/>
      <c r="AZ8107" s="419"/>
      <c r="BB8107" s="419"/>
      <c r="BC8107" s="419"/>
      <c r="BD8107" s="419"/>
      <c r="BF8107" s="419"/>
      <c r="BG8107" s="419"/>
      <c r="BH8107" s="419"/>
      <c r="BJ8107" s="419"/>
      <c r="BK8107" s="419"/>
      <c r="BL8107" s="419"/>
      <c r="BN8107" s="419"/>
      <c r="BO8107" s="419"/>
      <c r="BP8107" s="419"/>
      <c r="BR8107" s="419"/>
      <c r="BS8107" s="419"/>
      <c r="BT8107" s="419"/>
      <c r="BV8107" s="419"/>
      <c r="BW8107" s="419"/>
      <c r="BX8107" s="397"/>
      <c r="BZ8107" s="449"/>
      <c r="CB8107" s="419"/>
      <c r="CC8107" s="419"/>
      <c r="CD8107" s="419"/>
      <c r="CF8107" s="419"/>
      <c r="CG8107" s="419"/>
      <c r="CH8107" s="419"/>
    </row>
    <row r="8108" spans="3:86" ht="21" thickBot="1">
      <c r="C8108" s="425"/>
      <c r="P8108" s="431"/>
      <c r="R8108" s="419"/>
      <c r="S8108" s="446"/>
      <c r="T8108" s="419"/>
      <c r="V8108" s="196"/>
      <c r="W8108" s="419"/>
      <c r="X8108" s="419"/>
      <c r="Z8108" s="419"/>
      <c r="AA8108" s="419"/>
      <c r="AB8108" s="419"/>
      <c r="AD8108" s="419"/>
      <c r="AE8108" s="419"/>
      <c r="AF8108" s="419"/>
      <c r="AH8108" s="419"/>
      <c r="AI8108" s="419"/>
      <c r="AJ8108" s="419"/>
      <c r="AL8108" s="419"/>
      <c r="AM8108" s="419"/>
      <c r="AN8108" s="403"/>
      <c r="AO8108" s="419"/>
      <c r="AP8108" s="419"/>
      <c r="AQ8108" s="419"/>
      <c r="AR8108" s="419"/>
      <c r="AS8108" s="419"/>
      <c r="AT8108" s="419"/>
      <c r="AU8108" s="419"/>
      <c r="AV8108" s="419"/>
      <c r="AX8108" s="419"/>
      <c r="AY8108" s="419"/>
      <c r="AZ8108" s="419"/>
      <c r="BB8108" s="419"/>
      <c r="BC8108" s="419"/>
      <c r="BD8108" s="419"/>
      <c r="BF8108" s="419"/>
      <c r="BG8108" s="419"/>
      <c r="BH8108" s="419"/>
      <c r="BJ8108" s="419"/>
      <c r="BK8108" s="419"/>
      <c r="BL8108" s="419"/>
      <c r="BN8108" s="419"/>
      <c r="BO8108" s="419"/>
      <c r="BP8108" s="419"/>
      <c r="BR8108" s="419"/>
      <c r="BS8108" s="419"/>
      <c r="BT8108" s="419"/>
      <c r="BV8108" s="419"/>
      <c r="BW8108" s="419"/>
      <c r="BX8108" s="397"/>
      <c r="BZ8108" s="449"/>
      <c r="CB8108" s="419"/>
      <c r="CC8108" s="419"/>
      <c r="CD8108" s="419"/>
      <c r="CF8108" s="419"/>
      <c r="CG8108" s="419"/>
      <c r="CH8108" s="419"/>
    </row>
    <row r="8109" spans="3:86" ht="21" thickBot="1">
      <c r="C8109" s="425"/>
      <c r="P8109" s="431"/>
      <c r="R8109" s="419"/>
      <c r="S8109" s="446"/>
      <c r="T8109" s="419"/>
      <c r="V8109" s="196"/>
      <c r="W8109" s="419"/>
      <c r="X8109" s="419"/>
      <c r="Z8109" s="419"/>
      <c r="AA8109" s="419"/>
      <c r="AB8109" s="419"/>
      <c r="AD8109" s="419"/>
      <c r="AE8109" s="419"/>
      <c r="AF8109" s="419"/>
      <c r="AH8109" s="419"/>
      <c r="AI8109" s="419"/>
      <c r="AJ8109" s="419"/>
      <c r="AL8109" s="419"/>
      <c r="AM8109" s="419"/>
      <c r="AN8109" s="403"/>
      <c r="AO8109" s="419"/>
      <c r="AP8109" s="419"/>
      <c r="AQ8109" s="419"/>
      <c r="AR8109" s="419"/>
      <c r="AS8109" s="419"/>
      <c r="AT8109" s="419"/>
      <c r="AU8109" s="419"/>
      <c r="AV8109" s="419"/>
      <c r="AX8109" s="419"/>
      <c r="AY8109" s="419"/>
      <c r="AZ8109" s="419"/>
      <c r="BB8109" s="419"/>
      <c r="BC8109" s="419"/>
      <c r="BD8109" s="419"/>
      <c r="BF8109" s="419"/>
      <c r="BG8109" s="419"/>
      <c r="BH8109" s="419"/>
      <c r="BJ8109" s="419"/>
      <c r="BK8109" s="419"/>
      <c r="BL8109" s="419"/>
      <c r="BN8109" s="419"/>
      <c r="BO8109" s="419"/>
      <c r="BP8109" s="419"/>
      <c r="BR8109" s="419"/>
      <c r="BS8109" s="419"/>
      <c r="BT8109" s="419"/>
      <c r="BV8109" s="419"/>
      <c r="BW8109" s="419"/>
      <c r="BX8109" s="397"/>
      <c r="BZ8109" s="449"/>
      <c r="CB8109" s="419"/>
      <c r="CC8109" s="419"/>
      <c r="CD8109" s="419"/>
      <c r="CF8109" s="419"/>
      <c r="CG8109" s="419"/>
      <c r="CH8109" s="419"/>
    </row>
    <row r="8110" spans="3:86" ht="21" thickBot="1">
      <c r="C8110" s="425"/>
      <c r="P8110" s="431"/>
      <c r="R8110" s="419"/>
      <c r="S8110" s="446"/>
      <c r="T8110" s="419"/>
      <c r="V8110" s="196"/>
      <c r="W8110" s="419"/>
      <c r="X8110" s="419"/>
      <c r="Z8110" s="419"/>
      <c r="AA8110" s="419"/>
      <c r="AB8110" s="419"/>
      <c r="AD8110" s="419"/>
      <c r="AE8110" s="419"/>
      <c r="AF8110" s="419"/>
      <c r="AH8110" s="419"/>
      <c r="AI8110" s="419"/>
      <c r="AJ8110" s="419"/>
      <c r="AL8110" s="419"/>
      <c r="AM8110" s="419"/>
      <c r="AN8110" s="403"/>
      <c r="AO8110" s="419"/>
      <c r="AP8110" s="419"/>
      <c r="AQ8110" s="419"/>
      <c r="AR8110" s="419"/>
      <c r="AS8110" s="419"/>
      <c r="AT8110" s="419"/>
      <c r="AU8110" s="419"/>
      <c r="AV8110" s="419"/>
      <c r="AX8110" s="419"/>
      <c r="AY8110" s="419"/>
      <c r="AZ8110" s="419"/>
      <c r="BB8110" s="419"/>
      <c r="BC8110" s="419"/>
      <c r="BD8110" s="419"/>
      <c r="BF8110" s="419"/>
      <c r="BG8110" s="419"/>
      <c r="BH8110" s="419"/>
      <c r="BJ8110" s="419"/>
      <c r="BK8110" s="419"/>
      <c r="BL8110" s="419"/>
      <c r="BN8110" s="419"/>
      <c r="BO8110" s="419"/>
      <c r="BP8110" s="419"/>
      <c r="BR8110" s="419"/>
      <c r="BS8110" s="419"/>
      <c r="BT8110" s="419"/>
      <c r="BV8110" s="419"/>
      <c r="BW8110" s="419"/>
      <c r="BX8110" s="397"/>
      <c r="BZ8110" s="449"/>
      <c r="CB8110" s="419"/>
      <c r="CC8110" s="419"/>
      <c r="CD8110" s="419"/>
      <c r="CF8110" s="419"/>
      <c r="CG8110" s="419"/>
      <c r="CH8110" s="419"/>
    </row>
    <row r="8111" spans="3:86" ht="21" thickBot="1">
      <c r="C8111" s="425"/>
      <c r="P8111" s="431"/>
      <c r="R8111" s="419"/>
      <c r="S8111" s="446"/>
      <c r="T8111" s="419"/>
      <c r="V8111" s="196"/>
      <c r="W8111" s="419"/>
      <c r="X8111" s="419"/>
      <c r="Z8111" s="419"/>
      <c r="AA8111" s="419"/>
      <c r="AB8111" s="419"/>
      <c r="AD8111" s="419"/>
      <c r="AE8111" s="419"/>
      <c r="AF8111" s="419"/>
      <c r="AH8111" s="419"/>
      <c r="AI8111" s="419"/>
      <c r="AJ8111" s="419"/>
      <c r="AL8111" s="419"/>
      <c r="AM8111" s="419"/>
      <c r="AN8111" s="403"/>
      <c r="AO8111" s="419"/>
      <c r="AP8111" s="419"/>
      <c r="AQ8111" s="419"/>
      <c r="AR8111" s="419"/>
      <c r="AS8111" s="419"/>
      <c r="AT8111" s="419"/>
      <c r="AU8111" s="419"/>
      <c r="AV8111" s="419"/>
      <c r="AX8111" s="419"/>
      <c r="AY8111" s="419"/>
      <c r="AZ8111" s="419"/>
      <c r="BB8111" s="419"/>
      <c r="BC8111" s="419"/>
      <c r="BD8111" s="419"/>
      <c r="BF8111" s="419"/>
      <c r="BG8111" s="419"/>
      <c r="BH8111" s="419"/>
      <c r="BJ8111" s="419"/>
      <c r="BK8111" s="419"/>
      <c r="BL8111" s="419"/>
      <c r="BN8111" s="419"/>
      <c r="BO8111" s="419"/>
      <c r="BP8111" s="419"/>
      <c r="BR8111" s="419"/>
      <c r="BS8111" s="419"/>
      <c r="BT8111" s="419"/>
      <c r="BV8111" s="419"/>
      <c r="BW8111" s="419"/>
      <c r="BX8111" s="397"/>
      <c r="BZ8111" s="449"/>
      <c r="CB8111" s="419"/>
      <c r="CC8111" s="419"/>
      <c r="CD8111" s="419"/>
      <c r="CF8111" s="419"/>
      <c r="CG8111" s="419"/>
      <c r="CH8111" s="419"/>
    </row>
    <row r="8112" spans="3:86" ht="21" thickBot="1">
      <c r="C8112" s="425"/>
      <c r="P8112" s="431"/>
      <c r="R8112" s="419"/>
      <c r="S8112" s="446"/>
      <c r="T8112" s="419"/>
      <c r="V8112" s="196"/>
      <c r="W8112" s="419"/>
      <c r="X8112" s="419"/>
      <c r="Z8112" s="419"/>
      <c r="AA8112" s="419"/>
      <c r="AB8112" s="419"/>
      <c r="AD8112" s="419"/>
      <c r="AE8112" s="419"/>
      <c r="AF8112" s="419"/>
      <c r="AH8112" s="419"/>
      <c r="AI8112" s="419"/>
      <c r="AJ8112" s="419"/>
      <c r="AL8112" s="419"/>
      <c r="AM8112" s="419"/>
      <c r="AN8112" s="403"/>
      <c r="AO8112" s="419"/>
      <c r="AP8112" s="419"/>
      <c r="AQ8112" s="419"/>
      <c r="AR8112" s="419"/>
      <c r="AS8112" s="419"/>
      <c r="AT8112" s="419"/>
      <c r="AU8112" s="419"/>
      <c r="AV8112" s="419"/>
      <c r="AX8112" s="419"/>
      <c r="AY8112" s="419"/>
      <c r="AZ8112" s="419"/>
      <c r="BB8112" s="419"/>
      <c r="BC8112" s="419"/>
      <c r="BD8112" s="419"/>
      <c r="BF8112" s="419"/>
      <c r="BG8112" s="419"/>
      <c r="BH8112" s="419"/>
      <c r="BJ8112" s="419"/>
      <c r="BK8112" s="419"/>
      <c r="BL8112" s="419"/>
      <c r="BN8112" s="419"/>
      <c r="BO8112" s="419"/>
      <c r="BP8112" s="419"/>
      <c r="BR8112" s="419"/>
      <c r="BS8112" s="419"/>
      <c r="BT8112" s="419"/>
      <c r="BV8112" s="419"/>
      <c r="BW8112" s="419"/>
      <c r="BX8112" s="397"/>
      <c r="BZ8112" s="449"/>
      <c r="CB8112" s="419"/>
      <c r="CC8112" s="419"/>
      <c r="CD8112" s="419"/>
      <c r="CF8112" s="419"/>
      <c r="CG8112" s="419"/>
      <c r="CH8112" s="419"/>
    </row>
    <row r="8113" spans="3:86" ht="21" thickBot="1">
      <c r="C8113" s="425"/>
      <c r="P8113" s="431"/>
      <c r="R8113" s="419"/>
      <c r="S8113" s="446"/>
      <c r="T8113" s="419"/>
      <c r="V8113" s="196"/>
      <c r="W8113" s="419"/>
      <c r="X8113" s="419"/>
      <c r="Z8113" s="419"/>
      <c r="AA8113" s="419"/>
      <c r="AB8113" s="419"/>
      <c r="AD8113" s="419"/>
      <c r="AE8113" s="419"/>
      <c r="AF8113" s="419"/>
      <c r="AH8113" s="419"/>
      <c r="AI8113" s="419"/>
      <c r="AJ8113" s="419"/>
      <c r="AL8113" s="419"/>
      <c r="AM8113" s="419"/>
      <c r="AN8113" s="403"/>
      <c r="AO8113" s="419"/>
      <c r="AP8113" s="419"/>
      <c r="AQ8113" s="419"/>
      <c r="AR8113" s="419"/>
      <c r="AS8113" s="419"/>
      <c r="AT8113" s="419"/>
      <c r="AU8113" s="419"/>
      <c r="AV8113" s="419"/>
      <c r="AX8113" s="419"/>
      <c r="AY8113" s="419"/>
      <c r="AZ8113" s="419"/>
      <c r="BB8113" s="419"/>
      <c r="BC8113" s="419"/>
      <c r="BD8113" s="419"/>
      <c r="BF8113" s="419"/>
      <c r="BG8113" s="419"/>
      <c r="BH8113" s="419"/>
      <c r="BJ8113" s="419"/>
      <c r="BK8113" s="419"/>
      <c r="BL8113" s="419"/>
      <c r="BN8113" s="419"/>
      <c r="BO8113" s="419"/>
      <c r="BP8113" s="419"/>
      <c r="BR8113" s="419"/>
      <c r="BS8113" s="419"/>
      <c r="BT8113" s="419"/>
      <c r="BV8113" s="419"/>
      <c r="BW8113" s="419"/>
      <c r="BX8113" s="397"/>
      <c r="BZ8113" s="449"/>
      <c r="CB8113" s="419"/>
      <c r="CC8113" s="419"/>
      <c r="CD8113" s="419"/>
      <c r="CF8113" s="419"/>
      <c r="CG8113" s="419"/>
      <c r="CH8113" s="419"/>
    </row>
    <row r="8114" spans="3:86" ht="21" thickBot="1">
      <c r="C8114" s="425"/>
      <c r="P8114" s="431"/>
      <c r="R8114" s="419"/>
      <c r="S8114" s="446"/>
      <c r="T8114" s="419"/>
      <c r="V8114" s="196"/>
      <c r="W8114" s="419"/>
      <c r="X8114" s="419"/>
      <c r="Z8114" s="419"/>
      <c r="AA8114" s="419"/>
      <c r="AB8114" s="419"/>
      <c r="AD8114" s="419"/>
      <c r="AE8114" s="419"/>
      <c r="AF8114" s="419"/>
      <c r="AH8114" s="419"/>
      <c r="AI8114" s="419"/>
      <c r="AJ8114" s="419"/>
      <c r="AL8114" s="419"/>
      <c r="AM8114" s="419"/>
      <c r="AN8114" s="403"/>
      <c r="AO8114" s="419"/>
      <c r="AP8114" s="419"/>
      <c r="AQ8114" s="419"/>
      <c r="AR8114" s="419"/>
      <c r="AS8114" s="419"/>
      <c r="AT8114" s="419"/>
      <c r="AU8114" s="419"/>
      <c r="AV8114" s="419"/>
      <c r="AX8114" s="419"/>
      <c r="AY8114" s="419"/>
      <c r="AZ8114" s="419"/>
      <c r="BB8114" s="419"/>
      <c r="BC8114" s="419"/>
      <c r="BD8114" s="419"/>
      <c r="BF8114" s="419"/>
      <c r="BG8114" s="419"/>
      <c r="BH8114" s="419"/>
      <c r="BJ8114" s="419"/>
      <c r="BK8114" s="419"/>
      <c r="BL8114" s="419"/>
      <c r="BN8114" s="419"/>
      <c r="BO8114" s="419"/>
      <c r="BP8114" s="419"/>
      <c r="BR8114" s="419"/>
      <c r="BS8114" s="419"/>
      <c r="BT8114" s="419"/>
      <c r="BV8114" s="419"/>
      <c r="BW8114" s="419"/>
      <c r="BX8114" s="397"/>
      <c r="BZ8114" s="449"/>
      <c r="CB8114" s="419"/>
      <c r="CC8114" s="419"/>
      <c r="CD8114" s="419"/>
      <c r="CF8114" s="419"/>
      <c r="CG8114" s="419"/>
      <c r="CH8114" s="419"/>
    </row>
    <row r="8115" spans="3:86" ht="21" thickBot="1">
      <c r="C8115" s="425"/>
      <c r="P8115" s="431"/>
      <c r="R8115" s="419"/>
      <c r="S8115" s="446"/>
      <c r="T8115" s="419"/>
      <c r="V8115" s="196"/>
      <c r="W8115" s="419"/>
      <c r="X8115" s="419"/>
      <c r="Z8115" s="419"/>
      <c r="AA8115" s="419"/>
      <c r="AB8115" s="419"/>
      <c r="AD8115" s="419"/>
      <c r="AE8115" s="419"/>
      <c r="AF8115" s="419"/>
      <c r="AH8115" s="419"/>
      <c r="AI8115" s="419"/>
      <c r="AJ8115" s="419"/>
      <c r="AL8115" s="419"/>
      <c r="AM8115" s="419"/>
      <c r="AN8115" s="403"/>
      <c r="AO8115" s="419"/>
      <c r="AP8115" s="419"/>
      <c r="AQ8115" s="419"/>
      <c r="AR8115" s="419"/>
      <c r="AS8115" s="419"/>
      <c r="AT8115" s="419"/>
      <c r="AU8115" s="419"/>
      <c r="AV8115" s="419"/>
      <c r="AX8115" s="419"/>
      <c r="AY8115" s="419"/>
      <c r="AZ8115" s="419"/>
      <c r="BB8115" s="419"/>
      <c r="BC8115" s="419"/>
      <c r="BD8115" s="419"/>
      <c r="BF8115" s="419"/>
      <c r="BG8115" s="419"/>
      <c r="BH8115" s="419"/>
      <c r="BJ8115" s="419"/>
      <c r="BK8115" s="419"/>
      <c r="BL8115" s="419"/>
      <c r="BN8115" s="419"/>
      <c r="BO8115" s="419"/>
      <c r="BP8115" s="419"/>
      <c r="BR8115" s="419"/>
      <c r="BS8115" s="419"/>
      <c r="BT8115" s="419"/>
      <c r="BV8115" s="419"/>
      <c r="BW8115" s="419"/>
      <c r="BX8115" s="397"/>
      <c r="BZ8115" s="449"/>
      <c r="CB8115" s="419"/>
      <c r="CC8115" s="419"/>
      <c r="CD8115" s="419"/>
      <c r="CF8115" s="419"/>
      <c r="CG8115" s="419"/>
      <c r="CH8115" s="419"/>
    </row>
    <row r="8116" spans="3:86" ht="21" thickBot="1">
      <c r="C8116" s="425"/>
      <c r="P8116" s="431"/>
      <c r="R8116" s="419"/>
      <c r="S8116" s="446"/>
      <c r="T8116" s="419"/>
      <c r="V8116" s="196"/>
      <c r="W8116" s="419"/>
      <c r="X8116" s="419"/>
      <c r="Z8116" s="419"/>
      <c r="AA8116" s="419"/>
      <c r="AB8116" s="419"/>
      <c r="AD8116" s="419"/>
      <c r="AE8116" s="419"/>
      <c r="AF8116" s="419"/>
      <c r="AH8116" s="419"/>
      <c r="AI8116" s="419"/>
      <c r="AJ8116" s="419"/>
      <c r="AL8116" s="419"/>
      <c r="AM8116" s="419"/>
      <c r="AN8116" s="403"/>
      <c r="AO8116" s="419"/>
      <c r="AP8116" s="419"/>
      <c r="AQ8116" s="419"/>
      <c r="AR8116" s="419"/>
      <c r="AS8116" s="419"/>
      <c r="AT8116" s="419"/>
      <c r="AU8116" s="419"/>
      <c r="AV8116" s="419"/>
      <c r="AX8116" s="419"/>
      <c r="AY8116" s="419"/>
      <c r="AZ8116" s="419"/>
      <c r="BB8116" s="419"/>
      <c r="BC8116" s="419"/>
      <c r="BD8116" s="419"/>
      <c r="BF8116" s="419"/>
      <c r="BG8116" s="419"/>
      <c r="BH8116" s="419"/>
      <c r="BJ8116" s="419"/>
      <c r="BK8116" s="419"/>
      <c r="BL8116" s="419"/>
      <c r="BN8116" s="419"/>
      <c r="BO8116" s="419"/>
      <c r="BP8116" s="419"/>
      <c r="BR8116" s="419"/>
      <c r="BS8116" s="419"/>
      <c r="BT8116" s="419"/>
      <c r="BV8116" s="419"/>
      <c r="BW8116" s="419"/>
      <c r="BX8116" s="397"/>
      <c r="BZ8116" s="449"/>
      <c r="CB8116" s="419"/>
      <c r="CC8116" s="419"/>
      <c r="CD8116" s="419"/>
      <c r="CF8116" s="419"/>
      <c r="CG8116" s="419"/>
      <c r="CH8116" s="419"/>
    </row>
    <row r="8117" spans="3:86" ht="21" thickBot="1">
      <c r="C8117" s="425"/>
      <c r="P8117" s="431"/>
      <c r="R8117" s="419"/>
      <c r="S8117" s="446"/>
      <c r="T8117" s="419"/>
      <c r="V8117" s="196"/>
      <c r="W8117" s="419"/>
      <c r="X8117" s="419"/>
      <c r="Z8117" s="419"/>
      <c r="AA8117" s="419"/>
      <c r="AB8117" s="419"/>
      <c r="AD8117" s="419"/>
      <c r="AE8117" s="419"/>
      <c r="AF8117" s="419"/>
      <c r="AH8117" s="419"/>
      <c r="AI8117" s="419"/>
      <c r="AJ8117" s="419"/>
      <c r="AL8117" s="419"/>
      <c r="AM8117" s="419"/>
      <c r="AN8117" s="403"/>
      <c r="AO8117" s="419"/>
      <c r="AP8117" s="419"/>
      <c r="AQ8117" s="419"/>
      <c r="AR8117" s="419"/>
      <c r="AS8117" s="419"/>
      <c r="AT8117" s="419"/>
      <c r="AU8117" s="419"/>
      <c r="AV8117" s="419"/>
      <c r="AX8117" s="419"/>
      <c r="AY8117" s="419"/>
      <c r="AZ8117" s="419"/>
      <c r="BB8117" s="419"/>
      <c r="BC8117" s="419"/>
      <c r="BD8117" s="419"/>
      <c r="BF8117" s="419"/>
      <c r="BG8117" s="419"/>
      <c r="BH8117" s="419"/>
      <c r="BJ8117" s="419"/>
      <c r="BK8117" s="419"/>
      <c r="BL8117" s="419"/>
      <c r="BN8117" s="419"/>
      <c r="BO8117" s="419"/>
      <c r="BP8117" s="419"/>
      <c r="BR8117" s="419"/>
      <c r="BS8117" s="419"/>
      <c r="BT8117" s="419"/>
      <c r="BV8117" s="419"/>
      <c r="BW8117" s="419"/>
      <c r="BX8117" s="397"/>
      <c r="BZ8117" s="449"/>
      <c r="CB8117" s="419"/>
      <c r="CC8117" s="419"/>
      <c r="CD8117" s="419"/>
      <c r="CF8117" s="419"/>
      <c r="CG8117" s="419"/>
      <c r="CH8117" s="419"/>
    </row>
    <row r="8118" spans="3:86" ht="21" thickBot="1">
      <c r="C8118" s="425"/>
      <c r="P8118" s="431"/>
      <c r="R8118" s="419"/>
      <c r="S8118" s="446"/>
      <c r="T8118" s="419"/>
      <c r="V8118" s="196"/>
      <c r="W8118" s="419"/>
      <c r="X8118" s="419"/>
      <c r="Z8118" s="419"/>
      <c r="AA8118" s="419"/>
      <c r="AB8118" s="419"/>
      <c r="AD8118" s="419"/>
      <c r="AE8118" s="419"/>
      <c r="AF8118" s="419"/>
      <c r="AH8118" s="419"/>
      <c r="AI8118" s="419"/>
      <c r="AJ8118" s="419"/>
      <c r="AL8118" s="419"/>
      <c r="AM8118" s="419"/>
      <c r="AN8118" s="403"/>
      <c r="AO8118" s="419"/>
      <c r="AP8118" s="419"/>
      <c r="AQ8118" s="419"/>
      <c r="AR8118" s="419"/>
      <c r="AS8118" s="419"/>
      <c r="AT8118" s="419"/>
      <c r="AU8118" s="419"/>
      <c r="AV8118" s="419"/>
      <c r="AX8118" s="419"/>
      <c r="AY8118" s="419"/>
      <c r="AZ8118" s="419"/>
      <c r="BB8118" s="419"/>
      <c r="BC8118" s="419"/>
      <c r="BD8118" s="419"/>
      <c r="BF8118" s="419"/>
      <c r="BG8118" s="419"/>
      <c r="BH8118" s="419"/>
      <c r="BJ8118" s="419"/>
      <c r="BK8118" s="419"/>
      <c r="BL8118" s="419"/>
      <c r="BN8118" s="419"/>
      <c r="BO8118" s="419"/>
      <c r="BP8118" s="419"/>
      <c r="BR8118" s="419"/>
      <c r="BS8118" s="419"/>
      <c r="BT8118" s="419"/>
      <c r="BV8118" s="419"/>
      <c r="BW8118" s="419"/>
      <c r="BX8118" s="397"/>
      <c r="BZ8118" s="449"/>
      <c r="CB8118" s="419"/>
      <c r="CC8118" s="419"/>
      <c r="CD8118" s="419"/>
      <c r="CF8118" s="419"/>
      <c r="CG8118" s="419"/>
      <c r="CH8118" s="419"/>
    </row>
    <row r="8119" spans="3:86" ht="21" thickBot="1">
      <c r="C8119" s="425"/>
      <c r="P8119" s="431"/>
      <c r="R8119" s="419"/>
      <c r="S8119" s="446"/>
      <c r="T8119" s="419"/>
      <c r="V8119" s="196"/>
      <c r="W8119" s="419"/>
      <c r="X8119" s="419"/>
      <c r="Z8119" s="419"/>
      <c r="AA8119" s="419"/>
      <c r="AB8119" s="419"/>
      <c r="AD8119" s="419"/>
      <c r="AE8119" s="419"/>
      <c r="AF8119" s="419"/>
      <c r="AH8119" s="419"/>
      <c r="AI8119" s="419"/>
      <c r="AJ8119" s="419"/>
      <c r="AL8119" s="419"/>
      <c r="AM8119" s="419"/>
      <c r="AN8119" s="403"/>
      <c r="AO8119" s="419"/>
      <c r="AP8119" s="419"/>
      <c r="AQ8119" s="419"/>
      <c r="AR8119" s="419"/>
      <c r="AS8119" s="419"/>
      <c r="AT8119" s="419"/>
      <c r="AU8119" s="419"/>
      <c r="AV8119" s="419"/>
      <c r="AX8119" s="419"/>
      <c r="AY8119" s="419"/>
      <c r="AZ8119" s="419"/>
      <c r="BB8119" s="419"/>
      <c r="BC8119" s="419"/>
      <c r="BD8119" s="419"/>
      <c r="BF8119" s="419"/>
      <c r="BG8119" s="419"/>
      <c r="BH8119" s="419"/>
      <c r="BJ8119" s="419"/>
      <c r="BK8119" s="419"/>
      <c r="BL8119" s="419"/>
      <c r="BN8119" s="419"/>
      <c r="BO8119" s="419"/>
      <c r="BP8119" s="419"/>
      <c r="BR8119" s="419"/>
      <c r="BS8119" s="419"/>
      <c r="BT8119" s="419"/>
      <c r="BV8119" s="419"/>
      <c r="BW8119" s="419"/>
      <c r="BX8119" s="397"/>
      <c r="BZ8119" s="449"/>
      <c r="CB8119" s="419"/>
      <c r="CC8119" s="419"/>
      <c r="CD8119" s="419"/>
      <c r="CF8119" s="419"/>
      <c r="CG8119" s="419"/>
      <c r="CH8119" s="419"/>
    </row>
    <row r="8120" spans="3:86" ht="21" thickBot="1">
      <c r="C8120" s="425"/>
      <c r="P8120" s="431"/>
      <c r="R8120" s="419"/>
      <c r="S8120" s="446"/>
      <c r="T8120" s="419"/>
      <c r="V8120" s="196"/>
      <c r="W8120" s="419"/>
      <c r="X8120" s="419"/>
      <c r="Z8120" s="419"/>
      <c r="AA8120" s="419"/>
      <c r="AB8120" s="419"/>
      <c r="AD8120" s="419"/>
      <c r="AE8120" s="419"/>
      <c r="AF8120" s="419"/>
      <c r="AH8120" s="419"/>
      <c r="AI8120" s="419"/>
      <c r="AJ8120" s="419"/>
      <c r="AL8120" s="419"/>
      <c r="AM8120" s="419"/>
      <c r="AN8120" s="403"/>
      <c r="AO8120" s="419"/>
      <c r="AP8120" s="419"/>
      <c r="AQ8120" s="419"/>
      <c r="AR8120" s="419"/>
      <c r="AS8120" s="419"/>
      <c r="AT8120" s="419"/>
      <c r="AU8120" s="419"/>
      <c r="AV8120" s="419"/>
      <c r="AX8120" s="419"/>
      <c r="AY8120" s="419"/>
      <c r="AZ8120" s="419"/>
      <c r="BB8120" s="419"/>
      <c r="BC8120" s="419"/>
      <c r="BD8120" s="419"/>
      <c r="BF8120" s="419"/>
      <c r="BG8120" s="419"/>
      <c r="BH8120" s="419"/>
      <c r="BJ8120" s="419"/>
      <c r="BK8120" s="419"/>
      <c r="BL8120" s="419"/>
      <c r="BN8120" s="419"/>
      <c r="BO8120" s="419"/>
      <c r="BP8120" s="419"/>
      <c r="BR8120" s="419"/>
      <c r="BS8120" s="419"/>
      <c r="BT8120" s="419"/>
      <c r="BV8120" s="419"/>
      <c r="BW8120" s="419"/>
      <c r="BX8120" s="397"/>
      <c r="BZ8120" s="449"/>
      <c r="CB8120" s="419"/>
      <c r="CC8120" s="419"/>
      <c r="CD8120" s="419"/>
      <c r="CF8120" s="419"/>
      <c r="CG8120" s="419"/>
      <c r="CH8120" s="419"/>
    </row>
    <row r="8121" spans="3:86" ht="21" thickBot="1">
      <c r="C8121" s="425"/>
      <c r="P8121" s="431"/>
      <c r="R8121" s="419"/>
      <c r="S8121" s="446"/>
      <c r="T8121" s="419"/>
      <c r="V8121" s="196"/>
      <c r="W8121" s="419"/>
      <c r="X8121" s="419"/>
      <c r="Z8121" s="419"/>
      <c r="AA8121" s="419"/>
      <c r="AB8121" s="419"/>
      <c r="AD8121" s="419"/>
      <c r="AE8121" s="419"/>
      <c r="AF8121" s="419"/>
      <c r="AH8121" s="419"/>
      <c r="AI8121" s="419"/>
      <c r="AJ8121" s="419"/>
      <c r="AL8121" s="419"/>
      <c r="AM8121" s="419"/>
      <c r="AN8121" s="403"/>
      <c r="AO8121" s="419"/>
      <c r="AP8121" s="419"/>
      <c r="AQ8121" s="419"/>
      <c r="AR8121" s="419"/>
      <c r="AS8121" s="419"/>
      <c r="AT8121" s="419"/>
      <c r="AU8121" s="419"/>
      <c r="AV8121" s="419"/>
      <c r="AX8121" s="419"/>
      <c r="AY8121" s="419"/>
      <c r="AZ8121" s="419"/>
      <c r="BB8121" s="419"/>
      <c r="BC8121" s="419"/>
      <c r="BD8121" s="419"/>
      <c r="BF8121" s="419"/>
      <c r="BG8121" s="419"/>
      <c r="BH8121" s="419"/>
      <c r="BJ8121" s="419"/>
      <c r="BK8121" s="419"/>
      <c r="BL8121" s="419"/>
      <c r="BN8121" s="419"/>
      <c r="BO8121" s="419"/>
      <c r="BP8121" s="419"/>
      <c r="BR8121" s="419"/>
      <c r="BS8121" s="419"/>
      <c r="BT8121" s="419"/>
      <c r="BV8121" s="419"/>
      <c r="BW8121" s="419"/>
      <c r="BX8121" s="397"/>
      <c r="BZ8121" s="449"/>
      <c r="CB8121" s="419"/>
      <c r="CC8121" s="419"/>
      <c r="CD8121" s="419"/>
      <c r="CF8121" s="419"/>
      <c r="CG8121" s="419"/>
      <c r="CH8121" s="419"/>
    </row>
    <row r="8122" spans="3:86" ht="21" thickBot="1">
      <c r="C8122" s="425"/>
      <c r="P8122" s="431"/>
      <c r="R8122" s="419"/>
      <c r="S8122" s="446"/>
      <c r="T8122" s="419"/>
      <c r="V8122" s="196"/>
      <c r="W8122" s="419"/>
      <c r="X8122" s="419"/>
      <c r="Z8122" s="419"/>
      <c r="AA8122" s="419"/>
      <c r="AB8122" s="419"/>
      <c r="AD8122" s="419"/>
      <c r="AE8122" s="419"/>
      <c r="AF8122" s="419"/>
      <c r="AH8122" s="419"/>
      <c r="AI8122" s="419"/>
      <c r="AJ8122" s="419"/>
      <c r="AL8122" s="419"/>
      <c r="AM8122" s="419"/>
      <c r="AN8122" s="403"/>
      <c r="AO8122" s="419"/>
      <c r="AP8122" s="419"/>
      <c r="AQ8122" s="419"/>
      <c r="AR8122" s="419"/>
      <c r="AS8122" s="419"/>
      <c r="AT8122" s="419"/>
      <c r="AU8122" s="419"/>
      <c r="AV8122" s="419"/>
      <c r="AX8122" s="419"/>
      <c r="AY8122" s="419"/>
      <c r="AZ8122" s="419"/>
      <c r="BB8122" s="419"/>
      <c r="BC8122" s="419"/>
      <c r="BD8122" s="419"/>
      <c r="BF8122" s="419"/>
      <c r="BG8122" s="419"/>
      <c r="BH8122" s="419"/>
      <c r="BJ8122" s="419"/>
      <c r="BK8122" s="419"/>
      <c r="BL8122" s="419"/>
      <c r="BN8122" s="419"/>
      <c r="BO8122" s="419"/>
      <c r="BP8122" s="419"/>
      <c r="BR8122" s="419"/>
      <c r="BS8122" s="419"/>
      <c r="BT8122" s="419"/>
      <c r="BV8122" s="419"/>
      <c r="BW8122" s="419"/>
      <c r="BX8122" s="397"/>
      <c r="BZ8122" s="449"/>
      <c r="CB8122" s="419"/>
      <c r="CC8122" s="419"/>
      <c r="CD8122" s="419"/>
      <c r="CF8122" s="419"/>
      <c r="CG8122" s="419"/>
      <c r="CH8122" s="419"/>
    </row>
    <row r="8123" spans="3:86" ht="21" thickBot="1">
      <c r="C8123" s="425"/>
      <c r="P8123" s="431"/>
      <c r="R8123" s="419"/>
      <c r="S8123" s="446"/>
      <c r="T8123" s="419"/>
      <c r="V8123" s="196"/>
      <c r="W8123" s="419"/>
      <c r="X8123" s="419"/>
      <c r="Z8123" s="419"/>
      <c r="AA8123" s="419"/>
      <c r="AB8123" s="419"/>
      <c r="AD8123" s="419"/>
      <c r="AE8123" s="419"/>
      <c r="AF8123" s="419"/>
      <c r="AH8123" s="419"/>
      <c r="AI8123" s="419"/>
      <c r="AJ8123" s="419"/>
      <c r="AL8123" s="419"/>
      <c r="AM8123" s="419"/>
      <c r="AN8123" s="403"/>
      <c r="AO8123" s="419"/>
      <c r="AP8123" s="419"/>
      <c r="AQ8123" s="419"/>
      <c r="AR8123" s="419"/>
      <c r="AS8123" s="419"/>
      <c r="AT8123" s="419"/>
      <c r="AU8123" s="419"/>
      <c r="AV8123" s="419"/>
      <c r="AX8123" s="419"/>
      <c r="AY8123" s="419"/>
      <c r="AZ8123" s="419"/>
      <c r="BB8123" s="419"/>
      <c r="BC8123" s="419"/>
      <c r="BD8123" s="419"/>
      <c r="BF8123" s="419"/>
      <c r="BG8123" s="419"/>
      <c r="BH8123" s="419"/>
      <c r="BJ8123" s="419"/>
      <c r="BK8123" s="419"/>
      <c r="BL8123" s="419"/>
      <c r="BN8123" s="419"/>
      <c r="BO8123" s="419"/>
      <c r="BP8123" s="419"/>
      <c r="BR8123" s="419"/>
      <c r="BS8123" s="419"/>
      <c r="BT8123" s="419"/>
      <c r="BV8123" s="419"/>
      <c r="BW8123" s="419"/>
      <c r="BX8123" s="397"/>
      <c r="BZ8123" s="449"/>
      <c r="CB8123" s="419"/>
      <c r="CC8123" s="419"/>
      <c r="CD8123" s="419"/>
      <c r="CF8123" s="419"/>
      <c r="CG8123" s="419"/>
      <c r="CH8123" s="419"/>
    </row>
    <row r="8124" spans="3:86" ht="21" thickBot="1">
      <c r="C8124" s="425"/>
      <c r="P8124" s="431"/>
      <c r="R8124" s="419"/>
      <c r="S8124" s="446"/>
      <c r="T8124" s="419"/>
      <c r="V8124" s="196"/>
      <c r="W8124" s="419"/>
      <c r="X8124" s="419"/>
      <c r="Z8124" s="419"/>
      <c r="AA8124" s="419"/>
      <c r="AB8124" s="419"/>
      <c r="AD8124" s="419"/>
      <c r="AE8124" s="419"/>
      <c r="AF8124" s="419"/>
      <c r="AH8124" s="419"/>
      <c r="AI8124" s="419"/>
      <c r="AJ8124" s="419"/>
      <c r="AL8124" s="419"/>
      <c r="AM8124" s="419"/>
      <c r="AN8124" s="403"/>
      <c r="AO8124" s="419"/>
      <c r="AP8124" s="419"/>
      <c r="AQ8124" s="419"/>
      <c r="AR8124" s="419"/>
      <c r="AS8124" s="419"/>
      <c r="AT8124" s="419"/>
      <c r="AU8124" s="419"/>
      <c r="AV8124" s="419"/>
      <c r="AX8124" s="419"/>
      <c r="AY8124" s="419"/>
      <c r="AZ8124" s="419"/>
      <c r="BB8124" s="419"/>
      <c r="BC8124" s="419"/>
      <c r="BD8124" s="419"/>
      <c r="BF8124" s="419"/>
      <c r="BG8124" s="419"/>
      <c r="BH8124" s="419"/>
      <c r="BJ8124" s="419"/>
      <c r="BK8124" s="419"/>
      <c r="BL8124" s="419"/>
      <c r="BN8124" s="419"/>
      <c r="BO8124" s="419"/>
      <c r="BP8124" s="419"/>
      <c r="BR8124" s="419"/>
      <c r="BS8124" s="419"/>
      <c r="BT8124" s="419"/>
      <c r="BV8124" s="419"/>
      <c r="BW8124" s="419"/>
      <c r="BX8124" s="397"/>
      <c r="BZ8124" s="449"/>
      <c r="CB8124" s="419"/>
      <c r="CC8124" s="419"/>
      <c r="CD8124" s="419"/>
      <c r="CF8124" s="419"/>
      <c r="CG8124" s="419"/>
      <c r="CH8124" s="419"/>
    </row>
    <row r="8125" spans="3:86" ht="21" thickBot="1">
      <c r="C8125" s="425"/>
      <c r="P8125" s="431"/>
      <c r="R8125" s="419"/>
      <c r="S8125" s="446"/>
      <c r="T8125" s="419"/>
      <c r="V8125" s="196"/>
      <c r="W8125" s="419"/>
      <c r="X8125" s="419"/>
      <c r="Z8125" s="419"/>
      <c r="AA8125" s="419"/>
      <c r="AB8125" s="419"/>
      <c r="AD8125" s="419"/>
      <c r="AE8125" s="419"/>
      <c r="AF8125" s="419"/>
      <c r="AH8125" s="419"/>
      <c r="AI8125" s="419"/>
      <c r="AJ8125" s="419"/>
      <c r="AL8125" s="419"/>
      <c r="AM8125" s="419"/>
      <c r="AN8125" s="403"/>
      <c r="AO8125" s="419"/>
      <c r="AP8125" s="419"/>
      <c r="AQ8125" s="419"/>
      <c r="AR8125" s="419"/>
      <c r="AS8125" s="419"/>
      <c r="AT8125" s="419"/>
      <c r="AU8125" s="419"/>
      <c r="AV8125" s="419"/>
      <c r="AX8125" s="419"/>
      <c r="AY8125" s="419"/>
      <c r="AZ8125" s="419"/>
      <c r="BB8125" s="419"/>
      <c r="BC8125" s="419"/>
      <c r="BD8125" s="419"/>
      <c r="BF8125" s="419"/>
      <c r="BG8125" s="419"/>
      <c r="BH8125" s="419"/>
      <c r="BJ8125" s="419"/>
      <c r="BK8125" s="419"/>
      <c r="BL8125" s="419"/>
      <c r="BN8125" s="419"/>
      <c r="BO8125" s="419"/>
      <c r="BP8125" s="419"/>
      <c r="BR8125" s="419"/>
      <c r="BS8125" s="419"/>
      <c r="BT8125" s="419"/>
      <c r="BV8125" s="419"/>
      <c r="BW8125" s="419"/>
      <c r="BX8125" s="397"/>
      <c r="BZ8125" s="449"/>
      <c r="CB8125" s="419"/>
      <c r="CC8125" s="419"/>
      <c r="CD8125" s="419"/>
      <c r="CF8125" s="419"/>
      <c r="CG8125" s="419"/>
      <c r="CH8125" s="419"/>
    </row>
    <row r="8126" spans="3:86" ht="21" thickBot="1">
      <c r="C8126" s="425"/>
      <c r="P8126" s="431"/>
      <c r="R8126" s="419"/>
      <c r="S8126" s="446"/>
      <c r="T8126" s="419"/>
      <c r="V8126" s="196"/>
      <c r="W8126" s="419"/>
      <c r="X8126" s="419"/>
      <c r="Z8126" s="419"/>
      <c r="AA8126" s="419"/>
      <c r="AB8126" s="419"/>
      <c r="AD8126" s="419"/>
      <c r="AE8126" s="419"/>
      <c r="AF8126" s="419"/>
      <c r="AH8126" s="419"/>
      <c r="AI8126" s="419"/>
      <c r="AJ8126" s="419"/>
      <c r="AL8126" s="419"/>
      <c r="AM8126" s="419"/>
      <c r="AN8126" s="403"/>
      <c r="AO8126" s="419"/>
      <c r="AP8126" s="419"/>
      <c r="AQ8126" s="419"/>
      <c r="AR8126" s="419"/>
      <c r="AS8126" s="419"/>
      <c r="AT8126" s="419"/>
      <c r="AU8126" s="419"/>
      <c r="AV8126" s="419"/>
      <c r="AX8126" s="419"/>
      <c r="AY8126" s="419"/>
      <c r="AZ8126" s="419"/>
      <c r="BB8126" s="419"/>
      <c r="BC8126" s="419"/>
      <c r="BD8126" s="419"/>
      <c r="BF8126" s="419"/>
      <c r="BG8126" s="419"/>
      <c r="BH8126" s="419"/>
      <c r="BJ8126" s="419"/>
      <c r="BK8126" s="419"/>
      <c r="BL8126" s="419"/>
      <c r="BN8126" s="419"/>
      <c r="BO8126" s="419"/>
      <c r="BP8126" s="419"/>
      <c r="BR8126" s="419"/>
      <c r="BS8126" s="419"/>
      <c r="BT8126" s="419"/>
      <c r="BV8126" s="419"/>
      <c r="BW8126" s="419"/>
      <c r="BX8126" s="397"/>
      <c r="BZ8126" s="449"/>
      <c r="CB8126" s="419"/>
      <c r="CC8126" s="419"/>
      <c r="CD8126" s="419"/>
      <c r="CF8126" s="419"/>
      <c r="CG8126" s="419"/>
      <c r="CH8126" s="419"/>
    </row>
    <row r="8127" spans="3:86" ht="21" thickBot="1">
      <c r="C8127" s="425"/>
      <c r="P8127" s="431"/>
      <c r="R8127" s="419"/>
      <c r="S8127" s="446"/>
      <c r="T8127" s="419"/>
      <c r="V8127" s="196"/>
      <c r="W8127" s="419"/>
      <c r="X8127" s="419"/>
      <c r="Z8127" s="419"/>
      <c r="AA8127" s="419"/>
      <c r="AB8127" s="419"/>
      <c r="AD8127" s="419"/>
      <c r="AE8127" s="419"/>
      <c r="AF8127" s="419"/>
      <c r="AH8127" s="419"/>
      <c r="AI8127" s="419"/>
      <c r="AJ8127" s="419"/>
      <c r="AL8127" s="419"/>
      <c r="AM8127" s="419"/>
      <c r="AN8127" s="403"/>
      <c r="AO8127" s="419"/>
      <c r="AP8127" s="419"/>
      <c r="AQ8127" s="419"/>
      <c r="AR8127" s="419"/>
      <c r="AS8127" s="419"/>
      <c r="AT8127" s="419"/>
      <c r="AU8127" s="419"/>
      <c r="AV8127" s="419"/>
      <c r="AX8127" s="419"/>
      <c r="AY8127" s="419"/>
      <c r="AZ8127" s="419"/>
      <c r="BB8127" s="419"/>
      <c r="BC8127" s="419"/>
      <c r="BD8127" s="419"/>
      <c r="BF8127" s="419"/>
      <c r="BG8127" s="419"/>
      <c r="BH8127" s="419"/>
      <c r="BJ8127" s="419"/>
      <c r="BK8127" s="419"/>
      <c r="BL8127" s="419"/>
      <c r="BN8127" s="419"/>
      <c r="BO8127" s="419"/>
      <c r="BP8127" s="419"/>
      <c r="BR8127" s="419"/>
      <c r="BS8127" s="419"/>
      <c r="BT8127" s="419"/>
      <c r="BV8127" s="419"/>
      <c r="BW8127" s="419"/>
      <c r="BX8127" s="397"/>
      <c r="BZ8127" s="449"/>
      <c r="CB8127" s="419"/>
      <c r="CC8127" s="419"/>
      <c r="CD8127" s="419"/>
      <c r="CF8127" s="419"/>
      <c r="CG8127" s="419"/>
      <c r="CH8127" s="419"/>
    </row>
    <row r="8128" spans="3:86" ht="21" thickBot="1">
      <c r="C8128" s="425"/>
      <c r="P8128" s="431"/>
      <c r="R8128" s="419"/>
      <c r="S8128" s="446"/>
      <c r="T8128" s="419"/>
      <c r="V8128" s="196"/>
      <c r="W8128" s="419"/>
      <c r="X8128" s="419"/>
      <c r="Z8128" s="419"/>
      <c r="AA8128" s="419"/>
      <c r="AB8128" s="419"/>
      <c r="AD8128" s="419"/>
      <c r="AE8128" s="419"/>
      <c r="AF8128" s="419"/>
      <c r="AH8128" s="419"/>
      <c r="AI8128" s="419"/>
      <c r="AJ8128" s="419"/>
      <c r="AL8128" s="419"/>
      <c r="AM8128" s="419"/>
      <c r="AN8128" s="403"/>
      <c r="AO8128" s="419"/>
      <c r="AP8128" s="419"/>
      <c r="AQ8128" s="419"/>
      <c r="AR8128" s="419"/>
      <c r="AS8128" s="419"/>
      <c r="AT8128" s="419"/>
      <c r="AU8128" s="419"/>
      <c r="AV8128" s="419"/>
      <c r="AX8128" s="419"/>
      <c r="AY8128" s="419"/>
      <c r="AZ8128" s="419"/>
      <c r="BB8128" s="419"/>
      <c r="BC8128" s="419"/>
      <c r="BD8128" s="419"/>
      <c r="BF8128" s="419"/>
      <c r="BG8128" s="419"/>
      <c r="BH8128" s="419"/>
      <c r="BJ8128" s="419"/>
      <c r="BK8128" s="419"/>
      <c r="BL8128" s="419"/>
      <c r="BN8128" s="419"/>
      <c r="BO8128" s="419"/>
      <c r="BP8128" s="419"/>
      <c r="BR8128" s="419"/>
      <c r="BS8128" s="419"/>
      <c r="BT8128" s="419"/>
      <c r="BV8128" s="419"/>
      <c r="BW8128" s="419"/>
      <c r="BX8128" s="397"/>
      <c r="BZ8128" s="449"/>
      <c r="CB8128" s="419"/>
      <c r="CC8128" s="419"/>
      <c r="CD8128" s="419"/>
      <c r="CF8128" s="419"/>
      <c r="CG8128" s="419"/>
      <c r="CH8128" s="419"/>
    </row>
    <row r="8129" spans="3:86" ht="21" thickBot="1">
      <c r="C8129" s="425"/>
      <c r="P8129" s="431"/>
      <c r="R8129" s="419"/>
      <c r="S8129" s="446"/>
      <c r="T8129" s="419"/>
      <c r="V8129" s="196"/>
      <c r="W8129" s="419"/>
      <c r="X8129" s="419"/>
      <c r="Z8129" s="419"/>
      <c r="AA8129" s="419"/>
      <c r="AB8129" s="419"/>
      <c r="AD8129" s="419"/>
      <c r="AE8129" s="419"/>
      <c r="AF8129" s="419"/>
      <c r="AH8129" s="419"/>
      <c r="AI8129" s="419"/>
      <c r="AJ8129" s="419"/>
      <c r="AL8129" s="419"/>
      <c r="AM8129" s="419"/>
      <c r="AN8129" s="403"/>
      <c r="AO8129" s="419"/>
      <c r="AP8129" s="419"/>
      <c r="AQ8129" s="419"/>
      <c r="AR8129" s="419"/>
      <c r="AS8129" s="419"/>
      <c r="AT8129" s="419"/>
      <c r="AU8129" s="419"/>
      <c r="AV8129" s="419"/>
      <c r="AX8129" s="419"/>
      <c r="AY8129" s="419"/>
      <c r="AZ8129" s="419"/>
      <c r="BB8129" s="419"/>
      <c r="BC8129" s="419"/>
      <c r="BD8129" s="419"/>
      <c r="BF8129" s="419"/>
      <c r="BG8129" s="419"/>
      <c r="BH8129" s="419"/>
      <c r="BJ8129" s="419"/>
      <c r="BK8129" s="419"/>
      <c r="BL8129" s="419"/>
      <c r="BN8129" s="419"/>
      <c r="BO8129" s="419"/>
      <c r="BP8129" s="419"/>
      <c r="BR8129" s="419"/>
      <c r="BS8129" s="419"/>
      <c r="BT8129" s="419"/>
      <c r="BV8129" s="419"/>
      <c r="BW8129" s="419"/>
      <c r="BX8129" s="397"/>
      <c r="BZ8129" s="449"/>
      <c r="CB8129" s="419"/>
      <c r="CC8129" s="419"/>
      <c r="CD8129" s="419"/>
      <c r="CF8129" s="419"/>
      <c r="CG8129" s="419"/>
      <c r="CH8129" s="419"/>
    </row>
    <row r="8130" spans="3:86" ht="21" thickBot="1">
      <c r="C8130" s="425"/>
      <c r="P8130" s="431"/>
      <c r="R8130" s="419"/>
      <c r="S8130" s="446"/>
      <c r="T8130" s="419"/>
      <c r="V8130" s="196"/>
      <c r="W8130" s="419"/>
      <c r="X8130" s="419"/>
      <c r="Z8130" s="419"/>
      <c r="AA8130" s="419"/>
      <c r="AB8130" s="419"/>
      <c r="AD8130" s="419"/>
      <c r="AE8130" s="419"/>
      <c r="AF8130" s="419"/>
      <c r="AH8130" s="419"/>
      <c r="AI8130" s="419"/>
      <c r="AJ8130" s="419"/>
      <c r="AL8130" s="419"/>
      <c r="AM8130" s="419"/>
      <c r="AN8130" s="403"/>
      <c r="AO8130" s="419"/>
      <c r="AP8130" s="419"/>
      <c r="AQ8130" s="419"/>
      <c r="AR8130" s="419"/>
      <c r="AS8130" s="419"/>
      <c r="AT8130" s="419"/>
      <c r="AU8130" s="419"/>
      <c r="AV8130" s="419"/>
      <c r="AX8130" s="419"/>
      <c r="AY8130" s="419"/>
      <c r="AZ8130" s="419"/>
      <c r="BB8130" s="419"/>
      <c r="BC8130" s="419"/>
      <c r="BD8130" s="419"/>
      <c r="BF8130" s="419"/>
      <c r="BG8130" s="419"/>
      <c r="BH8130" s="419"/>
      <c r="BJ8130" s="419"/>
      <c r="BK8130" s="419"/>
      <c r="BL8130" s="419"/>
      <c r="BN8130" s="419"/>
      <c r="BO8130" s="419"/>
      <c r="BP8130" s="419"/>
      <c r="BR8130" s="419"/>
      <c r="BS8130" s="419"/>
      <c r="BT8130" s="419"/>
      <c r="BV8130" s="419"/>
      <c r="BW8130" s="419"/>
      <c r="BX8130" s="397"/>
      <c r="BZ8130" s="449"/>
      <c r="CB8130" s="419"/>
      <c r="CC8130" s="419"/>
      <c r="CD8130" s="419"/>
      <c r="CF8130" s="419"/>
      <c r="CG8130" s="419"/>
      <c r="CH8130" s="419"/>
    </row>
    <row r="8131" spans="3:86" ht="21" thickBot="1">
      <c r="C8131" s="425"/>
      <c r="P8131" s="431"/>
      <c r="R8131" s="419"/>
      <c r="S8131" s="446"/>
      <c r="T8131" s="419"/>
      <c r="V8131" s="196"/>
      <c r="W8131" s="419"/>
      <c r="X8131" s="419"/>
      <c r="Z8131" s="419"/>
      <c r="AA8131" s="419"/>
      <c r="AB8131" s="419"/>
      <c r="AD8131" s="419"/>
      <c r="AE8131" s="419"/>
      <c r="AF8131" s="419"/>
      <c r="AH8131" s="419"/>
      <c r="AI8131" s="419"/>
      <c r="AJ8131" s="419"/>
      <c r="AL8131" s="419"/>
      <c r="AM8131" s="419"/>
      <c r="AN8131" s="403"/>
      <c r="AO8131" s="419"/>
      <c r="AP8131" s="419"/>
      <c r="AQ8131" s="419"/>
      <c r="AR8131" s="419"/>
      <c r="AS8131" s="419"/>
      <c r="AT8131" s="419"/>
      <c r="AU8131" s="419"/>
      <c r="AV8131" s="419"/>
      <c r="AX8131" s="419"/>
      <c r="AY8131" s="419"/>
      <c r="AZ8131" s="419"/>
      <c r="BB8131" s="419"/>
      <c r="BC8131" s="419"/>
      <c r="BD8131" s="419"/>
      <c r="BF8131" s="419"/>
      <c r="BG8131" s="419"/>
      <c r="BH8131" s="419"/>
      <c r="BJ8131" s="419"/>
      <c r="BK8131" s="419"/>
      <c r="BL8131" s="419"/>
      <c r="BN8131" s="419"/>
      <c r="BO8131" s="419"/>
      <c r="BP8131" s="419"/>
      <c r="BR8131" s="419"/>
      <c r="BS8131" s="419"/>
      <c r="BT8131" s="419"/>
      <c r="BV8131" s="419"/>
      <c r="BW8131" s="419"/>
      <c r="BX8131" s="397"/>
      <c r="BZ8131" s="449"/>
      <c r="CB8131" s="419"/>
      <c r="CC8131" s="419"/>
      <c r="CD8131" s="419"/>
      <c r="CF8131" s="419"/>
      <c r="CG8131" s="419"/>
      <c r="CH8131" s="419"/>
    </row>
    <row r="8132" spans="3:86" ht="21" thickBot="1">
      <c r="C8132" s="425"/>
      <c r="P8132" s="431"/>
      <c r="R8132" s="419"/>
      <c r="S8132" s="446"/>
      <c r="T8132" s="419"/>
      <c r="V8132" s="196"/>
      <c r="W8132" s="419"/>
      <c r="X8132" s="419"/>
      <c r="Z8132" s="419"/>
      <c r="AA8132" s="419"/>
      <c r="AB8132" s="419"/>
      <c r="AD8132" s="419"/>
      <c r="AE8132" s="419"/>
      <c r="AF8132" s="419"/>
      <c r="AH8132" s="419"/>
      <c r="AI8132" s="419"/>
      <c r="AJ8132" s="419"/>
      <c r="AL8132" s="419"/>
      <c r="AM8132" s="419"/>
      <c r="AN8132" s="403"/>
      <c r="AO8132" s="419"/>
      <c r="AP8132" s="419"/>
      <c r="AQ8132" s="419"/>
      <c r="AR8132" s="419"/>
      <c r="AS8132" s="419"/>
      <c r="AT8132" s="419"/>
      <c r="AU8132" s="419"/>
      <c r="AV8132" s="419"/>
      <c r="AX8132" s="419"/>
      <c r="AY8132" s="419"/>
      <c r="AZ8132" s="419"/>
      <c r="BB8132" s="419"/>
      <c r="BC8132" s="419"/>
      <c r="BD8132" s="419"/>
      <c r="BF8132" s="419"/>
      <c r="BG8132" s="419"/>
      <c r="BH8132" s="419"/>
      <c r="BJ8132" s="419"/>
      <c r="BK8132" s="419"/>
      <c r="BL8132" s="419"/>
      <c r="BN8132" s="419"/>
      <c r="BO8132" s="419"/>
      <c r="BP8132" s="419"/>
      <c r="BR8132" s="419"/>
      <c r="BS8132" s="419"/>
      <c r="BT8132" s="419"/>
      <c r="BV8132" s="419"/>
      <c r="BW8132" s="419"/>
      <c r="BX8132" s="397"/>
      <c r="BZ8132" s="449"/>
      <c r="CB8132" s="419"/>
      <c r="CC8132" s="419"/>
      <c r="CD8132" s="419"/>
      <c r="CF8132" s="419"/>
      <c r="CG8132" s="419"/>
      <c r="CH8132" s="419"/>
    </row>
    <row r="8133" spans="3:86" ht="21" thickBot="1">
      <c r="C8133" s="425"/>
      <c r="P8133" s="431"/>
      <c r="R8133" s="419"/>
      <c r="S8133" s="446"/>
      <c r="T8133" s="419"/>
      <c r="V8133" s="196"/>
      <c r="W8133" s="419"/>
      <c r="X8133" s="419"/>
      <c r="Z8133" s="419"/>
      <c r="AA8133" s="419"/>
      <c r="AB8133" s="419"/>
      <c r="AD8133" s="419"/>
      <c r="AE8133" s="419"/>
      <c r="AF8133" s="419"/>
      <c r="AH8133" s="419"/>
      <c r="AI8133" s="419"/>
      <c r="AJ8133" s="419"/>
      <c r="AL8133" s="419"/>
      <c r="AM8133" s="419"/>
      <c r="AN8133" s="403"/>
      <c r="AO8133" s="419"/>
      <c r="AP8133" s="419"/>
      <c r="AQ8133" s="419"/>
      <c r="AR8133" s="419"/>
      <c r="AS8133" s="419"/>
      <c r="AT8133" s="419"/>
      <c r="AU8133" s="419"/>
      <c r="AV8133" s="419"/>
      <c r="AX8133" s="419"/>
      <c r="AY8133" s="419"/>
      <c r="AZ8133" s="419"/>
      <c r="BB8133" s="419"/>
      <c r="BC8133" s="419"/>
      <c r="BD8133" s="419"/>
      <c r="BF8133" s="419"/>
      <c r="BG8133" s="419"/>
      <c r="BH8133" s="419"/>
      <c r="BJ8133" s="419"/>
      <c r="BK8133" s="419"/>
      <c r="BL8133" s="419"/>
      <c r="BN8133" s="419"/>
      <c r="BO8133" s="419"/>
      <c r="BP8133" s="419"/>
      <c r="BR8133" s="419"/>
      <c r="BS8133" s="419"/>
      <c r="BT8133" s="419"/>
      <c r="BV8133" s="419"/>
      <c r="BW8133" s="419"/>
      <c r="BX8133" s="397"/>
      <c r="BZ8133" s="449"/>
      <c r="CB8133" s="419"/>
      <c r="CC8133" s="419"/>
      <c r="CD8133" s="419"/>
      <c r="CF8133" s="419"/>
      <c r="CG8133" s="419"/>
      <c r="CH8133" s="419"/>
    </row>
    <row r="8134" spans="3:86" ht="21" thickBot="1">
      <c r="C8134" s="425"/>
      <c r="P8134" s="431"/>
      <c r="R8134" s="419"/>
      <c r="S8134" s="446"/>
      <c r="T8134" s="419"/>
      <c r="V8134" s="196"/>
      <c r="W8134" s="419"/>
      <c r="X8134" s="419"/>
      <c r="Z8134" s="419"/>
      <c r="AA8134" s="419"/>
      <c r="AB8134" s="419"/>
      <c r="AD8134" s="419"/>
      <c r="AE8134" s="419"/>
      <c r="AF8134" s="419"/>
      <c r="AH8134" s="419"/>
      <c r="AI8134" s="419"/>
      <c r="AJ8134" s="419"/>
      <c r="AL8134" s="419"/>
      <c r="AM8134" s="419"/>
      <c r="AN8134" s="403"/>
      <c r="AO8134" s="419"/>
      <c r="AP8134" s="419"/>
      <c r="AQ8134" s="419"/>
      <c r="AR8134" s="419"/>
      <c r="AS8134" s="419"/>
      <c r="AT8134" s="419"/>
      <c r="AU8134" s="419"/>
      <c r="AV8134" s="419"/>
      <c r="AX8134" s="419"/>
      <c r="AY8134" s="419"/>
      <c r="AZ8134" s="419"/>
      <c r="BB8134" s="419"/>
      <c r="BC8134" s="419"/>
      <c r="BD8134" s="419"/>
      <c r="BF8134" s="419"/>
      <c r="BG8134" s="419"/>
      <c r="BH8134" s="419"/>
      <c r="BJ8134" s="419"/>
      <c r="BK8134" s="419"/>
      <c r="BL8134" s="419"/>
      <c r="BN8134" s="419"/>
      <c r="BO8134" s="419"/>
      <c r="BP8134" s="419"/>
      <c r="BR8134" s="419"/>
      <c r="BS8134" s="419"/>
      <c r="BT8134" s="419"/>
      <c r="BV8134" s="419"/>
      <c r="BW8134" s="419"/>
      <c r="BX8134" s="397"/>
      <c r="BZ8134" s="449"/>
      <c r="CB8134" s="419"/>
      <c r="CC8134" s="419"/>
      <c r="CD8134" s="419"/>
      <c r="CF8134" s="419"/>
      <c r="CG8134" s="419"/>
      <c r="CH8134" s="419"/>
    </row>
    <row r="8135" spans="3:86" ht="21" thickBot="1">
      <c r="C8135" s="425"/>
      <c r="P8135" s="431"/>
      <c r="R8135" s="419"/>
      <c r="S8135" s="446"/>
      <c r="T8135" s="419"/>
      <c r="V8135" s="196"/>
      <c r="W8135" s="419"/>
      <c r="X8135" s="419"/>
      <c r="Z8135" s="419"/>
      <c r="AA8135" s="419"/>
      <c r="AB8135" s="419"/>
      <c r="AD8135" s="419"/>
      <c r="AE8135" s="419"/>
      <c r="AF8135" s="419"/>
      <c r="AH8135" s="419"/>
      <c r="AI8135" s="419"/>
      <c r="AJ8135" s="419"/>
      <c r="AL8135" s="419"/>
      <c r="AM8135" s="419"/>
      <c r="AN8135" s="403"/>
      <c r="AO8135" s="419"/>
      <c r="AP8135" s="419"/>
      <c r="AQ8135" s="419"/>
      <c r="AR8135" s="419"/>
      <c r="AS8135" s="419"/>
      <c r="AT8135" s="419"/>
      <c r="AU8135" s="419"/>
      <c r="AV8135" s="419"/>
      <c r="AX8135" s="419"/>
      <c r="AY8135" s="419"/>
      <c r="AZ8135" s="419"/>
      <c r="BB8135" s="419"/>
      <c r="BC8135" s="419"/>
      <c r="BD8135" s="419"/>
      <c r="BF8135" s="419"/>
      <c r="BG8135" s="419"/>
      <c r="BH8135" s="419"/>
      <c r="BJ8135" s="419"/>
      <c r="BK8135" s="419"/>
      <c r="BL8135" s="419"/>
      <c r="BN8135" s="419"/>
      <c r="BO8135" s="419"/>
      <c r="BP8135" s="419"/>
      <c r="BR8135" s="419"/>
      <c r="BS8135" s="419"/>
      <c r="BT8135" s="419"/>
      <c r="BV8135" s="419"/>
      <c r="BW8135" s="419"/>
      <c r="BX8135" s="397"/>
      <c r="BZ8135" s="449"/>
      <c r="CB8135" s="419"/>
      <c r="CC8135" s="419"/>
      <c r="CD8135" s="419"/>
      <c r="CF8135" s="419"/>
      <c r="CG8135" s="419"/>
      <c r="CH8135" s="419"/>
    </row>
    <row r="8136" spans="3:86" ht="21" thickBot="1">
      <c r="C8136" s="425"/>
      <c r="P8136" s="431"/>
      <c r="R8136" s="419"/>
      <c r="S8136" s="446"/>
      <c r="T8136" s="419"/>
      <c r="V8136" s="196"/>
      <c r="W8136" s="419"/>
      <c r="X8136" s="419"/>
      <c r="Z8136" s="419"/>
      <c r="AA8136" s="419"/>
      <c r="AB8136" s="419"/>
      <c r="AD8136" s="419"/>
      <c r="AE8136" s="419"/>
      <c r="AF8136" s="419"/>
      <c r="AH8136" s="419"/>
      <c r="AI8136" s="419"/>
      <c r="AJ8136" s="419"/>
      <c r="AL8136" s="419"/>
      <c r="AM8136" s="419"/>
      <c r="AN8136" s="403"/>
      <c r="AO8136" s="419"/>
      <c r="AP8136" s="419"/>
      <c r="AQ8136" s="419"/>
      <c r="AR8136" s="419"/>
      <c r="AS8136" s="419"/>
      <c r="AT8136" s="419"/>
      <c r="AU8136" s="419"/>
      <c r="AV8136" s="419"/>
      <c r="AX8136" s="419"/>
      <c r="AY8136" s="419"/>
      <c r="AZ8136" s="419"/>
      <c r="BB8136" s="419"/>
      <c r="BC8136" s="419"/>
      <c r="BD8136" s="419"/>
      <c r="BF8136" s="419"/>
      <c r="BG8136" s="419"/>
      <c r="BH8136" s="419"/>
      <c r="BJ8136" s="419"/>
      <c r="BK8136" s="419"/>
      <c r="BL8136" s="419"/>
      <c r="BN8136" s="419"/>
      <c r="BO8136" s="419"/>
      <c r="BP8136" s="419"/>
      <c r="BR8136" s="419"/>
      <c r="BS8136" s="419"/>
      <c r="BT8136" s="419"/>
      <c r="BV8136" s="419"/>
      <c r="BW8136" s="419"/>
      <c r="BX8136" s="397"/>
      <c r="BZ8136" s="449"/>
      <c r="CB8136" s="419"/>
      <c r="CC8136" s="419"/>
      <c r="CD8136" s="419"/>
      <c r="CF8136" s="419"/>
      <c r="CG8136" s="419"/>
      <c r="CH8136" s="419"/>
    </row>
    <row r="8137" spans="3:86" ht="21" thickBot="1">
      <c r="C8137" s="425"/>
      <c r="P8137" s="431"/>
      <c r="R8137" s="419"/>
      <c r="S8137" s="446"/>
      <c r="T8137" s="419"/>
      <c r="V8137" s="196"/>
      <c r="W8137" s="419"/>
      <c r="X8137" s="419"/>
      <c r="Z8137" s="419"/>
      <c r="AA8137" s="419"/>
      <c r="AB8137" s="419"/>
      <c r="AD8137" s="419"/>
      <c r="AE8137" s="419"/>
      <c r="AF8137" s="419"/>
      <c r="AH8137" s="419"/>
      <c r="AI8137" s="419"/>
      <c r="AJ8137" s="419"/>
      <c r="AL8137" s="419"/>
      <c r="AM8137" s="419"/>
      <c r="AN8137" s="403"/>
      <c r="AO8137" s="419"/>
      <c r="AP8137" s="419"/>
      <c r="AQ8137" s="419"/>
      <c r="AR8137" s="419"/>
      <c r="AS8137" s="419"/>
      <c r="AT8137" s="419"/>
      <c r="AU8137" s="419"/>
      <c r="AV8137" s="419"/>
      <c r="AX8137" s="419"/>
      <c r="AY8137" s="419"/>
      <c r="AZ8137" s="419"/>
      <c r="BB8137" s="419"/>
      <c r="BC8137" s="419"/>
      <c r="BD8137" s="419"/>
      <c r="BF8137" s="419"/>
      <c r="BG8137" s="419"/>
      <c r="BH8137" s="419"/>
      <c r="BJ8137" s="419"/>
      <c r="BK8137" s="419"/>
      <c r="BL8137" s="419"/>
      <c r="BN8137" s="419"/>
      <c r="BO8137" s="419"/>
      <c r="BP8137" s="419"/>
      <c r="BR8137" s="419"/>
      <c r="BS8137" s="419"/>
      <c r="BT8137" s="419"/>
      <c r="BV8137" s="419"/>
      <c r="BW8137" s="419"/>
      <c r="BX8137" s="397"/>
      <c r="BZ8137" s="449"/>
      <c r="CB8137" s="419"/>
      <c r="CC8137" s="419"/>
      <c r="CD8137" s="419"/>
      <c r="CF8137" s="419"/>
      <c r="CG8137" s="419"/>
      <c r="CH8137" s="419"/>
    </row>
    <row r="8138" spans="3:86" ht="21" thickBot="1">
      <c r="C8138" s="425"/>
      <c r="P8138" s="431"/>
      <c r="R8138" s="419"/>
      <c r="S8138" s="446"/>
      <c r="T8138" s="419"/>
      <c r="V8138" s="196"/>
      <c r="W8138" s="419"/>
      <c r="X8138" s="419"/>
      <c r="Z8138" s="419"/>
      <c r="AA8138" s="419"/>
      <c r="AB8138" s="419"/>
      <c r="AD8138" s="419"/>
      <c r="AE8138" s="419"/>
      <c r="AF8138" s="419"/>
      <c r="AH8138" s="419"/>
      <c r="AI8138" s="419"/>
      <c r="AJ8138" s="419"/>
      <c r="AL8138" s="419"/>
      <c r="AM8138" s="419"/>
      <c r="AN8138" s="403"/>
      <c r="AO8138" s="419"/>
      <c r="AP8138" s="419"/>
      <c r="AQ8138" s="419"/>
      <c r="AR8138" s="419"/>
      <c r="AS8138" s="419"/>
      <c r="AT8138" s="419"/>
      <c r="AU8138" s="419"/>
      <c r="AV8138" s="419"/>
      <c r="AX8138" s="419"/>
      <c r="AY8138" s="419"/>
      <c r="AZ8138" s="419"/>
      <c r="BB8138" s="419"/>
      <c r="BC8138" s="419"/>
      <c r="BD8138" s="419"/>
      <c r="BF8138" s="419"/>
      <c r="BG8138" s="419"/>
      <c r="BH8138" s="419"/>
      <c r="BJ8138" s="419"/>
      <c r="BK8138" s="419"/>
      <c r="BL8138" s="419"/>
      <c r="BN8138" s="419"/>
      <c r="BO8138" s="419"/>
      <c r="BP8138" s="419"/>
      <c r="BR8138" s="419"/>
      <c r="BS8138" s="419"/>
      <c r="BT8138" s="419"/>
      <c r="BV8138" s="419"/>
      <c r="BW8138" s="419"/>
      <c r="BX8138" s="397"/>
      <c r="BZ8138" s="449"/>
      <c r="CB8138" s="419"/>
      <c r="CC8138" s="419"/>
      <c r="CD8138" s="419"/>
      <c r="CF8138" s="419"/>
      <c r="CG8138" s="419"/>
      <c r="CH8138" s="419"/>
    </row>
    <row r="8139" spans="3:86" ht="21" thickBot="1">
      <c r="C8139" s="425"/>
      <c r="P8139" s="431"/>
      <c r="R8139" s="419"/>
      <c r="S8139" s="446"/>
      <c r="T8139" s="419"/>
      <c r="V8139" s="196"/>
      <c r="W8139" s="419"/>
      <c r="X8139" s="419"/>
      <c r="Z8139" s="419"/>
      <c r="AA8139" s="419"/>
      <c r="AB8139" s="419"/>
      <c r="AD8139" s="419"/>
      <c r="AE8139" s="419"/>
      <c r="AF8139" s="419"/>
      <c r="AH8139" s="419"/>
      <c r="AI8139" s="419"/>
      <c r="AJ8139" s="419"/>
      <c r="AL8139" s="419"/>
      <c r="AM8139" s="419"/>
      <c r="AN8139" s="403"/>
      <c r="AO8139" s="419"/>
      <c r="AP8139" s="419"/>
      <c r="AQ8139" s="419"/>
      <c r="AR8139" s="419"/>
      <c r="AS8139" s="419"/>
      <c r="AT8139" s="419"/>
      <c r="AU8139" s="419"/>
      <c r="AV8139" s="419"/>
      <c r="AX8139" s="419"/>
      <c r="AY8139" s="419"/>
      <c r="AZ8139" s="419"/>
      <c r="BB8139" s="419"/>
      <c r="BC8139" s="419"/>
      <c r="BD8139" s="419"/>
      <c r="BF8139" s="419"/>
      <c r="BG8139" s="419"/>
      <c r="BH8139" s="419"/>
      <c r="BJ8139" s="419"/>
      <c r="BK8139" s="419"/>
      <c r="BL8139" s="419"/>
      <c r="BN8139" s="419"/>
      <c r="BO8139" s="419"/>
      <c r="BP8139" s="419"/>
      <c r="BR8139" s="419"/>
      <c r="BS8139" s="419"/>
      <c r="BT8139" s="419"/>
      <c r="BV8139" s="419"/>
      <c r="BW8139" s="419"/>
      <c r="BX8139" s="397"/>
      <c r="BZ8139" s="449"/>
      <c r="CB8139" s="419"/>
      <c r="CC8139" s="419"/>
      <c r="CD8139" s="419"/>
      <c r="CF8139" s="419"/>
      <c r="CG8139" s="419"/>
      <c r="CH8139" s="419"/>
    </row>
    <row r="8140" spans="3:86" ht="21" thickBot="1">
      <c r="C8140" s="425"/>
      <c r="P8140" s="431"/>
      <c r="R8140" s="419"/>
      <c r="S8140" s="446"/>
      <c r="T8140" s="419"/>
      <c r="V8140" s="196"/>
      <c r="W8140" s="419"/>
      <c r="X8140" s="419"/>
      <c r="Z8140" s="419"/>
      <c r="AA8140" s="419"/>
      <c r="AB8140" s="419"/>
      <c r="AD8140" s="419"/>
      <c r="AE8140" s="419"/>
      <c r="AF8140" s="419"/>
      <c r="AH8140" s="419"/>
      <c r="AI8140" s="419"/>
      <c r="AJ8140" s="419"/>
      <c r="AL8140" s="419"/>
      <c r="AM8140" s="419"/>
      <c r="AN8140" s="403"/>
      <c r="AO8140" s="419"/>
      <c r="AP8140" s="419"/>
      <c r="AQ8140" s="419"/>
      <c r="AR8140" s="419"/>
      <c r="AS8140" s="419"/>
      <c r="AT8140" s="419"/>
      <c r="AU8140" s="419"/>
      <c r="AV8140" s="419"/>
      <c r="AX8140" s="419"/>
      <c r="AY8140" s="419"/>
      <c r="AZ8140" s="419"/>
      <c r="BB8140" s="419"/>
      <c r="BC8140" s="419"/>
      <c r="BD8140" s="419"/>
      <c r="BF8140" s="419"/>
      <c r="BG8140" s="419"/>
      <c r="BH8140" s="419"/>
      <c r="BJ8140" s="419"/>
      <c r="BK8140" s="419"/>
      <c r="BL8140" s="419"/>
      <c r="BN8140" s="419"/>
      <c r="BO8140" s="419"/>
      <c r="BP8140" s="419"/>
      <c r="BR8140" s="419"/>
      <c r="BS8140" s="419"/>
      <c r="BT8140" s="419"/>
      <c r="BV8140" s="419"/>
      <c r="BW8140" s="419"/>
      <c r="BX8140" s="397"/>
      <c r="BZ8140" s="449"/>
      <c r="CB8140" s="419"/>
      <c r="CC8140" s="419"/>
      <c r="CD8140" s="419"/>
      <c r="CF8140" s="419"/>
      <c r="CG8140" s="419"/>
      <c r="CH8140" s="419"/>
    </row>
    <row r="8141" spans="3:86" ht="21" thickBot="1">
      <c r="C8141" s="425"/>
      <c r="P8141" s="431"/>
      <c r="R8141" s="419"/>
      <c r="S8141" s="446"/>
      <c r="T8141" s="419"/>
      <c r="V8141" s="196"/>
      <c r="W8141" s="419"/>
      <c r="X8141" s="419"/>
      <c r="Z8141" s="419"/>
      <c r="AA8141" s="419"/>
      <c r="AB8141" s="419"/>
      <c r="AD8141" s="419"/>
      <c r="AE8141" s="419"/>
      <c r="AF8141" s="419"/>
      <c r="AH8141" s="419"/>
      <c r="AI8141" s="419"/>
      <c r="AJ8141" s="419"/>
      <c r="AL8141" s="419"/>
      <c r="AM8141" s="419"/>
      <c r="AN8141" s="403"/>
      <c r="AO8141" s="419"/>
      <c r="AP8141" s="419"/>
      <c r="AQ8141" s="419"/>
      <c r="AR8141" s="419"/>
      <c r="AS8141" s="419"/>
      <c r="AT8141" s="419"/>
      <c r="AU8141" s="419"/>
      <c r="AV8141" s="419"/>
      <c r="AX8141" s="419"/>
      <c r="AY8141" s="419"/>
      <c r="AZ8141" s="419"/>
      <c r="BB8141" s="419"/>
      <c r="BC8141" s="419"/>
      <c r="BD8141" s="419"/>
      <c r="BF8141" s="419"/>
      <c r="BG8141" s="419"/>
      <c r="BH8141" s="419"/>
      <c r="BJ8141" s="419"/>
      <c r="BK8141" s="419"/>
      <c r="BL8141" s="419"/>
      <c r="BN8141" s="419"/>
      <c r="BO8141" s="419"/>
      <c r="BP8141" s="419"/>
      <c r="BR8141" s="419"/>
      <c r="BS8141" s="419"/>
      <c r="BT8141" s="419"/>
      <c r="BV8141" s="419"/>
      <c r="BW8141" s="419"/>
      <c r="BX8141" s="397"/>
      <c r="BZ8141" s="449"/>
      <c r="CB8141" s="419"/>
      <c r="CC8141" s="419"/>
      <c r="CD8141" s="419"/>
      <c r="CF8141" s="419"/>
      <c r="CG8141" s="419"/>
      <c r="CH8141" s="419"/>
    </row>
    <row r="8142" spans="3:86" ht="21" thickBot="1">
      <c r="C8142" s="425"/>
      <c r="P8142" s="431"/>
      <c r="R8142" s="419"/>
      <c r="S8142" s="446"/>
      <c r="T8142" s="419"/>
      <c r="V8142" s="196"/>
      <c r="W8142" s="419"/>
      <c r="X8142" s="419"/>
      <c r="Z8142" s="419"/>
      <c r="AA8142" s="419"/>
      <c r="AB8142" s="419"/>
      <c r="AD8142" s="419"/>
      <c r="AE8142" s="419"/>
      <c r="AF8142" s="419"/>
      <c r="AH8142" s="419"/>
      <c r="AI8142" s="419"/>
      <c r="AJ8142" s="419"/>
      <c r="AL8142" s="419"/>
      <c r="AM8142" s="419"/>
      <c r="AN8142" s="403"/>
      <c r="AO8142" s="419"/>
      <c r="AP8142" s="419"/>
      <c r="AQ8142" s="419"/>
      <c r="AR8142" s="419"/>
      <c r="AS8142" s="419"/>
      <c r="AT8142" s="419"/>
      <c r="AU8142" s="419"/>
      <c r="AV8142" s="419"/>
      <c r="AX8142" s="419"/>
      <c r="AY8142" s="419"/>
      <c r="AZ8142" s="419"/>
      <c r="BB8142" s="419"/>
      <c r="BC8142" s="419"/>
      <c r="BD8142" s="419"/>
      <c r="BF8142" s="419"/>
      <c r="BG8142" s="419"/>
      <c r="BH8142" s="419"/>
      <c r="BJ8142" s="419"/>
      <c r="BK8142" s="419"/>
      <c r="BL8142" s="419"/>
      <c r="BN8142" s="419"/>
      <c r="BO8142" s="419"/>
      <c r="BP8142" s="419"/>
      <c r="BR8142" s="419"/>
      <c r="BS8142" s="419"/>
      <c r="BT8142" s="419"/>
      <c r="BV8142" s="419"/>
      <c r="BW8142" s="419"/>
      <c r="BX8142" s="397"/>
      <c r="BZ8142" s="449"/>
      <c r="CB8142" s="419"/>
      <c r="CC8142" s="419"/>
      <c r="CD8142" s="419"/>
      <c r="CF8142" s="419"/>
      <c r="CG8142" s="419"/>
      <c r="CH8142" s="419"/>
    </row>
    <row r="8143" spans="3:86" ht="21" thickBot="1">
      <c r="C8143" s="425"/>
      <c r="P8143" s="431"/>
      <c r="R8143" s="419"/>
      <c r="S8143" s="446"/>
      <c r="T8143" s="419"/>
      <c r="V8143" s="196"/>
      <c r="W8143" s="419"/>
      <c r="X8143" s="419"/>
      <c r="Z8143" s="419"/>
      <c r="AA8143" s="419"/>
      <c r="AB8143" s="419"/>
      <c r="AD8143" s="419"/>
      <c r="AE8143" s="419"/>
      <c r="AF8143" s="419"/>
      <c r="AH8143" s="419"/>
      <c r="AI8143" s="419"/>
      <c r="AJ8143" s="419"/>
      <c r="AL8143" s="419"/>
      <c r="AM8143" s="419"/>
      <c r="AN8143" s="403"/>
      <c r="AO8143" s="419"/>
      <c r="AP8143" s="419"/>
      <c r="AQ8143" s="419"/>
      <c r="AR8143" s="419"/>
      <c r="AS8143" s="419"/>
      <c r="AT8143" s="419"/>
      <c r="AU8143" s="419"/>
      <c r="AV8143" s="419"/>
      <c r="AX8143" s="419"/>
      <c r="AY8143" s="419"/>
      <c r="AZ8143" s="419"/>
      <c r="BB8143" s="419"/>
      <c r="BC8143" s="419"/>
      <c r="BD8143" s="419"/>
      <c r="BF8143" s="419"/>
      <c r="BG8143" s="419"/>
      <c r="BH8143" s="419"/>
      <c r="BJ8143" s="419"/>
      <c r="BK8143" s="419"/>
      <c r="BL8143" s="419"/>
      <c r="BN8143" s="419"/>
      <c r="BO8143" s="419"/>
      <c r="BP8143" s="419"/>
      <c r="BR8143" s="419"/>
      <c r="BS8143" s="419"/>
      <c r="BT8143" s="419"/>
      <c r="BV8143" s="419"/>
      <c r="BW8143" s="419"/>
      <c r="BX8143" s="397"/>
      <c r="BZ8143" s="449"/>
      <c r="CB8143" s="419"/>
      <c r="CC8143" s="419"/>
      <c r="CD8143" s="419"/>
      <c r="CF8143" s="419"/>
      <c r="CG8143" s="419"/>
      <c r="CH8143" s="419"/>
    </row>
    <row r="8144" spans="3:86" ht="21" thickBot="1">
      <c r="C8144" s="425"/>
      <c r="P8144" s="431"/>
      <c r="R8144" s="419"/>
      <c r="S8144" s="446"/>
      <c r="T8144" s="419"/>
      <c r="V8144" s="196"/>
      <c r="W8144" s="419"/>
      <c r="X8144" s="419"/>
      <c r="Z8144" s="419"/>
      <c r="AA8144" s="419"/>
      <c r="AB8144" s="419"/>
      <c r="AD8144" s="419"/>
      <c r="AE8144" s="419"/>
      <c r="AF8144" s="419"/>
      <c r="AH8144" s="419"/>
      <c r="AI8144" s="419"/>
      <c r="AJ8144" s="419"/>
      <c r="AL8144" s="419"/>
      <c r="AM8144" s="419"/>
      <c r="AN8144" s="403"/>
      <c r="AO8144" s="419"/>
      <c r="AP8144" s="419"/>
      <c r="AQ8144" s="419"/>
      <c r="AR8144" s="419"/>
      <c r="AS8144" s="419"/>
      <c r="AT8144" s="419"/>
      <c r="AU8144" s="419"/>
      <c r="AV8144" s="419"/>
      <c r="AX8144" s="419"/>
      <c r="AY8144" s="419"/>
      <c r="AZ8144" s="419"/>
      <c r="BB8144" s="419"/>
      <c r="BC8144" s="419"/>
      <c r="BD8144" s="419"/>
      <c r="BF8144" s="419"/>
      <c r="BG8144" s="419"/>
      <c r="BH8144" s="419"/>
      <c r="BJ8144" s="419"/>
      <c r="BK8144" s="419"/>
      <c r="BL8144" s="419"/>
      <c r="BN8144" s="419"/>
      <c r="BO8144" s="419"/>
      <c r="BP8144" s="419"/>
      <c r="BR8144" s="419"/>
      <c r="BS8144" s="419"/>
      <c r="BT8144" s="419"/>
      <c r="BV8144" s="419"/>
      <c r="BW8144" s="419"/>
      <c r="BX8144" s="397"/>
      <c r="BZ8144" s="449"/>
      <c r="CB8144" s="419"/>
      <c r="CC8144" s="419"/>
      <c r="CD8144" s="419"/>
      <c r="CF8144" s="419"/>
      <c r="CG8144" s="419"/>
      <c r="CH8144" s="419"/>
    </row>
    <row r="8145" spans="3:86" ht="21" thickBot="1">
      <c r="C8145" s="425"/>
      <c r="P8145" s="431"/>
      <c r="R8145" s="419"/>
      <c r="S8145" s="446"/>
      <c r="T8145" s="419"/>
      <c r="V8145" s="196"/>
      <c r="W8145" s="419"/>
      <c r="X8145" s="419"/>
      <c r="Z8145" s="419"/>
      <c r="AA8145" s="419"/>
      <c r="AB8145" s="419"/>
      <c r="AD8145" s="419"/>
      <c r="AE8145" s="419"/>
      <c r="AF8145" s="419"/>
      <c r="AH8145" s="419"/>
      <c r="AI8145" s="419"/>
      <c r="AJ8145" s="419"/>
      <c r="AL8145" s="419"/>
      <c r="AM8145" s="419"/>
      <c r="AN8145" s="403"/>
      <c r="AO8145" s="419"/>
      <c r="AP8145" s="419"/>
      <c r="AQ8145" s="419"/>
      <c r="AR8145" s="419"/>
      <c r="AS8145" s="419"/>
      <c r="AT8145" s="419"/>
      <c r="AU8145" s="419"/>
      <c r="AV8145" s="419"/>
      <c r="AX8145" s="419"/>
      <c r="AY8145" s="419"/>
      <c r="AZ8145" s="419"/>
      <c r="BB8145" s="419"/>
      <c r="BC8145" s="419"/>
      <c r="BD8145" s="419"/>
      <c r="BF8145" s="419"/>
      <c r="BG8145" s="419"/>
      <c r="BH8145" s="419"/>
      <c r="BJ8145" s="419"/>
      <c r="BK8145" s="419"/>
      <c r="BL8145" s="419"/>
      <c r="BN8145" s="419"/>
      <c r="BO8145" s="419"/>
      <c r="BP8145" s="419"/>
      <c r="BR8145" s="419"/>
      <c r="BS8145" s="419"/>
      <c r="BT8145" s="419"/>
      <c r="BV8145" s="419"/>
      <c r="BW8145" s="419"/>
      <c r="BX8145" s="397"/>
      <c r="BZ8145" s="449"/>
      <c r="CB8145" s="419"/>
      <c r="CC8145" s="419"/>
      <c r="CD8145" s="419"/>
      <c r="CF8145" s="419"/>
      <c r="CG8145" s="419"/>
      <c r="CH8145" s="419"/>
    </row>
    <row r="8146" spans="3:86" ht="21" thickBot="1">
      <c r="C8146" s="425"/>
      <c r="P8146" s="431"/>
      <c r="R8146" s="419"/>
      <c r="S8146" s="446"/>
      <c r="T8146" s="419"/>
      <c r="V8146" s="196"/>
      <c r="W8146" s="419"/>
      <c r="X8146" s="419"/>
      <c r="Z8146" s="419"/>
      <c r="AA8146" s="419"/>
      <c r="AB8146" s="419"/>
      <c r="AD8146" s="419"/>
      <c r="AE8146" s="419"/>
      <c r="AF8146" s="419"/>
      <c r="AH8146" s="419"/>
      <c r="AI8146" s="419"/>
      <c r="AJ8146" s="419"/>
      <c r="AL8146" s="419"/>
      <c r="AM8146" s="419"/>
      <c r="AN8146" s="403"/>
      <c r="AO8146" s="419"/>
      <c r="AP8146" s="419"/>
      <c r="AQ8146" s="419"/>
      <c r="AR8146" s="419"/>
      <c r="AS8146" s="419"/>
      <c r="AT8146" s="419"/>
      <c r="AU8146" s="419"/>
      <c r="AV8146" s="419"/>
      <c r="AX8146" s="419"/>
      <c r="AY8146" s="419"/>
      <c r="AZ8146" s="419"/>
      <c r="BB8146" s="419"/>
      <c r="BC8146" s="419"/>
      <c r="BD8146" s="419"/>
      <c r="BF8146" s="419"/>
      <c r="BG8146" s="419"/>
      <c r="BH8146" s="419"/>
      <c r="BJ8146" s="419"/>
      <c r="BK8146" s="419"/>
      <c r="BL8146" s="419"/>
      <c r="BN8146" s="419"/>
      <c r="BO8146" s="419"/>
      <c r="BP8146" s="419"/>
      <c r="BR8146" s="419"/>
      <c r="BS8146" s="419"/>
      <c r="BT8146" s="419"/>
      <c r="BV8146" s="419"/>
      <c r="BW8146" s="419"/>
      <c r="BX8146" s="397"/>
      <c r="BZ8146" s="449"/>
      <c r="CB8146" s="419"/>
      <c r="CC8146" s="419"/>
      <c r="CD8146" s="419"/>
      <c r="CF8146" s="419"/>
      <c r="CG8146" s="419"/>
      <c r="CH8146" s="419"/>
    </row>
    <row r="8147" spans="3:86" ht="21" thickBot="1">
      <c r="C8147" s="425"/>
      <c r="P8147" s="431"/>
      <c r="R8147" s="419"/>
      <c r="S8147" s="446"/>
      <c r="T8147" s="419"/>
      <c r="V8147" s="196"/>
      <c r="W8147" s="419"/>
      <c r="X8147" s="419"/>
      <c r="Z8147" s="419"/>
      <c r="AA8147" s="419"/>
      <c r="AB8147" s="419"/>
      <c r="AD8147" s="419"/>
      <c r="AE8147" s="419"/>
      <c r="AF8147" s="419"/>
      <c r="AH8147" s="419"/>
      <c r="AI8147" s="419"/>
      <c r="AJ8147" s="419"/>
      <c r="AL8147" s="419"/>
      <c r="AM8147" s="419"/>
      <c r="AN8147" s="403"/>
      <c r="AO8147" s="419"/>
      <c r="AP8147" s="419"/>
      <c r="AQ8147" s="419"/>
      <c r="AR8147" s="419"/>
      <c r="AS8147" s="419"/>
      <c r="AT8147" s="419"/>
      <c r="AU8147" s="419"/>
      <c r="AV8147" s="419"/>
      <c r="AX8147" s="419"/>
      <c r="AY8147" s="419"/>
      <c r="AZ8147" s="419"/>
      <c r="BB8147" s="419"/>
      <c r="BC8147" s="419"/>
      <c r="BD8147" s="419"/>
      <c r="BF8147" s="419"/>
      <c r="BG8147" s="419"/>
      <c r="BH8147" s="419"/>
      <c r="BJ8147" s="419"/>
      <c r="BK8147" s="419"/>
      <c r="BL8147" s="419"/>
      <c r="BN8147" s="419"/>
      <c r="BO8147" s="419"/>
      <c r="BP8147" s="419"/>
      <c r="BR8147" s="419"/>
      <c r="BS8147" s="419"/>
      <c r="BT8147" s="419"/>
      <c r="BV8147" s="419"/>
      <c r="BW8147" s="419"/>
      <c r="BX8147" s="397"/>
      <c r="BZ8147" s="449"/>
      <c r="CB8147" s="419"/>
      <c r="CC8147" s="419"/>
      <c r="CD8147" s="419"/>
      <c r="CF8147" s="419"/>
      <c r="CG8147" s="419"/>
      <c r="CH8147" s="419"/>
    </row>
    <row r="8148" spans="3:86" ht="21" thickBot="1">
      <c r="C8148" s="425"/>
      <c r="P8148" s="431"/>
      <c r="R8148" s="419"/>
      <c r="S8148" s="446"/>
      <c r="T8148" s="419"/>
      <c r="V8148" s="196"/>
      <c r="W8148" s="419"/>
      <c r="X8148" s="419"/>
      <c r="Z8148" s="419"/>
      <c r="AA8148" s="419"/>
      <c r="AB8148" s="419"/>
      <c r="AD8148" s="419"/>
      <c r="AE8148" s="419"/>
      <c r="AF8148" s="419"/>
      <c r="AH8148" s="419"/>
      <c r="AI8148" s="419"/>
      <c r="AJ8148" s="419"/>
      <c r="AL8148" s="419"/>
      <c r="AM8148" s="419"/>
      <c r="AN8148" s="403"/>
      <c r="AO8148" s="419"/>
      <c r="AP8148" s="419"/>
      <c r="AQ8148" s="419"/>
      <c r="AR8148" s="419"/>
      <c r="AS8148" s="419"/>
      <c r="AT8148" s="419"/>
      <c r="AU8148" s="419"/>
      <c r="AV8148" s="419"/>
      <c r="AX8148" s="419"/>
      <c r="AY8148" s="419"/>
      <c r="AZ8148" s="419"/>
      <c r="BB8148" s="419"/>
      <c r="BC8148" s="419"/>
      <c r="BD8148" s="419"/>
      <c r="BF8148" s="419"/>
      <c r="BG8148" s="419"/>
      <c r="BH8148" s="419"/>
      <c r="BJ8148" s="419"/>
      <c r="BK8148" s="419"/>
      <c r="BL8148" s="419"/>
      <c r="BN8148" s="419"/>
      <c r="BO8148" s="419"/>
      <c r="BP8148" s="419"/>
      <c r="BR8148" s="419"/>
      <c r="BS8148" s="419"/>
      <c r="BT8148" s="419"/>
      <c r="BV8148" s="419"/>
      <c r="BW8148" s="419"/>
      <c r="BX8148" s="397"/>
      <c r="BZ8148" s="449"/>
      <c r="CB8148" s="419"/>
      <c r="CC8148" s="419"/>
      <c r="CD8148" s="419"/>
      <c r="CF8148" s="419"/>
      <c r="CG8148" s="419"/>
      <c r="CH8148" s="419"/>
    </row>
    <row r="8149" spans="3:86" ht="21" thickBot="1">
      <c r="C8149" s="425"/>
      <c r="P8149" s="431"/>
      <c r="R8149" s="419"/>
      <c r="S8149" s="446"/>
      <c r="T8149" s="419"/>
      <c r="V8149" s="196"/>
      <c r="W8149" s="419"/>
      <c r="X8149" s="419"/>
      <c r="Z8149" s="419"/>
      <c r="AA8149" s="419"/>
      <c r="AB8149" s="419"/>
      <c r="AD8149" s="419"/>
      <c r="AE8149" s="419"/>
      <c r="AF8149" s="419"/>
      <c r="AH8149" s="419"/>
      <c r="AI8149" s="419"/>
      <c r="AJ8149" s="419"/>
      <c r="AL8149" s="419"/>
      <c r="AM8149" s="419"/>
      <c r="AN8149" s="403"/>
      <c r="AO8149" s="419"/>
      <c r="AP8149" s="419"/>
      <c r="AQ8149" s="419"/>
      <c r="AR8149" s="419"/>
      <c r="AS8149" s="419"/>
      <c r="AT8149" s="419"/>
      <c r="AU8149" s="419"/>
      <c r="AV8149" s="419"/>
      <c r="AX8149" s="419"/>
      <c r="AY8149" s="419"/>
      <c r="AZ8149" s="419"/>
      <c r="BB8149" s="419"/>
      <c r="BC8149" s="419"/>
      <c r="BD8149" s="419"/>
      <c r="BF8149" s="419"/>
      <c r="BG8149" s="419"/>
      <c r="BH8149" s="419"/>
      <c r="BJ8149" s="419"/>
      <c r="BK8149" s="419"/>
      <c r="BL8149" s="419"/>
      <c r="BN8149" s="419"/>
      <c r="BO8149" s="419"/>
      <c r="BP8149" s="419"/>
      <c r="BR8149" s="419"/>
      <c r="BS8149" s="419"/>
      <c r="BT8149" s="419"/>
      <c r="BV8149" s="419"/>
      <c r="BW8149" s="419"/>
      <c r="BX8149" s="397"/>
      <c r="BZ8149" s="449"/>
      <c r="CB8149" s="419"/>
      <c r="CC8149" s="419"/>
      <c r="CD8149" s="419"/>
      <c r="CF8149" s="419"/>
      <c r="CG8149" s="419"/>
      <c r="CH8149" s="419"/>
    </row>
    <row r="8150" spans="3:86" ht="21" thickBot="1">
      <c r="C8150" s="425"/>
      <c r="P8150" s="431"/>
      <c r="R8150" s="419"/>
      <c r="S8150" s="446"/>
      <c r="T8150" s="419"/>
      <c r="V8150" s="196"/>
      <c r="W8150" s="419"/>
      <c r="X8150" s="419"/>
      <c r="Z8150" s="419"/>
      <c r="AA8150" s="419"/>
      <c r="AB8150" s="419"/>
      <c r="AD8150" s="419"/>
      <c r="AE8150" s="419"/>
      <c r="AF8150" s="419"/>
      <c r="AH8150" s="419"/>
      <c r="AI8150" s="419"/>
      <c r="AJ8150" s="419"/>
      <c r="AL8150" s="419"/>
      <c r="AM8150" s="419"/>
      <c r="AN8150" s="403"/>
      <c r="AO8150" s="419"/>
      <c r="AP8150" s="419"/>
      <c r="AQ8150" s="419"/>
      <c r="AR8150" s="419"/>
      <c r="AS8150" s="419"/>
      <c r="AT8150" s="419"/>
      <c r="AU8150" s="419"/>
      <c r="AV8150" s="419"/>
      <c r="AX8150" s="419"/>
      <c r="AY8150" s="419"/>
      <c r="AZ8150" s="419"/>
      <c r="BB8150" s="419"/>
      <c r="BC8150" s="419"/>
      <c r="BD8150" s="419"/>
      <c r="BF8150" s="419"/>
      <c r="BG8150" s="419"/>
      <c r="BH8150" s="419"/>
      <c r="BJ8150" s="419"/>
      <c r="BK8150" s="419"/>
      <c r="BL8150" s="419"/>
      <c r="BN8150" s="419"/>
      <c r="BO8150" s="419"/>
      <c r="BP8150" s="419"/>
      <c r="BR8150" s="419"/>
      <c r="BS8150" s="419"/>
      <c r="BT8150" s="419"/>
      <c r="BV8150" s="419"/>
      <c r="BW8150" s="419"/>
      <c r="BX8150" s="397"/>
      <c r="BZ8150" s="449"/>
      <c r="CB8150" s="419"/>
      <c r="CC8150" s="419"/>
      <c r="CD8150" s="419"/>
      <c r="CF8150" s="419"/>
      <c r="CG8150" s="419"/>
      <c r="CH8150" s="419"/>
    </row>
    <row r="8151" spans="3:86" ht="21" thickBot="1">
      <c r="C8151" s="425"/>
      <c r="P8151" s="431"/>
      <c r="R8151" s="419"/>
      <c r="S8151" s="446"/>
      <c r="T8151" s="419"/>
      <c r="V8151" s="196"/>
      <c r="W8151" s="419"/>
      <c r="X8151" s="419"/>
      <c r="Z8151" s="419"/>
      <c r="AA8151" s="419"/>
      <c r="AB8151" s="419"/>
      <c r="AD8151" s="419"/>
      <c r="AE8151" s="419"/>
      <c r="AF8151" s="419"/>
      <c r="AH8151" s="419"/>
      <c r="AI8151" s="419"/>
      <c r="AJ8151" s="419"/>
      <c r="AL8151" s="419"/>
      <c r="AM8151" s="419"/>
      <c r="AN8151" s="403"/>
      <c r="AO8151" s="419"/>
      <c r="AP8151" s="419"/>
      <c r="AQ8151" s="419"/>
      <c r="AR8151" s="419"/>
      <c r="AS8151" s="419"/>
      <c r="AT8151" s="419"/>
      <c r="AU8151" s="419"/>
      <c r="AV8151" s="419"/>
      <c r="AX8151" s="419"/>
      <c r="AY8151" s="419"/>
      <c r="AZ8151" s="419"/>
      <c r="BB8151" s="419"/>
      <c r="BC8151" s="419"/>
      <c r="BD8151" s="419"/>
      <c r="BF8151" s="419"/>
      <c r="BG8151" s="419"/>
      <c r="BH8151" s="419"/>
      <c r="BJ8151" s="419"/>
      <c r="BK8151" s="419"/>
      <c r="BL8151" s="419"/>
      <c r="BN8151" s="419"/>
      <c r="BO8151" s="419"/>
      <c r="BP8151" s="419"/>
      <c r="BR8151" s="419"/>
      <c r="BS8151" s="419"/>
      <c r="BT8151" s="419"/>
      <c r="BV8151" s="419"/>
      <c r="BW8151" s="419"/>
      <c r="BX8151" s="397"/>
      <c r="BZ8151" s="449"/>
      <c r="CB8151" s="419"/>
      <c r="CC8151" s="419"/>
      <c r="CD8151" s="419"/>
      <c r="CF8151" s="419"/>
      <c r="CG8151" s="419"/>
      <c r="CH8151" s="419"/>
    </row>
    <row r="8152" spans="3:86" ht="21" thickBot="1">
      <c r="C8152" s="425"/>
      <c r="P8152" s="431"/>
      <c r="R8152" s="419"/>
      <c r="S8152" s="446"/>
      <c r="T8152" s="419"/>
      <c r="V8152" s="196"/>
      <c r="W8152" s="419"/>
      <c r="X8152" s="419"/>
      <c r="Z8152" s="419"/>
      <c r="AA8152" s="419"/>
      <c r="AB8152" s="419"/>
      <c r="AD8152" s="419"/>
      <c r="AE8152" s="419"/>
      <c r="AF8152" s="419"/>
      <c r="AH8152" s="419"/>
      <c r="AI8152" s="419"/>
      <c r="AJ8152" s="419"/>
      <c r="AL8152" s="419"/>
      <c r="AM8152" s="419"/>
      <c r="AN8152" s="403"/>
      <c r="AO8152" s="419"/>
      <c r="AP8152" s="419"/>
      <c r="AQ8152" s="419"/>
      <c r="AR8152" s="419"/>
      <c r="AS8152" s="419"/>
      <c r="AT8152" s="419"/>
      <c r="AU8152" s="419"/>
      <c r="AV8152" s="419"/>
      <c r="AX8152" s="419"/>
      <c r="AY8152" s="419"/>
      <c r="AZ8152" s="419"/>
      <c r="BB8152" s="419"/>
      <c r="BC8152" s="419"/>
      <c r="BD8152" s="419"/>
      <c r="BF8152" s="419"/>
      <c r="BG8152" s="419"/>
      <c r="BH8152" s="419"/>
      <c r="BJ8152" s="419"/>
      <c r="BK8152" s="419"/>
      <c r="BL8152" s="419"/>
      <c r="BN8152" s="419"/>
      <c r="BO8152" s="419"/>
      <c r="BP8152" s="419"/>
      <c r="BR8152" s="419"/>
      <c r="BS8152" s="419"/>
      <c r="BT8152" s="419"/>
      <c r="BV8152" s="419"/>
      <c r="BW8152" s="419"/>
      <c r="BX8152" s="397"/>
      <c r="BZ8152" s="449"/>
      <c r="CB8152" s="419"/>
      <c r="CC8152" s="419"/>
      <c r="CD8152" s="419"/>
      <c r="CF8152" s="419"/>
      <c r="CG8152" s="419"/>
      <c r="CH8152" s="419"/>
    </row>
    <row r="8153" spans="3:86" ht="21" thickBot="1">
      <c r="C8153" s="425"/>
      <c r="P8153" s="431"/>
      <c r="R8153" s="419"/>
      <c r="S8153" s="446"/>
      <c r="T8153" s="419"/>
      <c r="V8153" s="196"/>
      <c r="W8153" s="419"/>
      <c r="X8153" s="419"/>
      <c r="Z8153" s="419"/>
      <c r="AA8153" s="419"/>
      <c r="AB8153" s="419"/>
      <c r="AD8153" s="419"/>
      <c r="AE8153" s="419"/>
      <c r="AF8153" s="419"/>
      <c r="AH8153" s="419"/>
      <c r="AI8153" s="419"/>
      <c r="AJ8153" s="419"/>
      <c r="AL8153" s="419"/>
      <c r="AM8153" s="419"/>
      <c r="AN8153" s="403"/>
      <c r="AO8153" s="419"/>
      <c r="AP8153" s="419"/>
      <c r="AQ8153" s="419"/>
      <c r="AR8153" s="419"/>
      <c r="AS8153" s="419"/>
      <c r="AT8153" s="419"/>
      <c r="AU8153" s="419"/>
      <c r="AV8153" s="419"/>
      <c r="AX8153" s="419"/>
      <c r="AY8153" s="419"/>
      <c r="AZ8153" s="419"/>
      <c r="BB8153" s="419"/>
      <c r="BC8153" s="419"/>
      <c r="BD8153" s="419"/>
      <c r="BF8153" s="419"/>
      <c r="BG8153" s="419"/>
      <c r="BH8153" s="419"/>
      <c r="BJ8153" s="419"/>
      <c r="BK8153" s="419"/>
      <c r="BL8153" s="419"/>
      <c r="BN8153" s="419"/>
      <c r="BO8153" s="419"/>
      <c r="BP8153" s="419"/>
      <c r="BR8153" s="419"/>
      <c r="BS8153" s="419"/>
      <c r="BT8153" s="419"/>
      <c r="BV8153" s="419"/>
      <c r="BW8153" s="419"/>
      <c r="BX8153" s="397"/>
      <c r="BZ8153" s="449"/>
      <c r="CB8153" s="419"/>
      <c r="CC8153" s="419"/>
      <c r="CD8153" s="419"/>
      <c r="CF8153" s="419"/>
      <c r="CG8153" s="419"/>
      <c r="CH8153" s="419"/>
    </row>
    <row r="8154" spans="3:86" ht="21" thickBot="1">
      <c r="C8154" s="425"/>
      <c r="P8154" s="431"/>
      <c r="R8154" s="419"/>
      <c r="S8154" s="446"/>
      <c r="T8154" s="419"/>
      <c r="V8154" s="196"/>
      <c r="W8154" s="419"/>
      <c r="X8154" s="419"/>
      <c r="Z8154" s="419"/>
      <c r="AA8154" s="419"/>
      <c r="AB8154" s="419"/>
      <c r="AD8154" s="419"/>
      <c r="AE8154" s="419"/>
      <c r="AF8154" s="419"/>
      <c r="AH8154" s="419"/>
      <c r="AI8154" s="419"/>
      <c r="AJ8154" s="419"/>
      <c r="AL8154" s="419"/>
      <c r="AM8154" s="419"/>
      <c r="AN8154" s="403"/>
      <c r="AO8154" s="419"/>
      <c r="AP8154" s="419"/>
      <c r="AQ8154" s="419"/>
      <c r="AR8154" s="419"/>
      <c r="AS8154" s="419"/>
      <c r="AT8154" s="419"/>
      <c r="AU8154" s="419"/>
      <c r="AV8154" s="419"/>
      <c r="AX8154" s="419"/>
      <c r="AY8154" s="419"/>
      <c r="AZ8154" s="419"/>
      <c r="BB8154" s="419"/>
      <c r="BC8154" s="419"/>
      <c r="BD8154" s="419"/>
      <c r="BF8154" s="419"/>
      <c r="BG8154" s="419"/>
      <c r="BH8154" s="419"/>
      <c r="BJ8154" s="419"/>
      <c r="BK8154" s="419"/>
      <c r="BL8154" s="419"/>
      <c r="BN8154" s="419"/>
      <c r="BO8154" s="419"/>
      <c r="BP8154" s="419"/>
      <c r="BR8154" s="419"/>
      <c r="BS8154" s="419"/>
      <c r="BT8154" s="419"/>
      <c r="BV8154" s="419"/>
      <c r="BW8154" s="419"/>
      <c r="BX8154" s="397"/>
      <c r="BZ8154" s="449"/>
      <c r="CB8154" s="419"/>
      <c r="CC8154" s="419"/>
      <c r="CD8154" s="419"/>
      <c r="CF8154" s="419"/>
      <c r="CG8154" s="419"/>
      <c r="CH8154" s="419"/>
    </row>
    <row r="8155" spans="3:86" ht="21" thickBot="1">
      <c r="C8155" s="425"/>
      <c r="P8155" s="431"/>
      <c r="R8155" s="419"/>
      <c r="S8155" s="446"/>
      <c r="T8155" s="419"/>
      <c r="V8155" s="196"/>
      <c r="W8155" s="419"/>
      <c r="X8155" s="419"/>
      <c r="Z8155" s="419"/>
      <c r="AA8155" s="419"/>
      <c r="AB8155" s="419"/>
      <c r="AD8155" s="419"/>
      <c r="AE8155" s="419"/>
      <c r="AF8155" s="419"/>
      <c r="AH8155" s="419"/>
      <c r="AI8155" s="419"/>
      <c r="AJ8155" s="419"/>
      <c r="AL8155" s="419"/>
      <c r="AM8155" s="419"/>
      <c r="AN8155" s="403"/>
      <c r="AO8155" s="419"/>
      <c r="AP8155" s="419"/>
      <c r="AQ8155" s="419"/>
      <c r="AR8155" s="419"/>
      <c r="AS8155" s="419"/>
      <c r="AT8155" s="419"/>
      <c r="AU8155" s="419"/>
      <c r="AV8155" s="419"/>
      <c r="AX8155" s="419"/>
      <c r="AY8155" s="419"/>
      <c r="AZ8155" s="419"/>
      <c r="BB8155" s="419"/>
      <c r="BC8155" s="419"/>
      <c r="BD8155" s="419"/>
      <c r="BF8155" s="419"/>
      <c r="BG8155" s="419"/>
      <c r="BH8155" s="419"/>
      <c r="BJ8155" s="419"/>
      <c r="BK8155" s="419"/>
      <c r="BL8155" s="419"/>
      <c r="BN8155" s="419"/>
      <c r="BO8155" s="419"/>
      <c r="BP8155" s="419"/>
      <c r="BR8155" s="419"/>
      <c r="BS8155" s="419"/>
      <c r="BT8155" s="419"/>
      <c r="BV8155" s="419"/>
      <c r="BW8155" s="419"/>
      <c r="BX8155" s="397"/>
      <c r="BZ8155" s="449"/>
      <c r="CB8155" s="419"/>
      <c r="CC8155" s="419"/>
      <c r="CD8155" s="419"/>
      <c r="CF8155" s="419"/>
      <c r="CG8155" s="419"/>
      <c r="CH8155" s="419"/>
    </row>
    <row r="8156" spans="3:86" ht="21" thickBot="1">
      <c r="C8156" s="425"/>
      <c r="P8156" s="431"/>
      <c r="R8156" s="419"/>
      <c r="S8156" s="446"/>
      <c r="T8156" s="419"/>
      <c r="V8156" s="196"/>
      <c r="W8156" s="419"/>
      <c r="X8156" s="419"/>
      <c r="Z8156" s="419"/>
      <c r="AA8156" s="419"/>
      <c r="AB8156" s="419"/>
      <c r="AD8156" s="419"/>
      <c r="AE8156" s="419"/>
      <c r="AF8156" s="419"/>
      <c r="AH8156" s="419"/>
      <c r="AI8156" s="419"/>
      <c r="AJ8156" s="419"/>
      <c r="AL8156" s="419"/>
      <c r="AM8156" s="419"/>
      <c r="AN8156" s="403"/>
      <c r="AO8156" s="419"/>
      <c r="AP8156" s="419"/>
      <c r="AQ8156" s="419"/>
      <c r="AR8156" s="419"/>
      <c r="AS8156" s="419"/>
      <c r="AT8156" s="419"/>
      <c r="AU8156" s="419"/>
      <c r="AV8156" s="419"/>
      <c r="AX8156" s="419"/>
      <c r="AY8156" s="419"/>
      <c r="AZ8156" s="419"/>
      <c r="BB8156" s="419"/>
      <c r="BC8156" s="419"/>
      <c r="BD8156" s="419"/>
      <c r="BF8156" s="419"/>
      <c r="BG8156" s="419"/>
      <c r="BH8156" s="419"/>
      <c r="BJ8156" s="419"/>
      <c r="BK8156" s="419"/>
      <c r="BL8156" s="419"/>
      <c r="BN8156" s="419"/>
      <c r="BO8156" s="419"/>
      <c r="BP8156" s="419"/>
      <c r="BR8156" s="419"/>
      <c r="BS8156" s="419"/>
      <c r="BT8156" s="419"/>
      <c r="BV8156" s="419"/>
      <c r="BW8156" s="419"/>
      <c r="BX8156" s="397"/>
      <c r="BZ8156" s="449"/>
      <c r="CB8156" s="419"/>
      <c r="CC8156" s="419"/>
      <c r="CD8156" s="419"/>
      <c r="CF8156" s="419"/>
      <c r="CG8156" s="419"/>
      <c r="CH8156" s="419"/>
    </row>
    <row r="8157" spans="3:86" ht="21" thickBot="1">
      <c r="C8157" s="425"/>
      <c r="P8157" s="431"/>
      <c r="R8157" s="419"/>
      <c r="S8157" s="446"/>
      <c r="T8157" s="419"/>
      <c r="V8157" s="196"/>
      <c r="W8157" s="419"/>
      <c r="X8157" s="419"/>
      <c r="Z8157" s="419"/>
      <c r="AA8157" s="419"/>
      <c r="AB8157" s="419"/>
      <c r="AD8157" s="419"/>
      <c r="AE8157" s="419"/>
      <c r="AF8157" s="419"/>
      <c r="AH8157" s="419"/>
      <c r="AI8157" s="419"/>
      <c r="AJ8157" s="419"/>
      <c r="AL8157" s="419"/>
      <c r="AM8157" s="419"/>
      <c r="AN8157" s="403"/>
      <c r="AO8157" s="419"/>
      <c r="AP8157" s="419"/>
      <c r="AQ8157" s="419"/>
      <c r="AR8157" s="419"/>
      <c r="AS8157" s="419"/>
      <c r="AT8157" s="419"/>
      <c r="AU8157" s="419"/>
      <c r="AV8157" s="419"/>
      <c r="AX8157" s="419"/>
      <c r="AY8157" s="419"/>
      <c r="AZ8157" s="419"/>
      <c r="BB8157" s="419"/>
      <c r="BC8157" s="419"/>
      <c r="BD8157" s="419"/>
      <c r="BF8157" s="419"/>
      <c r="BG8157" s="419"/>
      <c r="BH8157" s="419"/>
      <c r="BJ8157" s="419"/>
      <c r="BK8157" s="419"/>
      <c r="BL8157" s="419"/>
      <c r="BN8157" s="419"/>
      <c r="BO8157" s="419"/>
      <c r="BP8157" s="419"/>
      <c r="BR8157" s="419"/>
      <c r="BS8157" s="419"/>
      <c r="BT8157" s="419"/>
      <c r="BV8157" s="419"/>
      <c r="BW8157" s="419"/>
      <c r="BX8157" s="397"/>
      <c r="BZ8157" s="449"/>
      <c r="CB8157" s="419"/>
      <c r="CC8157" s="419"/>
      <c r="CD8157" s="419"/>
      <c r="CF8157" s="419"/>
      <c r="CG8157" s="419"/>
      <c r="CH8157" s="419"/>
    </row>
    <row r="8158" spans="3:86" ht="21" thickBot="1">
      <c r="C8158" s="425"/>
      <c r="P8158" s="431"/>
      <c r="R8158" s="419"/>
      <c r="S8158" s="446"/>
      <c r="T8158" s="419"/>
      <c r="V8158" s="196"/>
      <c r="W8158" s="419"/>
      <c r="X8158" s="419"/>
      <c r="Z8158" s="419"/>
      <c r="AA8158" s="419"/>
      <c r="AB8158" s="419"/>
      <c r="AD8158" s="419"/>
      <c r="AE8158" s="419"/>
      <c r="AF8158" s="419"/>
      <c r="AH8158" s="419"/>
      <c r="AI8158" s="419"/>
      <c r="AJ8158" s="419"/>
      <c r="AL8158" s="419"/>
      <c r="AM8158" s="419"/>
      <c r="AN8158" s="403"/>
      <c r="AO8158" s="419"/>
      <c r="AP8158" s="419"/>
      <c r="AQ8158" s="419"/>
      <c r="AR8158" s="419"/>
      <c r="AS8158" s="419"/>
      <c r="AT8158" s="419"/>
      <c r="AU8158" s="419"/>
      <c r="AV8158" s="419"/>
      <c r="AX8158" s="419"/>
      <c r="AY8158" s="419"/>
      <c r="AZ8158" s="419"/>
      <c r="BB8158" s="419"/>
      <c r="BC8158" s="419"/>
      <c r="BD8158" s="419"/>
      <c r="BF8158" s="419"/>
      <c r="BG8158" s="419"/>
      <c r="BH8158" s="419"/>
      <c r="BJ8158" s="419"/>
      <c r="BK8158" s="419"/>
      <c r="BL8158" s="419"/>
      <c r="BN8158" s="419"/>
      <c r="BO8158" s="419"/>
      <c r="BP8158" s="419"/>
      <c r="BR8158" s="419"/>
      <c r="BS8158" s="419"/>
      <c r="BT8158" s="419"/>
      <c r="BV8158" s="419"/>
      <c r="BW8158" s="419"/>
      <c r="BX8158" s="397"/>
      <c r="BZ8158" s="449"/>
      <c r="CB8158" s="419"/>
      <c r="CC8158" s="419"/>
      <c r="CD8158" s="419"/>
      <c r="CF8158" s="419"/>
      <c r="CG8158" s="419"/>
      <c r="CH8158" s="419"/>
    </row>
    <row r="8159" spans="3:86" ht="21" thickBot="1">
      <c r="C8159" s="425"/>
      <c r="P8159" s="431"/>
      <c r="R8159" s="419"/>
      <c r="S8159" s="446"/>
      <c r="T8159" s="419"/>
      <c r="V8159" s="196"/>
      <c r="W8159" s="419"/>
      <c r="X8159" s="419"/>
      <c r="Z8159" s="419"/>
      <c r="AA8159" s="419"/>
      <c r="AB8159" s="419"/>
      <c r="AD8159" s="419"/>
      <c r="AE8159" s="419"/>
      <c r="AF8159" s="419"/>
      <c r="AH8159" s="419"/>
      <c r="AI8159" s="419"/>
      <c r="AJ8159" s="419"/>
      <c r="AL8159" s="419"/>
      <c r="AM8159" s="419"/>
      <c r="AN8159" s="403"/>
      <c r="AO8159" s="419"/>
      <c r="AP8159" s="419"/>
      <c r="AQ8159" s="419"/>
      <c r="AR8159" s="419"/>
      <c r="AS8159" s="419"/>
      <c r="AT8159" s="419"/>
      <c r="AU8159" s="419"/>
      <c r="AV8159" s="419"/>
      <c r="AX8159" s="419"/>
      <c r="AY8159" s="419"/>
      <c r="AZ8159" s="419"/>
      <c r="BB8159" s="419"/>
      <c r="BC8159" s="419"/>
      <c r="BD8159" s="419"/>
      <c r="BF8159" s="419"/>
      <c r="BG8159" s="419"/>
      <c r="BH8159" s="419"/>
      <c r="BJ8159" s="419"/>
      <c r="BK8159" s="419"/>
      <c r="BL8159" s="419"/>
      <c r="BN8159" s="419"/>
      <c r="BO8159" s="419"/>
      <c r="BP8159" s="419"/>
      <c r="BR8159" s="419"/>
      <c r="BS8159" s="419"/>
      <c r="BT8159" s="419"/>
      <c r="BV8159" s="419"/>
      <c r="BW8159" s="419"/>
      <c r="BX8159" s="397"/>
      <c r="BZ8159" s="449"/>
      <c r="CB8159" s="419"/>
      <c r="CC8159" s="419"/>
      <c r="CD8159" s="419"/>
      <c r="CF8159" s="419"/>
      <c r="CG8159" s="419"/>
      <c r="CH8159" s="419"/>
    </row>
    <row r="8160" spans="3:86" ht="21" thickBot="1">
      <c r="C8160" s="425"/>
      <c r="P8160" s="431"/>
      <c r="R8160" s="419"/>
      <c r="S8160" s="446"/>
      <c r="T8160" s="419"/>
      <c r="V8160" s="196"/>
      <c r="W8160" s="419"/>
      <c r="X8160" s="419"/>
      <c r="Z8160" s="419"/>
      <c r="AA8160" s="419"/>
      <c r="AB8160" s="419"/>
      <c r="AD8160" s="419"/>
      <c r="AE8160" s="419"/>
      <c r="AF8160" s="419"/>
      <c r="AH8160" s="419"/>
      <c r="AI8160" s="419"/>
      <c r="AJ8160" s="419"/>
      <c r="AL8160" s="419"/>
      <c r="AM8160" s="419"/>
      <c r="AN8160" s="403"/>
      <c r="AO8160" s="419"/>
      <c r="AP8160" s="419"/>
      <c r="AQ8160" s="419"/>
      <c r="AR8160" s="419"/>
      <c r="AS8160" s="419"/>
      <c r="AT8160" s="419"/>
      <c r="AU8160" s="419"/>
      <c r="AV8160" s="419"/>
      <c r="AX8160" s="419"/>
      <c r="AY8160" s="419"/>
      <c r="AZ8160" s="419"/>
      <c r="BB8160" s="419"/>
      <c r="BC8160" s="419"/>
      <c r="BD8160" s="419"/>
      <c r="BF8160" s="419"/>
      <c r="BG8160" s="419"/>
      <c r="BH8160" s="419"/>
      <c r="BJ8160" s="419"/>
      <c r="BK8160" s="419"/>
      <c r="BL8160" s="419"/>
      <c r="BN8160" s="419"/>
      <c r="BO8160" s="419"/>
      <c r="BP8160" s="419"/>
      <c r="BR8160" s="419"/>
      <c r="BS8160" s="419"/>
      <c r="BT8160" s="419"/>
      <c r="BV8160" s="419"/>
      <c r="BW8160" s="419"/>
      <c r="BX8160" s="397"/>
      <c r="BZ8160" s="449"/>
      <c r="CB8160" s="419"/>
      <c r="CC8160" s="419"/>
      <c r="CD8160" s="419"/>
      <c r="CF8160" s="419"/>
      <c r="CG8160" s="419"/>
      <c r="CH8160" s="419"/>
    </row>
    <row r="8161" spans="3:86" ht="21" thickBot="1">
      <c r="C8161" s="425"/>
      <c r="P8161" s="431"/>
      <c r="R8161" s="419"/>
      <c r="S8161" s="446"/>
      <c r="T8161" s="419"/>
      <c r="V8161" s="196"/>
      <c r="W8161" s="419"/>
      <c r="X8161" s="419"/>
      <c r="Z8161" s="419"/>
      <c r="AA8161" s="419"/>
      <c r="AB8161" s="419"/>
      <c r="AD8161" s="419"/>
      <c r="AE8161" s="419"/>
      <c r="AF8161" s="419"/>
      <c r="AH8161" s="419"/>
      <c r="AI8161" s="419"/>
      <c r="AJ8161" s="419"/>
      <c r="AL8161" s="419"/>
      <c r="AM8161" s="419"/>
      <c r="AN8161" s="403"/>
      <c r="AO8161" s="419"/>
      <c r="AP8161" s="419"/>
      <c r="AQ8161" s="419"/>
      <c r="AR8161" s="419"/>
      <c r="AS8161" s="419"/>
      <c r="AT8161" s="419"/>
      <c r="AU8161" s="419"/>
      <c r="AV8161" s="419"/>
      <c r="AX8161" s="419"/>
      <c r="AY8161" s="419"/>
      <c r="AZ8161" s="419"/>
      <c r="BB8161" s="419"/>
      <c r="BC8161" s="419"/>
      <c r="BD8161" s="419"/>
      <c r="BF8161" s="419"/>
      <c r="BG8161" s="419"/>
      <c r="BH8161" s="419"/>
      <c r="BJ8161" s="419"/>
      <c r="BK8161" s="419"/>
      <c r="BL8161" s="419"/>
      <c r="BN8161" s="419"/>
      <c r="BO8161" s="419"/>
      <c r="BP8161" s="419"/>
      <c r="BR8161" s="419"/>
      <c r="BS8161" s="419"/>
      <c r="BT8161" s="419"/>
      <c r="BV8161" s="419"/>
      <c r="BW8161" s="419"/>
      <c r="BX8161" s="397"/>
      <c r="BZ8161" s="449"/>
      <c r="CB8161" s="419"/>
      <c r="CC8161" s="419"/>
      <c r="CD8161" s="419"/>
      <c r="CF8161" s="419"/>
      <c r="CG8161" s="419"/>
      <c r="CH8161" s="419"/>
    </row>
    <row r="8162" spans="3:86" ht="21" thickBot="1">
      <c r="C8162" s="425"/>
      <c r="P8162" s="431"/>
      <c r="R8162" s="419"/>
      <c r="S8162" s="446"/>
      <c r="T8162" s="419"/>
      <c r="V8162" s="196"/>
      <c r="W8162" s="419"/>
      <c r="X8162" s="419"/>
      <c r="Z8162" s="419"/>
      <c r="AA8162" s="419"/>
      <c r="AB8162" s="419"/>
      <c r="AD8162" s="419"/>
      <c r="AE8162" s="419"/>
      <c r="AF8162" s="419"/>
      <c r="AH8162" s="419"/>
      <c r="AI8162" s="419"/>
      <c r="AJ8162" s="419"/>
      <c r="AL8162" s="419"/>
      <c r="AM8162" s="419"/>
      <c r="AN8162" s="403"/>
      <c r="AO8162" s="419"/>
      <c r="AP8162" s="419"/>
      <c r="AQ8162" s="419"/>
      <c r="AR8162" s="419"/>
      <c r="AS8162" s="419"/>
      <c r="AT8162" s="419"/>
      <c r="AU8162" s="419"/>
      <c r="AV8162" s="419"/>
      <c r="AX8162" s="419"/>
      <c r="AY8162" s="419"/>
      <c r="AZ8162" s="419"/>
      <c r="BB8162" s="419"/>
      <c r="BC8162" s="419"/>
      <c r="BD8162" s="419"/>
      <c r="BF8162" s="419"/>
      <c r="BG8162" s="419"/>
      <c r="BH8162" s="419"/>
      <c r="BJ8162" s="419"/>
      <c r="BK8162" s="419"/>
      <c r="BL8162" s="419"/>
      <c r="BN8162" s="419"/>
      <c r="BO8162" s="419"/>
      <c r="BP8162" s="419"/>
      <c r="BR8162" s="419"/>
      <c r="BS8162" s="419"/>
      <c r="BT8162" s="419"/>
      <c r="BV8162" s="419"/>
      <c r="BW8162" s="419"/>
      <c r="BX8162" s="397"/>
      <c r="BZ8162" s="449"/>
      <c r="CB8162" s="419"/>
      <c r="CC8162" s="419"/>
      <c r="CD8162" s="419"/>
      <c r="CF8162" s="419"/>
      <c r="CG8162" s="419"/>
      <c r="CH8162" s="419"/>
    </row>
    <row r="8163" spans="3:86" ht="21" thickBot="1">
      <c r="C8163" s="425"/>
      <c r="P8163" s="431"/>
      <c r="R8163" s="419"/>
      <c r="S8163" s="446"/>
      <c r="T8163" s="419"/>
      <c r="V8163" s="196"/>
      <c r="W8163" s="419"/>
      <c r="X8163" s="419"/>
      <c r="Z8163" s="419"/>
      <c r="AA8163" s="419"/>
      <c r="AB8163" s="419"/>
      <c r="AD8163" s="419"/>
      <c r="AE8163" s="419"/>
      <c r="AF8163" s="419"/>
      <c r="AH8163" s="419"/>
      <c r="AI8163" s="419"/>
      <c r="AJ8163" s="419"/>
      <c r="AL8163" s="419"/>
      <c r="AM8163" s="419"/>
      <c r="AN8163" s="403"/>
      <c r="AO8163" s="419"/>
      <c r="AP8163" s="419"/>
      <c r="AQ8163" s="419"/>
      <c r="AR8163" s="419"/>
      <c r="AS8163" s="419"/>
      <c r="AT8163" s="419"/>
      <c r="AU8163" s="419"/>
      <c r="AV8163" s="419"/>
      <c r="AX8163" s="419"/>
      <c r="AY8163" s="419"/>
      <c r="AZ8163" s="419"/>
      <c r="BB8163" s="419"/>
      <c r="BC8163" s="419"/>
      <c r="BD8163" s="419"/>
      <c r="BF8163" s="419"/>
      <c r="BG8163" s="419"/>
      <c r="BH8163" s="419"/>
      <c r="BJ8163" s="419"/>
      <c r="BK8163" s="419"/>
      <c r="BL8163" s="419"/>
      <c r="BN8163" s="419"/>
      <c r="BO8163" s="419"/>
      <c r="BP8163" s="419"/>
      <c r="BR8163" s="419"/>
      <c r="BS8163" s="419"/>
      <c r="BT8163" s="419"/>
      <c r="BV8163" s="419"/>
      <c r="BW8163" s="419"/>
      <c r="BX8163" s="397"/>
      <c r="BZ8163" s="449"/>
      <c r="CB8163" s="419"/>
      <c r="CC8163" s="419"/>
      <c r="CD8163" s="419"/>
      <c r="CF8163" s="419"/>
      <c r="CG8163" s="419"/>
      <c r="CH8163" s="419"/>
    </row>
    <row r="8164" spans="3:86" ht="21" thickBot="1">
      <c r="C8164" s="425"/>
      <c r="P8164" s="431"/>
      <c r="R8164" s="419"/>
      <c r="S8164" s="446"/>
      <c r="T8164" s="419"/>
      <c r="V8164" s="196"/>
      <c r="W8164" s="419"/>
      <c r="X8164" s="419"/>
      <c r="Z8164" s="419"/>
      <c r="AA8164" s="419"/>
      <c r="AB8164" s="419"/>
      <c r="AD8164" s="419"/>
      <c r="AE8164" s="419"/>
      <c r="AF8164" s="419"/>
      <c r="AH8164" s="419"/>
      <c r="AI8164" s="419"/>
      <c r="AJ8164" s="419"/>
      <c r="AL8164" s="419"/>
      <c r="AM8164" s="419"/>
      <c r="AN8164" s="403"/>
      <c r="AO8164" s="419"/>
      <c r="AP8164" s="419"/>
      <c r="AQ8164" s="419"/>
      <c r="AR8164" s="419"/>
      <c r="AS8164" s="419"/>
      <c r="AT8164" s="419"/>
      <c r="AU8164" s="419"/>
      <c r="AV8164" s="419"/>
      <c r="AX8164" s="419"/>
      <c r="AY8164" s="419"/>
      <c r="AZ8164" s="419"/>
      <c r="BB8164" s="419"/>
      <c r="BC8164" s="419"/>
      <c r="BD8164" s="419"/>
      <c r="BF8164" s="419"/>
      <c r="BG8164" s="419"/>
      <c r="BH8164" s="419"/>
      <c r="BJ8164" s="419"/>
      <c r="BK8164" s="419"/>
      <c r="BL8164" s="419"/>
      <c r="BN8164" s="419"/>
      <c r="BO8164" s="419"/>
      <c r="BP8164" s="419"/>
      <c r="BR8164" s="419"/>
      <c r="BS8164" s="419"/>
      <c r="BT8164" s="419"/>
      <c r="BV8164" s="419"/>
      <c r="BW8164" s="419"/>
      <c r="BX8164" s="397"/>
      <c r="BZ8164" s="449"/>
      <c r="CB8164" s="419"/>
      <c r="CC8164" s="419"/>
      <c r="CD8164" s="419"/>
      <c r="CF8164" s="419"/>
      <c r="CG8164" s="419"/>
      <c r="CH8164" s="419"/>
    </row>
    <row r="8165" spans="3:86" ht="21" thickBot="1">
      <c r="C8165" s="425"/>
      <c r="P8165" s="431"/>
      <c r="R8165" s="419"/>
      <c r="S8165" s="446"/>
      <c r="T8165" s="419"/>
      <c r="V8165" s="196"/>
      <c r="W8165" s="419"/>
      <c r="X8165" s="419"/>
      <c r="Z8165" s="419"/>
      <c r="AA8165" s="419"/>
      <c r="AB8165" s="419"/>
      <c r="AD8165" s="419"/>
      <c r="AE8165" s="419"/>
      <c r="AF8165" s="419"/>
      <c r="AH8165" s="419"/>
      <c r="AI8165" s="419"/>
      <c r="AJ8165" s="419"/>
      <c r="AL8165" s="419"/>
      <c r="AM8165" s="419"/>
      <c r="AN8165" s="403"/>
      <c r="AO8165" s="419"/>
      <c r="AP8165" s="419"/>
      <c r="AQ8165" s="419"/>
      <c r="AR8165" s="419"/>
      <c r="AS8165" s="419"/>
      <c r="AT8165" s="419"/>
      <c r="AU8165" s="419"/>
      <c r="AV8165" s="419"/>
      <c r="AX8165" s="419"/>
      <c r="AY8165" s="419"/>
      <c r="AZ8165" s="419"/>
      <c r="BB8165" s="419"/>
      <c r="BC8165" s="419"/>
      <c r="BD8165" s="419"/>
      <c r="BF8165" s="419"/>
      <c r="BG8165" s="419"/>
      <c r="BH8165" s="419"/>
      <c r="BJ8165" s="419"/>
      <c r="BK8165" s="419"/>
      <c r="BL8165" s="419"/>
      <c r="BN8165" s="419"/>
      <c r="BO8165" s="419"/>
      <c r="BP8165" s="419"/>
      <c r="BR8165" s="419"/>
      <c r="BS8165" s="419"/>
      <c r="BT8165" s="419"/>
      <c r="BV8165" s="419"/>
      <c r="BW8165" s="419"/>
      <c r="BX8165" s="397"/>
      <c r="BZ8165" s="449"/>
      <c r="CB8165" s="419"/>
      <c r="CC8165" s="419"/>
      <c r="CD8165" s="419"/>
      <c r="CF8165" s="419"/>
      <c r="CG8165" s="419"/>
      <c r="CH8165" s="419"/>
    </row>
    <row r="8166" spans="3:86" ht="21" thickBot="1">
      <c r="C8166" s="425"/>
      <c r="P8166" s="431"/>
      <c r="R8166" s="419"/>
      <c r="S8166" s="446"/>
      <c r="T8166" s="419"/>
      <c r="V8166" s="196"/>
      <c r="W8166" s="419"/>
      <c r="X8166" s="419"/>
      <c r="Z8166" s="419"/>
      <c r="AA8166" s="419"/>
      <c r="AB8166" s="419"/>
      <c r="AD8166" s="419"/>
      <c r="AE8166" s="419"/>
      <c r="AF8166" s="419"/>
      <c r="AH8166" s="419"/>
      <c r="AI8166" s="419"/>
      <c r="AJ8166" s="419"/>
      <c r="AL8166" s="419"/>
      <c r="AM8166" s="419"/>
      <c r="AN8166" s="403"/>
      <c r="AO8166" s="419"/>
      <c r="AP8166" s="419"/>
      <c r="AQ8166" s="419"/>
      <c r="AR8166" s="419"/>
      <c r="AS8166" s="419"/>
      <c r="AT8166" s="419"/>
      <c r="AU8166" s="419"/>
      <c r="AV8166" s="419"/>
      <c r="AX8166" s="419"/>
      <c r="AY8166" s="419"/>
      <c r="AZ8166" s="419"/>
      <c r="BB8166" s="419"/>
      <c r="BC8166" s="419"/>
      <c r="BD8166" s="419"/>
      <c r="BF8166" s="419"/>
      <c r="BG8166" s="419"/>
      <c r="BH8166" s="419"/>
      <c r="BJ8166" s="419"/>
      <c r="BK8166" s="419"/>
      <c r="BL8166" s="419"/>
      <c r="BN8166" s="419"/>
      <c r="BO8166" s="419"/>
      <c r="BP8166" s="419"/>
      <c r="BR8166" s="419"/>
      <c r="BS8166" s="419"/>
      <c r="BT8166" s="419"/>
      <c r="BV8166" s="419"/>
      <c r="BW8166" s="419"/>
      <c r="BX8166" s="397"/>
      <c r="BZ8166" s="449"/>
      <c r="CB8166" s="419"/>
      <c r="CC8166" s="419"/>
      <c r="CD8166" s="419"/>
      <c r="CF8166" s="419"/>
      <c r="CG8166" s="419"/>
      <c r="CH8166" s="419"/>
    </row>
    <row r="8167" spans="3:86" ht="21" thickBot="1">
      <c r="C8167" s="425"/>
      <c r="P8167" s="431"/>
      <c r="R8167" s="419"/>
      <c r="S8167" s="446"/>
      <c r="T8167" s="419"/>
      <c r="V8167" s="196"/>
      <c r="W8167" s="419"/>
      <c r="X8167" s="419"/>
      <c r="Z8167" s="419"/>
      <c r="AA8167" s="419"/>
      <c r="AB8167" s="419"/>
      <c r="AD8167" s="419"/>
      <c r="AE8167" s="419"/>
      <c r="AF8167" s="419"/>
      <c r="AH8167" s="419"/>
      <c r="AI8167" s="419"/>
      <c r="AJ8167" s="419"/>
      <c r="AL8167" s="419"/>
      <c r="AM8167" s="419"/>
      <c r="AN8167" s="403"/>
      <c r="AO8167" s="419"/>
      <c r="AP8167" s="419"/>
      <c r="AQ8167" s="419"/>
      <c r="AR8167" s="419"/>
      <c r="AS8167" s="419"/>
      <c r="AT8167" s="419"/>
      <c r="AU8167" s="419"/>
      <c r="AV8167" s="419"/>
      <c r="AX8167" s="419"/>
      <c r="AY8167" s="419"/>
      <c r="AZ8167" s="419"/>
      <c r="BB8167" s="419"/>
      <c r="BC8167" s="419"/>
      <c r="BD8167" s="419"/>
      <c r="BF8167" s="419"/>
      <c r="BG8167" s="419"/>
      <c r="BH8167" s="419"/>
      <c r="BJ8167" s="419"/>
      <c r="BK8167" s="419"/>
      <c r="BL8167" s="419"/>
      <c r="BN8167" s="419"/>
      <c r="BO8167" s="419"/>
      <c r="BP8167" s="419"/>
      <c r="BR8167" s="419"/>
      <c r="BS8167" s="419"/>
      <c r="BT8167" s="419"/>
      <c r="BV8167" s="419"/>
      <c r="BW8167" s="419"/>
      <c r="BX8167" s="397"/>
      <c r="BZ8167" s="449"/>
      <c r="CB8167" s="419"/>
      <c r="CC8167" s="419"/>
      <c r="CD8167" s="419"/>
      <c r="CF8167" s="419"/>
      <c r="CG8167" s="419"/>
      <c r="CH8167" s="419"/>
    </row>
    <row r="8168" spans="3:86" ht="21" thickBot="1">
      <c r="C8168" s="425"/>
      <c r="P8168" s="431"/>
      <c r="R8168" s="419"/>
      <c r="S8168" s="446"/>
      <c r="T8168" s="419"/>
      <c r="V8168" s="196"/>
      <c r="W8168" s="419"/>
      <c r="X8168" s="419"/>
      <c r="Z8168" s="419"/>
      <c r="AA8168" s="419"/>
      <c r="AB8168" s="419"/>
      <c r="AD8168" s="419"/>
      <c r="AE8168" s="419"/>
      <c r="AF8168" s="419"/>
      <c r="AH8168" s="419"/>
      <c r="AI8168" s="419"/>
      <c r="AJ8168" s="419"/>
      <c r="AL8168" s="419"/>
      <c r="AM8168" s="419"/>
      <c r="AN8168" s="403"/>
      <c r="AO8168" s="419"/>
      <c r="AP8168" s="419"/>
      <c r="AQ8168" s="419"/>
      <c r="AR8168" s="419"/>
      <c r="AS8168" s="419"/>
      <c r="AT8168" s="419"/>
      <c r="AU8168" s="419"/>
      <c r="AV8168" s="419"/>
      <c r="AX8168" s="419"/>
      <c r="AY8168" s="419"/>
      <c r="AZ8168" s="419"/>
      <c r="BB8168" s="419"/>
      <c r="BC8168" s="419"/>
      <c r="BD8168" s="419"/>
      <c r="BF8168" s="419"/>
      <c r="BG8168" s="419"/>
      <c r="BH8168" s="419"/>
      <c r="BJ8168" s="419"/>
      <c r="BK8168" s="419"/>
      <c r="BL8168" s="419"/>
      <c r="BN8168" s="419"/>
      <c r="BO8168" s="419"/>
      <c r="BP8168" s="419"/>
      <c r="BR8168" s="419"/>
      <c r="BS8168" s="419"/>
      <c r="BT8168" s="419"/>
      <c r="BV8168" s="419"/>
      <c r="BW8168" s="419"/>
      <c r="BX8168" s="397"/>
      <c r="BZ8168" s="449"/>
      <c r="CB8168" s="419"/>
      <c r="CC8168" s="419"/>
      <c r="CD8168" s="419"/>
      <c r="CF8168" s="419"/>
      <c r="CG8168" s="419"/>
      <c r="CH8168" s="419"/>
    </row>
    <row r="8169" spans="3:86" ht="21" thickBot="1">
      <c r="C8169" s="425"/>
      <c r="P8169" s="431"/>
      <c r="R8169" s="419"/>
      <c r="S8169" s="446"/>
      <c r="T8169" s="419"/>
      <c r="V8169" s="196"/>
      <c r="W8169" s="419"/>
      <c r="X8169" s="419"/>
      <c r="Z8169" s="419"/>
      <c r="AA8169" s="419"/>
      <c r="AB8169" s="419"/>
      <c r="AD8169" s="419"/>
      <c r="AE8169" s="419"/>
      <c r="AF8169" s="419"/>
      <c r="AH8169" s="419"/>
      <c r="AI8169" s="419"/>
      <c r="AJ8169" s="419"/>
      <c r="AL8169" s="419"/>
      <c r="AM8169" s="419"/>
      <c r="AN8169" s="403"/>
      <c r="AO8169" s="419"/>
      <c r="AP8169" s="419"/>
      <c r="AQ8169" s="419"/>
      <c r="AR8169" s="419"/>
      <c r="AS8169" s="419"/>
      <c r="AT8169" s="419"/>
      <c r="AU8169" s="419"/>
      <c r="AV8169" s="419"/>
      <c r="AX8169" s="419"/>
      <c r="AY8169" s="419"/>
      <c r="AZ8169" s="419"/>
      <c r="BB8169" s="419"/>
      <c r="BC8169" s="419"/>
      <c r="BD8169" s="419"/>
      <c r="BF8169" s="419"/>
      <c r="BG8169" s="419"/>
      <c r="BH8169" s="419"/>
      <c r="BJ8169" s="419"/>
      <c r="BK8169" s="419"/>
      <c r="BL8169" s="419"/>
      <c r="BN8169" s="419"/>
      <c r="BO8169" s="419"/>
      <c r="BP8169" s="419"/>
      <c r="BR8169" s="419"/>
      <c r="BS8169" s="419"/>
      <c r="BT8169" s="419"/>
      <c r="BV8169" s="419"/>
      <c r="BW8169" s="419"/>
      <c r="BX8169" s="397"/>
      <c r="BZ8169" s="449"/>
      <c r="CB8169" s="419"/>
      <c r="CC8169" s="419"/>
      <c r="CD8169" s="419"/>
      <c r="CF8169" s="419"/>
      <c r="CG8169" s="419"/>
      <c r="CH8169" s="419"/>
    </row>
    <row r="8170" spans="3:86" ht="21" thickBot="1">
      <c r="C8170" s="425"/>
      <c r="P8170" s="431"/>
      <c r="R8170" s="419"/>
      <c r="S8170" s="446"/>
      <c r="T8170" s="419"/>
      <c r="V8170" s="196"/>
      <c r="W8170" s="419"/>
      <c r="X8170" s="419"/>
      <c r="Z8170" s="419"/>
      <c r="AA8170" s="419"/>
      <c r="AB8170" s="419"/>
      <c r="AD8170" s="419"/>
      <c r="AE8170" s="419"/>
      <c r="AF8170" s="419"/>
      <c r="AH8170" s="419"/>
      <c r="AI8170" s="419"/>
      <c r="AJ8170" s="419"/>
      <c r="AL8170" s="419"/>
      <c r="AM8170" s="419"/>
      <c r="AN8170" s="403"/>
      <c r="AO8170" s="419"/>
      <c r="AP8170" s="419"/>
      <c r="AQ8170" s="419"/>
      <c r="AR8170" s="419"/>
      <c r="AS8170" s="419"/>
      <c r="AT8170" s="419"/>
      <c r="AU8170" s="419"/>
      <c r="AV8170" s="419"/>
      <c r="AX8170" s="419"/>
      <c r="AY8170" s="419"/>
      <c r="AZ8170" s="419"/>
      <c r="BB8170" s="419"/>
      <c r="BC8170" s="419"/>
      <c r="BD8170" s="419"/>
      <c r="BF8170" s="419"/>
      <c r="BG8170" s="419"/>
      <c r="BH8170" s="419"/>
      <c r="BJ8170" s="419"/>
      <c r="BK8170" s="419"/>
      <c r="BL8170" s="419"/>
      <c r="BN8170" s="419"/>
      <c r="BO8170" s="419"/>
      <c r="BP8170" s="419"/>
      <c r="BR8170" s="419"/>
      <c r="BS8170" s="419"/>
      <c r="BT8170" s="419"/>
      <c r="BV8170" s="419"/>
      <c r="BW8170" s="419"/>
      <c r="BX8170" s="397"/>
      <c r="BZ8170" s="449"/>
      <c r="CB8170" s="419"/>
      <c r="CC8170" s="419"/>
      <c r="CD8170" s="419"/>
      <c r="CF8170" s="419"/>
      <c r="CG8170" s="419"/>
      <c r="CH8170" s="419"/>
    </row>
    <row r="8171" spans="3:86" ht="21" thickBot="1">
      <c r="C8171" s="425"/>
      <c r="P8171" s="431"/>
      <c r="R8171" s="419"/>
      <c r="S8171" s="446"/>
      <c r="T8171" s="419"/>
      <c r="V8171" s="196"/>
      <c r="W8171" s="419"/>
      <c r="X8171" s="419"/>
      <c r="Z8171" s="419"/>
      <c r="AA8171" s="419"/>
      <c r="AB8171" s="419"/>
      <c r="AD8171" s="419"/>
      <c r="AE8171" s="419"/>
      <c r="AF8171" s="419"/>
      <c r="AH8171" s="419"/>
      <c r="AI8171" s="419"/>
      <c r="AJ8171" s="419"/>
      <c r="AL8171" s="419"/>
      <c r="AM8171" s="419"/>
      <c r="AN8171" s="403"/>
      <c r="AO8171" s="419"/>
      <c r="AP8171" s="419"/>
      <c r="AQ8171" s="419"/>
      <c r="AR8171" s="419"/>
      <c r="AS8171" s="419"/>
      <c r="AT8171" s="419"/>
      <c r="AU8171" s="419"/>
      <c r="AV8171" s="419"/>
      <c r="AX8171" s="419"/>
      <c r="AY8171" s="419"/>
      <c r="AZ8171" s="419"/>
      <c r="BB8171" s="419"/>
      <c r="BC8171" s="419"/>
      <c r="BD8171" s="419"/>
      <c r="BF8171" s="419"/>
      <c r="BG8171" s="419"/>
      <c r="BH8171" s="419"/>
      <c r="BJ8171" s="419"/>
      <c r="BK8171" s="419"/>
      <c r="BL8171" s="419"/>
      <c r="BN8171" s="419"/>
      <c r="BO8171" s="419"/>
      <c r="BP8171" s="419"/>
      <c r="BR8171" s="419"/>
      <c r="BS8171" s="419"/>
      <c r="BT8171" s="419"/>
      <c r="BV8171" s="419"/>
      <c r="BW8171" s="419"/>
      <c r="BX8171" s="397"/>
      <c r="BZ8171" s="449"/>
      <c r="CB8171" s="419"/>
      <c r="CC8171" s="419"/>
      <c r="CD8171" s="419"/>
      <c r="CF8171" s="419"/>
      <c r="CG8171" s="419"/>
      <c r="CH8171" s="419"/>
    </row>
    <row r="8172" spans="3:86" ht="21" thickBot="1">
      <c r="C8172" s="425"/>
      <c r="P8172" s="431"/>
      <c r="R8172" s="419"/>
      <c r="S8172" s="446"/>
      <c r="T8172" s="419"/>
      <c r="V8172" s="196"/>
      <c r="W8172" s="419"/>
      <c r="X8172" s="419"/>
      <c r="Z8172" s="419"/>
      <c r="AA8172" s="419"/>
      <c r="AB8172" s="419"/>
      <c r="AD8172" s="419"/>
      <c r="AE8172" s="419"/>
      <c r="AF8172" s="419"/>
      <c r="AH8172" s="419"/>
      <c r="AI8172" s="419"/>
      <c r="AJ8172" s="419"/>
      <c r="AL8172" s="419"/>
      <c r="AM8172" s="419"/>
      <c r="AN8172" s="403"/>
      <c r="AO8172" s="419"/>
      <c r="AP8172" s="419"/>
      <c r="AQ8172" s="419"/>
      <c r="AR8172" s="419"/>
      <c r="AS8172" s="419"/>
      <c r="AT8172" s="419"/>
      <c r="AU8172" s="419"/>
      <c r="AV8172" s="419"/>
      <c r="AX8172" s="419"/>
      <c r="AY8172" s="419"/>
      <c r="AZ8172" s="419"/>
      <c r="BB8172" s="419"/>
      <c r="BC8172" s="419"/>
      <c r="BD8172" s="419"/>
      <c r="BF8172" s="419"/>
      <c r="BG8172" s="419"/>
      <c r="BH8172" s="419"/>
      <c r="BJ8172" s="419"/>
      <c r="BK8172" s="419"/>
      <c r="BL8172" s="419"/>
      <c r="BN8172" s="419"/>
      <c r="BO8172" s="419"/>
      <c r="BP8172" s="419"/>
      <c r="BR8172" s="419"/>
      <c r="BS8172" s="419"/>
      <c r="BT8172" s="419"/>
      <c r="BV8172" s="419"/>
      <c r="BW8172" s="419"/>
      <c r="BX8172" s="397"/>
      <c r="BZ8172" s="449"/>
      <c r="CB8172" s="419"/>
      <c r="CC8172" s="419"/>
      <c r="CD8172" s="419"/>
      <c r="CF8172" s="419"/>
      <c r="CG8172" s="419"/>
      <c r="CH8172" s="419"/>
    </row>
    <row r="8173" spans="3:86" ht="21" thickBot="1">
      <c r="C8173" s="425"/>
      <c r="P8173" s="431"/>
      <c r="R8173" s="419"/>
      <c r="S8173" s="446"/>
      <c r="T8173" s="419"/>
      <c r="V8173" s="196"/>
      <c r="W8173" s="419"/>
      <c r="X8173" s="419"/>
      <c r="Z8173" s="419"/>
      <c r="AA8173" s="419"/>
      <c r="AB8173" s="419"/>
      <c r="AD8173" s="419"/>
      <c r="AE8173" s="419"/>
      <c r="AF8173" s="419"/>
      <c r="AH8173" s="419"/>
      <c r="AI8173" s="419"/>
      <c r="AJ8173" s="419"/>
      <c r="AL8173" s="419"/>
      <c r="AM8173" s="419"/>
      <c r="AN8173" s="403"/>
      <c r="AO8173" s="419"/>
      <c r="AP8173" s="419"/>
      <c r="AQ8173" s="419"/>
      <c r="AR8173" s="419"/>
      <c r="AS8173" s="419"/>
      <c r="AT8173" s="419"/>
      <c r="AU8173" s="419"/>
      <c r="AV8173" s="419"/>
      <c r="AX8173" s="419"/>
      <c r="AY8173" s="419"/>
      <c r="AZ8173" s="419"/>
      <c r="BB8173" s="419"/>
      <c r="BC8173" s="419"/>
      <c r="BD8173" s="419"/>
      <c r="BF8173" s="419"/>
      <c r="BG8173" s="419"/>
      <c r="BH8173" s="419"/>
      <c r="BJ8173" s="419"/>
      <c r="BK8173" s="419"/>
      <c r="BL8173" s="419"/>
      <c r="BN8173" s="419"/>
      <c r="BO8173" s="419"/>
      <c r="BP8173" s="419"/>
      <c r="BR8173" s="419"/>
      <c r="BS8173" s="419"/>
      <c r="BT8173" s="419"/>
      <c r="BV8173" s="419"/>
      <c r="BW8173" s="419"/>
      <c r="BX8173" s="397"/>
      <c r="BZ8173" s="449"/>
      <c r="CB8173" s="419"/>
      <c r="CC8173" s="419"/>
      <c r="CD8173" s="419"/>
      <c r="CF8173" s="419"/>
      <c r="CG8173" s="419"/>
      <c r="CH8173" s="419"/>
    </row>
    <row r="8174" spans="3:86" ht="21" thickBot="1">
      <c r="C8174" s="425"/>
      <c r="P8174" s="431"/>
      <c r="R8174" s="419"/>
      <c r="S8174" s="446"/>
      <c r="T8174" s="419"/>
      <c r="V8174" s="196"/>
      <c r="W8174" s="419"/>
      <c r="X8174" s="419"/>
      <c r="Z8174" s="419"/>
      <c r="AA8174" s="419"/>
      <c r="AB8174" s="419"/>
      <c r="AD8174" s="419"/>
      <c r="AE8174" s="419"/>
      <c r="AF8174" s="419"/>
      <c r="AH8174" s="419"/>
      <c r="AI8174" s="419"/>
      <c r="AJ8174" s="419"/>
      <c r="AL8174" s="419"/>
      <c r="AM8174" s="419"/>
      <c r="AN8174" s="403"/>
      <c r="AO8174" s="419"/>
      <c r="AP8174" s="419"/>
      <c r="AQ8174" s="419"/>
      <c r="AR8174" s="419"/>
      <c r="AS8174" s="419"/>
      <c r="AT8174" s="419"/>
      <c r="AU8174" s="419"/>
      <c r="AV8174" s="419"/>
      <c r="AX8174" s="419"/>
      <c r="AY8174" s="419"/>
      <c r="AZ8174" s="419"/>
      <c r="BB8174" s="419"/>
      <c r="BC8174" s="419"/>
      <c r="BD8174" s="419"/>
      <c r="BF8174" s="419"/>
      <c r="BG8174" s="419"/>
      <c r="BH8174" s="419"/>
      <c r="BJ8174" s="419"/>
      <c r="BK8174" s="419"/>
      <c r="BL8174" s="419"/>
      <c r="BN8174" s="419"/>
      <c r="BO8174" s="419"/>
      <c r="BP8174" s="419"/>
      <c r="BR8174" s="419"/>
      <c r="BS8174" s="419"/>
      <c r="BT8174" s="419"/>
      <c r="BV8174" s="419"/>
      <c r="BW8174" s="419"/>
      <c r="BX8174" s="397"/>
      <c r="BZ8174" s="449"/>
      <c r="CB8174" s="419"/>
      <c r="CC8174" s="419"/>
      <c r="CD8174" s="419"/>
      <c r="CF8174" s="419"/>
      <c r="CG8174" s="419"/>
      <c r="CH8174" s="419"/>
    </row>
    <row r="8175" spans="3:86" ht="21" thickBot="1">
      <c r="C8175" s="425"/>
      <c r="P8175" s="431"/>
      <c r="R8175" s="419"/>
      <c r="S8175" s="446"/>
      <c r="T8175" s="419"/>
      <c r="V8175" s="196"/>
      <c r="W8175" s="419"/>
      <c r="X8175" s="419"/>
      <c r="Z8175" s="419"/>
      <c r="AA8175" s="419"/>
      <c r="AB8175" s="419"/>
      <c r="AD8175" s="419"/>
      <c r="AE8175" s="419"/>
      <c r="AF8175" s="419"/>
      <c r="AH8175" s="419"/>
      <c r="AI8175" s="419"/>
      <c r="AJ8175" s="419"/>
      <c r="AL8175" s="419"/>
      <c r="AM8175" s="419"/>
      <c r="AN8175" s="403"/>
      <c r="AO8175" s="419"/>
      <c r="AP8175" s="419"/>
      <c r="AQ8175" s="419"/>
      <c r="AR8175" s="419"/>
      <c r="AS8175" s="419"/>
      <c r="AT8175" s="419"/>
      <c r="AU8175" s="419"/>
      <c r="AV8175" s="419"/>
      <c r="AX8175" s="419"/>
      <c r="AY8175" s="419"/>
      <c r="AZ8175" s="419"/>
      <c r="BB8175" s="419"/>
      <c r="BC8175" s="419"/>
      <c r="BD8175" s="419"/>
      <c r="BF8175" s="419"/>
      <c r="BG8175" s="419"/>
      <c r="BH8175" s="419"/>
      <c r="BJ8175" s="419"/>
      <c r="BK8175" s="419"/>
      <c r="BL8175" s="419"/>
      <c r="BN8175" s="419"/>
      <c r="BO8175" s="419"/>
      <c r="BP8175" s="419"/>
      <c r="BR8175" s="419"/>
      <c r="BS8175" s="419"/>
      <c r="BT8175" s="419"/>
      <c r="BV8175" s="419"/>
      <c r="BW8175" s="419"/>
      <c r="BX8175" s="397"/>
      <c r="BZ8175" s="449"/>
      <c r="CB8175" s="419"/>
      <c r="CC8175" s="419"/>
      <c r="CD8175" s="419"/>
      <c r="CF8175" s="419"/>
      <c r="CG8175" s="419"/>
      <c r="CH8175" s="419"/>
    </row>
    <row r="8176" spans="3:86" ht="21" thickBot="1">
      <c r="C8176" s="425"/>
      <c r="P8176" s="431"/>
      <c r="R8176" s="419"/>
      <c r="S8176" s="446"/>
      <c r="T8176" s="419"/>
      <c r="V8176" s="196"/>
      <c r="W8176" s="419"/>
      <c r="X8176" s="419"/>
      <c r="Z8176" s="419"/>
      <c r="AA8176" s="419"/>
      <c r="AB8176" s="419"/>
      <c r="AD8176" s="419"/>
      <c r="AE8176" s="419"/>
      <c r="AF8176" s="419"/>
      <c r="AH8176" s="419"/>
      <c r="AI8176" s="419"/>
      <c r="AJ8176" s="419"/>
      <c r="AL8176" s="419"/>
      <c r="AM8176" s="419"/>
      <c r="AN8176" s="403"/>
      <c r="AO8176" s="419"/>
      <c r="AP8176" s="419"/>
      <c r="AQ8176" s="419"/>
      <c r="AR8176" s="419"/>
      <c r="AS8176" s="419"/>
      <c r="AT8176" s="419"/>
      <c r="AU8176" s="419"/>
      <c r="AV8176" s="419"/>
      <c r="AX8176" s="419"/>
      <c r="AY8176" s="419"/>
      <c r="AZ8176" s="419"/>
      <c r="BB8176" s="419"/>
      <c r="BC8176" s="419"/>
      <c r="BD8176" s="419"/>
      <c r="BF8176" s="419"/>
      <c r="BG8176" s="419"/>
      <c r="BH8176" s="419"/>
      <c r="BJ8176" s="419"/>
      <c r="BK8176" s="419"/>
      <c r="BL8176" s="419"/>
      <c r="BN8176" s="419"/>
      <c r="BO8176" s="419"/>
      <c r="BP8176" s="419"/>
      <c r="BR8176" s="419"/>
      <c r="BS8176" s="419"/>
      <c r="BT8176" s="419"/>
      <c r="BV8176" s="419"/>
      <c r="BW8176" s="419"/>
      <c r="BX8176" s="397"/>
      <c r="BZ8176" s="449"/>
      <c r="CB8176" s="419"/>
      <c r="CC8176" s="419"/>
      <c r="CD8176" s="419"/>
      <c r="CF8176" s="419"/>
      <c r="CG8176" s="419"/>
      <c r="CH8176" s="419"/>
    </row>
    <row r="8177" spans="3:86" ht="21" thickBot="1">
      <c r="C8177" s="425"/>
      <c r="P8177" s="431"/>
      <c r="R8177" s="419"/>
      <c r="S8177" s="446"/>
      <c r="T8177" s="419"/>
      <c r="V8177" s="196"/>
      <c r="W8177" s="419"/>
      <c r="X8177" s="419"/>
      <c r="Z8177" s="419"/>
      <c r="AA8177" s="419"/>
      <c r="AB8177" s="419"/>
      <c r="AD8177" s="419"/>
      <c r="AE8177" s="419"/>
      <c r="AF8177" s="419"/>
      <c r="AH8177" s="419"/>
      <c r="AI8177" s="419"/>
      <c r="AJ8177" s="419"/>
      <c r="AL8177" s="419"/>
      <c r="AM8177" s="419"/>
      <c r="AN8177" s="403"/>
      <c r="AO8177" s="419"/>
      <c r="AP8177" s="419"/>
      <c r="AQ8177" s="419"/>
      <c r="AR8177" s="419"/>
      <c r="AS8177" s="419"/>
      <c r="AT8177" s="419"/>
      <c r="AU8177" s="419"/>
      <c r="AV8177" s="419"/>
      <c r="AX8177" s="419"/>
      <c r="AY8177" s="419"/>
      <c r="AZ8177" s="419"/>
      <c r="BB8177" s="419"/>
      <c r="BC8177" s="419"/>
      <c r="BD8177" s="419"/>
      <c r="BF8177" s="419"/>
      <c r="BG8177" s="419"/>
      <c r="BH8177" s="419"/>
      <c r="BJ8177" s="419"/>
      <c r="BK8177" s="419"/>
      <c r="BL8177" s="419"/>
      <c r="BN8177" s="419"/>
      <c r="BO8177" s="419"/>
      <c r="BP8177" s="419"/>
      <c r="BR8177" s="419"/>
      <c r="BS8177" s="419"/>
      <c r="BT8177" s="419"/>
      <c r="BV8177" s="419"/>
      <c r="BW8177" s="419"/>
      <c r="BX8177" s="397"/>
      <c r="BZ8177" s="449"/>
      <c r="CB8177" s="419"/>
      <c r="CC8177" s="419"/>
      <c r="CD8177" s="419"/>
      <c r="CF8177" s="419"/>
      <c r="CG8177" s="419"/>
      <c r="CH8177" s="419"/>
    </row>
    <row r="8178" spans="3:86" ht="21" thickBot="1">
      <c r="C8178" s="425"/>
      <c r="P8178" s="431"/>
      <c r="R8178" s="419"/>
      <c r="S8178" s="446"/>
      <c r="T8178" s="419"/>
      <c r="V8178" s="196"/>
      <c r="W8178" s="419"/>
      <c r="X8178" s="419"/>
      <c r="Z8178" s="419"/>
      <c r="AA8178" s="419"/>
      <c r="AB8178" s="419"/>
      <c r="AD8178" s="419"/>
      <c r="AE8178" s="419"/>
      <c r="AF8178" s="419"/>
      <c r="AH8178" s="419"/>
      <c r="AI8178" s="419"/>
      <c r="AJ8178" s="419"/>
      <c r="AL8178" s="419"/>
      <c r="AM8178" s="419"/>
      <c r="AN8178" s="403"/>
      <c r="AO8178" s="419"/>
      <c r="AP8178" s="419"/>
      <c r="AQ8178" s="419"/>
      <c r="AR8178" s="419"/>
      <c r="AS8178" s="419"/>
      <c r="AT8178" s="419"/>
      <c r="AU8178" s="419"/>
      <c r="AV8178" s="419"/>
      <c r="AX8178" s="419"/>
      <c r="AY8178" s="419"/>
      <c r="AZ8178" s="419"/>
      <c r="BB8178" s="419"/>
      <c r="BC8178" s="419"/>
      <c r="BD8178" s="419"/>
      <c r="BF8178" s="419"/>
      <c r="BG8178" s="419"/>
      <c r="BH8178" s="419"/>
      <c r="BJ8178" s="419"/>
      <c r="BK8178" s="419"/>
      <c r="BL8178" s="419"/>
      <c r="BN8178" s="419"/>
      <c r="BO8178" s="419"/>
      <c r="BP8178" s="419"/>
      <c r="BR8178" s="419"/>
      <c r="BS8178" s="419"/>
      <c r="BT8178" s="419"/>
      <c r="BV8178" s="419"/>
      <c r="BW8178" s="419"/>
      <c r="BX8178" s="397"/>
      <c r="BZ8178" s="449"/>
      <c r="CB8178" s="419"/>
      <c r="CC8178" s="419"/>
      <c r="CD8178" s="419"/>
      <c r="CF8178" s="419"/>
      <c r="CG8178" s="419"/>
      <c r="CH8178" s="419"/>
    </row>
    <row r="8179" spans="3:86" ht="21" thickBot="1">
      <c r="C8179" s="425"/>
      <c r="P8179" s="431"/>
      <c r="R8179" s="419"/>
      <c r="S8179" s="446"/>
      <c r="T8179" s="419"/>
      <c r="V8179" s="196"/>
      <c r="W8179" s="419"/>
      <c r="X8179" s="419"/>
      <c r="Z8179" s="419"/>
      <c r="AA8179" s="419"/>
      <c r="AB8179" s="419"/>
      <c r="AD8179" s="419"/>
      <c r="AE8179" s="419"/>
      <c r="AF8179" s="419"/>
      <c r="AH8179" s="419"/>
      <c r="AI8179" s="419"/>
      <c r="AJ8179" s="419"/>
      <c r="AL8179" s="419"/>
      <c r="AM8179" s="419"/>
      <c r="AN8179" s="403"/>
      <c r="AO8179" s="419"/>
      <c r="AP8179" s="419"/>
      <c r="AQ8179" s="419"/>
      <c r="AR8179" s="419"/>
      <c r="AS8179" s="419"/>
      <c r="AT8179" s="419"/>
      <c r="AU8179" s="419"/>
      <c r="AV8179" s="419"/>
      <c r="AX8179" s="419"/>
      <c r="AY8179" s="419"/>
      <c r="AZ8179" s="419"/>
      <c r="BB8179" s="419"/>
      <c r="BC8179" s="419"/>
      <c r="BD8179" s="419"/>
      <c r="BF8179" s="419"/>
      <c r="BG8179" s="419"/>
      <c r="BH8179" s="419"/>
      <c r="BJ8179" s="419"/>
      <c r="BK8179" s="419"/>
      <c r="BL8179" s="419"/>
      <c r="BN8179" s="419"/>
      <c r="BO8179" s="419"/>
      <c r="BP8179" s="419"/>
      <c r="BR8179" s="419"/>
      <c r="BS8179" s="419"/>
      <c r="BT8179" s="419"/>
      <c r="BV8179" s="419"/>
      <c r="BW8179" s="419"/>
      <c r="BX8179" s="397"/>
      <c r="BZ8179" s="449"/>
      <c r="CB8179" s="419"/>
      <c r="CC8179" s="419"/>
      <c r="CD8179" s="419"/>
      <c r="CF8179" s="419"/>
      <c r="CG8179" s="419"/>
      <c r="CH8179" s="419"/>
    </row>
    <row r="8180" spans="3:86" ht="21" thickBot="1">
      <c r="C8180" s="425"/>
      <c r="P8180" s="431"/>
      <c r="R8180" s="419"/>
      <c r="S8180" s="446"/>
      <c r="T8180" s="419"/>
      <c r="V8180" s="196"/>
      <c r="W8180" s="419"/>
      <c r="X8180" s="419"/>
      <c r="Z8180" s="419"/>
      <c r="AA8180" s="419"/>
      <c r="AB8180" s="419"/>
      <c r="AD8180" s="419"/>
      <c r="AE8180" s="419"/>
      <c r="AF8180" s="419"/>
      <c r="AH8180" s="419"/>
      <c r="AI8180" s="419"/>
      <c r="AJ8180" s="419"/>
      <c r="AL8180" s="419"/>
      <c r="AM8180" s="419"/>
      <c r="AN8180" s="403"/>
      <c r="AO8180" s="419"/>
      <c r="AP8180" s="419"/>
      <c r="AQ8180" s="419"/>
      <c r="AR8180" s="419"/>
      <c r="AS8180" s="419"/>
      <c r="AT8180" s="419"/>
      <c r="AU8180" s="419"/>
      <c r="AV8180" s="419"/>
      <c r="AX8180" s="419"/>
      <c r="AY8180" s="419"/>
      <c r="AZ8180" s="419"/>
      <c r="BB8180" s="419"/>
      <c r="BC8180" s="419"/>
      <c r="BD8180" s="419"/>
      <c r="BF8180" s="419"/>
      <c r="BG8180" s="419"/>
      <c r="BH8180" s="419"/>
      <c r="BJ8180" s="419"/>
      <c r="BK8180" s="419"/>
      <c r="BL8180" s="419"/>
      <c r="BN8180" s="419"/>
      <c r="BO8180" s="419"/>
      <c r="BP8180" s="419"/>
      <c r="BR8180" s="419"/>
      <c r="BS8180" s="419"/>
      <c r="BT8180" s="419"/>
      <c r="BV8180" s="419"/>
      <c r="BW8180" s="419"/>
      <c r="BX8180" s="397"/>
      <c r="BZ8180" s="449"/>
      <c r="CB8180" s="419"/>
      <c r="CC8180" s="419"/>
      <c r="CD8180" s="419"/>
      <c r="CF8180" s="419"/>
      <c r="CG8180" s="419"/>
      <c r="CH8180" s="419"/>
    </row>
    <row r="8181" spans="3:86" ht="21" thickBot="1">
      <c r="C8181" s="425"/>
      <c r="P8181" s="431"/>
      <c r="R8181" s="419"/>
      <c r="S8181" s="446"/>
      <c r="T8181" s="419"/>
      <c r="V8181" s="196"/>
      <c r="W8181" s="419"/>
      <c r="X8181" s="419"/>
      <c r="Z8181" s="419"/>
      <c r="AA8181" s="419"/>
      <c r="AB8181" s="419"/>
      <c r="AD8181" s="419"/>
      <c r="AE8181" s="419"/>
      <c r="AF8181" s="419"/>
      <c r="AH8181" s="419"/>
      <c r="AI8181" s="419"/>
      <c r="AJ8181" s="419"/>
      <c r="AL8181" s="419"/>
      <c r="AM8181" s="419"/>
      <c r="AN8181" s="403"/>
      <c r="AO8181" s="419"/>
      <c r="AP8181" s="419"/>
      <c r="AQ8181" s="419"/>
      <c r="AR8181" s="419"/>
      <c r="AS8181" s="419"/>
      <c r="AT8181" s="419"/>
      <c r="AU8181" s="419"/>
      <c r="AV8181" s="419"/>
      <c r="AX8181" s="419"/>
      <c r="AY8181" s="419"/>
      <c r="AZ8181" s="419"/>
      <c r="BB8181" s="419"/>
      <c r="BC8181" s="419"/>
      <c r="BD8181" s="419"/>
      <c r="BF8181" s="419"/>
      <c r="BG8181" s="419"/>
      <c r="BH8181" s="419"/>
      <c r="BJ8181" s="419"/>
      <c r="BK8181" s="419"/>
      <c r="BL8181" s="419"/>
      <c r="BN8181" s="419"/>
      <c r="BO8181" s="419"/>
      <c r="BP8181" s="419"/>
      <c r="BR8181" s="419"/>
      <c r="BS8181" s="419"/>
      <c r="BT8181" s="419"/>
      <c r="BV8181" s="419"/>
      <c r="BW8181" s="419"/>
      <c r="BX8181" s="397"/>
      <c r="BZ8181" s="449"/>
      <c r="CB8181" s="419"/>
      <c r="CC8181" s="419"/>
      <c r="CD8181" s="419"/>
      <c r="CF8181" s="419"/>
      <c r="CG8181" s="419"/>
      <c r="CH8181" s="419"/>
    </row>
    <row r="8182" spans="3:86" ht="21" thickBot="1">
      <c r="C8182" s="425"/>
      <c r="P8182" s="431"/>
      <c r="R8182" s="419"/>
      <c r="S8182" s="446"/>
      <c r="T8182" s="419"/>
      <c r="V8182" s="196"/>
      <c r="W8182" s="419"/>
      <c r="X8182" s="419"/>
      <c r="Z8182" s="419"/>
      <c r="AA8182" s="419"/>
      <c r="AB8182" s="419"/>
      <c r="AD8182" s="419"/>
      <c r="AE8182" s="419"/>
      <c r="AF8182" s="419"/>
      <c r="AH8182" s="419"/>
      <c r="AI8182" s="419"/>
      <c r="AJ8182" s="419"/>
      <c r="AL8182" s="419"/>
      <c r="AM8182" s="419"/>
      <c r="AN8182" s="403"/>
      <c r="AO8182" s="419"/>
      <c r="AP8182" s="419"/>
      <c r="AQ8182" s="419"/>
      <c r="AR8182" s="419"/>
      <c r="AS8182" s="419"/>
      <c r="AT8182" s="419"/>
      <c r="AU8182" s="419"/>
      <c r="AV8182" s="419"/>
      <c r="AX8182" s="419"/>
      <c r="AY8182" s="419"/>
      <c r="AZ8182" s="419"/>
      <c r="BB8182" s="419"/>
      <c r="BC8182" s="419"/>
      <c r="BD8182" s="419"/>
      <c r="BF8182" s="419"/>
      <c r="BG8182" s="419"/>
      <c r="BH8182" s="419"/>
      <c r="BJ8182" s="419"/>
      <c r="BK8182" s="419"/>
      <c r="BL8182" s="419"/>
      <c r="BN8182" s="419"/>
      <c r="BO8182" s="419"/>
      <c r="BP8182" s="419"/>
      <c r="BR8182" s="419"/>
      <c r="BS8182" s="419"/>
      <c r="BT8182" s="419"/>
      <c r="BV8182" s="419"/>
      <c r="BW8182" s="419"/>
      <c r="BX8182" s="397"/>
      <c r="BZ8182" s="449"/>
      <c r="CB8182" s="419"/>
      <c r="CC8182" s="419"/>
      <c r="CD8182" s="419"/>
      <c r="CF8182" s="419"/>
      <c r="CG8182" s="419"/>
      <c r="CH8182" s="419"/>
    </row>
    <row r="8183" spans="3:86" ht="21" thickBot="1">
      <c r="C8183" s="425"/>
      <c r="P8183" s="431"/>
      <c r="R8183" s="419"/>
      <c r="S8183" s="446"/>
      <c r="T8183" s="419"/>
      <c r="V8183" s="196"/>
      <c r="W8183" s="419"/>
      <c r="X8183" s="419"/>
      <c r="Z8183" s="419"/>
      <c r="AA8183" s="419"/>
      <c r="AB8183" s="419"/>
      <c r="AD8183" s="419"/>
      <c r="AE8183" s="419"/>
      <c r="AF8183" s="419"/>
      <c r="AH8183" s="419"/>
      <c r="AI8183" s="419"/>
      <c r="AJ8183" s="419"/>
      <c r="AL8183" s="419"/>
      <c r="AM8183" s="419"/>
      <c r="AN8183" s="403"/>
      <c r="AO8183" s="419"/>
      <c r="AP8183" s="419"/>
      <c r="AQ8183" s="419"/>
      <c r="AR8183" s="419"/>
      <c r="AS8183" s="419"/>
      <c r="AT8183" s="419"/>
      <c r="AU8183" s="419"/>
      <c r="AV8183" s="419"/>
      <c r="AX8183" s="419"/>
      <c r="AY8183" s="419"/>
      <c r="AZ8183" s="419"/>
      <c r="BB8183" s="419"/>
      <c r="BC8183" s="419"/>
      <c r="BD8183" s="419"/>
      <c r="BF8183" s="419"/>
      <c r="BG8183" s="419"/>
      <c r="BH8183" s="419"/>
      <c r="BJ8183" s="419"/>
      <c r="BK8183" s="419"/>
      <c r="BL8183" s="419"/>
      <c r="BN8183" s="419"/>
      <c r="BO8183" s="419"/>
      <c r="BP8183" s="419"/>
      <c r="BR8183" s="419"/>
      <c r="BS8183" s="419"/>
      <c r="BT8183" s="419"/>
      <c r="BV8183" s="419"/>
      <c r="BW8183" s="419"/>
      <c r="BX8183" s="397"/>
      <c r="BZ8183" s="449"/>
      <c r="CB8183" s="419"/>
      <c r="CC8183" s="419"/>
      <c r="CD8183" s="419"/>
      <c r="CF8183" s="419"/>
      <c r="CG8183" s="419"/>
      <c r="CH8183" s="419"/>
    </row>
    <row r="8184" spans="3:86" ht="21" thickBot="1">
      <c r="C8184" s="425"/>
      <c r="P8184" s="431"/>
      <c r="R8184" s="419"/>
      <c r="S8184" s="446"/>
      <c r="T8184" s="419"/>
      <c r="V8184" s="196"/>
      <c r="W8184" s="419"/>
      <c r="X8184" s="419"/>
      <c r="Z8184" s="419"/>
      <c r="AA8184" s="419"/>
      <c r="AB8184" s="419"/>
      <c r="AD8184" s="419"/>
      <c r="AE8184" s="419"/>
      <c r="AF8184" s="419"/>
      <c r="AH8184" s="419"/>
      <c r="AI8184" s="419"/>
      <c r="AJ8184" s="419"/>
      <c r="AL8184" s="419"/>
      <c r="AM8184" s="419"/>
      <c r="AN8184" s="403"/>
      <c r="AO8184" s="419"/>
      <c r="AP8184" s="419"/>
      <c r="AQ8184" s="419"/>
      <c r="AR8184" s="419"/>
      <c r="AS8184" s="419"/>
      <c r="AT8184" s="419"/>
      <c r="AU8184" s="419"/>
      <c r="AV8184" s="419"/>
      <c r="AX8184" s="419"/>
      <c r="AY8184" s="419"/>
      <c r="AZ8184" s="419"/>
      <c r="BB8184" s="419"/>
      <c r="BC8184" s="419"/>
      <c r="BD8184" s="419"/>
      <c r="BF8184" s="419"/>
      <c r="BG8184" s="419"/>
      <c r="BH8184" s="419"/>
      <c r="BJ8184" s="419"/>
      <c r="BK8184" s="419"/>
      <c r="BL8184" s="419"/>
      <c r="BN8184" s="419"/>
      <c r="BO8184" s="419"/>
      <c r="BP8184" s="419"/>
      <c r="BR8184" s="419"/>
      <c r="BS8184" s="419"/>
      <c r="BT8184" s="419"/>
      <c r="BV8184" s="419"/>
      <c r="BW8184" s="419"/>
      <c r="BX8184" s="397"/>
      <c r="BZ8184" s="449"/>
      <c r="CB8184" s="419"/>
      <c r="CC8184" s="419"/>
      <c r="CD8184" s="419"/>
      <c r="CF8184" s="419"/>
      <c r="CG8184" s="419"/>
      <c r="CH8184" s="419"/>
    </row>
    <row r="8185" spans="3:86" ht="21" thickBot="1">
      <c r="C8185" s="425"/>
      <c r="P8185" s="431"/>
      <c r="R8185" s="419"/>
      <c r="S8185" s="446"/>
      <c r="T8185" s="419"/>
      <c r="V8185" s="196"/>
      <c r="W8185" s="419"/>
      <c r="X8185" s="419"/>
      <c r="Z8185" s="419"/>
      <c r="AA8185" s="419"/>
      <c r="AB8185" s="419"/>
      <c r="AD8185" s="419"/>
      <c r="AE8185" s="419"/>
      <c r="AF8185" s="419"/>
      <c r="AH8185" s="419"/>
      <c r="AI8185" s="419"/>
      <c r="AJ8185" s="419"/>
      <c r="AL8185" s="419"/>
      <c r="AM8185" s="419"/>
      <c r="AN8185" s="403"/>
      <c r="AO8185" s="419"/>
      <c r="AP8185" s="419"/>
      <c r="AQ8185" s="419"/>
      <c r="AR8185" s="419"/>
      <c r="AS8185" s="419"/>
      <c r="AT8185" s="419"/>
      <c r="AU8185" s="419"/>
      <c r="AV8185" s="419"/>
      <c r="AX8185" s="419"/>
      <c r="AY8185" s="419"/>
      <c r="AZ8185" s="419"/>
      <c r="BB8185" s="419"/>
      <c r="BC8185" s="419"/>
      <c r="BD8185" s="419"/>
      <c r="BF8185" s="419"/>
      <c r="BG8185" s="419"/>
      <c r="BH8185" s="419"/>
      <c r="BJ8185" s="419"/>
      <c r="BK8185" s="419"/>
      <c r="BL8185" s="419"/>
      <c r="BN8185" s="419"/>
      <c r="BO8185" s="419"/>
      <c r="BP8185" s="419"/>
      <c r="BR8185" s="419"/>
      <c r="BS8185" s="419"/>
      <c r="BT8185" s="419"/>
      <c r="BV8185" s="419"/>
      <c r="BW8185" s="419"/>
      <c r="BX8185" s="397"/>
      <c r="BZ8185" s="449"/>
      <c r="CB8185" s="419"/>
      <c r="CC8185" s="419"/>
      <c r="CD8185" s="419"/>
      <c r="CF8185" s="419"/>
      <c r="CG8185" s="419"/>
      <c r="CH8185" s="419"/>
    </row>
    <row r="8186" spans="3:86" ht="21" thickBot="1">
      <c r="C8186" s="425"/>
      <c r="P8186" s="431"/>
      <c r="R8186" s="419"/>
      <c r="S8186" s="446"/>
      <c r="T8186" s="419"/>
      <c r="V8186" s="196"/>
      <c r="W8186" s="419"/>
      <c r="X8186" s="419"/>
      <c r="Z8186" s="419"/>
      <c r="AA8186" s="419"/>
      <c r="AB8186" s="419"/>
      <c r="AD8186" s="419"/>
      <c r="AE8186" s="419"/>
      <c r="AF8186" s="419"/>
      <c r="AH8186" s="419"/>
      <c r="AI8186" s="419"/>
      <c r="AJ8186" s="419"/>
      <c r="AL8186" s="419"/>
      <c r="AM8186" s="419"/>
      <c r="AN8186" s="403"/>
      <c r="AO8186" s="419"/>
      <c r="AP8186" s="419"/>
      <c r="AQ8186" s="419"/>
      <c r="AR8186" s="419"/>
      <c r="AS8186" s="419"/>
      <c r="AT8186" s="419"/>
      <c r="AU8186" s="419"/>
      <c r="AV8186" s="419"/>
      <c r="AX8186" s="419"/>
      <c r="AY8186" s="419"/>
      <c r="AZ8186" s="419"/>
      <c r="BB8186" s="419"/>
      <c r="BC8186" s="419"/>
      <c r="BD8186" s="419"/>
      <c r="BF8186" s="419"/>
      <c r="BG8186" s="419"/>
      <c r="BH8186" s="419"/>
      <c r="BJ8186" s="419"/>
      <c r="BK8186" s="419"/>
      <c r="BL8186" s="419"/>
      <c r="BN8186" s="419"/>
      <c r="BO8186" s="419"/>
      <c r="BP8186" s="419"/>
      <c r="BR8186" s="419"/>
      <c r="BS8186" s="419"/>
      <c r="BT8186" s="419"/>
      <c r="BV8186" s="419"/>
      <c r="BW8186" s="419"/>
      <c r="BX8186" s="397"/>
      <c r="BZ8186" s="449"/>
      <c r="CB8186" s="419"/>
      <c r="CC8186" s="419"/>
      <c r="CD8186" s="419"/>
      <c r="CF8186" s="419"/>
      <c r="CG8186" s="419"/>
      <c r="CH8186" s="419"/>
    </row>
    <row r="8187" spans="3:86" ht="21" thickBot="1">
      <c r="C8187" s="425"/>
      <c r="P8187" s="431"/>
      <c r="R8187" s="419"/>
      <c r="S8187" s="446"/>
      <c r="T8187" s="419"/>
      <c r="V8187" s="196"/>
      <c r="W8187" s="419"/>
      <c r="X8187" s="419"/>
      <c r="Z8187" s="419"/>
      <c r="AA8187" s="419"/>
      <c r="AB8187" s="419"/>
      <c r="AD8187" s="419"/>
      <c r="AE8187" s="419"/>
      <c r="AF8187" s="419"/>
      <c r="AH8187" s="419"/>
      <c r="AI8187" s="419"/>
      <c r="AJ8187" s="419"/>
      <c r="AL8187" s="419"/>
      <c r="AM8187" s="419"/>
      <c r="AN8187" s="403"/>
      <c r="AO8187" s="419"/>
      <c r="AP8187" s="419"/>
      <c r="AQ8187" s="419"/>
      <c r="AR8187" s="419"/>
      <c r="AS8187" s="419"/>
      <c r="AT8187" s="419"/>
      <c r="AU8187" s="419"/>
      <c r="AV8187" s="419"/>
      <c r="AX8187" s="419"/>
      <c r="AY8187" s="419"/>
      <c r="AZ8187" s="419"/>
      <c r="BB8187" s="419"/>
      <c r="BC8187" s="419"/>
      <c r="BD8187" s="419"/>
      <c r="BF8187" s="419"/>
      <c r="BG8187" s="419"/>
      <c r="BH8187" s="419"/>
      <c r="BJ8187" s="419"/>
      <c r="BK8187" s="419"/>
      <c r="BL8187" s="419"/>
      <c r="BN8187" s="419"/>
      <c r="BO8187" s="419"/>
      <c r="BP8187" s="419"/>
      <c r="BR8187" s="419"/>
      <c r="BS8187" s="419"/>
      <c r="BT8187" s="419"/>
      <c r="BV8187" s="419"/>
      <c r="BW8187" s="419"/>
      <c r="BX8187" s="397"/>
      <c r="BZ8187" s="449"/>
      <c r="CB8187" s="419"/>
      <c r="CC8187" s="419"/>
      <c r="CD8187" s="419"/>
      <c r="CF8187" s="419"/>
      <c r="CG8187" s="419"/>
      <c r="CH8187" s="419"/>
    </row>
    <row r="8188" spans="3:86" ht="21" thickBot="1">
      <c r="C8188" s="425"/>
      <c r="P8188" s="431"/>
      <c r="R8188" s="419"/>
      <c r="S8188" s="446"/>
      <c r="T8188" s="419"/>
      <c r="V8188" s="196"/>
      <c r="W8188" s="419"/>
      <c r="X8188" s="419"/>
      <c r="Z8188" s="419"/>
      <c r="AA8188" s="419"/>
      <c r="AB8188" s="419"/>
      <c r="AD8188" s="419"/>
      <c r="AE8188" s="419"/>
      <c r="AF8188" s="419"/>
      <c r="AH8188" s="419"/>
      <c r="AI8188" s="419"/>
      <c r="AJ8188" s="419"/>
      <c r="AL8188" s="419"/>
      <c r="AM8188" s="419"/>
      <c r="AN8188" s="403"/>
      <c r="AO8188" s="419"/>
      <c r="AP8188" s="419"/>
      <c r="AQ8188" s="419"/>
      <c r="AR8188" s="419"/>
      <c r="AS8188" s="419"/>
      <c r="AT8188" s="419"/>
      <c r="AU8188" s="419"/>
      <c r="AV8188" s="419"/>
      <c r="AX8188" s="419"/>
      <c r="AY8188" s="419"/>
      <c r="AZ8188" s="419"/>
      <c r="BB8188" s="419"/>
      <c r="BC8188" s="419"/>
      <c r="BD8188" s="419"/>
      <c r="BF8188" s="419"/>
      <c r="BG8188" s="419"/>
      <c r="BH8188" s="419"/>
      <c r="BJ8188" s="419"/>
      <c r="BK8188" s="419"/>
      <c r="BL8188" s="419"/>
      <c r="BN8188" s="419"/>
      <c r="BO8188" s="419"/>
      <c r="BP8188" s="419"/>
      <c r="BR8188" s="419"/>
      <c r="BS8188" s="419"/>
      <c r="BT8188" s="419"/>
      <c r="BV8188" s="419"/>
      <c r="BW8188" s="419"/>
      <c r="BX8188" s="397"/>
      <c r="BZ8188" s="449"/>
      <c r="CB8188" s="419"/>
      <c r="CC8188" s="419"/>
      <c r="CD8188" s="419"/>
      <c r="CF8188" s="419"/>
      <c r="CG8188" s="419"/>
      <c r="CH8188" s="419"/>
    </row>
    <row r="8189" spans="3:86" ht="21" thickBot="1">
      <c r="C8189" s="425"/>
      <c r="P8189" s="431"/>
      <c r="R8189" s="419"/>
      <c r="S8189" s="446"/>
      <c r="T8189" s="419"/>
      <c r="V8189" s="196"/>
      <c r="W8189" s="419"/>
      <c r="X8189" s="419"/>
      <c r="Z8189" s="419"/>
      <c r="AA8189" s="419"/>
      <c r="AB8189" s="419"/>
      <c r="AD8189" s="419"/>
      <c r="AE8189" s="419"/>
      <c r="AF8189" s="419"/>
      <c r="AH8189" s="419"/>
      <c r="AI8189" s="419"/>
      <c r="AJ8189" s="419"/>
      <c r="AL8189" s="419"/>
      <c r="AM8189" s="419"/>
      <c r="AN8189" s="403"/>
      <c r="AO8189" s="419"/>
      <c r="AP8189" s="419"/>
      <c r="AQ8189" s="419"/>
      <c r="AR8189" s="419"/>
      <c r="AS8189" s="419"/>
      <c r="AT8189" s="419"/>
      <c r="AU8189" s="419"/>
      <c r="AV8189" s="419"/>
      <c r="AX8189" s="419"/>
      <c r="AY8189" s="419"/>
      <c r="AZ8189" s="419"/>
      <c r="BB8189" s="419"/>
      <c r="BC8189" s="419"/>
      <c r="BD8189" s="419"/>
      <c r="BF8189" s="419"/>
      <c r="BG8189" s="419"/>
      <c r="BH8189" s="419"/>
      <c r="BJ8189" s="419"/>
      <c r="BK8189" s="419"/>
      <c r="BL8189" s="419"/>
      <c r="BN8189" s="419"/>
      <c r="BO8189" s="419"/>
      <c r="BP8189" s="419"/>
      <c r="BR8189" s="419"/>
      <c r="BS8189" s="419"/>
      <c r="BT8189" s="419"/>
      <c r="BV8189" s="419"/>
      <c r="BW8189" s="419"/>
      <c r="BX8189" s="397"/>
      <c r="BZ8189" s="449"/>
      <c r="CB8189" s="419"/>
      <c r="CC8189" s="419"/>
      <c r="CD8189" s="419"/>
      <c r="CF8189" s="419"/>
      <c r="CG8189" s="419"/>
      <c r="CH8189" s="419"/>
    </row>
    <row r="8190" spans="3:86" ht="21" thickBot="1">
      <c r="C8190" s="425"/>
      <c r="P8190" s="431"/>
      <c r="R8190" s="419"/>
      <c r="S8190" s="446"/>
      <c r="T8190" s="419"/>
      <c r="V8190" s="196"/>
      <c r="W8190" s="419"/>
      <c r="X8190" s="419"/>
      <c r="Z8190" s="419"/>
      <c r="AA8190" s="419"/>
      <c r="AB8190" s="419"/>
      <c r="AD8190" s="419"/>
      <c r="AE8190" s="419"/>
      <c r="AF8190" s="419"/>
      <c r="AH8190" s="419"/>
      <c r="AI8190" s="419"/>
      <c r="AJ8190" s="419"/>
      <c r="AL8190" s="419"/>
      <c r="AM8190" s="419"/>
      <c r="AN8190" s="403"/>
      <c r="AO8190" s="419"/>
      <c r="AP8190" s="419"/>
      <c r="AQ8190" s="419"/>
      <c r="AR8190" s="419"/>
      <c r="AS8190" s="419"/>
      <c r="AT8190" s="419"/>
      <c r="AU8190" s="419"/>
      <c r="AV8190" s="419"/>
      <c r="AX8190" s="419"/>
      <c r="AY8190" s="419"/>
      <c r="AZ8190" s="419"/>
      <c r="BB8190" s="419"/>
      <c r="BC8190" s="419"/>
      <c r="BD8190" s="419"/>
      <c r="BF8190" s="419"/>
      <c r="BG8190" s="419"/>
      <c r="BH8190" s="419"/>
      <c r="BJ8190" s="419"/>
      <c r="BK8190" s="419"/>
      <c r="BL8190" s="419"/>
      <c r="BN8190" s="419"/>
      <c r="BO8190" s="419"/>
      <c r="BP8190" s="419"/>
      <c r="BR8190" s="419"/>
      <c r="BS8190" s="419"/>
      <c r="BT8190" s="419"/>
      <c r="BV8190" s="419"/>
      <c r="BW8190" s="419"/>
      <c r="BX8190" s="397"/>
      <c r="BZ8190" s="449"/>
      <c r="CB8190" s="419"/>
      <c r="CC8190" s="419"/>
      <c r="CD8190" s="419"/>
      <c r="CF8190" s="419"/>
      <c r="CG8190" s="419"/>
      <c r="CH8190" s="419"/>
    </row>
    <row r="8191" spans="3:86" ht="21" thickBot="1">
      <c r="C8191" s="425"/>
      <c r="P8191" s="431"/>
      <c r="R8191" s="419"/>
      <c r="S8191" s="446"/>
      <c r="T8191" s="419"/>
      <c r="V8191" s="196"/>
      <c r="W8191" s="419"/>
      <c r="X8191" s="419"/>
      <c r="Z8191" s="419"/>
      <c r="AA8191" s="419"/>
      <c r="AB8191" s="419"/>
      <c r="AD8191" s="419"/>
      <c r="AE8191" s="419"/>
      <c r="AF8191" s="419"/>
      <c r="AH8191" s="419"/>
      <c r="AI8191" s="419"/>
      <c r="AJ8191" s="419"/>
      <c r="AL8191" s="419"/>
      <c r="AM8191" s="419"/>
      <c r="AN8191" s="403"/>
      <c r="AO8191" s="419"/>
      <c r="AP8191" s="419"/>
      <c r="AQ8191" s="419"/>
      <c r="AR8191" s="419"/>
      <c r="AS8191" s="419"/>
      <c r="AT8191" s="419"/>
      <c r="AU8191" s="419"/>
      <c r="AV8191" s="419"/>
      <c r="AX8191" s="419"/>
      <c r="AY8191" s="419"/>
      <c r="AZ8191" s="419"/>
      <c r="BB8191" s="419"/>
      <c r="BC8191" s="419"/>
      <c r="BD8191" s="419"/>
      <c r="BF8191" s="419"/>
      <c r="BG8191" s="419"/>
      <c r="BH8191" s="419"/>
      <c r="BJ8191" s="419"/>
      <c r="BK8191" s="419"/>
      <c r="BL8191" s="419"/>
      <c r="BN8191" s="419"/>
      <c r="BO8191" s="419"/>
      <c r="BP8191" s="419"/>
      <c r="BR8191" s="419"/>
      <c r="BS8191" s="419"/>
      <c r="BT8191" s="419"/>
      <c r="BV8191" s="419"/>
      <c r="BW8191" s="419"/>
      <c r="BX8191" s="397"/>
      <c r="BZ8191" s="449"/>
      <c r="CB8191" s="419"/>
      <c r="CC8191" s="419"/>
      <c r="CD8191" s="419"/>
      <c r="CF8191" s="419"/>
      <c r="CG8191" s="419"/>
      <c r="CH8191" s="419"/>
    </row>
    <row r="8192" spans="3:86" ht="21" thickBot="1">
      <c r="C8192" s="425"/>
      <c r="P8192" s="431"/>
      <c r="R8192" s="419"/>
      <c r="S8192" s="446"/>
      <c r="T8192" s="419"/>
      <c r="V8192" s="196"/>
      <c r="W8192" s="419"/>
      <c r="X8192" s="419"/>
      <c r="Z8192" s="419"/>
      <c r="AA8192" s="419"/>
      <c r="AB8192" s="419"/>
      <c r="AD8192" s="419"/>
      <c r="AE8192" s="419"/>
      <c r="AF8192" s="419"/>
      <c r="AH8192" s="419"/>
      <c r="AI8192" s="419"/>
      <c r="AJ8192" s="419"/>
      <c r="AL8192" s="419"/>
      <c r="AM8192" s="419"/>
      <c r="AN8192" s="403"/>
      <c r="AO8192" s="419"/>
      <c r="AP8192" s="419"/>
      <c r="AQ8192" s="419"/>
      <c r="AR8192" s="419"/>
      <c r="AS8192" s="419"/>
      <c r="AT8192" s="419"/>
      <c r="AU8192" s="419"/>
      <c r="AV8192" s="419"/>
      <c r="AX8192" s="419"/>
      <c r="AY8192" s="419"/>
      <c r="AZ8192" s="419"/>
      <c r="BB8192" s="419"/>
      <c r="BC8192" s="419"/>
      <c r="BD8192" s="419"/>
      <c r="BF8192" s="419"/>
      <c r="BG8192" s="419"/>
      <c r="BH8192" s="419"/>
      <c r="BJ8192" s="419"/>
      <c r="BK8192" s="419"/>
      <c r="BL8192" s="419"/>
      <c r="BN8192" s="419"/>
      <c r="BO8192" s="419"/>
      <c r="BP8192" s="419"/>
      <c r="BR8192" s="419"/>
      <c r="BS8192" s="419"/>
      <c r="BT8192" s="419"/>
      <c r="BV8192" s="419"/>
      <c r="BW8192" s="419"/>
      <c r="BX8192" s="397"/>
      <c r="BZ8192" s="449"/>
      <c r="CB8192" s="419"/>
      <c r="CC8192" s="419"/>
      <c r="CD8192" s="419"/>
      <c r="CF8192" s="419"/>
      <c r="CG8192" s="419"/>
      <c r="CH8192" s="419"/>
    </row>
    <row r="8193" spans="3:86" ht="21" thickBot="1">
      <c r="C8193" s="425"/>
      <c r="P8193" s="431"/>
      <c r="R8193" s="419"/>
      <c r="S8193" s="446"/>
      <c r="T8193" s="419"/>
      <c r="V8193" s="196"/>
      <c r="W8193" s="419"/>
      <c r="X8193" s="419"/>
      <c r="Z8193" s="419"/>
      <c r="AA8193" s="419"/>
      <c r="AB8193" s="419"/>
      <c r="AD8193" s="419"/>
      <c r="AE8193" s="419"/>
      <c r="AF8193" s="419"/>
      <c r="AH8193" s="419"/>
      <c r="AI8193" s="419"/>
      <c r="AJ8193" s="419"/>
      <c r="AL8193" s="419"/>
      <c r="AM8193" s="419"/>
      <c r="AN8193" s="403"/>
      <c r="AO8193" s="419"/>
      <c r="AP8193" s="419"/>
      <c r="AQ8193" s="419"/>
      <c r="AR8193" s="419"/>
      <c r="AS8193" s="419"/>
      <c r="AT8193" s="419"/>
      <c r="AU8193" s="419"/>
      <c r="AV8193" s="419"/>
      <c r="AX8193" s="419"/>
      <c r="AY8193" s="419"/>
      <c r="AZ8193" s="419"/>
      <c r="BB8193" s="419"/>
      <c r="BC8193" s="419"/>
      <c r="BD8193" s="419"/>
      <c r="BF8193" s="419"/>
      <c r="BG8193" s="419"/>
      <c r="BH8193" s="419"/>
      <c r="BJ8193" s="419"/>
      <c r="BK8193" s="419"/>
      <c r="BL8193" s="419"/>
      <c r="BN8193" s="419"/>
      <c r="BO8193" s="419"/>
      <c r="BP8193" s="419"/>
      <c r="BR8193" s="419"/>
      <c r="BS8193" s="419"/>
      <c r="BT8193" s="419"/>
      <c r="BV8193" s="419"/>
      <c r="BW8193" s="419"/>
      <c r="BX8193" s="397"/>
      <c r="BZ8193" s="449"/>
      <c r="CB8193" s="419"/>
      <c r="CC8193" s="419"/>
      <c r="CD8193" s="419"/>
      <c r="CF8193" s="419"/>
      <c r="CG8193" s="419"/>
      <c r="CH8193" s="419"/>
    </row>
    <row r="8194" spans="3:86" ht="21" thickBot="1">
      <c r="C8194" s="425"/>
      <c r="P8194" s="431"/>
      <c r="R8194" s="419"/>
      <c r="S8194" s="446"/>
      <c r="T8194" s="419"/>
      <c r="V8194" s="196"/>
      <c r="W8194" s="419"/>
      <c r="X8194" s="419"/>
      <c r="Z8194" s="419"/>
      <c r="AA8194" s="419"/>
      <c r="AB8194" s="419"/>
      <c r="AD8194" s="419"/>
      <c r="AE8194" s="419"/>
      <c r="AF8194" s="419"/>
      <c r="AH8194" s="419"/>
      <c r="AI8194" s="419"/>
      <c r="AJ8194" s="419"/>
      <c r="AL8194" s="419"/>
      <c r="AM8194" s="419"/>
      <c r="AN8194" s="403"/>
      <c r="AO8194" s="419"/>
      <c r="AP8194" s="419"/>
      <c r="AQ8194" s="419"/>
      <c r="AR8194" s="419"/>
      <c r="AS8194" s="419"/>
      <c r="AT8194" s="419"/>
      <c r="AU8194" s="419"/>
      <c r="AV8194" s="419"/>
      <c r="AX8194" s="419"/>
      <c r="AY8194" s="419"/>
      <c r="AZ8194" s="419"/>
      <c r="BB8194" s="419"/>
      <c r="BC8194" s="419"/>
      <c r="BD8194" s="419"/>
      <c r="BF8194" s="419"/>
      <c r="BG8194" s="419"/>
      <c r="BH8194" s="419"/>
      <c r="BJ8194" s="419"/>
      <c r="BK8194" s="419"/>
      <c r="BL8194" s="419"/>
      <c r="BN8194" s="419"/>
      <c r="BO8194" s="419"/>
      <c r="BP8194" s="419"/>
      <c r="BR8194" s="419"/>
      <c r="BS8194" s="419"/>
      <c r="BT8194" s="419"/>
      <c r="BV8194" s="419"/>
      <c r="BW8194" s="419"/>
      <c r="BX8194" s="397"/>
      <c r="BZ8194" s="449"/>
      <c r="CB8194" s="419"/>
      <c r="CC8194" s="419"/>
      <c r="CD8194" s="419"/>
      <c r="CF8194" s="419"/>
      <c r="CG8194" s="419"/>
      <c r="CH8194" s="419"/>
    </row>
    <row r="8195" spans="3:86" ht="21" thickBot="1">
      <c r="C8195" s="425"/>
      <c r="P8195" s="431"/>
      <c r="R8195" s="419"/>
      <c r="S8195" s="446"/>
      <c r="T8195" s="419"/>
      <c r="V8195" s="196"/>
      <c r="W8195" s="419"/>
      <c r="X8195" s="419"/>
      <c r="Z8195" s="419"/>
      <c r="AA8195" s="419"/>
      <c r="AB8195" s="419"/>
      <c r="AD8195" s="419"/>
      <c r="AE8195" s="419"/>
      <c r="AF8195" s="419"/>
      <c r="AH8195" s="419"/>
      <c r="AI8195" s="419"/>
      <c r="AJ8195" s="419"/>
      <c r="AL8195" s="419"/>
      <c r="AM8195" s="419"/>
      <c r="AN8195" s="403"/>
      <c r="AO8195" s="419"/>
      <c r="AP8195" s="419"/>
      <c r="AQ8195" s="419"/>
      <c r="AR8195" s="419"/>
      <c r="AS8195" s="419"/>
      <c r="AT8195" s="419"/>
      <c r="AU8195" s="419"/>
      <c r="AV8195" s="419"/>
      <c r="AX8195" s="419"/>
      <c r="AY8195" s="419"/>
      <c r="AZ8195" s="419"/>
      <c r="BB8195" s="419"/>
      <c r="BC8195" s="419"/>
      <c r="BD8195" s="419"/>
      <c r="BF8195" s="419"/>
      <c r="BG8195" s="419"/>
      <c r="BH8195" s="419"/>
      <c r="BJ8195" s="419"/>
      <c r="BK8195" s="419"/>
      <c r="BL8195" s="419"/>
      <c r="BN8195" s="419"/>
      <c r="BO8195" s="419"/>
      <c r="BP8195" s="419"/>
      <c r="BR8195" s="419"/>
      <c r="BS8195" s="419"/>
      <c r="BT8195" s="419"/>
      <c r="BV8195" s="419"/>
      <c r="BW8195" s="419"/>
      <c r="BX8195" s="397"/>
      <c r="BZ8195" s="449"/>
      <c r="CB8195" s="419"/>
      <c r="CC8195" s="419"/>
      <c r="CD8195" s="419"/>
      <c r="CF8195" s="419"/>
      <c r="CG8195" s="419"/>
      <c r="CH8195" s="419"/>
    </row>
    <row r="8196" spans="3:86" ht="21" thickBot="1">
      <c r="C8196" s="425"/>
      <c r="P8196" s="431"/>
      <c r="R8196" s="419"/>
      <c r="S8196" s="446"/>
      <c r="T8196" s="419"/>
      <c r="V8196" s="196"/>
      <c r="W8196" s="419"/>
      <c r="X8196" s="419"/>
      <c r="Z8196" s="419"/>
      <c r="AA8196" s="419"/>
      <c r="AB8196" s="419"/>
      <c r="AD8196" s="419"/>
      <c r="AE8196" s="419"/>
      <c r="AF8196" s="419"/>
      <c r="AH8196" s="419"/>
      <c r="AI8196" s="419"/>
      <c r="AJ8196" s="419"/>
      <c r="AL8196" s="419"/>
      <c r="AM8196" s="419"/>
      <c r="AN8196" s="403"/>
      <c r="AO8196" s="419"/>
      <c r="AP8196" s="419"/>
      <c r="AQ8196" s="419"/>
      <c r="AR8196" s="419"/>
      <c r="AS8196" s="419"/>
      <c r="AT8196" s="419"/>
      <c r="AU8196" s="419"/>
      <c r="AV8196" s="419"/>
      <c r="AX8196" s="419"/>
      <c r="AY8196" s="419"/>
      <c r="AZ8196" s="419"/>
      <c r="BB8196" s="419"/>
      <c r="BC8196" s="419"/>
      <c r="BD8196" s="419"/>
      <c r="BF8196" s="419"/>
      <c r="BG8196" s="419"/>
      <c r="BH8196" s="419"/>
      <c r="BJ8196" s="419"/>
      <c r="BK8196" s="419"/>
      <c r="BL8196" s="419"/>
      <c r="BN8196" s="419"/>
      <c r="BO8196" s="419"/>
      <c r="BP8196" s="419"/>
      <c r="BR8196" s="419"/>
      <c r="BS8196" s="419"/>
      <c r="BT8196" s="419"/>
      <c r="BV8196" s="419"/>
      <c r="BW8196" s="419"/>
      <c r="BX8196" s="397"/>
      <c r="BZ8196" s="449"/>
      <c r="CB8196" s="419"/>
      <c r="CC8196" s="419"/>
      <c r="CD8196" s="419"/>
      <c r="CF8196" s="419"/>
      <c r="CG8196" s="419"/>
      <c r="CH8196" s="419"/>
    </row>
    <row r="8197" spans="3:86" ht="21" thickBot="1">
      <c r="C8197" s="425"/>
      <c r="P8197" s="431"/>
      <c r="R8197" s="419"/>
      <c r="S8197" s="446"/>
      <c r="T8197" s="419"/>
      <c r="V8197" s="196"/>
      <c r="W8197" s="419"/>
      <c r="X8197" s="419"/>
      <c r="Z8197" s="419"/>
      <c r="AA8197" s="419"/>
      <c r="AB8197" s="419"/>
      <c r="AD8197" s="419"/>
      <c r="AE8197" s="419"/>
      <c r="AF8197" s="419"/>
      <c r="AH8197" s="419"/>
      <c r="AI8197" s="419"/>
      <c r="AJ8197" s="419"/>
      <c r="AL8197" s="419"/>
      <c r="AM8197" s="419"/>
      <c r="AN8197" s="403"/>
      <c r="AO8197" s="419"/>
      <c r="AP8197" s="419"/>
      <c r="AQ8197" s="419"/>
      <c r="AR8197" s="419"/>
      <c r="AS8197" s="419"/>
      <c r="AT8197" s="419"/>
      <c r="AU8197" s="419"/>
      <c r="AV8197" s="419"/>
      <c r="AX8197" s="419"/>
      <c r="AY8197" s="419"/>
      <c r="AZ8197" s="419"/>
      <c r="BB8197" s="419"/>
      <c r="BC8197" s="419"/>
      <c r="BD8197" s="419"/>
      <c r="BF8197" s="419"/>
      <c r="BG8197" s="419"/>
      <c r="BH8197" s="419"/>
      <c r="BJ8197" s="419"/>
      <c r="BK8197" s="419"/>
      <c r="BL8197" s="419"/>
      <c r="BN8197" s="419"/>
      <c r="BO8197" s="419"/>
      <c r="BP8197" s="419"/>
      <c r="BR8197" s="419"/>
      <c r="BS8197" s="419"/>
      <c r="BT8197" s="419"/>
      <c r="BV8197" s="419"/>
      <c r="BW8197" s="419"/>
      <c r="BX8197" s="397"/>
      <c r="BZ8197" s="449"/>
      <c r="CB8197" s="419"/>
      <c r="CC8197" s="419"/>
      <c r="CD8197" s="419"/>
      <c r="CF8197" s="419"/>
      <c r="CG8197" s="419"/>
      <c r="CH8197" s="419"/>
    </row>
    <row r="8198" spans="3:86" ht="21" thickBot="1">
      <c r="C8198" s="425"/>
      <c r="P8198" s="431"/>
      <c r="R8198" s="419"/>
      <c r="S8198" s="446"/>
      <c r="T8198" s="419"/>
      <c r="V8198" s="196"/>
      <c r="W8198" s="419"/>
      <c r="X8198" s="419"/>
      <c r="Z8198" s="419"/>
      <c r="AA8198" s="419"/>
      <c r="AB8198" s="419"/>
      <c r="AD8198" s="419"/>
      <c r="AE8198" s="419"/>
      <c r="AF8198" s="419"/>
      <c r="AH8198" s="419"/>
      <c r="AI8198" s="419"/>
      <c r="AJ8198" s="419"/>
      <c r="AL8198" s="419"/>
      <c r="AM8198" s="419"/>
      <c r="AN8198" s="403"/>
      <c r="AO8198" s="419"/>
      <c r="AP8198" s="419"/>
      <c r="AQ8198" s="419"/>
      <c r="AR8198" s="419"/>
      <c r="AS8198" s="419"/>
      <c r="AT8198" s="419"/>
      <c r="AU8198" s="419"/>
      <c r="AV8198" s="419"/>
      <c r="AX8198" s="419"/>
      <c r="AY8198" s="419"/>
      <c r="AZ8198" s="419"/>
      <c r="BB8198" s="419"/>
      <c r="BC8198" s="419"/>
      <c r="BD8198" s="419"/>
      <c r="BF8198" s="419"/>
      <c r="BG8198" s="419"/>
      <c r="BH8198" s="419"/>
      <c r="BJ8198" s="419"/>
      <c r="BK8198" s="419"/>
      <c r="BL8198" s="419"/>
      <c r="BN8198" s="419"/>
      <c r="BO8198" s="419"/>
      <c r="BP8198" s="419"/>
      <c r="BR8198" s="419"/>
      <c r="BS8198" s="419"/>
      <c r="BT8198" s="419"/>
      <c r="BV8198" s="419"/>
      <c r="BW8198" s="419"/>
      <c r="BX8198" s="397"/>
      <c r="BZ8198" s="449"/>
      <c r="CB8198" s="419"/>
      <c r="CC8198" s="419"/>
      <c r="CD8198" s="419"/>
      <c r="CF8198" s="419"/>
      <c r="CG8198" s="419"/>
      <c r="CH8198" s="419"/>
    </row>
    <row r="8199" spans="3:86" ht="21" thickBot="1">
      <c r="C8199" s="425"/>
      <c r="P8199" s="431"/>
      <c r="R8199" s="419"/>
      <c r="S8199" s="446"/>
      <c r="T8199" s="419"/>
      <c r="V8199" s="196"/>
      <c r="W8199" s="419"/>
      <c r="X8199" s="419"/>
      <c r="Z8199" s="419"/>
      <c r="AA8199" s="419"/>
      <c r="AB8199" s="419"/>
      <c r="AD8199" s="419"/>
      <c r="AE8199" s="419"/>
      <c r="AF8199" s="419"/>
      <c r="AH8199" s="419"/>
      <c r="AI8199" s="419"/>
      <c r="AJ8199" s="419"/>
      <c r="AL8199" s="419"/>
      <c r="AM8199" s="419"/>
      <c r="AN8199" s="403"/>
      <c r="AO8199" s="419"/>
      <c r="AP8199" s="419"/>
      <c r="AQ8199" s="419"/>
      <c r="AR8199" s="419"/>
      <c r="AS8199" s="419"/>
      <c r="AT8199" s="419"/>
      <c r="AU8199" s="419"/>
      <c r="AV8199" s="419"/>
      <c r="AX8199" s="419"/>
      <c r="AY8199" s="419"/>
      <c r="AZ8199" s="419"/>
      <c r="BB8199" s="419"/>
      <c r="BC8199" s="419"/>
      <c r="BD8199" s="419"/>
      <c r="BF8199" s="419"/>
      <c r="BG8199" s="419"/>
      <c r="BH8199" s="419"/>
      <c r="BJ8199" s="419"/>
      <c r="BK8199" s="419"/>
      <c r="BL8199" s="419"/>
      <c r="BN8199" s="419"/>
      <c r="BO8199" s="419"/>
      <c r="BP8199" s="419"/>
      <c r="BR8199" s="419"/>
      <c r="BS8199" s="419"/>
      <c r="BT8199" s="419"/>
      <c r="BV8199" s="419"/>
      <c r="BW8199" s="419"/>
      <c r="BX8199" s="397"/>
      <c r="BZ8199" s="449"/>
      <c r="CB8199" s="419"/>
      <c r="CC8199" s="419"/>
      <c r="CD8199" s="419"/>
      <c r="CF8199" s="419"/>
      <c r="CG8199" s="419"/>
      <c r="CH8199" s="419"/>
    </row>
    <row r="8200" spans="3:86" ht="21" thickBot="1">
      <c r="C8200" s="425"/>
      <c r="P8200" s="431"/>
      <c r="R8200" s="419"/>
      <c r="S8200" s="446"/>
      <c r="T8200" s="419"/>
      <c r="V8200" s="196"/>
      <c r="W8200" s="419"/>
      <c r="X8200" s="419"/>
      <c r="Z8200" s="419"/>
      <c r="AA8200" s="419"/>
      <c r="AB8200" s="419"/>
      <c r="AD8200" s="419"/>
      <c r="AE8200" s="419"/>
      <c r="AF8200" s="419"/>
      <c r="AH8200" s="419"/>
      <c r="AI8200" s="419"/>
      <c r="AJ8200" s="419"/>
      <c r="AL8200" s="419"/>
      <c r="AM8200" s="419"/>
      <c r="AN8200" s="403"/>
      <c r="AO8200" s="419"/>
      <c r="AP8200" s="419"/>
      <c r="AQ8200" s="419"/>
      <c r="AR8200" s="419"/>
      <c r="AS8200" s="419"/>
      <c r="AT8200" s="419"/>
      <c r="AU8200" s="419"/>
      <c r="AV8200" s="419"/>
      <c r="AX8200" s="419"/>
      <c r="AY8200" s="419"/>
      <c r="AZ8200" s="419"/>
      <c r="BB8200" s="419"/>
      <c r="BC8200" s="419"/>
      <c r="BD8200" s="419"/>
      <c r="BF8200" s="419"/>
      <c r="BG8200" s="419"/>
      <c r="BH8200" s="419"/>
      <c r="BJ8200" s="419"/>
      <c r="BK8200" s="419"/>
      <c r="BL8200" s="419"/>
      <c r="BN8200" s="419"/>
      <c r="BO8200" s="419"/>
      <c r="BP8200" s="419"/>
      <c r="BR8200" s="419"/>
      <c r="BS8200" s="419"/>
      <c r="BT8200" s="419"/>
      <c r="BV8200" s="419"/>
      <c r="BW8200" s="419"/>
      <c r="BX8200" s="397"/>
      <c r="BZ8200" s="449"/>
      <c r="CB8200" s="419"/>
      <c r="CC8200" s="419"/>
      <c r="CD8200" s="419"/>
      <c r="CF8200" s="419"/>
      <c r="CG8200" s="419"/>
      <c r="CH8200" s="419"/>
    </row>
    <row r="8201" spans="3:86" ht="21" thickBot="1">
      <c r="C8201" s="425"/>
      <c r="P8201" s="431"/>
      <c r="R8201" s="419"/>
      <c r="S8201" s="446"/>
      <c r="T8201" s="419"/>
      <c r="V8201" s="196"/>
      <c r="W8201" s="419"/>
      <c r="X8201" s="419"/>
      <c r="Z8201" s="419"/>
      <c r="AA8201" s="419"/>
      <c r="AB8201" s="419"/>
      <c r="AD8201" s="419"/>
      <c r="AE8201" s="419"/>
      <c r="AF8201" s="419"/>
      <c r="AH8201" s="419"/>
      <c r="AI8201" s="419"/>
      <c r="AJ8201" s="419"/>
      <c r="AL8201" s="419"/>
      <c r="AM8201" s="419"/>
      <c r="AN8201" s="403"/>
      <c r="AO8201" s="419"/>
      <c r="AP8201" s="419"/>
      <c r="AQ8201" s="419"/>
      <c r="AR8201" s="419"/>
      <c r="AS8201" s="419"/>
      <c r="AT8201" s="419"/>
      <c r="AU8201" s="419"/>
      <c r="AV8201" s="419"/>
      <c r="AX8201" s="419"/>
      <c r="AY8201" s="419"/>
      <c r="AZ8201" s="419"/>
      <c r="BB8201" s="419"/>
      <c r="BC8201" s="419"/>
      <c r="BD8201" s="419"/>
      <c r="BF8201" s="419"/>
      <c r="BG8201" s="419"/>
      <c r="BH8201" s="419"/>
      <c r="BJ8201" s="419"/>
      <c r="BK8201" s="419"/>
      <c r="BL8201" s="419"/>
      <c r="BN8201" s="419"/>
      <c r="BO8201" s="419"/>
      <c r="BP8201" s="419"/>
      <c r="BR8201" s="419"/>
      <c r="BS8201" s="419"/>
      <c r="BT8201" s="419"/>
      <c r="BV8201" s="419"/>
      <c r="BW8201" s="419"/>
      <c r="BX8201" s="397"/>
      <c r="BZ8201" s="449"/>
      <c r="CB8201" s="419"/>
      <c r="CC8201" s="419"/>
      <c r="CD8201" s="419"/>
      <c r="CF8201" s="419"/>
      <c r="CG8201" s="419"/>
      <c r="CH8201" s="419"/>
    </row>
    <row r="8202" spans="3:86" ht="21" thickBot="1">
      <c r="C8202" s="425"/>
      <c r="P8202" s="431"/>
      <c r="R8202" s="419"/>
      <c r="S8202" s="446"/>
      <c r="T8202" s="419"/>
      <c r="V8202" s="196"/>
      <c r="W8202" s="419"/>
      <c r="X8202" s="419"/>
      <c r="Z8202" s="419"/>
      <c r="AA8202" s="419"/>
      <c r="AB8202" s="419"/>
      <c r="AD8202" s="419"/>
      <c r="AE8202" s="419"/>
      <c r="AF8202" s="419"/>
      <c r="AH8202" s="419"/>
      <c r="AI8202" s="419"/>
      <c r="AJ8202" s="419"/>
      <c r="AL8202" s="419"/>
      <c r="AM8202" s="419"/>
      <c r="AN8202" s="403"/>
      <c r="AO8202" s="419"/>
      <c r="AP8202" s="419"/>
      <c r="AQ8202" s="419"/>
      <c r="AR8202" s="419"/>
      <c r="AS8202" s="419"/>
      <c r="AT8202" s="419"/>
      <c r="AU8202" s="419"/>
      <c r="AV8202" s="419"/>
      <c r="AX8202" s="419"/>
      <c r="AY8202" s="419"/>
      <c r="AZ8202" s="419"/>
      <c r="BB8202" s="419"/>
      <c r="BC8202" s="419"/>
      <c r="BD8202" s="419"/>
      <c r="BF8202" s="419"/>
      <c r="BG8202" s="419"/>
      <c r="BH8202" s="419"/>
      <c r="BJ8202" s="419"/>
      <c r="BK8202" s="419"/>
      <c r="BL8202" s="419"/>
      <c r="BN8202" s="419"/>
      <c r="BO8202" s="419"/>
      <c r="BP8202" s="419"/>
      <c r="BR8202" s="419"/>
      <c r="BS8202" s="419"/>
      <c r="BT8202" s="419"/>
      <c r="BV8202" s="419"/>
      <c r="BW8202" s="419"/>
      <c r="BX8202" s="397"/>
      <c r="BZ8202" s="449"/>
      <c r="CB8202" s="419"/>
      <c r="CC8202" s="419"/>
      <c r="CD8202" s="419"/>
      <c r="CF8202" s="419"/>
      <c r="CG8202" s="419"/>
      <c r="CH8202" s="419"/>
    </row>
    <row r="8203" spans="3:86" ht="21" thickBot="1">
      <c r="C8203" s="425"/>
      <c r="P8203" s="431"/>
      <c r="R8203" s="419"/>
      <c r="S8203" s="446"/>
      <c r="T8203" s="419"/>
      <c r="V8203" s="196"/>
      <c r="W8203" s="419"/>
      <c r="X8203" s="419"/>
      <c r="Z8203" s="419"/>
      <c r="AA8203" s="419"/>
      <c r="AB8203" s="419"/>
      <c r="AD8203" s="419"/>
      <c r="AE8203" s="419"/>
      <c r="AF8203" s="419"/>
      <c r="AH8203" s="419"/>
      <c r="AI8203" s="419"/>
      <c r="AJ8203" s="419"/>
      <c r="AL8203" s="419"/>
      <c r="AM8203" s="419"/>
      <c r="AN8203" s="403"/>
      <c r="AO8203" s="419"/>
      <c r="AP8203" s="419"/>
      <c r="AQ8203" s="419"/>
      <c r="AR8203" s="419"/>
      <c r="AS8203" s="419"/>
      <c r="AT8203" s="419"/>
      <c r="AU8203" s="419"/>
      <c r="AV8203" s="419"/>
      <c r="AX8203" s="419"/>
      <c r="AY8203" s="419"/>
      <c r="AZ8203" s="419"/>
      <c r="BB8203" s="419"/>
      <c r="BC8203" s="419"/>
      <c r="BD8203" s="419"/>
      <c r="BF8203" s="419"/>
      <c r="BG8203" s="419"/>
      <c r="BH8203" s="419"/>
      <c r="BJ8203" s="419"/>
      <c r="BK8203" s="419"/>
      <c r="BL8203" s="419"/>
      <c r="BN8203" s="419"/>
      <c r="BO8203" s="419"/>
      <c r="BP8203" s="419"/>
      <c r="BR8203" s="419"/>
      <c r="BS8203" s="419"/>
      <c r="BT8203" s="419"/>
      <c r="BV8203" s="419"/>
      <c r="BW8203" s="419"/>
      <c r="BX8203" s="397"/>
      <c r="BZ8203" s="449"/>
      <c r="CB8203" s="419"/>
      <c r="CC8203" s="419"/>
      <c r="CD8203" s="419"/>
      <c r="CF8203" s="419"/>
      <c r="CG8203" s="419"/>
      <c r="CH8203" s="419"/>
    </row>
    <row r="8204" spans="3:86" ht="21" thickBot="1">
      <c r="C8204" s="425"/>
      <c r="P8204" s="431"/>
      <c r="R8204" s="419"/>
      <c r="S8204" s="446"/>
      <c r="T8204" s="419"/>
      <c r="V8204" s="196"/>
      <c r="W8204" s="419"/>
      <c r="X8204" s="419"/>
      <c r="Z8204" s="419"/>
      <c r="AA8204" s="419"/>
      <c r="AB8204" s="419"/>
      <c r="AD8204" s="419"/>
      <c r="AE8204" s="419"/>
      <c r="AF8204" s="419"/>
      <c r="AH8204" s="419"/>
      <c r="AI8204" s="419"/>
      <c r="AJ8204" s="419"/>
      <c r="AL8204" s="419"/>
      <c r="AM8204" s="419"/>
      <c r="AN8204" s="403"/>
      <c r="AO8204" s="419"/>
      <c r="AP8204" s="419"/>
      <c r="AQ8204" s="419"/>
      <c r="AR8204" s="419"/>
      <c r="AS8204" s="419"/>
      <c r="AT8204" s="419"/>
      <c r="AU8204" s="419"/>
      <c r="AV8204" s="419"/>
      <c r="AX8204" s="419"/>
      <c r="AY8204" s="419"/>
      <c r="AZ8204" s="419"/>
      <c r="BB8204" s="419"/>
      <c r="BC8204" s="419"/>
      <c r="BD8204" s="419"/>
      <c r="BF8204" s="419"/>
      <c r="BG8204" s="419"/>
      <c r="BH8204" s="419"/>
      <c r="BJ8204" s="419"/>
      <c r="BK8204" s="419"/>
      <c r="BL8204" s="419"/>
      <c r="BN8204" s="419"/>
      <c r="BO8204" s="419"/>
      <c r="BP8204" s="419"/>
      <c r="BR8204" s="419"/>
      <c r="BS8204" s="419"/>
      <c r="BT8204" s="419"/>
      <c r="BV8204" s="419"/>
      <c r="BW8204" s="419"/>
      <c r="BX8204" s="397"/>
      <c r="BZ8204" s="449"/>
      <c r="CB8204" s="419"/>
      <c r="CC8204" s="419"/>
      <c r="CD8204" s="419"/>
      <c r="CF8204" s="419"/>
      <c r="CG8204" s="419"/>
      <c r="CH8204" s="419"/>
    </row>
    <row r="8205" spans="3:86" ht="21" thickBot="1">
      <c r="C8205" s="425"/>
      <c r="P8205" s="431"/>
      <c r="R8205" s="419"/>
      <c r="S8205" s="446"/>
      <c r="T8205" s="419"/>
      <c r="V8205" s="196"/>
      <c r="W8205" s="419"/>
      <c r="X8205" s="419"/>
      <c r="Z8205" s="419"/>
      <c r="AA8205" s="419"/>
      <c r="AB8205" s="419"/>
      <c r="AD8205" s="419"/>
      <c r="AE8205" s="419"/>
      <c r="AF8205" s="419"/>
      <c r="AH8205" s="419"/>
      <c r="AI8205" s="419"/>
      <c r="AJ8205" s="419"/>
      <c r="AL8205" s="419"/>
      <c r="AM8205" s="419"/>
      <c r="AN8205" s="403"/>
      <c r="AO8205" s="419"/>
      <c r="AP8205" s="419"/>
      <c r="AQ8205" s="419"/>
      <c r="AR8205" s="419"/>
      <c r="AS8205" s="419"/>
      <c r="AT8205" s="419"/>
      <c r="AU8205" s="419"/>
      <c r="AV8205" s="419"/>
      <c r="AX8205" s="419"/>
      <c r="AY8205" s="419"/>
      <c r="AZ8205" s="419"/>
      <c r="BB8205" s="419"/>
      <c r="BC8205" s="419"/>
      <c r="BD8205" s="419"/>
      <c r="BF8205" s="419"/>
      <c r="BG8205" s="419"/>
      <c r="BH8205" s="419"/>
      <c r="BJ8205" s="419"/>
      <c r="BK8205" s="419"/>
      <c r="BL8205" s="419"/>
      <c r="BN8205" s="419"/>
      <c r="BO8205" s="419"/>
      <c r="BP8205" s="419"/>
      <c r="BR8205" s="419"/>
      <c r="BS8205" s="419"/>
      <c r="BT8205" s="419"/>
      <c r="BV8205" s="419"/>
      <c r="BW8205" s="419"/>
      <c r="BX8205" s="397"/>
      <c r="BZ8205" s="449"/>
      <c r="CB8205" s="419"/>
      <c r="CC8205" s="419"/>
      <c r="CD8205" s="419"/>
      <c r="CF8205" s="419"/>
      <c r="CG8205" s="419"/>
      <c r="CH8205" s="419"/>
    </row>
    <row r="8206" spans="3:86" ht="21" thickBot="1">
      <c r="C8206" s="425"/>
      <c r="P8206" s="431"/>
      <c r="R8206" s="419"/>
      <c r="S8206" s="446"/>
      <c r="T8206" s="419"/>
      <c r="V8206" s="196"/>
      <c r="W8206" s="419"/>
      <c r="X8206" s="419"/>
      <c r="Z8206" s="419"/>
      <c r="AA8206" s="419"/>
      <c r="AB8206" s="419"/>
      <c r="AD8206" s="419"/>
      <c r="AE8206" s="419"/>
      <c r="AF8206" s="419"/>
      <c r="AH8206" s="419"/>
      <c r="AI8206" s="419"/>
      <c r="AJ8206" s="419"/>
      <c r="AL8206" s="419"/>
      <c r="AM8206" s="419"/>
      <c r="AN8206" s="403"/>
      <c r="AO8206" s="419"/>
      <c r="AP8206" s="419"/>
      <c r="AQ8206" s="419"/>
      <c r="AR8206" s="419"/>
      <c r="AS8206" s="419"/>
      <c r="AT8206" s="419"/>
      <c r="AU8206" s="419"/>
      <c r="AV8206" s="419"/>
      <c r="AX8206" s="419"/>
      <c r="AY8206" s="419"/>
      <c r="AZ8206" s="419"/>
      <c r="BB8206" s="419"/>
      <c r="BC8206" s="419"/>
      <c r="BD8206" s="419"/>
      <c r="BF8206" s="419"/>
      <c r="BG8206" s="419"/>
      <c r="BH8206" s="419"/>
      <c r="BJ8206" s="419"/>
      <c r="BK8206" s="419"/>
      <c r="BL8206" s="419"/>
      <c r="BN8206" s="419"/>
      <c r="BO8206" s="419"/>
      <c r="BP8206" s="419"/>
      <c r="BR8206" s="419"/>
      <c r="BS8206" s="419"/>
      <c r="BT8206" s="419"/>
      <c r="BV8206" s="419"/>
      <c r="BW8206" s="419"/>
      <c r="BX8206" s="397"/>
      <c r="BZ8206" s="449"/>
      <c r="CB8206" s="419"/>
      <c r="CC8206" s="419"/>
      <c r="CD8206" s="419"/>
      <c r="CF8206" s="419"/>
      <c r="CG8206" s="419"/>
      <c r="CH8206" s="419"/>
    </row>
    <row r="8207" spans="3:86" ht="21" thickBot="1">
      <c r="C8207" s="425"/>
      <c r="P8207" s="431"/>
      <c r="R8207" s="419"/>
      <c r="S8207" s="446"/>
      <c r="T8207" s="419"/>
      <c r="V8207" s="196"/>
      <c r="W8207" s="419"/>
      <c r="X8207" s="419"/>
      <c r="Z8207" s="419"/>
      <c r="AA8207" s="419"/>
      <c r="AB8207" s="419"/>
      <c r="AD8207" s="419"/>
      <c r="AE8207" s="419"/>
      <c r="AF8207" s="419"/>
      <c r="AH8207" s="419"/>
      <c r="AI8207" s="419"/>
      <c r="AJ8207" s="419"/>
      <c r="AL8207" s="419"/>
      <c r="AM8207" s="419"/>
      <c r="AN8207" s="403"/>
      <c r="AO8207" s="419"/>
      <c r="AP8207" s="419"/>
      <c r="AQ8207" s="419"/>
      <c r="AR8207" s="419"/>
      <c r="AS8207" s="419"/>
      <c r="AT8207" s="419"/>
      <c r="AU8207" s="419"/>
      <c r="AV8207" s="419"/>
      <c r="AX8207" s="419"/>
      <c r="AY8207" s="419"/>
      <c r="AZ8207" s="419"/>
      <c r="BB8207" s="419"/>
      <c r="BC8207" s="419"/>
      <c r="BD8207" s="419"/>
      <c r="BF8207" s="419"/>
      <c r="BG8207" s="419"/>
      <c r="BH8207" s="419"/>
      <c r="BJ8207" s="419"/>
      <c r="BK8207" s="419"/>
      <c r="BL8207" s="419"/>
      <c r="BN8207" s="419"/>
      <c r="BO8207" s="419"/>
      <c r="BP8207" s="419"/>
      <c r="BR8207" s="419"/>
      <c r="BS8207" s="419"/>
      <c r="BT8207" s="419"/>
      <c r="BV8207" s="419"/>
      <c r="BW8207" s="419"/>
      <c r="BX8207" s="397"/>
      <c r="BZ8207" s="449"/>
      <c r="CB8207" s="419"/>
      <c r="CC8207" s="419"/>
      <c r="CD8207" s="419"/>
      <c r="CF8207" s="419"/>
      <c r="CG8207" s="419"/>
      <c r="CH8207" s="419"/>
    </row>
    <row r="8208" spans="3:86" ht="21" thickBot="1">
      <c r="C8208" s="425"/>
      <c r="P8208" s="431"/>
      <c r="R8208" s="419"/>
      <c r="S8208" s="446"/>
      <c r="T8208" s="419"/>
      <c r="V8208" s="196"/>
      <c r="W8208" s="419"/>
      <c r="X8208" s="419"/>
      <c r="Z8208" s="419"/>
      <c r="AA8208" s="419"/>
      <c r="AB8208" s="419"/>
      <c r="AD8208" s="419"/>
      <c r="AE8208" s="419"/>
      <c r="AF8208" s="419"/>
      <c r="AH8208" s="419"/>
      <c r="AI8208" s="419"/>
      <c r="AJ8208" s="419"/>
      <c r="AL8208" s="419"/>
      <c r="AM8208" s="419"/>
      <c r="AN8208" s="403"/>
      <c r="AO8208" s="419"/>
      <c r="AP8208" s="419"/>
      <c r="AQ8208" s="419"/>
      <c r="AR8208" s="419"/>
      <c r="AS8208" s="419"/>
      <c r="AT8208" s="419"/>
      <c r="AU8208" s="419"/>
      <c r="AV8208" s="419"/>
      <c r="AX8208" s="419"/>
      <c r="AY8208" s="419"/>
      <c r="AZ8208" s="419"/>
      <c r="BB8208" s="419"/>
      <c r="BC8208" s="419"/>
      <c r="BD8208" s="419"/>
      <c r="BF8208" s="419"/>
      <c r="BG8208" s="419"/>
      <c r="BH8208" s="419"/>
      <c r="BJ8208" s="419"/>
      <c r="BK8208" s="419"/>
      <c r="BL8208" s="419"/>
      <c r="BN8208" s="419"/>
      <c r="BO8208" s="419"/>
      <c r="BP8208" s="419"/>
      <c r="BR8208" s="419"/>
      <c r="BS8208" s="419"/>
      <c r="BT8208" s="419"/>
      <c r="BV8208" s="419"/>
      <c r="BW8208" s="419"/>
      <c r="BX8208" s="397"/>
      <c r="BZ8208" s="449"/>
      <c r="CB8208" s="419"/>
      <c r="CC8208" s="419"/>
      <c r="CD8208" s="419"/>
      <c r="CF8208" s="419"/>
      <c r="CG8208" s="419"/>
      <c r="CH8208" s="419"/>
    </row>
    <row r="8209" spans="3:86" ht="21" thickBot="1">
      <c r="C8209" s="425"/>
      <c r="P8209" s="431"/>
      <c r="R8209" s="419"/>
      <c r="S8209" s="446"/>
      <c r="T8209" s="419"/>
      <c r="V8209" s="196"/>
      <c r="W8209" s="419"/>
      <c r="X8209" s="419"/>
      <c r="Z8209" s="419"/>
      <c r="AA8209" s="419"/>
      <c r="AB8209" s="419"/>
      <c r="AD8209" s="419"/>
      <c r="AE8209" s="419"/>
      <c r="AF8209" s="419"/>
      <c r="AH8209" s="419"/>
      <c r="AI8209" s="419"/>
      <c r="AJ8209" s="419"/>
      <c r="AL8209" s="419"/>
      <c r="AM8209" s="419"/>
      <c r="AN8209" s="403"/>
      <c r="AO8209" s="419"/>
      <c r="AP8209" s="419"/>
      <c r="AQ8209" s="419"/>
      <c r="AR8209" s="419"/>
      <c r="AS8209" s="419"/>
      <c r="AT8209" s="419"/>
      <c r="AU8209" s="419"/>
      <c r="AV8209" s="419"/>
      <c r="AX8209" s="419"/>
      <c r="AY8209" s="419"/>
      <c r="AZ8209" s="419"/>
      <c r="BB8209" s="419"/>
      <c r="BC8209" s="419"/>
      <c r="BD8209" s="419"/>
      <c r="BF8209" s="419"/>
      <c r="BG8209" s="419"/>
      <c r="BH8209" s="419"/>
      <c r="BJ8209" s="419"/>
      <c r="BK8209" s="419"/>
      <c r="BL8209" s="419"/>
      <c r="BN8209" s="419"/>
      <c r="BO8209" s="419"/>
      <c r="BP8209" s="419"/>
      <c r="BR8209" s="419"/>
      <c r="BS8209" s="419"/>
      <c r="BT8209" s="419"/>
      <c r="BV8209" s="419"/>
      <c r="BW8209" s="419"/>
      <c r="BX8209" s="397"/>
      <c r="BZ8209" s="449"/>
      <c r="CB8209" s="419"/>
      <c r="CC8209" s="419"/>
      <c r="CD8209" s="419"/>
      <c r="CF8209" s="419"/>
      <c r="CG8209" s="419"/>
      <c r="CH8209" s="419"/>
    </row>
    <row r="8210" spans="3:86" ht="21" thickBot="1">
      <c r="C8210" s="425"/>
      <c r="P8210" s="431"/>
      <c r="R8210" s="419"/>
      <c r="S8210" s="446"/>
      <c r="T8210" s="419"/>
      <c r="V8210" s="196"/>
      <c r="W8210" s="419"/>
      <c r="X8210" s="419"/>
      <c r="Z8210" s="419"/>
      <c r="AA8210" s="419"/>
      <c r="AB8210" s="419"/>
      <c r="AD8210" s="419"/>
      <c r="AE8210" s="419"/>
      <c r="AF8210" s="419"/>
      <c r="AH8210" s="419"/>
      <c r="AI8210" s="419"/>
      <c r="AJ8210" s="419"/>
      <c r="AL8210" s="419"/>
      <c r="AM8210" s="419"/>
      <c r="AN8210" s="403"/>
      <c r="AO8210" s="419"/>
      <c r="AP8210" s="419"/>
      <c r="AQ8210" s="419"/>
      <c r="AR8210" s="419"/>
      <c r="AS8210" s="419"/>
      <c r="AT8210" s="419"/>
      <c r="AU8210" s="419"/>
      <c r="AV8210" s="419"/>
      <c r="AX8210" s="419"/>
      <c r="AY8210" s="419"/>
      <c r="AZ8210" s="419"/>
      <c r="BB8210" s="419"/>
      <c r="BC8210" s="419"/>
      <c r="BD8210" s="419"/>
      <c r="BF8210" s="419"/>
      <c r="BG8210" s="419"/>
      <c r="BH8210" s="419"/>
      <c r="BJ8210" s="419"/>
      <c r="BK8210" s="419"/>
      <c r="BL8210" s="419"/>
      <c r="BN8210" s="419"/>
      <c r="BO8210" s="419"/>
      <c r="BP8210" s="419"/>
      <c r="BR8210" s="419"/>
      <c r="BS8210" s="419"/>
      <c r="BT8210" s="419"/>
      <c r="BV8210" s="419"/>
      <c r="BW8210" s="419"/>
      <c r="BX8210" s="397"/>
      <c r="BZ8210" s="449"/>
      <c r="CB8210" s="419"/>
      <c r="CC8210" s="419"/>
      <c r="CD8210" s="419"/>
      <c r="CF8210" s="419"/>
      <c r="CG8210" s="419"/>
      <c r="CH8210" s="419"/>
    </row>
    <row r="8211" spans="3:86" ht="21" thickBot="1">
      <c r="C8211" s="425"/>
      <c r="P8211" s="431"/>
      <c r="R8211" s="419"/>
      <c r="S8211" s="446"/>
      <c r="T8211" s="419"/>
      <c r="V8211" s="196"/>
      <c r="W8211" s="419"/>
      <c r="X8211" s="419"/>
      <c r="Z8211" s="419"/>
      <c r="AA8211" s="419"/>
      <c r="AB8211" s="419"/>
      <c r="AD8211" s="419"/>
      <c r="AE8211" s="419"/>
      <c r="AF8211" s="419"/>
      <c r="AH8211" s="419"/>
      <c r="AI8211" s="419"/>
      <c r="AJ8211" s="419"/>
      <c r="AL8211" s="419"/>
      <c r="AM8211" s="419"/>
      <c r="AN8211" s="403"/>
      <c r="AO8211" s="419"/>
      <c r="AP8211" s="419"/>
      <c r="AQ8211" s="419"/>
      <c r="AR8211" s="419"/>
      <c r="AS8211" s="419"/>
      <c r="AT8211" s="419"/>
      <c r="AU8211" s="419"/>
      <c r="AV8211" s="419"/>
      <c r="AX8211" s="419"/>
      <c r="AY8211" s="419"/>
      <c r="AZ8211" s="419"/>
      <c r="BB8211" s="419"/>
      <c r="BC8211" s="419"/>
      <c r="BD8211" s="419"/>
      <c r="BF8211" s="419"/>
      <c r="BG8211" s="419"/>
      <c r="BH8211" s="419"/>
      <c r="BJ8211" s="419"/>
      <c r="BK8211" s="419"/>
      <c r="BL8211" s="419"/>
      <c r="BN8211" s="419"/>
      <c r="BO8211" s="419"/>
      <c r="BP8211" s="419"/>
      <c r="BR8211" s="419"/>
      <c r="BS8211" s="419"/>
      <c r="BT8211" s="419"/>
      <c r="BV8211" s="419"/>
      <c r="BW8211" s="419"/>
      <c r="BX8211" s="397"/>
      <c r="BZ8211" s="449"/>
      <c r="CB8211" s="419"/>
      <c r="CC8211" s="419"/>
      <c r="CD8211" s="419"/>
      <c r="CF8211" s="419"/>
      <c r="CG8211" s="419"/>
      <c r="CH8211" s="419"/>
    </row>
    <row r="8212" spans="3:86" ht="21" thickBot="1">
      <c r="C8212" s="425"/>
      <c r="P8212" s="431"/>
      <c r="R8212" s="419"/>
      <c r="S8212" s="446"/>
      <c r="T8212" s="419"/>
      <c r="V8212" s="196"/>
      <c r="W8212" s="419"/>
      <c r="X8212" s="419"/>
      <c r="Z8212" s="419"/>
      <c r="AA8212" s="419"/>
      <c r="AB8212" s="419"/>
      <c r="AD8212" s="419"/>
      <c r="AE8212" s="419"/>
      <c r="AF8212" s="419"/>
      <c r="AH8212" s="419"/>
      <c r="AI8212" s="419"/>
      <c r="AJ8212" s="419"/>
      <c r="AL8212" s="419"/>
      <c r="AM8212" s="419"/>
      <c r="AN8212" s="403"/>
      <c r="AO8212" s="419"/>
      <c r="AP8212" s="419"/>
      <c r="AQ8212" s="419"/>
      <c r="AR8212" s="419"/>
      <c r="AS8212" s="419"/>
      <c r="AT8212" s="419"/>
      <c r="AU8212" s="419"/>
      <c r="AV8212" s="419"/>
      <c r="AX8212" s="419"/>
      <c r="AY8212" s="419"/>
      <c r="AZ8212" s="419"/>
      <c r="BB8212" s="419"/>
      <c r="BC8212" s="419"/>
      <c r="BD8212" s="419"/>
      <c r="BF8212" s="419"/>
      <c r="BG8212" s="419"/>
      <c r="BH8212" s="419"/>
      <c r="BJ8212" s="419"/>
      <c r="BK8212" s="419"/>
      <c r="BL8212" s="419"/>
      <c r="BN8212" s="419"/>
      <c r="BO8212" s="419"/>
      <c r="BP8212" s="419"/>
      <c r="BR8212" s="419"/>
      <c r="BS8212" s="419"/>
      <c r="BT8212" s="419"/>
      <c r="BV8212" s="419"/>
      <c r="BW8212" s="419"/>
      <c r="BX8212" s="397"/>
      <c r="BZ8212" s="449"/>
      <c r="CB8212" s="419"/>
      <c r="CC8212" s="419"/>
      <c r="CD8212" s="419"/>
      <c r="CF8212" s="419"/>
      <c r="CG8212" s="419"/>
      <c r="CH8212" s="419"/>
    </row>
    <row r="8213" spans="3:86" ht="21" thickBot="1">
      <c r="C8213" s="425"/>
      <c r="P8213" s="431"/>
      <c r="R8213" s="419"/>
      <c r="S8213" s="446"/>
      <c r="T8213" s="419"/>
      <c r="V8213" s="196"/>
      <c r="W8213" s="419"/>
      <c r="X8213" s="419"/>
      <c r="Z8213" s="419"/>
      <c r="AA8213" s="419"/>
      <c r="AB8213" s="419"/>
      <c r="AD8213" s="419"/>
      <c r="AE8213" s="419"/>
      <c r="AF8213" s="419"/>
      <c r="AH8213" s="419"/>
      <c r="AI8213" s="419"/>
      <c r="AJ8213" s="419"/>
      <c r="AL8213" s="419"/>
      <c r="AM8213" s="419"/>
      <c r="AN8213" s="403"/>
      <c r="AO8213" s="419"/>
      <c r="AP8213" s="419"/>
      <c r="AQ8213" s="419"/>
      <c r="AR8213" s="419"/>
      <c r="AS8213" s="419"/>
      <c r="AT8213" s="419"/>
      <c r="AU8213" s="419"/>
      <c r="AV8213" s="419"/>
      <c r="AX8213" s="419"/>
      <c r="AY8213" s="419"/>
      <c r="AZ8213" s="419"/>
      <c r="BB8213" s="419"/>
      <c r="BC8213" s="419"/>
      <c r="BD8213" s="419"/>
      <c r="BF8213" s="419"/>
      <c r="BG8213" s="419"/>
      <c r="BH8213" s="419"/>
      <c r="BJ8213" s="419"/>
      <c r="BK8213" s="419"/>
      <c r="BL8213" s="419"/>
      <c r="BN8213" s="419"/>
      <c r="BO8213" s="419"/>
      <c r="BP8213" s="419"/>
      <c r="BR8213" s="419"/>
      <c r="BS8213" s="419"/>
      <c r="BT8213" s="419"/>
      <c r="BV8213" s="419"/>
      <c r="BW8213" s="419"/>
      <c r="BX8213" s="397"/>
      <c r="BZ8213" s="449"/>
      <c r="CB8213" s="419"/>
      <c r="CC8213" s="419"/>
      <c r="CD8213" s="419"/>
      <c r="CF8213" s="419"/>
      <c r="CG8213" s="419"/>
      <c r="CH8213" s="419"/>
    </row>
    <row r="8214" spans="3:86" ht="21" thickBot="1">
      <c r="C8214" s="425"/>
      <c r="P8214" s="431"/>
      <c r="R8214" s="419"/>
      <c r="S8214" s="446"/>
      <c r="T8214" s="419"/>
      <c r="V8214" s="196"/>
      <c r="W8214" s="419"/>
      <c r="X8214" s="419"/>
      <c r="Z8214" s="419"/>
      <c r="AA8214" s="419"/>
      <c r="AB8214" s="419"/>
      <c r="AD8214" s="419"/>
      <c r="AE8214" s="419"/>
      <c r="AF8214" s="419"/>
      <c r="AH8214" s="419"/>
      <c r="AI8214" s="419"/>
      <c r="AJ8214" s="419"/>
      <c r="AL8214" s="419"/>
      <c r="AM8214" s="419"/>
      <c r="AN8214" s="403"/>
      <c r="AO8214" s="419"/>
      <c r="AP8214" s="419"/>
      <c r="AQ8214" s="419"/>
      <c r="AR8214" s="419"/>
      <c r="AS8214" s="419"/>
      <c r="AT8214" s="419"/>
      <c r="AU8214" s="419"/>
      <c r="AV8214" s="419"/>
      <c r="AX8214" s="419"/>
      <c r="AY8214" s="419"/>
      <c r="AZ8214" s="419"/>
      <c r="BB8214" s="419"/>
      <c r="BC8214" s="419"/>
      <c r="BD8214" s="419"/>
      <c r="BF8214" s="419"/>
      <c r="BG8214" s="419"/>
      <c r="BH8214" s="419"/>
      <c r="BJ8214" s="419"/>
      <c r="BK8214" s="419"/>
      <c r="BL8214" s="419"/>
      <c r="BN8214" s="419"/>
      <c r="BO8214" s="419"/>
      <c r="BP8214" s="419"/>
      <c r="BR8214" s="419"/>
      <c r="BS8214" s="419"/>
      <c r="BT8214" s="419"/>
      <c r="BV8214" s="419"/>
      <c r="BW8214" s="419"/>
      <c r="BX8214" s="397"/>
      <c r="BZ8214" s="449"/>
      <c r="CB8214" s="419"/>
      <c r="CC8214" s="419"/>
      <c r="CD8214" s="419"/>
      <c r="CF8214" s="419"/>
      <c r="CG8214" s="419"/>
      <c r="CH8214" s="419"/>
    </row>
    <row r="8215" spans="3:86" ht="21" thickBot="1">
      <c r="C8215" s="425"/>
      <c r="P8215" s="431"/>
      <c r="R8215" s="419"/>
      <c r="S8215" s="446"/>
      <c r="T8215" s="419"/>
      <c r="V8215" s="196"/>
      <c r="W8215" s="419"/>
      <c r="X8215" s="419"/>
      <c r="Z8215" s="419"/>
      <c r="AA8215" s="419"/>
      <c r="AB8215" s="419"/>
      <c r="AD8215" s="419"/>
      <c r="AE8215" s="419"/>
      <c r="AF8215" s="419"/>
      <c r="AH8215" s="419"/>
      <c r="AI8215" s="419"/>
      <c r="AJ8215" s="419"/>
      <c r="AL8215" s="419"/>
      <c r="AM8215" s="419"/>
      <c r="AN8215" s="403"/>
      <c r="AO8215" s="419"/>
      <c r="AP8215" s="419"/>
      <c r="AQ8215" s="419"/>
      <c r="AR8215" s="419"/>
      <c r="AS8215" s="419"/>
      <c r="AT8215" s="419"/>
      <c r="AU8215" s="419"/>
      <c r="AV8215" s="419"/>
      <c r="AX8215" s="419"/>
      <c r="AY8215" s="419"/>
      <c r="AZ8215" s="419"/>
      <c r="BB8215" s="419"/>
      <c r="BC8215" s="419"/>
      <c r="BD8215" s="419"/>
      <c r="BF8215" s="419"/>
      <c r="BG8215" s="419"/>
      <c r="BH8215" s="419"/>
      <c r="BJ8215" s="419"/>
      <c r="BK8215" s="419"/>
      <c r="BL8215" s="419"/>
      <c r="BN8215" s="419"/>
      <c r="BO8215" s="419"/>
      <c r="BP8215" s="419"/>
      <c r="BR8215" s="419"/>
      <c r="BS8215" s="419"/>
      <c r="BT8215" s="419"/>
      <c r="BV8215" s="419"/>
      <c r="BW8215" s="419"/>
      <c r="BX8215" s="397"/>
      <c r="BZ8215" s="449"/>
      <c r="CB8215" s="419"/>
      <c r="CC8215" s="419"/>
      <c r="CD8215" s="419"/>
      <c r="CF8215" s="419"/>
      <c r="CG8215" s="419"/>
      <c r="CH8215" s="419"/>
    </row>
    <row r="8216" spans="3:86" ht="21" thickBot="1">
      <c r="C8216" s="425"/>
      <c r="P8216" s="431"/>
      <c r="R8216" s="419"/>
      <c r="S8216" s="446"/>
      <c r="T8216" s="419"/>
      <c r="V8216" s="196"/>
      <c r="W8216" s="419"/>
      <c r="X8216" s="419"/>
      <c r="Z8216" s="419"/>
      <c r="AA8216" s="419"/>
      <c r="AB8216" s="419"/>
      <c r="AD8216" s="419"/>
      <c r="AE8216" s="419"/>
      <c r="AF8216" s="419"/>
      <c r="AH8216" s="419"/>
      <c r="AI8216" s="419"/>
      <c r="AJ8216" s="419"/>
      <c r="AL8216" s="419"/>
      <c r="AM8216" s="419"/>
      <c r="AN8216" s="403"/>
      <c r="AO8216" s="419"/>
      <c r="AP8216" s="419"/>
      <c r="AQ8216" s="419"/>
      <c r="AR8216" s="419"/>
      <c r="AS8216" s="419"/>
      <c r="AT8216" s="419"/>
      <c r="AU8216" s="419"/>
      <c r="AV8216" s="419"/>
      <c r="AX8216" s="419"/>
      <c r="AY8216" s="419"/>
      <c r="AZ8216" s="419"/>
      <c r="BB8216" s="419"/>
      <c r="BC8216" s="419"/>
      <c r="BD8216" s="419"/>
      <c r="BF8216" s="419"/>
      <c r="BG8216" s="419"/>
      <c r="BH8216" s="419"/>
      <c r="BJ8216" s="419"/>
      <c r="BK8216" s="419"/>
      <c r="BL8216" s="419"/>
      <c r="BN8216" s="419"/>
      <c r="BO8216" s="419"/>
      <c r="BP8216" s="419"/>
      <c r="BR8216" s="419"/>
      <c r="BS8216" s="419"/>
      <c r="BT8216" s="419"/>
      <c r="BV8216" s="419"/>
      <c r="BW8216" s="419"/>
      <c r="BX8216" s="397"/>
      <c r="BZ8216" s="449"/>
      <c r="CB8216" s="419"/>
      <c r="CC8216" s="419"/>
      <c r="CD8216" s="419"/>
      <c r="CF8216" s="419"/>
      <c r="CG8216" s="419"/>
      <c r="CH8216" s="419"/>
    </row>
    <row r="8217" spans="3:86" ht="21" thickBot="1">
      <c r="C8217" s="425"/>
      <c r="P8217" s="431"/>
      <c r="R8217" s="419"/>
      <c r="S8217" s="446"/>
      <c r="T8217" s="419"/>
      <c r="V8217" s="196"/>
      <c r="W8217" s="419"/>
      <c r="X8217" s="419"/>
      <c r="Z8217" s="419"/>
      <c r="AA8217" s="419"/>
      <c r="AB8217" s="419"/>
      <c r="AD8217" s="419"/>
      <c r="AE8217" s="419"/>
      <c r="AF8217" s="419"/>
      <c r="AH8217" s="419"/>
      <c r="AI8217" s="419"/>
      <c r="AJ8217" s="419"/>
      <c r="AL8217" s="419"/>
      <c r="AM8217" s="419"/>
      <c r="AN8217" s="403"/>
      <c r="AO8217" s="419"/>
      <c r="AP8217" s="419"/>
      <c r="AQ8217" s="419"/>
      <c r="AR8217" s="419"/>
      <c r="AS8217" s="419"/>
      <c r="AT8217" s="419"/>
      <c r="AU8217" s="419"/>
      <c r="AV8217" s="419"/>
      <c r="AX8217" s="419"/>
      <c r="AY8217" s="419"/>
      <c r="AZ8217" s="419"/>
      <c r="BB8217" s="419"/>
      <c r="BC8217" s="419"/>
      <c r="BD8217" s="419"/>
      <c r="BF8217" s="419"/>
      <c r="BG8217" s="419"/>
      <c r="BH8217" s="419"/>
      <c r="BJ8217" s="419"/>
      <c r="BK8217" s="419"/>
      <c r="BL8217" s="419"/>
      <c r="BN8217" s="419"/>
      <c r="BO8217" s="419"/>
      <c r="BP8217" s="419"/>
      <c r="BR8217" s="419"/>
      <c r="BS8217" s="419"/>
      <c r="BT8217" s="419"/>
      <c r="BV8217" s="419"/>
      <c r="BW8217" s="419"/>
      <c r="BX8217" s="397"/>
      <c r="BZ8217" s="449"/>
      <c r="CB8217" s="419"/>
      <c r="CC8217" s="419"/>
      <c r="CD8217" s="419"/>
      <c r="CF8217" s="419"/>
      <c r="CG8217" s="419"/>
      <c r="CH8217" s="419"/>
    </row>
    <row r="8218" spans="3:86" ht="21" thickBot="1">
      <c r="C8218" s="425"/>
      <c r="P8218" s="431"/>
      <c r="R8218" s="419"/>
      <c r="S8218" s="446"/>
      <c r="T8218" s="419"/>
      <c r="V8218" s="196"/>
      <c r="W8218" s="419"/>
      <c r="X8218" s="419"/>
      <c r="Z8218" s="419"/>
      <c r="AA8218" s="419"/>
      <c r="AB8218" s="419"/>
      <c r="AD8218" s="419"/>
      <c r="AE8218" s="419"/>
      <c r="AF8218" s="419"/>
      <c r="AH8218" s="419"/>
      <c r="AI8218" s="419"/>
      <c r="AJ8218" s="419"/>
      <c r="AL8218" s="419"/>
      <c r="AM8218" s="419"/>
      <c r="AN8218" s="403"/>
      <c r="AO8218" s="419"/>
      <c r="AP8218" s="419"/>
      <c r="AQ8218" s="419"/>
      <c r="AR8218" s="419"/>
      <c r="AS8218" s="419"/>
      <c r="AT8218" s="419"/>
      <c r="AU8218" s="419"/>
      <c r="AV8218" s="419"/>
      <c r="AX8218" s="419"/>
      <c r="AY8218" s="419"/>
      <c r="AZ8218" s="419"/>
      <c r="BB8218" s="419"/>
      <c r="BC8218" s="419"/>
      <c r="BD8218" s="419"/>
      <c r="BF8218" s="419"/>
      <c r="BG8218" s="419"/>
      <c r="BH8218" s="419"/>
      <c r="BJ8218" s="419"/>
      <c r="BK8218" s="419"/>
      <c r="BL8218" s="419"/>
      <c r="BN8218" s="419"/>
      <c r="BO8218" s="419"/>
      <c r="BP8218" s="419"/>
      <c r="BR8218" s="419"/>
      <c r="BS8218" s="419"/>
      <c r="BT8218" s="419"/>
      <c r="BV8218" s="419"/>
      <c r="BW8218" s="419"/>
      <c r="BX8218" s="397"/>
      <c r="BZ8218" s="449"/>
      <c r="CB8218" s="419"/>
      <c r="CC8218" s="419"/>
      <c r="CD8218" s="419"/>
      <c r="CF8218" s="419"/>
      <c r="CG8218" s="419"/>
      <c r="CH8218" s="419"/>
    </row>
    <row r="8219" spans="3:86" ht="21" thickBot="1">
      <c r="C8219" s="425"/>
      <c r="P8219" s="431"/>
      <c r="R8219" s="419"/>
      <c r="S8219" s="446"/>
      <c r="T8219" s="419"/>
      <c r="V8219" s="196"/>
      <c r="W8219" s="419"/>
      <c r="X8219" s="419"/>
      <c r="Z8219" s="419"/>
      <c r="AA8219" s="419"/>
      <c r="AB8219" s="419"/>
      <c r="AD8219" s="419"/>
      <c r="AE8219" s="419"/>
      <c r="AF8219" s="419"/>
      <c r="AH8219" s="419"/>
      <c r="AI8219" s="419"/>
      <c r="AJ8219" s="419"/>
      <c r="AL8219" s="419"/>
      <c r="AM8219" s="419"/>
      <c r="AN8219" s="403"/>
      <c r="AO8219" s="419"/>
      <c r="AP8219" s="419"/>
      <c r="AQ8219" s="419"/>
      <c r="AR8219" s="419"/>
      <c r="AS8219" s="419"/>
      <c r="AT8219" s="419"/>
      <c r="AU8219" s="419"/>
      <c r="AV8219" s="419"/>
      <c r="AX8219" s="419"/>
      <c r="AY8219" s="419"/>
      <c r="AZ8219" s="419"/>
      <c r="BB8219" s="419"/>
      <c r="BC8219" s="419"/>
      <c r="BD8219" s="419"/>
      <c r="BF8219" s="419"/>
      <c r="BG8219" s="419"/>
      <c r="BH8219" s="419"/>
      <c r="BJ8219" s="419"/>
      <c r="BK8219" s="419"/>
      <c r="BL8219" s="419"/>
      <c r="BN8219" s="419"/>
      <c r="BO8219" s="419"/>
      <c r="BP8219" s="419"/>
      <c r="BR8219" s="419"/>
      <c r="BS8219" s="419"/>
      <c r="BT8219" s="419"/>
      <c r="BV8219" s="419"/>
      <c r="BW8219" s="419"/>
      <c r="BX8219" s="397"/>
      <c r="BZ8219" s="449"/>
      <c r="CB8219" s="419"/>
      <c r="CC8219" s="419"/>
      <c r="CD8219" s="419"/>
      <c r="CF8219" s="419"/>
      <c r="CG8219" s="419"/>
      <c r="CH8219" s="419"/>
    </row>
    <row r="8220" spans="3:86" ht="21" thickBot="1">
      <c r="C8220" s="425"/>
      <c r="P8220" s="431"/>
      <c r="R8220" s="419"/>
      <c r="S8220" s="446"/>
      <c r="T8220" s="419"/>
      <c r="V8220" s="196"/>
      <c r="W8220" s="419"/>
      <c r="X8220" s="419"/>
      <c r="Z8220" s="419"/>
      <c r="AA8220" s="419"/>
      <c r="AB8220" s="419"/>
      <c r="AD8220" s="419"/>
      <c r="AE8220" s="419"/>
      <c r="AF8220" s="419"/>
      <c r="AH8220" s="419"/>
      <c r="AI8220" s="419"/>
      <c r="AJ8220" s="419"/>
      <c r="AL8220" s="419"/>
      <c r="AM8220" s="419"/>
      <c r="AN8220" s="403"/>
      <c r="AO8220" s="419"/>
      <c r="AP8220" s="419"/>
      <c r="AQ8220" s="419"/>
      <c r="AR8220" s="419"/>
      <c r="AS8220" s="419"/>
      <c r="AT8220" s="419"/>
      <c r="AU8220" s="419"/>
      <c r="AV8220" s="419"/>
      <c r="AX8220" s="419"/>
      <c r="AY8220" s="419"/>
      <c r="AZ8220" s="419"/>
      <c r="BB8220" s="419"/>
      <c r="BC8220" s="419"/>
      <c r="BD8220" s="419"/>
      <c r="BF8220" s="419"/>
      <c r="BG8220" s="419"/>
      <c r="BH8220" s="419"/>
      <c r="BJ8220" s="419"/>
      <c r="BK8220" s="419"/>
      <c r="BL8220" s="419"/>
      <c r="BN8220" s="419"/>
      <c r="BO8220" s="419"/>
      <c r="BP8220" s="419"/>
      <c r="BR8220" s="419"/>
      <c r="BS8220" s="419"/>
      <c r="BT8220" s="419"/>
      <c r="BV8220" s="419"/>
      <c r="BW8220" s="419"/>
      <c r="BX8220" s="397"/>
      <c r="BZ8220" s="449"/>
      <c r="CB8220" s="419"/>
      <c r="CC8220" s="419"/>
      <c r="CD8220" s="419"/>
      <c r="CF8220" s="419"/>
      <c r="CG8220" s="419"/>
      <c r="CH8220" s="419"/>
    </row>
    <row r="8221" spans="3:86" ht="21" thickBot="1">
      <c r="C8221" s="425"/>
      <c r="P8221" s="431"/>
      <c r="R8221" s="419"/>
      <c r="S8221" s="446"/>
      <c r="T8221" s="419"/>
      <c r="V8221" s="196"/>
      <c r="W8221" s="419"/>
      <c r="X8221" s="419"/>
      <c r="Z8221" s="419"/>
      <c r="AA8221" s="419"/>
      <c r="AB8221" s="419"/>
      <c r="AD8221" s="419"/>
      <c r="AE8221" s="419"/>
      <c r="AF8221" s="419"/>
      <c r="AH8221" s="419"/>
      <c r="AI8221" s="419"/>
      <c r="AJ8221" s="419"/>
      <c r="AL8221" s="419"/>
      <c r="AM8221" s="419"/>
      <c r="AN8221" s="403"/>
      <c r="AO8221" s="419"/>
      <c r="AP8221" s="419"/>
      <c r="AQ8221" s="419"/>
      <c r="AR8221" s="419"/>
      <c r="AS8221" s="419"/>
      <c r="AT8221" s="419"/>
      <c r="AU8221" s="419"/>
      <c r="AV8221" s="419"/>
      <c r="AX8221" s="419"/>
      <c r="AY8221" s="419"/>
      <c r="AZ8221" s="419"/>
      <c r="BB8221" s="419"/>
      <c r="BC8221" s="419"/>
      <c r="BD8221" s="419"/>
      <c r="BF8221" s="419"/>
      <c r="BG8221" s="419"/>
      <c r="BH8221" s="419"/>
      <c r="BJ8221" s="419"/>
      <c r="BK8221" s="419"/>
      <c r="BL8221" s="419"/>
      <c r="BN8221" s="419"/>
      <c r="BO8221" s="419"/>
      <c r="BP8221" s="419"/>
      <c r="BR8221" s="419"/>
      <c r="BS8221" s="419"/>
      <c r="BT8221" s="419"/>
      <c r="BV8221" s="419"/>
      <c r="BW8221" s="419"/>
      <c r="BX8221" s="397"/>
      <c r="BZ8221" s="449"/>
      <c r="CB8221" s="419"/>
      <c r="CC8221" s="419"/>
      <c r="CD8221" s="419"/>
      <c r="CF8221" s="419"/>
      <c r="CG8221" s="419"/>
      <c r="CH8221" s="419"/>
    </row>
    <row r="8222" spans="3:86" ht="21" thickBot="1">
      <c r="C8222" s="425"/>
      <c r="P8222" s="431"/>
      <c r="R8222" s="419"/>
      <c r="S8222" s="446"/>
      <c r="T8222" s="419"/>
      <c r="V8222" s="196"/>
      <c r="W8222" s="419"/>
      <c r="X8222" s="419"/>
      <c r="Z8222" s="419"/>
      <c r="AA8222" s="419"/>
      <c r="AB8222" s="419"/>
      <c r="AD8222" s="419"/>
      <c r="AE8222" s="419"/>
      <c r="AF8222" s="419"/>
      <c r="AH8222" s="419"/>
      <c r="AI8222" s="419"/>
      <c r="AJ8222" s="419"/>
      <c r="AL8222" s="419"/>
      <c r="AM8222" s="419"/>
      <c r="AN8222" s="403"/>
      <c r="AO8222" s="419"/>
      <c r="AP8222" s="419"/>
      <c r="AQ8222" s="419"/>
      <c r="AR8222" s="419"/>
      <c r="AS8222" s="419"/>
      <c r="AT8222" s="419"/>
      <c r="AU8222" s="419"/>
      <c r="AV8222" s="419"/>
      <c r="AX8222" s="419"/>
      <c r="AY8222" s="419"/>
      <c r="AZ8222" s="419"/>
      <c r="BB8222" s="419"/>
      <c r="BC8222" s="419"/>
      <c r="BD8222" s="419"/>
      <c r="BF8222" s="419"/>
      <c r="BG8222" s="419"/>
      <c r="BH8222" s="419"/>
      <c r="BJ8222" s="419"/>
      <c r="BK8222" s="419"/>
      <c r="BL8222" s="419"/>
      <c r="BN8222" s="419"/>
      <c r="BO8222" s="419"/>
      <c r="BP8222" s="419"/>
      <c r="BR8222" s="419"/>
      <c r="BS8222" s="419"/>
      <c r="BT8222" s="419"/>
      <c r="BV8222" s="419"/>
      <c r="BW8222" s="419"/>
      <c r="BX8222" s="397"/>
      <c r="BZ8222" s="449"/>
      <c r="CB8222" s="419"/>
      <c r="CC8222" s="419"/>
      <c r="CD8222" s="419"/>
      <c r="CF8222" s="419"/>
      <c r="CG8222" s="419"/>
      <c r="CH8222" s="419"/>
    </row>
    <row r="8223" spans="3:86" ht="21" thickBot="1">
      <c r="C8223" s="425"/>
      <c r="P8223" s="431"/>
      <c r="R8223" s="419"/>
      <c r="S8223" s="446"/>
      <c r="T8223" s="419"/>
      <c r="V8223" s="196"/>
      <c r="W8223" s="419"/>
      <c r="X8223" s="419"/>
      <c r="Z8223" s="419"/>
      <c r="AA8223" s="419"/>
      <c r="AB8223" s="419"/>
      <c r="AD8223" s="419"/>
      <c r="AE8223" s="419"/>
      <c r="AF8223" s="419"/>
      <c r="AH8223" s="419"/>
      <c r="AI8223" s="419"/>
      <c r="AJ8223" s="419"/>
      <c r="AL8223" s="419"/>
      <c r="AM8223" s="419"/>
      <c r="AN8223" s="403"/>
      <c r="AO8223" s="419"/>
      <c r="AP8223" s="419"/>
      <c r="AQ8223" s="419"/>
      <c r="AR8223" s="419"/>
      <c r="AS8223" s="419"/>
      <c r="AT8223" s="419"/>
      <c r="AU8223" s="419"/>
      <c r="AV8223" s="419"/>
      <c r="AX8223" s="419"/>
      <c r="AY8223" s="419"/>
      <c r="AZ8223" s="419"/>
      <c r="BB8223" s="419"/>
      <c r="BC8223" s="419"/>
      <c r="BD8223" s="419"/>
      <c r="BF8223" s="419"/>
      <c r="BG8223" s="419"/>
      <c r="BH8223" s="419"/>
      <c r="BJ8223" s="419"/>
      <c r="BK8223" s="419"/>
      <c r="BL8223" s="419"/>
      <c r="BN8223" s="419"/>
      <c r="BO8223" s="419"/>
      <c r="BP8223" s="419"/>
      <c r="BR8223" s="419"/>
      <c r="BS8223" s="419"/>
      <c r="BT8223" s="419"/>
      <c r="BV8223" s="419"/>
      <c r="BW8223" s="419"/>
      <c r="BX8223" s="397"/>
      <c r="BZ8223" s="449"/>
      <c r="CB8223" s="419"/>
      <c r="CC8223" s="419"/>
      <c r="CD8223" s="419"/>
      <c r="CF8223" s="419"/>
      <c r="CG8223" s="419"/>
      <c r="CH8223" s="419"/>
    </row>
    <row r="8224" spans="3:86" ht="21" thickBot="1">
      <c r="C8224" s="425"/>
      <c r="P8224" s="431"/>
      <c r="R8224" s="419"/>
      <c r="S8224" s="446"/>
      <c r="T8224" s="419"/>
      <c r="V8224" s="196"/>
      <c r="W8224" s="419"/>
      <c r="X8224" s="419"/>
      <c r="Z8224" s="419"/>
      <c r="AA8224" s="419"/>
      <c r="AB8224" s="419"/>
      <c r="AD8224" s="419"/>
      <c r="AE8224" s="419"/>
      <c r="AF8224" s="419"/>
      <c r="AH8224" s="419"/>
      <c r="AI8224" s="419"/>
      <c r="AJ8224" s="419"/>
      <c r="AL8224" s="419"/>
      <c r="AM8224" s="419"/>
      <c r="AN8224" s="403"/>
      <c r="AO8224" s="419"/>
      <c r="AP8224" s="419"/>
      <c r="AQ8224" s="419"/>
      <c r="AR8224" s="419"/>
      <c r="AS8224" s="419"/>
      <c r="AT8224" s="419"/>
      <c r="AU8224" s="419"/>
      <c r="AV8224" s="419"/>
      <c r="AX8224" s="419"/>
      <c r="AY8224" s="419"/>
      <c r="AZ8224" s="419"/>
      <c r="BB8224" s="419"/>
      <c r="BC8224" s="419"/>
      <c r="BD8224" s="419"/>
      <c r="BF8224" s="419"/>
      <c r="BG8224" s="419"/>
      <c r="BH8224" s="419"/>
      <c r="BJ8224" s="419"/>
      <c r="BK8224" s="419"/>
      <c r="BL8224" s="419"/>
      <c r="BN8224" s="419"/>
      <c r="BO8224" s="419"/>
      <c r="BP8224" s="419"/>
      <c r="BR8224" s="419"/>
      <c r="BS8224" s="419"/>
      <c r="BT8224" s="419"/>
      <c r="BV8224" s="419"/>
      <c r="BW8224" s="419"/>
      <c r="BX8224" s="397"/>
      <c r="BZ8224" s="449"/>
      <c r="CB8224" s="419"/>
      <c r="CC8224" s="419"/>
      <c r="CD8224" s="419"/>
      <c r="CF8224" s="419"/>
      <c r="CG8224" s="419"/>
      <c r="CH8224" s="419"/>
    </row>
    <row r="8225" spans="3:86" ht="21" thickBot="1">
      <c r="C8225" s="425"/>
      <c r="P8225" s="431"/>
      <c r="R8225" s="419"/>
      <c r="S8225" s="446"/>
      <c r="T8225" s="419"/>
      <c r="V8225" s="196"/>
      <c r="W8225" s="419"/>
      <c r="X8225" s="419"/>
      <c r="Z8225" s="419"/>
      <c r="AA8225" s="419"/>
      <c r="AB8225" s="419"/>
      <c r="AD8225" s="419"/>
      <c r="AE8225" s="419"/>
      <c r="AF8225" s="419"/>
      <c r="AH8225" s="419"/>
      <c r="AI8225" s="419"/>
      <c r="AJ8225" s="419"/>
      <c r="AL8225" s="419"/>
      <c r="AM8225" s="419"/>
      <c r="AN8225" s="403"/>
      <c r="AO8225" s="419"/>
      <c r="AP8225" s="419"/>
      <c r="AQ8225" s="419"/>
      <c r="AR8225" s="419"/>
      <c r="AS8225" s="419"/>
      <c r="AT8225" s="419"/>
      <c r="AU8225" s="419"/>
      <c r="AV8225" s="419"/>
      <c r="AX8225" s="419"/>
      <c r="AY8225" s="419"/>
      <c r="AZ8225" s="419"/>
      <c r="BB8225" s="419"/>
      <c r="BC8225" s="419"/>
      <c r="BD8225" s="419"/>
      <c r="BF8225" s="419"/>
      <c r="BG8225" s="419"/>
      <c r="BH8225" s="419"/>
      <c r="BJ8225" s="419"/>
      <c r="BK8225" s="419"/>
      <c r="BL8225" s="419"/>
      <c r="BN8225" s="419"/>
      <c r="BO8225" s="419"/>
      <c r="BP8225" s="419"/>
      <c r="BR8225" s="419"/>
      <c r="BS8225" s="419"/>
      <c r="BT8225" s="419"/>
      <c r="BV8225" s="419"/>
      <c r="BW8225" s="419"/>
      <c r="BX8225" s="397"/>
      <c r="BZ8225" s="449"/>
      <c r="CB8225" s="419"/>
      <c r="CC8225" s="419"/>
      <c r="CD8225" s="419"/>
      <c r="CF8225" s="419"/>
      <c r="CG8225" s="419"/>
      <c r="CH8225" s="419"/>
    </row>
    <row r="8226" spans="3:86" ht="21" thickBot="1">
      <c r="C8226" s="425"/>
      <c r="P8226" s="431"/>
      <c r="R8226" s="419"/>
      <c r="S8226" s="446"/>
      <c r="T8226" s="419"/>
      <c r="V8226" s="196"/>
      <c r="W8226" s="419"/>
      <c r="X8226" s="419"/>
      <c r="Z8226" s="419"/>
      <c r="AA8226" s="419"/>
      <c r="AB8226" s="419"/>
      <c r="AD8226" s="419"/>
      <c r="AE8226" s="419"/>
      <c r="AF8226" s="419"/>
      <c r="AH8226" s="419"/>
      <c r="AI8226" s="419"/>
      <c r="AJ8226" s="419"/>
      <c r="AL8226" s="419"/>
      <c r="AM8226" s="419"/>
      <c r="AN8226" s="403"/>
      <c r="AO8226" s="419"/>
      <c r="AP8226" s="419"/>
      <c r="AQ8226" s="419"/>
      <c r="AR8226" s="419"/>
      <c r="AS8226" s="419"/>
      <c r="AT8226" s="419"/>
      <c r="AU8226" s="419"/>
      <c r="AV8226" s="419"/>
      <c r="AX8226" s="419"/>
      <c r="AY8226" s="419"/>
      <c r="AZ8226" s="419"/>
      <c r="BB8226" s="419"/>
      <c r="BC8226" s="419"/>
      <c r="BD8226" s="419"/>
      <c r="BF8226" s="419"/>
      <c r="BG8226" s="419"/>
      <c r="BH8226" s="419"/>
      <c r="BJ8226" s="419"/>
      <c r="BK8226" s="419"/>
      <c r="BL8226" s="419"/>
      <c r="BN8226" s="419"/>
      <c r="BO8226" s="419"/>
      <c r="BP8226" s="419"/>
      <c r="BR8226" s="419"/>
      <c r="BS8226" s="419"/>
      <c r="BT8226" s="419"/>
      <c r="BV8226" s="419"/>
      <c r="BW8226" s="419"/>
      <c r="BX8226" s="397"/>
      <c r="BZ8226" s="449"/>
      <c r="CB8226" s="419"/>
      <c r="CC8226" s="419"/>
      <c r="CD8226" s="419"/>
      <c r="CF8226" s="419"/>
      <c r="CG8226" s="419"/>
      <c r="CH8226" s="419"/>
    </row>
    <row r="8227" spans="3:86" ht="21" thickBot="1">
      <c r="C8227" s="425"/>
      <c r="P8227" s="431"/>
      <c r="R8227" s="419"/>
      <c r="S8227" s="446"/>
      <c r="T8227" s="419"/>
      <c r="V8227" s="196"/>
      <c r="W8227" s="419"/>
      <c r="X8227" s="419"/>
      <c r="Z8227" s="419"/>
      <c r="AA8227" s="419"/>
      <c r="AB8227" s="419"/>
      <c r="AD8227" s="419"/>
      <c r="AE8227" s="419"/>
      <c r="AF8227" s="419"/>
      <c r="AH8227" s="419"/>
      <c r="AI8227" s="419"/>
      <c r="AJ8227" s="419"/>
      <c r="AL8227" s="419"/>
      <c r="AM8227" s="419"/>
      <c r="AN8227" s="403"/>
      <c r="AO8227" s="419"/>
      <c r="AP8227" s="419"/>
      <c r="AQ8227" s="419"/>
      <c r="AR8227" s="419"/>
      <c r="AS8227" s="419"/>
      <c r="AT8227" s="419"/>
      <c r="AU8227" s="419"/>
      <c r="AV8227" s="419"/>
      <c r="AX8227" s="419"/>
      <c r="AY8227" s="419"/>
      <c r="AZ8227" s="419"/>
      <c r="BB8227" s="419"/>
      <c r="BC8227" s="419"/>
      <c r="BD8227" s="419"/>
      <c r="BF8227" s="419"/>
      <c r="BG8227" s="419"/>
      <c r="BH8227" s="419"/>
      <c r="BJ8227" s="419"/>
      <c r="BK8227" s="419"/>
      <c r="BL8227" s="419"/>
      <c r="BN8227" s="419"/>
      <c r="BO8227" s="419"/>
      <c r="BP8227" s="419"/>
      <c r="BR8227" s="419"/>
      <c r="BS8227" s="419"/>
      <c r="BT8227" s="419"/>
      <c r="BV8227" s="419"/>
      <c r="BW8227" s="419"/>
      <c r="BX8227" s="397"/>
      <c r="BZ8227" s="449"/>
      <c r="CB8227" s="419"/>
      <c r="CC8227" s="419"/>
      <c r="CD8227" s="419"/>
      <c r="CF8227" s="419"/>
      <c r="CG8227" s="419"/>
      <c r="CH8227" s="419"/>
    </row>
    <row r="8228" spans="3:86" ht="21" thickBot="1">
      <c r="C8228" s="425"/>
      <c r="P8228" s="431"/>
      <c r="R8228" s="419"/>
      <c r="S8228" s="446"/>
      <c r="T8228" s="419"/>
      <c r="V8228" s="196"/>
      <c r="W8228" s="419"/>
      <c r="X8228" s="419"/>
      <c r="Z8228" s="419"/>
      <c r="AA8228" s="419"/>
      <c r="AB8228" s="419"/>
      <c r="AD8228" s="419"/>
      <c r="AE8228" s="419"/>
      <c r="AF8228" s="419"/>
      <c r="AH8228" s="419"/>
      <c r="AI8228" s="419"/>
      <c r="AJ8228" s="419"/>
      <c r="AL8228" s="419"/>
      <c r="AM8228" s="419"/>
      <c r="AN8228" s="403"/>
      <c r="AO8228" s="419"/>
      <c r="AP8228" s="419"/>
      <c r="AQ8228" s="419"/>
      <c r="AR8228" s="419"/>
      <c r="AS8228" s="419"/>
      <c r="AT8228" s="419"/>
      <c r="AU8228" s="419"/>
      <c r="AV8228" s="419"/>
      <c r="AX8228" s="419"/>
      <c r="AY8228" s="419"/>
      <c r="AZ8228" s="419"/>
      <c r="BB8228" s="419"/>
      <c r="BC8228" s="419"/>
      <c r="BD8228" s="419"/>
      <c r="BF8228" s="419"/>
      <c r="BG8228" s="419"/>
      <c r="BH8228" s="419"/>
      <c r="BJ8228" s="419"/>
      <c r="BK8228" s="419"/>
      <c r="BL8228" s="419"/>
      <c r="BN8228" s="419"/>
      <c r="BO8228" s="419"/>
      <c r="BP8228" s="419"/>
      <c r="BR8228" s="419"/>
      <c r="BS8228" s="419"/>
      <c r="BT8228" s="419"/>
      <c r="BV8228" s="419"/>
      <c r="BW8228" s="419"/>
      <c r="BX8228" s="397"/>
      <c r="BZ8228" s="449"/>
      <c r="CB8228" s="419"/>
      <c r="CC8228" s="419"/>
      <c r="CD8228" s="419"/>
      <c r="CF8228" s="419"/>
      <c r="CG8228" s="419"/>
      <c r="CH8228" s="419"/>
    </row>
    <row r="8229" spans="3:86" ht="21" thickBot="1">
      <c r="C8229" s="425"/>
      <c r="P8229" s="431"/>
      <c r="R8229" s="419"/>
      <c r="S8229" s="446"/>
      <c r="T8229" s="419"/>
      <c r="V8229" s="196"/>
      <c r="W8229" s="419"/>
      <c r="X8229" s="419"/>
      <c r="Z8229" s="419"/>
      <c r="AA8229" s="419"/>
      <c r="AB8229" s="419"/>
      <c r="AD8229" s="419"/>
      <c r="AE8229" s="419"/>
      <c r="AF8229" s="419"/>
      <c r="AH8229" s="419"/>
      <c r="AI8229" s="419"/>
      <c r="AJ8229" s="419"/>
      <c r="AL8229" s="419"/>
      <c r="AM8229" s="419"/>
      <c r="AN8229" s="403"/>
      <c r="AO8229" s="419"/>
      <c r="AP8229" s="419"/>
      <c r="AQ8229" s="419"/>
      <c r="AR8229" s="419"/>
      <c r="AS8229" s="419"/>
      <c r="AT8229" s="419"/>
      <c r="AU8229" s="419"/>
      <c r="AV8229" s="419"/>
      <c r="AX8229" s="419"/>
      <c r="AY8229" s="419"/>
      <c r="AZ8229" s="419"/>
      <c r="BB8229" s="419"/>
      <c r="BC8229" s="419"/>
      <c r="BD8229" s="419"/>
      <c r="BF8229" s="419"/>
      <c r="BG8229" s="419"/>
      <c r="BH8229" s="419"/>
      <c r="BJ8229" s="419"/>
      <c r="BK8229" s="419"/>
      <c r="BL8229" s="419"/>
      <c r="BN8229" s="419"/>
      <c r="BO8229" s="419"/>
      <c r="BP8229" s="419"/>
      <c r="BR8229" s="419"/>
      <c r="BS8229" s="419"/>
      <c r="BT8229" s="419"/>
      <c r="BV8229" s="419"/>
      <c r="BW8229" s="419"/>
      <c r="BX8229" s="397"/>
      <c r="BZ8229" s="449"/>
      <c r="CB8229" s="419"/>
      <c r="CC8229" s="419"/>
      <c r="CD8229" s="419"/>
      <c r="CF8229" s="419"/>
      <c r="CG8229" s="419"/>
      <c r="CH8229" s="419"/>
    </row>
    <row r="8230" spans="3:86" ht="21" thickBot="1">
      <c r="C8230" s="425"/>
      <c r="P8230" s="431"/>
      <c r="R8230" s="419"/>
      <c r="S8230" s="446"/>
      <c r="T8230" s="419"/>
      <c r="V8230" s="196"/>
      <c r="W8230" s="419"/>
      <c r="X8230" s="419"/>
      <c r="Z8230" s="419"/>
      <c r="AA8230" s="419"/>
      <c r="AB8230" s="419"/>
      <c r="AD8230" s="419"/>
      <c r="AE8230" s="419"/>
      <c r="AF8230" s="419"/>
      <c r="AH8230" s="419"/>
      <c r="AI8230" s="419"/>
      <c r="AJ8230" s="419"/>
      <c r="AL8230" s="419"/>
      <c r="AM8230" s="419"/>
      <c r="AN8230" s="403"/>
      <c r="AO8230" s="419"/>
      <c r="AP8230" s="419"/>
      <c r="AQ8230" s="419"/>
      <c r="AR8230" s="419"/>
      <c r="AS8230" s="419"/>
      <c r="AT8230" s="419"/>
      <c r="AU8230" s="419"/>
      <c r="AV8230" s="419"/>
      <c r="AX8230" s="419"/>
      <c r="AY8230" s="419"/>
      <c r="AZ8230" s="419"/>
      <c r="BB8230" s="419"/>
      <c r="BC8230" s="419"/>
      <c r="BD8230" s="419"/>
      <c r="BF8230" s="419"/>
      <c r="BG8230" s="419"/>
      <c r="BH8230" s="419"/>
      <c r="BJ8230" s="419"/>
      <c r="BK8230" s="419"/>
      <c r="BL8230" s="419"/>
      <c r="BN8230" s="419"/>
      <c r="BO8230" s="419"/>
      <c r="BP8230" s="419"/>
      <c r="BR8230" s="419"/>
      <c r="BS8230" s="419"/>
      <c r="BT8230" s="419"/>
      <c r="BV8230" s="419"/>
      <c r="BW8230" s="419"/>
      <c r="BX8230" s="397"/>
      <c r="BZ8230" s="449"/>
      <c r="CB8230" s="419"/>
      <c r="CC8230" s="419"/>
      <c r="CD8230" s="419"/>
      <c r="CF8230" s="419"/>
      <c r="CG8230" s="419"/>
      <c r="CH8230" s="419"/>
    </row>
    <row r="8231" spans="3:86" ht="21" thickBot="1">
      <c r="C8231" s="425"/>
      <c r="P8231" s="431"/>
      <c r="R8231" s="419"/>
      <c r="S8231" s="446"/>
      <c r="T8231" s="419"/>
      <c r="V8231" s="196"/>
      <c r="W8231" s="419"/>
      <c r="X8231" s="419"/>
      <c r="Z8231" s="419"/>
      <c r="AA8231" s="419"/>
      <c r="AB8231" s="419"/>
      <c r="AD8231" s="419"/>
      <c r="AE8231" s="419"/>
      <c r="AF8231" s="419"/>
      <c r="AH8231" s="419"/>
      <c r="AI8231" s="419"/>
      <c r="AJ8231" s="419"/>
      <c r="AL8231" s="419"/>
      <c r="AM8231" s="419"/>
      <c r="AN8231" s="403"/>
      <c r="AO8231" s="419"/>
      <c r="AP8231" s="419"/>
      <c r="AQ8231" s="419"/>
      <c r="AR8231" s="419"/>
      <c r="AS8231" s="419"/>
      <c r="AT8231" s="419"/>
      <c r="AU8231" s="419"/>
      <c r="AV8231" s="419"/>
      <c r="AX8231" s="419"/>
      <c r="AY8231" s="419"/>
      <c r="AZ8231" s="419"/>
      <c r="BB8231" s="419"/>
      <c r="BC8231" s="419"/>
      <c r="BD8231" s="419"/>
      <c r="BF8231" s="419"/>
      <c r="BG8231" s="419"/>
      <c r="BH8231" s="419"/>
      <c r="BJ8231" s="419"/>
      <c r="BK8231" s="419"/>
      <c r="BL8231" s="419"/>
      <c r="BN8231" s="419"/>
      <c r="BO8231" s="419"/>
      <c r="BP8231" s="419"/>
      <c r="BR8231" s="419"/>
      <c r="BS8231" s="419"/>
      <c r="BT8231" s="419"/>
      <c r="BV8231" s="419"/>
      <c r="BW8231" s="419"/>
      <c r="BX8231" s="397"/>
      <c r="BZ8231" s="449"/>
      <c r="CB8231" s="419"/>
      <c r="CC8231" s="419"/>
      <c r="CD8231" s="419"/>
      <c r="CF8231" s="419"/>
      <c r="CG8231" s="419"/>
      <c r="CH8231" s="419"/>
    </row>
    <row r="8232" spans="3:86" ht="21" thickBot="1">
      <c r="C8232" s="425"/>
      <c r="P8232" s="431"/>
      <c r="R8232" s="419"/>
      <c r="S8232" s="446"/>
      <c r="T8232" s="419"/>
      <c r="V8232" s="196"/>
      <c r="W8232" s="419"/>
      <c r="X8232" s="419"/>
      <c r="Z8232" s="419"/>
      <c r="AA8232" s="419"/>
      <c r="AB8232" s="419"/>
      <c r="AD8232" s="419"/>
      <c r="AE8232" s="419"/>
      <c r="AF8232" s="419"/>
      <c r="AH8232" s="419"/>
      <c r="AI8232" s="419"/>
      <c r="AJ8232" s="419"/>
      <c r="AL8232" s="419"/>
      <c r="AM8232" s="419"/>
      <c r="AN8232" s="403"/>
      <c r="AO8232" s="419"/>
      <c r="AP8232" s="419"/>
      <c r="AQ8232" s="419"/>
      <c r="AR8232" s="419"/>
      <c r="AS8232" s="419"/>
      <c r="AT8232" s="419"/>
      <c r="AU8232" s="419"/>
      <c r="AV8232" s="419"/>
      <c r="AX8232" s="419"/>
      <c r="AY8232" s="419"/>
      <c r="AZ8232" s="419"/>
      <c r="BB8232" s="419"/>
      <c r="BC8232" s="419"/>
      <c r="BD8232" s="419"/>
      <c r="BF8232" s="419"/>
      <c r="BG8232" s="419"/>
      <c r="BH8232" s="419"/>
      <c r="BJ8232" s="419"/>
      <c r="BK8232" s="419"/>
      <c r="BL8232" s="419"/>
      <c r="BN8232" s="419"/>
      <c r="BO8232" s="419"/>
      <c r="BP8232" s="419"/>
      <c r="BR8232" s="419"/>
      <c r="BS8232" s="419"/>
      <c r="BT8232" s="419"/>
      <c r="BV8232" s="419"/>
      <c r="BW8232" s="419"/>
      <c r="BX8232" s="397"/>
      <c r="BZ8232" s="449"/>
      <c r="CB8232" s="419"/>
      <c r="CC8232" s="419"/>
      <c r="CD8232" s="419"/>
      <c r="CF8232" s="419"/>
      <c r="CG8232" s="419"/>
      <c r="CH8232" s="419"/>
    </row>
    <row r="8233" spans="3:86" ht="21" thickBot="1">
      <c r="C8233" s="425"/>
      <c r="P8233" s="431"/>
      <c r="R8233" s="419"/>
      <c r="S8233" s="446"/>
      <c r="T8233" s="419"/>
      <c r="V8233" s="196"/>
      <c r="W8233" s="419"/>
      <c r="X8233" s="419"/>
      <c r="Z8233" s="419"/>
      <c r="AA8233" s="419"/>
      <c r="AB8233" s="419"/>
      <c r="AD8233" s="419"/>
      <c r="AE8233" s="419"/>
      <c r="AF8233" s="419"/>
      <c r="AH8233" s="419"/>
      <c r="AI8233" s="419"/>
      <c r="AJ8233" s="419"/>
      <c r="AL8233" s="419"/>
      <c r="AM8233" s="419"/>
      <c r="AN8233" s="403"/>
      <c r="AO8233" s="419"/>
      <c r="AP8233" s="419"/>
      <c r="AQ8233" s="419"/>
      <c r="AR8233" s="419"/>
      <c r="AS8233" s="419"/>
      <c r="AT8233" s="419"/>
      <c r="AU8233" s="419"/>
      <c r="AV8233" s="419"/>
      <c r="AX8233" s="419"/>
      <c r="AY8233" s="419"/>
      <c r="AZ8233" s="419"/>
      <c r="BB8233" s="419"/>
      <c r="BC8233" s="419"/>
      <c r="BD8233" s="419"/>
      <c r="BF8233" s="419"/>
      <c r="BG8233" s="419"/>
      <c r="BH8233" s="419"/>
      <c r="BJ8233" s="419"/>
      <c r="BK8233" s="419"/>
      <c r="BL8233" s="419"/>
      <c r="BN8233" s="419"/>
      <c r="BO8233" s="419"/>
      <c r="BP8233" s="419"/>
      <c r="BR8233" s="419"/>
      <c r="BS8233" s="419"/>
      <c r="BT8233" s="419"/>
      <c r="BV8233" s="419"/>
      <c r="BW8233" s="419"/>
      <c r="BX8233" s="397"/>
      <c r="BZ8233" s="449"/>
      <c r="CB8233" s="419"/>
      <c r="CC8233" s="419"/>
      <c r="CD8233" s="419"/>
      <c r="CF8233" s="419"/>
      <c r="CG8233" s="419"/>
      <c r="CH8233" s="419"/>
    </row>
    <row r="8234" spans="3:86" ht="21" thickBot="1">
      <c r="C8234" s="425"/>
      <c r="P8234" s="431"/>
      <c r="R8234" s="419"/>
      <c r="S8234" s="446"/>
      <c r="T8234" s="419"/>
      <c r="V8234" s="196"/>
      <c r="W8234" s="419"/>
      <c r="X8234" s="419"/>
      <c r="Z8234" s="419"/>
      <c r="AA8234" s="419"/>
      <c r="AB8234" s="419"/>
      <c r="AD8234" s="419"/>
      <c r="AE8234" s="419"/>
      <c r="AF8234" s="419"/>
      <c r="AH8234" s="419"/>
      <c r="AI8234" s="419"/>
      <c r="AJ8234" s="419"/>
      <c r="AL8234" s="419"/>
      <c r="AM8234" s="419"/>
      <c r="AN8234" s="403"/>
      <c r="AO8234" s="419"/>
      <c r="AP8234" s="419"/>
      <c r="AQ8234" s="419"/>
      <c r="AR8234" s="419"/>
      <c r="AS8234" s="419"/>
      <c r="AT8234" s="419"/>
      <c r="AU8234" s="419"/>
      <c r="AV8234" s="419"/>
      <c r="AX8234" s="419"/>
      <c r="AY8234" s="419"/>
      <c r="AZ8234" s="419"/>
      <c r="BB8234" s="419"/>
      <c r="BC8234" s="419"/>
      <c r="BD8234" s="419"/>
      <c r="BF8234" s="419"/>
      <c r="BG8234" s="419"/>
      <c r="BH8234" s="419"/>
      <c r="BJ8234" s="419"/>
      <c r="BK8234" s="419"/>
      <c r="BL8234" s="419"/>
      <c r="BN8234" s="419"/>
      <c r="BO8234" s="419"/>
      <c r="BP8234" s="419"/>
      <c r="BR8234" s="419"/>
      <c r="BS8234" s="419"/>
      <c r="BT8234" s="419"/>
      <c r="BV8234" s="419"/>
      <c r="BW8234" s="419"/>
      <c r="BX8234" s="397"/>
      <c r="BZ8234" s="449"/>
      <c r="CB8234" s="419"/>
      <c r="CC8234" s="419"/>
      <c r="CD8234" s="419"/>
      <c r="CF8234" s="419"/>
      <c r="CG8234" s="419"/>
      <c r="CH8234" s="419"/>
    </row>
    <row r="8235" spans="3:86" ht="21" thickBot="1">
      <c r="C8235" s="425"/>
      <c r="P8235" s="431"/>
      <c r="R8235" s="419"/>
      <c r="S8235" s="446"/>
      <c r="T8235" s="419"/>
      <c r="V8235" s="196"/>
      <c r="W8235" s="419"/>
      <c r="X8235" s="419"/>
      <c r="Z8235" s="419"/>
      <c r="AA8235" s="419"/>
      <c r="AB8235" s="419"/>
      <c r="AD8235" s="419"/>
      <c r="AE8235" s="419"/>
      <c r="AF8235" s="419"/>
      <c r="AH8235" s="419"/>
      <c r="AI8235" s="419"/>
      <c r="AJ8235" s="419"/>
      <c r="AL8235" s="419"/>
      <c r="AM8235" s="419"/>
      <c r="AN8235" s="403"/>
      <c r="AO8235" s="419"/>
      <c r="AP8235" s="419"/>
      <c r="AQ8235" s="419"/>
      <c r="AR8235" s="419"/>
      <c r="AS8235" s="419"/>
      <c r="AT8235" s="419"/>
      <c r="AU8235" s="419"/>
      <c r="AV8235" s="419"/>
      <c r="AX8235" s="419"/>
      <c r="AY8235" s="419"/>
      <c r="AZ8235" s="419"/>
      <c r="BB8235" s="419"/>
      <c r="BC8235" s="419"/>
      <c r="BD8235" s="419"/>
      <c r="BF8235" s="419"/>
      <c r="BG8235" s="419"/>
      <c r="BH8235" s="419"/>
      <c r="BJ8235" s="419"/>
      <c r="BK8235" s="419"/>
      <c r="BL8235" s="419"/>
      <c r="BN8235" s="419"/>
      <c r="BO8235" s="419"/>
      <c r="BP8235" s="419"/>
      <c r="BR8235" s="419"/>
      <c r="BS8235" s="419"/>
      <c r="BT8235" s="419"/>
      <c r="BV8235" s="419"/>
      <c r="BW8235" s="419"/>
      <c r="BX8235" s="397"/>
      <c r="BZ8235" s="449"/>
      <c r="CB8235" s="419"/>
      <c r="CC8235" s="419"/>
      <c r="CD8235" s="419"/>
      <c r="CF8235" s="419"/>
      <c r="CG8235" s="419"/>
      <c r="CH8235" s="419"/>
    </row>
    <row r="8236" spans="3:86" ht="21" thickBot="1">
      <c r="C8236" s="425"/>
      <c r="P8236" s="431"/>
      <c r="R8236" s="419"/>
      <c r="S8236" s="446"/>
      <c r="T8236" s="419"/>
      <c r="V8236" s="196"/>
      <c r="W8236" s="419"/>
      <c r="X8236" s="419"/>
      <c r="Z8236" s="419"/>
      <c r="AA8236" s="419"/>
      <c r="AB8236" s="419"/>
      <c r="AD8236" s="419"/>
      <c r="AE8236" s="419"/>
      <c r="AF8236" s="419"/>
      <c r="AH8236" s="419"/>
      <c r="AI8236" s="419"/>
      <c r="AJ8236" s="419"/>
      <c r="AL8236" s="419"/>
      <c r="AM8236" s="419"/>
      <c r="AN8236" s="403"/>
      <c r="AO8236" s="419"/>
      <c r="AP8236" s="419"/>
      <c r="AQ8236" s="419"/>
      <c r="AR8236" s="419"/>
      <c r="AS8236" s="419"/>
      <c r="AT8236" s="419"/>
      <c r="AU8236" s="419"/>
      <c r="AV8236" s="419"/>
      <c r="AX8236" s="419"/>
      <c r="AY8236" s="419"/>
      <c r="AZ8236" s="419"/>
      <c r="BB8236" s="419"/>
      <c r="BC8236" s="419"/>
      <c r="BD8236" s="419"/>
      <c r="BF8236" s="419"/>
      <c r="BG8236" s="419"/>
      <c r="BH8236" s="419"/>
      <c r="BJ8236" s="419"/>
      <c r="BK8236" s="419"/>
      <c r="BL8236" s="419"/>
      <c r="BN8236" s="419"/>
      <c r="BO8236" s="419"/>
      <c r="BP8236" s="419"/>
      <c r="BR8236" s="419"/>
      <c r="BS8236" s="419"/>
      <c r="BT8236" s="419"/>
      <c r="BV8236" s="419"/>
      <c r="BW8236" s="419"/>
      <c r="BX8236" s="397"/>
      <c r="BZ8236" s="449"/>
      <c r="CB8236" s="419"/>
      <c r="CC8236" s="419"/>
      <c r="CD8236" s="419"/>
      <c r="CF8236" s="419"/>
      <c r="CG8236" s="419"/>
      <c r="CH8236" s="419"/>
    </row>
    <row r="8237" spans="3:86" ht="21" thickBot="1">
      <c r="C8237" s="425"/>
      <c r="P8237" s="431"/>
      <c r="R8237" s="419"/>
      <c r="S8237" s="446"/>
      <c r="T8237" s="419"/>
      <c r="V8237" s="196"/>
      <c r="W8237" s="419"/>
      <c r="X8237" s="419"/>
      <c r="Z8237" s="419"/>
      <c r="AA8237" s="419"/>
      <c r="AB8237" s="419"/>
      <c r="AD8237" s="419"/>
      <c r="AE8237" s="419"/>
      <c r="AF8237" s="419"/>
      <c r="AH8237" s="419"/>
      <c r="AI8237" s="419"/>
      <c r="AJ8237" s="419"/>
      <c r="AL8237" s="419"/>
      <c r="AM8237" s="419"/>
      <c r="AN8237" s="403"/>
      <c r="AO8237" s="419"/>
      <c r="AP8237" s="419"/>
      <c r="AQ8237" s="419"/>
      <c r="AR8237" s="419"/>
      <c r="AS8237" s="419"/>
      <c r="AT8237" s="419"/>
      <c r="AU8237" s="419"/>
      <c r="AV8237" s="419"/>
      <c r="AX8237" s="419"/>
      <c r="AY8237" s="419"/>
      <c r="AZ8237" s="419"/>
      <c r="BB8237" s="419"/>
      <c r="BC8237" s="419"/>
      <c r="BD8237" s="419"/>
      <c r="BF8237" s="419"/>
      <c r="BG8237" s="419"/>
      <c r="BH8237" s="419"/>
      <c r="BJ8237" s="419"/>
      <c r="BK8237" s="419"/>
      <c r="BL8237" s="419"/>
      <c r="BN8237" s="419"/>
      <c r="BO8237" s="419"/>
      <c r="BP8237" s="419"/>
      <c r="BR8237" s="419"/>
      <c r="BS8237" s="419"/>
      <c r="BT8237" s="419"/>
      <c r="BV8237" s="419"/>
      <c r="BW8237" s="419"/>
      <c r="BX8237" s="397"/>
      <c r="BZ8237" s="449"/>
      <c r="CB8237" s="419"/>
      <c r="CC8237" s="419"/>
      <c r="CD8237" s="419"/>
      <c r="CF8237" s="419"/>
      <c r="CG8237" s="419"/>
      <c r="CH8237" s="419"/>
    </row>
    <row r="8238" spans="3:86" ht="21" thickBot="1">
      <c r="C8238" s="425"/>
      <c r="P8238" s="431"/>
      <c r="R8238" s="419"/>
      <c r="S8238" s="446"/>
      <c r="T8238" s="419"/>
      <c r="V8238" s="196"/>
      <c r="W8238" s="419"/>
      <c r="X8238" s="419"/>
      <c r="Z8238" s="419"/>
      <c r="AA8238" s="419"/>
      <c r="AB8238" s="419"/>
      <c r="AD8238" s="419"/>
      <c r="AE8238" s="419"/>
      <c r="AF8238" s="419"/>
      <c r="AH8238" s="419"/>
      <c r="AI8238" s="419"/>
      <c r="AJ8238" s="419"/>
      <c r="AL8238" s="419"/>
      <c r="AM8238" s="419"/>
      <c r="AN8238" s="403"/>
      <c r="AO8238" s="419"/>
      <c r="AP8238" s="419"/>
      <c r="AQ8238" s="419"/>
      <c r="AR8238" s="419"/>
      <c r="AS8238" s="419"/>
      <c r="AT8238" s="419"/>
      <c r="AU8238" s="419"/>
      <c r="AV8238" s="419"/>
      <c r="AX8238" s="419"/>
      <c r="AY8238" s="419"/>
      <c r="AZ8238" s="419"/>
      <c r="BB8238" s="419"/>
      <c r="BC8238" s="419"/>
      <c r="BD8238" s="419"/>
      <c r="BF8238" s="419"/>
      <c r="BG8238" s="419"/>
      <c r="BH8238" s="419"/>
      <c r="BJ8238" s="419"/>
      <c r="BK8238" s="419"/>
      <c r="BL8238" s="419"/>
      <c r="BN8238" s="419"/>
      <c r="BO8238" s="419"/>
      <c r="BP8238" s="419"/>
      <c r="BR8238" s="419"/>
      <c r="BS8238" s="419"/>
      <c r="BT8238" s="419"/>
      <c r="BV8238" s="419"/>
      <c r="BW8238" s="419"/>
      <c r="BX8238" s="397"/>
      <c r="BZ8238" s="449"/>
      <c r="CB8238" s="419"/>
      <c r="CC8238" s="419"/>
      <c r="CD8238" s="419"/>
      <c r="CF8238" s="419"/>
      <c r="CG8238" s="419"/>
      <c r="CH8238" s="419"/>
    </row>
    <row r="8239" spans="3:86" ht="21" thickBot="1">
      <c r="C8239" s="425"/>
      <c r="P8239" s="431"/>
      <c r="R8239" s="419"/>
      <c r="S8239" s="446"/>
      <c r="T8239" s="419"/>
      <c r="V8239" s="196"/>
      <c r="W8239" s="419"/>
      <c r="X8239" s="419"/>
      <c r="Z8239" s="419"/>
      <c r="AA8239" s="419"/>
      <c r="AB8239" s="419"/>
      <c r="AD8239" s="419"/>
      <c r="AE8239" s="419"/>
      <c r="AF8239" s="419"/>
      <c r="AH8239" s="419"/>
      <c r="AI8239" s="419"/>
      <c r="AJ8239" s="419"/>
      <c r="AL8239" s="419"/>
      <c r="AM8239" s="419"/>
      <c r="AN8239" s="403"/>
      <c r="AO8239" s="419"/>
      <c r="AP8239" s="419"/>
      <c r="AQ8239" s="419"/>
      <c r="AR8239" s="419"/>
      <c r="AS8239" s="419"/>
      <c r="AT8239" s="419"/>
      <c r="AU8239" s="419"/>
      <c r="AV8239" s="419"/>
      <c r="AX8239" s="419"/>
      <c r="AY8239" s="419"/>
      <c r="AZ8239" s="419"/>
      <c r="BB8239" s="419"/>
      <c r="BC8239" s="419"/>
      <c r="BD8239" s="419"/>
      <c r="BF8239" s="419"/>
      <c r="BG8239" s="419"/>
      <c r="BH8239" s="419"/>
      <c r="BJ8239" s="419"/>
      <c r="BK8239" s="419"/>
      <c r="BL8239" s="419"/>
      <c r="BN8239" s="419"/>
      <c r="BO8239" s="419"/>
      <c r="BP8239" s="419"/>
      <c r="BR8239" s="419"/>
      <c r="BS8239" s="419"/>
      <c r="BT8239" s="419"/>
      <c r="BV8239" s="419"/>
      <c r="BW8239" s="419"/>
      <c r="BX8239" s="397"/>
      <c r="BZ8239" s="449"/>
      <c r="CB8239" s="419"/>
      <c r="CC8239" s="419"/>
      <c r="CD8239" s="419"/>
      <c r="CF8239" s="419"/>
      <c r="CG8239" s="419"/>
      <c r="CH8239" s="419"/>
    </row>
    <row r="8240" spans="3:86" ht="21" thickBot="1">
      <c r="C8240" s="425"/>
      <c r="P8240" s="431"/>
      <c r="R8240" s="419"/>
      <c r="S8240" s="446"/>
      <c r="T8240" s="419"/>
      <c r="V8240" s="196"/>
      <c r="W8240" s="419"/>
      <c r="X8240" s="419"/>
      <c r="Z8240" s="419"/>
      <c r="AA8240" s="419"/>
      <c r="AB8240" s="419"/>
      <c r="AD8240" s="419"/>
      <c r="AE8240" s="419"/>
      <c r="AF8240" s="419"/>
      <c r="AH8240" s="419"/>
      <c r="AI8240" s="419"/>
      <c r="AJ8240" s="419"/>
      <c r="AL8240" s="419"/>
      <c r="AM8240" s="419"/>
      <c r="AN8240" s="403"/>
      <c r="AO8240" s="419"/>
      <c r="AP8240" s="419"/>
      <c r="AQ8240" s="419"/>
      <c r="AR8240" s="419"/>
      <c r="AS8240" s="419"/>
      <c r="AT8240" s="419"/>
      <c r="AU8240" s="419"/>
      <c r="AV8240" s="419"/>
      <c r="AX8240" s="419"/>
      <c r="AY8240" s="419"/>
      <c r="AZ8240" s="419"/>
      <c r="BB8240" s="419"/>
      <c r="BC8240" s="419"/>
      <c r="BD8240" s="419"/>
      <c r="BF8240" s="419"/>
      <c r="BG8240" s="419"/>
      <c r="BH8240" s="419"/>
      <c r="BJ8240" s="419"/>
      <c r="BK8240" s="419"/>
      <c r="BL8240" s="419"/>
      <c r="BN8240" s="419"/>
      <c r="BO8240" s="419"/>
      <c r="BP8240" s="419"/>
      <c r="BR8240" s="419"/>
      <c r="BS8240" s="419"/>
      <c r="BT8240" s="419"/>
      <c r="BV8240" s="419"/>
      <c r="BW8240" s="419"/>
      <c r="BX8240" s="397"/>
      <c r="BZ8240" s="449"/>
      <c r="CB8240" s="419"/>
      <c r="CC8240" s="419"/>
      <c r="CD8240" s="419"/>
      <c r="CF8240" s="419"/>
      <c r="CG8240" s="419"/>
      <c r="CH8240" s="419"/>
    </row>
    <row r="8241" spans="3:86" ht="21" thickBot="1">
      <c r="C8241" s="425"/>
      <c r="P8241" s="431"/>
      <c r="R8241" s="419"/>
      <c r="S8241" s="446"/>
      <c r="T8241" s="419"/>
      <c r="V8241" s="196"/>
      <c r="W8241" s="419"/>
      <c r="X8241" s="419"/>
      <c r="Z8241" s="419"/>
      <c r="AA8241" s="419"/>
      <c r="AB8241" s="419"/>
      <c r="AD8241" s="419"/>
      <c r="AE8241" s="419"/>
      <c r="AF8241" s="419"/>
      <c r="AH8241" s="419"/>
      <c r="AI8241" s="419"/>
      <c r="AJ8241" s="419"/>
      <c r="AL8241" s="419"/>
      <c r="AM8241" s="419"/>
      <c r="AN8241" s="403"/>
      <c r="AO8241" s="419"/>
      <c r="AP8241" s="419"/>
      <c r="AQ8241" s="419"/>
      <c r="AR8241" s="419"/>
      <c r="AS8241" s="419"/>
      <c r="AT8241" s="419"/>
      <c r="AU8241" s="419"/>
      <c r="AV8241" s="419"/>
      <c r="AX8241" s="419"/>
      <c r="AY8241" s="419"/>
      <c r="AZ8241" s="419"/>
      <c r="BB8241" s="419"/>
      <c r="BC8241" s="419"/>
      <c r="BD8241" s="419"/>
      <c r="BF8241" s="419"/>
      <c r="BG8241" s="419"/>
      <c r="BH8241" s="419"/>
      <c r="BJ8241" s="419"/>
      <c r="BK8241" s="419"/>
      <c r="BL8241" s="419"/>
      <c r="BN8241" s="419"/>
      <c r="BO8241" s="419"/>
      <c r="BP8241" s="419"/>
      <c r="BR8241" s="419"/>
      <c r="BS8241" s="419"/>
      <c r="BT8241" s="419"/>
      <c r="BV8241" s="419"/>
      <c r="BW8241" s="419"/>
      <c r="BX8241" s="397"/>
      <c r="BZ8241" s="449"/>
      <c r="CB8241" s="419"/>
      <c r="CC8241" s="419"/>
      <c r="CD8241" s="419"/>
      <c r="CF8241" s="419"/>
      <c r="CG8241" s="419"/>
      <c r="CH8241" s="419"/>
    </row>
    <row r="8242" spans="3:86" ht="21" thickBot="1">
      <c r="C8242" s="425"/>
      <c r="P8242" s="431"/>
      <c r="R8242" s="419"/>
      <c r="S8242" s="446"/>
      <c r="T8242" s="419"/>
      <c r="V8242" s="196"/>
      <c r="W8242" s="419"/>
      <c r="X8242" s="419"/>
      <c r="Z8242" s="419"/>
      <c r="AA8242" s="419"/>
      <c r="AB8242" s="419"/>
      <c r="AD8242" s="419"/>
      <c r="AE8242" s="419"/>
      <c r="AF8242" s="419"/>
      <c r="AH8242" s="419"/>
      <c r="AI8242" s="419"/>
      <c r="AJ8242" s="419"/>
      <c r="AL8242" s="419"/>
      <c r="AM8242" s="419"/>
      <c r="AN8242" s="403"/>
      <c r="AO8242" s="419"/>
      <c r="AP8242" s="419"/>
      <c r="AQ8242" s="419"/>
      <c r="AR8242" s="419"/>
      <c r="AS8242" s="419"/>
      <c r="AT8242" s="419"/>
      <c r="AU8242" s="419"/>
      <c r="AV8242" s="419"/>
      <c r="AX8242" s="419"/>
      <c r="AY8242" s="419"/>
      <c r="AZ8242" s="419"/>
      <c r="BB8242" s="419"/>
      <c r="BC8242" s="419"/>
      <c r="BD8242" s="419"/>
      <c r="BF8242" s="419"/>
      <c r="BG8242" s="419"/>
      <c r="BH8242" s="419"/>
      <c r="BJ8242" s="419"/>
      <c r="BK8242" s="419"/>
      <c r="BL8242" s="419"/>
      <c r="BN8242" s="419"/>
      <c r="BO8242" s="419"/>
      <c r="BP8242" s="419"/>
      <c r="BR8242" s="419"/>
      <c r="BS8242" s="419"/>
      <c r="BT8242" s="419"/>
      <c r="BV8242" s="419"/>
      <c r="BW8242" s="419"/>
      <c r="BX8242" s="397"/>
      <c r="BZ8242" s="449"/>
      <c r="CB8242" s="419"/>
      <c r="CC8242" s="419"/>
      <c r="CD8242" s="419"/>
      <c r="CF8242" s="419"/>
      <c r="CG8242" s="419"/>
      <c r="CH8242" s="419"/>
    </row>
    <row r="8243" spans="3:86" ht="21" thickBot="1">
      <c r="C8243" s="425"/>
      <c r="P8243" s="431"/>
      <c r="R8243" s="419"/>
      <c r="S8243" s="446"/>
      <c r="T8243" s="419"/>
      <c r="V8243" s="196"/>
      <c r="W8243" s="419"/>
      <c r="X8243" s="419"/>
      <c r="Z8243" s="419"/>
      <c r="AA8243" s="419"/>
      <c r="AB8243" s="419"/>
      <c r="AD8243" s="419"/>
      <c r="AE8243" s="419"/>
      <c r="AF8243" s="419"/>
      <c r="AH8243" s="419"/>
      <c r="AI8243" s="419"/>
      <c r="AJ8243" s="419"/>
      <c r="AL8243" s="419"/>
      <c r="AM8243" s="419"/>
      <c r="AN8243" s="403"/>
      <c r="AO8243" s="419"/>
      <c r="AP8243" s="419"/>
      <c r="AQ8243" s="419"/>
      <c r="AR8243" s="419"/>
      <c r="AS8243" s="419"/>
      <c r="AT8243" s="419"/>
      <c r="AU8243" s="419"/>
      <c r="AV8243" s="419"/>
      <c r="AX8243" s="419"/>
      <c r="AY8243" s="419"/>
      <c r="AZ8243" s="419"/>
      <c r="BB8243" s="419"/>
      <c r="BC8243" s="419"/>
      <c r="BD8243" s="419"/>
      <c r="BF8243" s="419"/>
      <c r="BG8243" s="419"/>
      <c r="BH8243" s="419"/>
      <c r="BJ8243" s="419"/>
      <c r="BK8243" s="419"/>
      <c r="BL8243" s="419"/>
      <c r="BN8243" s="419"/>
      <c r="BO8243" s="419"/>
      <c r="BP8243" s="419"/>
      <c r="BR8243" s="419"/>
      <c r="BS8243" s="419"/>
      <c r="BT8243" s="419"/>
      <c r="BV8243" s="419"/>
      <c r="BW8243" s="419"/>
      <c r="BX8243" s="397"/>
      <c r="BZ8243" s="449"/>
      <c r="CB8243" s="419"/>
      <c r="CC8243" s="419"/>
      <c r="CD8243" s="419"/>
      <c r="CF8243" s="419"/>
      <c r="CG8243" s="419"/>
      <c r="CH8243" s="419"/>
    </row>
    <row r="8244" spans="3:86" ht="21" thickBot="1">
      <c r="C8244" s="425"/>
      <c r="P8244" s="431"/>
      <c r="R8244" s="419"/>
      <c r="S8244" s="446"/>
      <c r="T8244" s="419"/>
      <c r="V8244" s="196"/>
      <c r="W8244" s="419"/>
      <c r="X8244" s="419"/>
      <c r="Z8244" s="419"/>
      <c r="AA8244" s="419"/>
      <c r="AB8244" s="419"/>
      <c r="AD8244" s="419"/>
      <c r="AE8244" s="419"/>
      <c r="AF8244" s="419"/>
      <c r="AH8244" s="419"/>
      <c r="AI8244" s="419"/>
      <c r="AJ8244" s="419"/>
      <c r="AL8244" s="419"/>
      <c r="AM8244" s="419"/>
      <c r="AN8244" s="403"/>
      <c r="AO8244" s="419"/>
      <c r="AP8244" s="419"/>
      <c r="AQ8244" s="419"/>
      <c r="AR8244" s="419"/>
      <c r="AS8244" s="419"/>
      <c r="AT8244" s="419"/>
      <c r="AU8244" s="419"/>
      <c r="AV8244" s="419"/>
      <c r="AX8244" s="419"/>
      <c r="AY8244" s="419"/>
      <c r="AZ8244" s="419"/>
      <c r="BB8244" s="419"/>
      <c r="BC8244" s="419"/>
      <c r="BD8244" s="419"/>
      <c r="BF8244" s="419"/>
      <c r="BG8244" s="419"/>
      <c r="BH8244" s="419"/>
      <c r="BJ8244" s="419"/>
      <c r="BK8244" s="419"/>
      <c r="BL8244" s="419"/>
      <c r="BN8244" s="419"/>
      <c r="BO8244" s="419"/>
      <c r="BP8244" s="419"/>
      <c r="BR8244" s="419"/>
      <c r="BS8244" s="419"/>
      <c r="BT8244" s="419"/>
      <c r="BV8244" s="419"/>
      <c r="BW8244" s="419"/>
      <c r="BX8244" s="397"/>
      <c r="BZ8244" s="449"/>
      <c r="CB8244" s="419"/>
      <c r="CC8244" s="419"/>
      <c r="CD8244" s="419"/>
      <c r="CF8244" s="419"/>
      <c r="CG8244" s="419"/>
      <c r="CH8244" s="419"/>
    </row>
    <row r="8245" spans="3:86" ht="21" thickBot="1">
      <c r="C8245" s="425"/>
      <c r="P8245" s="431"/>
      <c r="R8245" s="419"/>
      <c r="S8245" s="446"/>
      <c r="T8245" s="419"/>
      <c r="V8245" s="196"/>
      <c r="W8245" s="419"/>
      <c r="X8245" s="419"/>
      <c r="Z8245" s="419"/>
      <c r="AA8245" s="419"/>
      <c r="AB8245" s="419"/>
      <c r="AD8245" s="419"/>
      <c r="AE8245" s="419"/>
      <c r="AF8245" s="419"/>
      <c r="AH8245" s="419"/>
      <c r="AI8245" s="419"/>
      <c r="AJ8245" s="419"/>
      <c r="AL8245" s="419"/>
      <c r="AM8245" s="419"/>
      <c r="AN8245" s="403"/>
      <c r="AO8245" s="419"/>
      <c r="AP8245" s="419"/>
      <c r="AQ8245" s="419"/>
      <c r="AR8245" s="419"/>
      <c r="AS8245" s="419"/>
      <c r="AT8245" s="419"/>
      <c r="AU8245" s="419"/>
      <c r="AV8245" s="419"/>
      <c r="AX8245" s="419"/>
      <c r="AY8245" s="419"/>
      <c r="AZ8245" s="419"/>
      <c r="BB8245" s="419"/>
      <c r="BC8245" s="419"/>
      <c r="BD8245" s="419"/>
      <c r="BF8245" s="419"/>
      <c r="BG8245" s="419"/>
      <c r="BH8245" s="419"/>
      <c r="BJ8245" s="419"/>
      <c r="BK8245" s="419"/>
      <c r="BL8245" s="419"/>
      <c r="BN8245" s="419"/>
      <c r="BO8245" s="419"/>
      <c r="BP8245" s="419"/>
      <c r="BR8245" s="419"/>
      <c r="BS8245" s="419"/>
      <c r="BT8245" s="419"/>
      <c r="BV8245" s="419"/>
      <c r="BW8245" s="419"/>
      <c r="BX8245" s="397"/>
      <c r="BZ8245" s="449"/>
      <c r="CB8245" s="419"/>
      <c r="CC8245" s="419"/>
      <c r="CD8245" s="419"/>
      <c r="CF8245" s="419"/>
      <c r="CG8245" s="419"/>
      <c r="CH8245" s="419"/>
    </row>
    <row r="8246" spans="3:86" ht="21" thickBot="1">
      <c r="C8246" s="425"/>
      <c r="P8246" s="431"/>
      <c r="R8246" s="419"/>
      <c r="S8246" s="446"/>
      <c r="T8246" s="419"/>
      <c r="V8246" s="196"/>
      <c r="W8246" s="419"/>
      <c r="X8246" s="419"/>
      <c r="Z8246" s="419"/>
      <c r="AA8246" s="419"/>
      <c r="AB8246" s="419"/>
      <c r="AD8246" s="419"/>
      <c r="AE8246" s="419"/>
      <c r="AF8246" s="419"/>
      <c r="AH8246" s="419"/>
      <c r="AI8246" s="419"/>
      <c r="AJ8246" s="419"/>
      <c r="AL8246" s="419"/>
      <c r="AM8246" s="419"/>
      <c r="AN8246" s="403"/>
      <c r="AO8246" s="419"/>
      <c r="AP8246" s="419"/>
      <c r="AQ8246" s="419"/>
      <c r="AR8246" s="419"/>
      <c r="AS8246" s="419"/>
      <c r="AT8246" s="419"/>
      <c r="AU8246" s="419"/>
      <c r="AV8246" s="419"/>
      <c r="AX8246" s="419"/>
      <c r="AY8246" s="419"/>
      <c r="AZ8246" s="419"/>
      <c r="BB8246" s="419"/>
      <c r="BC8246" s="419"/>
      <c r="BD8246" s="419"/>
      <c r="BF8246" s="419"/>
      <c r="BG8246" s="419"/>
      <c r="BH8246" s="419"/>
      <c r="BJ8246" s="419"/>
      <c r="BK8246" s="419"/>
      <c r="BL8246" s="419"/>
      <c r="BN8246" s="419"/>
      <c r="BO8246" s="419"/>
      <c r="BP8246" s="419"/>
      <c r="BR8246" s="419"/>
      <c r="BS8246" s="419"/>
      <c r="BT8246" s="419"/>
      <c r="BV8246" s="419"/>
      <c r="BW8246" s="419"/>
      <c r="BX8246" s="397"/>
      <c r="BZ8246" s="449"/>
      <c r="CB8246" s="419"/>
      <c r="CC8246" s="419"/>
      <c r="CD8246" s="419"/>
      <c r="CF8246" s="419"/>
      <c r="CG8246" s="419"/>
      <c r="CH8246" s="419"/>
    </row>
    <row r="8247" spans="3:86" ht="21" thickBot="1">
      <c r="C8247" s="425"/>
      <c r="P8247" s="431"/>
      <c r="R8247" s="419"/>
      <c r="S8247" s="446"/>
      <c r="T8247" s="419"/>
      <c r="V8247" s="196"/>
      <c r="W8247" s="419"/>
      <c r="X8247" s="419"/>
      <c r="Z8247" s="419"/>
      <c r="AA8247" s="419"/>
      <c r="AB8247" s="419"/>
      <c r="AD8247" s="419"/>
      <c r="AE8247" s="419"/>
      <c r="AF8247" s="419"/>
      <c r="AH8247" s="419"/>
      <c r="AI8247" s="419"/>
      <c r="AJ8247" s="419"/>
      <c r="AL8247" s="419"/>
      <c r="AM8247" s="419"/>
      <c r="AN8247" s="403"/>
      <c r="AO8247" s="419"/>
      <c r="AP8247" s="419"/>
      <c r="AQ8247" s="419"/>
      <c r="AR8247" s="419"/>
      <c r="AS8247" s="419"/>
      <c r="AT8247" s="419"/>
      <c r="AU8247" s="419"/>
      <c r="AV8247" s="419"/>
      <c r="AX8247" s="419"/>
      <c r="AY8247" s="419"/>
      <c r="AZ8247" s="419"/>
      <c r="BB8247" s="419"/>
      <c r="BC8247" s="419"/>
      <c r="BD8247" s="419"/>
      <c r="BF8247" s="419"/>
      <c r="BG8247" s="419"/>
      <c r="BH8247" s="419"/>
      <c r="BJ8247" s="419"/>
      <c r="BK8247" s="419"/>
      <c r="BL8247" s="419"/>
      <c r="BN8247" s="419"/>
      <c r="BO8247" s="419"/>
      <c r="BP8247" s="419"/>
      <c r="BR8247" s="419"/>
      <c r="BS8247" s="419"/>
      <c r="BT8247" s="419"/>
      <c r="BV8247" s="419"/>
      <c r="BW8247" s="419"/>
      <c r="BX8247" s="397"/>
      <c r="BZ8247" s="449"/>
      <c r="CB8247" s="419"/>
      <c r="CC8247" s="419"/>
      <c r="CD8247" s="419"/>
      <c r="CF8247" s="419"/>
      <c r="CG8247" s="419"/>
      <c r="CH8247" s="419"/>
    </row>
    <row r="8248" spans="3:86" ht="21" thickBot="1">
      <c r="C8248" s="425"/>
      <c r="P8248" s="431"/>
      <c r="R8248" s="419"/>
      <c r="S8248" s="446"/>
      <c r="T8248" s="419"/>
      <c r="V8248" s="196"/>
      <c r="W8248" s="419"/>
      <c r="X8248" s="419"/>
      <c r="Z8248" s="419"/>
      <c r="AA8248" s="419"/>
      <c r="AB8248" s="419"/>
      <c r="AD8248" s="419"/>
      <c r="AE8248" s="419"/>
      <c r="AF8248" s="419"/>
      <c r="AH8248" s="419"/>
      <c r="AI8248" s="419"/>
      <c r="AJ8248" s="419"/>
      <c r="AL8248" s="419"/>
      <c r="AM8248" s="419"/>
      <c r="AN8248" s="403"/>
      <c r="AO8248" s="419"/>
      <c r="AP8248" s="419"/>
      <c r="AQ8248" s="419"/>
      <c r="AR8248" s="419"/>
      <c r="AS8248" s="419"/>
      <c r="AT8248" s="419"/>
      <c r="AU8248" s="419"/>
      <c r="AV8248" s="419"/>
      <c r="AX8248" s="419"/>
      <c r="AY8248" s="419"/>
      <c r="AZ8248" s="419"/>
      <c r="BB8248" s="419"/>
      <c r="BC8248" s="419"/>
      <c r="BD8248" s="419"/>
      <c r="BF8248" s="419"/>
      <c r="BG8248" s="419"/>
      <c r="BH8248" s="419"/>
      <c r="BJ8248" s="419"/>
      <c r="BK8248" s="419"/>
      <c r="BL8248" s="419"/>
      <c r="BN8248" s="419"/>
      <c r="BO8248" s="419"/>
      <c r="BP8248" s="419"/>
      <c r="BR8248" s="419"/>
      <c r="BS8248" s="419"/>
      <c r="BT8248" s="419"/>
      <c r="BV8248" s="419"/>
      <c r="BW8248" s="419"/>
      <c r="BX8248" s="397"/>
      <c r="BZ8248" s="449"/>
      <c r="CB8248" s="419"/>
      <c r="CC8248" s="419"/>
      <c r="CD8248" s="419"/>
      <c r="CF8248" s="419"/>
      <c r="CG8248" s="419"/>
      <c r="CH8248" s="419"/>
    </row>
    <row r="8249" spans="3:86" ht="21" thickBot="1">
      <c r="C8249" s="425"/>
      <c r="P8249" s="431"/>
      <c r="R8249" s="419"/>
      <c r="S8249" s="446"/>
      <c r="T8249" s="419"/>
      <c r="V8249" s="196"/>
      <c r="W8249" s="419"/>
      <c r="X8249" s="419"/>
      <c r="Z8249" s="419"/>
      <c r="AA8249" s="419"/>
      <c r="AB8249" s="419"/>
      <c r="AD8249" s="419"/>
      <c r="AE8249" s="419"/>
      <c r="AF8249" s="419"/>
      <c r="AH8249" s="419"/>
      <c r="AI8249" s="419"/>
      <c r="AJ8249" s="419"/>
      <c r="AL8249" s="419"/>
      <c r="AM8249" s="419"/>
      <c r="AN8249" s="403"/>
      <c r="AO8249" s="419"/>
      <c r="AP8249" s="419"/>
      <c r="AQ8249" s="419"/>
      <c r="AR8249" s="419"/>
      <c r="AS8249" s="419"/>
      <c r="AT8249" s="419"/>
      <c r="AU8249" s="419"/>
      <c r="AV8249" s="419"/>
      <c r="AX8249" s="419"/>
      <c r="AY8249" s="419"/>
      <c r="AZ8249" s="419"/>
      <c r="BB8249" s="419"/>
      <c r="BC8249" s="419"/>
      <c r="BD8249" s="419"/>
      <c r="BF8249" s="419"/>
      <c r="BG8249" s="419"/>
      <c r="BH8249" s="419"/>
      <c r="BJ8249" s="419"/>
      <c r="BK8249" s="419"/>
      <c r="BL8249" s="419"/>
      <c r="BN8249" s="419"/>
      <c r="BO8249" s="419"/>
      <c r="BP8249" s="419"/>
      <c r="BR8249" s="419"/>
      <c r="BS8249" s="419"/>
      <c r="BT8249" s="419"/>
      <c r="BV8249" s="419"/>
      <c r="BW8249" s="419"/>
      <c r="BX8249" s="397"/>
      <c r="BZ8249" s="449"/>
      <c r="CB8249" s="419"/>
      <c r="CC8249" s="419"/>
      <c r="CD8249" s="419"/>
      <c r="CF8249" s="419"/>
      <c r="CG8249" s="419"/>
      <c r="CH8249" s="419"/>
    </row>
    <row r="8250" spans="3:86" ht="21" thickBot="1">
      <c r="C8250" s="425"/>
      <c r="P8250" s="431"/>
      <c r="R8250" s="419"/>
      <c r="S8250" s="446"/>
      <c r="T8250" s="419"/>
      <c r="V8250" s="196"/>
      <c r="W8250" s="419"/>
      <c r="X8250" s="419"/>
      <c r="Z8250" s="419"/>
      <c r="AA8250" s="419"/>
      <c r="AB8250" s="419"/>
      <c r="AD8250" s="419"/>
      <c r="AE8250" s="419"/>
      <c r="AF8250" s="419"/>
      <c r="AH8250" s="419"/>
      <c r="AI8250" s="419"/>
      <c r="AJ8250" s="419"/>
      <c r="AL8250" s="419"/>
      <c r="AM8250" s="419"/>
      <c r="AN8250" s="403"/>
      <c r="AO8250" s="419"/>
      <c r="AP8250" s="419"/>
      <c r="AQ8250" s="419"/>
      <c r="AR8250" s="419"/>
      <c r="AS8250" s="419"/>
      <c r="AT8250" s="419"/>
      <c r="AU8250" s="419"/>
      <c r="AV8250" s="419"/>
      <c r="AX8250" s="419"/>
      <c r="AY8250" s="419"/>
      <c r="AZ8250" s="419"/>
      <c r="BB8250" s="419"/>
      <c r="BC8250" s="419"/>
      <c r="BD8250" s="419"/>
      <c r="BF8250" s="419"/>
      <c r="BG8250" s="419"/>
      <c r="BH8250" s="419"/>
      <c r="BJ8250" s="419"/>
      <c r="BK8250" s="419"/>
      <c r="BL8250" s="419"/>
      <c r="BN8250" s="419"/>
      <c r="BO8250" s="419"/>
      <c r="BP8250" s="419"/>
      <c r="BR8250" s="419"/>
      <c r="BS8250" s="419"/>
      <c r="BT8250" s="419"/>
      <c r="BV8250" s="419"/>
      <c r="BW8250" s="419"/>
      <c r="BX8250" s="397"/>
      <c r="BZ8250" s="449"/>
      <c r="CB8250" s="419"/>
      <c r="CC8250" s="419"/>
      <c r="CD8250" s="419"/>
      <c r="CF8250" s="419"/>
      <c r="CG8250" s="419"/>
      <c r="CH8250" s="419"/>
    </row>
    <row r="8251" spans="3:86" ht="21" thickBot="1">
      <c r="C8251" s="425"/>
      <c r="P8251" s="431"/>
      <c r="R8251" s="419"/>
      <c r="S8251" s="446"/>
      <c r="T8251" s="419"/>
      <c r="V8251" s="196"/>
      <c r="W8251" s="419"/>
      <c r="X8251" s="419"/>
      <c r="Z8251" s="419"/>
      <c r="AA8251" s="419"/>
      <c r="AB8251" s="419"/>
      <c r="AD8251" s="419"/>
      <c r="AE8251" s="419"/>
      <c r="AF8251" s="419"/>
      <c r="AH8251" s="419"/>
      <c r="AI8251" s="419"/>
      <c r="AJ8251" s="419"/>
      <c r="AL8251" s="419"/>
      <c r="AM8251" s="419"/>
      <c r="AN8251" s="403"/>
      <c r="AO8251" s="419"/>
      <c r="AP8251" s="419"/>
      <c r="AQ8251" s="419"/>
      <c r="AR8251" s="419"/>
      <c r="AS8251" s="419"/>
      <c r="AT8251" s="419"/>
      <c r="AU8251" s="419"/>
      <c r="AV8251" s="419"/>
      <c r="AX8251" s="419"/>
      <c r="AY8251" s="419"/>
      <c r="AZ8251" s="419"/>
      <c r="BB8251" s="419"/>
      <c r="BC8251" s="419"/>
      <c r="BD8251" s="419"/>
      <c r="BF8251" s="419"/>
      <c r="BG8251" s="419"/>
      <c r="BH8251" s="419"/>
      <c r="BJ8251" s="419"/>
      <c r="BK8251" s="419"/>
      <c r="BL8251" s="419"/>
      <c r="BN8251" s="419"/>
      <c r="BO8251" s="419"/>
      <c r="BP8251" s="419"/>
      <c r="BR8251" s="419"/>
      <c r="BS8251" s="419"/>
      <c r="BT8251" s="419"/>
      <c r="BV8251" s="419"/>
      <c r="BW8251" s="419"/>
      <c r="BX8251" s="397"/>
      <c r="BZ8251" s="449"/>
      <c r="CB8251" s="419"/>
      <c r="CC8251" s="419"/>
      <c r="CD8251" s="419"/>
      <c r="CF8251" s="419"/>
      <c r="CG8251" s="419"/>
      <c r="CH8251" s="419"/>
    </row>
    <row r="8252" spans="3:86" ht="21" thickBot="1">
      <c r="C8252" s="425"/>
      <c r="P8252" s="431"/>
      <c r="R8252" s="419"/>
      <c r="S8252" s="446"/>
      <c r="T8252" s="419"/>
      <c r="V8252" s="196"/>
      <c r="W8252" s="419"/>
      <c r="X8252" s="419"/>
      <c r="Z8252" s="419"/>
      <c r="AA8252" s="419"/>
      <c r="AB8252" s="419"/>
      <c r="AD8252" s="419"/>
      <c r="AE8252" s="419"/>
      <c r="AF8252" s="419"/>
      <c r="AH8252" s="419"/>
      <c r="AI8252" s="419"/>
      <c r="AJ8252" s="419"/>
      <c r="AL8252" s="419"/>
      <c r="AM8252" s="419"/>
      <c r="AN8252" s="403"/>
      <c r="AO8252" s="419"/>
      <c r="AP8252" s="419"/>
      <c r="AQ8252" s="419"/>
      <c r="AR8252" s="419"/>
      <c r="AS8252" s="419"/>
      <c r="AT8252" s="419"/>
      <c r="AU8252" s="419"/>
      <c r="AV8252" s="419"/>
      <c r="AX8252" s="419"/>
      <c r="AY8252" s="419"/>
      <c r="AZ8252" s="419"/>
      <c r="BB8252" s="419"/>
      <c r="BC8252" s="419"/>
      <c r="BD8252" s="419"/>
      <c r="BF8252" s="419"/>
      <c r="BG8252" s="419"/>
      <c r="BH8252" s="419"/>
      <c r="BJ8252" s="419"/>
      <c r="BK8252" s="419"/>
      <c r="BL8252" s="419"/>
      <c r="BN8252" s="419"/>
      <c r="BO8252" s="419"/>
      <c r="BP8252" s="419"/>
      <c r="BR8252" s="419"/>
      <c r="BS8252" s="419"/>
      <c r="BT8252" s="419"/>
      <c r="BV8252" s="419"/>
      <c r="BW8252" s="419"/>
      <c r="BX8252" s="397"/>
      <c r="BZ8252" s="449"/>
      <c r="CB8252" s="419"/>
      <c r="CC8252" s="419"/>
      <c r="CD8252" s="419"/>
      <c r="CF8252" s="419"/>
      <c r="CG8252" s="419"/>
      <c r="CH8252" s="419"/>
    </row>
    <row r="8253" spans="3:86" ht="21" thickBot="1">
      <c r="C8253" s="425"/>
      <c r="P8253" s="431"/>
      <c r="R8253" s="419"/>
      <c r="S8253" s="446"/>
      <c r="T8253" s="419"/>
      <c r="V8253" s="196"/>
      <c r="W8253" s="419"/>
      <c r="X8253" s="419"/>
      <c r="Z8253" s="419"/>
      <c r="AA8253" s="419"/>
      <c r="AB8253" s="419"/>
      <c r="AD8253" s="419"/>
      <c r="AE8253" s="419"/>
      <c r="AF8253" s="419"/>
      <c r="AH8253" s="419"/>
      <c r="AI8253" s="419"/>
      <c r="AJ8253" s="419"/>
      <c r="AL8253" s="419"/>
      <c r="AM8253" s="419"/>
      <c r="AN8253" s="403"/>
      <c r="AO8253" s="419"/>
      <c r="AP8253" s="419"/>
      <c r="AQ8253" s="419"/>
      <c r="AR8253" s="419"/>
      <c r="AS8253" s="419"/>
      <c r="AT8253" s="419"/>
      <c r="AU8253" s="419"/>
      <c r="AV8253" s="419"/>
      <c r="AX8253" s="419"/>
      <c r="AY8253" s="419"/>
      <c r="AZ8253" s="419"/>
      <c r="BB8253" s="419"/>
      <c r="BC8253" s="419"/>
      <c r="BD8253" s="419"/>
      <c r="BF8253" s="419"/>
      <c r="BG8253" s="419"/>
      <c r="BH8253" s="419"/>
      <c r="BJ8253" s="419"/>
      <c r="BK8253" s="419"/>
      <c r="BL8253" s="419"/>
      <c r="BN8253" s="419"/>
      <c r="BO8253" s="419"/>
      <c r="BP8253" s="419"/>
      <c r="BR8253" s="419"/>
      <c r="BS8253" s="419"/>
      <c r="BT8253" s="419"/>
      <c r="BV8253" s="419"/>
      <c r="BW8253" s="419"/>
      <c r="BX8253" s="397"/>
      <c r="BZ8253" s="449"/>
      <c r="CB8253" s="419"/>
      <c r="CC8253" s="419"/>
      <c r="CD8253" s="419"/>
      <c r="CF8253" s="419"/>
      <c r="CG8253" s="419"/>
      <c r="CH8253" s="419"/>
    </row>
    <row r="8254" spans="3:86" ht="21" thickBot="1">
      <c r="C8254" s="425"/>
      <c r="P8254" s="431"/>
      <c r="R8254" s="419"/>
      <c r="S8254" s="446"/>
      <c r="T8254" s="419"/>
      <c r="V8254" s="196"/>
      <c r="W8254" s="419"/>
      <c r="X8254" s="419"/>
      <c r="Z8254" s="419"/>
      <c r="AA8254" s="419"/>
      <c r="AB8254" s="419"/>
      <c r="AD8254" s="419"/>
      <c r="AE8254" s="419"/>
      <c r="AF8254" s="419"/>
      <c r="AH8254" s="419"/>
      <c r="AI8254" s="419"/>
      <c r="AJ8254" s="419"/>
      <c r="AL8254" s="419"/>
      <c r="AM8254" s="419"/>
      <c r="AN8254" s="403"/>
      <c r="AO8254" s="419"/>
      <c r="AP8254" s="419"/>
      <c r="AQ8254" s="419"/>
      <c r="AR8254" s="419"/>
      <c r="AS8254" s="419"/>
      <c r="AT8254" s="419"/>
      <c r="AU8254" s="419"/>
      <c r="AV8254" s="419"/>
      <c r="AX8254" s="419"/>
      <c r="AY8254" s="419"/>
      <c r="AZ8254" s="419"/>
      <c r="BB8254" s="419"/>
      <c r="BC8254" s="419"/>
      <c r="BD8254" s="419"/>
      <c r="BF8254" s="419"/>
      <c r="BG8254" s="419"/>
      <c r="BH8254" s="419"/>
      <c r="BJ8254" s="419"/>
      <c r="BK8254" s="419"/>
      <c r="BL8254" s="419"/>
      <c r="BN8254" s="419"/>
      <c r="BO8254" s="419"/>
      <c r="BP8254" s="419"/>
      <c r="BR8254" s="419"/>
      <c r="BS8254" s="419"/>
      <c r="BT8254" s="419"/>
      <c r="BV8254" s="419"/>
      <c r="BW8254" s="419"/>
      <c r="BX8254" s="397"/>
      <c r="BZ8254" s="449"/>
      <c r="CB8254" s="419"/>
      <c r="CC8254" s="419"/>
      <c r="CD8254" s="419"/>
      <c r="CF8254" s="419"/>
      <c r="CG8254" s="419"/>
      <c r="CH8254" s="419"/>
    </row>
    <row r="8255" spans="3:86" ht="21" thickBot="1">
      <c r="C8255" s="425"/>
      <c r="P8255" s="431"/>
      <c r="R8255" s="419"/>
      <c r="S8255" s="446"/>
      <c r="T8255" s="419"/>
      <c r="V8255" s="196"/>
      <c r="W8255" s="419"/>
      <c r="X8255" s="419"/>
      <c r="Z8255" s="419"/>
      <c r="AA8255" s="419"/>
      <c r="AB8255" s="419"/>
      <c r="AD8255" s="419"/>
      <c r="AE8255" s="419"/>
      <c r="AF8255" s="419"/>
      <c r="AH8255" s="419"/>
      <c r="AI8255" s="419"/>
      <c r="AJ8255" s="419"/>
      <c r="AL8255" s="419"/>
      <c r="AM8255" s="419"/>
      <c r="AN8255" s="403"/>
      <c r="AO8255" s="419"/>
      <c r="AP8255" s="419"/>
      <c r="AQ8255" s="419"/>
      <c r="AR8255" s="419"/>
      <c r="AS8255" s="419"/>
      <c r="AT8255" s="419"/>
      <c r="AU8255" s="419"/>
      <c r="AV8255" s="419"/>
      <c r="AX8255" s="419"/>
      <c r="AY8255" s="419"/>
      <c r="AZ8255" s="419"/>
      <c r="BB8255" s="419"/>
      <c r="BC8255" s="419"/>
      <c r="BD8255" s="419"/>
      <c r="BF8255" s="419"/>
      <c r="BG8255" s="419"/>
      <c r="BH8255" s="419"/>
      <c r="BJ8255" s="419"/>
      <c r="BK8255" s="419"/>
      <c r="BL8255" s="419"/>
      <c r="BN8255" s="419"/>
      <c r="BO8255" s="419"/>
      <c r="BP8255" s="419"/>
      <c r="BR8255" s="419"/>
      <c r="BS8255" s="419"/>
      <c r="BT8255" s="419"/>
      <c r="BV8255" s="419"/>
      <c r="BW8255" s="419"/>
      <c r="BX8255" s="397"/>
      <c r="BZ8255" s="449"/>
      <c r="CB8255" s="419"/>
      <c r="CC8255" s="419"/>
      <c r="CD8255" s="419"/>
      <c r="CF8255" s="419"/>
      <c r="CG8255" s="419"/>
      <c r="CH8255" s="419"/>
    </row>
    <row r="8256" spans="3:86" ht="21" thickBot="1">
      <c r="C8256" s="425"/>
      <c r="P8256" s="431"/>
      <c r="R8256" s="419"/>
      <c r="S8256" s="446"/>
      <c r="T8256" s="419"/>
      <c r="V8256" s="196"/>
      <c r="W8256" s="419"/>
      <c r="X8256" s="419"/>
      <c r="Z8256" s="419"/>
      <c r="AA8256" s="419"/>
      <c r="AB8256" s="419"/>
      <c r="AD8256" s="419"/>
      <c r="AE8256" s="419"/>
      <c r="AF8256" s="419"/>
      <c r="AH8256" s="419"/>
      <c r="AI8256" s="419"/>
      <c r="AJ8256" s="419"/>
      <c r="AL8256" s="419"/>
      <c r="AM8256" s="419"/>
      <c r="AN8256" s="403"/>
      <c r="AO8256" s="419"/>
      <c r="AP8256" s="419"/>
      <c r="AQ8256" s="419"/>
      <c r="AR8256" s="419"/>
      <c r="AS8256" s="419"/>
      <c r="AT8256" s="419"/>
      <c r="AU8256" s="419"/>
      <c r="AV8256" s="419"/>
      <c r="AX8256" s="419"/>
      <c r="AY8256" s="419"/>
      <c r="AZ8256" s="419"/>
      <c r="BB8256" s="419"/>
      <c r="BC8256" s="419"/>
      <c r="BD8256" s="419"/>
      <c r="BF8256" s="419"/>
      <c r="BG8256" s="419"/>
      <c r="BH8256" s="419"/>
      <c r="BJ8256" s="419"/>
      <c r="BK8256" s="419"/>
      <c r="BL8256" s="419"/>
      <c r="BN8256" s="419"/>
      <c r="BO8256" s="419"/>
      <c r="BP8256" s="419"/>
      <c r="BR8256" s="419"/>
      <c r="BS8256" s="419"/>
      <c r="BT8256" s="419"/>
      <c r="BV8256" s="419"/>
      <c r="BW8256" s="419"/>
      <c r="BX8256" s="397"/>
      <c r="BZ8256" s="449"/>
      <c r="CB8256" s="419"/>
      <c r="CC8256" s="419"/>
      <c r="CD8256" s="419"/>
      <c r="CF8256" s="419"/>
      <c r="CG8256" s="419"/>
      <c r="CH8256" s="419"/>
    </row>
    <row r="8257" spans="3:86" ht="21" thickBot="1">
      <c r="C8257" s="425"/>
      <c r="P8257" s="431"/>
      <c r="R8257" s="419"/>
      <c r="S8257" s="446"/>
      <c r="T8257" s="419"/>
      <c r="V8257" s="196"/>
      <c r="W8257" s="419"/>
      <c r="X8257" s="419"/>
      <c r="Z8257" s="419"/>
      <c r="AA8257" s="419"/>
      <c r="AB8257" s="419"/>
      <c r="AD8257" s="419"/>
      <c r="AE8257" s="419"/>
      <c r="AF8257" s="419"/>
      <c r="AH8257" s="419"/>
      <c r="AI8257" s="419"/>
      <c r="AJ8257" s="419"/>
      <c r="AL8257" s="419"/>
      <c r="AM8257" s="419"/>
      <c r="AN8257" s="403"/>
      <c r="AO8257" s="419"/>
      <c r="AP8257" s="419"/>
      <c r="AQ8257" s="419"/>
      <c r="AR8257" s="419"/>
      <c r="AS8257" s="419"/>
      <c r="AT8257" s="419"/>
      <c r="AU8257" s="419"/>
      <c r="AV8257" s="419"/>
      <c r="AX8257" s="419"/>
      <c r="AY8257" s="419"/>
      <c r="AZ8257" s="419"/>
      <c r="BB8257" s="419"/>
      <c r="BC8257" s="419"/>
      <c r="BD8257" s="419"/>
      <c r="BF8257" s="419"/>
      <c r="BG8257" s="419"/>
      <c r="BH8257" s="419"/>
      <c r="BJ8257" s="419"/>
      <c r="BK8257" s="419"/>
      <c r="BL8257" s="419"/>
      <c r="BN8257" s="419"/>
      <c r="BO8257" s="419"/>
      <c r="BP8257" s="419"/>
      <c r="BR8257" s="419"/>
      <c r="BS8257" s="419"/>
      <c r="BT8257" s="419"/>
      <c r="BV8257" s="419"/>
      <c r="BW8257" s="419"/>
      <c r="BX8257" s="397"/>
      <c r="BZ8257" s="449"/>
      <c r="CB8257" s="419"/>
      <c r="CC8257" s="419"/>
      <c r="CD8257" s="419"/>
      <c r="CF8257" s="419"/>
      <c r="CG8257" s="419"/>
      <c r="CH8257" s="419"/>
    </row>
    <row r="8258" spans="3:86" ht="21" thickBot="1">
      <c r="C8258" s="425"/>
      <c r="P8258" s="431"/>
      <c r="R8258" s="419"/>
      <c r="S8258" s="446"/>
      <c r="T8258" s="419"/>
      <c r="V8258" s="196"/>
      <c r="W8258" s="419"/>
      <c r="X8258" s="419"/>
      <c r="Z8258" s="419"/>
      <c r="AA8258" s="419"/>
      <c r="AB8258" s="419"/>
      <c r="AD8258" s="419"/>
      <c r="AE8258" s="419"/>
      <c r="AF8258" s="419"/>
      <c r="AH8258" s="419"/>
      <c r="AI8258" s="419"/>
      <c r="AJ8258" s="419"/>
      <c r="AL8258" s="419"/>
      <c r="AM8258" s="419"/>
      <c r="AN8258" s="403"/>
      <c r="AO8258" s="419"/>
      <c r="AP8258" s="419"/>
      <c r="AQ8258" s="419"/>
      <c r="AR8258" s="419"/>
      <c r="AS8258" s="419"/>
      <c r="AT8258" s="419"/>
      <c r="AU8258" s="419"/>
      <c r="AV8258" s="419"/>
      <c r="AX8258" s="419"/>
      <c r="AY8258" s="419"/>
      <c r="AZ8258" s="419"/>
      <c r="BB8258" s="419"/>
      <c r="BC8258" s="419"/>
      <c r="BD8258" s="419"/>
      <c r="BF8258" s="419"/>
      <c r="BG8258" s="419"/>
      <c r="BH8258" s="419"/>
      <c r="BJ8258" s="419"/>
      <c r="BK8258" s="419"/>
      <c r="BL8258" s="419"/>
      <c r="BN8258" s="419"/>
      <c r="BO8258" s="419"/>
      <c r="BP8258" s="419"/>
      <c r="BR8258" s="419"/>
      <c r="BS8258" s="419"/>
      <c r="BT8258" s="419"/>
      <c r="BV8258" s="419"/>
      <c r="BW8258" s="419"/>
      <c r="BX8258" s="397"/>
      <c r="BZ8258" s="449"/>
      <c r="CB8258" s="419"/>
      <c r="CC8258" s="419"/>
      <c r="CD8258" s="419"/>
      <c r="CF8258" s="419"/>
      <c r="CG8258" s="419"/>
      <c r="CH8258" s="419"/>
    </row>
    <row r="8259" spans="3:86" ht="21" thickBot="1">
      <c r="C8259" s="425"/>
      <c r="P8259" s="431"/>
      <c r="R8259" s="419"/>
      <c r="S8259" s="446"/>
      <c r="T8259" s="419"/>
      <c r="V8259" s="196"/>
      <c r="W8259" s="419"/>
      <c r="X8259" s="419"/>
      <c r="Z8259" s="419"/>
      <c r="AA8259" s="419"/>
      <c r="AB8259" s="419"/>
      <c r="AD8259" s="419"/>
      <c r="AE8259" s="419"/>
      <c r="AF8259" s="419"/>
      <c r="AH8259" s="419"/>
      <c r="AI8259" s="419"/>
      <c r="AJ8259" s="419"/>
      <c r="AL8259" s="419"/>
      <c r="AM8259" s="419"/>
      <c r="AN8259" s="403"/>
      <c r="AO8259" s="419"/>
      <c r="AP8259" s="419"/>
      <c r="AQ8259" s="419"/>
      <c r="AR8259" s="419"/>
      <c r="AS8259" s="419"/>
      <c r="AT8259" s="419"/>
      <c r="AU8259" s="419"/>
      <c r="AV8259" s="419"/>
      <c r="AX8259" s="419"/>
      <c r="AY8259" s="419"/>
      <c r="AZ8259" s="419"/>
      <c r="BB8259" s="419"/>
      <c r="BC8259" s="419"/>
      <c r="BD8259" s="419"/>
      <c r="BF8259" s="419"/>
      <c r="BG8259" s="419"/>
      <c r="BH8259" s="419"/>
      <c r="BJ8259" s="419"/>
      <c r="BK8259" s="419"/>
      <c r="BL8259" s="419"/>
      <c r="BN8259" s="419"/>
      <c r="BO8259" s="419"/>
      <c r="BP8259" s="419"/>
      <c r="BR8259" s="419"/>
      <c r="BS8259" s="419"/>
      <c r="BT8259" s="419"/>
      <c r="BV8259" s="419"/>
      <c r="BW8259" s="419"/>
      <c r="BX8259" s="397"/>
      <c r="BZ8259" s="449"/>
      <c r="CB8259" s="419"/>
      <c r="CC8259" s="419"/>
      <c r="CD8259" s="419"/>
      <c r="CF8259" s="419"/>
      <c r="CG8259" s="419"/>
      <c r="CH8259" s="419"/>
    </row>
    <row r="8260" spans="3:86" ht="21" thickBot="1">
      <c r="C8260" s="425"/>
      <c r="P8260" s="431"/>
      <c r="R8260" s="419"/>
      <c r="S8260" s="446"/>
      <c r="T8260" s="419"/>
      <c r="V8260" s="196"/>
      <c r="W8260" s="419"/>
      <c r="X8260" s="419"/>
      <c r="Z8260" s="419"/>
      <c r="AA8260" s="419"/>
      <c r="AB8260" s="419"/>
      <c r="AD8260" s="419"/>
      <c r="AE8260" s="419"/>
      <c r="AF8260" s="419"/>
      <c r="AH8260" s="419"/>
      <c r="AI8260" s="419"/>
      <c r="AJ8260" s="419"/>
      <c r="AL8260" s="419"/>
      <c r="AM8260" s="419"/>
      <c r="AN8260" s="403"/>
      <c r="AO8260" s="419"/>
      <c r="AP8260" s="419"/>
      <c r="AQ8260" s="419"/>
      <c r="AR8260" s="419"/>
      <c r="AS8260" s="419"/>
      <c r="AT8260" s="419"/>
      <c r="AU8260" s="419"/>
      <c r="AV8260" s="419"/>
      <c r="AX8260" s="419"/>
      <c r="AY8260" s="419"/>
      <c r="AZ8260" s="419"/>
      <c r="BB8260" s="419"/>
      <c r="BC8260" s="419"/>
      <c r="BD8260" s="419"/>
      <c r="BF8260" s="419"/>
      <c r="BG8260" s="419"/>
      <c r="BH8260" s="419"/>
      <c r="BJ8260" s="419"/>
      <c r="BK8260" s="419"/>
      <c r="BL8260" s="419"/>
      <c r="BN8260" s="419"/>
      <c r="BO8260" s="419"/>
      <c r="BP8260" s="419"/>
      <c r="BR8260" s="419"/>
      <c r="BS8260" s="419"/>
      <c r="BT8260" s="419"/>
      <c r="BV8260" s="419"/>
      <c r="BW8260" s="419"/>
      <c r="BX8260" s="397"/>
      <c r="BZ8260" s="449"/>
      <c r="CB8260" s="419"/>
      <c r="CC8260" s="419"/>
      <c r="CD8260" s="419"/>
      <c r="CF8260" s="419"/>
      <c r="CG8260" s="419"/>
      <c r="CH8260" s="419"/>
    </row>
    <row r="8261" spans="3:86" ht="21" thickBot="1">
      <c r="C8261" s="425"/>
      <c r="P8261" s="431"/>
      <c r="R8261" s="419"/>
      <c r="S8261" s="446"/>
      <c r="T8261" s="419"/>
      <c r="V8261" s="196"/>
      <c r="W8261" s="419"/>
      <c r="X8261" s="419"/>
      <c r="Z8261" s="419"/>
      <c r="AA8261" s="419"/>
      <c r="AB8261" s="419"/>
      <c r="AD8261" s="419"/>
      <c r="AE8261" s="419"/>
      <c r="AF8261" s="419"/>
      <c r="AH8261" s="419"/>
      <c r="AI8261" s="419"/>
      <c r="AJ8261" s="419"/>
      <c r="AL8261" s="419"/>
      <c r="AM8261" s="419"/>
      <c r="AN8261" s="403"/>
      <c r="AO8261" s="419"/>
      <c r="AP8261" s="419"/>
      <c r="AQ8261" s="419"/>
      <c r="AR8261" s="419"/>
      <c r="AS8261" s="419"/>
      <c r="AT8261" s="419"/>
      <c r="AU8261" s="419"/>
      <c r="AV8261" s="419"/>
      <c r="AX8261" s="419"/>
      <c r="AY8261" s="419"/>
      <c r="AZ8261" s="419"/>
      <c r="BB8261" s="419"/>
      <c r="BC8261" s="419"/>
      <c r="BD8261" s="419"/>
      <c r="BF8261" s="419"/>
      <c r="BG8261" s="419"/>
      <c r="BH8261" s="419"/>
      <c r="BJ8261" s="419"/>
      <c r="BK8261" s="419"/>
      <c r="BL8261" s="419"/>
      <c r="BN8261" s="419"/>
      <c r="BO8261" s="419"/>
      <c r="BP8261" s="419"/>
      <c r="BR8261" s="419"/>
      <c r="BS8261" s="419"/>
      <c r="BT8261" s="419"/>
      <c r="BV8261" s="419"/>
      <c r="BW8261" s="419"/>
      <c r="BX8261" s="397"/>
      <c r="BZ8261" s="449"/>
      <c r="CB8261" s="419"/>
      <c r="CC8261" s="419"/>
      <c r="CD8261" s="419"/>
      <c r="CF8261" s="419"/>
      <c r="CG8261" s="419"/>
      <c r="CH8261" s="419"/>
    </row>
    <row r="8262" spans="3:86" ht="21" thickBot="1">
      <c r="C8262" s="425"/>
      <c r="P8262" s="431"/>
      <c r="R8262" s="419"/>
      <c r="S8262" s="446"/>
      <c r="T8262" s="419"/>
      <c r="V8262" s="196"/>
      <c r="W8262" s="419"/>
      <c r="X8262" s="419"/>
      <c r="Z8262" s="419"/>
      <c r="AA8262" s="419"/>
      <c r="AB8262" s="419"/>
      <c r="AD8262" s="419"/>
      <c r="AE8262" s="419"/>
      <c r="AF8262" s="419"/>
      <c r="AH8262" s="419"/>
      <c r="AI8262" s="419"/>
      <c r="AJ8262" s="419"/>
      <c r="AL8262" s="419"/>
      <c r="AM8262" s="419"/>
      <c r="AN8262" s="403"/>
      <c r="AO8262" s="419"/>
      <c r="AP8262" s="419"/>
      <c r="AQ8262" s="419"/>
      <c r="AR8262" s="419"/>
      <c r="AS8262" s="419"/>
      <c r="AT8262" s="419"/>
      <c r="AU8262" s="419"/>
      <c r="AV8262" s="419"/>
      <c r="AX8262" s="419"/>
      <c r="AY8262" s="419"/>
      <c r="AZ8262" s="419"/>
      <c r="BB8262" s="419"/>
      <c r="BC8262" s="419"/>
      <c r="BD8262" s="419"/>
      <c r="BF8262" s="419"/>
      <c r="BG8262" s="419"/>
      <c r="BH8262" s="419"/>
      <c r="BJ8262" s="419"/>
      <c r="BK8262" s="419"/>
      <c r="BL8262" s="419"/>
      <c r="BN8262" s="419"/>
      <c r="BO8262" s="419"/>
      <c r="BP8262" s="419"/>
      <c r="BR8262" s="419"/>
      <c r="BS8262" s="419"/>
      <c r="BT8262" s="419"/>
      <c r="BV8262" s="419"/>
      <c r="BW8262" s="419"/>
      <c r="BX8262" s="397"/>
      <c r="BZ8262" s="449"/>
      <c r="CB8262" s="419"/>
      <c r="CC8262" s="419"/>
      <c r="CD8262" s="419"/>
      <c r="CF8262" s="419"/>
      <c r="CG8262" s="419"/>
      <c r="CH8262" s="419"/>
    </row>
    <row r="8263" spans="3:86" ht="21" thickBot="1">
      <c r="C8263" s="425"/>
      <c r="P8263" s="431"/>
      <c r="R8263" s="419"/>
      <c r="S8263" s="446"/>
      <c r="T8263" s="419"/>
      <c r="V8263" s="196"/>
      <c r="W8263" s="419"/>
      <c r="X8263" s="419"/>
      <c r="Z8263" s="419"/>
      <c r="AA8263" s="419"/>
      <c r="AB8263" s="419"/>
      <c r="AD8263" s="419"/>
      <c r="AE8263" s="419"/>
      <c r="AF8263" s="419"/>
      <c r="AH8263" s="419"/>
      <c r="AI8263" s="419"/>
      <c r="AJ8263" s="419"/>
      <c r="AL8263" s="419"/>
      <c r="AM8263" s="419"/>
      <c r="AN8263" s="403"/>
      <c r="AO8263" s="419"/>
      <c r="AP8263" s="419"/>
      <c r="AQ8263" s="419"/>
      <c r="AR8263" s="419"/>
      <c r="AS8263" s="419"/>
      <c r="AT8263" s="419"/>
      <c r="AU8263" s="419"/>
      <c r="AV8263" s="419"/>
      <c r="AX8263" s="419"/>
      <c r="AY8263" s="419"/>
      <c r="AZ8263" s="419"/>
      <c r="BB8263" s="419"/>
      <c r="BC8263" s="419"/>
      <c r="BD8263" s="419"/>
      <c r="BF8263" s="419"/>
      <c r="BG8263" s="419"/>
      <c r="BH8263" s="419"/>
      <c r="BJ8263" s="419"/>
      <c r="BK8263" s="419"/>
      <c r="BL8263" s="419"/>
      <c r="BN8263" s="419"/>
      <c r="BO8263" s="419"/>
      <c r="BP8263" s="419"/>
      <c r="BR8263" s="419"/>
      <c r="BS8263" s="419"/>
      <c r="BT8263" s="419"/>
      <c r="BV8263" s="419"/>
      <c r="BW8263" s="419"/>
      <c r="BX8263" s="397"/>
      <c r="BZ8263" s="449"/>
      <c r="CB8263" s="419"/>
      <c r="CC8263" s="419"/>
      <c r="CD8263" s="419"/>
      <c r="CF8263" s="419"/>
      <c r="CG8263" s="419"/>
      <c r="CH8263" s="419"/>
    </row>
    <row r="8264" spans="3:86" ht="21" thickBot="1">
      <c r="C8264" s="425"/>
      <c r="P8264" s="431"/>
      <c r="R8264" s="419"/>
      <c r="S8264" s="446"/>
      <c r="T8264" s="419"/>
      <c r="V8264" s="196"/>
      <c r="W8264" s="419"/>
      <c r="X8264" s="419"/>
      <c r="Z8264" s="419"/>
      <c r="AA8264" s="419"/>
      <c r="AB8264" s="419"/>
      <c r="AD8264" s="419"/>
      <c r="AE8264" s="419"/>
      <c r="AF8264" s="419"/>
      <c r="AH8264" s="419"/>
      <c r="AI8264" s="419"/>
      <c r="AJ8264" s="419"/>
      <c r="AL8264" s="419"/>
      <c r="AM8264" s="419"/>
      <c r="AN8264" s="403"/>
      <c r="AO8264" s="419"/>
      <c r="AP8264" s="419"/>
      <c r="AQ8264" s="419"/>
      <c r="AR8264" s="419"/>
      <c r="AS8264" s="419"/>
      <c r="AT8264" s="419"/>
      <c r="AU8264" s="419"/>
      <c r="AV8264" s="419"/>
      <c r="AX8264" s="419"/>
      <c r="AY8264" s="419"/>
      <c r="AZ8264" s="419"/>
      <c r="BB8264" s="419"/>
      <c r="BC8264" s="419"/>
      <c r="BD8264" s="419"/>
      <c r="BF8264" s="419"/>
      <c r="BG8264" s="419"/>
      <c r="BH8264" s="419"/>
      <c r="BJ8264" s="419"/>
      <c r="BK8264" s="419"/>
      <c r="BL8264" s="419"/>
      <c r="BN8264" s="419"/>
      <c r="BO8264" s="419"/>
      <c r="BP8264" s="419"/>
      <c r="BR8264" s="419"/>
      <c r="BS8264" s="419"/>
      <c r="BT8264" s="419"/>
      <c r="BV8264" s="419"/>
      <c r="BW8264" s="419"/>
      <c r="BX8264" s="397"/>
      <c r="BZ8264" s="449"/>
      <c r="CB8264" s="419"/>
      <c r="CC8264" s="419"/>
      <c r="CD8264" s="419"/>
      <c r="CF8264" s="419"/>
      <c r="CG8264" s="419"/>
      <c r="CH8264" s="419"/>
    </row>
    <row r="8265" spans="3:86" ht="21" thickBot="1">
      <c r="C8265" s="425"/>
      <c r="P8265" s="431"/>
      <c r="R8265" s="419"/>
      <c r="S8265" s="446"/>
      <c r="T8265" s="419"/>
      <c r="V8265" s="196"/>
      <c r="W8265" s="419"/>
      <c r="X8265" s="419"/>
      <c r="Z8265" s="419"/>
      <c r="AA8265" s="419"/>
      <c r="AB8265" s="419"/>
      <c r="AD8265" s="419"/>
      <c r="AE8265" s="419"/>
      <c r="AF8265" s="419"/>
      <c r="AH8265" s="419"/>
      <c r="AI8265" s="419"/>
      <c r="AJ8265" s="419"/>
      <c r="AL8265" s="419"/>
      <c r="AM8265" s="419"/>
      <c r="AN8265" s="403"/>
      <c r="AO8265" s="419"/>
      <c r="AP8265" s="419"/>
      <c r="AQ8265" s="419"/>
      <c r="AR8265" s="419"/>
      <c r="AS8265" s="419"/>
      <c r="AT8265" s="419"/>
      <c r="AU8265" s="419"/>
      <c r="AV8265" s="419"/>
      <c r="AX8265" s="419"/>
      <c r="AY8265" s="419"/>
      <c r="AZ8265" s="419"/>
      <c r="BB8265" s="419"/>
      <c r="BC8265" s="419"/>
      <c r="BD8265" s="419"/>
      <c r="BF8265" s="419"/>
      <c r="BG8265" s="419"/>
      <c r="BH8265" s="419"/>
      <c r="BJ8265" s="419"/>
      <c r="BK8265" s="419"/>
      <c r="BL8265" s="419"/>
      <c r="BN8265" s="419"/>
      <c r="BO8265" s="419"/>
      <c r="BP8265" s="419"/>
      <c r="BR8265" s="419"/>
      <c r="BS8265" s="419"/>
      <c r="BT8265" s="419"/>
      <c r="BV8265" s="419"/>
      <c r="BW8265" s="419"/>
      <c r="BX8265" s="397"/>
      <c r="BZ8265" s="449"/>
      <c r="CB8265" s="419"/>
      <c r="CC8265" s="419"/>
      <c r="CD8265" s="419"/>
      <c r="CF8265" s="419"/>
      <c r="CG8265" s="419"/>
      <c r="CH8265" s="419"/>
    </row>
    <row r="8266" spans="3:86" ht="21" thickBot="1">
      <c r="C8266" s="425"/>
      <c r="P8266" s="431"/>
      <c r="R8266" s="419"/>
      <c r="S8266" s="446"/>
      <c r="T8266" s="419"/>
      <c r="V8266" s="196"/>
      <c r="W8266" s="419"/>
      <c r="X8266" s="419"/>
      <c r="Z8266" s="419"/>
      <c r="AA8266" s="419"/>
      <c r="AB8266" s="419"/>
      <c r="AD8266" s="419"/>
      <c r="AE8266" s="419"/>
      <c r="AF8266" s="419"/>
      <c r="AH8266" s="419"/>
      <c r="AI8266" s="419"/>
      <c r="AJ8266" s="419"/>
      <c r="AL8266" s="419"/>
      <c r="AM8266" s="419"/>
      <c r="AN8266" s="403"/>
      <c r="AO8266" s="419"/>
      <c r="AP8266" s="419"/>
      <c r="AQ8266" s="419"/>
      <c r="AR8266" s="419"/>
      <c r="AS8266" s="419"/>
      <c r="AT8266" s="419"/>
      <c r="AU8266" s="419"/>
      <c r="AV8266" s="419"/>
      <c r="AX8266" s="419"/>
      <c r="AY8266" s="419"/>
      <c r="AZ8266" s="419"/>
      <c r="BB8266" s="419"/>
      <c r="BC8266" s="419"/>
      <c r="BD8266" s="419"/>
      <c r="BF8266" s="419"/>
      <c r="BG8266" s="419"/>
      <c r="BH8266" s="419"/>
      <c r="BJ8266" s="419"/>
      <c r="BK8266" s="419"/>
      <c r="BL8266" s="419"/>
      <c r="BN8266" s="419"/>
      <c r="BO8266" s="419"/>
      <c r="BP8266" s="419"/>
      <c r="BR8266" s="419"/>
      <c r="BS8266" s="419"/>
      <c r="BT8266" s="419"/>
      <c r="BV8266" s="419"/>
      <c r="BW8266" s="419"/>
      <c r="BX8266" s="397"/>
      <c r="BZ8266" s="449"/>
      <c r="CB8266" s="419"/>
      <c r="CC8266" s="419"/>
      <c r="CD8266" s="419"/>
      <c r="CF8266" s="419"/>
      <c r="CG8266" s="419"/>
      <c r="CH8266" s="419"/>
    </row>
    <row r="8267" spans="3:86" ht="21" thickBot="1">
      <c r="C8267" s="425"/>
      <c r="P8267" s="431"/>
      <c r="R8267" s="419"/>
      <c r="S8267" s="446"/>
      <c r="T8267" s="419"/>
      <c r="V8267" s="196"/>
      <c r="W8267" s="419"/>
      <c r="X8267" s="419"/>
      <c r="Z8267" s="419"/>
      <c r="AA8267" s="419"/>
      <c r="AB8267" s="419"/>
      <c r="AD8267" s="419"/>
      <c r="AE8267" s="419"/>
      <c r="AF8267" s="419"/>
      <c r="AH8267" s="419"/>
      <c r="AI8267" s="419"/>
      <c r="AJ8267" s="419"/>
      <c r="AL8267" s="419"/>
      <c r="AM8267" s="419"/>
      <c r="AN8267" s="403"/>
      <c r="AO8267" s="419"/>
      <c r="AP8267" s="419"/>
      <c r="AQ8267" s="419"/>
      <c r="AR8267" s="419"/>
      <c r="AS8267" s="419"/>
      <c r="AT8267" s="419"/>
      <c r="AU8267" s="419"/>
      <c r="AV8267" s="419"/>
      <c r="AX8267" s="419"/>
      <c r="AY8267" s="419"/>
      <c r="AZ8267" s="419"/>
      <c r="BB8267" s="419"/>
      <c r="BC8267" s="419"/>
      <c r="BD8267" s="419"/>
      <c r="BF8267" s="419"/>
      <c r="BG8267" s="419"/>
      <c r="BH8267" s="419"/>
      <c r="BJ8267" s="419"/>
      <c r="BK8267" s="419"/>
      <c r="BL8267" s="419"/>
      <c r="BN8267" s="419"/>
      <c r="BO8267" s="419"/>
      <c r="BP8267" s="419"/>
      <c r="BR8267" s="419"/>
      <c r="BS8267" s="419"/>
      <c r="BT8267" s="419"/>
      <c r="BV8267" s="419"/>
      <c r="BW8267" s="419"/>
      <c r="BX8267" s="397"/>
      <c r="BZ8267" s="449"/>
      <c r="CB8267" s="419"/>
      <c r="CC8267" s="419"/>
      <c r="CD8267" s="419"/>
      <c r="CF8267" s="419"/>
      <c r="CG8267" s="419"/>
      <c r="CH8267" s="419"/>
    </row>
    <row r="8268" spans="3:86" ht="21" thickBot="1">
      <c r="C8268" s="425"/>
      <c r="P8268" s="431"/>
      <c r="R8268" s="419"/>
      <c r="S8268" s="446"/>
      <c r="T8268" s="419"/>
      <c r="V8268" s="196"/>
      <c r="W8268" s="419"/>
      <c r="X8268" s="419"/>
      <c r="Z8268" s="419"/>
      <c r="AA8268" s="419"/>
      <c r="AB8268" s="419"/>
      <c r="AD8268" s="419"/>
      <c r="AE8268" s="419"/>
      <c r="AF8268" s="419"/>
      <c r="AH8268" s="419"/>
      <c r="AI8268" s="419"/>
      <c r="AJ8268" s="419"/>
      <c r="AL8268" s="419"/>
      <c r="AM8268" s="419"/>
      <c r="AN8268" s="403"/>
      <c r="AO8268" s="419"/>
      <c r="AP8268" s="419"/>
      <c r="AQ8268" s="419"/>
      <c r="AR8268" s="419"/>
      <c r="AS8268" s="419"/>
      <c r="AT8268" s="419"/>
      <c r="AU8268" s="419"/>
      <c r="AV8268" s="419"/>
      <c r="AX8268" s="419"/>
      <c r="AY8268" s="419"/>
      <c r="AZ8268" s="419"/>
      <c r="BB8268" s="419"/>
      <c r="BC8268" s="419"/>
      <c r="BD8268" s="419"/>
      <c r="BF8268" s="419"/>
      <c r="BG8268" s="419"/>
      <c r="BH8268" s="419"/>
      <c r="BJ8268" s="419"/>
      <c r="BK8268" s="419"/>
      <c r="BL8268" s="419"/>
      <c r="BN8268" s="419"/>
      <c r="BO8268" s="419"/>
      <c r="BP8268" s="419"/>
      <c r="BR8268" s="419"/>
      <c r="BS8268" s="419"/>
      <c r="BT8268" s="419"/>
      <c r="BV8268" s="419"/>
      <c r="BW8268" s="419"/>
      <c r="BX8268" s="397"/>
      <c r="BZ8268" s="449"/>
      <c r="CB8268" s="419"/>
      <c r="CC8268" s="419"/>
      <c r="CD8268" s="419"/>
      <c r="CF8268" s="419"/>
      <c r="CG8268" s="419"/>
      <c r="CH8268" s="419"/>
    </row>
    <row r="8269" spans="3:86" ht="21" thickBot="1">
      <c r="C8269" s="425"/>
      <c r="P8269" s="431"/>
      <c r="R8269" s="419"/>
      <c r="S8269" s="446"/>
      <c r="T8269" s="419"/>
      <c r="V8269" s="196"/>
      <c r="W8269" s="419"/>
      <c r="X8269" s="419"/>
      <c r="Z8269" s="419"/>
      <c r="AA8269" s="419"/>
      <c r="AB8269" s="419"/>
      <c r="AD8269" s="419"/>
      <c r="AE8269" s="419"/>
      <c r="AF8269" s="419"/>
      <c r="AH8269" s="419"/>
      <c r="AI8269" s="419"/>
      <c r="AJ8269" s="419"/>
      <c r="AL8269" s="419"/>
      <c r="AM8269" s="419"/>
      <c r="AN8269" s="403"/>
      <c r="AO8269" s="419"/>
      <c r="AP8269" s="419"/>
      <c r="AQ8269" s="419"/>
      <c r="AR8269" s="419"/>
      <c r="AS8269" s="419"/>
      <c r="AT8269" s="419"/>
      <c r="AU8269" s="419"/>
      <c r="AV8269" s="419"/>
      <c r="AX8269" s="419"/>
      <c r="AY8269" s="419"/>
      <c r="AZ8269" s="419"/>
      <c r="BB8269" s="419"/>
      <c r="BC8269" s="419"/>
      <c r="BD8269" s="419"/>
      <c r="BF8269" s="419"/>
      <c r="BG8269" s="419"/>
      <c r="BH8269" s="419"/>
      <c r="BJ8269" s="419"/>
      <c r="BK8269" s="419"/>
      <c r="BL8269" s="419"/>
      <c r="BN8269" s="419"/>
      <c r="BO8269" s="419"/>
      <c r="BP8269" s="419"/>
      <c r="BR8269" s="419"/>
      <c r="BS8269" s="419"/>
      <c r="BT8269" s="419"/>
      <c r="BV8269" s="419"/>
      <c r="BW8269" s="419"/>
      <c r="BX8269" s="397"/>
      <c r="BZ8269" s="449"/>
      <c r="CB8269" s="419"/>
      <c r="CC8269" s="419"/>
      <c r="CD8269" s="419"/>
      <c r="CF8269" s="419"/>
      <c r="CG8269" s="419"/>
      <c r="CH8269" s="419"/>
    </row>
    <row r="8270" spans="3:86" ht="21" thickBot="1">
      <c r="C8270" s="425"/>
      <c r="P8270" s="431"/>
      <c r="R8270" s="419"/>
      <c r="S8270" s="446"/>
      <c r="T8270" s="419"/>
      <c r="V8270" s="196"/>
      <c r="W8270" s="419"/>
      <c r="X8270" s="419"/>
      <c r="Z8270" s="419"/>
      <c r="AA8270" s="419"/>
      <c r="AB8270" s="419"/>
      <c r="AD8270" s="419"/>
      <c r="AE8270" s="419"/>
      <c r="AF8270" s="419"/>
      <c r="AH8270" s="419"/>
      <c r="AI8270" s="419"/>
      <c r="AJ8270" s="419"/>
      <c r="AL8270" s="419"/>
      <c r="AM8270" s="419"/>
      <c r="AN8270" s="403"/>
      <c r="AO8270" s="419"/>
      <c r="AP8270" s="419"/>
      <c r="AQ8270" s="419"/>
      <c r="AR8270" s="419"/>
      <c r="AS8270" s="419"/>
      <c r="AT8270" s="419"/>
      <c r="AU8270" s="419"/>
      <c r="AV8270" s="419"/>
      <c r="AX8270" s="419"/>
      <c r="AY8270" s="419"/>
      <c r="AZ8270" s="419"/>
      <c r="BB8270" s="419"/>
      <c r="BC8270" s="419"/>
      <c r="BD8270" s="419"/>
      <c r="BF8270" s="419"/>
      <c r="BG8270" s="419"/>
      <c r="BH8270" s="419"/>
      <c r="BJ8270" s="419"/>
      <c r="BK8270" s="419"/>
      <c r="BL8270" s="419"/>
      <c r="BN8270" s="419"/>
      <c r="BO8270" s="419"/>
      <c r="BP8270" s="419"/>
      <c r="BR8270" s="419"/>
      <c r="BS8270" s="419"/>
      <c r="BT8270" s="419"/>
      <c r="BV8270" s="419"/>
      <c r="BW8270" s="419"/>
      <c r="BX8270" s="397"/>
      <c r="BZ8270" s="449"/>
      <c r="CB8270" s="419"/>
      <c r="CC8270" s="419"/>
      <c r="CD8270" s="419"/>
      <c r="CF8270" s="419"/>
      <c r="CG8270" s="419"/>
      <c r="CH8270" s="419"/>
    </row>
    <row r="8271" spans="3:86" ht="21" thickBot="1">
      <c r="C8271" s="425"/>
      <c r="P8271" s="431"/>
      <c r="R8271" s="419"/>
      <c r="S8271" s="446"/>
      <c r="T8271" s="419"/>
      <c r="V8271" s="196"/>
      <c r="W8271" s="419"/>
      <c r="X8271" s="419"/>
      <c r="Z8271" s="419"/>
      <c r="AA8271" s="419"/>
      <c r="AB8271" s="419"/>
      <c r="AD8271" s="419"/>
      <c r="AE8271" s="419"/>
      <c r="AF8271" s="419"/>
      <c r="AH8271" s="419"/>
      <c r="AI8271" s="419"/>
      <c r="AJ8271" s="419"/>
      <c r="AL8271" s="419"/>
      <c r="AM8271" s="419"/>
      <c r="AN8271" s="403"/>
      <c r="AO8271" s="419"/>
      <c r="AP8271" s="419"/>
      <c r="AQ8271" s="419"/>
      <c r="AR8271" s="419"/>
      <c r="AS8271" s="419"/>
      <c r="AT8271" s="419"/>
      <c r="AU8271" s="419"/>
      <c r="AV8271" s="419"/>
      <c r="AX8271" s="419"/>
      <c r="AY8271" s="419"/>
      <c r="AZ8271" s="419"/>
      <c r="BB8271" s="419"/>
      <c r="BC8271" s="419"/>
      <c r="BD8271" s="419"/>
      <c r="BF8271" s="419"/>
      <c r="BG8271" s="419"/>
      <c r="BH8271" s="419"/>
      <c r="BJ8271" s="419"/>
      <c r="BK8271" s="419"/>
      <c r="BL8271" s="419"/>
      <c r="BN8271" s="419"/>
      <c r="BO8271" s="419"/>
      <c r="BP8271" s="419"/>
      <c r="BR8271" s="419"/>
      <c r="BS8271" s="419"/>
      <c r="BT8271" s="419"/>
      <c r="BV8271" s="419"/>
      <c r="BW8271" s="419"/>
      <c r="BX8271" s="397"/>
      <c r="BZ8271" s="449"/>
      <c r="CB8271" s="419"/>
      <c r="CC8271" s="419"/>
      <c r="CD8271" s="419"/>
      <c r="CF8271" s="419"/>
      <c r="CG8271" s="419"/>
      <c r="CH8271" s="419"/>
    </row>
    <row r="8272" spans="3:86" ht="21" thickBot="1">
      <c r="C8272" s="425"/>
      <c r="P8272" s="431"/>
      <c r="R8272" s="419"/>
      <c r="S8272" s="446"/>
      <c r="T8272" s="419"/>
      <c r="V8272" s="196"/>
      <c r="W8272" s="419"/>
      <c r="X8272" s="419"/>
      <c r="Z8272" s="419"/>
      <c r="AA8272" s="419"/>
      <c r="AB8272" s="419"/>
      <c r="AD8272" s="419"/>
      <c r="AE8272" s="419"/>
      <c r="AF8272" s="419"/>
      <c r="AH8272" s="419"/>
      <c r="AI8272" s="419"/>
      <c r="AJ8272" s="419"/>
      <c r="AL8272" s="419"/>
      <c r="AM8272" s="419"/>
      <c r="AN8272" s="403"/>
      <c r="AO8272" s="419"/>
      <c r="AP8272" s="419"/>
      <c r="AQ8272" s="419"/>
      <c r="AR8272" s="419"/>
      <c r="AS8272" s="419"/>
      <c r="AT8272" s="419"/>
      <c r="AU8272" s="419"/>
      <c r="AV8272" s="419"/>
      <c r="AX8272" s="419"/>
      <c r="AY8272" s="419"/>
      <c r="AZ8272" s="419"/>
      <c r="BB8272" s="419"/>
      <c r="BC8272" s="419"/>
      <c r="BD8272" s="419"/>
      <c r="BF8272" s="419"/>
      <c r="BG8272" s="419"/>
      <c r="BH8272" s="419"/>
      <c r="BJ8272" s="419"/>
      <c r="BK8272" s="419"/>
      <c r="BL8272" s="419"/>
      <c r="BN8272" s="419"/>
      <c r="BO8272" s="419"/>
      <c r="BP8272" s="419"/>
      <c r="BR8272" s="419"/>
      <c r="BS8272" s="419"/>
      <c r="BT8272" s="419"/>
      <c r="BV8272" s="419"/>
      <c r="BW8272" s="419"/>
      <c r="BX8272" s="397"/>
      <c r="BZ8272" s="449"/>
      <c r="CB8272" s="419"/>
      <c r="CC8272" s="419"/>
      <c r="CD8272" s="419"/>
      <c r="CF8272" s="419"/>
      <c r="CG8272" s="419"/>
      <c r="CH8272" s="419"/>
    </row>
    <row r="8273" spans="3:86" ht="21" thickBot="1">
      <c r="C8273" s="425"/>
      <c r="P8273" s="431"/>
      <c r="R8273" s="419"/>
      <c r="S8273" s="446"/>
      <c r="T8273" s="419"/>
      <c r="V8273" s="196"/>
      <c r="W8273" s="419"/>
      <c r="X8273" s="419"/>
      <c r="Z8273" s="419"/>
      <c r="AA8273" s="419"/>
      <c r="AB8273" s="419"/>
      <c r="AD8273" s="419"/>
      <c r="AE8273" s="419"/>
      <c r="AF8273" s="419"/>
      <c r="AH8273" s="419"/>
      <c r="AI8273" s="419"/>
      <c r="AJ8273" s="419"/>
      <c r="AL8273" s="419"/>
      <c r="AM8273" s="419"/>
      <c r="AN8273" s="403"/>
      <c r="AO8273" s="419"/>
      <c r="AP8273" s="419"/>
      <c r="AQ8273" s="419"/>
      <c r="AR8273" s="419"/>
      <c r="AS8273" s="419"/>
      <c r="AT8273" s="419"/>
      <c r="AU8273" s="419"/>
      <c r="AV8273" s="419"/>
      <c r="AX8273" s="419"/>
      <c r="AY8273" s="419"/>
      <c r="AZ8273" s="419"/>
      <c r="BB8273" s="419"/>
      <c r="BC8273" s="419"/>
      <c r="BD8273" s="419"/>
      <c r="BF8273" s="419"/>
      <c r="BG8273" s="419"/>
      <c r="BH8273" s="419"/>
      <c r="BJ8273" s="419"/>
      <c r="BK8273" s="419"/>
      <c r="BL8273" s="419"/>
      <c r="BN8273" s="419"/>
      <c r="BO8273" s="419"/>
      <c r="BP8273" s="419"/>
      <c r="BR8273" s="419"/>
      <c r="BS8273" s="419"/>
      <c r="BT8273" s="419"/>
      <c r="BV8273" s="419"/>
      <c r="BW8273" s="419"/>
      <c r="BX8273" s="397"/>
      <c r="BZ8273" s="449"/>
      <c r="CB8273" s="419"/>
      <c r="CC8273" s="419"/>
      <c r="CD8273" s="419"/>
      <c r="CF8273" s="419"/>
      <c r="CG8273" s="419"/>
      <c r="CH8273" s="419"/>
    </row>
    <row r="8274" spans="3:86" ht="21" thickBot="1">
      <c r="C8274" s="425"/>
      <c r="P8274" s="431"/>
      <c r="R8274" s="419"/>
      <c r="S8274" s="446"/>
      <c r="T8274" s="419"/>
      <c r="V8274" s="196"/>
      <c r="W8274" s="419"/>
      <c r="X8274" s="419"/>
      <c r="Z8274" s="419"/>
      <c r="AA8274" s="419"/>
      <c r="AB8274" s="419"/>
      <c r="AD8274" s="419"/>
      <c r="AE8274" s="419"/>
      <c r="AF8274" s="419"/>
      <c r="AH8274" s="419"/>
      <c r="AI8274" s="419"/>
      <c r="AJ8274" s="419"/>
      <c r="AL8274" s="419"/>
      <c r="AM8274" s="419"/>
      <c r="AN8274" s="403"/>
      <c r="AO8274" s="419"/>
      <c r="AP8274" s="419"/>
      <c r="AQ8274" s="419"/>
      <c r="AR8274" s="419"/>
      <c r="AS8274" s="419"/>
      <c r="AT8274" s="419"/>
      <c r="AU8274" s="419"/>
      <c r="AV8274" s="419"/>
      <c r="AX8274" s="419"/>
      <c r="AY8274" s="419"/>
      <c r="AZ8274" s="419"/>
      <c r="BB8274" s="419"/>
      <c r="BC8274" s="419"/>
      <c r="BD8274" s="419"/>
      <c r="BF8274" s="419"/>
      <c r="BG8274" s="419"/>
      <c r="BH8274" s="419"/>
      <c r="BJ8274" s="419"/>
      <c r="BK8274" s="419"/>
      <c r="BL8274" s="419"/>
      <c r="BN8274" s="419"/>
      <c r="BO8274" s="419"/>
      <c r="BP8274" s="419"/>
      <c r="BR8274" s="419"/>
      <c r="BS8274" s="419"/>
      <c r="BT8274" s="419"/>
      <c r="BV8274" s="419"/>
      <c r="BW8274" s="419"/>
      <c r="BX8274" s="397"/>
      <c r="BZ8274" s="449"/>
      <c r="CB8274" s="419"/>
      <c r="CC8274" s="419"/>
      <c r="CD8274" s="419"/>
      <c r="CF8274" s="419"/>
      <c r="CG8274" s="419"/>
      <c r="CH8274" s="419"/>
    </row>
    <row r="8275" spans="3:86" ht="21" thickBot="1">
      <c r="C8275" s="425"/>
      <c r="P8275" s="431"/>
      <c r="R8275" s="419"/>
      <c r="S8275" s="446"/>
      <c r="T8275" s="419"/>
      <c r="V8275" s="196"/>
      <c r="W8275" s="419"/>
      <c r="X8275" s="419"/>
      <c r="Z8275" s="419"/>
      <c r="AA8275" s="419"/>
      <c r="AB8275" s="419"/>
      <c r="AD8275" s="419"/>
      <c r="AE8275" s="419"/>
      <c r="AF8275" s="419"/>
      <c r="AH8275" s="419"/>
      <c r="AI8275" s="419"/>
      <c r="AJ8275" s="419"/>
      <c r="AL8275" s="419"/>
      <c r="AM8275" s="419"/>
      <c r="AN8275" s="403"/>
      <c r="AO8275" s="419"/>
      <c r="AP8275" s="419"/>
      <c r="AQ8275" s="419"/>
      <c r="AR8275" s="419"/>
      <c r="AS8275" s="419"/>
      <c r="AT8275" s="419"/>
      <c r="AU8275" s="419"/>
      <c r="AV8275" s="419"/>
      <c r="AX8275" s="419"/>
      <c r="AY8275" s="419"/>
      <c r="AZ8275" s="419"/>
      <c r="BB8275" s="419"/>
      <c r="BC8275" s="419"/>
      <c r="BD8275" s="419"/>
      <c r="BF8275" s="419"/>
      <c r="BG8275" s="419"/>
      <c r="BH8275" s="419"/>
      <c r="BJ8275" s="419"/>
      <c r="BK8275" s="419"/>
      <c r="BL8275" s="419"/>
      <c r="BN8275" s="419"/>
      <c r="BO8275" s="419"/>
      <c r="BP8275" s="419"/>
      <c r="BR8275" s="419"/>
      <c r="BS8275" s="419"/>
      <c r="BT8275" s="419"/>
      <c r="BV8275" s="419"/>
      <c r="BW8275" s="419"/>
      <c r="BX8275" s="397"/>
      <c r="BZ8275" s="449"/>
      <c r="CB8275" s="419"/>
      <c r="CC8275" s="419"/>
      <c r="CD8275" s="419"/>
      <c r="CF8275" s="419"/>
      <c r="CG8275" s="419"/>
      <c r="CH8275" s="419"/>
    </row>
    <row r="8276" spans="3:86" ht="21" thickBot="1">
      <c r="C8276" s="425"/>
      <c r="P8276" s="431"/>
      <c r="R8276" s="419"/>
      <c r="S8276" s="446"/>
      <c r="T8276" s="419"/>
      <c r="V8276" s="196"/>
      <c r="W8276" s="419"/>
      <c r="X8276" s="419"/>
      <c r="Z8276" s="419"/>
      <c r="AA8276" s="419"/>
      <c r="AB8276" s="419"/>
      <c r="AD8276" s="419"/>
      <c r="AE8276" s="419"/>
      <c r="AF8276" s="419"/>
      <c r="AH8276" s="419"/>
      <c r="AI8276" s="419"/>
      <c r="AJ8276" s="419"/>
      <c r="AL8276" s="419"/>
      <c r="AM8276" s="419"/>
      <c r="AN8276" s="403"/>
      <c r="AO8276" s="419"/>
      <c r="AP8276" s="419"/>
      <c r="AQ8276" s="419"/>
      <c r="AR8276" s="419"/>
      <c r="AS8276" s="419"/>
      <c r="AT8276" s="419"/>
      <c r="AU8276" s="419"/>
      <c r="AV8276" s="419"/>
      <c r="AX8276" s="419"/>
      <c r="AY8276" s="419"/>
      <c r="AZ8276" s="419"/>
      <c r="BB8276" s="419"/>
      <c r="BC8276" s="419"/>
      <c r="BD8276" s="419"/>
      <c r="BF8276" s="419"/>
      <c r="BG8276" s="419"/>
      <c r="BH8276" s="419"/>
      <c r="BJ8276" s="419"/>
      <c r="BK8276" s="419"/>
      <c r="BL8276" s="419"/>
      <c r="BN8276" s="419"/>
      <c r="BO8276" s="419"/>
      <c r="BP8276" s="419"/>
      <c r="BR8276" s="419"/>
      <c r="BS8276" s="419"/>
      <c r="BT8276" s="419"/>
      <c r="BV8276" s="419"/>
      <c r="BW8276" s="419"/>
      <c r="BX8276" s="397"/>
      <c r="BZ8276" s="449"/>
      <c r="CB8276" s="419"/>
      <c r="CC8276" s="419"/>
      <c r="CD8276" s="419"/>
      <c r="CF8276" s="419"/>
      <c r="CG8276" s="419"/>
      <c r="CH8276" s="419"/>
    </row>
    <row r="8277" spans="3:86" ht="21" thickBot="1">
      <c r="C8277" s="425"/>
      <c r="P8277" s="431"/>
      <c r="R8277" s="419"/>
      <c r="S8277" s="446"/>
      <c r="T8277" s="419"/>
      <c r="V8277" s="196"/>
      <c r="W8277" s="419"/>
      <c r="X8277" s="419"/>
      <c r="Z8277" s="419"/>
      <c r="AA8277" s="419"/>
      <c r="AB8277" s="419"/>
      <c r="AD8277" s="419"/>
      <c r="AE8277" s="419"/>
      <c r="AF8277" s="419"/>
      <c r="AH8277" s="419"/>
      <c r="AI8277" s="419"/>
      <c r="AJ8277" s="419"/>
      <c r="AL8277" s="419"/>
      <c r="AM8277" s="419"/>
      <c r="AN8277" s="403"/>
      <c r="AO8277" s="419"/>
      <c r="AP8277" s="419"/>
      <c r="AQ8277" s="419"/>
      <c r="AR8277" s="419"/>
      <c r="AS8277" s="419"/>
      <c r="AT8277" s="419"/>
      <c r="AU8277" s="419"/>
      <c r="AV8277" s="419"/>
      <c r="AX8277" s="419"/>
      <c r="AY8277" s="419"/>
      <c r="AZ8277" s="419"/>
      <c r="BB8277" s="419"/>
      <c r="BC8277" s="419"/>
      <c r="BD8277" s="419"/>
      <c r="BF8277" s="419"/>
      <c r="BG8277" s="419"/>
      <c r="BH8277" s="419"/>
      <c r="BJ8277" s="419"/>
      <c r="BK8277" s="419"/>
      <c r="BL8277" s="419"/>
      <c r="BN8277" s="419"/>
      <c r="BO8277" s="419"/>
      <c r="BP8277" s="419"/>
      <c r="BR8277" s="419"/>
      <c r="BS8277" s="419"/>
      <c r="BT8277" s="419"/>
      <c r="BV8277" s="419"/>
      <c r="BW8277" s="419"/>
      <c r="BX8277" s="397"/>
      <c r="BZ8277" s="449"/>
      <c r="CB8277" s="419"/>
      <c r="CC8277" s="419"/>
      <c r="CD8277" s="419"/>
      <c r="CF8277" s="419"/>
      <c r="CG8277" s="419"/>
      <c r="CH8277" s="419"/>
    </row>
    <row r="8278" spans="3:86" ht="21" thickBot="1">
      <c r="C8278" s="425"/>
      <c r="P8278" s="431"/>
      <c r="R8278" s="419"/>
      <c r="S8278" s="446"/>
      <c r="T8278" s="419"/>
      <c r="V8278" s="196"/>
      <c r="W8278" s="419"/>
      <c r="X8278" s="419"/>
      <c r="Z8278" s="419"/>
      <c r="AA8278" s="419"/>
      <c r="AB8278" s="419"/>
      <c r="AD8278" s="419"/>
      <c r="AE8278" s="419"/>
      <c r="AF8278" s="419"/>
      <c r="AH8278" s="419"/>
      <c r="AI8278" s="419"/>
      <c r="AJ8278" s="419"/>
      <c r="AL8278" s="419"/>
      <c r="AM8278" s="419"/>
      <c r="AN8278" s="403"/>
      <c r="AO8278" s="419"/>
      <c r="AP8278" s="419"/>
      <c r="AQ8278" s="419"/>
      <c r="AR8278" s="419"/>
      <c r="AS8278" s="419"/>
      <c r="AT8278" s="419"/>
      <c r="AU8278" s="419"/>
      <c r="AV8278" s="419"/>
      <c r="AX8278" s="419"/>
      <c r="AY8278" s="419"/>
      <c r="AZ8278" s="419"/>
      <c r="BB8278" s="419"/>
      <c r="BC8278" s="419"/>
      <c r="BD8278" s="419"/>
      <c r="BF8278" s="419"/>
      <c r="BG8278" s="419"/>
      <c r="BH8278" s="419"/>
      <c r="BJ8278" s="419"/>
      <c r="BK8278" s="419"/>
      <c r="BL8278" s="419"/>
      <c r="BN8278" s="419"/>
      <c r="BO8278" s="419"/>
      <c r="BP8278" s="419"/>
      <c r="BR8278" s="419"/>
      <c r="BS8278" s="419"/>
      <c r="BT8278" s="419"/>
      <c r="BV8278" s="419"/>
      <c r="BW8278" s="419"/>
      <c r="BX8278" s="397"/>
      <c r="BZ8278" s="449"/>
      <c r="CB8278" s="419"/>
      <c r="CC8278" s="419"/>
      <c r="CD8278" s="419"/>
      <c r="CF8278" s="419"/>
      <c r="CG8278" s="419"/>
      <c r="CH8278" s="419"/>
    </row>
    <row r="8279" spans="3:86" ht="21" thickBot="1">
      <c r="C8279" s="425"/>
      <c r="P8279" s="431"/>
      <c r="R8279" s="419"/>
      <c r="S8279" s="446"/>
      <c r="T8279" s="419"/>
      <c r="V8279" s="196"/>
      <c r="W8279" s="419"/>
      <c r="X8279" s="419"/>
      <c r="Z8279" s="419"/>
      <c r="AA8279" s="419"/>
      <c r="AB8279" s="419"/>
      <c r="AD8279" s="419"/>
      <c r="AE8279" s="419"/>
      <c r="AF8279" s="419"/>
      <c r="AH8279" s="419"/>
      <c r="AI8279" s="419"/>
      <c r="AJ8279" s="419"/>
      <c r="AL8279" s="419"/>
      <c r="AM8279" s="419"/>
      <c r="AN8279" s="403"/>
      <c r="AO8279" s="419"/>
      <c r="AP8279" s="419"/>
      <c r="AQ8279" s="419"/>
      <c r="AR8279" s="419"/>
      <c r="AS8279" s="419"/>
      <c r="AT8279" s="419"/>
      <c r="AU8279" s="419"/>
      <c r="AV8279" s="419"/>
      <c r="AX8279" s="419"/>
      <c r="AY8279" s="419"/>
      <c r="AZ8279" s="419"/>
      <c r="BB8279" s="419"/>
      <c r="BC8279" s="419"/>
      <c r="BD8279" s="419"/>
      <c r="BF8279" s="419"/>
      <c r="BG8279" s="419"/>
      <c r="BH8279" s="419"/>
      <c r="BJ8279" s="419"/>
      <c r="BK8279" s="419"/>
      <c r="BL8279" s="419"/>
      <c r="BN8279" s="419"/>
      <c r="BO8279" s="419"/>
      <c r="BP8279" s="419"/>
      <c r="BR8279" s="419"/>
      <c r="BS8279" s="419"/>
      <c r="BT8279" s="419"/>
      <c r="BV8279" s="419"/>
      <c r="BW8279" s="419"/>
      <c r="BX8279" s="397"/>
      <c r="BZ8279" s="449"/>
      <c r="CB8279" s="419"/>
      <c r="CC8279" s="419"/>
      <c r="CD8279" s="419"/>
      <c r="CF8279" s="419"/>
      <c r="CG8279" s="419"/>
      <c r="CH8279" s="419"/>
    </row>
    <row r="8280" spans="3:86" ht="21" thickBot="1">
      <c r="C8280" s="425"/>
      <c r="P8280" s="431"/>
      <c r="R8280" s="419"/>
      <c r="S8280" s="446"/>
      <c r="T8280" s="419"/>
      <c r="V8280" s="196"/>
      <c r="W8280" s="419"/>
      <c r="X8280" s="419"/>
      <c r="Z8280" s="419"/>
      <c r="AA8280" s="419"/>
      <c r="AB8280" s="419"/>
      <c r="AD8280" s="419"/>
      <c r="AE8280" s="419"/>
      <c r="AF8280" s="419"/>
      <c r="AH8280" s="419"/>
      <c r="AI8280" s="419"/>
      <c r="AJ8280" s="419"/>
      <c r="AL8280" s="419"/>
      <c r="AM8280" s="419"/>
      <c r="AN8280" s="403"/>
      <c r="AO8280" s="419"/>
      <c r="AP8280" s="419"/>
      <c r="AQ8280" s="419"/>
      <c r="AR8280" s="419"/>
      <c r="AS8280" s="419"/>
      <c r="AT8280" s="419"/>
      <c r="AU8280" s="419"/>
      <c r="AV8280" s="419"/>
      <c r="AX8280" s="419"/>
      <c r="AY8280" s="419"/>
      <c r="AZ8280" s="419"/>
      <c r="BB8280" s="419"/>
      <c r="BC8280" s="419"/>
      <c r="BD8280" s="419"/>
      <c r="BF8280" s="419"/>
      <c r="BG8280" s="419"/>
      <c r="BH8280" s="419"/>
      <c r="BJ8280" s="419"/>
      <c r="BK8280" s="419"/>
      <c r="BL8280" s="419"/>
      <c r="BN8280" s="419"/>
      <c r="BO8280" s="419"/>
      <c r="BP8280" s="419"/>
      <c r="BR8280" s="419"/>
      <c r="BS8280" s="419"/>
      <c r="BT8280" s="419"/>
      <c r="BV8280" s="419"/>
      <c r="BW8280" s="419"/>
      <c r="BX8280" s="397"/>
      <c r="BZ8280" s="449"/>
      <c r="CB8280" s="419"/>
      <c r="CC8280" s="419"/>
      <c r="CD8280" s="419"/>
      <c r="CF8280" s="419"/>
      <c r="CG8280" s="419"/>
      <c r="CH8280" s="419"/>
    </row>
    <row r="8281" spans="3:86" ht="21" thickBot="1">
      <c r="C8281" s="425"/>
      <c r="P8281" s="431"/>
      <c r="R8281" s="419"/>
      <c r="S8281" s="446"/>
      <c r="T8281" s="419"/>
      <c r="V8281" s="196"/>
      <c r="W8281" s="419"/>
      <c r="X8281" s="419"/>
      <c r="Z8281" s="419"/>
      <c r="AA8281" s="419"/>
      <c r="AB8281" s="419"/>
      <c r="AD8281" s="419"/>
      <c r="AE8281" s="419"/>
      <c r="AF8281" s="419"/>
      <c r="AH8281" s="419"/>
      <c r="AI8281" s="419"/>
      <c r="AJ8281" s="419"/>
      <c r="AL8281" s="419"/>
      <c r="AM8281" s="419"/>
      <c r="AN8281" s="403"/>
      <c r="AO8281" s="419"/>
      <c r="AP8281" s="419"/>
      <c r="AQ8281" s="419"/>
      <c r="AR8281" s="419"/>
      <c r="AS8281" s="419"/>
      <c r="AT8281" s="419"/>
      <c r="AU8281" s="419"/>
      <c r="AV8281" s="419"/>
      <c r="AX8281" s="419"/>
      <c r="AY8281" s="419"/>
      <c r="AZ8281" s="419"/>
      <c r="BB8281" s="419"/>
      <c r="BC8281" s="419"/>
      <c r="BD8281" s="419"/>
      <c r="BF8281" s="419"/>
      <c r="BG8281" s="419"/>
      <c r="BH8281" s="419"/>
      <c r="BJ8281" s="419"/>
      <c r="BK8281" s="419"/>
      <c r="BL8281" s="419"/>
      <c r="BN8281" s="419"/>
      <c r="BO8281" s="419"/>
      <c r="BP8281" s="419"/>
      <c r="BR8281" s="419"/>
      <c r="BS8281" s="419"/>
      <c r="BT8281" s="419"/>
      <c r="BV8281" s="419"/>
      <c r="BW8281" s="419"/>
      <c r="BX8281" s="397"/>
      <c r="BZ8281" s="449"/>
      <c r="CB8281" s="419"/>
      <c r="CC8281" s="419"/>
      <c r="CD8281" s="419"/>
      <c r="CF8281" s="419"/>
      <c r="CG8281" s="419"/>
      <c r="CH8281" s="419"/>
    </row>
    <row r="8282" spans="3:86" ht="21" thickBot="1">
      <c r="C8282" s="425"/>
      <c r="P8282" s="431"/>
      <c r="R8282" s="419"/>
      <c r="S8282" s="446"/>
      <c r="T8282" s="419"/>
      <c r="V8282" s="196"/>
      <c r="W8282" s="419"/>
      <c r="X8282" s="419"/>
      <c r="Z8282" s="419"/>
      <c r="AA8282" s="419"/>
      <c r="AB8282" s="419"/>
      <c r="AD8282" s="419"/>
      <c r="AE8282" s="419"/>
      <c r="AF8282" s="419"/>
      <c r="AH8282" s="419"/>
      <c r="AI8282" s="419"/>
      <c r="AJ8282" s="419"/>
      <c r="AL8282" s="419"/>
      <c r="AM8282" s="419"/>
      <c r="AN8282" s="403"/>
      <c r="AO8282" s="419"/>
      <c r="AP8282" s="419"/>
      <c r="AQ8282" s="419"/>
      <c r="AR8282" s="419"/>
      <c r="AS8282" s="419"/>
      <c r="AT8282" s="419"/>
      <c r="AU8282" s="419"/>
      <c r="AV8282" s="419"/>
      <c r="AX8282" s="419"/>
      <c r="AY8282" s="419"/>
      <c r="AZ8282" s="419"/>
      <c r="BB8282" s="419"/>
      <c r="BC8282" s="419"/>
      <c r="BD8282" s="419"/>
      <c r="BF8282" s="419"/>
      <c r="BG8282" s="419"/>
      <c r="BH8282" s="419"/>
      <c r="BJ8282" s="419"/>
      <c r="BK8282" s="419"/>
      <c r="BL8282" s="419"/>
      <c r="BN8282" s="419"/>
      <c r="BO8282" s="419"/>
      <c r="BP8282" s="419"/>
      <c r="BR8282" s="419"/>
      <c r="BS8282" s="419"/>
      <c r="BT8282" s="419"/>
      <c r="BV8282" s="419"/>
      <c r="BW8282" s="419"/>
      <c r="BX8282" s="397"/>
      <c r="BZ8282" s="449"/>
      <c r="CB8282" s="419"/>
      <c r="CC8282" s="419"/>
      <c r="CD8282" s="419"/>
      <c r="CF8282" s="419"/>
      <c r="CG8282" s="419"/>
      <c r="CH8282" s="419"/>
    </row>
    <row r="8283" spans="3:86" ht="21" thickBot="1">
      <c r="C8283" s="425"/>
      <c r="P8283" s="431"/>
      <c r="R8283" s="419"/>
      <c r="S8283" s="446"/>
      <c r="T8283" s="419"/>
      <c r="V8283" s="196"/>
      <c r="W8283" s="419"/>
      <c r="X8283" s="419"/>
      <c r="Z8283" s="419"/>
      <c r="AA8283" s="419"/>
      <c r="AB8283" s="419"/>
      <c r="AD8283" s="419"/>
      <c r="AE8283" s="419"/>
      <c r="AF8283" s="419"/>
      <c r="AH8283" s="419"/>
      <c r="AI8283" s="419"/>
      <c r="AJ8283" s="419"/>
      <c r="AL8283" s="419"/>
      <c r="AM8283" s="419"/>
      <c r="AN8283" s="403"/>
      <c r="AO8283" s="419"/>
      <c r="AP8283" s="419"/>
      <c r="AQ8283" s="419"/>
      <c r="AR8283" s="419"/>
      <c r="AS8283" s="419"/>
      <c r="AT8283" s="419"/>
      <c r="AU8283" s="419"/>
      <c r="AV8283" s="419"/>
      <c r="AX8283" s="419"/>
      <c r="AY8283" s="419"/>
      <c r="AZ8283" s="419"/>
      <c r="BB8283" s="419"/>
      <c r="BC8283" s="419"/>
      <c r="BD8283" s="419"/>
      <c r="BF8283" s="419"/>
      <c r="BG8283" s="419"/>
      <c r="BH8283" s="419"/>
      <c r="BJ8283" s="419"/>
      <c r="BK8283" s="419"/>
      <c r="BL8283" s="419"/>
      <c r="BN8283" s="419"/>
      <c r="BO8283" s="419"/>
      <c r="BP8283" s="419"/>
      <c r="BR8283" s="419"/>
      <c r="BS8283" s="419"/>
      <c r="BT8283" s="419"/>
      <c r="BV8283" s="419"/>
      <c r="BW8283" s="419"/>
      <c r="BX8283" s="397"/>
      <c r="BZ8283" s="449"/>
      <c r="CB8283" s="419"/>
      <c r="CC8283" s="419"/>
      <c r="CD8283" s="419"/>
      <c r="CF8283" s="419"/>
      <c r="CG8283" s="419"/>
      <c r="CH8283" s="419"/>
    </row>
    <row r="8284" spans="3:86" ht="21" thickBot="1">
      <c r="C8284" s="425"/>
      <c r="P8284" s="431"/>
      <c r="R8284" s="419"/>
      <c r="S8284" s="446"/>
      <c r="T8284" s="419"/>
      <c r="V8284" s="196"/>
      <c r="W8284" s="419"/>
      <c r="X8284" s="419"/>
      <c r="Z8284" s="419"/>
      <c r="AA8284" s="419"/>
      <c r="AB8284" s="419"/>
      <c r="AD8284" s="419"/>
      <c r="AE8284" s="419"/>
      <c r="AF8284" s="419"/>
      <c r="AH8284" s="419"/>
      <c r="AI8284" s="419"/>
      <c r="AJ8284" s="419"/>
      <c r="AL8284" s="419"/>
      <c r="AM8284" s="419"/>
      <c r="AN8284" s="403"/>
      <c r="AO8284" s="419"/>
      <c r="AP8284" s="419"/>
      <c r="AQ8284" s="419"/>
      <c r="AR8284" s="419"/>
      <c r="AS8284" s="419"/>
      <c r="AT8284" s="419"/>
      <c r="AU8284" s="419"/>
      <c r="AV8284" s="419"/>
      <c r="AX8284" s="419"/>
      <c r="AY8284" s="419"/>
      <c r="AZ8284" s="419"/>
      <c r="BB8284" s="419"/>
      <c r="BC8284" s="419"/>
      <c r="BD8284" s="419"/>
      <c r="BF8284" s="419"/>
      <c r="BG8284" s="419"/>
      <c r="BH8284" s="419"/>
      <c r="BJ8284" s="419"/>
      <c r="BK8284" s="419"/>
      <c r="BL8284" s="419"/>
      <c r="BN8284" s="419"/>
      <c r="BO8284" s="419"/>
      <c r="BP8284" s="419"/>
      <c r="BR8284" s="419"/>
      <c r="BS8284" s="419"/>
      <c r="BT8284" s="419"/>
      <c r="BV8284" s="419"/>
      <c r="BW8284" s="419"/>
      <c r="BX8284" s="397"/>
      <c r="BZ8284" s="449"/>
      <c r="CB8284" s="419"/>
      <c r="CC8284" s="419"/>
      <c r="CD8284" s="419"/>
      <c r="CF8284" s="419"/>
      <c r="CG8284" s="419"/>
      <c r="CH8284" s="419"/>
    </row>
    <row r="8285" spans="3:86" ht="21" thickBot="1">
      <c r="C8285" s="425"/>
      <c r="P8285" s="431"/>
      <c r="R8285" s="419"/>
      <c r="S8285" s="446"/>
      <c r="T8285" s="419"/>
      <c r="V8285" s="196"/>
      <c r="W8285" s="419"/>
      <c r="X8285" s="419"/>
      <c r="Z8285" s="419"/>
      <c r="AA8285" s="419"/>
      <c r="AB8285" s="419"/>
      <c r="AD8285" s="419"/>
      <c r="AE8285" s="419"/>
      <c r="AF8285" s="419"/>
      <c r="AH8285" s="419"/>
      <c r="AI8285" s="419"/>
      <c r="AJ8285" s="419"/>
      <c r="AL8285" s="419"/>
      <c r="AM8285" s="419"/>
      <c r="AN8285" s="403"/>
      <c r="AO8285" s="419"/>
      <c r="AP8285" s="419"/>
      <c r="AQ8285" s="419"/>
      <c r="AR8285" s="419"/>
      <c r="AS8285" s="419"/>
      <c r="AT8285" s="419"/>
      <c r="AU8285" s="419"/>
      <c r="AV8285" s="419"/>
      <c r="AX8285" s="419"/>
      <c r="AY8285" s="419"/>
      <c r="AZ8285" s="419"/>
      <c r="BB8285" s="419"/>
      <c r="BC8285" s="419"/>
      <c r="BD8285" s="419"/>
      <c r="BF8285" s="419"/>
      <c r="BG8285" s="419"/>
      <c r="BH8285" s="419"/>
      <c r="BJ8285" s="419"/>
      <c r="BK8285" s="419"/>
      <c r="BL8285" s="419"/>
      <c r="BN8285" s="419"/>
      <c r="BO8285" s="419"/>
      <c r="BP8285" s="419"/>
      <c r="BR8285" s="419"/>
      <c r="BS8285" s="419"/>
      <c r="BT8285" s="419"/>
      <c r="BV8285" s="419"/>
      <c r="BW8285" s="419"/>
      <c r="BX8285" s="397"/>
      <c r="BZ8285" s="449"/>
      <c r="CB8285" s="419"/>
      <c r="CC8285" s="419"/>
      <c r="CD8285" s="419"/>
      <c r="CF8285" s="419"/>
      <c r="CG8285" s="419"/>
      <c r="CH8285" s="419"/>
    </row>
    <row r="8286" spans="3:86" ht="21" thickBot="1">
      <c r="C8286" s="425"/>
      <c r="P8286" s="431"/>
      <c r="R8286" s="419"/>
      <c r="S8286" s="446"/>
      <c r="T8286" s="419"/>
      <c r="V8286" s="196"/>
      <c r="W8286" s="419"/>
      <c r="X8286" s="419"/>
      <c r="Z8286" s="419"/>
      <c r="AA8286" s="419"/>
      <c r="AB8286" s="419"/>
      <c r="AD8286" s="419"/>
      <c r="AE8286" s="419"/>
      <c r="AF8286" s="419"/>
      <c r="AH8286" s="419"/>
      <c r="AI8286" s="419"/>
      <c r="AJ8286" s="419"/>
      <c r="AL8286" s="419"/>
      <c r="AM8286" s="419"/>
      <c r="AN8286" s="403"/>
      <c r="AO8286" s="419"/>
      <c r="AP8286" s="419"/>
      <c r="AQ8286" s="419"/>
      <c r="AR8286" s="419"/>
      <c r="AS8286" s="419"/>
      <c r="AT8286" s="419"/>
      <c r="AU8286" s="419"/>
      <c r="AV8286" s="419"/>
      <c r="AX8286" s="419"/>
      <c r="AY8286" s="419"/>
      <c r="AZ8286" s="419"/>
      <c r="BB8286" s="419"/>
      <c r="BC8286" s="419"/>
      <c r="BD8286" s="419"/>
      <c r="BF8286" s="419"/>
      <c r="BG8286" s="419"/>
      <c r="BH8286" s="419"/>
      <c r="BJ8286" s="419"/>
      <c r="BK8286" s="419"/>
      <c r="BL8286" s="419"/>
      <c r="BN8286" s="419"/>
      <c r="BO8286" s="419"/>
      <c r="BP8286" s="419"/>
      <c r="BR8286" s="419"/>
      <c r="BS8286" s="419"/>
      <c r="BT8286" s="419"/>
      <c r="BV8286" s="419"/>
      <c r="BW8286" s="419"/>
      <c r="BX8286" s="397"/>
      <c r="BZ8286" s="449"/>
      <c r="CB8286" s="419"/>
      <c r="CC8286" s="419"/>
      <c r="CD8286" s="419"/>
      <c r="CF8286" s="419"/>
      <c r="CG8286" s="419"/>
      <c r="CH8286" s="419"/>
    </row>
    <row r="8287" spans="3:86" ht="21" thickBot="1">
      <c r="C8287" s="425"/>
      <c r="P8287" s="431"/>
      <c r="R8287" s="419"/>
      <c r="S8287" s="446"/>
      <c r="T8287" s="419"/>
      <c r="V8287" s="196"/>
      <c r="W8287" s="419"/>
      <c r="X8287" s="419"/>
      <c r="Z8287" s="419"/>
      <c r="AA8287" s="419"/>
      <c r="AB8287" s="419"/>
      <c r="AD8287" s="419"/>
      <c r="AE8287" s="419"/>
      <c r="AF8287" s="419"/>
      <c r="AH8287" s="419"/>
      <c r="AI8287" s="419"/>
      <c r="AJ8287" s="419"/>
      <c r="AL8287" s="419"/>
      <c r="AM8287" s="419"/>
      <c r="AN8287" s="403"/>
      <c r="AO8287" s="419"/>
      <c r="AP8287" s="419"/>
      <c r="AQ8287" s="419"/>
      <c r="AR8287" s="419"/>
      <c r="AS8287" s="419"/>
      <c r="AT8287" s="419"/>
      <c r="AU8287" s="419"/>
      <c r="AV8287" s="419"/>
      <c r="AX8287" s="419"/>
      <c r="AY8287" s="419"/>
      <c r="AZ8287" s="419"/>
      <c r="BB8287" s="419"/>
      <c r="BC8287" s="419"/>
      <c r="BD8287" s="419"/>
      <c r="BF8287" s="419"/>
      <c r="BG8287" s="419"/>
      <c r="BH8287" s="419"/>
      <c r="BJ8287" s="419"/>
      <c r="BK8287" s="419"/>
      <c r="BL8287" s="419"/>
      <c r="BN8287" s="419"/>
      <c r="BO8287" s="419"/>
      <c r="BP8287" s="419"/>
      <c r="BR8287" s="419"/>
      <c r="BS8287" s="419"/>
      <c r="BT8287" s="419"/>
      <c r="BV8287" s="419"/>
      <c r="BW8287" s="419"/>
      <c r="BX8287" s="397"/>
      <c r="BZ8287" s="449"/>
      <c r="CB8287" s="419"/>
      <c r="CC8287" s="419"/>
      <c r="CD8287" s="419"/>
      <c r="CF8287" s="419"/>
      <c r="CG8287" s="419"/>
      <c r="CH8287" s="419"/>
    </row>
    <row r="8288" spans="3:86" ht="21" thickBot="1">
      <c r="C8288" s="425"/>
      <c r="P8288" s="431"/>
      <c r="R8288" s="419"/>
      <c r="S8288" s="446"/>
      <c r="T8288" s="419"/>
      <c r="V8288" s="196"/>
      <c r="W8288" s="419"/>
      <c r="X8288" s="419"/>
      <c r="Z8288" s="419"/>
      <c r="AA8288" s="419"/>
      <c r="AB8288" s="419"/>
      <c r="AD8288" s="419"/>
      <c r="AE8288" s="419"/>
      <c r="AF8288" s="419"/>
      <c r="AH8288" s="419"/>
      <c r="AI8288" s="419"/>
      <c r="AJ8288" s="419"/>
      <c r="AL8288" s="419"/>
      <c r="AM8288" s="419"/>
      <c r="AN8288" s="403"/>
      <c r="AO8288" s="419"/>
      <c r="AP8288" s="419"/>
      <c r="AQ8288" s="419"/>
      <c r="AR8288" s="419"/>
      <c r="AS8288" s="419"/>
      <c r="AT8288" s="419"/>
      <c r="AU8288" s="419"/>
      <c r="AV8288" s="419"/>
      <c r="AX8288" s="419"/>
      <c r="AY8288" s="419"/>
      <c r="AZ8288" s="419"/>
      <c r="BB8288" s="419"/>
      <c r="BC8288" s="419"/>
      <c r="BD8288" s="419"/>
      <c r="BF8288" s="419"/>
      <c r="BG8288" s="419"/>
      <c r="BH8288" s="419"/>
      <c r="BJ8288" s="419"/>
      <c r="BK8288" s="419"/>
      <c r="BL8288" s="419"/>
      <c r="BN8288" s="419"/>
      <c r="BO8288" s="419"/>
      <c r="BP8288" s="419"/>
      <c r="BR8288" s="419"/>
      <c r="BS8288" s="419"/>
      <c r="BT8288" s="419"/>
      <c r="BV8288" s="419"/>
      <c r="BW8288" s="419"/>
      <c r="BX8288" s="397"/>
      <c r="BZ8288" s="449"/>
      <c r="CB8288" s="419"/>
      <c r="CC8288" s="419"/>
      <c r="CD8288" s="419"/>
      <c r="CF8288" s="419"/>
      <c r="CG8288" s="419"/>
      <c r="CH8288" s="419"/>
    </row>
    <row r="8289" spans="3:86" ht="21" thickBot="1">
      <c r="C8289" s="425"/>
      <c r="P8289" s="431"/>
      <c r="R8289" s="419"/>
      <c r="S8289" s="446"/>
      <c r="T8289" s="419"/>
      <c r="V8289" s="196"/>
      <c r="W8289" s="419"/>
      <c r="X8289" s="419"/>
      <c r="Z8289" s="419"/>
      <c r="AA8289" s="419"/>
      <c r="AB8289" s="419"/>
      <c r="AD8289" s="419"/>
      <c r="AE8289" s="419"/>
      <c r="AF8289" s="419"/>
      <c r="AH8289" s="419"/>
      <c r="AI8289" s="419"/>
      <c r="AJ8289" s="419"/>
      <c r="AL8289" s="419"/>
      <c r="AM8289" s="419"/>
      <c r="AN8289" s="403"/>
      <c r="AO8289" s="419"/>
      <c r="AP8289" s="419"/>
      <c r="AQ8289" s="419"/>
      <c r="AR8289" s="419"/>
      <c r="AS8289" s="419"/>
      <c r="AT8289" s="419"/>
      <c r="AU8289" s="419"/>
      <c r="AV8289" s="419"/>
      <c r="AX8289" s="419"/>
      <c r="AY8289" s="419"/>
      <c r="AZ8289" s="419"/>
      <c r="BB8289" s="419"/>
      <c r="BC8289" s="419"/>
      <c r="BD8289" s="419"/>
      <c r="BF8289" s="419"/>
      <c r="BG8289" s="419"/>
      <c r="BH8289" s="419"/>
      <c r="BJ8289" s="419"/>
      <c r="BK8289" s="419"/>
      <c r="BL8289" s="419"/>
      <c r="BN8289" s="419"/>
      <c r="BO8289" s="419"/>
      <c r="BP8289" s="419"/>
      <c r="BR8289" s="419"/>
      <c r="BS8289" s="419"/>
      <c r="BT8289" s="419"/>
      <c r="BV8289" s="419"/>
      <c r="BW8289" s="419"/>
      <c r="BX8289" s="397"/>
      <c r="BZ8289" s="449"/>
      <c r="CB8289" s="419"/>
      <c r="CC8289" s="419"/>
      <c r="CD8289" s="419"/>
      <c r="CF8289" s="419"/>
      <c r="CG8289" s="419"/>
      <c r="CH8289" s="419"/>
    </row>
    <row r="8290" spans="3:86" ht="21" thickBot="1">
      <c r="C8290" s="425"/>
      <c r="P8290" s="431"/>
      <c r="R8290" s="419"/>
      <c r="S8290" s="446"/>
      <c r="T8290" s="419"/>
      <c r="V8290" s="196"/>
      <c r="W8290" s="419"/>
      <c r="X8290" s="419"/>
      <c r="Z8290" s="419"/>
      <c r="AA8290" s="419"/>
      <c r="AB8290" s="419"/>
      <c r="AD8290" s="419"/>
      <c r="AE8290" s="419"/>
      <c r="AF8290" s="419"/>
      <c r="AH8290" s="419"/>
      <c r="AI8290" s="419"/>
      <c r="AJ8290" s="419"/>
      <c r="AL8290" s="419"/>
      <c r="AM8290" s="419"/>
      <c r="AN8290" s="403"/>
      <c r="AO8290" s="419"/>
      <c r="AP8290" s="419"/>
      <c r="AQ8290" s="419"/>
      <c r="AR8290" s="419"/>
      <c r="AS8290" s="419"/>
      <c r="AT8290" s="419"/>
      <c r="AU8290" s="419"/>
      <c r="AV8290" s="419"/>
      <c r="AX8290" s="419"/>
      <c r="AY8290" s="419"/>
      <c r="AZ8290" s="419"/>
      <c r="BB8290" s="419"/>
      <c r="BC8290" s="419"/>
      <c r="BD8290" s="419"/>
      <c r="BF8290" s="419"/>
      <c r="BG8290" s="419"/>
      <c r="BH8290" s="419"/>
      <c r="BJ8290" s="419"/>
      <c r="BK8290" s="419"/>
      <c r="BL8290" s="419"/>
      <c r="BN8290" s="419"/>
      <c r="BO8290" s="419"/>
      <c r="BP8290" s="419"/>
      <c r="BR8290" s="419"/>
      <c r="BS8290" s="419"/>
      <c r="BT8290" s="419"/>
      <c r="BV8290" s="419"/>
      <c r="BW8290" s="419"/>
      <c r="BX8290" s="397"/>
      <c r="BZ8290" s="449"/>
      <c r="CB8290" s="419"/>
      <c r="CC8290" s="419"/>
      <c r="CD8290" s="419"/>
      <c r="CF8290" s="419"/>
      <c r="CG8290" s="419"/>
      <c r="CH8290" s="419"/>
    </row>
    <row r="8291" spans="3:86" ht="21" thickBot="1">
      <c r="C8291" s="425"/>
      <c r="P8291" s="431"/>
      <c r="R8291" s="419"/>
      <c r="S8291" s="446"/>
      <c r="T8291" s="419"/>
      <c r="V8291" s="196"/>
      <c r="W8291" s="419"/>
      <c r="X8291" s="419"/>
      <c r="Z8291" s="419"/>
      <c r="AA8291" s="419"/>
      <c r="AB8291" s="419"/>
      <c r="AD8291" s="419"/>
      <c r="AE8291" s="419"/>
      <c r="AF8291" s="419"/>
      <c r="AH8291" s="419"/>
      <c r="AI8291" s="419"/>
      <c r="AJ8291" s="419"/>
      <c r="AL8291" s="419"/>
      <c r="AM8291" s="419"/>
      <c r="AN8291" s="403"/>
      <c r="AO8291" s="419"/>
      <c r="AP8291" s="419"/>
      <c r="AQ8291" s="419"/>
      <c r="AR8291" s="419"/>
      <c r="AS8291" s="419"/>
      <c r="AT8291" s="419"/>
      <c r="AU8291" s="419"/>
      <c r="AV8291" s="419"/>
      <c r="AX8291" s="419"/>
      <c r="AY8291" s="419"/>
      <c r="AZ8291" s="419"/>
      <c r="BB8291" s="419"/>
      <c r="BC8291" s="419"/>
      <c r="BD8291" s="419"/>
      <c r="BF8291" s="419"/>
      <c r="BG8291" s="419"/>
      <c r="BH8291" s="419"/>
      <c r="BJ8291" s="419"/>
      <c r="BK8291" s="419"/>
      <c r="BL8291" s="419"/>
      <c r="BN8291" s="419"/>
      <c r="BO8291" s="419"/>
      <c r="BP8291" s="419"/>
      <c r="BR8291" s="419"/>
      <c r="BS8291" s="419"/>
      <c r="BT8291" s="419"/>
      <c r="BV8291" s="419"/>
      <c r="BW8291" s="419"/>
      <c r="BX8291" s="397"/>
      <c r="BZ8291" s="449"/>
      <c r="CB8291" s="419"/>
      <c r="CC8291" s="419"/>
      <c r="CD8291" s="419"/>
      <c r="CF8291" s="419"/>
      <c r="CG8291" s="419"/>
      <c r="CH8291" s="419"/>
    </row>
    <row r="8292" spans="3:86" ht="21" thickBot="1">
      <c r="C8292" s="425"/>
      <c r="P8292" s="431"/>
      <c r="R8292" s="419"/>
      <c r="S8292" s="446"/>
      <c r="T8292" s="419"/>
      <c r="V8292" s="196"/>
      <c r="W8292" s="419"/>
      <c r="X8292" s="419"/>
      <c r="Z8292" s="419"/>
      <c r="AA8292" s="419"/>
      <c r="AB8292" s="419"/>
      <c r="AD8292" s="419"/>
      <c r="AE8292" s="419"/>
      <c r="AF8292" s="419"/>
      <c r="AH8292" s="419"/>
      <c r="AI8292" s="419"/>
      <c r="AJ8292" s="419"/>
      <c r="AL8292" s="419"/>
      <c r="AM8292" s="419"/>
      <c r="AN8292" s="403"/>
      <c r="AO8292" s="419"/>
      <c r="AP8292" s="419"/>
      <c r="AQ8292" s="419"/>
      <c r="AR8292" s="419"/>
      <c r="AS8292" s="419"/>
      <c r="AT8292" s="419"/>
      <c r="AU8292" s="419"/>
      <c r="AV8292" s="419"/>
      <c r="AX8292" s="419"/>
      <c r="AY8292" s="419"/>
      <c r="AZ8292" s="419"/>
      <c r="BB8292" s="419"/>
      <c r="BC8292" s="419"/>
      <c r="BD8292" s="419"/>
      <c r="BF8292" s="419"/>
      <c r="BG8292" s="419"/>
      <c r="BH8292" s="419"/>
      <c r="BJ8292" s="419"/>
      <c r="BK8292" s="419"/>
      <c r="BL8292" s="419"/>
      <c r="BN8292" s="419"/>
      <c r="BO8292" s="419"/>
      <c r="BP8292" s="419"/>
      <c r="BR8292" s="419"/>
      <c r="BS8292" s="419"/>
      <c r="BT8292" s="419"/>
      <c r="BV8292" s="419"/>
      <c r="BW8292" s="419"/>
      <c r="BX8292" s="397"/>
      <c r="BZ8292" s="449"/>
      <c r="CB8292" s="419"/>
      <c r="CC8292" s="419"/>
      <c r="CD8292" s="419"/>
      <c r="CF8292" s="419"/>
      <c r="CG8292" s="419"/>
      <c r="CH8292" s="419"/>
    </row>
    <row r="8293" spans="3:86" ht="21" thickBot="1">
      <c r="C8293" s="425"/>
      <c r="P8293" s="431"/>
      <c r="R8293" s="419"/>
      <c r="S8293" s="446"/>
      <c r="T8293" s="419"/>
      <c r="V8293" s="196"/>
      <c r="W8293" s="419"/>
      <c r="X8293" s="419"/>
      <c r="Z8293" s="419"/>
      <c r="AA8293" s="419"/>
      <c r="AB8293" s="419"/>
      <c r="AD8293" s="419"/>
      <c r="AE8293" s="419"/>
      <c r="AF8293" s="419"/>
      <c r="AH8293" s="419"/>
      <c r="AI8293" s="419"/>
      <c r="AJ8293" s="419"/>
      <c r="AL8293" s="419"/>
      <c r="AM8293" s="419"/>
      <c r="AN8293" s="403"/>
      <c r="AO8293" s="419"/>
      <c r="AP8293" s="419"/>
      <c r="AQ8293" s="419"/>
      <c r="AR8293" s="419"/>
      <c r="AS8293" s="419"/>
      <c r="AT8293" s="419"/>
      <c r="AU8293" s="419"/>
      <c r="AV8293" s="419"/>
      <c r="AX8293" s="419"/>
      <c r="AY8293" s="419"/>
      <c r="AZ8293" s="419"/>
      <c r="BB8293" s="419"/>
      <c r="BC8293" s="419"/>
      <c r="BD8293" s="419"/>
      <c r="BF8293" s="419"/>
      <c r="BG8293" s="419"/>
      <c r="BH8293" s="419"/>
      <c r="BJ8293" s="419"/>
      <c r="BK8293" s="419"/>
      <c r="BL8293" s="419"/>
      <c r="BN8293" s="419"/>
      <c r="BO8293" s="419"/>
      <c r="BP8293" s="419"/>
      <c r="BR8293" s="419"/>
      <c r="BS8293" s="419"/>
      <c r="BT8293" s="419"/>
      <c r="BV8293" s="419"/>
      <c r="BW8293" s="419"/>
      <c r="BX8293" s="397"/>
      <c r="BZ8293" s="449"/>
      <c r="CB8293" s="419"/>
      <c r="CC8293" s="419"/>
      <c r="CD8293" s="419"/>
      <c r="CF8293" s="419"/>
      <c r="CG8293" s="419"/>
      <c r="CH8293" s="419"/>
    </row>
    <row r="8294" spans="3:86" ht="21" thickBot="1">
      <c r="C8294" s="425"/>
      <c r="P8294" s="431"/>
      <c r="R8294" s="419"/>
      <c r="S8294" s="446"/>
      <c r="T8294" s="419"/>
      <c r="V8294" s="196"/>
      <c r="W8294" s="419"/>
      <c r="X8294" s="419"/>
      <c r="Z8294" s="419"/>
      <c r="AA8294" s="419"/>
      <c r="AB8294" s="419"/>
      <c r="AD8294" s="419"/>
      <c r="AE8294" s="419"/>
      <c r="AF8294" s="419"/>
      <c r="AH8294" s="419"/>
      <c r="AI8294" s="419"/>
      <c r="AJ8294" s="419"/>
      <c r="AL8294" s="419"/>
      <c r="AM8294" s="419"/>
      <c r="AN8294" s="403"/>
      <c r="AO8294" s="419"/>
      <c r="AP8294" s="419"/>
      <c r="AQ8294" s="419"/>
      <c r="AR8294" s="419"/>
      <c r="AS8294" s="419"/>
      <c r="AT8294" s="419"/>
      <c r="AU8294" s="419"/>
      <c r="AV8294" s="419"/>
      <c r="AX8294" s="419"/>
      <c r="AY8294" s="419"/>
      <c r="AZ8294" s="419"/>
      <c r="BB8294" s="419"/>
      <c r="BC8294" s="419"/>
      <c r="BD8294" s="419"/>
      <c r="BF8294" s="419"/>
      <c r="BG8294" s="419"/>
      <c r="BH8294" s="419"/>
      <c r="BJ8294" s="419"/>
      <c r="BK8294" s="419"/>
      <c r="BL8294" s="419"/>
      <c r="BN8294" s="419"/>
      <c r="BO8294" s="419"/>
      <c r="BP8294" s="419"/>
      <c r="BR8294" s="419"/>
      <c r="BS8294" s="419"/>
      <c r="BT8294" s="419"/>
      <c r="BV8294" s="419"/>
      <c r="BW8294" s="419"/>
      <c r="BX8294" s="397"/>
      <c r="BZ8294" s="449"/>
      <c r="CB8294" s="419"/>
      <c r="CC8294" s="419"/>
      <c r="CD8294" s="419"/>
      <c r="CF8294" s="419"/>
      <c r="CG8294" s="419"/>
      <c r="CH8294" s="419"/>
    </row>
    <row r="8295" spans="3:86" ht="21" thickBot="1">
      <c r="C8295" s="425"/>
      <c r="P8295" s="431"/>
      <c r="R8295" s="419"/>
      <c r="S8295" s="446"/>
      <c r="T8295" s="419"/>
      <c r="V8295" s="196"/>
      <c r="W8295" s="419"/>
      <c r="X8295" s="419"/>
      <c r="Z8295" s="419"/>
      <c r="AA8295" s="419"/>
      <c r="AB8295" s="419"/>
      <c r="AD8295" s="419"/>
      <c r="AE8295" s="419"/>
      <c r="AF8295" s="419"/>
      <c r="AH8295" s="419"/>
      <c r="AI8295" s="419"/>
      <c r="AJ8295" s="419"/>
      <c r="AL8295" s="419"/>
      <c r="AM8295" s="419"/>
      <c r="AN8295" s="403"/>
      <c r="AO8295" s="419"/>
      <c r="AP8295" s="419"/>
      <c r="AQ8295" s="419"/>
      <c r="AR8295" s="419"/>
      <c r="AS8295" s="419"/>
      <c r="AT8295" s="419"/>
      <c r="AU8295" s="419"/>
      <c r="AV8295" s="419"/>
      <c r="AX8295" s="419"/>
      <c r="AY8295" s="419"/>
      <c r="AZ8295" s="419"/>
      <c r="BB8295" s="419"/>
      <c r="BC8295" s="419"/>
      <c r="BD8295" s="419"/>
      <c r="BF8295" s="419"/>
      <c r="BG8295" s="419"/>
      <c r="BH8295" s="419"/>
      <c r="BJ8295" s="419"/>
      <c r="BK8295" s="419"/>
      <c r="BL8295" s="419"/>
      <c r="BN8295" s="419"/>
      <c r="BO8295" s="419"/>
      <c r="BP8295" s="419"/>
      <c r="BR8295" s="419"/>
      <c r="BS8295" s="419"/>
      <c r="BT8295" s="419"/>
      <c r="BV8295" s="419"/>
      <c r="BW8295" s="419"/>
      <c r="BX8295" s="397"/>
      <c r="BZ8295" s="449"/>
      <c r="CB8295" s="419"/>
      <c r="CC8295" s="419"/>
      <c r="CD8295" s="419"/>
      <c r="CF8295" s="419"/>
      <c r="CG8295" s="419"/>
      <c r="CH8295" s="419"/>
    </row>
    <row r="8296" spans="3:86" ht="21" thickBot="1">
      <c r="C8296" s="425"/>
      <c r="P8296" s="431"/>
      <c r="R8296" s="419"/>
      <c r="S8296" s="446"/>
      <c r="T8296" s="419"/>
      <c r="V8296" s="196"/>
      <c r="W8296" s="419"/>
      <c r="X8296" s="419"/>
      <c r="Z8296" s="419"/>
      <c r="AA8296" s="419"/>
      <c r="AB8296" s="419"/>
      <c r="AD8296" s="419"/>
      <c r="AE8296" s="419"/>
      <c r="AF8296" s="419"/>
      <c r="AH8296" s="419"/>
      <c r="AI8296" s="419"/>
      <c r="AJ8296" s="419"/>
      <c r="AL8296" s="419"/>
      <c r="AM8296" s="419"/>
      <c r="AN8296" s="403"/>
      <c r="AO8296" s="419"/>
      <c r="AP8296" s="419"/>
      <c r="AQ8296" s="419"/>
      <c r="AR8296" s="419"/>
      <c r="AS8296" s="419"/>
      <c r="AT8296" s="419"/>
      <c r="AU8296" s="419"/>
      <c r="AV8296" s="419"/>
      <c r="AX8296" s="419"/>
      <c r="AY8296" s="419"/>
      <c r="AZ8296" s="419"/>
      <c r="BB8296" s="419"/>
      <c r="BC8296" s="419"/>
      <c r="BD8296" s="419"/>
      <c r="BF8296" s="419"/>
      <c r="BG8296" s="419"/>
      <c r="BH8296" s="419"/>
      <c r="BJ8296" s="419"/>
      <c r="BK8296" s="419"/>
      <c r="BL8296" s="419"/>
      <c r="BN8296" s="419"/>
      <c r="BO8296" s="419"/>
      <c r="BP8296" s="419"/>
      <c r="BR8296" s="419"/>
      <c r="BS8296" s="419"/>
      <c r="BT8296" s="419"/>
      <c r="BV8296" s="419"/>
      <c r="BW8296" s="419"/>
      <c r="BX8296" s="397"/>
      <c r="BZ8296" s="449"/>
      <c r="CB8296" s="419"/>
      <c r="CC8296" s="419"/>
      <c r="CD8296" s="419"/>
      <c r="CF8296" s="419"/>
      <c r="CG8296" s="419"/>
      <c r="CH8296" s="419"/>
    </row>
    <row r="8297" spans="3:86" ht="21" thickBot="1">
      <c r="C8297" s="425"/>
      <c r="P8297" s="431"/>
      <c r="R8297" s="419"/>
      <c r="S8297" s="446"/>
      <c r="T8297" s="419"/>
      <c r="V8297" s="196"/>
      <c r="W8297" s="419"/>
      <c r="X8297" s="419"/>
      <c r="Z8297" s="419"/>
      <c r="AA8297" s="419"/>
      <c r="AB8297" s="419"/>
      <c r="AD8297" s="419"/>
      <c r="AE8297" s="419"/>
      <c r="AF8297" s="419"/>
      <c r="AH8297" s="419"/>
      <c r="AI8297" s="419"/>
      <c r="AJ8297" s="419"/>
      <c r="AL8297" s="419"/>
      <c r="AM8297" s="419"/>
      <c r="AN8297" s="403"/>
      <c r="AO8297" s="419"/>
      <c r="AP8297" s="419"/>
      <c r="AQ8297" s="419"/>
      <c r="AR8297" s="419"/>
      <c r="AS8297" s="419"/>
      <c r="AT8297" s="419"/>
      <c r="AU8297" s="419"/>
      <c r="AV8297" s="419"/>
      <c r="AX8297" s="419"/>
      <c r="AY8297" s="419"/>
      <c r="AZ8297" s="419"/>
      <c r="BB8297" s="419"/>
      <c r="BC8297" s="419"/>
      <c r="BD8297" s="419"/>
      <c r="BF8297" s="419"/>
      <c r="BG8297" s="419"/>
      <c r="BH8297" s="419"/>
      <c r="BJ8297" s="419"/>
      <c r="BK8297" s="419"/>
      <c r="BL8297" s="419"/>
      <c r="BN8297" s="419"/>
      <c r="BO8297" s="419"/>
      <c r="BP8297" s="419"/>
      <c r="BR8297" s="419"/>
      <c r="BS8297" s="419"/>
      <c r="BT8297" s="419"/>
      <c r="BV8297" s="419"/>
      <c r="BW8297" s="419"/>
      <c r="BX8297" s="397"/>
      <c r="BZ8297" s="449"/>
      <c r="CB8297" s="419"/>
      <c r="CC8297" s="419"/>
      <c r="CD8297" s="419"/>
      <c r="CF8297" s="419"/>
      <c r="CG8297" s="419"/>
      <c r="CH8297" s="419"/>
    </row>
    <row r="8298" spans="3:86" ht="21" thickBot="1">
      <c r="C8298" s="425"/>
      <c r="P8298" s="431"/>
      <c r="R8298" s="419"/>
      <c r="S8298" s="446"/>
      <c r="T8298" s="419"/>
      <c r="V8298" s="196"/>
      <c r="W8298" s="419"/>
      <c r="X8298" s="419"/>
      <c r="Z8298" s="419"/>
      <c r="AA8298" s="419"/>
      <c r="AB8298" s="419"/>
      <c r="AD8298" s="419"/>
      <c r="AE8298" s="419"/>
      <c r="AF8298" s="419"/>
      <c r="AH8298" s="419"/>
      <c r="AI8298" s="419"/>
      <c r="AJ8298" s="419"/>
      <c r="AL8298" s="419"/>
      <c r="AM8298" s="419"/>
      <c r="AN8298" s="403"/>
      <c r="AO8298" s="419"/>
      <c r="AP8298" s="419"/>
      <c r="AQ8298" s="419"/>
      <c r="AR8298" s="419"/>
      <c r="AS8298" s="419"/>
      <c r="AT8298" s="419"/>
      <c r="AU8298" s="419"/>
      <c r="AV8298" s="419"/>
      <c r="AX8298" s="419"/>
      <c r="AY8298" s="419"/>
      <c r="AZ8298" s="419"/>
      <c r="BB8298" s="419"/>
      <c r="BC8298" s="419"/>
      <c r="BD8298" s="419"/>
      <c r="BF8298" s="419"/>
      <c r="BG8298" s="419"/>
      <c r="BH8298" s="419"/>
      <c r="BJ8298" s="419"/>
      <c r="BK8298" s="419"/>
      <c r="BL8298" s="419"/>
      <c r="BN8298" s="419"/>
      <c r="BO8298" s="419"/>
      <c r="BP8298" s="419"/>
      <c r="BR8298" s="419"/>
      <c r="BS8298" s="419"/>
      <c r="BT8298" s="419"/>
      <c r="BV8298" s="419"/>
      <c r="BW8298" s="419"/>
      <c r="BX8298" s="397"/>
      <c r="BZ8298" s="449"/>
      <c r="CB8298" s="419"/>
      <c r="CC8298" s="419"/>
      <c r="CD8298" s="419"/>
      <c r="CF8298" s="419"/>
      <c r="CG8298" s="419"/>
      <c r="CH8298" s="419"/>
    </row>
    <row r="8299" spans="3:86" ht="21" thickBot="1">
      <c r="C8299" s="425"/>
      <c r="P8299" s="431"/>
      <c r="R8299" s="419"/>
      <c r="S8299" s="446"/>
      <c r="T8299" s="419"/>
      <c r="V8299" s="196"/>
      <c r="W8299" s="419"/>
      <c r="X8299" s="419"/>
      <c r="Z8299" s="419"/>
      <c r="AA8299" s="419"/>
      <c r="AB8299" s="419"/>
      <c r="AD8299" s="419"/>
      <c r="AE8299" s="419"/>
      <c r="AF8299" s="419"/>
      <c r="AH8299" s="419"/>
      <c r="AI8299" s="419"/>
      <c r="AJ8299" s="419"/>
      <c r="AL8299" s="419"/>
      <c r="AM8299" s="419"/>
      <c r="AN8299" s="403"/>
      <c r="AO8299" s="419"/>
      <c r="AP8299" s="419"/>
      <c r="AQ8299" s="419"/>
      <c r="AR8299" s="419"/>
      <c r="AS8299" s="419"/>
      <c r="AT8299" s="419"/>
      <c r="AU8299" s="419"/>
      <c r="AV8299" s="419"/>
      <c r="AX8299" s="419"/>
      <c r="AY8299" s="419"/>
      <c r="AZ8299" s="419"/>
      <c r="BB8299" s="419"/>
      <c r="BC8299" s="419"/>
      <c r="BD8299" s="419"/>
      <c r="BF8299" s="419"/>
      <c r="BG8299" s="419"/>
      <c r="BH8299" s="419"/>
      <c r="BJ8299" s="419"/>
      <c r="BK8299" s="419"/>
      <c r="BL8299" s="419"/>
      <c r="BN8299" s="419"/>
      <c r="BO8299" s="419"/>
      <c r="BP8299" s="419"/>
      <c r="BR8299" s="419"/>
      <c r="BS8299" s="419"/>
      <c r="BT8299" s="419"/>
      <c r="BV8299" s="419"/>
      <c r="BW8299" s="419"/>
      <c r="BX8299" s="397"/>
      <c r="BZ8299" s="449"/>
      <c r="CB8299" s="419"/>
      <c r="CC8299" s="419"/>
      <c r="CD8299" s="419"/>
      <c r="CF8299" s="419"/>
      <c r="CG8299" s="419"/>
      <c r="CH8299" s="419"/>
    </row>
    <row r="8300" spans="3:86" ht="21" thickBot="1">
      <c r="C8300" s="425"/>
      <c r="P8300" s="431"/>
      <c r="R8300" s="419"/>
      <c r="S8300" s="446"/>
      <c r="T8300" s="419"/>
      <c r="V8300" s="196"/>
      <c r="W8300" s="419"/>
      <c r="X8300" s="419"/>
      <c r="Z8300" s="419"/>
      <c r="AA8300" s="419"/>
      <c r="AB8300" s="419"/>
      <c r="AD8300" s="419"/>
      <c r="AE8300" s="419"/>
      <c r="AF8300" s="419"/>
      <c r="AH8300" s="419"/>
      <c r="AI8300" s="419"/>
      <c r="AJ8300" s="419"/>
      <c r="AL8300" s="419"/>
      <c r="AM8300" s="419"/>
      <c r="AN8300" s="403"/>
      <c r="AO8300" s="419"/>
      <c r="AP8300" s="419"/>
      <c r="AQ8300" s="419"/>
      <c r="AR8300" s="419"/>
      <c r="AS8300" s="419"/>
      <c r="AT8300" s="419"/>
      <c r="AU8300" s="419"/>
      <c r="AV8300" s="419"/>
      <c r="AX8300" s="419"/>
      <c r="AY8300" s="419"/>
      <c r="AZ8300" s="419"/>
      <c r="BB8300" s="419"/>
      <c r="BC8300" s="419"/>
      <c r="BD8300" s="419"/>
      <c r="BF8300" s="419"/>
      <c r="BG8300" s="419"/>
      <c r="BH8300" s="419"/>
      <c r="BJ8300" s="419"/>
      <c r="BK8300" s="419"/>
      <c r="BL8300" s="419"/>
      <c r="BN8300" s="419"/>
      <c r="BO8300" s="419"/>
      <c r="BP8300" s="419"/>
      <c r="BR8300" s="419"/>
      <c r="BS8300" s="419"/>
      <c r="BT8300" s="419"/>
      <c r="BV8300" s="419"/>
      <c r="BW8300" s="419"/>
      <c r="BX8300" s="397"/>
      <c r="BZ8300" s="449"/>
      <c r="CB8300" s="419"/>
      <c r="CC8300" s="419"/>
      <c r="CD8300" s="419"/>
      <c r="CF8300" s="419"/>
      <c r="CG8300" s="419"/>
      <c r="CH8300" s="419"/>
    </row>
    <row r="8301" spans="3:86" ht="21" thickBot="1">
      <c r="C8301" s="425"/>
      <c r="P8301" s="431"/>
      <c r="R8301" s="419"/>
      <c r="S8301" s="446"/>
      <c r="T8301" s="419"/>
      <c r="V8301" s="196"/>
      <c r="W8301" s="419"/>
      <c r="X8301" s="419"/>
      <c r="Z8301" s="419"/>
      <c r="AA8301" s="419"/>
      <c r="AB8301" s="419"/>
      <c r="AD8301" s="419"/>
      <c r="AE8301" s="419"/>
      <c r="AF8301" s="419"/>
      <c r="AH8301" s="419"/>
      <c r="AI8301" s="419"/>
      <c r="AJ8301" s="419"/>
      <c r="AL8301" s="419"/>
      <c r="AM8301" s="419"/>
      <c r="AN8301" s="403"/>
      <c r="AO8301" s="419"/>
      <c r="AP8301" s="419"/>
      <c r="AQ8301" s="419"/>
      <c r="AR8301" s="419"/>
      <c r="AS8301" s="419"/>
      <c r="AT8301" s="419"/>
      <c r="AU8301" s="419"/>
      <c r="AV8301" s="419"/>
      <c r="AX8301" s="419"/>
      <c r="AY8301" s="419"/>
      <c r="AZ8301" s="419"/>
      <c r="BB8301" s="419"/>
      <c r="BC8301" s="419"/>
      <c r="BD8301" s="419"/>
      <c r="BF8301" s="419"/>
      <c r="BG8301" s="419"/>
      <c r="BH8301" s="419"/>
      <c r="BJ8301" s="419"/>
      <c r="BK8301" s="419"/>
      <c r="BL8301" s="419"/>
      <c r="BN8301" s="419"/>
      <c r="BO8301" s="419"/>
      <c r="BP8301" s="419"/>
      <c r="BR8301" s="419"/>
      <c r="BS8301" s="419"/>
      <c r="BT8301" s="419"/>
      <c r="BV8301" s="419"/>
      <c r="BW8301" s="419"/>
      <c r="BX8301" s="397"/>
      <c r="BZ8301" s="449"/>
      <c r="CB8301" s="419"/>
      <c r="CC8301" s="419"/>
      <c r="CD8301" s="419"/>
      <c r="CF8301" s="419"/>
      <c r="CG8301" s="419"/>
      <c r="CH8301" s="419"/>
    </row>
    <row r="8302" spans="3:86" ht="21" thickBot="1">
      <c r="C8302" s="425"/>
      <c r="P8302" s="431"/>
      <c r="R8302" s="419"/>
      <c r="S8302" s="446"/>
      <c r="T8302" s="419"/>
      <c r="V8302" s="196"/>
      <c r="W8302" s="419"/>
      <c r="X8302" s="419"/>
      <c r="Z8302" s="419"/>
      <c r="AA8302" s="419"/>
      <c r="AB8302" s="419"/>
      <c r="AD8302" s="419"/>
      <c r="AE8302" s="419"/>
      <c r="AF8302" s="419"/>
      <c r="AH8302" s="419"/>
      <c r="AI8302" s="419"/>
      <c r="AJ8302" s="419"/>
      <c r="AL8302" s="419"/>
      <c r="AM8302" s="419"/>
      <c r="AN8302" s="403"/>
      <c r="AO8302" s="419"/>
      <c r="AP8302" s="419"/>
      <c r="AQ8302" s="419"/>
      <c r="AR8302" s="419"/>
      <c r="AS8302" s="419"/>
      <c r="AT8302" s="419"/>
      <c r="AU8302" s="419"/>
      <c r="AV8302" s="419"/>
      <c r="AX8302" s="419"/>
      <c r="AY8302" s="419"/>
      <c r="AZ8302" s="419"/>
      <c r="BB8302" s="419"/>
      <c r="BC8302" s="419"/>
      <c r="BD8302" s="419"/>
      <c r="BF8302" s="419"/>
      <c r="BG8302" s="419"/>
      <c r="BH8302" s="419"/>
      <c r="BJ8302" s="419"/>
      <c r="BK8302" s="419"/>
      <c r="BL8302" s="419"/>
      <c r="BN8302" s="419"/>
      <c r="BO8302" s="419"/>
      <c r="BP8302" s="419"/>
      <c r="BR8302" s="419"/>
      <c r="BS8302" s="419"/>
      <c r="BT8302" s="419"/>
      <c r="BV8302" s="419"/>
      <c r="BW8302" s="419"/>
      <c r="BX8302" s="397"/>
      <c r="BZ8302" s="449"/>
      <c r="CB8302" s="419"/>
      <c r="CC8302" s="419"/>
      <c r="CD8302" s="419"/>
      <c r="CF8302" s="419"/>
      <c r="CG8302" s="419"/>
      <c r="CH8302" s="419"/>
    </row>
    <row r="8303" spans="3:86" ht="21" thickBot="1">
      <c r="C8303" s="425"/>
      <c r="P8303" s="431"/>
      <c r="R8303" s="419"/>
      <c r="S8303" s="446"/>
      <c r="T8303" s="419"/>
      <c r="V8303" s="196"/>
      <c r="W8303" s="419"/>
      <c r="X8303" s="419"/>
      <c r="Z8303" s="419"/>
      <c r="AA8303" s="419"/>
      <c r="AB8303" s="419"/>
      <c r="AD8303" s="419"/>
      <c r="AE8303" s="419"/>
      <c r="AF8303" s="419"/>
      <c r="AH8303" s="419"/>
      <c r="AI8303" s="419"/>
      <c r="AJ8303" s="419"/>
      <c r="AL8303" s="419"/>
      <c r="AM8303" s="419"/>
      <c r="AN8303" s="403"/>
      <c r="AO8303" s="419"/>
      <c r="AP8303" s="419"/>
      <c r="AQ8303" s="419"/>
      <c r="AR8303" s="419"/>
      <c r="AS8303" s="419"/>
      <c r="AT8303" s="419"/>
      <c r="AU8303" s="419"/>
      <c r="AV8303" s="419"/>
      <c r="AX8303" s="419"/>
      <c r="AY8303" s="419"/>
      <c r="AZ8303" s="419"/>
      <c r="BB8303" s="419"/>
      <c r="BC8303" s="419"/>
      <c r="BD8303" s="419"/>
      <c r="BF8303" s="419"/>
      <c r="BG8303" s="419"/>
      <c r="BH8303" s="419"/>
      <c r="BJ8303" s="419"/>
      <c r="BK8303" s="419"/>
      <c r="BL8303" s="419"/>
      <c r="BN8303" s="419"/>
      <c r="BO8303" s="419"/>
      <c r="BP8303" s="419"/>
      <c r="BR8303" s="419"/>
      <c r="BS8303" s="419"/>
      <c r="BT8303" s="419"/>
      <c r="BV8303" s="419"/>
      <c r="BW8303" s="419"/>
      <c r="BX8303" s="397"/>
      <c r="BZ8303" s="449"/>
      <c r="CB8303" s="419"/>
      <c r="CC8303" s="419"/>
      <c r="CD8303" s="419"/>
      <c r="CF8303" s="419"/>
      <c r="CG8303" s="419"/>
      <c r="CH8303" s="419"/>
    </row>
    <row r="8304" spans="3:86" ht="21" thickBot="1">
      <c r="C8304" s="425"/>
      <c r="P8304" s="431"/>
      <c r="R8304" s="419"/>
      <c r="S8304" s="446"/>
      <c r="T8304" s="419"/>
      <c r="V8304" s="196"/>
      <c r="W8304" s="419"/>
      <c r="X8304" s="419"/>
      <c r="Z8304" s="419"/>
      <c r="AA8304" s="419"/>
      <c r="AB8304" s="419"/>
      <c r="AD8304" s="419"/>
      <c r="AE8304" s="419"/>
      <c r="AF8304" s="419"/>
      <c r="AH8304" s="419"/>
      <c r="AI8304" s="419"/>
      <c r="AJ8304" s="419"/>
      <c r="AL8304" s="419"/>
      <c r="AM8304" s="419"/>
      <c r="AN8304" s="403"/>
      <c r="AO8304" s="419"/>
      <c r="AP8304" s="419"/>
      <c r="AQ8304" s="419"/>
      <c r="AR8304" s="419"/>
      <c r="AS8304" s="419"/>
      <c r="AT8304" s="419"/>
      <c r="AU8304" s="419"/>
      <c r="AV8304" s="419"/>
      <c r="AX8304" s="419"/>
      <c r="AY8304" s="419"/>
      <c r="AZ8304" s="419"/>
      <c r="BB8304" s="419"/>
      <c r="BC8304" s="419"/>
      <c r="BD8304" s="419"/>
      <c r="BF8304" s="419"/>
      <c r="BG8304" s="419"/>
      <c r="BH8304" s="419"/>
      <c r="BJ8304" s="419"/>
      <c r="BK8304" s="419"/>
      <c r="BL8304" s="419"/>
      <c r="BN8304" s="419"/>
      <c r="BO8304" s="419"/>
      <c r="BP8304" s="419"/>
      <c r="BR8304" s="419"/>
      <c r="BS8304" s="419"/>
      <c r="BT8304" s="419"/>
      <c r="BV8304" s="419"/>
      <c r="BW8304" s="419"/>
      <c r="BX8304" s="397"/>
      <c r="BZ8304" s="449"/>
      <c r="CB8304" s="419"/>
      <c r="CC8304" s="419"/>
      <c r="CD8304" s="419"/>
      <c r="CF8304" s="419"/>
      <c r="CG8304" s="419"/>
      <c r="CH8304" s="419"/>
    </row>
    <row r="8305" spans="3:86" ht="21" thickBot="1">
      <c r="C8305" s="425"/>
      <c r="P8305" s="431"/>
      <c r="R8305" s="419"/>
      <c r="S8305" s="446"/>
      <c r="T8305" s="419"/>
      <c r="V8305" s="196"/>
      <c r="W8305" s="419"/>
      <c r="X8305" s="419"/>
      <c r="Z8305" s="419"/>
      <c r="AA8305" s="419"/>
      <c r="AB8305" s="419"/>
      <c r="AD8305" s="419"/>
      <c r="AE8305" s="419"/>
      <c r="AF8305" s="419"/>
      <c r="AH8305" s="419"/>
      <c r="AI8305" s="419"/>
      <c r="AJ8305" s="419"/>
      <c r="AL8305" s="419"/>
      <c r="AM8305" s="419"/>
      <c r="AN8305" s="403"/>
      <c r="AO8305" s="419"/>
      <c r="AP8305" s="419"/>
      <c r="AQ8305" s="419"/>
      <c r="AR8305" s="419"/>
      <c r="AS8305" s="419"/>
      <c r="AT8305" s="419"/>
      <c r="AU8305" s="419"/>
      <c r="AV8305" s="419"/>
      <c r="AX8305" s="419"/>
      <c r="AY8305" s="419"/>
      <c r="AZ8305" s="419"/>
      <c r="BB8305" s="419"/>
      <c r="BC8305" s="419"/>
      <c r="BD8305" s="419"/>
      <c r="BF8305" s="419"/>
      <c r="BG8305" s="419"/>
      <c r="BH8305" s="419"/>
      <c r="BJ8305" s="419"/>
      <c r="BK8305" s="419"/>
      <c r="BL8305" s="419"/>
      <c r="BN8305" s="419"/>
      <c r="BO8305" s="419"/>
      <c r="BP8305" s="419"/>
      <c r="BR8305" s="419"/>
      <c r="BS8305" s="419"/>
      <c r="BT8305" s="419"/>
      <c r="BV8305" s="419"/>
      <c r="BW8305" s="419"/>
      <c r="BX8305" s="397"/>
      <c r="BZ8305" s="449"/>
      <c r="CB8305" s="419"/>
      <c r="CC8305" s="419"/>
      <c r="CD8305" s="419"/>
      <c r="CF8305" s="419"/>
      <c r="CG8305" s="419"/>
      <c r="CH8305" s="419"/>
    </row>
    <row r="8306" spans="3:86" ht="21" thickBot="1">
      <c r="C8306" s="425"/>
      <c r="P8306" s="431"/>
      <c r="R8306" s="419"/>
      <c r="S8306" s="446"/>
      <c r="T8306" s="419"/>
      <c r="V8306" s="196"/>
      <c r="W8306" s="419"/>
      <c r="X8306" s="419"/>
      <c r="Z8306" s="419"/>
      <c r="AA8306" s="419"/>
      <c r="AB8306" s="419"/>
      <c r="AD8306" s="419"/>
      <c r="AE8306" s="419"/>
      <c r="AF8306" s="419"/>
      <c r="AH8306" s="419"/>
      <c r="AI8306" s="419"/>
      <c r="AJ8306" s="419"/>
      <c r="AL8306" s="419"/>
      <c r="AM8306" s="419"/>
      <c r="AN8306" s="403"/>
      <c r="AO8306" s="419"/>
      <c r="AP8306" s="419"/>
      <c r="AQ8306" s="419"/>
      <c r="AR8306" s="419"/>
      <c r="AS8306" s="419"/>
      <c r="AT8306" s="419"/>
      <c r="AU8306" s="419"/>
      <c r="AV8306" s="419"/>
      <c r="AX8306" s="419"/>
      <c r="AY8306" s="419"/>
      <c r="AZ8306" s="419"/>
      <c r="BB8306" s="419"/>
      <c r="BC8306" s="419"/>
      <c r="BD8306" s="419"/>
      <c r="BF8306" s="419"/>
      <c r="BG8306" s="419"/>
      <c r="BH8306" s="419"/>
      <c r="BJ8306" s="419"/>
      <c r="BK8306" s="419"/>
      <c r="BL8306" s="419"/>
      <c r="BN8306" s="419"/>
      <c r="BO8306" s="419"/>
      <c r="BP8306" s="419"/>
      <c r="BR8306" s="419"/>
      <c r="BS8306" s="419"/>
      <c r="BT8306" s="419"/>
      <c r="BV8306" s="419"/>
      <c r="BW8306" s="419"/>
      <c r="BX8306" s="397"/>
      <c r="BZ8306" s="449"/>
      <c r="CB8306" s="419"/>
      <c r="CC8306" s="419"/>
      <c r="CD8306" s="419"/>
      <c r="CF8306" s="419"/>
      <c r="CG8306" s="419"/>
      <c r="CH8306" s="419"/>
    </row>
    <row r="8307" spans="3:86" ht="21" thickBot="1">
      <c r="C8307" s="425"/>
      <c r="P8307" s="431"/>
      <c r="R8307" s="419"/>
      <c r="S8307" s="446"/>
      <c r="T8307" s="419"/>
      <c r="V8307" s="196"/>
      <c r="W8307" s="419"/>
      <c r="X8307" s="419"/>
      <c r="Z8307" s="419"/>
      <c r="AA8307" s="419"/>
      <c r="AB8307" s="419"/>
      <c r="AD8307" s="419"/>
      <c r="AE8307" s="419"/>
      <c r="AF8307" s="419"/>
      <c r="AH8307" s="419"/>
      <c r="AI8307" s="419"/>
      <c r="AJ8307" s="419"/>
      <c r="AL8307" s="419"/>
      <c r="AM8307" s="419"/>
      <c r="AN8307" s="403"/>
      <c r="AO8307" s="419"/>
      <c r="AP8307" s="419"/>
      <c r="AQ8307" s="419"/>
      <c r="AR8307" s="419"/>
      <c r="AS8307" s="419"/>
      <c r="AT8307" s="419"/>
      <c r="AU8307" s="419"/>
      <c r="AV8307" s="419"/>
      <c r="AX8307" s="419"/>
      <c r="AY8307" s="419"/>
      <c r="AZ8307" s="419"/>
      <c r="BB8307" s="419"/>
      <c r="BC8307" s="419"/>
      <c r="BD8307" s="419"/>
      <c r="BF8307" s="419"/>
      <c r="BG8307" s="419"/>
      <c r="BH8307" s="419"/>
      <c r="BJ8307" s="419"/>
      <c r="BK8307" s="419"/>
      <c r="BL8307" s="419"/>
      <c r="BN8307" s="419"/>
      <c r="BO8307" s="419"/>
      <c r="BP8307" s="419"/>
      <c r="BR8307" s="419"/>
      <c r="BS8307" s="419"/>
      <c r="BT8307" s="419"/>
      <c r="BV8307" s="419"/>
      <c r="BW8307" s="419"/>
      <c r="BX8307" s="397"/>
      <c r="BZ8307" s="449"/>
      <c r="CB8307" s="419"/>
      <c r="CC8307" s="419"/>
      <c r="CD8307" s="419"/>
      <c r="CF8307" s="419"/>
      <c r="CG8307" s="419"/>
      <c r="CH8307" s="419"/>
    </row>
    <row r="8308" spans="3:86" ht="21" thickBot="1">
      <c r="C8308" s="425"/>
      <c r="P8308" s="431"/>
      <c r="R8308" s="419"/>
      <c r="S8308" s="446"/>
      <c r="T8308" s="419"/>
      <c r="V8308" s="196"/>
      <c r="W8308" s="419"/>
      <c r="X8308" s="419"/>
      <c r="Z8308" s="419"/>
      <c r="AA8308" s="419"/>
      <c r="AB8308" s="419"/>
      <c r="AD8308" s="419"/>
      <c r="AE8308" s="419"/>
      <c r="AF8308" s="419"/>
      <c r="AH8308" s="419"/>
      <c r="AI8308" s="419"/>
      <c r="AJ8308" s="419"/>
      <c r="AL8308" s="419"/>
      <c r="AM8308" s="419"/>
      <c r="AN8308" s="403"/>
      <c r="AO8308" s="419"/>
      <c r="AP8308" s="419"/>
      <c r="AQ8308" s="419"/>
      <c r="AR8308" s="419"/>
      <c r="AS8308" s="419"/>
      <c r="AT8308" s="419"/>
      <c r="AU8308" s="419"/>
      <c r="AV8308" s="419"/>
      <c r="AX8308" s="419"/>
      <c r="AY8308" s="419"/>
      <c r="AZ8308" s="419"/>
      <c r="BB8308" s="419"/>
      <c r="BC8308" s="419"/>
      <c r="BD8308" s="419"/>
      <c r="BF8308" s="419"/>
      <c r="BG8308" s="419"/>
      <c r="BH8308" s="419"/>
      <c r="BJ8308" s="419"/>
      <c r="BK8308" s="419"/>
      <c r="BL8308" s="419"/>
      <c r="BN8308" s="419"/>
      <c r="BO8308" s="419"/>
      <c r="BP8308" s="419"/>
      <c r="BR8308" s="419"/>
      <c r="BS8308" s="419"/>
      <c r="BT8308" s="419"/>
      <c r="BV8308" s="419"/>
      <c r="BW8308" s="419"/>
      <c r="BX8308" s="397"/>
      <c r="BZ8308" s="449"/>
      <c r="CB8308" s="419"/>
      <c r="CC8308" s="419"/>
      <c r="CD8308" s="419"/>
      <c r="CF8308" s="419"/>
      <c r="CG8308" s="419"/>
      <c r="CH8308" s="419"/>
    </row>
    <row r="8309" spans="3:86" ht="21" thickBot="1">
      <c r="C8309" s="425"/>
      <c r="P8309" s="431"/>
      <c r="R8309" s="419"/>
      <c r="S8309" s="446"/>
      <c r="T8309" s="419"/>
      <c r="V8309" s="196"/>
      <c r="W8309" s="419"/>
      <c r="X8309" s="419"/>
      <c r="Z8309" s="419"/>
      <c r="AA8309" s="419"/>
      <c r="AB8309" s="419"/>
      <c r="AD8309" s="419"/>
      <c r="AE8309" s="419"/>
      <c r="AF8309" s="419"/>
      <c r="AH8309" s="419"/>
      <c r="AI8309" s="419"/>
      <c r="AJ8309" s="419"/>
      <c r="AL8309" s="419"/>
      <c r="AM8309" s="419"/>
      <c r="AN8309" s="403"/>
      <c r="AO8309" s="419"/>
      <c r="AP8309" s="419"/>
      <c r="AQ8309" s="419"/>
      <c r="AR8309" s="419"/>
      <c r="AS8309" s="419"/>
      <c r="AT8309" s="419"/>
      <c r="AU8309" s="419"/>
      <c r="AV8309" s="419"/>
      <c r="AX8309" s="419"/>
      <c r="AY8309" s="419"/>
      <c r="AZ8309" s="419"/>
      <c r="BB8309" s="419"/>
      <c r="BC8309" s="419"/>
      <c r="BD8309" s="419"/>
      <c r="BF8309" s="419"/>
      <c r="BG8309" s="419"/>
      <c r="BH8309" s="419"/>
      <c r="BJ8309" s="419"/>
      <c r="BK8309" s="419"/>
      <c r="BL8309" s="419"/>
      <c r="BN8309" s="419"/>
      <c r="BO8309" s="419"/>
      <c r="BP8309" s="419"/>
      <c r="BR8309" s="419"/>
      <c r="BS8309" s="419"/>
      <c r="BT8309" s="419"/>
      <c r="BV8309" s="419"/>
      <c r="BW8309" s="419"/>
      <c r="BX8309" s="397"/>
      <c r="BZ8309" s="449"/>
      <c r="CB8309" s="419"/>
      <c r="CC8309" s="419"/>
      <c r="CD8309" s="419"/>
      <c r="CF8309" s="419"/>
      <c r="CG8309" s="419"/>
      <c r="CH8309" s="419"/>
    </row>
    <row r="8310" spans="3:86" ht="21" thickBot="1">
      <c r="C8310" s="425"/>
      <c r="P8310" s="431"/>
      <c r="R8310" s="419"/>
      <c r="S8310" s="446"/>
      <c r="T8310" s="419"/>
      <c r="V8310" s="196"/>
      <c r="W8310" s="419"/>
      <c r="X8310" s="419"/>
      <c r="Z8310" s="419"/>
      <c r="AA8310" s="419"/>
      <c r="AB8310" s="419"/>
      <c r="AD8310" s="419"/>
      <c r="AE8310" s="419"/>
      <c r="AF8310" s="419"/>
      <c r="AH8310" s="419"/>
      <c r="AI8310" s="419"/>
      <c r="AJ8310" s="419"/>
      <c r="AL8310" s="419"/>
      <c r="AM8310" s="419"/>
      <c r="AN8310" s="403"/>
      <c r="AO8310" s="419"/>
      <c r="AP8310" s="419"/>
      <c r="AQ8310" s="419"/>
      <c r="AR8310" s="419"/>
      <c r="AS8310" s="419"/>
      <c r="AT8310" s="419"/>
      <c r="AU8310" s="419"/>
      <c r="AV8310" s="419"/>
      <c r="AX8310" s="419"/>
      <c r="AY8310" s="419"/>
      <c r="AZ8310" s="419"/>
      <c r="BB8310" s="419"/>
      <c r="BC8310" s="419"/>
      <c r="BD8310" s="419"/>
      <c r="BF8310" s="419"/>
      <c r="BG8310" s="419"/>
      <c r="BH8310" s="419"/>
      <c r="BJ8310" s="419"/>
      <c r="BK8310" s="419"/>
      <c r="BL8310" s="419"/>
      <c r="BN8310" s="419"/>
      <c r="BO8310" s="419"/>
      <c r="BP8310" s="419"/>
      <c r="BR8310" s="419"/>
      <c r="BS8310" s="419"/>
      <c r="BT8310" s="419"/>
      <c r="BV8310" s="419"/>
      <c r="BW8310" s="419"/>
      <c r="BX8310" s="397"/>
      <c r="BZ8310" s="449"/>
      <c r="CB8310" s="419"/>
      <c r="CC8310" s="419"/>
      <c r="CD8310" s="419"/>
      <c r="CF8310" s="419"/>
      <c r="CG8310" s="419"/>
      <c r="CH8310" s="419"/>
    </row>
    <row r="8311" spans="3:86" ht="21" thickBot="1">
      <c r="C8311" s="425"/>
      <c r="P8311" s="431"/>
      <c r="R8311" s="419"/>
      <c r="S8311" s="446"/>
      <c r="T8311" s="419"/>
      <c r="V8311" s="196"/>
      <c r="W8311" s="419"/>
      <c r="X8311" s="419"/>
      <c r="Z8311" s="419"/>
      <c r="AA8311" s="419"/>
      <c r="AB8311" s="419"/>
      <c r="AD8311" s="419"/>
      <c r="AE8311" s="419"/>
      <c r="AF8311" s="419"/>
      <c r="AH8311" s="419"/>
      <c r="AI8311" s="419"/>
      <c r="AJ8311" s="419"/>
      <c r="AL8311" s="419"/>
      <c r="AM8311" s="419"/>
      <c r="AN8311" s="403"/>
      <c r="AO8311" s="419"/>
      <c r="AP8311" s="419"/>
      <c r="AQ8311" s="419"/>
      <c r="AR8311" s="419"/>
      <c r="AS8311" s="419"/>
      <c r="AT8311" s="419"/>
      <c r="AU8311" s="419"/>
      <c r="AV8311" s="419"/>
      <c r="AX8311" s="419"/>
      <c r="AY8311" s="419"/>
      <c r="AZ8311" s="419"/>
      <c r="BB8311" s="419"/>
      <c r="BC8311" s="419"/>
      <c r="BD8311" s="419"/>
      <c r="BF8311" s="419"/>
      <c r="BG8311" s="419"/>
      <c r="BH8311" s="419"/>
      <c r="BJ8311" s="419"/>
      <c r="BK8311" s="419"/>
      <c r="BL8311" s="419"/>
      <c r="BN8311" s="419"/>
      <c r="BO8311" s="419"/>
      <c r="BP8311" s="419"/>
      <c r="BR8311" s="419"/>
      <c r="BS8311" s="419"/>
      <c r="BT8311" s="419"/>
      <c r="BV8311" s="419"/>
      <c r="BW8311" s="419"/>
      <c r="BX8311" s="397"/>
      <c r="BZ8311" s="449"/>
      <c r="CB8311" s="419"/>
      <c r="CC8311" s="419"/>
      <c r="CD8311" s="419"/>
      <c r="CF8311" s="419"/>
      <c r="CG8311" s="419"/>
      <c r="CH8311" s="419"/>
    </row>
    <row r="8312" spans="3:86" ht="21" thickBot="1">
      <c r="C8312" s="425"/>
      <c r="P8312" s="431"/>
      <c r="R8312" s="419"/>
      <c r="S8312" s="446"/>
      <c r="T8312" s="419"/>
      <c r="V8312" s="196"/>
      <c r="W8312" s="419"/>
      <c r="X8312" s="419"/>
      <c r="Z8312" s="419"/>
      <c r="AA8312" s="419"/>
      <c r="AB8312" s="419"/>
      <c r="AD8312" s="419"/>
      <c r="AE8312" s="419"/>
      <c r="AF8312" s="419"/>
      <c r="AH8312" s="419"/>
      <c r="AI8312" s="419"/>
      <c r="AJ8312" s="419"/>
      <c r="AL8312" s="419"/>
      <c r="AM8312" s="419"/>
      <c r="AN8312" s="403"/>
      <c r="AO8312" s="419"/>
      <c r="AP8312" s="419"/>
      <c r="AQ8312" s="419"/>
      <c r="AR8312" s="419"/>
      <c r="AS8312" s="419"/>
      <c r="AT8312" s="419"/>
      <c r="AU8312" s="419"/>
      <c r="AV8312" s="419"/>
      <c r="AX8312" s="419"/>
      <c r="AY8312" s="419"/>
      <c r="AZ8312" s="419"/>
      <c r="BB8312" s="419"/>
      <c r="BC8312" s="419"/>
      <c r="BD8312" s="419"/>
      <c r="BF8312" s="419"/>
      <c r="BG8312" s="419"/>
      <c r="BH8312" s="419"/>
      <c r="BJ8312" s="419"/>
      <c r="BK8312" s="419"/>
      <c r="BL8312" s="419"/>
      <c r="BN8312" s="419"/>
      <c r="BO8312" s="419"/>
      <c r="BP8312" s="419"/>
      <c r="BR8312" s="419"/>
      <c r="BS8312" s="419"/>
      <c r="BT8312" s="419"/>
      <c r="BV8312" s="419"/>
      <c r="BW8312" s="419"/>
      <c r="BX8312" s="397"/>
      <c r="BZ8312" s="449"/>
      <c r="CB8312" s="419"/>
      <c r="CC8312" s="419"/>
      <c r="CD8312" s="419"/>
      <c r="CF8312" s="419"/>
      <c r="CG8312" s="419"/>
      <c r="CH8312" s="419"/>
    </row>
    <row r="8313" spans="3:86" ht="21" thickBot="1">
      <c r="C8313" s="425"/>
      <c r="P8313" s="431"/>
      <c r="R8313" s="419"/>
      <c r="S8313" s="446"/>
      <c r="T8313" s="419"/>
      <c r="V8313" s="196"/>
      <c r="W8313" s="419"/>
      <c r="X8313" s="419"/>
      <c r="Z8313" s="419"/>
      <c r="AA8313" s="419"/>
      <c r="AB8313" s="419"/>
      <c r="AD8313" s="419"/>
      <c r="AE8313" s="419"/>
      <c r="AF8313" s="419"/>
      <c r="AH8313" s="419"/>
      <c r="AI8313" s="419"/>
      <c r="AJ8313" s="419"/>
      <c r="AL8313" s="419"/>
      <c r="AM8313" s="419"/>
      <c r="AN8313" s="403"/>
      <c r="AO8313" s="419"/>
      <c r="AP8313" s="419"/>
      <c r="AQ8313" s="419"/>
      <c r="AR8313" s="419"/>
      <c r="AS8313" s="419"/>
      <c r="AT8313" s="419"/>
      <c r="AU8313" s="419"/>
      <c r="AV8313" s="419"/>
      <c r="AX8313" s="419"/>
      <c r="AY8313" s="419"/>
      <c r="AZ8313" s="419"/>
      <c r="BB8313" s="419"/>
      <c r="BC8313" s="419"/>
      <c r="BD8313" s="419"/>
      <c r="BF8313" s="419"/>
      <c r="BG8313" s="419"/>
      <c r="BH8313" s="419"/>
      <c r="BJ8313" s="419"/>
      <c r="BK8313" s="419"/>
      <c r="BL8313" s="419"/>
      <c r="BN8313" s="419"/>
      <c r="BO8313" s="419"/>
      <c r="BP8313" s="419"/>
      <c r="BR8313" s="419"/>
      <c r="BS8313" s="419"/>
      <c r="BT8313" s="419"/>
      <c r="BV8313" s="419"/>
      <c r="BW8313" s="419"/>
      <c r="BX8313" s="397"/>
      <c r="BZ8313" s="449"/>
      <c r="CB8313" s="419"/>
      <c r="CC8313" s="419"/>
      <c r="CD8313" s="419"/>
      <c r="CF8313" s="419"/>
      <c r="CG8313" s="419"/>
      <c r="CH8313" s="419"/>
    </row>
    <row r="8314" spans="3:86" ht="21" thickBot="1">
      <c r="C8314" s="425"/>
      <c r="P8314" s="431"/>
      <c r="R8314" s="419"/>
      <c r="S8314" s="446"/>
      <c r="T8314" s="419"/>
      <c r="V8314" s="196"/>
      <c r="W8314" s="419"/>
      <c r="X8314" s="419"/>
      <c r="Z8314" s="419"/>
      <c r="AA8314" s="419"/>
      <c r="AB8314" s="419"/>
      <c r="AD8314" s="419"/>
      <c r="AE8314" s="419"/>
      <c r="AF8314" s="419"/>
      <c r="AH8314" s="419"/>
      <c r="AI8314" s="419"/>
      <c r="AJ8314" s="419"/>
      <c r="AL8314" s="419"/>
      <c r="AM8314" s="419"/>
      <c r="AN8314" s="403"/>
      <c r="AO8314" s="419"/>
      <c r="AP8314" s="419"/>
      <c r="AQ8314" s="419"/>
      <c r="AR8314" s="419"/>
      <c r="AS8314" s="419"/>
      <c r="AT8314" s="419"/>
      <c r="AU8314" s="419"/>
      <c r="AV8314" s="419"/>
      <c r="AX8314" s="419"/>
      <c r="AY8314" s="419"/>
      <c r="AZ8314" s="419"/>
      <c r="BB8314" s="419"/>
      <c r="BC8314" s="419"/>
      <c r="BD8314" s="419"/>
      <c r="BF8314" s="419"/>
      <c r="BG8314" s="419"/>
      <c r="BH8314" s="419"/>
      <c r="BJ8314" s="419"/>
      <c r="BK8314" s="419"/>
      <c r="BL8314" s="419"/>
      <c r="BN8314" s="419"/>
      <c r="BO8314" s="419"/>
      <c r="BP8314" s="419"/>
      <c r="BR8314" s="419"/>
      <c r="BS8314" s="419"/>
      <c r="BT8314" s="419"/>
      <c r="BV8314" s="419"/>
      <c r="BW8314" s="419"/>
      <c r="BX8314" s="397"/>
      <c r="BZ8314" s="449"/>
      <c r="CB8314" s="419"/>
      <c r="CC8314" s="419"/>
      <c r="CD8314" s="419"/>
      <c r="CF8314" s="419"/>
      <c r="CG8314" s="419"/>
      <c r="CH8314" s="419"/>
    </row>
    <row r="8315" spans="3:86" ht="21" thickBot="1">
      <c r="C8315" s="425"/>
      <c r="P8315" s="431"/>
      <c r="R8315" s="419"/>
      <c r="S8315" s="446"/>
      <c r="T8315" s="419"/>
      <c r="V8315" s="196"/>
      <c r="W8315" s="419"/>
      <c r="X8315" s="419"/>
      <c r="Z8315" s="419"/>
      <c r="AA8315" s="419"/>
      <c r="AB8315" s="419"/>
      <c r="AD8315" s="419"/>
      <c r="AE8315" s="419"/>
      <c r="AF8315" s="419"/>
      <c r="AH8315" s="419"/>
      <c r="AI8315" s="419"/>
      <c r="AJ8315" s="419"/>
      <c r="AL8315" s="419"/>
      <c r="AM8315" s="419"/>
      <c r="AN8315" s="403"/>
      <c r="AO8315" s="419"/>
      <c r="AP8315" s="419"/>
      <c r="AQ8315" s="419"/>
      <c r="AR8315" s="419"/>
      <c r="AS8315" s="419"/>
      <c r="AT8315" s="419"/>
      <c r="AU8315" s="419"/>
      <c r="AV8315" s="419"/>
      <c r="AX8315" s="419"/>
      <c r="AY8315" s="419"/>
      <c r="AZ8315" s="419"/>
      <c r="BB8315" s="419"/>
      <c r="BC8315" s="419"/>
      <c r="BD8315" s="419"/>
      <c r="BF8315" s="419"/>
      <c r="BG8315" s="419"/>
      <c r="BH8315" s="419"/>
      <c r="BJ8315" s="419"/>
      <c r="BK8315" s="419"/>
      <c r="BL8315" s="419"/>
      <c r="BN8315" s="419"/>
      <c r="BO8315" s="419"/>
      <c r="BP8315" s="419"/>
      <c r="BR8315" s="419"/>
      <c r="BS8315" s="419"/>
      <c r="BT8315" s="419"/>
      <c r="BV8315" s="419"/>
      <c r="BW8315" s="419"/>
      <c r="BX8315" s="397"/>
      <c r="BZ8315" s="449"/>
      <c r="CB8315" s="419"/>
      <c r="CC8315" s="419"/>
      <c r="CD8315" s="419"/>
      <c r="CF8315" s="419"/>
      <c r="CG8315" s="419"/>
      <c r="CH8315" s="419"/>
    </row>
    <row r="8316" spans="3:86" ht="21" thickBot="1">
      <c r="C8316" s="425"/>
      <c r="P8316" s="431"/>
      <c r="R8316" s="419"/>
      <c r="S8316" s="446"/>
      <c r="T8316" s="419"/>
      <c r="V8316" s="196"/>
      <c r="W8316" s="419"/>
      <c r="X8316" s="419"/>
      <c r="Z8316" s="419"/>
      <c r="AA8316" s="419"/>
      <c r="AB8316" s="419"/>
      <c r="AD8316" s="419"/>
      <c r="AE8316" s="419"/>
      <c r="AF8316" s="419"/>
      <c r="AH8316" s="419"/>
      <c r="AI8316" s="419"/>
      <c r="AJ8316" s="419"/>
      <c r="AL8316" s="419"/>
      <c r="AM8316" s="419"/>
      <c r="AN8316" s="403"/>
      <c r="AO8316" s="419"/>
      <c r="AP8316" s="419"/>
      <c r="AQ8316" s="419"/>
      <c r="AR8316" s="419"/>
      <c r="AS8316" s="419"/>
      <c r="AT8316" s="419"/>
      <c r="AU8316" s="419"/>
      <c r="AV8316" s="419"/>
      <c r="AX8316" s="419"/>
      <c r="AY8316" s="419"/>
      <c r="AZ8316" s="419"/>
      <c r="BB8316" s="419"/>
      <c r="BC8316" s="419"/>
      <c r="BD8316" s="419"/>
      <c r="BF8316" s="419"/>
      <c r="BG8316" s="419"/>
      <c r="BH8316" s="419"/>
      <c r="BJ8316" s="419"/>
      <c r="BK8316" s="419"/>
      <c r="BL8316" s="419"/>
      <c r="BN8316" s="419"/>
      <c r="BO8316" s="419"/>
      <c r="BP8316" s="419"/>
      <c r="BR8316" s="419"/>
      <c r="BS8316" s="419"/>
      <c r="BT8316" s="419"/>
      <c r="BV8316" s="419"/>
      <c r="BW8316" s="419"/>
      <c r="BX8316" s="397"/>
      <c r="BZ8316" s="449"/>
      <c r="CB8316" s="419"/>
      <c r="CC8316" s="419"/>
      <c r="CD8316" s="419"/>
      <c r="CF8316" s="419"/>
      <c r="CG8316" s="419"/>
      <c r="CH8316" s="419"/>
    </row>
    <row r="8317" spans="3:86" ht="21" thickBot="1">
      <c r="C8317" s="425"/>
      <c r="P8317" s="431"/>
      <c r="R8317" s="419"/>
      <c r="S8317" s="446"/>
      <c r="T8317" s="419"/>
      <c r="V8317" s="196"/>
      <c r="W8317" s="419"/>
      <c r="X8317" s="419"/>
      <c r="Z8317" s="419"/>
      <c r="AA8317" s="419"/>
      <c r="AB8317" s="419"/>
      <c r="AD8317" s="419"/>
      <c r="AE8317" s="419"/>
      <c r="AF8317" s="419"/>
      <c r="AH8317" s="419"/>
      <c r="AI8317" s="419"/>
      <c r="AJ8317" s="419"/>
      <c r="AL8317" s="419"/>
      <c r="AM8317" s="419"/>
      <c r="AN8317" s="403"/>
      <c r="AO8317" s="419"/>
      <c r="AP8317" s="419"/>
      <c r="AQ8317" s="419"/>
      <c r="AR8317" s="419"/>
      <c r="AS8317" s="419"/>
      <c r="AT8317" s="419"/>
      <c r="AU8317" s="419"/>
      <c r="AV8317" s="419"/>
      <c r="AX8317" s="419"/>
      <c r="AY8317" s="419"/>
      <c r="AZ8317" s="419"/>
      <c r="BB8317" s="419"/>
      <c r="BC8317" s="419"/>
      <c r="BD8317" s="419"/>
      <c r="BF8317" s="419"/>
      <c r="BG8317" s="419"/>
      <c r="BH8317" s="419"/>
      <c r="BJ8317" s="419"/>
      <c r="BK8317" s="419"/>
      <c r="BL8317" s="419"/>
      <c r="BN8317" s="419"/>
      <c r="BO8317" s="419"/>
      <c r="BP8317" s="419"/>
      <c r="BR8317" s="419"/>
      <c r="BS8317" s="419"/>
      <c r="BT8317" s="419"/>
      <c r="BV8317" s="419"/>
      <c r="BW8317" s="419"/>
      <c r="BX8317" s="397"/>
      <c r="BZ8317" s="449"/>
      <c r="CB8317" s="419"/>
      <c r="CC8317" s="419"/>
      <c r="CD8317" s="419"/>
      <c r="CF8317" s="419"/>
      <c r="CG8317" s="419"/>
      <c r="CH8317" s="419"/>
    </row>
    <row r="8318" spans="3:86" ht="21" thickBot="1">
      <c r="C8318" s="425"/>
      <c r="P8318" s="431"/>
      <c r="R8318" s="419"/>
      <c r="S8318" s="446"/>
      <c r="T8318" s="419"/>
      <c r="V8318" s="196"/>
      <c r="W8318" s="419"/>
      <c r="X8318" s="419"/>
      <c r="Z8318" s="419"/>
      <c r="AA8318" s="419"/>
      <c r="AB8318" s="419"/>
      <c r="AD8318" s="419"/>
      <c r="AE8318" s="419"/>
      <c r="AF8318" s="419"/>
      <c r="AH8318" s="419"/>
      <c r="AI8318" s="419"/>
      <c r="AJ8318" s="419"/>
      <c r="AL8318" s="419"/>
      <c r="AM8318" s="419"/>
      <c r="AN8318" s="403"/>
      <c r="AO8318" s="419"/>
      <c r="AP8318" s="419"/>
      <c r="AQ8318" s="419"/>
      <c r="AR8318" s="419"/>
      <c r="AS8318" s="419"/>
      <c r="AT8318" s="419"/>
      <c r="AU8318" s="419"/>
      <c r="AV8318" s="419"/>
      <c r="AX8318" s="419"/>
      <c r="AY8318" s="419"/>
      <c r="AZ8318" s="419"/>
      <c r="BB8318" s="419"/>
      <c r="BC8318" s="419"/>
      <c r="BD8318" s="419"/>
      <c r="BF8318" s="419"/>
      <c r="BG8318" s="419"/>
      <c r="BH8318" s="419"/>
      <c r="BJ8318" s="419"/>
      <c r="BK8318" s="419"/>
      <c r="BL8318" s="419"/>
      <c r="BN8318" s="419"/>
      <c r="BO8318" s="419"/>
      <c r="BP8318" s="419"/>
      <c r="BR8318" s="419"/>
      <c r="BS8318" s="419"/>
      <c r="BT8318" s="419"/>
      <c r="BV8318" s="419"/>
      <c r="BW8318" s="419"/>
      <c r="BX8318" s="397"/>
      <c r="BZ8318" s="449"/>
      <c r="CB8318" s="419"/>
      <c r="CC8318" s="419"/>
      <c r="CD8318" s="419"/>
      <c r="CF8318" s="419"/>
      <c r="CG8318" s="419"/>
      <c r="CH8318" s="419"/>
    </row>
    <row r="8319" spans="3:86" ht="21" thickBot="1">
      <c r="C8319" s="425"/>
      <c r="P8319" s="431"/>
      <c r="R8319" s="419"/>
      <c r="S8319" s="446"/>
      <c r="T8319" s="419"/>
      <c r="V8319" s="196"/>
      <c r="W8319" s="419"/>
      <c r="X8319" s="419"/>
      <c r="Z8319" s="419"/>
      <c r="AA8319" s="419"/>
      <c r="AB8319" s="419"/>
      <c r="AD8319" s="419"/>
      <c r="AE8319" s="419"/>
      <c r="AF8319" s="419"/>
      <c r="AH8319" s="419"/>
      <c r="AI8319" s="419"/>
      <c r="AJ8319" s="419"/>
      <c r="AL8319" s="419"/>
      <c r="AM8319" s="419"/>
      <c r="AN8319" s="403"/>
      <c r="AO8319" s="419"/>
      <c r="AP8319" s="419"/>
      <c r="AQ8319" s="419"/>
      <c r="AR8319" s="419"/>
      <c r="AS8319" s="419"/>
      <c r="AT8319" s="419"/>
      <c r="AU8319" s="419"/>
      <c r="AV8319" s="419"/>
      <c r="AX8319" s="419"/>
      <c r="AY8319" s="419"/>
      <c r="AZ8319" s="419"/>
      <c r="BB8319" s="419"/>
      <c r="BC8319" s="419"/>
      <c r="BD8319" s="419"/>
      <c r="BF8319" s="419"/>
      <c r="BG8319" s="419"/>
      <c r="BH8319" s="419"/>
      <c r="BJ8319" s="419"/>
      <c r="BK8319" s="419"/>
      <c r="BL8319" s="419"/>
      <c r="BN8319" s="419"/>
      <c r="BO8319" s="419"/>
      <c r="BP8319" s="419"/>
      <c r="BR8319" s="419"/>
      <c r="BS8319" s="419"/>
      <c r="BT8319" s="419"/>
      <c r="BV8319" s="419"/>
      <c r="BW8319" s="419"/>
      <c r="BX8319" s="397"/>
      <c r="BZ8319" s="449"/>
      <c r="CB8319" s="419"/>
      <c r="CC8319" s="419"/>
      <c r="CD8319" s="419"/>
      <c r="CF8319" s="419"/>
      <c r="CG8319" s="419"/>
      <c r="CH8319" s="419"/>
    </row>
    <row r="8320" spans="3:86" ht="21" thickBot="1">
      <c r="C8320" s="425"/>
      <c r="P8320" s="431"/>
      <c r="R8320" s="419"/>
      <c r="S8320" s="446"/>
      <c r="T8320" s="419"/>
      <c r="V8320" s="196"/>
      <c r="W8320" s="419"/>
      <c r="X8320" s="419"/>
      <c r="Z8320" s="419"/>
      <c r="AA8320" s="419"/>
      <c r="AB8320" s="419"/>
      <c r="AD8320" s="419"/>
      <c r="AE8320" s="419"/>
      <c r="AF8320" s="419"/>
      <c r="AH8320" s="419"/>
      <c r="AI8320" s="419"/>
      <c r="AJ8320" s="419"/>
      <c r="AL8320" s="419"/>
      <c r="AM8320" s="419"/>
      <c r="AN8320" s="403"/>
      <c r="AO8320" s="419"/>
      <c r="AP8320" s="419"/>
      <c r="AQ8320" s="419"/>
      <c r="AR8320" s="419"/>
      <c r="AS8320" s="419"/>
      <c r="AT8320" s="419"/>
      <c r="AU8320" s="419"/>
      <c r="AV8320" s="419"/>
      <c r="AX8320" s="419"/>
      <c r="AY8320" s="419"/>
      <c r="AZ8320" s="419"/>
      <c r="BB8320" s="419"/>
      <c r="BC8320" s="419"/>
      <c r="BD8320" s="419"/>
      <c r="BF8320" s="419"/>
      <c r="BG8320" s="419"/>
      <c r="BH8320" s="419"/>
      <c r="BJ8320" s="419"/>
      <c r="BK8320" s="419"/>
      <c r="BL8320" s="419"/>
      <c r="BN8320" s="419"/>
      <c r="BO8320" s="419"/>
      <c r="BP8320" s="419"/>
      <c r="BR8320" s="419"/>
      <c r="BS8320" s="419"/>
      <c r="BT8320" s="419"/>
      <c r="BV8320" s="419"/>
      <c r="BW8320" s="419"/>
      <c r="BX8320" s="397"/>
      <c r="BZ8320" s="449"/>
      <c r="CB8320" s="419"/>
      <c r="CC8320" s="419"/>
      <c r="CD8320" s="419"/>
      <c r="CF8320" s="419"/>
      <c r="CG8320" s="419"/>
      <c r="CH8320" s="419"/>
    </row>
    <row r="8321" spans="3:86" ht="21" thickBot="1">
      <c r="C8321" s="425"/>
      <c r="P8321" s="431"/>
      <c r="R8321" s="419"/>
      <c r="S8321" s="446"/>
      <c r="T8321" s="419"/>
      <c r="V8321" s="196"/>
      <c r="W8321" s="419"/>
      <c r="X8321" s="419"/>
      <c r="Z8321" s="419"/>
      <c r="AA8321" s="419"/>
      <c r="AB8321" s="419"/>
      <c r="AD8321" s="419"/>
      <c r="AE8321" s="419"/>
      <c r="AF8321" s="419"/>
      <c r="AH8321" s="419"/>
      <c r="AI8321" s="419"/>
      <c r="AJ8321" s="419"/>
      <c r="AL8321" s="419"/>
      <c r="AM8321" s="419"/>
      <c r="AN8321" s="403"/>
      <c r="AO8321" s="419"/>
      <c r="AP8321" s="419"/>
      <c r="AQ8321" s="419"/>
      <c r="AR8321" s="419"/>
      <c r="AS8321" s="419"/>
      <c r="AT8321" s="419"/>
      <c r="AU8321" s="419"/>
      <c r="AV8321" s="419"/>
      <c r="AX8321" s="419"/>
      <c r="AY8321" s="419"/>
      <c r="AZ8321" s="419"/>
      <c r="BB8321" s="419"/>
      <c r="BC8321" s="419"/>
      <c r="BD8321" s="419"/>
      <c r="BF8321" s="419"/>
      <c r="BG8321" s="419"/>
      <c r="BH8321" s="419"/>
      <c r="BJ8321" s="419"/>
      <c r="BK8321" s="419"/>
      <c r="BL8321" s="419"/>
      <c r="BN8321" s="419"/>
      <c r="BO8321" s="419"/>
      <c r="BP8321" s="419"/>
      <c r="BR8321" s="419"/>
      <c r="BS8321" s="419"/>
      <c r="BT8321" s="419"/>
      <c r="BV8321" s="419"/>
      <c r="BW8321" s="419"/>
      <c r="BX8321" s="397"/>
      <c r="BZ8321" s="449"/>
      <c r="CB8321" s="419"/>
      <c r="CC8321" s="419"/>
      <c r="CD8321" s="419"/>
      <c r="CF8321" s="419"/>
      <c r="CG8321" s="419"/>
      <c r="CH8321" s="419"/>
    </row>
    <row r="8322" spans="3:86" ht="21" thickBot="1">
      <c r="C8322" s="425"/>
      <c r="P8322" s="431"/>
      <c r="R8322" s="419"/>
      <c r="S8322" s="446"/>
      <c r="T8322" s="419"/>
      <c r="V8322" s="196"/>
      <c r="W8322" s="419"/>
      <c r="X8322" s="419"/>
      <c r="Z8322" s="419"/>
      <c r="AA8322" s="419"/>
      <c r="AB8322" s="419"/>
      <c r="AD8322" s="419"/>
      <c r="AE8322" s="419"/>
      <c r="AF8322" s="419"/>
      <c r="AH8322" s="419"/>
      <c r="AI8322" s="419"/>
      <c r="AJ8322" s="419"/>
      <c r="AL8322" s="419"/>
      <c r="AM8322" s="419"/>
      <c r="AN8322" s="403"/>
      <c r="AO8322" s="419"/>
      <c r="AP8322" s="419"/>
      <c r="AQ8322" s="419"/>
      <c r="AR8322" s="419"/>
      <c r="AS8322" s="419"/>
      <c r="AT8322" s="419"/>
      <c r="AU8322" s="419"/>
      <c r="AV8322" s="419"/>
      <c r="AX8322" s="419"/>
      <c r="AY8322" s="419"/>
      <c r="AZ8322" s="419"/>
      <c r="BB8322" s="419"/>
      <c r="BC8322" s="419"/>
      <c r="BD8322" s="419"/>
      <c r="BF8322" s="419"/>
      <c r="BG8322" s="419"/>
      <c r="BH8322" s="419"/>
      <c r="BJ8322" s="419"/>
      <c r="BK8322" s="419"/>
      <c r="BL8322" s="419"/>
      <c r="BN8322" s="419"/>
      <c r="BO8322" s="419"/>
      <c r="BP8322" s="419"/>
      <c r="BR8322" s="419"/>
      <c r="BS8322" s="419"/>
      <c r="BT8322" s="419"/>
      <c r="BV8322" s="419"/>
      <c r="BW8322" s="419"/>
      <c r="BX8322" s="397"/>
      <c r="BZ8322" s="449"/>
      <c r="CB8322" s="419"/>
      <c r="CC8322" s="419"/>
      <c r="CD8322" s="419"/>
      <c r="CF8322" s="419"/>
      <c r="CG8322" s="419"/>
      <c r="CH8322" s="419"/>
    </row>
    <row r="8323" spans="3:86" ht="21" thickBot="1">
      <c r="C8323" s="425"/>
      <c r="P8323" s="431"/>
      <c r="R8323" s="419"/>
      <c r="S8323" s="446"/>
      <c r="T8323" s="419"/>
      <c r="V8323" s="196"/>
      <c r="W8323" s="419"/>
      <c r="X8323" s="419"/>
      <c r="Z8323" s="419"/>
      <c r="AA8323" s="419"/>
      <c r="AB8323" s="419"/>
      <c r="AD8323" s="419"/>
      <c r="AE8323" s="419"/>
      <c r="AF8323" s="419"/>
      <c r="AH8323" s="419"/>
      <c r="AI8323" s="419"/>
      <c r="AJ8323" s="419"/>
      <c r="AL8323" s="419"/>
      <c r="AM8323" s="419"/>
      <c r="AN8323" s="403"/>
      <c r="AO8323" s="419"/>
      <c r="AP8323" s="419"/>
      <c r="AQ8323" s="419"/>
      <c r="AR8323" s="419"/>
      <c r="AS8323" s="419"/>
      <c r="AT8323" s="419"/>
      <c r="AU8323" s="419"/>
      <c r="AV8323" s="419"/>
      <c r="AX8323" s="419"/>
      <c r="AY8323" s="419"/>
      <c r="AZ8323" s="419"/>
      <c r="BB8323" s="419"/>
      <c r="BC8323" s="419"/>
      <c r="BD8323" s="419"/>
      <c r="BF8323" s="419"/>
      <c r="BG8323" s="419"/>
      <c r="BH8323" s="419"/>
      <c r="BJ8323" s="419"/>
      <c r="BK8323" s="419"/>
      <c r="BL8323" s="419"/>
      <c r="BN8323" s="419"/>
      <c r="BO8323" s="419"/>
      <c r="BP8323" s="419"/>
      <c r="BR8323" s="419"/>
      <c r="BS8323" s="419"/>
      <c r="BT8323" s="419"/>
      <c r="BV8323" s="419"/>
      <c r="BW8323" s="419"/>
      <c r="BX8323" s="397"/>
      <c r="BZ8323" s="449"/>
      <c r="CB8323" s="419"/>
      <c r="CC8323" s="419"/>
      <c r="CD8323" s="419"/>
      <c r="CF8323" s="419"/>
      <c r="CG8323" s="419"/>
      <c r="CH8323" s="419"/>
    </row>
    <row r="8324" spans="3:86" ht="21" thickBot="1">
      <c r="C8324" s="425"/>
      <c r="P8324" s="431"/>
      <c r="R8324" s="419"/>
      <c r="S8324" s="446"/>
      <c r="T8324" s="419"/>
      <c r="V8324" s="196"/>
      <c r="W8324" s="419"/>
      <c r="X8324" s="419"/>
      <c r="Z8324" s="419"/>
      <c r="AA8324" s="419"/>
      <c r="AB8324" s="419"/>
      <c r="AD8324" s="419"/>
      <c r="AE8324" s="419"/>
      <c r="AF8324" s="419"/>
      <c r="AH8324" s="419"/>
      <c r="AI8324" s="419"/>
      <c r="AJ8324" s="419"/>
      <c r="AL8324" s="419"/>
      <c r="AM8324" s="419"/>
      <c r="AN8324" s="403"/>
      <c r="AO8324" s="419"/>
      <c r="AP8324" s="419"/>
      <c r="AQ8324" s="419"/>
      <c r="AR8324" s="419"/>
      <c r="AS8324" s="419"/>
      <c r="AT8324" s="419"/>
      <c r="AU8324" s="419"/>
      <c r="AV8324" s="419"/>
      <c r="AX8324" s="419"/>
      <c r="AY8324" s="419"/>
      <c r="AZ8324" s="419"/>
      <c r="BB8324" s="419"/>
      <c r="BC8324" s="419"/>
      <c r="BD8324" s="419"/>
      <c r="BF8324" s="419"/>
      <c r="BG8324" s="419"/>
      <c r="BH8324" s="419"/>
      <c r="BJ8324" s="419"/>
      <c r="BK8324" s="419"/>
      <c r="BL8324" s="419"/>
      <c r="BN8324" s="419"/>
      <c r="BO8324" s="419"/>
      <c r="BP8324" s="419"/>
      <c r="BR8324" s="419"/>
      <c r="BS8324" s="419"/>
      <c r="BT8324" s="419"/>
      <c r="BV8324" s="419"/>
      <c r="BW8324" s="419"/>
      <c r="BX8324" s="397"/>
      <c r="BZ8324" s="449"/>
      <c r="CB8324" s="419"/>
      <c r="CC8324" s="419"/>
      <c r="CD8324" s="419"/>
      <c r="CF8324" s="419"/>
      <c r="CG8324" s="419"/>
      <c r="CH8324" s="419"/>
    </row>
    <row r="8325" spans="3:86" ht="21" thickBot="1">
      <c r="C8325" s="425"/>
      <c r="P8325" s="431"/>
      <c r="R8325" s="419"/>
      <c r="S8325" s="446"/>
      <c r="T8325" s="419"/>
      <c r="V8325" s="196"/>
      <c r="W8325" s="419"/>
      <c r="X8325" s="419"/>
      <c r="Z8325" s="419"/>
      <c r="AA8325" s="419"/>
      <c r="AB8325" s="419"/>
      <c r="AD8325" s="419"/>
      <c r="AE8325" s="419"/>
      <c r="AF8325" s="419"/>
      <c r="AH8325" s="419"/>
      <c r="AI8325" s="419"/>
      <c r="AJ8325" s="419"/>
      <c r="AL8325" s="419"/>
      <c r="AM8325" s="419"/>
      <c r="AN8325" s="403"/>
      <c r="AO8325" s="419"/>
      <c r="AP8325" s="419"/>
      <c r="AQ8325" s="419"/>
      <c r="AR8325" s="419"/>
      <c r="AS8325" s="419"/>
      <c r="AT8325" s="419"/>
      <c r="AU8325" s="419"/>
      <c r="AV8325" s="419"/>
      <c r="AX8325" s="419"/>
      <c r="AY8325" s="419"/>
      <c r="AZ8325" s="419"/>
      <c r="BB8325" s="419"/>
      <c r="BC8325" s="419"/>
      <c r="BD8325" s="419"/>
      <c r="BF8325" s="419"/>
      <c r="BG8325" s="419"/>
      <c r="BH8325" s="419"/>
      <c r="BJ8325" s="419"/>
      <c r="BK8325" s="419"/>
      <c r="BL8325" s="419"/>
      <c r="BN8325" s="419"/>
      <c r="BO8325" s="419"/>
      <c r="BP8325" s="419"/>
      <c r="BR8325" s="419"/>
      <c r="BS8325" s="419"/>
      <c r="BT8325" s="419"/>
      <c r="BV8325" s="419"/>
      <c r="BW8325" s="419"/>
      <c r="BX8325" s="397"/>
      <c r="BZ8325" s="449"/>
      <c r="CB8325" s="419"/>
      <c r="CC8325" s="419"/>
      <c r="CD8325" s="419"/>
      <c r="CF8325" s="419"/>
      <c r="CG8325" s="419"/>
      <c r="CH8325" s="419"/>
    </row>
    <row r="8326" spans="3:86" ht="21" thickBot="1">
      <c r="C8326" s="425"/>
      <c r="P8326" s="431"/>
      <c r="R8326" s="419"/>
      <c r="S8326" s="446"/>
      <c r="T8326" s="419"/>
      <c r="V8326" s="196"/>
      <c r="W8326" s="419"/>
      <c r="X8326" s="419"/>
      <c r="Z8326" s="419"/>
      <c r="AA8326" s="419"/>
      <c r="AB8326" s="419"/>
      <c r="AD8326" s="419"/>
      <c r="AE8326" s="419"/>
      <c r="AF8326" s="419"/>
      <c r="AH8326" s="419"/>
      <c r="AI8326" s="419"/>
      <c r="AJ8326" s="419"/>
      <c r="AL8326" s="419"/>
      <c r="AM8326" s="419"/>
      <c r="AN8326" s="403"/>
      <c r="AO8326" s="419"/>
      <c r="AP8326" s="419"/>
      <c r="AQ8326" s="419"/>
      <c r="AR8326" s="419"/>
      <c r="AS8326" s="419"/>
      <c r="AT8326" s="419"/>
      <c r="AU8326" s="419"/>
      <c r="AV8326" s="419"/>
      <c r="AX8326" s="419"/>
      <c r="AY8326" s="419"/>
      <c r="AZ8326" s="419"/>
      <c r="BB8326" s="419"/>
      <c r="BC8326" s="419"/>
      <c r="BD8326" s="419"/>
      <c r="BF8326" s="419"/>
      <c r="BG8326" s="419"/>
      <c r="BH8326" s="419"/>
      <c r="BJ8326" s="419"/>
      <c r="BK8326" s="419"/>
      <c r="BL8326" s="419"/>
      <c r="BN8326" s="419"/>
      <c r="BO8326" s="419"/>
      <c r="BP8326" s="419"/>
      <c r="BR8326" s="419"/>
      <c r="BS8326" s="419"/>
      <c r="BT8326" s="419"/>
      <c r="BV8326" s="419"/>
      <c r="BW8326" s="419"/>
      <c r="BX8326" s="397"/>
      <c r="BZ8326" s="449"/>
      <c r="CB8326" s="419"/>
      <c r="CC8326" s="419"/>
      <c r="CD8326" s="419"/>
      <c r="CF8326" s="419"/>
      <c r="CG8326" s="419"/>
      <c r="CH8326" s="419"/>
    </row>
    <row r="8327" spans="3:86" ht="21" thickBot="1">
      <c r="C8327" s="425"/>
      <c r="P8327" s="431"/>
      <c r="R8327" s="419"/>
      <c r="S8327" s="446"/>
      <c r="T8327" s="419"/>
      <c r="V8327" s="196"/>
      <c r="W8327" s="419"/>
      <c r="X8327" s="419"/>
      <c r="Z8327" s="419"/>
      <c r="AA8327" s="419"/>
      <c r="AB8327" s="419"/>
      <c r="AD8327" s="419"/>
      <c r="AE8327" s="419"/>
      <c r="AF8327" s="419"/>
      <c r="AH8327" s="419"/>
      <c r="AI8327" s="419"/>
      <c r="AJ8327" s="419"/>
      <c r="AL8327" s="419"/>
      <c r="AM8327" s="419"/>
      <c r="AN8327" s="403"/>
      <c r="AO8327" s="419"/>
      <c r="AP8327" s="419"/>
      <c r="AQ8327" s="419"/>
      <c r="AR8327" s="419"/>
      <c r="AS8327" s="419"/>
      <c r="AT8327" s="419"/>
      <c r="AU8327" s="419"/>
      <c r="AV8327" s="419"/>
      <c r="AX8327" s="419"/>
      <c r="AY8327" s="419"/>
      <c r="AZ8327" s="419"/>
      <c r="BB8327" s="419"/>
      <c r="BC8327" s="419"/>
      <c r="BD8327" s="419"/>
      <c r="BF8327" s="419"/>
      <c r="BG8327" s="419"/>
      <c r="BH8327" s="419"/>
      <c r="BJ8327" s="419"/>
      <c r="BK8327" s="419"/>
      <c r="BL8327" s="419"/>
      <c r="BN8327" s="419"/>
      <c r="BO8327" s="419"/>
      <c r="BP8327" s="419"/>
      <c r="BR8327" s="419"/>
      <c r="BS8327" s="419"/>
      <c r="BT8327" s="419"/>
      <c r="BV8327" s="419"/>
      <c r="BW8327" s="419"/>
      <c r="BX8327" s="397"/>
      <c r="BZ8327" s="449"/>
      <c r="CB8327" s="419"/>
      <c r="CC8327" s="419"/>
      <c r="CD8327" s="419"/>
      <c r="CF8327" s="419"/>
      <c r="CG8327" s="419"/>
      <c r="CH8327" s="419"/>
    </row>
    <row r="8328" spans="3:86" ht="21" thickBot="1">
      <c r="C8328" s="425"/>
      <c r="P8328" s="431"/>
      <c r="R8328" s="419"/>
      <c r="S8328" s="446"/>
      <c r="T8328" s="419"/>
      <c r="V8328" s="196"/>
      <c r="W8328" s="419"/>
      <c r="X8328" s="419"/>
      <c r="Z8328" s="419"/>
      <c r="AA8328" s="419"/>
      <c r="AB8328" s="419"/>
      <c r="AD8328" s="419"/>
      <c r="AE8328" s="419"/>
      <c r="AF8328" s="419"/>
      <c r="AH8328" s="419"/>
      <c r="AI8328" s="419"/>
      <c r="AJ8328" s="419"/>
      <c r="AL8328" s="419"/>
      <c r="AM8328" s="419"/>
      <c r="AN8328" s="403"/>
      <c r="AO8328" s="419"/>
      <c r="AP8328" s="419"/>
      <c r="AQ8328" s="419"/>
      <c r="AR8328" s="419"/>
      <c r="AS8328" s="419"/>
      <c r="AT8328" s="419"/>
      <c r="AU8328" s="419"/>
      <c r="AV8328" s="419"/>
      <c r="AX8328" s="419"/>
      <c r="AY8328" s="419"/>
      <c r="AZ8328" s="419"/>
      <c r="BB8328" s="419"/>
      <c r="BC8328" s="419"/>
      <c r="BD8328" s="419"/>
      <c r="BF8328" s="419"/>
      <c r="BG8328" s="419"/>
      <c r="BH8328" s="419"/>
      <c r="BJ8328" s="419"/>
      <c r="BK8328" s="419"/>
      <c r="BL8328" s="419"/>
      <c r="BN8328" s="419"/>
      <c r="BO8328" s="419"/>
      <c r="BP8328" s="419"/>
      <c r="BR8328" s="419"/>
      <c r="BS8328" s="419"/>
      <c r="BT8328" s="419"/>
      <c r="BV8328" s="419"/>
      <c r="BW8328" s="419"/>
      <c r="BX8328" s="397"/>
      <c r="BZ8328" s="449"/>
      <c r="CB8328" s="419"/>
      <c r="CC8328" s="419"/>
      <c r="CD8328" s="419"/>
      <c r="CF8328" s="419"/>
      <c r="CG8328" s="419"/>
      <c r="CH8328" s="419"/>
    </row>
    <row r="8329" spans="3:86" ht="21" thickBot="1">
      <c r="C8329" s="425"/>
      <c r="P8329" s="431"/>
      <c r="R8329" s="419"/>
      <c r="S8329" s="446"/>
      <c r="T8329" s="419"/>
      <c r="V8329" s="196"/>
      <c r="W8329" s="419"/>
      <c r="X8329" s="419"/>
      <c r="Z8329" s="419"/>
      <c r="AA8329" s="419"/>
      <c r="AB8329" s="419"/>
      <c r="AD8329" s="419"/>
      <c r="AE8329" s="419"/>
      <c r="AF8329" s="419"/>
      <c r="AH8329" s="419"/>
      <c r="AI8329" s="419"/>
      <c r="AJ8329" s="419"/>
      <c r="AL8329" s="419"/>
      <c r="AM8329" s="419"/>
      <c r="AN8329" s="403"/>
      <c r="AO8329" s="419"/>
      <c r="AP8329" s="419"/>
      <c r="AQ8329" s="419"/>
      <c r="AR8329" s="419"/>
      <c r="AS8329" s="419"/>
      <c r="AT8329" s="419"/>
      <c r="AU8329" s="419"/>
      <c r="AV8329" s="419"/>
      <c r="AX8329" s="419"/>
      <c r="AY8329" s="419"/>
      <c r="AZ8329" s="419"/>
      <c r="BB8329" s="419"/>
      <c r="BC8329" s="419"/>
      <c r="BD8329" s="419"/>
      <c r="BF8329" s="419"/>
      <c r="BG8329" s="419"/>
      <c r="BH8329" s="419"/>
      <c r="BJ8329" s="419"/>
      <c r="BK8329" s="419"/>
      <c r="BL8329" s="419"/>
      <c r="BN8329" s="419"/>
      <c r="BO8329" s="419"/>
      <c r="BP8329" s="419"/>
      <c r="BR8329" s="419"/>
      <c r="BS8329" s="419"/>
      <c r="BT8329" s="419"/>
      <c r="BV8329" s="419"/>
      <c r="BW8329" s="419"/>
      <c r="BX8329" s="397"/>
      <c r="BZ8329" s="449"/>
      <c r="CB8329" s="419"/>
      <c r="CC8329" s="419"/>
      <c r="CD8329" s="419"/>
      <c r="CF8329" s="419"/>
      <c r="CG8329" s="419"/>
      <c r="CH8329" s="419"/>
    </row>
    <row r="8330" spans="3:86" ht="21" thickBot="1">
      <c r="C8330" s="425"/>
      <c r="P8330" s="431"/>
      <c r="R8330" s="419"/>
      <c r="S8330" s="446"/>
      <c r="T8330" s="419"/>
      <c r="V8330" s="196"/>
      <c r="W8330" s="419"/>
      <c r="X8330" s="419"/>
      <c r="Z8330" s="419"/>
      <c r="AA8330" s="419"/>
      <c r="AB8330" s="419"/>
      <c r="AD8330" s="419"/>
      <c r="AE8330" s="419"/>
      <c r="AF8330" s="419"/>
      <c r="AH8330" s="419"/>
      <c r="AI8330" s="419"/>
      <c r="AJ8330" s="419"/>
      <c r="AL8330" s="419"/>
      <c r="AM8330" s="419"/>
      <c r="AN8330" s="403"/>
      <c r="AO8330" s="419"/>
      <c r="AP8330" s="419"/>
      <c r="AQ8330" s="419"/>
      <c r="AR8330" s="419"/>
      <c r="AS8330" s="419"/>
      <c r="AT8330" s="419"/>
      <c r="AU8330" s="419"/>
      <c r="AV8330" s="419"/>
      <c r="AX8330" s="419"/>
      <c r="AY8330" s="419"/>
      <c r="AZ8330" s="419"/>
      <c r="BB8330" s="419"/>
      <c r="BC8330" s="419"/>
      <c r="BD8330" s="419"/>
      <c r="BF8330" s="419"/>
      <c r="BG8330" s="419"/>
      <c r="BH8330" s="419"/>
      <c r="BJ8330" s="419"/>
      <c r="BK8330" s="419"/>
      <c r="BL8330" s="419"/>
      <c r="BN8330" s="419"/>
      <c r="BO8330" s="419"/>
      <c r="BP8330" s="419"/>
      <c r="BR8330" s="419"/>
      <c r="BS8330" s="419"/>
      <c r="BT8330" s="419"/>
      <c r="BV8330" s="419"/>
      <c r="BW8330" s="419"/>
      <c r="BX8330" s="397"/>
      <c r="BZ8330" s="449"/>
      <c r="CB8330" s="419"/>
      <c r="CC8330" s="419"/>
      <c r="CD8330" s="419"/>
      <c r="CF8330" s="419"/>
      <c r="CG8330" s="419"/>
      <c r="CH8330" s="419"/>
    </row>
    <row r="8331" spans="3:86" ht="21" thickBot="1">
      <c r="C8331" s="425"/>
      <c r="P8331" s="431"/>
      <c r="R8331" s="419"/>
      <c r="S8331" s="446"/>
      <c r="T8331" s="419"/>
      <c r="V8331" s="196"/>
      <c r="W8331" s="419"/>
      <c r="X8331" s="419"/>
      <c r="Z8331" s="419"/>
      <c r="AA8331" s="419"/>
      <c r="AB8331" s="419"/>
      <c r="AD8331" s="419"/>
      <c r="AE8331" s="419"/>
      <c r="AF8331" s="419"/>
      <c r="AH8331" s="419"/>
      <c r="AI8331" s="419"/>
      <c r="AJ8331" s="419"/>
      <c r="AL8331" s="419"/>
      <c r="AM8331" s="419"/>
      <c r="AN8331" s="403"/>
      <c r="AO8331" s="419"/>
      <c r="AP8331" s="419"/>
      <c r="AQ8331" s="419"/>
      <c r="AR8331" s="419"/>
      <c r="AS8331" s="419"/>
      <c r="AT8331" s="419"/>
      <c r="AU8331" s="419"/>
      <c r="AV8331" s="419"/>
      <c r="AX8331" s="419"/>
      <c r="AY8331" s="419"/>
      <c r="AZ8331" s="419"/>
      <c r="BB8331" s="419"/>
      <c r="BC8331" s="419"/>
      <c r="BD8331" s="419"/>
      <c r="BF8331" s="419"/>
      <c r="BG8331" s="419"/>
      <c r="BH8331" s="419"/>
      <c r="BJ8331" s="419"/>
      <c r="BK8331" s="419"/>
      <c r="BL8331" s="419"/>
      <c r="BN8331" s="419"/>
      <c r="BO8331" s="419"/>
      <c r="BP8331" s="419"/>
      <c r="BR8331" s="419"/>
      <c r="BS8331" s="419"/>
      <c r="BT8331" s="419"/>
      <c r="BV8331" s="419"/>
      <c r="BW8331" s="419"/>
      <c r="BX8331" s="397"/>
      <c r="BZ8331" s="449"/>
      <c r="CB8331" s="419"/>
      <c r="CC8331" s="419"/>
      <c r="CD8331" s="419"/>
      <c r="CF8331" s="419"/>
      <c r="CG8331" s="419"/>
      <c r="CH8331" s="419"/>
    </row>
    <row r="8332" spans="3:86" ht="21" thickBot="1">
      <c r="C8332" s="425"/>
      <c r="P8332" s="431"/>
      <c r="R8332" s="419"/>
      <c r="S8332" s="446"/>
      <c r="T8332" s="419"/>
      <c r="V8332" s="196"/>
      <c r="W8332" s="419"/>
      <c r="X8332" s="419"/>
      <c r="Z8332" s="419"/>
      <c r="AA8332" s="419"/>
      <c r="AB8332" s="419"/>
      <c r="AD8332" s="419"/>
      <c r="AE8332" s="419"/>
      <c r="AF8332" s="419"/>
      <c r="AH8332" s="419"/>
      <c r="AI8332" s="419"/>
      <c r="AJ8332" s="419"/>
      <c r="AL8332" s="419"/>
      <c r="AM8332" s="419"/>
      <c r="AN8332" s="403"/>
      <c r="AO8332" s="419"/>
      <c r="AP8332" s="419"/>
      <c r="AQ8332" s="419"/>
      <c r="AR8332" s="419"/>
      <c r="AS8332" s="419"/>
      <c r="AT8332" s="419"/>
      <c r="AU8332" s="419"/>
      <c r="AV8332" s="419"/>
      <c r="AX8332" s="419"/>
      <c r="AY8332" s="419"/>
      <c r="AZ8332" s="419"/>
      <c r="BB8332" s="419"/>
      <c r="BC8332" s="419"/>
      <c r="BD8332" s="419"/>
      <c r="BF8332" s="419"/>
      <c r="BG8332" s="419"/>
      <c r="BH8332" s="419"/>
      <c r="BJ8332" s="419"/>
      <c r="BK8332" s="419"/>
      <c r="BL8332" s="419"/>
      <c r="BN8332" s="419"/>
      <c r="BO8332" s="419"/>
      <c r="BP8332" s="419"/>
      <c r="BR8332" s="419"/>
      <c r="BS8332" s="419"/>
      <c r="BT8332" s="419"/>
      <c r="BV8332" s="419"/>
      <c r="BW8332" s="419"/>
      <c r="BX8332" s="397"/>
      <c r="BZ8332" s="449"/>
      <c r="CB8332" s="419"/>
      <c r="CC8332" s="419"/>
      <c r="CD8332" s="419"/>
      <c r="CF8332" s="419"/>
      <c r="CG8332" s="419"/>
      <c r="CH8332" s="419"/>
    </row>
    <row r="8333" spans="3:86" ht="21" thickBot="1">
      <c r="C8333" s="425"/>
      <c r="P8333" s="431"/>
      <c r="R8333" s="419"/>
      <c r="S8333" s="446"/>
      <c r="T8333" s="419"/>
      <c r="V8333" s="196"/>
      <c r="W8333" s="419"/>
      <c r="X8333" s="419"/>
      <c r="Z8333" s="419"/>
      <c r="AA8333" s="419"/>
      <c r="AB8333" s="419"/>
      <c r="AD8333" s="419"/>
      <c r="AE8333" s="419"/>
      <c r="AF8333" s="419"/>
      <c r="AH8333" s="419"/>
      <c r="AI8333" s="419"/>
      <c r="AJ8333" s="419"/>
      <c r="AL8333" s="419"/>
      <c r="AM8333" s="419"/>
      <c r="AN8333" s="403"/>
      <c r="AO8333" s="419"/>
      <c r="AP8333" s="419"/>
      <c r="AQ8333" s="419"/>
      <c r="AR8333" s="419"/>
      <c r="AS8333" s="419"/>
      <c r="AT8333" s="419"/>
      <c r="AU8333" s="419"/>
      <c r="AV8333" s="419"/>
      <c r="AX8333" s="419"/>
      <c r="AY8333" s="419"/>
      <c r="AZ8333" s="419"/>
      <c r="BB8333" s="419"/>
      <c r="BC8333" s="419"/>
      <c r="BD8333" s="419"/>
      <c r="BF8333" s="419"/>
      <c r="BG8333" s="419"/>
      <c r="BH8333" s="419"/>
      <c r="BJ8333" s="419"/>
      <c r="BK8333" s="419"/>
      <c r="BL8333" s="419"/>
      <c r="BN8333" s="419"/>
      <c r="BO8333" s="419"/>
      <c r="BP8333" s="419"/>
      <c r="BR8333" s="419"/>
      <c r="BS8333" s="419"/>
      <c r="BT8333" s="419"/>
      <c r="BV8333" s="419"/>
      <c r="BW8333" s="419"/>
      <c r="BX8333" s="397"/>
      <c r="BZ8333" s="449"/>
      <c r="CB8333" s="419"/>
      <c r="CC8333" s="419"/>
      <c r="CD8333" s="419"/>
      <c r="CF8333" s="419"/>
      <c r="CG8333" s="419"/>
      <c r="CH8333" s="419"/>
    </row>
    <row r="8334" spans="3:86" ht="21" thickBot="1">
      <c r="C8334" s="425"/>
      <c r="P8334" s="431"/>
      <c r="R8334" s="419"/>
      <c r="S8334" s="446"/>
      <c r="T8334" s="419"/>
      <c r="V8334" s="196"/>
      <c r="W8334" s="419"/>
      <c r="X8334" s="419"/>
      <c r="Z8334" s="419"/>
      <c r="AA8334" s="419"/>
      <c r="AB8334" s="419"/>
      <c r="AD8334" s="419"/>
      <c r="AE8334" s="419"/>
      <c r="AF8334" s="419"/>
      <c r="AH8334" s="419"/>
      <c r="AI8334" s="419"/>
      <c r="AJ8334" s="419"/>
      <c r="AL8334" s="419"/>
      <c r="AM8334" s="419"/>
      <c r="AN8334" s="403"/>
      <c r="AO8334" s="419"/>
      <c r="AP8334" s="419"/>
      <c r="AQ8334" s="419"/>
      <c r="AR8334" s="419"/>
      <c r="AS8334" s="419"/>
      <c r="AT8334" s="419"/>
      <c r="AU8334" s="419"/>
      <c r="AV8334" s="419"/>
      <c r="AX8334" s="419"/>
      <c r="AY8334" s="419"/>
      <c r="AZ8334" s="419"/>
      <c r="BB8334" s="419"/>
      <c r="BC8334" s="419"/>
      <c r="BD8334" s="419"/>
      <c r="BF8334" s="419"/>
      <c r="BG8334" s="419"/>
      <c r="BH8334" s="419"/>
      <c r="BJ8334" s="419"/>
      <c r="BK8334" s="419"/>
      <c r="BL8334" s="419"/>
      <c r="BN8334" s="419"/>
      <c r="BO8334" s="419"/>
      <c r="BP8334" s="419"/>
      <c r="BR8334" s="419"/>
      <c r="BS8334" s="419"/>
      <c r="BT8334" s="419"/>
      <c r="BV8334" s="419"/>
      <c r="BW8334" s="419"/>
      <c r="BX8334" s="397"/>
      <c r="BZ8334" s="449"/>
      <c r="CB8334" s="419"/>
      <c r="CC8334" s="419"/>
      <c r="CD8334" s="419"/>
      <c r="CF8334" s="419"/>
      <c r="CG8334" s="419"/>
      <c r="CH8334" s="419"/>
    </row>
    <row r="8335" spans="3:86" ht="21" thickBot="1">
      <c r="C8335" s="425"/>
      <c r="P8335" s="431"/>
      <c r="R8335" s="419"/>
      <c r="S8335" s="446"/>
      <c r="T8335" s="419"/>
      <c r="V8335" s="196"/>
      <c r="W8335" s="419"/>
      <c r="X8335" s="419"/>
      <c r="Z8335" s="419"/>
      <c r="AA8335" s="419"/>
      <c r="AB8335" s="419"/>
      <c r="AD8335" s="419"/>
      <c r="AE8335" s="419"/>
      <c r="AF8335" s="419"/>
      <c r="AH8335" s="419"/>
      <c r="AI8335" s="419"/>
      <c r="AJ8335" s="419"/>
      <c r="AL8335" s="419"/>
      <c r="AM8335" s="419"/>
      <c r="AN8335" s="403"/>
      <c r="AO8335" s="419"/>
      <c r="AP8335" s="419"/>
      <c r="AQ8335" s="419"/>
      <c r="AR8335" s="419"/>
      <c r="AS8335" s="419"/>
      <c r="AT8335" s="419"/>
      <c r="AU8335" s="419"/>
      <c r="AV8335" s="419"/>
      <c r="AX8335" s="419"/>
      <c r="AY8335" s="419"/>
      <c r="AZ8335" s="419"/>
      <c r="BB8335" s="419"/>
      <c r="BC8335" s="419"/>
      <c r="BD8335" s="419"/>
      <c r="BF8335" s="419"/>
      <c r="BG8335" s="419"/>
      <c r="BH8335" s="419"/>
      <c r="BJ8335" s="419"/>
      <c r="BK8335" s="419"/>
      <c r="BL8335" s="419"/>
      <c r="BN8335" s="419"/>
      <c r="BO8335" s="419"/>
      <c r="BP8335" s="419"/>
      <c r="BR8335" s="419"/>
      <c r="BS8335" s="419"/>
      <c r="BT8335" s="419"/>
      <c r="BV8335" s="419"/>
      <c r="BW8335" s="419"/>
      <c r="BX8335" s="397"/>
      <c r="BZ8335" s="449"/>
      <c r="CB8335" s="419"/>
      <c r="CC8335" s="419"/>
      <c r="CD8335" s="419"/>
      <c r="CF8335" s="419"/>
      <c r="CG8335" s="419"/>
      <c r="CH8335" s="419"/>
    </row>
    <row r="8336" spans="3:86" ht="21" thickBot="1">
      <c r="C8336" s="425"/>
      <c r="P8336" s="431"/>
      <c r="R8336" s="419"/>
      <c r="S8336" s="446"/>
      <c r="T8336" s="419"/>
      <c r="V8336" s="196"/>
      <c r="W8336" s="419"/>
      <c r="X8336" s="419"/>
      <c r="Z8336" s="419"/>
      <c r="AA8336" s="419"/>
      <c r="AB8336" s="419"/>
      <c r="AD8336" s="419"/>
      <c r="AE8336" s="419"/>
      <c r="AF8336" s="419"/>
      <c r="AH8336" s="419"/>
      <c r="AI8336" s="419"/>
      <c r="AJ8336" s="419"/>
      <c r="AL8336" s="419"/>
      <c r="AM8336" s="419"/>
      <c r="AN8336" s="403"/>
      <c r="AO8336" s="419"/>
      <c r="AP8336" s="419"/>
      <c r="AQ8336" s="419"/>
      <c r="AR8336" s="419"/>
      <c r="AS8336" s="419"/>
      <c r="AT8336" s="419"/>
      <c r="AU8336" s="419"/>
      <c r="AV8336" s="419"/>
      <c r="AX8336" s="419"/>
      <c r="AY8336" s="419"/>
      <c r="AZ8336" s="419"/>
      <c r="BB8336" s="419"/>
      <c r="BC8336" s="419"/>
      <c r="BD8336" s="419"/>
      <c r="BF8336" s="419"/>
      <c r="BG8336" s="419"/>
      <c r="BH8336" s="419"/>
      <c r="BJ8336" s="419"/>
      <c r="BK8336" s="419"/>
      <c r="BL8336" s="419"/>
      <c r="BN8336" s="419"/>
      <c r="BO8336" s="419"/>
      <c r="BP8336" s="419"/>
      <c r="BR8336" s="419"/>
      <c r="BS8336" s="419"/>
      <c r="BT8336" s="419"/>
      <c r="BV8336" s="419"/>
      <c r="BW8336" s="419"/>
      <c r="BX8336" s="397"/>
      <c r="BZ8336" s="449"/>
      <c r="CB8336" s="419"/>
      <c r="CC8336" s="419"/>
      <c r="CD8336" s="419"/>
      <c r="CF8336" s="419"/>
      <c r="CG8336" s="419"/>
      <c r="CH8336" s="419"/>
    </row>
    <row r="8337" spans="3:86" ht="21" thickBot="1">
      <c r="C8337" s="425"/>
      <c r="P8337" s="431"/>
      <c r="R8337" s="419"/>
      <c r="S8337" s="446"/>
      <c r="T8337" s="419"/>
      <c r="V8337" s="196"/>
      <c r="W8337" s="419"/>
      <c r="X8337" s="419"/>
      <c r="Z8337" s="419"/>
      <c r="AA8337" s="419"/>
      <c r="AB8337" s="419"/>
      <c r="AD8337" s="419"/>
      <c r="AE8337" s="419"/>
      <c r="AF8337" s="419"/>
      <c r="AH8337" s="419"/>
      <c r="AI8337" s="419"/>
      <c r="AJ8337" s="419"/>
      <c r="AL8337" s="419"/>
      <c r="AM8337" s="419"/>
      <c r="AN8337" s="403"/>
      <c r="AO8337" s="419"/>
      <c r="AP8337" s="419"/>
      <c r="AQ8337" s="419"/>
      <c r="AR8337" s="419"/>
      <c r="AS8337" s="419"/>
      <c r="AT8337" s="419"/>
      <c r="AU8337" s="419"/>
      <c r="AV8337" s="419"/>
      <c r="AX8337" s="419"/>
      <c r="AY8337" s="419"/>
      <c r="AZ8337" s="419"/>
      <c r="BB8337" s="419"/>
      <c r="BC8337" s="419"/>
      <c r="BD8337" s="419"/>
      <c r="BF8337" s="419"/>
      <c r="BG8337" s="419"/>
      <c r="BH8337" s="419"/>
      <c r="BJ8337" s="419"/>
      <c r="BK8337" s="419"/>
      <c r="BL8337" s="419"/>
      <c r="BN8337" s="419"/>
      <c r="BO8337" s="419"/>
      <c r="BP8337" s="419"/>
      <c r="BR8337" s="419"/>
      <c r="BS8337" s="419"/>
      <c r="BT8337" s="419"/>
      <c r="BV8337" s="419"/>
      <c r="BW8337" s="419"/>
      <c r="BX8337" s="397"/>
      <c r="BZ8337" s="449"/>
      <c r="CB8337" s="419"/>
      <c r="CC8337" s="419"/>
      <c r="CD8337" s="419"/>
      <c r="CF8337" s="419"/>
      <c r="CG8337" s="419"/>
      <c r="CH8337" s="419"/>
    </row>
    <row r="8338" spans="3:86" ht="21" thickBot="1">
      <c r="C8338" s="425"/>
      <c r="P8338" s="431"/>
      <c r="R8338" s="419"/>
      <c r="S8338" s="446"/>
      <c r="T8338" s="419"/>
      <c r="V8338" s="196"/>
      <c r="W8338" s="419"/>
      <c r="X8338" s="419"/>
      <c r="Z8338" s="419"/>
      <c r="AA8338" s="419"/>
      <c r="AB8338" s="419"/>
      <c r="AD8338" s="419"/>
      <c r="AE8338" s="419"/>
      <c r="AF8338" s="419"/>
      <c r="AH8338" s="419"/>
      <c r="AI8338" s="419"/>
      <c r="AJ8338" s="419"/>
      <c r="AL8338" s="419"/>
      <c r="AM8338" s="419"/>
      <c r="AN8338" s="403"/>
      <c r="AO8338" s="419"/>
      <c r="AP8338" s="419"/>
      <c r="AQ8338" s="419"/>
      <c r="AR8338" s="419"/>
      <c r="AS8338" s="419"/>
      <c r="AT8338" s="419"/>
      <c r="AU8338" s="419"/>
      <c r="AV8338" s="419"/>
      <c r="AX8338" s="419"/>
      <c r="AY8338" s="419"/>
      <c r="AZ8338" s="419"/>
      <c r="BB8338" s="419"/>
      <c r="BC8338" s="419"/>
      <c r="BD8338" s="419"/>
      <c r="BF8338" s="419"/>
      <c r="BG8338" s="419"/>
      <c r="BH8338" s="419"/>
      <c r="BJ8338" s="419"/>
      <c r="BK8338" s="419"/>
      <c r="BL8338" s="419"/>
      <c r="BN8338" s="419"/>
      <c r="BO8338" s="419"/>
      <c r="BP8338" s="419"/>
      <c r="BR8338" s="419"/>
      <c r="BS8338" s="419"/>
      <c r="BT8338" s="419"/>
      <c r="BV8338" s="419"/>
      <c r="BW8338" s="419"/>
      <c r="BX8338" s="397"/>
      <c r="BZ8338" s="449"/>
      <c r="CB8338" s="419"/>
      <c r="CC8338" s="419"/>
      <c r="CD8338" s="419"/>
      <c r="CF8338" s="419"/>
      <c r="CG8338" s="419"/>
      <c r="CH8338" s="419"/>
    </row>
    <row r="8339" spans="3:86" ht="21" thickBot="1">
      <c r="C8339" s="425"/>
      <c r="P8339" s="431"/>
      <c r="R8339" s="419"/>
      <c r="S8339" s="446"/>
      <c r="T8339" s="419"/>
      <c r="V8339" s="196"/>
      <c r="W8339" s="419"/>
      <c r="X8339" s="419"/>
      <c r="Z8339" s="419"/>
      <c r="AA8339" s="419"/>
      <c r="AB8339" s="419"/>
      <c r="AD8339" s="419"/>
      <c r="AE8339" s="419"/>
      <c r="AF8339" s="419"/>
      <c r="AH8339" s="419"/>
      <c r="AI8339" s="419"/>
      <c r="AJ8339" s="419"/>
      <c r="AL8339" s="419"/>
      <c r="AM8339" s="419"/>
      <c r="AN8339" s="403"/>
      <c r="AO8339" s="419"/>
      <c r="AP8339" s="419"/>
      <c r="AQ8339" s="419"/>
      <c r="AR8339" s="419"/>
      <c r="AS8339" s="419"/>
      <c r="AT8339" s="419"/>
      <c r="AU8339" s="419"/>
      <c r="AV8339" s="419"/>
      <c r="AX8339" s="419"/>
      <c r="AY8339" s="419"/>
      <c r="AZ8339" s="419"/>
      <c r="BB8339" s="419"/>
      <c r="BC8339" s="419"/>
      <c r="BD8339" s="419"/>
      <c r="BF8339" s="419"/>
      <c r="BG8339" s="419"/>
      <c r="BH8339" s="419"/>
      <c r="BJ8339" s="419"/>
      <c r="BK8339" s="419"/>
      <c r="BL8339" s="419"/>
      <c r="BN8339" s="419"/>
      <c r="BO8339" s="419"/>
      <c r="BP8339" s="419"/>
      <c r="BR8339" s="419"/>
      <c r="BS8339" s="419"/>
      <c r="BT8339" s="419"/>
      <c r="BV8339" s="419"/>
      <c r="BW8339" s="419"/>
      <c r="BX8339" s="397"/>
      <c r="BZ8339" s="449"/>
      <c r="CB8339" s="419"/>
      <c r="CC8339" s="419"/>
      <c r="CD8339" s="419"/>
      <c r="CF8339" s="419"/>
      <c r="CG8339" s="419"/>
      <c r="CH8339" s="419"/>
    </row>
    <row r="8340" spans="3:86" ht="21" thickBot="1">
      <c r="C8340" s="425"/>
      <c r="P8340" s="431"/>
      <c r="R8340" s="419"/>
      <c r="S8340" s="446"/>
      <c r="T8340" s="419"/>
      <c r="V8340" s="196"/>
      <c r="W8340" s="419"/>
      <c r="X8340" s="419"/>
      <c r="Z8340" s="419"/>
      <c r="AA8340" s="419"/>
      <c r="AB8340" s="419"/>
      <c r="AD8340" s="419"/>
      <c r="AE8340" s="419"/>
      <c r="AF8340" s="419"/>
      <c r="AH8340" s="419"/>
      <c r="AI8340" s="419"/>
      <c r="AJ8340" s="419"/>
      <c r="AL8340" s="419"/>
      <c r="AM8340" s="419"/>
      <c r="AN8340" s="403"/>
      <c r="AO8340" s="419"/>
      <c r="AP8340" s="419"/>
      <c r="AQ8340" s="419"/>
      <c r="AR8340" s="419"/>
      <c r="AS8340" s="419"/>
      <c r="AT8340" s="419"/>
      <c r="AU8340" s="419"/>
      <c r="AV8340" s="419"/>
      <c r="AX8340" s="419"/>
      <c r="AY8340" s="419"/>
      <c r="AZ8340" s="419"/>
      <c r="BB8340" s="419"/>
      <c r="BC8340" s="419"/>
      <c r="BD8340" s="419"/>
      <c r="BF8340" s="419"/>
      <c r="BG8340" s="419"/>
      <c r="BH8340" s="419"/>
      <c r="BJ8340" s="419"/>
      <c r="BK8340" s="419"/>
      <c r="BL8340" s="419"/>
      <c r="BN8340" s="419"/>
      <c r="BO8340" s="419"/>
      <c r="BP8340" s="419"/>
      <c r="BR8340" s="419"/>
      <c r="BS8340" s="419"/>
      <c r="BT8340" s="419"/>
      <c r="BV8340" s="419"/>
      <c r="BW8340" s="419"/>
      <c r="BX8340" s="397"/>
      <c r="BZ8340" s="449"/>
      <c r="CB8340" s="419"/>
      <c r="CC8340" s="419"/>
      <c r="CD8340" s="419"/>
      <c r="CF8340" s="419"/>
      <c r="CG8340" s="419"/>
      <c r="CH8340" s="419"/>
    </row>
    <row r="8341" spans="3:86" ht="21" thickBot="1">
      <c r="C8341" s="425"/>
      <c r="P8341" s="431"/>
      <c r="R8341" s="419"/>
      <c r="S8341" s="446"/>
      <c r="T8341" s="419"/>
      <c r="V8341" s="196"/>
      <c r="W8341" s="419"/>
      <c r="X8341" s="419"/>
      <c r="Z8341" s="419"/>
      <c r="AA8341" s="419"/>
      <c r="AB8341" s="419"/>
      <c r="AD8341" s="419"/>
      <c r="AE8341" s="419"/>
      <c r="AF8341" s="419"/>
      <c r="AH8341" s="419"/>
      <c r="AI8341" s="419"/>
      <c r="AJ8341" s="419"/>
      <c r="AL8341" s="419"/>
      <c r="AM8341" s="419"/>
      <c r="AN8341" s="403"/>
      <c r="AO8341" s="419"/>
      <c r="AP8341" s="419"/>
      <c r="AQ8341" s="419"/>
      <c r="AR8341" s="419"/>
      <c r="AS8341" s="419"/>
      <c r="AT8341" s="419"/>
      <c r="AU8341" s="419"/>
      <c r="AV8341" s="419"/>
      <c r="AX8341" s="419"/>
      <c r="AY8341" s="419"/>
      <c r="AZ8341" s="419"/>
      <c r="BB8341" s="419"/>
      <c r="BC8341" s="419"/>
      <c r="BD8341" s="419"/>
      <c r="BF8341" s="419"/>
      <c r="BG8341" s="419"/>
      <c r="BH8341" s="419"/>
      <c r="BJ8341" s="419"/>
      <c r="BK8341" s="419"/>
      <c r="BL8341" s="419"/>
      <c r="BN8341" s="419"/>
      <c r="BO8341" s="419"/>
      <c r="BP8341" s="419"/>
      <c r="BR8341" s="419"/>
      <c r="BS8341" s="419"/>
      <c r="BT8341" s="419"/>
      <c r="BV8341" s="419"/>
      <c r="BW8341" s="419"/>
      <c r="BX8341" s="397"/>
      <c r="BZ8341" s="449"/>
      <c r="CB8341" s="419"/>
      <c r="CC8341" s="419"/>
      <c r="CD8341" s="419"/>
      <c r="CF8341" s="419"/>
      <c r="CG8341" s="419"/>
      <c r="CH8341" s="419"/>
    </row>
    <row r="8342" spans="3:86" ht="21" thickBot="1">
      <c r="C8342" s="425"/>
      <c r="P8342" s="431"/>
      <c r="R8342" s="419"/>
      <c r="S8342" s="446"/>
      <c r="T8342" s="419"/>
      <c r="V8342" s="196"/>
      <c r="W8342" s="419"/>
      <c r="X8342" s="419"/>
      <c r="Z8342" s="419"/>
      <c r="AA8342" s="419"/>
      <c r="AB8342" s="419"/>
      <c r="AD8342" s="419"/>
      <c r="AE8342" s="419"/>
      <c r="AF8342" s="419"/>
      <c r="AH8342" s="419"/>
      <c r="AI8342" s="419"/>
      <c r="AJ8342" s="419"/>
      <c r="AL8342" s="419"/>
      <c r="AM8342" s="419"/>
      <c r="AN8342" s="403"/>
      <c r="AO8342" s="419"/>
      <c r="AP8342" s="419"/>
      <c r="AQ8342" s="419"/>
      <c r="AR8342" s="419"/>
      <c r="AS8342" s="419"/>
      <c r="AT8342" s="419"/>
      <c r="AU8342" s="419"/>
      <c r="AV8342" s="419"/>
      <c r="AX8342" s="419"/>
      <c r="AY8342" s="419"/>
      <c r="AZ8342" s="419"/>
      <c r="BB8342" s="419"/>
      <c r="BC8342" s="419"/>
      <c r="BD8342" s="419"/>
      <c r="BF8342" s="419"/>
      <c r="BG8342" s="419"/>
      <c r="BH8342" s="419"/>
      <c r="BJ8342" s="419"/>
      <c r="BK8342" s="419"/>
      <c r="BL8342" s="419"/>
      <c r="BN8342" s="419"/>
      <c r="BO8342" s="419"/>
      <c r="BP8342" s="419"/>
      <c r="BR8342" s="419"/>
      <c r="BS8342" s="419"/>
      <c r="BT8342" s="419"/>
      <c r="BV8342" s="419"/>
      <c r="BW8342" s="419"/>
      <c r="BX8342" s="397"/>
      <c r="BZ8342" s="449"/>
      <c r="CB8342" s="419"/>
      <c r="CC8342" s="419"/>
      <c r="CD8342" s="419"/>
      <c r="CF8342" s="419"/>
      <c r="CG8342" s="419"/>
      <c r="CH8342" s="419"/>
    </row>
    <row r="8343" spans="3:86" ht="21" thickBot="1">
      <c r="C8343" s="425"/>
      <c r="P8343" s="431"/>
      <c r="R8343" s="419"/>
      <c r="S8343" s="446"/>
      <c r="T8343" s="419"/>
      <c r="V8343" s="196"/>
      <c r="W8343" s="419"/>
      <c r="X8343" s="419"/>
      <c r="Z8343" s="419"/>
      <c r="AA8343" s="419"/>
      <c r="AB8343" s="419"/>
      <c r="AD8343" s="419"/>
      <c r="AE8343" s="419"/>
      <c r="AF8343" s="419"/>
      <c r="AH8343" s="419"/>
      <c r="AI8343" s="419"/>
      <c r="AJ8343" s="419"/>
      <c r="AL8343" s="419"/>
      <c r="AM8343" s="419"/>
      <c r="AN8343" s="403"/>
      <c r="AO8343" s="419"/>
      <c r="AP8343" s="419"/>
      <c r="AQ8343" s="419"/>
      <c r="AR8343" s="419"/>
      <c r="AS8343" s="419"/>
      <c r="AT8343" s="419"/>
      <c r="AU8343" s="419"/>
      <c r="AV8343" s="419"/>
      <c r="AX8343" s="419"/>
      <c r="AY8343" s="419"/>
      <c r="AZ8343" s="419"/>
      <c r="BB8343" s="419"/>
      <c r="BC8343" s="419"/>
      <c r="BD8343" s="419"/>
      <c r="BF8343" s="419"/>
      <c r="BG8343" s="419"/>
      <c r="BH8343" s="419"/>
      <c r="BJ8343" s="419"/>
      <c r="BK8343" s="419"/>
      <c r="BL8343" s="419"/>
      <c r="BN8343" s="419"/>
      <c r="BO8343" s="419"/>
      <c r="BP8343" s="419"/>
      <c r="BR8343" s="419"/>
      <c r="BS8343" s="419"/>
      <c r="BT8343" s="419"/>
      <c r="BV8343" s="419"/>
      <c r="BW8343" s="419"/>
      <c r="BX8343" s="397"/>
      <c r="BZ8343" s="449"/>
      <c r="CB8343" s="419"/>
      <c r="CC8343" s="419"/>
      <c r="CD8343" s="419"/>
      <c r="CF8343" s="419"/>
      <c r="CG8343" s="419"/>
      <c r="CH8343" s="419"/>
    </row>
    <row r="8344" spans="3:86" ht="21" thickBot="1">
      <c r="C8344" s="425"/>
      <c r="P8344" s="431"/>
      <c r="R8344" s="419"/>
      <c r="S8344" s="446"/>
      <c r="T8344" s="419"/>
      <c r="V8344" s="196"/>
      <c r="W8344" s="419"/>
      <c r="X8344" s="419"/>
      <c r="Z8344" s="419"/>
      <c r="AA8344" s="419"/>
      <c r="AB8344" s="419"/>
      <c r="AD8344" s="419"/>
      <c r="AE8344" s="419"/>
      <c r="AF8344" s="419"/>
      <c r="AH8344" s="419"/>
      <c r="AI8344" s="419"/>
      <c r="AJ8344" s="419"/>
      <c r="AL8344" s="419"/>
      <c r="AM8344" s="419"/>
      <c r="AN8344" s="403"/>
      <c r="AO8344" s="419"/>
      <c r="AP8344" s="419"/>
      <c r="AQ8344" s="419"/>
      <c r="AR8344" s="419"/>
      <c r="AS8344" s="419"/>
      <c r="AT8344" s="419"/>
      <c r="AU8344" s="419"/>
      <c r="AV8344" s="419"/>
      <c r="AX8344" s="419"/>
      <c r="AY8344" s="419"/>
      <c r="AZ8344" s="419"/>
      <c r="BB8344" s="419"/>
      <c r="BC8344" s="419"/>
      <c r="BD8344" s="419"/>
      <c r="BF8344" s="419"/>
      <c r="BG8344" s="419"/>
      <c r="BH8344" s="419"/>
      <c r="BJ8344" s="419"/>
      <c r="BK8344" s="419"/>
      <c r="BL8344" s="419"/>
      <c r="BN8344" s="419"/>
      <c r="BO8344" s="419"/>
      <c r="BP8344" s="419"/>
      <c r="BR8344" s="419"/>
      <c r="BS8344" s="419"/>
      <c r="BT8344" s="419"/>
      <c r="BV8344" s="419"/>
      <c r="BW8344" s="419"/>
      <c r="BX8344" s="397"/>
      <c r="BZ8344" s="449"/>
      <c r="CB8344" s="419"/>
      <c r="CC8344" s="419"/>
      <c r="CD8344" s="419"/>
      <c r="CF8344" s="419"/>
      <c r="CG8344" s="419"/>
      <c r="CH8344" s="419"/>
    </row>
    <row r="8345" spans="3:86" ht="21" thickBot="1">
      <c r="C8345" s="425"/>
      <c r="P8345" s="431"/>
      <c r="R8345" s="419"/>
      <c r="S8345" s="446"/>
      <c r="T8345" s="419"/>
      <c r="V8345" s="196"/>
      <c r="W8345" s="419"/>
      <c r="X8345" s="419"/>
      <c r="Z8345" s="419"/>
      <c r="AA8345" s="419"/>
      <c r="AB8345" s="419"/>
      <c r="AD8345" s="419"/>
      <c r="AE8345" s="419"/>
      <c r="AF8345" s="419"/>
      <c r="AH8345" s="419"/>
      <c r="AI8345" s="419"/>
      <c r="AJ8345" s="419"/>
      <c r="AL8345" s="419"/>
      <c r="AM8345" s="419"/>
      <c r="AN8345" s="403"/>
      <c r="AO8345" s="419"/>
      <c r="AP8345" s="419"/>
      <c r="AQ8345" s="419"/>
      <c r="AR8345" s="419"/>
      <c r="AS8345" s="419"/>
      <c r="AT8345" s="419"/>
      <c r="AU8345" s="419"/>
      <c r="AV8345" s="419"/>
      <c r="AX8345" s="419"/>
      <c r="AY8345" s="419"/>
      <c r="AZ8345" s="419"/>
      <c r="BB8345" s="419"/>
      <c r="BC8345" s="419"/>
      <c r="BD8345" s="419"/>
      <c r="BF8345" s="419"/>
      <c r="BG8345" s="419"/>
      <c r="BH8345" s="419"/>
      <c r="BJ8345" s="419"/>
      <c r="BK8345" s="419"/>
      <c r="BL8345" s="419"/>
      <c r="BN8345" s="419"/>
      <c r="BO8345" s="419"/>
      <c r="BP8345" s="419"/>
      <c r="BR8345" s="419"/>
      <c r="BS8345" s="419"/>
      <c r="BT8345" s="419"/>
      <c r="BV8345" s="419"/>
      <c r="BW8345" s="419"/>
      <c r="BX8345" s="397"/>
      <c r="BZ8345" s="449"/>
      <c r="CB8345" s="419"/>
      <c r="CC8345" s="419"/>
      <c r="CD8345" s="419"/>
      <c r="CF8345" s="419"/>
      <c r="CG8345" s="419"/>
      <c r="CH8345" s="419"/>
    </row>
    <row r="8346" spans="3:86" ht="21" thickBot="1">
      <c r="C8346" s="425"/>
      <c r="P8346" s="431"/>
      <c r="R8346" s="419"/>
      <c r="S8346" s="446"/>
      <c r="T8346" s="419"/>
      <c r="V8346" s="196"/>
      <c r="W8346" s="419"/>
      <c r="X8346" s="419"/>
      <c r="Z8346" s="419"/>
      <c r="AA8346" s="419"/>
      <c r="AB8346" s="419"/>
      <c r="AD8346" s="419"/>
      <c r="AE8346" s="419"/>
      <c r="AF8346" s="419"/>
      <c r="AH8346" s="419"/>
      <c r="AI8346" s="419"/>
      <c r="AJ8346" s="419"/>
      <c r="AL8346" s="419"/>
      <c r="AM8346" s="419"/>
      <c r="AN8346" s="403"/>
      <c r="AO8346" s="419"/>
      <c r="AP8346" s="419"/>
      <c r="AQ8346" s="419"/>
      <c r="AR8346" s="419"/>
      <c r="AS8346" s="419"/>
      <c r="AT8346" s="419"/>
      <c r="AU8346" s="419"/>
      <c r="AV8346" s="419"/>
      <c r="AX8346" s="419"/>
      <c r="AY8346" s="419"/>
      <c r="AZ8346" s="419"/>
      <c r="BB8346" s="419"/>
      <c r="BC8346" s="419"/>
      <c r="BD8346" s="419"/>
      <c r="BF8346" s="419"/>
      <c r="BG8346" s="419"/>
      <c r="BH8346" s="419"/>
      <c r="BJ8346" s="419"/>
      <c r="BK8346" s="419"/>
      <c r="BL8346" s="419"/>
      <c r="BN8346" s="419"/>
      <c r="BO8346" s="419"/>
      <c r="BP8346" s="419"/>
      <c r="BR8346" s="419"/>
      <c r="BS8346" s="419"/>
      <c r="BT8346" s="419"/>
      <c r="BV8346" s="419"/>
      <c r="BW8346" s="419"/>
      <c r="BX8346" s="397"/>
      <c r="BZ8346" s="449"/>
      <c r="CB8346" s="419"/>
      <c r="CC8346" s="419"/>
      <c r="CD8346" s="419"/>
      <c r="CF8346" s="419"/>
      <c r="CG8346" s="419"/>
      <c r="CH8346" s="419"/>
    </row>
    <row r="8347" spans="3:86" ht="21" thickBot="1">
      <c r="C8347" s="425"/>
      <c r="P8347" s="431"/>
      <c r="R8347" s="419"/>
      <c r="S8347" s="446"/>
      <c r="T8347" s="419"/>
      <c r="V8347" s="196"/>
      <c r="W8347" s="419"/>
      <c r="X8347" s="419"/>
      <c r="Z8347" s="419"/>
      <c r="AA8347" s="419"/>
      <c r="AB8347" s="419"/>
      <c r="AD8347" s="419"/>
      <c r="AE8347" s="419"/>
      <c r="AF8347" s="419"/>
      <c r="AH8347" s="419"/>
      <c r="AI8347" s="419"/>
      <c r="AJ8347" s="419"/>
      <c r="AL8347" s="419"/>
      <c r="AM8347" s="419"/>
      <c r="AN8347" s="403"/>
      <c r="AO8347" s="419"/>
      <c r="AP8347" s="419"/>
      <c r="AQ8347" s="419"/>
      <c r="AR8347" s="419"/>
      <c r="AS8347" s="419"/>
      <c r="AT8347" s="419"/>
      <c r="AU8347" s="419"/>
      <c r="AV8347" s="419"/>
      <c r="AX8347" s="419"/>
      <c r="AY8347" s="419"/>
      <c r="AZ8347" s="419"/>
      <c r="BB8347" s="419"/>
      <c r="BC8347" s="419"/>
      <c r="BD8347" s="419"/>
      <c r="BF8347" s="419"/>
      <c r="BG8347" s="419"/>
      <c r="BH8347" s="419"/>
      <c r="BJ8347" s="419"/>
      <c r="BK8347" s="419"/>
      <c r="BL8347" s="419"/>
      <c r="BN8347" s="419"/>
      <c r="BO8347" s="419"/>
      <c r="BP8347" s="419"/>
      <c r="BR8347" s="419"/>
      <c r="BS8347" s="419"/>
      <c r="BT8347" s="419"/>
      <c r="BV8347" s="419"/>
      <c r="BW8347" s="419"/>
      <c r="BX8347" s="397"/>
      <c r="BZ8347" s="449"/>
      <c r="CB8347" s="419"/>
      <c r="CC8347" s="419"/>
      <c r="CD8347" s="419"/>
      <c r="CF8347" s="419"/>
      <c r="CG8347" s="419"/>
      <c r="CH8347" s="419"/>
    </row>
    <row r="8348" spans="3:86" ht="21" thickBot="1">
      <c r="C8348" s="425"/>
      <c r="P8348" s="431"/>
      <c r="R8348" s="419"/>
      <c r="S8348" s="446"/>
      <c r="T8348" s="419"/>
      <c r="V8348" s="196"/>
      <c r="W8348" s="419"/>
      <c r="X8348" s="419"/>
      <c r="Z8348" s="419"/>
      <c r="AA8348" s="419"/>
      <c r="AB8348" s="419"/>
      <c r="AD8348" s="419"/>
      <c r="AE8348" s="419"/>
      <c r="AF8348" s="419"/>
      <c r="AH8348" s="419"/>
      <c r="AI8348" s="419"/>
      <c r="AJ8348" s="419"/>
      <c r="AL8348" s="419"/>
      <c r="AM8348" s="419"/>
      <c r="AN8348" s="403"/>
      <c r="AO8348" s="419"/>
      <c r="AP8348" s="419"/>
      <c r="AQ8348" s="419"/>
      <c r="AR8348" s="419"/>
      <c r="AS8348" s="419"/>
      <c r="AT8348" s="419"/>
      <c r="AU8348" s="419"/>
      <c r="AV8348" s="419"/>
      <c r="AX8348" s="419"/>
      <c r="AY8348" s="419"/>
      <c r="AZ8348" s="419"/>
      <c r="BB8348" s="419"/>
      <c r="BC8348" s="419"/>
      <c r="BD8348" s="419"/>
      <c r="BF8348" s="419"/>
      <c r="BG8348" s="419"/>
      <c r="BH8348" s="419"/>
      <c r="BJ8348" s="419"/>
      <c r="BK8348" s="419"/>
      <c r="BL8348" s="419"/>
      <c r="BN8348" s="419"/>
      <c r="BO8348" s="419"/>
      <c r="BP8348" s="419"/>
      <c r="BR8348" s="419"/>
      <c r="BS8348" s="419"/>
      <c r="BT8348" s="419"/>
      <c r="BV8348" s="419"/>
      <c r="BW8348" s="419"/>
      <c r="BX8348" s="397"/>
      <c r="BZ8348" s="449"/>
      <c r="CB8348" s="419"/>
      <c r="CC8348" s="419"/>
      <c r="CD8348" s="419"/>
      <c r="CF8348" s="419"/>
      <c r="CG8348" s="419"/>
      <c r="CH8348" s="419"/>
    </row>
    <row r="8349" spans="3:86" ht="21" thickBot="1">
      <c r="C8349" s="425"/>
      <c r="P8349" s="431"/>
      <c r="R8349" s="419"/>
      <c r="S8349" s="446"/>
      <c r="T8349" s="419"/>
      <c r="V8349" s="196"/>
      <c r="W8349" s="419"/>
      <c r="X8349" s="419"/>
      <c r="Z8349" s="419"/>
      <c r="AA8349" s="419"/>
      <c r="AB8349" s="419"/>
      <c r="AD8349" s="419"/>
      <c r="AE8349" s="419"/>
      <c r="AF8349" s="419"/>
      <c r="AH8349" s="419"/>
      <c r="AI8349" s="419"/>
      <c r="AJ8349" s="419"/>
      <c r="AL8349" s="419"/>
      <c r="AM8349" s="419"/>
      <c r="AN8349" s="403"/>
      <c r="AO8349" s="419"/>
      <c r="AP8349" s="419"/>
      <c r="AQ8349" s="419"/>
      <c r="AR8349" s="419"/>
      <c r="AS8349" s="419"/>
      <c r="AT8349" s="419"/>
      <c r="AU8349" s="419"/>
      <c r="AV8349" s="419"/>
      <c r="AX8349" s="419"/>
      <c r="AY8349" s="419"/>
      <c r="AZ8349" s="419"/>
      <c r="BB8349" s="419"/>
      <c r="BC8349" s="419"/>
      <c r="BD8349" s="419"/>
      <c r="BF8349" s="419"/>
      <c r="BG8349" s="419"/>
      <c r="BH8349" s="419"/>
      <c r="BJ8349" s="419"/>
      <c r="BK8349" s="419"/>
      <c r="BL8349" s="419"/>
      <c r="BN8349" s="419"/>
      <c r="BO8349" s="419"/>
      <c r="BP8349" s="419"/>
      <c r="BR8349" s="419"/>
      <c r="BS8349" s="419"/>
      <c r="BT8349" s="419"/>
      <c r="BV8349" s="419"/>
      <c r="BW8349" s="419"/>
      <c r="BX8349" s="397"/>
      <c r="BZ8349" s="449"/>
      <c r="CB8349" s="419"/>
      <c r="CC8349" s="419"/>
      <c r="CD8349" s="419"/>
      <c r="CF8349" s="419"/>
      <c r="CG8349" s="419"/>
      <c r="CH8349" s="419"/>
    </row>
    <row r="8350" spans="3:86" ht="21" thickBot="1">
      <c r="C8350" s="425"/>
      <c r="P8350" s="431"/>
      <c r="R8350" s="419"/>
      <c r="S8350" s="446"/>
      <c r="T8350" s="419"/>
      <c r="V8350" s="196"/>
      <c r="W8350" s="419"/>
      <c r="X8350" s="419"/>
      <c r="Z8350" s="419"/>
      <c r="AA8350" s="419"/>
      <c r="AB8350" s="419"/>
      <c r="AD8350" s="419"/>
      <c r="AE8350" s="419"/>
      <c r="AF8350" s="419"/>
      <c r="AH8350" s="419"/>
      <c r="AI8350" s="419"/>
      <c r="AJ8350" s="419"/>
      <c r="AL8350" s="419"/>
      <c r="AM8350" s="419"/>
      <c r="AN8350" s="403"/>
      <c r="AO8350" s="419"/>
      <c r="AP8350" s="419"/>
      <c r="AQ8350" s="419"/>
      <c r="AR8350" s="419"/>
      <c r="AS8350" s="419"/>
      <c r="AT8350" s="419"/>
      <c r="AU8350" s="419"/>
      <c r="AV8350" s="419"/>
      <c r="AX8350" s="419"/>
      <c r="AY8350" s="419"/>
      <c r="AZ8350" s="419"/>
      <c r="BB8350" s="419"/>
      <c r="BC8350" s="419"/>
      <c r="BD8350" s="419"/>
      <c r="BF8350" s="419"/>
      <c r="BG8350" s="419"/>
      <c r="BH8350" s="419"/>
      <c r="BJ8350" s="419"/>
      <c r="BK8350" s="419"/>
      <c r="BL8350" s="419"/>
      <c r="BN8350" s="419"/>
      <c r="BO8350" s="419"/>
      <c r="BP8350" s="419"/>
      <c r="BR8350" s="419"/>
      <c r="BS8350" s="419"/>
      <c r="BT8350" s="419"/>
      <c r="BV8350" s="419"/>
      <c r="BW8350" s="419"/>
      <c r="BX8350" s="397"/>
      <c r="BZ8350" s="449"/>
      <c r="CB8350" s="419"/>
      <c r="CC8350" s="419"/>
      <c r="CD8350" s="419"/>
      <c r="CF8350" s="419"/>
      <c r="CG8350" s="419"/>
      <c r="CH8350" s="419"/>
    </row>
    <row r="8351" spans="3:86" ht="21" thickBot="1">
      <c r="C8351" s="425"/>
      <c r="P8351" s="431"/>
      <c r="R8351" s="419"/>
      <c r="S8351" s="446"/>
      <c r="T8351" s="419"/>
      <c r="V8351" s="196"/>
      <c r="W8351" s="419"/>
      <c r="X8351" s="419"/>
      <c r="Z8351" s="419"/>
      <c r="AA8351" s="419"/>
      <c r="AB8351" s="419"/>
      <c r="AD8351" s="419"/>
      <c r="AE8351" s="419"/>
      <c r="AF8351" s="419"/>
      <c r="AH8351" s="419"/>
      <c r="AI8351" s="419"/>
      <c r="AJ8351" s="419"/>
      <c r="AL8351" s="419"/>
      <c r="AM8351" s="419"/>
      <c r="AN8351" s="403"/>
      <c r="AO8351" s="419"/>
      <c r="AP8351" s="419"/>
      <c r="AQ8351" s="419"/>
      <c r="AR8351" s="419"/>
      <c r="AS8351" s="419"/>
      <c r="AT8351" s="419"/>
      <c r="AU8351" s="419"/>
      <c r="AV8351" s="419"/>
      <c r="AX8351" s="419"/>
      <c r="AY8351" s="419"/>
      <c r="AZ8351" s="419"/>
      <c r="BB8351" s="419"/>
      <c r="BC8351" s="419"/>
      <c r="BD8351" s="419"/>
      <c r="BF8351" s="419"/>
      <c r="BG8351" s="419"/>
      <c r="BH8351" s="419"/>
      <c r="BJ8351" s="419"/>
      <c r="BK8351" s="419"/>
      <c r="BL8351" s="419"/>
      <c r="BN8351" s="419"/>
      <c r="BO8351" s="419"/>
      <c r="BP8351" s="419"/>
      <c r="BR8351" s="419"/>
      <c r="BS8351" s="419"/>
      <c r="BT8351" s="419"/>
      <c r="BV8351" s="419"/>
      <c r="BW8351" s="419"/>
      <c r="BX8351" s="397"/>
      <c r="BZ8351" s="449"/>
      <c r="CB8351" s="419"/>
      <c r="CC8351" s="419"/>
      <c r="CD8351" s="419"/>
      <c r="CF8351" s="419"/>
      <c r="CG8351" s="419"/>
      <c r="CH8351" s="419"/>
    </row>
    <row r="8352" spans="3:86" ht="21" thickBot="1">
      <c r="C8352" s="425"/>
      <c r="P8352" s="431"/>
      <c r="R8352" s="419"/>
      <c r="S8352" s="446"/>
      <c r="T8352" s="419"/>
      <c r="V8352" s="196"/>
      <c r="W8352" s="419"/>
      <c r="X8352" s="419"/>
      <c r="Z8352" s="419"/>
      <c r="AA8352" s="419"/>
      <c r="AB8352" s="419"/>
      <c r="AD8352" s="419"/>
      <c r="AE8352" s="419"/>
      <c r="AF8352" s="419"/>
      <c r="AH8352" s="419"/>
      <c r="AI8352" s="419"/>
      <c r="AJ8352" s="419"/>
      <c r="AL8352" s="419"/>
      <c r="AM8352" s="419"/>
      <c r="AN8352" s="403"/>
      <c r="AO8352" s="419"/>
      <c r="AP8352" s="419"/>
      <c r="AQ8352" s="419"/>
      <c r="AR8352" s="419"/>
      <c r="AS8352" s="419"/>
      <c r="AT8352" s="419"/>
      <c r="AU8352" s="419"/>
      <c r="AV8352" s="419"/>
      <c r="AX8352" s="419"/>
      <c r="AY8352" s="419"/>
      <c r="AZ8352" s="419"/>
      <c r="BB8352" s="419"/>
      <c r="BC8352" s="419"/>
      <c r="BD8352" s="419"/>
      <c r="BF8352" s="419"/>
      <c r="BG8352" s="419"/>
      <c r="BH8352" s="419"/>
      <c r="BJ8352" s="419"/>
      <c r="BK8352" s="419"/>
      <c r="BL8352" s="419"/>
      <c r="BN8352" s="419"/>
      <c r="BO8352" s="419"/>
      <c r="BP8352" s="419"/>
      <c r="BR8352" s="419"/>
      <c r="BS8352" s="419"/>
      <c r="BT8352" s="419"/>
      <c r="BV8352" s="419"/>
      <c r="BW8352" s="419"/>
      <c r="BX8352" s="397"/>
      <c r="BZ8352" s="449"/>
      <c r="CB8352" s="419"/>
      <c r="CC8352" s="419"/>
      <c r="CD8352" s="419"/>
      <c r="CF8352" s="419"/>
      <c r="CG8352" s="419"/>
      <c r="CH8352" s="419"/>
    </row>
    <row r="8353" spans="3:86" ht="21" thickBot="1">
      <c r="C8353" s="425"/>
      <c r="P8353" s="431"/>
      <c r="R8353" s="419"/>
      <c r="S8353" s="446"/>
      <c r="T8353" s="419"/>
      <c r="V8353" s="196"/>
      <c r="W8353" s="419"/>
      <c r="X8353" s="419"/>
      <c r="Z8353" s="419"/>
      <c r="AA8353" s="419"/>
      <c r="AB8353" s="419"/>
      <c r="AD8353" s="419"/>
      <c r="AE8353" s="419"/>
      <c r="AF8353" s="419"/>
      <c r="AH8353" s="419"/>
      <c r="AI8353" s="419"/>
      <c r="AJ8353" s="419"/>
      <c r="AL8353" s="419"/>
      <c r="AM8353" s="419"/>
      <c r="AN8353" s="403"/>
      <c r="AO8353" s="419"/>
      <c r="AP8353" s="419"/>
      <c r="AQ8353" s="419"/>
      <c r="AR8353" s="419"/>
      <c r="AS8353" s="419"/>
      <c r="AT8353" s="419"/>
      <c r="AU8353" s="419"/>
      <c r="AV8353" s="419"/>
      <c r="AX8353" s="419"/>
      <c r="AY8353" s="419"/>
      <c r="AZ8353" s="419"/>
      <c r="BB8353" s="419"/>
      <c r="BC8353" s="419"/>
      <c r="BD8353" s="419"/>
      <c r="BF8353" s="419"/>
      <c r="BG8353" s="419"/>
      <c r="BH8353" s="419"/>
      <c r="BJ8353" s="419"/>
      <c r="BK8353" s="419"/>
      <c r="BL8353" s="419"/>
      <c r="BN8353" s="419"/>
      <c r="BO8353" s="419"/>
      <c r="BP8353" s="419"/>
      <c r="BR8353" s="419"/>
      <c r="BS8353" s="419"/>
      <c r="BT8353" s="419"/>
      <c r="BV8353" s="419"/>
      <c r="BW8353" s="419"/>
      <c r="BX8353" s="397"/>
      <c r="BZ8353" s="449"/>
      <c r="CB8353" s="419"/>
      <c r="CC8353" s="419"/>
      <c r="CD8353" s="419"/>
      <c r="CF8353" s="419"/>
      <c r="CG8353" s="419"/>
      <c r="CH8353" s="419"/>
    </row>
    <row r="8354" spans="3:86" ht="21" thickBot="1">
      <c r="C8354" s="425"/>
      <c r="P8354" s="431"/>
      <c r="R8354" s="419"/>
      <c r="S8354" s="446"/>
      <c r="T8354" s="419"/>
      <c r="V8354" s="196"/>
      <c r="W8354" s="419"/>
      <c r="X8354" s="419"/>
      <c r="Z8354" s="419"/>
      <c r="AA8354" s="419"/>
      <c r="AB8354" s="419"/>
      <c r="AD8354" s="419"/>
      <c r="AE8354" s="419"/>
      <c r="AF8354" s="419"/>
      <c r="AH8354" s="419"/>
      <c r="AI8354" s="419"/>
      <c r="AJ8354" s="419"/>
      <c r="AL8354" s="419"/>
      <c r="AM8354" s="419"/>
      <c r="AN8354" s="403"/>
      <c r="AO8354" s="419"/>
      <c r="AP8354" s="419"/>
      <c r="AQ8354" s="419"/>
      <c r="AR8354" s="419"/>
      <c r="AS8354" s="419"/>
      <c r="AT8354" s="419"/>
      <c r="AU8354" s="419"/>
      <c r="AV8354" s="419"/>
      <c r="AX8354" s="419"/>
      <c r="AY8354" s="419"/>
      <c r="AZ8354" s="419"/>
      <c r="BB8354" s="419"/>
      <c r="BC8354" s="419"/>
      <c r="BD8354" s="419"/>
      <c r="BF8354" s="419"/>
      <c r="BG8354" s="419"/>
      <c r="BH8354" s="419"/>
      <c r="BJ8354" s="419"/>
      <c r="BK8354" s="419"/>
      <c r="BL8354" s="419"/>
      <c r="BN8354" s="419"/>
      <c r="BO8354" s="419"/>
      <c r="BP8354" s="419"/>
      <c r="BR8354" s="419"/>
      <c r="BS8354" s="419"/>
      <c r="BT8354" s="419"/>
      <c r="BV8354" s="419"/>
      <c r="BW8354" s="419"/>
      <c r="BX8354" s="397"/>
      <c r="BZ8354" s="449"/>
      <c r="CB8354" s="419"/>
      <c r="CC8354" s="419"/>
      <c r="CD8354" s="419"/>
      <c r="CF8354" s="419"/>
      <c r="CG8354" s="419"/>
      <c r="CH8354" s="419"/>
    </row>
    <row r="8355" spans="3:86" ht="21" thickBot="1">
      <c r="C8355" s="425"/>
      <c r="P8355" s="431"/>
      <c r="R8355" s="419"/>
      <c r="S8355" s="446"/>
      <c r="T8355" s="419"/>
      <c r="V8355" s="196"/>
      <c r="W8355" s="419"/>
      <c r="X8355" s="419"/>
      <c r="Z8355" s="419"/>
      <c r="AA8355" s="419"/>
      <c r="AB8355" s="419"/>
      <c r="AD8355" s="419"/>
      <c r="AE8355" s="419"/>
      <c r="AF8355" s="419"/>
      <c r="AH8355" s="419"/>
      <c r="AI8355" s="419"/>
      <c r="AJ8355" s="419"/>
      <c r="AL8355" s="419"/>
      <c r="AM8355" s="419"/>
      <c r="AN8355" s="403"/>
      <c r="AO8355" s="419"/>
      <c r="AP8355" s="419"/>
      <c r="AQ8355" s="419"/>
      <c r="AR8355" s="419"/>
      <c r="AS8355" s="419"/>
      <c r="AT8355" s="419"/>
      <c r="AU8355" s="419"/>
      <c r="AV8355" s="419"/>
      <c r="AX8355" s="419"/>
      <c r="AY8355" s="419"/>
      <c r="AZ8355" s="419"/>
      <c r="BB8355" s="419"/>
      <c r="BC8355" s="419"/>
      <c r="BD8355" s="419"/>
      <c r="BF8355" s="419"/>
      <c r="BG8355" s="419"/>
      <c r="BH8355" s="419"/>
      <c r="BJ8355" s="419"/>
      <c r="BK8355" s="419"/>
      <c r="BL8355" s="419"/>
      <c r="BN8355" s="419"/>
      <c r="BO8355" s="419"/>
      <c r="BP8355" s="419"/>
      <c r="BR8355" s="419"/>
      <c r="BS8355" s="419"/>
      <c r="BT8355" s="419"/>
      <c r="BV8355" s="419"/>
      <c r="BW8355" s="419"/>
      <c r="BX8355" s="397"/>
      <c r="BZ8355" s="449"/>
      <c r="CB8355" s="419"/>
      <c r="CC8355" s="419"/>
      <c r="CD8355" s="419"/>
      <c r="CF8355" s="419"/>
      <c r="CG8355" s="419"/>
      <c r="CH8355" s="419"/>
    </row>
    <row r="8356" spans="3:86" ht="21" thickBot="1">
      <c r="C8356" s="425"/>
      <c r="P8356" s="431"/>
      <c r="R8356" s="419"/>
      <c r="S8356" s="446"/>
      <c r="T8356" s="419"/>
      <c r="V8356" s="196"/>
      <c r="W8356" s="419"/>
      <c r="X8356" s="419"/>
      <c r="Z8356" s="419"/>
      <c r="AA8356" s="419"/>
      <c r="AB8356" s="419"/>
      <c r="AD8356" s="419"/>
      <c r="AE8356" s="419"/>
      <c r="AF8356" s="419"/>
      <c r="AH8356" s="419"/>
      <c r="AI8356" s="419"/>
      <c r="AJ8356" s="419"/>
      <c r="AL8356" s="419"/>
      <c r="AM8356" s="419"/>
      <c r="AN8356" s="403"/>
      <c r="AO8356" s="419"/>
      <c r="AP8356" s="419"/>
      <c r="AQ8356" s="419"/>
      <c r="AR8356" s="419"/>
      <c r="AS8356" s="419"/>
      <c r="AT8356" s="419"/>
      <c r="AU8356" s="419"/>
      <c r="AV8356" s="419"/>
      <c r="AX8356" s="419"/>
      <c r="AY8356" s="419"/>
      <c r="AZ8356" s="419"/>
      <c r="BB8356" s="419"/>
      <c r="BC8356" s="419"/>
      <c r="BD8356" s="419"/>
      <c r="BF8356" s="419"/>
      <c r="BG8356" s="419"/>
      <c r="BH8356" s="419"/>
      <c r="BJ8356" s="419"/>
      <c r="BK8356" s="419"/>
      <c r="BL8356" s="419"/>
      <c r="BN8356" s="419"/>
      <c r="BO8356" s="419"/>
      <c r="BP8356" s="419"/>
      <c r="BR8356" s="419"/>
      <c r="BS8356" s="419"/>
      <c r="BT8356" s="419"/>
      <c r="BV8356" s="419"/>
      <c r="BW8356" s="419"/>
      <c r="BX8356" s="397"/>
      <c r="BZ8356" s="449"/>
      <c r="CB8356" s="419"/>
      <c r="CC8356" s="419"/>
      <c r="CD8356" s="419"/>
      <c r="CF8356" s="419"/>
      <c r="CG8356" s="419"/>
      <c r="CH8356" s="419"/>
    </row>
    <row r="8357" spans="3:86" ht="21" thickBot="1">
      <c r="C8357" s="425"/>
      <c r="P8357" s="431"/>
      <c r="R8357" s="419"/>
      <c r="S8357" s="446"/>
      <c r="T8357" s="419"/>
      <c r="V8357" s="196"/>
      <c r="W8357" s="419"/>
      <c r="X8357" s="419"/>
      <c r="Z8357" s="419"/>
      <c r="AA8357" s="419"/>
      <c r="AB8357" s="419"/>
      <c r="AD8357" s="419"/>
      <c r="AE8357" s="419"/>
      <c r="AF8357" s="419"/>
      <c r="AH8357" s="419"/>
      <c r="AI8357" s="419"/>
      <c r="AJ8357" s="419"/>
      <c r="AL8357" s="419"/>
      <c r="AM8357" s="419"/>
      <c r="AN8357" s="403"/>
      <c r="AO8357" s="419"/>
      <c r="AP8357" s="419"/>
      <c r="AQ8357" s="419"/>
      <c r="AR8357" s="419"/>
      <c r="AS8357" s="419"/>
      <c r="AT8357" s="419"/>
      <c r="AU8357" s="419"/>
      <c r="AV8357" s="419"/>
      <c r="AX8357" s="419"/>
      <c r="AY8357" s="419"/>
      <c r="AZ8357" s="419"/>
      <c r="BB8357" s="419"/>
      <c r="BC8357" s="419"/>
      <c r="BD8357" s="419"/>
      <c r="BF8357" s="419"/>
      <c r="BG8357" s="419"/>
      <c r="BH8357" s="419"/>
      <c r="BJ8357" s="419"/>
      <c r="BK8357" s="419"/>
      <c r="BL8357" s="419"/>
      <c r="BN8357" s="419"/>
      <c r="BO8357" s="419"/>
      <c r="BP8357" s="419"/>
      <c r="BR8357" s="419"/>
      <c r="BS8357" s="419"/>
      <c r="BT8357" s="419"/>
      <c r="BV8357" s="419"/>
      <c r="BW8357" s="419"/>
      <c r="BX8357" s="397"/>
      <c r="BZ8357" s="449"/>
      <c r="CB8357" s="419"/>
      <c r="CC8357" s="419"/>
      <c r="CD8357" s="419"/>
      <c r="CF8357" s="419"/>
      <c r="CG8357" s="419"/>
      <c r="CH8357" s="419"/>
    </row>
    <row r="8358" spans="3:86" ht="21" thickBot="1">
      <c r="C8358" s="425"/>
      <c r="P8358" s="431"/>
      <c r="R8358" s="419"/>
      <c r="S8358" s="446"/>
      <c r="T8358" s="419"/>
      <c r="V8358" s="196"/>
      <c r="W8358" s="419"/>
      <c r="X8358" s="419"/>
      <c r="Z8358" s="419"/>
      <c r="AA8358" s="419"/>
      <c r="AB8358" s="419"/>
      <c r="AD8358" s="419"/>
      <c r="AE8358" s="419"/>
      <c r="AF8358" s="419"/>
      <c r="AH8358" s="419"/>
      <c r="AI8358" s="419"/>
      <c r="AJ8358" s="419"/>
      <c r="AL8358" s="419"/>
      <c r="AM8358" s="419"/>
      <c r="AN8358" s="403"/>
      <c r="AO8358" s="419"/>
      <c r="AP8358" s="419"/>
      <c r="AQ8358" s="419"/>
      <c r="AR8358" s="419"/>
      <c r="AS8358" s="419"/>
      <c r="AT8358" s="419"/>
      <c r="AU8358" s="419"/>
      <c r="AV8358" s="419"/>
      <c r="AX8358" s="419"/>
      <c r="AY8358" s="419"/>
      <c r="AZ8358" s="419"/>
      <c r="BB8358" s="419"/>
      <c r="BC8358" s="419"/>
      <c r="BD8358" s="419"/>
      <c r="BF8358" s="419"/>
      <c r="BG8358" s="419"/>
      <c r="BH8358" s="419"/>
      <c r="BJ8358" s="419"/>
      <c r="BK8358" s="419"/>
      <c r="BL8358" s="419"/>
      <c r="BN8358" s="419"/>
      <c r="BO8358" s="419"/>
      <c r="BP8358" s="419"/>
      <c r="BR8358" s="419"/>
      <c r="BS8358" s="419"/>
      <c r="BT8358" s="419"/>
      <c r="BV8358" s="419"/>
      <c r="BW8358" s="419"/>
      <c r="BX8358" s="397"/>
      <c r="BZ8358" s="449"/>
      <c r="CB8358" s="419"/>
      <c r="CC8358" s="419"/>
      <c r="CD8358" s="419"/>
      <c r="CF8358" s="419"/>
      <c r="CG8358" s="419"/>
      <c r="CH8358" s="419"/>
    </row>
    <row r="8359" spans="3:86" ht="21" thickBot="1">
      <c r="C8359" s="425"/>
      <c r="P8359" s="431"/>
      <c r="R8359" s="419"/>
      <c r="S8359" s="446"/>
      <c r="T8359" s="419"/>
      <c r="V8359" s="196"/>
      <c r="W8359" s="419"/>
      <c r="X8359" s="419"/>
      <c r="Z8359" s="419"/>
      <c r="AA8359" s="419"/>
      <c r="AB8359" s="419"/>
      <c r="AD8359" s="419"/>
      <c r="AE8359" s="419"/>
      <c r="AF8359" s="419"/>
      <c r="AH8359" s="419"/>
      <c r="AI8359" s="419"/>
      <c r="AJ8359" s="419"/>
      <c r="AL8359" s="419"/>
      <c r="AM8359" s="419"/>
      <c r="AN8359" s="403"/>
      <c r="AO8359" s="419"/>
      <c r="AP8359" s="419"/>
      <c r="AQ8359" s="419"/>
      <c r="AR8359" s="419"/>
      <c r="AS8359" s="419"/>
      <c r="AT8359" s="419"/>
      <c r="AU8359" s="419"/>
      <c r="AV8359" s="419"/>
      <c r="AX8359" s="419"/>
      <c r="AY8359" s="419"/>
      <c r="AZ8359" s="419"/>
      <c r="BB8359" s="419"/>
      <c r="BC8359" s="419"/>
      <c r="BD8359" s="419"/>
      <c r="BF8359" s="419"/>
      <c r="BG8359" s="419"/>
      <c r="BH8359" s="419"/>
      <c r="BJ8359" s="419"/>
      <c r="BK8359" s="419"/>
      <c r="BL8359" s="419"/>
      <c r="BN8359" s="419"/>
      <c r="BO8359" s="419"/>
      <c r="BP8359" s="419"/>
      <c r="BR8359" s="419"/>
      <c r="BS8359" s="419"/>
      <c r="BT8359" s="419"/>
      <c r="BV8359" s="419"/>
      <c r="BW8359" s="419"/>
      <c r="BX8359" s="397"/>
      <c r="BZ8359" s="449"/>
      <c r="CB8359" s="419"/>
      <c r="CC8359" s="419"/>
      <c r="CD8359" s="419"/>
      <c r="CF8359" s="419"/>
      <c r="CG8359" s="419"/>
      <c r="CH8359" s="419"/>
    </row>
    <row r="8360" spans="3:86" ht="21" thickBot="1">
      <c r="C8360" s="425"/>
      <c r="P8360" s="431"/>
      <c r="R8360" s="419"/>
      <c r="S8360" s="446"/>
      <c r="T8360" s="419"/>
      <c r="V8360" s="196"/>
      <c r="W8360" s="419"/>
      <c r="X8360" s="419"/>
      <c r="Z8360" s="419"/>
      <c r="AA8360" s="419"/>
      <c r="AB8360" s="419"/>
      <c r="AD8360" s="419"/>
      <c r="AE8360" s="419"/>
      <c r="AF8360" s="419"/>
      <c r="AH8360" s="419"/>
      <c r="AI8360" s="419"/>
      <c r="AJ8360" s="419"/>
      <c r="AL8360" s="419"/>
      <c r="AM8360" s="419"/>
      <c r="AN8360" s="403"/>
      <c r="AO8360" s="419"/>
      <c r="AP8360" s="419"/>
      <c r="AQ8360" s="419"/>
      <c r="AR8360" s="419"/>
      <c r="AS8360" s="419"/>
      <c r="AT8360" s="419"/>
      <c r="AU8360" s="419"/>
      <c r="AV8360" s="419"/>
      <c r="AX8360" s="419"/>
      <c r="AY8360" s="419"/>
      <c r="AZ8360" s="419"/>
      <c r="BB8360" s="419"/>
      <c r="BC8360" s="419"/>
      <c r="BD8360" s="419"/>
      <c r="BF8360" s="419"/>
      <c r="BG8360" s="419"/>
      <c r="BH8360" s="419"/>
      <c r="BJ8360" s="419"/>
      <c r="BK8360" s="419"/>
      <c r="BL8360" s="419"/>
      <c r="BN8360" s="419"/>
      <c r="BO8360" s="419"/>
      <c r="BP8360" s="419"/>
      <c r="BR8360" s="419"/>
      <c r="BS8360" s="419"/>
      <c r="BT8360" s="419"/>
      <c r="BV8360" s="419"/>
      <c r="BW8360" s="419"/>
      <c r="BX8360" s="397"/>
      <c r="BZ8360" s="449"/>
      <c r="CB8360" s="419"/>
      <c r="CC8360" s="419"/>
      <c r="CD8360" s="419"/>
      <c r="CF8360" s="419"/>
      <c r="CG8360" s="419"/>
      <c r="CH8360" s="419"/>
    </row>
    <row r="8361" spans="3:86" ht="21" thickBot="1">
      <c r="C8361" s="425"/>
      <c r="P8361" s="431"/>
      <c r="R8361" s="419"/>
      <c r="S8361" s="446"/>
      <c r="T8361" s="419"/>
      <c r="V8361" s="196"/>
      <c r="W8361" s="419"/>
      <c r="X8361" s="419"/>
      <c r="Z8361" s="419"/>
      <c r="AA8361" s="419"/>
      <c r="AB8361" s="419"/>
      <c r="AD8361" s="419"/>
      <c r="AE8361" s="419"/>
      <c r="AF8361" s="419"/>
      <c r="AH8361" s="419"/>
      <c r="AI8361" s="419"/>
      <c r="AJ8361" s="419"/>
      <c r="AL8361" s="419"/>
      <c r="AM8361" s="419"/>
      <c r="AN8361" s="403"/>
      <c r="AO8361" s="419"/>
      <c r="AP8361" s="419"/>
      <c r="AQ8361" s="419"/>
      <c r="AR8361" s="419"/>
      <c r="AS8361" s="419"/>
      <c r="AT8361" s="419"/>
      <c r="AU8361" s="419"/>
      <c r="AV8361" s="419"/>
      <c r="AX8361" s="419"/>
      <c r="AY8361" s="419"/>
      <c r="AZ8361" s="419"/>
      <c r="BB8361" s="419"/>
      <c r="BC8361" s="419"/>
      <c r="BD8361" s="419"/>
      <c r="BF8361" s="419"/>
      <c r="BG8361" s="419"/>
      <c r="BH8361" s="419"/>
      <c r="BJ8361" s="419"/>
      <c r="BK8361" s="419"/>
      <c r="BL8361" s="419"/>
      <c r="BN8361" s="419"/>
      <c r="BO8361" s="419"/>
      <c r="BP8361" s="419"/>
      <c r="BR8361" s="419"/>
      <c r="BS8361" s="419"/>
      <c r="BT8361" s="419"/>
      <c r="BV8361" s="419"/>
      <c r="BW8361" s="419"/>
      <c r="BX8361" s="397"/>
      <c r="BZ8361" s="449"/>
      <c r="CB8361" s="419"/>
      <c r="CC8361" s="419"/>
      <c r="CD8361" s="419"/>
      <c r="CF8361" s="419"/>
      <c r="CG8361" s="419"/>
      <c r="CH8361" s="419"/>
    </row>
    <row r="8362" spans="3:86" ht="21" thickBot="1">
      <c r="C8362" s="425"/>
      <c r="P8362" s="431"/>
      <c r="R8362" s="419"/>
      <c r="S8362" s="446"/>
      <c r="T8362" s="419"/>
      <c r="V8362" s="196"/>
      <c r="W8362" s="419"/>
      <c r="X8362" s="419"/>
      <c r="Z8362" s="419"/>
      <c r="AA8362" s="419"/>
      <c r="AB8362" s="419"/>
      <c r="AD8362" s="419"/>
      <c r="AE8362" s="419"/>
      <c r="AF8362" s="419"/>
      <c r="AH8362" s="419"/>
      <c r="AI8362" s="419"/>
      <c r="AJ8362" s="419"/>
      <c r="AL8362" s="419"/>
      <c r="AM8362" s="419"/>
      <c r="AN8362" s="403"/>
      <c r="AO8362" s="419"/>
      <c r="AP8362" s="419"/>
      <c r="AQ8362" s="419"/>
      <c r="AR8362" s="419"/>
      <c r="AS8362" s="419"/>
      <c r="AT8362" s="419"/>
      <c r="AU8362" s="419"/>
      <c r="AV8362" s="419"/>
      <c r="AX8362" s="419"/>
      <c r="AY8362" s="419"/>
      <c r="AZ8362" s="419"/>
      <c r="BB8362" s="419"/>
      <c r="BC8362" s="419"/>
      <c r="BD8362" s="419"/>
      <c r="BF8362" s="419"/>
      <c r="BG8362" s="419"/>
      <c r="BH8362" s="419"/>
      <c r="BJ8362" s="419"/>
      <c r="BK8362" s="419"/>
      <c r="BL8362" s="419"/>
      <c r="BN8362" s="419"/>
      <c r="BO8362" s="419"/>
      <c r="BP8362" s="419"/>
      <c r="BR8362" s="419"/>
      <c r="BS8362" s="419"/>
      <c r="BT8362" s="419"/>
      <c r="BV8362" s="419"/>
      <c r="BW8362" s="419"/>
      <c r="BX8362" s="397"/>
      <c r="BZ8362" s="449"/>
      <c r="CB8362" s="419"/>
      <c r="CC8362" s="419"/>
      <c r="CD8362" s="419"/>
      <c r="CF8362" s="419"/>
      <c r="CG8362" s="419"/>
      <c r="CH8362" s="419"/>
    </row>
    <row r="8363" spans="3:86" ht="21" thickBot="1">
      <c r="C8363" s="425"/>
      <c r="P8363" s="431"/>
      <c r="R8363" s="419"/>
      <c r="S8363" s="446"/>
      <c r="T8363" s="419"/>
      <c r="V8363" s="196"/>
      <c r="W8363" s="419"/>
      <c r="X8363" s="419"/>
      <c r="Z8363" s="419"/>
      <c r="AA8363" s="419"/>
      <c r="AB8363" s="419"/>
      <c r="AD8363" s="419"/>
      <c r="AE8363" s="419"/>
      <c r="AF8363" s="419"/>
      <c r="AH8363" s="419"/>
      <c r="AI8363" s="419"/>
      <c r="AJ8363" s="419"/>
      <c r="AL8363" s="419"/>
      <c r="AM8363" s="419"/>
      <c r="AN8363" s="403"/>
      <c r="AO8363" s="419"/>
      <c r="AP8363" s="419"/>
      <c r="AQ8363" s="419"/>
      <c r="AR8363" s="419"/>
      <c r="AS8363" s="419"/>
      <c r="AT8363" s="419"/>
      <c r="AU8363" s="419"/>
      <c r="AV8363" s="419"/>
      <c r="AX8363" s="419"/>
      <c r="AY8363" s="419"/>
      <c r="AZ8363" s="419"/>
      <c r="BB8363" s="419"/>
      <c r="BC8363" s="419"/>
      <c r="BD8363" s="419"/>
      <c r="BF8363" s="419"/>
      <c r="BG8363" s="419"/>
      <c r="BH8363" s="419"/>
      <c r="BJ8363" s="419"/>
      <c r="BK8363" s="419"/>
      <c r="BL8363" s="419"/>
      <c r="BN8363" s="419"/>
      <c r="BO8363" s="419"/>
      <c r="BP8363" s="419"/>
      <c r="BR8363" s="419"/>
      <c r="BS8363" s="419"/>
      <c r="BT8363" s="419"/>
      <c r="BV8363" s="419"/>
      <c r="BW8363" s="419"/>
      <c r="BX8363" s="397"/>
      <c r="BZ8363" s="449"/>
      <c r="CB8363" s="419"/>
      <c r="CC8363" s="419"/>
      <c r="CD8363" s="419"/>
      <c r="CF8363" s="419"/>
      <c r="CG8363" s="419"/>
      <c r="CH8363" s="419"/>
    </row>
    <row r="8364" spans="3:86" ht="21" thickBot="1">
      <c r="C8364" s="425"/>
      <c r="P8364" s="431"/>
      <c r="R8364" s="419"/>
      <c r="S8364" s="446"/>
      <c r="T8364" s="419"/>
      <c r="V8364" s="196"/>
      <c r="W8364" s="419"/>
      <c r="X8364" s="419"/>
      <c r="Z8364" s="419"/>
      <c r="AA8364" s="419"/>
      <c r="AB8364" s="419"/>
      <c r="AD8364" s="419"/>
      <c r="AE8364" s="419"/>
      <c r="AF8364" s="419"/>
      <c r="AH8364" s="419"/>
      <c r="AI8364" s="419"/>
      <c r="AJ8364" s="419"/>
      <c r="AL8364" s="419"/>
      <c r="AM8364" s="419"/>
      <c r="AN8364" s="403"/>
      <c r="AO8364" s="419"/>
      <c r="AP8364" s="419"/>
      <c r="AQ8364" s="419"/>
      <c r="AR8364" s="419"/>
      <c r="AS8364" s="419"/>
      <c r="AT8364" s="419"/>
      <c r="AU8364" s="419"/>
      <c r="AV8364" s="419"/>
      <c r="AX8364" s="419"/>
      <c r="AY8364" s="419"/>
      <c r="AZ8364" s="419"/>
      <c r="BB8364" s="419"/>
      <c r="BC8364" s="419"/>
      <c r="BD8364" s="419"/>
      <c r="BF8364" s="419"/>
      <c r="BG8364" s="419"/>
      <c r="BH8364" s="419"/>
      <c r="BJ8364" s="419"/>
      <c r="BK8364" s="419"/>
      <c r="BL8364" s="419"/>
      <c r="BN8364" s="419"/>
      <c r="BO8364" s="419"/>
      <c r="BP8364" s="419"/>
      <c r="BR8364" s="419"/>
      <c r="BS8364" s="419"/>
      <c r="BT8364" s="419"/>
      <c r="BV8364" s="419"/>
      <c r="BW8364" s="419"/>
      <c r="BX8364" s="397"/>
      <c r="BZ8364" s="449"/>
      <c r="CB8364" s="419"/>
      <c r="CC8364" s="419"/>
      <c r="CD8364" s="419"/>
      <c r="CF8364" s="419"/>
      <c r="CG8364" s="419"/>
      <c r="CH8364" s="419"/>
    </row>
    <row r="8365" spans="3:86" ht="21" thickBot="1">
      <c r="C8365" s="425"/>
      <c r="P8365" s="431"/>
      <c r="R8365" s="419"/>
      <c r="S8365" s="446"/>
      <c r="T8365" s="419"/>
      <c r="V8365" s="196"/>
      <c r="W8365" s="419"/>
      <c r="X8365" s="419"/>
      <c r="Z8365" s="419"/>
      <c r="AA8365" s="419"/>
      <c r="AB8365" s="419"/>
      <c r="AD8365" s="419"/>
      <c r="AE8365" s="419"/>
      <c r="AF8365" s="419"/>
      <c r="AH8365" s="419"/>
      <c r="AI8365" s="419"/>
      <c r="AJ8365" s="419"/>
      <c r="AL8365" s="419"/>
      <c r="AM8365" s="419"/>
      <c r="AN8365" s="403"/>
      <c r="AO8365" s="419"/>
      <c r="AP8365" s="419"/>
      <c r="AQ8365" s="419"/>
      <c r="AR8365" s="419"/>
      <c r="AS8365" s="419"/>
      <c r="AT8365" s="419"/>
      <c r="AU8365" s="419"/>
      <c r="AV8365" s="419"/>
      <c r="AX8365" s="419"/>
      <c r="AY8365" s="419"/>
      <c r="AZ8365" s="419"/>
      <c r="BB8365" s="419"/>
      <c r="BC8365" s="419"/>
      <c r="BD8365" s="419"/>
      <c r="BF8365" s="419"/>
      <c r="BG8365" s="419"/>
      <c r="BH8365" s="419"/>
      <c r="BJ8365" s="419"/>
      <c r="BK8365" s="419"/>
      <c r="BL8365" s="419"/>
      <c r="BN8365" s="419"/>
      <c r="BO8365" s="419"/>
      <c r="BP8365" s="419"/>
      <c r="BR8365" s="419"/>
      <c r="BS8365" s="419"/>
      <c r="BT8365" s="419"/>
      <c r="BV8365" s="419"/>
      <c r="BW8365" s="419"/>
      <c r="BX8365" s="397"/>
      <c r="BZ8365" s="449"/>
      <c r="CB8365" s="419"/>
      <c r="CC8365" s="419"/>
      <c r="CD8365" s="419"/>
      <c r="CF8365" s="419"/>
      <c r="CG8365" s="419"/>
      <c r="CH8365" s="419"/>
    </row>
    <row r="8366" spans="3:86" ht="21" thickBot="1">
      <c r="C8366" s="425"/>
      <c r="P8366" s="431"/>
      <c r="R8366" s="419"/>
      <c r="S8366" s="446"/>
      <c r="T8366" s="419"/>
      <c r="V8366" s="196"/>
      <c r="W8366" s="419"/>
      <c r="X8366" s="419"/>
      <c r="Z8366" s="419"/>
      <c r="AA8366" s="419"/>
      <c r="AB8366" s="419"/>
      <c r="AD8366" s="419"/>
      <c r="AE8366" s="419"/>
      <c r="AF8366" s="419"/>
      <c r="AH8366" s="419"/>
      <c r="AI8366" s="419"/>
      <c r="AJ8366" s="419"/>
      <c r="AL8366" s="419"/>
      <c r="AM8366" s="419"/>
      <c r="AN8366" s="403"/>
      <c r="AO8366" s="419"/>
      <c r="AP8366" s="419"/>
      <c r="AQ8366" s="419"/>
      <c r="AR8366" s="419"/>
      <c r="AS8366" s="419"/>
      <c r="AT8366" s="419"/>
      <c r="AU8366" s="419"/>
      <c r="AV8366" s="419"/>
      <c r="AX8366" s="419"/>
      <c r="AY8366" s="419"/>
      <c r="AZ8366" s="419"/>
      <c r="BB8366" s="419"/>
      <c r="BC8366" s="419"/>
      <c r="BD8366" s="419"/>
      <c r="BF8366" s="419"/>
      <c r="BG8366" s="419"/>
      <c r="BH8366" s="419"/>
      <c r="BJ8366" s="419"/>
      <c r="BK8366" s="419"/>
      <c r="BL8366" s="419"/>
      <c r="BN8366" s="419"/>
      <c r="BO8366" s="419"/>
      <c r="BP8366" s="419"/>
      <c r="BR8366" s="419"/>
      <c r="BS8366" s="419"/>
      <c r="BT8366" s="419"/>
      <c r="BV8366" s="419"/>
      <c r="BW8366" s="419"/>
      <c r="BX8366" s="397"/>
      <c r="BZ8366" s="449"/>
      <c r="CB8366" s="419"/>
      <c r="CC8366" s="419"/>
      <c r="CD8366" s="419"/>
      <c r="CF8366" s="419"/>
      <c r="CG8366" s="419"/>
      <c r="CH8366" s="419"/>
    </row>
    <row r="8367" spans="3:86" ht="21" thickBot="1">
      <c r="C8367" s="425"/>
      <c r="P8367" s="431"/>
      <c r="R8367" s="419"/>
      <c r="S8367" s="446"/>
      <c r="T8367" s="419"/>
      <c r="V8367" s="196"/>
      <c r="W8367" s="419"/>
      <c r="X8367" s="419"/>
      <c r="Z8367" s="419"/>
      <c r="AA8367" s="419"/>
      <c r="AB8367" s="419"/>
      <c r="AD8367" s="419"/>
      <c r="AE8367" s="419"/>
      <c r="AF8367" s="419"/>
      <c r="AH8367" s="419"/>
      <c r="AI8367" s="419"/>
      <c r="AJ8367" s="419"/>
      <c r="AL8367" s="419"/>
      <c r="AM8367" s="419"/>
      <c r="AN8367" s="403"/>
      <c r="AO8367" s="419"/>
      <c r="AP8367" s="419"/>
      <c r="AQ8367" s="419"/>
      <c r="AR8367" s="419"/>
      <c r="AS8367" s="419"/>
      <c r="AT8367" s="419"/>
      <c r="AU8367" s="419"/>
      <c r="AV8367" s="419"/>
      <c r="AX8367" s="419"/>
      <c r="AY8367" s="419"/>
      <c r="AZ8367" s="419"/>
      <c r="BB8367" s="419"/>
      <c r="BC8367" s="419"/>
      <c r="BD8367" s="419"/>
      <c r="BF8367" s="419"/>
      <c r="BG8367" s="419"/>
      <c r="BH8367" s="419"/>
      <c r="BJ8367" s="419"/>
      <c r="BK8367" s="419"/>
      <c r="BL8367" s="419"/>
      <c r="BN8367" s="419"/>
      <c r="BO8367" s="419"/>
      <c r="BP8367" s="419"/>
      <c r="BR8367" s="419"/>
      <c r="BS8367" s="419"/>
      <c r="BT8367" s="419"/>
      <c r="BV8367" s="419"/>
      <c r="BW8367" s="419"/>
      <c r="BX8367" s="397"/>
      <c r="BZ8367" s="449"/>
      <c r="CB8367" s="419"/>
      <c r="CC8367" s="419"/>
      <c r="CD8367" s="419"/>
      <c r="CF8367" s="419"/>
      <c r="CG8367" s="419"/>
      <c r="CH8367" s="419"/>
    </row>
    <row r="8368" spans="3:86" ht="21" thickBot="1">
      <c r="C8368" s="425"/>
      <c r="P8368" s="431"/>
      <c r="R8368" s="419"/>
      <c r="S8368" s="446"/>
      <c r="T8368" s="419"/>
      <c r="V8368" s="196"/>
      <c r="W8368" s="419"/>
      <c r="X8368" s="419"/>
      <c r="Z8368" s="419"/>
      <c r="AA8368" s="419"/>
      <c r="AB8368" s="419"/>
      <c r="AD8368" s="419"/>
      <c r="AE8368" s="419"/>
      <c r="AF8368" s="419"/>
      <c r="AH8368" s="419"/>
      <c r="AI8368" s="419"/>
      <c r="AJ8368" s="419"/>
      <c r="AL8368" s="419"/>
      <c r="AM8368" s="419"/>
      <c r="AN8368" s="403"/>
      <c r="AO8368" s="419"/>
      <c r="AP8368" s="419"/>
      <c r="AQ8368" s="419"/>
      <c r="AR8368" s="419"/>
      <c r="AS8368" s="419"/>
      <c r="AT8368" s="419"/>
      <c r="AU8368" s="419"/>
      <c r="AV8368" s="419"/>
      <c r="AX8368" s="419"/>
      <c r="AY8368" s="419"/>
      <c r="AZ8368" s="419"/>
      <c r="BB8368" s="419"/>
      <c r="BC8368" s="419"/>
      <c r="BD8368" s="419"/>
      <c r="BF8368" s="419"/>
      <c r="BG8368" s="419"/>
      <c r="BH8368" s="419"/>
      <c r="BJ8368" s="419"/>
      <c r="BK8368" s="419"/>
      <c r="BL8368" s="419"/>
      <c r="BN8368" s="419"/>
      <c r="BO8368" s="419"/>
      <c r="BP8368" s="419"/>
      <c r="BR8368" s="419"/>
      <c r="BS8368" s="419"/>
      <c r="BT8368" s="419"/>
      <c r="BV8368" s="419"/>
      <c r="BW8368" s="419"/>
      <c r="BX8368" s="397"/>
      <c r="BZ8368" s="449"/>
      <c r="CB8368" s="419"/>
      <c r="CC8368" s="419"/>
      <c r="CD8368" s="419"/>
      <c r="CF8368" s="419"/>
      <c r="CG8368" s="419"/>
      <c r="CH8368" s="419"/>
    </row>
    <row r="8369" spans="3:86" ht="21" thickBot="1">
      <c r="C8369" s="425"/>
      <c r="P8369" s="431"/>
      <c r="R8369" s="419"/>
      <c r="S8369" s="446"/>
      <c r="T8369" s="419"/>
      <c r="V8369" s="196"/>
      <c r="W8369" s="419"/>
      <c r="X8369" s="419"/>
      <c r="Z8369" s="419"/>
      <c r="AA8369" s="419"/>
      <c r="AB8369" s="419"/>
      <c r="AD8369" s="419"/>
      <c r="AE8369" s="419"/>
      <c r="AF8369" s="419"/>
      <c r="AH8369" s="419"/>
      <c r="AI8369" s="419"/>
      <c r="AJ8369" s="419"/>
      <c r="AL8369" s="419"/>
      <c r="AM8369" s="419"/>
      <c r="AN8369" s="403"/>
      <c r="AO8369" s="419"/>
      <c r="AP8369" s="419"/>
      <c r="AQ8369" s="419"/>
      <c r="AR8369" s="419"/>
      <c r="AS8369" s="419"/>
      <c r="AT8369" s="419"/>
      <c r="AU8369" s="419"/>
      <c r="AV8369" s="419"/>
      <c r="AX8369" s="419"/>
      <c r="AY8369" s="419"/>
      <c r="AZ8369" s="419"/>
      <c r="BB8369" s="419"/>
      <c r="BC8369" s="419"/>
      <c r="BD8369" s="419"/>
      <c r="BF8369" s="419"/>
      <c r="BG8369" s="419"/>
      <c r="BH8369" s="419"/>
      <c r="BJ8369" s="419"/>
      <c r="BK8369" s="419"/>
      <c r="BL8369" s="419"/>
      <c r="BN8369" s="419"/>
      <c r="BO8369" s="419"/>
      <c r="BP8369" s="419"/>
      <c r="BR8369" s="419"/>
      <c r="BS8369" s="419"/>
      <c r="BT8369" s="419"/>
      <c r="BV8369" s="419"/>
      <c r="BW8369" s="419"/>
      <c r="BX8369" s="397"/>
      <c r="BZ8369" s="449"/>
      <c r="CB8369" s="419"/>
      <c r="CC8369" s="419"/>
      <c r="CD8369" s="419"/>
      <c r="CF8369" s="419"/>
      <c r="CG8369" s="419"/>
      <c r="CH8369" s="419"/>
    </row>
    <row r="8370" spans="3:86" ht="21" thickBot="1">
      <c r="C8370" s="425"/>
      <c r="P8370" s="431"/>
      <c r="R8370" s="419"/>
      <c r="S8370" s="446"/>
      <c r="T8370" s="419"/>
      <c r="V8370" s="196"/>
      <c r="W8370" s="419"/>
      <c r="X8370" s="419"/>
      <c r="Z8370" s="419"/>
      <c r="AA8370" s="419"/>
      <c r="AB8370" s="419"/>
      <c r="AD8370" s="419"/>
      <c r="AE8370" s="419"/>
      <c r="AF8370" s="419"/>
      <c r="AH8370" s="419"/>
      <c r="AI8370" s="419"/>
      <c r="AJ8370" s="419"/>
      <c r="AL8370" s="419"/>
      <c r="AM8370" s="419"/>
      <c r="AN8370" s="403"/>
      <c r="AO8370" s="419"/>
      <c r="AP8370" s="419"/>
      <c r="AQ8370" s="419"/>
      <c r="AR8370" s="419"/>
      <c r="AS8370" s="419"/>
      <c r="AT8370" s="419"/>
      <c r="AU8370" s="419"/>
      <c r="AV8370" s="419"/>
      <c r="AX8370" s="419"/>
      <c r="AY8370" s="419"/>
      <c r="AZ8370" s="419"/>
      <c r="BB8370" s="419"/>
      <c r="BC8370" s="419"/>
      <c r="BD8370" s="419"/>
      <c r="BF8370" s="419"/>
      <c r="BG8370" s="419"/>
      <c r="BH8370" s="419"/>
      <c r="BJ8370" s="419"/>
      <c r="BK8370" s="419"/>
      <c r="BL8370" s="419"/>
      <c r="BN8370" s="419"/>
      <c r="BO8370" s="419"/>
      <c r="BP8370" s="419"/>
      <c r="BR8370" s="419"/>
      <c r="BS8370" s="419"/>
      <c r="BT8370" s="419"/>
      <c r="BV8370" s="419"/>
      <c r="BW8370" s="419"/>
      <c r="BX8370" s="397"/>
      <c r="BZ8370" s="449"/>
      <c r="CB8370" s="419"/>
      <c r="CC8370" s="419"/>
      <c r="CD8370" s="419"/>
      <c r="CF8370" s="419"/>
      <c r="CG8370" s="419"/>
      <c r="CH8370" s="419"/>
    </row>
    <row r="8371" spans="3:86" ht="21" thickBot="1">
      <c r="C8371" s="425"/>
      <c r="P8371" s="431"/>
      <c r="R8371" s="419"/>
      <c r="S8371" s="446"/>
      <c r="T8371" s="419"/>
      <c r="V8371" s="196"/>
      <c r="W8371" s="419"/>
      <c r="X8371" s="419"/>
      <c r="Z8371" s="419"/>
      <c r="AA8371" s="419"/>
      <c r="AB8371" s="419"/>
      <c r="AD8371" s="419"/>
      <c r="AE8371" s="419"/>
      <c r="AF8371" s="419"/>
      <c r="AH8371" s="419"/>
      <c r="AI8371" s="419"/>
      <c r="AJ8371" s="419"/>
      <c r="AL8371" s="419"/>
      <c r="AM8371" s="419"/>
      <c r="AN8371" s="403"/>
      <c r="AO8371" s="419"/>
      <c r="AP8371" s="419"/>
      <c r="AQ8371" s="419"/>
      <c r="AR8371" s="419"/>
      <c r="AS8371" s="419"/>
      <c r="AT8371" s="419"/>
      <c r="AU8371" s="419"/>
      <c r="AV8371" s="419"/>
      <c r="AX8371" s="419"/>
      <c r="AY8371" s="419"/>
      <c r="AZ8371" s="419"/>
      <c r="BB8371" s="419"/>
      <c r="BC8371" s="419"/>
      <c r="BD8371" s="419"/>
      <c r="BF8371" s="419"/>
      <c r="BG8371" s="419"/>
      <c r="BH8371" s="419"/>
      <c r="BJ8371" s="419"/>
      <c r="BK8371" s="419"/>
      <c r="BL8371" s="419"/>
      <c r="BN8371" s="419"/>
      <c r="BO8371" s="419"/>
      <c r="BP8371" s="419"/>
      <c r="BR8371" s="419"/>
      <c r="BS8371" s="419"/>
      <c r="BT8371" s="419"/>
      <c r="BV8371" s="419"/>
      <c r="BW8371" s="419"/>
      <c r="BX8371" s="397"/>
      <c r="BZ8371" s="449"/>
      <c r="CB8371" s="419"/>
      <c r="CC8371" s="419"/>
      <c r="CD8371" s="419"/>
      <c r="CF8371" s="419"/>
      <c r="CG8371" s="419"/>
      <c r="CH8371" s="419"/>
    </row>
    <row r="8372" spans="3:86" ht="21" thickBot="1">
      <c r="C8372" s="425"/>
      <c r="P8372" s="431"/>
      <c r="R8372" s="419"/>
      <c r="S8372" s="446"/>
      <c r="T8372" s="419"/>
      <c r="V8372" s="196"/>
      <c r="W8372" s="419"/>
      <c r="X8372" s="419"/>
      <c r="Z8372" s="419"/>
      <c r="AA8372" s="419"/>
      <c r="AB8372" s="419"/>
      <c r="AD8372" s="419"/>
      <c r="AE8372" s="419"/>
      <c r="AF8372" s="419"/>
      <c r="AH8372" s="419"/>
      <c r="AI8372" s="419"/>
      <c r="AJ8372" s="419"/>
      <c r="AL8372" s="419"/>
      <c r="AM8372" s="419"/>
      <c r="AN8372" s="403"/>
      <c r="AO8372" s="419"/>
      <c r="AP8372" s="419"/>
      <c r="AQ8372" s="419"/>
      <c r="AR8372" s="419"/>
      <c r="AS8372" s="419"/>
      <c r="AT8372" s="419"/>
      <c r="AU8372" s="419"/>
      <c r="AV8372" s="419"/>
      <c r="AX8372" s="419"/>
      <c r="AY8372" s="419"/>
      <c r="AZ8372" s="419"/>
      <c r="BB8372" s="419"/>
      <c r="BC8372" s="419"/>
      <c r="BD8372" s="419"/>
      <c r="BF8372" s="419"/>
      <c r="BG8372" s="419"/>
      <c r="BH8372" s="419"/>
      <c r="BJ8372" s="419"/>
      <c r="BK8372" s="419"/>
      <c r="BL8372" s="419"/>
      <c r="BN8372" s="419"/>
      <c r="BO8372" s="419"/>
      <c r="BP8372" s="419"/>
      <c r="BR8372" s="419"/>
      <c r="BS8372" s="419"/>
      <c r="BT8372" s="419"/>
      <c r="BV8372" s="419"/>
      <c r="BW8372" s="419"/>
      <c r="BX8372" s="397"/>
      <c r="BZ8372" s="449"/>
      <c r="CB8372" s="419"/>
      <c r="CC8372" s="419"/>
      <c r="CD8372" s="419"/>
      <c r="CF8372" s="419"/>
      <c r="CG8372" s="419"/>
      <c r="CH8372" s="419"/>
    </row>
    <row r="8373" spans="3:86" ht="21" thickBot="1">
      <c r="C8373" s="425"/>
      <c r="P8373" s="431"/>
      <c r="R8373" s="419"/>
      <c r="S8373" s="446"/>
      <c r="T8373" s="419"/>
      <c r="V8373" s="196"/>
      <c r="W8373" s="419"/>
      <c r="X8373" s="419"/>
      <c r="Z8373" s="419"/>
      <c r="AA8373" s="419"/>
      <c r="AB8373" s="419"/>
      <c r="AD8373" s="419"/>
      <c r="AE8373" s="419"/>
      <c r="AF8373" s="419"/>
      <c r="AH8373" s="419"/>
      <c r="AI8373" s="419"/>
      <c r="AJ8373" s="419"/>
      <c r="AL8373" s="419"/>
      <c r="AM8373" s="419"/>
      <c r="AN8373" s="403"/>
      <c r="AO8373" s="419"/>
      <c r="AP8373" s="419"/>
      <c r="AQ8373" s="419"/>
      <c r="AR8373" s="419"/>
      <c r="AS8373" s="419"/>
      <c r="AT8373" s="419"/>
      <c r="AU8373" s="419"/>
      <c r="AV8373" s="419"/>
      <c r="AX8373" s="419"/>
      <c r="AY8373" s="419"/>
      <c r="AZ8373" s="419"/>
      <c r="BB8373" s="419"/>
      <c r="BC8373" s="419"/>
      <c r="BD8373" s="419"/>
      <c r="BF8373" s="419"/>
      <c r="BG8373" s="419"/>
      <c r="BH8373" s="419"/>
      <c r="BJ8373" s="419"/>
      <c r="BK8373" s="419"/>
      <c r="BL8373" s="419"/>
      <c r="BN8373" s="419"/>
      <c r="BO8373" s="419"/>
      <c r="BP8373" s="419"/>
      <c r="BR8373" s="419"/>
      <c r="BS8373" s="419"/>
      <c r="BT8373" s="419"/>
      <c r="BV8373" s="419"/>
      <c r="BW8373" s="419"/>
      <c r="BX8373" s="397"/>
      <c r="BZ8373" s="449"/>
      <c r="CB8373" s="419"/>
      <c r="CC8373" s="419"/>
      <c r="CD8373" s="419"/>
      <c r="CF8373" s="419"/>
      <c r="CG8373" s="419"/>
      <c r="CH8373" s="419"/>
    </row>
    <row r="8374" spans="3:86" ht="21" thickBot="1">
      <c r="C8374" s="425"/>
      <c r="P8374" s="431"/>
      <c r="R8374" s="419"/>
      <c r="S8374" s="446"/>
      <c r="T8374" s="419"/>
      <c r="V8374" s="196"/>
      <c r="W8374" s="419"/>
      <c r="X8374" s="419"/>
      <c r="Z8374" s="419"/>
      <c r="AA8374" s="419"/>
      <c r="AB8374" s="419"/>
      <c r="AD8374" s="419"/>
      <c r="AE8374" s="419"/>
      <c r="AF8374" s="419"/>
      <c r="AH8374" s="419"/>
      <c r="AI8374" s="419"/>
      <c r="AJ8374" s="419"/>
      <c r="AL8374" s="419"/>
      <c r="AM8374" s="419"/>
      <c r="AN8374" s="403"/>
      <c r="AO8374" s="419"/>
      <c r="AP8374" s="419"/>
      <c r="AQ8374" s="419"/>
      <c r="AR8374" s="419"/>
      <c r="AS8374" s="419"/>
      <c r="AT8374" s="419"/>
      <c r="AU8374" s="419"/>
      <c r="AV8374" s="419"/>
      <c r="AX8374" s="419"/>
      <c r="AY8374" s="419"/>
      <c r="AZ8374" s="419"/>
      <c r="BB8374" s="419"/>
      <c r="BC8374" s="419"/>
      <c r="BD8374" s="419"/>
      <c r="BF8374" s="419"/>
      <c r="BG8374" s="419"/>
      <c r="BH8374" s="419"/>
      <c r="BJ8374" s="419"/>
      <c r="BK8374" s="419"/>
      <c r="BL8374" s="419"/>
      <c r="BN8374" s="419"/>
      <c r="BO8374" s="419"/>
      <c r="BP8374" s="419"/>
      <c r="BR8374" s="419"/>
      <c r="BS8374" s="419"/>
      <c r="BT8374" s="419"/>
      <c r="BV8374" s="419"/>
      <c r="BW8374" s="419"/>
      <c r="BX8374" s="397"/>
      <c r="BZ8374" s="449"/>
      <c r="CB8374" s="419"/>
      <c r="CC8374" s="419"/>
      <c r="CD8374" s="419"/>
      <c r="CF8374" s="419"/>
      <c r="CG8374" s="419"/>
      <c r="CH8374" s="419"/>
    </row>
    <row r="8375" spans="3:86" ht="21" thickBot="1">
      <c r="C8375" s="425"/>
      <c r="P8375" s="431"/>
      <c r="R8375" s="419"/>
      <c r="S8375" s="446"/>
      <c r="T8375" s="419"/>
      <c r="V8375" s="196"/>
      <c r="W8375" s="419"/>
      <c r="X8375" s="419"/>
      <c r="Z8375" s="419"/>
      <c r="AA8375" s="419"/>
      <c r="AB8375" s="419"/>
      <c r="AD8375" s="419"/>
      <c r="AE8375" s="419"/>
      <c r="AF8375" s="419"/>
      <c r="AH8375" s="419"/>
      <c r="AI8375" s="419"/>
      <c r="AJ8375" s="419"/>
      <c r="AL8375" s="419"/>
      <c r="AM8375" s="419"/>
      <c r="AN8375" s="403"/>
      <c r="AO8375" s="419"/>
      <c r="AP8375" s="419"/>
      <c r="AQ8375" s="419"/>
      <c r="AR8375" s="419"/>
      <c r="AS8375" s="419"/>
      <c r="AT8375" s="419"/>
      <c r="AU8375" s="419"/>
      <c r="AV8375" s="419"/>
      <c r="AX8375" s="419"/>
      <c r="AY8375" s="419"/>
      <c r="AZ8375" s="419"/>
      <c r="BB8375" s="419"/>
      <c r="BC8375" s="419"/>
      <c r="BD8375" s="419"/>
      <c r="BF8375" s="419"/>
      <c r="BG8375" s="419"/>
      <c r="BH8375" s="419"/>
      <c r="BJ8375" s="419"/>
      <c r="BK8375" s="419"/>
      <c r="BL8375" s="419"/>
      <c r="BN8375" s="419"/>
      <c r="BO8375" s="419"/>
      <c r="BP8375" s="419"/>
      <c r="BR8375" s="419"/>
      <c r="BS8375" s="419"/>
      <c r="BT8375" s="419"/>
      <c r="BV8375" s="419"/>
      <c r="BW8375" s="419"/>
      <c r="BX8375" s="397"/>
      <c r="BZ8375" s="449"/>
      <c r="CB8375" s="419"/>
      <c r="CC8375" s="419"/>
      <c r="CD8375" s="419"/>
      <c r="CF8375" s="419"/>
      <c r="CG8375" s="419"/>
      <c r="CH8375" s="419"/>
    </row>
    <row r="8376" spans="3:86" ht="21" thickBot="1">
      <c r="C8376" s="425"/>
      <c r="P8376" s="431"/>
      <c r="R8376" s="419"/>
      <c r="S8376" s="446"/>
      <c r="T8376" s="419"/>
      <c r="V8376" s="196"/>
      <c r="W8376" s="419"/>
      <c r="X8376" s="419"/>
      <c r="Z8376" s="419"/>
      <c r="AA8376" s="419"/>
      <c r="AB8376" s="419"/>
      <c r="AD8376" s="419"/>
      <c r="AE8376" s="419"/>
      <c r="AF8376" s="419"/>
      <c r="AH8376" s="419"/>
      <c r="AI8376" s="419"/>
      <c r="AJ8376" s="419"/>
      <c r="AL8376" s="419"/>
      <c r="AM8376" s="419"/>
      <c r="AN8376" s="403"/>
      <c r="AO8376" s="419"/>
      <c r="AP8376" s="419"/>
      <c r="AQ8376" s="419"/>
      <c r="AR8376" s="419"/>
      <c r="AS8376" s="419"/>
      <c r="AT8376" s="419"/>
      <c r="AU8376" s="419"/>
      <c r="AV8376" s="419"/>
      <c r="AX8376" s="419"/>
      <c r="AY8376" s="419"/>
      <c r="AZ8376" s="419"/>
      <c r="BB8376" s="419"/>
      <c r="BC8376" s="419"/>
      <c r="BD8376" s="419"/>
      <c r="BF8376" s="419"/>
      <c r="BG8376" s="419"/>
      <c r="BH8376" s="419"/>
      <c r="BJ8376" s="419"/>
      <c r="BK8376" s="419"/>
      <c r="BL8376" s="419"/>
      <c r="BN8376" s="419"/>
      <c r="BO8376" s="419"/>
      <c r="BP8376" s="419"/>
      <c r="BR8376" s="419"/>
      <c r="BS8376" s="419"/>
      <c r="BT8376" s="419"/>
      <c r="BV8376" s="419"/>
      <c r="BW8376" s="419"/>
      <c r="BX8376" s="397"/>
      <c r="BZ8376" s="449"/>
      <c r="CB8376" s="419"/>
      <c r="CC8376" s="419"/>
      <c r="CD8376" s="419"/>
      <c r="CF8376" s="419"/>
      <c r="CG8376" s="419"/>
      <c r="CH8376" s="419"/>
    </row>
    <row r="8377" spans="3:86" ht="21" thickBot="1">
      <c r="C8377" s="425"/>
      <c r="P8377" s="431"/>
      <c r="R8377" s="419"/>
      <c r="S8377" s="446"/>
      <c r="T8377" s="419"/>
      <c r="V8377" s="196"/>
      <c r="W8377" s="419"/>
      <c r="X8377" s="419"/>
      <c r="Z8377" s="419"/>
      <c r="AA8377" s="419"/>
      <c r="AB8377" s="419"/>
      <c r="AD8377" s="419"/>
      <c r="AE8377" s="419"/>
      <c r="AF8377" s="419"/>
      <c r="AH8377" s="419"/>
      <c r="AI8377" s="419"/>
      <c r="AJ8377" s="419"/>
      <c r="AL8377" s="419"/>
      <c r="AM8377" s="419"/>
      <c r="AN8377" s="403"/>
      <c r="AO8377" s="419"/>
      <c r="AP8377" s="419"/>
      <c r="AQ8377" s="419"/>
      <c r="AR8377" s="419"/>
      <c r="AS8377" s="419"/>
      <c r="AT8377" s="419"/>
      <c r="AU8377" s="419"/>
      <c r="AV8377" s="419"/>
      <c r="AX8377" s="419"/>
      <c r="AY8377" s="419"/>
      <c r="AZ8377" s="419"/>
      <c r="BB8377" s="419"/>
      <c r="BC8377" s="419"/>
      <c r="BD8377" s="419"/>
      <c r="BF8377" s="419"/>
      <c r="BG8377" s="419"/>
      <c r="BH8377" s="419"/>
      <c r="BJ8377" s="419"/>
      <c r="BK8377" s="419"/>
      <c r="BL8377" s="419"/>
      <c r="BN8377" s="419"/>
      <c r="BO8377" s="419"/>
      <c r="BP8377" s="419"/>
      <c r="BR8377" s="419"/>
      <c r="BS8377" s="419"/>
      <c r="BT8377" s="419"/>
      <c r="BV8377" s="419"/>
      <c r="BW8377" s="419"/>
      <c r="BX8377" s="397"/>
      <c r="BZ8377" s="449"/>
      <c r="CB8377" s="419"/>
      <c r="CC8377" s="419"/>
      <c r="CD8377" s="419"/>
      <c r="CF8377" s="419"/>
      <c r="CG8377" s="419"/>
      <c r="CH8377" s="419"/>
    </row>
    <row r="8378" spans="3:86" ht="21" thickBot="1">
      <c r="C8378" s="425"/>
      <c r="P8378" s="431"/>
      <c r="R8378" s="419"/>
      <c r="S8378" s="446"/>
      <c r="T8378" s="419"/>
      <c r="V8378" s="196"/>
      <c r="W8378" s="419"/>
      <c r="X8378" s="419"/>
      <c r="Z8378" s="419"/>
      <c r="AA8378" s="419"/>
      <c r="AB8378" s="419"/>
      <c r="AD8378" s="419"/>
      <c r="AE8378" s="419"/>
      <c r="AF8378" s="419"/>
      <c r="AH8378" s="419"/>
      <c r="AI8378" s="419"/>
      <c r="AJ8378" s="419"/>
      <c r="AL8378" s="419"/>
      <c r="AM8378" s="419"/>
      <c r="AN8378" s="403"/>
      <c r="AO8378" s="419"/>
      <c r="AP8378" s="419"/>
      <c r="AQ8378" s="419"/>
      <c r="AR8378" s="419"/>
      <c r="AS8378" s="419"/>
      <c r="AT8378" s="419"/>
      <c r="AU8378" s="419"/>
      <c r="AV8378" s="419"/>
      <c r="AX8378" s="419"/>
      <c r="AY8378" s="419"/>
      <c r="AZ8378" s="419"/>
      <c r="BB8378" s="419"/>
      <c r="BC8378" s="419"/>
      <c r="BD8378" s="419"/>
      <c r="BF8378" s="419"/>
      <c r="BG8378" s="419"/>
      <c r="BH8378" s="419"/>
      <c r="BJ8378" s="419"/>
      <c r="BK8378" s="419"/>
      <c r="BL8378" s="419"/>
      <c r="BN8378" s="419"/>
      <c r="BO8378" s="419"/>
      <c r="BP8378" s="419"/>
      <c r="BR8378" s="419"/>
      <c r="BS8378" s="419"/>
      <c r="BT8378" s="419"/>
      <c r="BV8378" s="419"/>
      <c r="BW8378" s="419"/>
      <c r="BX8378" s="397"/>
      <c r="BZ8378" s="449"/>
      <c r="CB8378" s="419"/>
      <c r="CC8378" s="419"/>
      <c r="CD8378" s="419"/>
      <c r="CF8378" s="419"/>
      <c r="CG8378" s="419"/>
      <c r="CH8378" s="419"/>
    </row>
    <row r="8379" spans="3:86" ht="21" thickBot="1">
      <c r="C8379" s="425"/>
      <c r="P8379" s="431"/>
      <c r="R8379" s="419"/>
      <c r="S8379" s="446"/>
      <c r="T8379" s="419"/>
      <c r="V8379" s="196"/>
      <c r="W8379" s="419"/>
      <c r="X8379" s="419"/>
      <c r="Z8379" s="419"/>
      <c r="AA8379" s="419"/>
      <c r="AB8379" s="419"/>
      <c r="AD8379" s="419"/>
      <c r="AE8379" s="419"/>
      <c r="AF8379" s="419"/>
      <c r="AH8379" s="419"/>
      <c r="AI8379" s="419"/>
      <c r="AJ8379" s="419"/>
      <c r="AL8379" s="419"/>
      <c r="AM8379" s="419"/>
      <c r="AN8379" s="403"/>
      <c r="AO8379" s="419"/>
      <c r="AP8379" s="419"/>
      <c r="AQ8379" s="419"/>
      <c r="AR8379" s="419"/>
      <c r="AS8379" s="419"/>
      <c r="AT8379" s="419"/>
      <c r="AU8379" s="419"/>
      <c r="AV8379" s="419"/>
      <c r="AX8379" s="419"/>
      <c r="AY8379" s="419"/>
      <c r="AZ8379" s="419"/>
      <c r="BB8379" s="419"/>
      <c r="BC8379" s="419"/>
      <c r="BD8379" s="419"/>
      <c r="BF8379" s="419"/>
      <c r="BG8379" s="419"/>
      <c r="BH8379" s="419"/>
      <c r="BJ8379" s="419"/>
      <c r="BK8379" s="419"/>
      <c r="BL8379" s="419"/>
      <c r="BN8379" s="419"/>
      <c r="BO8379" s="419"/>
      <c r="BP8379" s="419"/>
      <c r="BR8379" s="419"/>
      <c r="BS8379" s="419"/>
      <c r="BT8379" s="419"/>
      <c r="BV8379" s="419"/>
      <c r="BW8379" s="419"/>
      <c r="BX8379" s="397"/>
      <c r="BZ8379" s="449"/>
      <c r="CB8379" s="419"/>
      <c r="CC8379" s="419"/>
      <c r="CD8379" s="419"/>
      <c r="CF8379" s="419"/>
      <c r="CG8379" s="419"/>
      <c r="CH8379" s="419"/>
    </row>
    <row r="8380" spans="3:86" ht="21" thickBot="1">
      <c r="C8380" s="425"/>
      <c r="P8380" s="431"/>
      <c r="R8380" s="419"/>
      <c r="S8380" s="446"/>
      <c r="T8380" s="419"/>
      <c r="V8380" s="196"/>
      <c r="W8380" s="419"/>
      <c r="X8380" s="419"/>
      <c r="Z8380" s="419"/>
      <c r="AA8380" s="419"/>
      <c r="AB8380" s="419"/>
      <c r="AD8380" s="419"/>
      <c r="AE8380" s="419"/>
      <c r="AF8380" s="419"/>
      <c r="AH8380" s="419"/>
      <c r="AI8380" s="419"/>
      <c r="AJ8380" s="419"/>
      <c r="AL8380" s="419"/>
      <c r="AM8380" s="419"/>
      <c r="AN8380" s="403"/>
      <c r="AO8380" s="419"/>
      <c r="AP8380" s="419"/>
      <c r="AQ8380" s="419"/>
      <c r="AR8380" s="419"/>
      <c r="AS8380" s="419"/>
      <c r="AT8380" s="419"/>
      <c r="AU8380" s="419"/>
      <c r="AV8380" s="419"/>
      <c r="AX8380" s="419"/>
      <c r="AY8380" s="419"/>
      <c r="AZ8380" s="419"/>
      <c r="BB8380" s="419"/>
      <c r="BC8380" s="419"/>
      <c r="BD8380" s="419"/>
      <c r="BF8380" s="419"/>
      <c r="BG8380" s="419"/>
      <c r="BH8380" s="419"/>
      <c r="BJ8380" s="419"/>
      <c r="BK8380" s="419"/>
      <c r="BL8380" s="419"/>
      <c r="BN8380" s="419"/>
      <c r="BO8380" s="419"/>
      <c r="BP8380" s="419"/>
      <c r="BR8380" s="419"/>
      <c r="BS8380" s="419"/>
      <c r="BT8380" s="419"/>
      <c r="BV8380" s="419"/>
      <c r="BW8380" s="419"/>
      <c r="BX8380" s="397"/>
      <c r="BZ8380" s="449"/>
      <c r="CB8380" s="419"/>
      <c r="CC8380" s="419"/>
      <c r="CD8380" s="419"/>
      <c r="CF8380" s="419"/>
      <c r="CG8380" s="419"/>
      <c r="CH8380" s="419"/>
    </row>
    <row r="8381" spans="3:86" ht="21" thickBot="1">
      <c r="C8381" s="425"/>
      <c r="P8381" s="431"/>
      <c r="R8381" s="419"/>
      <c r="S8381" s="446"/>
      <c r="T8381" s="419"/>
      <c r="V8381" s="196"/>
      <c r="W8381" s="419"/>
      <c r="X8381" s="419"/>
      <c r="Z8381" s="419"/>
      <c r="AA8381" s="419"/>
      <c r="AB8381" s="419"/>
      <c r="AD8381" s="419"/>
      <c r="AE8381" s="419"/>
      <c r="AF8381" s="419"/>
      <c r="AH8381" s="419"/>
      <c r="AI8381" s="419"/>
      <c r="AJ8381" s="419"/>
      <c r="AL8381" s="419"/>
      <c r="AM8381" s="419"/>
      <c r="AN8381" s="403"/>
      <c r="AO8381" s="419"/>
      <c r="AP8381" s="419"/>
      <c r="AQ8381" s="419"/>
      <c r="AR8381" s="419"/>
      <c r="AS8381" s="419"/>
      <c r="AT8381" s="419"/>
      <c r="AU8381" s="419"/>
      <c r="AV8381" s="419"/>
      <c r="AX8381" s="419"/>
      <c r="AY8381" s="419"/>
      <c r="AZ8381" s="419"/>
      <c r="BB8381" s="419"/>
      <c r="BC8381" s="419"/>
      <c r="BD8381" s="419"/>
      <c r="BF8381" s="419"/>
      <c r="BG8381" s="419"/>
      <c r="BH8381" s="419"/>
      <c r="BJ8381" s="419"/>
      <c r="BK8381" s="419"/>
      <c r="BL8381" s="419"/>
      <c r="BN8381" s="419"/>
      <c r="BO8381" s="419"/>
      <c r="BP8381" s="419"/>
      <c r="BR8381" s="419"/>
      <c r="BS8381" s="419"/>
      <c r="BT8381" s="419"/>
      <c r="BV8381" s="419"/>
      <c r="BW8381" s="419"/>
      <c r="BX8381" s="397"/>
      <c r="BZ8381" s="449"/>
      <c r="CB8381" s="419"/>
      <c r="CC8381" s="419"/>
      <c r="CD8381" s="419"/>
      <c r="CF8381" s="419"/>
      <c r="CG8381" s="419"/>
      <c r="CH8381" s="419"/>
    </row>
    <row r="8382" spans="3:86" ht="21" thickBot="1">
      <c r="C8382" s="425"/>
      <c r="P8382" s="431"/>
      <c r="R8382" s="419"/>
      <c r="S8382" s="446"/>
      <c r="T8382" s="419"/>
      <c r="V8382" s="196"/>
      <c r="W8382" s="419"/>
      <c r="X8382" s="419"/>
      <c r="Z8382" s="419"/>
      <c r="AA8382" s="419"/>
      <c r="AB8382" s="419"/>
      <c r="AD8382" s="419"/>
      <c r="AE8382" s="419"/>
      <c r="AF8382" s="419"/>
      <c r="AH8382" s="419"/>
      <c r="AI8382" s="419"/>
      <c r="AJ8382" s="419"/>
      <c r="AL8382" s="419"/>
      <c r="AM8382" s="419"/>
      <c r="AN8382" s="403"/>
      <c r="AO8382" s="419"/>
      <c r="AP8382" s="419"/>
      <c r="AQ8382" s="419"/>
      <c r="AR8382" s="419"/>
      <c r="AS8382" s="419"/>
      <c r="AT8382" s="419"/>
      <c r="AU8382" s="419"/>
      <c r="AV8382" s="419"/>
      <c r="AX8382" s="419"/>
      <c r="AY8382" s="419"/>
      <c r="AZ8382" s="419"/>
      <c r="BB8382" s="419"/>
      <c r="BC8382" s="419"/>
      <c r="BD8382" s="419"/>
      <c r="BF8382" s="419"/>
      <c r="BG8382" s="419"/>
      <c r="BH8382" s="419"/>
      <c r="BJ8382" s="419"/>
      <c r="BK8382" s="419"/>
      <c r="BL8382" s="419"/>
      <c r="BN8382" s="419"/>
      <c r="BO8382" s="419"/>
      <c r="BP8382" s="419"/>
      <c r="BR8382" s="419"/>
      <c r="BS8382" s="419"/>
      <c r="BT8382" s="419"/>
      <c r="BV8382" s="419"/>
      <c r="BW8382" s="419"/>
      <c r="BX8382" s="397"/>
      <c r="BZ8382" s="449"/>
      <c r="CB8382" s="419"/>
      <c r="CC8382" s="419"/>
      <c r="CD8382" s="419"/>
      <c r="CF8382" s="419"/>
      <c r="CG8382" s="419"/>
      <c r="CH8382" s="419"/>
    </row>
    <row r="8383" spans="3:86" ht="21" thickBot="1">
      <c r="C8383" s="425"/>
      <c r="P8383" s="431"/>
      <c r="R8383" s="419"/>
      <c r="S8383" s="446"/>
      <c r="T8383" s="419"/>
      <c r="V8383" s="196"/>
      <c r="W8383" s="419"/>
      <c r="X8383" s="419"/>
      <c r="Z8383" s="419"/>
      <c r="AA8383" s="419"/>
      <c r="AB8383" s="419"/>
      <c r="AD8383" s="419"/>
      <c r="AE8383" s="419"/>
      <c r="AF8383" s="419"/>
      <c r="AH8383" s="419"/>
      <c r="AI8383" s="419"/>
      <c r="AJ8383" s="419"/>
      <c r="AL8383" s="419"/>
      <c r="AM8383" s="419"/>
      <c r="AN8383" s="403"/>
      <c r="AO8383" s="419"/>
      <c r="AP8383" s="419"/>
      <c r="AQ8383" s="419"/>
      <c r="AR8383" s="419"/>
      <c r="AS8383" s="419"/>
      <c r="AT8383" s="419"/>
      <c r="AU8383" s="419"/>
      <c r="AV8383" s="419"/>
      <c r="AX8383" s="419"/>
      <c r="AY8383" s="419"/>
      <c r="AZ8383" s="419"/>
      <c r="BB8383" s="419"/>
      <c r="BC8383" s="419"/>
      <c r="BD8383" s="419"/>
      <c r="BF8383" s="419"/>
      <c r="BG8383" s="419"/>
      <c r="BH8383" s="419"/>
      <c r="BJ8383" s="419"/>
      <c r="BK8383" s="419"/>
      <c r="BL8383" s="419"/>
      <c r="BN8383" s="419"/>
      <c r="BO8383" s="419"/>
      <c r="BP8383" s="419"/>
      <c r="BR8383" s="419"/>
      <c r="BS8383" s="419"/>
      <c r="BT8383" s="419"/>
      <c r="BV8383" s="419"/>
      <c r="BW8383" s="419"/>
      <c r="BX8383" s="397"/>
      <c r="BZ8383" s="449"/>
      <c r="CB8383" s="419"/>
      <c r="CC8383" s="419"/>
      <c r="CD8383" s="419"/>
      <c r="CF8383" s="419"/>
      <c r="CG8383" s="419"/>
      <c r="CH8383" s="419"/>
    </row>
    <row r="8384" spans="3:86" ht="21" thickBot="1">
      <c r="C8384" s="425"/>
      <c r="P8384" s="431"/>
      <c r="R8384" s="419"/>
      <c r="S8384" s="446"/>
      <c r="T8384" s="419"/>
      <c r="V8384" s="196"/>
      <c r="W8384" s="419"/>
      <c r="X8384" s="419"/>
      <c r="Z8384" s="419"/>
      <c r="AA8384" s="419"/>
      <c r="AB8384" s="419"/>
      <c r="AD8384" s="419"/>
      <c r="AE8384" s="419"/>
      <c r="AF8384" s="419"/>
      <c r="AH8384" s="419"/>
      <c r="AI8384" s="419"/>
      <c r="AJ8384" s="419"/>
      <c r="AL8384" s="419"/>
      <c r="AM8384" s="419"/>
      <c r="AN8384" s="403"/>
      <c r="AO8384" s="419"/>
      <c r="AP8384" s="419"/>
      <c r="AQ8384" s="419"/>
      <c r="AR8384" s="419"/>
      <c r="AS8384" s="419"/>
      <c r="AT8384" s="419"/>
      <c r="AU8384" s="419"/>
      <c r="AV8384" s="419"/>
      <c r="AX8384" s="419"/>
      <c r="AY8384" s="419"/>
      <c r="AZ8384" s="419"/>
      <c r="BB8384" s="419"/>
      <c r="BC8384" s="419"/>
      <c r="BD8384" s="419"/>
      <c r="BF8384" s="419"/>
      <c r="BG8384" s="419"/>
      <c r="BH8384" s="419"/>
      <c r="BJ8384" s="419"/>
      <c r="BK8384" s="419"/>
      <c r="BL8384" s="419"/>
      <c r="BN8384" s="419"/>
      <c r="BO8384" s="419"/>
      <c r="BP8384" s="419"/>
      <c r="BR8384" s="419"/>
      <c r="BS8384" s="419"/>
      <c r="BT8384" s="419"/>
      <c r="BV8384" s="419"/>
      <c r="BW8384" s="419"/>
      <c r="BX8384" s="397"/>
      <c r="BZ8384" s="449"/>
      <c r="CB8384" s="419"/>
      <c r="CC8384" s="419"/>
      <c r="CD8384" s="419"/>
      <c r="CF8384" s="419"/>
      <c r="CG8384" s="419"/>
      <c r="CH8384" s="419"/>
    </row>
    <row r="8385" spans="3:86" ht="21" thickBot="1">
      <c r="C8385" s="425"/>
      <c r="P8385" s="431"/>
      <c r="R8385" s="419"/>
      <c r="S8385" s="446"/>
      <c r="T8385" s="419"/>
      <c r="V8385" s="196"/>
      <c r="W8385" s="419"/>
      <c r="X8385" s="419"/>
      <c r="Z8385" s="419"/>
      <c r="AA8385" s="419"/>
      <c r="AB8385" s="419"/>
      <c r="AD8385" s="419"/>
      <c r="AE8385" s="419"/>
      <c r="AF8385" s="419"/>
      <c r="AH8385" s="419"/>
      <c r="AI8385" s="419"/>
      <c r="AJ8385" s="419"/>
      <c r="AL8385" s="419"/>
      <c r="AM8385" s="419"/>
      <c r="AN8385" s="403"/>
      <c r="AO8385" s="419"/>
      <c r="AP8385" s="419"/>
      <c r="AQ8385" s="419"/>
      <c r="AR8385" s="419"/>
      <c r="AS8385" s="419"/>
      <c r="AT8385" s="419"/>
      <c r="AU8385" s="419"/>
      <c r="AV8385" s="419"/>
      <c r="AX8385" s="419"/>
      <c r="AY8385" s="419"/>
      <c r="AZ8385" s="419"/>
      <c r="BB8385" s="419"/>
      <c r="BC8385" s="419"/>
      <c r="BD8385" s="419"/>
      <c r="BF8385" s="419"/>
      <c r="BG8385" s="419"/>
      <c r="BH8385" s="419"/>
      <c r="BJ8385" s="419"/>
      <c r="BK8385" s="419"/>
      <c r="BL8385" s="419"/>
      <c r="BN8385" s="419"/>
      <c r="BO8385" s="419"/>
      <c r="BP8385" s="419"/>
      <c r="BR8385" s="419"/>
      <c r="BS8385" s="419"/>
      <c r="BT8385" s="419"/>
      <c r="BV8385" s="419"/>
      <c r="BW8385" s="419"/>
      <c r="BX8385" s="397"/>
      <c r="BZ8385" s="449"/>
      <c r="CB8385" s="419"/>
      <c r="CC8385" s="419"/>
      <c r="CD8385" s="419"/>
      <c r="CF8385" s="419"/>
      <c r="CG8385" s="419"/>
      <c r="CH8385" s="419"/>
    </row>
    <row r="8386" spans="3:86" ht="21" thickBot="1">
      <c r="C8386" s="425"/>
      <c r="P8386" s="431"/>
      <c r="R8386" s="419"/>
      <c r="S8386" s="446"/>
      <c r="T8386" s="419"/>
      <c r="V8386" s="196"/>
      <c r="W8386" s="419"/>
      <c r="X8386" s="419"/>
      <c r="Z8386" s="419"/>
      <c r="AA8386" s="419"/>
      <c r="AB8386" s="419"/>
      <c r="AD8386" s="419"/>
      <c r="AE8386" s="419"/>
      <c r="AF8386" s="419"/>
      <c r="AH8386" s="419"/>
      <c r="AI8386" s="419"/>
      <c r="AJ8386" s="419"/>
      <c r="AL8386" s="419"/>
      <c r="AM8386" s="419"/>
      <c r="AN8386" s="403"/>
      <c r="AO8386" s="419"/>
      <c r="AP8386" s="419"/>
      <c r="AQ8386" s="419"/>
      <c r="AR8386" s="419"/>
      <c r="AS8386" s="419"/>
      <c r="AT8386" s="419"/>
      <c r="AU8386" s="419"/>
      <c r="AV8386" s="419"/>
      <c r="AX8386" s="419"/>
      <c r="AY8386" s="419"/>
      <c r="AZ8386" s="419"/>
      <c r="BB8386" s="419"/>
      <c r="BC8386" s="419"/>
      <c r="BD8386" s="419"/>
      <c r="BF8386" s="419"/>
      <c r="BG8386" s="419"/>
      <c r="BH8386" s="419"/>
      <c r="BJ8386" s="419"/>
      <c r="BK8386" s="419"/>
      <c r="BL8386" s="419"/>
      <c r="BN8386" s="419"/>
      <c r="BO8386" s="419"/>
      <c r="BP8386" s="419"/>
      <c r="BR8386" s="419"/>
      <c r="BS8386" s="419"/>
      <c r="BT8386" s="419"/>
      <c r="BV8386" s="419"/>
      <c r="BW8386" s="419"/>
      <c r="BX8386" s="397"/>
      <c r="BZ8386" s="449"/>
      <c r="CB8386" s="419"/>
      <c r="CC8386" s="419"/>
      <c r="CD8386" s="419"/>
      <c r="CF8386" s="419"/>
      <c r="CG8386" s="419"/>
      <c r="CH8386" s="419"/>
    </row>
    <row r="8387" spans="3:86" ht="21" thickBot="1">
      <c r="C8387" s="425"/>
      <c r="P8387" s="431"/>
      <c r="R8387" s="419"/>
      <c r="S8387" s="446"/>
      <c r="T8387" s="419"/>
      <c r="V8387" s="196"/>
      <c r="W8387" s="419"/>
      <c r="X8387" s="419"/>
      <c r="Z8387" s="419"/>
      <c r="AA8387" s="419"/>
      <c r="AB8387" s="419"/>
      <c r="AD8387" s="419"/>
      <c r="AE8387" s="419"/>
      <c r="AF8387" s="419"/>
      <c r="AH8387" s="419"/>
      <c r="AI8387" s="419"/>
      <c r="AJ8387" s="419"/>
      <c r="AL8387" s="419"/>
      <c r="AM8387" s="419"/>
      <c r="AN8387" s="403"/>
      <c r="AO8387" s="419"/>
      <c r="AP8387" s="419"/>
      <c r="AQ8387" s="419"/>
      <c r="AR8387" s="419"/>
      <c r="AS8387" s="419"/>
      <c r="AT8387" s="419"/>
      <c r="AU8387" s="419"/>
      <c r="AV8387" s="419"/>
      <c r="AX8387" s="419"/>
      <c r="AY8387" s="419"/>
      <c r="AZ8387" s="419"/>
      <c r="BB8387" s="419"/>
      <c r="BC8387" s="419"/>
      <c r="BD8387" s="419"/>
      <c r="BF8387" s="419"/>
      <c r="BG8387" s="419"/>
      <c r="BH8387" s="419"/>
      <c r="BJ8387" s="419"/>
      <c r="BK8387" s="419"/>
      <c r="BL8387" s="419"/>
      <c r="BN8387" s="419"/>
      <c r="BO8387" s="419"/>
      <c r="BP8387" s="419"/>
      <c r="BR8387" s="419"/>
      <c r="BS8387" s="419"/>
      <c r="BT8387" s="419"/>
      <c r="BV8387" s="419"/>
      <c r="BW8387" s="419"/>
      <c r="BX8387" s="397"/>
      <c r="BZ8387" s="449"/>
      <c r="CB8387" s="419"/>
      <c r="CC8387" s="419"/>
      <c r="CD8387" s="419"/>
      <c r="CF8387" s="419"/>
      <c r="CG8387" s="419"/>
      <c r="CH8387" s="419"/>
    </row>
    <row r="8388" spans="3:86" ht="21" thickBot="1">
      <c r="C8388" s="425"/>
      <c r="P8388" s="431"/>
      <c r="R8388" s="419"/>
      <c r="S8388" s="446"/>
      <c r="T8388" s="419"/>
      <c r="V8388" s="196"/>
      <c r="W8388" s="419"/>
      <c r="X8388" s="419"/>
      <c r="Z8388" s="419"/>
      <c r="AA8388" s="419"/>
      <c r="AB8388" s="419"/>
      <c r="AD8388" s="419"/>
      <c r="AE8388" s="419"/>
      <c r="AF8388" s="419"/>
      <c r="AH8388" s="419"/>
      <c r="AI8388" s="419"/>
      <c r="AJ8388" s="419"/>
      <c r="AL8388" s="419"/>
      <c r="AM8388" s="419"/>
      <c r="AN8388" s="403"/>
      <c r="AO8388" s="419"/>
      <c r="AP8388" s="419"/>
      <c r="AQ8388" s="419"/>
      <c r="AR8388" s="419"/>
      <c r="AS8388" s="419"/>
      <c r="AT8388" s="419"/>
      <c r="AU8388" s="419"/>
      <c r="AV8388" s="419"/>
      <c r="AX8388" s="419"/>
      <c r="AY8388" s="419"/>
      <c r="AZ8388" s="419"/>
      <c r="BB8388" s="419"/>
      <c r="BC8388" s="419"/>
      <c r="BD8388" s="419"/>
      <c r="BF8388" s="419"/>
      <c r="BG8388" s="419"/>
      <c r="BH8388" s="419"/>
      <c r="BJ8388" s="419"/>
      <c r="BK8388" s="419"/>
      <c r="BL8388" s="419"/>
      <c r="BN8388" s="419"/>
      <c r="BO8388" s="419"/>
      <c r="BP8388" s="419"/>
      <c r="BR8388" s="419"/>
      <c r="BS8388" s="419"/>
      <c r="BT8388" s="419"/>
      <c r="BV8388" s="419"/>
      <c r="BW8388" s="419"/>
      <c r="BX8388" s="397"/>
      <c r="BZ8388" s="449"/>
      <c r="CB8388" s="419"/>
      <c r="CC8388" s="419"/>
      <c r="CD8388" s="419"/>
      <c r="CF8388" s="419"/>
      <c r="CG8388" s="419"/>
      <c r="CH8388" s="419"/>
    </row>
    <row r="8389" spans="3:86" ht="21" thickBot="1">
      <c r="C8389" s="425"/>
      <c r="P8389" s="431"/>
      <c r="R8389" s="419"/>
      <c r="S8389" s="446"/>
      <c r="T8389" s="419"/>
      <c r="V8389" s="196"/>
      <c r="W8389" s="419"/>
      <c r="X8389" s="419"/>
      <c r="Z8389" s="419"/>
      <c r="AA8389" s="419"/>
      <c r="AB8389" s="419"/>
      <c r="AD8389" s="419"/>
      <c r="AE8389" s="419"/>
      <c r="AF8389" s="419"/>
      <c r="AH8389" s="419"/>
      <c r="AI8389" s="419"/>
      <c r="AJ8389" s="419"/>
      <c r="AL8389" s="419"/>
      <c r="AM8389" s="419"/>
      <c r="AN8389" s="403"/>
      <c r="AO8389" s="419"/>
      <c r="AP8389" s="419"/>
      <c r="AQ8389" s="419"/>
      <c r="AR8389" s="419"/>
      <c r="AS8389" s="419"/>
      <c r="AT8389" s="419"/>
      <c r="AU8389" s="419"/>
      <c r="AV8389" s="419"/>
      <c r="AX8389" s="419"/>
      <c r="AY8389" s="419"/>
      <c r="AZ8389" s="419"/>
      <c r="BB8389" s="419"/>
      <c r="BC8389" s="419"/>
      <c r="BD8389" s="419"/>
      <c r="BF8389" s="419"/>
      <c r="BG8389" s="419"/>
      <c r="BH8389" s="419"/>
      <c r="BJ8389" s="419"/>
      <c r="BK8389" s="419"/>
      <c r="BL8389" s="419"/>
      <c r="BN8389" s="419"/>
      <c r="BO8389" s="419"/>
      <c r="BP8389" s="419"/>
      <c r="BR8389" s="419"/>
      <c r="BS8389" s="419"/>
      <c r="BT8389" s="419"/>
      <c r="BV8389" s="419"/>
      <c r="BW8389" s="419"/>
      <c r="BX8389" s="397"/>
      <c r="BZ8389" s="449"/>
      <c r="CB8389" s="419"/>
      <c r="CC8389" s="419"/>
      <c r="CD8389" s="419"/>
      <c r="CF8389" s="419"/>
      <c r="CG8389" s="419"/>
      <c r="CH8389" s="419"/>
    </row>
    <row r="8390" spans="3:86" ht="21" thickBot="1">
      <c r="C8390" s="425"/>
      <c r="P8390" s="431"/>
      <c r="R8390" s="419"/>
      <c r="S8390" s="446"/>
      <c r="T8390" s="419"/>
      <c r="V8390" s="196"/>
      <c r="W8390" s="419"/>
      <c r="X8390" s="419"/>
      <c r="Z8390" s="419"/>
      <c r="AA8390" s="419"/>
      <c r="AB8390" s="419"/>
      <c r="AD8390" s="419"/>
      <c r="AE8390" s="419"/>
      <c r="AF8390" s="419"/>
      <c r="AH8390" s="419"/>
      <c r="AI8390" s="419"/>
      <c r="AJ8390" s="419"/>
      <c r="AL8390" s="419"/>
      <c r="AM8390" s="419"/>
      <c r="AN8390" s="403"/>
      <c r="AO8390" s="419"/>
      <c r="AP8390" s="419"/>
      <c r="AQ8390" s="419"/>
      <c r="AR8390" s="419"/>
      <c r="AS8390" s="419"/>
      <c r="AT8390" s="419"/>
      <c r="AU8390" s="419"/>
      <c r="AV8390" s="419"/>
      <c r="AX8390" s="419"/>
      <c r="AY8390" s="419"/>
      <c r="AZ8390" s="419"/>
      <c r="BB8390" s="419"/>
      <c r="BC8390" s="419"/>
      <c r="BD8390" s="419"/>
      <c r="BF8390" s="419"/>
      <c r="BG8390" s="419"/>
      <c r="BH8390" s="419"/>
      <c r="BJ8390" s="419"/>
      <c r="BK8390" s="419"/>
      <c r="BL8390" s="419"/>
      <c r="BN8390" s="419"/>
      <c r="BO8390" s="419"/>
      <c r="BP8390" s="419"/>
      <c r="BR8390" s="419"/>
      <c r="BS8390" s="419"/>
      <c r="BT8390" s="419"/>
      <c r="BV8390" s="419"/>
      <c r="BW8390" s="419"/>
      <c r="BX8390" s="397"/>
      <c r="BZ8390" s="449"/>
      <c r="CB8390" s="419"/>
      <c r="CC8390" s="419"/>
      <c r="CD8390" s="419"/>
      <c r="CF8390" s="419"/>
      <c r="CG8390" s="419"/>
      <c r="CH8390" s="419"/>
    </row>
    <row r="8391" spans="3:86" ht="21" thickBot="1">
      <c r="C8391" s="425"/>
      <c r="P8391" s="431"/>
      <c r="R8391" s="419"/>
      <c r="S8391" s="446"/>
      <c r="T8391" s="419"/>
      <c r="V8391" s="196"/>
      <c r="W8391" s="419"/>
      <c r="X8391" s="419"/>
      <c r="Z8391" s="419"/>
      <c r="AA8391" s="419"/>
      <c r="AB8391" s="419"/>
      <c r="AD8391" s="419"/>
      <c r="AE8391" s="419"/>
      <c r="AF8391" s="419"/>
      <c r="AH8391" s="419"/>
      <c r="AI8391" s="419"/>
      <c r="AJ8391" s="419"/>
      <c r="AL8391" s="419"/>
      <c r="AM8391" s="419"/>
      <c r="AN8391" s="403"/>
      <c r="AO8391" s="419"/>
      <c r="AP8391" s="419"/>
      <c r="AQ8391" s="419"/>
      <c r="AR8391" s="419"/>
      <c r="AS8391" s="419"/>
      <c r="AT8391" s="419"/>
      <c r="AU8391" s="419"/>
      <c r="AV8391" s="419"/>
      <c r="AX8391" s="419"/>
      <c r="AY8391" s="419"/>
      <c r="AZ8391" s="419"/>
      <c r="BB8391" s="419"/>
      <c r="BC8391" s="419"/>
      <c r="BD8391" s="419"/>
      <c r="BF8391" s="419"/>
      <c r="BG8391" s="419"/>
      <c r="BH8391" s="419"/>
      <c r="BJ8391" s="419"/>
      <c r="BK8391" s="419"/>
      <c r="BL8391" s="419"/>
      <c r="BN8391" s="419"/>
      <c r="BO8391" s="419"/>
      <c r="BP8391" s="419"/>
      <c r="BR8391" s="419"/>
      <c r="BS8391" s="419"/>
      <c r="BT8391" s="419"/>
      <c r="BV8391" s="419"/>
      <c r="BW8391" s="419"/>
      <c r="BX8391" s="397"/>
      <c r="BZ8391" s="449"/>
      <c r="CB8391" s="419"/>
      <c r="CC8391" s="419"/>
      <c r="CD8391" s="419"/>
      <c r="CF8391" s="419"/>
      <c r="CG8391" s="419"/>
      <c r="CH8391" s="419"/>
    </row>
    <row r="8392" spans="3:86" ht="21" thickBot="1">
      <c r="C8392" s="425"/>
      <c r="P8392" s="431"/>
      <c r="R8392" s="419"/>
      <c r="S8392" s="446"/>
      <c r="T8392" s="419"/>
      <c r="V8392" s="196"/>
      <c r="W8392" s="419"/>
      <c r="X8392" s="419"/>
      <c r="Z8392" s="419"/>
      <c r="AA8392" s="419"/>
      <c r="AB8392" s="419"/>
      <c r="AD8392" s="419"/>
      <c r="AE8392" s="419"/>
      <c r="AF8392" s="419"/>
      <c r="AH8392" s="419"/>
      <c r="AI8392" s="419"/>
      <c r="AJ8392" s="419"/>
      <c r="AL8392" s="419"/>
      <c r="AM8392" s="419"/>
      <c r="AN8392" s="403"/>
      <c r="AO8392" s="419"/>
      <c r="AP8392" s="419"/>
      <c r="AQ8392" s="419"/>
      <c r="AR8392" s="419"/>
      <c r="AS8392" s="419"/>
      <c r="AT8392" s="419"/>
      <c r="AU8392" s="419"/>
      <c r="AV8392" s="419"/>
      <c r="AX8392" s="419"/>
      <c r="AY8392" s="419"/>
      <c r="AZ8392" s="419"/>
      <c r="BB8392" s="419"/>
      <c r="BC8392" s="419"/>
      <c r="BD8392" s="419"/>
      <c r="BF8392" s="419"/>
      <c r="BG8392" s="419"/>
      <c r="BH8392" s="419"/>
      <c r="BJ8392" s="419"/>
      <c r="BK8392" s="419"/>
      <c r="BL8392" s="419"/>
      <c r="BN8392" s="419"/>
      <c r="BO8392" s="419"/>
      <c r="BP8392" s="419"/>
      <c r="BR8392" s="419"/>
      <c r="BS8392" s="419"/>
      <c r="BT8392" s="419"/>
      <c r="BV8392" s="419"/>
      <c r="BW8392" s="419"/>
      <c r="BX8392" s="397"/>
      <c r="BZ8392" s="449"/>
      <c r="CB8392" s="419"/>
      <c r="CC8392" s="419"/>
      <c r="CD8392" s="419"/>
      <c r="CF8392" s="419"/>
      <c r="CG8392" s="419"/>
      <c r="CH8392" s="419"/>
    </row>
    <row r="8393" spans="3:86" ht="21" thickBot="1">
      <c r="C8393" s="425"/>
      <c r="P8393" s="431"/>
      <c r="R8393" s="419"/>
      <c r="S8393" s="446"/>
      <c r="T8393" s="419"/>
      <c r="V8393" s="196"/>
      <c r="W8393" s="419"/>
      <c r="X8393" s="419"/>
      <c r="Z8393" s="419"/>
      <c r="AA8393" s="419"/>
      <c r="AB8393" s="419"/>
      <c r="AD8393" s="419"/>
      <c r="AE8393" s="419"/>
      <c r="AF8393" s="419"/>
      <c r="AH8393" s="419"/>
      <c r="AI8393" s="419"/>
      <c r="AJ8393" s="419"/>
      <c r="AL8393" s="419"/>
      <c r="AM8393" s="419"/>
      <c r="AN8393" s="403"/>
      <c r="AO8393" s="419"/>
      <c r="AP8393" s="419"/>
      <c r="AQ8393" s="419"/>
      <c r="AR8393" s="419"/>
      <c r="AS8393" s="419"/>
      <c r="AT8393" s="419"/>
      <c r="AU8393" s="419"/>
      <c r="AV8393" s="419"/>
      <c r="AX8393" s="419"/>
      <c r="AY8393" s="419"/>
      <c r="AZ8393" s="419"/>
      <c r="BB8393" s="419"/>
      <c r="BC8393" s="419"/>
      <c r="BD8393" s="419"/>
      <c r="BF8393" s="419"/>
      <c r="BG8393" s="419"/>
      <c r="BH8393" s="419"/>
      <c r="BJ8393" s="419"/>
      <c r="BK8393" s="419"/>
      <c r="BL8393" s="419"/>
      <c r="BN8393" s="419"/>
      <c r="BO8393" s="419"/>
      <c r="BP8393" s="419"/>
      <c r="BR8393" s="419"/>
      <c r="BS8393" s="419"/>
      <c r="BT8393" s="419"/>
      <c r="BV8393" s="419"/>
      <c r="BW8393" s="419"/>
      <c r="BX8393" s="397"/>
      <c r="BZ8393" s="449"/>
      <c r="CB8393" s="419"/>
      <c r="CC8393" s="419"/>
      <c r="CD8393" s="419"/>
      <c r="CF8393" s="419"/>
      <c r="CG8393" s="419"/>
      <c r="CH8393" s="419"/>
    </row>
    <row r="8394" spans="3:86" ht="21" thickBot="1">
      <c r="C8394" s="425"/>
      <c r="P8394" s="431"/>
      <c r="R8394" s="419"/>
      <c r="S8394" s="446"/>
      <c r="T8394" s="419"/>
      <c r="V8394" s="196"/>
      <c r="W8394" s="419"/>
      <c r="X8394" s="419"/>
      <c r="Z8394" s="419"/>
      <c r="AA8394" s="419"/>
      <c r="AB8394" s="419"/>
      <c r="AD8394" s="419"/>
      <c r="AE8394" s="419"/>
      <c r="AF8394" s="419"/>
      <c r="AH8394" s="419"/>
      <c r="AI8394" s="419"/>
      <c r="AJ8394" s="419"/>
      <c r="AL8394" s="419"/>
      <c r="AM8394" s="419"/>
      <c r="AN8394" s="403"/>
      <c r="AO8394" s="419"/>
      <c r="AP8394" s="419"/>
      <c r="AQ8394" s="419"/>
      <c r="AR8394" s="419"/>
      <c r="AS8394" s="419"/>
      <c r="AT8394" s="419"/>
      <c r="AU8394" s="419"/>
      <c r="AV8394" s="419"/>
      <c r="AX8394" s="419"/>
      <c r="AY8394" s="419"/>
      <c r="AZ8394" s="419"/>
      <c r="BB8394" s="419"/>
      <c r="BC8394" s="419"/>
      <c r="BD8394" s="419"/>
      <c r="BF8394" s="419"/>
      <c r="BG8394" s="419"/>
      <c r="BH8394" s="419"/>
      <c r="BJ8394" s="419"/>
      <c r="BK8394" s="419"/>
      <c r="BL8394" s="419"/>
      <c r="BN8394" s="419"/>
      <c r="BO8394" s="419"/>
      <c r="BP8394" s="419"/>
      <c r="BR8394" s="419"/>
      <c r="BS8394" s="419"/>
      <c r="BT8394" s="419"/>
      <c r="BV8394" s="419"/>
      <c r="BW8394" s="419"/>
      <c r="BX8394" s="397"/>
      <c r="BZ8394" s="449"/>
      <c r="CB8394" s="419"/>
      <c r="CC8394" s="419"/>
      <c r="CD8394" s="419"/>
      <c r="CF8394" s="419"/>
      <c r="CG8394" s="419"/>
      <c r="CH8394" s="419"/>
    </row>
    <row r="8395" spans="3:86" ht="21" thickBot="1">
      <c r="C8395" s="425"/>
      <c r="P8395" s="431"/>
      <c r="R8395" s="419"/>
      <c r="S8395" s="446"/>
      <c r="T8395" s="419"/>
      <c r="V8395" s="196"/>
      <c r="W8395" s="419"/>
      <c r="X8395" s="419"/>
      <c r="Z8395" s="419"/>
      <c r="AA8395" s="419"/>
      <c r="AB8395" s="419"/>
      <c r="AD8395" s="419"/>
      <c r="AE8395" s="419"/>
      <c r="AF8395" s="419"/>
      <c r="AH8395" s="419"/>
      <c r="AI8395" s="419"/>
      <c r="AJ8395" s="419"/>
      <c r="AL8395" s="419"/>
      <c r="AM8395" s="419"/>
      <c r="AN8395" s="403"/>
      <c r="AO8395" s="419"/>
      <c r="AP8395" s="419"/>
      <c r="AQ8395" s="419"/>
      <c r="AR8395" s="419"/>
      <c r="AS8395" s="419"/>
      <c r="AT8395" s="419"/>
      <c r="AU8395" s="419"/>
      <c r="AV8395" s="419"/>
      <c r="AX8395" s="419"/>
      <c r="AY8395" s="419"/>
      <c r="AZ8395" s="419"/>
      <c r="BB8395" s="419"/>
      <c r="BC8395" s="419"/>
      <c r="BD8395" s="419"/>
      <c r="BF8395" s="419"/>
      <c r="BG8395" s="419"/>
      <c r="BH8395" s="419"/>
      <c r="BJ8395" s="419"/>
      <c r="BK8395" s="419"/>
      <c r="BL8395" s="419"/>
      <c r="BN8395" s="419"/>
      <c r="BO8395" s="419"/>
      <c r="BP8395" s="419"/>
      <c r="BR8395" s="419"/>
      <c r="BS8395" s="419"/>
      <c r="BT8395" s="419"/>
      <c r="BV8395" s="419"/>
      <c r="BW8395" s="419"/>
      <c r="BX8395" s="397"/>
      <c r="BZ8395" s="449"/>
      <c r="CB8395" s="419"/>
      <c r="CC8395" s="419"/>
      <c r="CD8395" s="419"/>
      <c r="CF8395" s="419"/>
      <c r="CG8395" s="419"/>
      <c r="CH8395" s="419"/>
    </row>
    <row r="8396" spans="3:86" ht="21" thickBot="1">
      <c r="C8396" s="425"/>
      <c r="P8396" s="431"/>
      <c r="R8396" s="419"/>
      <c r="S8396" s="446"/>
      <c r="T8396" s="419"/>
      <c r="V8396" s="196"/>
      <c r="W8396" s="419"/>
      <c r="X8396" s="419"/>
      <c r="Z8396" s="419"/>
      <c r="AA8396" s="419"/>
      <c r="AB8396" s="419"/>
      <c r="AD8396" s="419"/>
      <c r="AE8396" s="419"/>
      <c r="AF8396" s="419"/>
      <c r="AH8396" s="419"/>
      <c r="AI8396" s="419"/>
      <c r="AJ8396" s="419"/>
      <c r="AL8396" s="419"/>
      <c r="AM8396" s="419"/>
      <c r="AN8396" s="403"/>
      <c r="AO8396" s="419"/>
      <c r="AP8396" s="419"/>
      <c r="AQ8396" s="419"/>
      <c r="AR8396" s="419"/>
      <c r="AS8396" s="419"/>
      <c r="AT8396" s="419"/>
      <c r="AU8396" s="419"/>
      <c r="AV8396" s="419"/>
      <c r="AX8396" s="419"/>
      <c r="AY8396" s="419"/>
      <c r="AZ8396" s="419"/>
      <c r="BB8396" s="419"/>
      <c r="BC8396" s="419"/>
      <c r="BD8396" s="419"/>
      <c r="BF8396" s="419"/>
      <c r="BG8396" s="419"/>
      <c r="BH8396" s="419"/>
      <c r="BJ8396" s="419"/>
      <c r="BK8396" s="419"/>
      <c r="BL8396" s="419"/>
      <c r="BN8396" s="419"/>
      <c r="BO8396" s="419"/>
      <c r="BP8396" s="419"/>
      <c r="BR8396" s="419"/>
      <c r="BS8396" s="419"/>
      <c r="BT8396" s="419"/>
      <c r="BV8396" s="419"/>
      <c r="BW8396" s="419"/>
      <c r="BX8396" s="397"/>
      <c r="BZ8396" s="449"/>
      <c r="CB8396" s="419"/>
      <c r="CC8396" s="419"/>
      <c r="CD8396" s="419"/>
      <c r="CF8396" s="419"/>
      <c r="CG8396" s="419"/>
      <c r="CH8396" s="419"/>
    </row>
    <row r="8397" spans="3:86" ht="21" thickBot="1">
      <c r="C8397" s="425"/>
      <c r="P8397" s="431"/>
      <c r="R8397" s="419"/>
      <c r="S8397" s="446"/>
      <c r="T8397" s="419"/>
      <c r="V8397" s="196"/>
      <c r="W8397" s="419"/>
      <c r="X8397" s="419"/>
      <c r="Z8397" s="419"/>
      <c r="AA8397" s="419"/>
      <c r="AB8397" s="419"/>
      <c r="AD8397" s="419"/>
      <c r="AE8397" s="419"/>
      <c r="AF8397" s="419"/>
      <c r="AH8397" s="419"/>
      <c r="AI8397" s="419"/>
      <c r="AJ8397" s="419"/>
      <c r="AL8397" s="419"/>
      <c r="AM8397" s="419"/>
      <c r="AN8397" s="403"/>
      <c r="AO8397" s="419"/>
      <c r="AP8397" s="419"/>
      <c r="AQ8397" s="419"/>
      <c r="AR8397" s="419"/>
      <c r="AS8397" s="419"/>
      <c r="AT8397" s="419"/>
      <c r="AU8397" s="419"/>
      <c r="AV8397" s="419"/>
      <c r="AX8397" s="419"/>
      <c r="AY8397" s="419"/>
      <c r="AZ8397" s="419"/>
      <c r="BB8397" s="419"/>
      <c r="BC8397" s="419"/>
      <c r="BD8397" s="419"/>
      <c r="BF8397" s="419"/>
      <c r="BG8397" s="419"/>
      <c r="BH8397" s="419"/>
      <c r="BJ8397" s="419"/>
      <c r="BK8397" s="419"/>
      <c r="BL8397" s="419"/>
      <c r="BN8397" s="419"/>
      <c r="BO8397" s="419"/>
      <c r="BP8397" s="419"/>
      <c r="BR8397" s="419"/>
      <c r="BS8397" s="419"/>
      <c r="BT8397" s="419"/>
      <c r="BV8397" s="419"/>
      <c r="BW8397" s="419"/>
      <c r="BX8397" s="397"/>
      <c r="BZ8397" s="449"/>
      <c r="CB8397" s="419"/>
      <c r="CC8397" s="419"/>
      <c r="CD8397" s="419"/>
      <c r="CF8397" s="419"/>
      <c r="CG8397" s="419"/>
      <c r="CH8397" s="419"/>
    </row>
    <row r="8398" spans="3:86" ht="21" thickBot="1">
      <c r="C8398" s="425"/>
      <c r="P8398" s="431"/>
      <c r="R8398" s="419"/>
      <c r="S8398" s="446"/>
      <c r="T8398" s="419"/>
      <c r="V8398" s="196"/>
      <c r="W8398" s="419"/>
      <c r="X8398" s="419"/>
      <c r="Z8398" s="419"/>
      <c r="AA8398" s="419"/>
      <c r="AB8398" s="419"/>
      <c r="AD8398" s="419"/>
      <c r="AE8398" s="419"/>
      <c r="AF8398" s="419"/>
      <c r="AH8398" s="419"/>
      <c r="AI8398" s="419"/>
      <c r="AJ8398" s="419"/>
      <c r="AL8398" s="419"/>
      <c r="AM8398" s="419"/>
      <c r="AN8398" s="403"/>
      <c r="AO8398" s="419"/>
      <c r="AP8398" s="419"/>
      <c r="AQ8398" s="419"/>
      <c r="AR8398" s="419"/>
      <c r="AS8398" s="419"/>
      <c r="AT8398" s="419"/>
      <c r="AU8398" s="419"/>
      <c r="AV8398" s="419"/>
      <c r="AX8398" s="419"/>
      <c r="AY8398" s="419"/>
      <c r="AZ8398" s="419"/>
      <c r="BB8398" s="419"/>
      <c r="BC8398" s="419"/>
      <c r="BD8398" s="419"/>
      <c r="BF8398" s="419"/>
      <c r="BG8398" s="419"/>
      <c r="BH8398" s="419"/>
      <c r="BJ8398" s="419"/>
      <c r="BK8398" s="419"/>
      <c r="BL8398" s="419"/>
      <c r="BN8398" s="419"/>
      <c r="BO8398" s="419"/>
      <c r="BP8398" s="419"/>
      <c r="BR8398" s="419"/>
      <c r="BS8398" s="419"/>
      <c r="BT8398" s="419"/>
      <c r="BV8398" s="419"/>
      <c r="BW8398" s="419"/>
      <c r="BX8398" s="397"/>
      <c r="BZ8398" s="449"/>
      <c r="CB8398" s="419"/>
      <c r="CC8398" s="419"/>
      <c r="CD8398" s="419"/>
      <c r="CF8398" s="419"/>
      <c r="CG8398" s="419"/>
      <c r="CH8398" s="419"/>
    </row>
    <row r="8399" spans="3:86" ht="21" thickBot="1">
      <c r="C8399" s="425"/>
      <c r="P8399" s="431"/>
      <c r="R8399" s="419"/>
      <c r="S8399" s="446"/>
      <c r="T8399" s="419"/>
      <c r="V8399" s="196"/>
      <c r="W8399" s="419"/>
      <c r="X8399" s="419"/>
      <c r="Z8399" s="419"/>
      <c r="AA8399" s="419"/>
      <c r="AB8399" s="419"/>
      <c r="AD8399" s="419"/>
      <c r="AE8399" s="419"/>
      <c r="AF8399" s="419"/>
      <c r="AH8399" s="419"/>
      <c r="AI8399" s="419"/>
      <c r="AJ8399" s="419"/>
      <c r="AL8399" s="419"/>
      <c r="AM8399" s="419"/>
      <c r="AN8399" s="403"/>
      <c r="AO8399" s="419"/>
      <c r="AP8399" s="419"/>
      <c r="AQ8399" s="419"/>
      <c r="AR8399" s="419"/>
      <c r="AS8399" s="419"/>
      <c r="AT8399" s="419"/>
      <c r="AU8399" s="419"/>
      <c r="AV8399" s="419"/>
      <c r="AX8399" s="419"/>
      <c r="AY8399" s="419"/>
      <c r="AZ8399" s="419"/>
      <c r="BB8399" s="419"/>
      <c r="BC8399" s="419"/>
      <c r="BD8399" s="419"/>
      <c r="BF8399" s="419"/>
      <c r="BG8399" s="419"/>
      <c r="BH8399" s="419"/>
      <c r="BJ8399" s="419"/>
      <c r="BK8399" s="419"/>
      <c r="BL8399" s="419"/>
      <c r="BN8399" s="419"/>
      <c r="BO8399" s="419"/>
      <c r="BP8399" s="419"/>
      <c r="BR8399" s="419"/>
      <c r="BS8399" s="419"/>
      <c r="BT8399" s="419"/>
      <c r="BV8399" s="419"/>
      <c r="BW8399" s="419"/>
      <c r="BX8399" s="397"/>
      <c r="BZ8399" s="449"/>
      <c r="CB8399" s="419"/>
      <c r="CC8399" s="419"/>
      <c r="CD8399" s="419"/>
      <c r="CF8399" s="419"/>
      <c r="CG8399" s="419"/>
      <c r="CH8399" s="419"/>
    </row>
    <row r="8400" spans="3:86" ht="21" thickBot="1">
      <c r="C8400" s="425"/>
      <c r="P8400" s="431"/>
      <c r="R8400" s="419"/>
      <c r="S8400" s="446"/>
      <c r="T8400" s="419"/>
      <c r="V8400" s="196"/>
      <c r="W8400" s="419"/>
      <c r="X8400" s="419"/>
      <c r="Z8400" s="419"/>
      <c r="AA8400" s="419"/>
      <c r="AB8400" s="419"/>
      <c r="AD8400" s="419"/>
      <c r="AE8400" s="419"/>
      <c r="AF8400" s="419"/>
      <c r="AH8400" s="419"/>
      <c r="AI8400" s="419"/>
      <c r="AJ8400" s="419"/>
      <c r="AL8400" s="419"/>
      <c r="AM8400" s="419"/>
      <c r="AN8400" s="403"/>
      <c r="AO8400" s="419"/>
      <c r="AP8400" s="419"/>
      <c r="AQ8400" s="419"/>
      <c r="AR8400" s="419"/>
      <c r="AS8400" s="419"/>
      <c r="AT8400" s="419"/>
      <c r="AU8400" s="419"/>
      <c r="AV8400" s="419"/>
      <c r="AX8400" s="419"/>
      <c r="AY8400" s="419"/>
      <c r="AZ8400" s="419"/>
      <c r="BB8400" s="419"/>
      <c r="BC8400" s="419"/>
      <c r="BD8400" s="419"/>
      <c r="BF8400" s="419"/>
      <c r="BG8400" s="419"/>
      <c r="BH8400" s="419"/>
      <c r="BJ8400" s="419"/>
      <c r="BK8400" s="419"/>
      <c r="BL8400" s="419"/>
      <c r="BN8400" s="419"/>
      <c r="BO8400" s="419"/>
      <c r="BP8400" s="419"/>
      <c r="BR8400" s="419"/>
      <c r="BS8400" s="419"/>
      <c r="BT8400" s="419"/>
      <c r="BV8400" s="419"/>
      <c r="BW8400" s="419"/>
      <c r="BX8400" s="397"/>
      <c r="BZ8400" s="449"/>
      <c r="CB8400" s="419"/>
      <c r="CC8400" s="419"/>
      <c r="CD8400" s="419"/>
      <c r="CF8400" s="419"/>
      <c r="CG8400" s="419"/>
      <c r="CH8400" s="419"/>
    </row>
    <row r="8401" spans="3:86" ht="21" thickBot="1">
      <c r="C8401" s="425"/>
      <c r="P8401" s="431"/>
      <c r="R8401" s="419"/>
      <c r="S8401" s="446"/>
      <c r="T8401" s="419"/>
      <c r="V8401" s="196"/>
      <c r="W8401" s="419"/>
      <c r="X8401" s="419"/>
      <c r="Z8401" s="419"/>
      <c r="AA8401" s="419"/>
      <c r="AB8401" s="419"/>
      <c r="AD8401" s="419"/>
      <c r="AE8401" s="419"/>
      <c r="AF8401" s="419"/>
      <c r="AH8401" s="419"/>
      <c r="AI8401" s="419"/>
      <c r="AJ8401" s="419"/>
      <c r="AL8401" s="419"/>
      <c r="AM8401" s="419"/>
      <c r="AN8401" s="403"/>
      <c r="AO8401" s="419"/>
      <c r="AP8401" s="419"/>
      <c r="AQ8401" s="419"/>
      <c r="AR8401" s="419"/>
      <c r="AS8401" s="419"/>
      <c r="AT8401" s="419"/>
      <c r="AU8401" s="419"/>
      <c r="AV8401" s="419"/>
      <c r="AX8401" s="419"/>
      <c r="AY8401" s="419"/>
      <c r="AZ8401" s="419"/>
      <c r="BB8401" s="419"/>
      <c r="BC8401" s="419"/>
      <c r="BD8401" s="419"/>
      <c r="BF8401" s="419"/>
      <c r="BG8401" s="419"/>
      <c r="BH8401" s="419"/>
      <c r="BJ8401" s="419"/>
      <c r="BK8401" s="419"/>
      <c r="BL8401" s="419"/>
      <c r="BN8401" s="419"/>
      <c r="BO8401" s="419"/>
      <c r="BP8401" s="419"/>
      <c r="BR8401" s="419"/>
      <c r="BS8401" s="419"/>
      <c r="BT8401" s="419"/>
      <c r="BV8401" s="419"/>
      <c r="BW8401" s="419"/>
      <c r="BX8401" s="397"/>
      <c r="BZ8401" s="449"/>
      <c r="CB8401" s="419"/>
      <c r="CC8401" s="419"/>
      <c r="CD8401" s="419"/>
      <c r="CF8401" s="419"/>
      <c r="CG8401" s="419"/>
      <c r="CH8401" s="419"/>
    </row>
    <row r="8402" spans="3:86" ht="21" thickBot="1">
      <c r="C8402" s="425"/>
      <c r="P8402" s="431"/>
      <c r="R8402" s="419"/>
      <c r="S8402" s="446"/>
      <c r="T8402" s="419"/>
      <c r="V8402" s="196"/>
      <c r="W8402" s="419"/>
      <c r="X8402" s="419"/>
      <c r="Z8402" s="419"/>
      <c r="AA8402" s="419"/>
      <c r="AB8402" s="419"/>
      <c r="AD8402" s="419"/>
      <c r="AE8402" s="419"/>
      <c r="AF8402" s="419"/>
      <c r="AH8402" s="419"/>
      <c r="AI8402" s="419"/>
      <c r="AJ8402" s="419"/>
      <c r="AL8402" s="419"/>
      <c r="AM8402" s="419"/>
      <c r="AN8402" s="403"/>
      <c r="AO8402" s="419"/>
      <c r="AP8402" s="419"/>
      <c r="AQ8402" s="419"/>
      <c r="AR8402" s="419"/>
      <c r="AS8402" s="419"/>
      <c r="AT8402" s="419"/>
      <c r="AU8402" s="419"/>
      <c r="AV8402" s="419"/>
      <c r="AX8402" s="419"/>
      <c r="AY8402" s="419"/>
      <c r="AZ8402" s="419"/>
      <c r="BB8402" s="419"/>
      <c r="BC8402" s="419"/>
      <c r="BD8402" s="419"/>
      <c r="BF8402" s="419"/>
      <c r="BG8402" s="419"/>
      <c r="BH8402" s="419"/>
      <c r="BJ8402" s="419"/>
      <c r="BK8402" s="419"/>
      <c r="BL8402" s="419"/>
      <c r="BN8402" s="419"/>
      <c r="BO8402" s="419"/>
      <c r="BP8402" s="419"/>
      <c r="BR8402" s="419"/>
      <c r="BS8402" s="419"/>
      <c r="BT8402" s="419"/>
      <c r="BV8402" s="419"/>
      <c r="BW8402" s="419"/>
      <c r="BX8402" s="397"/>
      <c r="BZ8402" s="449"/>
      <c r="CB8402" s="419"/>
      <c r="CC8402" s="419"/>
      <c r="CD8402" s="419"/>
      <c r="CF8402" s="419"/>
      <c r="CG8402" s="419"/>
      <c r="CH8402" s="419"/>
    </row>
    <row r="8403" spans="3:86" ht="21" thickBot="1">
      <c r="C8403" s="425"/>
      <c r="P8403" s="431"/>
      <c r="R8403" s="419"/>
      <c r="S8403" s="446"/>
      <c r="T8403" s="419"/>
      <c r="V8403" s="196"/>
      <c r="W8403" s="419"/>
      <c r="X8403" s="419"/>
      <c r="Z8403" s="419"/>
      <c r="AA8403" s="419"/>
      <c r="AB8403" s="419"/>
      <c r="AD8403" s="419"/>
      <c r="AE8403" s="419"/>
      <c r="AF8403" s="419"/>
      <c r="AH8403" s="419"/>
      <c r="AI8403" s="419"/>
      <c r="AJ8403" s="419"/>
      <c r="AL8403" s="419"/>
      <c r="AM8403" s="419"/>
      <c r="AN8403" s="403"/>
      <c r="AO8403" s="419"/>
      <c r="AP8403" s="419"/>
      <c r="AQ8403" s="419"/>
      <c r="AR8403" s="419"/>
      <c r="AS8403" s="419"/>
      <c r="AT8403" s="419"/>
      <c r="AU8403" s="419"/>
      <c r="AV8403" s="419"/>
      <c r="AX8403" s="419"/>
      <c r="AY8403" s="419"/>
      <c r="AZ8403" s="419"/>
      <c r="BB8403" s="419"/>
      <c r="BC8403" s="419"/>
      <c r="BD8403" s="419"/>
      <c r="BF8403" s="419"/>
      <c r="BG8403" s="419"/>
      <c r="BH8403" s="419"/>
      <c r="BJ8403" s="419"/>
      <c r="BK8403" s="419"/>
      <c r="BL8403" s="419"/>
      <c r="BN8403" s="419"/>
      <c r="BO8403" s="419"/>
      <c r="BP8403" s="419"/>
      <c r="BR8403" s="419"/>
      <c r="BS8403" s="419"/>
      <c r="BT8403" s="419"/>
      <c r="BV8403" s="419"/>
      <c r="BW8403" s="419"/>
      <c r="BX8403" s="397"/>
      <c r="BZ8403" s="449"/>
      <c r="CB8403" s="419"/>
      <c r="CC8403" s="419"/>
      <c r="CD8403" s="419"/>
      <c r="CF8403" s="419"/>
      <c r="CG8403" s="419"/>
      <c r="CH8403" s="419"/>
    </row>
    <row r="8404" spans="3:86" ht="21" thickBot="1">
      <c r="C8404" s="425"/>
      <c r="P8404" s="431"/>
      <c r="R8404" s="419"/>
      <c r="S8404" s="446"/>
      <c r="T8404" s="419"/>
      <c r="V8404" s="196"/>
      <c r="W8404" s="419"/>
      <c r="X8404" s="419"/>
      <c r="Z8404" s="419"/>
      <c r="AA8404" s="419"/>
      <c r="AB8404" s="419"/>
      <c r="AD8404" s="419"/>
      <c r="AE8404" s="419"/>
      <c r="AF8404" s="419"/>
      <c r="AH8404" s="419"/>
      <c r="AI8404" s="419"/>
      <c r="AJ8404" s="419"/>
      <c r="AL8404" s="419"/>
      <c r="AM8404" s="419"/>
      <c r="AN8404" s="403"/>
      <c r="AO8404" s="419"/>
      <c r="AP8404" s="419"/>
      <c r="AQ8404" s="419"/>
      <c r="AR8404" s="419"/>
      <c r="AS8404" s="419"/>
      <c r="AT8404" s="419"/>
      <c r="AU8404" s="419"/>
      <c r="AV8404" s="419"/>
      <c r="AX8404" s="419"/>
      <c r="AY8404" s="419"/>
      <c r="AZ8404" s="419"/>
      <c r="BB8404" s="419"/>
      <c r="BC8404" s="419"/>
      <c r="BD8404" s="419"/>
      <c r="BF8404" s="419"/>
      <c r="BG8404" s="419"/>
      <c r="BH8404" s="419"/>
      <c r="BJ8404" s="419"/>
      <c r="BK8404" s="419"/>
      <c r="BL8404" s="419"/>
      <c r="BN8404" s="419"/>
      <c r="BO8404" s="419"/>
      <c r="BP8404" s="419"/>
      <c r="BR8404" s="419"/>
      <c r="BS8404" s="419"/>
      <c r="BT8404" s="419"/>
      <c r="BV8404" s="419"/>
      <c r="BW8404" s="419"/>
      <c r="BX8404" s="397"/>
      <c r="BZ8404" s="449"/>
      <c r="CB8404" s="419"/>
      <c r="CC8404" s="419"/>
      <c r="CD8404" s="419"/>
      <c r="CF8404" s="419"/>
      <c r="CG8404" s="419"/>
      <c r="CH8404" s="419"/>
    </row>
    <row r="8405" spans="3:86" ht="21" thickBot="1">
      <c r="C8405" s="425"/>
      <c r="P8405" s="431"/>
      <c r="R8405" s="419"/>
      <c r="S8405" s="446"/>
      <c r="T8405" s="419"/>
      <c r="V8405" s="196"/>
      <c r="W8405" s="419"/>
      <c r="X8405" s="419"/>
      <c r="Z8405" s="419"/>
      <c r="AA8405" s="419"/>
      <c r="AB8405" s="419"/>
      <c r="AD8405" s="419"/>
      <c r="AE8405" s="419"/>
      <c r="AF8405" s="419"/>
      <c r="AH8405" s="419"/>
      <c r="AI8405" s="419"/>
      <c r="AJ8405" s="419"/>
      <c r="AL8405" s="419"/>
      <c r="AM8405" s="419"/>
      <c r="AN8405" s="403"/>
      <c r="AO8405" s="419"/>
      <c r="AP8405" s="419"/>
      <c r="AQ8405" s="419"/>
      <c r="AR8405" s="419"/>
      <c r="AS8405" s="419"/>
      <c r="AT8405" s="419"/>
      <c r="AU8405" s="419"/>
      <c r="AV8405" s="419"/>
      <c r="AX8405" s="419"/>
      <c r="AY8405" s="419"/>
      <c r="AZ8405" s="419"/>
      <c r="BB8405" s="419"/>
      <c r="BC8405" s="419"/>
      <c r="BD8405" s="419"/>
      <c r="BF8405" s="419"/>
      <c r="BG8405" s="419"/>
      <c r="BH8405" s="419"/>
      <c r="BJ8405" s="419"/>
      <c r="BK8405" s="419"/>
      <c r="BL8405" s="419"/>
      <c r="BN8405" s="419"/>
      <c r="BO8405" s="419"/>
      <c r="BP8405" s="419"/>
      <c r="BR8405" s="419"/>
      <c r="BS8405" s="419"/>
      <c r="BT8405" s="419"/>
      <c r="BV8405" s="419"/>
      <c r="BW8405" s="419"/>
      <c r="BX8405" s="397"/>
      <c r="BZ8405" s="449"/>
      <c r="CB8405" s="419"/>
      <c r="CC8405" s="419"/>
      <c r="CD8405" s="419"/>
      <c r="CF8405" s="419"/>
      <c r="CG8405" s="419"/>
      <c r="CH8405" s="419"/>
    </row>
    <row r="8406" spans="3:86" ht="21" thickBot="1">
      <c r="C8406" s="425"/>
      <c r="P8406" s="431"/>
      <c r="R8406" s="419"/>
      <c r="S8406" s="446"/>
      <c r="T8406" s="419"/>
      <c r="V8406" s="196"/>
      <c r="W8406" s="419"/>
      <c r="X8406" s="419"/>
      <c r="Z8406" s="419"/>
      <c r="AA8406" s="419"/>
      <c r="AB8406" s="419"/>
      <c r="AD8406" s="419"/>
      <c r="AE8406" s="419"/>
      <c r="AF8406" s="419"/>
      <c r="AH8406" s="419"/>
      <c r="AI8406" s="419"/>
      <c r="AJ8406" s="419"/>
      <c r="AL8406" s="419"/>
      <c r="AM8406" s="419"/>
      <c r="AN8406" s="403"/>
      <c r="AO8406" s="419"/>
      <c r="AP8406" s="419"/>
      <c r="AQ8406" s="419"/>
      <c r="AR8406" s="419"/>
      <c r="AS8406" s="419"/>
      <c r="AT8406" s="419"/>
      <c r="AU8406" s="419"/>
      <c r="AV8406" s="419"/>
      <c r="AX8406" s="419"/>
      <c r="AY8406" s="419"/>
      <c r="AZ8406" s="419"/>
      <c r="BB8406" s="419"/>
      <c r="BC8406" s="419"/>
      <c r="BD8406" s="419"/>
      <c r="BF8406" s="419"/>
      <c r="BG8406" s="419"/>
      <c r="BH8406" s="419"/>
      <c r="BJ8406" s="419"/>
      <c r="BK8406" s="419"/>
      <c r="BL8406" s="419"/>
      <c r="BN8406" s="419"/>
      <c r="BO8406" s="419"/>
      <c r="BP8406" s="419"/>
      <c r="BR8406" s="419"/>
      <c r="BS8406" s="419"/>
      <c r="BT8406" s="419"/>
      <c r="BV8406" s="419"/>
      <c r="BW8406" s="419"/>
      <c r="BX8406" s="397"/>
      <c r="BZ8406" s="449"/>
      <c r="CB8406" s="419"/>
      <c r="CC8406" s="419"/>
      <c r="CD8406" s="419"/>
      <c r="CF8406" s="419"/>
      <c r="CG8406" s="419"/>
      <c r="CH8406" s="419"/>
    </row>
    <row r="8407" spans="3:86" ht="21" thickBot="1">
      <c r="C8407" s="425"/>
      <c r="P8407" s="431"/>
      <c r="R8407" s="419"/>
      <c r="S8407" s="446"/>
      <c r="T8407" s="419"/>
      <c r="V8407" s="196"/>
      <c r="W8407" s="419"/>
      <c r="X8407" s="419"/>
      <c r="Z8407" s="419"/>
      <c r="AA8407" s="419"/>
      <c r="AB8407" s="419"/>
      <c r="AD8407" s="419"/>
      <c r="AE8407" s="419"/>
      <c r="AF8407" s="419"/>
      <c r="AH8407" s="419"/>
      <c r="AI8407" s="419"/>
      <c r="AJ8407" s="419"/>
      <c r="AL8407" s="419"/>
      <c r="AM8407" s="419"/>
      <c r="AN8407" s="403"/>
      <c r="AO8407" s="419"/>
      <c r="AP8407" s="419"/>
      <c r="AQ8407" s="419"/>
      <c r="AR8407" s="419"/>
      <c r="AS8407" s="419"/>
      <c r="AT8407" s="419"/>
      <c r="AU8407" s="419"/>
      <c r="AV8407" s="419"/>
      <c r="AX8407" s="419"/>
      <c r="AY8407" s="419"/>
      <c r="AZ8407" s="419"/>
      <c r="BB8407" s="419"/>
      <c r="BC8407" s="419"/>
      <c r="BD8407" s="419"/>
      <c r="BF8407" s="419"/>
      <c r="BG8407" s="419"/>
      <c r="BH8407" s="419"/>
      <c r="BJ8407" s="419"/>
      <c r="BK8407" s="419"/>
      <c r="BL8407" s="419"/>
      <c r="BN8407" s="419"/>
      <c r="BO8407" s="419"/>
      <c r="BP8407" s="419"/>
      <c r="BR8407" s="419"/>
      <c r="BS8407" s="419"/>
      <c r="BT8407" s="419"/>
      <c r="BV8407" s="419"/>
      <c r="BW8407" s="419"/>
      <c r="BX8407" s="397"/>
      <c r="BZ8407" s="449"/>
      <c r="CB8407" s="419"/>
      <c r="CC8407" s="419"/>
      <c r="CD8407" s="419"/>
      <c r="CF8407" s="419"/>
      <c r="CG8407" s="419"/>
      <c r="CH8407" s="419"/>
    </row>
    <row r="8408" spans="3:86" ht="21" thickBot="1">
      <c r="C8408" s="425"/>
      <c r="P8408" s="431"/>
      <c r="R8408" s="419"/>
      <c r="S8408" s="446"/>
      <c r="T8408" s="419"/>
      <c r="V8408" s="196"/>
      <c r="W8408" s="419"/>
      <c r="X8408" s="419"/>
      <c r="Z8408" s="419"/>
      <c r="AA8408" s="419"/>
      <c r="AB8408" s="419"/>
      <c r="AD8408" s="419"/>
      <c r="AE8408" s="419"/>
      <c r="AF8408" s="419"/>
      <c r="AH8408" s="419"/>
      <c r="AI8408" s="419"/>
      <c r="AJ8408" s="419"/>
      <c r="AL8408" s="419"/>
      <c r="AM8408" s="419"/>
      <c r="AN8408" s="403"/>
      <c r="AO8408" s="419"/>
      <c r="AP8408" s="419"/>
      <c r="AQ8408" s="419"/>
      <c r="AR8408" s="419"/>
      <c r="AS8408" s="419"/>
      <c r="AT8408" s="419"/>
      <c r="AU8408" s="419"/>
      <c r="AV8408" s="419"/>
      <c r="AX8408" s="419"/>
      <c r="AY8408" s="419"/>
      <c r="AZ8408" s="419"/>
      <c r="BB8408" s="419"/>
      <c r="BC8408" s="419"/>
      <c r="BD8408" s="419"/>
      <c r="BF8408" s="419"/>
      <c r="BG8408" s="419"/>
      <c r="BH8408" s="419"/>
      <c r="BJ8408" s="419"/>
      <c r="BK8408" s="419"/>
      <c r="BL8408" s="419"/>
      <c r="BN8408" s="419"/>
      <c r="BO8408" s="419"/>
      <c r="BP8408" s="419"/>
      <c r="BR8408" s="419"/>
      <c r="BS8408" s="419"/>
      <c r="BT8408" s="419"/>
      <c r="BV8408" s="419"/>
      <c r="BW8408" s="419"/>
      <c r="BX8408" s="397"/>
      <c r="BZ8408" s="449"/>
      <c r="CB8408" s="419"/>
      <c r="CC8408" s="419"/>
      <c r="CD8408" s="419"/>
      <c r="CF8408" s="419"/>
      <c r="CG8408" s="419"/>
      <c r="CH8408" s="419"/>
    </row>
    <row r="8409" spans="3:86" ht="21" thickBot="1">
      <c r="C8409" s="425"/>
      <c r="P8409" s="431"/>
      <c r="R8409" s="419"/>
      <c r="S8409" s="446"/>
      <c r="T8409" s="419"/>
      <c r="V8409" s="196"/>
      <c r="W8409" s="419"/>
      <c r="X8409" s="419"/>
      <c r="Z8409" s="419"/>
      <c r="AA8409" s="419"/>
      <c r="AB8409" s="419"/>
      <c r="AD8409" s="419"/>
      <c r="AE8409" s="419"/>
      <c r="AF8409" s="419"/>
      <c r="AH8409" s="419"/>
      <c r="AI8409" s="419"/>
      <c r="AJ8409" s="419"/>
      <c r="AL8409" s="419"/>
      <c r="AM8409" s="419"/>
      <c r="AN8409" s="403"/>
      <c r="AO8409" s="419"/>
      <c r="AP8409" s="419"/>
      <c r="AQ8409" s="419"/>
      <c r="AR8409" s="419"/>
      <c r="AS8409" s="419"/>
      <c r="AT8409" s="419"/>
      <c r="AU8409" s="419"/>
      <c r="AV8409" s="419"/>
      <c r="AX8409" s="419"/>
      <c r="AY8409" s="419"/>
      <c r="AZ8409" s="419"/>
      <c r="BB8409" s="419"/>
      <c r="BC8409" s="419"/>
      <c r="BD8409" s="419"/>
      <c r="BF8409" s="419"/>
      <c r="BG8409" s="419"/>
      <c r="BH8409" s="419"/>
      <c r="BJ8409" s="419"/>
      <c r="BK8409" s="419"/>
      <c r="BL8409" s="419"/>
      <c r="BN8409" s="419"/>
      <c r="BO8409" s="419"/>
      <c r="BP8409" s="419"/>
      <c r="BR8409" s="419"/>
      <c r="BS8409" s="419"/>
      <c r="BT8409" s="419"/>
      <c r="BV8409" s="419"/>
      <c r="BW8409" s="419"/>
      <c r="BX8409" s="397"/>
      <c r="BZ8409" s="449"/>
      <c r="CB8409" s="419"/>
      <c r="CC8409" s="419"/>
      <c r="CD8409" s="419"/>
      <c r="CF8409" s="419"/>
      <c r="CG8409" s="419"/>
      <c r="CH8409" s="419"/>
    </row>
    <row r="8410" spans="3:86" ht="21" thickBot="1">
      <c r="C8410" s="425"/>
      <c r="P8410" s="431"/>
      <c r="R8410" s="419"/>
      <c r="S8410" s="446"/>
      <c r="T8410" s="419"/>
      <c r="V8410" s="196"/>
      <c r="W8410" s="419"/>
      <c r="X8410" s="419"/>
      <c r="Z8410" s="419"/>
      <c r="AA8410" s="419"/>
      <c r="AB8410" s="419"/>
      <c r="AD8410" s="419"/>
      <c r="AE8410" s="419"/>
      <c r="AF8410" s="419"/>
      <c r="AH8410" s="419"/>
      <c r="AI8410" s="419"/>
      <c r="AJ8410" s="419"/>
      <c r="AL8410" s="419"/>
      <c r="AM8410" s="419"/>
      <c r="AN8410" s="403"/>
      <c r="AO8410" s="419"/>
      <c r="AP8410" s="419"/>
      <c r="AQ8410" s="419"/>
      <c r="AR8410" s="419"/>
      <c r="AS8410" s="419"/>
      <c r="AT8410" s="419"/>
      <c r="AU8410" s="419"/>
      <c r="AV8410" s="419"/>
      <c r="AX8410" s="419"/>
      <c r="AY8410" s="419"/>
      <c r="AZ8410" s="419"/>
      <c r="BB8410" s="419"/>
      <c r="BC8410" s="419"/>
      <c r="BD8410" s="419"/>
      <c r="BF8410" s="419"/>
      <c r="BG8410" s="419"/>
      <c r="BH8410" s="419"/>
      <c r="BJ8410" s="419"/>
      <c r="BK8410" s="419"/>
      <c r="BL8410" s="419"/>
      <c r="BN8410" s="419"/>
      <c r="BO8410" s="419"/>
      <c r="BP8410" s="419"/>
      <c r="BR8410" s="419"/>
      <c r="BS8410" s="419"/>
      <c r="BT8410" s="419"/>
      <c r="BV8410" s="419"/>
      <c r="BW8410" s="419"/>
      <c r="BX8410" s="397"/>
      <c r="BZ8410" s="449"/>
      <c r="CB8410" s="419"/>
      <c r="CC8410" s="419"/>
      <c r="CD8410" s="419"/>
      <c r="CF8410" s="419"/>
      <c r="CG8410" s="419"/>
      <c r="CH8410" s="419"/>
    </row>
    <row r="8411" spans="3:86" ht="21" thickBot="1">
      <c r="C8411" s="425"/>
      <c r="P8411" s="431"/>
      <c r="R8411" s="419"/>
      <c r="S8411" s="446"/>
      <c r="T8411" s="419"/>
      <c r="V8411" s="196"/>
      <c r="W8411" s="419"/>
      <c r="X8411" s="419"/>
      <c r="Z8411" s="419"/>
      <c r="AA8411" s="419"/>
      <c r="AB8411" s="419"/>
      <c r="AD8411" s="419"/>
      <c r="AE8411" s="419"/>
      <c r="AF8411" s="419"/>
      <c r="AH8411" s="419"/>
      <c r="AI8411" s="419"/>
      <c r="AJ8411" s="419"/>
      <c r="AL8411" s="419"/>
      <c r="AM8411" s="419"/>
      <c r="AN8411" s="403"/>
      <c r="AO8411" s="419"/>
      <c r="AP8411" s="419"/>
      <c r="AQ8411" s="419"/>
      <c r="AR8411" s="419"/>
      <c r="AS8411" s="419"/>
      <c r="AT8411" s="419"/>
      <c r="AU8411" s="419"/>
      <c r="AV8411" s="419"/>
      <c r="AX8411" s="419"/>
      <c r="AY8411" s="419"/>
      <c r="AZ8411" s="419"/>
      <c r="BB8411" s="419"/>
      <c r="BC8411" s="419"/>
      <c r="BD8411" s="419"/>
      <c r="BF8411" s="419"/>
      <c r="BG8411" s="419"/>
      <c r="BH8411" s="419"/>
      <c r="BJ8411" s="419"/>
      <c r="BK8411" s="419"/>
      <c r="BL8411" s="419"/>
      <c r="BN8411" s="419"/>
      <c r="BO8411" s="419"/>
      <c r="BP8411" s="419"/>
      <c r="BR8411" s="419"/>
      <c r="BS8411" s="419"/>
      <c r="BT8411" s="419"/>
      <c r="BV8411" s="419"/>
      <c r="BW8411" s="419"/>
      <c r="BX8411" s="397"/>
      <c r="BZ8411" s="449"/>
      <c r="CB8411" s="419"/>
      <c r="CC8411" s="419"/>
      <c r="CD8411" s="419"/>
      <c r="CF8411" s="419"/>
      <c r="CG8411" s="419"/>
      <c r="CH8411" s="419"/>
    </row>
    <row r="8412" spans="3:86" ht="21" thickBot="1">
      <c r="C8412" s="425"/>
      <c r="P8412" s="431"/>
      <c r="R8412" s="419"/>
      <c r="S8412" s="446"/>
      <c r="T8412" s="419"/>
      <c r="V8412" s="196"/>
      <c r="W8412" s="419"/>
      <c r="X8412" s="419"/>
      <c r="Z8412" s="419"/>
      <c r="AA8412" s="419"/>
      <c r="AB8412" s="419"/>
      <c r="AD8412" s="419"/>
      <c r="AE8412" s="419"/>
      <c r="AF8412" s="419"/>
      <c r="AH8412" s="419"/>
      <c r="AI8412" s="419"/>
      <c r="AJ8412" s="419"/>
      <c r="AL8412" s="419"/>
      <c r="AM8412" s="419"/>
      <c r="AN8412" s="403"/>
      <c r="AO8412" s="419"/>
      <c r="AP8412" s="419"/>
      <c r="AQ8412" s="419"/>
      <c r="AR8412" s="419"/>
      <c r="AS8412" s="419"/>
      <c r="AT8412" s="419"/>
      <c r="AU8412" s="419"/>
      <c r="AV8412" s="419"/>
      <c r="AX8412" s="419"/>
      <c r="AY8412" s="419"/>
      <c r="AZ8412" s="419"/>
      <c r="BB8412" s="419"/>
      <c r="BC8412" s="419"/>
      <c r="BD8412" s="419"/>
      <c r="BF8412" s="419"/>
      <c r="BG8412" s="419"/>
      <c r="BH8412" s="419"/>
      <c r="BJ8412" s="419"/>
      <c r="BK8412" s="419"/>
      <c r="BL8412" s="419"/>
      <c r="BN8412" s="419"/>
      <c r="BO8412" s="419"/>
      <c r="BP8412" s="419"/>
      <c r="BR8412" s="419"/>
      <c r="BS8412" s="419"/>
      <c r="BT8412" s="419"/>
      <c r="BV8412" s="419"/>
      <c r="BW8412" s="419"/>
      <c r="BX8412" s="397"/>
      <c r="BZ8412" s="449"/>
      <c r="CB8412" s="419"/>
      <c r="CC8412" s="419"/>
      <c r="CD8412" s="419"/>
      <c r="CF8412" s="419"/>
      <c r="CG8412" s="419"/>
      <c r="CH8412" s="419"/>
    </row>
    <row r="8413" spans="3:86" ht="21" thickBot="1">
      <c r="C8413" s="425"/>
      <c r="P8413" s="431"/>
      <c r="R8413" s="419"/>
      <c r="S8413" s="446"/>
      <c r="T8413" s="419"/>
      <c r="V8413" s="196"/>
      <c r="W8413" s="419"/>
      <c r="X8413" s="419"/>
      <c r="Z8413" s="419"/>
      <c r="AA8413" s="419"/>
      <c r="AB8413" s="419"/>
      <c r="AD8413" s="419"/>
      <c r="AE8413" s="419"/>
      <c r="AF8413" s="419"/>
      <c r="AH8413" s="419"/>
      <c r="AI8413" s="419"/>
      <c r="AJ8413" s="419"/>
      <c r="AL8413" s="419"/>
      <c r="AM8413" s="419"/>
      <c r="AN8413" s="403"/>
      <c r="AO8413" s="419"/>
      <c r="AP8413" s="419"/>
      <c r="AQ8413" s="419"/>
      <c r="AR8413" s="419"/>
      <c r="AS8413" s="419"/>
      <c r="AT8413" s="419"/>
      <c r="AU8413" s="419"/>
      <c r="AV8413" s="419"/>
      <c r="AX8413" s="419"/>
      <c r="AY8413" s="419"/>
      <c r="AZ8413" s="419"/>
      <c r="BB8413" s="419"/>
      <c r="BC8413" s="419"/>
      <c r="BD8413" s="419"/>
      <c r="BF8413" s="419"/>
      <c r="BG8413" s="419"/>
      <c r="BH8413" s="419"/>
      <c r="BJ8413" s="419"/>
      <c r="BK8413" s="419"/>
      <c r="BL8413" s="419"/>
      <c r="BN8413" s="419"/>
      <c r="BO8413" s="419"/>
      <c r="BP8413" s="419"/>
      <c r="BR8413" s="419"/>
      <c r="BS8413" s="419"/>
      <c r="BT8413" s="419"/>
      <c r="BV8413" s="419"/>
      <c r="BW8413" s="419"/>
      <c r="BX8413" s="397"/>
      <c r="BZ8413" s="449"/>
      <c r="CB8413" s="419"/>
      <c r="CC8413" s="419"/>
      <c r="CD8413" s="419"/>
      <c r="CF8413" s="419"/>
      <c r="CG8413" s="419"/>
      <c r="CH8413" s="419"/>
    </row>
    <row r="8414" spans="3:86" ht="21" thickBot="1">
      <c r="C8414" s="425"/>
      <c r="P8414" s="431"/>
      <c r="R8414" s="419"/>
      <c r="S8414" s="446"/>
      <c r="T8414" s="419"/>
      <c r="V8414" s="196"/>
      <c r="W8414" s="419"/>
      <c r="X8414" s="419"/>
      <c r="Z8414" s="419"/>
      <c r="AA8414" s="419"/>
      <c r="AB8414" s="419"/>
      <c r="AD8414" s="419"/>
      <c r="AE8414" s="419"/>
      <c r="AF8414" s="419"/>
      <c r="AH8414" s="419"/>
      <c r="AI8414" s="419"/>
      <c r="AJ8414" s="419"/>
      <c r="AL8414" s="419"/>
      <c r="AM8414" s="419"/>
      <c r="AN8414" s="403"/>
      <c r="AO8414" s="419"/>
      <c r="AP8414" s="419"/>
      <c r="AQ8414" s="419"/>
      <c r="AR8414" s="419"/>
      <c r="AS8414" s="419"/>
      <c r="AT8414" s="419"/>
      <c r="AU8414" s="419"/>
      <c r="AV8414" s="419"/>
      <c r="AX8414" s="419"/>
      <c r="AY8414" s="419"/>
      <c r="AZ8414" s="419"/>
      <c r="BB8414" s="419"/>
      <c r="BC8414" s="419"/>
      <c r="BD8414" s="419"/>
      <c r="BF8414" s="419"/>
      <c r="BG8414" s="419"/>
      <c r="BH8414" s="419"/>
      <c r="BJ8414" s="419"/>
      <c r="BK8414" s="419"/>
      <c r="BL8414" s="419"/>
      <c r="BN8414" s="419"/>
      <c r="BO8414" s="419"/>
      <c r="BP8414" s="419"/>
      <c r="BR8414" s="419"/>
      <c r="BS8414" s="419"/>
      <c r="BT8414" s="419"/>
      <c r="BV8414" s="419"/>
      <c r="BW8414" s="419"/>
      <c r="BX8414" s="397"/>
      <c r="BZ8414" s="449"/>
      <c r="CB8414" s="419"/>
      <c r="CC8414" s="419"/>
      <c r="CD8414" s="419"/>
      <c r="CF8414" s="419"/>
      <c r="CG8414" s="419"/>
      <c r="CH8414" s="419"/>
    </row>
    <row r="8415" spans="3:86" ht="21" thickBot="1">
      <c r="C8415" s="425"/>
      <c r="P8415" s="431"/>
      <c r="R8415" s="419"/>
      <c r="S8415" s="446"/>
      <c r="T8415" s="419"/>
      <c r="V8415" s="196"/>
      <c r="W8415" s="419"/>
      <c r="X8415" s="419"/>
      <c r="Z8415" s="419"/>
      <c r="AA8415" s="419"/>
      <c r="AB8415" s="419"/>
      <c r="AD8415" s="419"/>
      <c r="AE8415" s="419"/>
      <c r="AF8415" s="419"/>
      <c r="AH8415" s="419"/>
      <c r="AI8415" s="419"/>
      <c r="AJ8415" s="419"/>
      <c r="AL8415" s="419"/>
      <c r="AM8415" s="419"/>
      <c r="AN8415" s="403"/>
      <c r="AO8415" s="419"/>
      <c r="AP8415" s="419"/>
      <c r="AQ8415" s="419"/>
      <c r="AR8415" s="419"/>
      <c r="AS8415" s="419"/>
      <c r="AT8415" s="419"/>
      <c r="AU8415" s="419"/>
      <c r="AV8415" s="419"/>
      <c r="AX8415" s="419"/>
      <c r="AY8415" s="419"/>
      <c r="AZ8415" s="419"/>
      <c r="BB8415" s="419"/>
      <c r="BC8415" s="419"/>
      <c r="BD8415" s="419"/>
      <c r="BF8415" s="419"/>
      <c r="BG8415" s="419"/>
      <c r="BH8415" s="419"/>
      <c r="BJ8415" s="419"/>
      <c r="BK8415" s="419"/>
      <c r="BL8415" s="419"/>
      <c r="BN8415" s="419"/>
      <c r="BO8415" s="419"/>
      <c r="BP8415" s="419"/>
      <c r="BR8415" s="419"/>
      <c r="BS8415" s="419"/>
      <c r="BT8415" s="419"/>
      <c r="BV8415" s="419"/>
      <c r="BW8415" s="419"/>
      <c r="BX8415" s="397"/>
      <c r="BZ8415" s="449"/>
      <c r="CB8415" s="419"/>
      <c r="CC8415" s="419"/>
      <c r="CD8415" s="419"/>
      <c r="CF8415" s="419"/>
      <c r="CG8415" s="419"/>
      <c r="CH8415" s="419"/>
    </row>
    <row r="8416" spans="3:86" ht="21" thickBot="1">
      <c r="C8416" s="425"/>
      <c r="P8416" s="431"/>
      <c r="R8416" s="419"/>
      <c r="S8416" s="446"/>
      <c r="T8416" s="419"/>
      <c r="V8416" s="196"/>
      <c r="W8416" s="419"/>
      <c r="X8416" s="419"/>
      <c r="Z8416" s="419"/>
      <c r="AA8416" s="419"/>
      <c r="AB8416" s="419"/>
      <c r="AD8416" s="419"/>
      <c r="AE8416" s="419"/>
      <c r="AF8416" s="419"/>
      <c r="AH8416" s="419"/>
      <c r="AI8416" s="419"/>
      <c r="AJ8416" s="419"/>
      <c r="AL8416" s="419"/>
      <c r="AM8416" s="419"/>
      <c r="AN8416" s="403"/>
      <c r="AO8416" s="419"/>
      <c r="AP8416" s="419"/>
      <c r="AQ8416" s="419"/>
      <c r="AR8416" s="419"/>
      <c r="AS8416" s="419"/>
      <c r="AT8416" s="419"/>
      <c r="AU8416" s="419"/>
      <c r="AV8416" s="419"/>
      <c r="AX8416" s="419"/>
      <c r="AY8416" s="419"/>
      <c r="AZ8416" s="419"/>
      <c r="BB8416" s="419"/>
      <c r="BC8416" s="419"/>
      <c r="BD8416" s="419"/>
      <c r="BF8416" s="419"/>
      <c r="BG8416" s="419"/>
      <c r="BH8416" s="419"/>
      <c r="BJ8416" s="419"/>
      <c r="BK8416" s="419"/>
      <c r="BL8416" s="419"/>
      <c r="BN8416" s="419"/>
      <c r="BO8416" s="419"/>
      <c r="BP8416" s="419"/>
      <c r="BR8416" s="419"/>
      <c r="BS8416" s="419"/>
      <c r="BT8416" s="419"/>
      <c r="BV8416" s="419"/>
      <c r="BW8416" s="419"/>
      <c r="BX8416" s="397"/>
      <c r="BZ8416" s="449"/>
      <c r="CB8416" s="419"/>
      <c r="CC8416" s="419"/>
      <c r="CD8416" s="419"/>
      <c r="CF8416" s="419"/>
      <c r="CG8416" s="419"/>
      <c r="CH8416" s="419"/>
    </row>
    <row r="8417" spans="3:86" ht="21" thickBot="1">
      <c r="C8417" s="425"/>
      <c r="P8417" s="431"/>
      <c r="R8417" s="419"/>
      <c r="S8417" s="446"/>
      <c r="T8417" s="419"/>
      <c r="V8417" s="196"/>
      <c r="W8417" s="419"/>
      <c r="X8417" s="419"/>
      <c r="Z8417" s="419"/>
      <c r="AA8417" s="419"/>
      <c r="AB8417" s="419"/>
      <c r="AD8417" s="419"/>
      <c r="AE8417" s="419"/>
      <c r="AF8417" s="419"/>
      <c r="AH8417" s="419"/>
      <c r="AI8417" s="419"/>
      <c r="AJ8417" s="419"/>
      <c r="AL8417" s="419"/>
      <c r="AM8417" s="419"/>
      <c r="AN8417" s="403"/>
      <c r="AO8417" s="419"/>
      <c r="AP8417" s="419"/>
      <c r="AQ8417" s="419"/>
      <c r="AR8417" s="419"/>
      <c r="AS8417" s="419"/>
      <c r="AT8417" s="419"/>
      <c r="AU8417" s="419"/>
      <c r="AV8417" s="419"/>
      <c r="AX8417" s="419"/>
      <c r="AY8417" s="419"/>
      <c r="AZ8417" s="419"/>
      <c r="BB8417" s="419"/>
      <c r="BC8417" s="419"/>
      <c r="BD8417" s="419"/>
      <c r="BF8417" s="419"/>
      <c r="BG8417" s="419"/>
      <c r="BH8417" s="419"/>
      <c r="BJ8417" s="419"/>
      <c r="BK8417" s="419"/>
      <c r="BL8417" s="419"/>
      <c r="BN8417" s="419"/>
      <c r="BO8417" s="419"/>
      <c r="BP8417" s="419"/>
      <c r="BR8417" s="419"/>
      <c r="BS8417" s="419"/>
      <c r="BT8417" s="419"/>
      <c r="BV8417" s="419"/>
      <c r="BW8417" s="419"/>
      <c r="BX8417" s="397"/>
      <c r="BZ8417" s="449"/>
      <c r="CB8417" s="419"/>
      <c r="CC8417" s="419"/>
      <c r="CD8417" s="419"/>
      <c r="CF8417" s="419"/>
      <c r="CG8417" s="419"/>
      <c r="CH8417" s="419"/>
    </row>
    <row r="8418" spans="3:86" ht="21" thickBot="1">
      <c r="C8418" s="425"/>
      <c r="P8418" s="431"/>
      <c r="R8418" s="419"/>
      <c r="S8418" s="446"/>
      <c r="T8418" s="419"/>
      <c r="V8418" s="196"/>
      <c r="W8418" s="419"/>
      <c r="X8418" s="419"/>
      <c r="Z8418" s="419"/>
      <c r="AA8418" s="419"/>
      <c r="AB8418" s="419"/>
      <c r="AD8418" s="419"/>
      <c r="AE8418" s="419"/>
      <c r="AF8418" s="419"/>
      <c r="AH8418" s="419"/>
      <c r="AI8418" s="419"/>
      <c r="AJ8418" s="419"/>
      <c r="AL8418" s="419"/>
      <c r="AM8418" s="419"/>
      <c r="AN8418" s="403"/>
      <c r="AO8418" s="419"/>
      <c r="AP8418" s="419"/>
      <c r="AQ8418" s="419"/>
      <c r="AR8418" s="419"/>
      <c r="AS8418" s="419"/>
      <c r="AT8418" s="419"/>
      <c r="AU8418" s="419"/>
      <c r="AV8418" s="419"/>
      <c r="AX8418" s="419"/>
      <c r="AY8418" s="419"/>
      <c r="AZ8418" s="419"/>
      <c r="BB8418" s="419"/>
      <c r="BC8418" s="419"/>
      <c r="BD8418" s="419"/>
      <c r="BF8418" s="419"/>
      <c r="BG8418" s="419"/>
      <c r="BH8418" s="419"/>
      <c r="BJ8418" s="419"/>
      <c r="BK8418" s="419"/>
      <c r="BL8418" s="419"/>
      <c r="BN8418" s="419"/>
      <c r="BO8418" s="419"/>
      <c r="BP8418" s="419"/>
      <c r="BR8418" s="419"/>
      <c r="BS8418" s="419"/>
      <c r="BT8418" s="419"/>
      <c r="BV8418" s="419"/>
      <c r="BW8418" s="419"/>
      <c r="BX8418" s="397"/>
      <c r="BZ8418" s="449"/>
      <c r="CB8418" s="419"/>
      <c r="CC8418" s="419"/>
      <c r="CD8418" s="419"/>
      <c r="CF8418" s="419"/>
      <c r="CG8418" s="419"/>
      <c r="CH8418" s="419"/>
    </row>
    <row r="8419" spans="3:86" ht="21" thickBot="1">
      <c r="C8419" s="425"/>
      <c r="P8419" s="431"/>
      <c r="R8419" s="419"/>
      <c r="S8419" s="446"/>
      <c r="T8419" s="419"/>
      <c r="V8419" s="196"/>
      <c r="W8419" s="419"/>
      <c r="X8419" s="419"/>
      <c r="Z8419" s="419"/>
      <c r="AA8419" s="419"/>
      <c r="AB8419" s="419"/>
      <c r="AD8419" s="419"/>
      <c r="AE8419" s="419"/>
      <c r="AF8419" s="419"/>
      <c r="AH8419" s="419"/>
      <c r="AI8419" s="419"/>
      <c r="AJ8419" s="419"/>
      <c r="AL8419" s="419"/>
      <c r="AM8419" s="419"/>
      <c r="AN8419" s="403"/>
      <c r="AO8419" s="419"/>
      <c r="AP8419" s="419"/>
      <c r="AQ8419" s="419"/>
      <c r="AR8419" s="419"/>
      <c r="AS8419" s="419"/>
      <c r="AT8419" s="419"/>
      <c r="AU8419" s="419"/>
      <c r="AV8419" s="419"/>
      <c r="AX8419" s="419"/>
      <c r="AY8419" s="419"/>
      <c r="AZ8419" s="419"/>
      <c r="BB8419" s="419"/>
      <c r="BC8419" s="419"/>
      <c r="BD8419" s="419"/>
      <c r="BF8419" s="419"/>
      <c r="BG8419" s="419"/>
      <c r="BH8419" s="419"/>
      <c r="BJ8419" s="419"/>
      <c r="BK8419" s="419"/>
      <c r="BL8419" s="419"/>
      <c r="BN8419" s="419"/>
      <c r="BO8419" s="419"/>
      <c r="BP8419" s="419"/>
      <c r="BR8419" s="419"/>
      <c r="BS8419" s="419"/>
      <c r="BT8419" s="419"/>
      <c r="BV8419" s="419"/>
      <c r="BW8419" s="419"/>
      <c r="BX8419" s="397"/>
      <c r="BZ8419" s="449"/>
      <c r="CB8419" s="419"/>
      <c r="CC8419" s="419"/>
      <c r="CD8419" s="419"/>
      <c r="CF8419" s="419"/>
      <c r="CG8419" s="419"/>
      <c r="CH8419" s="419"/>
    </row>
    <row r="8420" spans="3:86" ht="21" thickBot="1">
      <c r="C8420" s="425"/>
      <c r="P8420" s="431"/>
      <c r="R8420" s="419"/>
      <c r="S8420" s="446"/>
      <c r="T8420" s="419"/>
      <c r="V8420" s="196"/>
      <c r="W8420" s="419"/>
      <c r="X8420" s="419"/>
      <c r="Z8420" s="419"/>
      <c r="AA8420" s="419"/>
      <c r="AB8420" s="419"/>
      <c r="AD8420" s="419"/>
      <c r="AE8420" s="419"/>
      <c r="AF8420" s="419"/>
      <c r="AH8420" s="419"/>
      <c r="AI8420" s="419"/>
      <c r="AJ8420" s="419"/>
      <c r="AL8420" s="419"/>
      <c r="AM8420" s="419"/>
      <c r="AN8420" s="403"/>
      <c r="AO8420" s="419"/>
      <c r="AP8420" s="419"/>
      <c r="AQ8420" s="419"/>
      <c r="AR8420" s="419"/>
      <c r="AS8420" s="419"/>
      <c r="AT8420" s="419"/>
      <c r="AU8420" s="419"/>
      <c r="AV8420" s="419"/>
      <c r="AX8420" s="419"/>
      <c r="AY8420" s="419"/>
      <c r="AZ8420" s="419"/>
      <c r="BB8420" s="419"/>
      <c r="BC8420" s="419"/>
      <c r="BD8420" s="419"/>
      <c r="BF8420" s="419"/>
      <c r="BG8420" s="419"/>
      <c r="BH8420" s="419"/>
      <c r="BJ8420" s="419"/>
      <c r="BK8420" s="419"/>
      <c r="BL8420" s="419"/>
      <c r="BN8420" s="419"/>
      <c r="BO8420" s="419"/>
      <c r="BP8420" s="419"/>
      <c r="BR8420" s="419"/>
      <c r="BS8420" s="419"/>
      <c r="BT8420" s="419"/>
      <c r="BV8420" s="419"/>
      <c r="BW8420" s="419"/>
      <c r="BX8420" s="397"/>
      <c r="BZ8420" s="449"/>
      <c r="CB8420" s="419"/>
      <c r="CC8420" s="419"/>
      <c r="CD8420" s="419"/>
      <c r="CF8420" s="419"/>
      <c r="CG8420" s="419"/>
      <c r="CH8420" s="419"/>
    </row>
    <row r="8421" spans="3:86" ht="21" thickBot="1">
      <c r="C8421" s="425"/>
      <c r="P8421" s="431"/>
      <c r="R8421" s="419"/>
      <c r="S8421" s="446"/>
      <c r="T8421" s="419"/>
      <c r="V8421" s="196"/>
      <c r="W8421" s="419"/>
      <c r="X8421" s="419"/>
      <c r="Z8421" s="419"/>
      <c r="AA8421" s="419"/>
      <c r="AB8421" s="419"/>
      <c r="AD8421" s="419"/>
      <c r="AE8421" s="419"/>
      <c r="AF8421" s="419"/>
      <c r="AH8421" s="419"/>
      <c r="AI8421" s="419"/>
      <c r="AJ8421" s="419"/>
      <c r="AL8421" s="419"/>
      <c r="AM8421" s="419"/>
      <c r="AN8421" s="403"/>
      <c r="AO8421" s="419"/>
      <c r="AP8421" s="419"/>
      <c r="AQ8421" s="419"/>
      <c r="AR8421" s="419"/>
      <c r="AS8421" s="419"/>
      <c r="AT8421" s="419"/>
      <c r="AU8421" s="419"/>
      <c r="AV8421" s="419"/>
      <c r="AX8421" s="419"/>
      <c r="AY8421" s="419"/>
      <c r="AZ8421" s="419"/>
      <c r="BB8421" s="419"/>
      <c r="BC8421" s="419"/>
      <c r="BD8421" s="419"/>
      <c r="BF8421" s="419"/>
      <c r="BG8421" s="419"/>
      <c r="BH8421" s="419"/>
      <c r="BJ8421" s="419"/>
      <c r="BK8421" s="419"/>
      <c r="BL8421" s="419"/>
      <c r="BN8421" s="419"/>
      <c r="BO8421" s="419"/>
      <c r="BP8421" s="419"/>
      <c r="BR8421" s="419"/>
      <c r="BS8421" s="419"/>
      <c r="BT8421" s="419"/>
      <c r="BV8421" s="419"/>
      <c r="BW8421" s="419"/>
      <c r="BX8421" s="397"/>
      <c r="BZ8421" s="449"/>
      <c r="CB8421" s="419"/>
      <c r="CC8421" s="419"/>
      <c r="CD8421" s="419"/>
      <c r="CF8421" s="419"/>
      <c r="CG8421" s="419"/>
      <c r="CH8421" s="419"/>
    </row>
    <row r="8422" spans="3:86" ht="21" thickBot="1">
      <c r="C8422" s="425"/>
      <c r="P8422" s="431"/>
      <c r="R8422" s="419"/>
      <c r="S8422" s="446"/>
      <c r="T8422" s="419"/>
      <c r="V8422" s="196"/>
      <c r="W8422" s="419"/>
      <c r="X8422" s="419"/>
      <c r="Z8422" s="419"/>
      <c r="AA8422" s="419"/>
      <c r="AB8422" s="419"/>
      <c r="AD8422" s="419"/>
      <c r="AE8422" s="419"/>
      <c r="AF8422" s="419"/>
      <c r="AH8422" s="419"/>
      <c r="AI8422" s="419"/>
      <c r="AJ8422" s="419"/>
      <c r="AL8422" s="419"/>
      <c r="AM8422" s="419"/>
      <c r="AN8422" s="403"/>
      <c r="AO8422" s="419"/>
      <c r="AP8422" s="419"/>
      <c r="AQ8422" s="419"/>
      <c r="AR8422" s="419"/>
      <c r="AS8422" s="419"/>
      <c r="AT8422" s="419"/>
      <c r="AU8422" s="419"/>
      <c r="AV8422" s="419"/>
      <c r="AX8422" s="419"/>
      <c r="AY8422" s="419"/>
      <c r="AZ8422" s="419"/>
      <c r="BB8422" s="419"/>
      <c r="BC8422" s="419"/>
      <c r="BD8422" s="419"/>
      <c r="BF8422" s="419"/>
      <c r="BG8422" s="419"/>
      <c r="BH8422" s="419"/>
      <c r="BJ8422" s="419"/>
      <c r="BK8422" s="419"/>
      <c r="BL8422" s="419"/>
      <c r="BN8422" s="419"/>
      <c r="BO8422" s="419"/>
      <c r="BP8422" s="419"/>
      <c r="BR8422" s="419"/>
      <c r="BS8422" s="419"/>
      <c r="BT8422" s="419"/>
      <c r="BV8422" s="419"/>
      <c r="BW8422" s="419"/>
      <c r="BX8422" s="397"/>
      <c r="BZ8422" s="449"/>
      <c r="CB8422" s="419"/>
      <c r="CC8422" s="419"/>
      <c r="CD8422" s="419"/>
      <c r="CF8422" s="419"/>
      <c r="CG8422" s="419"/>
      <c r="CH8422" s="419"/>
    </row>
    <row r="8423" spans="3:86" ht="21" thickBot="1">
      <c r="C8423" s="425"/>
      <c r="P8423" s="431"/>
      <c r="R8423" s="419"/>
      <c r="S8423" s="446"/>
      <c r="T8423" s="419"/>
      <c r="V8423" s="196"/>
      <c r="W8423" s="419"/>
      <c r="X8423" s="419"/>
      <c r="Z8423" s="419"/>
      <c r="AA8423" s="419"/>
      <c r="AB8423" s="419"/>
      <c r="AD8423" s="419"/>
      <c r="AE8423" s="419"/>
      <c r="AF8423" s="419"/>
      <c r="AH8423" s="419"/>
      <c r="AI8423" s="419"/>
      <c r="AJ8423" s="419"/>
      <c r="AL8423" s="419"/>
      <c r="AM8423" s="419"/>
      <c r="AN8423" s="403"/>
      <c r="AO8423" s="419"/>
      <c r="AP8423" s="419"/>
      <c r="AQ8423" s="419"/>
      <c r="AR8423" s="419"/>
      <c r="AS8423" s="419"/>
      <c r="AT8423" s="419"/>
      <c r="AU8423" s="419"/>
      <c r="AV8423" s="419"/>
      <c r="AX8423" s="419"/>
      <c r="AY8423" s="419"/>
      <c r="AZ8423" s="419"/>
      <c r="BB8423" s="419"/>
      <c r="BC8423" s="419"/>
      <c r="BD8423" s="419"/>
      <c r="BF8423" s="419"/>
      <c r="BG8423" s="419"/>
      <c r="BH8423" s="419"/>
      <c r="BJ8423" s="419"/>
      <c r="BK8423" s="419"/>
      <c r="BL8423" s="419"/>
      <c r="BN8423" s="419"/>
      <c r="BO8423" s="419"/>
      <c r="BP8423" s="419"/>
      <c r="BR8423" s="419"/>
      <c r="BS8423" s="419"/>
      <c r="BT8423" s="419"/>
      <c r="BV8423" s="419"/>
      <c r="BW8423" s="419"/>
      <c r="BX8423" s="397"/>
      <c r="BZ8423" s="449"/>
      <c r="CB8423" s="419"/>
      <c r="CC8423" s="419"/>
      <c r="CD8423" s="419"/>
      <c r="CF8423" s="419"/>
      <c r="CG8423" s="419"/>
      <c r="CH8423" s="419"/>
    </row>
    <row r="8424" spans="3:86" ht="21" thickBot="1">
      <c r="C8424" s="425"/>
      <c r="P8424" s="431"/>
      <c r="R8424" s="419"/>
      <c r="S8424" s="446"/>
      <c r="T8424" s="419"/>
      <c r="V8424" s="196"/>
      <c r="W8424" s="419"/>
      <c r="X8424" s="419"/>
      <c r="Z8424" s="419"/>
      <c r="AA8424" s="419"/>
      <c r="AB8424" s="419"/>
      <c r="AD8424" s="419"/>
      <c r="AE8424" s="419"/>
      <c r="AF8424" s="419"/>
      <c r="AH8424" s="419"/>
      <c r="AI8424" s="419"/>
      <c r="AJ8424" s="419"/>
      <c r="AL8424" s="419"/>
      <c r="AM8424" s="419"/>
      <c r="AN8424" s="403"/>
      <c r="AO8424" s="419"/>
      <c r="AP8424" s="419"/>
      <c r="AQ8424" s="419"/>
      <c r="AR8424" s="419"/>
      <c r="AS8424" s="419"/>
      <c r="AT8424" s="419"/>
      <c r="AU8424" s="419"/>
      <c r="AV8424" s="419"/>
      <c r="AX8424" s="419"/>
      <c r="AY8424" s="419"/>
      <c r="AZ8424" s="419"/>
      <c r="BB8424" s="419"/>
      <c r="BC8424" s="419"/>
      <c r="BD8424" s="419"/>
      <c r="BF8424" s="419"/>
      <c r="BG8424" s="419"/>
      <c r="BH8424" s="419"/>
      <c r="BJ8424" s="419"/>
      <c r="BK8424" s="419"/>
      <c r="BL8424" s="419"/>
      <c r="BN8424" s="419"/>
      <c r="BO8424" s="419"/>
      <c r="BP8424" s="419"/>
      <c r="BR8424" s="419"/>
      <c r="BS8424" s="419"/>
      <c r="BT8424" s="419"/>
      <c r="BV8424" s="419"/>
      <c r="BW8424" s="419"/>
      <c r="BX8424" s="397"/>
      <c r="BZ8424" s="449"/>
      <c r="CB8424" s="419"/>
      <c r="CC8424" s="419"/>
      <c r="CD8424" s="419"/>
      <c r="CF8424" s="419"/>
      <c r="CG8424" s="419"/>
      <c r="CH8424" s="419"/>
    </row>
    <row r="8425" spans="3:86" ht="21" thickBot="1">
      <c r="C8425" s="425"/>
      <c r="P8425" s="431"/>
      <c r="R8425" s="419"/>
      <c r="S8425" s="446"/>
      <c r="T8425" s="419"/>
      <c r="V8425" s="196"/>
      <c r="W8425" s="419"/>
      <c r="X8425" s="419"/>
      <c r="Z8425" s="419"/>
      <c r="AA8425" s="419"/>
      <c r="AB8425" s="419"/>
      <c r="AD8425" s="419"/>
      <c r="AE8425" s="419"/>
      <c r="AF8425" s="419"/>
      <c r="AH8425" s="419"/>
      <c r="AI8425" s="419"/>
      <c r="AJ8425" s="419"/>
      <c r="AL8425" s="419"/>
      <c r="AM8425" s="419"/>
      <c r="AN8425" s="403"/>
      <c r="AO8425" s="419"/>
      <c r="AP8425" s="419"/>
      <c r="AQ8425" s="419"/>
      <c r="AR8425" s="419"/>
      <c r="AS8425" s="419"/>
      <c r="AT8425" s="419"/>
      <c r="AU8425" s="419"/>
      <c r="AV8425" s="419"/>
      <c r="AX8425" s="419"/>
      <c r="AY8425" s="419"/>
      <c r="AZ8425" s="419"/>
      <c r="BB8425" s="419"/>
      <c r="BC8425" s="419"/>
      <c r="BD8425" s="419"/>
      <c r="BF8425" s="419"/>
      <c r="BG8425" s="419"/>
      <c r="BH8425" s="419"/>
      <c r="BJ8425" s="419"/>
      <c r="BK8425" s="419"/>
      <c r="BL8425" s="419"/>
      <c r="BN8425" s="419"/>
      <c r="BO8425" s="419"/>
      <c r="BP8425" s="419"/>
      <c r="BR8425" s="419"/>
      <c r="BS8425" s="419"/>
      <c r="BT8425" s="419"/>
      <c r="BV8425" s="419"/>
      <c r="BW8425" s="419"/>
      <c r="BX8425" s="397"/>
      <c r="BZ8425" s="449"/>
      <c r="CB8425" s="419"/>
      <c r="CC8425" s="419"/>
      <c r="CD8425" s="419"/>
      <c r="CF8425" s="419"/>
      <c r="CG8425" s="419"/>
      <c r="CH8425" s="419"/>
    </row>
    <row r="8426" spans="3:86" ht="21" thickBot="1">
      <c r="C8426" s="425"/>
      <c r="P8426" s="431"/>
      <c r="R8426" s="419"/>
      <c r="S8426" s="446"/>
      <c r="T8426" s="419"/>
      <c r="V8426" s="196"/>
      <c r="W8426" s="419"/>
      <c r="X8426" s="419"/>
      <c r="Z8426" s="419"/>
      <c r="AA8426" s="419"/>
      <c r="AB8426" s="419"/>
      <c r="AD8426" s="419"/>
      <c r="AE8426" s="419"/>
      <c r="AF8426" s="419"/>
      <c r="AH8426" s="419"/>
      <c r="AI8426" s="419"/>
      <c r="AJ8426" s="419"/>
      <c r="AL8426" s="419"/>
      <c r="AM8426" s="419"/>
      <c r="AN8426" s="403"/>
      <c r="AO8426" s="419"/>
      <c r="AP8426" s="419"/>
      <c r="AQ8426" s="419"/>
      <c r="AR8426" s="419"/>
      <c r="AS8426" s="419"/>
      <c r="AT8426" s="419"/>
      <c r="AU8426" s="419"/>
      <c r="AV8426" s="419"/>
      <c r="AX8426" s="419"/>
      <c r="AY8426" s="419"/>
      <c r="AZ8426" s="419"/>
      <c r="BB8426" s="419"/>
      <c r="BC8426" s="419"/>
      <c r="BD8426" s="419"/>
      <c r="BF8426" s="419"/>
      <c r="BG8426" s="419"/>
      <c r="BH8426" s="419"/>
      <c r="BJ8426" s="419"/>
      <c r="BK8426" s="419"/>
      <c r="BL8426" s="419"/>
      <c r="BN8426" s="419"/>
      <c r="BO8426" s="419"/>
      <c r="BP8426" s="419"/>
      <c r="BR8426" s="419"/>
      <c r="BS8426" s="419"/>
      <c r="BT8426" s="419"/>
      <c r="BV8426" s="419"/>
      <c r="BW8426" s="419"/>
      <c r="BX8426" s="397"/>
      <c r="BZ8426" s="449"/>
      <c r="CB8426" s="419"/>
      <c r="CC8426" s="419"/>
      <c r="CD8426" s="419"/>
      <c r="CF8426" s="419"/>
      <c r="CG8426" s="419"/>
      <c r="CH8426" s="419"/>
    </row>
    <row r="8427" spans="3:86" ht="21" thickBot="1">
      <c r="C8427" s="425"/>
      <c r="P8427" s="431"/>
      <c r="R8427" s="419"/>
      <c r="S8427" s="446"/>
      <c r="T8427" s="419"/>
      <c r="V8427" s="196"/>
      <c r="W8427" s="419"/>
      <c r="X8427" s="419"/>
      <c r="Z8427" s="419"/>
      <c r="AA8427" s="419"/>
      <c r="AB8427" s="419"/>
      <c r="AD8427" s="419"/>
      <c r="AE8427" s="419"/>
      <c r="AF8427" s="419"/>
      <c r="AH8427" s="419"/>
      <c r="AI8427" s="419"/>
      <c r="AJ8427" s="419"/>
      <c r="AL8427" s="419"/>
      <c r="AM8427" s="419"/>
      <c r="AN8427" s="403"/>
      <c r="AO8427" s="419"/>
      <c r="AP8427" s="419"/>
      <c r="AQ8427" s="419"/>
      <c r="AR8427" s="419"/>
      <c r="AS8427" s="419"/>
      <c r="AT8427" s="419"/>
      <c r="AU8427" s="419"/>
      <c r="AV8427" s="419"/>
      <c r="AX8427" s="419"/>
      <c r="AY8427" s="419"/>
      <c r="AZ8427" s="419"/>
      <c r="BB8427" s="419"/>
      <c r="BC8427" s="419"/>
      <c r="BD8427" s="419"/>
      <c r="BF8427" s="419"/>
      <c r="BG8427" s="419"/>
      <c r="BH8427" s="419"/>
      <c r="BJ8427" s="419"/>
      <c r="BK8427" s="419"/>
      <c r="BL8427" s="419"/>
      <c r="BN8427" s="419"/>
      <c r="BO8427" s="419"/>
      <c r="BP8427" s="419"/>
      <c r="BR8427" s="419"/>
      <c r="BS8427" s="419"/>
      <c r="BT8427" s="419"/>
      <c r="BV8427" s="419"/>
      <c r="BW8427" s="419"/>
      <c r="BX8427" s="397"/>
      <c r="BZ8427" s="449"/>
      <c r="CB8427" s="419"/>
      <c r="CC8427" s="419"/>
      <c r="CD8427" s="419"/>
      <c r="CF8427" s="419"/>
      <c r="CG8427" s="419"/>
      <c r="CH8427" s="419"/>
    </row>
    <row r="8428" spans="3:86" ht="21" thickBot="1">
      <c r="C8428" s="425"/>
      <c r="P8428" s="431"/>
      <c r="R8428" s="419"/>
      <c r="S8428" s="446"/>
      <c r="T8428" s="419"/>
      <c r="V8428" s="196"/>
      <c r="W8428" s="419"/>
      <c r="X8428" s="419"/>
      <c r="Z8428" s="419"/>
      <c r="AA8428" s="419"/>
      <c r="AB8428" s="419"/>
      <c r="AD8428" s="419"/>
      <c r="AE8428" s="419"/>
      <c r="AF8428" s="419"/>
      <c r="AH8428" s="419"/>
      <c r="AI8428" s="419"/>
      <c r="AJ8428" s="419"/>
      <c r="AL8428" s="419"/>
      <c r="AM8428" s="419"/>
      <c r="AN8428" s="403"/>
      <c r="AO8428" s="419"/>
      <c r="AP8428" s="419"/>
      <c r="AQ8428" s="419"/>
      <c r="AR8428" s="419"/>
      <c r="AS8428" s="419"/>
      <c r="AT8428" s="419"/>
      <c r="AU8428" s="419"/>
      <c r="AV8428" s="419"/>
      <c r="AX8428" s="419"/>
      <c r="AY8428" s="419"/>
      <c r="AZ8428" s="419"/>
      <c r="BB8428" s="419"/>
      <c r="BC8428" s="419"/>
      <c r="BD8428" s="419"/>
      <c r="BF8428" s="419"/>
      <c r="BG8428" s="419"/>
      <c r="BH8428" s="419"/>
      <c r="BJ8428" s="419"/>
      <c r="BK8428" s="419"/>
      <c r="BL8428" s="419"/>
      <c r="BN8428" s="419"/>
      <c r="BO8428" s="419"/>
      <c r="BP8428" s="419"/>
      <c r="BR8428" s="419"/>
      <c r="BS8428" s="419"/>
      <c r="BT8428" s="419"/>
      <c r="BV8428" s="419"/>
      <c r="BW8428" s="419"/>
      <c r="BX8428" s="397"/>
      <c r="BZ8428" s="449"/>
      <c r="CB8428" s="419"/>
      <c r="CC8428" s="419"/>
      <c r="CD8428" s="419"/>
      <c r="CF8428" s="419"/>
      <c r="CG8428" s="419"/>
      <c r="CH8428" s="419"/>
    </row>
    <row r="8429" spans="3:86" ht="21" thickBot="1">
      <c r="C8429" s="425"/>
      <c r="P8429" s="431"/>
      <c r="R8429" s="419"/>
      <c r="S8429" s="446"/>
      <c r="T8429" s="419"/>
      <c r="V8429" s="196"/>
      <c r="W8429" s="419"/>
      <c r="X8429" s="419"/>
      <c r="Z8429" s="419"/>
      <c r="AA8429" s="419"/>
      <c r="AB8429" s="419"/>
      <c r="AD8429" s="419"/>
      <c r="AE8429" s="419"/>
      <c r="AF8429" s="419"/>
      <c r="AH8429" s="419"/>
      <c r="AI8429" s="419"/>
      <c r="AJ8429" s="419"/>
      <c r="AL8429" s="419"/>
      <c r="AM8429" s="419"/>
      <c r="AN8429" s="403"/>
      <c r="AO8429" s="419"/>
      <c r="AP8429" s="419"/>
      <c r="AQ8429" s="419"/>
      <c r="AR8429" s="419"/>
      <c r="AS8429" s="419"/>
      <c r="AT8429" s="419"/>
      <c r="AU8429" s="419"/>
      <c r="AV8429" s="419"/>
      <c r="AX8429" s="419"/>
      <c r="AY8429" s="419"/>
      <c r="AZ8429" s="419"/>
      <c r="BB8429" s="419"/>
      <c r="BC8429" s="419"/>
      <c r="BD8429" s="419"/>
      <c r="BF8429" s="419"/>
      <c r="BG8429" s="419"/>
      <c r="BH8429" s="419"/>
      <c r="BJ8429" s="419"/>
      <c r="BK8429" s="419"/>
      <c r="BL8429" s="419"/>
      <c r="BN8429" s="419"/>
      <c r="BO8429" s="419"/>
      <c r="BP8429" s="419"/>
      <c r="BR8429" s="419"/>
      <c r="BS8429" s="419"/>
      <c r="BT8429" s="419"/>
      <c r="BV8429" s="419"/>
      <c r="BW8429" s="419"/>
      <c r="BX8429" s="397"/>
      <c r="BZ8429" s="449"/>
      <c r="CB8429" s="419"/>
      <c r="CC8429" s="419"/>
      <c r="CD8429" s="419"/>
      <c r="CF8429" s="419"/>
      <c r="CG8429" s="419"/>
      <c r="CH8429" s="419"/>
    </row>
    <row r="8430" spans="3:86" ht="21" thickBot="1">
      <c r="C8430" s="425"/>
      <c r="P8430" s="431"/>
      <c r="R8430" s="419"/>
      <c r="S8430" s="446"/>
      <c r="T8430" s="419"/>
      <c r="V8430" s="196"/>
      <c r="W8430" s="419"/>
      <c r="X8430" s="419"/>
      <c r="Z8430" s="419"/>
      <c r="AA8430" s="419"/>
      <c r="AB8430" s="419"/>
      <c r="AD8430" s="419"/>
      <c r="AE8430" s="419"/>
      <c r="AF8430" s="419"/>
      <c r="AH8430" s="419"/>
      <c r="AI8430" s="419"/>
      <c r="AJ8430" s="419"/>
      <c r="AL8430" s="419"/>
      <c r="AM8430" s="419"/>
      <c r="AN8430" s="403"/>
      <c r="AO8430" s="419"/>
      <c r="AP8430" s="419"/>
      <c r="AQ8430" s="419"/>
      <c r="AR8430" s="419"/>
      <c r="AS8430" s="419"/>
      <c r="AT8430" s="419"/>
      <c r="AU8430" s="419"/>
      <c r="AV8430" s="419"/>
      <c r="AX8430" s="419"/>
      <c r="AY8430" s="419"/>
      <c r="AZ8430" s="419"/>
      <c r="BB8430" s="419"/>
      <c r="BC8430" s="419"/>
      <c r="BD8430" s="419"/>
      <c r="BF8430" s="419"/>
      <c r="BG8430" s="419"/>
      <c r="BH8430" s="419"/>
      <c r="BJ8430" s="419"/>
      <c r="BK8430" s="419"/>
      <c r="BL8430" s="419"/>
      <c r="BN8430" s="419"/>
      <c r="BO8430" s="419"/>
      <c r="BP8430" s="419"/>
      <c r="BR8430" s="419"/>
      <c r="BS8430" s="419"/>
      <c r="BT8430" s="419"/>
      <c r="BV8430" s="419"/>
      <c r="BW8430" s="419"/>
      <c r="BX8430" s="397"/>
      <c r="BZ8430" s="449"/>
      <c r="CB8430" s="419"/>
      <c r="CC8430" s="419"/>
      <c r="CD8430" s="419"/>
      <c r="CF8430" s="419"/>
      <c r="CG8430" s="419"/>
      <c r="CH8430" s="419"/>
    </row>
    <row r="8431" spans="3:86" ht="21" thickBot="1">
      <c r="C8431" s="425"/>
      <c r="P8431" s="431"/>
      <c r="R8431" s="419"/>
      <c r="S8431" s="446"/>
      <c r="T8431" s="419"/>
      <c r="V8431" s="196"/>
      <c r="W8431" s="419"/>
      <c r="X8431" s="419"/>
      <c r="Z8431" s="419"/>
      <c r="AA8431" s="419"/>
      <c r="AB8431" s="419"/>
      <c r="AD8431" s="419"/>
      <c r="AE8431" s="419"/>
      <c r="AF8431" s="419"/>
      <c r="AH8431" s="419"/>
      <c r="AI8431" s="419"/>
      <c r="AJ8431" s="419"/>
      <c r="AL8431" s="419"/>
      <c r="AM8431" s="419"/>
      <c r="AN8431" s="403"/>
      <c r="AO8431" s="419"/>
      <c r="AP8431" s="419"/>
      <c r="AQ8431" s="419"/>
      <c r="AR8431" s="419"/>
      <c r="AS8431" s="419"/>
      <c r="AT8431" s="419"/>
      <c r="AU8431" s="419"/>
      <c r="AV8431" s="419"/>
      <c r="AX8431" s="419"/>
      <c r="AY8431" s="419"/>
      <c r="AZ8431" s="419"/>
      <c r="BB8431" s="419"/>
      <c r="BC8431" s="419"/>
      <c r="BD8431" s="419"/>
      <c r="BF8431" s="419"/>
      <c r="BG8431" s="419"/>
      <c r="BH8431" s="419"/>
      <c r="BJ8431" s="419"/>
      <c r="BK8431" s="419"/>
      <c r="BL8431" s="419"/>
      <c r="BN8431" s="419"/>
      <c r="BO8431" s="419"/>
      <c r="BP8431" s="419"/>
      <c r="BR8431" s="419"/>
      <c r="BS8431" s="419"/>
      <c r="BT8431" s="419"/>
      <c r="BV8431" s="419"/>
      <c r="BW8431" s="419"/>
      <c r="BX8431" s="397"/>
      <c r="BZ8431" s="449"/>
      <c r="CB8431" s="419"/>
      <c r="CC8431" s="419"/>
      <c r="CD8431" s="419"/>
      <c r="CF8431" s="419"/>
      <c r="CG8431" s="419"/>
      <c r="CH8431" s="419"/>
    </row>
    <row r="8432" spans="3:86" ht="21" thickBot="1">
      <c r="C8432" s="425"/>
      <c r="P8432" s="431"/>
      <c r="R8432" s="419"/>
      <c r="S8432" s="446"/>
      <c r="T8432" s="419"/>
      <c r="V8432" s="196"/>
      <c r="W8432" s="419"/>
      <c r="X8432" s="419"/>
      <c r="Z8432" s="419"/>
      <c r="AA8432" s="419"/>
      <c r="AB8432" s="419"/>
      <c r="AD8432" s="419"/>
      <c r="AE8432" s="419"/>
      <c r="AF8432" s="419"/>
      <c r="AH8432" s="419"/>
      <c r="AI8432" s="419"/>
      <c r="AJ8432" s="419"/>
      <c r="AL8432" s="419"/>
      <c r="AM8432" s="419"/>
      <c r="AN8432" s="403"/>
      <c r="AO8432" s="419"/>
      <c r="AP8432" s="419"/>
      <c r="AQ8432" s="419"/>
      <c r="AR8432" s="419"/>
      <c r="AS8432" s="419"/>
      <c r="AT8432" s="419"/>
      <c r="AU8432" s="419"/>
      <c r="AV8432" s="419"/>
      <c r="AX8432" s="419"/>
      <c r="AY8432" s="419"/>
      <c r="AZ8432" s="419"/>
      <c r="BB8432" s="419"/>
      <c r="BC8432" s="419"/>
      <c r="BD8432" s="419"/>
      <c r="BF8432" s="419"/>
      <c r="BG8432" s="419"/>
      <c r="BH8432" s="419"/>
      <c r="BJ8432" s="419"/>
      <c r="BK8432" s="419"/>
      <c r="BL8432" s="419"/>
      <c r="BN8432" s="419"/>
      <c r="BO8432" s="419"/>
      <c r="BP8432" s="419"/>
      <c r="BR8432" s="419"/>
      <c r="BS8432" s="419"/>
      <c r="BT8432" s="419"/>
      <c r="BV8432" s="419"/>
      <c r="BW8432" s="419"/>
      <c r="BX8432" s="397"/>
      <c r="BZ8432" s="449"/>
      <c r="CB8432" s="419"/>
      <c r="CC8432" s="419"/>
      <c r="CD8432" s="419"/>
      <c r="CF8432" s="419"/>
      <c r="CG8432" s="419"/>
      <c r="CH8432" s="419"/>
    </row>
    <row r="8433" spans="3:86" ht="21" thickBot="1">
      <c r="C8433" s="425"/>
      <c r="P8433" s="431"/>
      <c r="R8433" s="419"/>
      <c r="S8433" s="446"/>
      <c r="T8433" s="419"/>
      <c r="V8433" s="196"/>
      <c r="W8433" s="419"/>
      <c r="X8433" s="419"/>
      <c r="Z8433" s="419"/>
      <c r="AA8433" s="419"/>
      <c r="AB8433" s="419"/>
      <c r="AD8433" s="419"/>
      <c r="AE8433" s="419"/>
      <c r="AF8433" s="419"/>
      <c r="AH8433" s="419"/>
      <c r="AI8433" s="419"/>
      <c r="AJ8433" s="419"/>
      <c r="AL8433" s="419"/>
      <c r="AM8433" s="419"/>
      <c r="AN8433" s="403"/>
      <c r="AO8433" s="419"/>
      <c r="AP8433" s="419"/>
      <c r="AQ8433" s="419"/>
      <c r="AR8433" s="419"/>
      <c r="AS8433" s="419"/>
      <c r="AT8433" s="419"/>
      <c r="AU8433" s="419"/>
      <c r="AV8433" s="419"/>
      <c r="AX8433" s="419"/>
      <c r="AY8433" s="419"/>
      <c r="AZ8433" s="419"/>
      <c r="BB8433" s="419"/>
      <c r="BC8433" s="419"/>
      <c r="BD8433" s="419"/>
      <c r="BF8433" s="419"/>
      <c r="BG8433" s="419"/>
      <c r="BH8433" s="419"/>
      <c r="BJ8433" s="419"/>
      <c r="BK8433" s="419"/>
      <c r="BL8433" s="419"/>
      <c r="BN8433" s="419"/>
      <c r="BO8433" s="419"/>
      <c r="BP8433" s="419"/>
      <c r="BR8433" s="419"/>
      <c r="BS8433" s="419"/>
      <c r="BT8433" s="419"/>
      <c r="BV8433" s="419"/>
      <c r="BW8433" s="419"/>
      <c r="BX8433" s="397"/>
      <c r="BZ8433" s="449"/>
      <c r="CB8433" s="419"/>
      <c r="CC8433" s="419"/>
      <c r="CD8433" s="419"/>
      <c r="CF8433" s="419"/>
      <c r="CG8433" s="419"/>
      <c r="CH8433" s="419"/>
    </row>
    <row r="8434" spans="3:86" ht="21" thickBot="1">
      <c r="C8434" s="425"/>
      <c r="P8434" s="431"/>
      <c r="R8434" s="419"/>
      <c r="S8434" s="446"/>
      <c r="T8434" s="419"/>
      <c r="V8434" s="196"/>
      <c r="W8434" s="419"/>
      <c r="X8434" s="419"/>
      <c r="Z8434" s="419"/>
      <c r="AA8434" s="419"/>
      <c r="AB8434" s="419"/>
      <c r="AD8434" s="419"/>
      <c r="AE8434" s="419"/>
      <c r="AF8434" s="419"/>
      <c r="AH8434" s="419"/>
      <c r="AI8434" s="419"/>
      <c r="AJ8434" s="419"/>
      <c r="AL8434" s="419"/>
      <c r="AM8434" s="419"/>
      <c r="AN8434" s="403"/>
      <c r="AO8434" s="419"/>
      <c r="AP8434" s="419"/>
      <c r="AQ8434" s="419"/>
      <c r="AR8434" s="419"/>
      <c r="AS8434" s="419"/>
      <c r="AT8434" s="419"/>
      <c r="AU8434" s="419"/>
      <c r="AV8434" s="419"/>
      <c r="AX8434" s="419"/>
      <c r="AY8434" s="419"/>
      <c r="AZ8434" s="419"/>
      <c r="BB8434" s="419"/>
      <c r="BC8434" s="419"/>
      <c r="BD8434" s="419"/>
      <c r="BF8434" s="419"/>
      <c r="BG8434" s="419"/>
      <c r="BH8434" s="419"/>
      <c r="BJ8434" s="419"/>
      <c r="BK8434" s="419"/>
      <c r="BL8434" s="419"/>
      <c r="BN8434" s="419"/>
      <c r="BO8434" s="419"/>
      <c r="BP8434" s="419"/>
      <c r="BR8434" s="419"/>
      <c r="BS8434" s="419"/>
      <c r="BT8434" s="419"/>
      <c r="BV8434" s="419"/>
      <c r="BW8434" s="419"/>
      <c r="BX8434" s="397"/>
      <c r="BZ8434" s="449"/>
      <c r="CB8434" s="419"/>
      <c r="CC8434" s="419"/>
      <c r="CD8434" s="419"/>
      <c r="CF8434" s="419"/>
      <c r="CG8434" s="419"/>
      <c r="CH8434" s="419"/>
    </row>
    <row r="8435" spans="3:86" ht="21" thickBot="1">
      <c r="C8435" s="425"/>
      <c r="P8435" s="431"/>
      <c r="R8435" s="419"/>
      <c r="S8435" s="446"/>
      <c r="T8435" s="419"/>
      <c r="V8435" s="196"/>
      <c r="W8435" s="419"/>
      <c r="X8435" s="419"/>
      <c r="Z8435" s="419"/>
      <c r="AA8435" s="419"/>
      <c r="AB8435" s="419"/>
      <c r="AD8435" s="419"/>
      <c r="AE8435" s="419"/>
      <c r="AF8435" s="419"/>
      <c r="AH8435" s="419"/>
      <c r="AI8435" s="419"/>
      <c r="AJ8435" s="419"/>
      <c r="AL8435" s="419"/>
      <c r="AM8435" s="419"/>
      <c r="AN8435" s="403"/>
      <c r="AO8435" s="419"/>
      <c r="AP8435" s="419"/>
      <c r="AQ8435" s="419"/>
      <c r="AR8435" s="419"/>
      <c r="AS8435" s="419"/>
      <c r="AT8435" s="419"/>
      <c r="AU8435" s="419"/>
      <c r="AV8435" s="419"/>
      <c r="AX8435" s="419"/>
      <c r="AY8435" s="419"/>
      <c r="AZ8435" s="419"/>
      <c r="BB8435" s="419"/>
      <c r="BC8435" s="419"/>
      <c r="BD8435" s="419"/>
      <c r="BF8435" s="419"/>
      <c r="BG8435" s="419"/>
      <c r="BH8435" s="419"/>
      <c r="BJ8435" s="419"/>
      <c r="BK8435" s="419"/>
      <c r="BL8435" s="419"/>
      <c r="BN8435" s="419"/>
      <c r="BO8435" s="419"/>
      <c r="BP8435" s="419"/>
      <c r="BR8435" s="419"/>
      <c r="BS8435" s="419"/>
      <c r="BT8435" s="419"/>
      <c r="BV8435" s="419"/>
      <c r="BW8435" s="419"/>
      <c r="BX8435" s="397"/>
      <c r="BZ8435" s="449"/>
      <c r="CB8435" s="419"/>
      <c r="CC8435" s="419"/>
      <c r="CD8435" s="419"/>
      <c r="CF8435" s="419"/>
      <c r="CG8435" s="419"/>
      <c r="CH8435" s="419"/>
    </row>
    <row r="8436" spans="3:86" ht="21" thickBot="1">
      <c r="C8436" s="425"/>
      <c r="P8436" s="431"/>
      <c r="R8436" s="419"/>
      <c r="S8436" s="446"/>
      <c r="T8436" s="419"/>
      <c r="V8436" s="196"/>
      <c r="W8436" s="419"/>
      <c r="X8436" s="419"/>
      <c r="Z8436" s="419"/>
      <c r="AA8436" s="419"/>
      <c r="AB8436" s="419"/>
      <c r="AD8436" s="419"/>
      <c r="AE8436" s="419"/>
      <c r="AF8436" s="419"/>
      <c r="AH8436" s="419"/>
      <c r="AI8436" s="419"/>
      <c r="AJ8436" s="419"/>
      <c r="AL8436" s="419"/>
      <c r="AM8436" s="419"/>
      <c r="AN8436" s="403"/>
      <c r="AO8436" s="419"/>
      <c r="AP8436" s="419"/>
      <c r="AQ8436" s="419"/>
      <c r="AR8436" s="419"/>
      <c r="AS8436" s="419"/>
      <c r="AT8436" s="419"/>
      <c r="AU8436" s="419"/>
      <c r="AV8436" s="419"/>
      <c r="AX8436" s="419"/>
      <c r="AY8436" s="419"/>
      <c r="AZ8436" s="419"/>
      <c r="BB8436" s="419"/>
      <c r="BC8436" s="419"/>
      <c r="BD8436" s="419"/>
      <c r="BF8436" s="419"/>
      <c r="BG8436" s="419"/>
      <c r="BH8436" s="419"/>
      <c r="BJ8436" s="419"/>
      <c r="BK8436" s="419"/>
      <c r="BL8436" s="419"/>
      <c r="BN8436" s="419"/>
      <c r="BO8436" s="419"/>
      <c r="BP8436" s="419"/>
      <c r="BR8436" s="419"/>
      <c r="BS8436" s="419"/>
      <c r="BT8436" s="419"/>
      <c r="BV8436" s="419"/>
      <c r="BW8436" s="419"/>
      <c r="BX8436" s="397"/>
      <c r="BZ8436" s="449"/>
      <c r="CB8436" s="419"/>
      <c r="CC8436" s="419"/>
      <c r="CD8436" s="419"/>
      <c r="CF8436" s="419"/>
      <c r="CG8436" s="419"/>
      <c r="CH8436" s="419"/>
    </row>
    <row r="8437" spans="3:86" ht="21" thickBot="1">
      <c r="C8437" s="425"/>
      <c r="P8437" s="431"/>
      <c r="R8437" s="419"/>
      <c r="S8437" s="446"/>
      <c r="T8437" s="419"/>
      <c r="V8437" s="196"/>
      <c r="W8437" s="419"/>
      <c r="X8437" s="419"/>
      <c r="Z8437" s="419"/>
      <c r="AA8437" s="419"/>
      <c r="AB8437" s="419"/>
      <c r="AD8437" s="419"/>
      <c r="AE8437" s="419"/>
      <c r="AF8437" s="419"/>
      <c r="AH8437" s="419"/>
      <c r="AI8437" s="419"/>
      <c r="AJ8437" s="419"/>
      <c r="AL8437" s="419"/>
      <c r="AM8437" s="419"/>
      <c r="AN8437" s="403"/>
      <c r="AO8437" s="419"/>
      <c r="AP8437" s="419"/>
      <c r="AQ8437" s="419"/>
      <c r="AR8437" s="419"/>
      <c r="AS8437" s="419"/>
      <c r="AT8437" s="419"/>
      <c r="AU8437" s="419"/>
      <c r="AV8437" s="419"/>
      <c r="AX8437" s="419"/>
      <c r="AY8437" s="419"/>
      <c r="AZ8437" s="419"/>
      <c r="BB8437" s="419"/>
      <c r="BC8437" s="419"/>
      <c r="BD8437" s="419"/>
      <c r="BF8437" s="419"/>
      <c r="BG8437" s="419"/>
      <c r="BH8437" s="419"/>
      <c r="BJ8437" s="419"/>
      <c r="BK8437" s="419"/>
      <c r="BL8437" s="419"/>
      <c r="BN8437" s="419"/>
      <c r="BO8437" s="419"/>
      <c r="BP8437" s="419"/>
      <c r="BR8437" s="419"/>
      <c r="BS8437" s="419"/>
      <c r="BT8437" s="419"/>
      <c r="BV8437" s="419"/>
      <c r="BW8437" s="419"/>
      <c r="BX8437" s="397"/>
      <c r="BZ8437" s="449"/>
      <c r="CB8437" s="419"/>
      <c r="CC8437" s="419"/>
      <c r="CD8437" s="419"/>
      <c r="CF8437" s="419"/>
      <c r="CG8437" s="419"/>
      <c r="CH8437" s="419"/>
    </row>
    <row r="8438" spans="3:86" ht="21" thickBot="1">
      <c r="C8438" s="425"/>
      <c r="P8438" s="431"/>
      <c r="R8438" s="419"/>
      <c r="S8438" s="446"/>
      <c r="T8438" s="419"/>
      <c r="V8438" s="196"/>
      <c r="W8438" s="419"/>
      <c r="X8438" s="419"/>
      <c r="Z8438" s="419"/>
      <c r="AA8438" s="419"/>
      <c r="AB8438" s="419"/>
      <c r="AD8438" s="419"/>
      <c r="AE8438" s="419"/>
      <c r="AF8438" s="419"/>
      <c r="AH8438" s="419"/>
      <c r="AI8438" s="419"/>
      <c r="AJ8438" s="419"/>
      <c r="AL8438" s="419"/>
      <c r="AM8438" s="419"/>
      <c r="AN8438" s="403"/>
      <c r="AO8438" s="419"/>
      <c r="AP8438" s="419"/>
      <c r="AQ8438" s="419"/>
      <c r="AR8438" s="419"/>
      <c r="AS8438" s="419"/>
      <c r="AT8438" s="419"/>
      <c r="AU8438" s="419"/>
      <c r="AV8438" s="419"/>
      <c r="AX8438" s="419"/>
      <c r="AY8438" s="419"/>
      <c r="AZ8438" s="419"/>
      <c r="BB8438" s="419"/>
      <c r="BC8438" s="419"/>
      <c r="BD8438" s="419"/>
      <c r="BF8438" s="419"/>
      <c r="BG8438" s="419"/>
      <c r="BH8438" s="419"/>
      <c r="BJ8438" s="419"/>
      <c r="BK8438" s="419"/>
      <c r="BL8438" s="419"/>
      <c r="BN8438" s="419"/>
      <c r="BO8438" s="419"/>
      <c r="BP8438" s="419"/>
      <c r="BR8438" s="419"/>
      <c r="BS8438" s="419"/>
      <c r="BT8438" s="419"/>
      <c r="BV8438" s="419"/>
      <c r="BW8438" s="419"/>
      <c r="BX8438" s="397"/>
      <c r="BZ8438" s="449"/>
      <c r="CB8438" s="419"/>
      <c r="CC8438" s="419"/>
      <c r="CD8438" s="419"/>
      <c r="CF8438" s="419"/>
      <c r="CG8438" s="419"/>
      <c r="CH8438" s="419"/>
    </row>
    <row r="8439" spans="3:86" ht="21" thickBot="1">
      <c r="C8439" s="425"/>
      <c r="P8439" s="431"/>
      <c r="R8439" s="419"/>
      <c r="S8439" s="446"/>
      <c r="T8439" s="419"/>
      <c r="V8439" s="196"/>
      <c r="W8439" s="419"/>
      <c r="X8439" s="419"/>
      <c r="Z8439" s="419"/>
      <c r="AA8439" s="419"/>
      <c r="AB8439" s="419"/>
      <c r="AD8439" s="419"/>
      <c r="AE8439" s="419"/>
      <c r="AF8439" s="419"/>
      <c r="AH8439" s="419"/>
      <c r="AI8439" s="419"/>
      <c r="AJ8439" s="419"/>
      <c r="AL8439" s="419"/>
      <c r="AM8439" s="419"/>
      <c r="AN8439" s="403"/>
      <c r="AO8439" s="419"/>
      <c r="AP8439" s="419"/>
      <c r="AQ8439" s="419"/>
      <c r="AR8439" s="419"/>
      <c r="AS8439" s="419"/>
      <c r="AT8439" s="419"/>
      <c r="AU8439" s="419"/>
      <c r="AV8439" s="419"/>
      <c r="AX8439" s="419"/>
      <c r="AY8439" s="419"/>
      <c r="AZ8439" s="419"/>
      <c r="BB8439" s="419"/>
      <c r="BC8439" s="419"/>
      <c r="BD8439" s="419"/>
      <c r="BF8439" s="419"/>
      <c r="BG8439" s="419"/>
      <c r="BH8439" s="419"/>
      <c r="BJ8439" s="419"/>
      <c r="BK8439" s="419"/>
      <c r="BL8439" s="419"/>
      <c r="BN8439" s="419"/>
      <c r="BO8439" s="419"/>
      <c r="BP8439" s="419"/>
      <c r="BR8439" s="419"/>
      <c r="BS8439" s="419"/>
      <c r="BT8439" s="419"/>
      <c r="BV8439" s="419"/>
      <c r="BW8439" s="419"/>
      <c r="BX8439" s="397"/>
      <c r="BZ8439" s="449"/>
      <c r="CB8439" s="419"/>
      <c r="CC8439" s="419"/>
      <c r="CD8439" s="419"/>
      <c r="CF8439" s="419"/>
      <c r="CG8439" s="419"/>
      <c r="CH8439" s="419"/>
    </row>
    <row r="8440" spans="3:86" ht="21" thickBot="1">
      <c r="C8440" s="425"/>
      <c r="P8440" s="431"/>
      <c r="R8440" s="419"/>
      <c r="S8440" s="446"/>
      <c r="T8440" s="419"/>
      <c r="V8440" s="196"/>
      <c r="W8440" s="419"/>
      <c r="X8440" s="419"/>
      <c r="Z8440" s="419"/>
      <c r="AA8440" s="419"/>
      <c r="AB8440" s="419"/>
      <c r="AD8440" s="419"/>
      <c r="AE8440" s="419"/>
      <c r="AF8440" s="419"/>
      <c r="AH8440" s="419"/>
      <c r="AI8440" s="419"/>
      <c r="AJ8440" s="419"/>
      <c r="AL8440" s="419"/>
      <c r="AM8440" s="419"/>
      <c r="AN8440" s="403"/>
      <c r="AO8440" s="419"/>
      <c r="AP8440" s="419"/>
      <c r="AQ8440" s="419"/>
      <c r="AR8440" s="419"/>
      <c r="AS8440" s="419"/>
      <c r="AT8440" s="419"/>
      <c r="AU8440" s="419"/>
      <c r="AV8440" s="419"/>
      <c r="AX8440" s="419"/>
      <c r="AY8440" s="419"/>
      <c r="AZ8440" s="419"/>
      <c r="BB8440" s="419"/>
      <c r="BC8440" s="419"/>
      <c r="BD8440" s="419"/>
      <c r="BF8440" s="419"/>
      <c r="BG8440" s="419"/>
      <c r="BH8440" s="419"/>
      <c r="BJ8440" s="419"/>
      <c r="BK8440" s="419"/>
      <c r="BL8440" s="419"/>
      <c r="BN8440" s="419"/>
      <c r="BO8440" s="419"/>
      <c r="BP8440" s="419"/>
      <c r="BR8440" s="419"/>
      <c r="BS8440" s="419"/>
      <c r="BT8440" s="419"/>
      <c r="BV8440" s="419"/>
      <c r="BW8440" s="419"/>
      <c r="BX8440" s="397"/>
      <c r="BZ8440" s="449"/>
      <c r="CB8440" s="419"/>
      <c r="CC8440" s="419"/>
      <c r="CD8440" s="419"/>
      <c r="CF8440" s="419"/>
      <c r="CG8440" s="419"/>
      <c r="CH8440" s="419"/>
    </row>
    <row r="8441" spans="3:86" ht="21" thickBot="1">
      <c r="C8441" s="425"/>
      <c r="P8441" s="431"/>
      <c r="R8441" s="419"/>
      <c r="S8441" s="446"/>
      <c r="T8441" s="419"/>
      <c r="V8441" s="196"/>
      <c r="W8441" s="419"/>
      <c r="X8441" s="419"/>
      <c r="Z8441" s="419"/>
      <c r="AA8441" s="419"/>
      <c r="AB8441" s="419"/>
      <c r="AD8441" s="419"/>
      <c r="AE8441" s="419"/>
      <c r="AF8441" s="419"/>
      <c r="AH8441" s="419"/>
      <c r="AI8441" s="419"/>
      <c r="AJ8441" s="419"/>
      <c r="AL8441" s="419"/>
      <c r="AM8441" s="419"/>
      <c r="AN8441" s="403"/>
      <c r="AO8441" s="419"/>
      <c r="AP8441" s="419"/>
      <c r="AQ8441" s="419"/>
      <c r="AR8441" s="419"/>
      <c r="AS8441" s="419"/>
      <c r="AT8441" s="419"/>
      <c r="AU8441" s="419"/>
      <c r="AV8441" s="419"/>
      <c r="AX8441" s="419"/>
      <c r="AY8441" s="419"/>
      <c r="AZ8441" s="419"/>
      <c r="BB8441" s="419"/>
      <c r="BC8441" s="419"/>
      <c r="BD8441" s="419"/>
      <c r="BF8441" s="419"/>
      <c r="BG8441" s="419"/>
      <c r="BH8441" s="419"/>
      <c r="BJ8441" s="419"/>
      <c r="BK8441" s="419"/>
      <c r="BL8441" s="419"/>
      <c r="BN8441" s="419"/>
      <c r="BO8441" s="419"/>
      <c r="BP8441" s="419"/>
      <c r="BR8441" s="419"/>
      <c r="BS8441" s="419"/>
      <c r="BT8441" s="419"/>
      <c r="BV8441" s="419"/>
      <c r="BW8441" s="419"/>
      <c r="BX8441" s="397"/>
      <c r="BZ8441" s="449"/>
      <c r="CB8441" s="419"/>
      <c r="CC8441" s="419"/>
      <c r="CD8441" s="419"/>
      <c r="CF8441" s="419"/>
      <c r="CG8441" s="419"/>
      <c r="CH8441" s="419"/>
    </row>
    <row r="8442" spans="3:86" ht="21" thickBot="1">
      <c r="C8442" s="425"/>
      <c r="P8442" s="431"/>
      <c r="R8442" s="419"/>
      <c r="S8442" s="446"/>
      <c r="T8442" s="419"/>
      <c r="V8442" s="196"/>
      <c r="W8442" s="419"/>
      <c r="X8442" s="419"/>
      <c r="Z8442" s="419"/>
      <c r="AA8442" s="419"/>
      <c r="AB8442" s="419"/>
      <c r="AD8442" s="419"/>
      <c r="AE8442" s="419"/>
      <c r="AF8442" s="419"/>
      <c r="AH8442" s="419"/>
      <c r="AI8442" s="419"/>
      <c r="AJ8442" s="419"/>
      <c r="AL8442" s="419"/>
      <c r="AM8442" s="419"/>
      <c r="AN8442" s="403"/>
      <c r="AO8442" s="419"/>
      <c r="AP8442" s="419"/>
      <c r="AQ8442" s="419"/>
      <c r="AR8442" s="419"/>
      <c r="AS8442" s="419"/>
      <c r="AT8442" s="419"/>
      <c r="AU8442" s="419"/>
      <c r="AV8442" s="419"/>
      <c r="AX8442" s="419"/>
      <c r="AY8442" s="419"/>
      <c r="AZ8442" s="419"/>
      <c r="BB8442" s="419"/>
      <c r="BC8442" s="419"/>
      <c r="BD8442" s="419"/>
      <c r="BF8442" s="419"/>
      <c r="BG8442" s="419"/>
      <c r="BH8442" s="419"/>
      <c r="BJ8442" s="419"/>
      <c r="BK8442" s="419"/>
      <c r="BL8442" s="419"/>
      <c r="BN8442" s="419"/>
      <c r="BO8442" s="419"/>
      <c r="BP8442" s="419"/>
      <c r="BR8442" s="419"/>
      <c r="BS8442" s="419"/>
      <c r="BT8442" s="419"/>
      <c r="BV8442" s="419"/>
      <c r="BW8442" s="419"/>
      <c r="BX8442" s="397"/>
      <c r="BZ8442" s="449"/>
      <c r="CB8442" s="419"/>
      <c r="CC8442" s="419"/>
      <c r="CD8442" s="419"/>
      <c r="CF8442" s="419"/>
      <c r="CG8442" s="419"/>
      <c r="CH8442" s="419"/>
    </row>
    <row r="8443" spans="3:86" ht="21" thickBot="1">
      <c r="C8443" s="425"/>
      <c r="P8443" s="431"/>
      <c r="R8443" s="419"/>
      <c r="S8443" s="446"/>
      <c r="T8443" s="419"/>
      <c r="V8443" s="196"/>
      <c r="W8443" s="419"/>
      <c r="X8443" s="419"/>
      <c r="Z8443" s="419"/>
      <c r="AA8443" s="419"/>
      <c r="AB8443" s="419"/>
      <c r="AD8443" s="419"/>
      <c r="AE8443" s="419"/>
      <c r="AF8443" s="419"/>
      <c r="AH8443" s="419"/>
      <c r="AI8443" s="419"/>
      <c r="AJ8443" s="419"/>
      <c r="AL8443" s="419"/>
      <c r="AM8443" s="419"/>
      <c r="AN8443" s="403"/>
      <c r="AO8443" s="419"/>
      <c r="AP8443" s="419"/>
      <c r="AQ8443" s="419"/>
      <c r="AR8443" s="419"/>
      <c r="AS8443" s="419"/>
      <c r="AT8443" s="419"/>
      <c r="AU8443" s="419"/>
      <c r="AV8443" s="419"/>
      <c r="AX8443" s="419"/>
      <c r="AY8443" s="419"/>
      <c r="AZ8443" s="419"/>
      <c r="BB8443" s="419"/>
      <c r="BC8443" s="419"/>
      <c r="BD8443" s="419"/>
      <c r="BF8443" s="419"/>
      <c r="BG8443" s="419"/>
      <c r="BH8443" s="419"/>
      <c r="BJ8443" s="419"/>
      <c r="BK8443" s="419"/>
      <c r="BL8443" s="419"/>
      <c r="BN8443" s="419"/>
      <c r="BO8443" s="419"/>
      <c r="BP8443" s="419"/>
      <c r="BR8443" s="419"/>
      <c r="BS8443" s="419"/>
      <c r="BT8443" s="419"/>
      <c r="BV8443" s="419"/>
      <c r="BW8443" s="419"/>
      <c r="BX8443" s="397"/>
      <c r="BZ8443" s="449"/>
      <c r="CB8443" s="419"/>
      <c r="CC8443" s="419"/>
      <c r="CD8443" s="419"/>
      <c r="CF8443" s="419"/>
      <c r="CG8443" s="419"/>
      <c r="CH8443" s="419"/>
    </row>
    <row r="8444" spans="3:86" ht="21" thickBot="1">
      <c r="C8444" s="425"/>
      <c r="P8444" s="431"/>
      <c r="R8444" s="419"/>
      <c r="S8444" s="446"/>
      <c r="T8444" s="419"/>
      <c r="V8444" s="196"/>
      <c r="W8444" s="419"/>
      <c r="X8444" s="419"/>
      <c r="Z8444" s="419"/>
      <c r="AA8444" s="419"/>
      <c r="AB8444" s="419"/>
      <c r="AD8444" s="419"/>
      <c r="AE8444" s="419"/>
      <c r="AF8444" s="419"/>
      <c r="AH8444" s="419"/>
      <c r="AI8444" s="419"/>
      <c r="AJ8444" s="419"/>
      <c r="AL8444" s="419"/>
      <c r="AM8444" s="419"/>
      <c r="AN8444" s="403"/>
      <c r="AO8444" s="419"/>
      <c r="AP8444" s="419"/>
      <c r="AQ8444" s="419"/>
      <c r="AR8444" s="419"/>
      <c r="AS8444" s="419"/>
      <c r="AT8444" s="419"/>
      <c r="AU8444" s="419"/>
      <c r="AV8444" s="419"/>
      <c r="AX8444" s="419"/>
      <c r="AY8444" s="419"/>
      <c r="AZ8444" s="419"/>
      <c r="BB8444" s="419"/>
      <c r="BC8444" s="419"/>
      <c r="BD8444" s="419"/>
      <c r="BF8444" s="419"/>
      <c r="BG8444" s="419"/>
      <c r="BH8444" s="419"/>
      <c r="BJ8444" s="419"/>
      <c r="BK8444" s="419"/>
      <c r="BL8444" s="419"/>
      <c r="BN8444" s="419"/>
      <c r="BO8444" s="419"/>
      <c r="BP8444" s="419"/>
      <c r="BR8444" s="419"/>
      <c r="BS8444" s="419"/>
      <c r="BT8444" s="419"/>
      <c r="BV8444" s="419"/>
      <c r="BW8444" s="419"/>
      <c r="BX8444" s="397"/>
      <c r="BZ8444" s="449"/>
      <c r="CB8444" s="419"/>
      <c r="CC8444" s="419"/>
      <c r="CD8444" s="419"/>
      <c r="CF8444" s="419"/>
      <c r="CG8444" s="419"/>
      <c r="CH8444" s="419"/>
    </row>
    <row r="8445" spans="3:86" ht="21" thickBot="1">
      <c r="C8445" s="425"/>
      <c r="P8445" s="431"/>
      <c r="R8445" s="419"/>
      <c r="S8445" s="446"/>
      <c r="T8445" s="419"/>
      <c r="V8445" s="196"/>
      <c r="W8445" s="419"/>
      <c r="X8445" s="419"/>
      <c r="Z8445" s="419"/>
      <c r="AA8445" s="419"/>
      <c r="AB8445" s="419"/>
      <c r="AD8445" s="419"/>
      <c r="AE8445" s="419"/>
      <c r="AF8445" s="419"/>
      <c r="AH8445" s="419"/>
      <c r="AI8445" s="419"/>
      <c r="AJ8445" s="419"/>
      <c r="AL8445" s="419"/>
      <c r="AM8445" s="419"/>
      <c r="AN8445" s="403"/>
      <c r="AO8445" s="419"/>
      <c r="AP8445" s="419"/>
      <c r="AQ8445" s="419"/>
      <c r="AR8445" s="419"/>
      <c r="AS8445" s="419"/>
      <c r="AT8445" s="419"/>
      <c r="AU8445" s="419"/>
      <c r="AV8445" s="419"/>
      <c r="AX8445" s="419"/>
      <c r="AY8445" s="419"/>
      <c r="AZ8445" s="419"/>
      <c r="BB8445" s="419"/>
      <c r="BC8445" s="419"/>
      <c r="BD8445" s="419"/>
      <c r="BF8445" s="419"/>
      <c r="BG8445" s="419"/>
      <c r="BH8445" s="419"/>
      <c r="BJ8445" s="419"/>
      <c r="BK8445" s="419"/>
      <c r="BL8445" s="419"/>
      <c r="BN8445" s="419"/>
      <c r="BO8445" s="419"/>
      <c r="BP8445" s="419"/>
      <c r="BR8445" s="419"/>
      <c r="BS8445" s="419"/>
      <c r="BT8445" s="419"/>
      <c r="BV8445" s="419"/>
      <c r="BW8445" s="419"/>
      <c r="BX8445" s="397"/>
      <c r="BZ8445" s="449"/>
      <c r="CB8445" s="419"/>
      <c r="CC8445" s="419"/>
      <c r="CD8445" s="419"/>
      <c r="CF8445" s="419"/>
      <c r="CG8445" s="419"/>
      <c r="CH8445" s="419"/>
    </row>
    <row r="8446" spans="3:86" ht="21" thickBot="1">
      <c r="C8446" s="425"/>
      <c r="P8446" s="431"/>
      <c r="R8446" s="419"/>
      <c r="S8446" s="446"/>
      <c r="T8446" s="419"/>
      <c r="V8446" s="196"/>
      <c r="W8446" s="419"/>
      <c r="X8446" s="419"/>
      <c r="Z8446" s="419"/>
      <c r="AA8446" s="419"/>
      <c r="AB8446" s="419"/>
      <c r="AD8446" s="419"/>
      <c r="AE8446" s="419"/>
      <c r="AF8446" s="419"/>
      <c r="AH8446" s="419"/>
      <c r="AI8446" s="419"/>
      <c r="AJ8446" s="419"/>
      <c r="AL8446" s="419"/>
      <c r="AM8446" s="419"/>
      <c r="AN8446" s="403"/>
      <c r="AO8446" s="419"/>
      <c r="AP8446" s="419"/>
      <c r="AQ8446" s="419"/>
      <c r="AR8446" s="419"/>
      <c r="AS8446" s="419"/>
      <c r="AT8446" s="419"/>
      <c r="AU8446" s="419"/>
      <c r="AV8446" s="419"/>
      <c r="AX8446" s="419"/>
      <c r="AY8446" s="419"/>
      <c r="AZ8446" s="419"/>
      <c r="BB8446" s="419"/>
      <c r="BC8446" s="419"/>
      <c r="BD8446" s="419"/>
      <c r="BF8446" s="419"/>
      <c r="BG8446" s="419"/>
      <c r="BH8446" s="419"/>
      <c r="BJ8446" s="419"/>
      <c r="BK8446" s="419"/>
      <c r="BL8446" s="419"/>
      <c r="BN8446" s="419"/>
      <c r="BO8446" s="419"/>
      <c r="BP8446" s="419"/>
      <c r="BR8446" s="419"/>
      <c r="BS8446" s="419"/>
      <c r="BT8446" s="419"/>
      <c r="BV8446" s="419"/>
      <c r="BW8446" s="419"/>
      <c r="BX8446" s="397"/>
      <c r="BZ8446" s="449"/>
      <c r="CB8446" s="419"/>
      <c r="CC8446" s="419"/>
      <c r="CD8446" s="419"/>
      <c r="CF8446" s="419"/>
      <c r="CG8446" s="419"/>
      <c r="CH8446" s="419"/>
    </row>
    <row r="8447" spans="3:86" ht="21" thickBot="1">
      <c r="C8447" s="425"/>
      <c r="P8447" s="431"/>
      <c r="R8447" s="419"/>
      <c r="S8447" s="446"/>
      <c r="T8447" s="419"/>
      <c r="V8447" s="196"/>
      <c r="W8447" s="419"/>
      <c r="X8447" s="419"/>
      <c r="Z8447" s="419"/>
      <c r="AA8447" s="419"/>
      <c r="AB8447" s="419"/>
      <c r="AD8447" s="419"/>
      <c r="AE8447" s="419"/>
      <c r="AF8447" s="419"/>
      <c r="AH8447" s="419"/>
      <c r="AI8447" s="419"/>
      <c r="AJ8447" s="419"/>
      <c r="AL8447" s="419"/>
      <c r="AM8447" s="419"/>
      <c r="AN8447" s="403"/>
      <c r="AO8447" s="419"/>
      <c r="AP8447" s="419"/>
      <c r="AQ8447" s="419"/>
      <c r="AR8447" s="419"/>
      <c r="AS8447" s="419"/>
      <c r="AT8447" s="419"/>
      <c r="AU8447" s="419"/>
      <c r="AV8447" s="419"/>
      <c r="AX8447" s="419"/>
      <c r="AY8447" s="419"/>
      <c r="AZ8447" s="419"/>
      <c r="BB8447" s="419"/>
      <c r="BC8447" s="419"/>
      <c r="BD8447" s="419"/>
      <c r="BF8447" s="419"/>
      <c r="BG8447" s="419"/>
      <c r="BH8447" s="419"/>
      <c r="BJ8447" s="419"/>
      <c r="BK8447" s="419"/>
      <c r="BL8447" s="419"/>
      <c r="BN8447" s="419"/>
      <c r="BO8447" s="419"/>
      <c r="BP8447" s="419"/>
      <c r="BR8447" s="419"/>
      <c r="BS8447" s="419"/>
      <c r="BT8447" s="419"/>
      <c r="BV8447" s="419"/>
      <c r="BW8447" s="419"/>
      <c r="BX8447" s="397"/>
      <c r="BZ8447" s="449"/>
      <c r="CB8447" s="419"/>
      <c r="CC8447" s="419"/>
      <c r="CD8447" s="419"/>
      <c r="CF8447" s="419"/>
      <c r="CG8447" s="419"/>
      <c r="CH8447" s="419"/>
    </row>
    <row r="8448" spans="3:86" ht="21" thickBot="1">
      <c r="C8448" s="425"/>
      <c r="P8448" s="431"/>
      <c r="R8448" s="419"/>
      <c r="S8448" s="446"/>
      <c r="T8448" s="419"/>
      <c r="V8448" s="196"/>
      <c r="W8448" s="419"/>
      <c r="X8448" s="419"/>
      <c r="Z8448" s="419"/>
      <c r="AA8448" s="419"/>
      <c r="AB8448" s="419"/>
      <c r="AD8448" s="419"/>
      <c r="AE8448" s="419"/>
      <c r="AF8448" s="419"/>
      <c r="AH8448" s="419"/>
      <c r="AI8448" s="419"/>
      <c r="AJ8448" s="419"/>
      <c r="AL8448" s="419"/>
      <c r="AM8448" s="419"/>
      <c r="AN8448" s="403"/>
      <c r="AO8448" s="419"/>
      <c r="AP8448" s="419"/>
      <c r="AQ8448" s="419"/>
      <c r="AR8448" s="419"/>
      <c r="AS8448" s="419"/>
      <c r="AT8448" s="419"/>
      <c r="AU8448" s="419"/>
      <c r="AV8448" s="419"/>
      <c r="AX8448" s="419"/>
      <c r="AY8448" s="419"/>
      <c r="AZ8448" s="419"/>
      <c r="BB8448" s="419"/>
      <c r="BC8448" s="419"/>
      <c r="BD8448" s="419"/>
      <c r="BF8448" s="419"/>
      <c r="BG8448" s="419"/>
      <c r="BH8448" s="419"/>
      <c r="BJ8448" s="419"/>
      <c r="BK8448" s="419"/>
      <c r="BL8448" s="419"/>
      <c r="BN8448" s="419"/>
      <c r="BO8448" s="419"/>
      <c r="BP8448" s="419"/>
      <c r="BR8448" s="419"/>
      <c r="BS8448" s="419"/>
      <c r="BT8448" s="419"/>
      <c r="BV8448" s="419"/>
      <c r="BW8448" s="419"/>
      <c r="BX8448" s="397"/>
      <c r="BZ8448" s="449"/>
      <c r="CB8448" s="419"/>
      <c r="CC8448" s="419"/>
      <c r="CD8448" s="419"/>
      <c r="CF8448" s="419"/>
      <c r="CG8448" s="419"/>
      <c r="CH8448" s="419"/>
    </row>
    <row r="8449" spans="3:86" ht="21" thickBot="1">
      <c r="C8449" s="425"/>
      <c r="P8449" s="431"/>
      <c r="R8449" s="419"/>
      <c r="S8449" s="446"/>
      <c r="T8449" s="419"/>
      <c r="V8449" s="196"/>
      <c r="W8449" s="419"/>
      <c r="X8449" s="419"/>
      <c r="Z8449" s="419"/>
      <c r="AA8449" s="419"/>
      <c r="AB8449" s="419"/>
      <c r="AD8449" s="419"/>
      <c r="AE8449" s="419"/>
      <c r="AF8449" s="419"/>
      <c r="AH8449" s="419"/>
      <c r="AI8449" s="419"/>
      <c r="AJ8449" s="419"/>
      <c r="AL8449" s="419"/>
      <c r="AM8449" s="419"/>
      <c r="AN8449" s="403"/>
      <c r="AO8449" s="419"/>
      <c r="AP8449" s="419"/>
      <c r="AQ8449" s="419"/>
      <c r="AR8449" s="419"/>
      <c r="AS8449" s="419"/>
      <c r="AT8449" s="419"/>
      <c r="AU8449" s="419"/>
      <c r="AV8449" s="419"/>
      <c r="AX8449" s="419"/>
      <c r="AY8449" s="419"/>
      <c r="AZ8449" s="419"/>
      <c r="BB8449" s="419"/>
      <c r="BC8449" s="419"/>
      <c r="BD8449" s="419"/>
      <c r="BF8449" s="419"/>
      <c r="BG8449" s="419"/>
      <c r="BH8449" s="419"/>
      <c r="BJ8449" s="419"/>
      <c r="BK8449" s="419"/>
      <c r="BL8449" s="419"/>
      <c r="BN8449" s="419"/>
      <c r="BO8449" s="419"/>
      <c r="BP8449" s="419"/>
      <c r="BR8449" s="419"/>
      <c r="BS8449" s="419"/>
      <c r="BT8449" s="419"/>
      <c r="BV8449" s="419"/>
      <c r="BW8449" s="419"/>
      <c r="BX8449" s="397"/>
      <c r="BZ8449" s="449"/>
      <c r="CB8449" s="419"/>
      <c r="CC8449" s="419"/>
      <c r="CD8449" s="419"/>
      <c r="CF8449" s="419"/>
      <c r="CG8449" s="419"/>
      <c r="CH8449" s="419"/>
    </row>
    <row r="8450" spans="3:86" ht="21" thickBot="1">
      <c r="C8450" s="425"/>
      <c r="P8450" s="431"/>
      <c r="R8450" s="419"/>
      <c r="S8450" s="446"/>
      <c r="T8450" s="419"/>
      <c r="V8450" s="196"/>
      <c r="W8450" s="419"/>
      <c r="X8450" s="419"/>
      <c r="Z8450" s="419"/>
      <c r="AA8450" s="419"/>
      <c r="AB8450" s="419"/>
      <c r="AD8450" s="419"/>
      <c r="AE8450" s="419"/>
      <c r="AF8450" s="419"/>
      <c r="AH8450" s="419"/>
      <c r="AI8450" s="419"/>
      <c r="AJ8450" s="419"/>
      <c r="AL8450" s="419"/>
      <c r="AM8450" s="419"/>
      <c r="AN8450" s="403"/>
      <c r="AO8450" s="419"/>
      <c r="AP8450" s="419"/>
      <c r="AQ8450" s="419"/>
      <c r="AR8450" s="419"/>
      <c r="AS8450" s="419"/>
      <c r="AT8450" s="419"/>
      <c r="AU8450" s="419"/>
      <c r="AV8450" s="419"/>
      <c r="AX8450" s="419"/>
      <c r="AY8450" s="419"/>
      <c r="AZ8450" s="419"/>
      <c r="BB8450" s="419"/>
      <c r="BC8450" s="419"/>
      <c r="BD8450" s="419"/>
      <c r="BF8450" s="419"/>
      <c r="BG8450" s="419"/>
      <c r="BH8450" s="419"/>
      <c r="BJ8450" s="419"/>
      <c r="BK8450" s="419"/>
      <c r="BL8450" s="419"/>
      <c r="BN8450" s="419"/>
      <c r="BO8450" s="419"/>
      <c r="BP8450" s="419"/>
      <c r="BR8450" s="419"/>
      <c r="BS8450" s="419"/>
      <c r="BT8450" s="419"/>
      <c r="BV8450" s="419"/>
      <c r="BW8450" s="419"/>
      <c r="BX8450" s="397"/>
      <c r="BZ8450" s="449"/>
      <c r="CB8450" s="419"/>
      <c r="CC8450" s="419"/>
      <c r="CD8450" s="419"/>
      <c r="CF8450" s="419"/>
      <c r="CG8450" s="419"/>
      <c r="CH8450" s="419"/>
    </row>
    <row r="8451" spans="3:86" ht="21" thickBot="1">
      <c r="C8451" s="425"/>
      <c r="P8451" s="431"/>
      <c r="R8451" s="419"/>
      <c r="S8451" s="446"/>
      <c r="T8451" s="419"/>
      <c r="V8451" s="196"/>
      <c r="W8451" s="419"/>
      <c r="X8451" s="419"/>
      <c r="Z8451" s="419"/>
      <c r="AA8451" s="419"/>
      <c r="AB8451" s="419"/>
      <c r="AD8451" s="419"/>
      <c r="AE8451" s="419"/>
      <c r="AF8451" s="419"/>
      <c r="AH8451" s="419"/>
      <c r="AI8451" s="419"/>
      <c r="AJ8451" s="419"/>
      <c r="AL8451" s="419"/>
      <c r="AM8451" s="419"/>
      <c r="AN8451" s="403"/>
      <c r="AO8451" s="419"/>
      <c r="AP8451" s="419"/>
      <c r="AQ8451" s="419"/>
      <c r="AR8451" s="419"/>
      <c r="AS8451" s="419"/>
      <c r="AT8451" s="419"/>
      <c r="AU8451" s="419"/>
      <c r="AV8451" s="419"/>
      <c r="AX8451" s="419"/>
      <c r="AY8451" s="419"/>
      <c r="AZ8451" s="419"/>
      <c r="BB8451" s="419"/>
      <c r="BC8451" s="419"/>
      <c r="BD8451" s="419"/>
      <c r="BF8451" s="419"/>
      <c r="BG8451" s="419"/>
      <c r="BH8451" s="419"/>
      <c r="BJ8451" s="419"/>
      <c r="BK8451" s="419"/>
      <c r="BL8451" s="419"/>
      <c r="BN8451" s="419"/>
      <c r="BO8451" s="419"/>
      <c r="BP8451" s="419"/>
      <c r="BR8451" s="419"/>
      <c r="BS8451" s="419"/>
      <c r="BT8451" s="419"/>
      <c r="BV8451" s="419"/>
      <c r="BW8451" s="419"/>
      <c r="BX8451" s="397"/>
      <c r="BZ8451" s="449"/>
      <c r="CB8451" s="419"/>
      <c r="CC8451" s="419"/>
      <c r="CD8451" s="419"/>
      <c r="CF8451" s="419"/>
      <c r="CG8451" s="419"/>
      <c r="CH8451" s="419"/>
    </row>
    <row r="8452" spans="3:86" ht="21" thickBot="1">
      <c r="C8452" s="425"/>
      <c r="P8452" s="431"/>
      <c r="R8452" s="419"/>
      <c r="S8452" s="446"/>
      <c r="T8452" s="419"/>
      <c r="V8452" s="196"/>
      <c r="W8452" s="419"/>
      <c r="X8452" s="419"/>
      <c r="Z8452" s="419"/>
      <c r="AA8452" s="419"/>
      <c r="AB8452" s="419"/>
      <c r="AD8452" s="419"/>
      <c r="AE8452" s="419"/>
      <c r="AF8452" s="419"/>
      <c r="AH8452" s="419"/>
      <c r="AI8452" s="419"/>
      <c r="AJ8452" s="419"/>
      <c r="AL8452" s="419"/>
      <c r="AM8452" s="419"/>
      <c r="AN8452" s="403"/>
      <c r="AO8452" s="419"/>
      <c r="AP8452" s="419"/>
      <c r="AQ8452" s="419"/>
      <c r="AR8452" s="419"/>
      <c r="AS8452" s="419"/>
      <c r="AT8452" s="419"/>
      <c r="AU8452" s="419"/>
      <c r="AV8452" s="419"/>
      <c r="AX8452" s="419"/>
      <c r="AY8452" s="419"/>
      <c r="AZ8452" s="419"/>
      <c r="BB8452" s="419"/>
      <c r="BC8452" s="419"/>
      <c r="BD8452" s="419"/>
      <c r="BF8452" s="419"/>
      <c r="BG8452" s="419"/>
      <c r="BH8452" s="419"/>
      <c r="BJ8452" s="419"/>
      <c r="BK8452" s="419"/>
      <c r="BL8452" s="419"/>
      <c r="BN8452" s="419"/>
      <c r="BO8452" s="419"/>
      <c r="BP8452" s="419"/>
      <c r="BR8452" s="419"/>
      <c r="BS8452" s="419"/>
      <c r="BT8452" s="419"/>
      <c r="BV8452" s="419"/>
      <c r="BW8452" s="419"/>
      <c r="BX8452" s="397"/>
      <c r="BZ8452" s="449"/>
      <c r="CB8452" s="419"/>
      <c r="CC8452" s="419"/>
      <c r="CD8452" s="419"/>
      <c r="CF8452" s="419"/>
      <c r="CG8452" s="419"/>
      <c r="CH8452" s="419"/>
    </row>
    <row r="8453" spans="3:86" ht="21" thickBot="1">
      <c r="C8453" s="425"/>
      <c r="P8453" s="431"/>
      <c r="R8453" s="419"/>
      <c r="S8453" s="446"/>
      <c r="T8453" s="419"/>
      <c r="V8453" s="196"/>
      <c r="W8453" s="419"/>
      <c r="X8453" s="419"/>
      <c r="Z8453" s="419"/>
      <c r="AA8453" s="419"/>
      <c r="AB8453" s="419"/>
      <c r="AD8453" s="419"/>
      <c r="AE8453" s="419"/>
      <c r="AF8453" s="419"/>
      <c r="AH8453" s="419"/>
      <c r="AI8453" s="419"/>
      <c r="AJ8453" s="419"/>
      <c r="AL8453" s="419"/>
      <c r="AM8453" s="419"/>
      <c r="AN8453" s="403"/>
      <c r="AO8453" s="419"/>
      <c r="AP8453" s="419"/>
      <c r="AQ8453" s="419"/>
      <c r="AR8453" s="419"/>
      <c r="AS8453" s="419"/>
      <c r="AT8453" s="419"/>
      <c r="AU8453" s="419"/>
      <c r="AV8453" s="419"/>
      <c r="AX8453" s="419"/>
      <c r="AY8453" s="419"/>
      <c r="AZ8453" s="419"/>
      <c r="BB8453" s="419"/>
      <c r="BC8453" s="419"/>
      <c r="BD8453" s="419"/>
      <c r="BF8453" s="419"/>
      <c r="BG8453" s="419"/>
      <c r="BH8453" s="419"/>
      <c r="BJ8453" s="419"/>
      <c r="BK8453" s="419"/>
      <c r="BL8453" s="419"/>
      <c r="BN8453" s="419"/>
      <c r="BO8453" s="419"/>
      <c r="BP8453" s="419"/>
      <c r="BR8453" s="419"/>
      <c r="BS8453" s="419"/>
      <c r="BT8453" s="419"/>
      <c r="BV8453" s="419"/>
      <c r="BW8453" s="419"/>
      <c r="BX8453" s="397"/>
      <c r="BZ8453" s="449"/>
      <c r="CB8453" s="419"/>
      <c r="CC8453" s="419"/>
      <c r="CD8453" s="419"/>
      <c r="CF8453" s="419"/>
      <c r="CG8453" s="419"/>
      <c r="CH8453" s="419"/>
    </row>
    <row r="8454" spans="3:86" ht="21" thickBot="1">
      <c r="C8454" s="425"/>
      <c r="P8454" s="431"/>
      <c r="R8454" s="419"/>
      <c r="S8454" s="446"/>
      <c r="T8454" s="419"/>
      <c r="V8454" s="196"/>
      <c r="W8454" s="419"/>
      <c r="X8454" s="419"/>
      <c r="Z8454" s="419"/>
      <c r="AA8454" s="419"/>
      <c r="AB8454" s="419"/>
      <c r="AD8454" s="419"/>
      <c r="AE8454" s="419"/>
      <c r="AF8454" s="419"/>
      <c r="AH8454" s="419"/>
      <c r="AI8454" s="419"/>
      <c r="AJ8454" s="419"/>
      <c r="AL8454" s="419"/>
      <c r="AM8454" s="419"/>
      <c r="AN8454" s="403"/>
      <c r="AO8454" s="419"/>
      <c r="AP8454" s="419"/>
      <c r="AQ8454" s="419"/>
      <c r="AR8454" s="419"/>
      <c r="AS8454" s="419"/>
      <c r="AT8454" s="419"/>
      <c r="AU8454" s="419"/>
      <c r="AV8454" s="419"/>
      <c r="AX8454" s="419"/>
      <c r="AY8454" s="419"/>
      <c r="AZ8454" s="419"/>
      <c r="BB8454" s="419"/>
      <c r="BC8454" s="419"/>
      <c r="BD8454" s="419"/>
      <c r="BF8454" s="419"/>
      <c r="BG8454" s="419"/>
      <c r="BH8454" s="419"/>
      <c r="BJ8454" s="419"/>
      <c r="BK8454" s="419"/>
      <c r="BL8454" s="419"/>
      <c r="BN8454" s="419"/>
      <c r="BO8454" s="419"/>
      <c r="BP8454" s="419"/>
      <c r="BR8454" s="419"/>
      <c r="BS8454" s="419"/>
      <c r="BT8454" s="419"/>
      <c r="BV8454" s="419"/>
      <c r="BW8454" s="419"/>
      <c r="BX8454" s="397"/>
      <c r="BZ8454" s="449"/>
      <c r="CB8454" s="419"/>
      <c r="CC8454" s="419"/>
      <c r="CD8454" s="419"/>
      <c r="CF8454" s="419"/>
      <c r="CG8454" s="419"/>
      <c r="CH8454" s="419"/>
    </row>
    <row r="8455" spans="3:86" ht="21" thickBot="1">
      <c r="C8455" s="425"/>
      <c r="P8455" s="431"/>
      <c r="R8455" s="419"/>
      <c r="S8455" s="446"/>
      <c r="T8455" s="419"/>
      <c r="V8455" s="196"/>
      <c r="W8455" s="419"/>
      <c r="X8455" s="419"/>
      <c r="Z8455" s="419"/>
      <c r="AA8455" s="419"/>
      <c r="AB8455" s="419"/>
      <c r="AD8455" s="419"/>
      <c r="AE8455" s="419"/>
      <c r="AF8455" s="419"/>
      <c r="AH8455" s="419"/>
      <c r="AI8455" s="419"/>
      <c r="AJ8455" s="419"/>
      <c r="AL8455" s="419"/>
      <c r="AM8455" s="419"/>
      <c r="AN8455" s="403"/>
      <c r="AO8455" s="419"/>
      <c r="AP8455" s="419"/>
      <c r="AQ8455" s="419"/>
      <c r="AR8455" s="419"/>
      <c r="AS8455" s="419"/>
      <c r="AT8455" s="419"/>
      <c r="AU8455" s="419"/>
      <c r="AV8455" s="419"/>
      <c r="AX8455" s="419"/>
      <c r="AY8455" s="419"/>
      <c r="AZ8455" s="419"/>
      <c r="BB8455" s="419"/>
      <c r="BC8455" s="419"/>
      <c r="BD8455" s="419"/>
      <c r="BF8455" s="419"/>
      <c r="BG8455" s="419"/>
      <c r="BH8455" s="419"/>
      <c r="BJ8455" s="419"/>
      <c r="BK8455" s="419"/>
      <c r="BL8455" s="419"/>
      <c r="BN8455" s="419"/>
      <c r="BO8455" s="419"/>
      <c r="BP8455" s="419"/>
      <c r="BR8455" s="419"/>
      <c r="BS8455" s="419"/>
      <c r="BT8455" s="419"/>
      <c r="BV8455" s="419"/>
      <c r="BW8455" s="419"/>
      <c r="BX8455" s="397"/>
      <c r="BZ8455" s="449"/>
      <c r="CB8455" s="419"/>
      <c r="CC8455" s="419"/>
      <c r="CD8455" s="419"/>
      <c r="CF8455" s="419"/>
      <c r="CG8455" s="419"/>
      <c r="CH8455" s="419"/>
    </row>
    <row r="8456" spans="3:86" ht="21" thickBot="1">
      <c r="C8456" s="425"/>
      <c r="P8456" s="431"/>
      <c r="R8456" s="419"/>
      <c r="S8456" s="446"/>
      <c r="T8456" s="419"/>
      <c r="V8456" s="196"/>
      <c r="W8456" s="419"/>
      <c r="X8456" s="419"/>
      <c r="Z8456" s="419"/>
      <c r="AA8456" s="419"/>
      <c r="AB8456" s="419"/>
      <c r="AD8456" s="419"/>
      <c r="AE8456" s="419"/>
      <c r="AF8456" s="419"/>
      <c r="AH8456" s="419"/>
      <c r="AI8456" s="419"/>
      <c r="AJ8456" s="419"/>
      <c r="AL8456" s="419"/>
      <c r="AM8456" s="419"/>
      <c r="AN8456" s="403"/>
      <c r="AO8456" s="419"/>
      <c r="AP8456" s="419"/>
      <c r="AQ8456" s="419"/>
      <c r="AR8456" s="419"/>
      <c r="AS8456" s="419"/>
      <c r="AT8456" s="419"/>
      <c r="AU8456" s="419"/>
      <c r="AV8456" s="419"/>
      <c r="AX8456" s="419"/>
      <c r="AY8456" s="419"/>
      <c r="AZ8456" s="419"/>
      <c r="BB8456" s="419"/>
      <c r="BC8456" s="419"/>
      <c r="BD8456" s="419"/>
      <c r="BF8456" s="419"/>
      <c r="BG8456" s="419"/>
      <c r="BH8456" s="419"/>
      <c r="BJ8456" s="419"/>
      <c r="BK8456" s="419"/>
      <c r="BL8456" s="419"/>
      <c r="BN8456" s="419"/>
      <c r="BO8456" s="419"/>
      <c r="BP8456" s="419"/>
      <c r="BR8456" s="419"/>
      <c r="BS8456" s="419"/>
      <c r="BT8456" s="419"/>
      <c r="BV8456" s="419"/>
      <c r="BW8456" s="419"/>
      <c r="BX8456" s="397"/>
      <c r="BZ8456" s="449"/>
      <c r="CB8456" s="419"/>
      <c r="CC8456" s="419"/>
      <c r="CD8456" s="419"/>
      <c r="CF8456" s="419"/>
      <c r="CG8456" s="419"/>
      <c r="CH8456" s="419"/>
    </row>
    <row r="8457" spans="3:86" ht="21" thickBot="1">
      <c r="C8457" s="425"/>
      <c r="P8457" s="431"/>
      <c r="R8457" s="419"/>
      <c r="S8457" s="446"/>
      <c r="T8457" s="419"/>
      <c r="V8457" s="196"/>
      <c r="W8457" s="419"/>
      <c r="X8457" s="419"/>
      <c r="Z8457" s="419"/>
      <c r="AA8457" s="419"/>
      <c r="AB8457" s="419"/>
      <c r="AD8457" s="419"/>
      <c r="AE8457" s="419"/>
      <c r="AF8457" s="419"/>
      <c r="AH8457" s="419"/>
      <c r="AI8457" s="419"/>
      <c r="AJ8457" s="419"/>
      <c r="AL8457" s="419"/>
      <c r="AM8457" s="419"/>
      <c r="AN8457" s="403"/>
      <c r="AO8457" s="419"/>
      <c r="AP8457" s="419"/>
      <c r="AQ8457" s="419"/>
      <c r="AR8457" s="419"/>
      <c r="AS8457" s="419"/>
      <c r="AT8457" s="419"/>
      <c r="AU8457" s="419"/>
      <c r="AV8457" s="419"/>
      <c r="AX8457" s="419"/>
      <c r="AY8457" s="419"/>
      <c r="AZ8457" s="419"/>
      <c r="BB8457" s="419"/>
      <c r="BC8457" s="419"/>
      <c r="BD8457" s="419"/>
      <c r="BF8457" s="419"/>
      <c r="BG8457" s="419"/>
      <c r="BH8457" s="419"/>
      <c r="BJ8457" s="419"/>
      <c r="BK8457" s="419"/>
      <c r="BL8457" s="419"/>
      <c r="BN8457" s="419"/>
      <c r="BO8457" s="419"/>
      <c r="BP8457" s="419"/>
      <c r="BR8457" s="419"/>
      <c r="BS8457" s="419"/>
      <c r="BT8457" s="419"/>
      <c r="BV8457" s="419"/>
      <c r="BW8457" s="419"/>
      <c r="BX8457" s="397"/>
      <c r="BZ8457" s="449"/>
      <c r="CB8457" s="419"/>
      <c r="CC8457" s="419"/>
      <c r="CD8457" s="419"/>
      <c r="CF8457" s="419"/>
      <c r="CG8457" s="419"/>
      <c r="CH8457" s="419"/>
    </row>
    <row r="8458" spans="3:86" ht="21" thickBot="1">
      <c r="C8458" s="425"/>
      <c r="P8458" s="431"/>
      <c r="R8458" s="419"/>
      <c r="S8458" s="446"/>
      <c r="T8458" s="419"/>
      <c r="V8458" s="196"/>
      <c r="W8458" s="419"/>
      <c r="X8458" s="419"/>
      <c r="Z8458" s="419"/>
      <c r="AA8458" s="419"/>
      <c r="AB8458" s="419"/>
      <c r="AD8458" s="419"/>
      <c r="AE8458" s="419"/>
      <c r="AF8458" s="419"/>
      <c r="AH8458" s="419"/>
      <c r="AI8458" s="419"/>
      <c r="AJ8458" s="419"/>
      <c r="AL8458" s="419"/>
      <c r="AM8458" s="419"/>
      <c r="AN8458" s="403"/>
      <c r="AO8458" s="419"/>
      <c r="AP8458" s="419"/>
      <c r="AQ8458" s="419"/>
      <c r="AR8458" s="419"/>
      <c r="AS8458" s="419"/>
      <c r="AT8458" s="419"/>
      <c r="AU8458" s="419"/>
      <c r="AV8458" s="419"/>
      <c r="AX8458" s="419"/>
      <c r="AY8458" s="419"/>
      <c r="AZ8458" s="419"/>
      <c r="BB8458" s="419"/>
      <c r="BC8458" s="419"/>
      <c r="BD8458" s="419"/>
      <c r="BF8458" s="419"/>
      <c r="BG8458" s="419"/>
      <c r="BH8458" s="419"/>
      <c r="BJ8458" s="419"/>
      <c r="BK8458" s="419"/>
      <c r="BL8458" s="419"/>
      <c r="BN8458" s="419"/>
      <c r="BO8458" s="419"/>
      <c r="BP8458" s="419"/>
      <c r="BR8458" s="419"/>
      <c r="BS8458" s="419"/>
      <c r="BT8458" s="419"/>
      <c r="BV8458" s="419"/>
      <c r="BW8458" s="419"/>
      <c r="BX8458" s="397"/>
      <c r="BZ8458" s="449"/>
      <c r="CB8458" s="419"/>
      <c r="CC8458" s="419"/>
      <c r="CD8458" s="419"/>
      <c r="CF8458" s="419"/>
      <c r="CG8458" s="419"/>
      <c r="CH8458" s="419"/>
    </row>
    <row r="8459" spans="3:86" ht="21" thickBot="1">
      <c r="C8459" s="425"/>
      <c r="P8459" s="431"/>
      <c r="R8459" s="419"/>
      <c r="S8459" s="446"/>
      <c r="T8459" s="419"/>
      <c r="V8459" s="196"/>
      <c r="W8459" s="419"/>
      <c r="X8459" s="419"/>
      <c r="Z8459" s="419"/>
      <c r="AA8459" s="419"/>
      <c r="AB8459" s="419"/>
      <c r="AD8459" s="419"/>
      <c r="AE8459" s="419"/>
      <c r="AF8459" s="419"/>
      <c r="AH8459" s="419"/>
      <c r="AI8459" s="419"/>
      <c r="AJ8459" s="419"/>
      <c r="AL8459" s="419"/>
      <c r="AM8459" s="419"/>
      <c r="AN8459" s="403"/>
      <c r="AO8459" s="419"/>
      <c r="AP8459" s="419"/>
      <c r="AQ8459" s="419"/>
      <c r="AR8459" s="419"/>
      <c r="AS8459" s="419"/>
      <c r="AT8459" s="419"/>
      <c r="AU8459" s="419"/>
      <c r="AV8459" s="419"/>
      <c r="AX8459" s="419"/>
      <c r="AY8459" s="419"/>
      <c r="AZ8459" s="419"/>
      <c r="BB8459" s="419"/>
      <c r="BC8459" s="419"/>
      <c r="BD8459" s="419"/>
      <c r="BF8459" s="419"/>
      <c r="BG8459" s="419"/>
      <c r="BH8459" s="419"/>
      <c r="BJ8459" s="419"/>
      <c r="BK8459" s="419"/>
      <c r="BL8459" s="419"/>
      <c r="BN8459" s="419"/>
      <c r="BO8459" s="419"/>
      <c r="BP8459" s="419"/>
      <c r="BR8459" s="419"/>
      <c r="BS8459" s="419"/>
      <c r="BT8459" s="419"/>
      <c r="BV8459" s="419"/>
      <c r="BW8459" s="419"/>
      <c r="BX8459" s="397"/>
      <c r="BZ8459" s="449"/>
      <c r="CB8459" s="419"/>
      <c r="CC8459" s="419"/>
      <c r="CD8459" s="419"/>
      <c r="CF8459" s="419"/>
      <c r="CG8459" s="419"/>
      <c r="CH8459" s="419"/>
    </row>
    <row r="8460" spans="3:86" ht="21" thickBot="1">
      <c r="C8460" s="425"/>
      <c r="P8460" s="431"/>
      <c r="R8460" s="419"/>
      <c r="S8460" s="446"/>
      <c r="T8460" s="419"/>
      <c r="V8460" s="196"/>
      <c r="W8460" s="419"/>
      <c r="X8460" s="419"/>
      <c r="Z8460" s="419"/>
      <c r="AA8460" s="419"/>
      <c r="AB8460" s="419"/>
      <c r="AD8460" s="419"/>
      <c r="AE8460" s="419"/>
      <c r="AF8460" s="419"/>
      <c r="AH8460" s="419"/>
      <c r="AI8460" s="419"/>
      <c r="AJ8460" s="419"/>
      <c r="AL8460" s="419"/>
      <c r="AM8460" s="419"/>
      <c r="AN8460" s="403"/>
      <c r="AO8460" s="419"/>
      <c r="AP8460" s="419"/>
      <c r="AQ8460" s="419"/>
      <c r="AR8460" s="419"/>
      <c r="AS8460" s="419"/>
      <c r="AT8460" s="419"/>
      <c r="AU8460" s="419"/>
      <c r="AV8460" s="419"/>
      <c r="AX8460" s="419"/>
      <c r="AY8460" s="419"/>
      <c r="AZ8460" s="419"/>
      <c r="BB8460" s="419"/>
      <c r="BC8460" s="419"/>
      <c r="BD8460" s="419"/>
      <c r="BF8460" s="419"/>
      <c r="BG8460" s="419"/>
      <c r="BH8460" s="419"/>
      <c r="BJ8460" s="419"/>
      <c r="BK8460" s="419"/>
      <c r="BL8460" s="419"/>
      <c r="BN8460" s="419"/>
      <c r="BO8460" s="419"/>
      <c r="BP8460" s="419"/>
      <c r="BR8460" s="419"/>
      <c r="BS8460" s="419"/>
      <c r="BT8460" s="419"/>
      <c r="BV8460" s="419"/>
      <c r="BW8460" s="419"/>
      <c r="BX8460" s="397"/>
      <c r="BZ8460" s="449"/>
      <c r="CB8460" s="419"/>
      <c r="CC8460" s="419"/>
      <c r="CD8460" s="419"/>
      <c r="CF8460" s="419"/>
      <c r="CG8460" s="419"/>
      <c r="CH8460" s="419"/>
    </row>
    <row r="8461" spans="3:86" ht="21" thickBot="1">
      <c r="C8461" s="425"/>
      <c r="P8461" s="431"/>
      <c r="R8461" s="419"/>
      <c r="S8461" s="446"/>
      <c r="T8461" s="419"/>
      <c r="V8461" s="196"/>
      <c r="W8461" s="419"/>
      <c r="X8461" s="419"/>
      <c r="Z8461" s="419"/>
      <c r="AA8461" s="419"/>
      <c r="AB8461" s="419"/>
      <c r="AD8461" s="419"/>
      <c r="AE8461" s="419"/>
      <c r="AF8461" s="419"/>
      <c r="AH8461" s="419"/>
      <c r="AI8461" s="419"/>
      <c r="AJ8461" s="419"/>
      <c r="AL8461" s="419"/>
      <c r="AM8461" s="419"/>
      <c r="AN8461" s="403"/>
      <c r="AO8461" s="419"/>
      <c r="AP8461" s="419"/>
      <c r="AQ8461" s="419"/>
      <c r="AR8461" s="419"/>
      <c r="AS8461" s="419"/>
      <c r="AT8461" s="419"/>
      <c r="AU8461" s="419"/>
      <c r="AV8461" s="419"/>
      <c r="AX8461" s="419"/>
      <c r="AY8461" s="419"/>
      <c r="AZ8461" s="419"/>
      <c r="BB8461" s="419"/>
      <c r="BC8461" s="419"/>
      <c r="BD8461" s="419"/>
      <c r="BF8461" s="419"/>
      <c r="BG8461" s="419"/>
      <c r="BH8461" s="419"/>
      <c r="BJ8461" s="419"/>
      <c r="BK8461" s="419"/>
      <c r="BL8461" s="419"/>
      <c r="BN8461" s="419"/>
      <c r="BO8461" s="419"/>
      <c r="BP8461" s="419"/>
      <c r="BR8461" s="419"/>
      <c r="BS8461" s="419"/>
      <c r="BT8461" s="419"/>
      <c r="BV8461" s="419"/>
      <c r="BW8461" s="419"/>
      <c r="BX8461" s="397"/>
      <c r="BZ8461" s="449"/>
      <c r="CB8461" s="419"/>
      <c r="CC8461" s="419"/>
      <c r="CD8461" s="419"/>
      <c r="CF8461" s="419"/>
      <c r="CG8461" s="419"/>
      <c r="CH8461" s="419"/>
    </row>
    <row r="8462" spans="3:86" ht="21" thickBot="1">
      <c r="C8462" s="425"/>
      <c r="P8462" s="431"/>
      <c r="R8462" s="419"/>
      <c r="S8462" s="446"/>
      <c r="T8462" s="419"/>
      <c r="V8462" s="196"/>
      <c r="W8462" s="419"/>
      <c r="X8462" s="419"/>
      <c r="Z8462" s="419"/>
      <c r="AA8462" s="419"/>
      <c r="AB8462" s="419"/>
      <c r="AD8462" s="419"/>
      <c r="AE8462" s="419"/>
      <c r="AF8462" s="419"/>
      <c r="AH8462" s="419"/>
      <c r="AI8462" s="419"/>
      <c r="AJ8462" s="419"/>
      <c r="AL8462" s="419"/>
      <c r="AM8462" s="419"/>
      <c r="AN8462" s="403"/>
      <c r="AO8462" s="419"/>
      <c r="AP8462" s="419"/>
      <c r="AQ8462" s="419"/>
      <c r="AR8462" s="419"/>
      <c r="AS8462" s="419"/>
      <c r="AT8462" s="419"/>
      <c r="AU8462" s="419"/>
      <c r="AV8462" s="419"/>
      <c r="AX8462" s="419"/>
      <c r="AY8462" s="419"/>
      <c r="AZ8462" s="419"/>
      <c r="BB8462" s="419"/>
      <c r="BC8462" s="419"/>
      <c r="BD8462" s="419"/>
      <c r="BF8462" s="419"/>
      <c r="BG8462" s="419"/>
      <c r="BH8462" s="419"/>
      <c r="BJ8462" s="419"/>
      <c r="BK8462" s="419"/>
      <c r="BL8462" s="419"/>
      <c r="BN8462" s="419"/>
      <c r="BO8462" s="419"/>
      <c r="BP8462" s="419"/>
      <c r="BR8462" s="419"/>
      <c r="BS8462" s="419"/>
      <c r="BT8462" s="419"/>
      <c r="BV8462" s="419"/>
      <c r="BW8462" s="419"/>
      <c r="BX8462" s="397"/>
      <c r="BZ8462" s="449"/>
      <c r="CB8462" s="419"/>
      <c r="CC8462" s="419"/>
      <c r="CD8462" s="419"/>
      <c r="CF8462" s="419"/>
      <c r="CG8462" s="419"/>
      <c r="CH8462" s="419"/>
    </row>
    <row r="8463" spans="3:86" ht="21" thickBot="1">
      <c r="C8463" s="425"/>
      <c r="P8463" s="431"/>
      <c r="R8463" s="419"/>
      <c r="S8463" s="446"/>
      <c r="T8463" s="419"/>
      <c r="V8463" s="196"/>
      <c r="W8463" s="419"/>
      <c r="X8463" s="419"/>
      <c r="Z8463" s="419"/>
      <c r="AA8463" s="419"/>
      <c r="AB8463" s="419"/>
      <c r="AD8463" s="419"/>
      <c r="AE8463" s="419"/>
      <c r="AF8463" s="419"/>
      <c r="AH8463" s="419"/>
      <c r="AI8463" s="419"/>
      <c r="AJ8463" s="419"/>
      <c r="AL8463" s="419"/>
      <c r="AM8463" s="419"/>
      <c r="AN8463" s="403"/>
      <c r="AO8463" s="419"/>
      <c r="AP8463" s="419"/>
      <c r="AQ8463" s="419"/>
      <c r="AR8463" s="419"/>
      <c r="AS8463" s="419"/>
      <c r="AT8463" s="419"/>
      <c r="AU8463" s="419"/>
      <c r="AV8463" s="419"/>
      <c r="AX8463" s="419"/>
      <c r="AY8463" s="419"/>
      <c r="AZ8463" s="419"/>
      <c r="BB8463" s="419"/>
      <c r="BC8463" s="419"/>
      <c r="BD8463" s="419"/>
      <c r="BF8463" s="419"/>
      <c r="BG8463" s="419"/>
      <c r="BH8463" s="419"/>
      <c r="BJ8463" s="419"/>
      <c r="BK8463" s="419"/>
      <c r="BL8463" s="419"/>
      <c r="BN8463" s="419"/>
      <c r="BO8463" s="419"/>
      <c r="BP8463" s="419"/>
      <c r="BR8463" s="419"/>
      <c r="BS8463" s="419"/>
      <c r="BT8463" s="419"/>
      <c r="BV8463" s="419"/>
      <c r="BW8463" s="419"/>
      <c r="BX8463" s="397"/>
      <c r="BZ8463" s="449"/>
      <c r="CB8463" s="419"/>
      <c r="CC8463" s="419"/>
      <c r="CD8463" s="419"/>
      <c r="CF8463" s="419"/>
      <c r="CG8463" s="419"/>
      <c r="CH8463" s="419"/>
    </row>
    <row r="8464" spans="3:86" ht="21" thickBot="1">
      <c r="C8464" s="425"/>
      <c r="P8464" s="431"/>
      <c r="R8464" s="419"/>
      <c r="S8464" s="446"/>
      <c r="T8464" s="419"/>
      <c r="V8464" s="196"/>
      <c r="W8464" s="419"/>
      <c r="X8464" s="419"/>
      <c r="Z8464" s="419"/>
      <c r="AA8464" s="419"/>
      <c r="AB8464" s="419"/>
      <c r="AD8464" s="419"/>
      <c r="AE8464" s="419"/>
      <c r="AF8464" s="419"/>
      <c r="AH8464" s="419"/>
      <c r="AI8464" s="419"/>
      <c r="AJ8464" s="419"/>
      <c r="AL8464" s="419"/>
      <c r="AM8464" s="419"/>
      <c r="AN8464" s="403"/>
      <c r="AO8464" s="419"/>
      <c r="AP8464" s="419"/>
      <c r="AQ8464" s="419"/>
      <c r="AR8464" s="419"/>
      <c r="AS8464" s="419"/>
      <c r="AT8464" s="419"/>
      <c r="AU8464" s="419"/>
      <c r="AV8464" s="419"/>
      <c r="AX8464" s="419"/>
      <c r="AY8464" s="419"/>
      <c r="AZ8464" s="419"/>
      <c r="BB8464" s="419"/>
      <c r="BC8464" s="419"/>
      <c r="BD8464" s="419"/>
      <c r="BF8464" s="419"/>
      <c r="BG8464" s="419"/>
      <c r="BH8464" s="419"/>
      <c r="BJ8464" s="419"/>
      <c r="BK8464" s="419"/>
      <c r="BL8464" s="419"/>
      <c r="BN8464" s="419"/>
      <c r="BO8464" s="419"/>
      <c r="BP8464" s="419"/>
      <c r="BR8464" s="419"/>
      <c r="BS8464" s="419"/>
      <c r="BT8464" s="419"/>
      <c r="BV8464" s="419"/>
      <c r="BW8464" s="419"/>
      <c r="BX8464" s="397"/>
      <c r="BZ8464" s="449"/>
      <c r="CB8464" s="419"/>
      <c r="CC8464" s="419"/>
      <c r="CD8464" s="419"/>
      <c r="CF8464" s="419"/>
      <c r="CG8464" s="419"/>
      <c r="CH8464" s="419"/>
    </row>
    <row r="8465" spans="3:86" ht="21" thickBot="1">
      <c r="C8465" s="425"/>
      <c r="P8465" s="431"/>
      <c r="R8465" s="419"/>
      <c r="S8465" s="446"/>
      <c r="T8465" s="419"/>
      <c r="V8465" s="196"/>
      <c r="W8465" s="419"/>
      <c r="X8465" s="419"/>
      <c r="Z8465" s="419"/>
      <c r="AA8465" s="419"/>
      <c r="AB8465" s="419"/>
      <c r="AD8465" s="419"/>
      <c r="AE8465" s="419"/>
      <c r="AF8465" s="419"/>
      <c r="AH8465" s="419"/>
      <c r="AI8465" s="419"/>
      <c r="AJ8465" s="419"/>
      <c r="AL8465" s="419"/>
      <c r="AM8465" s="419"/>
      <c r="AN8465" s="403"/>
      <c r="AO8465" s="419"/>
      <c r="AP8465" s="419"/>
      <c r="AQ8465" s="419"/>
      <c r="AR8465" s="419"/>
      <c r="AS8465" s="419"/>
      <c r="AT8465" s="419"/>
      <c r="AU8465" s="419"/>
      <c r="AV8465" s="419"/>
      <c r="AX8465" s="419"/>
      <c r="AY8465" s="419"/>
      <c r="AZ8465" s="419"/>
      <c r="BB8465" s="419"/>
      <c r="BC8465" s="419"/>
      <c r="BD8465" s="419"/>
      <c r="BF8465" s="419"/>
      <c r="BG8465" s="419"/>
      <c r="BH8465" s="419"/>
      <c r="BJ8465" s="419"/>
      <c r="BK8465" s="419"/>
      <c r="BL8465" s="419"/>
      <c r="BN8465" s="419"/>
      <c r="BO8465" s="419"/>
      <c r="BP8465" s="419"/>
      <c r="BR8465" s="419"/>
      <c r="BS8465" s="419"/>
      <c r="BT8465" s="419"/>
      <c r="BV8465" s="419"/>
      <c r="BW8465" s="419"/>
      <c r="BX8465" s="397"/>
      <c r="BZ8465" s="449"/>
      <c r="CB8465" s="419"/>
      <c r="CC8465" s="419"/>
      <c r="CD8465" s="419"/>
      <c r="CF8465" s="419"/>
      <c r="CG8465" s="419"/>
      <c r="CH8465" s="419"/>
    </row>
    <row r="8466" spans="3:86" ht="21" thickBot="1">
      <c r="C8466" s="425"/>
      <c r="P8466" s="431"/>
      <c r="R8466" s="419"/>
      <c r="S8466" s="446"/>
      <c r="T8466" s="419"/>
      <c r="V8466" s="196"/>
      <c r="W8466" s="419"/>
      <c r="X8466" s="419"/>
      <c r="Z8466" s="419"/>
      <c r="AA8466" s="419"/>
      <c r="AB8466" s="419"/>
      <c r="AD8466" s="419"/>
      <c r="AE8466" s="419"/>
      <c r="AF8466" s="419"/>
      <c r="AH8466" s="419"/>
      <c r="AI8466" s="419"/>
      <c r="AJ8466" s="419"/>
      <c r="AL8466" s="419"/>
      <c r="AM8466" s="419"/>
      <c r="AN8466" s="403"/>
      <c r="AO8466" s="419"/>
      <c r="AP8466" s="419"/>
      <c r="AQ8466" s="419"/>
      <c r="AR8466" s="419"/>
      <c r="AS8466" s="419"/>
      <c r="AT8466" s="419"/>
      <c r="AU8466" s="419"/>
      <c r="AV8466" s="419"/>
      <c r="AX8466" s="419"/>
      <c r="AY8466" s="419"/>
      <c r="AZ8466" s="419"/>
      <c r="BB8466" s="419"/>
      <c r="BC8466" s="419"/>
      <c r="BD8466" s="419"/>
      <c r="BF8466" s="419"/>
      <c r="BG8466" s="419"/>
      <c r="BH8466" s="419"/>
      <c r="BJ8466" s="419"/>
      <c r="BK8466" s="419"/>
      <c r="BL8466" s="419"/>
      <c r="BN8466" s="419"/>
      <c r="BO8466" s="419"/>
      <c r="BP8466" s="419"/>
      <c r="BR8466" s="419"/>
      <c r="BS8466" s="419"/>
      <c r="BT8466" s="419"/>
      <c r="BV8466" s="419"/>
      <c r="BW8466" s="419"/>
      <c r="BX8466" s="397"/>
      <c r="BZ8466" s="449"/>
      <c r="CB8466" s="419"/>
      <c r="CC8466" s="419"/>
      <c r="CD8466" s="419"/>
      <c r="CF8466" s="419"/>
      <c r="CG8466" s="419"/>
      <c r="CH8466" s="419"/>
    </row>
    <row r="8467" spans="3:86" ht="21" thickBot="1">
      <c r="C8467" s="425"/>
      <c r="P8467" s="431"/>
      <c r="R8467" s="419"/>
      <c r="S8467" s="446"/>
      <c r="T8467" s="419"/>
      <c r="V8467" s="196"/>
      <c r="W8467" s="419"/>
      <c r="X8467" s="419"/>
      <c r="Z8467" s="419"/>
      <c r="AA8467" s="419"/>
      <c r="AB8467" s="419"/>
      <c r="AD8467" s="419"/>
      <c r="AE8467" s="419"/>
      <c r="AF8467" s="419"/>
      <c r="AH8467" s="419"/>
      <c r="AI8467" s="419"/>
      <c r="AJ8467" s="419"/>
      <c r="AL8467" s="419"/>
      <c r="AM8467" s="419"/>
      <c r="AN8467" s="403"/>
      <c r="AO8467" s="419"/>
      <c r="AP8467" s="419"/>
      <c r="AQ8467" s="419"/>
      <c r="AR8467" s="419"/>
      <c r="AS8467" s="419"/>
      <c r="AT8467" s="419"/>
      <c r="AU8467" s="419"/>
      <c r="AV8467" s="419"/>
      <c r="AX8467" s="419"/>
      <c r="AY8467" s="419"/>
      <c r="AZ8467" s="419"/>
      <c r="BB8467" s="419"/>
      <c r="BC8467" s="419"/>
      <c r="BD8467" s="419"/>
      <c r="BF8467" s="419"/>
      <c r="BG8467" s="419"/>
      <c r="BH8467" s="419"/>
      <c r="BJ8467" s="419"/>
      <c r="BK8467" s="419"/>
      <c r="BL8467" s="419"/>
      <c r="BN8467" s="419"/>
      <c r="BO8467" s="419"/>
      <c r="BP8467" s="419"/>
      <c r="BR8467" s="419"/>
      <c r="BS8467" s="419"/>
      <c r="BT8467" s="419"/>
      <c r="BV8467" s="419"/>
      <c r="BW8467" s="419"/>
      <c r="BX8467" s="397"/>
      <c r="BZ8467" s="449"/>
      <c r="CB8467" s="419"/>
      <c r="CC8467" s="419"/>
      <c r="CD8467" s="419"/>
      <c r="CF8467" s="419"/>
      <c r="CG8467" s="419"/>
      <c r="CH8467" s="419"/>
    </row>
    <row r="8468" spans="3:86" ht="21" thickBot="1">
      <c r="C8468" s="425"/>
      <c r="P8468" s="431"/>
      <c r="R8468" s="419"/>
      <c r="S8468" s="446"/>
      <c r="T8468" s="419"/>
      <c r="V8468" s="196"/>
      <c r="W8468" s="419"/>
      <c r="X8468" s="419"/>
      <c r="Z8468" s="419"/>
      <c r="AA8468" s="419"/>
      <c r="AB8468" s="419"/>
      <c r="AD8468" s="419"/>
      <c r="AE8468" s="419"/>
      <c r="AF8468" s="419"/>
      <c r="AH8468" s="419"/>
      <c r="AI8468" s="419"/>
      <c r="AJ8468" s="419"/>
      <c r="AL8468" s="419"/>
      <c r="AM8468" s="419"/>
      <c r="AN8468" s="403"/>
      <c r="AO8468" s="419"/>
      <c r="AP8468" s="419"/>
      <c r="AQ8468" s="419"/>
      <c r="AR8468" s="419"/>
      <c r="AS8468" s="419"/>
      <c r="AT8468" s="419"/>
      <c r="AU8468" s="419"/>
      <c r="AV8468" s="419"/>
      <c r="AX8468" s="419"/>
      <c r="AY8468" s="419"/>
      <c r="AZ8468" s="419"/>
      <c r="BB8468" s="419"/>
      <c r="BC8468" s="419"/>
      <c r="BD8468" s="419"/>
      <c r="BF8468" s="419"/>
      <c r="BG8468" s="419"/>
      <c r="BH8468" s="419"/>
      <c r="BJ8468" s="419"/>
      <c r="BK8468" s="419"/>
      <c r="BL8468" s="419"/>
      <c r="BN8468" s="419"/>
      <c r="BO8468" s="419"/>
      <c r="BP8468" s="419"/>
      <c r="BR8468" s="419"/>
      <c r="BS8468" s="419"/>
      <c r="BT8468" s="419"/>
      <c r="BV8468" s="419"/>
      <c r="BW8468" s="419"/>
      <c r="BX8468" s="397"/>
      <c r="BZ8468" s="449"/>
      <c r="CB8468" s="419"/>
      <c r="CC8468" s="419"/>
      <c r="CD8468" s="419"/>
      <c r="CF8468" s="419"/>
      <c r="CG8468" s="419"/>
      <c r="CH8468" s="419"/>
    </row>
    <row r="8469" spans="3:86" ht="21" thickBot="1">
      <c r="C8469" s="425"/>
      <c r="P8469" s="431"/>
      <c r="R8469" s="419"/>
      <c r="S8469" s="446"/>
      <c r="T8469" s="419"/>
      <c r="V8469" s="196"/>
      <c r="W8469" s="419"/>
      <c r="X8469" s="419"/>
      <c r="Z8469" s="419"/>
      <c r="AA8469" s="419"/>
      <c r="AB8469" s="419"/>
      <c r="AD8469" s="419"/>
      <c r="AE8469" s="419"/>
      <c r="AF8469" s="419"/>
      <c r="AH8469" s="419"/>
      <c r="AI8469" s="419"/>
      <c r="AJ8469" s="419"/>
      <c r="AL8469" s="419"/>
      <c r="AM8469" s="419"/>
      <c r="AN8469" s="403"/>
      <c r="AO8469" s="419"/>
      <c r="AP8469" s="419"/>
      <c r="AQ8469" s="419"/>
      <c r="AR8469" s="419"/>
      <c r="AS8469" s="419"/>
      <c r="AT8469" s="419"/>
      <c r="AU8469" s="419"/>
      <c r="AV8469" s="419"/>
      <c r="AX8469" s="419"/>
      <c r="AY8469" s="419"/>
      <c r="AZ8469" s="419"/>
      <c r="BB8469" s="419"/>
      <c r="BC8469" s="419"/>
      <c r="BD8469" s="419"/>
      <c r="BF8469" s="419"/>
      <c r="BG8469" s="419"/>
      <c r="BH8469" s="419"/>
      <c r="BJ8469" s="419"/>
      <c r="BK8469" s="419"/>
      <c r="BL8469" s="419"/>
      <c r="BN8469" s="419"/>
      <c r="BO8469" s="419"/>
      <c r="BP8469" s="419"/>
      <c r="BR8469" s="419"/>
      <c r="BS8469" s="419"/>
      <c r="BT8469" s="419"/>
      <c r="BV8469" s="419"/>
      <c r="BW8469" s="419"/>
      <c r="BX8469" s="397"/>
      <c r="BZ8469" s="449"/>
      <c r="CB8469" s="419"/>
      <c r="CC8469" s="419"/>
      <c r="CD8469" s="419"/>
      <c r="CF8469" s="419"/>
      <c r="CG8469" s="419"/>
      <c r="CH8469" s="419"/>
    </row>
    <row r="8470" spans="3:86" ht="21" thickBot="1">
      <c r="C8470" s="425"/>
      <c r="P8470" s="431"/>
      <c r="R8470" s="419"/>
      <c r="S8470" s="446"/>
      <c r="T8470" s="419"/>
      <c r="V8470" s="196"/>
      <c r="W8470" s="419"/>
      <c r="X8470" s="419"/>
      <c r="Z8470" s="419"/>
      <c r="AA8470" s="419"/>
      <c r="AB8470" s="419"/>
      <c r="AD8470" s="419"/>
      <c r="AE8470" s="419"/>
      <c r="AF8470" s="419"/>
      <c r="AH8470" s="419"/>
      <c r="AI8470" s="419"/>
      <c r="AJ8470" s="419"/>
      <c r="AL8470" s="419"/>
      <c r="AM8470" s="419"/>
      <c r="AN8470" s="403"/>
      <c r="AO8470" s="419"/>
      <c r="AP8470" s="419"/>
      <c r="AQ8470" s="419"/>
      <c r="AR8470" s="419"/>
      <c r="AS8470" s="419"/>
      <c r="AT8470" s="419"/>
      <c r="AU8470" s="419"/>
      <c r="AV8470" s="419"/>
      <c r="AX8470" s="419"/>
      <c r="AY8470" s="419"/>
      <c r="AZ8470" s="419"/>
      <c r="BB8470" s="419"/>
      <c r="BC8470" s="419"/>
      <c r="BD8470" s="419"/>
      <c r="BF8470" s="419"/>
      <c r="BG8470" s="419"/>
      <c r="BH8470" s="419"/>
      <c r="BJ8470" s="419"/>
      <c r="BK8470" s="419"/>
      <c r="BL8470" s="419"/>
      <c r="BN8470" s="419"/>
      <c r="BO8470" s="419"/>
      <c r="BP8470" s="419"/>
      <c r="BR8470" s="419"/>
      <c r="BS8470" s="419"/>
      <c r="BT8470" s="419"/>
      <c r="BV8470" s="419"/>
      <c r="BW8470" s="419"/>
      <c r="BX8470" s="397"/>
      <c r="BZ8470" s="449"/>
      <c r="CB8470" s="419"/>
      <c r="CC8470" s="419"/>
      <c r="CD8470" s="419"/>
      <c r="CF8470" s="419"/>
      <c r="CG8470" s="419"/>
      <c r="CH8470" s="419"/>
    </row>
    <row r="8471" spans="3:86" ht="21" thickBot="1">
      <c r="C8471" s="425"/>
      <c r="P8471" s="431"/>
      <c r="R8471" s="419"/>
      <c r="S8471" s="446"/>
      <c r="T8471" s="419"/>
      <c r="V8471" s="196"/>
      <c r="W8471" s="419"/>
      <c r="X8471" s="419"/>
      <c r="Z8471" s="419"/>
      <c r="AA8471" s="419"/>
      <c r="AB8471" s="419"/>
      <c r="AD8471" s="419"/>
      <c r="AE8471" s="419"/>
      <c r="AF8471" s="419"/>
      <c r="AH8471" s="419"/>
      <c r="AI8471" s="419"/>
      <c r="AJ8471" s="419"/>
      <c r="AL8471" s="419"/>
      <c r="AM8471" s="419"/>
      <c r="AN8471" s="403"/>
      <c r="AO8471" s="419"/>
      <c r="AP8471" s="419"/>
      <c r="AQ8471" s="419"/>
      <c r="AR8471" s="419"/>
      <c r="AS8471" s="419"/>
      <c r="AT8471" s="419"/>
      <c r="AU8471" s="419"/>
      <c r="AV8471" s="419"/>
      <c r="AX8471" s="419"/>
      <c r="AY8471" s="419"/>
      <c r="AZ8471" s="419"/>
      <c r="BB8471" s="419"/>
      <c r="BC8471" s="419"/>
      <c r="BD8471" s="419"/>
      <c r="BF8471" s="419"/>
      <c r="BG8471" s="419"/>
      <c r="BH8471" s="419"/>
      <c r="BJ8471" s="419"/>
      <c r="BK8471" s="419"/>
      <c r="BL8471" s="419"/>
      <c r="BN8471" s="419"/>
      <c r="BO8471" s="419"/>
      <c r="BP8471" s="419"/>
      <c r="BR8471" s="419"/>
      <c r="BS8471" s="419"/>
      <c r="BT8471" s="419"/>
      <c r="BV8471" s="419"/>
      <c r="BW8471" s="419"/>
      <c r="BX8471" s="397"/>
      <c r="BZ8471" s="449"/>
      <c r="CB8471" s="419"/>
      <c r="CC8471" s="419"/>
      <c r="CD8471" s="419"/>
      <c r="CF8471" s="419"/>
      <c r="CG8471" s="419"/>
      <c r="CH8471" s="419"/>
    </row>
    <row r="8472" spans="3:86" ht="21" thickBot="1">
      <c r="C8472" s="425"/>
      <c r="P8472" s="431"/>
      <c r="R8472" s="419"/>
      <c r="S8472" s="446"/>
      <c r="T8472" s="419"/>
      <c r="V8472" s="196"/>
      <c r="W8472" s="419"/>
      <c r="X8472" s="419"/>
      <c r="Z8472" s="419"/>
      <c r="AA8472" s="419"/>
      <c r="AB8472" s="419"/>
      <c r="AD8472" s="419"/>
      <c r="AE8472" s="419"/>
      <c r="AF8472" s="419"/>
      <c r="AH8472" s="419"/>
      <c r="AI8472" s="419"/>
      <c r="AJ8472" s="419"/>
      <c r="AL8472" s="419"/>
      <c r="AM8472" s="419"/>
      <c r="AN8472" s="403"/>
      <c r="AO8472" s="419"/>
      <c r="AP8472" s="419"/>
      <c r="AQ8472" s="419"/>
      <c r="AR8472" s="419"/>
      <c r="AS8472" s="419"/>
      <c r="AT8472" s="419"/>
      <c r="AU8472" s="419"/>
      <c r="AV8472" s="419"/>
      <c r="AX8472" s="419"/>
      <c r="AY8472" s="419"/>
      <c r="AZ8472" s="419"/>
      <c r="BB8472" s="419"/>
      <c r="BC8472" s="419"/>
      <c r="BD8472" s="419"/>
      <c r="BF8472" s="419"/>
      <c r="BG8472" s="419"/>
      <c r="BH8472" s="419"/>
      <c r="BJ8472" s="419"/>
      <c r="BK8472" s="419"/>
      <c r="BL8472" s="419"/>
      <c r="BN8472" s="419"/>
      <c r="BO8472" s="419"/>
      <c r="BP8472" s="419"/>
      <c r="BR8472" s="419"/>
      <c r="BS8472" s="419"/>
      <c r="BT8472" s="419"/>
      <c r="BV8472" s="419"/>
      <c r="BW8472" s="419"/>
      <c r="BX8472" s="397"/>
      <c r="BZ8472" s="449"/>
      <c r="CB8472" s="419"/>
      <c r="CC8472" s="419"/>
      <c r="CD8472" s="419"/>
      <c r="CF8472" s="419"/>
      <c r="CG8472" s="419"/>
      <c r="CH8472" s="419"/>
    </row>
    <row r="8473" spans="3:86" ht="21" thickBot="1">
      <c r="C8473" s="425"/>
      <c r="P8473" s="431"/>
      <c r="R8473" s="419"/>
      <c r="S8473" s="446"/>
      <c r="T8473" s="419"/>
      <c r="V8473" s="196"/>
      <c r="W8473" s="419"/>
      <c r="X8473" s="419"/>
      <c r="Z8473" s="419"/>
      <c r="AA8473" s="419"/>
      <c r="AB8473" s="419"/>
      <c r="AD8473" s="419"/>
      <c r="AE8473" s="419"/>
      <c r="AF8473" s="419"/>
      <c r="AH8473" s="419"/>
      <c r="AI8473" s="419"/>
      <c r="AJ8473" s="419"/>
      <c r="AL8473" s="419"/>
      <c r="AM8473" s="419"/>
      <c r="AN8473" s="403"/>
      <c r="AO8473" s="419"/>
      <c r="AP8473" s="419"/>
      <c r="AQ8473" s="419"/>
      <c r="AR8473" s="419"/>
      <c r="AS8473" s="419"/>
      <c r="AT8473" s="419"/>
      <c r="AU8473" s="419"/>
      <c r="AV8473" s="419"/>
      <c r="AX8473" s="419"/>
      <c r="AY8473" s="419"/>
      <c r="AZ8473" s="419"/>
      <c r="BB8473" s="419"/>
      <c r="BC8473" s="419"/>
      <c r="BD8473" s="419"/>
      <c r="BF8473" s="419"/>
      <c r="BG8473" s="419"/>
      <c r="BH8473" s="419"/>
      <c r="BJ8473" s="419"/>
      <c r="BK8473" s="419"/>
      <c r="BL8473" s="419"/>
      <c r="BN8473" s="419"/>
      <c r="BO8473" s="419"/>
      <c r="BP8473" s="419"/>
      <c r="BR8473" s="419"/>
      <c r="BS8473" s="419"/>
      <c r="BT8473" s="419"/>
      <c r="BV8473" s="419"/>
      <c r="BW8473" s="419"/>
      <c r="BX8473" s="397"/>
      <c r="BZ8473" s="449"/>
      <c r="CB8473" s="419"/>
      <c r="CC8473" s="419"/>
      <c r="CD8473" s="419"/>
      <c r="CF8473" s="419"/>
      <c r="CG8473" s="419"/>
      <c r="CH8473" s="419"/>
    </row>
    <row r="8474" spans="3:86" ht="21" thickBot="1">
      <c r="C8474" s="425"/>
      <c r="P8474" s="431"/>
      <c r="R8474" s="419"/>
      <c r="S8474" s="446"/>
      <c r="T8474" s="419"/>
      <c r="V8474" s="196"/>
      <c r="W8474" s="419"/>
      <c r="X8474" s="419"/>
      <c r="Z8474" s="419"/>
      <c r="AA8474" s="419"/>
      <c r="AB8474" s="419"/>
      <c r="AD8474" s="419"/>
      <c r="AE8474" s="419"/>
      <c r="AF8474" s="419"/>
      <c r="AH8474" s="419"/>
      <c r="AI8474" s="419"/>
      <c r="AJ8474" s="419"/>
      <c r="AL8474" s="419"/>
      <c r="AM8474" s="419"/>
      <c r="AN8474" s="403"/>
      <c r="AO8474" s="419"/>
      <c r="AP8474" s="419"/>
      <c r="AQ8474" s="419"/>
      <c r="AR8474" s="419"/>
      <c r="AS8474" s="419"/>
      <c r="AT8474" s="419"/>
      <c r="AU8474" s="419"/>
      <c r="AV8474" s="419"/>
      <c r="AX8474" s="419"/>
      <c r="AY8474" s="419"/>
      <c r="AZ8474" s="419"/>
      <c r="BB8474" s="419"/>
      <c r="BC8474" s="419"/>
      <c r="BD8474" s="419"/>
      <c r="BF8474" s="419"/>
      <c r="BG8474" s="419"/>
      <c r="BH8474" s="419"/>
      <c r="BJ8474" s="419"/>
      <c r="BK8474" s="419"/>
      <c r="BL8474" s="419"/>
      <c r="BN8474" s="419"/>
      <c r="BO8474" s="419"/>
      <c r="BP8474" s="419"/>
      <c r="BR8474" s="419"/>
      <c r="BS8474" s="419"/>
      <c r="BT8474" s="419"/>
      <c r="BV8474" s="419"/>
      <c r="BW8474" s="419"/>
      <c r="BX8474" s="397"/>
      <c r="BZ8474" s="449"/>
      <c r="CB8474" s="419"/>
      <c r="CC8474" s="419"/>
      <c r="CD8474" s="419"/>
      <c r="CF8474" s="419"/>
      <c r="CG8474" s="419"/>
      <c r="CH8474" s="419"/>
    </row>
    <row r="8475" spans="3:86" ht="21" thickBot="1">
      <c r="C8475" s="425"/>
      <c r="P8475" s="431"/>
      <c r="R8475" s="419"/>
      <c r="S8475" s="446"/>
      <c r="T8475" s="419"/>
      <c r="V8475" s="196"/>
      <c r="W8475" s="419"/>
      <c r="X8475" s="419"/>
      <c r="Z8475" s="419"/>
      <c r="AA8475" s="419"/>
      <c r="AB8475" s="419"/>
      <c r="AD8475" s="419"/>
      <c r="AE8475" s="419"/>
      <c r="AF8475" s="419"/>
      <c r="AH8475" s="419"/>
      <c r="AI8475" s="419"/>
      <c r="AJ8475" s="419"/>
      <c r="AL8475" s="419"/>
      <c r="AM8475" s="419"/>
      <c r="AN8475" s="403"/>
      <c r="AO8475" s="419"/>
      <c r="AP8475" s="419"/>
      <c r="AQ8475" s="419"/>
      <c r="AR8475" s="419"/>
      <c r="AS8475" s="419"/>
      <c r="AT8475" s="419"/>
      <c r="AU8475" s="419"/>
      <c r="AV8475" s="419"/>
      <c r="AX8475" s="419"/>
      <c r="AY8475" s="419"/>
      <c r="AZ8475" s="419"/>
      <c r="BB8475" s="419"/>
      <c r="BC8475" s="419"/>
      <c r="BD8475" s="419"/>
      <c r="BF8475" s="419"/>
      <c r="BG8475" s="419"/>
      <c r="BH8475" s="419"/>
      <c r="BJ8475" s="419"/>
      <c r="BK8475" s="419"/>
      <c r="BL8475" s="419"/>
      <c r="BN8475" s="419"/>
      <c r="BO8475" s="419"/>
      <c r="BP8475" s="419"/>
      <c r="BR8475" s="419"/>
      <c r="BS8475" s="419"/>
      <c r="BT8475" s="419"/>
      <c r="BV8475" s="419"/>
      <c r="BW8475" s="419"/>
      <c r="BX8475" s="397"/>
      <c r="BZ8475" s="449"/>
      <c r="CB8475" s="419"/>
      <c r="CC8475" s="419"/>
      <c r="CD8475" s="419"/>
      <c r="CF8475" s="419"/>
      <c r="CG8475" s="419"/>
      <c r="CH8475" s="419"/>
    </row>
    <row r="8476" spans="3:86" ht="21" thickBot="1">
      <c r="C8476" s="425"/>
      <c r="P8476" s="431"/>
      <c r="R8476" s="419"/>
      <c r="S8476" s="446"/>
      <c r="T8476" s="419"/>
      <c r="V8476" s="196"/>
      <c r="W8476" s="419"/>
      <c r="X8476" s="419"/>
      <c r="Z8476" s="419"/>
      <c r="AA8476" s="419"/>
      <c r="AB8476" s="419"/>
      <c r="AD8476" s="419"/>
      <c r="AE8476" s="419"/>
      <c r="AF8476" s="419"/>
      <c r="AH8476" s="419"/>
      <c r="AI8476" s="419"/>
      <c r="AJ8476" s="419"/>
      <c r="AL8476" s="419"/>
      <c r="AM8476" s="419"/>
      <c r="AN8476" s="403"/>
      <c r="AO8476" s="419"/>
      <c r="AP8476" s="419"/>
      <c r="AQ8476" s="419"/>
      <c r="AR8476" s="419"/>
      <c r="AS8476" s="419"/>
      <c r="AT8476" s="419"/>
      <c r="AU8476" s="419"/>
      <c r="AV8476" s="419"/>
      <c r="AX8476" s="419"/>
      <c r="AY8476" s="419"/>
      <c r="AZ8476" s="419"/>
      <c r="BB8476" s="419"/>
      <c r="BC8476" s="419"/>
      <c r="BD8476" s="419"/>
      <c r="BF8476" s="419"/>
      <c r="BG8476" s="419"/>
      <c r="BH8476" s="419"/>
      <c r="BJ8476" s="419"/>
      <c r="BK8476" s="419"/>
      <c r="BL8476" s="419"/>
      <c r="BN8476" s="419"/>
      <c r="BO8476" s="419"/>
      <c r="BP8476" s="419"/>
      <c r="BR8476" s="419"/>
      <c r="BS8476" s="419"/>
      <c r="BT8476" s="419"/>
      <c r="BV8476" s="419"/>
      <c r="BW8476" s="419"/>
      <c r="BX8476" s="397"/>
      <c r="BZ8476" s="449"/>
      <c r="CB8476" s="419"/>
      <c r="CC8476" s="419"/>
      <c r="CD8476" s="419"/>
      <c r="CF8476" s="419"/>
      <c r="CG8476" s="419"/>
      <c r="CH8476" s="419"/>
    </row>
    <row r="8477" spans="3:86" ht="21" thickBot="1">
      <c r="C8477" s="425"/>
      <c r="P8477" s="431"/>
      <c r="R8477" s="419"/>
      <c r="S8477" s="446"/>
      <c r="T8477" s="419"/>
      <c r="V8477" s="196"/>
      <c r="W8477" s="419"/>
      <c r="X8477" s="419"/>
      <c r="Z8477" s="419"/>
      <c r="AA8477" s="419"/>
      <c r="AB8477" s="419"/>
      <c r="AD8477" s="419"/>
      <c r="AE8477" s="419"/>
      <c r="AF8477" s="419"/>
      <c r="AH8477" s="419"/>
      <c r="AI8477" s="419"/>
      <c r="AJ8477" s="419"/>
      <c r="AL8477" s="419"/>
      <c r="AM8477" s="419"/>
      <c r="AN8477" s="403"/>
      <c r="AO8477" s="419"/>
      <c r="AP8477" s="419"/>
      <c r="AQ8477" s="419"/>
      <c r="AR8477" s="419"/>
      <c r="AS8477" s="419"/>
      <c r="AT8477" s="419"/>
      <c r="AU8477" s="419"/>
      <c r="AV8477" s="419"/>
      <c r="AX8477" s="419"/>
      <c r="AY8477" s="419"/>
      <c r="AZ8477" s="419"/>
      <c r="BB8477" s="419"/>
      <c r="BC8477" s="419"/>
      <c r="BD8477" s="419"/>
      <c r="BF8477" s="419"/>
      <c r="BG8477" s="419"/>
      <c r="BH8477" s="419"/>
      <c r="BJ8477" s="419"/>
      <c r="BK8477" s="419"/>
      <c r="BL8477" s="419"/>
      <c r="BN8477" s="419"/>
      <c r="BO8477" s="419"/>
      <c r="BP8477" s="419"/>
      <c r="BR8477" s="419"/>
      <c r="BS8477" s="419"/>
      <c r="BT8477" s="419"/>
      <c r="BV8477" s="419"/>
      <c r="BW8477" s="419"/>
      <c r="BX8477" s="397"/>
      <c r="BZ8477" s="449"/>
      <c r="CB8477" s="419"/>
      <c r="CC8477" s="419"/>
      <c r="CD8477" s="419"/>
      <c r="CF8477" s="419"/>
      <c r="CG8477" s="419"/>
      <c r="CH8477" s="419"/>
    </row>
    <row r="8478" spans="3:86" ht="21" thickBot="1">
      <c r="C8478" s="425"/>
      <c r="P8478" s="431"/>
      <c r="R8478" s="419"/>
      <c r="S8478" s="446"/>
      <c r="T8478" s="419"/>
      <c r="V8478" s="196"/>
      <c r="W8478" s="419"/>
      <c r="X8478" s="419"/>
      <c r="Z8478" s="419"/>
      <c r="AA8478" s="419"/>
      <c r="AB8478" s="419"/>
      <c r="AD8478" s="419"/>
      <c r="AE8478" s="419"/>
      <c r="AF8478" s="419"/>
      <c r="AH8478" s="419"/>
      <c r="AI8478" s="419"/>
      <c r="AJ8478" s="419"/>
      <c r="AL8478" s="419"/>
      <c r="AM8478" s="419"/>
      <c r="AN8478" s="403"/>
      <c r="AO8478" s="419"/>
      <c r="AP8478" s="419"/>
      <c r="AQ8478" s="419"/>
      <c r="AR8478" s="419"/>
      <c r="AS8478" s="419"/>
      <c r="AT8478" s="419"/>
      <c r="AU8478" s="419"/>
      <c r="AV8478" s="419"/>
      <c r="AX8478" s="419"/>
      <c r="AY8478" s="419"/>
      <c r="AZ8478" s="419"/>
      <c r="BB8478" s="419"/>
      <c r="BC8478" s="419"/>
      <c r="BD8478" s="419"/>
      <c r="BF8478" s="419"/>
      <c r="BG8478" s="419"/>
      <c r="BH8478" s="419"/>
      <c r="BJ8478" s="419"/>
      <c r="BK8478" s="419"/>
      <c r="BL8478" s="419"/>
      <c r="BN8478" s="419"/>
      <c r="BO8478" s="419"/>
      <c r="BP8478" s="419"/>
      <c r="BR8478" s="419"/>
      <c r="BS8478" s="419"/>
      <c r="BT8478" s="419"/>
      <c r="BV8478" s="419"/>
      <c r="BW8478" s="419"/>
      <c r="BX8478" s="397"/>
      <c r="BZ8478" s="449"/>
      <c r="CB8478" s="419"/>
      <c r="CC8478" s="419"/>
      <c r="CD8478" s="419"/>
      <c r="CF8478" s="419"/>
      <c r="CG8478" s="419"/>
      <c r="CH8478" s="419"/>
    </row>
    <row r="8479" spans="3:86" ht="21" thickBot="1">
      <c r="C8479" s="425"/>
      <c r="P8479" s="431"/>
      <c r="R8479" s="419"/>
      <c r="S8479" s="446"/>
      <c r="T8479" s="419"/>
      <c r="V8479" s="196"/>
      <c r="W8479" s="419"/>
      <c r="X8479" s="419"/>
      <c r="Z8479" s="419"/>
      <c r="AA8479" s="419"/>
      <c r="AB8479" s="419"/>
      <c r="AD8479" s="419"/>
      <c r="AE8479" s="419"/>
      <c r="AF8479" s="419"/>
      <c r="AH8479" s="419"/>
      <c r="AI8479" s="419"/>
      <c r="AJ8479" s="419"/>
      <c r="AL8479" s="419"/>
      <c r="AM8479" s="419"/>
      <c r="AN8479" s="403"/>
      <c r="AO8479" s="419"/>
      <c r="AP8479" s="419"/>
      <c r="AQ8479" s="419"/>
      <c r="AR8479" s="419"/>
      <c r="AS8479" s="419"/>
      <c r="AT8479" s="419"/>
      <c r="AU8479" s="419"/>
      <c r="AV8479" s="419"/>
      <c r="AX8479" s="419"/>
      <c r="AY8479" s="419"/>
      <c r="AZ8479" s="419"/>
      <c r="BB8479" s="419"/>
      <c r="BC8479" s="419"/>
      <c r="BD8479" s="419"/>
      <c r="BF8479" s="419"/>
      <c r="BG8479" s="419"/>
      <c r="BH8479" s="419"/>
      <c r="BJ8479" s="419"/>
      <c r="BK8479" s="419"/>
      <c r="BL8479" s="419"/>
      <c r="BN8479" s="419"/>
      <c r="BO8479" s="419"/>
      <c r="BP8479" s="419"/>
      <c r="BR8479" s="419"/>
      <c r="BS8479" s="419"/>
      <c r="BT8479" s="419"/>
      <c r="BV8479" s="419"/>
      <c r="BW8479" s="419"/>
      <c r="BX8479" s="397"/>
      <c r="BZ8479" s="449"/>
      <c r="CB8479" s="419"/>
      <c r="CC8479" s="419"/>
      <c r="CD8479" s="419"/>
      <c r="CF8479" s="419"/>
      <c r="CG8479" s="419"/>
      <c r="CH8479" s="419"/>
    </row>
    <row r="8480" spans="3:86" ht="21" thickBot="1">
      <c r="C8480" s="425"/>
      <c r="P8480" s="431"/>
      <c r="R8480" s="419"/>
      <c r="S8480" s="446"/>
      <c r="T8480" s="419"/>
      <c r="V8480" s="196"/>
      <c r="W8480" s="419"/>
      <c r="X8480" s="419"/>
      <c r="Z8480" s="419"/>
      <c r="AA8480" s="419"/>
      <c r="AB8480" s="419"/>
      <c r="AD8480" s="419"/>
      <c r="AE8480" s="419"/>
      <c r="AF8480" s="419"/>
      <c r="AH8480" s="419"/>
      <c r="AI8480" s="419"/>
      <c r="AJ8480" s="419"/>
      <c r="AL8480" s="419"/>
      <c r="AM8480" s="419"/>
      <c r="AN8480" s="403"/>
      <c r="AO8480" s="419"/>
      <c r="AP8480" s="419"/>
      <c r="AQ8480" s="419"/>
      <c r="AR8480" s="419"/>
      <c r="AS8480" s="419"/>
      <c r="AT8480" s="419"/>
      <c r="AU8480" s="419"/>
      <c r="AV8480" s="419"/>
      <c r="AX8480" s="419"/>
      <c r="AY8480" s="419"/>
      <c r="AZ8480" s="419"/>
      <c r="BB8480" s="419"/>
      <c r="BC8480" s="419"/>
      <c r="BD8480" s="419"/>
      <c r="BF8480" s="419"/>
      <c r="BG8480" s="419"/>
      <c r="BH8480" s="419"/>
      <c r="BJ8480" s="419"/>
      <c r="BK8480" s="419"/>
      <c r="BL8480" s="419"/>
      <c r="BN8480" s="419"/>
      <c r="BO8480" s="419"/>
      <c r="BP8480" s="419"/>
      <c r="BR8480" s="419"/>
      <c r="BS8480" s="419"/>
      <c r="BT8480" s="419"/>
      <c r="BV8480" s="419"/>
      <c r="BW8480" s="419"/>
      <c r="BX8480" s="397"/>
      <c r="BZ8480" s="449"/>
      <c r="CB8480" s="419"/>
      <c r="CC8480" s="419"/>
      <c r="CD8480" s="419"/>
      <c r="CF8480" s="419"/>
      <c r="CG8480" s="419"/>
      <c r="CH8480" s="419"/>
    </row>
    <row r="8481" spans="3:86" ht="21" thickBot="1">
      <c r="C8481" s="425"/>
      <c r="P8481" s="431"/>
      <c r="R8481" s="419"/>
      <c r="S8481" s="446"/>
      <c r="T8481" s="419"/>
      <c r="V8481" s="196"/>
      <c r="W8481" s="419"/>
      <c r="X8481" s="419"/>
      <c r="Z8481" s="419"/>
      <c r="AA8481" s="419"/>
      <c r="AB8481" s="419"/>
      <c r="AD8481" s="419"/>
      <c r="AE8481" s="419"/>
      <c r="AF8481" s="419"/>
      <c r="AH8481" s="419"/>
      <c r="AI8481" s="419"/>
      <c r="AJ8481" s="419"/>
      <c r="AL8481" s="419"/>
      <c r="AM8481" s="419"/>
      <c r="AN8481" s="403"/>
      <c r="AO8481" s="419"/>
      <c r="AP8481" s="419"/>
      <c r="AQ8481" s="419"/>
      <c r="AR8481" s="419"/>
      <c r="AS8481" s="419"/>
      <c r="AT8481" s="419"/>
      <c r="AU8481" s="419"/>
      <c r="AV8481" s="419"/>
      <c r="AX8481" s="419"/>
      <c r="AY8481" s="419"/>
      <c r="AZ8481" s="419"/>
      <c r="BB8481" s="419"/>
      <c r="BC8481" s="419"/>
      <c r="BD8481" s="419"/>
      <c r="BF8481" s="419"/>
      <c r="BG8481" s="419"/>
      <c r="BH8481" s="419"/>
      <c r="BJ8481" s="419"/>
      <c r="BK8481" s="419"/>
      <c r="BL8481" s="419"/>
      <c r="BN8481" s="419"/>
      <c r="BO8481" s="419"/>
      <c r="BP8481" s="419"/>
      <c r="BR8481" s="419"/>
      <c r="BS8481" s="419"/>
      <c r="BT8481" s="419"/>
      <c r="BV8481" s="419"/>
      <c r="BW8481" s="419"/>
      <c r="BX8481" s="397"/>
      <c r="BZ8481" s="449"/>
      <c r="CB8481" s="419"/>
      <c r="CC8481" s="419"/>
      <c r="CD8481" s="419"/>
      <c r="CF8481" s="419"/>
      <c r="CG8481" s="419"/>
      <c r="CH8481" s="419"/>
    </row>
    <row r="8482" spans="3:86" ht="21" thickBot="1">
      <c r="C8482" s="425"/>
      <c r="P8482" s="431"/>
      <c r="R8482" s="419"/>
      <c r="S8482" s="446"/>
      <c r="T8482" s="419"/>
      <c r="V8482" s="196"/>
      <c r="W8482" s="419"/>
      <c r="X8482" s="419"/>
      <c r="Z8482" s="419"/>
      <c r="AA8482" s="419"/>
      <c r="AB8482" s="419"/>
      <c r="AD8482" s="419"/>
      <c r="AE8482" s="419"/>
      <c r="AF8482" s="419"/>
      <c r="AH8482" s="419"/>
      <c r="AI8482" s="419"/>
      <c r="AJ8482" s="419"/>
      <c r="AL8482" s="419"/>
      <c r="AM8482" s="419"/>
      <c r="AN8482" s="403"/>
      <c r="AO8482" s="419"/>
      <c r="AP8482" s="419"/>
      <c r="AQ8482" s="419"/>
      <c r="AR8482" s="419"/>
      <c r="AS8482" s="419"/>
      <c r="AT8482" s="419"/>
      <c r="AU8482" s="419"/>
      <c r="AV8482" s="419"/>
      <c r="AX8482" s="419"/>
      <c r="AY8482" s="419"/>
      <c r="AZ8482" s="419"/>
      <c r="BB8482" s="419"/>
      <c r="BC8482" s="419"/>
      <c r="BD8482" s="419"/>
      <c r="BF8482" s="419"/>
      <c r="BG8482" s="419"/>
      <c r="BH8482" s="419"/>
      <c r="BJ8482" s="419"/>
      <c r="BK8482" s="419"/>
      <c r="BL8482" s="419"/>
      <c r="BN8482" s="419"/>
      <c r="BO8482" s="419"/>
      <c r="BP8482" s="419"/>
      <c r="BR8482" s="419"/>
      <c r="BS8482" s="419"/>
      <c r="BT8482" s="419"/>
      <c r="BV8482" s="419"/>
      <c r="BW8482" s="419"/>
      <c r="BX8482" s="397"/>
      <c r="BZ8482" s="449"/>
      <c r="CB8482" s="419"/>
      <c r="CC8482" s="419"/>
      <c r="CD8482" s="419"/>
      <c r="CF8482" s="419"/>
      <c r="CG8482" s="419"/>
      <c r="CH8482" s="419"/>
    </row>
    <row r="8483" spans="3:86" ht="21" thickBot="1">
      <c r="C8483" s="425"/>
      <c r="P8483" s="431"/>
      <c r="R8483" s="419"/>
      <c r="S8483" s="446"/>
      <c r="T8483" s="419"/>
      <c r="V8483" s="196"/>
      <c r="W8483" s="419"/>
      <c r="X8483" s="419"/>
      <c r="Z8483" s="419"/>
      <c r="AA8483" s="419"/>
      <c r="AB8483" s="419"/>
      <c r="AD8483" s="419"/>
      <c r="AE8483" s="419"/>
      <c r="AF8483" s="419"/>
      <c r="AH8483" s="419"/>
      <c r="AI8483" s="419"/>
      <c r="AJ8483" s="419"/>
      <c r="AL8483" s="419"/>
      <c r="AM8483" s="419"/>
      <c r="AN8483" s="403"/>
      <c r="AO8483" s="419"/>
      <c r="AP8483" s="419"/>
      <c r="AQ8483" s="419"/>
      <c r="AR8483" s="419"/>
      <c r="AS8483" s="419"/>
      <c r="AT8483" s="419"/>
      <c r="AU8483" s="419"/>
      <c r="AV8483" s="419"/>
      <c r="AX8483" s="419"/>
      <c r="AY8483" s="419"/>
      <c r="AZ8483" s="419"/>
      <c r="BB8483" s="419"/>
      <c r="BC8483" s="419"/>
      <c r="BD8483" s="419"/>
      <c r="BF8483" s="419"/>
      <c r="BG8483" s="419"/>
      <c r="BH8483" s="419"/>
      <c r="BJ8483" s="419"/>
      <c r="BK8483" s="419"/>
      <c r="BL8483" s="419"/>
      <c r="BN8483" s="419"/>
      <c r="BO8483" s="419"/>
      <c r="BP8483" s="419"/>
      <c r="BR8483" s="419"/>
      <c r="BS8483" s="419"/>
      <c r="BT8483" s="419"/>
      <c r="BV8483" s="419"/>
      <c r="BW8483" s="419"/>
      <c r="BX8483" s="397"/>
      <c r="BZ8483" s="449"/>
      <c r="CB8483" s="419"/>
      <c r="CC8483" s="419"/>
      <c r="CD8483" s="419"/>
      <c r="CF8483" s="419"/>
      <c r="CG8483" s="419"/>
      <c r="CH8483" s="419"/>
    </row>
    <row r="8484" spans="3:86" ht="21" thickBot="1">
      <c r="C8484" s="425"/>
      <c r="P8484" s="431"/>
      <c r="R8484" s="419"/>
      <c r="S8484" s="446"/>
      <c r="T8484" s="419"/>
      <c r="V8484" s="196"/>
      <c r="W8484" s="419"/>
      <c r="X8484" s="419"/>
      <c r="Z8484" s="419"/>
      <c r="AA8484" s="419"/>
      <c r="AB8484" s="419"/>
      <c r="AD8484" s="419"/>
      <c r="AE8484" s="419"/>
      <c r="AF8484" s="419"/>
      <c r="AH8484" s="419"/>
      <c r="AI8484" s="419"/>
      <c r="AJ8484" s="419"/>
      <c r="AL8484" s="419"/>
      <c r="AM8484" s="419"/>
      <c r="AN8484" s="403"/>
      <c r="AO8484" s="419"/>
      <c r="AP8484" s="419"/>
      <c r="AQ8484" s="419"/>
      <c r="AR8484" s="419"/>
      <c r="AS8484" s="419"/>
      <c r="AT8484" s="419"/>
      <c r="AU8484" s="419"/>
      <c r="AV8484" s="419"/>
      <c r="AX8484" s="419"/>
      <c r="AY8484" s="419"/>
      <c r="AZ8484" s="419"/>
      <c r="BB8484" s="419"/>
      <c r="BC8484" s="419"/>
      <c r="BD8484" s="419"/>
      <c r="BF8484" s="419"/>
      <c r="BG8484" s="419"/>
      <c r="BH8484" s="419"/>
      <c r="BJ8484" s="419"/>
      <c r="BK8484" s="419"/>
      <c r="BL8484" s="419"/>
      <c r="BN8484" s="419"/>
      <c r="BO8484" s="419"/>
      <c r="BP8484" s="419"/>
      <c r="BR8484" s="419"/>
      <c r="BS8484" s="419"/>
      <c r="BT8484" s="419"/>
      <c r="BV8484" s="419"/>
      <c r="BW8484" s="419"/>
      <c r="BX8484" s="397"/>
      <c r="BZ8484" s="449"/>
      <c r="CB8484" s="419"/>
      <c r="CC8484" s="419"/>
      <c r="CD8484" s="419"/>
      <c r="CF8484" s="419"/>
      <c r="CG8484" s="419"/>
      <c r="CH8484" s="419"/>
    </row>
    <row r="8485" spans="3:86" ht="21" thickBot="1">
      <c r="C8485" s="425"/>
      <c r="P8485" s="431"/>
      <c r="R8485" s="419"/>
      <c r="S8485" s="446"/>
      <c r="T8485" s="419"/>
      <c r="V8485" s="196"/>
      <c r="W8485" s="419"/>
      <c r="X8485" s="419"/>
      <c r="Z8485" s="419"/>
      <c r="AA8485" s="419"/>
      <c r="AB8485" s="419"/>
      <c r="AD8485" s="419"/>
      <c r="AE8485" s="419"/>
      <c r="AF8485" s="419"/>
      <c r="AH8485" s="419"/>
      <c r="AI8485" s="419"/>
      <c r="AJ8485" s="419"/>
      <c r="AL8485" s="419"/>
      <c r="AM8485" s="419"/>
      <c r="AN8485" s="403"/>
      <c r="AO8485" s="419"/>
      <c r="AP8485" s="419"/>
      <c r="AQ8485" s="419"/>
      <c r="AR8485" s="419"/>
      <c r="AS8485" s="419"/>
      <c r="AT8485" s="419"/>
      <c r="AU8485" s="419"/>
      <c r="AV8485" s="419"/>
      <c r="AX8485" s="419"/>
      <c r="AY8485" s="419"/>
      <c r="AZ8485" s="419"/>
      <c r="BB8485" s="419"/>
      <c r="BC8485" s="419"/>
      <c r="BD8485" s="419"/>
      <c r="BF8485" s="419"/>
      <c r="BG8485" s="419"/>
      <c r="BH8485" s="419"/>
      <c r="BJ8485" s="419"/>
      <c r="BK8485" s="419"/>
      <c r="BL8485" s="419"/>
      <c r="BN8485" s="419"/>
      <c r="BO8485" s="419"/>
      <c r="BP8485" s="419"/>
      <c r="BR8485" s="419"/>
      <c r="BS8485" s="419"/>
      <c r="BT8485" s="419"/>
      <c r="BV8485" s="419"/>
      <c r="BW8485" s="419"/>
      <c r="BX8485" s="397"/>
      <c r="BZ8485" s="449"/>
      <c r="CB8485" s="419"/>
      <c r="CC8485" s="419"/>
      <c r="CD8485" s="419"/>
      <c r="CF8485" s="419"/>
      <c r="CG8485" s="419"/>
      <c r="CH8485" s="419"/>
    </row>
    <row r="8486" spans="3:86" ht="21" thickBot="1">
      <c r="C8486" s="425"/>
      <c r="P8486" s="431"/>
      <c r="R8486" s="419"/>
      <c r="S8486" s="446"/>
      <c r="T8486" s="419"/>
      <c r="V8486" s="196"/>
      <c r="W8486" s="419"/>
      <c r="X8486" s="419"/>
      <c r="Z8486" s="419"/>
      <c r="AA8486" s="419"/>
      <c r="AB8486" s="419"/>
      <c r="AD8486" s="419"/>
      <c r="AE8486" s="419"/>
      <c r="AF8486" s="419"/>
      <c r="AH8486" s="419"/>
      <c r="AI8486" s="419"/>
      <c r="AJ8486" s="419"/>
      <c r="AL8486" s="419"/>
      <c r="AM8486" s="419"/>
      <c r="AN8486" s="403"/>
      <c r="AO8486" s="419"/>
      <c r="AP8486" s="419"/>
      <c r="AQ8486" s="419"/>
      <c r="AR8486" s="419"/>
      <c r="AS8486" s="419"/>
      <c r="AT8486" s="419"/>
      <c r="AU8486" s="419"/>
      <c r="AV8486" s="419"/>
      <c r="AX8486" s="419"/>
      <c r="AY8486" s="419"/>
      <c r="AZ8486" s="419"/>
      <c r="BB8486" s="419"/>
      <c r="BC8486" s="419"/>
      <c r="BD8486" s="419"/>
      <c r="BF8486" s="419"/>
      <c r="BG8486" s="419"/>
      <c r="BH8486" s="419"/>
      <c r="BJ8486" s="419"/>
      <c r="BK8486" s="419"/>
      <c r="BL8486" s="419"/>
      <c r="BN8486" s="419"/>
      <c r="BO8486" s="419"/>
      <c r="BP8486" s="419"/>
      <c r="BR8486" s="419"/>
      <c r="BS8486" s="419"/>
      <c r="BT8486" s="419"/>
      <c r="BV8486" s="419"/>
      <c r="BW8486" s="419"/>
      <c r="BX8486" s="397"/>
      <c r="BZ8486" s="449"/>
      <c r="CB8486" s="419"/>
      <c r="CC8486" s="419"/>
      <c r="CD8486" s="419"/>
      <c r="CF8486" s="419"/>
      <c r="CG8486" s="419"/>
      <c r="CH8486" s="419"/>
    </row>
    <row r="8487" spans="3:86" ht="21" thickBot="1">
      <c r="C8487" s="425"/>
      <c r="P8487" s="431"/>
      <c r="R8487" s="419"/>
      <c r="S8487" s="446"/>
      <c r="T8487" s="419"/>
      <c r="V8487" s="196"/>
      <c r="W8487" s="419"/>
      <c r="X8487" s="419"/>
      <c r="Z8487" s="419"/>
      <c r="AA8487" s="419"/>
      <c r="AB8487" s="419"/>
      <c r="AD8487" s="419"/>
      <c r="AE8487" s="419"/>
      <c r="AF8487" s="419"/>
      <c r="AH8487" s="419"/>
      <c r="AI8487" s="419"/>
      <c r="AJ8487" s="419"/>
      <c r="AL8487" s="419"/>
      <c r="AM8487" s="419"/>
      <c r="AN8487" s="403"/>
      <c r="AO8487" s="419"/>
      <c r="AP8487" s="419"/>
      <c r="AQ8487" s="419"/>
      <c r="AR8487" s="419"/>
      <c r="AS8487" s="419"/>
      <c r="AT8487" s="419"/>
      <c r="AU8487" s="419"/>
      <c r="AV8487" s="419"/>
      <c r="AX8487" s="419"/>
      <c r="AY8487" s="419"/>
      <c r="AZ8487" s="419"/>
      <c r="BB8487" s="419"/>
      <c r="BC8487" s="419"/>
      <c r="BD8487" s="419"/>
      <c r="BF8487" s="419"/>
      <c r="BG8487" s="419"/>
      <c r="BH8487" s="419"/>
      <c r="BJ8487" s="419"/>
      <c r="BK8487" s="419"/>
      <c r="BL8487" s="419"/>
      <c r="BN8487" s="419"/>
      <c r="BO8487" s="419"/>
      <c r="BP8487" s="419"/>
      <c r="BR8487" s="419"/>
      <c r="BS8487" s="419"/>
      <c r="BT8487" s="419"/>
      <c r="BV8487" s="419"/>
      <c r="BW8487" s="419"/>
      <c r="BX8487" s="397"/>
      <c r="BZ8487" s="449"/>
      <c r="CB8487" s="419"/>
      <c r="CC8487" s="419"/>
      <c r="CD8487" s="419"/>
      <c r="CF8487" s="419"/>
      <c r="CG8487" s="419"/>
      <c r="CH8487" s="419"/>
    </row>
    <row r="8488" spans="3:86" ht="21" thickBot="1">
      <c r="C8488" s="425"/>
      <c r="P8488" s="431"/>
      <c r="R8488" s="419"/>
      <c r="S8488" s="446"/>
      <c r="T8488" s="419"/>
      <c r="V8488" s="196"/>
      <c r="W8488" s="419"/>
      <c r="X8488" s="419"/>
      <c r="Z8488" s="419"/>
      <c r="AA8488" s="419"/>
      <c r="AB8488" s="419"/>
      <c r="AD8488" s="419"/>
      <c r="AE8488" s="419"/>
      <c r="AF8488" s="419"/>
      <c r="AH8488" s="419"/>
      <c r="AI8488" s="419"/>
      <c r="AJ8488" s="419"/>
      <c r="AL8488" s="419"/>
      <c r="AM8488" s="419"/>
      <c r="AN8488" s="403"/>
      <c r="AO8488" s="419"/>
      <c r="AP8488" s="419"/>
      <c r="AQ8488" s="419"/>
      <c r="AR8488" s="419"/>
      <c r="AS8488" s="419"/>
      <c r="AT8488" s="419"/>
      <c r="AU8488" s="419"/>
      <c r="AV8488" s="419"/>
      <c r="AX8488" s="419"/>
      <c r="AY8488" s="419"/>
      <c r="AZ8488" s="419"/>
      <c r="BB8488" s="419"/>
      <c r="BC8488" s="419"/>
      <c r="BD8488" s="419"/>
      <c r="BF8488" s="419"/>
      <c r="BG8488" s="419"/>
      <c r="BH8488" s="419"/>
      <c r="BJ8488" s="419"/>
      <c r="BK8488" s="419"/>
      <c r="BL8488" s="419"/>
      <c r="BN8488" s="419"/>
      <c r="BO8488" s="419"/>
      <c r="BP8488" s="419"/>
      <c r="BR8488" s="419"/>
      <c r="BS8488" s="419"/>
      <c r="BT8488" s="419"/>
      <c r="BV8488" s="419"/>
      <c r="BW8488" s="419"/>
      <c r="BX8488" s="397"/>
      <c r="BZ8488" s="449"/>
      <c r="CB8488" s="419"/>
      <c r="CC8488" s="419"/>
      <c r="CD8488" s="419"/>
      <c r="CF8488" s="419"/>
      <c r="CG8488" s="419"/>
      <c r="CH8488" s="419"/>
    </row>
    <row r="8489" spans="3:86" ht="21" thickBot="1">
      <c r="C8489" s="425"/>
      <c r="P8489" s="431"/>
      <c r="R8489" s="419"/>
      <c r="S8489" s="446"/>
      <c r="T8489" s="419"/>
      <c r="V8489" s="196"/>
      <c r="W8489" s="419"/>
      <c r="X8489" s="419"/>
      <c r="Z8489" s="419"/>
      <c r="AA8489" s="419"/>
      <c r="AB8489" s="419"/>
      <c r="AD8489" s="419"/>
      <c r="AE8489" s="419"/>
      <c r="AF8489" s="419"/>
      <c r="AH8489" s="419"/>
      <c r="AI8489" s="419"/>
      <c r="AJ8489" s="419"/>
      <c r="AL8489" s="419"/>
      <c r="AM8489" s="419"/>
      <c r="AN8489" s="403"/>
      <c r="AO8489" s="419"/>
      <c r="AP8489" s="419"/>
      <c r="AQ8489" s="419"/>
      <c r="AR8489" s="419"/>
      <c r="AS8489" s="419"/>
      <c r="AT8489" s="419"/>
      <c r="AU8489" s="419"/>
      <c r="AV8489" s="419"/>
      <c r="AX8489" s="419"/>
      <c r="AY8489" s="419"/>
      <c r="AZ8489" s="419"/>
      <c r="BB8489" s="419"/>
      <c r="BC8489" s="419"/>
      <c r="BD8489" s="419"/>
      <c r="BF8489" s="419"/>
      <c r="BG8489" s="419"/>
      <c r="BH8489" s="419"/>
      <c r="BJ8489" s="419"/>
      <c r="BK8489" s="419"/>
      <c r="BL8489" s="419"/>
      <c r="BN8489" s="419"/>
      <c r="BO8489" s="419"/>
      <c r="BP8489" s="419"/>
      <c r="BR8489" s="419"/>
      <c r="BS8489" s="419"/>
      <c r="BT8489" s="419"/>
      <c r="BV8489" s="419"/>
      <c r="BW8489" s="419"/>
      <c r="BX8489" s="397"/>
      <c r="BZ8489" s="449"/>
      <c r="CB8489" s="419"/>
      <c r="CC8489" s="419"/>
      <c r="CD8489" s="419"/>
      <c r="CF8489" s="419"/>
      <c r="CG8489" s="419"/>
      <c r="CH8489" s="419"/>
    </row>
    <row r="8490" spans="3:86" ht="21" thickBot="1">
      <c r="C8490" s="425"/>
      <c r="P8490" s="431"/>
      <c r="R8490" s="419"/>
      <c r="S8490" s="446"/>
      <c r="T8490" s="419"/>
      <c r="V8490" s="196"/>
      <c r="W8490" s="419"/>
      <c r="X8490" s="419"/>
      <c r="Z8490" s="419"/>
      <c r="AA8490" s="419"/>
      <c r="AB8490" s="419"/>
      <c r="AD8490" s="419"/>
      <c r="AE8490" s="419"/>
      <c r="AF8490" s="419"/>
      <c r="AH8490" s="419"/>
      <c r="AI8490" s="419"/>
      <c r="AJ8490" s="419"/>
      <c r="AL8490" s="419"/>
      <c r="AM8490" s="419"/>
      <c r="AN8490" s="403"/>
      <c r="AO8490" s="419"/>
      <c r="AP8490" s="419"/>
      <c r="AQ8490" s="419"/>
      <c r="AR8490" s="419"/>
      <c r="AS8490" s="419"/>
      <c r="AT8490" s="419"/>
      <c r="AU8490" s="419"/>
      <c r="AV8490" s="419"/>
      <c r="AX8490" s="419"/>
      <c r="AY8490" s="419"/>
      <c r="AZ8490" s="419"/>
      <c r="BB8490" s="419"/>
      <c r="BC8490" s="419"/>
      <c r="BD8490" s="419"/>
      <c r="BF8490" s="419"/>
      <c r="BG8490" s="419"/>
      <c r="BH8490" s="419"/>
      <c r="BJ8490" s="419"/>
      <c r="BK8490" s="419"/>
      <c r="BL8490" s="419"/>
      <c r="BN8490" s="419"/>
      <c r="BO8490" s="419"/>
      <c r="BP8490" s="419"/>
      <c r="BR8490" s="419"/>
      <c r="BS8490" s="419"/>
      <c r="BT8490" s="419"/>
      <c r="BV8490" s="419"/>
      <c r="BW8490" s="419"/>
      <c r="BX8490" s="397"/>
      <c r="BZ8490" s="449"/>
      <c r="CB8490" s="419"/>
      <c r="CC8490" s="419"/>
      <c r="CD8490" s="419"/>
      <c r="CF8490" s="419"/>
      <c r="CG8490" s="419"/>
      <c r="CH8490" s="419"/>
    </row>
    <row r="8491" spans="3:86" ht="21" thickBot="1">
      <c r="C8491" s="425"/>
      <c r="P8491" s="431"/>
      <c r="R8491" s="419"/>
      <c r="S8491" s="446"/>
      <c r="T8491" s="419"/>
      <c r="V8491" s="196"/>
      <c r="W8491" s="419"/>
      <c r="X8491" s="419"/>
      <c r="Z8491" s="419"/>
      <c r="AA8491" s="419"/>
      <c r="AB8491" s="419"/>
      <c r="AD8491" s="419"/>
      <c r="AE8491" s="419"/>
      <c r="AF8491" s="419"/>
      <c r="AH8491" s="419"/>
      <c r="AI8491" s="419"/>
      <c r="AJ8491" s="419"/>
      <c r="AL8491" s="419"/>
      <c r="AM8491" s="419"/>
      <c r="AN8491" s="403"/>
      <c r="AO8491" s="419"/>
      <c r="AP8491" s="419"/>
      <c r="AQ8491" s="419"/>
      <c r="AR8491" s="419"/>
      <c r="AS8491" s="419"/>
      <c r="AT8491" s="419"/>
      <c r="AU8491" s="419"/>
      <c r="AV8491" s="419"/>
      <c r="AX8491" s="419"/>
      <c r="AY8491" s="419"/>
      <c r="AZ8491" s="419"/>
      <c r="BB8491" s="419"/>
      <c r="BC8491" s="419"/>
      <c r="BD8491" s="419"/>
      <c r="BF8491" s="419"/>
      <c r="BG8491" s="419"/>
      <c r="BH8491" s="419"/>
      <c r="BJ8491" s="419"/>
      <c r="BK8491" s="419"/>
      <c r="BL8491" s="419"/>
      <c r="BN8491" s="419"/>
      <c r="BO8491" s="419"/>
      <c r="BP8491" s="419"/>
      <c r="BR8491" s="419"/>
      <c r="BS8491" s="419"/>
      <c r="BT8491" s="419"/>
      <c r="BV8491" s="419"/>
      <c r="BW8491" s="419"/>
      <c r="BX8491" s="397"/>
      <c r="BZ8491" s="449"/>
      <c r="CB8491" s="419"/>
      <c r="CC8491" s="419"/>
      <c r="CD8491" s="419"/>
      <c r="CF8491" s="419"/>
      <c r="CG8491" s="419"/>
      <c r="CH8491" s="419"/>
    </row>
    <row r="8492" spans="3:86" ht="21" thickBot="1">
      <c r="C8492" s="425"/>
      <c r="P8492" s="431"/>
      <c r="R8492" s="419"/>
      <c r="S8492" s="446"/>
      <c r="T8492" s="419"/>
      <c r="V8492" s="196"/>
      <c r="W8492" s="419"/>
      <c r="X8492" s="419"/>
      <c r="Z8492" s="419"/>
      <c r="AA8492" s="419"/>
      <c r="AB8492" s="419"/>
      <c r="AD8492" s="419"/>
      <c r="AE8492" s="419"/>
      <c r="AF8492" s="419"/>
      <c r="AH8492" s="419"/>
      <c r="AI8492" s="419"/>
      <c r="AJ8492" s="419"/>
      <c r="AL8492" s="419"/>
      <c r="AM8492" s="419"/>
      <c r="AN8492" s="403"/>
      <c r="AO8492" s="419"/>
      <c r="AP8492" s="419"/>
      <c r="AQ8492" s="419"/>
      <c r="AR8492" s="419"/>
      <c r="AS8492" s="419"/>
      <c r="AT8492" s="419"/>
      <c r="AU8492" s="419"/>
      <c r="AV8492" s="419"/>
      <c r="AX8492" s="419"/>
      <c r="AY8492" s="419"/>
      <c r="AZ8492" s="419"/>
      <c r="BB8492" s="419"/>
      <c r="BC8492" s="419"/>
      <c r="BD8492" s="419"/>
      <c r="BF8492" s="419"/>
      <c r="BG8492" s="419"/>
      <c r="BH8492" s="419"/>
      <c r="BJ8492" s="419"/>
      <c r="BK8492" s="419"/>
      <c r="BL8492" s="419"/>
      <c r="BN8492" s="419"/>
      <c r="BO8492" s="419"/>
      <c r="BP8492" s="419"/>
      <c r="BR8492" s="419"/>
      <c r="BS8492" s="419"/>
      <c r="BT8492" s="419"/>
      <c r="BV8492" s="419"/>
      <c r="BW8492" s="419"/>
      <c r="BX8492" s="397"/>
      <c r="BZ8492" s="449"/>
      <c r="CB8492" s="419"/>
      <c r="CC8492" s="419"/>
      <c r="CD8492" s="419"/>
      <c r="CF8492" s="419"/>
      <c r="CG8492" s="419"/>
      <c r="CH8492" s="419"/>
    </row>
    <row r="8493" spans="3:86" ht="21" thickBot="1">
      <c r="C8493" s="425"/>
      <c r="P8493" s="431"/>
      <c r="R8493" s="419"/>
      <c r="S8493" s="446"/>
      <c r="T8493" s="419"/>
      <c r="V8493" s="196"/>
      <c r="W8493" s="419"/>
      <c r="X8493" s="419"/>
      <c r="Z8493" s="419"/>
      <c r="AA8493" s="419"/>
      <c r="AB8493" s="419"/>
      <c r="AD8493" s="419"/>
      <c r="AE8493" s="419"/>
      <c r="AF8493" s="419"/>
      <c r="AH8493" s="419"/>
      <c r="AI8493" s="419"/>
      <c r="AJ8493" s="419"/>
      <c r="AL8493" s="419"/>
      <c r="AM8493" s="419"/>
      <c r="AN8493" s="403"/>
      <c r="AO8493" s="419"/>
      <c r="AP8493" s="419"/>
      <c r="AQ8493" s="419"/>
      <c r="AR8493" s="419"/>
      <c r="AS8493" s="419"/>
      <c r="AT8493" s="419"/>
      <c r="AU8493" s="419"/>
      <c r="AV8493" s="419"/>
      <c r="AX8493" s="419"/>
      <c r="AY8493" s="419"/>
      <c r="AZ8493" s="419"/>
      <c r="BB8493" s="419"/>
      <c r="BC8493" s="419"/>
      <c r="BD8493" s="419"/>
      <c r="BF8493" s="419"/>
      <c r="BG8493" s="419"/>
      <c r="BH8493" s="419"/>
      <c r="BJ8493" s="419"/>
      <c r="BK8493" s="419"/>
      <c r="BL8493" s="419"/>
      <c r="BN8493" s="419"/>
      <c r="BO8493" s="419"/>
      <c r="BP8493" s="419"/>
      <c r="BR8493" s="419"/>
      <c r="BS8493" s="419"/>
      <c r="BT8493" s="419"/>
      <c r="BV8493" s="419"/>
      <c r="BW8493" s="419"/>
      <c r="BX8493" s="397"/>
      <c r="BZ8493" s="449"/>
      <c r="CB8493" s="419"/>
      <c r="CC8493" s="419"/>
      <c r="CD8493" s="419"/>
      <c r="CF8493" s="419"/>
      <c r="CG8493" s="419"/>
      <c r="CH8493" s="419"/>
    </row>
    <row r="8494" spans="3:86" ht="21" thickBot="1">
      <c r="C8494" s="425"/>
      <c r="P8494" s="431"/>
      <c r="R8494" s="419"/>
      <c r="S8494" s="446"/>
      <c r="T8494" s="419"/>
      <c r="V8494" s="196"/>
      <c r="W8494" s="419"/>
      <c r="X8494" s="419"/>
      <c r="Z8494" s="419"/>
      <c r="AA8494" s="419"/>
      <c r="AB8494" s="419"/>
      <c r="AD8494" s="419"/>
      <c r="AE8494" s="419"/>
      <c r="AF8494" s="419"/>
      <c r="AH8494" s="419"/>
      <c r="AI8494" s="419"/>
      <c r="AJ8494" s="419"/>
      <c r="AL8494" s="419"/>
      <c r="AM8494" s="419"/>
      <c r="AN8494" s="403"/>
      <c r="AO8494" s="419"/>
      <c r="AP8494" s="419"/>
      <c r="AQ8494" s="419"/>
      <c r="AR8494" s="419"/>
      <c r="AS8494" s="419"/>
      <c r="AT8494" s="419"/>
      <c r="AU8494" s="419"/>
      <c r="AV8494" s="419"/>
      <c r="AX8494" s="419"/>
      <c r="AY8494" s="419"/>
      <c r="AZ8494" s="419"/>
      <c r="BB8494" s="419"/>
      <c r="BC8494" s="419"/>
      <c r="BD8494" s="419"/>
      <c r="BF8494" s="419"/>
      <c r="BG8494" s="419"/>
      <c r="BH8494" s="419"/>
      <c r="BJ8494" s="419"/>
      <c r="BK8494" s="419"/>
      <c r="BL8494" s="419"/>
      <c r="BN8494" s="419"/>
      <c r="BO8494" s="419"/>
      <c r="BP8494" s="419"/>
      <c r="BR8494" s="419"/>
      <c r="BS8494" s="419"/>
      <c r="BT8494" s="419"/>
      <c r="BV8494" s="419"/>
      <c r="BW8494" s="419"/>
      <c r="BX8494" s="397"/>
      <c r="BZ8494" s="449"/>
      <c r="CB8494" s="419"/>
      <c r="CC8494" s="419"/>
      <c r="CD8494" s="419"/>
      <c r="CF8494" s="419"/>
      <c r="CG8494" s="419"/>
      <c r="CH8494" s="419"/>
    </row>
    <row r="8495" spans="3:86" ht="21" thickBot="1">
      <c r="C8495" s="425"/>
      <c r="P8495" s="431"/>
      <c r="R8495" s="419"/>
      <c r="S8495" s="446"/>
      <c r="T8495" s="419"/>
      <c r="V8495" s="196"/>
      <c r="W8495" s="419"/>
      <c r="X8495" s="419"/>
      <c r="Z8495" s="419"/>
      <c r="AA8495" s="419"/>
      <c r="AB8495" s="419"/>
      <c r="AD8495" s="419"/>
      <c r="AE8495" s="419"/>
      <c r="AF8495" s="419"/>
      <c r="AH8495" s="419"/>
      <c r="AI8495" s="419"/>
      <c r="AJ8495" s="419"/>
      <c r="AL8495" s="419"/>
      <c r="AM8495" s="419"/>
      <c r="AN8495" s="403"/>
      <c r="AO8495" s="419"/>
      <c r="AP8495" s="419"/>
      <c r="AQ8495" s="419"/>
      <c r="AR8495" s="419"/>
      <c r="AS8495" s="419"/>
      <c r="AT8495" s="419"/>
      <c r="AU8495" s="419"/>
      <c r="AV8495" s="419"/>
      <c r="AX8495" s="419"/>
      <c r="AY8495" s="419"/>
      <c r="AZ8495" s="419"/>
      <c r="BB8495" s="419"/>
      <c r="BC8495" s="419"/>
      <c r="BD8495" s="419"/>
      <c r="BF8495" s="419"/>
      <c r="BG8495" s="419"/>
      <c r="BH8495" s="419"/>
      <c r="BJ8495" s="419"/>
      <c r="BK8495" s="419"/>
      <c r="BL8495" s="419"/>
      <c r="BN8495" s="419"/>
      <c r="BO8495" s="419"/>
      <c r="BP8495" s="419"/>
      <c r="BR8495" s="419"/>
      <c r="BS8495" s="419"/>
      <c r="BT8495" s="419"/>
      <c r="BV8495" s="419"/>
      <c r="BW8495" s="419"/>
      <c r="BX8495" s="397"/>
      <c r="BZ8495" s="449"/>
      <c r="CB8495" s="419"/>
      <c r="CC8495" s="419"/>
      <c r="CD8495" s="419"/>
      <c r="CF8495" s="419"/>
      <c r="CG8495" s="419"/>
      <c r="CH8495" s="419"/>
    </row>
    <row r="8496" spans="3:86" ht="21" thickBot="1">
      <c r="C8496" s="425"/>
      <c r="P8496" s="431"/>
      <c r="R8496" s="419"/>
      <c r="S8496" s="446"/>
      <c r="T8496" s="419"/>
      <c r="V8496" s="196"/>
      <c r="W8496" s="419"/>
      <c r="X8496" s="419"/>
      <c r="Z8496" s="419"/>
      <c r="AA8496" s="419"/>
      <c r="AB8496" s="419"/>
      <c r="AD8496" s="419"/>
      <c r="AE8496" s="419"/>
      <c r="AF8496" s="419"/>
      <c r="AH8496" s="419"/>
      <c r="AI8496" s="419"/>
      <c r="AJ8496" s="419"/>
      <c r="AL8496" s="419"/>
      <c r="AM8496" s="419"/>
      <c r="AN8496" s="403"/>
      <c r="AO8496" s="419"/>
      <c r="AP8496" s="419"/>
      <c r="AQ8496" s="419"/>
      <c r="AR8496" s="419"/>
      <c r="AS8496" s="419"/>
      <c r="AT8496" s="419"/>
      <c r="AU8496" s="419"/>
      <c r="AV8496" s="419"/>
      <c r="AX8496" s="419"/>
      <c r="AY8496" s="419"/>
      <c r="AZ8496" s="419"/>
      <c r="BB8496" s="419"/>
      <c r="BC8496" s="419"/>
      <c r="BD8496" s="419"/>
      <c r="BF8496" s="419"/>
      <c r="BG8496" s="419"/>
      <c r="BH8496" s="419"/>
      <c r="BJ8496" s="419"/>
      <c r="BK8496" s="419"/>
      <c r="BL8496" s="419"/>
      <c r="BN8496" s="419"/>
      <c r="BO8496" s="419"/>
      <c r="BP8496" s="419"/>
      <c r="BR8496" s="419"/>
      <c r="BS8496" s="419"/>
      <c r="BT8496" s="419"/>
      <c r="BV8496" s="419"/>
      <c r="BW8496" s="419"/>
      <c r="BX8496" s="397"/>
      <c r="BZ8496" s="449"/>
      <c r="CB8496" s="419"/>
      <c r="CC8496" s="419"/>
      <c r="CD8496" s="419"/>
      <c r="CF8496" s="419"/>
      <c r="CG8496" s="419"/>
      <c r="CH8496" s="419"/>
    </row>
    <row r="8497" spans="3:86" ht="21" thickBot="1">
      <c r="C8497" s="425"/>
      <c r="P8497" s="431"/>
      <c r="R8497" s="419"/>
      <c r="S8497" s="446"/>
      <c r="T8497" s="419"/>
      <c r="V8497" s="196"/>
      <c r="W8497" s="419"/>
      <c r="X8497" s="419"/>
      <c r="Z8497" s="419"/>
      <c r="AA8497" s="419"/>
      <c r="AB8497" s="419"/>
      <c r="AD8497" s="419"/>
      <c r="AE8497" s="419"/>
      <c r="AF8497" s="419"/>
      <c r="AH8497" s="419"/>
      <c r="AI8497" s="419"/>
      <c r="AJ8497" s="419"/>
      <c r="AL8497" s="419"/>
      <c r="AM8497" s="419"/>
      <c r="AN8497" s="403"/>
      <c r="AO8497" s="419"/>
      <c r="AP8497" s="419"/>
      <c r="AQ8497" s="419"/>
      <c r="AR8497" s="419"/>
      <c r="AS8497" s="419"/>
      <c r="AT8497" s="419"/>
      <c r="AU8497" s="419"/>
      <c r="AV8497" s="419"/>
      <c r="AX8497" s="419"/>
      <c r="AY8497" s="419"/>
      <c r="AZ8497" s="419"/>
      <c r="BB8497" s="419"/>
      <c r="BC8497" s="419"/>
      <c r="BD8497" s="419"/>
      <c r="BF8497" s="419"/>
      <c r="BG8497" s="419"/>
      <c r="BH8497" s="419"/>
      <c r="BJ8497" s="419"/>
      <c r="BK8497" s="419"/>
      <c r="BL8497" s="419"/>
      <c r="BN8497" s="419"/>
      <c r="BO8497" s="419"/>
      <c r="BP8497" s="419"/>
      <c r="BR8497" s="419"/>
      <c r="BS8497" s="419"/>
      <c r="BT8497" s="419"/>
      <c r="BV8497" s="419"/>
      <c r="BW8497" s="419"/>
      <c r="BX8497" s="397"/>
      <c r="BZ8497" s="449"/>
      <c r="CB8497" s="419"/>
      <c r="CC8497" s="419"/>
      <c r="CD8497" s="419"/>
      <c r="CF8497" s="419"/>
      <c r="CG8497" s="419"/>
      <c r="CH8497" s="419"/>
    </row>
    <row r="8498" spans="3:86" ht="21" thickBot="1">
      <c r="C8498" s="425"/>
      <c r="P8498" s="431"/>
      <c r="R8498" s="419"/>
      <c r="S8498" s="446"/>
      <c r="T8498" s="419"/>
      <c r="V8498" s="196"/>
      <c r="W8498" s="419"/>
      <c r="X8498" s="419"/>
      <c r="Z8498" s="419"/>
      <c r="AA8498" s="419"/>
      <c r="AB8498" s="419"/>
      <c r="AD8498" s="419"/>
      <c r="AE8498" s="419"/>
      <c r="AF8498" s="419"/>
      <c r="AH8498" s="419"/>
      <c r="AI8498" s="419"/>
      <c r="AJ8498" s="419"/>
      <c r="AL8498" s="419"/>
      <c r="AM8498" s="419"/>
      <c r="AN8498" s="403"/>
      <c r="AO8498" s="419"/>
      <c r="AP8498" s="419"/>
      <c r="AQ8498" s="419"/>
      <c r="AR8498" s="419"/>
      <c r="AS8498" s="419"/>
      <c r="AT8498" s="419"/>
      <c r="AU8498" s="419"/>
      <c r="AV8498" s="419"/>
      <c r="AX8498" s="419"/>
      <c r="AY8498" s="419"/>
      <c r="AZ8498" s="419"/>
      <c r="BB8498" s="419"/>
      <c r="BC8498" s="419"/>
      <c r="BD8498" s="419"/>
      <c r="BF8498" s="419"/>
      <c r="BG8498" s="419"/>
      <c r="BH8498" s="419"/>
      <c r="BJ8498" s="419"/>
      <c r="BK8498" s="419"/>
      <c r="BL8498" s="419"/>
      <c r="BN8498" s="419"/>
      <c r="BO8498" s="419"/>
      <c r="BP8498" s="419"/>
      <c r="BR8498" s="419"/>
      <c r="BS8498" s="419"/>
      <c r="BT8498" s="419"/>
      <c r="BV8498" s="419"/>
      <c r="BW8498" s="419"/>
      <c r="BX8498" s="397"/>
      <c r="BZ8498" s="449"/>
      <c r="CB8498" s="419"/>
      <c r="CC8498" s="419"/>
      <c r="CD8498" s="419"/>
      <c r="CF8498" s="419"/>
      <c r="CG8498" s="419"/>
      <c r="CH8498" s="419"/>
    </row>
    <row r="8499" spans="3:86" ht="21" thickBot="1">
      <c r="C8499" s="425"/>
      <c r="P8499" s="431"/>
      <c r="R8499" s="419"/>
      <c r="S8499" s="446"/>
      <c r="T8499" s="419"/>
      <c r="V8499" s="196"/>
      <c r="W8499" s="419"/>
      <c r="X8499" s="419"/>
      <c r="Z8499" s="419"/>
      <c r="AA8499" s="419"/>
      <c r="AB8499" s="419"/>
      <c r="AD8499" s="419"/>
      <c r="AE8499" s="419"/>
      <c r="AF8499" s="419"/>
      <c r="AH8499" s="419"/>
      <c r="AI8499" s="419"/>
      <c r="AJ8499" s="419"/>
      <c r="AL8499" s="419"/>
      <c r="AM8499" s="419"/>
      <c r="AN8499" s="403"/>
      <c r="AO8499" s="419"/>
      <c r="AP8499" s="419"/>
      <c r="AQ8499" s="419"/>
      <c r="AR8499" s="419"/>
      <c r="AS8499" s="419"/>
      <c r="AT8499" s="419"/>
      <c r="AU8499" s="419"/>
      <c r="AV8499" s="419"/>
      <c r="AX8499" s="419"/>
      <c r="AY8499" s="419"/>
      <c r="AZ8499" s="419"/>
      <c r="BB8499" s="419"/>
      <c r="BC8499" s="419"/>
      <c r="BD8499" s="419"/>
      <c r="BF8499" s="419"/>
      <c r="BG8499" s="419"/>
      <c r="BH8499" s="419"/>
      <c r="BJ8499" s="419"/>
      <c r="BK8499" s="419"/>
      <c r="BL8499" s="419"/>
      <c r="BN8499" s="419"/>
      <c r="BO8499" s="419"/>
      <c r="BP8499" s="419"/>
      <c r="BR8499" s="419"/>
      <c r="BS8499" s="419"/>
      <c r="BT8499" s="419"/>
      <c r="BV8499" s="419"/>
      <c r="BW8499" s="419"/>
      <c r="BX8499" s="397"/>
      <c r="BZ8499" s="449"/>
      <c r="CB8499" s="419"/>
      <c r="CC8499" s="419"/>
      <c r="CD8499" s="419"/>
      <c r="CF8499" s="419"/>
      <c r="CG8499" s="419"/>
      <c r="CH8499" s="419"/>
    </row>
    <row r="8500" spans="3:86" ht="21" thickBot="1">
      <c r="C8500" s="425"/>
      <c r="P8500" s="431"/>
      <c r="R8500" s="419"/>
      <c r="S8500" s="446"/>
      <c r="T8500" s="419"/>
      <c r="V8500" s="196"/>
      <c r="W8500" s="419"/>
      <c r="X8500" s="419"/>
      <c r="Z8500" s="419"/>
      <c r="AA8500" s="419"/>
      <c r="AB8500" s="419"/>
      <c r="AD8500" s="419"/>
      <c r="AE8500" s="419"/>
      <c r="AF8500" s="419"/>
      <c r="AH8500" s="419"/>
      <c r="AI8500" s="419"/>
      <c r="AJ8500" s="419"/>
      <c r="AL8500" s="419"/>
      <c r="AM8500" s="419"/>
      <c r="AN8500" s="403"/>
      <c r="AO8500" s="419"/>
      <c r="AP8500" s="419"/>
      <c r="AQ8500" s="419"/>
      <c r="AR8500" s="419"/>
      <c r="AS8500" s="419"/>
      <c r="AT8500" s="419"/>
      <c r="AU8500" s="419"/>
      <c r="AV8500" s="419"/>
      <c r="AX8500" s="419"/>
      <c r="AY8500" s="419"/>
      <c r="AZ8500" s="419"/>
      <c r="BB8500" s="419"/>
      <c r="BC8500" s="419"/>
      <c r="BD8500" s="419"/>
      <c r="BF8500" s="419"/>
      <c r="BG8500" s="419"/>
      <c r="BH8500" s="419"/>
      <c r="BJ8500" s="419"/>
      <c r="BK8500" s="419"/>
      <c r="BL8500" s="419"/>
      <c r="BN8500" s="419"/>
      <c r="BO8500" s="419"/>
      <c r="BP8500" s="419"/>
      <c r="BR8500" s="419"/>
      <c r="BS8500" s="419"/>
      <c r="BT8500" s="419"/>
      <c r="BV8500" s="419"/>
      <c r="BW8500" s="419"/>
      <c r="BX8500" s="397"/>
      <c r="BZ8500" s="449"/>
      <c r="CB8500" s="419"/>
      <c r="CC8500" s="419"/>
      <c r="CD8500" s="419"/>
      <c r="CF8500" s="419"/>
      <c r="CG8500" s="419"/>
      <c r="CH8500" s="419"/>
    </row>
    <row r="8501" spans="3:86" ht="21" thickBot="1">
      <c r="C8501" s="425"/>
      <c r="P8501" s="431"/>
      <c r="R8501" s="419"/>
      <c r="S8501" s="446"/>
      <c r="T8501" s="419"/>
      <c r="V8501" s="196"/>
      <c r="W8501" s="419"/>
      <c r="X8501" s="419"/>
      <c r="Z8501" s="419"/>
      <c r="AA8501" s="419"/>
      <c r="AB8501" s="419"/>
      <c r="AD8501" s="419"/>
      <c r="AE8501" s="419"/>
      <c r="AF8501" s="419"/>
      <c r="AH8501" s="419"/>
      <c r="AI8501" s="419"/>
      <c r="AJ8501" s="419"/>
      <c r="AL8501" s="419"/>
      <c r="AM8501" s="419"/>
      <c r="AN8501" s="403"/>
      <c r="AO8501" s="419"/>
      <c r="AP8501" s="419"/>
      <c r="AQ8501" s="419"/>
      <c r="AR8501" s="419"/>
      <c r="AS8501" s="419"/>
      <c r="AT8501" s="419"/>
      <c r="AU8501" s="419"/>
      <c r="AV8501" s="419"/>
      <c r="AX8501" s="419"/>
      <c r="AY8501" s="419"/>
      <c r="AZ8501" s="419"/>
      <c r="BB8501" s="419"/>
      <c r="BC8501" s="419"/>
      <c r="BD8501" s="419"/>
      <c r="BF8501" s="419"/>
      <c r="BG8501" s="419"/>
      <c r="BH8501" s="419"/>
      <c r="BJ8501" s="419"/>
      <c r="BK8501" s="419"/>
      <c r="BL8501" s="419"/>
      <c r="BN8501" s="419"/>
      <c r="BO8501" s="419"/>
      <c r="BP8501" s="419"/>
      <c r="BR8501" s="419"/>
      <c r="BS8501" s="419"/>
      <c r="BT8501" s="419"/>
      <c r="BV8501" s="419"/>
      <c r="BW8501" s="419"/>
      <c r="BX8501" s="397"/>
      <c r="BZ8501" s="449"/>
      <c r="CB8501" s="419"/>
      <c r="CC8501" s="419"/>
      <c r="CD8501" s="419"/>
      <c r="CF8501" s="419"/>
      <c r="CG8501" s="419"/>
      <c r="CH8501" s="419"/>
    </row>
    <row r="8502" spans="3:86" ht="21" thickBot="1">
      <c r="C8502" s="425"/>
      <c r="P8502" s="431"/>
      <c r="R8502" s="419"/>
      <c r="S8502" s="446"/>
      <c r="T8502" s="419"/>
      <c r="V8502" s="196"/>
      <c r="W8502" s="419"/>
      <c r="X8502" s="419"/>
      <c r="Z8502" s="419"/>
      <c r="AA8502" s="419"/>
      <c r="AB8502" s="419"/>
      <c r="AD8502" s="419"/>
      <c r="AE8502" s="419"/>
      <c r="AF8502" s="419"/>
      <c r="AH8502" s="419"/>
      <c r="AI8502" s="419"/>
      <c r="AJ8502" s="419"/>
      <c r="AL8502" s="419"/>
      <c r="AM8502" s="419"/>
      <c r="AN8502" s="403"/>
      <c r="AO8502" s="419"/>
      <c r="AP8502" s="419"/>
      <c r="AQ8502" s="419"/>
      <c r="AR8502" s="419"/>
      <c r="AS8502" s="419"/>
      <c r="AT8502" s="419"/>
      <c r="AU8502" s="419"/>
      <c r="AV8502" s="419"/>
      <c r="AX8502" s="419"/>
      <c r="AY8502" s="419"/>
      <c r="AZ8502" s="419"/>
      <c r="BB8502" s="419"/>
      <c r="BC8502" s="419"/>
      <c r="BD8502" s="419"/>
      <c r="BF8502" s="419"/>
      <c r="BG8502" s="419"/>
      <c r="BH8502" s="419"/>
      <c r="BJ8502" s="419"/>
      <c r="BK8502" s="419"/>
      <c r="BL8502" s="419"/>
      <c r="BN8502" s="419"/>
      <c r="BO8502" s="419"/>
      <c r="BP8502" s="419"/>
      <c r="BR8502" s="419"/>
      <c r="BS8502" s="419"/>
      <c r="BT8502" s="419"/>
      <c r="BV8502" s="419"/>
      <c r="BW8502" s="419"/>
      <c r="BX8502" s="397"/>
      <c r="BZ8502" s="449"/>
      <c r="CB8502" s="419"/>
      <c r="CC8502" s="419"/>
      <c r="CD8502" s="419"/>
      <c r="CF8502" s="419"/>
      <c r="CG8502" s="419"/>
      <c r="CH8502" s="419"/>
    </row>
    <row r="8503" spans="3:86" ht="21" thickBot="1">
      <c r="C8503" s="425"/>
      <c r="P8503" s="431"/>
      <c r="R8503" s="419"/>
      <c r="S8503" s="446"/>
      <c r="T8503" s="419"/>
      <c r="V8503" s="196"/>
      <c r="W8503" s="419"/>
      <c r="X8503" s="419"/>
      <c r="Z8503" s="419"/>
      <c r="AA8503" s="419"/>
      <c r="AB8503" s="419"/>
      <c r="AD8503" s="419"/>
      <c r="AE8503" s="419"/>
      <c r="AF8503" s="419"/>
      <c r="AH8503" s="419"/>
      <c r="AI8503" s="419"/>
      <c r="AJ8503" s="419"/>
      <c r="AL8503" s="419"/>
      <c r="AM8503" s="419"/>
      <c r="AN8503" s="403"/>
      <c r="AO8503" s="419"/>
      <c r="AP8503" s="419"/>
      <c r="AQ8503" s="419"/>
      <c r="AR8503" s="419"/>
      <c r="AS8503" s="419"/>
      <c r="AT8503" s="419"/>
      <c r="AU8503" s="419"/>
      <c r="AV8503" s="419"/>
      <c r="AX8503" s="419"/>
      <c r="AY8503" s="419"/>
      <c r="AZ8503" s="419"/>
      <c r="BB8503" s="419"/>
      <c r="BC8503" s="419"/>
      <c r="BD8503" s="419"/>
      <c r="BF8503" s="419"/>
      <c r="BG8503" s="419"/>
      <c r="BH8503" s="419"/>
      <c r="BJ8503" s="419"/>
      <c r="BK8503" s="419"/>
      <c r="BL8503" s="419"/>
      <c r="BN8503" s="419"/>
      <c r="BO8503" s="419"/>
      <c r="BP8503" s="419"/>
      <c r="BR8503" s="419"/>
      <c r="BS8503" s="419"/>
      <c r="BT8503" s="419"/>
      <c r="BV8503" s="419"/>
      <c r="BW8503" s="419"/>
      <c r="BX8503" s="397"/>
      <c r="BZ8503" s="449"/>
      <c r="CB8503" s="419"/>
      <c r="CC8503" s="419"/>
      <c r="CD8503" s="419"/>
      <c r="CF8503" s="419"/>
      <c r="CG8503" s="419"/>
      <c r="CH8503" s="419"/>
    </row>
    <row r="8504" spans="3:86" ht="21" thickBot="1">
      <c r="C8504" s="425"/>
      <c r="P8504" s="431"/>
      <c r="R8504" s="419"/>
      <c r="S8504" s="446"/>
      <c r="T8504" s="419"/>
      <c r="V8504" s="196"/>
      <c r="W8504" s="419"/>
      <c r="X8504" s="419"/>
      <c r="Z8504" s="419"/>
      <c r="AA8504" s="419"/>
      <c r="AB8504" s="419"/>
      <c r="AD8504" s="419"/>
      <c r="AE8504" s="419"/>
      <c r="AF8504" s="419"/>
      <c r="AH8504" s="419"/>
      <c r="AI8504" s="419"/>
      <c r="AJ8504" s="419"/>
      <c r="AL8504" s="419"/>
      <c r="AM8504" s="419"/>
      <c r="AN8504" s="403"/>
      <c r="AO8504" s="419"/>
      <c r="AP8504" s="419"/>
      <c r="AQ8504" s="419"/>
      <c r="AR8504" s="419"/>
      <c r="AS8504" s="419"/>
      <c r="AT8504" s="419"/>
      <c r="AU8504" s="419"/>
      <c r="AV8504" s="419"/>
      <c r="AX8504" s="419"/>
      <c r="AY8504" s="419"/>
      <c r="AZ8504" s="419"/>
      <c r="BB8504" s="419"/>
      <c r="BC8504" s="419"/>
      <c r="BD8504" s="419"/>
      <c r="BF8504" s="419"/>
      <c r="BG8504" s="419"/>
      <c r="BH8504" s="419"/>
      <c r="BJ8504" s="419"/>
      <c r="BK8504" s="419"/>
      <c r="BL8504" s="419"/>
      <c r="BN8504" s="419"/>
      <c r="BO8504" s="419"/>
      <c r="BP8504" s="419"/>
      <c r="BR8504" s="419"/>
      <c r="BS8504" s="419"/>
      <c r="BT8504" s="419"/>
      <c r="BV8504" s="419"/>
      <c r="BW8504" s="419"/>
      <c r="BX8504" s="397"/>
      <c r="BZ8504" s="449"/>
      <c r="CB8504" s="419"/>
      <c r="CC8504" s="419"/>
      <c r="CD8504" s="419"/>
      <c r="CF8504" s="419"/>
      <c r="CG8504" s="419"/>
      <c r="CH8504" s="419"/>
    </row>
    <row r="8505" spans="3:86" ht="21" thickBot="1">
      <c r="C8505" s="425"/>
      <c r="P8505" s="431"/>
      <c r="R8505" s="419"/>
      <c r="S8505" s="446"/>
      <c r="T8505" s="419"/>
      <c r="V8505" s="196"/>
      <c r="W8505" s="419"/>
      <c r="X8505" s="419"/>
      <c r="Z8505" s="419"/>
      <c r="AA8505" s="419"/>
      <c r="AB8505" s="419"/>
      <c r="AD8505" s="419"/>
      <c r="AE8505" s="419"/>
      <c r="AF8505" s="419"/>
      <c r="AH8505" s="419"/>
      <c r="AI8505" s="419"/>
      <c r="AJ8505" s="419"/>
      <c r="AL8505" s="419"/>
      <c r="AM8505" s="419"/>
      <c r="AN8505" s="403"/>
      <c r="AO8505" s="419"/>
      <c r="AP8505" s="419"/>
      <c r="AQ8505" s="419"/>
      <c r="AR8505" s="419"/>
      <c r="AS8505" s="419"/>
      <c r="AT8505" s="419"/>
      <c r="AU8505" s="419"/>
      <c r="AV8505" s="419"/>
      <c r="AX8505" s="419"/>
      <c r="AY8505" s="419"/>
      <c r="AZ8505" s="419"/>
      <c r="BB8505" s="419"/>
      <c r="BC8505" s="419"/>
      <c r="BD8505" s="419"/>
      <c r="BF8505" s="419"/>
      <c r="BG8505" s="419"/>
      <c r="BH8505" s="419"/>
      <c r="BJ8505" s="419"/>
      <c r="BK8505" s="419"/>
      <c r="BL8505" s="419"/>
      <c r="BN8505" s="419"/>
      <c r="BO8505" s="419"/>
      <c r="BP8505" s="419"/>
      <c r="BR8505" s="419"/>
      <c r="BS8505" s="419"/>
      <c r="BT8505" s="419"/>
      <c r="BV8505" s="419"/>
      <c r="BW8505" s="419"/>
      <c r="BX8505" s="397"/>
      <c r="BZ8505" s="449"/>
      <c r="CB8505" s="419"/>
      <c r="CC8505" s="419"/>
      <c r="CD8505" s="419"/>
      <c r="CF8505" s="419"/>
      <c r="CG8505" s="419"/>
      <c r="CH8505" s="419"/>
    </row>
    <row r="8506" spans="3:86" ht="21" thickBot="1">
      <c r="C8506" s="425"/>
      <c r="P8506" s="431"/>
      <c r="R8506" s="419"/>
      <c r="S8506" s="446"/>
      <c r="T8506" s="419"/>
      <c r="V8506" s="196"/>
      <c r="W8506" s="419"/>
      <c r="X8506" s="419"/>
      <c r="Z8506" s="419"/>
      <c r="AA8506" s="419"/>
      <c r="AB8506" s="419"/>
      <c r="AD8506" s="419"/>
      <c r="AE8506" s="419"/>
      <c r="AF8506" s="419"/>
      <c r="AH8506" s="419"/>
      <c r="AI8506" s="419"/>
      <c r="AJ8506" s="419"/>
      <c r="AL8506" s="419"/>
      <c r="AM8506" s="419"/>
      <c r="AN8506" s="403"/>
      <c r="AO8506" s="419"/>
      <c r="AP8506" s="419"/>
      <c r="AQ8506" s="419"/>
      <c r="AR8506" s="419"/>
      <c r="AS8506" s="419"/>
      <c r="AT8506" s="419"/>
      <c r="AU8506" s="419"/>
      <c r="AV8506" s="419"/>
      <c r="AX8506" s="419"/>
      <c r="AY8506" s="419"/>
      <c r="AZ8506" s="419"/>
      <c r="BB8506" s="419"/>
      <c r="BC8506" s="419"/>
      <c r="BD8506" s="419"/>
      <c r="BF8506" s="419"/>
      <c r="BG8506" s="419"/>
      <c r="BH8506" s="419"/>
      <c r="BJ8506" s="419"/>
      <c r="BK8506" s="419"/>
      <c r="BL8506" s="419"/>
      <c r="BN8506" s="419"/>
      <c r="BO8506" s="419"/>
      <c r="BP8506" s="419"/>
      <c r="BR8506" s="419"/>
      <c r="BS8506" s="419"/>
      <c r="BT8506" s="419"/>
      <c r="BV8506" s="419"/>
      <c r="BW8506" s="419"/>
      <c r="BX8506" s="397"/>
      <c r="BZ8506" s="449"/>
      <c r="CB8506" s="419"/>
      <c r="CC8506" s="419"/>
      <c r="CD8506" s="419"/>
      <c r="CF8506" s="419"/>
      <c r="CG8506" s="419"/>
      <c r="CH8506" s="419"/>
    </row>
    <row r="8507" spans="3:86" ht="21" thickBot="1">
      <c r="C8507" s="425"/>
      <c r="P8507" s="431"/>
      <c r="R8507" s="419"/>
      <c r="S8507" s="446"/>
      <c r="T8507" s="419"/>
      <c r="V8507" s="196"/>
      <c r="W8507" s="419"/>
      <c r="X8507" s="419"/>
      <c r="Z8507" s="419"/>
      <c r="AA8507" s="419"/>
      <c r="AB8507" s="419"/>
      <c r="AD8507" s="419"/>
      <c r="AE8507" s="419"/>
      <c r="AF8507" s="419"/>
      <c r="AH8507" s="419"/>
      <c r="AI8507" s="419"/>
      <c r="AJ8507" s="419"/>
      <c r="AL8507" s="419"/>
      <c r="AM8507" s="419"/>
      <c r="AN8507" s="403"/>
      <c r="AO8507" s="419"/>
      <c r="AP8507" s="419"/>
      <c r="AQ8507" s="419"/>
      <c r="AR8507" s="419"/>
      <c r="AS8507" s="419"/>
      <c r="AT8507" s="419"/>
      <c r="AU8507" s="419"/>
      <c r="AV8507" s="419"/>
      <c r="AX8507" s="419"/>
      <c r="AY8507" s="419"/>
      <c r="AZ8507" s="419"/>
      <c r="BB8507" s="419"/>
      <c r="BC8507" s="419"/>
      <c r="BD8507" s="419"/>
      <c r="BF8507" s="419"/>
      <c r="BG8507" s="419"/>
      <c r="BH8507" s="419"/>
      <c r="BJ8507" s="419"/>
      <c r="BK8507" s="419"/>
      <c r="BL8507" s="419"/>
      <c r="BN8507" s="419"/>
      <c r="BO8507" s="419"/>
      <c r="BP8507" s="419"/>
      <c r="BR8507" s="419"/>
      <c r="BS8507" s="419"/>
      <c r="BT8507" s="419"/>
      <c r="BV8507" s="419"/>
      <c r="BW8507" s="419"/>
      <c r="BX8507" s="397"/>
      <c r="BZ8507" s="449"/>
      <c r="CB8507" s="419"/>
      <c r="CC8507" s="419"/>
      <c r="CD8507" s="419"/>
      <c r="CF8507" s="419"/>
      <c r="CG8507" s="419"/>
      <c r="CH8507" s="419"/>
    </row>
    <row r="8508" spans="3:86" ht="21" thickBot="1">
      <c r="C8508" s="425"/>
      <c r="P8508" s="431"/>
      <c r="R8508" s="419"/>
      <c r="S8508" s="446"/>
      <c r="T8508" s="419"/>
      <c r="V8508" s="196"/>
      <c r="W8508" s="419"/>
      <c r="X8508" s="419"/>
      <c r="Z8508" s="419"/>
      <c r="AA8508" s="419"/>
      <c r="AB8508" s="419"/>
      <c r="AD8508" s="419"/>
      <c r="AE8508" s="419"/>
      <c r="AF8508" s="419"/>
      <c r="AH8508" s="419"/>
      <c r="AI8508" s="419"/>
      <c r="AJ8508" s="419"/>
      <c r="AL8508" s="419"/>
      <c r="AM8508" s="419"/>
      <c r="AN8508" s="403"/>
      <c r="AO8508" s="419"/>
      <c r="AP8508" s="419"/>
      <c r="AQ8508" s="419"/>
      <c r="AR8508" s="419"/>
      <c r="AS8508" s="419"/>
      <c r="AT8508" s="419"/>
      <c r="AU8508" s="419"/>
      <c r="AV8508" s="419"/>
      <c r="AX8508" s="419"/>
      <c r="AY8508" s="419"/>
      <c r="AZ8508" s="419"/>
      <c r="BB8508" s="419"/>
      <c r="BC8508" s="419"/>
      <c r="BD8508" s="419"/>
      <c r="BF8508" s="419"/>
      <c r="BG8508" s="419"/>
      <c r="BH8508" s="419"/>
      <c r="BJ8508" s="419"/>
      <c r="BK8508" s="419"/>
      <c r="BL8508" s="419"/>
      <c r="BN8508" s="419"/>
      <c r="BO8508" s="419"/>
      <c r="BP8508" s="419"/>
      <c r="BR8508" s="419"/>
      <c r="BS8508" s="419"/>
      <c r="BT8508" s="419"/>
      <c r="BV8508" s="419"/>
      <c r="BW8508" s="419"/>
      <c r="BX8508" s="397"/>
      <c r="BZ8508" s="449"/>
      <c r="CB8508" s="419"/>
      <c r="CC8508" s="419"/>
      <c r="CD8508" s="419"/>
      <c r="CF8508" s="419"/>
      <c r="CG8508" s="419"/>
      <c r="CH8508" s="419"/>
    </row>
    <row r="8509" spans="3:86" ht="21" thickBot="1">
      <c r="C8509" s="425"/>
      <c r="P8509" s="431"/>
      <c r="R8509" s="419"/>
      <c r="S8509" s="446"/>
      <c r="T8509" s="419"/>
      <c r="V8509" s="196"/>
      <c r="W8509" s="419"/>
      <c r="X8509" s="419"/>
      <c r="Z8509" s="419"/>
      <c r="AA8509" s="419"/>
      <c r="AB8509" s="419"/>
      <c r="AD8509" s="419"/>
      <c r="AE8509" s="419"/>
      <c r="AF8509" s="419"/>
      <c r="AH8509" s="419"/>
      <c r="AI8509" s="419"/>
      <c r="AJ8509" s="419"/>
      <c r="AL8509" s="419"/>
      <c r="AM8509" s="419"/>
      <c r="AN8509" s="403"/>
      <c r="AO8509" s="419"/>
      <c r="AP8509" s="419"/>
      <c r="AQ8509" s="419"/>
      <c r="AR8509" s="419"/>
      <c r="AS8509" s="419"/>
      <c r="AT8509" s="419"/>
      <c r="AU8509" s="419"/>
      <c r="AV8509" s="419"/>
      <c r="AX8509" s="419"/>
      <c r="AY8509" s="419"/>
      <c r="AZ8509" s="419"/>
      <c r="BB8509" s="419"/>
      <c r="BC8509" s="419"/>
      <c r="BD8509" s="419"/>
      <c r="BF8509" s="419"/>
      <c r="BG8509" s="419"/>
      <c r="BH8509" s="419"/>
      <c r="BJ8509" s="419"/>
      <c r="BK8509" s="419"/>
      <c r="BL8509" s="419"/>
      <c r="BN8509" s="419"/>
      <c r="BO8509" s="419"/>
      <c r="BP8509" s="419"/>
      <c r="BR8509" s="419"/>
      <c r="BS8509" s="419"/>
      <c r="BT8509" s="419"/>
      <c r="BV8509" s="419"/>
      <c r="BW8509" s="419"/>
      <c r="BX8509" s="397"/>
      <c r="BZ8509" s="449"/>
      <c r="CB8509" s="419"/>
      <c r="CC8509" s="419"/>
      <c r="CD8509" s="419"/>
      <c r="CF8509" s="419"/>
      <c r="CG8509" s="419"/>
      <c r="CH8509" s="419"/>
    </row>
    <row r="8510" spans="3:86" ht="21" thickBot="1">
      <c r="C8510" s="425"/>
      <c r="P8510" s="431"/>
      <c r="R8510" s="419"/>
      <c r="S8510" s="446"/>
      <c r="T8510" s="419"/>
      <c r="V8510" s="196"/>
      <c r="W8510" s="419"/>
      <c r="X8510" s="419"/>
      <c r="Z8510" s="419"/>
      <c r="AA8510" s="419"/>
      <c r="AB8510" s="419"/>
      <c r="AD8510" s="419"/>
      <c r="AE8510" s="419"/>
      <c r="AF8510" s="419"/>
      <c r="AH8510" s="419"/>
      <c r="AI8510" s="419"/>
      <c r="AJ8510" s="419"/>
      <c r="AL8510" s="419"/>
      <c r="AM8510" s="419"/>
      <c r="AN8510" s="403"/>
      <c r="AO8510" s="419"/>
      <c r="AP8510" s="419"/>
      <c r="AQ8510" s="419"/>
      <c r="AR8510" s="419"/>
      <c r="AS8510" s="419"/>
      <c r="AT8510" s="419"/>
      <c r="AU8510" s="419"/>
      <c r="AV8510" s="419"/>
      <c r="AX8510" s="419"/>
      <c r="AY8510" s="419"/>
      <c r="AZ8510" s="419"/>
      <c r="BB8510" s="419"/>
      <c r="BC8510" s="419"/>
      <c r="BD8510" s="419"/>
      <c r="BF8510" s="419"/>
      <c r="BG8510" s="419"/>
      <c r="BH8510" s="419"/>
      <c r="BJ8510" s="419"/>
      <c r="BK8510" s="419"/>
      <c r="BL8510" s="419"/>
      <c r="BN8510" s="419"/>
      <c r="BO8510" s="419"/>
      <c r="BP8510" s="419"/>
      <c r="BR8510" s="419"/>
      <c r="BS8510" s="419"/>
      <c r="BT8510" s="419"/>
      <c r="BV8510" s="419"/>
      <c r="BW8510" s="419"/>
      <c r="BX8510" s="397"/>
      <c r="BZ8510" s="449"/>
      <c r="CB8510" s="419"/>
      <c r="CC8510" s="419"/>
      <c r="CD8510" s="419"/>
      <c r="CF8510" s="419"/>
      <c r="CG8510" s="419"/>
      <c r="CH8510" s="419"/>
    </row>
    <row r="8511" spans="3:86" ht="21" thickBot="1">
      <c r="C8511" s="425"/>
      <c r="P8511" s="431"/>
      <c r="R8511" s="419"/>
      <c r="S8511" s="446"/>
      <c r="T8511" s="419"/>
      <c r="V8511" s="196"/>
      <c r="W8511" s="419"/>
      <c r="X8511" s="419"/>
      <c r="Z8511" s="419"/>
      <c r="AA8511" s="419"/>
      <c r="AB8511" s="419"/>
      <c r="AD8511" s="419"/>
      <c r="AE8511" s="419"/>
      <c r="AF8511" s="419"/>
      <c r="AH8511" s="419"/>
      <c r="AI8511" s="419"/>
      <c r="AJ8511" s="419"/>
      <c r="AL8511" s="419"/>
      <c r="AM8511" s="419"/>
      <c r="AN8511" s="403"/>
      <c r="AO8511" s="419"/>
      <c r="AP8511" s="419"/>
      <c r="AQ8511" s="419"/>
      <c r="AR8511" s="419"/>
      <c r="AS8511" s="419"/>
      <c r="AT8511" s="419"/>
      <c r="AU8511" s="419"/>
      <c r="AV8511" s="419"/>
      <c r="AX8511" s="419"/>
      <c r="AY8511" s="419"/>
      <c r="AZ8511" s="419"/>
      <c r="BB8511" s="419"/>
      <c r="BC8511" s="419"/>
      <c r="BD8511" s="419"/>
      <c r="BF8511" s="419"/>
      <c r="BG8511" s="419"/>
      <c r="BH8511" s="419"/>
      <c r="BJ8511" s="419"/>
      <c r="BK8511" s="419"/>
      <c r="BL8511" s="419"/>
      <c r="BN8511" s="419"/>
      <c r="BO8511" s="419"/>
      <c r="BP8511" s="419"/>
      <c r="BR8511" s="419"/>
      <c r="BS8511" s="419"/>
      <c r="BT8511" s="419"/>
      <c r="BV8511" s="419"/>
      <c r="BW8511" s="419"/>
      <c r="BX8511" s="397"/>
      <c r="BZ8511" s="449"/>
      <c r="CB8511" s="419"/>
      <c r="CC8511" s="419"/>
      <c r="CD8511" s="419"/>
      <c r="CF8511" s="419"/>
      <c r="CG8511" s="419"/>
      <c r="CH8511" s="419"/>
    </row>
    <row r="8512" spans="3:86" ht="21" thickBot="1">
      <c r="C8512" s="425"/>
      <c r="P8512" s="431"/>
      <c r="R8512" s="419"/>
      <c r="S8512" s="446"/>
      <c r="T8512" s="419"/>
      <c r="V8512" s="196"/>
      <c r="W8512" s="419"/>
      <c r="X8512" s="419"/>
      <c r="Z8512" s="419"/>
      <c r="AA8512" s="419"/>
      <c r="AB8512" s="419"/>
      <c r="AD8512" s="419"/>
      <c r="AE8512" s="419"/>
      <c r="AF8512" s="419"/>
      <c r="AH8512" s="419"/>
      <c r="AI8512" s="419"/>
      <c r="AJ8512" s="419"/>
      <c r="AL8512" s="419"/>
      <c r="AM8512" s="419"/>
      <c r="AN8512" s="403"/>
      <c r="AO8512" s="419"/>
      <c r="AP8512" s="419"/>
      <c r="AQ8512" s="419"/>
      <c r="AR8512" s="419"/>
      <c r="AS8512" s="419"/>
      <c r="AT8512" s="419"/>
      <c r="AU8512" s="419"/>
      <c r="AV8512" s="419"/>
      <c r="AX8512" s="419"/>
      <c r="AY8512" s="419"/>
      <c r="AZ8512" s="419"/>
      <c r="BB8512" s="419"/>
      <c r="BC8512" s="419"/>
      <c r="BD8512" s="419"/>
      <c r="BF8512" s="419"/>
      <c r="BG8512" s="419"/>
      <c r="BH8512" s="419"/>
      <c r="BJ8512" s="419"/>
      <c r="BK8512" s="419"/>
      <c r="BL8512" s="419"/>
      <c r="BN8512" s="419"/>
      <c r="BO8512" s="419"/>
      <c r="BP8512" s="419"/>
      <c r="BR8512" s="419"/>
      <c r="BS8512" s="419"/>
      <c r="BT8512" s="419"/>
      <c r="BV8512" s="419"/>
      <c r="BW8512" s="419"/>
      <c r="BX8512" s="397"/>
      <c r="BZ8512" s="449"/>
      <c r="CB8512" s="419"/>
      <c r="CC8512" s="419"/>
      <c r="CD8512" s="419"/>
      <c r="CF8512" s="419"/>
      <c r="CG8512" s="419"/>
      <c r="CH8512" s="419"/>
    </row>
    <row r="8513" spans="3:86" ht="21" thickBot="1">
      <c r="C8513" s="425"/>
      <c r="P8513" s="431"/>
      <c r="R8513" s="419"/>
      <c r="S8513" s="446"/>
      <c r="T8513" s="419"/>
      <c r="V8513" s="196"/>
      <c r="W8513" s="419"/>
      <c r="X8513" s="419"/>
      <c r="Z8513" s="419"/>
      <c r="AA8513" s="419"/>
      <c r="AB8513" s="419"/>
      <c r="AD8513" s="419"/>
      <c r="AE8513" s="419"/>
      <c r="AF8513" s="419"/>
      <c r="AH8513" s="419"/>
      <c r="AI8513" s="419"/>
      <c r="AJ8513" s="419"/>
      <c r="AL8513" s="419"/>
      <c r="AM8513" s="419"/>
      <c r="AN8513" s="403"/>
      <c r="AO8513" s="419"/>
      <c r="AP8513" s="419"/>
      <c r="AQ8513" s="419"/>
      <c r="AR8513" s="419"/>
      <c r="AS8513" s="419"/>
      <c r="AT8513" s="419"/>
      <c r="AU8513" s="419"/>
      <c r="AV8513" s="419"/>
      <c r="AX8513" s="419"/>
      <c r="AY8513" s="419"/>
      <c r="AZ8513" s="419"/>
      <c r="BB8513" s="419"/>
      <c r="BC8513" s="419"/>
      <c r="BD8513" s="419"/>
      <c r="BF8513" s="419"/>
      <c r="BG8513" s="419"/>
      <c r="BH8513" s="419"/>
      <c r="BJ8513" s="419"/>
      <c r="BK8513" s="419"/>
      <c r="BL8513" s="419"/>
      <c r="BN8513" s="419"/>
      <c r="BO8513" s="419"/>
      <c r="BP8513" s="419"/>
      <c r="BR8513" s="419"/>
      <c r="BS8513" s="419"/>
      <c r="BT8513" s="419"/>
      <c r="BV8513" s="419"/>
      <c r="BW8513" s="419"/>
      <c r="BX8513" s="397"/>
      <c r="BZ8513" s="449"/>
      <c r="CB8513" s="419"/>
      <c r="CC8513" s="419"/>
      <c r="CD8513" s="419"/>
      <c r="CF8513" s="419"/>
      <c r="CG8513" s="419"/>
      <c r="CH8513" s="419"/>
    </row>
    <row r="8514" spans="3:86" ht="21" thickBot="1">
      <c r="C8514" s="425"/>
      <c r="P8514" s="431"/>
      <c r="R8514" s="419"/>
      <c r="S8514" s="446"/>
      <c r="T8514" s="419"/>
      <c r="V8514" s="196"/>
      <c r="W8514" s="419"/>
      <c r="X8514" s="419"/>
      <c r="Z8514" s="419"/>
      <c r="AA8514" s="419"/>
      <c r="AB8514" s="419"/>
      <c r="AD8514" s="419"/>
      <c r="AE8514" s="419"/>
      <c r="AF8514" s="419"/>
      <c r="AH8514" s="419"/>
      <c r="AI8514" s="419"/>
      <c r="AJ8514" s="419"/>
      <c r="AL8514" s="419"/>
      <c r="AM8514" s="419"/>
      <c r="AN8514" s="403"/>
      <c r="AO8514" s="419"/>
      <c r="AP8514" s="419"/>
      <c r="AQ8514" s="419"/>
      <c r="AR8514" s="419"/>
      <c r="AS8514" s="419"/>
      <c r="AT8514" s="419"/>
      <c r="AU8514" s="419"/>
      <c r="AV8514" s="419"/>
      <c r="AX8514" s="419"/>
      <c r="AY8514" s="419"/>
      <c r="AZ8514" s="419"/>
      <c r="BB8514" s="419"/>
      <c r="BC8514" s="419"/>
      <c r="BD8514" s="419"/>
      <c r="BF8514" s="419"/>
      <c r="BG8514" s="419"/>
      <c r="BH8514" s="419"/>
      <c r="BJ8514" s="419"/>
      <c r="BK8514" s="419"/>
      <c r="BL8514" s="419"/>
      <c r="BN8514" s="419"/>
      <c r="BO8514" s="419"/>
      <c r="BP8514" s="419"/>
      <c r="BR8514" s="419"/>
      <c r="BS8514" s="419"/>
      <c r="BT8514" s="419"/>
      <c r="BV8514" s="419"/>
      <c r="BW8514" s="419"/>
      <c r="BX8514" s="397"/>
      <c r="BZ8514" s="449"/>
      <c r="CB8514" s="419"/>
      <c r="CC8514" s="419"/>
      <c r="CD8514" s="419"/>
      <c r="CF8514" s="419"/>
      <c r="CG8514" s="419"/>
      <c r="CH8514" s="419"/>
    </row>
    <row r="8515" spans="3:86" ht="21" thickBot="1">
      <c r="C8515" s="425"/>
      <c r="P8515" s="431"/>
      <c r="R8515" s="419"/>
      <c r="S8515" s="446"/>
      <c r="T8515" s="419"/>
      <c r="V8515" s="196"/>
      <c r="W8515" s="419"/>
      <c r="X8515" s="419"/>
      <c r="Z8515" s="419"/>
      <c r="AA8515" s="419"/>
      <c r="AB8515" s="419"/>
      <c r="AD8515" s="419"/>
      <c r="AE8515" s="419"/>
      <c r="AF8515" s="419"/>
      <c r="AH8515" s="419"/>
      <c r="AI8515" s="419"/>
      <c r="AJ8515" s="419"/>
      <c r="AL8515" s="419"/>
      <c r="AM8515" s="419"/>
      <c r="AN8515" s="403"/>
      <c r="AO8515" s="419"/>
      <c r="AP8515" s="419"/>
      <c r="AQ8515" s="419"/>
      <c r="AR8515" s="419"/>
      <c r="AS8515" s="419"/>
      <c r="AT8515" s="419"/>
      <c r="AU8515" s="419"/>
      <c r="AV8515" s="419"/>
      <c r="AX8515" s="419"/>
      <c r="AY8515" s="419"/>
      <c r="AZ8515" s="419"/>
      <c r="BB8515" s="419"/>
      <c r="BC8515" s="419"/>
      <c r="BD8515" s="419"/>
      <c r="BF8515" s="419"/>
      <c r="BG8515" s="419"/>
      <c r="BH8515" s="419"/>
      <c r="BJ8515" s="419"/>
      <c r="BK8515" s="419"/>
      <c r="BL8515" s="419"/>
      <c r="BN8515" s="419"/>
      <c r="BO8515" s="419"/>
      <c r="BP8515" s="419"/>
      <c r="BR8515" s="419"/>
      <c r="BS8515" s="419"/>
      <c r="BT8515" s="419"/>
      <c r="BV8515" s="419"/>
      <c r="BW8515" s="419"/>
      <c r="BX8515" s="397"/>
      <c r="BZ8515" s="449"/>
      <c r="CB8515" s="419"/>
      <c r="CC8515" s="419"/>
      <c r="CD8515" s="419"/>
      <c r="CF8515" s="419"/>
      <c r="CG8515" s="419"/>
      <c r="CH8515" s="419"/>
    </row>
    <row r="8516" spans="3:86" ht="21" thickBot="1">
      <c r="C8516" s="425"/>
      <c r="P8516" s="431"/>
      <c r="R8516" s="419"/>
      <c r="S8516" s="446"/>
      <c r="T8516" s="419"/>
      <c r="V8516" s="196"/>
      <c r="W8516" s="419"/>
      <c r="X8516" s="419"/>
      <c r="Z8516" s="419"/>
      <c r="AA8516" s="419"/>
      <c r="AB8516" s="419"/>
      <c r="AD8516" s="419"/>
      <c r="AE8516" s="419"/>
      <c r="AF8516" s="419"/>
      <c r="AH8516" s="419"/>
      <c r="AI8516" s="419"/>
      <c r="AJ8516" s="419"/>
      <c r="AL8516" s="419"/>
      <c r="AM8516" s="419"/>
      <c r="AN8516" s="403"/>
      <c r="AO8516" s="419"/>
      <c r="AP8516" s="419"/>
      <c r="AQ8516" s="419"/>
      <c r="AR8516" s="419"/>
      <c r="AS8516" s="419"/>
      <c r="AT8516" s="419"/>
      <c r="AU8516" s="419"/>
      <c r="AV8516" s="419"/>
      <c r="AX8516" s="419"/>
      <c r="AY8516" s="419"/>
      <c r="AZ8516" s="419"/>
      <c r="BB8516" s="419"/>
      <c r="BC8516" s="419"/>
      <c r="BD8516" s="419"/>
      <c r="BF8516" s="419"/>
      <c r="BG8516" s="419"/>
      <c r="BH8516" s="419"/>
      <c r="BJ8516" s="419"/>
      <c r="BK8516" s="419"/>
      <c r="BL8516" s="419"/>
      <c r="BN8516" s="419"/>
      <c r="BO8516" s="419"/>
      <c r="BP8516" s="419"/>
      <c r="BR8516" s="419"/>
      <c r="BS8516" s="419"/>
      <c r="BT8516" s="419"/>
      <c r="BV8516" s="419"/>
      <c r="BW8516" s="419"/>
      <c r="BX8516" s="397"/>
      <c r="BZ8516" s="449"/>
      <c r="CB8516" s="419"/>
      <c r="CC8516" s="419"/>
      <c r="CD8516" s="419"/>
      <c r="CF8516" s="419"/>
      <c r="CG8516" s="419"/>
      <c r="CH8516" s="419"/>
    </row>
    <row r="8517" spans="3:86" ht="21" thickBot="1">
      <c r="C8517" s="425"/>
      <c r="P8517" s="431"/>
      <c r="R8517" s="419"/>
      <c r="S8517" s="446"/>
      <c r="T8517" s="419"/>
      <c r="V8517" s="196"/>
      <c r="W8517" s="419"/>
      <c r="X8517" s="419"/>
      <c r="Z8517" s="419"/>
      <c r="AA8517" s="419"/>
      <c r="AB8517" s="419"/>
      <c r="AD8517" s="419"/>
      <c r="AE8517" s="419"/>
      <c r="AF8517" s="419"/>
      <c r="AH8517" s="419"/>
      <c r="AI8517" s="419"/>
      <c r="AJ8517" s="419"/>
      <c r="AL8517" s="419"/>
      <c r="AM8517" s="419"/>
      <c r="AN8517" s="403"/>
      <c r="AO8517" s="419"/>
      <c r="AP8517" s="419"/>
      <c r="AQ8517" s="419"/>
      <c r="AR8517" s="419"/>
      <c r="AS8517" s="419"/>
      <c r="AT8517" s="419"/>
      <c r="AU8517" s="419"/>
      <c r="AV8517" s="419"/>
      <c r="AX8517" s="419"/>
      <c r="AY8517" s="419"/>
      <c r="AZ8517" s="419"/>
      <c r="BB8517" s="419"/>
      <c r="BC8517" s="419"/>
      <c r="BD8517" s="419"/>
      <c r="BF8517" s="419"/>
      <c r="BG8517" s="419"/>
      <c r="BH8517" s="419"/>
      <c r="BJ8517" s="419"/>
      <c r="BK8517" s="419"/>
      <c r="BL8517" s="419"/>
      <c r="BN8517" s="419"/>
      <c r="BO8517" s="419"/>
      <c r="BP8517" s="419"/>
      <c r="BR8517" s="419"/>
      <c r="BS8517" s="419"/>
      <c r="BT8517" s="419"/>
      <c r="BV8517" s="419"/>
      <c r="BW8517" s="419"/>
      <c r="BX8517" s="397"/>
      <c r="BZ8517" s="449"/>
      <c r="CB8517" s="419"/>
      <c r="CC8517" s="419"/>
      <c r="CD8517" s="419"/>
      <c r="CF8517" s="419"/>
      <c r="CG8517" s="419"/>
      <c r="CH8517" s="419"/>
    </row>
    <row r="8518" spans="3:86" ht="21" thickBot="1">
      <c r="C8518" s="425"/>
      <c r="P8518" s="431"/>
      <c r="R8518" s="419"/>
      <c r="S8518" s="446"/>
      <c r="T8518" s="419"/>
      <c r="V8518" s="196"/>
      <c r="W8518" s="419"/>
      <c r="X8518" s="419"/>
      <c r="Z8518" s="419"/>
      <c r="AA8518" s="419"/>
      <c r="AB8518" s="419"/>
      <c r="AD8518" s="419"/>
      <c r="AE8518" s="419"/>
      <c r="AF8518" s="419"/>
      <c r="AH8518" s="419"/>
      <c r="AI8518" s="419"/>
      <c r="AJ8518" s="419"/>
      <c r="AL8518" s="419"/>
      <c r="AM8518" s="419"/>
      <c r="AN8518" s="403"/>
      <c r="AO8518" s="419"/>
      <c r="AP8518" s="419"/>
      <c r="AQ8518" s="419"/>
      <c r="AR8518" s="419"/>
      <c r="AS8518" s="419"/>
      <c r="AT8518" s="419"/>
      <c r="AU8518" s="419"/>
      <c r="AV8518" s="419"/>
      <c r="AX8518" s="419"/>
      <c r="AY8518" s="419"/>
      <c r="AZ8518" s="419"/>
      <c r="BB8518" s="419"/>
      <c r="BC8518" s="419"/>
      <c r="BD8518" s="419"/>
      <c r="BF8518" s="419"/>
      <c r="BG8518" s="419"/>
      <c r="BH8518" s="419"/>
      <c r="BJ8518" s="419"/>
      <c r="BK8518" s="419"/>
      <c r="BL8518" s="419"/>
      <c r="BN8518" s="419"/>
      <c r="BO8518" s="419"/>
      <c r="BP8518" s="419"/>
      <c r="BR8518" s="419"/>
      <c r="BS8518" s="419"/>
      <c r="BT8518" s="419"/>
      <c r="BV8518" s="419"/>
      <c r="BW8518" s="419"/>
      <c r="BX8518" s="397"/>
      <c r="BZ8518" s="449"/>
      <c r="CB8518" s="419"/>
      <c r="CC8518" s="419"/>
      <c r="CD8518" s="419"/>
      <c r="CF8518" s="419"/>
      <c r="CG8518" s="419"/>
      <c r="CH8518" s="419"/>
    </row>
    <row r="8519" spans="3:86" ht="21" thickBot="1">
      <c r="C8519" s="425"/>
      <c r="P8519" s="431"/>
      <c r="R8519" s="419"/>
      <c r="S8519" s="446"/>
      <c r="T8519" s="419"/>
      <c r="V8519" s="196"/>
      <c r="W8519" s="419"/>
      <c r="X8519" s="419"/>
      <c r="Z8519" s="419"/>
      <c r="AA8519" s="419"/>
      <c r="AB8519" s="419"/>
      <c r="AD8519" s="419"/>
      <c r="AE8519" s="419"/>
      <c r="AF8519" s="419"/>
      <c r="AH8519" s="419"/>
      <c r="AI8519" s="419"/>
      <c r="AJ8519" s="419"/>
      <c r="AL8519" s="419"/>
      <c r="AM8519" s="419"/>
      <c r="AN8519" s="403"/>
      <c r="AO8519" s="419"/>
      <c r="AP8519" s="419"/>
      <c r="AQ8519" s="419"/>
      <c r="AR8519" s="419"/>
      <c r="AS8519" s="419"/>
      <c r="AT8519" s="419"/>
      <c r="AU8519" s="419"/>
      <c r="AV8519" s="419"/>
      <c r="AX8519" s="419"/>
      <c r="AY8519" s="419"/>
      <c r="AZ8519" s="419"/>
      <c r="BB8519" s="419"/>
      <c r="BC8519" s="419"/>
      <c r="BD8519" s="419"/>
      <c r="BF8519" s="419"/>
      <c r="BG8519" s="419"/>
      <c r="BH8519" s="419"/>
      <c r="BJ8519" s="419"/>
      <c r="BK8519" s="419"/>
      <c r="BL8519" s="419"/>
      <c r="BN8519" s="419"/>
      <c r="BO8519" s="419"/>
      <c r="BP8519" s="419"/>
      <c r="BR8519" s="419"/>
      <c r="BS8519" s="419"/>
      <c r="BT8519" s="419"/>
      <c r="BV8519" s="419"/>
      <c r="BW8519" s="419"/>
      <c r="BX8519" s="397"/>
      <c r="BZ8519" s="449"/>
      <c r="CB8519" s="419"/>
      <c r="CC8519" s="419"/>
      <c r="CD8519" s="419"/>
      <c r="CF8519" s="419"/>
      <c r="CG8519" s="419"/>
      <c r="CH8519" s="419"/>
    </row>
    <row r="8520" spans="3:86" ht="21" thickBot="1">
      <c r="C8520" s="425"/>
      <c r="P8520" s="431"/>
      <c r="R8520" s="419"/>
      <c r="S8520" s="446"/>
      <c r="T8520" s="419"/>
      <c r="V8520" s="196"/>
      <c r="W8520" s="419"/>
      <c r="X8520" s="419"/>
      <c r="Z8520" s="419"/>
      <c r="AA8520" s="419"/>
      <c r="AB8520" s="419"/>
      <c r="AD8520" s="419"/>
      <c r="AE8520" s="419"/>
      <c r="AF8520" s="419"/>
      <c r="AH8520" s="419"/>
      <c r="AI8520" s="419"/>
      <c r="AJ8520" s="419"/>
      <c r="AL8520" s="419"/>
      <c r="AM8520" s="419"/>
      <c r="AN8520" s="403"/>
      <c r="AO8520" s="419"/>
      <c r="AP8520" s="419"/>
      <c r="AQ8520" s="419"/>
      <c r="AR8520" s="419"/>
      <c r="AS8520" s="419"/>
      <c r="AT8520" s="419"/>
      <c r="AU8520" s="419"/>
      <c r="AV8520" s="419"/>
      <c r="AX8520" s="419"/>
      <c r="AY8520" s="419"/>
      <c r="AZ8520" s="419"/>
      <c r="BB8520" s="419"/>
      <c r="BC8520" s="419"/>
      <c r="BD8520" s="419"/>
      <c r="BF8520" s="419"/>
      <c r="BG8520" s="419"/>
      <c r="BH8520" s="419"/>
      <c r="BJ8520" s="419"/>
      <c r="BK8520" s="419"/>
      <c r="BL8520" s="419"/>
      <c r="BN8520" s="419"/>
      <c r="BO8520" s="419"/>
      <c r="BP8520" s="419"/>
      <c r="BR8520" s="419"/>
      <c r="BS8520" s="419"/>
      <c r="BT8520" s="419"/>
      <c r="BV8520" s="419"/>
      <c r="BW8520" s="419"/>
      <c r="BX8520" s="397"/>
      <c r="BZ8520" s="449"/>
      <c r="CB8520" s="419"/>
      <c r="CC8520" s="419"/>
      <c r="CD8520" s="419"/>
      <c r="CF8520" s="419"/>
      <c r="CG8520" s="419"/>
      <c r="CH8520" s="419"/>
    </row>
    <row r="8521" spans="3:86" ht="21" thickBot="1">
      <c r="C8521" s="425"/>
      <c r="P8521" s="431"/>
      <c r="R8521" s="419"/>
      <c r="S8521" s="446"/>
      <c r="T8521" s="419"/>
      <c r="V8521" s="196"/>
      <c r="W8521" s="419"/>
      <c r="X8521" s="419"/>
      <c r="Z8521" s="419"/>
      <c r="AA8521" s="419"/>
      <c r="AB8521" s="419"/>
      <c r="AD8521" s="419"/>
      <c r="AE8521" s="419"/>
      <c r="AF8521" s="419"/>
      <c r="AH8521" s="419"/>
      <c r="AI8521" s="419"/>
      <c r="AJ8521" s="419"/>
      <c r="AL8521" s="419"/>
      <c r="AM8521" s="419"/>
      <c r="AN8521" s="403"/>
      <c r="AO8521" s="419"/>
      <c r="AP8521" s="419"/>
      <c r="AQ8521" s="419"/>
      <c r="AR8521" s="419"/>
      <c r="AS8521" s="419"/>
      <c r="AT8521" s="419"/>
      <c r="AU8521" s="419"/>
      <c r="AV8521" s="419"/>
      <c r="AX8521" s="419"/>
      <c r="AY8521" s="419"/>
      <c r="AZ8521" s="419"/>
      <c r="BB8521" s="419"/>
      <c r="BC8521" s="419"/>
      <c r="BD8521" s="419"/>
      <c r="BF8521" s="419"/>
      <c r="BG8521" s="419"/>
      <c r="BH8521" s="419"/>
      <c r="BJ8521" s="419"/>
      <c r="BK8521" s="419"/>
      <c r="BL8521" s="419"/>
      <c r="BN8521" s="419"/>
      <c r="BO8521" s="419"/>
      <c r="BP8521" s="419"/>
      <c r="BR8521" s="419"/>
      <c r="BS8521" s="419"/>
      <c r="BT8521" s="419"/>
      <c r="BV8521" s="419"/>
      <c r="BW8521" s="419"/>
      <c r="BX8521" s="397"/>
      <c r="BZ8521" s="449"/>
      <c r="CB8521" s="419"/>
      <c r="CC8521" s="419"/>
      <c r="CD8521" s="419"/>
      <c r="CF8521" s="419"/>
      <c r="CG8521" s="419"/>
      <c r="CH8521" s="419"/>
    </row>
    <row r="8522" spans="3:86" ht="21" thickBot="1">
      <c r="C8522" s="425"/>
      <c r="P8522" s="431"/>
      <c r="R8522" s="419"/>
      <c r="S8522" s="446"/>
      <c r="T8522" s="419"/>
      <c r="V8522" s="196"/>
      <c r="W8522" s="419"/>
      <c r="X8522" s="419"/>
      <c r="Z8522" s="419"/>
      <c r="AA8522" s="419"/>
      <c r="AB8522" s="419"/>
      <c r="AD8522" s="419"/>
      <c r="AE8522" s="419"/>
      <c r="AF8522" s="419"/>
      <c r="AH8522" s="419"/>
      <c r="AI8522" s="419"/>
      <c r="AJ8522" s="419"/>
      <c r="AL8522" s="419"/>
      <c r="AM8522" s="419"/>
      <c r="AN8522" s="403"/>
      <c r="AO8522" s="419"/>
      <c r="AP8522" s="419"/>
      <c r="AQ8522" s="419"/>
      <c r="AR8522" s="419"/>
      <c r="AS8522" s="419"/>
      <c r="AT8522" s="419"/>
      <c r="AU8522" s="419"/>
      <c r="AV8522" s="419"/>
      <c r="AX8522" s="419"/>
      <c r="AY8522" s="419"/>
      <c r="AZ8522" s="419"/>
      <c r="BB8522" s="419"/>
      <c r="BC8522" s="419"/>
      <c r="BD8522" s="419"/>
      <c r="BF8522" s="419"/>
      <c r="BG8522" s="419"/>
      <c r="BH8522" s="419"/>
      <c r="BJ8522" s="419"/>
      <c r="BK8522" s="419"/>
      <c r="BL8522" s="419"/>
      <c r="BN8522" s="419"/>
      <c r="BO8522" s="419"/>
      <c r="BP8522" s="419"/>
      <c r="BR8522" s="419"/>
      <c r="BS8522" s="419"/>
      <c r="BT8522" s="419"/>
      <c r="BV8522" s="419"/>
      <c r="BW8522" s="419"/>
      <c r="BX8522" s="397"/>
      <c r="BZ8522" s="449"/>
      <c r="CB8522" s="419"/>
      <c r="CC8522" s="419"/>
      <c r="CD8522" s="419"/>
      <c r="CF8522" s="419"/>
      <c r="CG8522" s="419"/>
      <c r="CH8522" s="419"/>
    </row>
    <row r="8523" spans="3:86" ht="21" thickBot="1">
      <c r="C8523" s="425"/>
      <c r="P8523" s="431"/>
      <c r="R8523" s="419"/>
      <c r="S8523" s="446"/>
      <c r="T8523" s="419"/>
      <c r="V8523" s="196"/>
      <c r="W8523" s="419"/>
      <c r="X8523" s="419"/>
      <c r="Z8523" s="419"/>
      <c r="AA8523" s="419"/>
      <c r="AB8523" s="419"/>
      <c r="AD8523" s="419"/>
      <c r="AE8523" s="419"/>
      <c r="AF8523" s="419"/>
      <c r="AH8523" s="419"/>
      <c r="AI8523" s="419"/>
      <c r="AJ8523" s="419"/>
      <c r="AL8523" s="419"/>
      <c r="AM8523" s="419"/>
      <c r="AN8523" s="403"/>
      <c r="AO8523" s="419"/>
      <c r="AP8523" s="419"/>
      <c r="AQ8523" s="419"/>
      <c r="AR8523" s="419"/>
      <c r="AS8523" s="419"/>
      <c r="AT8523" s="419"/>
      <c r="AU8523" s="419"/>
      <c r="AV8523" s="419"/>
      <c r="AX8523" s="419"/>
      <c r="AY8523" s="419"/>
      <c r="AZ8523" s="419"/>
      <c r="BB8523" s="419"/>
      <c r="BC8523" s="419"/>
      <c r="BD8523" s="419"/>
      <c r="BF8523" s="419"/>
      <c r="BG8523" s="419"/>
      <c r="BH8523" s="419"/>
      <c r="BJ8523" s="419"/>
      <c r="BK8523" s="419"/>
      <c r="BL8523" s="419"/>
      <c r="BN8523" s="419"/>
      <c r="BO8523" s="419"/>
      <c r="BP8523" s="419"/>
      <c r="BR8523" s="419"/>
      <c r="BS8523" s="419"/>
      <c r="BT8523" s="419"/>
      <c r="BV8523" s="419"/>
      <c r="BW8523" s="419"/>
      <c r="BX8523" s="397"/>
      <c r="BZ8523" s="449"/>
      <c r="CB8523" s="419"/>
      <c r="CC8523" s="419"/>
      <c r="CD8523" s="419"/>
      <c r="CF8523" s="419"/>
      <c r="CG8523" s="419"/>
      <c r="CH8523" s="419"/>
    </row>
    <row r="8524" spans="3:86" ht="21" thickBot="1">
      <c r="C8524" s="425"/>
      <c r="P8524" s="431"/>
      <c r="R8524" s="419"/>
      <c r="S8524" s="446"/>
      <c r="T8524" s="419"/>
      <c r="V8524" s="196"/>
      <c r="W8524" s="419"/>
      <c r="X8524" s="419"/>
      <c r="Z8524" s="419"/>
      <c r="AA8524" s="419"/>
      <c r="AB8524" s="419"/>
      <c r="AD8524" s="419"/>
      <c r="AE8524" s="419"/>
      <c r="AF8524" s="419"/>
      <c r="AH8524" s="419"/>
      <c r="AI8524" s="419"/>
      <c r="AJ8524" s="419"/>
      <c r="AL8524" s="419"/>
      <c r="AM8524" s="419"/>
      <c r="AN8524" s="403"/>
      <c r="AO8524" s="419"/>
      <c r="AP8524" s="419"/>
      <c r="AQ8524" s="419"/>
      <c r="AR8524" s="419"/>
      <c r="AS8524" s="419"/>
      <c r="AT8524" s="419"/>
      <c r="AU8524" s="419"/>
      <c r="AV8524" s="419"/>
      <c r="AX8524" s="419"/>
      <c r="AY8524" s="419"/>
      <c r="AZ8524" s="419"/>
      <c r="BB8524" s="419"/>
      <c r="BC8524" s="419"/>
      <c r="BD8524" s="419"/>
      <c r="BF8524" s="419"/>
      <c r="BG8524" s="419"/>
      <c r="BH8524" s="419"/>
      <c r="BJ8524" s="419"/>
      <c r="BK8524" s="419"/>
      <c r="BL8524" s="419"/>
      <c r="BN8524" s="419"/>
      <c r="BO8524" s="419"/>
      <c r="BP8524" s="419"/>
      <c r="BR8524" s="419"/>
      <c r="BS8524" s="419"/>
      <c r="BT8524" s="419"/>
      <c r="BV8524" s="419"/>
      <c r="BW8524" s="419"/>
      <c r="BX8524" s="397"/>
      <c r="BZ8524" s="449"/>
      <c r="CB8524" s="419"/>
      <c r="CC8524" s="419"/>
      <c r="CD8524" s="419"/>
      <c r="CF8524" s="419"/>
      <c r="CG8524" s="419"/>
      <c r="CH8524" s="419"/>
    </row>
    <row r="8525" spans="3:86" ht="21" thickBot="1">
      <c r="C8525" s="425"/>
      <c r="P8525" s="431"/>
      <c r="R8525" s="419"/>
      <c r="S8525" s="446"/>
      <c r="T8525" s="419"/>
      <c r="V8525" s="196"/>
      <c r="W8525" s="419"/>
      <c r="X8525" s="419"/>
      <c r="Z8525" s="419"/>
      <c r="AA8525" s="419"/>
      <c r="AB8525" s="419"/>
      <c r="AD8525" s="419"/>
      <c r="AE8525" s="419"/>
      <c r="AF8525" s="419"/>
      <c r="AH8525" s="419"/>
      <c r="AI8525" s="419"/>
      <c r="AJ8525" s="419"/>
      <c r="AL8525" s="419"/>
      <c r="AM8525" s="419"/>
      <c r="AN8525" s="403"/>
      <c r="AO8525" s="419"/>
      <c r="AP8525" s="419"/>
      <c r="AQ8525" s="419"/>
      <c r="AR8525" s="419"/>
      <c r="AS8525" s="419"/>
      <c r="AT8525" s="419"/>
      <c r="AU8525" s="419"/>
      <c r="AV8525" s="419"/>
      <c r="AX8525" s="419"/>
      <c r="AY8525" s="419"/>
      <c r="AZ8525" s="419"/>
      <c r="BB8525" s="419"/>
      <c r="BC8525" s="419"/>
      <c r="BD8525" s="419"/>
      <c r="BF8525" s="419"/>
      <c r="BG8525" s="419"/>
      <c r="BH8525" s="419"/>
      <c r="BJ8525" s="419"/>
      <c r="BK8525" s="419"/>
      <c r="BL8525" s="419"/>
      <c r="BN8525" s="419"/>
      <c r="BO8525" s="419"/>
      <c r="BP8525" s="419"/>
      <c r="BR8525" s="419"/>
      <c r="BS8525" s="419"/>
      <c r="BT8525" s="419"/>
      <c r="BV8525" s="419"/>
      <c r="BW8525" s="419"/>
      <c r="BX8525" s="397"/>
      <c r="BZ8525" s="449"/>
      <c r="CB8525" s="419"/>
      <c r="CC8525" s="419"/>
      <c r="CD8525" s="419"/>
      <c r="CF8525" s="419"/>
      <c r="CG8525" s="419"/>
      <c r="CH8525" s="419"/>
    </row>
    <row r="8526" spans="3:86" ht="21" thickBot="1">
      <c r="C8526" s="425"/>
      <c r="P8526" s="431"/>
      <c r="R8526" s="419"/>
      <c r="S8526" s="446"/>
      <c r="T8526" s="419"/>
      <c r="V8526" s="196"/>
      <c r="W8526" s="419"/>
      <c r="X8526" s="419"/>
      <c r="Z8526" s="419"/>
      <c r="AA8526" s="419"/>
      <c r="AB8526" s="419"/>
      <c r="AD8526" s="419"/>
      <c r="AE8526" s="419"/>
      <c r="AF8526" s="419"/>
      <c r="AH8526" s="419"/>
      <c r="AI8526" s="419"/>
      <c r="AJ8526" s="419"/>
      <c r="AL8526" s="419"/>
      <c r="AM8526" s="419"/>
      <c r="AN8526" s="403"/>
      <c r="AO8526" s="419"/>
      <c r="AP8526" s="419"/>
      <c r="AQ8526" s="419"/>
      <c r="AR8526" s="419"/>
      <c r="AS8526" s="419"/>
      <c r="AT8526" s="419"/>
      <c r="AU8526" s="419"/>
      <c r="AV8526" s="419"/>
      <c r="AX8526" s="419"/>
      <c r="AY8526" s="419"/>
      <c r="AZ8526" s="419"/>
      <c r="BB8526" s="419"/>
      <c r="BC8526" s="419"/>
      <c r="BD8526" s="419"/>
      <c r="BF8526" s="419"/>
      <c r="BG8526" s="419"/>
      <c r="BH8526" s="419"/>
      <c r="BJ8526" s="419"/>
      <c r="BK8526" s="419"/>
      <c r="BL8526" s="419"/>
      <c r="BN8526" s="419"/>
      <c r="BO8526" s="419"/>
      <c r="BP8526" s="419"/>
      <c r="BR8526" s="419"/>
      <c r="BS8526" s="419"/>
      <c r="BT8526" s="419"/>
      <c r="BV8526" s="419"/>
      <c r="BW8526" s="419"/>
      <c r="BX8526" s="397"/>
      <c r="BZ8526" s="449"/>
      <c r="CB8526" s="419"/>
      <c r="CC8526" s="419"/>
      <c r="CD8526" s="419"/>
      <c r="CF8526" s="419"/>
      <c r="CG8526" s="419"/>
      <c r="CH8526" s="419"/>
    </row>
    <row r="8527" spans="3:86" ht="21" thickBot="1">
      <c r="C8527" s="425"/>
      <c r="P8527" s="431"/>
      <c r="R8527" s="419"/>
      <c r="S8527" s="446"/>
      <c r="T8527" s="419"/>
      <c r="V8527" s="196"/>
      <c r="W8527" s="419"/>
      <c r="X8527" s="419"/>
      <c r="Z8527" s="419"/>
      <c r="AA8527" s="419"/>
      <c r="AB8527" s="419"/>
      <c r="AD8527" s="419"/>
      <c r="AE8527" s="419"/>
      <c r="AF8527" s="419"/>
      <c r="AH8527" s="419"/>
      <c r="AI8527" s="419"/>
      <c r="AJ8527" s="419"/>
      <c r="AL8527" s="419"/>
      <c r="AM8527" s="419"/>
      <c r="AN8527" s="403"/>
      <c r="AO8527" s="419"/>
      <c r="AP8527" s="419"/>
      <c r="AQ8527" s="419"/>
      <c r="AR8527" s="419"/>
      <c r="AS8527" s="419"/>
      <c r="AT8527" s="419"/>
      <c r="AU8527" s="419"/>
      <c r="AV8527" s="419"/>
      <c r="AX8527" s="419"/>
      <c r="AY8527" s="419"/>
      <c r="AZ8527" s="419"/>
      <c r="BB8527" s="419"/>
      <c r="BC8527" s="419"/>
      <c r="BD8527" s="419"/>
      <c r="BF8527" s="419"/>
      <c r="BG8527" s="419"/>
      <c r="BH8527" s="419"/>
      <c r="BJ8527" s="419"/>
      <c r="BK8527" s="419"/>
      <c r="BL8527" s="419"/>
      <c r="BN8527" s="419"/>
      <c r="BO8527" s="419"/>
      <c r="BP8527" s="419"/>
      <c r="BR8527" s="419"/>
      <c r="BS8527" s="419"/>
      <c r="BT8527" s="419"/>
      <c r="BV8527" s="419"/>
      <c r="BW8527" s="419"/>
      <c r="BX8527" s="397"/>
      <c r="BZ8527" s="449"/>
      <c r="CB8527" s="419"/>
      <c r="CC8527" s="419"/>
      <c r="CD8527" s="419"/>
      <c r="CF8527" s="419"/>
      <c r="CG8527" s="419"/>
      <c r="CH8527" s="419"/>
    </row>
    <row r="8528" spans="3:86" ht="21" thickBot="1">
      <c r="C8528" s="425"/>
      <c r="P8528" s="431"/>
      <c r="R8528" s="419"/>
      <c r="S8528" s="446"/>
      <c r="T8528" s="419"/>
      <c r="V8528" s="196"/>
      <c r="W8528" s="419"/>
      <c r="X8528" s="419"/>
      <c r="Z8528" s="419"/>
      <c r="AA8528" s="419"/>
      <c r="AB8528" s="419"/>
      <c r="AD8528" s="419"/>
      <c r="AE8528" s="419"/>
      <c r="AF8528" s="419"/>
      <c r="AH8528" s="419"/>
      <c r="AI8528" s="419"/>
      <c r="AJ8528" s="419"/>
      <c r="AL8528" s="419"/>
      <c r="AM8528" s="419"/>
      <c r="AN8528" s="403"/>
      <c r="AO8528" s="419"/>
      <c r="AP8528" s="419"/>
      <c r="AQ8528" s="419"/>
      <c r="AR8528" s="419"/>
      <c r="AS8528" s="419"/>
      <c r="AT8528" s="419"/>
      <c r="AU8528" s="419"/>
      <c r="AV8528" s="419"/>
      <c r="AX8528" s="419"/>
      <c r="AY8528" s="419"/>
      <c r="AZ8528" s="419"/>
      <c r="BB8528" s="419"/>
      <c r="BC8528" s="419"/>
      <c r="BD8528" s="419"/>
      <c r="BF8528" s="419"/>
      <c r="BG8528" s="419"/>
      <c r="BH8528" s="419"/>
      <c r="BJ8528" s="419"/>
      <c r="BK8528" s="419"/>
      <c r="BL8528" s="419"/>
      <c r="BN8528" s="419"/>
      <c r="BO8528" s="419"/>
      <c r="BP8528" s="419"/>
      <c r="BR8528" s="419"/>
      <c r="BS8528" s="419"/>
      <c r="BT8528" s="419"/>
      <c r="BV8528" s="419"/>
      <c r="BW8528" s="419"/>
      <c r="BX8528" s="397"/>
      <c r="BZ8528" s="449"/>
      <c r="CB8528" s="419"/>
      <c r="CC8528" s="419"/>
      <c r="CD8528" s="419"/>
      <c r="CF8528" s="419"/>
      <c r="CG8528" s="419"/>
      <c r="CH8528" s="419"/>
    </row>
    <row r="8529" spans="3:86" ht="21" thickBot="1">
      <c r="C8529" s="425"/>
      <c r="P8529" s="431"/>
      <c r="R8529" s="419"/>
      <c r="S8529" s="446"/>
      <c r="T8529" s="419"/>
      <c r="V8529" s="196"/>
      <c r="W8529" s="419"/>
      <c r="X8529" s="419"/>
      <c r="Z8529" s="419"/>
      <c r="AA8529" s="419"/>
      <c r="AB8529" s="419"/>
      <c r="AD8529" s="419"/>
      <c r="AE8529" s="419"/>
      <c r="AF8529" s="419"/>
      <c r="AH8529" s="419"/>
      <c r="AI8529" s="419"/>
      <c r="AJ8529" s="419"/>
      <c r="AL8529" s="419"/>
      <c r="AM8529" s="419"/>
      <c r="AN8529" s="403"/>
      <c r="AO8529" s="419"/>
      <c r="AP8529" s="419"/>
      <c r="AQ8529" s="419"/>
      <c r="AR8529" s="419"/>
      <c r="AS8529" s="419"/>
      <c r="AT8529" s="419"/>
      <c r="AU8529" s="419"/>
      <c r="AV8529" s="419"/>
      <c r="AX8529" s="419"/>
      <c r="AY8529" s="419"/>
      <c r="AZ8529" s="419"/>
      <c r="BB8529" s="419"/>
      <c r="BC8529" s="419"/>
      <c r="BD8529" s="419"/>
      <c r="BF8529" s="419"/>
      <c r="BG8529" s="419"/>
      <c r="BH8529" s="419"/>
      <c r="BJ8529" s="419"/>
      <c r="BK8529" s="419"/>
      <c r="BL8529" s="419"/>
      <c r="BN8529" s="419"/>
      <c r="BO8529" s="419"/>
      <c r="BP8529" s="419"/>
      <c r="BR8529" s="419"/>
      <c r="BS8529" s="419"/>
      <c r="BT8529" s="419"/>
      <c r="BV8529" s="419"/>
      <c r="BW8529" s="419"/>
      <c r="BX8529" s="397"/>
      <c r="BZ8529" s="449"/>
      <c r="CB8529" s="419"/>
      <c r="CC8529" s="419"/>
      <c r="CD8529" s="419"/>
      <c r="CF8529" s="419"/>
      <c r="CG8529" s="419"/>
      <c r="CH8529" s="419"/>
    </row>
    <row r="8530" spans="3:86" ht="21" thickBot="1">
      <c r="C8530" s="425"/>
      <c r="P8530" s="431"/>
      <c r="R8530" s="419"/>
      <c r="S8530" s="446"/>
      <c r="T8530" s="419"/>
      <c r="V8530" s="196"/>
      <c r="W8530" s="419"/>
      <c r="X8530" s="419"/>
      <c r="Z8530" s="419"/>
      <c r="AA8530" s="419"/>
      <c r="AB8530" s="419"/>
      <c r="AD8530" s="419"/>
      <c r="AE8530" s="419"/>
      <c r="AF8530" s="419"/>
      <c r="AH8530" s="419"/>
      <c r="AI8530" s="419"/>
      <c r="AJ8530" s="419"/>
      <c r="AL8530" s="419"/>
      <c r="AM8530" s="419"/>
      <c r="AN8530" s="403"/>
      <c r="AO8530" s="419"/>
      <c r="AP8530" s="419"/>
      <c r="AQ8530" s="419"/>
      <c r="AR8530" s="419"/>
      <c r="AS8530" s="419"/>
      <c r="AT8530" s="419"/>
      <c r="AU8530" s="419"/>
      <c r="AV8530" s="419"/>
      <c r="AX8530" s="419"/>
      <c r="AY8530" s="419"/>
      <c r="AZ8530" s="419"/>
      <c r="BB8530" s="419"/>
      <c r="BC8530" s="419"/>
      <c r="BD8530" s="419"/>
      <c r="BF8530" s="419"/>
      <c r="BG8530" s="419"/>
      <c r="BH8530" s="419"/>
      <c r="BJ8530" s="419"/>
      <c r="BK8530" s="419"/>
      <c r="BL8530" s="419"/>
      <c r="BN8530" s="419"/>
      <c r="BO8530" s="419"/>
      <c r="BP8530" s="419"/>
      <c r="BR8530" s="419"/>
      <c r="BS8530" s="419"/>
      <c r="BT8530" s="419"/>
      <c r="BV8530" s="419"/>
      <c r="BW8530" s="419"/>
      <c r="BX8530" s="397"/>
      <c r="BZ8530" s="449"/>
      <c r="CB8530" s="419"/>
      <c r="CC8530" s="419"/>
      <c r="CD8530" s="419"/>
      <c r="CF8530" s="419"/>
      <c r="CG8530" s="419"/>
      <c r="CH8530" s="419"/>
    </row>
    <row r="8531" spans="3:86" ht="21" thickBot="1">
      <c r="C8531" s="425"/>
      <c r="P8531" s="431"/>
      <c r="R8531" s="419"/>
      <c r="S8531" s="446"/>
      <c r="T8531" s="419"/>
      <c r="V8531" s="196"/>
      <c r="W8531" s="419"/>
      <c r="X8531" s="419"/>
      <c r="Z8531" s="419"/>
      <c r="AA8531" s="419"/>
      <c r="AB8531" s="419"/>
      <c r="AD8531" s="419"/>
      <c r="AE8531" s="419"/>
      <c r="AF8531" s="419"/>
      <c r="AH8531" s="419"/>
      <c r="AI8531" s="419"/>
      <c r="AJ8531" s="419"/>
      <c r="AL8531" s="419"/>
      <c r="AM8531" s="419"/>
      <c r="AN8531" s="403"/>
      <c r="AO8531" s="419"/>
      <c r="AP8531" s="419"/>
      <c r="AQ8531" s="419"/>
      <c r="AR8531" s="419"/>
      <c r="AS8531" s="419"/>
      <c r="AT8531" s="419"/>
      <c r="AU8531" s="419"/>
      <c r="AV8531" s="419"/>
      <c r="AX8531" s="419"/>
      <c r="AY8531" s="419"/>
      <c r="AZ8531" s="419"/>
      <c r="BB8531" s="419"/>
      <c r="BC8531" s="419"/>
      <c r="BD8531" s="419"/>
      <c r="BF8531" s="419"/>
      <c r="BG8531" s="419"/>
      <c r="BH8531" s="419"/>
      <c r="BJ8531" s="419"/>
      <c r="BK8531" s="419"/>
      <c r="BL8531" s="419"/>
      <c r="BN8531" s="419"/>
      <c r="BO8531" s="419"/>
      <c r="BP8531" s="419"/>
      <c r="BR8531" s="419"/>
      <c r="BS8531" s="419"/>
      <c r="BT8531" s="419"/>
      <c r="BV8531" s="419"/>
      <c r="BW8531" s="419"/>
      <c r="BX8531" s="397"/>
      <c r="BZ8531" s="449"/>
      <c r="CB8531" s="419"/>
      <c r="CC8531" s="419"/>
      <c r="CD8531" s="419"/>
      <c r="CF8531" s="419"/>
      <c r="CG8531" s="419"/>
      <c r="CH8531" s="419"/>
    </row>
    <row r="8532" spans="3:86" ht="21" thickBot="1">
      <c r="C8532" s="425"/>
      <c r="P8532" s="431"/>
      <c r="R8532" s="419"/>
      <c r="S8532" s="446"/>
      <c r="T8532" s="419"/>
      <c r="V8532" s="196"/>
      <c r="W8532" s="419"/>
      <c r="X8532" s="419"/>
      <c r="Z8532" s="419"/>
      <c r="AA8532" s="419"/>
      <c r="AB8532" s="419"/>
      <c r="AD8532" s="419"/>
      <c r="AE8532" s="419"/>
      <c r="AF8532" s="419"/>
      <c r="AH8532" s="419"/>
      <c r="AI8532" s="419"/>
      <c r="AJ8532" s="419"/>
      <c r="AL8532" s="419"/>
      <c r="AM8532" s="419"/>
      <c r="AN8532" s="403"/>
      <c r="AO8532" s="419"/>
      <c r="AP8532" s="419"/>
      <c r="AQ8532" s="419"/>
      <c r="AR8532" s="419"/>
      <c r="AS8532" s="419"/>
      <c r="AT8532" s="419"/>
      <c r="AU8532" s="419"/>
      <c r="AV8532" s="419"/>
      <c r="AX8532" s="419"/>
      <c r="AY8532" s="419"/>
      <c r="AZ8532" s="419"/>
      <c r="BB8532" s="419"/>
      <c r="BC8532" s="419"/>
      <c r="BD8532" s="419"/>
      <c r="BF8532" s="419"/>
      <c r="BG8532" s="419"/>
      <c r="BH8532" s="419"/>
      <c r="BJ8532" s="419"/>
      <c r="BK8532" s="419"/>
      <c r="BL8532" s="419"/>
      <c r="BN8532" s="419"/>
      <c r="BO8532" s="419"/>
      <c r="BP8532" s="419"/>
      <c r="BR8532" s="419"/>
      <c r="BS8532" s="419"/>
      <c r="BT8532" s="419"/>
      <c r="BV8532" s="419"/>
      <c r="BW8532" s="419"/>
      <c r="BX8532" s="397"/>
      <c r="BZ8532" s="449"/>
      <c r="CB8532" s="419"/>
      <c r="CC8532" s="419"/>
      <c r="CD8532" s="419"/>
      <c r="CF8532" s="419"/>
      <c r="CG8532" s="419"/>
      <c r="CH8532" s="419"/>
    </row>
    <row r="8533" spans="3:86" ht="21" thickBot="1">
      <c r="C8533" s="425"/>
      <c r="P8533" s="431"/>
      <c r="R8533" s="419"/>
      <c r="S8533" s="446"/>
      <c r="T8533" s="419"/>
      <c r="V8533" s="196"/>
      <c r="W8533" s="419"/>
      <c r="X8533" s="419"/>
      <c r="Z8533" s="419"/>
      <c r="AA8533" s="419"/>
      <c r="AB8533" s="419"/>
      <c r="AD8533" s="419"/>
      <c r="AE8533" s="419"/>
      <c r="AF8533" s="419"/>
      <c r="AH8533" s="419"/>
      <c r="AI8533" s="419"/>
      <c r="AJ8533" s="419"/>
      <c r="AL8533" s="419"/>
      <c r="AM8533" s="419"/>
      <c r="AN8533" s="403"/>
      <c r="AO8533" s="419"/>
      <c r="AP8533" s="419"/>
      <c r="AQ8533" s="419"/>
      <c r="AR8533" s="419"/>
      <c r="AS8533" s="419"/>
      <c r="AT8533" s="419"/>
      <c r="AU8533" s="419"/>
      <c r="AV8533" s="419"/>
      <c r="AX8533" s="419"/>
      <c r="AY8533" s="419"/>
      <c r="AZ8533" s="419"/>
      <c r="BB8533" s="419"/>
      <c r="BC8533" s="419"/>
      <c r="BD8533" s="419"/>
      <c r="BF8533" s="419"/>
      <c r="BG8533" s="419"/>
      <c r="BH8533" s="419"/>
      <c r="BJ8533" s="419"/>
      <c r="BK8533" s="419"/>
      <c r="BL8533" s="419"/>
      <c r="BN8533" s="419"/>
      <c r="BO8533" s="419"/>
      <c r="BP8533" s="419"/>
      <c r="BR8533" s="419"/>
      <c r="BS8533" s="419"/>
      <c r="BT8533" s="419"/>
      <c r="BV8533" s="419"/>
      <c r="BW8533" s="419"/>
      <c r="BX8533" s="397"/>
      <c r="BZ8533" s="449"/>
      <c r="CB8533" s="419"/>
      <c r="CC8533" s="419"/>
      <c r="CD8533" s="419"/>
      <c r="CF8533" s="419"/>
      <c r="CG8533" s="419"/>
      <c r="CH8533" s="419"/>
    </row>
    <row r="8534" spans="3:86" ht="21" thickBot="1">
      <c r="C8534" s="425"/>
      <c r="P8534" s="431"/>
      <c r="R8534" s="419"/>
      <c r="S8534" s="446"/>
      <c r="T8534" s="419"/>
      <c r="V8534" s="196"/>
      <c r="W8534" s="419"/>
      <c r="X8534" s="419"/>
      <c r="Z8534" s="419"/>
      <c r="AA8534" s="419"/>
      <c r="AB8534" s="419"/>
      <c r="AD8534" s="419"/>
      <c r="AE8534" s="419"/>
      <c r="AF8534" s="419"/>
      <c r="AH8534" s="419"/>
      <c r="AI8534" s="419"/>
      <c r="AJ8534" s="419"/>
      <c r="AL8534" s="419"/>
      <c r="AM8534" s="419"/>
      <c r="AN8534" s="403"/>
      <c r="AO8534" s="419"/>
      <c r="AP8534" s="419"/>
      <c r="AQ8534" s="419"/>
      <c r="AR8534" s="419"/>
      <c r="AS8534" s="419"/>
      <c r="AT8534" s="419"/>
      <c r="AU8534" s="419"/>
      <c r="AV8534" s="419"/>
      <c r="AX8534" s="419"/>
      <c r="AY8534" s="419"/>
      <c r="AZ8534" s="419"/>
      <c r="BB8534" s="419"/>
      <c r="BC8534" s="419"/>
      <c r="BD8534" s="419"/>
      <c r="BF8534" s="419"/>
      <c r="BG8534" s="419"/>
      <c r="BH8534" s="419"/>
      <c r="BJ8534" s="419"/>
      <c r="BK8534" s="419"/>
      <c r="BL8534" s="419"/>
      <c r="BN8534" s="419"/>
      <c r="BO8534" s="419"/>
      <c r="BP8534" s="419"/>
      <c r="BR8534" s="419"/>
      <c r="BS8534" s="419"/>
      <c r="BT8534" s="419"/>
      <c r="BV8534" s="419"/>
      <c r="BW8534" s="419"/>
      <c r="BX8534" s="397"/>
      <c r="BZ8534" s="449"/>
      <c r="CB8534" s="419"/>
      <c r="CC8534" s="419"/>
      <c r="CD8534" s="419"/>
      <c r="CF8534" s="419"/>
      <c r="CG8534" s="419"/>
      <c r="CH8534" s="419"/>
    </row>
    <row r="8535" spans="3:86" ht="21" thickBot="1">
      <c r="C8535" s="425"/>
      <c r="P8535" s="431"/>
      <c r="R8535" s="419"/>
      <c r="S8535" s="446"/>
      <c r="T8535" s="419"/>
      <c r="V8535" s="196"/>
      <c r="W8535" s="419"/>
      <c r="X8535" s="419"/>
      <c r="Z8535" s="419"/>
      <c r="AA8535" s="419"/>
      <c r="AB8535" s="419"/>
      <c r="AD8535" s="419"/>
      <c r="AE8535" s="419"/>
      <c r="AF8535" s="419"/>
      <c r="AH8535" s="419"/>
      <c r="AI8535" s="419"/>
      <c r="AJ8535" s="419"/>
      <c r="AL8535" s="419"/>
      <c r="AM8535" s="419"/>
      <c r="AN8535" s="403"/>
      <c r="AO8535" s="419"/>
      <c r="AP8535" s="419"/>
      <c r="AQ8535" s="419"/>
      <c r="AR8535" s="419"/>
      <c r="AS8535" s="419"/>
      <c r="AT8535" s="419"/>
      <c r="AU8535" s="419"/>
      <c r="AV8535" s="419"/>
      <c r="AX8535" s="419"/>
      <c r="AY8535" s="419"/>
      <c r="AZ8535" s="419"/>
      <c r="BB8535" s="419"/>
      <c r="BC8535" s="419"/>
      <c r="BD8535" s="419"/>
      <c r="BF8535" s="419"/>
      <c r="BG8535" s="419"/>
      <c r="BH8535" s="419"/>
      <c r="BJ8535" s="419"/>
      <c r="BK8535" s="419"/>
      <c r="BL8535" s="419"/>
      <c r="BN8535" s="419"/>
      <c r="BO8535" s="419"/>
      <c r="BP8535" s="419"/>
      <c r="BR8535" s="419"/>
      <c r="BS8535" s="419"/>
      <c r="BT8535" s="419"/>
      <c r="BV8535" s="419"/>
      <c r="BW8535" s="419"/>
      <c r="BX8535" s="397"/>
      <c r="BZ8535" s="449"/>
      <c r="CB8535" s="419"/>
      <c r="CC8535" s="419"/>
      <c r="CD8535" s="419"/>
      <c r="CF8535" s="419"/>
      <c r="CG8535" s="419"/>
      <c r="CH8535" s="419"/>
    </row>
    <row r="8536" spans="3:86" ht="21" thickBot="1">
      <c r="C8536" s="425"/>
      <c r="P8536" s="431"/>
      <c r="R8536" s="419"/>
      <c r="S8536" s="446"/>
      <c r="T8536" s="419"/>
      <c r="V8536" s="196"/>
      <c r="W8536" s="419"/>
      <c r="X8536" s="419"/>
      <c r="Z8536" s="419"/>
      <c r="AA8536" s="419"/>
      <c r="AB8536" s="419"/>
      <c r="AD8536" s="419"/>
      <c r="AE8536" s="419"/>
      <c r="AF8536" s="419"/>
      <c r="AH8536" s="419"/>
      <c r="AI8536" s="419"/>
      <c r="AJ8536" s="419"/>
      <c r="AL8536" s="419"/>
      <c r="AM8536" s="419"/>
      <c r="AN8536" s="403"/>
      <c r="AO8536" s="419"/>
      <c r="AP8536" s="419"/>
      <c r="AQ8536" s="419"/>
      <c r="AR8536" s="419"/>
      <c r="AS8536" s="419"/>
      <c r="AT8536" s="419"/>
      <c r="AU8536" s="419"/>
      <c r="AV8536" s="419"/>
      <c r="AX8536" s="419"/>
      <c r="AY8536" s="419"/>
      <c r="AZ8536" s="419"/>
      <c r="BB8536" s="419"/>
      <c r="BC8536" s="419"/>
      <c r="BD8536" s="419"/>
      <c r="BF8536" s="419"/>
      <c r="BG8536" s="419"/>
      <c r="BH8536" s="419"/>
      <c r="BJ8536" s="419"/>
      <c r="BK8536" s="419"/>
      <c r="BL8536" s="419"/>
      <c r="BN8536" s="419"/>
      <c r="BO8536" s="419"/>
      <c r="BP8536" s="419"/>
      <c r="BR8536" s="419"/>
      <c r="BS8536" s="419"/>
      <c r="BT8536" s="419"/>
      <c r="BV8536" s="419"/>
      <c r="BW8536" s="419"/>
      <c r="BX8536" s="397"/>
      <c r="BZ8536" s="449"/>
      <c r="CB8536" s="419"/>
      <c r="CC8536" s="419"/>
      <c r="CD8536" s="419"/>
      <c r="CF8536" s="419"/>
      <c r="CG8536" s="419"/>
      <c r="CH8536" s="419"/>
    </row>
    <row r="8537" spans="3:86" ht="21" thickBot="1">
      <c r="C8537" s="425"/>
      <c r="P8537" s="431"/>
      <c r="R8537" s="419"/>
      <c r="S8537" s="446"/>
      <c r="T8537" s="419"/>
      <c r="V8537" s="196"/>
      <c r="W8537" s="419"/>
      <c r="X8537" s="419"/>
      <c r="Z8537" s="419"/>
      <c r="AA8537" s="419"/>
      <c r="AB8537" s="419"/>
      <c r="AD8537" s="419"/>
      <c r="AE8537" s="419"/>
      <c r="AF8537" s="419"/>
      <c r="AH8537" s="419"/>
      <c r="AI8537" s="419"/>
      <c r="AJ8537" s="419"/>
      <c r="AL8537" s="419"/>
      <c r="AM8537" s="419"/>
      <c r="AN8537" s="403"/>
      <c r="AO8537" s="419"/>
      <c r="AP8537" s="419"/>
      <c r="AQ8537" s="419"/>
      <c r="AR8537" s="419"/>
      <c r="AS8537" s="419"/>
      <c r="AT8537" s="419"/>
      <c r="AU8537" s="419"/>
      <c r="AV8537" s="419"/>
      <c r="AX8537" s="419"/>
      <c r="AY8537" s="419"/>
      <c r="AZ8537" s="419"/>
      <c r="BB8537" s="419"/>
      <c r="BC8537" s="419"/>
      <c r="BD8537" s="419"/>
      <c r="BF8537" s="419"/>
      <c r="BG8537" s="419"/>
      <c r="BH8537" s="419"/>
      <c r="BJ8537" s="419"/>
      <c r="BK8537" s="419"/>
      <c r="BL8537" s="419"/>
      <c r="BN8537" s="419"/>
      <c r="BO8537" s="419"/>
      <c r="BP8537" s="419"/>
      <c r="BR8537" s="419"/>
      <c r="BS8537" s="419"/>
      <c r="BT8537" s="419"/>
      <c r="BV8537" s="419"/>
      <c r="BW8537" s="419"/>
      <c r="BX8537" s="397"/>
      <c r="BZ8537" s="449"/>
      <c r="CB8537" s="419"/>
      <c r="CC8537" s="419"/>
      <c r="CD8537" s="419"/>
      <c r="CF8537" s="419"/>
      <c r="CG8537" s="419"/>
      <c r="CH8537" s="419"/>
    </row>
    <row r="8538" spans="3:86" ht="21" thickBot="1">
      <c r="C8538" s="425"/>
      <c r="P8538" s="431"/>
      <c r="R8538" s="419"/>
      <c r="S8538" s="446"/>
      <c r="T8538" s="419"/>
      <c r="V8538" s="196"/>
      <c r="W8538" s="419"/>
      <c r="X8538" s="419"/>
      <c r="Z8538" s="419"/>
      <c r="AA8538" s="419"/>
      <c r="AB8538" s="419"/>
      <c r="AD8538" s="419"/>
      <c r="AE8538" s="419"/>
      <c r="AF8538" s="419"/>
      <c r="AH8538" s="419"/>
      <c r="AI8538" s="419"/>
      <c r="AJ8538" s="419"/>
      <c r="AL8538" s="419"/>
      <c r="AM8538" s="419"/>
      <c r="AN8538" s="403"/>
      <c r="AO8538" s="419"/>
      <c r="AP8538" s="419"/>
      <c r="AQ8538" s="419"/>
      <c r="AR8538" s="419"/>
      <c r="AS8538" s="419"/>
      <c r="AT8538" s="419"/>
      <c r="AU8538" s="419"/>
      <c r="AV8538" s="419"/>
      <c r="AX8538" s="419"/>
      <c r="AY8538" s="419"/>
      <c r="AZ8538" s="419"/>
      <c r="BB8538" s="419"/>
      <c r="BC8538" s="419"/>
      <c r="BD8538" s="419"/>
      <c r="BF8538" s="419"/>
      <c r="BG8538" s="419"/>
      <c r="BH8538" s="419"/>
      <c r="BJ8538" s="419"/>
      <c r="BK8538" s="419"/>
      <c r="BL8538" s="419"/>
      <c r="BN8538" s="419"/>
      <c r="BO8538" s="419"/>
      <c r="BP8538" s="419"/>
      <c r="BR8538" s="419"/>
      <c r="BS8538" s="419"/>
      <c r="BT8538" s="419"/>
      <c r="BV8538" s="419"/>
      <c r="BW8538" s="419"/>
      <c r="BX8538" s="397"/>
      <c r="BZ8538" s="449"/>
      <c r="CB8538" s="419"/>
      <c r="CC8538" s="419"/>
      <c r="CD8538" s="419"/>
      <c r="CF8538" s="419"/>
      <c r="CG8538" s="419"/>
      <c r="CH8538" s="419"/>
    </row>
    <row r="8539" spans="3:86" ht="21" thickBot="1">
      <c r="C8539" s="425"/>
      <c r="P8539" s="431"/>
      <c r="R8539" s="419"/>
      <c r="S8539" s="446"/>
      <c r="T8539" s="419"/>
      <c r="V8539" s="196"/>
      <c r="W8539" s="419"/>
      <c r="X8539" s="419"/>
      <c r="Z8539" s="419"/>
      <c r="AA8539" s="419"/>
      <c r="AB8539" s="419"/>
      <c r="AD8539" s="419"/>
      <c r="AE8539" s="419"/>
      <c r="AF8539" s="419"/>
      <c r="AH8539" s="419"/>
      <c r="AI8539" s="419"/>
      <c r="AJ8539" s="419"/>
      <c r="AL8539" s="419"/>
      <c r="AM8539" s="419"/>
      <c r="AN8539" s="403"/>
      <c r="AO8539" s="419"/>
      <c r="AP8539" s="419"/>
      <c r="AQ8539" s="419"/>
      <c r="AR8539" s="419"/>
      <c r="AS8539" s="419"/>
      <c r="AT8539" s="419"/>
      <c r="AU8539" s="419"/>
      <c r="AV8539" s="419"/>
      <c r="AX8539" s="419"/>
      <c r="AY8539" s="419"/>
      <c r="AZ8539" s="419"/>
      <c r="BB8539" s="419"/>
      <c r="BC8539" s="419"/>
      <c r="BD8539" s="419"/>
      <c r="BF8539" s="419"/>
      <c r="BG8539" s="419"/>
      <c r="BH8539" s="419"/>
      <c r="BJ8539" s="419"/>
      <c r="BK8539" s="419"/>
      <c r="BL8539" s="419"/>
      <c r="BN8539" s="419"/>
      <c r="BO8539" s="419"/>
      <c r="BP8539" s="419"/>
      <c r="BR8539" s="419"/>
      <c r="BS8539" s="419"/>
      <c r="BT8539" s="419"/>
      <c r="BV8539" s="419"/>
      <c r="BW8539" s="419"/>
      <c r="BX8539" s="397"/>
      <c r="BZ8539" s="449"/>
      <c r="CB8539" s="419"/>
      <c r="CC8539" s="419"/>
      <c r="CD8539" s="419"/>
      <c r="CF8539" s="419"/>
      <c r="CG8539" s="419"/>
      <c r="CH8539" s="419"/>
    </row>
    <row r="8540" spans="3:86" ht="21" thickBot="1">
      <c r="C8540" s="425"/>
      <c r="P8540" s="431"/>
      <c r="R8540" s="419"/>
      <c r="S8540" s="446"/>
      <c r="T8540" s="419"/>
      <c r="V8540" s="196"/>
      <c r="W8540" s="419"/>
      <c r="X8540" s="419"/>
      <c r="Z8540" s="419"/>
      <c r="AA8540" s="419"/>
      <c r="AB8540" s="419"/>
      <c r="AD8540" s="419"/>
      <c r="AE8540" s="419"/>
      <c r="AF8540" s="419"/>
      <c r="AH8540" s="419"/>
      <c r="AI8540" s="419"/>
      <c r="AJ8540" s="419"/>
      <c r="AL8540" s="419"/>
      <c r="AM8540" s="419"/>
      <c r="AN8540" s="403"/>
      <c r="AO8540" s="419"/>
      <c r="AP8540" s="419"/>
      <c r="AQ8540" s="419"/>
      <c r="AR8540" s="419"/>
      <c r="AS8540" s="419"/>
      <c r="AT8540" s="419"/>
      <c r="AU8540" s="419"/>
      <c r="AV8540" s="419"/>
      <c r="AX8540" s="419"/>
      <c r="AY8540" s="419"/>
      <c r="AZ8540" s="419"/>
      <c r="BB8540" s="419"/>
      <c r="BC8540" s="419"/>
      <c r="BD8540" s="419"/>
      <c r="BF8540" s="419"/>
      <c r="BG8540" s="419"/>
      <c r="BH8540" s="419"/>
      <c r="BJ8540" s="419"/>
      <c r="BK8540" s="419"/>
      <c r="BL8540" s="419"/>
      <c r="BN8540" s="419"/>
      <c r="BO8540" s="419"/>
      <c r="BP8540" s="419"/>
      <c r="BR8540" s="419"/>
      <c r="BS8540" s="419"/>
      <c r="BT8540" s="419"/>
      <c r="BV8540" s="419"/>
      <c r="BW8540" s="419"/>
      <c r="BX8540" s="397"/>
      <c r="BZ8540" s="449"/>
      <c r="CB8540" s="419"/>
      <c r="CC8540" s="419"/>
      <c r="CD8540" s="419"/>
      <c r="CF8540" s="419"/>
      <c r="CG8540" s="419"/>
      <c r="CH8540" s="419"/>
    </row>
    <row r="8541" spans="3:86" ht="21" thickBot="1">
      <c r="C8541" s="425"/>
      <c r="P8541" s="431"/>
      <c r="R8541" s="419"/>
      <c r="S8541" s="446"/>
      <c r="T8541" s="419"/>
      <c r="V8541" s="196"/>
      <c r="W8541" s="419"/>
      <c r="X8541" s="419"/>
      <c r="Z8541" s="419"/>
      <c r="AA8541" s="419"/>
      <c r="AB8541" s="419"/>
      <c r="AD8541" s="419"/>
      <c r="AE8541" s="419"/>
      <c r="AF8541" s="419"/>
      <c r="AH8541" s="419"/>
      <c r="AI8541" s="419"/>
      <c r="AJ8541" s="419"/>
      <c r="AL8541" s="419"/>
      <c r="AM8541" s="419"/>
      <c r="AN8541" s="403"/>
      <c r="AO8541" s="419"/>
      <c r="AP8541" s="419"/>
      <c r="AQ8541" s="419"/>
      <c r="AR8541" s="419"/>
      <c r="AS8541" s="419"/>
      <c r="AT8541" s="419"/>
      <c r="AU8541" s="419"/>
      <c r="AV8541" s="419"/>
      <c r="AX8541" s="419"/>
      <c r="AY8541" s="419"/>
      <c r="AZ8541" s="419"/>
      <c r="BB8541" s="419"/>
      <c r="BC8541" s="419"/>
      <c r="BD8541" s="419"/>
      <c r="BF8541" s="419"/>
      <c r="BG8541" s="419"/>
      <c r="BH8541" s="419"/>
      <c r="BJ8541" s="419"/>
      <c r="BK8541" s="419"/>
      <c r="BL8541" s="419"/>
      <c r="BN8541" s="419"/>
      <c r="BO8541" s="419"/>
      <c r="BP8541" s="419"/>
      <c r="BR8541" s="419"/>
      <c r="BS8541" s="419"/>
      <c r="BT8541" s="419"/>
      <c r="BV8541" s="419"/>
      <c r="BW8541" s="419"/>
      <c r="BX8541" s="397"/>
      <c r="BZ8541" s="449"/>
      <c r="CB8541" s="419"/>
      <c r="CC8541" s="419"/>
      <c r="CD8541" s="419"/>
      <c r="CF8541" s="419"/>
      <c r="CG8541" s="419"/>
      <c r="CH8541" s="419"/>
    </row>
    <row r="8542" spans="3:86" ht="21" thickBot="1">
      <c r="C8542" s="425"/>
      <c r="P8542" s="431"/>
      <c r="R8542" s="419"/>
      <c r="S8542" s="446"/>
      <c r="T8542" s="419"/>
      <c r="V8542" s="196"/>
      <c r="W8542" s="419"/>
      <c r="X8542" s="419"/>
      <c r="Z8542" s="419"/>
      <c r="AA8542" s="419"/>
      <c r="AB8542" s="419"/>
      <c r="AD8542" s="419"/>
      <c r="AE8542" s="419"/>
      <c r="AF8542" s="419"/>
      <c r="AH8542" s="419"/>
      <c r="AI8542" s="419"/>
      <c r="AJ8542" s="419"/>
      <c r="AL8542" s="419"/>
      <c r="AM8542" s="419"/>
      <c r="AN8542" s="403"/>
      <c r="AO8542" s="419"/>
      <c r="AP8542" s="419"/>
      <c r="AQ8542" s="419"/>
      <c r="AR8542" s="419"/>
      <c r="AS8542" s="419"/>
      <c r="AT8542" s="419"/>
      <c r="AU8542" s="419"/>
      <c r="AV8542" s="419"/>
      <c r="AX8542" s="419"/>
      <c r="AY8542" s="419"/>
      <c r="AZ8542" s="419"/>
      <c r="BB8542" s="419"/>
      <c r="BC8542" s="419"/>
      <c r="BD8542" s="419"/>
      <c r="BF8542" s="419"/>
      <c r="BG8542" s="419"/>
      <c r="BH8542" s="419"/>
      <c r="BJ8542" s="419"/>
      <c r="BK8542" s="419"/>
      <c r="BL8542" s="419"/>
      <c r="BN8542" s="419"/>
      <c r="BO8542" s="419"/>
      <c r="BP8542" s="419"/>
      <c r="BR8542" s="419"/>
      <c r="BS8542" s="419"/>
      <c r="BT8542" s="419"/>
      <c r="BV8542" s="419"/>
      <c r="BW8542" s="419"/>
      <c r="BX8542" s="397"/>
      <c r="BZ8542" s="449"/>
      <c r="CB8542" s="419"/>
      <c r="CC8542" s="419"/>
      <c r="CD8542" s="419"/>
      <c r="CF8542" s="419"/>
      <c r="CG8542" s="419"/>
      <c r="CH8542" s="419"/>
    </row>
    <row r="8543" spans="3:86" ht="21" thickBot="1">
      <c r="C8543" s="425"/>
      <c r="P8543" s="431"/>
      <c r="R8543" s="419"/>
      <c r="S8543" s="446"/>
      <c r="T8543" s="419"/>
      <c r="V8543" s="196"/>
      <c r="W8543" s="419"/>
      <c r="X8543" s="419"/>
      <c r="Z8543" s="419"/>
      <c r="AA8543" s="419"/>
      <c r="AB8543" s="419"/>
      <c r="AD8543" s="419"/>
      <c r="AE8543" s="419"/>
      <c r="AF8543" s="419"/>
      <c r="AH8543" s="419"/>
      <c r="AI8543" s="419"/>
      <c r="AJ8543" s="419"/>
      <c r="AL8543" s="419"/>
      <c r="AM8543" s="419"/>
      <c r="AN8543" s="403"/>
      <c r="AO8543" s="419"/>
      <c r="AP8543" s="419"/>
      <c r="AQ8543" s="419"/>
      <c r="AR8543" s="419"/>
      <c r="AS8543" s="419"/>
      <c r="AT8543" s="419"/>
      <c r="AU8543" s="419"/>
      <c r="AV8543" s="419"/>
      <c r="AX8543" s="419"/>
      <c r="AY8543" s="419"/>
      <c r="AZ8543" s="419"/>
      <c r="BB8543" s="419"/>
      <c r="BC8543" s="419"/>
      <c r="BD8543" s="419"/>
      <c r="BF8543" s="419"/>
      <c r="BG8543" s="419"/>
      <c r="BH8543" s="419"/>
      <c r="BJ8543" s="419"/>
      <c r="BK8543" s="419"/>
      <c r="BL8543" s="419"/>
      <c r="BN8543" s="419"/>
      <c r="BO8543" s="419"/>
      <c r="BP8543" s="419"/>
      <c r="BR8543" s="419"/>
      <c r="BS8543" s="419"/>
      <c r="BT8543" s="419"/>
      <c r="BV8543" s="419"/>
      <c r="BW8543" s="419"/>
      <c r="BX8543" s="397"/>
      <c r="BZ8543" s="449"/>
      <c r="CB8543" s="419"/>
      <c r="CC8543" s="419"/>
      <c r="CD8543" s="419"/>
      <c r="CF8543" s="419"/>
      <c r="CG8543" s="419"/>
      <c r="CH8543" s="419"/>
    </row>
    <row r="8544" spans="3:86" ht="21" thickBot="1">
      <c r="C8544" s="425"/>
      <c r="P8544" s="431"/>
      <c r="R8544" s="419"/>
      <c r="S8544" s="446"/>
      <c r="T8544" s="419"/>
      <c r="V8544" s="196"/>
      <c r="W8544" s="419"/>
      <c r="X8544" s="419"/>
      <c r="Z8544" s="419"/>
      <c r="AA8544" s="419"/>
      <c r="AB8544" s="419"/>
      <c r="AD8544" s="419"/>
      <c r="AE8544" s="419"/>
      <c r="AF8544" s="419"/>
      <c r="AH8544" s="419"/>
      <c r="AI8544" s="419"/>
      <c r="AJ8544" s="419"/>
      <c r="AL8544" s="419"/>
      <c r="AM8544" s="419"/>
      <c r="AN8544" s="403"/>
      <c r="AO8544" s="419"/>
      <c r="AP8544" s="419"/>
      <c r="AQ8544" s="419"/>
      <c r="AR8544" s="419"/>
      <c r="AS8544" s="419"/>
      <c r="AT8544" s="419"/>
      <c r="AU8544" s="419"/>
      <c r="AV8544" s="419"/>
      <c r="AX8544" s="419"/>
      <c r="AY8544" s="419"/>
      <c r="AZ8544" s="419"/>
      <c r="BB8544" s="419"/>
      <c r="BC8544" s="419"/>
      <c r="BD8544" s="419"/>
      <c r="BF8544" s="419"/>
      <c r="BG8544" s="419"/>
      <c r="BH8544" s="419"/>
      <c r="BJ8544" s="419"/>
      <c r="BK8544" s="419"/>
      <c r="BL8544" s="419"/>
      <c r="BN8544" s="419"/>
      <c r="BO8544" s="419"/>
      <c r="BP8544" s="419"/>
      <c r="BR8544" s="419"/>
      <c r="BS8544" s="419"/>
      <c r="BT8544" s="419"/>
      <c r="BV8544" s="419"/>
      <c r="BW8544" s="419"/>
      <c r="BX8544" s="397"/>
      <c r="BZ8544" s="449"/>
      <c r="CB8544" s="419"/>
      <c r="CC8544" s="419"/>
      <c r="CD8544" s="419"/>
      <c r="CF8544" s="419"/>
      <c r="CG8544" s="419"/>
      <c r="CH8544" s="419"/>
    </row>
    <row r="8545" spans="3:86" ht="21" thickBot="1">
      <c r="C8545" s="425"/>
      <c r="P8545" s="431"/>
      <c r="R8545" s="419"/>
      <c r="S8545" s="446"/>
      <c r="T8545" s="419"/>
      <c r="V8545" s="196"/>
      <c r="W8545" s="419"/>
      <c r="X8545" s="419"/>
      <c r="Z8545" s="419"/>
      <c r="AA8545" s="419"/>
      <c r="AB8545" s="419"/>
      <c r="AD8545" s="419"/>
      <c r="AE8545" s="419"/>
      <c r="AF8545" s="419"/>
      <c r="AH8545" s="419"/>
      <c r="AI8545" s="419"/>
      <c r="AJ8545" s="419"/>
      <c r="AL8545" s="419"/>
      <c r="AM8545" s="419"/>
      <c r="AN8545" s="403"/>
      <c r="AO8545" s="419"/>
      <c r="AP8545" s="419"/>
      <c r="AQ8545" s="419"/>
      <c r="AR8545" s="419"/>
      <c r="AS8545" s="419"/>
      <c r="AT8545" s="419"/>
      <c r="AU8545" s="419"/>
      <c r="AV8545" s="419"/>
      <c r="AX8545" s="419"/>
      <c r="AY8545" s="419"/>
      <c r="AZ8545" s="419"/>
      <c r="BB8545" s="419"/>
      <c r="BC8545" s="419"/>
      <c r="BD8545" s="419"/>
      <c r="BF8545" s="419"/>
      <c r="BG8545" s="419"/>
      <c r="BH8545" s="419"/>
      <c r="BJ8545" s="419"/>
      <c r="BK8545" s="419"/>
      <c r="BL8545" s="419"/>
      <c r="BN8545" s="419"/>
      <c r="BO8545" s="419"/>
      <c r="BP8545" s="419"/>
      <c r="BR8545" s="419"/>
      <c r="BS8545" s="419"/>
      <c r="BT8545" s="419"/>
      <c r="BV8545" s="419"/>
      <c r="BW8545" s="419"/>
      <c r="BX8545" s="397"/>
      <c r="BZ8545" s="449"/>
      <c r="CB8545" s="419"/>
      <c r="CC8545" s="419"/>
      <c r="CD8545" s="419"/>
      <c r="CF8545" s="419"/>
      <c r="CG8545" s="419"/>
      <c r="CH8545" s="419"/>
    </row>
    <row r="8546" spans="3:86" ht="21" thickBot="1">
      <c r="C8546" s="425"/>
      <c r="P8546" s="431"/>
      <c r="R8546" s="419"/>
      <c r="S8546" s="446"/>
      <c r="T8546" s="419"/>
      <c r="V8546" s="196"/>
      <c r="W8546" s="419"/>
      <c r="X8546" s="419"/>
      <c r="Z8546" s="419"/>
      <c r="AA8546" s="419"/>
      <c r="AB8546" s="419"/>
      <c r="AD8546" s="419"/>
      <c r="AE8546" s="419"/>
      <c r="AF8546" s="419"/>
      <c r="AH8546" s="419"/>
      <c r="AI8546" s="419"/>
      <c r="AJ8546" s="419"/>
      <c r="AL8546" s="419"/>
      <c r="AM8546" s="419"/>
      <c r="AN8546" s="403"/>
      <c r="AO8546" s="419"/>
      <c r="AP8546" s="419"/>
      <c r="AQ8546" s="419"/>
      <c r="AR8546" s="419"/>
      <c r="AS8546" s="419"/>
      <c r="AT8546" s="419"/>
      <c r="AU8546" s="419"/>
      <c r="AV8546" s="419"/>
      <c r="AX8546" s="419"/>
      <c r="AY8546" s="419"/>
      <c r="AZ8546" s="419"/>
      <c r="BB8546" s="419"/>
      <c r="BC8546" s="419"/>
      <c r="BD8546" s="419"/>
      <c r="BF8546" s="419"/>
      <c r="BG8546" s="419"/>
      <c r="BH8546" s="419"/>
      <c r="BJ8546" s="419"/>
      <c r="BK8546" s="419"/>
      <c r="BL8546" s="419"/>
      <c r="BN8546" s="419"/>
      <c r="BO8546" s="419"/>
      <c r="BP8546" s="419"/>
      <c r="BR8546" s="419"/>
      <c r="BS8546" s="419"/>
      <c r="BT8546" s="419"/>
      <c r="BV8546" s="419"/>
      <c r="BW8546" s="419"/>
      <c r="BX8546" s="397"/>
      <c r="BZ8546" s="449"/>
      <c r="CB8546" s="419"/>
      <c r="CC8546" s="419"/>
      <c r="CD8546" s="419"/>
      <c r="CF8546" s="419"/>
      <c r="CG8546" s="419"/>
      <c r="CH8546" s="419"/>
    </row>
    <row r="8547" spans="3:86" ht="21" thickBot="1">
      <c r="C8547" s="425"/>
      <c r="P8547" s="431"/>
      <c r="R8547" s="419"/>
      <c r="S8547" s="446"/>
      <c r="T8547" s="419"/>
      <c r="V8547" s="196"/>
      <c r="W8547" s="419"/>
      <c r="X8547" s="419"/>
      <c r="Z8547" s="419"/>
      <c r="AA8547" s="419"/>
      <c r="AB8547" s="419"/>
      <c r="AD8547" s="419"/>
      <c r="AE8547" s="419"/>
      <c r="AF8547" s="419"/>
      <c r="AH8547" s="419"/>
      <c r="AI8547" s="419"/>
      <c r="AJ8547" s="419"/>
      <c r="AL8547" s="419"/>
      <c r="AM8547" s="419"/>
      <c r="AN8547" s="403"/>
      <c r="AO8547" s="419"/>
      <c r="AP8547" s="419"/>
      <c r="AQ8547" s="419"/>
      <c r="AR8547" s="419"/>
      <c r="AS8547" s="419"/>
      <c r="AT8547" s="419"/>
      <c r="AU8547" s="419"/>
      <c r="AV8547" s="419"/>
      <c r="AX8547" s="419"/>
      <c r="AY8547" s="419"/>
      <c r="AZ8547" s="419"/>
      <c r="BB8547" s="419"/>
      <c r="BC8547" s="419"/>
      <c r="BD8547" s="419"/>
      <c r="BF8547" s="419"/>
      <c r="BG8547" s="419"/>
      <c r="BH8547" s="419"/>
      <c r="BJ8547" s="419"/>
      <c r="BK8547" s="419"/>
      <c r="BL8547" s="419"/>
      <c r="BN8547" s="419"/>
      <c r="BO8547" s="419"/>
      <c r="BP8547" s="419"/>
      <c r="BR8547" s="419"/>
      <c r="BS8547" s="419"/>
      <c r="BT8547" s="419"/>
      <c r="BV8547" s="419"/>
      <c r="BW8547" s="419"/>
      <c r="BX8547" s="397"/>
      <c r="BZ8547" s="449"/>
      <c r="CB8547" s="419"/>
      <c r="CC8547" s="419"/>
      <c r="CD8547" s="419"/>
      <c r="CF8547" s="419"/>
      <c r="CG8547" s="419"/>
      <c r="CH8547" s="419"/>
    </row>
    <row r="8548" spans="3:86" ht="21" thickBot="1">
      <c r="C8548" s="425"/>
      <c r="P8548" s="431"/>
      <c r="R8548" s="419"/>
      <c r="S8548" s="446"/>
      <c r="T8548" s="419"/>
      <c r="V8548" s="196"/>
      <c r="W8548" s="419"/>
      <c r="X8548" s="419"/>
      <c r="Z8548" s="419"/>
      <c r="AA8548" s="419"/>
      <c r="AB8548" s="419"/>
      <c r="AD8548" s="419"/>
      <c r="AE8548" s="419"/>
      <c r="AF8548" s="419"/>
      <c r="AH8548" s="419"/>
      <c r="AI8548" s="419"/>
      <c r="AJ8548" s="419"/>
      <c r="AL8548" s="419"/>
      <c r="AM8548" s="419"/>
      <c r="AN8548" s="403"/>
      <c r="AO8548" s="419"/>
      <c r="AP8548" s="419"/>
      <c r="AQ8548" s="419"/>
      <c r="AR8548" s="419"/>
      <c r="AS8548" s="419"/>
      <c r="AT8548" s="419"/>
      <c r="AU8548" s="419"/>
      <c r="AV8548" s="419"/>
      <c r="AX8548" s="419"/>
      <c r="AY8548" s="419"/>
      <c r="AZ8548" s="419"/>
      <c r="BB8548" s="419"/>
      <c r="BC8548" s="419"/>
      <c r="BD8548" s="419"/>
      <c r="BF8548" s="419"/>
      <c r="BG8548" s="419"/>
      <c r="BH8548" s="419"/>
      <c r="BJ8548" s="419"/>
      <c r="BK8548" s="419"/>
      <c r="BL8548" s="419"/>
      <c r="BN8548" s="419"/>
      <c r="BO8548" s="419"/>
      <c r="BP8548" s="419"/>
      <c r="BR8548" s="419"/>
      <c r="BS8548" s="419"/>
      <c r="BT8548" s="419"/>
      <c r="BV8548" s="419"/>
      <c r="BW8548" s="419"/>
      <c r="BX8548" s="397"/>
      <c r="BZ8548" s="449"/>
      <c r="CB8548" s="419"/>
      <c r="CC8548" s="419"/>
      <c r="CD8548" s="419"/>
      <c r="CF8548" s="419"/>
      <c r="CG8548" s="419"/>
      <c r="CH8548" s="419"/>
    </row>
    <row r="8549" spans="3:86" ht="21" thickBot="1">
      <c r="C8549" s="425"/>
      <c r="P8549" s="431"/>
      <c r="R8549" s="419"/>
      <c r="S8549" s="446"/>
      <c r="T8549" s="419"/>
      <c r="V8549" s="196"/>
      <c r="W8549" s="419"/>
      <c r="X8549" s="419"/>
      <c r="Z8549" s="419"/>
      <c r="AA8549" s="419"/>
      <c r="AB8549" s="419"/>
      <c r="AD8549" s="419"/>
      <c r="AE8549" s="419"/>
      <c r="AF8549" s="419"/>
      <c r="AH8549" s="419"/>
      <c r="AI8549" s="419"/>
      <c r="AJ8549" s="419"/>
      <c r="AL8549" s="419"/>
      <c r="AM8549" s="419"/>
      <c r="AN8549" s="403"/>
      <c r="AO8549" s="419"/>
      <c r="AP8549" s="419"/>
      <c r="AQ8549" s="419"/>
      <c r="AR8549" s="419"/>
      <c r="AS8549" s="419"/>
      <c r="AT8549" s="419"/>
      <c r="AU8549" s="419"/>
      <c r="AV8549" s="419"/>
      <c r="AX8549" s="419"/>
      <c r="AY8549" s="419"/>
      <c r="AZ8549" s="419"/>
      <c r="BB8549" s="419"/>
      <c r="BC8549" s="419"/>
      <c r="BD8549" s="419"/>
      <c r="BF8549" s="419"/>
      <c r="BG8549" s="419"/>
      <c r="BH8549" s="419"/>
      <c r="BJ8549" s="419"/>
      <c r="BK8549" s="419"/>
      <c r="BL8549" s="419"/>
      <c r="BN8549" s="419"/>
      <c r="BO8549" s="419"/>
      <c r="BP8549" s="419"/>
      <c r="BR8549" s="419"/>
      <c r="BS8549" s="419"/>
      <c r="BT8549" s="419"/>
      <c r="BV8549" s="419"/>
      <c r="BW8549" s="419"/>
      <c r="BX8549" s="397"/>
      <c r="BZ8549" s="449"/>
      <c r="CB8549" s="419"/>
      <c r="CC8549" s="419"/>
      <c r="CD8549" s="419"/>
      <c r="CF8549" s="419"/>
      <c r="CG8549" s="419"/>
      <c r="CH8549" s="419"/>
    </row>
    <row r="8550" spans="3:86" ht="21" thickBot="1">
      <c r="C8550" s="425"/>
      <c r="P8550" s="431"/>
      <c r="R8550" s="419"/>
      <c r="S8550" s="446"/>
      <c r="T8550" s="419"/>
      <c r="V8550" s="196"/>
      <c r="W8550" s="419"/>
      <c r="X8550" s="419"/>
      <c r="Z8550" s="419"/>
      <c r="AA8550" s="419"/>
      <c r="AB8550" s="419"/>
      <c r="AD8550" s="419"/>
      <c r="AE8550" s="419"/>
      <c r="AF8550" s="419"/>
      <c r="AH8550" s="419"/>
      <c r="AI8550" s="419"/>
      <c r="AJ8550" s="419"/>
      <c r="AL8550" s="419"/>
      <c r="AM8550" s="419"/>
      <c r="AN8550" s="403"/>
      <c r="AO8550" s="419"/>
      <c r="AP8550" s="419"/>
      <c r="AQ8550" s="419"/>
      <c r="AR8550" s="419"/>
      <c r="AS8550" s="419"/>
      <c r="AT8550" s="419"/>
      <c r="AU8550" s="419"/>
      <c r="AV8550" s="419"/>
      <c r="AX8550" s="419"/>
      <c r="AY8550" s="419"/>
      <c r="AZ8550" s="419"/>
      <c r="BB8550" s="419"/>
      <c r="BC8550" s="419"/>
      <c r="BD8550" s="419"/>
      <c r="BF8550" s="419"/>
      <c r="BG8550" s="419"/>
      <c r="BH8550" s="419"/>
      <c r="BJ8550" s="419"/>
      <c r="BK8550" s="419"/>
      <c r="BL8550" s="419"/>
      <c r="BN8550" s="419"/>
      <c r="BO8550" s="419"/>
      <c r="BP8550" s="419"/>
      <c r="BR8550" s="419"/>
      <c r="BS8550" s="419"/>
      <c r="BT8550" s="419"/>
      <c r="BV8550" s="419"/>
      <c r="BW8550" s="419"/>
      <c r="BX8550" s="397"/>
      <c r="BZ8550" s="449"/>
      <c r="CB8550" s="419"/>
      <c r="CC8550" s="419"/>
      <c r="CD8550" s="419"/>
      <c r="CF8550" s="419"/>
      <c r="CG8550" s="419"/>
      <c r="CH8550" s="419"/>
    </row>
    <row r="8551" spans="3:86" ht="21" thickBot="1">
      <c r="C8551" s="425"/>
      <c r="P8551" s="431"/>
      <c r="R8551" s="419"/>
      <c r="S8551" s="446"/>
      <c r="T8551" s="419"/>
      <c r="V8551" s="196"/>
      <c r="W8551" s="419"/>
      <c r="X8551" s="419"/>
      <c r="Z8551" s="419"/>
      <c r="AA8551" s="419"/>
      <c r="AB8551" s="419"/>
      <c r="AD8551" s="419"/>
      <c r="AE8551" s="419"/>
      <c r="AF8551" s="419"/>
      <c r="AH8551" s="419"/>
      <c r="AI8551" s="419"/>
      <c r="AJ8551" s="419"/>
      <c r="AL8551" s="419"/>
      <c r="AM8551" s="419"/>
      <c r="AN8551" s="403"/>
      <c r="AO8551" s="419"/>
      <c r="AP8551" s="419"/>
      <c r="AQ8551" s="419"/>
      <c r="AR8551" s="419"/>
      <c r="AS8551" s="419"/>
      <c r="AT8551" s="419"/>
      <c r="AU8551" s="419"/>
      <c r="AV8551" s="419"/>
      <c r="AX8551" s="419"/>
      <c r="AY8551" s="419"/>
      <c r="AZ8551" s="419"/>
      <c r="BB8551" s="419"/>
      <c r="BC8551" s="419"/>
      <c r="BD8551" s="419"/>
      <c r="BF8551" s="419"/>
      <c r="BG8551" s="419"/>
      <c r="BH8551" s="419"/>
      <c r="BJ8551" s="419"/>
      <c r="BK8551" s="419"/>
      <c r="BL8551" s="419"/>
      <c r="BN8551" s="419"/>
      <c r="BO8551" s="419"/>
      <c r="BP8551" s="419"/>
      <c r="BR8551" s="419"/>
      <c r="BS8551" s="419"/>
      <c r="BT8551" s="419"/>
      <c r="BV8551" s="419"/>
      <c r="BW8551" s="419"/>
      <c r="BX8551" s="397"/>
      <c r="BZ8551" s="449"/>
      <c r="CB8551" s="419"/>
      <c r="CC8551" s="419"/>
      <c r="CD8551" s="419"/>
      <c r="CF8551" s="419"/>
      <c r="CG8551" s="419"/>
      <c r="CH8551" s="419"/>
    </row>
    <row r="8552" spans="3:86" ht="21" thickBot="1">
      <c r="C8552" s="425"/>
      <c r="P8552" s="431"/>
      <c r="R8552" s="419"/>
      <c r="S8552" s="446"/>
      <c r="T8552" s="419"/>
      <c r="V8552" s="196"/>
      <c r="W8552" s="419"/>
      <c r="X8552" s="419"/>
      <c r="Z8552" s="419"/>
      <c r="AA8552" s="419"/>
      <c r="AB8552" s="419"/>
      <c r="AD8552" s="419"/>
      <c r="AE8552" s="419"/>
      <c r="AF8552" s="419"/>
      <c r="AH8552" s="419"/>
      <c r="AI8552" s="419"/>
      <c r="AJ8552" s="419"/>
      <c r="AL8552" s="419"/>
      <c r="AM8552" s="419"/>
      <c r="AN8552" s="403"/>
      <c r="AO8552" s="419"/>
      <c r="AP8552" s="419"/>
      <c r="AQ8552" s="419"/>
      <c r="AR8552" s="419"/>
      <c r="AS8552" s="419"/>
      <c r="AT8552" s="419"/>
      <c r="AU8552" s="419"/>
      <c r="AV8552" s="419"/>
      <c r="AX8552" s="419"/>
      <c r="AY8552" s="419"/>
      <c r="AZ8552" s="419"/>
      <c r="BB8552" s="419"/>
      <c r="BC8552" s="419"/>
      <c r="BD8552" s="419"/>
      <c r="BF8552" s="419"/>
      <c r="BG8552" s="419"/>
      <c r="BH8552" s="419"/>
      <c r="BJ8552" s="419"/>
      <c r="BK8552" s="419"/>
      <c r="BL8552" s="419"/>
      <c r="BN8552" s="419"/>
      <c r="BO8552" s="419"/>
      <c r="BP8552" s="419"/>
      <c r="BR8552" s="419"/>
      <c r="BS8552" s="419"/>
      <c r="BT8552" s="419"/>
      <c r="BV8552" s="419"/>
      <c r="BW8552" s="419"/>
      <c r="BX8552" s="397"/>
      <c r="BZ8552" s="449"/>
      <c r="CB8552" s="419"/>
      <c r="CC8552" s="419"/>
      <c r="CD8552" s="419"/>
      <c r="CF8552" s="419"/>
      <c r="CG8552" s="419"/>
      <c r="CH8552" s="419"/>
    </row>
    <row r="8553" spans="3:86" ht="21" thickBot="1">
      <c r="C8553" s="425"/>
      <c r="P8553" s="431"/>
      <c r="R8553" s="419"/>
      <c r="S8553" s="446"/>
      <c r="T8553" s="419"/>
      <c r="V8553" s="196"/>
      <c r="W8553" s="419"/>
      <c r="X8553" s="419"/>
      <c r="Z8553" s="419"/>
      <c r="AA8553" s="419"/>
      <c r="AB8553" s="419"/>
      <c r="AD8553" s="419"/>
      <c r="AE8553" s="419"/>
      <c r="AF8553" s="419"/>
      <c r="AH8553" s="419"/>
      <c r="AI8553" s="419"/>
      <c r="AJ8553" s="419"/>
      <c r="AL8553" s="419"/>
      <c r="AM8553" s="419"/>
      <c r="AN8553" s="403"/>
      <c r="AO8553" s="419"/>
      <c r="AP8553" s="419"/>
      <c r="AQ8553" s="419"/>
      <c r="AR8553" s="419"/>
      <c r="AS8553" s="419"/>
      <c r="AT8553" s="419"/>
      <c r="AU8553" s="419"/>
      <c r="AV8553" s="419"/>
      <c r="AX8553" s="419"/>
      <c r="AY8553" s="419"/>
      <c r="AZ8553" s="419"/>
      <c r="BB8553" s="419"/>
      <c r="BC8553" s="419"/>
      <c r="BD8553" s="419"/>
      <c r="BF8553" s="419"/>
      <c r="BG8553" s="419"/>
      <c r="BH8553" s="419"/>
      <c r="BJ8553" s="419"/>
      <c r="BK8553" s="419"/>
      <c r="BL8553" s="419"/>
      <c r="BN8553" s="419"/>
      <c r="BO8553" s="419"/>
      <c r="BP8553" s="419"/>
      <c r="BR8553" s="419"/>
      <c r="BS8553" s="419"/>
      <c r="BT8553" s="419"/>
      <c r="BV8553" s="419"/>
      <c r="BW8553" s="419"/>
      <c r="BX8553" s="397"/>
      <c r="BZ8553" s="449"/>
      <c r="CB8553" s="419"/>
      <c r="CC8553" s="419"/>
      <c r="CD8553" s="419"/>
      <c r="CF8553" s="419"/>
      <c r="CG8553" s="419"/>
      <c r="CH8553" s="419"/>
    </row>
    <row r="8554" spans="3:86" ht="21" thickBot="1">
      <c r="C8554" s="425"/>
      <c r="P8554" s="431"/>
      <c r="R8554" s="419"/>
      <c r="S8554" s="446"/>
      <c r="T8554" s="419"/>
      <c r="V8554" s="196"/>
      <c r="W8554" s="419"/>
      <c r="X8554" s="419"/>
      <c r="Z8554" s="419"/>
      <c r="AA8554" s="419"/>
      <c r="AB8554" s="419"/>
      <c r="AD8554" s="419"/>
      <c r="AE8554" s="419"/>
      <c r="AF8554" s="419"/>
      <c r="AH8554" s="419"/>
      <c r="AI8554" s="419"/>
      <c r="AJ8554" s="419"/>
      <c r="AL8554" s="419"/>
      <c r="AM8554" s="419"/>
      <c r="AN8554" s="403"/>
      <c r="AO8554" s="419"/>
      <c r="AP8554" s="419"/>
      <c r="AQ8554" s="419"/>
      <c r="AR8554" s="419"/>
      <c r="AS8554" s="419"/>
      <c r="AT8554" s="419"/>
      <c r="AU8554" s="419"/>
      <c r="AV8554" s="419"/>
      <c r="AX8554" s="419"/>
      <c r="AY8554" s="419"/>
      <c r="AZ8554" s="419"/>
      <c r="BB8554" s="419"/>
      <c r="BC8554" s="419"/>
      <c r="BD8554" s="419"/>
      <c r="BF8554" s="419"/>
      <c r="BG8554" s="419"/>
      <c r="BH8554" s="419"/>
      <c r="BJ8554" s="419"/>
      <c r="BK8554" s="419"/>
      <c r="BL8554" s="419"/>
      <c r="BN8554" s="419"/>
      <c r="BO8554" s="419"/>
      <c r="BP8554" s="419"/>
      <c r="BR8554" s="419"/>
      <c r="BS8554" s="419"/>
      <c r="BT8554" s="419"/>
      <c r="BV8554" s="419"/>
      <c r="BW8554" s="419"/>
      <c r="BX8554" s="397"/>
      <c r="BZ8554" s="449"/>
      <c r="CB8554" s="419"/>
      <c r="CC8554" s="419"/>
      <c r="CD8554" s="419"/>
      <c r="CF8554" s="419"/>
      <c r="CG8554" s="419"/>
      <c r="CH8554" s="419"/>
    </row>
    <row r="8555" spans="3:86" ht="21" thickBot="1">
      <c r="C8555" s="425"/>
      <c r="P8555" s="431"/>
      <c r="R8555" s="419"/>
      <c r="S8555" s="446"/>
      <c r="T8555" s="419"/>
      <c r="V8555" s="196"/>
      <c r="W8555" s="419"/>
      <c r="X8555" s="419"/>
      <c r="Z8555" s="419"/>
      <c r="AA8555" s="419"/>
      <c r="AB8555" s="419"/>
      <c r="AD8555" s="419"/>
      <c r="AE8555" s="419"/>
      <c r="AF8555" s="419"/>
      <c r="AH8555" s="419"/>
      <c r="AI8555" s="419"/>
      <c r="AJ8555" s="419"/>
      <c r="AL8555" s="419"/>
      <c r="AM8555" s="419"/>
      <c r="AN8555" s="403"/>
      <c r="AO8555" s="419"/>
      <c r="AP8555" s="419"/>
      <c r="AQ8555" s="419"/>
      <c r="AR8555" s="419"/>
      <c r="AS8555" s="419"/>
      <c r="AT8555" s="419"/>
      <c r="AU8555" s="419"/>
      <c r="AV8555" s="419"/>
      <c r="AX8555" s="419"/>
      <c r="AY8555" s="419"/>
      <c r="AZ8555" s="419"/>
      <c r="BB8555" s="419"/>
      <c r="BC8555" s="419"/>
      <c r="BD8555" s="419"/>
      <c r="BF8555" s="419"/>
      <c r="BG8555" s="419"/>
      <c r="BH8555" s="419"/>
      <c r="BJ8555" s="419"/>
      <c r="BK8555" s="419"/>
      <c r="BL8555" s="419"/>
      <c r="BN8555" s="419"/>
      <c r="BO8555" s="419"/>
      <c r="BP8555" s="419"/>
      <c r="BR8555" s="419"/>
      <c r="BS8555" s="419"/>
      <c r="BT8555" s="419"/>
      <c r="BV8555" s="419"/>
      <c r="BW8555" s="419"/>
      <c r="BX8555" s="397"/>
      <c r="BZ8555" s="449"/>
      <c r="CB8555" s="419"/>
      <c r="CC8555" s="419"/>
      <c r="CD8555" s="419"/>
      <c r="CF8555" s="419"/>
      <c r="CG8555" s="419"/>
      <c r="CH8555" s="419"/>
    </row>
    <row r="8556" spans="3:86" ht="21" thickBot="1">
      <c r="C8556" s="425"/>
      <c r="P8556" s="431"/>
      <c r="R8556" s="419"/>
      <c r="S8556" s="446"/>
      <c r="T8556" s="419"/>
      <c r="V8556" s="196"/>
      <c r="W8556" s="419"/>
      <c r="X8556" s="419"/>
      <c r="Z8556" s="419"/>
      <c r="AA8556" s="419"/>
      <c r="AB8556" s="419"/>
      <c r="AD8556" s="419"/>
      <c r="AE8556" s="419"/>
      <c r="AF8556" s="419"/>
      <c r="AH8556" s="419"/>
      <c r="AI8556" s="419"/>
      <c r="AJ8556" s="419"/>
      <c r="AL8556" s="419"/>
      <c r="AM8556" s="419"/>
      <c r="AN8556" s="403"/>
      <c r="AO8556" s="419"/>
      <c r="AP8556" s="419"/>
      <c r="AQ8556" s="419"/>
      <c r="AR8556" s="419"/>
      <c r="AS8556" s="419"/>
      <c r="AT8556" s="419"/>
      <c r="AU8556" s="419"/>
      <c r="AV8556" s="419"/>
      <c r="AX8556" s="419"/>
      <c r="AY8556" s="419"/>
      <c r="AZ8556" s="419"/>
      <c r="BB8556" s="419"/>
      <c r="BC8556" s="419"/>
      <c r="BD8556" s="419"/>
      <c r="BF8556" s="419"/>
      <c r="BG8556" s="419"/>
      <c r="BH8556" s="419"/>
      <c r="BJ8556" s="419"/>
      <c r="BK8556" s="419"/>
      <c r="BL8556" s="419"/>
      <c r="BN8556" s="419"/>
      <c r="BO8556" s="419"/>
      <c r="BP8556" s="419"/>
      <c r="BR8556" s="419"/>
      <c r="BS8556" s="419"/>
      <c r="BT8556" s="419"/>
      <c r="BV8556" s="419"/>
      <c r="BW8556" s="419"/>
      <c r="BX8556" s="397"/>
      <c r="BZ8556" s="449"/>
      <c r="CB8556" s="419"/>
      <c r="CC8556" s="419"/>
      <c r="CD8556" s="419"/>
      <c r="CF8556" s="419"/>
      <c r="CG8556" s="419"/>
      <c r="CH8556" s="419"/>
    </row>
    <row r="8557" spans="3:86" ht="21" thickBot="1">
      <c r="C8557" s="425"/>
      <c r="P8557" s="431"/>
      <c r="R8557" s="419"/>
      <c r="S8557" s="446"/>
      <c r="T8557" s="419"/>
      <c r="V8557" s="196"/>
      <c r="W8557" s="419"/>
      <c r="X8557" s="419"/>
      <c r="Z8557" s="419"/>
      <c r="AA8557" s="419"/>
      <c r="AB8557" s="419"/>
      <c r="AD8557" s="419"/>
      <c r="AE8557" s="419"/>
      <c r="AF8557" s="419"/>
      <c r="AH8557" s="419"/>
      <c r="AI8557" s="419"/>
      <c r="AJ8557" s="419"/>
      <c r="AL8557" s="419"/>
      <c r="AM8557" s="419"/>
      <c r="AN8557" s="403"/>
      <c r="AO8557" s="419"/>
      <c r="AP8557" s="419"/>
      <c r="AQ8557" s="419"/>
      <c r="AR8557" s="419"/>
      <c r="AS8557" s="419"/>
      <c r="AT8557" s="419"/>
      <c r="AU8557" s="419"/>
      <c r="AV8557" s="419"/>
      <c r="AX8557" s="419"/>
      <c r="AY8557" s="419"/>
      <c r="AZ8557" s="419"/>
      <c r="BB8557" s="419"/>
      <c r="BC8557" s="419"/>
      <c r="BD8557" s="419"/>
      <c r="BF8557" s="419"/>
      <c r="BG8557" s="419"/>
      <c r="BH8557" s="419"/>
      <c r="BJ8557" s="419"/>
      <c r="BK8557" s="419"/>
      <c r="BL8557" s="419"/>
      <c r="BN8557" s="419"/>
      <c r="BO8557" s="419"/>
      <c r="BP8557" s="419"/>
      <c r="BR8557" s="419"/>
      <c r="BS8557" s="419"/>
      <c r="BT8557" s="419"/>
      <c r="BV8557" s="419"/>
      <c r="BW8557" s="419"/>
      <c r="BX8557" s="397"/>
      <c r="BZ8557" s="449"/>
      <c r="CB8557" s="419"/>
      <c r="CC8557" s="419"/>
      <c r="CD8557" s="419"/>
      <c r="CF8557" s="419"/>
      <c r="CG8557" s="419"/>
      <c r="CH8557" s="419"/>
    </row>
    <row r="8558" spans="3:86" ht="21" thickBot="1">
      <c r="C8558" s="425"/>
      <c r="P8558" s="431"/>
      <c r="R8558" s="419"/>
      <c r="S8558" s="446"/>
      <c r="T8558" s="419"/>
      <c r="V8558" s="196"/>
      <c r="W8558" s="419"/>
      <c r="X8558" s="419"/>
      <c r="Z8558" s="419"/>
      <c r="AA8558" s="419"/>
      <c r="AB8558" s="419"/>
      <c r="AD8558" s="419"/>
      <c r="AE8558" s="419"/>
      <c r="AF8558" s="419"/>
      <c r="AH8558" s="419"/>
      <c r="AI8558" s="419"/>
      <c r="AJ8558" s="419"/>
      <c r="AL8558" s="419"/>
      <c r="AM8558" s="419"/>
      <c r="AN8558" s="403"/>
      <c r="AO8558" s="419"/>
      <c r="AP8558" s="419"/>
      <c r="AQ8558" s="419"/>
      <c r="AR8558" s="419"/>
      <c r="AS8558" s="419"/>
      <c r="AT8558" s="419"/>
      <c r="AU8558" s="419"/>
      <c r="AV8558" s="419"/>
      <c r="AX8558" s="419"/>
      <c r="AY8558" s="419"/>
      <c r="AZ8558" s="419"/>
      <c r="BB8558" s="419"/>
      <c r="BC8558" s="419"/>
      <c r="BD8558" s="419"/>
      <c r="BF8558" s="419"/>
      <c r="BG8558" s="419"/>
      <c r="BH8558" s="419"/>
      <c r="BJ8558" s="419"/>
      <c r="BK8558" s="419"/>
      <c r="BL8558" s="419"/>
      <c r="BN8558" s="419"/>
      <c r="BO8558" s="419"/>
      <c r="BP8558" s="419"/>
      <c r="BR8558" s="419"/>
      <c r="BS8558" s="419"/>
      <c r="BT8558" s="419"/>
      <c r="BV8558" s="419"/>
      <c r="BW8558" s="419"/>
      <c r="BX8558" s="397"/>
      <c r="BZ8558" s="449"/>
      <c r="CB8558" s="419"/>
      <c r="CC8558" s="419"/>
      <c r="CD8558" s="419"/>
      <c r="CF8558" s="419"/>
      <c r="CG8558" s="419"/>
      <c r="CH8558" s="419"/>
    </row>
    <row r="8559" spans="3:86" ht="21" thickBot="1">
      <c r="C8559" s="425"/>
      <c r="P8559" s="431"/>
      <c r="R8559" s="419"/>
      <c r="S8559" s="446"/>
      <c r="T8559" s="419"/>
      <c r="V8559" s="196"/>
      <c r="W8559" s="419"/>
      <c r="X8559" s="419"/>
      <c r="Z8559" s="419"/>
      <c r="AA8559" s="419"/>
      <c r="AB8559" s="419"/>
      <c r="AD8559" s="419"/>
      <c r="AE8559" s="419"/>
      <c r="AF8559" s="419"/>
      <c r="AH8559" s="419"/>
      <c r="AI8559" s="419"/>
      <c r="AJ8559" s="419"/>
      <c r="AL8559" s="419"/>
      <c r="AM8559" s="419"/>
      <c r="AN8559" s="403"/>
      <c r="AO8559" s="419"/>
      <c r="AP8559" s="419"/>
      <c r="AQ8559" s="419"/>
      <c r="AR8559" s="419"/>
      <c r="AS8559" s="419"/>
      <c r="AT8559" s="419"/>
      <c r="AU8559" s="419"/>
      <c r="AV8559" s="419"/>
      <c r="AX8559" s="419"/>
      <c r="AY8559" s="419"/>
      <c r="AZ8559" s="419"/>
      <c r="BB8559" s="419"/>
      <c r="BC8559" s="419"/>
      <c r="BD8559" s="419"/>
      <c r="BF8559" s="419"/>
      <c r="BG8559" s="419"/>
      <c r="BH8559" s="419"/>
      <c r="BJ8559" s="419"/>
      <c r="BK8559" s="419"/>
      <c r="BL8559" s="419"/>
      <c r="BN8559" s="419"/>
      <c r="BO8559" s="419"/>
      <c r="BP8559" s="419"/>
      <c r="BR8559" s="419"/>
      <c r="BS8559" s="419"/>
      <c r="BT8559" s="419"/>
      <c r="BV8559" s="419"/>
      <c r="BW8559" s="419"/>
      <c r="BX8559" s="397"/>
      <c r="BZ8559" s="449"/>
      <c r="CB8559" s="419"/>
      <c r="CC8559" s="419"/>
      <c r="CD8559" s="419"/>
      <c r="CF8559" s="419"/>
      <c r="CG8559" s="419"/>
      <c r="CH8559" s="419"/>
    </row>
    <row r="8560" spans="3:86" ht="21" thickBot="1">
      <c r="C8560" s="425"/>
      <c r="P8560" s="431"/>
      <c r="R8560" s="419"/>
      <c r="S8560" s="446"/>
      <c r="T8560" s="419"/>
      <c r="V8560" s="196"/>
      <c r="W8560" s="419"/>
      <c r="X8560" s="419"/>
      <c r="Z8560" s="419"/>
      <c r="AA8560" s="419"/>
      <c r="AB8560" s="419"/>
      <c r="AD8560" s="419"/>
      <c r="AE8560" s="419"/>
      <c r="AF8560" s="419"/>
      <c r="AH8560" s="419"/>
      <c r="AI8560" s="419"/>
      <c r="AJ8560" s="419"/>
      <c r="AL8560" s="419"/>
      <c r="AM8560" s="419"/>
      <c r="AN8560" s="403"/>
      <c r="AO8560" s="419"/>
      <c r="AP8560" s="419"/>
      <c r="AQ8560" s="419"/>
      <c r="AR8560" s="419"/>
      <c r="AS8560" s="419"/>
      <c r="AT8560" s="419"/>
      <c r="AU8560" s="419"/>
      <c r="AV8560" s="419"/>
      <c r="AX8560" s="419"/>
      <c r="AY8560" s="419"/>
      <c r="AZ8560" s="419"/>
      <c r="BB8560" s="419"/>
      <c r="BC8560" s="419"/>
      <c r="BD8560" s="419"/>
      <c r="BF8560" s="419"/>
      <c r="BG8560" s="419"/>
      <c r="BH8560" s="419"/>
      <c r="BJ8560" s="419"/>
      <c r="BK8560" s="419"/>
      <c r="BL8560" s="419"/>
      <c r="BN8560" s="419"/>
      <c r="BO8560" s="419"/>
      <c r="BP8560" s="419"/>
      <c r="BR8560" s="419"/>
      <c r="BS8560" s="419"/>
      <c r="BT8560" s="419"/>
      <c r="BV8560" s="419"/>
      <c r="BW8560" s="419"/>
      <c r="BX8560" s="397"/>
      <c r="BZ8560" s="449"/>
      <c r="CB8560" s="419"/>
      <c r="CC8560" s="419"/>
      <c r="CD8560" s="419"/>
      <c r="CF8560" s="419"/>
      <c r="CG8560" s="419"/>
      <c r="CH8560" s="419"/>
    </row>
    <row r="8561" spans="3:86" ht="21" thickBot="1">
      <c r="C8561" s="425"/>
      <c r="P8561" s="431"/>
      <c r="R8561" s="419"/>
      <c r="S8561" s="446"/>
      <c r="T8561" s="419"/>
      <c r="V8561" s="196"/>
      <c r="W8561" s="419"/>
      <c r="X8561" s="419"/>
      <c r="Z8561" s="419"/>
      <c r="AA8561" s="419"/>
      <c r="AB8561" s="419"/>
      <c r="AD8561" s="419"/>
      <c r="AE8561" s="419"/>
      <c r="AF8561" s="419"/>
      <c r="AH8561" s="419"/>
      <c r="AI8561" s="419"/>
      <c r="AJ8561" s="419"/>
      <c r="AL8561" s="419"/>
      <c r="AM8561" s="419"/>
      <c r="AN8561" s="403"/>
      <c r="AO8561" s="419"/>
      <c r="AP8561" s="419"/>
      <c r="AQ8561" s="419"/>
      <c r="AR8561" s="419"/>
      <c r="AS8561" s="419"/>
      <c r="AT8561" s="419"/>
      <c r="AU8561" s="419"/>
      <c r="AV8561" s="419"/>
      <c r="AX8561" s="419"/>
      <c r="AY8561" s="419"/>
      <c r="AZ8561" s="419"/>
      <c r="BB8561" s="419"/>
      <c r="BC8561" s="419"/>
      <c r="BD8561" s="419"/>
      <c r="BF8561" s="419"/>
      <c r="BG8561" s="419"/>
      <c r="BH8561" s="419"/>
      <c r="BJ8561" s="419"/>
      <c r="BK8561" s="419"/>
      <c r="BL8561" s="419"/>
      <c r="BN8561" s="419"/>
      <c r="BO8561" s="419"/>
      <c r="BP8561" s="419"/>
      <c r="BR8561" s="419"/>
      <c r="BS8561" s="419"/>
      <c r="BT8561" s="419"/>
      <c r="BV8561" s="419"/>
      <c r="BW8561" s="419"/>
      <c r="BX8561" s="397"/>
      <c r="BZ8561" s="449"/>
      <c r="CB8561" s="419"/>
      <c r="CC8561" s="419"/>
      <c r="CD8561" s="419"/>
      <c r="CF8561" s="419"/>
      <c r="CG8561" s="419"/>
      <c r="CH8561" s="419"/>
    </row>
    <row r="8562" spans="3:86" ht="21" thickBot="1">
      <c r="C8562" s="425"/>
      <c r="P8562" s="431"/>
      <c r="R8562" s="419"/>
      <c r="S8562" s="446"/>
      <c r="T8562" s="419"/>
      <c r="V8562" s="196"/>
      <c r="W8562" s="419"/>
      <c r="X8562" s="419"/>
      <c r="Z8562" s="419"/>
      <c r="AA8562" s="419"/>
      <c r="AB8562" s="419"/>
      <c r="AD8562" s="419"/>
      <c r="AE8562" s="419"/>
      <c r="AF8562" s="419"/>
      <c r="AH8562" s="419"/>
      <c r="AI8562" s="419"/>
      <c r="AJ8562" s="419"/>
      <c r="AL8562" s="419"/>
      <c r="AM8562" s="419"/>
      <c r="AN8562" s="403"/>
      <c r="AO8562" s="419"/>
      <c r="AP8562" s="419"/>
      <c r="AQ8562" s="419"/>
      <c r="AR8562" s="419"/>
      <c r="AS8562" s="419"/>
      <c r="AT8562" s="419"/>
      <c r="AU8562" s="419"/>
      <c r="AV8562" s="419"/>
      <c r="AX8562" s="419"/>
      <c r="AY8562" s="419"/>
      <c r="AZ8562" s="419"/>
      <c r="BB8562" s="419"/>
      <c r="BC8562" s="419"/>
      <c r="BD8562" s="419"/>
      <c r="BF8562" s="419"/>
      <c r="BG8562" s="419"/>
      <c r="BH8562" s="419"/>
      <c r="BJ8562" s="419"/>
      <c r="BK8562" s="419"/>
      <c r="BL8562" s="419"/>
      <c r="BN8562" s="419"/>
      <c r="BO8562" s="419"/>
      <c r="BP8562" s="419"/>
      <c r="BR8562" s="419"/>
      <c r="BS8562" s="419"/>
      <c r="BT8562" s="419"/>
      <c r="BV8562" s="419"/>
      <c r="BW8562" s="419"/>
      <c r="BX8562" s="397"/>
      <c r="BZ8562" s="449"/>
      <c r="CB8562" s="419"/>
      <c r="CC8562" s="419"/>
      <c r="CD8562" s="419"/>
      <c r="CF8562" s="419"/>
      <c r="CG8562" s="419"/>
      <c r="CH8562" s="419"/>
    </row>
    <row r="8563" spans="3:86" ht="21" thickBot="1">
      <c r="C8563" s="425"/>
      <c r="P8563" s="431"/>
      <c r="R8563" s="419"/>
      <c r="S8563" s="446"/>
      <c r="T8563" s="419"/>
      <c r="V8563" s="196"/>
      <c r="W8563" s="419"/>
      <c r="X8563" s="419"/>
      <c r="Z8563" s="419"/>
      <c r="AA8563" s="419"/>
      <c r="AB8563" s="419"/>
      <c r="AD8563" s="419"/>
      <c r="AE8563" s="419"/>
      <c r="AF8563" s="419"/>
      <c r="AH8563" s="419"/>
      <c r="AI8563" s="419"/>
      <c r="AJ8563" s="419"/>
      <c r="AL8563" s="419"/>
      <c r="AM8563" s="419"/>
      <c r="AN8563" s="403"/>
      <c r="AO8563" s="419"/>
      <c r="AP8563" s="419"/>
      <c r="AQ8563" s="419"/>
      <c r="AR8563" s="419"/>
      <c r="AS8563" s="419"/>
      <c r="AT8563" s="419"/>
      <c r="AU8563" s="419"/>
      <c r="AV8563" s="419"/>
      <c r="AX8563" s="419"/>
      <c r="AY8563" s="419"/>
      <c r="AZ8563" s="419"/>
      <c r="BB8563" s="419"/>
      <c r="BC8563" s="419"/>
      <c r="BD8563" s="419"/>
      <c r="BF8563" s="419"/>
      <c r="BG8563" s="419"/>
      <c r="BH8563" s="419"/>
      <c r="BJ8563" s="419"/>
      <c r="BK8563" s="419"/>
      <c r="BL8563" s="419"/>
      <c r="BN8563" s="419"/>
      <c r="BO8563" s="419"/>
      <c r="BP8563" s="419"/>
      <c r="BR8563" s="419"/>
      <c r="BS8563" s="419"/>
      <c r="BT8563" s="419"/>
      <c r="BV8563" s="419"/>
      <c r="BW8563" s="419"/>
      <c r="BX8563" s="397"/>
      <c r="BZ8563" s="449"/>
      <c r="CB8563" s="419"/>
      <c r="CC8563" s="419"/>
      <c r="CD8563" s="419"/>
      <c r="CF8563" s="419"/>
      <c r="CG8563" s="419"/>
      <c r="CH8563" s="419"/>
    </row>
    <row r="8564" spans="3:86" ht="21" thickBot="1">
      <c r="C8564" s="425"/>
      <c r="P8564" s="431"/>
      <c r="R8564" s="419"/>
      <c r="S8564" s="446"/>
      <c r="T8564" s="419"/>
      <c r="V8564" s="196"/>
      <c r="W8564" s="419"/>
      <c r="X8564" s="419"/>
      <c r="Z8564" s="419"/>
      <c r="AA8564" s="419"/>
      <c r="AB8564" s="419"/>
      <c r="AD8564" s="419"/>
      <c r="AE8564" s="419"/>
      <c r="AF8564" s="419"/>
      <c r="AH8564" s="419"/>
      <c r="AI8564" s="419"/>
      <c r="AJ8564" s="419"/>
      <c r="AL8564" s="419"/>
      <c r="AM8564" s="419"/>
      <c r="AN8564" s="403"/>
      <c r="AO8564" s="419"/>
      <c r="AP8564" s="419"/>
      <c r="AQ8564" s="419"/>
      <c r="AR8564" s="419"/>
      <c r="AS8564" s="419"/>
      <c r="AT8564" s="419"/>
      <c r="AU8564" s="419"/>
      <c r="AV8564" s="419"/>
      <c r="AX8564" s="419"/>
      <c r="AY8564" s="419"/>
      <c r="AZ8564" s="419"/>
      <c r="BB8564" s="419"/>
      <c r="BC8564" s="419"/>
      <c r="BD8564" s="419"/>
      <c r="BF8564" s="419"/>
      <c r="BG8564" s="419"/>
      <c r="BH8564" s="419"/>
      <c r="BJ8564" s="419"/>
      <c r="BK8564" s="419"/>
      <c r="BL8564" s="419"/>
      <c r="BN8564" s="419"/>
      <c r="BO8564" s="419"/>
      <c r="BP8564" s="419"/>
      <c r="BR8564" s="419"/>
      <c r="BS8564" s="419"/>
      <c r="BT8564" s="419"/>
      <c r="BV8564" s="419"/>
      <c r="BW8564" s="419"/>
      <c r="BX8564" s="397"/>
      <c r="BZ8564" s="449"/>
      <c r="CB8564" s="419"/>
      <c r="CC8564" s="419"/>
      <c r="CD8564" s="419"/>
      <c r="CF8564" s="419"/>
      <c r="CG8564" s="419"/>
      <c r="CH8564" s="419"/>
    </row>
    <row r="8565" spans="3:86" ht="21" thickBot="1">
      <c r="C8565" s="425"/>
      <c r="P8565" s="431"/>
      <c r="R8565" s="419"/>
      <c r="S8565" s="446"/>
      <c r="T8565" s="419"/>
      <c r="V8565" s="196"/>
      <c r="W8565" s="419"/>
      <c r="X8565" s="419"/>
      <c r="Z8565" s="419"/>
      <c r="AA8565" s="419"/>
      <c r="AB8565" s="419"/>
      <c r="AD8565" s="419"/>
      <c r="AE8565" s="419"/>
      <c r="AF8565" s="419"/>
      <c r="AH8565" s="419"/>
      <c r="AI8565" s="419"/>
      <c r="AJ8565" s="419"/>
      <c r="AL8565" s="419"/>
      <c r="AM8565" s="419"/>
      <c r="AN8565" s="403"/>
      <c r="AO8565" s="419"/>
      <c r="AP8565" s="419"/>
      <c r="AQ8565" s="419"/>
      <c r="AR8565" s="419"/>
      <c r="AS8565" s="419"/>
      <c r="AT8565" s="419"/>
      <c r="AU8565" s="419"/>
      <c r="AV8565" s="419"/>
      <c r="AX8565" s="419"/>
      <c r="AY8565" s="419"/>
      <c r="AZ8565" s="419"/>
      <c r="BB8565" s="419"/>
      <c r="BC8565" s="419"/>
      <c r="BD8565" s="419"/>
      <c r="BF8565" s="419"/>
      <c r="BG8565" s="419"/>
      <c r="BH8565" s="419"/>
      <c r="BJ8565" s="419"/>
      <c r="BK8565" s="419"/>
      <c r="BL8565" s="419"/>
      <c r="BN8565" s="419"/>
      <c r="BO8565" s="419"/>
      <c r="BP8565" s="419"/>
      <c r="BR8565" s="419"/>
      <c r="BS8565" s="419"/>
      <c r="BT8565" s="419"/>
      <c r="BV8565" s="419"/>
      <c r="BW8565" s="419"/>
      <c r="BX8565" s="397"/>
      <c r="BZ8565" s="449"/>
      <c r="CB8565" s="419"/>
      <c r="CC8565" s="419"/>
      <c r="CD8565" s="419"/>
      <c r="CF8565" s="419"/>
      <c r="CG8565" s="419"/>
      <c r="CH8565" s="419"/>
    </row>
    <row r="8566" spans="3:86" ht="21" thickBot="1">
      <c r="C8566" s="425"/>
      <c r="P8566" s="431"/>
      <c r="R8566" s="419"/>
      <c r="S8566" s="446"/>
      <c r="T8566" s="419"/>
      <c r="V8566" s="196"/>
      <c r="W8566" s="419"/>
      <c r="X8566" s="419"/>
      <c r="Z8566" s="419"/>
      <c r="AA8566" s="419"/>
      <c r="AB8566" s="419"/>
      <c r="AD8566" s="419"/>
      <c r="AE8566" s="419"/>
      <c r="AF8566" s="419"/>
      <c r="AH8566" s="419"/>
      <c r="AI8566" s="419"/>
      <c r="AJ8566" s="419"/>
      <c r="AL8566" s="419"/>
      <c r="AM8566" s="419"/>
      <c r="AN8566" s="403"/>
      <c r="AO8566" s="419"/>
      <c r="AP8566" s="419"/>
      <c r="AQ8566" s="419"/>
      <c r="AR8566" s="419"/>
      <c r="AS8566" s="419"/>
      <c r="AT8566" s="419"/>
      <c r="AU8566" s="419"/>
      <c r="AV8566" s="419"/>
      <c r="AX8566" s="419"/>
      <c r="AY8566" s="419"/>
      <c r="AZ8566" s="419"/>
      <c r="BB8566" s="419"/>
      <c r="BC8566" s="419"/>
      <c r="BD8566" s="419"/>
      <c r="BF8566" s="419"/>
      <c r="BG8566" s="419"/>
      <c r="BH8566" s="419"/>
      <c r="BJ8566" s="419"/>
      <c r="BK8566" s="419"/>
      <c r="BL8566" s="419"/>
      <c r="BN8566" s="419"/>
      <c r="BO8566" s="419"/>
      <c r="BP8566" s="419"/>
      <c r="BR8566" s="419"/>
      <c r="BS8566" s="419"/>
      <c r="BT8566" s="419"/>
      <c r="BV8566" s="419"/>
      <c r="BW8566" s="419"/>
      <c r="BX8566" s="397"/>
      <c r="BZ8566" s="449"/>
      <c r="CB8566" s="419"/>
      <c r="CC8566" s="419"/>
      <c r="CD8566" s="419"/>
      <c r="CF8566" s="419"/>
      <c r="CG8566" s="419"/>
      <c r="CH8566" s="419"/>
    </row>
    <row r="8567" spans="3:86" ht="21" thickBot="1">
      <c r="C8567" s="425"/>
      <c r="P8567" s="431"/>
      <c r="R8567" s="419"/>
      <c r="S8567" s="446"/>
      <c r="T8567" s="419"/>
      <c r="V8567" s="196"/>
      <c r="W8567" s="419"/>
      <c r="X8567" s="419"/>
      <c r="Z8567" s="419"/>
      <c r="AA8567" s="419"/>
      <c r="AB8567" s="419"/>
      <c r="AD8567" s="419"/>
      <c r="AE8567" s="419"/>
      <c r="AF8567" s="419"/>
      <c r="AH8567" s="419"/>
      <c r="AI8567" s="419"/>
      <c r="AJ8567" s="419"/>
      <c r="AL8567" s="419"/>
      <c r="AM8567" s="419"/>
      <c r="AN8567" s="403"/>
      <c r="AO8567" s="419"/>
      <c r="AP8567" s="419"/>
      <c r="AQ8567" s="419"/>
      <c r="AR8567" s="419"/>
      <c r="AS8567" s="419"/>
      <c r="AT8567" s="419"/>
      <c r="AU8567" s="419"/>
      <c r="AV8567" s="419"/>
      <c r="AX8567" s="419"/>
      <c r="AY8567" s="419"/>
      <c r="AZ8567" s="419"/>
      <c r="BB8567" s="419"/>
      <c r="BC8567" s="419"/>
      <c r="BD8567" s="419"/>
      <c r="BF8567" s="419"/>
      <c r="BG8567" s="419"/>
      <c r="BH8567" s="419"/>
      <c r="BJ8567" s="419"/>
      <c r="BK8567" s="419"/>
      <c r="BL8567" s="419"/>
      <c r="BN8567" s="419"/>
      <c r="BO8567" s="419"/>
      <c r="BP8567" s="419"/>
      <c r="BR8567" s="419"/>
      <c r="BS8567" s="419"/>
      <c r="BT8567" s="419"/>
      <c r="BV8567" s="419"/>
      <c r="BW8567" s="419"/>
      <c r="BX8567" s="397"/>
      <c r="BZ8567" s="449"/>
      <c r="CB8567" s="419"/>
      <c r="CC8567" s="419"/>
      <c r="CD8567" s="419"/>
      <c r="CF8567" s="419"/>
      <c r="CG8567" s="419"/>
      <c r="CH8567" s="419"/>
    </row>
    <row r="8568" spans="3:86" ht="21" thickBot="1">
      <c r="C8568" s="425"/>
      <c r="P8568" s="431"/>
      <c r="R8568" s="419"/>
      <c r="S8568" s="446"/>
      <c r="T8568" s="419"/>
      <c r="V8568" s="196"/>
      <c r="W8568" s="419"/>
      <c r="X8568" s="419"/>
      <c r="Z8568" s="419"/>
      <c r="AA8568" s="419"/>
      <c r="AB8568" s="419"/>
      <c r="AD8568" s="419"/>
      <c r="AE8568" s="419"/>
      <c r="AF8568" s="419"/>
      <c r="AH8568" s="419"/>
      <c r="AI8568" s="419"/>
      <c r="AJ8568" s="419"/>
      <c r="AL8568" s="419"/>
      <c r="AM8568" s="419"/>
      <c r="AN8568" s="403"/>
      <c r="AO8568" s="419"/>
      <c r="AP8568" s="419"/>
      <c r="AQ8568" s="419"/>
      <c r="AR8568" s="419"/>
      <c r="AS8568" s="419"/>
      <c r="AT8568" s="419"/>
      <c r="AU8568" s="419"/>
      <c r="AV8568" s="419"/>
      <c r="AX8568" s="419"/>
      <c r="AY8568" s="419"/>
      <c r="AZ8568" s="419"/>
      <c r="BB8568" s="419"/>
      <c r="BC8568" s="419"/>
      <c r="BD8568" s="419"/>
      <c r="BF8568" s="419"/>
      <c r="BG8568" s="419"/>
      <c r="BH8568" s="419"/>
      <c r="BJ8568" s="419"/>
      <c r="BK8568" s="419"/>
      <c r="BL8568" s="419"/>
      <c r="BN8568" s="419"/>
      <c r="BO8568" s="419"/>
      <c r="BP8568" s="419"/>
      <c r="BR8568" s="419"/>
      <c r="BS8568" s="419"/>
      <c r="BT8568" s="419"/>
      <c r="BV8568" s="419"/>
      <c r="BW8568" s="419"/>
      <c r="BX8568" s="397"/>
      <c r="BZ8568" s="449"/>
      <c r="CB8568" s="419"/>
      <c r="CC8568" s="419"/>
      <c r="CD8568" s="419"/>
      <c r="CF8568" s="419"/>
      <c r="CG8568" s="419"/>
      <c r="CH8568" s="419"/>
    </row>
    <row r="8569" spans="3:86" ht="21" thickBot="1">
      <c r="C8569" s="425"/>
      <c r="P8569" s="431"/>
      <c r="R8569" s="419"/>
      <c r="S8569" s="446"/>
      <c r="T8569" s="419"/>
      <c r="V8569" s="196"/>
      <c r="W8569" s="419"/>
      <c r="X8569" s="419"/>
      <c r="Z8569" s="419"/>
      <c r="AA8569" s="419"/>
      <c r="AB8569" s="419"/>
      <c r="AD8569" s="419"/>
      <c r="AE8569" s="419"/>
      <c r="AF8569" s="419"/>
      <c r="AH8569" s="419"/>
      <c r="AI8569" s="419"/>
      <c r="AJ8569" s="419"/>
      <c r="AL8569" s="419"/>
      <c r="AM8569" s="419"/>
      <c r="AN8569" s="403"/>
      <c r="AO8569" s="419"/>
      <c r="AP8569" s="419"/>
      <c r="AQ8569" s="419"/>
      <c r="AR8569" s="419"/>
      <c r="AS8569" s="419"/>
      <c r="AT8569" s="419"/>
      <c r="AU8569" s="419"/>
      <c r="AV8569" s="419"/>
      <c r="AX8569" s="419"/>
      <c r="AY8569" s="419"/>
      <c r="AZ8569" s="419"/>
      <c r="BB8569" s="419"/>
      <c r="BC8569" s="419"/>
      <c r="BD8569" s="419"/>
      <c r="BF8569" s="419"/>
      <c r="BG8569" s="419"/>
      <c r="BH8569" s="419"/>
      <c r="BJ8569" s="419"/>
      <c r="BK8569" s="419"/>
      <c r="BL8569" s="419"/>
      <c r="BN8569" s="419"/>
      <c r="BO8569" s="419"/>
      <c r="BP8569" s="419"/>
      <c r="BR8569" s="419"/>
      <c r="BS8569" s="419"/>
      <c r="BT8569" s="419"/>
      <c r="BV8569" s="419"/>
      <c r="BW8569" s="419"/>
      <c r="BX8569" s="397"/>
      <c r="BZ8569" s="449"/>
      <c r="CB8569" s="419"/>
      <c r="CC8569" s="419"/>
      <c r="CD8569" s="419"/>
      <c r="CF8569" s="419"/>
      <c r="CG8569" s="419"/>
      <c r="CH8569" s="419"/>
    </row>
    <row r="8570" spans="3:86" ht="21" thickBot="1">
      <c r="C8570" s="425"/>
      <c r="P8570" s="431"/>
      <c r="R8570" s="419"/>
      <c r="S8570" s="446"/>
      <c r="T8570" s="419"/>
      <c r="V8570" s="196"/>
      <c r="W8570" s="419"/>
      <c r="X8570" s="419"/>
      <c r="Z8570" s="419"/>
      <c r="AA8570" s="419"/>
      <c r="AB8570" s="419"/>
      <c r="AD8570" s="419"/>
      <c r="AE8570" s="419"/>
      <c r="AF8570" s="419"/>
      <c r="AH8570" s="419"/>
      <c r="AI8570" s="419"/>
      <c r="AJ8570" s="419"/>
      <c r="AL8570" s="419"/>
      <c r="AM8570" s="419"/>
      <c r="AN8570" s="403"/>
      <c r="AO8570" s="419"/>
      <c r="AP8570" s="419"/>
      <c r="AQ8570" s="419"/>
      <c r="AR8570" s="419"/>
      <c r="AS8570" s="419"/>
      <c r="AT8570" s="419"/>
      <c r="AU8570" s="419"/>
      <c r="AV8570" s="419"/>
      <c r="AX8570" s="419"/>
      <c r="AY8570" s="419"/>
      <c r="AZ8570" s="419"/>
      <c r="BB8570" s="419"/>
      <c r="BC8570" s="419"/>
      <c r="BD8570" s="419"/>
      <c r="BF8570" s="419"/>
      <c r="BG8570" s="419"/>
      <c r="BH8570" s="419"/>
      <c r="BJ8570" s="419"/>
      <c r="BK8570" s="419"/>
      <c r="BL8570" s="419"/>
      <c r="BN8570" s="419"/>
      <c r="BO8570" s="419"/>
      <c r="BP8570" s="419"/>
      <c r="BR8570" s="419"/>
      <c r="BS8570" s="419"/>
      <c r="BT8570" s="419"/>
      <c r="BV8570" s="419"/>
      <c r="BW8570" s="419"/>
      <c r="BX8570" s="397"/>
      <c r="BZ8570" s="449"/>
      <c r="CB8570" s="419"/>
      <c r="CC8570" s="419"/>
      <c r="CD8570" s="419"/>
      <c r="CF8570" s="419"/>
      <c r="CG8570" s="419"/>
      <c r="CH8570" s="419"/>
    </row>
    <row r="8571" spans="3:86" ht="21" thickBot="1">
      <c r="C8571" s="425"/>
      <c r="P8571" s="431"/>
      <c r="R8571" s="419"/>
      <c r="S8571" s="446"/>
      <c r="T8571" s="419"/>
      <c r="V8571" s="196"/>
      <c r="W8571" s="419"/>
      <c r="X8571" s="419"/>
      <c r="Z8571" s="419"/>
      <c r="AA8571" s="419"/>
      <c r="AB8571" s="419"/>
      <c r="AD8571" s="419"/>
      <c r="AE8571" s="419"/>
      <c r="AF8571" s="419"/>
      <c r="AH8571" s="419"/>
      <c r="AI8571" s="419"/>
      <c r="AJ8571" s="419"/>
      <c r="AL8571" s="419"/>
      <c r="AM8571" s="419"/>
      <c r="AN8571" s="403"/>
      <c r="AO8571" s="419"/>
      <c r="AP8571" s="419"/>
      <c r="AQ8571" s="419"/>
      <c r="AR8571" s="419"/>
      <c r="AS8571" s="419"/>
      <c r="AT8571" s="419"/>
      <c r="AU8571" s="419"/>
      <c r="AV8571" s="419"/>
      <c r="AX8571" s="419"/>
      <c r="AY8571" s="419"/>
      <c r="AZ8571" s="419"/>
      <c r="BB8571" s="419"/>
      <c r="BC8571" s="419"/>
      <c r="BD8571" s="419"/>
      <c r="BF8571" s="419"/>
      <c r="BG8571" s="419"/>
      <c r="BH8571" s="419"/>
      <c r="BJ8571" s="419"/>
      <c r="BK8571" s="419"/>
      <c r="BL8571" s="419"/>
      <c r="BN8571" s="419"/>
      <c r="BO8571" s="419"/>
      <c r="BP8571" s="419"/>
      <c r="BR8571" s="419"/>
      <c r="BS8571" s="419"/>
      <c r="BT8571" s="419"/>
      <c r="BV8571" s="419"/>
      <c r="BW8571" s="419"/>
      <c r="BX8571" s="397"/>
      <c r="BZ8571" s="449"/>
      <c r="CB8571" s="419"/>
      <c r="CC8571" s="419"/>
      <c r="CD8571" s="419"/>
      <c r="CF8571" s="419"/>
      <c r="CG8571" s="419"/>
      <c r="CH8571" s="419"/>
    </row>
    <row r="8572" spans="3:86" ht="21" thickBot="1">
      <c r="C8572" s="425"/>
      <c r="P8572" s="431"/>
      <c r="R8572" s="419"/>
      <c r="S8572" s="446"/>
      <c r="T8572" s="419"/>
      <c r="V8572" s="196"/>
      <c r="W8572" s="419"/>
      <c r="X8572" s="419"/>
      <c r="Z8572" s="419"/>
      <c r="AA8572" s="419"/>
      <c r="AB8572" s="419"/>
      <c r="AD8572" s="419"/>
      <c r="AE8572" s="419"/>
      <c r="AF8572" s="419"/>
      <c r="AH8572" s="419"/>
      <c r="AI8572" s="419"/>
      <c r="AJ8572" s="419"/>
      <c r="AL8572" s="419"/>
      <c r="AM8572" s="419"/>
      <c r="AN8572" s="403"/>
      <c r="AO8572" s="419"/>
      <c r="AP8572" s="419"/>
      <c r="AQ8572" s="419"/>
      <c r="AR8572" s="419"/>
      <c r="AS8572" s="419"/>
      <c r="AT8572" s="419"/>
      <c r="AU8572" s="419"/>
      <c r="AV8572" s="419"/>
      <c r="AX8572" s="419"/>
      <c r="AY8572" s="419"/>
      <c r="AZ8572" s="419"/>
      <c r="BB8572" s="419"/>
      <c r="BC8572" s="419"/>
      <c r="BD8572" s="419"/>
      <c r="BF8572" s="419"/>
      <c r="BG8572" s="419"/>
      <c r="BH8572" s="419"/>
      <c r="BJ8572" s="419"/>
      <c r="BK8572" s="419"/>
      <c r="BL8572" s="419"/>
      <c r="BN8572" s="419"/>
      <c r="BO8572" s="419"/>
      <c r="BP8572" s="419"/>
      <c r="BR8572" s="419"/>
      <c r="BS8572" s="419"/>
      <c r="BT8572" s="419"/>
      <c r="BV8572" s="419"/>
      <c r="BW8572" s="419"/>
      <c r="BX8572" s="397"/>
      <c r="BZ8572" s="449"/>
      <c r="CB8572" s="419"/>
      <c r="CC8572" s="419"/>
      <c r="CD8572" s="419"/>
      <c r="CF8572" s="419"/>
      <c r="CG8572" s="419"/>
      <c r="CH8572" s="419"/>
    </row>
    <row r="8573" spans="3:86" ht="21" thickBot="1">
      <c r="C8573" s="425"/>
      <c r="P8573" s="431"/>
      <c r="R8573" s="419"/>
      <c r="S8573" s="446"/>
      <c r="T8573" s="419"/>
      <c r="V8573" s="196"/>
      <c r="W8573" s="419"/>
      <c r="X8573" s="419"/>
      <c r="Z8573" s="419"/>
      <c r="AA8573" s="419"/>
      <c r="AB8573" s="419"/>
      <c r="AD8573" s="419"/>
      <c r="AE8573" s="419"/>
      <c r="AF8573" s="419"/>
      <c r="AH8573" s="419"/>
      <c r="AI8573" s="419"/>
      <c r="AJ8573" s="419"/>
      <c r="AL8573" s="419"/>
      <c r="AM8573" s="419"/>
      <c r="AN8573" s="403"/>
      <c r="AO8573" s="419"/>
      <c r="AP8573" s="419"/>
      <c r="AQ8573" s="419"/>
      <c r="AR8573" s="419"/>
      <c r="AS8573" s="419"/>
      <c r="AT8573" s="419"/>
      <c r="AU8573" s="419"/>
      <c r="AV8573" s="419"/>
      <c r="AX8573" s="419"/>
      <c r="AY8573" s="419"/>
      <c r="AZ8573" s="419"/>
      <c r="BB8573" s="419"/>
      <c r="BC8573" s="419"/>
      <c r="BD8573" s="419"/>
      <c r="BF8573" s="419"/>
      <c r="BG8573" s="419"/>
      <c r="BH8573" s="419"/>
      <c r="BJ8573" s="419"/>
      <c r="BK8573" s="419"/>
      <c r="BL8573" s="419"/>
      <c r="BN8573" s="419"/>
      <c r="BO8573" s="419"/>
      <c r="BP8573" s="419"/>
      <c r="BR8573" s="419"/>
      <c r="BS8573" s="419"/>
      <c r="BT8573" s="419"/>
      <c r="BV8573" s="419"/>
      <c r="BW8573" s="419"/>
      <c r="BX8573" s="397"/>
      <c r="BZ8573" s="449"/>
      <c r="CB8573" s="419"/>
      <c r="CC8573" s="419"/>
      <c r="CD8573" s="419"/>
      <c r="CF8573" s="419"/>
      <c r="CG8573" s="419"/>
      <c r="CH8573" s="419"/>
    </row>
    <row r="8574" spans="3:86" ht="21" thickBot="1">
      <c r="C8574" s="425"/>
      <c r="P8574" s="431"/>
      <c r="R8574" s="419"/>
      <c r="S8574" s="446"/>
      <c r="T8574" s="419"/>
      <c r="V8574" s="196"/>
      <c r="W8574" s="419"/>
      <c r="X8574" s="419"/>
      <c r="Z8574" s="419"/>
      <c r="AA8574" s="419"/>
      <c r="AB8574" s="419"/>
      <c r="AD8574" s="419"/>
      <c r="AE8574" s="419"/>
      <c r="AF8574" s="419"/>
      <c r="AH8574" s="419"/>
      <c r="AI8574" s="419"/>
      <c r="AJ8574" s="419"/>
      <c r="AL8574" s="419"/>
      <c r="AM8574" s="419"/>
      <c r="AN8574" s="403"/>
      <c r="AO8574" s="419"/>
      <c r="AP8574" s="419"/>
      <c r="AQ8574" s="419"/>
      <c r="AR8574" s="419"/>
      <c r="AS8574" s="419"/>
      <c r="AT8574" s="419"/>
      <c r="AU8574" s="419"/>
      <c r="AV8574" s="419"/>
      <c r="AX8574" s="419"/>
      <c r="AY8574" s="419"/>
      <c r="AZ8574" s="419"/>
      <c r="BB8574" s="419"/>
      <c r="BC8574" s="419"/>
      <c r="BD8574" s="419"/>
      <c r="BF8574" s="419"/>
      <c r="BG8574" s="419"/>
      <c r="BH8574" s="419"/>
      <c r="BJ8574" s="419"/>
      <c r="BK8574" s="419"/>
      <c r="BL8574" s="419"/>
      <c r="BN8574" s="419"/>
      <c r="BO8574" s="419"/>
      <c r="BP8574" s="419"/>
      <c r="BR8574" s="419"/>
      <c r="BS8574" s="419"/>
      <c r="BT8574" s="419"/>
      <c r="BV8574" s="419"/>
      <c r="BW8574" s="419"/>
      <c r="BX8574" s="397"/>
      <c r="BZ8574" s="449"/>
      <c r="CB8574" s="419"/>
      <c r="CC8574" s="419"/>
      <c r="CD8574" s="419"/>
      <c r="CF8574" s="419"/>
      <c r="CG8574" s="419"/>
      <c r="CH8574" s="419"/>
    </row>
    <row r="8575" spans="3:86" ht="21" thickBot="1">
      <c r="C8575" s="425"/>
      <c r="P8575" s="431"/>
      <c r="R8575" s="419"/>
      <c r="S8575" s="446"/>
      <c r="T8575" s="419"/>
      <c r="V8575" s="196"/>
      <c r="W8575" s="419"/>
      <c r="X8575" s="419"/>
      <c r="Z8575" s="419"/>
      <c r="AA8575" s="419"/>
      <c r="AB8575" s="419"/>
      <c r="AD8575" s="419"/>
      <c r="AE8575" s="419"/>
      <c r="AF8575" s="419"/>
      <c r="AH8575" s="419"/>
      <c r="AI8575" s="419"/>
      <c r="AJ8575" s="419"/>
      <c r="AL8575" s="419"/>
      <c r="AM8575" s="419"/>
      <c r="AN8575" s="403"/>
      <c r="AO8575" s="419"/>
      <c r="AP8575" s="419"/>
      <c r="AQ8575" s="419"/>
      <c r="AR8575" s="419"/>
      <c r="AS8575" s="419"/>
      <c r="AT8575" s="419"/>
      <c r="AU8575" s="419"/>
      <c r="AV8575" s="419"/>
      <c r="AX8575" s="419"/>
      <c r="AY8575" s="419"/>
      <c r="AZ8575" s="419"/>
      <c r="BB8575" s="419"/>
      <c r="BC8575" s="419"/>
      <c r="BD8575" s="419"/>
      <c r="BF8575" s="419"/>
      <c r="BG8575" s="419"/>
      <c r="BH8575" s="419"/>
      <c r="BJ8575" s="419"/>
      <c r="BK8575" s="419"/>
      <c r="BL8575" s="419"/>
      <c r="BN8575" s="419"/>
      <c r="BO8575" s="419"/>
      <c r="BP8575" s="419"/>
      <c r="BR8575" s="419"/>
      <c r="BS8575" s="419"/>
      <c r="BT8575" s="419"/>
      <c r="BV8575" s="419"/>
      <c r="BW8575" s="419"/>
      <c r="BX8575" s="397"/>
      <c r="BZ8575" s="449"/>
      <c r="CB8575" s="419"/>
      <c r="CC8575" s="419"/>
      <c r="CD8575" s="419"/>
      <c r="CF8575" s="419"/>
      <c r="CG8575" s="419"/>
      <c r="CH8575" s="419"/>
    </row>
    <row r="8576" spans="3:86" ht="21" thickBot="1">
      <c r="C8576" s="425"/>
      <c r="P8576" s="431"/>
      <c r="R8576" s="419"/>
      <c r="S8576" s="446"/>
      <c r="T8576" s="419"/>
      <c r="V8576" s="196"/>
      <c r="W8576" s="419"/>
      <c r="X8576" s="419"/>
      <c r="Z8576" s="419"/>
      <c r="AA8576" s="419"/>
      <c r="AB8576" s="419"/>
      <c r="AD8576" s="419"/>
      <c r="AE8576" s="419"/>
      <c r="AF8576" s="419"/>
      <c r="AH8576" s="419"/>
      <c r="AI8576" s="419"/>
      <c r="AJ8576" s="419"/>
      <c r="AL8576" s="419"/>
      <c r="AM8576" s="419"/>
      <c r="AN8576" s="403"/>
      <c r="AO8576" s="419"/>
      <c r="AP8576" s="419"/>
      <c r="AQ8576" s="419"/>
      <c r="AR8576" s="419"/>
      <c r="AS8576" s="419"/>
      <c r="AT8576" s="419"/>
      <c r="AU8576" s="419"/>
      <c r="AV8576" s="419"/>
      <c r="AX8576" s="419"/>
      <c r="AY8576" s="419"/>
      <c r="AZ8576" s="419"/>
      <c r="BB8576" s="419"/>
      <c r="BC8576" s="419"/>
      <c r="BD8576" s="419"/>
      <c r="BF8576" s="419"/>
      <c r="BG8576" s="419"/>
      <c r="BH8576" s="419"/>
      <c r="BJ8576" s="419"/>
      <c r="BK8576" s="419"/>
      <c r="BL8576" s="419"/>
      <c r="BN8576" s="419"/>
      <c r="BO8576" s="419"/>
      <c r="BP8576" s="419"/>
      <c r="BR8576" s="419"/>
      <c r="BS8576" s="419"/>
      <c r="BT8576" s="419"/>
      <c r="BV8576" s="419"/>
      <c r="BW8576" s="419"/>
      <c r="BX8576" s="397"/>
      <c r="BZ8576" s="449"/>
      <c r="CB8576" s="419"/>
      <c r="CC8576" s="419"/>
      <c r="CD8576" s="419"/>
      <c r="CF8576" s="419"/>
      <c r="CG8576" s="419"/>
      <c r="CH8576" s="419"/>
    </row>
    <row r="8577" spans="3:86" ht="21" thickBot="1">
      <c r="C8577" s="425"/>
      <c r="P8577" s="431"/>
      <c r="R8577" s="419"/>
      <c r="S8577" s="446"/>
      <c r="T8577" s="419"/>
      <c r="V8577" s="196"/>
      <c r="W8577" s="419"/>
      <c r="X8577" s="419"/>
      <c r="Z8577" s="419"/>
      <c r="AA8577" s="419"/>
      <c r="AB8577" s="419"/>
      <c r="AD8577" s="419"/>
      <c r="AE8577" s="419"/>
      <c r="AF8577" s="419"/>
      <c r="AH8577" s="419"/>
      <c r="AI8577" s="419"/>
      <c r="AJ8577" s="419"/>
      <c r="AL8577" s="419"/>
      <c r="AM8577" s="419"/>
      <c r="AN8577" s="403"/>
      <c r="AO8577" s="419"/>
      <c r="AP8577" s="419"/>
      <c r="AQ8577" s="419"/>
      <c r="AR8577" s="419"/>
      <c r="AS8577" s="419"/>
      <c r="AT8577" s="419"/>
      <c r="AU8577" s="419"/>
      <c r="AV8577" s="419"/>
      <c r="AX8577" s="419"/>
      <c r="AY8577" s="419"/>
      <c r="AZ8577" s="419"/>
      <c r="BB8577" s="419"/>
      <c r="BC8577" s="419"/>
      <c r="BD8577" s="419"/>
      <c r="BF8577" s="419"/>
      <c r="BG8577" s="419"/>
      <c r="BH8577" s="419"/>
      <c r="BJ8577" s="419"/>
      <c r="BK8577" s="419"/>
      <c r="BL8577" s="419"/>
      <c r="BN8577" s="419"/>
      <c r="BO8577" s="419"/>
      <c r="BP8577" s="419"/>
      <c r="BR8577" s="419"/>
      <c r="BS8577" s="419"/>
      <c r="BT8577" s="419"/>
      <c r="BV8577" s="419"/>
      <c r="BW8577" s="419"/>
      <c r="BX8577" s="397"/>
      <c r="BZ8577" s="449"/>
      <c r="CB8577" s="419"/>
      <c r="CC8577" s="419"/>
      <c r="CD8577" s="419"/>
      <c r="CF8577" s="419"/>
      <c r="CG8577" s="419"/>
      <c r="CH8577" s="419"/>
    </row>
    <row r="8578" spans="3:86" ht="21" thickBot="1">
      <c r="C8578" s="425"/>
      <c r="P8578" s="431"/>
      <c r="R8578" s="419"/>
      <c r="S8578" s="446"/>
      <c r="T8578" s="419"/>
      <c r="V8578" s="196"/>
      <c r="W8578" s="419"/>
      <c r="X8578" s="419"/>
      <c r="Z8578" s="419"/>
      <c r="AA8578" s="419"/>
      <c r="AB8578" s="419"/>
      <c r="AD8578" s="419"/>
      <c r="AE8578" s="419"/>
      <c r="AF8578" s="419"/>
      <c r="AH8578" s="419"/>
      <c r="AI8578" s="419"/>
      <c r="AJ8578" s="419"/>
      <c r="AL8578" s="419"/>
      <c r="AM8578" s="419"/>
      <c r="AN8578" s="403"/>
      <c r="AO8578" s="419"/>
      <c r="AP8578" s="419"/>
      <c r="AQ8578" s="419"/>
      <c r="AR8578" s="419"/>
      <c r="AS8578" s="419"/>
      <c r="AT8578" s="419"/>
      <c r="AU8578" s="419"/>
      <c r="AV8578" s="419"/>
      <c r="AX8578" s="419"/>
      <c r="AY8578" s="419"/>
      <c r="AZ8578" s="419"/>
      <c r="BB8578" s="419"/>
      <c r="BC8578" s="419"/>
      <c r="BD8578" s="419"/>
      <c r="BF8578" s="419"/>
      <c r="BG8578" s="419"/>
      <c r="BH8578" s="419"/>
      <c r="BJ8578" s="419"/>
      <c r="BK8578" s="419"/>
      <c r="BL8578" s="419"/>
      <c r="BN8578" s="419"/>
      <c r="BO8578" s="419"/>
      <c r="BP8578" s="419"/>
      <c r="BR8578" s="419"/>
      <c r="BS8578" s="419"/>
      <c r="BT8578" s="419"/>
      <c r="BV8578" s="419"/>
      <c r="BW8578" s="419"/>
      <c r="BX8578" s="397"/>
      <c r="BZ8578" s="449"/>
      <c r="CB8578" s="419"/>
      <c r="CC8578" s="419"/>
      <c r="CD8578" s="419"/>
      <c r="CF8578" s="419"/>
      <c r="CG8578" s="419"/>
      <c r="CH8578" s="419"/>
    </row>
    <row r="8579" spans="3:86" ht="21" thickBot="1">
      <c r="C8579" s="425"/>
      <c r="P8579" s="431"/>
      <c r="R8579" s="419"/>
      <c r="S8579" s="446"/>
      <c r="T8579" s="419"/>
      <c r="V8579" s="196"/>
      <c r="W8579" s="419"/>
      <c r="X8579" s="419"/>
      <c r="Z8579" s="419"/>
      <c r="AA8579" s="419"/>
      <c r="AB8579" s="419"/>
      <c r="AD8579" s="419"/>
      <c r="AE8579" s="419"/>
      <c r="AF8579" s="419"/>
      <c r="AH8579" s="419"/>
      <c r="AI8579" s="419"/>
      <c r="AJ8579" s="419"/>
      <c r="AL8579" s="419"/>
      <c r="AM8579" s="419"/>
      <c r="AN8579" s="403"/>
      <c r="AO8579" s="419"/>
      <c r="AP8579" s="419"/>
      <c r="AQ8579" s="419"/>
      <c r="AR8579" s="419"/>
      <c r="AS8579" s="419"/>
      <c r="AT8579" s="419"/>
      <c r="AU8579" s="419"/>
      <c r="AV8579" s="419"/>
      <c r="AX8579" s="419"/>
      <c r="AY8579" s="419"/>
      <c r="AZ8579" s="419"/>
      <c r="BB8579" s="419"/>
      <c r="BC8579" s="419"/>
      <c r="BD8579" s="419"/>
      <c r="BF8579" s="419"/>
      <c r="BG8579" s="419"/>
      <c r="BH8579" s="419"/>
      <c r="BJ8579" s="419"/>
      <c r="BK8579" s="419"/>
      <c r="BL8579" s="419"/>
      <c r="BN8579" s="419"/>
      <c r="BO8579" s="419"/>
      <c r="BP8579" s="419"/>
      <c r="BR8579" s="419"/>
      <c r="BS8579" s="419"/>
      <c r="BT8579" s="419"/>
      <c r="BV8579" s="419"/>
      <c r="BW8579" s="419"/>
      <c r="BX8579" s="397"/>
      <c r="BZ8579" s="449"/>
      <c r="CB8579" s="419"/>
      <c r="CC8579" s="419"/>
      <c r="CD8579" s="419"/>
      <c r="CF8579" s="419"/>
      <c r="CG8579" s="419"/>
      <c r="CH8579" s="419"/>
    </row>
    <row r="8580" spans="3:86" ht="21" thickBot="1">
      <c r="C8580" s="425"/>
      <c r="P8580" s="431"/>
      <c r="R8580" s="419"/>
      <c r="S8580" s="446"/>
      <c r="T8580" s="419"/>
      <c r="V8580" s="196"/>
      <c r="W8580" s="419"/>
      <c r="X8580" s="419"/>
      <c r="Z8580" s="419"/>
      <c r="AA8580" s="419"/>
      <c r="AB8580" s="419"/>
      <c r="AD8580" s="419"/>
      <c r="AE8580" s="419"/>
      <c r="AF8580" s="419"/>
      <c r="AH8580" s="419"/>
      <c r="AI8580" s="419"/>
      <c r="AJ8580" s="419"/>
      <c r="AL8580" s="419"/>
      <c r="AM8580" s="419"/>
      <c r="AN8580" s="403"/>
      <c r="AO8580" s="419"/>
      <c r="AP8580" s="419"/>
      <c r="AQ8580" s="419"/>
      <c r="AR8580" s="419"/>
      <c r="AS8580" s="419"/>
      <c r="AT8580" s="419"/>
      <c r="AU8580" s="419"/>
      <c r="AV8580" s="419"/>
      <c r="AX8580" s="419"/>
      <c r="AY8580" s="419"/>
      <c r="AZ8580" s="419"/>
      <c r="BB8580" s="419"/>
      <c r="BC8580" s="419"/>
      <c r="BD8580" s="419"/>
      <c r="BF8580" s="419"/>
      <c r="BG8580" s="419"/>
      <c r="BH8580" s="419"/>
      <c r="BJ8580" s="419"/>
      <c r="BK8580" s="419"/>
      <c r="BL8580" s="419"/>
      <c r="BN8580" s="419"/>
      <c r="BO8580" s="419"/>
      <c r="BP8580" s="419"/>
      <c r="BR8580" s="419"/>
      <c r="BS8580" s="419"/>
      <c r="BT8580" s="419"/>
      <c r="BV8580" s="419"/>
      <c r="BW8580" s="419"/>
      <c r="BX8580" s="397"/>
      <c r="BZ8580" s="449"/>
      <c r="CB8580" s="419"/>
      <c r="CC8580" s="419"/>
      <c r="CD8580" s="419"/>
      <c r="CF8580" s="419"/>
      <c r="CG8580" s="419"/>
      <c r="CH8580" s="419"/>
    </row>
    <row r="8581" spans="3:86" ht="21" thickBot="1">
      <c r="C8581" s="425"/>
      <c r="P8581" s="431"/>
      <c r="R8581" s="419"/>
      <c r="S8581" s="446"/>
      <c r="T8581" s="419"/>
      <c r="V8581" s="196"/>
      <c r="W8581" s="419"/>
      <c r="X8581" s="419"/>
      <c r="Z8581" s="419"/>
      <c r="AA8581" s="419"/>
      <c r="AB8581" s="419"/>
      <c r="AD8581" s="419"/>
      <c r="AE8581" s="419"/>
      <c r="AF8581" s="419"/>
      <c r="AH8581" s="419"/>
      <c r="AI8581" s="419"/>
      <c r="AJ8581" s="419"/>
      <c r="AL8581" s="419"/>
      <c r="AM8581" s="419"/>
      <c r="AN8581" s="403"/>
      <c r="AO8581" s="419"/>
      <c r="AP8581" s="419"/>
      <c r="AQ8581" s="419"/>
      <c r="AR8581" s="419"/>
      <c r="AS8581" s="419"/>
      <c r="AT8581" s="419"/>
      <c r="AU8581" s="419"/>
      <c r="AV8581" s="419"/>
      <c r="AX8581" s="419"/>
      <c r="AY8581" s="419"/>
      <c r="AZ8581" s="419"/>
      <c r="BB8581" s="419"/>
      <c r="BC8581" s="419"/>
      <c r="BD8581" s="419"/>
      <c r="BF8581" s="419"/>
      <c r="BG8581" s="419"/>
      <c r="BH8581" s="419"/>
      <c r="BJ8581" s="419"/>
      <c r="BK8581" s="419"/>
      <c r="BL8581" s="419"/>
      <c r="BN8581" s="419"/>
      <c r="BO8581" s="419"/>
      <c r="BP8581" s="419"/>
      <c r="BR8581" s="419"/>
      <c r="BS8581" s="419"/>
      <c r="BT8581" s="419"/>
      <c r="BV8581" s="419"/>
      <c r="BW8581" s="419"/>
      <c r="BX8581" s="397"/>
      <c r="BZ8581" s="449"/>
      <c r="CB8581" s="419"/>
      <c r="CC8581" s="419"/>
      <c r="CD8581" s="419"/>
      <c r="CF8581" s="419"/>
      <c r="CG8581" s="419"/>
      <c r="CH8581" s="419"/>
    </row>
    <row r="8582" spans="3:86" ht="21" thickBot="1">
      <c r="C8582" s="425"/>
      <c r="P8582" s="431"/>
      <c r="R8582" s="419"/>
      <c r="S8582" s="446"/>
      <c r="T8582" s="419"/>
      <c r="V8582" s="196"/>
      <c r="W8582" s="419"/>
      <c r="X8582" s="419"/>
      <c r="Z8582" s="419"/>
      <c r="AA8582" s="419"/>
      <c r="AB8582" s="419"/>
      <c r="AD8582" s="419"/>
      <c r="AE8582" s="419"/>
      <c r="AF8582" s="419"/>
      <c r="AH8582" s="419"/>
      <c r="AI8582" s="419"/>
      <c r="AJ8582" s="419"/>
      <c r="AL8582" s="419"/>
      <c r="AM8582" s="419"/>
      <c r="AN8582" s="403"/>
      <c r="AO8582" s="419"/>
      <c r="AP8582" s="419"/>
      <c r="AQ8582" s="419"/>
      <c r="AR8582" s="419"/>
      <c r="AS8582" s="419"/>
      <c r="AT8582" s="419"/>
      <c r="AU8582" s="419"/>
      <c r="AV8582" s="419"/>
      <c r="AX8582" s="419"/>
      <c r="AY8582" s="419"/>
      <c r="AZ8582" s="419"/>
      <c r="BB8582" s="419"/>
      <c r="BC8582" s="419"/>
      <c r="BD8582" s="419"/>
      <c r="BF8582" s="419"/>
      <c r="BG8582" s="419"/>
      <c r="BH8582" s="419"/>
      <c r="BJ8582" s="419"/>
      <c r="BK8582" s="419"/>
      <c r="BL8582" s="419"/>
      <c r="BN8582" s="419"/>
      <c r="BO8582" s="419"/>
      <c r="BP8582" s="419"/>
      <c r="BR8582" s="419"/>
      <c r="BS8582" s="419"/>
      <c r="BT8582" s="419"/>
      <c r="BV8582" s="419"/>
      <c r="BW8582" s="419"/>
      <c r="BX8582" s="397"/>
      <c r="BZ8582" s="449"/>
      <c r="CB8582" s="419"/>
      <c r="CC8582" s="419"/>
      <c r="CD8582" s="419"/>
      <c r="CF8582" s="419"/>
      <c r="CG8582" s="419"/>
      <c r="CH8582" s="419"/>
    </row>
    <row r="8583" spans="3:86" ht="21" thickBot="1">
      <c r="C8583" s="425"/>
      <c r="P8583" s="431"/>
      <c r="R8583" s="419"/>
      <c r="S8583" s="446"/>
      <c r="T8583" s="419"/>
      <c r="V8583" s="196"/>
      <c r="W8583" s="419"/>
      <c r="X8583" s="419"/>
      <c r="Z8583" s="419"/>
      <c r="AA8583" s="419"/>
      <c r="AB8583" s="419"/>
      <c r="AD8583" s="419"/>
      <c r="AE8583" s="419"/>
      <c r="AF8583" s="419"/>
      <c r="AH8583" s="419"/>
      <c r="AI8583" s="419"/>
      <c r="AJ8583" s="419"/>
      <c r="AL8583" s="419"/>
      <c r="AM8583" s="419"/>
      <c r="AN8583" s="403"/>
      <c r="AO8583" s="419"/>
      <c r="AP8583" s="419"/>
      <c r="AQ8583" s="419"/>
      <c r="AR8583" s="419"/>
      <c r="AS8583" s="419"/>
      <c r="AT8583" s="419"/>
      <c r="AU8583" s="419"/>
      <c r="AV8583" s="419"/>
      <c r="AX8583" s="419"/>
      <c r="AY8583" s="419"/>
      <c r="AZ8583" s="419"/>
      <c r="BB8583" s="419"/>
      <c r="BC8583" s="419"/>
      <c r="BD8583" s="419"/>
      <c r="BF8583" s="419"/>
      <c r="BG8583" s="419"/>
      <c r="BH8583" s="419"/>
      <c r="BJ8583" s="419"/>
      <c r="BK8583" s="419"/>
      <c r="BL8583" s="419"/>
      <c r="BN8583" s="419"/>
      <c r="BO8583" s="419"/>
      <c r="BP8583" s="419"/>
      <c r="BR8583" s="419"/>
      <c r="BS8583" s="419"/>
      <c r="BT8583" s="419"/>
      <c r="BV8583" s="419"/>
      <c r="BW8583" s="419"/>
      <c r="BX8583" s="397"/>
      <c r="BZ8583" s="449"/>
      <c r="CB8583" s="419"/>
      <c r="CC8583" s="419"/>
      <c r="CD8583" s="419"/>
      <c r="CF8583" s="419"/>
      <c r="CG8583" s="419"/>
      <c r="CH8583" s="419"/>
    </row>
    <row r="8584" spans="3:86" ht="21" thickBot="1">
      <c r="C8584" s="425"/>
      <c r="P8584" s="431"/>
      <c r="R8584" s="419"/>
      <c r="S8584" s="446"/>
      <c r="T8584" s="419"/>
      <c r="V8584" s="196"/>
      <c r="W8584" s="419"/>
      <c r="X8584" s="419"/>
      <c r="Z8584" s="419"/>
      <c r="AA8584" s="419"/>
      <c r="AB8584" s="419"/>
      <c r="AD8584" s="419"/>
      <c r="AE8584" s="419"/>
      <c r="AF8584" s="419"/>
      <c r="AH8584" s="419"/>
      <c r="AI8584" s="419"/>
      <c r="AJ8584" s="419"/>
      <c r="AL8584" s="419"/>
      <c r="AM8584" s="419"/>
      <c r="AN8584" s="403"/>
      <c r="AO8584" s="419"/>
      <c r="AP8584" s="419"/>
      <c r="AQ8584" s="419"/>
      <c r="AR8584" s="419"/>
      <c r="AS8584" s="419"/>
      <c r="AT8584" s="419"/>
      <c r="AU8584" s="419"/>
      <c r="AV8584" s="419"/>
      <c r="AX8584" s="419"/>
      <c r="AY8584" s="419"/>
      <c r="AZ8584" s="419"/>
      <c r="BB8584" s="419"/>
      <c r="BC8584" s="419"/>
      <c r="BD8584" s="419"/>
      <c r="BF8584" s="419"/>
      <c r="BG8584" s="419"/>
      <c r="BH8584" s="419"/>
      <c r="BJ8584" s="419"/>
      <c r="BK8584" s="419"/>
      <c r="BL8584" s="419"/>
      <c r="BN8584" s="419"/>
      <c r="BO8584" s="419"/>
      <c r="BP8584" s="419"/>
      <c r="BR8584" s="419"/>
      <c r="BS8584" s="419"/>
      <c r="BT8584" s="419"/>
      <c r="BV8584" s="419"/>
      <c r="BW8584" s="419"/>
      <c r="BX8584" s="397"/>
      <c r="BZ8584" s="449"/>
      <c r="CB8584" s="419"/>
      <c r="CC8584" s="419"/>
      <c r="CD8584" s="419"/>
      <c r="CF8584" s="419"/>
      <c r="CG8584" s="419"/>
      <c r="CH8584" s="419"/>
    </row>
    <row r="8585" spans="3:86" ht="21" thickBot="1">
      <c r="C8585" s="425"/>
      <c r="P8585" s="431"/>
      <c r="R8585" s="419"/>
      <c r="S8585" s="446"/>
      <c r="T8585" s="419"/>
      <c r="V8585" s="196"/>
      <c r="W8585" s="419"/>
      <c r="X8585" s="419"/>
      <c r="Z8585" s="419"/>
      <c r="AA8585" s="419"/>
      <c r="AB8585" s="419"/>
      <c r="AD8585" s="419"/>
      <c r="AE8585" s="419"/>
      <c r="AF8585" s="419"/>
      <c r="AH8585" s="419"/>
      <c r="AI8585" s="419"/>
      <c r="AJ8585" s="419"/>
      <c r="AL8585" s="419"/>
      <c r="AM8585" s="419"/>
      <c r="AN8585" s="403"/>
      <c r="AO8585" s="419"/>
      <c r="AP8585" s="419"/>
      <c r="AQ8585" s="419"/>
      <c r="AR8585" s="419"/>
      <c r="AS8585" s="419"/>
      <c r="AT8585" s="419"/>
      <c r="AU8585" s="419"/>
      <c r="AV8585" s="419"/>
      <c r="AX8585" s="419"/>
      <c r="AY8585" s="419"/>
      <c r="AZ8585" s="419"/>
      <c r="BB8585" s="419"/>
      <c r="BC8585" s="419"/>
      <c r="BD8585" s="419"/>
      <c r="BF8585" s="419"/>
      <c r="BG8585" s="419"/>
      <c r="BH8585" s="419"/>
      <c r="BJ8585" s="419"/>
      <c r="BK8585" s="419"/>
      <c r="BL8585" s="419"/>
      <c r="BN8585" s="419"/>
      <c r="BO8585" s="419"/>
      <c r="BP8585" s="419"/>
      <c r="BR8585" s="419"/>
      <c r="BS8585" s="419"/>
      <c r="BT8585" s="419"/>
      <c r="BV8585" s="419"/>
      <c r="BW8585" s="419"/>
      <c r="BX8585" s="397"/>
      <c r="BZ8585" s="449"/>
      <c r="CB8585" s="419"/>
      <c r="CC8585" s="419"/>
      <c r="CD8585" s="419"/>
      <c r="CF8585" s="419"/>
      <c r="CG8585" s="419"/>
      <c r="CH8585" s="419"/>
    </row>
    <row r="8586" spans="3:86" ht="21" thickBot="1">
      <c r="C8586" s="425"/>
      <c r="P8586" s="431"/>
      <c r="R8586" s="419"/>
      <c r="S8586" s="446"/>
      <c r="T8586" s="419"/>
      <c r="V8586" s="196"/>
      <c r="W8586" s="419"/>
      <c r="X8586" s="419"/>
      <c r="Z8586" s="419"/>
      <c r="AA8586" s="419"/>
      <c r="AB8586" s="419"/>
      <c r="AD8586" s="419"/>
      <c r="AE8586" s="419"/>
      <c r="AF8586" s="419"/>
      <c r="AH8586" s="419"/>
      <c r="AI8586" s="419"/>
      <c r="AJ8586" s="419"/>
      <c r="AL8586" s="419"/>
      <c r="AM8586" s="419"/>
      <c r="AN8586" s="403"/>
      <c r="AO8586" s="419"/>
      <c r="AP8586" s="419"/>
      <c r="AQ8586" s="419"/>
      <c r="AR8586" s="419"/>
      <c r="AS8586" s="419"/>
      <c r="AT8586" s="419"/>
      <c r="AU8586" s="419"/>
      <c r="AV8586" s="419"/>
      <c r="AX8586" s="419"/>
      <c r="AY8586" s="419"/>
      <c r="AZ8586" s="419"/>
      <c r="BB8586" s="419"/>
      <c r="BC8586" s="419"/>
      <c r="BD8586" s="419"/>
      <c r="BF8586" s="419"/>
      <c r="BG8586" s="419"/>
      <c r="BH8586" s="419"/>
      <c r="BJ8586" s="419"/>
      <c r="BK8586" s="419"/>
      <c r="BL8586" s="419"/>
      <c r="BN8586" s="419"/>
      <c r="BO8586" s="419"/>
      <c r="BP8586" s="419"/>
      <c r="BR8586" s="419"/>
      <c r="BS8586" s="419"/>
      <c r="BT8586" s="419"/>
      <c r="BV8586" s="419"/>
      <c r="BW8586" s="419"/>
      <c r="BX8586" s="397"/>
      <c r="BZ8586" s="449"/>
      <c r="CB8586" s="419"/>
      <c r="CC8586" s="419"/>
      <c r="CD8586" s="419"/>
      <c r="CF8586" s="419"/>
      <c r="CG8586" s="419"/>
      <c r="CH8586" s="419"/>
    </row>
    <row r="8587" spans="3:86" ht="21" thickBot="1">
      <c r="C8587" s="425"/>
      <c r="P8587" s="431"/>
      <c r="R8587" s="419"/>
      <c r="S8587" s="446"/>
      <c r="T8587" s="419"/>
      <c r="V8587" s="196"/>
      <c r="W8587" s="419"/>
      <c r="X8587" s="419"/>
      <c r="Z8587" s="419"/>
      <c r="AA8587" s="419"/>
      <c r="AB8587" s="419"/>
      <c r="AD8587" s="419"/>
      <c r="AE8587" s="419"/>
      <c r="AF8587" s="419"/>
      <c r="AH8587" s="419"/>
      <c r="AI8587" s="419"/>
      <c r="AJ8587" s="419"/>
      <c r="AL8587" s="419"/>
      <c r="AM8587" s="419"/>
      <c r="AN8587" s="403"/>
      <c r="AO8587" s="419"/>
      <c r="AP8587" s="419"/>
      <c r="AQ8587" s="419"/>
      <c r="AR8587" s="419"/>
      <c r="AS8587" s="419"/>
      <c r="AT8587" s="419"/>
      <c r="AU8587" s="419"/>
      <c r="AV8587" s="419"/>
      <c r="AX8587" s="419"/>
      <c r="AY8587" s="419"/>
      <c r="AZ8587" s="419"/>
      <c r="BB8587" s="419"/>
      <c r="BC8587" s="419"/>
      <c r="BD8587" s="419"/>
      <c r="BF8587" s="419"/>
      <c r="BG8587" s="419"/>
      <c r="BH8587" s="419"/>
      <c r="BJ8587" s="419"/>
      <c r="BK8587" s="419"/>
      <c r="BL8587" s="419"/>
      <c r="BN8587" s="419"/>
      <c r="BO8587" s="419"/>
      <c r="BP8587" s="419"/>
      <c r="BR8587" s="419"/>
      <c r="BS8587" s="419"/>
      <c r="BT8587" s="419"/>
      <c r="BV8587" s="419"/>
      <c r="BW8587" s="419"/>
      <c r="BX8587" s="397"/>
      <c r="BZ8587" s="449"/>
      <c r="CB8587" s="419"/>
      <c r="CC8587" s="419"/>
      <c r="CD8587" s="419"/>
      <c r="CF8587" s="419"/>
      <c r="CG8587" s="419"/>
      <c r="CH8587" s="419"/>
    </row>
    <row r="8588" spans="3:86" ht="21" thickBot="1">
      <c r="C8588" s="425"/>
      <c r="P8588" s="431"/>
      <c r="R8588" s="419"/>
      <c r="S8588" s="446"/>
      <c r="T8588" s="419"/>
      <c r="V8588" s="196"/>
      <c r="W8588" s="419"/>
      <c r="X8588" s="419"/>
      <c r="Z8588" s="419"/>
      <c r="AA8588" s="419"/>
      <c r="AB8588" s="419"/>
      <c r="AD8588" s="419"/>
      <c r="AE8588" s="419"/>
      <c r="AF8588" s="419"/>
      <c r="AH8588" s="419"/>
      <c r="AI8588" s="419"/>
      <c r="AJ8588" s="419"/>
      <c r="AL8588" s="419"/>
      <c r="AM8588" s="419"/>
      <c r="AN8588" s="403"/>
      <c r="AO8588" s="419"/>
      <c r="AP8588" s="419"/>
      <c r="AQ8588" s="419"/>
      <c r="AR8588" s="419"/>
      <c r="AS8588" s="419"/>
      <c r="AT8588" s="419"/>
      <c r="AU8588" s="419"/>
      <c r="AV8588" s="419"/>
      <c r="AX8588" s="419"/>
      <c r="AY8588" s="419"/>
      <c r="AZ8588" s="419"/>
      <c r="BB8588" s="419"/>
      <c r="BC8588" s="419"/>
      <c r="BD8588" s="419"/>
      <c r="BF8588" s="419"/>
      <c r="BG8588" s="419"/>
      <c r="BH8588" s="419"/>
      <c r="BJ8588" s="419"/>
      <c r="BK8588" s="419"/>
      <c r="BL8588" s="419"/>
      <c r="BN8588" s="419"/>
      <c r="BO8588" s="419"/>
      <c r="BP8588" s="419"/>
      <c r="BR8588" s="419"/>
      <c r="BS8588" s="419"/>
      <c r="BT8588" s="419"/>
      <c r="BV8588" s="419"/>
      <c r="BW8588" s="419"/>
      <c r="BX8588" s="397"/>
      <c r="BZ8588" s="449"/>
      <c r="CB8588" s="419"/>
      <c r="CC8588" s="419"/>
      <c r="CD8588" s="419"/>
      <c r="CF8588" s="419"/>
      <c r="CG8588" s="419"/>
      <c r="CH8588" s="419"/>
    </row>
    <row r="8589" spans="3:86" ht="21" thickBot="1">
      <c r="C8589" s="425"/>
      <c r="P8589" s="431"/>
      <c r="R8589" s="419"/>
      <c r="S8589" s="446"/>
      <c r="T8589" s="419"/>
      <c r="V8589" s="196"/>
      <c r="W8589" s="419"/>
      <c r="X8589" s="419"/>
      <c r="Z8589" s="419"/>
      <c r="AA8589" s="419"/>
      <c r="AB8589" s="419"/>
      <c r="AD8589" s="419"/>
      <c r="AE8589" s="419"/>
      <c r="AF8589" s="419"/>
      <c r="AH8589" s="419"/>
      <c r="AI8589" s="419"/>
      <c r="AJ8589" s="419"/>
      <c r="AL8589" s="419"/>
      <c r="AM8589" s="419"/>
      <c r="AN8589" s="403"/>
      <c r="AO8589" s="419"/>
      <c r="AP8589" s="419"/>
      <c r="AQ8589" s="419"/>
      <c r="AR8589" s="419"/>
      <c r="AS8589" s="419"/>
      <c r="AT8589" s="419"/>
      <c r="AU8589" s="419"/>
      <c r="AV8589" s="419"/>
      <c r="AX8589" s="419"/>
      <c r="AY8589" s="419"/>
      <c r="AZ8589" s="419"/>
      <c r="BB8589" s="419"/>
      <c r="BC8589" s="419"/>
      <c r="BD8589" s="419"/>
      <c r="BF8589" s="419"/>
      <c r="BG8589" s="419"/>
      <c r="BH8589" s="419"/>
      <c r="BJ8589" s="419"/>
      <c r="BK8589" s="419"/>
      <c r="BL8589" s="419"/>
      <c r="BN8589" s="419"/>
      <c r="BO8589" s="419"/>
      <c r="BP8589" s="419"/>
      <c r="BR8589" s="419"/>
      <c r="BS8589" s="419"/>
      <c r="BT8589" s="419"/>
      <c r="BV8589" s="419"/>
      <c r="BW8589" s="419"/>
      <c r="BX8589" s="397"/>
      <c r="BZ8589" s="449"/>
      <c r="CB8589" s="419"/>
      <c r="CC8589" s="419"/>
      <c r="CD8589" s="419"/>
      <c r="CF8589" s="419"/>
      <c r="CG8589" s="419"/>
      <c r="CH8589" s="419"/>
    </row>
    <row r="8590" spans="3:86" ht="21" thickBot="1">
      <c r="C8590" s="425"/>
      <c r="P8590" s="431"/>
      <c r="R8590" s="419"/>
      <c r="S8590" s="446"/>
      <c r="T8590" s="419"/>
      <c r="V8590" s="196"/>
      <c r="W8590" s="419"/>
      <c r="X8590" s="419"/>
      <c r="Z8590" s="419"/>
      <c r="AA8590" s="419"/>
      <c r="AB8590" s="419"/>
      <c r="AD8590" s="419"/>
      <c r="AE8590" s="419"/>
      <c r="AF8590" s="419"/>
      <c r="AH8590" s="419"/>
      <c r="AI8590" s="419"/>
      <c r="AJ8590" s="419"/>
      <c r="AL8590" s="419"/>
      <c r="AM8590" s="419"/>
      <c r="AN8590" s="403"/>
      <c r="AO8590" s="419"/>
      <c r="AP8590" s="419"/>
      <c r="AQ8590" s="419"/>
      <c r="AR8590" s="419"/>
      <c r="AS8590" s="419"/>
      <c r="AT8590" s="419"/>
      <c r="AU8590" s="419"/>
      <c r="AV8590" s="419"/>
      <c r="AX8590" s="419"/>
      <c r="AY8590" s="419"/>
      <c r="AZ8590" s="419"/>
      <c r="BB8590" s="419"/>
      <c r="BC8590" s="419"/>
      <c r="BD8590" s="419"/>
      <c r="BF8590" s="419"/>
      <c r="BG8590" s="419"/>
      <c r="BH8590" s="419"/>
      <c r="BJ8590" s="419"/>
      <c r="BK8590" s="419"/>
      <c r="BL8590" s="419"/>
      <c r="BN8590" s="419"/>
      <c r="BO8590" s="419"/>
      <c r="BP8590" s="419"/>
      <c r="BR8590" s="419"/>
      <c r="BS8590" s="419"/>
      <c r="BT8590" s="419"/>
      <c r="BV8590" s="419"/>
      <c r="BW8590" s="419"/>
      <c r="BX8590" s="397"/>
      <c r="BZ8590" s="449"/>
      <c r="CB8590" s="419"/>
      <c r="CC8590" s="419"/>
      <c r="CD8590" s="419"/>
      <c r="CF8590" s="419"/>
      <c r="CG8590" s="419"/>
      <c r="CH8590" s="419"/>
    </row>
    <row r="8591" spans="3:86" ht="21" thickBot="1">
      <c r="C8591" s="425"/>
      <c r="P8591" s="431"/>
      <c r="R8591" s="419"/>
      <c r="S8591" s="446"/>
      <c r="T8591" s="419"/>
      <c r="V8591" s="196"/>
      <c r="W8591" s="419"/>
      <c r="X8591" s="419"/>
      <c r="Z8591" s="419"/>
      <c r="AA8591" s="419"/>
      <c r="AB8591" s="419"/>
      <c r="AD8591" s="419"/>
      <c r="AE8591" s="419"/>
      <c r="AF8591" s="419"/>
      <c r="AH8591" s="419"/>
      <c r="AI8591" s="419"/>
      <c r="AJ8591" s="419"/>
      <c r="AL8591" s="419"/>
      <c r="AM8591" s="419"/>
      <c r="AN8591" s="403"/>
      <c r="AO8591" s="419"/>
      <c r="AP8591" s="419"/>
      <c r="AQ8591" s="419"/>
      <c r="AR8591" s="419"/>
      <c r="AS8591" s="419"/>
      <c r="AT8591" s="419"/>
      <c r="AU8591" s="419"/>
      <c r="AV8591" s="419"/>
      <c r="AX8591" s="419"/>
      <c r="AY8591" s="419"/>
      <c r="AZ8591" s="419"/>
      <c r="BB8591" s="419"/>
      <c r="BC8591" s="419"/>
      <c r="BD8591" s="419"/>
      <c r="BF8591" s="419"/>
      <c r="BG8591" s="419"/>
      <c r="BH8591" s="419"/>
      <c r="BJ8591" s="419"/>
      <c r="BK8591" s="419"/>
      <c r="BL8591" s="419"/>
      <c r="BN8591" s="419"/>
      <c r="BO8591" s="419"/>
      <c r="BP8591" s="419"/>
      <c r="BR8591" s="419"/>
      <c r="BS8591" s="419"/>
      <c r="BT8591" s="419"/>
      <c r="BV8591" s="419"/>
      <c r="BW8591" s="419"/>
      <c r="BX8591" s="397"/>
      <c r="BZ8591" s="449"/>
      <c r="CB8591" s="419"/>
      <c r="CC8591" s="419"/>
      <c r="CD8591" s="419"/>
      <c r="CF8591" s="419"/>
      <c r="CG8591" s="419"/>
      <c r="CH8591" s="419"/>
    </row>
    <row r="8592" spans="3:86" ht="21" thickBot="1">
      <c r="C8592" s="425"/>
      <c r="P8592" s="431"/>
      <c r="R8592" s="419"/>
      <c r="S8592" s="446"/>
      <c r="T8592" s="419"/>
      <c r="V8592" s="196"/>
      <c r="W8592" s="419"/>
      <c r="X8592" s="419"/>
      <c r="Z8592" s="419"/>
      <c r="AA8592" s="419"/>
      <c r="AB8592" s="419"/>
      <c r="AD8592" s="419"/>
      <c r="AE8592" s="419"/>
      <c r="AF8592" s="419"/>
      <c r="AH8592" s="419"/>
      <c r="AI8592" s="419"/>
      <c r="AJ8592" s="419"/>
      <c r="AL8592" s="419"/>
      <c r="AM8592" s="419"/>
      <c r="AN8592" s="403"/>
      <c r="AO8592" s="419"/>
      <c r="AP8592" s="419"/>
      <c r="AQ8592" s="419"/>
      <c r="AR8592" s="419"/>
      <c r="AS8592" s="419"/>
      <c r="AT8592" s="419"/>
      <c r="AU8592" s="419"/>
      <c r="AV8592" s="419"/>
      <c r="AX8592" s="419"/>
      <c r="AY8592" s="419"/>
      <c r="AZ8592" s="419"/>
      <c r="BB8592" s="419"/>
      <c r="BC8592" s="419"/>
      <c r="BD8592" s="419"/>
      <c r="BF8592" s="419"/>
      <c r="BG8592" s="419"/>
      <c r="BH8592" s="419"/>
      <c r="BJ8592" s="419"/>
      <c r="BK8592" s="419"/>
      <c r="BL8592" s="419"/>
      <c r="BN8592" s="419"/>
      <c r="BO8592" s="419"/>
      <c r="BP8592" s="419"/>
      <c r="BR8592" s="419"/>
      <c r="BS8592" s="419"/>
      <c r="BT8592" s="419"/>
      <c r="BV8592" s="419"/>
      <c r="BW8592" s="419"/>
      <c r="BX8592" s="397"/>
      <c r="BZ8592" s="449"/>
      <c r="CB8592" s="419"/>
      <c r="CC8592" s="419"/>
      <c r="CD8592" s="419"/>
      <c r="CF8592" s="419"/>
      <c r="CG8592" s="419"/>
      <c r="CH8592" s="419"/>
    </row>
    <row r="8593" spans="3:86" ht="21" thickBot="1">
      <c r="C8593" s="425"/>
      <c r="P8593" s="431"/>
      <c r="R8593" s="419"/>
      <c r="S8593" s="446"/>
      <c r="T8593" s="419"/>
      <c r="V8593" s="196"/>
      <c r="W8593" s="419"/>
      <c r="X8593" s="419"/>
      <c r="Z8593" s="419"/>
      <c r="AA8593" s="419"/>
      <c r="AB8593" s="419"/>
      <c r="AD8593" s="419"/>
      <c r="AE8593" s="419"/>
      <c r="AF8593" s="419"/>
      <c r="AH8593" s="419"/>
      <c r="AI8593" s="419"/>
      <c r="AJ8593" s="419"/>
      <c r="AL8593" s="419"/>
      <c r="AM8593" s="419"/>
      <c r="AN8593" s="403"/>
      <c r="AO8593" s="419"/>
      <c r="AP8593" s="419"/>
      <c r="AQ8593" s="419"/>
      <c r="AR8593" s="419"/>
      <c r="AS8593" s="419"/>
      <c r="AT8593" s="419"/>
      <c r="AU8593" s="419"/>
      <c r="AV8593" s="419"/>
      <c r="AX8593" s="419"/>
      <c r="AY8593" s="419"/>
      <c r="AZ8593" s="419"/>
      <c r="BB8593" s="419"/>
      <c r="BC8593" s="419"/>
      <c r="BD8593" s="419"/>
      <c r="BF8593" s="419"/>
      <c r="BG8593" s="419"/>
      <c r="BH8593" s="419"/>
      <c r="BJ8593" s="419"/>
      <c r="BK8593" s="419"/>
      <c r="BL8593" s="419"/>
      <c r="BN8593" s="419"/>
      <c r="BO8593" s="419"/>
      <c r="BP8593" s="419"/>
      <c r="BR8593" s="419"/>
      <c r="BS8593" s="419"/>
      <c r="BT8593" s="419"/>
      <c r="BV8593" s="419"/>
      <c r="BW8593" s="419"/>
      <c r="BX8593" s="397"/>
      <c r="BZ8593" s="449"/>
      <c r="CB8593" s="419"/>
      <c r="CC8593" s="419"/>
      <c r="CD8593" s="419"/>
      <c r="CF8593" s="419"/>
      <c r="CG8593" s="419"/>
      <c r="CH8593" s="419"/>
    </row>
    <row r="8594" spans="3:86" ht="21" thickBot="1">
      <c r="C8594" s="425"/>
      <c r="P8594" s="431"/>
      <c r="R8594" s="419"/>
      <c r="S8594" s="446"/>
      <c r="T8594" s="419"/>
      <c r="V8594" s="196"/>
      <c r="W8594" s="419"/>
      <c r="X8594" s="419"/>
      <c r="Z8594" s="419"/>
      <c r="AA8594" s="419"/>
      <c r="AB8594" s="419"/>
      <c r="AD8594" s="419"/>
      <c r="AE8594" s="419"/>
      <c r="AF8594" s="419"/>
      <c r="AH8594" s="419"/>
      <c r="AI8594" s="419"/>
      <c r="AJ8594" s="419"/>
      <c r="AL8594" s="419"/>
      <c r="AM8594" s="419"/>
      <c r="AN8594" s="403"/>
      <c r="AO8594" s="419"/>
      <c r="AP8594" s="419"/>
      <c r="AQ8594" s="419"/>
      <c r="AR8594" s="419"/>
      <c r="AS8594" s="419"/>
      <c r="AT8594" s="419"/>
      <c r="AU8594" s="419"/>
      <c r="AV8594" s="419"/>
      <c r="AX8594" s="419"/>
      <c r="AY8594" s="419"/>
      <c r="AZ8594" s="419"/>
      <c r="BB8594" s="419"/>
      <c r="BC8594" s="419"/>
      <c r="BD8594" s="419"/>
      <c r="BF8594" s="419"/>
      <c r="BG8594" s="419"/>
      <c r="BH8594" s="419"/>
      <c r="BJ8594" s="419"/>
      <c r="BK8594" s="419"/>
      <c r="BL8594" s="419"/>
      <c r="BN8594" s="419"/>
      <c r="BO8594" s="419"/>
      <c r="BP8594" s="419"/>
      <c r="BR8594" s="419"/>
      <c r="BS8594" s="419"/>
      <c r="BT8594" s="419"/>
      <c r="BV8594" s="419"/>
      <c r="BW8594" s="419"/>
      <c r="BX8594" s="397"/>
      <c r="BZ8594" s="449"/>
      <c r="CB8594" s="419"/>
      <c r="CC8594" s="419"/>
      <c r="CD8594" s="419"/>
      <c r="CF8594" s="419"/>
      <c r="CG8594" s="419"/>
      <c r="CH8594" s="419"/>
    </row>
    <row r="8595" spans="3:86" ht="21" thickBot="1">
      <c r="C8595" s="425"/>
      <c r="P8595" s="431"/>
      <c r="R8595" s="419"/>
      <c r="S8595" s="446"/>
      <c r="T8595" s="419"/>
      <c r="V8595" s="196"/>
      <c r="W8595" s="419"/>
      <c r="X8595" s="419"/>
      <c r="Z8595" s="419"/>
      <c r="AA8595" s="419"/>
      <c r="AB8595" s="419"/>
      <c r="AD8595" s="419"/>
      <c r="AE8595" s="419"/>
      <c r="AF8595" s="419"/>
      <c r="AH8595" s="419"/>
      <c r="AI8595" s="419"/>
      <c r="AJ8595" s="419"/>
      <c r="AL8595" s="419"/>
      <c r="AM8595" s="419"/>
      <c r="AN8595" s="403"/>
      <c r="AO8595" s="419"/>
      <c r="AP8595" s="419"/>
      <c r="AQ8595" s="419"/>
      <c r="AR8595" s="419"/>
      <c r="AS8595" s="419"/>
      <c r="AT8595" s="419"/>
      <c r="AU8595" s="419"/>
      <c r="AV8595" s="419"/>
      <c r="AX8595" s="419"/>
      <c r="AY8595" s="419"/>
      <c r="AZ8595" s="419"/>
      <c r="BB8595" s="419"/>
      <c r="BC8595" s="419"/>
      <c r="BD8595" s="419"/>
      <c r="BF8595" s="419"/>
      <c r="BG8595" s="419"/>
      <c r="BH8595" s="419"/>
      <c r="BJ8595" s="419"/>
      <c r="BK8595" s="419"/>
      <c r="BL8595" s="419"/>
      <c r="BN8595" s="419"/>
      <c r="BO8595" s="419"/>
      <c r="BP8595" s="419"/>
      <c r="BR8595" s="419"/>
      <c r="BS8595" s="419"/>
      <c r="BT8595" s="419"/>
      <c r="BV8595" s="419"/>
      <c r="BW8595" s="419"/>
      <c r="BX8595" s="397"/>
      <c r="BZ8595" s="449"/>
      <c r="CB8595" s="419"/>
      <c r="CC8595" s="419"/>
      <c r="CD8595" s="419"/>
      <c r="CF8595" s="419"/>
      <c r="CG8595" s="419"/>
      <c r="CH8595" s="419"/>
    </row>
    <row r="8596" spans="3:86" ht="21" thickBot="1">
      <c r="C8596" s="425"/>
      <c r="P8596" s="431"/>
      <c r="R8596" s="419"/>
      <c r="S8596" s="446"/>
      <c r="T8596" s="419"/>
      <c r="V8596" s="196"/>
      <c r="W8596" s="419"/>
      <c r="X8596" s="419"/>
      <c r="Z8596" s="419"/>
      <c r="AA8596" s="419"/>
      <c r="AB8596" s="419"/>
      <c r="AD8596" s="419"/>
      <c r="AE8596" s="419"/>
      <c r="AF8596" s="419"/>
      <c r="AH8596" s="419"/>
      <c r="AI8596" s="419"/>
      <c r="AJ8596" s="419"/>
      <c r="AL8596" s="419"/>
      <c r="AM8596" s="419"/>
      <c r="AN8596" s="403"/>
      <c r="AO8596" s="419"/>
      <c r="AP8596" s="419"/>
      <c r="AQ8596" s="419"/>
      <c r="AR8596" s="419"/>
      <c r="AS8596" s="419"/>
      <c r="AT8596" s="419"/>
      <c r="AU8596" s="419"/>
      <c r="AV8596" s="419"/>
      <c r="AX8596" s="419"/>
      <c r="AY8596" s="419"/>
      <c r="AZ8596" s="419"/>
      <c r="BB8596" s="419"/>
      <c r="BC8596" s="419"/>
      <c r="BD8596" s="419"/>
      <c r="BF8596" s="419"/>
      <c r="BG8596" s="419"/>
      <c r="BH8596" s="419"/>
      <c r="BJ8596" s="419"/>
      <c r="BK8596" s="419"/>
      <c r="BL8596" s="419"/>
      <c r="BN8596" s="419"/>
      <c r="BO8596" s="419"/>
      <c r="BP8596" s="419"/>
      <c r="BR8596" s="419"/>
      <c r="BS8596" s="419"/>
      <c r="BT8596" s="419"/>
      <c r="BV8596" s="419"/>
      <c r="BW8596" s="419"/>
      <c r="BX8596" s="397"/>
      <c r="BZ8596" s="449"/>
      <c r="CB8596" s="419"/>
      <c r="CC8596" s="419"/>
      <c r="CD8596" s="419"/>
      <c r="CF8596" s="419"/>
      <c r="CG8596" s="419"/>
      <c r="CH8596" s="419"/>
    </row>
    <row r="8597" spans="3:86" ht="21" thickBot="1">
      <c r="C8597" s="425"/>
      <c r="P8597" s="431"/>
      <c r="R8597" s="419"/>
      <c r="S8597" s="446"/>
      <c r="T8597" s="419"/>
      <c r="V8597" s="196"/>
      <c r="W8597" s="419"/>
      <c r="X8597" s="419"/>
      <c r="Z8597" s="419"/>
      <c r="AA8597" s="419"/>
      <c r="AB8597" s="419"/>
      <c r="AD8597" s="419"/>
      <c r="AE8597" s="419"/>
      <c r="AF8597" s="419"/>
      <c r="AH8597" s="419"/>
      <c r="AI8597" s="419"/>
      <c r="AJ8597" s="419"/>
      <c r="AL8597" s="419"/>
      <c r="AM8597" s="419"/>
      <c r="AN8597" s="403"/>
      <c r="AO8597" s="419"/>
      <c r="AP8597" s="419"/>
      <c r="AQ8597" s="419"/>
      <c r="AR8597" s="419"/>
      <c r="AS8597" s="419"/>
      <c r="AT8597" s="419"/>
      <c r="AU8597" s="419"/>
      <c r="AV8597" s="419"/>
      <c r="AX8597" s="419"/>
      <c r="AY8597" s="419"/>
      <c r="AZ8597" s="419"/>
      <c r="BB8597" s="419"/>
      <c r="BC8597" s="419"/>
      <c r="BD8597" s="419"/>
      <c r="BF8597" s="419"/>
      <c r="BG8597" s="419"/>
      <c r="BH8597" s="419"/>
      <c r="BJ8597" s="419"/>
      <c r="BK8597" s="419"/>
      <c r="BL8597" s="419"/>
      <c r="BN8597" s="419"/>
      <c r="BO8597" s="419"/>
      <c r="BP8597" s="419"/>
      <c r="BR8597" s="419"/>
      <c r="BS8597" s="419"/>
      <c r="BT8597" s="419"/>
      <c r="BV8597" s="419"/>
      <c r="BW8597" s="419"/>
      <c r="BX8597" s="397"/>
      <c r="BZ8597" s="449"/>
      <c r="CB8597" s="419"/>
      <c r="CC8597" s="419"/>
      <c r="CD8597" s="419"/>
      <c r="CF8597" s="419"/>
      <c r="CG8597" s="419"/>
      <c r="CH8597" s="419"/>
    </row>
    <row r="8598" spans="3:86" ht="21" thickBot="1">
      <c r="C8598" s="425"/>
      <c r="P8598" s="431"/>
      <c r="R8598" s="419"/>
      <c r="S8598" s="446"/>
      <c r="T8598" s="419"/>
      <c r="V8598" s="196"/>
      <c r="W8598" s="419"/>
      <c r="X8598" s="419"/>
      <c r="Z8598" s="419"/>
      <c r="AA8598" s="419"/>
      <c r="AB8598" s="419"/>
      <c r="AD8598" s="419"/>
      <c r="AE8598" s="419"/>
      <c r="AF8598" s="419"/>
      <c r="AH8598" s="419"/>
      <c r="AI8598" s="419"/>
      <c r="AJ8598" s="419"/>
      <c r="AL8598" s="419"/>
      <c r="AM8598" s="419"/>
      <c r="AN8598" s="403"/>
      <c r="AO8598" s="419"/>
      <c r="AP8598" s="419"/>
      <c r="AQ8598" s="419"/>
      <c r="AR8598" s="419"/>
      <c r="AS8598" s="419"/>
      <c r="AT8598" s="419"/>
      <c r="AU8598" s="419"/>
      <c r="AV8598" s="419"/>
      <c r="AX8598" s="419"/>
      <c r="AY8598" s="419"/>
      <c r="AZ8598" s="419"/>
      <c r="BB8598" s="419"/>
      <c r="BC8598" s="419"/>
      <c r="BD8598" s="419"/>
      <c r="BF8598" s="419"/>
      <c r="BG8598" s="419"/>
      <c r="BH8598" s="419"/>
      <c r="BJ8598" s="419"/>
      <c r="BK8598" s="419"/>
      <c r="BL8598" s="419"/>
      <c r="BN8598" s="419"/>
      <c r="BO8598" s="419"/>
      <c r="BP8598" s="419"/>
      <c r="BR8598" s="419"/>
      <c r="BS8598" s="419"/>
      <c r="BT8598" s="419"/>
      <c r="BV8598" s="419"/>
      <c r="BW8598" s="419"/>
      <c r="BX8598" s="397"/>
      <c r="BZ8598" s="449"/>
      <c r="CB8598" s="419"/>
      <c r="CC8598" s="419"/>
      <c r="CD8598" s="419"/>
      <c r="CF8598" s="419"/>
      <c r="CG8598" s="419"/>
      <c r="CH8598" s="419"/>
    </row>
    <row r="8599" spans="3:86" ht="21" thickBot="1">
      <c r="C8599" s="425"/>
      <c r="P8599" s="431"/>
      <c r="R8599" s="419"/>
      <c r="S8599" s="446"/>
      <c r="T8599" s="419"/>
      <c r="V8599" s="196"/>
      <c r="W8599" s="419"/>
      <c r="X8599" s="419"/>
      <c r="Z8599" s="419"/>
      <c r="AA8599" s="419"/>
      <c r="AB8599" s="419"/>
      <c r="AD8599" s="419"/>
      <c r="AE8599" s="419"/>
      <c r="AF8599" s="419"/>
      <c r="AH8599" s="419"/>
      <c r="AI8599" s="419"/>
      <c r="AJ8599" s="419"/>
      <c r="AL8599" s="419"/>
      <c r="AM8599" s="419"/>
      <c r="AN8599" s="403"/>
      <c r="AO8599" s="419"/>
      <c r="AP8599" s="419"/>
      <c r="AQ8599" s="419"/>
      <c r="AR8599" s="419"/>
      <c r="AS8599" s="419"/>
      <c r="AT8599" s="419"/>
      <c r="AU8599" s="419"/>
      <c r="AV8599" s="419"/>
      <c r="AX8599" s="419"/>
      <c r="AY8599" s="419"/>
      <c r="AZ8599" s="419"/>
      <c r="BB8599" s="419"/>
      <c r="BC8599" s="419"/>
      <c r="BD8599" s="419"/>
      <c r="BF8599" s="419"/>
      <c r="BG8599" s="419"/>
      <c r="BH8599" s="419"/>
      <c r="BJ8599" s="419"/>
      <c r="BK8599" s="419"/>
      <c r="BL8599" s="419"/>
      <c r="BN8599" s="419"/>
      <c r="BO8599" s="419"/>
      <c r="BP8599" s="419"/>
      <c r="BR8599" s="419"/>
      <c r="BS8599" s="419"/>
      <c r="BT8599" s="419"/>
      <c r="BV8599" s="419"/>
      <c r="BW8599" s="419"/>
      <c r="BX8599" s="397"/>
      <c r="BZ8599" s="449"/>
      <c r="CB8599" s="419"/>
      <c r="CC8599" s="419"/>
      <c r="CD8599" s="419"/>
      <c r="CF8599" s="419"/>
      <c r="CG8599" s="419"/>
      <c r="CH8599" s="419"/>
    </row>
    <row r="8600" spans="3:86" ht="21" thickBot="1">
      <c r="C8600" s="425"/>
      <c r="P8600" s="431"/>
      <c r="R8600" s="419"/>
      <c r="S8600" s="446"/>
      <c r="T8600" s="419"/>
      <c r="V8600" s="196"/>
      <c r="W8600" s="419"/>
      <c r="X8600" s="419"/>
      <c r="Z8600" s="419"/>
      <c r="AA8600" s="419"/>
      <c r="AB8600" s="419"/>
      <c r="AD8600" s="419"/>
      <c r="AE8600" s="419"/>
      <c r="AF8600" s="419"/>
      <c r="AH8600" s="419"/>
      <c r="AI8600" s="419"/>
      <c r="AJ8600" s="419"/>
      <c r="AL8600" s="419"/>
      <c r="AM8600" s="419"/>
      <c r="AN8600" s="403"/>
      <c r="AO8600" s="419"/>
      <c r="AP8600" s="419"/>
      <c r="AQ8600" s="419"/>
      <c r="AR8600" s="419"/>
      <c r="AS8600" s="419"/>
      <c r="AT8600" s="419"/>
      <c r="AU8600" s="419"/>
      <c r="AV8600" s="419"/>
      <c r="AX8600" s="419"/>
      <c r="AY8600" s="419"/>
      <c r="AZ8600" s="419"/>
      <c r="BB8600" s="419"/>
      <c r="BC8600" s="419"/>
      <c r="BD8600" s="419"/>
      <c r="BF8600" s="419"/>
      <c r="BG8600" s="419"/>
      <c r="BH8600" s="419"/>
      <c r="BJ8600" s="419"/>
      <c r="BK8600" s="419"/>
      <c r="BL8600" s="419"/>
      <c r="BN8600" s="419"/>
      <c r="BO8600" s="419"/>
      <c r="BP8600" s="419"/>
      <c r="BR8600" s="419"/>
      <c r="BS8600" s="419"/>
      <c r="BT8600" s="419"/>
      <c r="BV8600" s="419"/>
      <c r="BW8600" s="419"/>
      <c r="BX8600" s="397"/>
      <c r="BZ8600" s="449"/>
      <c r="CB8600" s="419"/>
      <c r="CC8600" s="419"/>
      <c r="CD8600" s="419"/>
      <c r="CF8600" s="419"/>
      <c r="CG8600" s="419"/>
      <c r="CH8600" s="419"/>
    </row>
    <row r="8601" spans="3:86" ht="21" thickBot="1">
      <c r="C8601" s="425"/>
      <c r="P8601" s="431"/>
      <c r="R8601" s="419"/>
      <c r="S8601" s="446"/>
      <c r="T8601" s="419"/>
      <c r="V8601" s="196"/>
      <c r="W8601" s="419"/>
      <c r="X8601" s="419"/>
      <c r="Z8601" s="419"/>
      <c r="AA8601" s="419"/>
      <c r="AB8601" s="419"/>
      <c r="AD8601" s="419"/>
      <c r="AE8601" s="419"/>
      <c r="AF8601" s="419"/>
      <c r="AH8601" s="419"/>
      <c r="AI8601" s="419"/>
      <c r="AJ8601" s="419"/>
      <c r="AL8601" s="419"/>
      <c r="AM8601" s="419"/>
      <c r="AN8601" s="403"/>
      <c r="AO8601" s="419"/>
      <c r="AP8601" s="419"/>
      <c r="AQ8601" s="419"/>
      <c r="AR8601" s="419"/>
      <c r="AS8601" s="419"/>
      <c r="AT8601" s="419"/>
      <c r="AU8601" s="419"/>
      <c r="AV8601" s="419"/>
      <c r="AX8601" s="419"/>
      <c r="AY8601" s="419"/>
      <c r="AZ8601" s="419"/>
      <c r="BB8601" s="419"/>
      <c r="BC8601" s="419"/>
      <c r="BD8601" s="419"/>
      <c r="BF8601" s="419"/>
      <c r="BG8601" s="419"/>
      <c r="BH8601" s="419"/>
      <c r="BJ8601" s="419"/>
      <c r="BK8601" s="419"/>
      <c r="BL8601" s="419"/>
      <c r="BN8601" s="419"/>
      <c r="BO8601" s="419"/>
      <c r="BP8601" s="419"/>
      <c r="BR8601" s="419"/>
      <c r="BS8601" s="419"/>
      <c r="BT8601" s="419"/>
      <c r="BV8601" s="419"/>
      <c r="BW8601" s="419"/>
      <c r="BX8601" s="397"/>
      <c r="BZ8601" s="449"/>
      <c r="CB8601" s="419"/>
      <c r="CC8601" s="419"/>
      <c r="CD8601" s="419"/>
      <c r="CF8601" s="419"/>
      <c r="CG8601" s="419"/>
      <c r="CH8601" s="419"/>
    </row>
    <row r="8602" spans="3:86" ht="21" thickBot="1">
      <c r="C8602" s="425"/>
      <c r="P8602" s="431"/>
      <c r="R8602" s="419"/>
      <c r="S8602" s="446"/>
      <c r="T8602" s="419"/>
      <c r="V8602" s="196"/>
      <c r="W8602" s="419"/>
      <c r="X8602" s="419"/>
      <c r="Z8602" s="419"/>
      <c r="AA8602" s="419"/>
      <c r="AB8602" s="419"/>
      <c r="AD8602" s="419"/>
      <c r="AE8602" s="419"/>
      <c r="AF8602" s="419"/>
      <c r="AH8602" s="419"/>
      <c r="AI8602" s="419"/>
      <c r="AJ8602" s="419"/>
      <c r="AL8602" s="419"/>
      <c r="AM8602" s="419"/>
      <c r="AN8602" s="403"/>
      <c r="AO8602" s="419"/>
      <c r="AP8602" s="419"/>
      <c r="AQ8602" s="419"/>
      <c r="AR8602" s="419"/>
      <c r="AS8602" s="419"/>
      <c r="AT8602" s="419"/>
      <c r="AU8602" s="419"/>
      <c r="AV8602" s="419"/>
      <c r="AX8602" s="419"/>
      <c r="AY8602" s="419"/>
      <c r="AZ8602" s="419"/>
      <c r="BB8602" s="419"/>
      <c r="BC8602" s="419"/>
      <c r="BD8602" s="419"/>
      <c r="BF8602" s="419"/>
      <c r="BG8602" s="419"/>
      <c r="BH8602" s="419"/>
      <c r="BJ8602" s="419"/>
      <c r="BK8602" s="419"/>
      <c r="BL8602" s="419"/>
      <c r="BN8602" s="419"/>
      <c r="BO8602" s="419"/>
      <c r="BP8602" s="419"/>
      <c r="BR8602" s="419"/>
      <c r="BS8602" s="419"/>
      <c r="BT8602" s="419"/>
      <c r="BV8602" s="419"/>
      <c r="BW8602" s="419"/>
      <c r="BX8602" s="397"/>
      <c r="BZ8602" s="449"/>
      <c r="CB8602" s="419"/>
      <c r="CC8602" s="419"/>
      <c r="CD8602" s="419"/>
      <c r="CF8602" s="419"/>
      <c r="CG8602" s="419"/>
      <c r="CH8602" s="419"/>
    </row>
    <row r="8603" spans="3:86" ht="21" thickBot="1">
      <c r="C8603" s="425"/>
      <c r="P8603" s="431"/>
      <c r="R8603" s="419"/>
      <c r="S8603" s="446"/>
      <c r="T8603" s="419"/>
      <c r="V8603" s="196"/>
      <c r="W8603" s="419"/>
      <c r="X8603" s="419"/>
      <c r="Z8603" s="419"/>
      <c r="AA8603" s="419"/>
      <c r="AB8603" s="419"/>
      <c r="AD8603" s="419"/>
      <c r="AE8603" s="419"/>
      <c r="AF8603" s="419"/>
      <c r="AH8603" s="419"/>
      <c r="AI8603" s="419"/>
      <c r="AJ8603" s="419"/>
      <c r="AL8603" s="419"/>
      <c r="AM8603" s="419"/>
      <c r="AN8603" s="403"/>
      <c r="AO8603" s="419"/>
      <c r="AP8603" s="419"/>
      <c r="AQ8603" s="419"/>
      <c r="AR8603" s="419"/>
      <c r="AS8603" s="419"/>
      <c r="AT8603" s="419"/>
      <c r="AU8603" s="419"/>
      <c r="AV8603" s="419"/>
      <c r="AX8603" s="419"/>
      <c r="AY8603" s="419"/>
      <c r="AZ8603" s="419"/>
      <c r="BB8603" s="419"/>
      <c r="BC8603" s="419"/>
      <c r="BD8603" s="419"/>
      <c r="BF8603" s="419"/>
      <c r="BG8603" s="419"/>
      <c r="BH8603" s="419"/>
      <c r="BJ8603" s="419"/>
      <c r="BK8603" s="419"/>
      <c r="BL8603" s="419"/>
      <c r="BN8603" s="419"/>
      <c r="BO8603" s="419"/>
      <c r="BP8603" s="419"/>
      <c r="BR8603" s="419"/>
      <c r="BS8603" s="419"/>
      <c r="BT8603" s="419"/>
      <c r="BV8603" s="419"/>
      <c r="BW8603" s="419"/>
      <c r="BX8603" s="397"/>
      <c r="BZ8603" s="449"/>
      <c r="CB8603" s="419"/>
      <c r="CC8603" s="419"/>
      <c r="CD8603" s="419"/>
      <c r="CF8603" s="419"/>
      <c r="CG8603" s="419"/>
      <c r="CH8603" s="419"/>
    </row>
    <row r="8604" spans="3:86" ht="21" thickBot="1">
      <c r="C8604" s="425"/>
      <c r="P8604" s="431"/>
      <c r="R8604" s="419"/>
      <c r="S8604" s="446"/>
      <c r="T8604" s="419"/>
      <c r="V8604" s="196"/>
      <c r="W8604" s="419"/>
      <c r="X8604" s="419"/>
      <c r="Z8604" s="419"/>
      <c r="AA8604" s="419"/>
      <c r="AB8604" s="419"/>
      <c r="AD8604" s="419"/>
      <c r="AE8604" s="419"/>
      <c r="AF8604" s="419"/>
      <c r="AH8604" s="419"/>
      <c r="AI8604" s="419"/>
      <c r="AJ8604" s="419"/>
      <c r="AL8604" s="419"/>
      <c r="AM8604" s="419"/>
      <c r="AN8604" s="403"/>
      <c r="AO8604" s="419"/>
      <c r="AP8604" s="419"/>
      <c r="AQ8604" s="419"/>
      <c r="AR8604" s="419"/>
      <c r="AS8604" s="419"/>
      <c r="AT8604" s="419"/>
      <c r="AU8604" s="419"/>
      <c r="AV8604" s="419"/>
      <c r="AX8604" s="419"/>
      <c r="AY8604" s="419"/>
      <c r="AZ8604" s="419"/>
      <c r="BB8604" s="419"/>
      <c r="BC8604" s="419"/>
      <c r="BD8604" s="419"/>
      <c r="BF8604" s="419"/>
      <c r="BG8604" s="419"/>
      <c r="BH8604" s="419"/>
      <c r="BJ8604" s="419"/>
      <c r="BK8604" s="419"/>
      <c r="BL8604" s="419"/>
      <c r="BN8604" s="419"/>
      <c r="BO8604" s="419"/>
      <c r="BP8604" s="419"/>
      <c r="BR8604" s="419"/>
      <c r="BS8604" s="419"/>
      <c r="BT8604" s="419"/>
      <c r="BV8604" s="419"/>
      <c r="BW8604" s="419"/>
      <c r="BX8604" s="397"/>
      <c r="BZ8604" s="449"/>
      <c r="CB8604" s="419"/>
      <c r="CC8604" s="419"/>
      <c r="CD8604" s="419"/>
      <c r="CF8604" s="419"/>
      <c r="CG8604" s="419"/>
      <c r="CH8604" s="419"/>
    </row>
    <row r="8605" spans="3:86" ht="21" thickBot="1">
      <c r="C8605" s="425"/>
      <c r="P8605" s="431"/>
      <c r="R8605" s="419"/>
      <c r="S8605" s="446"/>
      <c r="T8605" s="419"/>
      <c r="V8605" s="196"/>
      <c r="W8605" s="419"/>
      <c r="X8605" s="419"/>
      <c r="Z8605" s="419"/>
      <c r="AA8605" s="419"/>
      <c r="AB8605" s="419"/>
      <c r="AD8605" s="419"/>
      <c r="AE8605" s="419"/>
      <c r="AF8605" s="419"/>
      <c r="AH8605" s="419"/>
      <c r="AI8605" s="419"/>
      <c r="AJ8605" s="419"/>
      <c r="AL8605" s="419"/>
      <c r="AM8605" s="419"/>
      <c r="AN8605" s="403"/>
      <c r="AO8605" s="419"/>
      <c r="AP8605" s="419"/>
      <c r="AQ8605" s="419"/>
      <c r="AR8605" s="419"/>
      <c r="AS8605" s="419"/>
      <c r="AT8605" s="419"/>
      <c r="AU8605" s="419"/>
      <c r="AV8605" s="419"/>
      <c r="AX8605" s="419"/>
      <c r="AY8605" s="419"/>
      <c r="AZ8605" s="419"/>
      <c r="BB8605" s="419"/>
      <c r="BC8605" s="419"/>
      <c r="BD8605" s="419"/>
      <c r="BF8605" s="419"/>
      <c r="BG8605" s="419"/>
      <c r="BH8605" s="419"/>
      <c r="BJ8605" s="419"/>
      <c r="BK8605" s="419"/>
      <c r="BL8605" s="419"/>
      <c r="BN8605" s="419"/>
      <c r="BO8605" s="419"/>
      <c r="BP8605" s="419"/>
      <c r="BR8605" s="419"/>
      <c r="BS8605" s="419"/>
      <c r="BT8605" s="419"/>
      <c r="BV8605" s="419"/>
      <c r="BW8605" s="419"/>
      <c r="BX8605" s="397"/>
      <c r="BZ8605" s="449"/>
      <c r="CB8605" s="419"/>
      <c r="CC8605" s="419"/>
      <c r="CD8605" s="419"/>
      <c r="CF8605" s="419"/>
      <c r="CG8605" s="419"/>
      <c r="CH8605" s="419"/>
    </row>
    <row r="8606" spans="3:86" ht="21" thickBot="1">
      <c r="C8606" s="425"/>
      <c r="P8606" s="431"/>
      <c r="R8606" s="419"/>
      <c r="S8606" s="446"/>
      <c r="T8606" s="419"/>
      <c r="V8606" s="196"/>
      <c r="W8606" s="419"/>
      <c r="X8606" s="419"/>
      <c r="Z8606" s="419"/>
      <c r="AA8606" s="419"/>
      <c r="AB8606" s="419"/>
      <c r="AD8606" s="419"/>
      <c r="AE8606" s="419"/>
      <c r="AF8606" s="419"/>
      <c r="AH8606" s="419"/>
      <c r="AI8606" s="419"/>
      <c r="AJ8606" s="419"/>
      <c r="AL8606" s="419"/>
      <c r="AM8606" s="419"/>
      <c r="AN8606" s="403"/>
      <c r="AO8606" s="419"/>
      <c r="AP8606" s="419"/>
      <c r="AQ8606" s="419"/>
      <c r="AR8606" s="419"/>
      <c r="AS8606" s="419"/>
      <c r="AT8606" s="419"/>
      <c r="AU8606" s="419"/>
      <c r="AV8606" s="419"/>
      <c r="AX8606" s="419"/>
      <c r="AY8606" s="419"/>
      <c r="AZ8606" s="419"/>
      <c r="BB8606" s="419"/>
      <c r="BC8606" s="419"/>
      <c r="BD8606" s="419"/>
      <c r="BF8606" s="419"/>
      <c r="BG8606" s="419"/>
      <c r="BH8606" s="419"/>
      <c r="BJ8606" s="419"/>
      <c r="BK8606" s="419"/>
      <c r="BL8606" s="419"/>
      <c r="BN8606" s="419"/>
      <c r="BO8606" s="419"/>
      <c r="BP8606" s="419"/>
      <c r="BR8606" s="419"/>
      <c r="BS8606" s="419"/>
      <c r="BT8606" s="419"/>
      <c r="BV8606" s="419"/>
      <c r="BW8606" s="419"/>
      <c r="BX8606" s="397"/>
      <c r="BZ8606" s="449"/>
      <c r="CB8606" s="419"/>
      <c r="CC8606" s="419"/>
      <c r="CD8606" s="419"/>
      <c r="CF8606" s="419"/>
      <c r="CG8606" s="419"/>
      <c r="CH8606" s="419"/>
    </row>
    <row r="8607" spans="3:86" ht="21" thickBot="1">
      <c r="C8607" s="425"/>
      <c r="P8607" s="431"/>
      <c r="R8607" s="419"/>
      <c r="S8607" s="446"/>
      <c r="T8607" s="419"/>
      <c r="V8607" s="196"/>
      <c r="W8607" s="419"/>
      <c r="X8607" s="419"/>
      <c r="Z8607" s="419"/>
      <c r="AA8607" s="419"/>
      <c r="AB8607" s="419"/>
      <c r="AD8607" s="419"/>
      <c r="AE8607" s="419"/>
      <c r="AF8607" s="419"/>
      <c r="AH8607" s="419"/>
      <c r="AI8607" s="419"/>
      <c r="AJ8607" s="419"/>
      <c r="AL8607" s="419"/>
      <c r="AM8607" s="419"/>
      <c r="AN8607" s="403"/>
      <c r="AO8607" s="419"/>
      <c r="AP8607" s="419"/>
      <c r="AQ8607" s="419"/>
      <c r="AR8607" s="419"/>
      <c r="AS8607" s="419"/>
      <c r="AT8607" s="419"/>
      <c r="AU8607" s="419"/>
      <c r="AV8607" s="419"/>
      <c r="AX8607" s="419"/>
      <c r="AY8607" s="419"/>
      <c r="AZ8607" s="419"/>
      <c r="BB8607" s="419"/>
      <c r="BC8607" s="419"/>
      <c r="BD8607" s="419"/>
      <c r="BF8607" s="419"/>
      <c r="BG8607" s="419"/>
      <c r="BH8607" s="419"/>
      <c r="BJ8607" s="419"/>
      <c r="BK8607" s="419"/>
      <c r="BL8607" s="419"/>
      <c r="BN8607" s="419"/>
      <c r="BO8607" s="419"/>
      <c r="BP8607" s="419"/>
      <c r="BR8607" s="419"/>
      <c r="BS8607" s="419"/>
      <c r="BT8607" s="419"/>
      <c r="BV8607" s="419"/>
      <c r="BW8607" s="419"/>
      <c r="BX8607" s="397"/>
      <c r="BZ8607" s="449"/>
      <c r="CB8607" s="419"/>
      <c r="CC8607" s="419"/>
      <c r="CD8607" s="419"/>
      <c r="CF8607" s="419"/>
      <c r="CG8607" s="419"/>
      <c r="CH8607" s="419"/>
    </row>
    <row r="8608" spans="3:86" ht="21" thickBot="1">
      <c r="C8608" s="425"/>
      <c r="P8608" s="431"/>
      <c r="R8608" s="419"/>
      <c r="S8608" s="446"/>
      <c r="T8608" s="419"/>
      <c r="V8608" s="196"/>
      <c r="W8608" s="419"/>
      <c r="X8608" s="419"/>
      <c r="Z8608" s="419"/>
      <c r="AA8608" s="419"/>
      <c r="AB8608" s="419"/>
      <c r="AD8608" s="419"/>
      <c r="AE8608" s="419"/>
      <c r="AF8608" s="419"/>
      <c r="AH8608" s="419"/>
      <c r="AI8608" s="419"/>
      <c r="AJ8608" s="419"/>
      <c r="AL8608" s="419"/>
      <c r="AM8608" s="419"/>
      <c r="AN8608" s="403"/>
      <c r="AO8608" s="419"/>
      <c r="AP8608" s="419"/>
      <c r="AQ8608" s="419"/>
      <c r="AR8608" s="419"/>
      <c r="AS8608" s="419"/>
      <c r="AT8608" s="419"/>
      <c r="AU8608" s="419"/>
      <c r="AV8608" s="419"/>
      <c r="AX8608" s="419"/>
      <c r="AY8608" s="419"/>
      <c r="AZ8608" s="419"/>
      <c r="BB8608" s="419"/>
      <c r="BC8608" s="419"/>
      <c r="BD8608" s="419"/>
      <c r="BF8608" s="419"/>
      <c r="BG8608" s="419"/>
      <c r="BH8608" s="419"/>
      <c r="BJ8608" s="419"/>
      <c r="BK8608" s="419"/>
      <c r="BL8608" s="419"/>
      <c r="BN8608" s="419"/>
      <c r="BO8608" s="419"/>
      <c r="BP8608" s="419"/>
      <c r="BR8608" s="419"/>
      <c r="BS8608" s="419"/>
      <c r="BT8608" s="419"/>
      <c r="BV8608" s="419"/>
      <c r="BW8608" s="419"/>
      <c r="BX8608" s="397"/>
      <c r="BZ8608" s="449"/>
      <c r="CB8608" s="419"/>
      <c r="CC8608" s="419"/>
      <c r="CD8608" s="419"/>
      <c r="CF8608" s="419"/>
      <c r="CG8608" s="419"/>
      <c r="CH8608" s="419"/>
    </row>
    <row r="8609" spans="3:86" ht="21" thickBot="1">
      <c r="C8609" s="425"/>
      <c r="P8609" s="431"/>
      <c r="R8609" s="419"/>
      <c r="S8609" s="446"/>
      <c r="T8609" s="419"/>
      <c r="V8609" s="196"/>
      <c r="W8609" s="419"/>
      <c r="X8609" s="419"/>
      <c r="Z8609" s="419"/>
      <c r="AA8609" s="419"/>
      <c r="AB8609" s="419"/>
      <c r="AD8609" s="419"/>
      <c r="AE8609" s="419"/>
      <c r="AF8609" s="419"/>
      <c r="AH8609" s="419"/>
      <c r="AI8609" s="419"/>
      <c r="AJ8609" s="419"/>
      <c r="AL8609" s="419"/>
      <c r="AM8609" s="419"/>
      <c r="AN8609" s="403"/>
      <c r="AO8609" s="419"/>
      <c r="AP8609" s="419"/>
      <c r="AQ8609" s="419"/>
      <c r="AR8609" s="419"/>
      <c r="AS8609" s="419"/>
      <c r="AT8609" s="419"/>
      <c r="AU8609" s="419"/>
      <c r="AV8609" s="419"/>
      <c r="AX8609" s="419"/>
      <c r="AY8609" s="419"/>
      <c r="AZ8609" s="419"/>
      <c r="BB8609" s="419"/>
      <c r="BC8609" s="419"/>
      <c r="BD8609" s="419"/>
      <c r="BF8609" s="419"/>
      <c r="BG8609" s="419"/>
      <c r="BH8609" s="419"/>
      <c r="BJ8609" s="419"/>
      <c r="BK8609" s="419"/>
      <c r="BL8609" s="419"/>
      <c r="BN8609" s="419"/>
      <c r="BO8609" s="419"/>
      <c r="BP8609" s="419"/>
      <c r="BR8609" s="419"/>
      <c r="BS8609" s="419"/>
      <c r="BT8609" s="419"/>
      <c r="BV8609" s="419"/>
      <c r="BW8609" s="419"/>
      <c r="BX8609" s="397"/>
      <c r="BZ8609" s="449"/>
      <c r="CB8609" s="419"/>
      <c r="CC8609" s="419"/>
      <c r="CD8609" s="419"/>
      <c r="CF8609" s="419"/>
      <c r="CG8609" s="419"/>
      <c r="CH8609" s="419"/>
    </row>
    <row r="8610" spans="3:86" ht="21" thickBot="1">
      <c r="C8610" s="425"/>
      <c r="P8610" s="431"/>
      <c r="R8610" s="419"/>
      <c r="S8610" s="446"/>
      <c r="T8610" s="419"/>
      <c r="V8610" s="196"/>
      <c r="W8610" s="419"/>
      <c r="X8610" s="419"/>
      <c r="Z8610" s="419"/>
      <c r="AA8610" s="419"/>
      <c r="AB8610" s="419"/>
      <c r="AD8610" s="419"/>
      <c r="AE8610" s="419"/>
      <c r="AF8610" s="419"/>
      <c r="AH8610" s="419"/>
      <c r="AI8610" s="419"/>
      <c r="AJ8610" s="419"/>
      <c r="AL8610" s="419"/>
      <c r="AM8610" s="419"/>
      <c r="AN8610" s="403"/>
      <c r="AO8610" s="419"/>
      <c r="AP8610" s="419"/>
      <c r="AQ8610" s="419"/>
      <c r="AR8610" s="419"/>
      <c r="AS8610" s="419"/>
      <c r="AT8610" s="419"/>
      <c r="AU8610" s="419"/>
      <c r="AV8610" s="419"/>
      <c r="AX8610" s="419"/>
      <c r="AY8610" s="419"/>
      <c r="AZ8610" s="419"/>
      <c r="BB8610" s="419"/>
      <c r="BC8610" s="419"/>
      <c r="BD8610" s="419"/>
      <c r="BF8610" s="419"/>
      <c r="BG8610" s="419"/>
      <c r="BH8610" s="419"/>
      <c r="BJ8610" s="419"/>
      <c r="BK8610" s="419"/>
      <c r="BL8610" s="419"/>
      <c r="BN8610" s="419"/>
      <c r="BO8610" s="419"/>
      <c r="BP8610" s="419"/>
      <c r="BR8610" s="419"/>
      <c r="BS8610" s="419"/>
      <c r="BT8610" s="419"/>
      <c r="BV8610" s="419"/>
      <c r="BW8610" s="419"/>
      <c r="BX8610" s="397"/>
      <c r="BZ8610" s="449"/>
      <c r="CB8610" s="419"/>
      <c r="CC8610" s="419"/>
      <c r="CD8610" s="419"/>
      <c r="CF8610" s="419"/>
      <c r="CG8610" s="419"/>
      <c r="CH8610" s="419"/>
    </row>
    <row r="8611" spans="3:86" ht="21" thickBot="1">
      <c r="C8611" s="425"/>
      <c r="P8611" s="431"/>
      <c r="R8611" s="419"/>
      <c r="S8611" s="446"/>
      <c r="T8611" s="419"/>
      <c r="V8611" s="196"/>
      <c r="W8611" s="419"/>
      <c r="X8611" s="419"/>
      <c r="Z8611" s="419"/>
      <c r="AA8611" s="419"/>
      <c r="AB8611" s="419"/>
      <c r="AD8611" s="419"/>
      <c r="AE8611" s="419"/>
      <c r="AF8611" s="419"/>
      <c r="AH8611" s="419"/>
      <c r="AI8611" s="419"/>
      <c r="AJ8611" s="419"/>
      <c r="AL8611" s="419"/>
      <c r="AM8611" s="419"/>
      <c r="AN8611" s="403"/>
      <c r="AO8611" s="419"/>
      <c r="AP8611" s="419"/>
      <c r="AQ8611" s="419"/>
      <c r="AR8611" s="419"/>
      <c r="AS8611" s="419"/>
      <c r="AT8611" s="419"/>
      <c r="AU8611" s="419"/>
      <c r="AV8611" s="419"/>
      <c r="AX8611" s="419"/>
      <c r="AY8611" s="419"/>
      <c r="AZ8611" s="419"/>
      <c r="BB8611" s="419"/>
      <c r="BC8611" s="419"/>
      <c r="BD8611" s="419"/>
      <c r="BF8611" s="419"/>
      <c r="BG8611" s="419"/>
      <c r="BH8611" s="419"/>
      <c r="BJ8611" s="419"/>
      <c r="BK8611" s="419"/>
      <c r="BL8611" s="419"/>
      <c r="BN8611" s="419"/>
      <c r="BO8611" s="419"/>
      <c r="BP8611" s="419"/>
      <c r="BR8611" s="419"/>
      <c r="BS8611" s="419"/>
      <c r="BT8611" s="419"/>
      <c r="BV8611" s="419"/>
      <c r="BW8611" s="419"/>
      <c r="BX8611" s="397"/>
      <c r="BZ8611" s="449"/>
      <c r="CB8611" s="419"/>
      <c r="CC8611" s="419"/>
      <c r="CD8611" s="419"/>
      <c r="CF8611" s="419"/>
      <c r="CG8611" s="419"/>
      <c r="CH8611" s="419"/>
    </row>
    <row r="8612" spans="3:86" ht="21" thickBot="1">
      <c r="C8612" s="425"/>
      <c r="P8612" s="431"/>
      <c r="R8612" s="419"/>
      <c r="S8612" s="446"/>
      <c r="T8612" s="419"/>
      <c r="V8612" s="196"/>
      <c r="W8612" s="419"/>
      <c r="X8612" s="419"/>
      <c r="Z8612" s="419"/>
      <c r="AA8612" s="419"/>
      <c r="AB8612" s="419"/>
      <c r="AD8612" s="419"/>
      <c r="AE8612" s="419"/>
      <c r="AF8612" s="419"/>
      <c r="AH8612" s="419"/>
      <c r="AI8612" s="419"/>
      <c r="AJ8612" s="419"/>
      <c r="AL8612" s="419"/>
      <c r="AM8612" s="419"/>
      <c r="AN8612" s="403"/>
      <c r="AO8612" s="419"/>
      <c r="AP8612" s="419"/>
      <c r="AQ8612" s="419"/>
      <c r="AR8612" s="419"/>
      <c r="AS8612" s="419"/>
      <c r="AT8612" s="419"/>
      <c r="AU8612" s="419"/>
      <c r="AV8612" s="419"/>
      <c r="AX8612" s="419"/>
      <c r="AY8612" s="419"/>
      <c r="AZ8612" s="419"/>
      <c r="BB8612" s="419"/>
      <c r="BC8612" s="419"/>
      <c r="BD8612" s="419"/>
      <c r="BF8612" s="419"/>
      <c r="BG8612" s="419"/>
      <c r="BH8612" s="419"/>
      <c r="BJ8612" s="419"/>
      <c r="BK8612" s="419"/>
      <c r="BL8612" s="419"/>
      <c r="BN8612" s="419"/>
      <c r="BO8612" s="419"/>
      <c r="BP8612" s="419"/>
      <c r="BR8612" s="419"/>
      <c r="BS8612" s="419"/>
      <c r="BT8612" s="419"/>
      <c r="BV8612" s="419"/>
      <c r="BW8612" s="419"/>
      <c r="BX8612" s="397"/>
      <c r="BZ8612" s="449"/>
      <c r="CB8612" s="419"/>
      <c r="CC8612" s="419"/>
      <c r="CD8612" s="419"/>
      <c r="CF8612" s="419"/>
      <c r="CG8612" s="419"/>
      <c r="CH8612" s="419"/>
    </row>
    <row r="8613" spans="3:86" ht="21" thickBot="1">
      <c r="C8613" s="425"/>
      <c r="P8613" s="431"/>
      <c r="R8613" s="419"/>
      <c r="S8613" s="446"/>
      <c r="T8613" s="419"/>
      <c r="V8613" s="196"/>
      <c r="W8613" s="419"/>
      <c r="X8613" s="419"/>
      <c r="Z8613" s="419"/>
      <c r="AA8613" s="419"/>
      <c r="AB8613" s="419"/>
      <c r="AD8613" s="419"/>
      <c r="AE8613" s="419"/>
      <c r="AF8613" s="419"/>
      <c r="AH8613" s="419"/>
      <c r="AI8613" s="419"/>
      <c r="AJ8613" s="419"/>
      <c r="AL8613" s="419"/>
      <c r="AM8613" s="419"/>
      <c r="AN8613" s="403"/>
      <c r="AO8613" s="419"/>
      <c r="AP8613" s="419"/>
      <c r="AQ8613" s="419"/>
      <c r="AR8613" s="419"/>
      <c r="AS8613" s="419"/>
      <c r="AT8613" s="419"/>
      <c r="AU8613" s="419"/>
      <c r="AV8613" s="419"/>
      <c r="AX8613" s="419"/>
      <c r="AY8613" s="419"/>
      <c r="AZ8613" s="419"/>
      <c r="BB8613" s="419"/>
      <c r="BC8613" s="419"/>
      <c r="BD8613" s="419"/>
      <c r="BF8613" s="419"/>
      <c r="BG8613" s="419"/>
      <c r="BH8613" s="419"/>
      <c r="BJ8613" s="419"/>
      <c r="BK8613" s="419"/>
      <c r="BL8613" s="419"/>
      <c r="BN8613" s="419"/>
      <c r="BO8613" s="419"/>
      <c r="BP8613" s="419"/>
      <c r="BR8613" s="419"/>
      <c r="BS8613" s="419"/>
      <c r="BT8613" s="419"/>
      <c r="BV8613" s="419"/>
      <c r="BW8613" s="419"/>
      <c r="BX8613" s="397"/>
      <c r="BZ8613" s="449"/>
      <c r="CB8613" s="419"/>
      <c r="CC8613" s="419"/>
      <c r="CD8613" s="419"/>
      <c r="CF8613" s="419"/>
      <c r="CG8613" s="419"/>
      <c r="CH8613" s="419"/>
    </row>
    <row r="8614" spans="3:86" ht="21" thickBot="1">
      <c r="C8614" s="425"/>
      <c r="P8614" s="431"/>
      <c r="R8614" s="419"/>
      <c r="S8614" s="446"/>
      <c r="T8614" s="419"/>
      <c r="V8614" s="196"/>
      <c r="W8614" s="419"/>
      <c r="X8614" s="419"/>
      <c r="Z8614" s="419"/>
      <c r="AA8614" s="419"/>
      <c r="AB8614" s="419"/>
      <c r="AD8614" s="419"/>
      <c r="AE8614" s="419"/>
      <c r="AF8614" s="419"/>
      <c r="AH8614" s="419"/>
      <c r="AI8614" s="419"/>
      <c r="AJ8614" s="419"/>
      <c r="AL8614" s="419"/>
      <c r="AM8614" s="419"/>
      <c r="AN8614" s="403"/>
      <c r="AO8614" s="419"/>
      <c r="AP8614" s="419"/>
      <c r="AQ8614" s="419"/>
      <c r="AR8614" s="419"/>
      <c r="AS8614" s="419"/>
      <c r="AT8614" s="419"/>
      <c r="AU8614" s="419"/>
      <c r="AV8614" s="419"/>
      <c r="AX8614" s="419"/>
      <c r="AY8614" s="419"/>
      <c r="AZ8614" s="419"/>
      <c r="BB8614" s="419"/>
      <c r="BC8614" s="419"/>
      <c r="BD8614" s="419"/>
      <c r="BF8614" s="419"/>
      <c r="BG8614" s="419"/>
      <c r="BH8614" s="419"/>
      <c r="BJ8614" s="419"/>
      <c r="BK8614" s="419"/>
      <c r="BL8614" s="419"/>
      <c r="BN8614" s="419"/>
      <c r="BO8614" s="419"/>
      <c r="BP8614" s="419"/>
      <c r="BR8614" s="419"/>
      <c r="BS8614" s="419"/>
      <c r="BT8614" s="419"/>
      <c r="BV8614" s="419"/>
      <c r="BW8614" s="419"/>
      <c r="BX8614" s="397"/>
      <c r="BZ8614" s="449"/>
      <c r="CB8614" s="419"/>
      <c r="CC8614" s="419"/>
      <c r="CD8614" s="419"/>
      <c r="CF8614" s="419"/>
      <c r="CG8614" s="419"/>
      <c r="CH8614" s="419"/>
    </row>
    <row r="8615" spans="3:86" ht="21" thickBot="1">
      <c r="C8615" s="425"/>
      <c r="P8615" s="431"/>
      <c r="R8615" s="419"/>
      <c r="S8615" s="446"/>
      <c r="T8615" s="419"/>
      <c r="V8615" s="196"/>
      <c r="W8615" s="419"/>
      <c r="X8615" s="419"/>
      <c r="Z8615" s="419"/>
      <c r="AA8615" s="419"/>
      <c r="AB8615" s="419"/>
      <c r="AD8615" s="419"/>
      <c r="AE8615" s="419"/>
      <c r="AF8615" s="419"/>
      <c r="AH8615" s="419"/>
      <c r="AI8615" s="419"/>
      <c r="AJ8615" s="419"/>
      <c r="AL8615" s="419"/>
      <c r="AM8615" s="419"/>
      <c r="AN8615" s="403"/>
      <c r="AO8615" s="419"/>
      <c r="AP8615" s="419"/>
      <c r="AQ8615" s="419"/>
      <c r="AR8615" s="419"/>
      <c r="AS8615" s="419"/>
      <c r="AT8615" s="419"/>
      <c r="AU8615" s="419"/>
      <c r="AV8615" s="419"/>
      <c r="AX8615" s="419"/>
      <c r="AY8615" s="419"/>
      <c r="AZ8615" s="419"/>
      <c r="BB8615" s="419"/>
      <c r="BC8615" s="419"/>
      <c r="BD8615" s="419"/>
      <c r="BF8615" s="419"/>
      <c r="BG8615" s="419"/>
      <c r="BH8615" s="419"/>
      <c r="BJ8615" s="419"/>
      <c r="BK8615" s="419"/>
      <c r="BL8615" s="419"/>
      <c r="BN8615" s="419"/>
      <c r="BO8615" s="419"/>
      <c r="BP8615" s="419"/>
      <c r="BR8615" s="419"/>
      <c r="BS8615" s="419"/>
      <c r="BT8615" s="419"/>
      <c r="BV8615" s="419"/>
      <c r="BW8615" s="419"/>
      <c r="BX8615" s="397"/>
      <c r="BZ8615" s="449"/>
      <c r="CB8615" s="419"/>
      <c r="CC8615" s="419"/>
      <c r="CD8615" s="419"/>
      <c r="CF8615" s="419"/>
      <c r="CG8615" s="419"/>
      <c r="CH8615" s="419"/>
    </row>
    <row r="8616" spans="3:86" ht="21" thickBot="1">
      <c r="C8616" s="425"/>
      <c r="P8616" s="431"/>
      <c r="R8616" s="419"/>
      <c r="S8616" s="446"/>
      <c r="T8616" s="419"/>
      <c r="V8616" s="196"/>
      <c r="W8616" s="419"/>
      <c r="X8616" s="419"/>
      <c r="Z8616" s="419"/>
      <c r="AA8616" s="419"/>
      <c r="AB8616" s="419"/>
      <c r="AD8616" s="419"/>
      <c r="AE8616" s="419"/>
      <c r="AF8616" s="419"/>
      <c r="AH8616" s="419"/>
      <c r="AI8616" s="419"/>
      <c r="AJ8616" s="419"/>
      <c r="AL8616" s="419"/>
      <c r="AM8616" s="419"/>
      <c r="AN8616" s="403"/>
      <c r="AO8616" s="419"/>
      <c r="AP8616" s="419"/>
      <c r="AQ8616" s="419"/>
      <c r="AR8616" s="419"/>
      <c r="AS8616" s="419"/>
      <c r="AT8616" s="419"/>
      <c r="AU8616" s="419"/>
      <c r="AV8616" s="419"/>
      <c r="AX8616" s="419"/>
      <c r="AY8616" s="419"/>
      <c r="AZ8616" s="419"/>
      <c r="BB8616" s="419"/>
      <c r="BC8616" s="419"/>
      <c r="BD8616" s="419"/>
      <c r="BF8616" s="419"/>
      <c r="BG8616" s="419"/>
      <c r="BH8616" s="419"/>
      <c r="BJ8616" s="419"/>
      <c r="BK8616" s="419"/>
      <c r="BL8616" s="419"/>
      <c r="BN8616" s="419"/>
      <c r="BO8616" s="419"/>
      <c r="BP8616" s="419"/>
      <c r="BR8616" s="419"/>
      <c r="BS8616" s="419"/>
      <c r="BT8616" s="419"/>
      <c r="BV8616" s="419"/>
      <c r="BW8616" s="419"/>
      <c r="BX8616" s="397"/>
      <c r="BZ8616" s="449"/>
      <c r="CB8616" s="419"/>
      <c r="CC8616" s="419"/>
      <c r="CD8616" s="419"/>
      <c r="CF8616" s="419"/>
      <c r="CG8616" s="419"/>
      <c r="CH8616" s="419"/>
    </row>
    <row r="8617" spans="3:86" ht="21" thickBot="1">
      <c r="C8617" s="425"/>
      <c r="P8617" s="431"/>
      <c r="R8617" s="419"/>
      <c r="S8617" s="446"/>
      <c r="T8617" s="419"/>
      <c r="V8617" s="196"/>
      <c r="W8617" s="419"/>
      <c r="X8617" s="419"/>
      <c r="Z8617" s="419"/>
      <c r="AA8617" s="419"/>
      <c r="AB8617" s="419"/>
      <c r="AD8617" s="419"/>
      <c r="AE8617" s="419"/>
      <c r="AF8617" s="419"/>
      <c r="AH8617" s="419"/>
      <c r="AI8617" s="419"/>
      <c r="AJ8617" s="419"/>
      <c r="AL8617" s="419"/>
      <c r="AM8617" s="419"/>
      <c r="AN8617" s="403"/>
      <c r="AO8617" s="419"/>
      <c r="AP8617" s="419"/>
      <c r="AQ8617" s="419"/>
      <c r="AR8617" s="419"/>
      <c r="AS8617" s="419"/>
      <c r="AT8617" s="419"/>
      <c r="AU8617" s="419"/>
      <c r="AV8617" s="419"/>
      <c r="AX8617" s="419"/>
      <c r="AY8617" s="419"/>
      <c r="AZ8617" s="419"/>
      <c r="BB8617" s="419"/>
      <c r="BC8617" s="419"/>
      <c r="BD8617" s="419"/>
      <c r="BF8617" s="419"/>
      <c r="BG8617" s="419"/>
      <c r="BH8617" s="419"/>
      <c r="BJ8617" s="419"/>
      <c r="BK8617" s="419"/>
      <c r="BL8617" s="419"/>
      <c r="BN8617" s="419"/>
      <c r="BO8617" s="419"/>
      <c r="BP8617" s="419"/>
      <c r="BR8617" s="419"/>
      <c r="BS8617" s="419"/>
      <c r="BT8617" s="419"/>
      <c r="BV8617" s="419"/>
      <c r="BW8617" s="419"/>
      <c r="BX8617" s="397"/>
      <c r="BZ8617" s="449"/>
      <c r="CB8617" s="419"/>
      <c r="CC8617" s="419"/>
      <c r="CD8617" s="419"/>
      <c r="CF8617" s="419"/>
      <c r="CG8617" s="419"/>
      <c r="CH8617" s="419"/>
    </row>
    <row r="8618" spans="3:86" ht="21" thickBot="1">
      <c r="C8618" s="425"/>
      <c r="P8618" s="431"/>
      <c r="R8618" s="419"/>
      <c r="S8618" s="446"/>
      <c r="T8618" s="419"/>
      <c r="V8618" s="196"/>
      <c r="W8618" s="419"/>
      <c r="X8618" s="419"/>
      <c r="Z8618" s="419"/>
      <c r="AA8618" s="419"/>
      <c r="AB8618" s="419"/>
      <c r="AD8618" s="419"/>
      <c r="AE8618" s="419"/>
      <c r="AF8618" s="419"/>
      <c r="AH8618" s="419"/>
      <c r="AI8618" s="419"/>
      <c r="AJ8618" s="419"/>
      <c r="AL8618" s="419"/>
      <c r="AM8618" s="419"/>
      <c r="AN8618" s="403"/>
      <c r="AO8618" s="419"/>
      <c r="AP8618" s="419"/>
      <c r="AQ8618" s="419"/>
      <c r="AR8618" s="419"/>
      <c r="AS8618" s="419"/>
      <c r="AT8618" s="419"/>
      <c r="AU8618" s="419"/>
      <c r="AV8618" s="419"/>
      <c r="AX8618" s="419"/>
      <c r="AY8618" s="419"/>
      <c r="AZ8618" s="419"/>
      <c r="BB8618" s="419"/>
      <c r="BC8618" s="419"/>
      <c r="BD8618" s="419"/>
      <c r="BF8618" s="419"/>
      <c r="BG8618" s="419"/>
      <c r="BH8618" s="419"/>
      <c r="BJ8618" s="419"/>
      <c r="BK8618" s="419"/>
      <c r="BL8618" s="419"/>
      <c r="BN8618" s="419"/>
      <c r="BO8618" s="419"/>
      <c r="BP8618" s="419"/>
      <c r="BR8618" s="419"/>
      <c r="BS8618" s="419"/>
      <c r="BT8618" s="419"/>
      <c r="BV8618" s="419"/>
      <c r="BW8618" s="419"/>
      <c r="BX8618" s="397"/>
      <c r="BZ8618" s="449"/>
      <c r="CB8618" s="419"/>
      <c r="CC8618" s="419"/>
      <c r="CD8618" s="419"/>
      <c r="CF8618" s="419"/>
      <c r="CG8618" s="419"/>
      <c r="CH8618" s="419"/>
    </row>
    <row r="8619" spans="3:86" ht="21" thickBot="1">
      <c r="C8619" s="425"/>
      <c r="P8619" s="431"/>
      <c r="R8619" s="419"/>
      <c r="S8619" s="446"/>
      <c r="T8619" s="419"/>
      <c r="V8619" s="196"/>
      <c r="W8619" s="419"/>
      <c r="X8619" s="419"/>
      <c r="Z8619" s="419"/>
      <c r="AA8619" s="419"/>
      <c r="AB8619" s="419"/>
      <c r="AD8619" s="419"/>
      <c r="AE8619" s="419"/>
      <c r="AF8619" s="419"/>
      <c r="AH8619" s="419"/>
      <c r="AI8619" s="419"/>
      <c r="AJ8619" s="419"/>
      <c r="AL8619" s="419"/>
      <c r="AM8619" s="419"/>
      <c r="AN8619" s="403"/>
      <c r="AO8619" s="419"/>
      <c r="AP8619" s="419"/>
      <c r="AQ8619" s="419"/>
      <c r="AR8619" s="419"/>
      <c r="AS8619" s="419"/>
      <c r="AT8619" s="419"/>
      <c r="AU8619" s="419"/>
      <c r="AV8619" s="419"/>
      <c r="AX8619" s="419"/>
      <c r="AY8619" s="419"/>
      <c r="AZ8619" s="419"/>
      <c r="BB8619" s="419"/>
      <c r="BC8619" s="419"/>
      <c r="BD8619" s="419"/>
      <c r="BF8619" s="419"/>
      <c r="BG8619" s="419"/>
      <c r="BH8619" s="419"/>
      <c r="BJ8619" s="419"/>
      <c r="BK8619" s="419"/>
      <c r="BL8619" s="419"/>
      <c r="BN8619" s="419"/>
      <c r="BO8619" s="419"/>
      <c r="BP8619" s="419"/>
      <c r="BR8619" s="419"/>
      <c r="BS8619" s="419"/>
      <c r="BT8619" s="419"/>
      <c r="BV8619" s="419"/>
      <c r="BW8619" s="419"/>
      <c r="BX8619" s="397"/>
      <c r="BZ8619" s="449"/>
      <c r="CB8619" s="419"/>
      <c r="CC8619" s="419"/>
      <c r="CD8619" s="419"/>
      <c r="CF8619" s="419"/>
      <c r="CG8619" s="419"/>
      <c r="CH8619" s="419"/>
    </row>
    <row r="8620" spans="3:86" ht="21" thickBot="1">
      <c r="C8620" s="425"/>
      <c r="P8620" s="431"/>
      <c r="R8620" s="419"/>
      <c r="S8620" s="446"/>
      <c r="T8620" s="419"/>
      <c r="V8620" s="196"/>
      <c r="W8620" s="419"/>
      <c r="X8620" s="419"/>
      <c r="Z8620" s="419"/>
      <c r="AA8620" s="419"/>
      <c r="AB8620" s="419"/>
      <c r="AD8620" s="419"/>
      <c r="AE8620" s="419"/>
      <c r="AF8620" s="419"/>
      <c r="AH8620" s="419"/>
      <c r="AI8620" s="419"/>
      <c r="AJ8620" s="419"/>
      <c r="AL8620" s="419"/>
      <c r="AM8620" s="419"/>
      <c r="AN8620" s="403"/>
      <c r="AO8620" s="419"/>
      <c r="AP8620" s="419"/>
      <c r="AQ8620" s="419"/>
      <c r="AR8620" s="419"/>
      <c r="AS8620" s="419"/>
      <c r="AT8620" s="419"/>
      <c r="AU8620" s="419"/>
      <c r="AV8620" s="419"/>
      <c r="AX8620" s="419"/>
      <c r="AY8620" s="419"/>
      <c r="AZ8620" s="419"/>
      <c r="BB8620" s="419"/>
      <c r="BC8620" s="419"/>
      <c r="BD8620" s="419"/>
      <c r="BF8620" s="419"/>
      <c r="BG8620" s="419"/>
      <c r="BH8620" s="419"/>
      <c r="BJ8620" s="419"/>
      <c r="BK8620" s="419"/>
      <c r="BL8620" s="419"/>
      <c r="BN8620" s="419"/>
      <c r="BO8620" s="419"/>
      <c r="BP8620" s="419"/>
      <c r="BR8620" s="419"/>
      <c r="BS8620" s="419"/>
      <c r="BT8620" s="419"/>
      <c r="BV8620" s="419"/>
      <c r="BW8620" s="419"/>
      <c r="BX8620" s="397"/>
      <c r="BZ8620" s="449"/>
      <c r="CB8620" s="419"/>
      <c r="CC8620" s="419"/>
      <c r="CD8620" s="419"/>
      <c r="CF8620" s="419"/>
      <c r="CG8620" s="419"/>
      <c r="CH8620" s="419"/>
    </row>
    <row r="8621" spans="3:86" ht="21" thickBot="1">
      <c r="C8621" s="425"/>
      <c r="P8621" s="431"/>
      <c r="R8621" s="419"/>
      <c r="S8621" s="446"/>
      <c r="T8621" s="419"/>
      <c r="V8621" s="196"/>
      <c r="W8621" s="419"/>
      <c r="X8621" s="419"/>
      <c r="Z8621" s="419"/>
      <c r="AA8621" s="419"/>
      <c r="AB8621" s="419"/>
      <c r="AD8621" s="419"/>
      <c r="AE8621" s="419"/>
      <c r="AF8621" s="419"/>
      <c r="AH8621" s="419"/>
      <c r="AI8621" s="419"/>
      <c r="AJ8621" s="419"/>
      <c r="AL8621" s="419"/>
      <c r="AM8621" s="419"/>
      <c r="AN8621" s="403"/>
      <c r="AO8621" s="419"/>
      <c r="AP8621" s="419"/>
      <c r="AQ8621" s="419"/>
      <c r="AR8621" s="419"/>
      <c r="AS8621" s="419"/>
      <c r="AT8621" s="419"/>
      <c r="AU8621" s="419"/>
      <c r="AV8621" s="419"/>
      <c r="AX8621" s="419"/>
      <c r="AY8621" s="419"/>
      <c r="AZ8621" s="419"/>
      <c r="BB8621" s="419"/>
      <c r="BC8621" s="419"/>
      <c r="BD8621" s="419"/>
      <c r="BF8621" s="419"/>
      <c r="BG8621" s="419"/>
      <c r="BH8621" s="419"/>
      <c r="BJ8621" s="419"/>
      <c r="BK8621" s="419"/>
      <c r="BL8621" s="419"/>
      <c r="BN8621" s="419"/>
      <c r="BO8621" s="419"/>
      <c r="BP8621" s="419"/>
      <c r="BR8621" s="419"/>
      <c r="BS8621" s="419"/>
      <c r="BT8621" s="419"/>
      <c r="BV8621" s="419"/>
      <c r="BW8621" s="419"/>
      <c r="BX8621" s="397"/>
      <c r="BZ8621" s="449"/>
      <c r="CB8621" s="419"/>
      <c r="CC8621" s="419"/>
      <c r="CD8621" s="419"/>
      <c r="CF8621" s="419"/>
      <c r="CG8621" s="419"/>
      <c r="CH8621" s="419"/>
    </row>
    <row r="8622" spans="3:86" ht="21" thickBot="1">
      <c r="C8622" s="425"/>
      <c r="P8622" s="431"/>
      <c r="R8622" s="419"/>
      <c r="S8622" s="446"/>
      <c r="T8622" s="419"/>
      <c r="V8622" s="196"/>
      <c r="W8622" s="419"/>
      <c r="X8622" s="419"/>
      <c r="Z8622" s="419"/>
      <c r="AA8622" s="419"/>
      <c r="AB8622" s="419"/>
      <c r="AD8622" s="419"/>
      <c r="AE8622" s="419"/>
      <c r="AF8622" s="419"/>
      <c r="AH8622" s="419"/>
      <c r="AI8622" s="419"/>
      <c r="AJ8622" s="419"/>
      <c r="AL8622" s="419"/>
      <c r="AM8622" s="419"/>
      <c r="AN8622" s="403"/>
      <c r="AO8622" s="419"/>
      <c r="AP8622" s="419"/>
      <c r="AQ8622" s="419"/>
      <c r="AR8622" s="419"/>
      <c r="AS8622" s="419"/>
      <c r="AT8622" s="419"/>
      <c r="AU8622" s="419"/>
      <c r="AV8622" s="419"/>
      <c r="AX8622" s="419"/>
      <c r="AY8622" s="419"/>
      <c r="AZ8622" s="419"/>
      <c r="BB8622" s="419"/>
      <c r="BC8622" s="419"/>
      <c r="BD8622" s="419"/>
      <c r="BF8622" s="419"/>
      <c r="BG8622" s="419"/>
      <c r="BH8622" s="419"/>
      <c r="BJ8622" s="419"/>
      <c r="BK8622" s="419"/>
      <c r="BL8622" s="419"/>
      <c r="BN8622" s="419"/>
      <c r="BO8622" s="419"/>
      <c r="BP8622" s="419"/>
      <c r="BR8622" s="419"/>
      <c r="BS8622" s="419"/>
      <c r="BT8622" s="419"/>
      <c r="BV8622" s="419"/>
      <c r="BW8622" s="419"/>
      <c r="BX8622" s="397"/>
      <c r="BZ8622" s="449"/>
      <c r="CB8622" s="419"/>
      <c r="CC8622" s="419"/>
      <c r="CD8622" s="419"/>
      <c r="CF8622" s="419"/>
      <c r="CG8622" s="419"/>
      <c r="CH8622" s="419"/>
    </row>
    <row r="8623" spans="3:86" ht="21" thickBot="1">
      <c r="C8623" s="425"/>
      <c r="P8623" s="431"/>
      <c r="R8623" s="419"/>
      <c r="S8623" s="446"/>
      <c r="T8623" s="419"/>
      <c r="V8623" s="196"/>
      <c r="W8623" s="419"/>
      <c r="X8623" s="419"/>
      <c r="Z8623" s="419"/>
      <c r="AA8623" s="419"/>
      <c r="AB8623" s="419"/>
      <c r="AD8623" s="419"/>
      <c r="AE8623" s="419"/>
      <c r="AF8623" s="419"/>
      <c r="AH8623" s="419"/>
      <c r="AI8623" s="419"/>
      <c r="AJ8623" s="419"/>
      <c r="AL8623" s="419"/>
      <c r="AM8623" s="419"/>
      <c r="AN8623" s="403"/>
      <c r="AO8623" s="419"/>
      <c r="AP8623" s="419"/>
      <c r="AQ8623" s="419"/>
      <c r="AR8623" s="419"/>
      <c r="AS8623" s="419"/>
      <c r="AT8623" s="419"/>
      <c r="AU8623" s="419"/>
      <c r="AV8623" s="419"/>
      <c r="AX8623" s="419"/>
      <c r="AY8623" s="419"/>
      <c r="AZ8623" s="419"/>
      <c r="BB8623" s="419"/>
      <c r="BC8623" s="419"/>
      <c r="BD8623" s="419"/>
      <c r="BF8623" s="419"/>
      <c r="BG8623" s="419"/>
      <c r="BH8623" s="419"/>
      <c r="BJ8623" s="419"/>
      <c r="BK8623" s="419"/>
      <c r="BL8623" s="419"/>
      <c r="BN8623" s="419"/>
      <c r="BO8623" s="419"/>
      <c r="BP8623" s="419"/>
      <c r="BR8623" s="419"/>
      <c r="BS8623" s="419"/>
      <c r="BT8623" s="419"/>
      <c r="BV8623" s="419"/>
      <c r="BW8623" s="419"/>
      <c r="BX8623" s="397"/>
      <c r="BZ8623" s="449"/>
      <c r="CB8623" s="419"/>
      <c r="CC8623" s="419"/>
      <c r="CD8623" s="419"/>
      <c r="CF8623" s="419"/>
      <c r="CG8623" s="419"/>
      <c r="CH8623" s="419"/>
    </row>
    <row r="8624" spans="3:86" ht="21" thickBot="1">
      <c r="C8624" s="425"/>
      <c r="P8624" s="431"/>
      <c r="R8624" s="419"/>
      <c r="S8624" s="446"/>
      <c r="T8624" s="419"/>
      <c r="V8624" s="196"/>
      <c r="W8624" s="419"/>
      <c r="X8624" s="419"/>
      <c r="Z8624" s="419"/>
      <c r="AA8624" s="419"/>
      <c r="AB8624" s="419"/>
      <c r="AD8624" s="419"/>
      <c r="AE8624" s="419"/>
      <c r="AF8624" s="419"/>
      <c r="AH8624" s="419"/>
      <c r="AI8624" s="419"/>
      <c r="AJ8624" s="419"/>
      <c r="AL8624" s="419"/>
      <c r="AM8624" s="419"/>
      <c r="AN8624" s="403"/>
      <c r="AO8624" s="419"/>
      <c r="AP8624" s="419"/>
      <c r="AQ8624" s="419"/>
      <c r="AR8624" s="419"/>
      <c r="AS8624" s="419"/>
      <c r="AT8624" s="419"/>
      <c r="AU8624" s="419"/>
      <c r="AV8624" s="419"/>
      <c r="AX8624" s="419"/>
      <c r="AY8624" s="419"/>
      <c r="AZ8624" s="419"/>
      <c r="BB8624" s="419"/>
      <c r="BC8624" s="419"/>
      <c r="BD8624" s="419"/>
      <c r="BF8624" s="419"/>
      <c r="BG8624" s="419"/>
      <c r="BH8624" s="419"/>
      <c r="BJ8624" s="419"/>
      <c r="BK8624" s="419"/>
      <c r="BL8624" s="419"/>
      <c r="BN8624" s="419"/>
      <c r="BO8624" s="419"/>
      <c r="BP8624" s="419"/>
      <c r="BR8624" s="419"/>
      <c r="BS8624" s="419"/>
      <c r="BT8624" s="419"/>
      <c r="BV8624" s="419"/>
      <c r="BW8624" s="419"/>
      <c r="BX8624" s="397"/>
      <c r="BZ8624" s="449"/>
      <c r="CB8624" s="419"/>
      <c r="CC8624" s="419"/>
      <c r="CD8624" s="419"/>
      <c r="CF8624" s="419"/>
      <c r="CG8624" s="419"/>
      <c r="CH8624" s="419"/>
    </row>
    <row r="8625" spans="3:86" ht="21" thickBot="1">
      <c r="C8625" s="425"/>
      <c r="P8625" s="431"/>
      <c r="R8625" s="419"/>
      <c r="S8625" s="446"/>
      <c r="T8625" s="419"/>
      <c r="V8625" s="196"/>
      <c r="W8625" s="419"/>
      <c r="X8625" s="419"/>
      <c r="Z8625" s="419"/>
      <c r="AA8625" s="419"/>
      <c r="AB8625" s="419"/>
      <c r="AD8625" s="419"/>
      <c r="AE8625" s="419"/>
      <c r="AF8625" s="419"/>
      <c r="AH8625" s="419"/>
      <c r="AI8625" s="419"/>
      <c r="AJ8625" s="419"/>
      <c r="AL8625" s="419"/>
      <c r="AM8625" s="419"/>
      <c r="AN8625" s="403"/>
      <c r="AO8625" s="419"/>
      <c r="AP8625" s="419"/>
      <c r="AQ8625" s="419"/>
      <c r="AR8625" s="419"/>
      <c r="AS8625" s="419"/>
      <c r="AT8625" s="419"/>
      <c r="AU8625" s="419"/>
      <c r="AV8625" s="419"/>
      <c r="AX8625" s="419"/>
      <c r="AY8625" s="419"/>
      <c r="AZ8625" s="419"/>
      <c r="BB8625" s="419"/>
      <c r="BC8625" s="419"/>
      <c r="BD8625" s="419"/>
      <c r="BF8625" s="419"/>
      <c r="BG8625" s="419"/>
      <c r="BH8625" s="419"/>
      <c r="BJ8625" s="419"/>
      <c r="BK8625" s="419"/>
      <c r="BL8625" s="419"/>
      <c r="BN8625" s="419"/>
      <c r="BO8625" s="419"/>
      <c r="BP8625" s="419"/>
      <c r="BR8625" s="419"/>
      <c r="BS8625" s="419"/>
      <c r="BT8625" s="419"/>
      <c r="BV8625" s="419"/>
      <c r="BW8625" s="419"/>
      <c r="BX8625" s="397"/>
      <c r="BZ8625" s="449"/>
      <c r="CB8625" s="419"/>
      <c r="CC8625" s="419"/>
      <c r="CD8625" s="419"/>
      <c r="CF8625" s="419"/>
      <c r="CG8625" s="419"/>
      <c r="CH8625" s="419"/>
    </row>
    <row r="8626" spans="3:86" ht="21" thickBot="1">
      <c r="C8626" s="425"/>
      <c r="P8626" s="431"/>
      <c r="R8626" s="419"/>
      <c r="S8626" s="446"/>
      <c r="T8626" s="419"/>
      <c r="V8626" s="196"/>
      <c r="W8626" s="419"/>
      <c r="X8626" s="419"/>
      <c r="Z8626" s="419"/>
      <c r="AA8626" s="419"/>
      <c r="AB8626" s="419"/>
      <c r="AD8626" s="419"/>
      <c r="AE8626" s="419"/>
      <c r="AF8626" s="419"/>
      <c r="AH8626" s="419"/>
      <c r="AI8626" s="419"/>
      <c r="AJ8626" s="419"/>
      <c r="AL8626" s="419"/>
      <c r="AM8626" s="419"/>
      <c r="AN8626" s="403"/>
      <c r="AO8626" s="419"/>
      <c r="AP8626" s="419"/>
      <c r="AQ8626" s="419"/>
      <c r="AR8626" s="419"/>
      <c r="AS8626" s="419"/>
      <c r="AT8626" s="419"/>
      <c r="AU8626" s="419"/>
      <c r="AV8626" s="419"/>
      <c r="AX8626" s="419"/>
      <c r="AY8626" s="419"/>
      <c r="AZ8626" s="419"/>
      <c r="BB8626" s="419"/>
      <c r="BC8626" s="419"/>
      <c r="BD8626" s="419"/>
      <c r="BF8626" s="419"/>
      <c r="BG8626" s="419"/>
      <c r="BH8626" s="419"/>
      <c r="BJ8626" s="419"/>
      <c r="BK8626" s="419"/>
      <c r="BL8626" s="419"/>
      <c r="BN8626" s="419"/>
      <c r="BO8626" s="419"/>
      <c r="BP8626" s="419"/>
      <c r="BR8626" s="419"/>
      <c r="BS8626" s="419"/>
      <c r="BT8626" s="419"/>
      <c r="BV8626" s="419"/>
      <c r="BW8626" s="419"/>
      <c r="BX8626" s="397"/>
      <c r="BZ8626" s="449"/>
      <c r="CB8626" s="419"/>
      <c r="CC8626" s="419"/>
      <c r="CD8626" s="419"/>
      <c r="CF8626" s="419"/>
      <c r="CG8626" s="419"/>
      <c r="CH8626" s="419"/>
    </row>
    <row r="8627" spans="3:86" ht="21" thickBot="1">
      <c r="C8627" s="425"/>
      <c r="P8627" s="431"/>
      <c r="R8627" s="419"/>
      <c r="S8627" s="446"/>
      <c r="T8627" s="419"/>
      <c r="V8627" s="196"/>
      <c r="W8627" s="419"/>
      <c r="X8627" s="419"/>
      <c r="Z8627" s="419"/>
      <c r="AA8627" s="419"/>
      <c r="AB8627" s="419"/>
      <c r="AD8627" s="419"/>
      <c r="AE8627" s="419"/>
      <c r="AF8627" s="419"/>
      <c r="AH8627" s="419"/>
      <c r="AI8627" s="419"/>
      <c r="AJ8627" s="419"/>
      <c r="AL8627" s="419"/>
      <c r="AM8627" s="419"/>
      <c r="AN8627" s="403"/>
      <c r="AO8627" s="419"/>
      <c r="AP8627" s="419"/>
      <c r="AQ8627" s="419"/>
      <c r="AR8627" s="419"/>
      <c r="AS8627" s="419"/>
      <c r="AT8627" s="419"/>
      <c r="AU8627" s="419"/>
      <c r="AV8627" s="419"/>
      <c r="AX8627" s="419"/>
      <c r="AY8627" s="419"/>
      <c r="AZ8627" s="419"/>
      <c r="BB8627" s="419"/>
      <c r="BC8627" s="419"/>
      <c r="BD8627" s="419"/>
      <c r="BF8627" s="419"/>
      <c r="BG8627" s="419"/>
      <c r="BH8627" s="419"/>
      <c r="BJ8627" s="419"/>
      <c r="BK8627" s="419"/>
      <c r="BL8627" s="419"/>
      <c r="BN8627" s="419"/>
      <c r="BO8627" s="419"/>
      <c r="BP8627" s="419"/>
      <c r="BR8627" s="419"/>
      <c r="BS8627" s="419"/>
      <c r="BT8627" s="419"/>
      <c r="BV8627" s="419"/>
      <c r="BW8627" s="419"/>
      <c r="BX8627" s="397"/>
      <c r="BZ8627" s="449"/>
      <c r="CB8627" s="419"/>
      <c r="CC8627" s="419"/>
      <c r="CD8627" s="419"/>
      <c r="CF8627" s="419"/>
      <c r="CG8627" s="419"/>
      <c r="CH8627" s="419"/>
    </row>
    <row r="8628" spans="3:86" ht="21" thickBot="1">
      <c r="C8628" s="425"/>
      <c r="P8628" s="431"/>
      <c r="R8628" s="419"/>
      <c r="S8628" s="446"/>
      <c r="T8628" s="419"/>
      <c r="V8628" s="196"/>
      <c r="W8628" s="419"/>
      <c r="X8628" s="419"/>
      <c r="Z8628" s="419"/>
      <c r="AA8628" s="419"/>
      <c r="AB8628" s="419"/>
      <c r="AD8628" s="419"/>
      <c r="AE8628" s="419"/>
      <c r="AF8628" s="419"/>
      <c r="AH8628" s="419"/>
      <c r="AI8628" s="419"/>
      <c r="AJ8628" s="419"/>
      <c r="AL8628" s="419"/>
      <c r="AM8628" s="419"/>
      <c r="AN8628" s="403"/>
      <c r="AO8628" s="419"/>
      <c r="AP8628" s="419"/>
      <c r="AQ8628" s="419"/>
      <c r="AR8628" s="419"/>
      <c r="AS8628" s="419"/>
      <c r="AT8628" s="419"/>
      <c r="AU8628" s="419"/>
      <c r="AV8628" s="419"/>
      <c r="AX8628" s="419"/>
      <c r="AY8628" s="419"/>
      <c r="AZ8628" s="419"/>
      <c r="BB8628" s="419"/>
      <c r="BC8628" s="419"/>
      <c r="BD8628" s="419"/>
      <c r="BF8628" s="419"/>
      <c r="BG8628" s="419"/>
      <c r="BH8628" s="419"/>
      <c r="BJ8628" s="419"/>
      <c r="BK8628" s="419"/>
      <c r="BL8628" s="419"/>
      <c r="BN8628" s="419"/>
      <c r="BO8628" s="419"/>
      <c r="BP8628" s="419"/>
      <c r="BR8628" s="419"/>
      <c r="BS8628" s="419"/>
      <c r="BT8628" s="419"/>
      <c r="BV8628" s="419"/>
      <c r="BW8628" s="419"/>
      <c r="BX8628" s="397"/>
      <c r="BZ8628" s="449"/>
      <c r="CB8628" s="419"/>
      <c r="CC8628" s="419"/>
      <c r="CD8628" s="419"/>
      <c r="CF8628" s="419"/>
      <c r="CG8628" s="419"/>
      <c r="CH8628" s="419"/>
    </row>
    <row r="8629" spans="3:86" ht="21" thickBot="1">
      <c r="C8629" s="425"/>
      <c r="P8629" s="431"/>
      <c r="R8629" s="419"/>
      <c r="S8629" s="446"/>
      <c r="T8629" s="419"/>
      <c r="V8629" s="196"/>
      <c r="W8629" s="419"/>
      <c r="X8629" s="419"/>
      <c r="Z8629" s="419"/>
      <c r="AA8629" s="419"/>
      <c r="AB8629" s="419"/>
      <c r="AD8629" s="419"/>
      <c r="AE8629" s="419"/>
      <c r="AF8629" s="419"/>
      <c r="AH8629" s="419"/>
      <c r="AI8629" s="419"/>
      <c r="AJ8629" s="419"/>
      <c r="AL8629" s="419"/>
      <c r="AM8629" s="419"/>
      <c r="AN8629" s="403"/>
      <c r="AO8629" s="419"/>
      <c r="AP8629" s="419"/>
      <c r="AQ8629" s="419"/>
      <c r="AR8629" s="419"/>
      <c r="AS8629" s="419"/>
      <c r="AT8629" s="419"/>
      <c r="AU8629" s="419"/>
      <c r="AV8629" s="419"/>
      <c r="AX8629" s="419"/>
      <c r="AY8629" s="419"/>
      <c r="AZ8629" s="419"/>
      <c r="BB8629" s="419"/>
      <c r="BC8629" s="419"/>
      <c r="BD8629" s="419"/>
      <c r="BF8629" s="419"/>
      <c r="BG8629" s="419"/>
      <c r="BH8629" s="419"/>
      <c r="BJ8629" s="419"/>
      <c r="BK8629" s="419"/>
      <c r="BL8629" s="419"/>
      <c r="BN8629" s="419"/>
      <c r="BO8629" s="419"/>
      <c r="BP8629" s="419"/>
      <c r="BR8629" s="419"/>
      <c r="BS8629" s="419"/>
      <c r="BT8629" s="419"/>
      <c r="BV8629" s="419"/>
      <c r="BW8629" s="419"/>
      <c r="BX8629" s="397"/>
      <c r="BZ8629" s="449"/>
      <c r="CB8629" s="419"/>
      <c r="CC8629" s="419"/>
      <c r="CD8629" s="419"/>
      <c r="CF8629" s="419"/>
      <c r="CG8629" s="419"/>
      <c r="CH8629" s="419"/>
    </row>
    <row r="8630" spans="3:86" ht="21" thickBot="1">
      <c r="C8630" s="425"/>
      <c r="P8630" s="431"/>
      <c r="R8630" s="419"/>
      <c r="S8630" s="446"/>
      <c r="T8630" s="419"/>
      <c r="V8630" s="196"/>
      <c r="W8630" s="419"/>
      <c r="X8630" s="419"/>
      <c r="Z8630" s="419"/>
      <c r="AA8630" s="419"/>
      <c r="AB8630" s="419"/>
      <c r="AD8630" s="419"/>
      <c r="AE8630" s="419"/>
      <c r="AF8630" s="419"/>
      <c r="AH8630" s="419"/>
      <c r="AI8630" s="419"/>
      <c r="AJ8630" s="419"/>
      <c r="AL8630" s="419"/>
      <c r="AM8630" s="419"/>
      <c r="AN8630" s="403"/>
      <c r="AO8630" s="419"/>
      <c r="AP8630" s="419"/>
      <c r="AQ8630" s="419"/>
      <c r="AR8630" s="419"/>
      <c r="AS8630" s="419"/>
      <c r="AT8630" s="419"/>
      <c r="AU8630" s="419"/>
      <c r="AV8630" s="419"/>
      <c r="AX8630" s="419"/>
      <c r="AY8630" s="419"/>
      <c r="AZ8630" s="419"/>
      <c r="BB8630" s="419"/>
      <c r="BC8630" s="419"/>
      <c r="BD8630" s="419"/>
      <c r="BF8630" s="419"/>
      <c r="BG8630" s="419"/>
      <c r="BH8630" s="419"/>
      <c r="BJ8630" s="419"/>
      <c r="BK8630" s="419"/>
      <c r="BL8630" s="419"/>
      <c r="BN8630" s="419"/>
      <c r="BO8630" s="419"/>
      <c r="BP8630" s="419"/>
      <c r="BR8630" s="419"/>
      <c r="BS8630" s="419"/>
      <c r="BT8630" s="419"/>
      <c r="BV8630" s="419"/>
      <c r="BW8630" s="419"/>
      <c r="BX8630" s="397"/>
      <c r="BZ8630" s="449"/>
      <c r="CB8630" s="419"/>
      <c r="CC8630" s="419"/>
      <c r="CD8630" s="419"/>
      <c r="CF8630" s="419"/>
      <c r="CG8630" s="419"/>
      <c r="CH8630" s="419"/>
    </row>
    <row r="8631" spans="3:86" ht="21" thickBot="1">
      <c r="C8631" s="425"/>
      <c r="P8631" s="431"/>
      <c r="R8631" s="419"/>
      <c r="S8631" s="446"/>
      <c r="T8631" s="419"/>
      <c r="V8631" s="196"/>
      <c r="W8631" s="419"/>
      <c r="X8631" s="419"/>
      <c r="Z8631" s="419"/>
      <c r="AA8631" s="419"/>
      <c r="AB8631" s="419"/>
      <c r="AD8631" s="419"/>
      <c r="AE8631" s="419"/>
      <c r="AF8631" s="419"/>
      <c r="AH8631" s="419"/>
      <c r="AI8631" s="419"/>
      <c r="AJ8631" s="419"/>
      <c r="AL8631" s="419"/>
      <c r="AM8631" s="419"/>
      <c r="AN8631" s="403"/>
      <c r="AO8631" s="419"/>
      <c r="AP8631" s="419"/>
      <c r="AQ8631" s="419"/>
      <c r="AR8631" s="419"/>
      <c r="AS8631" s="419"/>
      <c r="AT8631" s="419"/>
      <c r="AU8631" s="419"/>
      <c r="AV8631" s="419"/>
      <c r="AX8631" s="419"/>
      <c r="AY8631" s="419"/>
      <c r="AZ8631" s="419"/>
      <c r="BB8631" s="419"/>
      <c r="BC8631" s="419"/>
      <c r="BD8631" s="419"/>
      <c r="BF8631" s="419"/>
      <c r="BG8631" s="419"/>
      <c r="BH8631" s="419"/>
      <c r="BJ8631" s="419"/>
      <c r="BK8631" s="419"/>
      <c r="BL8631" s="419"/>
      <c r="BN8631" s="419"/>
      <c r="BO8631" s="419"/>
      <c r="BP8631" s="419"/>
      <c r="BR8631" s="419"/>
      <c r="BS8631" s="419"/>
      <c r="BT8631" s="419"/>
      <c r="BV8631" s="419"/>
      <c r="BW8631" s="419"/>
      <c r="BX8631" s="397"/>
      <c r="BZ8631" s="449"/>
      <c r="CB8631" s="419"/>
      <c r="CC8631" s="419"/>
      <c r="CD8631" s="419"/>
      <c r="CF8631" s="419"/>
      <c r="CG8631" s="419"/>
      <c r="CH8631" s="419"/>
    </row>
    <row r="8632" spans="3:86" ht="21" thickBot="1">
      <c r="C8632" s="425"/>
      <c r="P8632" s="431"/>
      <c r="R8632" s="419"/>
      <c r="S8632" s="446"/>
      <c r="T8632" s="419"/>
      <c r="V8632" s="196"/>
      <c r="W8632" s="419"/>
      <c r="X8632" s="419"/>
      <c r="Z8632" s="419"/>
      <c r="AA8632" s="419"/>
      <c r="AB8632" s="419"/>
      <c r="AD8632" s="419"/>
      <c r="AE8632" s="419"/>
      <c r="AF8632" s="419"/>
      <c r="AH8632" s="419"/>
      <c r="AI8632" s="419"/>
      <c r="AJ8632" s="419"/>
      <c r="AL8632" s="419"/>
      <c r="AM8632" s="419"/>
      <c r="AN8632" s="403"/>
      <c r="AO8632" s="419"/>
      <c r="AP8632" s="419"/>
      <c r="AQ8632" s="419"/>
      <c r="AR8632" s="419"/>
      <c r="AS8632" s="419"/>
      <c r="AT8632" s="419"/>
      <c r="AU8632" s="419"/>
      <c r="AV8632" s="419"/>
      <c r="AX8632" s="419"/>
      <c r="AY8632" s="419"/>
      <c r="AZ8632" s="419"/>
      <c r="BB8632" s="419"/>
      <c r="BC8632" s="419"/>
      <c r="BD8632" s="419"/>
      <c r="BF8632" s="419"/>
      <c r="BG8632" s="419"/>
      <c r="BH8632" s="419"/>
      <c r="BJ8632" s="419"/>
      <c r="BK8632" s="419"/>
      <c r="BL8632" s="419"/>
      <c r="BN8632" s="419"/>
      <c r="BO8632" s="419"/>
      <c r="BP8632" s="419"/>
      <c r="BR8632" s="419"/>
      <c r="BS8632" s="419"/>
      <c r="BT8632" s="419"/>
      <c r="BV8632" s="419"/>
      <c r="BW8632" s="419"/>
      <c r="BX8632" s="397"/>
      <c r="BZ8632" s="449"/>
      <c r="CB8632" s="419"/>
      <c r="CC8632" s="419"/>
      <c r="CD8632" s="419"/>
      <c r="CF8632" s="419"/>
      <c r="CG8632" s="419"/>
      <c r="CH8632" s="419"/>
    </row>
    <row r="8633" spans="3:86" ht="21" thickBot="1">
      <c r="C8633" s="425"/>
      <c r="P8633" s="431"/>
      <c r="R8633" s="419"/>
      <c r="S8633" s="446"/>
      <c r="T8633" s="419"/>
      <c r="V8633" s="196"/>
      <c r="W8633" s="419"/>
      <c r="X8633" s="419"/>
      <c r="Z8633" s="419"/>
      <c r="AA8633" s="419"/>
      <c r="AB8633" s="419"/>
      <c r="AD8633" s="419"/>
      <c r="AE8633" s="419"/>
      <c r="AF8633" s="419"/>
      <c r="AH8633" s="419"/>
      <c r="AI8633" s="419"/>
      <c r="AJ8633" s="419"/>
      <c r="AL8633" s="419"/>
      <c r="AM8633" s="419"/>
      <c r="AN8633" s="403"/>
      <c r="AO8633" s="419"/>
      <c r="AP8633" s="419"/>
      <c r="AQ8633" s="419"/>
      <c r="AR8633" s="419"/>
      <c r="AS8633" s="419"/>
      <c r="AT8633" s="419"/>
      <c r="AU8633" s="419"/>
      <c r="AV8633" s="419"/>
      <c r="AX8633" s="419"/>
      <c r="AY8633" s="419"/>
      <c r="AZ8633" s="419"/>
      <c r="BB8633" s="419"/>
      <c r="BC8633" s="419"/>
      <c r="BD8633" s="419"/>
      <c r="BF8633" s="419"/>
      <c r="BG8633" s="419"/>
      <c r="BH8633" s="419"/>
      <c r="BJ8633" s="419"/>
      <c r="BK8633" s="419"/>
      <c r="BL8633" s="419"/>
      <c r="BN8633" s="419"/>
      <c r="BO8633" s="419"/>
      <c r="BP8633" s="419"/>
      <c r="BR8633" s="419"/>
      <c r="BS8633" s="419"/>
      <c r="BT8633" s="419"/>
      <c r="BV8633" s="419"/>
      <c r="BW8633" s="419"/>
      <c r="BX8633" s="397"/>
      <c r="BZ8633" s="449"/>
      <c r="CB8633" s="419"/>
      <c r="CC8633" s="419"/>
      <c r="CD8633" s="419"/>
      <c r="CF8633" s="419"/>
      <c r="CG8633" s="419"/>
      <c r="CH8633" s="419"/>
    </row>
    <row r="8634" spans="3:86" ht="21" thickBot="1">
      <c r="C8634" s="425"/>
      <c r="P8634" s="431"/>
      <c r="R8634" s="419"/>
      <c r="S8634" s="446"/>
      <c r="T8634" s="419"/>
      <c r="V8634" s="196"/>
      <c r="W8634" s="419"/>
      <c r="X8634" s="419"/>
      <c r="Z8634" s="419"/>
      <c r="AA8634" s="419"/>
      <c r="AB8634" s="419"/>
      <c r="AD8634" s="419"/>
      <c r="AE8634" s="419"/>
      <c r="AF8634" s="419"/>
      <c r="AH8634" s="419"/>
      <c r="AI8634" s="419"/>
      <c r="AJ8634" s="419"/>
      <c r="AL8634" s="419"/>
      <c r="AM8634" s="419"/>
      <c r="AN8634" s="403"/>
      <c r="AO8634" s="419"/>
      <c r="AP8634" s="419"/>
      <c r="AQ8634" s="419"/>
      <c r="AR8634" s="419"/>
      <c r="AS8634" s="419"/>
      <c r="AT8634" s="419"/>
      <c r="AU8634" s="419"/>
      <c r="AV8634" s="419"/>
      <c r="AX8634" s="419"/>
      <c r="AY8634" s="419"/>
      <c r="AZ8634" s="419"/>
      <c r="BB8634" s="419"/>
      <c r="BC8634" s="419"/>
      <c r="BD8634" s="419"/>
      <c r="BF8634" s="419"/>
      <c r="BG8634" s="419"/>
      <c r="BH8634" s="419"/>
      <c r="BJ8634" s="419"/>
      <c r="BK8634" s="419"/>
      <c r="BL8634" s="419"/>
      <c r="BN8634" s="419"/>
      <c r="BO8634" s="419"/>
      <c r="BP8634" s="419"/>
      <c r="BR8634" s="419"/>
      <c r="BS8634" s="419"/>
      <c r="BT8634" s="419"/>
      <c r="BV8634" s="419"/>
      <c r="BW8634" s="419"/>
      <c r="BX8634" s="397"/>
      <c r="BZ8634" s="449"/>
      <c r="CB8634" s="419"/>
      <c r="CC8634" s="419"/>
      <c r="CD8634" s="419"/>
      <c r="CF8634" s="419"/>
      <c r="CG8634" s="419"/>
      <c r="CH8634" s="419"/>
    </row>
    <row r="8635" spans="3:86" ht="21" thickBot="1">
      <c r="C8635" s="425"/>
      <c r="P8635" s="431"/>
      <c r="R8635" s="419"/>
      <c r="S8635" s="446"/>
      <c r="T8635" s="419"/>
      <c r="V8635" s="196"/>
      <c r="W8635" s="419"/>
      <c r="X8635" s="419"/>
      <c r="Z8635" s="419"/>
      <c r="AA8635" s="419"/>
      <c r="AB8635" s="419"/>
      <c r="AD8635" s="419"/>
      <c r="AE8635" s="419"/>
      <c r="AF8635" s="419"/>
      <c r="AH8635" s="419"/>
      <c r="AI8635" s="419"/>
      <c r="AJ8635" s="419"/>
      <c r="AL8635" s="419"/>
      <c r="AM8635" s="419"/>
      <c r="AN8635" s="403"/>
      <c r="AO8635" s="419"/>
      <c r="AP8635" s="419"/>
      <c r="AQ8635" s="419"/>
      <c r="AR8635" s="419"/>
      <c r="AS8635" s="419"/>
      <c r="AT8635" s="419"/>
      <c r="AU8635" s="419"/>
      <c r="AV8635" s="419"/>
      <c r="AX8635" s="419"/>
      <c r="AY8635" s="419"/>
      <c r="AZ8635" s="419"/>
      <c r="BB8635" s="419"/>
      <c r="BC8635" s="419"/>
      <c r="BD8635" s="419"/>
      <c r="BF8635" s="419"/>
      <c r="BG8635" s="419"/>
      <c r="BH8635" s="419"/>
      <c r="BJ8635" s="419"/>
      <c r="BK8635" s="419"/>
      <c r="BL8635" s="419"/>
      <c r="BN8635" s="419"/>
      <c r="BO8635" s="419"/>
      <c r="BP8635" s="419"/>
      <c r="BR8635" s="419"/>
      <c r="BS8635" s="419"/>
      <c r="BT8635" s="419"/>
      <c r="BV8635" s="419"/>
      <c r="BW8635" s="419"/>
      <c r="BX8635" s="397"/>
      <c r="BZ8635" s="449"/>
      <c r="CB8635" s="419"/>
      <c r="CC8635" s="419"/>
      <c r="CD8635" s="419"/>
      <c r="CF8635" s="419"/>
      <c r="CG8635" s="419"/>
      <c r="CH8635" s="419"/>
    </row>
    <row r="8636" spans="3:86" ht="21" thickBot="1">
      <c r="C8636" s="425"/>
      <c r="P8636" s="431"/>
      <c r="R8636" s="419"/>
      <c r="S8636" s="446"/>
      <c r="T8636" s="419"/>
      <c r="V8636" s="196"/>
      <c r="W8636" s="419"/>
      <c r="X8636" s="419"/>
      <c r="Z8636" s="419"/>
      <c r="AA8636" s="419"/>
      <c r="AB8636" s="419"/>
      <c r="AD8636" s="419"/>
      <c r="AE8636" s="419"/>
      <c r="AF8636" s="419"/>
      <c r="AH8636" s="419"/>
      <c r="AI8636" s="419"/>
      <c r="AJ8636" s="419"/>
      <c r="AL8636" s="419"/>
      <c r="AM8636" s="419"/>
      <c r="AN8636" s="403"/>
      <c r="AO8636" s="419"/>
      <c r="AP8636" s="419"/>
      <c r="AQ8636" s="419"/>
      <c r="AR8636" s="419"/>
      <c r="AS8636" s="419"/>
      <c r="AT8636" s="419"/>
      <c r="AU8636" s="419"/>
      <c r="AV8636" s="419"/>
      <c r="AX8636" s="419"/>
      <c r="AY8636" s="419"/>
      <c r="AZ8636" s="419"/>
      <c r="BB8636" s="419"/>
      <c r="BC8636" s="419"/>
      <c r="BD8636" s="419"/>
      <c r="BF8636" s="419"/>
      <c r="BG8636" s="419"/>
      <c r="BH8636" s="419"/>
      <c r="BJ8636" s="419"/>
      <c r="BK8636" s="419"/>
      <c r="BL8636" s="419"/>
      <c r="BN8636" s="419"/>
      <c r="BO8636" s="419"/>
      <c r="BP8636" s="419"/>
      <c r="BR8636" s="419"/>
      <c r="BS8636" s="419"/>
      <c r="BT8636" s="419"/>
      <c r="BV8636" s="419"/>
      <c r="BW8636" s="419"/>
      <c r="BX8636" s="397"/>
      <c r="BZ8636" s="449"/>
      <c r="CB8636" s="419"/>
      <c r="CC8636" s="419"/>
      <c r="CD8636" s="419"/>
      <c r="CF8636" s="419"/>
      <c r="CG8636" s="419"/>
      <c r="CH8636" s="419"/>
    </row>
    <row r="8637" spans="3:86" ht="21" thickBot="1">
      <c r="C8637" s="425"/>
      <c r="P8637" s="431"/>
      <c r="R8637" s="419"/>
      <c r="S8637" s="446"/>
      <c r="T8637" s="419"/>
      <c r="V8637" s="196"/>
      <c r="W8637" s="419"/>
      <c r="X8637" s="419"/>
      <c r="Z8637" s="419"/>
      <c r="AA8637" s="419"/>
      <c r="AB8637" s="419"/>
      <c r="AD8637" s="419"/>
      <c r="AE8637" s="419"/>
      <c r="AF8637" s="419"/>
      <c r="AH8637" s="419"/>
      <c r="AI8637" s="419"/>
      <c r="AJ8637" s="419"/>
      <c r="AL8637" s="419"/>
      <c r="AM8637" s="419"/>
      <c r="AN8637" s="403"/>
      <c r="AO8637" s="419"/>
      <c r="AP8637" s="419"/>
      <c r="AQ8637" s="419"/>
      <c r="AR8637" s="419"/>
      <c r="AS8637" s="419"/>
      <c r="AT8637" s="419"/>
      <c r="AU8637" s="419"/>
      <c r="AV8637" s="419"/>
      <c r="AX8637" s="419"/>
      <c r="AY8637" s="419"/>
      <c r="AZ8637" s="419"/>
      <c r="BB8637" s="419"/>
      <c r="BC8637" s="419"/>
      <c r="BD8637" s="419"/>
      <c r="BF8637" s="419"/>
      <c r="BG8637" s="419"/>
      <c r="BH8637" s="419"/>
      <c r="BJ8637" s="419"/>
      <c r="BK8637" s="419"/>
      <c r="BL8637" s="419"/>
      <c r="BN8637" s="419"/>
      <c r="BO8637" s="419"/>
      <c r="BP8637" s="419"/>
      <c r="BR8637" s="419"/>
      <c r="BS8637" s="419"/>
      <c r="BT8637" s="419"/>
      <c r="BV8637" s="419"/>
      <c r="BW8637" s="419"/>
      <c r="BX8637" s="397"/>
      <c r="BZ8637" s="449"/>
      <c r="CB8637" s="419"/>
      <c r="CC8637" s="419"/>
      <c r="CD8637" s="419"/>
      <c r="CF8637" s="419"/>
      <c r="CG8637" s="419"/>
      <c r="CH8637" s="419"/>
    </row>
    <row r="8638" spans="3:86" ht="21" thickBot="1">
      <c r="C8638" s="425"/>
      <c r="P8638" s="431"/>
      <c r="R8638" s="419"/>
      <c r="S8638" s="446"/>
      <c r="T8638" s="419"/>
      <c r="V8638" s="196"/>
      <c r="W8638" s="419"/>
      <c r="X8638" s="419"/>
      <c r="Z8638" s="419"/>
      <c r="AA8638" s="419"/>
      <c r="AB8638" s="419"/>
      <c r="AD8638" s="419"/>
      <c r="AE8638" s="419"/>
      <c r="AF8638" s="419"/>
      <c r="AH8638" s="419"/>
      <c r="AI8638" s="419"/>
      <c r="AJ8638" s="419"/>
      <c r="AL8638" s="419"/>
      <c r="AM8638" s="419"/>
      <c r="AN8638" s="403"/>
      <c r="AO8638" s="419"/>
      <c r="AP8638" s="419"/>
      <c r="AQ8638" s="419"/>
      <c r="AR8638" s="419"/>
      <c r="AS8638" s="419"/>
      <c r="AT8638" s="419"/>
      <c r="AU8638" s="419"/>
      <c r="AV8638" s="419"/>
      <c r="AX8638" s="419"/>
      <c r="AY8638" s="419"/>
      <c r="AZ8638" s="419"/>
      <c r="BB8638" s="419"/>
      <c r="BC8638" s="419"/>
      <c r="BD8638" s="419"/>
      <c r="BF8638" s="419"/>
      <c r="BG8638" s="419"/>
      <c r="BH8638" s="419"/>
      <c r="BJ8638" s="419"/>
      <c r="BK8638" s="419"/>
      <c r="BL8638" s="419"/>
      <c r="BN8638" s="419"/>
      <c r="BO8638" s="419"/>
      <c r="BP8638" s="419"/>
      <c r="BR8638" s="419"/>
      <c r="BS8638" s="419"/>
      <c r="BT8638" s="419"/>
      <c r="BV8638" s="419"/>
      <c r="BW8638" s="419"/>
      <c r="BX8638" s="397"/>
      <c r="BZ8638" s="449"/>
      <c r="CB8638" s="419"/>
      <c r="CC8638" s="419"/>
      <c r="CD8638" s="419"/>
      <c r="CF8638" s="419"/>
      <c r="CG8638" s="419"/>
      <c r="CH8638" s="419"/>
    </row>
    <row r="8639" spans="3:86" ht="21" thickBot="1">
      <c r="C8639" s="425"/>
      <c r="P8639" s="431"/>
      <c r="R8639" s="419"/>
      <c r="S8639" s="446"/>
      <c r="T8639" s="419"/>
      <c r="V8639" s="196"/>
      <c r="W8639" s="419"/>
      <c r="X8639" s="419"/>
      <c r="Z8639" s="419"/>
      <c r="AA8639" s="419"/>
      <c r="AB8639" s="419"/>
      <c r="AD8639" s="419"/>
      <c r="AE8639" s="419"/>
      <c r="AF8639" s="419"/>
      <c r="AH8639" s="419"/>
      <c r="AI8639" s="419"/>
      <c r="AJ8639" s="419"/>
      <c r="AL8639" s="419"/>
      <c r="AM8639" s="419"/>
      <c r="AN8639" s="403"/>
      <c r="AO8639" s="419"/>
      <c r="AP8639" s="419"/>
      <c r="AQ8639" s="419"/>
      <c r="AR8639" s="419"/>
      <c r="AS8639" s="419"/>
      <c r="AT8639" s="419"/>
      <c r="AU8639" s="419"/>
      <c r="AV8639" s="419"/>
      <c r="AX8639" s="419"/>
      <c r="AY8639" s="419"/>
      <c r="AZ8639" s="419"/>
      <c r="BB8639" s="419"/>
      <c r="BC8639" s="419"/>
      <c r="BD8639" s="419"/>
      <c r="BF8639" s="419"/>
      <c r="BG8639" s="419"/>
      <c r="BH8639" s="419"/>
      <c r="BJ8639" s="419"/>
      <c r="BK8639" s="419"/>
      <c r="BL8639" s="419"/>
      <c r="BN8639" s="419"/>
      <c r="BO8639" s="419"/>
      <c r="BP8639" s="419"/>
      <c r="BR8639" s="419"/>
      <c r="BS8639" s="419"/>
      <c r="BT8639" s="419"/>
      <c r="BV8639" s="419"/>
      <c r="BW8639" s="419"/>
      <c r="BX8639" s="397"/>
      <c r="BZ8639" s="449"/>
      <c r="CB8639" s="419"/>
      <c r="CC8639" s="419"/>
      <c r="CD8639" s="419"/>
      <c r="CF8639" s="419"/>
      <c r="CG8639" s="419"/>
      <c r="CH8639" s="419"/>
    </row>
    <row r="8640" spans="3:86" ht="21" thickBot="1">
      <c r="C8640" s="425"/>
      <c r="P8640" s="431"/>
      <c r="R8640" s="419"/>
      <c r="S8640" s="446"/>
      <c r="T8640" s="419"/>
      <c r="V8640" s="196"/>
      <c r="W8640" s="419"/>
      <c r="X8640" s="419"/>
      <c r="Z8640" s="419"/>
      <c r="AA8640" s="419"/>
      <c r="AB8640" s="419"/>
      <c r="AD8640" s="419"/>
      <c r="AE8640" s="419"/>
      <c r="AF8640" s="419"/>
      <c r="AH8640" s="419"/>
      <c r="AI8640" s="419"/>
      <c r="AJ8640" s="419"/>
      <c r="AL8640" s="419"/>
      <c r="AM8640" s="419"/>
      <c r="AN8640" s="403"/>
      <c r="AO8640" s="419"/>
      <c r="AP8640" s="419"/>
      <c r="AQ8640" s="419"/>
      <c r="AR8640" s="419"/>
      <c r="AS8640" s="419"/>
      <c r="AT8640" s="419"/>
      <c r="AU8640" s="419"/>
      <c r="AV8640" s="419"/>
      <c r="AX8640" s="419"/>
      <c r="AY8640" s="419"/>
      <c r="AZ8640" s="419"/>
      <c r="BB8640" s="419"/>
      <c r="BC8640" s="419"/>
      <c r="BD8640" s="419"/>
      <c r="BF8640" s="419"/>
      <c r="BG8640" s="419"/>
      <c r="BH8640" s="419"/>
      <c r="BJ8640" s="419"/>
      <c r="BK8640" s="419"/>
      <c r="BL8640" s="419"/>
      <c r="BN8640" s="419"/>
      <c r="BO8640" s="419"/>
      <c r="BP8640" s="419"/>
      <c r="BR8640" s="419"/>
      <c r="BS8640" s="419"/>
      <c r="BT8640" s="419"/>
      <c r="BV8640" s="419"/>
      <c r="BW8640" s="419"/>
      <c r="BX8640" s="397"/>
      <c r="BZ8640" s="449"/>
      <c r="CB8640" s="419"/>
      <c r="CC8640" s="419"/>
      <c r="CD8640" s="419"/>
      <c r="CF8640" s="419"/>
      <c r="CG8640" s="419"/>
      <c r="CH8640" s="419"/>
    </row>
    <row r="8641" spans="3:86" ht="21" thickBot="1">
      <c r="C8641" s="425"/>
      <c r="P8641" s="431"/>
      <c r="R8641" s="419"/>
      <c r="S8641" s="446"/>
      <c r="T8641" s="419"/>
      <c r="V8641" s="196"/>
      <c r="W8641" s="419"/>
      <c r="X8641" s="419"/>
      <c r="Z8641" s="419"/>
      <c r="AA8641" s="419"/>
      <c r="AB8641" s="419"/>
      <c r="AD8641" s="419"/>
      <c r="AE8641" s="419"/>
      <c r="AF8641" s="419"/>
      <c r="AH8641" s="419"/>
      <c r="AI8641" s="419"/>
      <c r="AJ8641" s="419"/>
      <c r="AL8641" s="419"/>
      <c r="AM8641" s="419"/>
      <c r="AN8641" s="403"/>
      <c r="AO8641" s="419"/>
      <c r="AP8641" s="419"/>
      <c r="AQ8641" s="419"/>
      <c r="AR8641" s="419"/>
      <c r="AS8641" s="419"/>
      <c r="AT8641" s="419"/>
      <c r="AU8641" s="419"/>
      <c r="AV8641" s="419"/>
      <c r="AX8641" s="419"/>
      <c r="AY8641" s="419"/>
      <c r="AZ8641" s="419"/>
      <c r="BB8641" s="419"/>
      <c r="BC8641" s="419"/>
      <c r="BD8641" s="419"/>
      <c r="BF8641" s="419"/>
      <c r="BG8641" s="419"/>
      <c r="BH8641" s="419"/>
      <c r="BJ8641" s="419"/>
      <c r="BK8641" s="419"/>
      <c r="BL8641" s="419"/>
      <c r="BN8641" s="419"/>
      <c r="BO8641" s="419"/>
      <c r="BP8641" s="419"/>
      <c r="BR8641" s="419"/>
      <c r="BS8641" s="419"/>
      <c r="BT8641" s="419"/>
      <c r="BV8641" s="419"/>
      <c r="BW8641" s="419"/>
      <c r="BX8641" s="397"/>
      <c r="BZ8641" s="449"/>
      <c r="CB8641" s="419"/>
      <c r="CC8641" s="419"/>
      <c r="CD8641" s="419"/>
      <c r="CF8641" s="419"/>
      <c r="CG8641" s="419"/>
      <c r="CH8641" s="419"/>
    </row>
    <row r="8642" spans="3:86" ht="21" thickBot="1">
      <c r="C8642" s="425"/>
      <c r="P8642" s="431"/>
      <c r="R8642" s="419"/>
      <c r="S8642" s="446"/>
      <c r="T8642" s="419"/>
      <c r="V8642" s="196"/>
      <c r="W8642" s="419"/>
      <c r="X8642" s="419"/>
      <c r="Z8642" s="419"/>
      <c r="AA8642" s="419"/>
      <c r="AB8642" s="419"/>
      <c r="AD8642" s="419"/>
      <c r="AE8642" s="419"/>
      <c r="AF8642" s="419"/>
      <c r="AH8642" s="419"/>
      <c r="AI8642" s="419"/>
      <c r="AJ8642" s="419"/>
      <c r="AL8642" s="419"/>
      <c r="AM8642" s="419"/>
      <c r="AN8642" s="403"/>
      <c r="AO8642" s="419"/>
      <c r="AP8642" s="419"/>
      <c r="AQ8642" s="419"/>
      <c r="AR8642" s="419"/>
      <c r="AS8642" s="419"/>
      <c r="AT8642" s="419"/>
      <c r="AU8642" s="419"/>
      <c r="AV8642" s="419"/>
      <c r="AX8642" s="419"/>
      <c r="AY8642" s="419"/>
      <c r="AZ8642" s="419"/>
      <c r="BB8642" s="419"/>
      <c r="BC8642" s="419"/>
      <c r="BD8642" s="419"/>
      <c r="BF8642" s="419"/>
      <c r="BG8642" s="419"/>
      <c r="BH8642" s="419"/>
      <c r="BJ8642" s="419"/>
      <c r="BK8642" s="419"/>
      <c r="BL8642" s="419"/>
      <c r="BN8642" s="419"/>
      <c r="BO8642" s="419"/>
      <c r="BP8642" s="419"/>
      <c r="BR8642" s="419"/>
      <c r="BS8642" s="419"/>
      <c r="BT8642" s="419"/>
      <c r="BV8642" s="419"/>
      <c r="BW8642" s="419"/>
      <c r="BX8642" s="397"/>
      <c r="BZ8642" s="449"/>
      <c r="CB8642" s="419"/>
      <c r="CC8642" s="419"/>
      <c r="CD8642" s="419"/>
      <c r="CF8642" s="419"/>
      <c r="CG8642" s="419"/>
      <c r="CH8642" s="419"/>
    </row>
    <row r="8643" spans="3:86" ht="21" thickBot="1">
      <c r="C8643" s="425"/>
      <c r="P8643" s="431"/>
      <c r="R8643" s="419"/>
      <c r="S8643" s="446"/>
      <c r="T8643" s="419"/>
      <c r="V8643" s="196"/>
      <c r="W8643" s="419"/>
      <c r="X8643" s="419"/>
      <c r="Z8643" s="419"/>
      <c r="AA8643" s="419"/>
      <c r="AB8643" s="419"/>
      <c r="AD8643" s="419"/>
      <c r="AE8643" s="419"/>
      <c r="AF8643" s="419"/>
      <c r="AH8643" s="419"/>
      <c r="AI8643" s="419"/>
      <c r="AJ8643" s="419"/>
      <c r="AL8643" s="419"/>
      <c r="AM8643" s="419"/>
      <c r="AN8643" s="403"/>
      <c r="AO8643" s="419"/>
      <c r="AP8643" s="419"/>
      <c r="AQ8643" s="419"/>
      <c r="AR8643" s="419"/>
      <c r="AS8643" s="419"/>
      <c r="AT8643" s="419"/>
      <c r="AU8643" s="419"/>
      <c r="AV8643" s="419"/>
      <c r="AX8643" s="419"/>
      <c r="AY8643" s="419"/>
      <c r="AZ8643" s="419"/>
      <c r="BB8643" s="419"/>
      <c r="BC8643" s="419"/>
      <c r="BD8643" s="419"/>
      <c r="BF8643" s="419"/>
      <c r="BG8643" s="419"/>
      <c r="BH8643" s="419"/>
      <c r="BJ8643" s="419"/>
      <c r="BK8643" s="419"/>
      <c r="BL8643" s="419"/>
      <c r="BN8643" s="419"/>
      <c r="BO8643" s="419"/>
      <c r="BP8643" s="419"/>
      <c r="BR8643" s="419"/>
      <c r="BS8643" s="419"/>
      <c r="BT8643" s="419"/>
      <c r="BV8643" s="419"/>
      <c r="BW8643" s="419"/>
      <c r="BX8643" s="397"/>
      <c r="BZ8643" s="449"/>
      <c r="CB8643" s="419"/>
      <c r="CC8643" s="419"/>
      <c r="CD8643" s="419"/>
      <c r="CF8643" s="419"/>
      <c r="CG8643" s="419"/>
      <c r="CH8643" s="419"/>
    </row>
    <row r="8644" spans="3:86" ht="21" thickBot="1">
      <c r="C8644" s="425"/>
      <c r="P8644" s="431"/>
      <c r="R8644" s="419"/>
      <c r="S8644" s="446"/>
      <c r="T8644" s="419"/>
      <c r="V8644" s="196"/>
      <c r="W8644" s="419"/>
      <c r="X8644" s="419"/>
      <c r="Z8644" s="419"/>
      <c r="AA8644" s="419"/>
      <c r="AB8644" s="419"/>
      <c r="AD8644" s="419"/>
      <c r="AE8644" s="419"/>
      <c r="AF8644" s="419"/>
      <c r="AH8644" s="419"/>
      <c r="AI8644" s="419"/>
      <c r="AJ8644" s="419"/>
      <c r="AL8644" s="419"/>
      <c r="AM8644" s="419"/>
      <c r="AN8644" s="403"/>
      <c r="AO8644" s="419"/>
      <c r="AP8644" s="419"/>
      <c r="AQ8644" s="419"/>
      <c r="AR8644" s="419"/>
      <c r="AS8644" s="419"/>
      <c r="AT8644" s="419"/>
      <c r="AU8644" s="419"/>
      <c r="AV8644" s="419"/>
      <c r="AX8644" s="419"/>
      <c r="AY8644" s="419"/>
      <c r="AZ8644" s="419"/>
      <c r="BB8644" s="419"/>
      <c r="BC8644" s="419"/>
      <c r="BD8644" s="419"/>
      <c r="BF8644" s="419"/>
      <c r="BG8644" s="419"/>
      <c r="BH8644" s="419"/>
      <c r="BJ8644" s="419"/>
      <c r="BK8644" s="419"/>
      <c r="BL8644" s="419"/>
      <c r="BN8644" s="419"/>
      <c r="BO8644" s="419"/>
      <c r="BP8644" s="419"/>
      <c r="BR8644" s="419"/>
      <c r="BS8644" s="419"/>
      <c r="BT8644" s="419"/>
      <c r="BV8644" s="419"/>
      <c r="BW8644" s="419"/>
      <c r="BX8644" s="397"/>
      <c r="BZ8644" s="449"/>
      <c r="CB8644" s="419"/>
      <c r="CC8644" s="419"/>
      <c r="CD8644" s="419"/>
      <c r="CF8644" s="419"/>
      <c r="CG8644" s="419"/>
      <c r="CH8644" s="419"/>
    </row>
    <row r="8645" spans="3:86" ht="21" thickBot="1">
      <c r="C8645" s="425"/>
      <c r="P8645" s="431"/>
      <c r="R8645" s="419"/>
      <c r="S8645" s="446"/>
      <c r="T8645" s="419"/>
      <c r="V8645" s="196"/>
      <c r="W8645" s="419"/>
      <c r="X8645" s="419"/>
      <c r="Z8645" s="419"/>
      <c r="AA8645" s="419"/>
      <c r="AB8645" s="419"/>
      <c r="AD8645" s="419"/>
      <c r="AE8645" s="419"/>
      <c r="AF8645" s="419"/>
      <c r="AH8645" s="419"/>
      <c r="AI8645" s="419"/>
      <c r="AJ8645" s="419"/>
      <c r="AL8645" s="419"/>
      <c r="AM8645" s="419"/>
      <c r="AN8645" s="403"/>
      <c r="AO8645" s="419"/>
      <c r="AP8645" s="419"/>
      <c r="AQ8645" s="419"/>
      <c r="AR8645" s="419"/>
      <c r="AS8645" s="419"/>
      <c r="AT8645" s="419"/>
      <c r="AU8645" s="419"/>
      <c r="AV8645" s="419"/>
      <c r="AX8645" s="419"/>
      <c r="AY8645" s="419"/>
      <c r="AZ8645" s="419"/>
      <c r="BB8645" s="419"/>
      <c r="BC8645" s="419"/>
      <c r="BD8645" s="419"/>
      <c r="BF8645" s="419"/>
      <c r="BG8645" s="419"/>
      <c r="BH8645" s="419"/>
      <c r="BJ8645" s="419"/>
      <c r="BK8645" s="419"/>
      <c r="BL8645" s="419"/>
      <c r="BN8645" s="419"/>
      <c r="BO8645" s="419"/>
      <c r="BP8645" s="419"/>
      <c r="BR8645" s="419"/>
      <c r="BS8645" s="419"/>
      <c r="BT8645" s="419"/>
      <c r="BV8645" s="419"/>
      <c r="BW8645" s="419"/>
      <c r="BX8645" s="397"/>
      <c r="BZ8645" s="449"/>
      <c r="CB8645" s="419"/>
      <c r="CC8645" s="419"/>
      <c r="CD8645" s="419"/>
      <c r="CF8645" s="419"/>
      <c r="CG8645" s="419"/>
      <c r="CH8645" s="419"/>
    </row>
    <row r="8646" spans="3:86" ht="21" thickBot="1">
      <c r="C8646" s="425"/>
      <c r="P8646" s="431"/>
      <c r="R8646" s="419"/>
      <c r="S8646" s="446"/>
      <c r="T8646" s="419"/>
      <c r="V8646" s="196"/>
      <c r="W8646" s="419"/>
      <c r="X8646" s="419"/>
      <c r="Z8646" s="419"/>
      <c r="AA8646" s="419"/>
      <c r="AB8646" s="419"/>
      <c r="AD8646" s="419"/>
      <c r="AE8646" s="419"/>
      <c r="AF8646" s="419"/>
      <c r="AH8646" s="419"/>
      <c r="AI8646" s="419"/>
      <c r="AJ8646" s="419"/>
      <c r="AL8646" s="419"/>
      <c r="AM8646" s="419"/>
      <c r="AN8646" s="403"/>
      <c r="AO8646" s="419"/>
      <c r="AP8646" s="419"/>
      <c r="AQ8646" s="419"/>
      <c r="AR8646" s="419"/>
      <c r="AS8646" s="419"/>
      <c r="AT8646" s="419"/>
      <c r="AU8646" s="419"/>
      <c r="AV8646" s="419"/>
      <c r="AX8646" s="419"/>
      <c r="AY8646" s="419"/>
      <c r="AZ8646" s="419"/>
      <c r="BB8646" s="419"/>
      <c r="BC8646" s="419"/>
      <c r="BD8646" s="419"/>
      <c r="BF8646" s="419"/>
      <c r="BG8646" s="419"/>
      <c r="BH8646" s="419"/>
      <c r="BJ8646" s="419"/>
      <c r="BK8646" s="419"/>
      <c r="BL8646" s="419"/>
      <c r="BN8646" s="419"/>
      <c r="BO8646" s="419"/>
      <c r="BP8646" s="419"/>
      <c r="BR8646" s="419"/>
      <c r="BS8646" s="419"/>
      <c r="BT8646" s="419"/>
      <c r="BV8646" s="419"/>
      <c r="BW8646" s="419"/>
      <c r="BX8646" s="397"/>
      <c r="BZ8646" s="449"/>
      <c r="CB8646" s="419"/>
      <c r="CC8646" s="419"/>
      <c r="CD8646" s="419"/>
      <c r="CF8646" s="419"/>
      <c r="CG8646" s="419"/>
      <c r="CH8646" s="419"/>
    </row>
    <row r="8647" spans="3:86" ht="21" thickBot="1">
      <c r="C8647" s="425"/>
      <c r="P8647" s="431"/>
      <c r="R8647" s="419"/>
      <c r="S8647" s="446"/>
      <c r="T8647" s="419"/>
      <c r="V8647" s="196"/>
      <c r="W8647" s="419"/>
      <c r="X8647" s="419"/>
      <c r="Z8647" s="419"/>
      <c r="AA8647" s="419"/>
      <c r="AB8647" s="419"/>
      <c r="AD8647" s="419"/>
      <c r="AE8647" s="419"/>
      <c r="AF8647" s="419"/>
      <c r="AH8647" s="419"/>
      <c r="AI8647" s="419"/>
      <c r="AJ8647" s="419"/>
      <c r="AL8647" s="419"/>
      <c r="AM8647" s="419"/>
      <c r="AN8647" s="403"/>
      <c r="AO8647" s="419"/>
      <c r="AP8647" s="419"/>
      <c r="AQ8647" s="419"/>
      <c r="AR8647" s="419"/>
      <c r="AS8647" s="419"/>
      <c r="AT8647" s="419"/>
      <c r="AU8647" s="419"/>
      <c r="AV8647" s="419"/>
      <c r="AX8647" s="419"/>
      <c r="AY8647" s="419"/>
      <c r="AZ8647" s="419"/>
      <c r="BB8647" s="419"/>
      <c r="BC8647" s="419"/>
      <c r="BD8647" s="419"/>
      <c r="BF8647" s="419"/>
      <c r="BG8647" s="419"/>
      <c r="BH8647" s="419"/>
      <c r="BJ8647" s="419"/>
      <c r="BK8647" s="419"/>
      <c r="BL8647" s="419"/>
      <c r="BN8647" s="419"/>
      <c r="BO8647" s="419"/>
      <c r="BP8647" s="419"/>
      <c r="BR8647" s="419"/>
      <c r="BS8647" s="419"/>
      <c r="BT8647" s="419"/>
      <c r="BV8647" s="419"/>
      <c r="BW8647" s="419"/>
      <c r="BX8647" s="397"/>
      <c r="BZ8647" s="449"/>
      <c r="CB8647" s="419"/>
      <c r="CC8647" s="419"/>
      <c r="CD8647" s="419"/>
      <c r="CF8647" s="419"/>
      <c r="CG8647" s="419"/>
      <c r="CH8647" s="419"/>
    </row>
    <row r="8648" spans="3:86" ht="21" thickBot="1">
      <c r="C8648" s="425"/>
      <c r="P8648" s="431"/>
      <c r="R8648" s="419"/>
      <c r="S8648" s="446"/>
      <c r="T8648" s="419"/>
      <c r="V8648" s="196"/>
      <c r="W8648" s="419"/>
      <c r="X8648" s="419"/>
      <c r="Z8648" s="419"/>
      <c r="AA8648" s="419"/>
      <c r="AB8648" s="419"/>
      <c r="AD8648" s="419"/>
      <c r="AE8648" s="419"/>
      <c r="AF8648" s="419"/>
      <c r="AH8648" s="419"/>
      <c r="AI8648" s="419"/>
      <c r="AJ8648" s="419"/>
      <c r="AL8648" s="419"/>
      <c r="AM8648" s="419"/>
      <c r="AN8648" s="403"/>
      <c r="AO8648" s="419"/>
      <c r="AP8648" s="419"/>
      <c r="AQ8648" s="419"/>
      <c r="AR8648" s="419"/>
      <c r="AS8648" s="419"/>
      <c r="AT8648" s="419"/>
      <c r="AU8648" s="419"/>
      <c r="AV8648" s="419"/>
      <c r="AX8648" s="419"/>
      <c r="AY8648" s="419"/>
      <c r="AZ8648" s="419"/>
      <c r="BB8648" s="419"/>
      <c r="BC8648" s="419"/>
      <c r="BD8648" s="419"/>
      <c r="BF8648" s="419"/>
      <c r="BG8648" s="419"/>
      <c r="BH8648" s="419"/>
      <c r="BJ8648" s="419"/>
      <c r="BK8648" s="419"/>
      <c r="BL8648" s="419"/>
      <c r="BN8648" s="419"/>
      <c r="BO8648" s="419"/>
      <c r="BP8648" s="419"/>
      <c r="BR8648" s="419"/>
      <c r="BS8648" s="419"/>
      <c r="BT8648" s="419"/>
      <c r="BV8648" s="419"/>
      <c r="BW8648" s="419"/>
      <c r="BX8648" s="397"/>
      <c r="BZ8648" s="449"/>
      <c r="CB8648" s="419"/>
      <c r="CC8648" s="419"/>
      <c r="CD8648" s="419"/>
      <c r="CF8648" s="419"/>
      <c r="CG8648" s="419"/>
      <c r="CH8648" s="419"/>
    </row>
    <row r="8649" spans="3:86" ht="21" thickBot="1">
      <c r="C8649" s="425"/>
      <c r="P8649" s="431"/>
      <c r="R8649" s="419"/>
      <c r="S8649" s="446"/>
      <c r="T8649" s="419"/>
      <c r="V8649" s="196"/>
      <c r="W8649" s="419"/>
      <c r="X8649" s="419"/>
      <c r="Z8649" s="419"/>
      <c r="AA8649" s="419"/>
      <c r="AB8649" s="419"/>
      <c r="AD8649" s="419"/>
      <c r="AE8649" s="419"/>
      <c r="AF8649" s="419"/>
      <c r="AH8649" s="419"/>
      <c r="AI8649" s="419"/>
      <c r="AJ8649" s="419"/>
      <c r="AL8649" s="419"/>
      <c r="AM8649" s="419"/>
      <c r="AN8649" s="403"/>
      <c r="AO8649" s="419"/>
      <c r="AP8649" s="419"/>
      <c r="AQ8649" s="419"/>
      <c r="AR8649" s="419"/>
      <c r="AS8649" s="419"/>
      <c r="AT8649" s="419"/>
      <c r="AU8649" s="419"/>
      <c r="AV8649" s="419"/>
      <c r="AX8649" s="419"/>
      <c r="AY8649" s="419"/>
      <c r="AZ8649" s="419"/>
      <c r="BB8649" s="419"/>
      <c r="BC8649" s="419"/>
      <c r="BD8649" s="419"/>
      <c r="BF8649" s="419"/>
      <c r="BG8649" s="419"/>
      <c r="BH8649" s="419"/>
      <c r="BJ8649" s="419"/>
      <c r="BK8649" s="419"/>
      <c r="BL8649" s="419"/>
      <c r="BN8649" s="419"/>
      <c r="BO8649" s="419"/>
      <c r="BP8649" s="419"/>
      <c r="BR8649" s="419"/>
      <c r="BS8649" s="419"/>
      <c r="BT8649" s="419"/>
      <c r="BV8649" s="419"/>
      <c r="BW8649" s="419"/>
      <c r="BX8649" s="397"/>
      <c r="BZ8649" s="449"/>
      <c r="CB8649" s="419"/>
      <c r="CC8649" s="419"/>
      <c r="CD8649" s="419"/>
      <c r="CF8649" s="419"/>
      <c r="CG8649" s="419"/>
      <c r="CH8649" s="419"/>
    </row>
    <row r="8650" spans="3:86" ht="21" thickBot="1">
      <c r="C8650" s="425"/>
      <c r="P8650" s="431"/>
      <c r="R8650" s="419"/>
      <c r="S8650" s="446"/>
      <c r="T8650" s="419"/>
      <c r="V8650" s="196"/>
      <c r="W8650" s="419"/>
      <c r="X8650" s="419"/>
      <c r="Z8650" s="419"/>
      <c r="AA8650" s="419"/>
      <c r="AB8650" s="419"/>
      <c r="AD8650" s="419"/>
      <c r="AE8650" s="419"/>
      <c r="AF8650" s="419"/>
      <c r="AH8650" s="419"/>
      <c r="AI8650" s="419"/>
      <c r="AJ8650" s="419"/>
      <c r="AL8650" s="419"/>
      <c r="AM8650" s="419"/>
      <c r="AN8650" s="403"/>
      <c r="AO8650" s="419"/>
      <c r="AP8650" s="419"/>
      <c r="AQ8650" s="419"/>
      <c r="AR8650" s="419"/>
      <c r="AS8650" s="419"/>
      <c r="AT8650" s="419"/>
      <c r="AU8650" s="419"/>
      <c r="AV8650" s="419"/>
      <c r="AX8650" s="419"/>
      <c r="AY8650" s="419"/>
      <c r="AZ8650" s="419"/>
      <c r="BB8650" s="419"/>
      <c r="BC8650" s="419"/>
      <c r="BD8650" s="419"/>
      <c r="BF8650" s="419"/>
      <c r="BG8650" s="419"/>
      <c r="BH8650" s="419"/>
      <c r="BJ8650" s="419"/>
      <c r="BK8650" s="419"/>
      <c r="BL8650" s="419"/>
      <c r="BN8650" s="419"/>
      <c r="BO8650" s="419"/>
      <c r="BP8650" s="419"/>
      <c r="BR8650" s="419"/>
      <c r="BS8650" s="419"/>
      <c r="BT8650" s="419"/>
      <c r="BV8650" s="419"/>
      <c r="BW8650" s="419"/>
      <c r="BX8650" s="397"/>
      <c r="BZ8650" s="449"/>
      <c r="CB8650" s="419"/>
      <c r="CC8650" s="419"/>
      <c r="CD8650" s="419"/>
      <c r="CF8650" s="419"/>
      <c r="CG8650" s="419"/>
      <c r="CH8650" s="419"/>
    </row>
    <row r="8651" spans="3:86" ht="21" thickBot="1">
      <c r="C8651" s="425"/>
      <c r="P8651" s="431"/>
      <c r="R8651" s="419"/>
      <c r="S8651" s="446"/>
      <c r="T8651" s="419"/>
      <c r="V8651" s="196"/>
      <c r="W8651" s="419"/>
      <c r="X8651" s="419"/>
      <c r="Z8651" s="419"/>
      <c r="AA8651" s="419"/>
      <c r="AB8651" s="419"/>
      <c r="AD8651" s="419"/>
      <c r="AE8651" s="419"/>
      <c r="AF8651" s="419"/>
      <c r="AH8651" s="419"/>
      <c r="AI8651" s="419"/>
      <c r="AJ8651" s="419"/>
      <c r="AL8651" s="419"/>
      <c r="AM8651" s="419"/>
      <c r="AN8651" s="403"/>
      <c r="AO8651" s="419"/>
      <c r="AP8651" s="419"/>
      <c r="AQ8651" s="419"/>
      <c r="AR8651" s="419"/>
      <c r="AS8651" s="419"/>
      <c r="AT8651" s="419"/>
      <c r="AU8651" s="419"/>
      <c r="AV8651" s="419"/>
      <c r="AX8651" s="419"/>
      <c r="AY8651" s="419"/>
      <c r="AZ8651" s="419"/>
      <c r="BB8651" s="419"/>
      <c r="BC8651" s="419"/>
      <c r="BD8651" s="419"/>
      <c r="BF8651" s="419"/>
      <c r="BG8651" s="419"/>
      <c r="BH8651" s="419"/>
      <c r="BJ8651" s="419"/>
      <c r="BK8651" s="419"/>
      <c r="BL8651" s="419"/>
      <c r="BN8651" s="419"/>
      <c r="BO8651" s="419"/>
      <c r="BP8651" s="419"/>
      <c r="BR8651" s="419"/>
      <c r="BS8651" s="419"/>
      <c r="BT8651" s="419"/>
      <c r="BV8651" s="419"/>
      <c r="BW8651" s="419"/>
      <c r="BX8651" s="397"/>
      <c r="BZ8651" s="449"/>
      <c r="CB8651" s="419"/>
      <c r="CC8651" s="419"/>
      <c r="CD8651" s="419"/>
      <c r="CF8651" s="419"/>
      <c r="CG8651" s="419"/>
      <c r="CH8651" s="419"/>
    </row>
    <row r="8652" spans="3:86" ht="21" thickBot="1">
      <c r="C8652" s="425"/>
      <c r="P8652" s="431"/>
      <c r="R8652" s="419"/>
      <c r="S8652" s="446"/>
      <c r="T8652" s="419"/>
      <c r="V8652" s="196"/>
      <c r="W8652" s="419"/>
      <c r="X8652" s="419"/>
      <c r="Z8652" s="419"/>
      <c r="AA8652" s="419"/>
      <c r="AB8652" s="419"/>
      <c r="AD8652" s="419"/>
      <c r="AE8652" s="419"/>
      <c r="AF8652" s="419"/>
      <c r="AH8652" s="419"/>
      <c r="AI8652" s="419"/>
      <c r="AJ8652" s="419"/>
      <c r="AL8652" s="419"/>
      <c r="AM8652" s="419"/>
      <c r="AN8652" s="403"/>
      <c r="AO8652" s="419"/>
      <c r="AP8652" s="419"/>
      <c r="AQ8652" s="419"/>
      <c r="AR8652" s="419"/>
      <c r="AS8652" s="419"/>
      <c r="AT8652" s="419"/>
      <c r="AU8652" s="419"/>
      <c r="AV8652" s="419"/>
      <c r="AX8652" s="419"/>
      <c r="AY8652" s="419"/>
      <c r="AZ8652" s="419"/>
      <c r="BB8652" s="419"/>
      <c r="BC8652" s="419"/>
      <c r="BD8652" s="419"/>
      <c r="BF8652" s="419"/>
      <c r="BG8652" s="419"/>
      <c r="BH8652" s="419"/>
      <c r="BJ8652" s="419"/>
      <c r="BK8652" s="419"/>
      <c r="BL8652" s="419"/>
      <c r="BN8652" s="419"/>
      <c r="BO8652" s="419"/>
      <c r="BP8652" s="419"/>
      <c r="BR8652" s="419"/>
      <c r="BS8652" s="419"/>
      <c r="BT8652" s="419"/>
      <c r="BV8652" s="419"/>
      <c r="BW8652" s="419"/>
      <c r="BX8652" s="397"/>
      <c r="BZ8652" s="449"/>
      <c r="CB8652" s="419"/>
      <c r="CC8652" s="419"/>
      <c r="CD8652" s="419"/>
      <c r="CF8652" s="419"/>
      <c r="CG8652" s="419"/>
      <c r="CH8652" s="419"/>
    </row>
    <row r="8653" spans="3:86" ht="21" thickBot="1">
      <c r="C8653" s="425"/>
      <c r="P8653" s="431"/>
      <c r="R8653" s="419"/>
      <c r="S8653" s="446"/>
      <c r="T8653" s="419"/>
      <c r="V8653" s="196"/>
      <c r="W8653" s="419"/>
      <c r="X8653" s="419"/>
      <c r="Z8653" s="419"/>
      <c r="AA8653" s="419"/>
      <c r="AB8653" s="419"/>
      <c r="AD8653" s="419"/>
      <c r="AE8653" s="419"/>
      <c r="AF8653" s="419"/>
      <c r="AH8653" s="419"/>
      <c r="AI8653" s="419"/>
      <c r="AJ8653" s="419"/>
      <c r="AL8653" s="419"/>
      <c r="AM8653" s="419"/>
      <c r="AN8653" s="403"/>
      <c r="AO8653" s="419"/>
      <c r="AP8653" s="419"/>
      <c r="AQ8653" s="419"/>
      <c r="AR8653" s="419"/>
      <c r="AS8653" s="419"/>
      <c r="AT8653" s="419"/>
      <c r="AU8653" s="419"/>
      <c r="AV8653" s="419"/>
      <c r="AX8653" s="419"/>
      <c r="AY8653" s="419"/>
      <c r="AZ8653" s="419"/>
      <c r="BB8653" s="419"/>
      <c r="BC8653" s="419"/>
      <c r="BD8653" s="419"/>
      <c r="BF8653" s="419"/>
      <c r="BG8653" s="419"/>
      <c r="BH8653" s="419"/>
      <c r="BJ8653" s="419"/>
      <c r="BK8653" s="419"/>
      <c r="BL8653" s="419"/>
      <c r="BN8653" s="419"/>
      <c r="BO8653" s="419"/>
      <c r="BP8653" s="419"/>
      <c r="BR8653" s="419"/>
      <c r="BS8653" s="419"/>
      <c r="BT8653" s="419"/>
      <c r="BV8653" s="419"/>
      <c r="BW8653" s="419"/>
      <c r="BX8653" s="397"/>
      <c r="BZ8653" s="449"/>
      <c r="CB8653" s="419"/>
      <c r="CC8653" s="419"/>
      <c r="CD8653" s="419"/>
      <c r="CF8653" s="419"/>
      <c r="CG8653" s="419"/>
      <c r="CH8653" s="419"/>
    </row>
    <row r="8654" spans="3:86" ht="21" thickBot="1">
      <c r="C8654" s="425"/>
      <c r="P8654" s="431"/>
      <c r="R8654" s="419"/>
      <c r="S8654" s="446"/>
      <c r="T8654" s="419"/>
      <c r="V8654" s="196"/>
      <c r="W8654" s="419"/>
      <c r="X8654" s="419"/>
      <c r="Z8654" s="419"/>
      <c r="AA8654" s="419"/>
      <c r="AB8654" s="419"/>
      <c r="AD8654" s="419"/>
      <c r="AE8654" s="419"/>
      <c r="AF8654" s="419"/>
      <c r="AH8654" s="419"/>
      <c r="AI8654" s="419"/>
      <c r="AJ8654" s="419"/>
      <c r="AL8654" s="419"/>
      <c r="AM8654" s="419"/>
      <c r="AN8654" s="403"/>
      <c r="AO8654" s="419"/>
      <c r="AP8654" s="419"/>
      <c r="AQ8654" s="419"/>
      <c r="AR8654" s="419"/>
      <c r="AS8654" s="419"/>
      <c r="AT8654" s="419"/>
      <c r="AU8654" s="419"/>
      <c r="AV8654" s="419"/>
      <c r="AX8654" s="419"/>
      <c r="AY8654" s="419"/>
      <c r="AZ8654" s="419"/>
      <c r="BB8654" s="419"/>
      <c r="BC8654" s="419"/>
      <c r="BD8654" s="419"/>
      <c r="BF8654" s="419"/>
      <c r="BG8654" s="419"/>
      <c r="BH8654" s="419"/>
      <c r="BJ8654" s="419"/>
      <c r="BK8654" s="419"/>
      <c r="BL8654" s="419"/>
      <c r="BN8654" s="419"/>
      <c r="BO8654" s="419"/>
      <c r="BP8654" s="419"/>
      <c r="BR8654" s="419"/>
      <c r="BS8654" s="419"/>
      <c r="BT8654" s="419"/>
      <c r="BV8654" s="419"/>
      <c r="BW8654" s="419"/>
      <c r="BX8654" s="397"/>
      <c r="BZ8654" s="449"/>
      <c r="CB8654" s="419"/>
      <c r="CC8654" s="419"/>
      <c r="CD8654" s="419"/>
      <c r="CF8654" s="419"/>
      <c r="CG8654" s="419"/>
      <c r="CH8654" s="419"/>
    </row>
    <row r="8655" spans="3:86" ht="21" thickBot="1">
      <c r="C8655" s="425"/>
      <c r="P8655" s="431"/>
      <c r="R8655" s="419"/>
      <c r="S8655" s="446"/>
      <c r="T8655" s="419"/>
      <c r="V8655" s="196"/>
      <c r="W8655" s="419"/>
      <c r="X8655" s="419"/>
      <c r="Z8655" s="419"/>
      <c r="AA8655" s="419"/>
      <c r="AB8655" s="419"/>
      <c r="AD8655" s="419"/>
      <c r="AE8655" s="419"/>
      <c r="AF8655" s="419"/>
      <c r="AH8655" s="419"/>
      <c r="AI8655" s="419"/>
      <c r="AJ8655" s="419"/>
      <c r="AL8655" s="419"/>
      <c r="AM8655" s="419"/>
      <c r="AN8655" s="403"/>
      <c r="AO8655" s="419"/>
      <c r="AP8655" s="419"/>
      <c r="AQ8655" s="419"/>
      <c r="AR8655" s="419"/>
      <c r="AS8655" s="419"/>
      <c r="AT8655" s="419"/>
      <c r="AU8655" s="419"/>
      <c r="AV8655" s="419"/>
      <c r="AX8655" s="419"/>
      <c r="AY8655" s="419"/>
      <c r="AZ8655" s="419"/>
      <c r="BB8655" s="419"/>
      <c r="BC8655" s="419"/>
      <c r="BD8655" s="419"/>
      <c r="BF8655" s="419"/>
      <c r="BG8655" s="419"/>
      <c r="BH8655" s="419"/>
      <c r="BJ8655" s="419"/>
      <c r="BK8655" s="419"/>
      <c r="BL8655" s="419"/>
      <c r="BN8655" s="419"/>
      <c r="BO8655" s="419"/>
      <c r="BP8655" s="419"/>
      <c r="BR8655" s="419"/>
      <c r="BS8655" s="419"/>
      <c r="BT8655" s="419"/>
      <c r="BV8655" s="419"/>
      <c r="BW8655" s="419"/>
      <c r="BX8655" s="397"/>
      <c r="BZ8655" s="449"/>
      <c r="CB8655" s="419"/>
      <c r="CC8655" s="419"/>
      <c r="CD8655" s="419"/>
      <c r="CF8655" s="419"/>
      <c r="CG8655" s="419"/>
      <c r="CH8655" s="419"/>
    </row>
    <row r="8656" spans="3:86" ht="21" thickBot="1">
      <c r="C8656" s="425"/>
      <c r="P8656" s="431"/>
      <c r="R8656" s="419"/>
      <c r="S8656" s="446"/>
      <c r="T8656" s="419"/>
      <c r="V8656" s="196"/>
      <c r="W8656" s="419"/>
      <c r="X8656" s="419"/>
      <c r="Z8656" s="419"/>
      <c r="AA8656" s="419"/>
      <c r="AB8656" s="419"/>
      <c r="AD8656" s="419"/>
      <c r="AE8656" s="419"/>
      <c r="AF8656" s="419"/>
      <c r="AH8656" s="419"/>
      <c r="AI8656" s="419"/>
      <c r="AJ8656" s="419"/>
      <c r="AL8656" s="419"/>
      <c r="AM8656" s="419"/>
      <c r="AN8656" s="403"/>
      <c r="AO8656" s="419"/>
      <c r="AP8656" s="419"/>
      <c r="AQ8656" s="419"/>
      <c r="AR8656" s="419"/>
      <c r="AS8656" s="419"/>
      <c r="AT8656" s="419"/>
      <c r="AU8656" s="419"/>
      <c r="AV8656" s="419"/>
      <c r="AX8656" s="419"/>
      <c r="AY8656" s="419"/>
      <c r="AZ8656" s="419"/>
      <c r="BB8656" s="419"/>
      <c r="BC8656" s="419"/>
      <c r="BD8656" s="419"/>
      <c r="BF8656" s="419"/>
      <c r="BG8656" s="419"/>
      <c r="BH8656" s="419"/>
      <c r="BJ8656" s="419"/>
      <c r="BK8656" s="419"/>
      <c r="BL8656" s="419"/>
      <c r="BN8656" s="419"/>
      <c r="BO8656" s="419"/>
      <c r="BP8656" s="419"/>
      <c r="BR8656" s="419"/>
      <c r="BS8656" s="419"/>
      <c r="BT8656" s="419"/>
      <c r="BV8656" s="419"/>
      <c r="BW8656" s="419"/>
      <c r="BX8656" s="397"/>
      <c r="BZ8656" s="449"/>
      <c r="CB8656" s="419"/>
      <c r="CC8656" s="419"/>
      <c r="CD8656" s="419"/>
      <c r="CF8656" s="419"/>
      <c r="CG8656" s="419"/>
      <c r="CH8656" s="419"/>
    </row>
    <row r="8657" spans="3:86" ht="21" thickBot="1">
      <c r="C8657" s="425"/>
      <c r="P8657" s="431"/>
      <c r="R8657" s="419"/>
      <c r="S8657" s="446"/>
      <c r="T8657" s="419"/>
      <c r="V8657" s="196"/>
      <c r="W8657" s="419"/>
      <c r="X8657" s="419"/>
      <c r="Z8657" s="419"/>
      <c r="AA8657" s="419"/>
      <c r="AB8657" s="419"/>
      <c r="AD8657" s="419"/>
      <c r="AE8657" s="419"/>
      <c r="AF8657" s="419"/>
      <c r="AH8657" s="419"/>
      <c r="AI8657" s="419"/>
      <c r="AJ8657" s="419"/>
      <c r="AL8657" s="419"/>
      <c r="AM8657" s="419"/>
      <c r="AN8657" s="403"/>
      <c r="AO8657" s="419"/>
      <c r="AP8657" s="419"/>
      <c r="AQ8657" s="419"/>
      <c r="AR8657" s="419"/>
      <c r="AS8657" s="419"/>
      <c r="AT8657" s="419"/>
      <c r="AU8657" s="419"/>
      <c r="AV8657" s="419"/>
      <c r="AX8657" s="419"/>
      <c r="AY8657" s="419"/>
      <c r="AZ8657" s="419"/>
      <c r="BB8657" s="419"/>
      <c r="BC8657" s="419"/>
      <c r="BD8657" s="419"/>
      <c r="BF8657" s="419"/>
      <c r="BG8657" s="419"/>
      <c r="BH8657" s="419"/>
      <c r="BJ8657" s="419"/>
      <c r="BK8657" s="419"/>
      <c r="BL8657" s="419"/>
      <c r="BN8657" s="419"/>
      <c r="BO8657" s="419"/>
      <c r="BP8657" s="419"/>
      <c r="BR8657" s="419"/>
      <c r="BS8657" s="419"/>
      <c r="BT8657" s="419"/>
      <c r="BV8657" s="419"/>
      <c r="BW8657" s="419"/>
      <c r="BX8657" s="397"/>
      <c r="BZ8657" s="449"/>
      <c r="CB8657" s="419"/>
      <c r="CC8657" s="419"/>
      <c r="CD8657" s="419"/>
      <c r="CF8657" s="419"/>
      <c r="CG8657" s="419"/>
      <c r="CH8657" s="419"/>
    </row>
    <row r="8658" spans="3:86" ht="21" thickBot="1">
      <c r="C8658" s="425"/>
      <c r="P8658" s="431"/>
      <c r="R8658" s="419"/>
      <c r="S8658" s="446"/>
      <c r="T8658" s="419"/>
      <c r="V8658" s="196"/>
      <c r="W8658" s="419"/>
      <c r="X8658" s="419"/>
      <c r="Z8658" s="419"/>
      <c r="AA8658" s="419"/>
      <c r="AB8658" s="419"/>
      <c r="AD8658" s="419"/>
      <c r="AE8658" s="419"/>
      <c r="AF8658" s="419"/>
      <c r="AH8658" s="419"/>
      <c r="AI8658" s="419"/>
      <c r="AJ8658" s="419"/>
      <c r="AL8658" s="419"/>
      <c r="AM8658" s="419"/>
      <c r="AN8658" s="403"/>
      <c r="AO8658" s="419"/>
      <c r="AP8658" s="419"/>
      <c r="AQ8658" s="419"/>
      <c r="AR8658" s="419"/>
      <c r="AS8658" s="419"/>
      <c r="AT8658" s="419"/>
      <c r="AU8658" s="419"/>
      <c r="AV8658" s="419"/>
      <c r="AX8658" s="419"/>
      <c r="AY8658" s="419"/>
      <c r="AZ8658" s="419"/>
      <c r="BB8658" s="419"/>
      <c r="BC8658" s="419"/>
      <c r="BD8658" s="419"/>
      <c r="BF8658" s="419"/>
      <c r="BG8658" s="419"/>
      <c r="BH8658" s="419"/>
      <c r="BJ8658" s="419"/>
      <c r="BK8658" s="419"/>
      <c r="BL8658" s="419"/>
      <c r="BN8658" s="419"/>
      <c r="BO8658" s="419"/>
      <c r="BP8658" s="419"/>
      <c r="BR8658" s="419"/>
      <c r="BS8658" s="419"/>
      <c r="BT8658" s="419"/>
      <c r="BV8658" s="419"/>
      <c r="BW8658" s="419"/>
      <c r="BX8658" s="397"/>
      <c r="BZ8658" s="449"/>
      <c r="CB8658" s="419"/>
      <c r="CC8658" s="419"/>
      <c r="CD8658" s="419"/>
      <c r="CF8658" s="419"/>
      <c r="CG8658" s="419"/>
      <c r="CH8658" s="419"/>
    </row>
    <row r="8659" spans="3:86" ht="21" thickBot="1">
      <c r="C8659" s="425"/>
      <c r="P8659" s="431"/>
      <c r="R8659" s="419"/>
      <c r="S8659" s="446"/>
      <c r="T8659" s="419"/>
      <c r="V8659" s="196"/>
      <c r="W8659" s="419"/>
      <c r="X8659" s="419"/>
      <c r="Z8659" s="419"/>
      <c r="AA8659" s="419"/>
      <c r="AB8659" s="419"/>
      <c r="AD8659" s="419"/>
      <c r="AE8659" s="419"/>
      <c r="AF8659" s="419"/>
      <c r="AH8659" s="419"/>
      <c r="AI8659" s="419"/>
      <c r="AJ8659" s="419"/>
      <c r="AL8659" s="419"/>
      <c r="AM8659" s="419"/>
      <c r="AN8659" s="403"/>
      <c r="AO8659" s="419"/>
      <c r="AP8659" s="419"/>
      <c r="AQ8659" s="419"/>
      <c r="AR8659" s="419"/>
      <c r="AS8659" s="419"/>
      <c r="AT8659" s="419"/>
      <c r="AU8659" s="419"/>
      <c r="AV8659" s="419"/>
      <c r="AX8659" s="419"/>
      <c r="AY8659" s="419"/>
      <c r="AZ8659" s="419"/>
      <c r="BB8659" s="419"/>
      <c r="BC8659" s="419"/>
      <c r="BD8659" s="419"/>
      <c r="BF8659" s="419"/>
      <c r="BG8659" s="419"/>
      <c r="BH8659" s="419"/>
      <c r="BJ8659" s="419"/>
      <c r="BK8659" s="419"/>
      <c r="BL8659" s="419"/>
      <c r="BN8659" s="419"/>
      <c r="BO8659" s="419"/>
      <c r="BP8659" s="419"/>
      <c r="BR8659" s="419"/>
      <c r="BS8659" s="419"/>
      <c r="BT8659" s="419"/>
      <c r="BV8659" s="419"/>
      <c r="BW8659" s="419"/>
      <c r="BX8659" s="397"/>
      <c r="BZ8659" s="449"/>
      <c r="CB8659" s="419"/>
      <c r="CC8659" s="419"/>
      <c r="CD8659" s="419"/>
      <c r="CF8659" s="419"/>
      <c r="CG8659" s="419"/>
      <c r="CH8659" s="419"/>
    </row>
    <row r="8660" spans="3:86" ht="21" thickBot="1">
      <c r="C8660" s="425"/>
      <c r="P8660" s="431"/>
      <c r="R8660" s="419"/>
      <c r="S8660" s="446"/>
      <c r="T8660" s="419"/>
      <c r="V8660" s="196"/>
      <c r="W8660" s="419"/>
      <c r="X8660" s="419"/>
      <c r="Z8660" s="419"/>
      <c r="AA8660" s="419"/>
      <c r="AB8660" s="419"/>
      <c r="AD8660" s="419"/>
      <c r="AE8660" s="419"/>
      <c r="AF8660" s="419"/>
      <c r="AH8660" s="419"/>
      <c r="AI8660" s="419"/>
      <c r="AJ8660" s="419"/>
      <c r="AL8660" s="419"/>
      <c r="AM8660" s="419"/>
      <c r="AN8660" s="403"/>
      <c r="AO8660" s="419"/>
      <c r="AP8660" s="419"/>
      <c r="AQ8660" s="419"/>
      <c r="AR8660" s="419"/>
      <c r="AS8660" s="419"/>
      <c r="AT8660" s="419"/>
      <c r="AU8660" s="419"/>
      <c r="AV8660" s="419"/>
      <c r="AX8660" s="419"/>
      <c r="AY8660" s="419"/>
      <c r="AZ8660" s="419"/>
      <c r="BB8660" s="419"/>
      <c r="BC8660" s="419"/>
      <c r="BD8660" s="419"/>
      <c r="BF8660" s="419"/>
      <c r="BG8660" s="419"/>
      <c r="BH8660" s="419"/>
      <c r="BJ8660" s="419"/>
      <c r="BK8660" s="419"/>
      <c r="BL8660" s="419"/>
      <c r="BN8660" s="419"/>
      <c r="BO8660" s="419"/>
      <c r="BP8660" s="419"/>
      <c r="BR8660" s="419"/>
      <c r="BS8660" s="419"/>
      <c r="BT8660" s="419"/>
      <c r="BV8660" s="419"/>
      <c r="BW8660" s="419"/>
      <c r="BX8660" s="397"/>
      <c r="BZ8660" s="449"/>
      <c r="CB8660" s="419"/>
      <c r="CC8660" s="419"/>
      <c r="CD8660" s="419"/>
      <c r="CF8660" s="419"/>
      <c r="CG8660" s="419"/>
      <c r="CH8660" s="419"/>
    </row>
    <row r="8661" spans="3:86" ht="21" thickBot="1">
      <c r="C8661" s="425"/>
      <c r="P8661" s="431"/>
      <c r="R8661" s="419"/>
      <c r="S8661" s="446"/>
      <c r="T8661" s="419"/>
      <c r="V8661" s="196"/>
      <c r="W8661" s="419"/>
      <c r="X8661" s="419"/>
      <c r="Z8661" s="419"/>
      <c r="AA8661" s="419"/>
      <c r="AB8661" s="419"/>
      <c r="AD8661" s="419"/>
      <c r="AE8661" s="419"/>
      <c r="AF8661" s="419"/>
      <c r="AH8661" s="419"/>
      <c r="AI8661" s="419"/>
      <c r="AJ8661" s="419"/>
      <c r="AL8661" s="419"/>
      <c r="AM8661" s="419"/>
      <c r="AN8661" s="403"/>
      <c r="AO8661" s="419"/>
      <c r="AP8661" s="419"/>
      <c r="AQ8661" s="419"/>
      <c r="AR8661" s="419"/>
      <c r="AS8661" s="419"/>
      <c r="AT8661" s="419"/>
      <c r="AU8661" s="419"/>
      <c r="AV8661" s="419"/>
      <c r="AX8661" s="419"/>
      <c r="AY8661" s="419"/>
      <c r="AZ8661" s="419"/>
      <c r="BB8661" s="419"/>
      <c r="BC8661" s="419"/>
      <c r="BD8661" s="419"/>
      <c r="BF8661" s="419"/>
      <c r="BG8661" s="419"/>
      <c r="BH8661" s="419"/>
      <c r="BJ8661" s="419"/>
      <c r="BK8661" s="419"/>
      <c r="BL8661" s="419"/>
      <c r="BN8661" s="419"/>
      <c r="BO8661" s="419"/>
      <c r="BP8661" s="419"/>
      <c r="BR8661" s="419"/>
      <c r="BS8661" s="419"/>
      <c r="BT8661" s="419"/>
      <c r="BV8661" s="419"/>
      <c r="BW8661" s="419"/>
      <c r="BX8661" s="397"/>
      <c r="BZ8661" s="449"/>
      <c r="CB8661" s="419"/>
      <c r="CC8661" s="419"/>
      <c r="CD8661" s="419"/>
      <c r="CF8661" s="419"/>
      <c r="CG8661" s="419"/>
      <c r="CH8661" s="419"/>
    </row>
    <row r="8662" spans="3:86" ht="21" thickBot="1">
      <c r="C8662" s="425"/>
      <c r="P8662" s="431"/>
      <c r="R8662" s="419"/>
      <c r="S8662" s="446"/>
      <c r="T8662" s="419"/>
      <c r="V8662" s="196"/>
      <c r="W8662" s="419"/>
      <c r="X8662" s="419"/>
      <c r="Z8662" s="419"/>
      <c r="AA8662" s="419"/>
      <c r="AB8662" s="419"/>
      <c r="AD8662" s="419"/>
      <c r="AE8662" s="419"/>
      <c r="AF8662" s="419"/>
      <c r="AH8662" s="419"/>
      <c r="AI8662" s="419"/>
      <c r="AJ8662" s="419"/>
      <c r="AL8662" s="419"/>
      <c r="AM8662" s="419"/>
      <c r="AN8662" s="403"/>
      <c r="AO8662" s="419"/>
      <c r="AP8662" s="419"/>
      <c r="AQ8662" s="419"/>
      <c r="AR8662" s="419"/>
      <c r="AS8662" s="419"/>
      <c r="AT8662" s="419"/>
      <c r="AU8662" s="419"/>
      <c r="AV8662" s="419"/>
      <c r="AX8662" s="419"/>
      <c r="AY8662" s="419"/>
      <c r="AZ8662" s="419"/>
      <c r="BB8662" s="419"/>
      <c r="BC8662" s="419"/>
      <c r="BD8662" s="419"/>
      <c r="BF8662" s="419"/>
      <c r="BG8662" s="419"/>
      <c r="BH8662" s="419"/>
      <c r="BJ8662" s="419"/>
      <c r="BK8662" s="419"/>
      <c r="BL8662" s="419"/>
      <c r="BN8662" s="419"/>
      <c r="BO8662" s="419"/>
      <c r="BP8662" s="419"/>
      <c r="BR8662" s="419"/>
      <c r="BS8662" s="419"/>
      <c r="BT8662" s="419"/>
      <c r="BV8662" s="419"/>
      <c r="BW8662" s="419"/>
      <c r="BX8662" s="397"/>
      <c r="BZ8662" s="449"/>
      <c r="CB8662" s="419"/>
      <c r="CC8662" s="419"/>
      <c r="CD8662" s="419"/>
      <c r="CF8662" s="419"/>
      <c r="CG8662" s="419"/>
      <c r="CH8662" s="419"/>
    </row>
    <row r="8663" spans="3:86" ht="21" thickBot="1">
      <c r="C8663" s="425"/>
      <c r="P8663" s="431"/>
      <c r="R8663" s="419"/>
      <c r="S8663" s="446"/>
      <c r="T8663" s="419"/>
      <c r="V8663" s="196"/>
      <c r="W8663" s="419"/>
      <c r="X8663" s="419"/>
      <c r="Z8663" s="419"/>
      <c r="AA8663" s="419"/>
      <c r="AB8663" s="419"/>
      <c r="AD8663" s="419"/>
      <c r="AE8663" s="419"/>
      <c r="AF8663" s="419"/>
      <c r="AH8663" s="419"/>
      <c r="AI8663" s="419"/>
      <c r="AJ8663" s="419"/>
      <c r="AL8663" s="419"/>
      <c r="AM8663" s="419"/>
      <c r="AN8663" s="403"/>
      <c r="AO8663" s="419"/>
      <c r="AP8663" s="419"/>
      <c r="AQ8663" s="419"/>
      <c r="AR8663" s="419"/>
      <c r="AS8663" s="419"/>
      <c r="AT8663" s="419"/>
      <c r="AU8663" s="419"/>
      <c r="AV8663" s="419"/>
      <c r="AX8663" s="419"/>
      <c r="AY8663" s="419"/>
      <c r="AZ8663" s="419"/>
      <c r="BB8663" s="419"/>
      <c r="BC8663" s="419"/>
      <c r="BD8663" s="419"/>
      <c r="BF8663" s="419"/>
      <c r="BG8663" s="419"/>
      <c r="BH8663" s="419"/>
      <c r="BJ8663" s="419"/>
      <c r="BK8663" s="419"/>
      <c r="BL8663" s="419"/>
      <c r="BN8663" s="419"/>
      <c r="BO8663" s="419"/>
      <c r="BP8663" s="419"/>
      <c r="BR8663" s="419"/>
      <c r="BS8663" s="419"/>
      <c r="BT8663" s="419"/>
      <c r="BV8663" s="419"/>
      <c r="BW8663" s="419"/>
      <c r="BX8663" s="397"/>
      <c r="BZ8663" s="449"/>
      <c r="CB8663" s="419"/>
      <c r="CC8663" s="419"/>
      <c r="CD8663" s="419"/>
      <c r="CF8663" s="419"/>
      <c r="CG8663" s="419"/>
      <c r="CH8663" s="419"/>
    </row>
    <row r="8664" spans="3:86" ht="21" thickBot="1">
      <c r="C8664" s="425"/>
      <c r="P8664" s="431"/>
      <c r="R8664" s="419"/>
      <c r="S8664" s="446"/>
      <c r="T8664" s="419"/>
      <c r="V8664" s="196"/>
      <c r="W8664" s="419"/>
      <c r="X8664" s="419"/>
      <c r="Z8664" s="419"/>
      <c r="AA8664" s="419"/>
      <c r="AB8664" s="419"/>
      <c r="AD8664" s="419"/>
      <c r="AE8664" s="419"/>
      <c r="AF8664" s="419"/>
      <c r="AH8664" s="419"/>
      <c r="AI8664" s="419"/>
      <c r="AJ8664" s="419"/>
      <c r="AL8664" s="419"/>
      <c r="AM8664" s="419"/>
      <c r="AN8664" s="403"/>
      <c r="AO8664" s="419"/>
      <c r="AP8664" s="419"/>
      <c r="AQ8664" s="419"/>
      <c r="AR8664" s="419"/>
      <c r="AS8664" s="419"/>
      <c r="AT8664" s="419"/>
      <c r="AU8664" s="419"/>
      <c r="AV8664" s="419"/>
      <c r="AX8664" s="419"/>
      <c r="AY8664" s="419"/>
      <c r="AZ8664" s="419"/>
      <c r="BB8664" s="419"/>
      <c r="BC8664" s="419"/>
      <c r="BD8664" s="419"/>
      <c r="BF8664" s="419"/>
      <c r="BG8664" s="419"/>
      <c r="BH8664" s="419"/>
      <c r="BJ8664" s="419"/>
      <c r="BK8664" s="419"/>
      <c r="BL8664" s="419"/>
      <c r="BN8664" s="419"/>
      <c r="BO8664" s="419"/>
      <c r="BP8664" s="419"/>
      <c r="BR8664" s="419"/>
      <c r="BS8664" s="419"/>
      <c r="BT8664" s="419"/>
      <c r="BV8664" s="419"/>
      <c r="BW8664" s="419"/>
      <c r="BX8664" s="397"/>
      <c r="BZ8664" s="449"/>
      <c r="CB8664" s="419"/>
      <c r="CC8664" s="419"/>
      <c r="CD8664" s="419"/>
      <c r="CF8664" s="419"/>
      <c r="CG8664" s="419"/>
      <c r="CH8664" s="419"/>
    </row>
    <row r="8665" spans="3:86" ht="21" thickBot="1">
      <c r="C8665" s="425"/>
      <c r="P8665" s="431"/>
      <c r="R8665" s="419"/>
      <c r="S8665" s="446"/>
      <c r="T8665" s="419"/>
      <c r="V8665" s="196"/>
      <c r="W8665" s="419"/>
      <c r="X8665" s="419"/>
      <c r="Z8665" s="419"/>
      <c r="AA8665" s="419"/>
      <c r="AB8665" s="419"/>
      <c r="AD8665" s="419"/>
      <c r="AE8665" s="419"/>
      <c r="AF8665" s="419"/>
      <c r="AH8665" s="419"/>
      <c r="AI8665" s="419"/>
      <c r="AJ8665" s="419"/>
      <c r="AL8665" s="419"/>
      <c r="AM8665" s="419"/>
      <c r="AN8665" s="403"/>
      <c r="AO8665" s="419"/>
      <c r="AP8665" s="419"/>
      <c r="AQ8665" s="419"/>
      <c r="AR8665" s="419"/>
      <c r="AS8665" s="419"/>
      <c r="AT8665" s="419"/>
      <c r="AU8665" s="419"/>
      <c r="AV8665" s="419"/>
      <c r="AX8665" s="419"/>
      <c r="AY8665" s="419"/>
      <c r="AZ8665" s="419"/>
      <c r="BB8665" s="419"/>
      <c r="BC8665" s="419"/>
      <c r="BD8665" s="419"/>
      <c r="BF8665" s="419"/>
      <c r="BG8665" s="419"/>
      <c r="BH8665" s="419"/>
      <c r="BJ8665" s="419"/>
      <c r="BK8665" s="419"/>
      <c r="BL8665" s="419"/>
      <c r="BN8665" s="419"/>
      <c r="BO8665" s="419"/>
      <c r="BP8665" s="419"/>
      <c r="BR8665" s="419"/>
      <c r="BS8665" s="419"/>
      <c r="BT8665" s="419"/>
      <c r="BV8665" s="419"/>
      <c r="BW8665" s="419"/>
      <c r="BX8665" s="397"/>
      <c r="BZ8665" s="449"/>
      <c r="CB8665" s="419"/>
      <c r="CC8665" s="419"/>
      <c r="CD8665" s="419"/>
      <c r="CF8665" s="419"/>
      <c r="CG8665" s="419"/>
      <c r="CH8665" s="419"/>
    </row>
    <row r="8666" spans="3:86" ht="21" thickBot="1">
      <c r="C8666" s="425"/>
      <c r="P8666" s="431"/>
      <c r="R8666" s="419"/>
      <c r="S8666" s="446"/>
      <c r="T8666" s="419"/>
      <c r="V8666" s="196"/>
      <c r="W8666" s="419"/>
      <c r="X8666" s="419"/>
      <c r="Z8666" s="419"/>
      <c r="AA8666" s="419"/>
      <c r="AB8666" s="419"/>
      <c r="AD8666" s="419"/>
      <c r="AE8666" s="419"/>
      <c r="AF8666" s="419"/>
      <c r="AH8666" s="419"/>
      <c r="AI8666" s="419"/>
      <c r="AJ8666" s="419"/>
      <c r="AL8666" s="419"/>
      <c r="AM8666" s="419"/>
      <c r="AN8666" s="403"/>
      <c r="AO8666" s="419"/>
      <c r="AP8666" s="419"/>
      <c r="AQ8666" s="419"/>
      <c r="AR8666" s="419"/>
      <c r="AS8666" s="419"/>
      <c r="AT8666" s="419"/>
      <c r="AU8666" s="419"/>
      <c r="AV8666" s="419"/>
      <c r="AX8666" s="419"/>
      <c r="AY8666" s="419"/>
      <c r="AZ8666" s="419"/>
      <c r="BB8666" s="419"/>
      <c r="BC8666" s="419"/>
      <c r="BD8666" s="419"/>
      <c r="BF8666" s="419"/>
      <c r="BG8666" s="419"/>
      <c r="BH8666" s="419"/>
      <c r="BJ8666" s="419"/>
      <c r="BK8666" s="419"/>
      <c r="BL8666" s="419"/>
      <c r="BN8666" s="419"/>
      <c r="BO8666" s="419"/>
      <c r="BP8666" s="419"/>
      <c r="BR8666" s="419"/>
      <c r="BS8666" s="419"/>
      <c r="BT8666" s="419"/>
      <c r="BV8666" s="419"/>
      <c r="BW8666" s="419"/>
      <c r="BX8666" s="397"/>
      <c r="BZ8666" s="449"/>
      <c r="CB8666" s="419"/>
      <c r="CC8666" s="419"/>
      <c r="CD8666" s="419"/>
      <c r="CF8666" s="419"/>
      <c r="CG8666" s="419"/>
      <c r="CH8666" s="419"/>
    </row>
    <row r="8667" spans="3:86" ht="21" thickBot="1">
      <c r="C8667" s="425"/>
      <c r="P8667" s="431"/>
      <c r="R8667" s="419"/>
      <c r="S8667" s="446"/>
      <c r="T8667" s="419"/>
      <c r="V8667" s="196"/>
      <c r="W8667" s="419"/>
      <c r="X8667" s="419"/>
      <c r="Z8667" s="419"/>
      <c r="AA8667" s="419"/>
      <c r="AB8667" s="419"/>
      <c r="AD8667" s="419"/>
      <c r="AE8667" s="419"/>
      <c r="AF8667" s="419"/>
      <c r="AH8667" s="419"/>
      <c r="AI8667" s="419"/>
      <c r="AJ8667" s="419"/>
      <c r="AL8667" s="419"/>
      <c r="AM8667" s="419"/>
      <c r="AN8667" s="403"/>
      <c r="AO8667" s="419"/>
      <c r="AP8667" s="419"/>
      <c r="AQ8667" s="419"/>
      <c r="AR8667" s="419"/>
      <c r="AS8667" s="419"/>
      <c r="AT8667" s="419"/>
      <c r="AU8667" s="419"/>
      <c r="AV8667" s="419"/>
      <c r="AX8667" s="419"/>
      <c r="AY8667" s="419"/>
      <c r="AZ8667" s="419"/>
      <c r="BB8667" s="419"/>
      <c r="BC8667" s="419"/>
      <c r="BD8667" s="419"/>
      <c r="BF8667" s="419"/>
      <c r="BG8667" s="419"/>
      <c r="BH8667" s="419"/>
      <c r="BJ8667" s="419"/>
      <c r="BK8667" s="419"/>
      <c r="BL8667" s="419"/>
      <c r="BN8667" s="419"/>
      <c r="BO8667" s="419"/>
      <c r="BP8667" s="419"/>
      <c r="BR8667" s="419"/>
      <c r="BS8667" s="419"/>
      <c r="BT8667" s="419"/>
      <c r="BV8667" s="419"/>
      <c r="BW8667" s="419"/>
      <c r="BX8667" s="397"/>
      <c r="BZ8667" s="449"/>
      <c r="CB8667" s="419"/>
      <c r="CC8667" s="419"/>
      <c r="CD8667" s="419"/>
      <c r="CF8667" s="419"/>
      <c r="CG8667" s="419"/>
      <c r="CH8667" s="419"/>
    </row>
    <row r="8668" spans="3:86" ht="21" thickBot="1">
      <c r="C8668" s="425"/>
      <c r="P8668" s="431"/>
      <c r="R8668" s="419"/>
      <c r="S8668" s="446"/>
      <c r="T8668" s="419"/>
      <c r="V8668" s="196"/>
      <c r="W8668" s="419"/>
      <c r="X8668" s="419"/>
      <c r="Z8668" s="419"/>
      <c r="AA8668" s="419"/>
      <c r="AB8668" s="419"/>
      <c r="AD8668" s="419"/>
      <c r="AE8668" s="419"/>
      <c r="AF8668" s="419"/>
      <c r="AH8668" s="419"/>
      <c r="AI8668" s="419"/>
      <c r="AJ8668" s="419"/>
      <c r="AL8668" s="419"/>
      <c r="AM8668" s="419"/>
      <c r="AN8668" s="403"/>
      <c r="AO8668" s="419"/>
      <c r="AP8668" s="419"/>
      <c r="AQ8668" s="419"/>
      <c r="AR8668" s="419"/>
      <c r="AS8668" s="419"/>
      <c r="AT8668" s="419"/>
      <c r="AU8668" s="419"/>
      <c r="AV8668" s="419"/>
      <c r="AX8668" s="419"/>
      <c r="AY8668" s="419"/>
      <c r="AZ8668" s="419"/>
      <c r="BB8668" s="419"/>
      <c r="BC8668" s="419"/>
      <c r="BD8668" s="419"/>
      <c r="BF8668" s="419"/>
      <c r="BG8668" s="419"/>
      <c r="BH8668" s="419"/>
      <c r="BJ8668" s="419"/>
      <c r="BK8668" s="419"/>
      <c r="BL8668" s="419"/>
      <c r="BN8668" s="419"/>
      <c r="BO8668" s="419"/>
      <c r="BP8668" s="419"/>
      <c r="BR8668" s="419"/>
      <c r="BS8668" s="419"/>
      <c r="BT8668" s="419"/>
      <c r="BV8668" s="419"/>
      <c r="BW8668" s="419"/>
      <c r="BX8668" s="397"/>
      <c r="BZ8668" s="449"/>
      <c r="CB8668" s="419"/>
      <c r="CC8668" s="419"/>
      <c r="CD8668" s="419"/>
      <c r="CF8668" s="419"/>
      <c r="CG8668" s="419"/>
      <c r="CH8668" s="419"/>
    </row>
    <row r="8669" spans="3:86" ht="21" thickBot="1">
      <c r="C8669" s="425"/>
      <c r="P8669" s="431"/>
      <c r="R8669" s="419"/>
      <c r="S8669" s="446"/>
      <c r="T8669" s="419"/>
      <c r="V8669" s="196"/>
      <c r="W8669" s="419"/>
      <c r="X8669" s="419"/>
      <c r="Z8669" s="419"/>
      <c r="AA8669" s="419"/>
      <c r="AB8669" s="419"/>
      <c r="AD8669" s="419"/>
      <c r="AE8669" s="419"/>
      <c r="AF8669" s="419"/>
      <c r="AH8669" s="419"/>
      <c r="AI8669" s="419"/>
      <c r="AJ8669" s="419"/>
      <c r="AL8669" s="419"/>
      <c r="AM8669" s="419"/>
      <c r="AN8669" s="403"/>
      <c r="AO8669" s="419"/>
      <c r="AP8669" s="419"/>
      <c r="AQ8669" s="419"/>
      <c r="AR8669" s="419"/>
      <c r="AS8669" s="419"/>
      <c r="AT8669" s="419"/>
      <c r="AU8669" s="419"/>
      <c r="AV8669" s="419"/>
      <c r="AX8669" s="419"/>
      <c r="AY8669" s="419"/>
      <c r="AZ8669" s="419"/>
      <c r="BB8669" s="419"/>
      <c r="BC8669" s="419"/>
      <c r="BD8669" s="419"/>
      <c r="BF8669" s="419"/>
      <c r="BG8669" s="419"/>
      <c r="BH8669" s="419"/>
      <c r="BJ8669" s="419"/>
      <c r="BK8669" s="419"/>
      <c r="BL8669" s="419"/>
      <c r="BN8669" s="419"/>
      <c r="BO8669" s="419"/>
      <c r="BP8669" s="419"/>
      <c r="BR8669" s="419"/>
      <c r="BS8669" s="419"/>
      <c r="BT8669" s="419"/>
      <c r="BV8669" s="419"/>
      <c r="BW8669" s="419"/>
      <c r="BX8669" s="397"/>
      <c r="BZ8669" s="449"/>
      <c r="CB8669" s="419"/>
      <c r="CC8669" s="419"/>
      <c r="CD8669" s="419"/>
      <c r="CF8669" s="419"/>
      <c r="CG8669" s="419"/>
      <c r="CH8669" s="419"/>
    </row>
    <row r="8670" spans="3:86" ht="21" thickBot="1">
      <c r="C8670" s="425"/>
      <c r="P8670" s="431"/>
      <c r="R8670" s="419"/>
      <c r="S8670" s="446"/>
      <c r="T8670" s="419"/>
      <c r="V8670" s="196"/>
      <c r="W8670" s="419"/>
      <c r="X8670" s="419"/>
      <c r="Z8670" s="419"/>
      <c r="AA8670" s="419"/>
      <c r="AB8670" s="419"/>
      <c r="AD8670" s="419"/>
      <c r="AE8670" s="419"/>
      <c r="AF8670" s="419"/>
      <c r="AH8670" s="419"/>
      <c r="AI8670" s="419"/>
      <c r="AJ8670" s="419"/>
      <c r="AL8670" s="419"/>
      <c r="AM8670" s="419"/>
      <c r="AN8670" s="403"/>
      <c r="AO8670" s="419"/>
      <c r="AP8670" s="419"/>
      <c r="AQ8670" s="419"/>
      <c r="AR8670" s="419"/>
      <c r="AS8670" s="419"/>
      <c r="AT8670" s="419"/>
      <c r="AU8670" s="419"/>
      <c r="AV8670" s="419"/>
      <c r="AX8670" s="419"/>
      <c r="AY8670" s="419"/>
      <c r="AZ8670" s="419"/>
      <c r="BB8670" s="419"/>
      <c r="BC8670" s="419"/>
      <c r="BD8670" s="419"/>
      <c r="BF8670" s="419"/>
      <c r="BG8670" s="419"/>
      <c r="BH8670" s="419"/>
      <c r="BJ8670" s="419"/>
      <c r="BK8670" s="419"/>
      <c r="BL8670" s="419"/>
      <c r="BN8670" s="419"/>
      <c r="BO8670" s="419"/>
      <c r="BP8670" s="419"/>
      <c r="BR8670" s="419"/>
      <c r="BS8670" s="419"/>
      <c r="BT8670" s="419"/>
      <c r="BV8670" s="419"/>
      <c r="BW8670" s="419"/>
      <c r="BX8670" s="397"/>
      <c r="BZ8670" s="449"/>
      <c r="CB8670" s="419"/>
      <c r="CC8670" s="419"/>
      <c r="CD8670" s="419"/>
      <c r="CF8670" s="419"/>
      <c r="CG8670" s="419"/>
      <c r="CH8670" s="419"/>
    </row>
    <row r="8671" spans="3:86" ht="21" thickBot="1">
      <c r="C8671" s="425"/>
      <c r="P8671" s="431"/>
      <c r="R8671" s="419"/>
      <c r="S8671" s="446"/>
      <c r="T8671" s="419"/>
      <c r="V8671" s="196"/>
      <c r="W8671" s="419"/>
      <c r="X8671" s="419"/>
      <c r="Z8671" s="419"/>
      <c r="AA8671" s="419"/>
      <c r="AB8671" s="419"/>
      <c r="AD8671" s="419"/>
      <c r="AE8671" s="419"/>
      <c r="AF8671" s="419"/>
      <c r="AH8671" s="419"/>
      <c r="AI8671" s="419"/>
      <c r="AJ8671" s="419"/>
      <c r="AL8671" s="419"/>
      <c r="AM8671" s="419"/>
      <c r="AN8671" s="403"/>
      <c r="AO8671" s="419"/>
      <c r="AP8671" s="419"/>
      <c r="AQ8671" s="419"/>
      <c r="AR8671" s="419"/>
      <c r="AS8671" s="419"/>
      <c r="AT8671" s="419"/>
      <c r="AU8671" s="419"/>
      <c r="AV8671" s="419"/>
      <c r="AX8671" s="419"/>
      <c r="AY8671" s="419"/>
      <c r="AZ8671" s="419"/>
      <c r="BB8671" s="419"/>
      <c r="BC8671" s="419"/>
      <c r="BD8671" s="419"/>
      <c r="BF8671" s="419"/>
      <c r="BG8671" s="419"/>
      <c r="BH8671" s="419"/>
      <c r="BJ8671" s="419"/>
      <c r="BK8671" s="419"/>
      <c r="BL8671" s="419"/>
      <c r="BN8671" s="419"/>
      <c r="BO8671" s="419"/>
      <c r="BP8671" s="419"/>
      <c r="BR8671" s="419"/>
      <c r="BS8671" s="419"/>
      <c r="BT8671" s="419"/>
      <c r="BV8671" s="419"/>
      <c r="BW8671" s="419"/>
      <c r="BX8671" s="397"/>
      <c r="BZ8671" s="449"/>
      <c r="CB8671" s="419"/>
      <c r="CC8671" s="419"/>
      <c r="CD8671" s="419"/>
      <c r="CF8671" s="419"/>
      <c r="CG8671" s="419"/>
      <c r="CH8671" s="419"/>
    </row>
    <row r="8672" spans="3:86" ht="21" thickBot="1">
      <c r="C8672" s="425"/>
      <c r="P8672" s="431"/>
      <c r="R8672" s="419"/>
      <c r="S8672" s="446"/>
      <c r="T8672" s="419"/>
      <c r="V8672" s="196"/>
      <c r="W8672" s="419"/>
      <c r="X8672" s="419"/>
      <c r="Z8672" s="419"/>
      <c r="AA8672" s="419"/>
      <c r="AB8672" s="419"/>
      <c r="AD8672" s="419"/>
      <c r="AE8672" s="419"/>
      <c r="AF8672" s="419"/>
      <c r="AH8672" s="419"/>
      <c r="AI8672" s="419"/>
      <c r="AJ8672" s="419"/>
      <c r="AL8672" s="419"/>
      <c r="AM8672" s="419"/>
      <c r="AN8672" s="403"/>
      <c r="AO8672" s="419"/>
      <c r="AP8672" s="419"/>
      <c r="AQ8672" s="419"/>
      <c r="AR8672" s="419"/>
      <c r="AS8672" s="419"/>
      <c r="AT8672" s="419"/>
      <c r="AU8672" s="419"/>
      <c r="AV8672" s="419"/>
      <c r="AX8672" s="419"/>
      <c r="AY8672" s="419"/>
      <c r="AZ8672" s="419"/>
      <c r="BB8672" s="419"/>
      <c r="BC8672" s="419"/>
      <c r="BD8672" s="419"/>
      <c r="BF8672" s="419"/>
      <c r="BG8672" s="419"/>
      <c r="BH8672" s="419"/>
      <c r="BJ8672" s="419"/>
      <c r="BK8672" s="419"/>
      <c r="BL8672" s="419"/>
      <c r="BN8672" s="419"/>
      <c r="BO8672" s="419"/>
      <c r="BP8672" s="419"/>
      <c r="BR8672" s="419"/>
      <c r="BS8672" s="419"/>
      <c r="BT8672" s="419"/>
      <c r="BV8672" s="419"/>
      <c r="BW8672" s="419"/>
      <c r="BX8672" s="397"/>
      <c r="BZ8672" s="449"/>
      <c r="CB8672" s="419"/>
      <c r="CC8672" s="419"/>
      <c r="CD8672" s="419"/>
      <c r="CF8672" s="419"/>
      <c r="CG8672" s="419"/>
      <c r="CH8672" s="419"/>
    </row>
    <row r="8673" spans="3:86" ht="21" thickBot="1">
      <c r="C8673" s="425"/>
      <c r="P8673" s="431"/>
      <c r="R8673" s="419"/>
      <c r="S8673" s="446"/>
      <c r="T8673" s="419"/>
      <c r="V8673" s="196"/>
      <c r="W8673" s="419"/>
      <c r="X8673" s="419"/>
      <c r="Z8673" s="419"/>
      <c r="AA8673" s="419"/>
      <c r="AB8673" s="419"/>
      <c r="AD8673" s="419"/>
      <c r="AE8673" s="419"/>
      <c r="AF8673" s="419"/>
      <c r="AH8673" s="419"/>
      <c r="AI8673" s="419"/>
      <c r="AJ8673" s="419"/>
      <c r="AL8673" s="419"/>
      <c r="AM8673" s="419"/>
      <c r="AN8673" s="403"/>
      <c r="AO8673" s="419"/>
      <c r="AP8673" s="419"/>
      <c r="AQ8673" s="419"/>
      <c r="AR8673" s="419"/>
      <c r="AS8673" s="419"/>
      <c r="AT8673" s="419"/>
      <c r="AU8673" s="419"/>
      <c r="AV8673" s="419"/>
      <c r="AX8673" s="419"/>
      <c r="AY8673" s="419"/>
      <c r="AZ8673" s="419"/>
      <c r="BB8673" s="419"/>
      <c r="BC8673" s="419"/>
      <c r="BD8673" s="419"/>
      <c r="BF8673" s="419"/>
      <c r="BG8673" s="419"/>
      <c r="BH8673" s="419"/>
      <c r="BJ8673" s="419"/>
      <c r="BK8673" s="419"/>
      <c r="BL8673" s="419"/>
      <c r="BN8673" s="419"/>
      <c r="BO8673" s="419"/>
      <c r="BP8673" s="419"/>
      <c r="BR8673" s="419"/>
      <c r="BS8673" s="419"/>
      <c r="BT8673" s="419"/>
      <c r="BV8673" s="419"/>
      <c r="BW8673" s="419"/>
      <c r="BX8673" s="397"/>
      <c r="BZ8673" s="449"/>
      <c r="CB8673" s="419"/>
      <c r="CC8673" s="419"/>
      <c r="CD8673" s="419"/>
      <c r="CF8673" s="419"/>
      <c r="CG8673" s="419"/>
      <c r="CH8673" s="419"/>
    </row>
    <row r="8674" spans="3:86" ht="21" thickBot="1">
      <c r="C8674" s="425"/>
      <c r="P8674" s="431"/>
      <c r="R8674" s="419"/>
      <c r="S8674" s="446"/>
      <c r="T8674" s="419"/>
      <c r="V8674" s="196"/>
      <c r="W8674" s="419"/>
      <c r="X8674" s="419"/>
      <c r="Z8674" s="419"/>
      <c r="AA8674" s="419"/>
      <c r="AB8674" s="419"/>
      <c r="AD8674" s="419"/>
      <c r="AE8674" s="419"/>
      <c r="AF8674" s="419"/>
      <c r="AH8674" s="419"/>
      <c r="AI8674" s="419"/>
      <c r="AJ8674" s="419"/>
      <c r="AL8674" s="419"/>
      <c r="AM8674" s="419"/>
      <c r="AN8674" s="403"/>
      <c r="AO8674" s="419"/>
      <c r="AP8674" s="419"/>
      <c r="AQ8674" s="419"/>
      <c r="AR8674" s="419"/>
      <c r="AS8674" s="419"/>
      <c r="AT8674" s="419"/>
      <c r="AU8674" s="419"/>
      <c r="AV8674" s="419"/>
      <c r="AX8674" s="419"/>
      <c r="AY8674" s="419"/>
      <c r="AZ8674" s="419"/>
      <c r="BB8674" s="419"/>
      <c r="BC8674" s="419"/>
      <c r="BD8674" s="419"/>
      <c r="BF8674" s="419"/>
      <c r="BG8674" s="419"/>
      <c r="BH8674" s="419"/>
      <c r="BJ8674" s="419"/>
      <c r="BK8674" s="419"/>
      <c r="BL8674" s="419"/>
      <c r="BN8674" s="419"/>
      <c r="BO8674" s="419"/>
      <c r="BP8674" s="419"/>
      <c r="BR8674" s="419"/>
      <c r="BS8674" s="419"/>
      <c r="BT8674" s="419"/>
      <c r="BV8674" s="419"/>
      <c r="BW8674" s="419"/>
      <c r="BX8674" s="397"/>
      <c r="BZ8674" s="449"/>
      <c r="CB8674" s="419"/>
      <c r="CC8674" s="419"/>
      <c r="CD8674" s="419"/>
      <c r="CF8674" s="419"/>
      <c r="CG8674" s="419"/>
      <c r="CH8674" s="419"/>
    </row>
    <row r="8675" spans="3:86" ht="21" thickBot="1">
      <c r="C8675" s="425"/>
      <c r="P8675" s="431"/>
      <c r="R8675" s="419"/>
      <c r="S8675" s="446"/>
      <c r="T8675" s="419"/>
      <c r="V8675" s="196"/>
      <c r="W8675" s="419"/>
      <c r="X8675" s="419"/>
      <c r="Z8675" s="419"/>
      <c r="AA8675" s="419"/>
      <c r="AB8675" s="419"/>
      <c r="AD8675" s="419"/>
      <c r="AE8675" s="419"/>
      <c r="AF8675" s="419"/>
      <c r="AH8675" s="419"/>
      <c r="AI8675" s="419"/>
      <c r="AJ8675" s="419"/>
      <c r="AL8675" s="419"/>
      <c r="AM8675" s="419"/>
      <c r="AN8675" s="403"/>
      <c r="AO8675" s="419"/>
      <c r="AP8675" s="419"/>
      <c r="AQ8675" s="419"/>
      <c r="AR8675" s="419"/>
      <c r="AS8675" s="419"/>
      <c r="AT8675" s="419"/>
      <c r="AU8675" s="419"/>
      <c r="AV8675" s="419"/>
      <c r="AX8675" s="419"/>
      <c r="AY8675" s="419"/>
      <c r="AZ8675" s="419"/>
      <c r="BB8675" s="419"/>
      <c r="BC8675" s="419"/>
      <c r="BD8675" s="419"/>
      <c r="BF8675" s="419"/>
      <c r="BG8675" s="419"/>
      <c r="BH8675" s="419"/>
      <c r="BJ8675" s="419"/>
      <c r="BK8675" s="419"/>
      <c r="BL8675" s="419"/>
      <c r="BN8675" s="419"/>
      <c r="BO8675" s="419"/>
      <c r="BP8675" s="419"/>
      <c r="BR8675" s="419"/>
      <c r="BS8675" s="419"/>
      <c r="BT8675" s="419"/>
      <c r="BV8675" s="419"/>
      <c r="BW8675" s="419"/>
      <c r="BX8675" s="397"/>
      <c r="BZ8675" s="449"/>
      <c r="CB8675" s="419"/>
      <c r="CC8675" s="419"/>
      <c r="CD8675" s="419"/>
      <c r="CF8675" s="419"/>
      <c r="CG8675" s="419"/>
      <c r="CH8675" s="419"/>
    </row>
    <row r="8676" spans="3:86" ht="21" thickBot="1">
      <c r="C8676" s="425"/>
      <c r="P8676" s="431"/>
      <c r="R8676" s="419"/>
      <c r="S8676" s="446"/>
      <c r="T8676" s="419"/>
      <c r="V8676" s="196"/>
      <c r="W8676" s="419"/>
      <c r="X8676" s="419"/>
      <c r="Z8676" s="419"/>
      <c r="AA8676" s="419"/>
      <c r="AB8676" s="419"/>
      <c r="AD8676" s="419"/>
      <c r="AE8676" s="419"/>
      <c r="AF8676" s="419"/>
      <c r="AH8676" s="419"/>
      <c r="AI8676" s="419"/>
      <c r="AJ8676" s="419"/>
      <c r="AL8676" s="419"/>
      <c r="AM8676" s="419"/>
      <c r="AN8676" s="403"/>
      <c r="AO8676" s="419"/>
      <c r="AP8676" s="419"/>
      <c r="AQ8676" s="419"/>
      <c r="AR8676" s="419"/>
      <c r="AS8676" s="419"/>
      <c r="AT8676" s="419"/>
      <c r="AU8676" s="419"/>
      <c r="AV8676" s="419"/>
      <c r="AX8676" s="419"/>
      <c r="AY8676" s="419"/>
      <c r="AZ8676" s="419"/>
      <c r="BB8676" s="419"/>
      <c r="BC8676" s="419"/>
      <c r="BD8676" s="419"/>
      <c r="BF8676" s="419"/>
      <c r="BG8676" s="419"/>
      <c r="BH8676" s="419"/>
      <c r="BJ8676" s="419"/>
      <c r="BK8676" s="419"/>
      <c r="BL8676" s="419"/>
      <c r="BN8676" s="419"/>
      <c r="BO8676" s="419"/>
      <c r="BP8676" s="419"/>
      <c r="BR8676" s="419"/>
      <c r="BS8676" s="419"/>
      <c r="BT8676" s="419"/>
      <c r="BV8676" s="419"/>
      <c r="BW8676" s="419"/>
      <c r="BX8676" s="397"/>
      <c r="BZ8676" s="449"/>
      <c r="CB8676" s="419"/>
      <c r="CC8676" s="419"/>
      <c r="CD8676" s="419"/>
      <c r="CF8676" s="419"/>
      <c r="CG8676" s="419"/>
      <c r="CH8676" s="419"/>
    </row>
    <row r="8677" spans="3:86" ht="21" thickBot="1">
      <c r="C8677" s="425"/>
      <c r="P8677" s="431"/>
      <c r="R8677" s="419"/>
      <c r="S8677" s="446"/>
      <c r="T8677" s="419"/>
      <c r="V8677" s="196"/>
      <c r="W8677" s="419"/>
      <c r="X8677" s="419"/>
      <c r="Z8677" s="419"/>
      <c r="AA8677" s="419"/>
      <c r="AB8677" s="419"/>
      <c r="AD8677" s="419"/>
      <c r="AE8677" s="419"/>
      <c r="AF8677" s="419"/>
      <c r="AH8677" s="419"/>
      <c r="AI8677" s="419"/>
      <c r="AJ8677" s="419"/>
      <c r="AL8677" s="419"/>
      <c r="AM8677" s="419"/>
      <c r="AN8677" s="403"/>
      <c r="AO8677" s="419"/>
      <c r="AP8677" s="419"/>
      <c r="AQ8677" s="419"/>
      <c r="AR8677" s="419"/>
      <c r="AS8677" s="419"/>
      <c r="AT8677" s="419"/>
      <c r="AU8677" s="419"/>
      <c r="AV8677" s="419"/>
      <c r="AX8677" s="419"/>
      <c r="AY8677" s="419"/>
      <c r="AZ8677" s="419"/>
      <c r="BB8677" s="419"/>
      <c r="BC8677" s="419"/>
      <c r="BD8677" s="419"/>
      <c r="BF8677" s="419"/>
      <c r="BG8677" s="419"/>
      <c r="BH8677" s="419"/>
      <c r="BJ8677" s="419"/>
      <c r="BK8677" s="419"/>
      <c r="BL8677" s="419"/>
      <c r="BN8677" s="419"/>
      <c r="BO8677" s="419"/>
      <c r="BP8677" s="419"/>
      <c r="BR8677" s="419"/>
      <c r="BS8677" s="419"/>
      <c r="BT8677" s="419"/>
      <c r="BV8677" s="419"/>
      <c r="BW8677" s="419"/>
      <c r="BX8677" s="397"/>
      <c r="BZ8677" s="449"/>
      <c r="CB8677" s="419"/>
      <c r="CC8677" s="419"/>
      <c r="CD8677" s="419"/>
      <c r="CF8677" s="419"/>
      <c r="CG8677" s="419"/>
      <c r="CH8677" s="419"/>
    </row>
    <row r="8678" spans="3:86" ht="21" thickBot="1">
      <c r="C8678" s="425"/>
      <c r="P8678" s="431"/>
      <c r="R8678" s="419"/>
      <c r="S8678" s="446"/>
      <c r="T8678" s="419"/>
      <c r="V8678" s="196"/>
      <c r="W8678" s="419"/>
      <c r="X8678" s="419"/>
      <c r="Z8678" s="419"/>
      <c r="AA8678" s="419"/>
      <c r="AB8678" s="419"/>
      <c r="AD8678" s="419"/>
      <c r="AE8678" s="419"/>
      <c r="AF8678" s="419"/>
      <c r="AH8678" s="419"/>
      <c r="AI8678" s="419"/>
      <c r="AJ8678" s="419"/>
      <c r="AL8678" s="419"/>
      <c r="AM8678" s="419"/>
      <c r="AN8678" s="403"/>
      <c r="AO8678" s="419"/>
      <c r="AP8678" s="419"/>
      <c r="AQ8678" s="419"/>
      <c r="AR8678" s="419"/>
      <c r="AS8678" s="419"/>
      <c r="AT8678" s="419"/>
      <c r="AU8678" s="419"/>
      <c r="AV8678" s="419"/>
      <c r="AX8678" s="419"/>
      <c r="AY8678" s="419"/>
      <c r="AZ8678" s="419"/>
      <c r="BB8678" s="419"/>
      <c r="BC8678" s="419"/>
      <c r="BD8678" s="419"/>
      <c r="BF8678" s="419"/>
      <c r="BG8678" s="419"/>
      <c r="BH8678" s="419"/>
      <c r="BJ8678" s="419"/>
      <c r="BK8678" s="419"/>
      <c r="BL8678" s="419"/>
      <c r="BN8678" s="419"/>
      <c r="BO8678" s="419"/>
      <c r="BP8678" s="419"/>
      <c r="BR8678" s="419"/>
      <c r="BS8678" s="419"/>
      <c r="BT8678" s="419"/>
      <c r="BV8678" s="419"/>
      <c r="BW8678" s="419"/>
      <c r="BX8678" s="397"/>
      <c r="BZ8678" s="449"/>
      <c r="CB8678" s="419"/>
      <c r="CC8678" s="419"/>
      <c r="CD8678" s="419"/>
      <c r="CF8678" s="419"/>
      <c r="CG8678" s="419"/>
      <c r="CH8678" s="419"/>
    </row>
    <row r="8679" spans="3:86" ht="21" thickBot="1">
      <c r="C8679" s="425"/>
      <c r="P8679" s="431"/>
      <c r="R8679" s="419"/>
      <c r="S8679" s="446"/>
      <c r="T8679" s="419"/>
      <c r="V8679" s="196"/>
      <c r="W8679" s="419"/>
      <c r="X8679" s="419"/>
      <c r="Z8679" s="419"/>
      <c r="AA8679" s="419"/>
      <c r="AB8679" s="419"/>
      <c r="AD8679" s="419"/>
      <c r="AE8679" s="419"/>
      <c r="AF8679" s="419"/>
      <c r="AH8679" s="419"/>
      <c r="AI8679" s="419"/>
      <c r="AJ8679" s="419"/>
      <c r="AL8679" s="419"/>
      <c r="AM8679" s="419"/>
      <c r="AN8679" s="403"/>
      <c r="AO8679" s="419"/>
      <c r="AP8679" s="419"/>
      <c r="AQ8679" s="419"/>
      <c r="AR8679" s="419"/>
      <c r="AS8679" s="419"/>
      <c r="AT8679" s="419"/>
      <c r="AU8679" s="419"/>
      <c r="AV8679" s="419"/>
      <c r="AX8679" s="419"/>
      <c r="AY8679" s="419"/>
      <c r="AZ8679" s="419"/>
      <c r="BB8679" s="419"/>
      <c r="BC8679" s="419"/>
      <c r="BD8679" s="419"/>
      <c r="BF8679" s="419"/>
      <c r="BG8679" s="419"/>
      <c r="BH8679" s="419"/>
      <c r="BJ8679" s="419"/>
      <c r="BK8679" s="419"/>
      <c r="BL8679" s="419"/>
      <c r="BN8679" s="419"/>
      <c r="BO8679" s="419"/>
      <c r="BP8679" s="419"/>
      <c r="BR8679" s="419"/>
      <c r="BS8679" s="419"/>
      <c r="BT8679" s="419"/>
      <c r="BV8679" s="419"/>
      <c r="BW8679" s="419"/>
      <c r="BX8679" s="397"/>
      <c r="BZ8679" s="449"/>
      <c r="CB8679" s="419"/>
      <c r="CC8679" s="419"/>
      <c r="CD8679" s="419"/>
      <c r="CF8679" s="419"/>
      <c r="CG8679" s="419"/>
      <c r="CH8679" s="419"/>
    </row>
    <row r="8680" spans="3:86" ht="21" thickBot="1">
      <c r="C8680" s="425"/>
      <c r="P8680" s="431"/>
      <c r="R8680" s="419"/>
      <c r="S8680" s="446"/>
      <c r="T8680" s="419"/>
      <c r="V8680" s="196"/>
      <c r="W8680" s="419"/>
      <c r="X8680" s="419"/>
      <c r="Z8680" s="419"/>
      <c r="AA8680" s="419"/>
      <c r="AB8680" s="419"/>
      <c r="AD8680" s="419"/>
      <c r="AE8680" s="419"/>
      <c r="AF8680" s="419"/>
      <c r="AH8680" s="419"/>
      <c r="AI8680" s="419"/>
      <c r="AJ8680" s="419"/>
      <c r="AL8680" s="419"/>
      <c r="AM8680" s="419"/>
      <c r="AN8680" s="403"/>
      <c r="AO8680" s="419"/>
      <c r="AP8680" s="419"/>
      <c r="AQ8680" s="419"/>
      <c r="AR8680" s="419"/>
      <c r="AS8680" s="419"/>
      <c r="AT8680" s="419"/>
      <c r="AU8680" s="419"/>
      <c r="AV8680" s="419"/>
      <c r="AX8680" s="419"/>
      <c r="AY8680" s="419"/>
      <c r="AZ8680" s="419"/>
      <c r="BB8680" s="419"/>
      <c r="BC8680" s="419"/>
      <c r="BD8680" s="419"/>
      <c r="BF8680" s="419"/>
      <c r="BG8680" s="419"/>
      <c r="BH8680" s="419"/>
      <c r="BJ8680" s="419"/>
      <c r="BK8680" s="419"/>
      <c r="BL8680" s="419"/>
      <c r="BN8680" s="419"/>
      <c r="BO8680" s="419"/>
      <c r="BP8680" s="419"/>
      <c r="BR8680" s="419"/>
      <c r="BS8680" s="419"/>
      <c r="BT8680" s="419"/>
      <c r="BV8680" s="419"/>
      <c r="BW8680" s="419"/>
      <c r="BX8680" s="397"/>
      <c r="BZ8680" s="449"/>
      <c r="CB8680" s="419"/>
      <c r="CC8680" s="419"/>
      <c r="CD8680" s="419"/>
      <c r="CF8680" s="419"/>
      <c r="CG8680" s="419"/>
      <c r="CH8680" s="419"/>
    </row>
    <row r="8681" spans="3:86" ht="21" thickBot="1">
      <c r="C8681" s="425"/>
      <c r="P8681" s="431"/>
      <c r="R8681" s="419"/>
      <c r="S8681" s="446"/>
      <c r="T8681" s="419"/>
      <c r="V8681" s="196"/>
      <c r="W8681" s="419"/>
      <c r="X8681" s="419"/>
      <c r="Z8681" s="419"/>
      <c r="AA8681" s="419"/>
      <c r="AB8681" s="419"/>
      <c r="AD8681" s="419"/>
      <c r="AE8681" s="419"/>
      <c r="AF8681" s="419"/>
      <c r="AH8681" s="419"/>
      <c r="AI8681" s="419"/>
      <c r="AJ8681" s="419"/>
      <c r="AL8681" s="419"/>
      <c r="AM8681" s="419"/>
      <c r="AN8681" s="403"/>
      <c r="AO8681" s="419"/>
      <c r="AP8681" s="419"/>
      <c r="AQ8681" s="419"/>
      <c r="AR8681" s="419"/>
      <c r="AS8681" s="419"/>
      <c r="AT8681" s="419"/>
      <c r="AU8681" s="419"/>
      <c r="AV8681" s="419"/>
      <c r="AX8681" s="419"/>
      <c r="AY8681" s="419"/>
      <c r="AZ8681" s="419"/>
      <c r="BB8681" s="419"/>
      <c r="BC8681" s="419"/>
      <c r="BD8681" s="419"/>
      <c r="BF8681" s="419"/>
      <c r="BG8681" s="419"/>
      <c r="BH8681" s="419"/>
      <c r="BJ8681" s="419"/>
      <c r="BK8681" s="419"/>
      <c r="BL8681" s="419"/>
      <c r="BN8681" s="419"/>
      <c r="BO8681" s="419"/>
      <c r="BP8681" s="419"/>
      <c r="BR8681" s="419"/>
      <c r="BS8681" s="419"/>
      <c r="BT8681" s="419"/>
      <c r="BV8681" s="419"/>
      <c r="BW8681" s="419"/>
      <c r="BX8681" s="397"/>
      <c r="BZ8681" s="449"/>
      <c r="CB8681" s="419"/>
      <c r="CC8681" s="419"/>
      <c r="CD8681" s="419"/>
      <c r="CF8681" s="419"/>
      <c r="CG8681" s="419"/>
      <c r="CH8681" s="419"/>
    </row>
    <row r="8682" spans="3:86" ht="21" thickBot="1">
      <c r="C8682" s="425"/>
      <c r="P8682" s="431"/>
      <c r="R8682" s="419"/>
      <c r="S8682" s="446"/>
      <c r="T8682" s="419"/>
      <c r="V8682" s="196"/>
      <c r="W8682" s="419"/>
      <c r="X8682" s="419"/>
      <c r="Z8682" s="419"/>
      <c r="AA8682" s="419"/>
      <c r="AB8682" s="419"/>
      <c r="AD8682" s="419"/>
      <c r="AE8682" s="419"/>
      <c r="AF8682" s="419"/>
      <c r="AH8682" s="419"/>
      <c r="AI8682" s="419"/>
      <c r="AJ8682" s="419"/>
      <c r="AL8682" s="419"/>
      <c r="AM8682" s="419"/>
      <c r="AN8682" s="403"/>
      <c r="AO8682" s="419"/>
      <c r="AP8682" s="419"/>
      <c r="AQ8682" s="419"/>
      <c r="AR8682" s="419"/>
      <c r="AS8682" s="419"/>
      <c r="AT8682" s="419"/>
      <c r="AU8682" s="419"/>
      <c r="AV8682" s="419"/>
      <c r="AX8682" s="419"/>
      <c r="AY8682" s="419"/>
      <c r="AZ8682" s="419"/>
      <c r="BB8682" s="419"/>
      <c r="BC8682" s="419"/>
      <c r="BD8682" s="419"/>
      <c r="BF8682" s="419"/>
      <c r="BG8682" s="419"/>
      <c r="BH8682" s="419"/>
      <c r="BJ8682" s="419"/>
      <c r="BK8682" s="419"/>
      <c r="BL8682" s="419"/>
      <c r="BN8682" s="419"/>
      <c r="BO8682" s="419"/>
      <c r="BP8682" s="419"/>
      <c r="BR8682" s="419"/>
      <c r="BS8682" s="419"/>
      <c r="BT8682" s="419"/>
      <c r="BV8682" s="419"/>
      <c r="BW8682" s="419"/>
      <c r="BX8682" s="397"/>
      <c r="BZ8682" s="449"/>
      <c r="CB8682" s="419"/>
      <c r="CC8682" s="419"/>
      <c r="CD8682" s="419"/>
      <c r="CF8682" s="419"/>
      <c r="CG8682" s="419"/>
      <c r="CH8682" s="419"/>
    </row>
    <row r="8683" spans="3:86" ht="21" thickBot="1">
      <c r="C8683" s="425"/>
      <c r="P8683" s="431"/>
      <c r="R8683" s="419"/>
      <c r="S8683" s="446"/>
      <c r="T8683" s="419"/>
      <c r="V8683" s="196"/>
      <c r="W8683" s="419"/>
      <c r="X8683" s="419"/>
      <c r="Z8683" s="419"/>
      <c r="AA8683" s="419"/>
      <c r="AB8683" s="419"/>
      <c r="AD8683" s="419"/>
      <c r="AE8683" s="419"/>
      <c r="AF8683" s="419"/>
      <c r="AH8683" s="419"/>
      <c r="AI8683" s="419"/>
      <c r="AJ8683" s="419"/>
      <c r="AL8683" s="419"/>
      <c r="AM8683" s="419"/>
      <c r="AN8683" s="403"/>
      <c r="AO8683" s="419"/>
      <c r="AP8683" s="419"/>
      <c r="AQ8683" s="419"/>
      <c r="AR8683" s="419"/>
      <c r="AS8683" s="419"/>
      <c r="AT8683" s="419"/>
      <c r="AU8683" s="419"/>
      <c r="AV8683" s="419"/>
      <c r="AX8683" s="419"/>
      <c r="AY8683" s="419"/>
      <c r="AZ8683" s="419"/>
      <c r="BB8683" s="419"/>
      <c r="BC8683" s="419"/>
      <c r="BD8683" s="419"/>
      <c r="BF8683" s="419"/>
      <c r="BG8683" s="419"/>
      <c r="BH8683" s="419"/>
      <c r="BJ8683" s="419"/>
      <c r="BK8683" s="419"/>
      <c r="BL8683" s="419"/>
      <c r="BN8683" s="419"/>
      <c r="BO8683" s="419"/>
      <c r="BP8683" s="419"/>
      <c r="BR8683" s="419"/>
      <c r="BS8683" s="419"/>
      <c r="BT8683" s="419"/>
      <c r="BV8683" s="419"/>
      <c r="BW8683" s="419"/>
      <c r="BX8683" s="397"/>
      <c r="BZ8683" s="449"/>
      <c r="CB8683" s="419"/>
      <c r="CC8683" s="419"/>
      <c r="CD8683" s="419"/>
      <c r="CF8683" s="419"/>
      <c r="CG8683" s="419"/>
      <c r="CH8683" s="419"/>
    </row>
    <row r="8684" spans="3:86" ht="21" thickBot="1">
      <c r="C8684" s="425"/>
      <c r="P8684" s="431"/>
      <c r="R8684" s="419"/>
      <c r="S8684" s="446"/>
      <c r="T8684" s="419"/>
      <c r="V8684" s="196"/>
      <c r="W8684" s="419"/>
      <c r="X8684" s="419"/>
      <c r="Z8684" s="419"/>
      <c r="AA8684" s="419"/>
      <c r="AB8684" s="419"/>
      <c r="AD8684" s="419"/>
      <c r="AE8684" s="419"/>
      <c r="AF8684" s="419"/>
      <c r="AH8684" s="419"/>
      <c r="AI8684" s="419"/>
      <c r="AJ8684" s="419"/>
      <c r="AL8684" s="419"/>
      <c r="AM8684" s="419"/>
      <c r="AN8684" s="403"/>
      <c r="AO8684" s="419"/>
      <c r="AP8684" s="419"/>
      <c r="AQ8684" s="419"/>
      <c r="AR8684" s="419"/>
      <c r="AS8684" s="419"/>
      <c r="AT8684" s="419"/>
      <c r="AU8684" s="419"/>
      <c r="AV8684" s="419"/>
      <c r="AX8684" s="419"/>
      <c r="AY8684" s="419"/>
      <c r="AZ8684" s="419"/>
      <c r="BB8684" s="419"/>
      <c r="BC8684" s="419"/>
      <c r="BD8684" s="419"/>
      <c r="BF8684" s="419"/>
      <c r="BG8684" s="419"/>
      <c r="BH8684" s="419"/>
      <c r="BJ8684" s="419"/>
      <c r="BK8684" s="419"/>
      <c r="BL8684" s="419"/>
      <c r="BN8684" s="419"/>
      <c r="BO8684" s="419"/>
      <c r="BP8684" s="419"/>
      <c r="BR8684" s="419"/>
      <c r="BS8684" s="419"/>
      <c r="BT8684" s="419"/>
      <c r="BV8684" s="419"/>
      <c r="BW8684" s="419"/>
      <c r="BX8684" s="397"/>
      <c r="BZ8684" s="449"/>
      <c r="CB8684" s="419"/>
      <c r="CC8684" s="419"/>
      <c r="CD8684" s="419"/>
      <c r="CF8684" s="419"/>
      <c r="CG8684" s="419"/>
      <c r="CH8684" s="419"/>
    </row>
    <row r="8685" spans="3:86" ht="21" thickBot="1">
      <c r="C8685" s="425"/>
      <c r="P8685" s="431"/>
      <c r="R8685" s="419"/>
      <c r="S8685" s="446"/>
      <c r="T8685" s="419"/>
      <c r="V8685" s="196"/>
      <c r="W8685" s="419"/>
      <c r="X8685" s="419"/>
      <c r="Z8685" s="419"/>
      <c r="AA8685" s="419"/>
      <c r="AB8685" s="419"/>
      <c r="AD8685" s="419"/>
      <c r="AE8685" s="419"/>
      <c r="AF8685" s="419"/>
      <c r="AH8685" s="419"/>
      <c r="AI8685" s="419"/>
      <c r="AJ8685" s="419"/>
      <c r="AL8685" s="419"/>
      <c r="AM8685" s="419"/>
      <c r="AN8685" s="403"/>
      <c r="AO8685" s="419"/>
      <c r="AP8685" s="419"/>
      <c r="AQ8685" s="419"/>
      <c r="AR8685" s="419"/>
      <c r="AS8685" s="419"/>
      <c r="AT8685" s="419"/>
      <c r="AU8685" s="419"/>
      <c r="AV8685" s="419"/>
      <c r="AX8685" s="419"/>
      <c r="AY8685" s="419"/>
      <c r="AZ8685" s="419"/>
      <c r="BB8685" s="419"/>
      <c r="BC8685" s="419"/>
      <c r="BD8685" s="419"/>
      <c r="BF8685" s="419"/>
      <c r="BG8685" s="419"/>
      <c r="BH8685" s="419"/>
      <c r="BJ8685" s="419"/>
      <c r="BK8685" s="419"/>
      <c r="BL8685" s="419"/>
      <c r="BN8685" s="419"/>
      <c r="BO8685" s="419"/>
      <c r="BP8685" s="419"/>
      <c r="BR8685" s="419"/>
      <c r="BS8685" s="419"/>
      <c r="BT8685" s="419"/>
      <c r="BV8685" s="419"/>
      <c r="BW8685" s="419"/>
      <c r="BX8685" s="397"/>
      <c r="BZ8685" s="449"/>
      <c r="CB8685" s="419"/>
      <c r="CC8685" s="419"/>
      <c r="CD8685" s="419"/>
      <c r="CF8685" s="419"/>
      <c r="CG8685" s="419"/>
      <c r="CH8685" s="419"/>
    </row>
    <row r="8686" spans="3:86" ht="21" thickBot="1">
      <c r="C8686" s="425"/>
      <c r="P8686" s="431"/>
      <c r="R8686" s="419"/>
      <c r="S8686" s="446"/>
      <c r="T8686" s="419"/>
      <c r="V8686" s="196"/>
      <c r="W8686" s="419"/>
      <c r="X8686" s="419"/>
      <c r="Z8686" s="419"/>
      <c r="AA8686" s="419"/>
      <c r="AB8686" s="419"/>
      <c r="AD8686" s="419"/>
      <c r="AE8686" s="419"/>
      <c r="AF8686" s="419"/>
      <c r="AH8686" s="419"/>
      <c r="AI8686" s="419"/>
      <c r="AJ8686" s="419"/>
      <c r="AL8686" s="419"/>
      <c r="AM8686" s="419"/>
      <c r="AN8686" s="403"/>
      <c r="AO8686" s="419"/>
      <c r="AP8686" s="419"/>
      <c r="AQ8686" s="419"/>
      <c r="AR8686" s="419"/>
      <c r="AS8686" s="419"/>
      <c r="AT8686" s="419"/>
      <c r="AU8686" s="419"/>
      <c r="AV8686" s="419"/>
      <c r="AX8686" s="419"/>
      <c r="AY8686" s="419"/>
      <c r="AZ8686" s="419"/>
      <c r="BB8686" s="419"/>
      <c r="BC8686" s="419"/>
      <c r="BD8686" s="419"/>
      <c r="BF8686" s="419"/>
      <c r="BG8686" s="419"/>
      <c r="BH8686" s="419"/>
      <c r="BJ8686" s="419"/>
      <c r="BK8686" s="419"/>
      <c r="BL8686" s="419"/>
      <c r="BN8686" s="419"/>
      <c r="BO8686" s="419"/>
      <c r="BP8686" s="419"/>
      <c r="BR8686" s="419"/>
      <c r="BS8686" s="419"/>
      <c r="BT8686" s="419"/>
      <c r="BV8686" s="419"/>
      <c r="BW8686" s="419"/>
      <c r="BX8686" s="397"/>
      <c r="BZ8686" s="449"/>
      <c r="CB8686" s="419"/>
      <c r="CC8686" s="419"/>
      <c r="CD8686" s="419"/>
      <c r="CF8686" s="419"/>
      <c r="CG8686" s="419"/>
      <c r="CH8686" s="419"/>
    </row>
    <row r="8687" spans="3:86" ht="21" thickBot="1">
      <c r="C8687" s="425"/>
      <c r="P8687" s="431"/>
      <c r="R8687" s="419"/>
      <c r="S8687" s="446"/>
      <c r="T8687" s="419"/>
      <c r="V8687" s="196"/>
      <c r="W8687" s="419"/>
      <c r="X8687" s="419"/>
      <c r="Z8687" s="419"/>
      <c r="AA8687" s="419"/>
      <c r="AB8687" s="419"/>
      <c r="AD8687" s="419"/>
      <c r="AE8687" s="419"/>
      <c r="AF8687" s="419"/>
      <c r="AH8687" s="419"/>
      <c r="AI8687" s="419"/>
      <c r="AJ8687" s="419"/>
      <c r="AL8687" s="419"/>
      <c r="AM8687" s="419"/>
      <c r="AN8687" s="403"/>
      <c r="AO8687" s="419"/>
      <c r="AP8687" s="419"/>
      <c r="AQ8687" s="419"/>
      <c r="AR8687" s="419"/>
      <c r="AS8687" s="419"/>
      <c r="AT8687" s="419"/>
      <c r="AU8687" s="419"/>
      <c r="AV8687" s="419"/>
      <c r="AX8687" s="419"/>
      <c r="AY8687" s="419"/>
      <c r="AZ8687" s="419"/>
      <c r="BB8687" s="419"/>
      <c r="BC8687" s="419"/>
      <c r="BD8687" s="419"/>
      <c r="BF8687" s="419"/>
      <c r="BG8687" s="419"/>
      <c r="BH8687" s="419"/>
      <c r="BJ8687" s="419"/>
      <c r="BK8687" s="419"/>
      <c r="BL8687" s="419"/>
      <c r="BN8687" s="419"/>
      <c r="BO8687" s="419"/>
      <c r="BP8687" s="419"/>
      <c r="BR8687" s="419"/>
      <c r="BS8687" s="419"/>
      <c r="BT8687" s="419"/>
      <c r="BV8687" s="419"/>
      <c r="BW8687" s="419"/>
      <c r="BX8687" s="397"/>
      <c r="BZ8687" s="449"/>
      <c r="CB8687" s="419"/>
      <c r="CC8687" s="419"/>
      <c r="CD8687" s="419"/>
      <c r="CF8687" s="419"/>
      <c r="CG8687" s="419"/>
      <c r="CH8687" s="419"/>
    </row>
    <row r="8688" spans="3:86" ht="21" thickBot="1">
      <c r="C8688" s="425"/>
      <c r="P8688" s="431"/>
      <c r="R8688" s="419"/>
      <c r="S8688" s="446"/>
      <c r="T8688" s="419"/>
      <c r="V8688" s="196"/>
      <c r="W8688" s="419"/>
      <c r="X8688" s="419"/>
      <c r="Z8688" s="419"/>
      <c r="AA8688" s="419"/>
      <c r="AB8688" s="419"/>
      <c r="AD8688" s="419"/>
      <c r="AE8688" s="419"/>
      <c r="AF8688" s="419"/>
      <c r="AH8688" s="419"/>
      <c r="AI8688" s="419"/>
      <c r="AJ8688" s="419"/>
      <c r="AL8688" s="419"/>
      <c r="AM8688" s="419"/>
      <c r="AN8688" s="403"/>
      <c r="AO8688" s="419"/>
      <c r="AP8688" s="419"/>
      <c r="AQ8688" s="419"/>
      <c r="AR8688" s="419"/>
      <c r="AS8688" s="419"/>
      <c r="AT8688" s="419"/>
      <c r="AU8688" s="419"/>
      <c r="AV8688" s="419"/>
      <c r="AX8688" s="419"/>
      <c r="AY8688" s="419"/>
      <c r="AZ8688" s="419"/>
      <c r="BB8688" s="419"/>
      <c r="BC8688" s="419"/>
      <c r="BD8688" s="419"/>
      <c r="BF8688" s="419"/>
      <c r="BG8688" s="419"/>
      <c r="BH8688" s="419"/>
      <c r="BJ8688" s="419"/>
      <c r="BK8688" s="419"/>
      <c r="BL8688" s="419"/>
      <c r="BN8688" s="419"/>
      <c r="BO8688" s="419"/>
      <c r="BP8688" s="419"/>
      <c r="BR8688" s="419"/>
      <c r="BS8688" s="419"/>
      <c r="BT8688" s="419"/>
      <c r="BV8688" s="419"/>
      <c r="BW8688" s="419"/>
      <c r="BX8688" s="397"/>
      <c r="BZ8688" s="449"/>
      <c r="CB8688" s="419"/>
      <c r="CC8688" s="419"/>
      <c r="CD8688" s="419"/>
      <c r="CF8688" s="419"/>
      <c r="CG8688" s="419"/>
      <c r="CH8688" s="419"/>
    </row>
    <row r="8689" spans="3:86" ht="21" thickBot="1">
      <c r="C8689" s="425"/>
      <c r="P8689" s="431"/>
      <c r="R8689" s="419"/>
      <c r="S8689" s="446"/>
      <c r="T8689" s="419"/>
      <c r="V8689" s="196"/>
      <c r="W8689" s="419"/>
      <c r="X8689" s="419"/>
      <c r="Z8689" s="419"/>
      <c r="AA8689" s="419"/>
      <c r="AB8689" s="419"/>
      <c r="AD8689" s="419"/>
      <c r="AE8689" s="419"/>
      <c r="AF8689" s="419"/>
      <c r="AH8689" s="419"/>
      <c r="AI8689" s="419"/>
      <c r="AJ8689" s="419"/>
      <c r="AL8689" s="419"/>
      <c r="AM8689" s="419"/>
      <c r="AN8689" s="403"/>
      <c r="AO8689" s="419"/>
      <c r="AP8689" s="419"/>
      <c r="AQ8689" s="419"/>
      <c r="AR8689" s="419"/>
      <c r="AS8689" s="419"/>
      <c r="AT8689" s="419"/>
      <c r="AU8689" s="419"/>
      <c r="AV8689" s="419"/>
      <c r="AX8689" s="419"/>
      <c r="AY8689" s="419"/>
      <c r="AZ8689" s="419"/>
      <c r="BB8689" s="419"/>
      <c r="BC8689" s="419"/>
      <c r="BD8689" s="419"/>
      <c r="BF8689" s="419"/>
      <c r="BG8689" s="419"/>
      <c r="BH8689" s="419"/>
      <c r="BJ8689" s="419"/>
      <c r="BK8689" s="419"/>
      <c r="BL8689" s="419"/>
      <c r="BN8689" s="419"/>
      <c r="BO8689" s="419"/>
      <c r="BP8689" s="419"/>
      <c r="BR8689" s="419"/>
      <c r="BS8689" s="419"/>
      <c r="BT8689" s="419"/>
      <c r="BV8689" s="419"/>
      <c r="BW8689" s="419"/>
      <c r="BX8689" s="397"/>
      <c r="BZ8689" s="449"/>
      <c r="CB8689" s="419"/>
      <c r="CC8689" s="419"/>
      <c r="CD8689" s="419"/>
      <c r="CF8689" s="419"/>
      <c r="CG8689" s="419"/>
      <c r="CH8689" s="419"/>
    </row>
    <row r="8690" spans="3:86" ht="21" thickBot="1">
      <c r="C8690" s="425"/>
      <c r="P8690" s="431"/>
      <c r="R8690" s="419"/>
      <c r="S8690" s="446"/>
      <c r="T8690" s="419"/>
      <c r="V8690" s="196"/>
      <c r="W8690" s="419"/>
      <c r="X8690" s="419"/>
      <c r="Z8690" s="419"/>
      <c r="AA8690" s="419"/>
      <c r="AB8690" s="419"/>
      <c r="AD8690" s="419"/>
      <c r="AE8690" s="419"/>
      <c r="AF8690" s="419"/>
      <c r="AH8690" s="419"/>
      <c r="AI8690" s="419"/>
      <c r="AJ8690" s="419"/>
      <c r="AL8690" s="419"/>
      <c r="AM8690" s="419"/>
      <c r="AN8690" s="403"/>
      <c r="AO8690" s="419"/>
      <c r="AP8690" s="419"/>
      <c r="AQ8690" s="419"/>
      <c r="AR8690" s="419"/>
      <c r="AS8690" s="419"/>
      <c r="AT8690" s="419"/>
      <c r="AU8690" s="419"/>
      <c r="AV8690" s="419"/>
      <c r="AX8690" s="419"/>
      <c r="AY8690" s="419"/>
      <c r="AZ8690" s="419"/>
      <c r="BB8690" s="419"/>
      <c r="BC8690" s="419"/>
      <c r="BD8690" s="419"/>
      <c r="BF8690" s="419"/>
      <c r="BG8690" s="419"/>
      <c r="BH8690" s="419"/>
      <c r="BJ8690" s="419"/>
      <c r="BK8690" s="419"/>
      <c r="BL8690" s="419"/>
      <c r="BN8690" s="419"/>
      <c r="BO8690" s="419"/>
      <c r="BP8690" s="419"/>
      <c r="BR8690" s="419"/>
      <c r="BS8690" s="419"/>
      <c r="BT8690" s="419"/>
      <c r="BV8690" s="419"/>
      <c r="BW8690" s="419"/>
      <c r="BX8690" s="397"/>
      <c r="BZ8690" s="449"/>
      <c r="CB8690" s="419"/>
      <c r="CC8690" s="419"/>
      <c r="CD8690" s="419"/>
      <c r="CF8690" s="419"/>
      <c r="CG8690" s="419"/>
      <c r="CH8690" s="419"/>
    </row>
    <row r="8691" spans="3:86" ht="21" thickBot="1">
      <c r="C8691" s="425"/>
      <c r="P8691" s="431"/>
      <c r="R8691" s="419"/>
      <c r="S8691" s="446"/>
      <c r="T8691" s="419"/>
      <c r="V8691" s="196"/>
      <c r="W8691" s="419"/>
      <c r="X8691" s="419"/>
      <c r="Z8691" s="419"/>
      <c r="AA8691" s="419"/>
      <c r="AB8691" s="419"/>
      <c r="AD8691" s="419"/>
      <c r="AE8691" s="419"/>
      <c r="AF8691" s="419"/>
      <c r="AH8691" s="419"/>
      <c r="AI8691" s="419"/>
      <c r="AJ8691" s="419"/>
      <c r="AL8691" s="419"/>
      <c r="AM8691" s="419"/>
      <c r="AN8691" s="403"/>
      <c r="AO8691" s="419"/>
      <c r="AP8691" s="419"/>
      <c r="AQ8691" s="419"/>
      <c r="AR8691" s="419"/>
      <c r="AS8691" s="419"/>
      <c r="AT8691" s="419"/>
      <c r="AU8691" s="419"/>
      <c r="AV8691" s="419"/>
      <c r="AX8691" s="419"/>
      <c r="AY8691" s="419"/>
      <c r="AZ8691" s="419"/>
      <c r="BB8691" s="419"/>
      <c r="BC8691" s="419"/>
      <c r="BD8691" s="419"/>
      <c r="BF8691" s="419"/>
      <c r="BG8691" s="419"/>
      <c r="BH8691" s="419"/>
      <c r="BJ8691" s="419"/>
      <c r="BK8691" s="419"/>
      <c r="BL8691" s="419"/>
      <c r="BN8691" s="419"/>
      <c r="BO8691" s="419"/>
      <c r="BP8691" s="419"/>
      <c r="BR8691" s="419"/>
      <c r="BS8691" s="419"/>
      <c r="BT8691" s="419"/>
      <c r="BV8691" s="419"/>
      <c r="BW8691" s="419"/>
      <c r="BX8691" s="397"/>
      <c r="BZ8691" s="449"/>
      <c r="CB8691" s="419"/>
      <c r="CC8691" s="419"/>
      <c r="CD8691" s="419"/>
      <c r="CF8691" s="419"/>
      <c r="CG8691" s="419"/>
      <c r="CH8691" s="419"/>
    </row>
    <row r="8692" spans="3:86" ht="21" thickBot="1">
      <c r="C8692" s="425"/>
      <c r="P8692" s="431"/>
      <c r="R8692" s="419"/>
      <c r="S8692" s="446"/>
      <c r="T8692" s="419"/>
      <c r="V8692" s="196"/>
      <c r="W8692" s="419"/>
      <c r="X8692" s="419"/>
      <c r="Z8692" s="419"/>
      <c r="AA8692" s="419"/>
      <c r="AB8692" s="419"/>
      <c r="AD8692" s="419"/>
      <c r="AE8692" s="419"/>
      <c r="AF8692" s="419"/>
      <c r="AH8692" s="419"/>
      <c r="AI8692" s="419"/>
      <c r="AJ8692" s="419"/>
      <c r="AL8692" s="419"/>
      <c r="AM8692" s="419"/>
      <c r="AN8692" s="403"/>
      <c r="AO8692" s="419"/>
      <c r="AP8692" s="419"/>
      <c r="AQ8692" s="419"/>
      <c r="AR8692" s="419"/>
      <c r="AS8692" s="419"/>
      <c r="AT8692" s="419"/>
      <c r="AU8692" s="419"/>
      <c r="AV8692" s="419"/>
      <c r="AX8692" s="419"/>
      <c r="AY8692" s="419"/>
      <c r="AZ8692" s="419"/>
      <c r="BB8692" s="419"/>
      <c r="BC8692" s="419"/>
      <c r="BD8692" s="419"/>
      <c r="BF8692" s="419"/>
      <c r="BG8692" s="419"/>
      <c r="BH8692" s="419"/>
      <c r="BJ8692" s="419"/>
      <c r="BK8692" s="419"/>
      <c r="BL8692" s="419"/>
      <c r="BN8692" s="419"/>
      <c r="BO8692" s="419"/>
      <c r="BP8692" s="419"/>
      <c r="BR8692" s="419"/>
      <c r="BS8692" s="419"/>
      <c r="BT8692" s="419"/>
      <c r="BV8692" s="419"/>
      <c r="BW8692" s="419"/>
      <c r="BX8692" s="397"/>
      <c r="BZ8692" s="449"/>
      <c r="CB8692" s="419"/>
      <c r="CC8692" s="419"/>
      <c r="CD8692" s="419"/>
      <c r="CF8692" s="419"/>
      <c r="CG8692" s="419"/>
      <c r="CH8692" s="419"/>
    </row>
    <row r="8693" spans="3:86" ht="21" thickBot="1">
      <c r="C8693" s="425"/>
      <c r="P8693" s="431"/>
      <c r="R8693" s="419"/>
      <c r="S8693" s="446"/>
      <c r="T8693" s="419"/>
      <c r="V8693" s="196"/>
      <c r="W8693" s="419"/>
      <c r="X8693" s="419"/>
      <c r="Z8693" s="419"/>
      <c r="AA8693" s="419"/>
      <c r="AB8693" s="419"/>
      <c r="AD8693" s="419"/>
      <c r="AE8693" s="419"/>
      <c r="AF8693" s="419"/>
      <c r="AH8693" s="419"/>
      <c r="AI8693" s="419"/>
      <c r="AJ8693" s="419"/>
      <c r="AL8693" s="419"/>
      <c r="AM8693" s="419"/>
      <c r="AN8693" s="403"/>
      <c r="AO8693" s="419"/>
      <c r="AP8693" s="419"/>
      <c r="AQ8693" s="419"/>
      <c r="AR8693" s="419"/>
      <c r="AS8693" s="419"/>
      <c r="AT8693" s="419"/>
      <c r="AU8693" s="419"/>
      <c r="AV8693" s="419"/>
      <c r="AX8693" s="419"/>
      <c r="AY8693" s="419"/>
      <c r="AZ8693" s="419"/>
      <c r="BB8693" s="419"/>
      <c r="BC8693" s="419"/>
      <c r="BD8693" s="419"/>
      <c r="BF8693" s="419"/>
      <c r="BG8693" s="419"/>
      <c r="BH8693" s="419"/>
      <c r="BJ8693" s="419"/>
      <c r="BK8693" s="419"/>
      <c r="BL8693" s="419"/>
      <c r="BN8693" s="419"/>
      <c r="BO8693" s="419"/>
      <c r="BP8693" s="419"/>
      <c r="BR8693" s="419"/>
      <c r="BS8693" s="419"/>
      <c r="BT8693" s="419"/>
      <c r="BV8693" s="419"/>
      <c r="BW8693" s="419"/>
      <c r="BX8693" s="397"/>
      <c r="BZ8693" s="449"/>
      <c r="CB8693" s="419"/>
      <c r="CC8693" s="419"/>
      <c r="CD8693" s="419"/>
      <c r="CF8693" s="419"/>
      <c r="CG8693" s="419"/>
      <c r="CH8693" s="419"/>
    </row>
    <row r="8694" spans="3:86" ht="21" thickBot="1">
      <c r="C8694" s="425"/>
      <c r="P8694" s="431"/>
      <c r="R8694" s="419"/>
      <c r="S8694" s="446"/>
      <c r="T8694" s="419"/>
      <c r="V8694" s="196"/>
      <c r="W8694" s="419"/>
      <c r="X8694" s="419"/>
      <c r="Z8694" s="419"/>
      <c r="AA8694" s="419"/>
      <c r="AB8694" s="419"/>
      <c r="AD8694" s="419"/>
      <c r="AE8694" s="419"/>
      <c r="AF8694" s="419"/>
      <c r="AH8694" s="419"/>
      <c r="AI8694" s="419"/>
      <c r="AJ8694" s="419"/>
      <c r="AL8694" s="419"/>
      <c r="AM8694" s="419"/>
      <c r="AN8694" s="403"/>
      <c r="AO8694" s="419"/>
      <c r="AP8694" s="419"/>
      <c r="AQ8694" s="419"/>
      <c r="AR8694" s="419"/>
      <c r="AS8694" s="419"/>
      <c r="AT8694" s="419"/>
      <c r="AU8694" s="419"/>
      <c r="AV8694" s="419"/>
      <c r="AX8694" s="419"/>
      <c r="AY8694" s="419"/>
      <c r="AZ8694" s="419"/>
      <c r="BB8694" s="419"/>
      <c r="BC8694" s="419"/>
      <c r="BD8694" s="419"/>
      <c r="BF8694" s="419"/>
      <c r="BG8694" s="419"/>
      <c r="BH8694" s="419"/>
      <c r="BJ8694" s="419"/>
      <c r="BK8694" s="419"/>
      <c r="BL8694" s="419"/>
      <c r="BN8694" s="419"/>
      <c r="BO8694" s="419"/>
      <c r="BP8694" s="419"/>
      <c r="BR8694" s="419"/>
      <c r="BS8694" s="419"/>
      <c r="BT8694" s="419"/>
      <c r="BV8694" s="419"/>
      <c r="BW8694" s="419"/>
      <c r="BX8694" s="397"/>
      <c r="BZ8694" s="449"/>
      <c r="CB8694" s="419"/>
      <c r="CC8694" s="419"/>
      <c r="CD8694" s="419"/>
      <c r="CF8694" s="419"/>
      <c r="CG8694" s="419"/>
      <c r="CH8694" s="419"/>
    </row>
    <row r="8695" spans="3:86" ht="21" thickBot="1">
      <c r="C8695" s="425"/>
      <c r="P8695" s="431"/>
      <c r="R8695" s="419"/>
      <c r="S8695" s="446"/>
      <c r="T8695" s="419"/>
      <c r="V8695" s="196"/>
      <c r="W8695" s="419"/>
      <c r="X8695" s="419"/>
      <c r="Z8695" s="419"/>
      <c r="AA8695" s="419"/>
      <c r="AB8695" s="419"/>
      <c r="AD8695" s="419"/>
      <c r="AE8695" s="419"/>
      <c r="AF8695" s="419"/>
      <c r="AH8695" s="419"/>
      <c r="AI8695" s="419"/>
      <c r="AJ8695" s="419"/>
      <c r="AL8695" s="419"/>
      <c r="AM8695" s="419"/>
      <c r="AN8695" s="403"/>
      <c r="AO8695" s="419"/>
      <c r="AP8695" s="419"/>
      <c r="AQ8695" s="419"/>
      <c r="AR8695" s="419"/>
      <c r="AS8695" s="419"/>
      <c r="AT8695" s="419"/>
      <c r="AU8695" s="419"/>
      <c r="AV8695" s="419"/>
      <c r="AX8695" s="419"/>
      <c r="AY8695" s="419"/>
      <c r="AZ8695" s="419"/>
      <c r="BB8695" s="419"/>
      <c r="BC8695" s="419"/>
      <c r="BD8695" s="419"/>
      <c r="BF8695" s="419"/>
      <c r="BG8695" s="419"/>
      <c r="BH8695" s="419"/>
      <c r="BJ8695" s="419"/>
      <c r="BK8695" s="419"/>
      <c r="BL8695" s="419"/>
      <c r="BN8695" s="419"/>
      <c r="BO8695" s="419"/>
      <c r="BP8695" s="419"/>
      <c r="BR8695" s="419"/>
      <c r="BS8695" s="419"/>
      <c r="BT8695" s="419"/>
      <c r="BV8695" s="419"/>
      <c r="BW8695" s="419"/>
      <c r="BX8695" s="397"/>
      <c r="BZ8695" s="449"/>
      <c r="CB8695" s="419"/>
      <c r="CC8695" s="419"/>
      <c r="CD8695" s="419"/>
      <c r="CF8695" s="419"/>
      <c r="CG8695" s="419"/>
      <c r="CH8695" s="419"/>
    </row>
    <row r="8696" spans="3:86" ht="21" thickBot="1">
      <c r="C8696" s="425"/>
      <c r="P8696" s="431"/>
      <c r="R8696" s="419"/>
      <c r="S8696" s="446"/>
      <c r="T8696" s="419"/>
      <c r="V8696" s="196"/>
      <c r="W8696" s="419"/>
      <c r="X8696" s="419"/>
      <c r="Z8696" s="419"/>
      <c r="AA8696" s="419"/>
      <c r="AB8696" s="419"/>
      <c r="AD8696" s="419"/>
      <c r="AE8696" s="419"/>
      <c r="AF8696" s="419"/>
      <c r="AH8696" s="419"/>
      <c r="AI8696" s="419"/>
      <c r="AJ8696" s="419"/>
      <c r="AL8696" s="419"/>
      <c r="AM8696" s="419"/>
      <c r="AN8696" s="403"/>
      <c r="AO8696" s="419"/>
      <c r="AP8696" s="419"/>
      <c r="AQ8696" s="419"/>
      <c r="AR8696" s="419"/>
      <c r="AS8696" s="419"/>
      <c r="AT8696" s="419"/>
      <c r="AU8696" s="419"/>
      <c r="AV8696" s="419"/>
      <c r="AX8696" s="419"/>
      <c r="AY8696" s="419"/>
      <c r="AZ8696" s="419"/>
      <c r="BB8696" s="419"/>
      <c r="BC8696" s="419"/>
      <c r="BD8696" s="419"/>
      <c r="BF8696" s="419"/>
      <c r="BG8696" s="419"/>
      <c r="BH8696" s="419"/>
      <c r="BJ8696" s="419"/>
      <c r="BK8696" s="419"/>
      <c r="BL8696" s="419"/>
      <c r="BN8696" s="419"/>
      <c r="BO8696" s="419"/>
      <c r="BP8696" s="419"/>
      <c r="BR8696" s="419"/>
      <c r="BS8696" s="419"/>
      <c r="BT8696" s="419"/>
      <c r="BV8696" s="419"/>
      <c r="BW8696" s="419"/>
      <c r="BX8696" s="397"/>
      <c r="BZ8696" s="449"/>
      <c r="CB8696" s="419"/>
      <c r="CC8696" s="419"/>
      <c r="CD8696" s="419"/>
      <c r="CF8696" s="419"/>
      <c r="CG8696" s="419"/>
      <c r="CH8696" s="419"/>
    </row>
    <row r="8697" spans="3:86" ht="21" thickBot="1">
      <c r="C8697" s="425"/>
      <c r="P8697" s="431"/>
      <c r="R8697" s="419"/>
      <c r="S8697" s="446"/>
      <c r="T8697" s="419"/>
      <c r="V8697" s="196"/>
      <c r="W8697" s="419"/>
      <c r="X8697" s="419"/>
      <c r="Z8697" s="419"/>
      <c r="AA8697" s="419"/>
      <c r="AB8697" s="419"/>
      <c r="AD8697" s="419"/>
      <c r="AE8697" s="419"/>
      <c r="AF8697" s="419"/>
      <c r="AH8697" s="419"/>
      <c r="AI8697" s="419"/>
      <c r="AJ8697" s="419"/>
      <c r="AL8697" s="419"/>
      <c r="AM8697" s="419"/>
      <c r="AN8697" s="403"/>
      <c r="AO8697" s="419"/>
      <c r="AP8697" s="419"/>
      <c r="AQ8697" s="419"/>
      <c r="AR8697" s="419"/>
      <c r="AS8697" s="419"/>
      <c r="AT8697" s="419"/>
      <c r="AU8697" s="419"/>
      <c r="AV8697" s="419"/>
      <c r="AX8697" s="419"/>
      <c r="AY8697" s="419"/>
      <c r="AZ8697" s="419"/>
      <c r="BB8697" s="419"/>
      <c r="BC8697" s="419"/>
      <c r="BD8697" s="419"/>
      <c r="BF8697" s="419"/>
      <c r="BG8697" s="419"/>
      <c r="BH8697" s="419"/>
      <c r="BJ8697" s="419"/>
      <c r="BK8697" s="419"/>
      <c r="BL8697" s="419"/>
      <c r="BN8697" s="419"/>
      <c r="BO8697" s="419"/>
      <c r="BP8697" s="419"/>
      <c r="BR8697" s="419"/>
      <c r="BS8697" s="419"/>
      <c r="BT8697" s="419"/>
      <c r="BV8697" s="419"/>
      <c r="BW8697" s="419"/>
      <c r="BX8697" s="397"/>
      <c r="BZ8697" s="449"/>
      <c r="CB8697" s="419"/>
      <c r="CC8697" s="419"/>
      <c r="CD8697" s="419"/>
      <c r="CF8697" s="419"/>
      <c r="CG8697" s="419"/>
      <c r="CH8697" s="419"/>
    </row>
    <row r="8698" spans="3:86" ht="21" thickBot="1">
      <c r="C8698" s="425"/>
      <c r="P8698" s="431"/>
      <c r="R8698" s="419"/>
      <c r="S8698" s="446"/>
      <c r="T8698" s="419"/>
      <c r="V8698" s="196"/>
      <c r="W8698" s="419"/>
      <c r="X8698" s="419"/>
      <c r="Z8698" s="419"/>
      <c r="AA8698" s="419"/>
      <c r="AB8698" s="419"/>
      <c r="AD8698" s="419"/>
      <c r="AE8698" s="419"/>
      <c r="AF8698" s="419"/>
      <c r="AH8698" s="419"/>
      <c r="AI8698" s="419"/>
      <c r="AJ8698" s="419"/>
      <c r="AL8698" s="419"/>
      <c r="AM8698" s="419"/>
      <c r="AN8698" s="403"/>
      <c r="AO8698" s="419"/>
      <c r="AP8698" s="419"/>
      <c r="AQ8698" s="419"/>
      <c r="AR8698" s="419"/>
      <c r="AS8698" s="419"/>
      <c r="AT8698" s="419"/>
      <c r="AU8698" s="419"/>
      <c r="AV8698" s="419"/>
      <c r="AX8698" s="419"/>
      <c r="AY8698" s="419"/>
      <c r="AZ8698" s="419"/>
      <c r="BB8698" s="419"/>
      <c r="BC8698" s="419"/>
      <c r="BD8698" s="419"/>
      <c r="BF8698" s="419"/>
      <c r="BG8698" s="419"/>
      <c r="BH8698" s="419"/>
      <c r="BJ8698" s="419"/>
      <c r="BK8698" s="419"/>
      <c r="BL8698" s="419"/>
      <c r="BN8698" s="419"/>
      <c r="BO8698" s="419"/>
      <c r="BP8698" s="419"/>
      <c r="BR8698" s="419"/>
      <c r="BS8698" s="419"/>
      <c r="BT8698" s="419"/>
      <c r="BV8698" s="419"/>
      <c r="BW8698" s="419"/>
      <c r="BX8698" s="397"/>
      <c r="BZ8698" s="449"/>
      <c r="CB8698" s="419"/>
      <c r="CC8698" s="419"/>
      <c r="CD8698" s="419"/>
      <c r="CF8698" s="419"/>
      <c r="CG8698" s="419"/>
      <c r="CH8698" s="419"/>
    </row>
    <row r="8699" spans="3:86" ht="21" thickBot="1">
      <c r="C8699" s="425"/>
      <c r="P8699" s="431"/>
      <c r="R8699" s="419"/>
      <c r="S8699" s="446"/>
      <c r="T8699" s="419"/>
      <c r="V8699" s="196"/>
      <c r="W8699" s="419"/>
      <c r="X8699" s="419"/>
      <c r="Z8699" s="419"/>
      <c r="AA8699" s="419"/>
      <c r="AB8699" s="419"/>
      <c r="AD8699" s="419"/>
      <c r="AE8699" s="419"/>
      <c r="AF8699" s="419"/>
      <c r="AH8699" s="419"/>
      <c r="AI8699" s="419"/>
      <c r="AJ8699" s="419"/>
      <c r="AL8699" s="419"/>
      <c r="AM8699" s="419"/>
      <c r="AN8699" s="403"/>
      <c r="AO8699" s="419"/>
      <c r="AP8699" s="419"/>
      <c r="AQ8699" s="419"/>
      <c r="AR8699" s="419"/>
      <c r="AS8699" s="419"/>
      <c r="AT8699" s="419"/>
      <c r="AU8699" s="419"/>
      <c r="AV8699" s="419"/>
      <c r="AX8699" s="419"/>
      <c r="AY8699" s="419"/>
      <c r="AZ8699" s="419"/>
      <c r="BB8699" s="419"/>
      <c r="BC8699" s="419"/>
      <c r="BD8699" s="419"/>
      <c r="BF8699" s="419"/>
      <c r="BG8699" s="419"/>
      <c r="BH8699" s="419"/>
      <c r="BJ8699" s="419"/>
      <c r="BK8699" s="419"/>
      <c r="BL8699" s="419"/>
      <c r="BN8699" s="419"/>
      <c r="BO8699" s="419"/>
      <c r="BP8699" s="419"/>
      <c r="BR8699" s="419"/>
      <c r="BS8699" s="419"/>
      <c r="BT8699" s="419"/>
      <c r="BV8699" s="419"/>
      <c r="BW8699" s="419"/>
      <c r="BX8699" s="397"/>
      <c r="BZ8699" s="449"/>
      <c r="CB8699" s="419"/>
      <c r="CC8699" s="419"/>
      <c r="CD8699" s="419"/>
      <c r="CF8699" s="419"/>
      <c r="CG8699" s="419"/>
      <c r="CH8699" s="419"/>
    </row>
    <row r="8700" spans="3:86" ht="21" thickBot="1">
      <c r="C8700" s="425"/>
      <c r="P8700" s="431"/>
      <c r="R8700" s="419"/>
      <c r="S8700" s="446"/>
      <c r="T8700" s="419"/>
      <c r="V8700" s="196"/>
      <c r="W8700" s="419"/>
      <c r="X8700" s="419"/>
      <c r="Z8700" s="419"/>
      <c r="AA8700" s="419"/>
      <c r="AB8700" s="419"/>
      <c r="AD8700" s="419"/>
      <c r="AE8700" s="419"/>
      <c r="AF8700" s="419"/>
      <c r="AH8700" s="419"/>
      <c r="AI8700" s="419"/>
      <c r="AJ8700" s="419"/>
      <c r="AL8700" s="419"/>
      <c r="AM8700" s="419"/>
      <c r="AN8700" s="403"/>
      <c r="AO8700" s="419"/>
      <c r="AP8700" s="419"/>
      <c r="AQ8700" s="419"/>
      <c r="AR8700" s="419"/>
      <c r="AS8700" s="419"/>
      <c r="AT8700" s="419"/>
      <c r="AU8700" s="419"/>
      <c r="AV8700" s="419"/>
      <c r="AX8700" s="419"/>
      <c r="AY8700" s="419"/>
      <c r="AZ8700" s="419"/>
      <c r="BB8700" s="419"/>
      <c r="BC8700" s="419"/>
      <c r="BD8700" s="419"/>
      <c r="BF8700" s="419"/>
      <c r="BG8700" s="419"/>
      <c r="BH8700" s="419"/>
      <c r="BJ8700" s="419"/>
      <c r="BK8700" s="419"/>
      <c r="BL8700" s="419"/>
      <c r="BN8700" s="419"/>
      <c r="BO8700" s="419"/>
      <c r="BP8700" s="419"/>
      <c r="BR8700" s="419"/>
      <c r="BS8700" s="419"/>
      <c r="BT8700" s="419"/>
      <c r="BV8700" s="419"/>
      <c r="BW8700" s="419"/>
      <c r="BX8700" s="397"/>
      <c r="BZ8700" s="449"/>
      <c r="CB8700" s="419"/>
      <c r="CC8700" s="419"/>
      <c r="CD8700" s="419"/>
      <c r="CF8700" s="419"/>
      <c r="CG8700" s="419"/>
      <c r="CH8700" s="419"/>
    </row>
    <row r="8701" spans="3:86" ht="21" thickBot="1">
      <c r="C8701" s="425"/>
      <c r="P8701" s="431"/>
      <c r="R8701" s="419"/>
      <c r="S8701" s="446"/>
      <c r="T8701" s="419"/>
      <c r="V8701" s="196"/>
      <c r="W8701" s="419"/>
      <c r="X8701" s="419"/>
      <c r="Z8701" s="419"/>
      <c r="AA8701" s="419"/>
      <c r="AB8701" s="419"/>
      <c r="AD8701" s="419"/>
      <c r="AE8701" s="419"/>
      <c r="AF8701" s="419"/>
      <c r="AH8701" s="419"/>
      <c r="AI8701" s="419"/>
      <c r="AJ8701" s="419"/>
      <c r="AL8701" s="419"/>
      <c r="AM8701" s="419"/>
      <c r="AN8701" s="403"/>
      <c r="AO8701" s="419"/>
      <c r="AP8701" s="419"/>
      <c r="AQ8701" s="419"/>
      <c r="AR8701" s="419"/>
      <c r="AS8701" s="419"/>
      <c r="AT8701" s="419"/>
      <c r="AU8701" s="419"/>
      <c r="AV8701" s="419"/>
      <c r="AX8701" s="419"/>
      <c r="AY8701" s="419"/>
      <c r="AZ8701" s="419"/>
      <c r="BB8701" s="419"/>
      <c r="BC8701" s="419"/>
      <c r="BD8701" s="419"/>
      <c r="BF8701" s="419"/>
      <c r="BG8701" s="419"/>
      <c r="BH8701" s="419"/>
      <c r="BJ8701" s="419"/>
      <c r="BK8701" s="419"/>
      <c r="BL8701" s="419"/>
      <c r="BN8701" s="419"/>
      <c r="BO8701" s="419"/>
      <c r="BP8701" s="419"/>
      <c r="BR8701" s="419"/>
      <c r="BS8701" s="419"/>
      <c r="BT8701" s="419"/>
      <c r="BV8701" s="419"/>
      <c r="BW8701" s="419"/>
      <c r="BX8701" s="397"/>
      <c r="BZ8701" s="449"/>
      <c r="CB8701" s="419"/>
      <c r="CC8701" s="419"/>
      <c r="CD8701" s="419"/>
      <c r="CF8701" s="419"/>
      <c r="CG8701" s="419"/>
      <c r="CH8701" s="419"/>
    </row>
    <row r="8702" spans="3:86" ht="21" thickBot="1">
      <c r="C8702" s="425"/>
      <c r="P8702" s="431"/>
      <c r="R8702" s="419"/>
      <c r="S8702" s="446"/>
      <c r="T8702" s="419"/>
      <c r="V8702" s="196"/>
      <c r="W8702" s="419"/>
      <c r="X8702" s="419"/>
      <c r="Z8702" s="419"/>
      <c r="AA8702" s="419"/>
      <c r="AB8702" s="419"/>
      <c r="AD8702" s="419"/>
      <c r="AE8702" s="419"/>
      <c r="AF8702" s="419"/>
      <c r="AH8702" s="419"/>
      <c r="AI8702" s="419"/>
      <c r="AJ8702" s="419"/>
      <c r="AL8702" s="419"/>
      <c r="AM8702" s="419"/>
      <c r="AN8702" s="403"/>
      <c r="AO8702" s="419"/>
      <c r="AP8702" s="419"/>
      <c r="AQ8702" s="419"/>
      <c r="AR8702" s="419"/>
      <c r="AS8702" s="419"/>
      <c r="AT8702" s="419"/>
      <c r="AU8702" s="419"/>
      <c r="AV8702" s="419"/>
      <c r="AX8702" s="419"/>
      <c r="AY8702" s="419"/>
      <c r="AZ8702" s="419"/>
      <c r="BB8702" s="419"/>
      <c r="BC8702" s="419"/>
      <c r="BD8702" s="419"/>
      <c r="BF8702" s="419"/>
      <c r="BG8702" s="419"/>
      <c r="BH8702" s="419"/>
      <c r="BJ8702" s="419"/>
      <c r="BK8702" s="419"/>
      <c r="BL8702" s="419"/>
      <c r="BN8702" s="419"/>
      <c r="BO8702" s="419"/>
      <c r="BP8702" s="419"/>
      <c r="BR8702" s="419"/>
      <c r="BS8702" s="419"/>
      <c r="BT8702" s="419"/>
      <c r="BV8702" s="419"/>
      <c r="BW8702" s="419"/>
      <c r="BX8702" s="397"/>
      <c r="BZ8702" s="449"/>
      <c r="CB8702" s="419"/>
      <c r="CC8702" s="419"/>
      <c r="CD8702" s="419"/>
      <c r="CF8702" s="419"/>
      <c r="CG8702" s="419"/>
      <c r="CH8702" s="419"/>
    </row>
    <row r="8703" spans="3:86" ht="21" thickBot="1">
      <c r="C8703" s="425"/>
      <c r="P8703" s="431"/>
      <c r="R8703" s="419"/>
      <c r="S8703" s="446"/>
      <c r="T8703" s="419"/>
      <c r="V8703" s="196"/>
      <c r="W8703" s="419"/>
      <c r="X8703" s="419"/>
      <c r="Z8703" s="419"/>
      <c r="AA8703" s="419"/>
      <c r="AB8703" s="419"/>
      <c r="AD8703" s="419"/>
      <c r="AE8703" s="419"/>
      <c r="AF8703" s="419"/>
      <c r="AH8703" s="419"/>
      <c r="AI8703" s="419"/>
      <c r="AJ8703" s="419"/>
      <c r="AL8703" s="419"/>
      <c r="AM8703" s="419"/>
      <c r="AN8703" s="403"/>
      <c r="AO8703" s="419"/>
      <c r="AP8703" s="419"/>
      <c r="AQ8703" s="419"/>
      <c r="AR8703" s="419"/>
      <c r="AS8703" s="419"/>
      <c r="AT8703" s="419"/>
      <c r="AU8703" s="419"/>
      <c r="AV8703" s="419"/>
      <c r="AX8703" s="419"/>
      <c r="AY8703" s="419"/>
      <c r="AZ8703" s="419"/>
      <c r="BB8703" s="419"/>
      <c r="BC8703" s="419"/>
      <c r="BD8703" s="419"/>
      <c r="BF8703" s="419"/>
      <c r="BG8703" s="419"/>
      <c r="BH8703" s="419"/>
      <c r="BJ8703" s="419"/>
      <c r="BK8703" s="419"/>
      <c r="BL8703" s="419"/>
      <c r="BN8703" s="419"/>
      <c r="BO8703" s="419"/>
      <c r="BP8703" s="419"/>
      <c r="BR8703" s="419"/>
      <c r="BS8703" s="419"/>
      <c r="BT8703" s="419"/>
      <c r="BV8703" s="419"/>
      <c r="BW8703" s="419"/>
      <c r="BX8703" s="397"/>
      <c r="BZ8703" s="449"/>
      <c r="CB8703" s="419"/>
      <c r="CC8703" s="419"/>
      <c r="CD8703" s="419"/>
      <c r="CF8703" s="419"/>
      <c r="CG8703" s="419"/>
      <c r="CH8703" s="419"/>
    </row>
    <row r="8704" spans="3:86" ht="21" thickBot="1">
      <c r="C8704" s="425"/>
      <c r="P8704" s="431"/>
      <c r="R8704" s="419"/>
      <c r="S8704" s="446"/>
      <c r="T8704" s="419"/>
      <c r="V8704" s="196"/>
      <c r="W8704" s="419"/>
      <c r="X8704" s="419"/>
      <c r="Z8704" s="419"/>
      <c r="AA8704" s="419"/>
      <c r="AB8704" s="419"/>
      <c r="AD8704" s="419"/>
      <c r="AE8704" s="419"/>
      <c r="AF8704" s="419"/>
      <c r="AH8704" s="419"/>
      <c r="AI8704" s="419"/>
      <c r="AJ8704" s="419"/>
      <c r="AL8704" s="419"/>
      <c r="AM8704" s="419"/>
      <c r="AN8704" s="403"/>
      <c r="AO8704" s="419"/>
      <c r="AP8704" s="419"/>
      <c r="AQ8704" s="419"/>
      <c r="AR8704" s="419"/>
      <c r="AS8704" s="419"/>
      <c r="AT8704" s="419"/>
      <c r="AU8704" s="419"/>
      <c r="AV8704" s="419"/>
      <c r="AX8704" s="419"/>
      <c r="AY8704" s="419"/>
      <c r="AZ8704" s="419"/>
      <c r="BB8704" s="419"/>
      <c r="BC8704" s="419"/>
      <c r="BD8704" s="419"/>
      <c r="BF8704" s="419"/>
      <c r="BG8704" s="419"/>
      <c r="BH8704" s="419"/>
      <c r="BJ8704" s="419"/>
      <c r="BK8704" s="419"/>
      <c r="BL8704" s="419"/>
      <c r="BN8704" s="419"/>
      <c r="BO8704" s="419"/>
      <c r="BP8704" s="419"/>
      <c r="BR8704" s="419"/>
      <c r="BS8704" s="419"/>
      <c r="BT8704" s="419"/>
      <c r="BV8704" s="419"/>
      <c r="BW8704" s="419"/>
      <c r="BX8704" s="397"/>
      <c r="BZ8704" s="449"/>
      <c r="CB8704" s="419"/>
      <c r="CC8704" s="419"/>
      <c r="CD8704" s="419"/>
      <c r="CF8704" s="419"/>
      <c r="CG8704" s="419"/>
      <c r="CH8704" s="419"/>
    </row>
    <row r="8705" spans="3:86" ht="21" thickBot="1">
      <c r="C8705" s="425"/>
      <c r="P8705" s="431"/>
      <c r="R8705" s="419"/>
      <c r="S8705" s="446"/>
      <c r="T8705" s="419"/>
      <c r="V8705" s="196"/>
      <c r="W8705" s="419"/>
      <c r="X8705" s="419"/>
      <c r="Z8705" s="419"/>
      <c r="AA8705" s="419"/>
      <c r="AB8705" s="419"/>
      <c r="AD8705" s="419"/>
      <c r="AE8705" s="419"/>
      <c r="AF8705" s="419"/>
      <c r="AH8705" s="419"/>
      <c r="AI8705" s="419"/>
      <c r="AJ8705" s="419"/>
      <c r="AL8705" s="419"/>
      <c r="AM8705" s="419"/>
      <c r="AN8705" s="403"/>
      <c r="AO8705" s="419"/>
      <c r="AP8705" s="419"/>
      <c r="AQ8705" s="419"/>
      <c r="AR8705" s="419"/>
      <c r="AS8705" s="419"/>
      <c r="AT8705" s="419"/>
      <c r="AU8705" s="419"/>
      <c r="AV8705" s="419"/>
      <c r="AX8705" s="419"/>
      <c r="AY8705" s="419"/>
      <c r="AZ8705" s="419"/>
      <c r="BB8705" s="419"/>
      <c r="BC8705" s="419"/>
      <c r="BD8705" s="419"/>
      <c r="BF8705" s="419"/>
      <c r="BG8705" s="419"/>
      <c r="BH8705" s="419"/>
      <c r="BJ8705" s="419"/>
      <c r="BK8705" s="419"/>
      <c r="BL8705" s="419"/>
      <c r="BN8705" s="419"/>
      <c r="BO8705" s="419"/>
      <c r="BP8705" s="419"/>
      <c r="BR8705" s="419"/>
      <c r="BS8705" s="419"/>
      <c r="BT8705" s="419"/>
      <c r="BV8705" s="419"/>
      <c r="BW8705" s="419"/>
      <c r="BX8705" s="397"/>
      <c r="BZ8705" s="449"/>
      <c r="CB8705" s="419"/>
      <c r="CC8705" s="419"/>
      <c r="CD8705" s="419"/>
      <c r="CF8705" s="419"/>
      <c r="CG8705" s="419"/>
      <c r="CH8705" s="419"/>
    </row>
    <row r="8706" spans="3:86" ht="21" thickBot="1">
      <c r="C8706" s="425"/>
      <c r="P8706" s="431"/>
      <c r="R8706" s="419"/>
      <c r="S8706" s="446"/>
      <c r="T8706" s="419"/>
      <c r="V8706" s="196"/>
      <c r="W8706" s="419"/>
      <c r="X8706" s="419"/>
      <c r="Z8706" s="419"/>
      <c r="AA8706" s="419"/>
      <c r="AB8706" s="419"/>
      <c r="AD8706" s="419"/>
      <c r="AE8706" s="419"/>
      <c r="AF8706" s="419"/>
      <c r="AH8706" s="419"/>
      <c r="AI8706" s="419"/>
      <c r="AJ8706" s="419"/>
      <c r="AL8706" s="419"/>
      <c r="AM8706" s="419"/>
      <c r="AN8706" s="403"/>
      <c r="AO8706" s="419"/>
      <c r="AP8706" s="419"/>
      <c r="AQ8706" s="419"/>
      <c r="AR8706" s="419"/>
      <c r="AS8706" s="419"/>
      <c r="AT8706" s="419"/>
      <c r="AU8706" s="419"/>
      <c r="AV8706" s="419"/>
      <c r="AX8706" s="419"/>
      <c r="AY8706" s="419"/>
      <c r="AZ8706" s="419"/>
      <c r="BB8706" s="419"/>
      <c r="BC8706" s="419"/>
      <c r="BD8706" s="419"/>
      <c r="BF8706" s="419"/>
      <c r="BG8706" s="419"/>
      <c r="BH8706" s="419"/>
      <c r="BJ8706" s="419"/>
      <c r="BK8706" s="419"/>
      <c r="BL8706" s="419"/>
      <c r="BN8706" s="419"/>
      <c r="BO8706" s="419"/>
      <c r="BP8706" s="419"/>
      <c r="BR8706" s="419"/>
      <c r="BS8706" s="419"/>
      <c r="BT8706" s="419"/>
      <c r="BV8706" s="419"/>
      <c r="BW8706" s="419"/>
      <c r="BX8706" s="397"/>
      <c r="BZ8706" s="449"/>
      <c r="CB8706" s="419"/>
      <c r="CC8706" s="419"/>
      <c r="CD8706" s="419"/>
      <c r="CF8706" s="419"/>
      <c r="CG8706" s="419"/>
      <c r="CH8706" s="419"/>
    </row>
    <row r="8707" spans="3:86" ht="21" thickBot="1">
      <c r="C8707" s="425"/>
      <c r="P8707" s="431"/>
      <c r="R8707" s="419"/>
      <c r="S8707" s="446"/>
      <c r="T8707" s="419"/>
      <c r="V8707" s="196"/>
      <c r="W8707" s="419"/>
      <c r="X8707" s="419"/>
      <c r="Z8707" s="419"/>
      <c r="AA8707" s="419"/>
      <c r="AB8707" s="419"/>
      <c r="AD8707" s="419"/>
      <c r="AE8707" s="419"/>
      <c r="AF8707" s="419"/>
      <c r="AH8707" s="419"/>
      <c r="AI8707" s="419"/>
      <c r="AJ8707" s="419"/>
      <c r="AL8707" s="419"/>
      <c r="AM8707" s="419"/>
      <c r="AN8707" s="403"/>
      <c r="AO8707" s="419"/>
      <c r="AP8707" s="419"/>
      <c r="AQ8707" s="419"/>
      <c r="AR8707" s="419"/>
      <c r="AS8707" s="419"/>
      <c r="AT8707" s="419"/>
      <c r="AU8707" s="419"/>
      <c r="AV8707" s="419"/>
      <c r="AX8707" s="419"/>
      <c r="AY8707" s="419"/>
      <c r="AZ8707" s="419"/>
      <c r="BB8707" s="419"/>
      <c r="BC8707" s="419"/>
      <c r="BD8707" s="419"/>
      <c r="BF8707" s="419"/>
      <c r="BG8707" s="419"/>
      <c r="BH8707" s="419"/>
      <c r="BJ8707" s="419"/>
      <c r="BK8707" s="419"/>
      <c r="BL8707" s="419"/>
      <c r="BN8707" s="419"/>
      <c r="BO8707" s="419"/>
      <c r="BP8707" s="419"/>
      <c r="BR8707" s="419"/>
      <c r="BS8707" s="419"/>
      <c r="BT8707" s="419"/>
      <c r="BV8707" s="419"/>
      <c r="BW8707" s="419"/>
      <c r="BX8707" s="397"/>
      <c r="BZ8707" s="449"/>
      <c r="CB8707" s="419"/>
      <c r="CC8707" s="419"/>
      <c r="CD8707" s="419"/>
      <c r="CF8707" s="419"/>
      <c r="CG8707" s="419"/>
      <c r="CH8707" s="419"/>
    </row>
    <row r="8708" spans="3:86" ht="21" thickBot="1">
      <c r="C8708" s="425"/>
      <c r="P8708" s="431"/>
      <c r="R8708" s="419"/>
      <c r="S8708" s="446"/>
      <c r="T8708" s="419"/>
      <c r="V8708" s="196"/>
      <c r="W8708" s="419"/>
      <c r="X8708" s="419"/>
      <c r="Z8708" s="419"/>
      <c r="AA8708" s="419"/>
      <c r="AB8708" s="419"/>
      <c r="AD8708" s="419"/>
      <c r="AE8708" s="419"/>
      <c r="AF8708" s="419"/>
      <c r="AH8708" s="419"/>
      <c r="AI8708" s="419"/>
      <c r="AJ8708" s="419"/>
      <c r="AL8708" s="419"/>
      <c r="AM8708" s="419"/>
      <c r="AN8708" s="403"/>
      <c r="AO8708" s="419"/>
      <c r="AP8708" s="419"/>
      <c r="AQ8708" s="419"/>
      <c r="AR8708" s="419"/>
      <c r="AS8708" s="419"/>
      <c r="AT8708" s="419"/>
      <c r="AU8708" s="419"/>
      <c r="AV8708" s="419"/>
      <c r="AX8708" s="419"/>
      <c r="AY8708" s="419"/>
      <c r="AZ8708" s="419"/>
      <c r="BB8708" s="419"/>
      <c r="BC8708" s="419"/>
      <c r="BD8708" s="419"/>
      <c r="BF8708" s="419"/>
      <c r="BG8708" s="419"/>
      <c r="BH8708" s="419"/>
      <c r="BJ8708" s="419"/>
      <c r="BK8708" s="419"/>
      <c r="BL8708" s="419"/>
      <c r="BN8708" s="419"/>
      <c r="BO8708" s="419"/>
      <c r="BP8708" s="419"/>
      <c r="BR8708" s="419"/>
      <c r="BS8708" s="419"/>
      <c r="BT8708" s="419"/>
      <c r="BV8708" s="419"/>
      <c r="BW8708" s="419"/>
      <c r="BX8708" s="397"/>
      <c r="BZ8708" s="449"/>
      <c r="CB8708" s="419"/>
      <c r="CC8708" s="419"/>
      <c r="CD8708" s="419"/>
      <c r="CF8708" s="419"/>
      <c r="CG8708" s="419"/>
      <c r="CH8708" s="419"/>
    </row>
    <row r="8709" spans="3:86" ht="21" thickBot="1">
      <c r="C8709" s="425"/>
      <c r="P8709" s="431"/>
      <c r="R8709" s="419"/>
      <c r="S8709" s="446"/>
      <c r="T8709" s="419"/>
      <c r="V8709" s="196"/>
      <c r="W8709" s="419"/>
      <c r="X8709" s="419"/>
      <c r="Z8709" s="419"/>
      <c r="AA8709" s="419"/>
      <c r="AB8709" s="419"/>
      <c r="AD8709" s="419"/>
      <c r="AE8709" s="419"/>
      <c r="AF8709" s="419"/>
      <c r="AH8709" s="419"/>
      <c r="AI8709" s="419"/>
      <c r="AJ8709" s="419"/>
      <c r="AL8709" s="419"/>
      <c r="AM8709" s="419"/>
      <c r="AN8709" s="403"/>
      <c r="AO8709" s="419"/>
      <c r="AP8709" s="419"/>
      <c r="AQ8709" s="419"/>
      <c r="AR8709" s="419"/>
      <c r="AS8709" s="419"/>
      <c r="AT8709" s="419"/>
      <c r="AU8709" s="419"/>
      <c r="AV8709" s="419"/>
      <c r="AX8709" s="419"/>
      <c r="AY8709" s="419"/>
      <c r="AZ8709" s="419"/>
      <c r="BB8709" s="419"/>
      <c r="BC8709" s="419"/>
      <c r="BD8709" s="419"/>
      <c r="BF8709" s="419"/>
      <c r="BG8709" s="419"/>
      <c r="BH8709" s="419"/>
      <c r="BJ8709" s="419"/>
      <c r="BK8709" s="419"/>
      <c r="BL8709" s="419"/>
      <c r="BN8709" s="419"/>
      <c r="BO8709" s="419"/>
      <c r="BP8709" s="419"/>
      <c r="BR8709" s="419"/>
      <c r="BS8709" s="419"/>
      <c r="BT8709" s="419"/>
      <c r="BV8709" s="419"/>
      <c r="BW8709" s="419"/>
      <c r="BX8709" s="397"/>
      <c r="BZ8709" s="449"/>
      <c r="CB8709" s="419"/>
      <c r="CC8709" s="419"/>
      <c r="CD8709" s="419"/>
      <c r="CF8709" s="419"/>
      <c r="CG8709" s="419"/>
      <c r="CH8709" s="419"/>
    </row>
    <row r="8710" spans="3:86" ht="21" thickBot="1">
      <c r="C8710" s="425"/>
      <c r="P8710" s="431"/>
      <c r="R8710" s="419"/>
      <c r="S8710" s="446"/>
      <c r="T8710" s="419"/>
      <c r="V8710" s="196"/>
      <c r="W8710" s="419"/>
      <c r="X8710" s="419"/>
      <c r="Z8710" s="419"/>
      <c r="AA8710" s="419"/>
      <c r="AB8710" s="419"/>
      <c r="AD8710" s="419"/>
      <c r="AE8710" s="419"/>
      <c r="AF8710" s="419"/>
      <c r="AH8710" s="419"/>
      <c r="AI8710" s="419"/>
      <c r="AJ8710" s="419"/>
      <c r="AL8710" s="419"/>
      <c r="AM8710" s="419"/>
      <c r="AN8710" s="403"/>
      <c r="AO8710" s="419"/>
      <c r="AP8710" s="419"/>
      <c r="AQ8710" s="419"/>
      <c r="AR8710" s="419"/>
      <c r="AS8710" s="419"/>
      <c r="AT8710" s="419"/>
      <c r="AU8710" s="419"/>
      <c r="AV8710" s="419"/>
      <c r="AX8710" s="419"/>
      <c r="AY8710" s="419"/>
      <c r="AZ8710" s="419"/>
      <c r="BB8710" s="419"/>
      <c r="BC8710" s="419"/>
      <c r="BD8710" s="419"/>
      <c r="BF8710" s="419"/>
      <c r="BG8710" s="419"/>
      <c r="BH8710" s="419"/>
      <c r="BJ8710" s="419"/>
      <c r="BK8710" s="419"/>
      <c r="BL8710" s="419"/>
      <c r="BN8710" s="419"/>
      <c r="BO8710" s="419"/>
      <c r="BP8710" s="419"/>
      <c r="BR8710" s="419"/>
      <c r="BS8710" s="419"/>
      <c r="BT8710" s="419"/>
      <c r="BV8710" s="419"/>
      <c r="BW8710" s="419"/>
      <c r="BX8710" s="397"/>
      <c r="BZ8710" s="449"/>
      <c r="CB8710" s="419"/>
      <c r="CC8710" s="419"/>
      <c r="CD8710" s="419"/>
      <c r="CF8710" s="419"/>
      <c r="CG8710" s="419"/>
      <c r="CH8710" s="419"/>
    </row>
    <row r="8711" spans="3:86" ht="21" thickBot="1">
      <c r="C8711" s="425"/>
      <c r="P8711" s="431"/>
      <c r="R8711" s="419"/>
      <c r="S8711" s="446"/>
      <c r="T8711" s="419"/>
      <c r="V8711" s="196"/>
      <c r="W8711" s="419"/>
      <c r="X8711" s="419"/>
      <c r="Z8711" s="419"/>
      <c r="AA8711" s="419"/>
      <c r="AB8711" s="419"/>
      <c r="AD8711" s="419"/>
      <c r="AE8711" s="419"/>
      <c r="AF8711" s="419"/>
      <c r="AH8711" s="419"/>
      <c r="AI8711" s="419"/>
      <c r="AJ8711" s="419"/>
      <c r="AL8711" s="419"/>
      <c r="AM8711" s="419"/>
      <c r="AN8711" s="403"/>
      <c r="AO8711" s="419"/>
      <c r="AP8711" s="419"/>
      <c r="AQ8711" s="419"/>
      <c r="AR8711" s="419"/>
      <c r="AS8711" s="419"/>
      <c r="AT8711" s="419"/>
      <c r="AU8711" s="419"/>
      <c r="AV8711" s="419"/>
      <c r="AX8711" s="419"/>
      <c r="AY8711" s="419"/>
      <c r="AZ8711" s="419"/>
      <c r="BB8711" s="419"/>
      <c r="BC8711" s="419"/>
      <c r="BD8711" s="419"/>
      <c r="BF8711" s="419"/>
      <c r="BG8711" s="419"/>
      <c r="BH8711" s="419"/>
      <c r="BJ8711" s="419"/>
      <c r="BK8711" s="419"/>
      <c r="BL8711" s="419"/>
      <c r="BN8711" s="419"/>
      <c r="BO8711" s="419"/>
      <c r="BP8711" s="419"/>
      <c r="BR8711" s="419"/>
      <c r="BS8711" s="419"/>
      <c r="BT8711" s="419"/>
      <c r="BV8711" s="419"/>
      <c r="BW8711" s="419"/>
      <c r="BX8711" s="397"/>
      <c r="BZ8711" s="449"/>
      <c r="CB8711" s="419"/>
      <c r="CC8711" s="419"/>
      <c r="CD8711" s="419"/>
      <c r="CF8711" s="419"/>
      <c r="CG8711" s="419"/>
      <c r="CH8711" s="419"/>
    </row>
    <row r="8712" spans="3:86" ht="21" thickBot="1">
      <c r="C8712" s="425"/>
      <c r="P8712" s="431"/>
      <c r="R8712" s="419"/>
      <c r="S8712" s="446"/>
      <c r="T8712" s="419"/>
      <c r="V8712" s="196"/>
      <c r="W8712" s="419"/>
      <c r="X8712" s="419"/>
      <c r="Z8712" s="419"/>
      <c r="AA8712" s="419"/>
      <c r="AB8712" s="419"/>
      <c r="AD8712" s="419"/>
      <c r="AE8712" s="419"/>
      <c r="AF8712" s="419"/>
      <c r="AH8712" s="419"/>
      <c r="AI8712" s="419"/>
      <c r="AJ8712" s="419"/>
      <c r="AL8712" s="419"/>
      <c r="AM8712" s="419"/>
      <c r="AN8712" s="403"/>
      <c r="AO8712" s="419"/>
      <c r="AP8712" s="419"/>
      <c r="AQ8712" s="419"/>
      <c r="AR8712" s="419"/>
      <c r="AS8712" s="419"/>
      <c r="AT8712" s="419"/>
      <c r="AU8712" s="419"/>
      <c r="AV8712" s="419"/>
      <c r="AX8712" s="419"/>
      <c r="AY8712" s="419"/>
      <c r="AZ8712" s="419"/>
      <c r="BB8712" s="419"/>
      <c r="BC8712" s="419"/>
      <c r="BD8712" s="419"/>
      <c r="BF8712" s="419"/>
      <c r="BG8712" s="419"/>
      <c r="BH8712" s="419"/>
      <c r="BJ8712" s="419"/>
      <c r="BK8712" s="419"/>
      <c r="BL8712" s="419"/>
      <c r="BN8712" s="419"/>
      <c r="BO8712" s="419"/>
      <c r="BP8712" s="419"/>
      <c r="BR8712" s="419"/>
      <c r="BS8712" s="419"/>
      <c r="BT8712" s="419"/>
      <c r="BV8712" s="419"/>
      <c r="BW8712" s="419"/>
      <c r="BX8712" s="397"/>
      <c r="BZ8712" s="449"/>
      <c r="CB8712" s="419"/>
      <c r="CC8712" s="419"/>
      <c r="CD8712" s="419"/>
      <c r="CF8712" s="419"/>
      <c r="CG8712" s="419"/>
      <c r="CH8712" s="419"/>
    </row>
    <row r="8713" spans="3:86" ht="21" thickBot="1">
      <c r="C8713" s="425"/>
      <c r="P8713" s="431"/>
      <c r="R8713" s="419"/>
      <c r="S8713" s="446"/>
      <c r="T8713" s="419"/>
      <c r="V8713" s="196"/>
      <c r="W8713" s="419"/>
      <c r="X8713" s="419"/>
      <c r="Z8713" s="419"/>
      <c r="AA8713" s="419"/>
      <c r="AB8713" s="419"/>
      <c r="AD8713" s="419"/>
      <c r="AE8713" s="419"/>
      <c r="AF8713" s="419"/>
      <c r="AH8713" s="419"/>
      <c r="AI8713" s="419"/>
      <c r="AJ8713" s="419"/>
      <c r="AL8713" s="419"/>
      <c r="AM8713" s="419"/>
      <c r="AN8713" s="403"/>
      <c r="AO8713" s="419"/>
      <c r="AP8713" s="419"/>
      <c r="AQ8713" s="419"/>
      <c r="AR8713" s="419"/>
      <c r="AS8713" s="419"/>
      <c r="AT8713" s="419"/>
      <c r="AU8713" s="419"/>
      <c r="AV8713" s="419"/>
      <c r="AX8713" s="419"/>
      <c r="AY8713" s="419"/>
      <c r="AZ8713" s="419"/>
      <c r="BB8713" s="419"/>
      <c r="BC8713" s="419"/>
      <c r="BD8713" s="419"/>
      <c r="BF8713" s="419"/>
      <c r="BG8713" s="419"/>
      <c r="BH8713" s="419"/>
      <c r="BJ8713" s="419"/>
      <c r="BK8713" s="419"/>
      <c r="BL8713" s="419"/>
      <c r="BN8713" s="419"/>
      <c r="BO8713" s="419"/>
      <c r="BP8713" s="419"/>
      <c r="BR8713" s="419"/>
      <c r="BS8713" s="419"/>
      <c r="BT8713" s="419"/>
      <c r="BV8713" s="419"/>
      <c r="BW8713" s="419"/>
      <c r="BX8713" s="397"/>
      <c r="BZ8713" s="449"/>
      <c r="CB8713" s="419"/>
      <c r="CC8713" s="419"/>
      <c r="CD8713" s="419"/>
      <c r="CF8713" s="419"/>
      <c r="CG8713" s="419"/>
      <c r="CH8713" s="419"/>
    </row>
    <row r="8714" spans="3:86" ht="21" thickBot="1">
      <c r="C8714" s="425"/>
      <c r="P8714" s="431"/>
      <c r="R8714" s="419"/>
      <c r="S8714" s="446"/>
      <c r="T8714" s="419"/>
      <c r="V8714" s="196"/>
      <c r="W8714" s="419"/>
      <c r="X8714" s="419"/>
      <c r="Z8714" s="419"/>
      <c r="AA8714" s="419"/>
      <c r="AB8714" s="419"/>
      <c r="AD8714" s="419"/>
      <c r="AE8714" s="419"/>
      <c r="AF8714" s="419"/>
      <c r="AH8714" s="419"/>
      <c r="AI8714" s="419"/>
      <c r="AJ8714" s="419"/>
      <c r="AL8714" s="419"/>
      <c r="AM8714" s="419"/>
      <c r="AN8714" s="403"/>
      <c r="AO8714" s="419"/>
      <c r="AP8714" s="419"/>
      <c r="AQ8714" s="419"/>
      <c r="AR8714" s="419"/>
      <c r="AS8714" s="419"/>
      <c r="AT8714" s="419"/>
      <c r="AU8714" s="419"/>
      <c r="AV8714" s="419"/>
      <c r="AX8714" s="419"/>
      <c r="AY8714" s="419"/>
      <c r="AZ8714" s="419"/>
      <c r="BB8714" s="419"/>
      <c r="BC8714" s="419"/>
      <c r="BD8714" s="419"/>
      <c r="BF8714" s="419"/>
      <c r="BG8714" s="419"/>
      <c r="BH8714" s="419"/>
      <c r="BJ8714" s="419"/>
      <c r="BK8714" s="419"/>
      <c r="BL8714" s="419"/>
      <c r="BN8714" s="419"/>
      <c r="BO8714" s="419"/>
      <c r="BP8714" s="419"/>
      <c r="BR8714" s="419"/>
      <c r="BS8714" s="419"/>
      <c r="BT8714" s="419"/>
      <c r="BV8714" s="419"/>
      <c r="BW8714" s="419"/>
      <c r="BX8714" s="397"/>
      <c r="BZ8714" s="449"/>
      <c r="CB8714" s="419"/>
      <c r="CC8714" s="419"/>
      <c r="CD8714" s="419"/>
      <c r="CF8714" s="419"/>
      <c r="CG8714" s="419"/>
      <c r="CH8714" s="419"/>
    </row>
    <row r="8715" spans="3:86" ht="21" thickBot="1">
      <c r="C8715" s="425"/>
      <c r="P8715" s="431"/>
      <c r="R8715" s="419"/>
      <c r="S8715" s="446"/>
      <c r="T8715" s="419"/>
      <c r="V8715" s="196"/>
      <c r="W8715" s="419"/>
      <c r="X8715" s="419"/>
      <c r="Z8715" s="419"/>
      <c r="AA8715" s="419"/>
      <c r="AB8715" s="419"/>
      <c r="AD8715" s="419"/>
      <c r="AE8715" s="419"/>
      <c r="AF8715" s="419"/>
      <c r="AH8715" s="419"/>
      <c r="AI8715" s="419"/>
      <c r="AJ8715" s="419"/>
      <c r="AL8715" s="419"/>
      <c r="AM8715" s="419"/>
      <c r="AN8715" s="403"/>
      <c r="AO8715" s="419"/>
      <c r="AP8715" s="419"/>
      <c r="AQ8715" s="419"/>
      <c r="AR8715" s="419"/>
      <c r="AS8715" s="419"/>
      <c r="AT8715" s="419"/>
      <c r="AU8715" s="419"/>
      <c r="AV8715" s="419"/>
      <c r="AX8715" s="419"/>
      <c r="AY8715" s="419"/>
      <c r="AZ8715" s="419"/>
      <c r="BB8715" s="419"/>
      <c r="BC8715" s="419"/>
      <c r="BD8715" s="419"/>
      <c r="BF8715" s="419"/>
      <c r="BG8715" s="419"/>
      <c r="BH8715" s="419"/>
      <c r="BJ8715" s="419"/>
      <c r="BK8715" s="419"/>
      <c r="BL8715" s="419"/>
      <c r="BN8715" s="419"/>
      <c r="BO8715" s="419"/>
      <c r="BP8715" s="419"/>
      <c r="BR8715" s="419"/>
      <c r="BS8715" s="419"/>
      <c r="BT8715" s="419"/>
      <c r="BV8715" s="419"/>
      <c r="BW8715" s="419"/>
      <c r="BX8715" s="397"/>
      <c r="BZ8715" s="449"/>
      <c r="CB8715" s="419"/>
      <c r="CC8715" s="419"/>
      <c r="CD8715" s="419"/>
      <c r="CF8715" s="419"/>
      <c r="CG8715" s="419"/>
      <c r="CH8715" s="419"/>
    </row>
    <row r="8716" spans="3:86" ht="21" thickBot="1">
      <c r="C8716" s="425"/>
      <c r="P8716" s="431"/>
      <c r="R8716" s="419"/>
      <c r="S8716" s="446"/>
      <c r="T8716" s="419"/>
      <c r="V8716" s="196"/>
      <c r="W8716" s="419"/>
      <c r="X8716" s="419"/>
      <c r="Z8716" s="419"/>
      <c r="AA8716" s="419"/>
      <c r="AB8716" s="419"/>
      <c r="AD8716" s="419"/>
      <c r="AE8716" s="419"/>
      <c r="AF8716" s="419"/>
      <c r="AH8716" s="419"/>
      <c r="AI8716" s="419"/>
      <c r="AJ8716" s="419"/>
      <c r="AL8716" s="419"/>
      <c r="AM8716" s="419"/>
      <c r="AN8716" s="403"/>
      <c r="AO8716" s="419"/>
      <c r="AP8716" s="419"/>
      <c r="AQ8716" s="419"/>
      <c r="AR8716" s="419"/>
      <c r="AS8716" s="419"/>
      <c r="AT8716" s="419"/>
      <c r="AU8716" s="419"/>
      <c r="AV8716" s="419"/>
      <c r="AX8716" s="419"/>
      <c r="AY8716" s="419"/>
      <c r="AZ8716" s="419"/>
      <c r="BB8716" s="419"/>
      <c r="BC8716" s="419"/>
      <c r="BD8716" s="419"/>
      <c r="BF8716" s="419"/>
      <c r="BG8716" s="419"/>
      <c r="BH8716" s="419"/>
      <c r="BJ8716" s="419"/>
      <c r="BK8716" s="419"/>
      <c r="BL8716" s="419"/>
      <c r="BN8716" s="419"/>
      <c r="BO8716" s="419"/>
      <c r="BP8716" s="419"/>
      <c r="BR8716" s="419"/>
      <c r="BS8716" s="419"/>
      <c r="BT8716" s="419"/>
      <c r="BV8716" s="419"/>
      <c r="BW8716" s="419"/>
      <c r="BX8716" s="397"/>
      <c r="BZ8716" s="449"/>
      <c r="CB8716" s="419"/>
      <c r="CC8716" s="419"/>
      <c r="CD8716" s="419"/>
      <c r="CF8716" s="419"/>
      <c r="CG8716" s="419"/>
      <c r="CH8716" s="419"/>
    </row>
    <row r="8717" spans="3:86" ht="21" thickBot="1">
      <c r="C8717" s="425"/>
      <c r="P8717" s="431"/>
      <c r="R8717" s="419"/>
      <c r="S8717" s="446"/>
      <c r="T8717" s="419"/>
      <c r="V8717" s="196"/>
      <c r="W8717" s="419"/>
      <c r="X8717" s="419"/>
      <c r="Z8717" s="419"/>
      <c r="AA8717" s="419"/>
      <c r="AB8717" s="419"/>
      <c r="AD8717" s="419"/>
      <c r="AE8717" s="419"/>
      <c r="AF8717" s="419"/>
      <c r="AH8717" s="419"/>
      <c r="AI8717" s="419"/>
      <c r="AJ8717" s="419"/>
      <c r="AL8717" s="419"/>
      <c r="AM8717" s="419"/>
      <c r="AN8717" s="403"/>
      <c r="AO8717" s="419"/>
      <c r="AP8717" s="419"/>
      <c r="AQ8717" s="419"/>
      <c r="AR8717" s="419"/>
      <c r="AS8717" s="419"/>
      <c r="AT8717" s="419"/>
      <c r="AU8717" s="419"/>
      <c r="AV8717" s="419"/>
      <c r="AX8717" s="419"/>
      <c r="AY8717" s="419"/>
      <c r="AZ8717" s="419"/>
      <c r="BB8717" s="419"/>
      <c r="BC8717" s="419"/>
      <c r="BD8717" s="419"/>
      <c r="BF8717" s="419"/>
      <c r="BG8717" s="419"/>
      <c r="BH8717" s="419"/>
      <c r="BJ8717" s="419"/>
      <c r="BK8717" s="419"/>
      <c r="BL8717" s="419"/>
      <c r="BN8717" s="419"/>
      <c r="BO8717" s="419"/>
      <c r="BP8717" s="419"/>
      <c r="BR8717" s="419"/>
      <c r="BS8717" s="419"/>
      <c r="BT8717" s="419"/>
      <c r="BV8717" s="419"/>
      <c r="BW8717" s="419"/>
      <c r="BX8717" s="397"/>
      <c r="BZ8717" s="449"/>
      <c r="CB8717" s="419"/>
      <c r="CC8717" s="419"/>
      <c r="CD8717" s="419"/>
      <c r="CF8717" s="419"/>
      <c r="CG8717" s="419"/>
      <c r="CH8717" s="419"/>
    </row>
    <row r="8718" spans="3:86" ht="21" thickBot="1">
      <c r="C8718" s="425"/>
      <c r="P8718" s="431"/>
      <c r="R8718" s="419"/>
      <c r="S8718" s="446"/>
      <c r="T8718" s="419"/>
      <c r="V8718" s="196"/>
      <c r="W8718" s="419"/>
      <c r="X8718" s="419"/>
      <c r="Z8718" s="419"/>
      <c r="AA8718" s="419"/>
      <c r="AB8718" s="419"/>
      <c r="AD8718" s="419"/>
      <c r="AE8718" s="419"/>
      <c r="AF8718" s="419"/>
      <c r="AH8718" s="419"/>
      <c r="AI8718" s="419"/>
      <c r="AJ8718" s="419"/>
      <c r="AL8718" s="419"/>
      <c r="AM8718" s="419"/>
      <c r="AN8718" s="403"/>
      <c r="AO8718" s="419"/>
      <c r="AP8718" s="419"/>
      <c r="AQ8718" s="419"/>
      <c r="AR8718" s="419"/>
      <c r="AS8718" s="419"/>
      <c r="AT8718" s="419"/>
      <c r="AU8718" s="419"/>
      <c r="AV8718" s="419"/>
      <c r="AX8718" s="419"/>
      <c r="AY8718" s="419"/>
      <c r="AZ8718" s="419"/>
      <c r="BB8718" s="419"/>
      <c r="BC8718" s="419"/>
      <c r="BD8718" s="419"/>
      <c r="BF8718" s="419"/>
      <c r="BG8718" s="419"/>
      <c r="BH8718" s="419"/>
      <c r="BJ8718" s="419"/>
      <c r="BK8718" s="419"/>
      <c r="BL8718" s="419"/>
      <c r="BN8718" s="419"/>
      <c r="BO8718" s="419"/>
      <c r="BP8718" s="419"/>
      <c r="BR8718" s="419"/>
      <c r="BS8718" s="419"/>
      <c r="BT8718" s="419"/>
      <c r="BV8718" s="419"/>
      <c r="BW8718" s="419"/>
      <c r="BX8718" s="397"/>
      <c r="BZ8718" s="449"/>
      <c r="CB8718" s="419"/>
      <c r="CC8718" s="419"/>
      <c r="CD8718" s="419"/>
      <c r="CF8718" s="419"/>
      <c r="CG8718" s="419"/>
      <c r="CH8718" s="419"/>
    </row>
    <row r="8719" spans="3:86" ht="21" thickBot="1">
      <c r="C8719" s="425"/>
      <c r="P8719" s="431"/>
      <c r="R8719" s="419"/>
      <c r="S8719" s="446"/>
      <c r="T8719" s="419"/>
      <c r="V8719" s="196"/>
      <c r="W8719" s="419"/>
      <c r="X8719" s="419"/>
      <c r="Z8719" s="419"/>
      <c r="AA8719" s="419"/>
      <c r="AB8719" s="419"/>
      <c r="AD8719" s="419"/>
      <c r="AE8719" s="419"/>
      <c r="AF8719" s="419"/>
      <c r="AH8719" s="419"/>
      <c r="AI8719" s="419"/>
      <c r="AJ8719" s="419"/>
      <c r="AL8719" s="419"/>
      <c r="AM8719" s="419"/>
      <c r="AN8719" s="403"/>
      <c r="AO8719" s="419"/>
      <c r="AP8719" s="419"/>
      <c r="AQ8719" s="419"/>
      <c r="AR8719" s="419"/>
      <c r="AS8719" s="419"/>
      <c r="AT8719" s="419"/>
      <c r="AU8719" s="419"/>
      <c r="AV8719" s="419"/>
      <c r="AX8719" s="419"/>
      <c r="AY8719" s="419"/>
      <c r="AZ8719" s="419"/>
      <c r="BB8719" s="419"/>
      <c r="BC8719" s="419"/>
      <c r="BD8719" s="419"/>
      <c r="BF8719" s="419"/>
      <c r="BG8719" s="419"/>
      <c r="BH8719" s="419"/>
      <c r="BJ8719" s="419"/>
      <c r="BK8719" s="419"/>
      <c r="BL8719" s="419"/>
      <c r="BN8719" s="419"/>
      <c r="BO8719" s="419"/>
      <c r="BP8719" s="419"/>
      <c r="BR8719" s="419"/>
      <c r="BS8719" s="419"/>
      <c r="BT8719" s="419"/>
      <c r="BV8719" s="419"/>
      <c r="BW8719" s="419"/>
      <c r="BX8719" s="397"/>
      <c r="BZ8719" s="449"/>
      <c r="CB8719" s="419"/>
      <c r="CC8719" s="419"/>
      <c r="CD8719" s="419"/>
      <c r="CF8719" s="419"/>
      <c r="CG8719" s="419"/>
      <c r="CH8719" s="419"/>
    </row>
    <row r="8720" spans="3:86" ht="21" thickBot="1">
      <c r="C8720" s="425"/>
      <c r="P8720" s="431"/>
      <c r="R8720" s="419"/>
      <c r="S8720" s="446"/>
      <c r="T8720" s="419"/>
      <c r="V8720" s="196"/>
      <c r="W8720" s="419"/>
      <c r="X8720" s="419"/>
      <c r="Z8720" s="419"/>
      <c r="AA8720" s="419"/>
      <c r="AB8720" s="419"/>
      <c r="AD8720" s="419"/>
      <c r="AE8720" s="419"/>
      <c r="AF8720" s="419"/>
      <c r="AH8720" s="419"/>
      <c r="AI8720" s="419"/>
      <c r="AJ8720" s="419"/>
      <c r="AL8720" s="419"/>
      <c r="AM8720" s="419"/>
      <c r="AN8720" s="403"/>
      <c r="AO8720" s="419"/>
      <c r="AP8720" s="419"/>
      <c r="AQ8720" s="419"/>
      <c r="AR8720" s="419"/>
      <c r="AS8720" s="419"/>
      <c r="AT8720" s="419"/>
      <c r="AU8720" s="419"/>
      <c r="AV8720" s="419"/>
      <c r="AX8720" s="419"/>
      <c r="AY8720" s="419"/>
      <c r="AZ8720" s="419"/>
      <c r="BB8720" s="419"/>
      <c r="BC8720" s="419"/>
      <c r="BD8720" s="419"/>
      <c r="BF8720" s="419"/>
      <c r="BG8720" s="419"/>
      <c r="BH8720" s="419"/>
      <c r="BJ8720" s="419"/>
      <c r="BK8720" s="419"/>
      <c r="BL8720" s="419"/>
      <c r="BN8720" s="419"/>
      <c r="BO8720" s="419"/>
      <c r="BP8720" s="419"/>
      <c r="BR8720" s="419"/>
      <c r="BS8720" s="419"/>
      <c r="BT8720" s="419"/>
      <c r="BV8720" s="419"/>
      <c r="BW8720" s="419"/>
      <c r="BX8720" s="397"/>
      <c r="BZ8720" s="449"/>
      <c r="CB8720" s="419"/>
      <c r="CC8720" s="419"/>
      <c r="CD8720" s="419"/>
      <c r="CF8720" s="419"/>
      <c r="CG8720" s="419"/>
      <c r="CH8720" s="419"/>
    </row>
    <row r="8721" spans="3:86" ht="21" thickBot="1">
      <c r="C8721" s="425"/>
      <c r="P8721" s="431"/>
      <c r="R8721" s="419"/>
      <c r="S8721" s="446"/>
      <c r="T8721" s="419"/>
      <c r="V8721" s="196"/>
      <c r="W8721" s="419"/>
      <c r="X8721" s="419"/>
      <c r="Z8721" s="419"/>
      <c r="AA8721" s="419"/>
      <c r="AB8721" s="419"/>
      <c r="AD8721" s="419"/>
      <c r="AE8721" s="419"/>
      <c r="AF8721" s="419"/>
      <c r="AH8721" s="419"/>
      <c r="AI8721" s="419"/>
      <c r="AJ8721" s="419"/>
      <c r="AL8721" s="419"/>
      <c r="AM8721" s="419"/>
      <c r="AN8721" s="403"/>
      <c r="AO8721" s="419"/>
      <c r="AP8721" s="419"/>
      <c r="AQ8721" s="419"/>
      <c r="AR8721" s="419"/>
      <c r="AS8721" s="419"/>
      <c r="AT8721" s="419"/>
      <c r="AU8721" s="419"/>
      <c r="AV8721" s="419"/>
      <c r="AX8721" s="419"/>
      <c r="AY8721" s="419"/>
      <c r="AZ8721" s="419"/>
      <c r="BB8721" s="419"/>
      <c r="BC8721" s="419"/>
      <c r="BD8721" s="419"/>
      <c r="BF8721" s="419"/>
      <c r="BG8721" s="419"/>
      <c r="BH8721" s="419"/>
      <c r="BJ8721" s="419"/>
      <c r="BK8721" s="419"/>
      <c r="BL8721" s="419"/>
      <c r="BN8721" s="419"/>
      <c r="BO8721" s="419"/>
      <c r="BP8721" s="419"/>
      <c r="BR8721" s="419"/>
      <c r="BS8721" s="419"/>
      <c r="BT8721" s="419"/>
      <c r="BV8721" s="419"/>
      <c r="BW8721" s="419"/>
      <c r="BX8721" s="397"/>
      <c r="BZ8721" s="449"/>
      <c r="CB8721" s="419"/>
      <c r="CC8721" s="419"/>
      <c r="CD8721" s="419"/>
      <c r="CF8721" s="419"/>
      <c r="CG8721" s="419"/>
      <c r="CH8721" s="419"/>
    </row>
    <row r="8722" spans="3:86" ht="21" thickBot="1">
      <c r="C8722" s="425"/>
      <c r="P8722" s="431"/>
      <c r="R8722" s="419"/>
      <c r="S8722" s="446"/>
      <c r="T8722" s="419"/>
      <c r="V8722" s="196"/>
      <c r="W8722" s="419"/>
      <c r="X8722" s="419"/>
      <c r="Z8722" s="419"/>
      <c r="AA8722" s="419"/>
      <c r="AB8722" s="419"/>
      <c r="AD8722" s="419"/>
      <c r="AE8722" s="419"/>
      <c r="AF8722" s="419"/>
      <c r="AH8722" s="419"/>
      <c r="AI8722" s="419"/>
      <c r="AJ8722" s="419"/>
      <c r="AL8722" s="419"/>
      <c r="AM8722" s="419"/>
      <c r="AN8722" s="403"/>
      <c r="AO8722" s="419"/>
      <c r="AP8722" s="419"/>
      <c r="AQ8722" s="419"/>
      <c r="AR8722" s="419"/>
      <c r="AS8722" s="419"/>
      <c r="AT8722" s="419"/>
      <c r="AU8722" s="419"/>
      <c r="AV8722" s="419"/>
      <c r="AX8722" s="419"/>
      <c r="AY8722" s="419"/>
      <c r="AZ8722" s="419"/>
      <c r="BB8722" s="419"/>
      <c r="BC8722" s="419"/>
      <c r="BD8722" s="419"/>
      <c r="BF8722" s="419"/>
      <c r="BG8722" s="419"/>
      <c r="BH8722" s="419"/>
      <c r="BJ8722" s="419"/>
      <c r="BK8722" s="419"/>
      <c r="BL8722" s="419"/>
      <c r="BN8722" s="419"/>
      <c r="BO8722" s="419"/>
      <c r="BP8722" s="419"/>
      <c r="BR8722" s="419"/>
      <c r="BS8722" s="419"/>
      <c r="BT8722" s="419"/>
      <c r="BV8722" s="419"/>
      <c r="BW8722" s="419"/>
      <c r="BX8722" s="397"/>
      <c r="BZ8722" s="449"/>
      <c r="CB8722" s="419"/>
      <c r="CC8722" s="419"/>
      <c r="CD8722" s="419"/>
      <c r="CF8722" s="419"/>
      <c r="CG8722" s="419"/>
      <c r="CH8722" s="419"/>
    </row>
    <row r="8723" spans="3:86" ht="21" thickBot="1">
      <c r="C8723" s="425"/>
      <c r="P8723" s="431"/>
      <c r="R8723" s="419"/>
      <c r="S8723" s="446"/>
      <c r="T8723" s="419"/>
      <c r="V8723" s="196"/>
      <c r="W8723" s="419"/>
      <c r="X8723" s="419"/>
      <c r="Z8723" s="419"/>
      <c r="AA8723" s="419"/>
      <c r="AB8723" s="419"/>
      <c r="AD8723" s="419"/>
      <c r="AE8723" s="419"/>
      <c r="AF8723" s="419"/>
      <c r="AH8723" s="419"/>
      <c r="AI8723" s="419"/>
      <c r="AJ8723" s="419"/>
      <c r="AL8723" s="419"/>
      <c r="AM8723" s="419"/>
      <c r="AN8723" s="403"/>
      <c r="AO8723" s="419"/>
      <c r="AP8723" s="419"/>
      <c r="AQ8723" s="419"/>
      <c r="AR8723" s="419"/>
      <c r="AS8723" s="419"/>
      <c r="AT8723" s="419"/>
      <c r="AU8723" s="419"/>
      <c r="AV8723" s="419"/>
      <c r="AX8723" s="419"/>
      <c r="AY8723" s="419"/>
      <c r="AZ8723" s="419"/>
      <c r="BB8723" s="419"/>
      <c r="BC8723" s="419"/>
      <c r="BD8723" s="419"/>
      <c r="BF8723" s="419"/>
      <c r="BG8723" s="419"/>
      <c r="BH8723" s="419"/>
      <c r="BJ8723" s="419"/>
      <c r="BK8723" s="419"/>
      <c r="BL8723" s="419"/>
      <c r="BN8723" s="419"/>
      <c r="BO8723" s="419"/>
      <c r="BP8723" s="419"/>
      <c r="BR8723" s="419"/>
      <c r="BS8723" s="419"/>
      <c r="BT8723" s="419"/>
      <c r="BV8723" s="419"/>
      <c r="BW8723" s="419"/>
      <c r="BX8723" s="397"/>
      <c r="BZ8723" s="449"/>
      <c r="CB8723" s="419"/>
      <c r="CC8723" s="419"/>
      <c r="CD8723" s="419"/>
      <c r="CF8723" s="419"/>
      <c r="CG8723" s="419"/>
      <c r="CH8723" s="419"/>
    </row>
    <row r="8724" spans="3:86" ht="21" thickBot="1">
      <c r="C8724" s="425"/>
      <c r="P8724" s="431"/>
      <c r="R8724" s="419"/>
      <c r="S8724" s="446"/>
      <c r="T8724" s="419"/>
      <c r="V8724" s="196"/>
      <c r="W8724" s="419"/>
      <c r="X8724" s="419"/>
      <c r="Z8724" s="419"/>
      <c r="AA8724" s="419"/>
      <c r="AB8724" s="419"/>
      <c r="AD8724" s="419"/>
      <c r="AE8724" s="419"/>
      <c r="AF8724" s="419"/>
      <c r="AH8724" s="419"/>
      <c r="AI8724" s="419"/>
      <c r="AJ8724" s="419"/>
      <c r="AL8724" s="419"/>
      <c r="AM8724" s="419"/>
      <c r="AN8724" s="403"/>
      <c r="AO8724" s="419"/>
      <c r="AP8724" s="419"/>
      <c r="AQ8724" s="419"/>
      <c r="AR8724" s="419"/>
      <c r="AS8724" s="419"/>
      <c r="AT8724" s="419"/>
      <c r="AU8724" s="419"/>
      <c r="AV8724" s="419"/>
      <c r="AX8724" s="419"/>
      <c r="AY8724" s="419"/>
      <c r="AZ8724" s="419"/>
      <c r="BB8724" s="419"/>
      <c r="BC8724" s="419"/>
      <c r="BD8724" s="419"/>
      <c r="BF8724" s="419"/>
      <c r="BG8724" s="419"/>
      <c r="BH8724" s="419"/>
      <c r="BJ8724" s="419"/>
      <c r="BK8724" s="419"/>
      <c r="BL8724" s="419"/>
      <c r="BN8724" s="419"/>
      <c r="BO8724" s="419"/>
      <c r="BP8724" s="419"/>
      <c r="BR8724" s="419"/>
      <c r="BS8724" s="419"/>
      <c r="BT8724" s="419"/>
      <c r="BV8724" s="419"/>
      <c r="BW8724" s="419"/>
      <c r="BX8724" s="397"/>
      <c r="BZ8724" s="449"/>
      <c r="CB8724" s="419"/>
      <c r="CC8724" s="419"/>
      <c r="CD8724" s="419"/>
      <c r="CF8724" s="419"/>
      <c r="CG8724" s="419"/>
      <c r="CH8724" s="419"/>
    </row>
    <row r="8725" spans="3:86" ht="21" thickBot="1">
      <c r="C8725" s="425"/>
      <c r="P8725" s="431"/>
      <c r="R8725" s="419"/>
      <c r="S8725" s="446"/>
      <c r="T8725" s="419"/>
      <c r="V8725" s="196"/>
      <c r="W8725" s="419"/>
      <c r="X8725" s="419"/>
      <c r="Z8725" s="419"/>
      <c r="AA8725" s="419"/>
      <c r="AB8725" s="419"/>
      <c r="AD8725" s="419"/>
      <c r="AE8725" s="419"/>
      <c r="AF8725" s="419"/>
      <c r="AH8725" s="419"/>
      <c r="AI8725" s="419"/>
      <c r="AJ8725" s="419"/>
      <c r="AL8725" s="419"/>
      <c r="AM8725" s="419"/>
      <c r="AN8725" s="403"/>
      <c r="AO8725" s="419"/>
      <c r="AP8725" s="419"/>
      <c r="AQ8725" s="419"/>
      <c r="AR8725" s="419"/>
      <c r="AS8725" s="419"/>
      <c r="AT8725" s="419"/>
      <c r="AU8725" s="419"/>
      <c r="AV8725" s="419"/>
      <c r="AX8725" s="419"/>
      <c r="AY8725" s="419"/>
      <c r="AZ8725" s="419"/>
      <c r="BB8725" s="419"/>
      <c r="BC8725" s="419"/>
      <c r="BD8725" s="419"/>
      <c r="BF8725" s="419"/>
      <c r="BG8725" s="419"/>
      <c r="BH8725" s="419"/>
      <c r="BJ8725" s="419"/>
      <c r="BK8725" s="419"/>
      <c r="BL8725" s="419"/>
      <c r="BN8725" s="419"/>
      <c r="BO8725" s="419"/>
      <c r="BP8725" s="419"/>
      <c r="BR8725" s="419"/>
      <c r="BS8725" s="419"/>
      <c r="BT8725" s="419"/>
      <c r="BV8725" s="419"/>
      <c r="BW8725" s="419"/>
      <c r="BX8725" s="397"/>
      <c r="BZ8725" s="449"/>
      <c r="CB8725" s="419"/>
      <c r="CC8725" s="419"/>
      <c r="CD8725" s="419"/>
      <c r="CF8725" s="419"/>
      <c r="CG8725" s="419"/>
      <c r="CH8725" s="419"/>
    </row>
    <row r="8726" spans="3:86" ht="21" thickBot="1">
      <c r="C8726" s="425"/>
      <c r="P8726" s="431"/>
      <c r="R8726" s="419"/>
      <c r="S8726" s="446"/>
      <c r="T8726" s="419"/>
      <c r="V8726" s="196"/>
      <c r="W8726" s="419"/>
      <c r="X8726" s="419"/>
      <c r="Z8726" s="419"/>
      <c r="AA8726" s="419"/>
      <c r="AB8726" s="419"/>
      <c r="AD8726" s="419"/>
      <c r="AE8726" s="419"/>
      <c r="AF8726" s="419"/>
      <c r="AH8726" s="419"/>
      <c r="AI8726" s="419"/>
      <c r="AJ8726" s="419"/>
      <c r="AL8726" s="419"/>
      <c r="AM8726" s="419"/>
      <c r="AN8726" s="403"/>
      <c r="AO8726" s="419"/>
      <c r="AP8726" s="419"/>
      <c r="AQ8726" s="419"/>
      <c r="AR8726" s="419"/>
      <c r="AS8726" s="419"/>
      <c r="AT8726" s="419"/>
      <c r="AU8726" s="419"/>
      <c r="AV8726" s="419"/>
      <c r="AX8726" s="419"/>
      <c r="AY8726" s="419"/>
      <c r="AZ8726" s="419"/>
      <c r="BB8726" s="419"/>
      <c r="BC8726" s="419"/>
      <c r="BD8726" s="419"/>
      <c r="BF8726" s="419"/>
      <c r="BG8726" s="419"/>
      <c r="BH8726" s="419"/>
      <c r="BJ8726" s="419"/>
      <c r="BK8726" s="419"/>
      <c r="BL8726" s="419"/>
      <c r="BN8726" s="419"/>
      <c r="BO8726" s="419"/>
      <c r="BP8726" s="419"/>
      <c r="BR8726" s="419"/>
      <c r="BS8726" s="419"/>
      <c r="BT8726" s="419"/>
      <c r="BV8726" s="419"/>
      <c r="BW8726" s="419"/>
      <c r="BX8726" s="397"/>
      <c r="BZ8726" s="449"/>
      <c r="CB8726" s="419"/>
      <c r="CC8726" s="419"/>
      <c r="CD8726" s="419"/>
      <c r="CF8726" s="419"/>
      <c r="CG8726" s="419"/>
      <c r="CH8726" s="419"/>
    </row>
    <row r="8727" spans="3:86" ht="21" thickBot="1">
      <c r="C8727" s="425"/>
      <c r="P8727" s="431"/>
      <c r="R8727" s="419"/>
      <c r="S8727" s="446"/>
      <c r="T8727" s="419"/>
      <c r="V8727" s="196"/>
      <c r="W8727" s="419"/>
      <c r="X8727" s="419"/>
      <c r="Z8727" s="419"/>
      <c r="AA8727" s="419"/>
      <c r="AB8727" s="419"/>
      <c r="AD8727" s="419"/>
      <c r="AE8727" s="419"/>
      <c r="AF8727" s="419"/>
      <c r="AH8727" s="419"/>
      <c r="AI8727" s="419"/>
      <c r="AJ8727" s="419"/>
      <c r="AL8727" s="419"/>
      <c r="AM8727" s="419"/>
      <c r="AN8727" s="403"/>
      <c r="AO8727" s="419"/>
      <c r="AP8727" s="419"/>
      <c r="AQ8727" s="419"/>
      <c r="AR8727" s="419"/>
      <c r="AS8727" s="419"/>
      <c r="AT8727" s="419"/>
      <c r="AU8727" s="419"/>
      <c r="AV8727" s="419"/>
      <c r="AX8727" s="419"/>
      <c r="AY8727" s="419"/>
      <c r="AZ8727" s="419"/>
      <c r="BB8727" s="419"/>
      <c r="BC8727" s="419"/>
      <c r="BD8727" s="419"/>
      <c r="BF8727" s="419"/>
      <c r="BG8727" s="419"/>
      <c r="BH8727" s="419"/>
      <c r="BJ8727" s="419"/>
      <c r="BK8727" s="419"/>
      <c r="BL8727" s="419"/>
      <c r="BN8727" s="419"/>
      <c r="BO8727" s="419"/>
      <c r="BP8727" s="419"/>
      <c r="BR8727" s="419"/>
      <c r="BS8727" s="419"/>
      <c r="BT8727" s="419"/>
      <c r="BV8727" s="419"/>
      <c r="BW8727" s="419"/>
      <c r="BX8727" s="397"/>
      <c r="BZ8727" s="449"/>
      <c r="CB8727" s="419"/>
      <c r="CC8727" s="419"/>
      <c r="CD8727" s="419"/>
      <c r="CF8727" s="419"/>
      <c r="CG8727" s="419"/>
      <c r="CH8727" s="419"/>
    </row>
    <row r="8728" spans="3:86" ht="21" thickBot="1">
      <c r="C8728" s="425"/>
      <c r="P8728" s="431"/>
      <c r="R8728" s="419"/>
      <c r="S8728" s="446"/>
      <c r="T8728" s="419"/>
      <c r="V8728" s="196"/>
      <c r="W8728" s="419"/>
      <c r="X8728" s="419"/>
      <c r="Z8728" s="419"/>
      <c r="AA8728" s="419"/>
      <c r="AB8728" s="419"/>
      <c r="AD8728" s="419"/>
      <c r="AE8728" s="419"/>
      <c r="AF8728" s="419"/>
      <c r="AH8728" s="419"/>
      <c r="AI8728" s="419"/>
      <c r="AJ8728" s="419"/>
      <c r="AL8728" s="419"/>
      <c r="AM8728" s="419"/>
      <c r="AN8728" s="403"/>
      <c r="AO8728" s="419"/>
      <c r="AP8728" s="419"/>
      <c r="AQ8728" s="419"/>
      <c r="AR8728" s="419"/>
      <c r="AS8728" s="419"/>
      <c r="AT8728" s="419"/>
      <c r="AU8728" s="419"/>
      <c r="AV8728" s="419"/>
      <c r="AX8728" s="419"/>
      <c r="AY8728" s="419"/>
      <c r="AZ8728" s="419"/>
      <c r="BB8728" s="419"/>
      <c r="BC8728" s="419"/>
      <c r="BD8728" s="419"/>
      <c r="BF8728" s="419"/>
      <c r="BG8728" s="419"/>
      <c r="BH8728" s="419"/>
      <c r="BJ8728" s="419"/>
      <c r="BK8728" s="419"/>
      <c r="BL8728" s="419"/>
      <c r="BN8728" s="419"/>
      <c r="BO8728" s="419"/>
      <c r="BP8728" s="419"/>
      <c r="BR8728" s="419"/>
      <c r="BS8728" s="419"/>
      <c r="BT8728" s="419"/>
      <c r="BV8728" s="419"/>
      <c r="BW8728" s="419"/>
      <c r="BX8728" s="397"/>
      <c r="BZ8728" s="449"/>
      <c r="CB8728" s="419"/>
      <c r="CC8728" s="419"/>
      <c r="CD8728" s="419"/>
      <c r="CF8728" s="419"/>
      <c r="CG8728" s="419"/>
      <c r="CH8728" s="419"/>
    </row>
    <row r="8729" spans="3:86" ht="21" thickBot="1">
      <c r="C8729" s="425"/>
      <c r="P8729" s="431"/>
      <c r="R8729" s="419"/>
      <c r="S8729" s="446"/>
      <c r="T8729" s="419"/>
      <c r="V8729" s="196"/>
      <c r="W8729" s="419"/>
      <c r="X8729" s="419"/>
      <c r="Z8729" s="419"/>
      <c r="AA8729" s="419"/>
      <c r="AB8729" s="419"/>
      <c r="AD8729" s="419"/>
      <c r="AE8729" s="419"/>
      <c r="AF8729" s="419"/>
      <c r="AH8729" s="419"/>
      <c r="AI8729" s="419"/>
      <c r="AJ8729" s="419"/>
      <c r="AL8729" s="419"/>
      <c r="AM8729" s="419"/>
      <c r="AN8729" s="403"/>
      <c r="AO8729" s="419"/>
      <c r="AP8729" s="419"/>
      <c r="AQ8729" s="419"/>
      <c r="AR8729" s="419"/>
      <c r="AS8729" s="419"/>
      <c r="AT8729" s="419"/>
      <c r="AU8729" s="419"/>
      <c r="AV8729" s="419"/>
      <c r="AX8729" s="419"/>
      <c r="AY8729" s="419"/>
      <c r="AZ8729" s="419"/>
      <c r="BB8729" s="419"/>
      <c r="BC8729" s="419"/>
      <c r="BD8729" s="419"/>
      <c r="BF8729" s="419"/>
      <c r="BG8729" s="419"/>
      <c r="BH8729" s="419"/>
      <c r="BJ8729" s="419"/>
      <c r="BK8729" s="419"/>
      <c r="BL8729" s="419"/>
      <c r="BN8729" s="419"/>
      <c r="BO8729" s="419"/>
      <c r="BP8729" s="419"/>
      <c r="BR8729" s="419"/>
      <c r="BS8729" s="419"/>
      <c r="BT8729" s="419"/>
      <c r="BV8729" s="419"/>
      <c r="BW8729" s="419"/>
      <c r="BX8729" s="397"/>
      <c r="BZ8729" s="449"/>
      <c r="CB8729" s="419"/>
      <c r="CC8729" s="419"/>
      <c r="CD8729" s="419"/>
      <c r="CF8729" s="419"/>
      <c r="CG8729" s="419"/>
      <c r="CH8729" s="419"/>
    </row>
    <row r="8730" spans="3:86" ht="21" thickBot="1">
      <c r="C8730" s="425"/>
      <c r="P8730" s="431"/>
      <c r="R8730" s="419"/>
      <c r="S8730" s="446"/>
      <c r="T8730" s="419"/>
      <c r="V8730" s="196"/>
      <c r="W8730" s="419"/>
      <c r="X8730" s="419"/>
      <c r="Z8730" s="419"/>
      <c r="AA8730" s="419"/>
      <c r="AB8730" s="419"/>
      <c r="AD8730" s="419"/>
      <c r="AE8730" s="419"/>
      <c r="AF8730" s="419"/>
      <c r="AH8730" s="419"/>
      <c r="AI8730" s="419"/>
      <c r="AJ8730" s="419"/>
      <c r="AL8730" s="419"/>
      <c r="AM8730" s="419"/>
      <c r="AN8730" s="403"/>
      <c r="AO8730" s="419"/>
      <c r="AP8730" s="419"/>
      <c r="AQ8730" s="419"/>
      <c r="AR8730" s="419"/>
      <c r="AS8730" s="419"/>
      <c r="AT8730" s="419"/>
      <c r="AU8730" s="419"/>
      <c r="AV8730" s="419"/>
      <c r="AX8730" s="419"/>
      <c r="AY8730" s="419"/>
      <c r="AZ8730" s="419"/>
      <c r="BB8730" s="419"/>
      <c r="BC8730" s="419"/>
      <c r="BD8730" s="419"/>
      <c r="BF8730" s="419"/>
      <c r="BG8730" s="419"/>
      <c r="BH8730" s="419"/>
      <c r="BJ8730" s="419"/>
      <c r="BK8730" s="419"/>
      <c r="BL8730" s="419"/>
      <c r="BN8730" s="419"/>
      <c r="BO8730" s="419"/>
      <c r="BP8730" s="419"/>
      <c r="BR8730" s="419"/>
      <c r="BS8730" s="419"/>
      <c r="BT8730" s="419"/>
      <c r="BV8730" s="419"/>
      <c r="BW8730" s="419"/>
      <c r="BX8730" s="397"/>
      <c r="BZ8730" s="449"/>
      <c r="CB8730" s="419"/>
      <c r="CC8730" s="419"/>
      <c r="CD8730" s="419"/>
      <c r="CF8730" s="419"/>
      <c r="CG8730" s="419"/>
      <c r="CH8730" s="419"/>
    </row>
    <row r="8731" spans="3:86" ht="21" thickBot="1">
      <c r="C8731" s="425"/>
      <c r="P8731" s="431"/>
      <c r="R8731" s="419"/>
      <c r="S8731" s="446"/>
      <c r="T8731" s="419"/>
      <c r="V8731" s="196"/>
      <c r="W8731" s="419"/>
      <c r="X8731" s="419"/>
      <c r="Z8731" s="419"/>
      <c r="AA8731" s="419"/>
      <c r="AB8731" s="419"/>
      <c r="AD8731" s="419"/>
      <c r="AE8731" s="419"/>
      <c r="AF8731" s="419"/>
      <c r="AH8731" s="419"/>
      <c r="AI8731" s="419"/>
      <c r="AJ8731" s="419"/>
      <c r="AL8731" s="419"/>
      <c r="AM8731" s="419"/>
      <c r="AN8731" s="403"/>
      <c r="AO8731" s="419"/>
      <c r="AP8731" s="419"/>
      <c r="AQ8731" s="419"/>
      <c r="AR8731" s="419"/>
      <c r="AS8731" s="419"/>
      <c r="AT8731" s="419"/>
      <c r="AU8731" s="419"/>
      <c r="AV8731" s="419"/>
      <c r="AX8731" s="419"/>
      <c r="AY8731" s="419"/>
      <c r="AZ8731" s="419"/>
      <c r="BB8731" s="419"/>
      <c r="BC8731" s="419"/>
      <c r="BD8731" s="419"/>
      <c r="BF8731" s="419"/>
      <c r="BG8731" s="419"/>
      <c r="BH8731" s="419"/>
      <c r="BJ8731" s="419"/>
      <c r="BK8731" s="419"/>
      <c r="BL8731" s="419"/>
      <c r="BN8731" s="419"/>
      <c r="BO8731" s="419"/>
      <c r="BP8731" s="419"/>
      <c r="BR8731" s="419"/>
      <c r="BS8731" s="419"/>
      <c r="BT8731" s="419"/>
      <c r="BV8731" s="419"/>
      <c r="BW8731" s="419"/>
      <c r="BX8731" s="397"/>
      <c r="BZ8731" s="449"/>
      <c r="CB8731" s="419"/>
      <c r="CC8731" s="419"/>
      <c r="CD8731" s="419"/>
      <c r="CF8731" s="419"/>
      <c r="CG8731" s="419"/>
      <c r="CH8731" s="419"/>
    </row>
    <row r="8732" spans="3:86" ht="21" thickBot="1">
      <c r="C8732" s="425"/>
      <c r="P8732" s="431"/>
      <c r="R8732" s="419"/>
      <c r="S8732" s="446"/>
      <c r="T8732" s="419"/>
      <c r="V8732" s="196"/>
      <c r="W8732" s="419"/>
      <c r="X8732" s="419"/>
      <c r="Z8732" s="419"/>
      <c r="AA8732" s="419"/>
      <c r="AB8732" s="419"/>
      <c r="AD8732" s="419"/>
      <c r="AE8732" s="419"/>
      <c r="AF8732" s="419"/>
      <c r="AH8732" s="419"/>
      <c r="AI8732" s="419"/>
      <c r="AJ8732" s="419"/>
      <c r="AL8732" s="419"/>
      <c r="AM8732" s="419"/>
      <c r="AN8732" s="403"/>
      <c r="AO8732" s="419"/>
      <c r="AP8732" s="419"/>
      <c r="AQ8732" s="419"/>
      <c r="AR8732" s="419"/>
      <c r="AS8732" s="419"/>
      <c r="AT8732" s="419"/>
      <c r="AU8732" s="419"/>
      <c r="AV8732" s="419"/>
      <c r="AX8732" s="419"/>
      <c r="AY8732" s="419"/>
      <c r="AZ8732" s="419"/>
      <c r="BB8732" s="419"/>
      <c r="BC8732" s="419"/>
      <c r="BD8732" s="419"/>
      <c r="BF8732" s="419"/>
      <c r="BG8732" s="419"/>
      <c r="BH8732" s="419"/>
      <c r="BJ8732" s="419"/>
      <c r="BK8732" s="419"/>
      <c r="BL8732" s="419"/>
      <c r="BN8732" s="419"/>
      <c r="BO8732" s="419"/>
      <c r="BP8732" s="419"/>
      <c r="BR8732" s="419"/>
      <c r="BS8732" s="419"/>
      <c r="BT8732" s="419"/>
      <c r="BV8732" s="419"/>
      <c r="BW8732" s="419"/>
      <c r="BX8732" s="397"/>
      <c r="BZ8732" s="449"/>
      <c r="CB8732" s="419"/>
      <c r="CC8732" s="419"/>
      <c r="CD8732" s="419"/>
      <c r="CF8732" s="419"/>
      <c r="CG8732" s="419"/>
      <c r="CH8732" s="419"/>
    </row>
    <row r="8733" spans="3:86" ht="21" thickBot="1">
      <c r="C8733" s="425"/>
      <c r="P8733" s="431"/>
      <c r="R8733" s="419"/>
      <c r="S8733" s="446"/>
      <c r="T8733" s="419"/>
      <c r="V8733" s="196"/>
      <c r="W8733" s="419"/>
      <c r="X8733" s="419"/>
      <c r="Z8733" s="419"/>
      <c r="AA8733" s="419"/>
      <c r="AB8733" s="419"/>
      <c r="AD8733" s="419"/>
      <c r="AE8733" s="419"/>
      <c r="AF8733" s="419"/>
      <c r="AH8733" s="419"/>
      <c r="AI8733" s="419"/>
      <c r="AJ8733" s="419"/>
      <c r="AL8733" s="419"/>
      <c r="AM8733" s="419"/>
      <c r="AN8733" s="403"/>
      <c r="AO8733" s="419"/>
      <c r="AP8733" s="419"/>
      <c r="AQ8733" s="419"/>
      <c r="AR8733" s="419"/>
      <c r="AS8733" s="419"/>
      <c r="AT8733" s="419"/>
      <c r="AU8733" s="419"/>
      <c r="AV8733" s="419"/>
      <c r="AX8733" s="419"/>
      <c r="AY8733" s="419"/>
      <c r="AZ8733" s="419"/>
      <c r="BB8733" s="419"/>
      <c r="BC8733" s="419"/>
      <c r="BD8733" s="419"/>
      <c r="BF8733" s="419"/>
      <c r="BG8733" s="419"/>
      <c r="BH8733" s="419"/>
      <c r="BJ8733" s="419"/>
      <c r="BK8733" s="419"/>
      <c r="BL8733" s="419"/>
      <c r="BN8733" s="419"/>
      <c r="BO8733" s="419"/>
      <c r="BP8733" s="419"/>
      <c r="BR8733" s="419"/>
      <c r="BS8733" s="419"/>
      <c r="BT8733" s="419"/>
      <c r="BV8733" s="419"/>
      <c r="BW8733" s="419"/>
      <c r="BX8733" s="397"/>
      <c r="BZ8733" s="449"/>
      <c r="CB8733" s="419"/>
      <c r="CC8733" s="419"/>
      <c r="CD8733" s="419"/>
      <c r="CF8733" s="419"/>
      <c r="CG8733" s="419"/>
      <c r="CH8733" s="419"/>
    </row>
    <row r="8734" spans="3:86" ht="21" thickBot="1">
      <c r="C8734" s="425"/>
      <c r="P8734" s="431"/>
      <c r="R8734" s="419"/>
      <c r="S8734" s="446"/>
      <c r="T8734" s="419"/>
      <c r="V8734" s="196"/>
      <c r="W8734" s="419"/>
      <c r="X8734" s="419"/>
      <c r="Z8734" s="419"/>
      <c r="AA8734" s="419"/>
      <c r="AB8734" s="419"/>
      <c r="AD8734" s="419"/>
      <c r="AE8734" s="419"/>
      <c r="AF8734" s="419"/>
      <c r="AH8734" s="419"/>
      <c r="AI8734" s="419"/>
      <c r="AJ8734" s="419"/>
      <c r="AL8734" s="419"/>
      <c r="AM8734" s="419"/>
      <c r="AN8734" s="403"/>
      <c r="AO8734" s="419"/>
      <c r="AP8734" s="419"/>
      <c r="AQ8734" s="419"/>
      <c r="AR8734" s="419"/>
      <c r="AS8734" s="419"/>
      <c r="AT8734" s="419"/>
      <c r="AU8734" s="419"/>
      <c r="AV8734" s="419"/>
      <c r="AX8734" s="419"/>
      <c r="AY8734" s="419"/>
      <c r="AZ8734" s="419"/>
      <c r="BB8734" s="419"/>
      <c r="BC8734" s="419"/>
      <c r="BD8734" s="419"/>
      <c r="BF8734" s="419"/>
      <c r="BG8734" s="419"/>
      <c r="BH8734" s="419"/>
      <c r="BJ8734" s="419"/>
      <c r="BK8734" s="419"/>
      <c r="BL8734" s="419"/>
      <c r="BN8734" s="419"/>
      <c r="BO8734" s="419"/>
      <c r="BP8734" s="419"/>
      <c r="BR8734" s="419"/>
      <c r="BS8734" s="419"/>
      <c r="BT8734" s="419"/>
      <c r="BV8734" s="419"/>
      <c r="BW8734" s="419"/>
      <c r="BX8734" s="397"/>
      <c r="BZ8734" s="449"/>
      <c r="CB8734" s="419"/>
      <c r="CC8734" s="419"/>
      <c r="CD8734" s="419"/>
      <c r="CF8734" s="419"/>
      <c r="CG8734" s="419"/>
      <c r="CH8734" s="419"/>
    </row>
    <row r="8735" spans="3:86" ht="21" thickBot="1">
      <c r="C8735" s="425"/>
      <c r="P8735" s="431"/>
      <c r="R8735" s="419"/>
      <c r="S8735" s="446"/>
      <c r="T8735" s="419"/>
      <c r="V8735" s="196"/>
      <c r="W8735" s="419"/>
      <c r="X8735" s="419"/>
      <c r="Z8735" s="419"/>
      <c r="AA8735" s="419"/>
      <c r="AB8735" s="419"/>
      <c r="AD8735" s="419"/>
      <c r="AE8735" s="419"/>
      <c r="AF8735" s="419"/>
      <c r="AH8735" s="419"/>
      <c r="AI8735" s="419"/>
      <c r="AJ8735" s="419"/>
      <c r="AL8735" s="419"/>
      <c r="AM8735" s="419"/>
      <c r="AN8735" s="403"/>
      <c r="AO8735" s="419"/>
      <c r="AP8735" s="419"/>
      <c r="AQ8735" s="419"/>
      <c r="AR8735" s="419"/>
      <c r="AS8735" s="419"/>
      <c r="AT8735" s="419"/>
      <c r="AU8735" s="419"/>
      <c r="AV8735" s="419"/>
      <c r="AX8735" s="419"/>
      <c r="AY8735" s="419"/>
      <c r="AZ8735" s="419"/>
      <c r="BB8735" s="419"/>
      <c r="BC8735" s="419"/>
      <c r="BD8735" s="419"/>
      <c r="BF8735" s="419"/>
      <c r="BG8735" s="419"/>
      <c r="BH8735" s="419"/>
      <c r="BJ8735" s="419"/>
      <c r="BK8735" s="419"/>
      <c r="BL8735" s="419"/>
      <c r="BN8735" s="419"/>
      <c r="BO8735" s="419"/>
      <c r="BP8735" s="419"/>
      <c r="BR8735" s="419"/>
      <c r="BS8735" s="419"/>
      <c r="BT8735" s="419"/>
      <c r="BV8735" s="419"/>
      <c r="BW8735" s="419"/>
      <c r="BX8735" s="397"/>
      <c r="BZ8735" s="449"/>
      <c r="CB8735" s="419"/>
      <c r="CC8735" s="419"/>
      <c r="CD8735" s="419"/>
      <c r="CF8735" s="419"/>
      <c r="CG8735" s="419"/>
      <c r="CH8735" s="419"/>
    </row>
    <row r="8736" spans="3:86" ht="21" thickBot="1">
      <c r="C8736" s="425"/>
      <c r="P8736" s="431"/>
      <c r="R8736" s="419"/>
      <c r="S8736" s="446"/>
      <c r="T8736" s="419"/>
      <c r="V8736" s="196"/>
      <c r="W8736" s="419"/>
      <c r="X8736" s="419"/>
      <c r="Z8736" s="419"/>
      <c r="AA8736" s="419"/>
      <c r="AB8736" s="419"/>
      <c r="AD8736" s="419"/>
      <c r="AE8736" s="419"/>
      <c r="AF8736" s="419"/>
      <c r="AH8736" s="419"/>
      <c r="AI8736" s="419"/>
      <c r="AJ8736" s="419"/>
      <c r="AL8736" s="419"/>
      <c r="AM8736" s="419"/>
      <c r="AN8736" s="403"/>
      <c r="AO8736" s="419"/>
      <c r="AP8736" s="419"/>
      <c r="AQ8736" s="419"/>
      <c r="AR8736" s="419"/>
      <c r="AS8736" s="419"/>
      <c r="AT8736" s="419"/>
      <c r="AU8736" s="419"/>
      <c r="AV8736" s="419"/>
      <c r="AX8736" s="419"/>
      <c r="AY8736" s="419"/>
      <c r="AZ8736" s="419"/>
      <c r="BB8736" s="419"/>
      <c r="BC8736" s="419"/>
      <c r="BD8736" s="419"/>
      <c r="BF8736" s="419"/>
      <c r="BG8736" s="419"/>
      <c r="BH8736" s="419"/>
      <c r="BJ8736" s="419"/>
      <c r="BK8736" s="419"/>
      <c r="BL8736" s="419"/>
      <c r="BN8736" s="419"/>
      <c r="BO8736" s="419"/>
      <c r="BP8736" s="419"/>
      <c r="BR8736" s="419"/>
      <c r="BS8736" s="419"/>
      <c r="BT8736" s="419"/>
      <c r="BV8736" s="419"/>
      <c r="BW8736" s="419"/>
      <c r="BX8736" s="397"/>
      <c r="BZ8736" s="449"/>
      <c r="CB8736" s="419"/>
      <c r="CC8736" s="419"/>
      <c r="CD8736" s="419"/>
      <c r="CF8736" s="419"/>
      <c r="CG8736" s="419"/>
      <c r="CH8736" s="419"/>
    </row>
    <row r="8737" spans="3:86" ht="21" thickBot="1">
      <c r="C8737" s="425"/>
      <c r="P8737" s="431"/>
      <c r="R8737" s="419"/>
      <c r="S8737" s="446"/>
      <c r="T8737" s="419"/>
      <c r="V8737" s="196"/>
      <c r="W8737" s="419"/>
      <c r="X8737" s="419"/>
      <c r="Z8737" s="419"/>
      <c r="AA8737" s="419"/>
      <c r="AB8737" s="419"/>
      <c r="AD8737" s="419"/>
      <c r="AE8737" s="419"/>
      <c r="AF8737" s="419"/>
      <c r="AH8737" s="419"/>
      <c r="AI8737" s="419"/>
      <c r="AJ8737" s="419"/>
      <c r="AL8737" s="419"/>
      <c r="AM8737" s="419"/>
      <c r="AN8737" s="403"/>
      <c r="AO8737" s="419"/>
      <c r="AP8737" s="419"/>
      <c r="AQ8737" s="419"/>
      <c r="AR8737" s="419"/>
      <c r="AS8737" s="419"/>
      <c r="AT8737" s="419"/>
      <c r="AU8737" s="419"/>
      <c r="AV8737" s="419"/>
      <c r="AX8737" s="419"/>
      <c r="AY8737" s="419"/>
      <c r="AZ8737" s="419"/>
      <c r="BB8737" s="419"/>
      <c r="BC8737" s="419"/>
      <c r="BD8737" s="419"/>
      <c r="BF8737" s="419"/>
      <c r="BG8737" s="419"/>
      <c r="BH8737" s="419"/>
      <c r="BJ8737" s="419"/>
      <c r="BK8737" s="419"/>
      <c r="BL8737" s="419"/>
      <c r="BN8737" s="419"/>
      <c r="BO8737" s="419"/>
      <c r="BP8737" s="419"/>
      <c r="BR8737" s="419"/>
      <c r="BS8737" s="419"/>
      <c r="BT8737" s="419"/>
      <c r="BV8737" s="419"/>
      <c r="BW8737" s="419"/>
      <c r="BX8737" s="397"/>
      <c r="BZ8737" s="449"/>
      <c r="CB8737" s="419"/>
      <c r="CC8737" s="419"/>
      <c r="CD8737" s="419"/>
      <c r="CF8737" s="419"/>
      <c r="CG8737" s="419"/>
      <c r="CH8737" s="419"/>
    </row>
    <row r="8738" spans="3:86" ht="21" thickBot="1">
      <c r="C8738" s="425"/>
      <c r="P8738" s="431"/>
      <c r="R8738" s="419"/>
      <c r="S8738" s="446"/>
      <c r="T8738" s="419"/>
      <c r="V8738" s="196"/>
      <c r="W8738" s="419"/>
      <c r="X8738" s="419"/>
      <c r="Z8738" s="419"/>
      <c r="AA8738" s="419"/>
      <c r="AB8738" s="419"/>
      <c r="AD8738" s="419"/>
      <c r="AE8738" s="419"/>
      <c r="AF8738" s="419"/>
      <c r="AH8738" s="419"/>
      <c r="AI8738" s="419"/>
      <c r="AJ8738" s="419"/>
      <c r="AL8738" s="419"/>
      <c r="AM8738" s="419"/>
      <c r="AN8738" s="403"/>
      <c r="AO8738" s="419"/>
      <c r="AP8738" s="419"/>
      <c r="AQ8738" s="419"/>
      <c r="AR8738" s="419"/>
      <c r="AS8738" s="419"/>
      <c r="AT8738" s="419"/>
      <c r="AU8738" s="419"/>
      <c r="AV8738" s="419"/>
      <c r="AX8738" s="419"/>
      <c r="AY8738" s="419"/>
      <c r="AZ8738" s="419"/>
      <c r="BB8738" s="419"/>
      <c r="BC8738" s="419"/>
      <c r="BD8738" s="419"/>
      <c r="BF8738" s="419"/>
      <c r="BG8738" s="419"/>
      <c r="BH8738" s="419"/>
      <c r="BJ8738" s="419"/>
      <c r="BK8738" s="419"/>
      <c r="BL8738" s="419"/>
      <c r="BN8738" s="419"/>
      <c r="BO8738" s="419"/>
      <c r="BP8738" s="419"/>
      <c r="BR8738" s="419"/>
      <c r="BS8738" s="419"/>
      <c r="BT8738" s="419"/>
      <c r="BV8738" s="419"/>
      <c r="BW8738" s="419"/>
      <c r="BX8738" s="397"/>
      <c r="BZ8738" s="449"/>
      <c r="CB8738" s="419"/>
      <c r="CC8738" s="419"/>
      <c r="CD8738" s="419"/>
      <c r="CF8738" s="419"/>
      <c r="CG8738" s="419"/>
      <c r="CH8738" s="419"/>
    </row>
    <row r="8739" spans="3:86" ht="21" thickBot="1">
      <c r="C8739" s="425"/>
      <c r="P8739" s="431"/>
      <c r="R8739" s="419"/>
      <c r="S8739" s="446"/>
      <c r="T8739" s="419"/>
      <c r="V8739" s="196"/>
      <c r="W8739" s="419"/>
      <c r="X8739" s="419"/>
      <c r="Z8739" s="419"/>
      <c r="AA8739" s="419"/>
      <c r="AB8739" s="419"/>
      <c r="AD8739" s="419"/>
      <c r="AE8739" s="419"/>
      <c r="AF8739" s="419"/>
      <c r="AH8739" s="419"/>
      <c r="AI8739" s="419"/>
      <c r="AJ8739" s="419"/>
      <c r="AL8739" s="419"/>
      <c r="AM8739" s="419"/>
      <c r="AN8739" s="403"/>
      <c r="AO8739" s="419"/>
      <c r="AP8739" s="419"/>
      <c r="AQ8739" s="419"/>
      <c r="AR8739" s="419"/>
      <c r="AS8739" s="419"/>
      <c r="AT8739" s="419"/>
      <c r="AU8739" s="419"/>
      <c r="AV8739" s="419"/>
      <c r="AX8739" s="419"/>
      <c r="AY8739" s="419"/>
      <c r="AZ8739" s="419"/>
      <c r="BB8739" s="419"/>
      <c r="BC8739" s="419"/>
      <c r="BD8739" s="419"/>
      <c r="BF8739" s="419"/>
      <c r="BG8739" s="419"/>
      <c r="BH8739" s="419"/>
      <c r="BJ8739" s="419"/>
      <c r="BK8739" s="419"/>
      <c r="BL8739" s="419"/>
      <c r="BN8739" s="419"/>
      <c r="BO8739" s="419"/>
      <c r="BP8739" s="419"/>
      <c r="BR8739" s="419"/>
      <c r="BS8739" s="419"/>
      <c r="BT8739" s="419"/>
      <c r="BV8739" s="419"/>
      <c r="BW8739" s="419"/>
      <c r="BX8739" s="397"/>
      <c r="BZ8739" s="449"/>
      <c r="CB8739" s="419"/>
      <c r="CC8739" s="419"/>
      <c r="CD8739" s="419"/>
      <c r="CF8739" s="419"/>
      <c r="CG8739" s="419"/>
      <c r="CH8739" s="419"/>
    </row>
    <row r="8740" spans="3:86" ht="21" thickBot="1">
      <c r="C8740" s="425"/>
      <c r="P8740" s="431"/>
      <c r="R8740" s="419"/>
      <c r="S8740" s="446"/>
      <c r="T8740" s="419"/>
      <c r="V8740" s="196"/>
      <c r="W8740" s="419"/>
      <c r="X8740" s="419"/>
      <c r="Z8740" s="419"/>
      <c r="AA8740" s="419"/>
      <c r="AB8740" s="419"/>
      <c r="AD8740" s="419"/>
      <c r="AE8740" s="419"/>
      <c r="AF8740" s="419"/>
      <c r="AH8740" s="419"/>
      <c r="AI8740" s="419"/>
      <c r="AJ8740" s="419"/>
      <c r="AL8740" s="419"/>
      <c r="AM8740" s="419"/>
      <c r="AN8740" s="403"/>
      <c r="AO8740" s="419"/>
      <c r="AP8740" s="419"/>
      <c r="AQ8740" s="419"/>
      <c r="AR8740" s="419"/>
      <c r="AS8740" s="419"/>
      <c r="AT8740" s="419"/>
      <c r="AU8740" s="419"/>
      <c r="AV8740" s="419"/>
      <c r="AX8740" s="419"/>
      <c r="AY8740" s="419"/>
      <c r="AZ8740" s="419"/>
      <c r="BB8740" s="419"/>
      <c r="BC8740" s="419"/>
      <c r="BD8740" s="419"/>
      <c r="BF8740" s="419"/>
      <c r="BG8740" s="419"/>
      <c r="BH8740" s="419"/>
      <c r="BJ8740" s="419"/>
      <c r="BK8740" s="419"/>
      <c r="BL8740" s="419"/>
      <c r="BN8740" s="419"/>
      <c r="BO8740" s="419"/>
      <c r="BP8740" s="419"/>
      <c r="BR8740" s="419"/>
      <c r="BS8740" s="419"/>
      <c r="BT8740" s="419"/>
      <c r="BV8740" s="419"/>
      <c r="BW8740" s="419"/>
      <c r="BX8740" s="397"/>
      <c r="BZ8740" s="449"/>
      <c r="CB8740" s="419"/>
      <c r="CC8740" s="419"/>
      <c r="CD8740" s="419"/>
      <c r="CF8740" s="419"/>
      <c r="CG8740" s="419"/>
      <c r="CH8740" s="419"/>
    </row>
    <row r="8741" spans="3:86" ht="21" thickBot="1">
      <c r="C8741" s="425"/>
      <c r="P8741" s="431"/>
      <c r="R8741" s="419"/>
      <c r="S8741" s="446"/>
      <c r="T8741" s="419"/>
      <c r="V8741" s="196"/>
      <c r="W8741" s="419"/>
      <c r="X8741" s="419"/>
      <c r="Z8741" s="419"/>
      <c r="AA8741" s="419"/>
      <c r="AB8741" s="419"/>
      <c r="AD8741" s="419"/>
      <c r="AE8741" s="419"/>
      <c r="AF8741" s="419"/>
      <c r="AH8741" s="419"/>
      <c r="AI8741" s="419"/>
      <c r="AJ8741" s="419"/>
      <c r="AL8741" s="419"/>
      <c r="AM8741" s="419"/>
      <c r="AN8741" s="403"/>
      <c r="AO8741" s="419"/>
      <c r="AP8741" s="419"/>
      <c r="AQ8741" s="419"/>
      <c r="AR8741" s="419"/>
      <c r="AS8741" s="419"/>
      <c r="AT8741" s="419"/>
      <c r="AU8741" s="419"/>
      <c r="AV8741" s="419"/>
      <c r="AX8741" s="419"/>
      <c r="AY8741" s="419"/>
      <c r="AZ8741" s="419"/>
      <c r="BB8741" s="419"/>
      <c r="BC8741" s="419"/>
      <c r="BD8741" s="419"/>
      <c r="BF8741" s="419"/>
      <c r="BG8741" s="419"/>
      <c r="BH8741" s="419"/>
      <c r="BJ8741" s="419"/>
      <c r="BK8741" s="419"/>
      <c r="BL8741" s="419"/>
      <c r="BN8741" s="419"/>
      <c r="BO8741" s="419"/>
      <c r="BP8741" s="419"/>
      <c r="BR8741" s="419"/>
      <c r="BS8741" s="419"/>
      <c r="BT8741" s="419"/>
      <c r="BV8741" s="419"/>
      <c r="BW8741" s="419"/>
      <c r="BX8741" s="397"/>
      <c r="BZ8741" s="449"/>
      <c r="CB8741" s="419"/>
      <c r="CC8741" s="419"/>
      <c r="CD8741" s="419"/>
      <c r="CF8741" s="419"/>
      <c r="CG8741" s="419"/>
      <c r="CH8741" s="419"/>
    </row>
    <row r="8742" spans="3:86" ht="21" thickBot="1">
      <c r="C8742" s="425"/>
      <c r="P8742" s="431"/>
      <c r="R8742" s="419"/>
      <c r="S8742" s="446"/>
      <c r="T8742" s="419"/>
      <c r="V8742" s="196"/>
      <c r="W8742" s="419"/>
      <c r="X8742" s="419"/>
      <c r="Z8742" s="419"/>
      <c r="AA8742" s="419"/>
      <c r="AB8742" s="419"/>
      <c r="AD8742" s="419"/>
      <c r="AE8742" s="419"/>
      <c r="AF8742" s="419"/>
      <c r="AH8742" s="419"/>
      <c r="AI8742" s="419"/>
      <c r="AJ8742" s="419"/>
      <c r="AL8742" s="419"/>
      <c r="AM8742" s="419"/>
      <c r="AN8742" s="403"/>
      <c r="AO8742" s="419"/>
      <c r="AP8742" s="419"/>
      <c r="AQ8742" s="419"/>
      <c r="AR8742" s="419"/>
      <c r="AS8742" s="419"/>
      <c r="AT8742" s="419"/>
      <c r="AU8742" s="419"/>
      <c r="AV8742" s="419"/>
      <c r="AX8742" s="419"/>
      <c r="AY8742" s="419"/>
      <c r="AZ8742" s="419"/>
      <c r="BB8742" s="419"/>
      <c r="BC8742" s="419"/>
      <c r="BD8742" s="419"/>
      <c r="BF8742" s="419"/>
      <c r="BG8742" s="419"/>
      <c r="BH8742" s="419"/>
      <c r="BJ8742" s="419"/>
      <c r="BK8742" s="419"/>
      <c r="BL8742" s="419"/>
      <c r="BN8742" s="419"/>
      <c r="BO8742" s="419"/>
      <c r="BP8742" s="419"/>
      <c r="BR8742" s="419"/>
      <c r="BS8742" s="419"/>
      <c r="BT8742" s="419"/>
      <c r="BV8742" s="419"/>
      <c r="BW8742" s="419"/>
      <c r="BX8742" s="397"/>
      <c r="BZ8742" s="449"/>
      <c r="CB8742" s="419"/>
      <c r="CC8742" s="419"/>
      <c r="CD8742" s="419"/>
      <c r="CF8742" s="419"/>
      <c r="CG8742" s="419"/>
      <c r="CH8742" s="419"/>
    </row>
    <row r="8743" spans="3:86" ht="21" thickBot="1">
      <c r="C8743" s="425"/>
      <c r="P8743" s="431"/>
      <c r="R8743" s="419"/>
      <c r="S8743" s="446"/>
      <c r="T8743" s="419"/>
      <c r="V8743" s="196"/>
      <c r="W8743" s="419"/>
      <c r="X8743" s="419"/>
      <c r="Z8743" s="419"/>
      <c r="AA8743" s="419"/>
      <c r="AB8743" s="419"/>
      <c r="AD8743" s="419"/>
      <c r="AE8743" s="419"/>
      <c r="AF8743" s="419"/>
      <c r="AH8743" s="419"/>
      <c r="AI8743" s="419"/>
      <c r="AJ8743" s="419"/>
      <c r="AL8743" s="419"/>
      <c r="AM8743" s="419"/>
      <c r="AN8743" s="403"/>
      <c r="AO8743" s="419"/>
      <c r="AP8743" s="419"/>
      <c r="AQ8743" s="419"/>
      <c r="AR8743" s="419"/>
      <c r="AS8743" s="419"/>
      <c r="AT8743" s="419"/>
      <c r="AU8743" s="419"/>
      <c r="AV8743" s="419"/>
      <c r="AX8743" s="419"/>
      <c r="AY8743" s="419"/>
      <c r="AZ8743" s="419"/>
      <c r="BB8743" s="419"/>
      <c r="BC8743" s="419"/>
      <c r="BD8743" s="419"/>
      <c r="BF8743" s="419"/>
      <c r="BG8743" s="419"/>
      <c r="BH8743" s="419"/>
      <c r="BJ8743" s="419"/>
      <c r="BK8743" s="419"/>
      <c r="BL8743" s="419"/>
      <c r="BN8743" s="419"/>
      <c r="BO8743" s="419"/>
      <c r="BP8743" s="419"/>
      <c r="BR8743" s="419"/>
      <c r="BS8743" s="419"/>
      <c r="BT8743" s="419"/>
      <c r="BV8743" s="419"/>
      <c r="BW8743" s="419"/>
      <c r="BX8743" s="397"/>
      <c r="BZ8743" s="449"/>
      <c r="CB8743" s="419"/>
      <c r="CC8743" s="419"/>
      <c r="CD8743" s="419"/>
      <c r="CF8743" s="419"/>
      <c r="CG8743" s="419"/>
      <c r="CH8743" s="419"/>
    </row>
    <row r="8744" spans="3:86" ht="21" thickBot="1">
      <c r="C8744" s="425"/>
      <c r="P8744" s="431"/>
      <c r="R8744" s="419"/>
      <c r="S8744" s="446"/>
      <c r="T8744" s="419"/>
      <c r="V8744" s="196"/>
      <c r="W8744" s="419"/>
      <c r="X8744" s="419"/>
      <c r="Z8744" s="419"/>
      <c r="AA8744" s="419"/>
      <c r="AB8744" s="419"/>
      <c r="AD8744" s="419"/>
      <c r="AE8744" s="419"/>
      <c r="AF8744" s="419"/>
      <c r="AH8744" s="419"/>
      <c r="AI8744" s="419"/>
      <c r="AJ8744" s="419"/>
      <c r="AL8744" s="419"/>
      <c r="AM8744" s="419"/>
      <c r="AN8744" s="403"/>
      <c r="AO8744" s="419"/>
      <c r="AP8744" s="419"/>
      <c r="AQ8744" s="419"/>
      <c r="AR8744" s="419"/>
      <c r="AS8744" s="419"/>
      <c r="AT8744" s="419"/>
      <c r="AU8744" s="419"/>
      <c r="AV8744" s="419"/>
      <c r="AX8744" s="419"/>
      <c r="AY8744" s="419"/>
      <c r="AZ8744" s="419"/>
      <c r="BB8744" s="419"/>
      <c r="BC8744" s="419"/>
      <c r="BD8744" s="419"/>
      <c r="BF8744" s="419"/>
      <c r="BG8744" s="419"/>
      <c r="BH8744" s="419"/>
      <c r="BJ8744" s="419"/>
      <c r="BK8744" s="419"/>
      <c r="BL8744" s="419"/>
      <c r="BN8744" s="419"/>
      <c r="BO8744" s="419"/>
      <c r="BP8744" s="419"/>
      <c r="BR8744" s="419"/>
      <c r="BS8744" s="419"/>
      <c r="BT8744" s="419"/>
      <c r="BV8744" s="419"/>
      <c r="BW8744" s="419"/>
      <c r="BX8744" s="397"/>
      <c r="BZ8744" s="449"/>
      <c r="CB8744" s="419"/>
      <c r="CC8744" s="419"/>
      <c r="CD8744" s="419"/>
      <c r="CF8744" s="419"/>
      <c r="CG8744" s="419"/>
      <c r="CH8744" s="419"/>
    </row>
    <row r="8745" spans="3:86" ht="21" thickBot="1">
      <c r="C8745" s="425"/>
      <c r="P8745" s="431"/>
      <c r="R8745" s="419"/>
      <c r="S8745" s="446"/>
      <c r="T8745" s="419"/>
      <c r="V8745" s="196"/>
      <c r="W8745" s="419"/>
      <c r="X8745" s="419"/>
      <c r="Z8745" s="419"/>
      <c r="AA8745" s="419"/>
      <c r="AB8745" s="419"/>
      <c r="AD8745" s="419"/>
      <c r="AE8745" s="419"/>
      <c r="AF8745" s="419"/>
      <c r="AH8745" s="419"/>
      <c r="AI8745" s="419"/>
      <c r="AJ8745" s="419"/>
      <c r="AL8745" s="419"/>
      <c r="AM8745" s="419"/>
      <c r="AN8745" s="403"/>
      <c r="AO8745" s="419"/>
      <c r="AP8745" s="419"/>
      <c r="AQ8745" s="419"/>
      <c r="AR8745" s="419"/>
      <c r="AS8745" s="419"/>
      <c r="AT8745" s="419"/>
      <c r="AU8745" s="419"/>
      <c r="AV8745" s="419"/>
      <c r="AX8745" s="419"/>
      <c r="AY8745" s="419"/>
      <c r="AZ8745" s="419"/>
      <c r="BB8745" s="419"/>
      <c r="BC8745" s="419"/>
      <c r="BD8745" s="419"/>
      <c r="BF8745" s="419"/>
      <c r="BG8745" s="419"/>
      <c r="BH8745" s="419"/>
      <c r="BJ8745" s="419"/>
      <c r="BK8745" s="419"/>
      <c r="BL8745" s="419"/>
      <c r="BN8745" s="419"/>
      <c r="BO8745" s="419"/>
      <c r="BP8745" s="419"/>
      <c r="BR8745" s="419"/>
      <c r="BS8745" s="419"/>
      <c r="BT8745" s="419"/>
      <c r="BV8745" s="419"/>
      <c r="BW8745" s="419"/>
      <c r="BX8745" s="397"/>
      <c r="BZ8745" s="449"/>
      <c r="CB8745" s="419"/>
      <c r="CC8745" s="419"/>
      <c r="CD8745" s="419"/>
      <c r="CF8745" s="419"/>
      <c r="CG8745" s="419"/>
      <c r="CH8745" s="419"/>
    </row>
    <row r="8746" spans="3:86" ht="21" thickBot="1">
      <c r="C8746" s="425"/>
      <c r="P8746" s="431"/>
      <c r="R8746" s="419"/>
      <c r="S8746" s="446"/>
      <c r="T8746" s="419"/>
      <c r="V8746" s="196"/>
      <c r="W8746" s="419"/>
      <c r="X8746" s="419"/>
      <c r="Z8746" s="419"/>
      <c r="AA8746" s="419"/>
      <c r="AB8746" s="419"/>
      <c r="AD8746" s="419"/>
      <c r="AE8746" s="419"/>
      <c r="AF8746" s="419"/>
      <c r="AH8746" s="419"/>
      <c r="AI8746" s="419"/>
      <c r="AJ8746" s="419"/>
      <c r="AL8746" s="419"/>
      <c r="AM8746" s="419"/>
      <c r="AN8746" s="403"/>
      <c r="AO8746" s="419"/>
      <c r="AP8746" s="419"/>
      <c r="AQ8746" s="419"/>
      <c r="AR8746" s="419"/>
      <c r="AS8746" s="419"/>
      <c r="AT8746" s="419"/>
      <c r="AU8746" s="419"/>
      <c r="AV8746" s="419"/>
      <c r="AX8746" s="419"/>
      <c r="AY8746" s="419"/>
      <c r="AZ8746" s="419"/>
      <c r="BB8746" s="419"/>
      <c r="BC8746" s="419"/>
      <c r="BD8746" s="419"/>
      <c r="BF8746" s="419"/>
      <c r="BG8746" s="419"/>
      <c r="BH8746" s="419"/>
      <c r="BJ8746" s="419"/>
      <c r="BK8746" s="419"/>
      <c r="BL8746" s="419"/>
      <c r="BN8746" s="419"/>
      <c r="BO8746" s="419"/>
      <c r="BP8746" s="419"/>
      <c r="BR8746" s="419"/>
      <c r="BS8746" s="419"/>
      <c r="BT8746" s="419"/>
      <c r="BV8746" s="419"/>
      <c r="BW8746" s="419"/>
      <c r="BX8746" s="397"/>
      <c r="BZ8746" s="449"/>
      <c r="CB8746" s="419"/>
      <c r="CC8746" s="419"/>
      <c r="CD8746" s="419"/>
      <c r="CF8746" s="419"/>
      <c r="CG8746" s="419"/>
      <c r="CH8746" s="419"/>
    </row>
    <row r="8747" spans="3:86" ht="21" thickBot="1">
      <c r="C8747" s="425"/>
      <c r="P8747" s="431"/>
      <c r="R8747" s="419"/>
      <c r="S8747" s="446"/>
      <c r="T8747" s="419"/>
      <c r="V8747" s="196"/>
      <c r="W8747" s="419"/>
      <c r="X8747" s="419"/>
      <c r="Z8747" s="419"/>
      <c r="AA8747" s="419"/>
      <c r="AB8747" s="419"/>
      <c r="AD8747" s="419"/>
      <c r="AE8747" s="419"/>
      <c r="AF8747" s="419"/>
      <c r="AH8747" s="419"/>
      <c r="AI8747" s="419"/>
      <c r="AJ8747" s="419"/>
      <c r="AL8747" s="419"/>
      <c r="AM8747" s="419"/>
      <c r="AN8747" s="403"/>
      <c r="AO8747" s="419"/>
      <c r="AP8747" s="419"/>
      <c r="AQ8747" s="419"/>
      <c r="AR8747" s="419"/>
      <c r="AS8747" s="419"/>
      <c r="AT8747" s="419"/>
      <c r="AU8747" s="419"/>
      <c r="AV8747" s="419"/>
      <c r="AX8747" s="419"/>
      <c r="AY8747" s="419"/>
      <c r="AZ8747" s="419"/>
      <c r="BB8747" s="419"/>
      <c r="BC8747" s="419"/>
      <c r="BD8747" s="419"/>
      <c r="BF8747" s="419"/>
      <c r="BG8747" s="419"/>
      <c r="BH8747" s="419"/>
      <c r="BJ8747" s="419"/>
      <c r="BK8747" s="419"/>
      <c r="BL8747" s="419"/>
      <c r="BN8747" s="419"/>
      <c r="BO8747" s="419"/>
      <c r="BP8747" s="419"/>
      <c r="BR8747" s="419"/>
      <c r="BS8747" s="419"/>
      <c r="BT8747" s="419"/>
      <c r="BV8747" s="419"/>
      <c r="BW8747" s="419"/>
      <c r="BX8747" s="397"/>
      <c r="BZ8747" s="449"/>
      <c r="CB8747" s="419"/>
      <c r="CC8747" s="419"/>
      <c r="CD8747" s="419"/>
      <c r="CF8747" s="419"/>
      <c r="CG8747" s="419"/>
      <c r="CH8747" s="419"/>
    </row>
    <row r="8748" spans="3:86" ht="21" thickBot="1">
      <c r="C8748" s="425"/>
      <c r="P8748" s="431"/>
      <c r="R8748" s="419"/>
      <c r="S8748" s="446"/>
      <c r="T8748" s="419"/>
      <c r="V8748" s="196"/>
      <c r="W8748" s="419"/>
      <c r="X8748" s="419"/>
      <c r="Z8748" s="419"/>
      <c r="AA8748" s="419"/>
      <c r="AB8748" s="419"/>
      <c r="AD8748" s="419"/>
      <c r="AE8748" s="419"/>
      <c r="AF8748" s="419"/>
      <c r="AH8748" s="419"/>
      <c r="AI8748" s="419"/>
      <c r="AJ8748" s="419"/>
      <c r="AL8748" s="419"/>
      <c r="AM8748" s="419"/>
      <c r="AN8748" s="403"/>
      <c r="AO8748" s="419"/>
      <c r="AP8748" s="419"/>
      <c r="AQ8748" s="419"/>
      <c r="AR8748" s="419"/>
      <c r="AS8748" s="419"/>
      <c r="AT8748" s="419"/>
      <c r="AU8748" s="419"/>
      <c r="AV8748" s="419"/>
      <c r="AX8748" s="419"/>
      <c r="AY8748" s="419"/>
      <c r="AZ8748" s="419"/>
      <c r="BB8748" s="419"/>
      <c r="BC8748" s="419"/>
      <c r="BD8748" s="419"/>
      <c r="BF8748" s="419"/>
      <c r="BG8748" s="419"/>
      <c r="BH8748" s="419"/>
      <c r="BJ8748" s="419"/>
      <c r="BK8748" s="419"/>
      <c r="BL8748" s="419"/>
      <c r="BN8748" s="419"/>
      <c r="BO8748" s="419"/>
      <c r="BP8748" s="419"/>
      <c r="BR8748" s="419"/>
      <c r="BS8748" s="419"/>
      <c r="BT8748" s="419"/>
      <c r="BV8748" s="419"/>
      <c r="BW8748" s="419"/>
      <c r="BX8748" s="397"/>
      <c r="BZ8748" s="449"/>
      <c r="CB8748" s="419"/>
      <c r="CC8748" s="419"/>
      <c r="CD8748" s="419"/>
      <c r="CF8748" s="419"/>
      <c r="CG8748" s="419"/>
      <c r="CH8748" s="419"/>
    </row>
    <row r="8749" spans="3:86" ht="21" thickBot="1">
      <c r="C8749" s="425"/>
      <c r="P8749" s="431"/>
      <c r="R8749" s="419"/>
      <c r="S8749" s="446"/>
      <c r="T8749" s="419"/>
      <c r="V8749" s="196"/>
      <c r="W8749" s="419"/>
      <c r="X8749" s="419"/>
      <c r="Z8749" s="419"/>
      <c r="AA8749" s="419"/>
      <c r="AB8749" s="419"/>
      <c r="AD8749" s="419"/>
      <c r="AE8749" s="419"/>
      <c r="AF8749" s="419"/>
      <c r="AH8749" s="419"/>
      <c r="AI8749" s="419"/>
      <c r="AJ8749" s="419"/>
      <c r="AL8749" s="419"/>
      <c r="AM8749" s="419"/>
      <c r="AN8749" s="403"/>
      <c r="AO8749" s="419"/>
      <c r="AP8749" s="419"/>
      <c r="AQ8749" s="419"/>
      <c r="AR8749" s="419"/>
      <c r="AS8749" s="419"/>
      <c r="AT8749" s="419"/>
      <c r="AU8749" s="419"/>
      <c r="AV8749" s="419"/>
      <c r="AX8749" s="419"/>
      <c r="AY8749" s="419"/>
      <c r="AZ8749" s="419"/>
      <c r="BB8749" s="419"/>
      <c r="BC8749" s="419"/>
      <c r="BD8749" s="419"/>
      <c r="BF8749" s="419"/>
      <c r="BG8749" s="419"/>
      <c r="BH8749" s="419"/>
      <c r="BJ8749" s="419"/>
      <c r="BK8749" s="419"/>
      <c r="BL8749" s="419"/>
      <c r="BN8749" s="419"/>
      <c r="BO8749" s="419"/>
      <c r="BP8749" s="419"/>
      <c r="BR8749" s="419"/>
      <c r="BS8749" s="419"/>
      <c r="BT8749" s="419"/>
      <c r="BV8749" s="419"/>
      <c r="BW8749" s="419"/>
      <c r="BX8749" s="397"/>
      <c r="BZ8749" s="449"/>
      <c r="CB8749" s="419"/>
      <c r="CC8749" s="419"/>
      <c r="CD8749" s="419"/>
      <c r="CF8749" s="419"/>
      <c r="CG8749" s="419"/>
      <c r="CH8749" s="419"/>
    </row>
    <row r="8750" spans="3:86" ht="21" thickBot="1">
      <c r="C8750" s="425"/>
      <c r="P8750" s="431"/>
      <c r="R8750" s="419"/>
      <c r="S8750" s="446"/>
      <c r="T8750" s="419"/>
      <c r="V8750" s="196"/>
      <c r="W8750" s="419"/>
      <c r="X8750" s="419"/>
      <c r="Z8750" s="419"/>
      <c r="AA8750" s="419"/>
      <c r="AB8750" s="419"/>
      <c r="AD8750" s="419"/>
      <c r="AE8750" s="419"/>
      <c r="AF8750" s="419"/>
      <c r="AH8750" s="419"/>
      <c r="AI8750" s="419"/>
      <c r="AJ8750" s="419"/>
      <c r="AL8750" s="419"/>
      <c r="AM8750" s="419"/>
      <c r="AN8750" s="403"/>
      <c r="AO8750" s="419"/>
      <c r="AP8750" s="419"/>
      <c r="AQ8750" s="419"/>
      <c r="AR8750" s="419"/>
      <c r="AS8750" s="419"/>
      <c r="AT8750" s="419"/>
      <c r="AU8750" s="419"/>
      <c r="AV8750" s="419"/>
      <c r="AX8750" s="419"/>
      <c r="AY8750" s="419"/>
      <c r="AZ8750" s="419"/>
      <c r="BB8750" s="419"/>
      <c r="BC8750" s="419"/>
      <c r="BD8750" s="419"/>
      <c r="BF8750" s="419"/>
      <c r="BG8750" s="419"/>
      <c r="BH8750" s="419"/>
      <c r="BJ8750" s="419"/>
      <c r="BK8750" s="419"/>
      <c r="BL8750" s="419"/>
      <c r="BN8750" s="419"/>
      <c r="BO8750" s="419"/>
      <c r="BP8750" s="419"/>
      <c r="BR8750" s="419"/>
      <c r="BS8750" s="419"/>
      <c r="BT8750" s="419"/>
      <c r="BV8750" s="419"/>
      <c r="BW8750" s="419"/>
      <c r="BX8750" s="397"/>
      <c r="BZ8750" s="449"/>
      <c r="CB8750" s="419"/>
      <c r="CC8750" s="419"/>
      <c r="CD8750" s="419"/>
      <c r="CF8750" s="419"/>
      <c r="CG8750" s="419"/>
      <c r="CH8750" s="419"/>
    </row>
    <row r="8751" spans="3:86" ht="21" thickBot="1">
      <c r="C8751" s="425"/>
      <c r="P8751" s="431"/>
      <c r="R8751" s="419"/>
      <c r="S8751" s="446"/>
      <c r="T8751" s="419"/>
      <c r="V8751" s="196"/>
      <c r="W8751" s="419"/>
      <c r="X8751" s="419"/>
      <c r="Z8751" s="419"/>
      <c r="AA8751" s="419"/>
      <c r="AB8751" s="419"/>
      <c r="AD8751" s="419"/>
      <c r="AE8751" s="419"/>
      <c r="AF8751" s="419"/>
      <c r="AH8751" s="419"/>
      <c r="AI8751" s="419"/>
      <c r="AJ8751" s="419"/>
      <c r="AL8751" s="419"/>
      <c r="AM8751" s="419"/>
      <c r="AN8751" s="403"/>
      <c r="AO8751" s="419"/>
      <c r="AP8751" s="419"/>
      <c r="AQ8751" s="419"/>
      <c r="AR8751" s="419"/>
      <c r="AS8751" s="419"/>
      <c r="AT8751" s="419"/>
      <c r="AU8751" s="419"/>
      <c r="AV8751" s="419"/>
      <c r="AX8751" s="419"/>
      <c r="AY8751" s="419"/>
      <c r="AZ8751" s="419"/>
      <c r="BB8751" s="419"/>
      <c r="BC8751" s="419"/>
      <c r="BD8751" s="419"/>
      <c r="BF8751" s="419"/>
      <c r="BG8751" s="419"/>
      <c r="BH8751" s="419"/>
      <c r="BJ8751" s="419"/>
      <c r="BK8751" s="419"/>
      <c r="BL8751" s="419"/>
      <c r="BN8751" s="419"/>
      <c r="BO8751" s="419"/>
      <c r="BP8751" s="419"/>
      <c r="BR8751" s="419"/>
      <c r="BS8751" s="419"/>
      <c r="BT8751" s="419"/>
      <c r="BV8751" s="419"/>
      <c r="BW8751" s="419"/>
      <c r="BX8751" s="397"/>
      <c r="BZ8751" s="449"/>
      <c r="CB8751" s="419"/>
      <c r="CC8751" s="419"/>
      <c r="CD8751" s="419"/>
      <c r="CF8751" s="419"/>
      <c r="CG8751" s="419"/>
      <c r="CH8751" s="419"/>
    </row>
    <row r="8752" spans="3:86" ht="21" thickBot="1">
      <c r="C8752" s="425"/>
      <c r="P8752" s="431"/>
      <c r="R8752" s="419"/>
      <c r="S8752" s="446"/>
      <c r="T8752" s="419"/>
      <c r="V8752" s="196"/>
      <c r="W8752" s="419"/>
      <c r="X8752" s="419"/>
      <c r="Z8752" s="419"/>
      <c r="AA8752" s="419"/>
      <c r="AB8752" s="419"/>
      <c r="AD8752" s="419"/>
      <c r="AE8752" s="419"/>
      <c r="AF8752" s="419"/>
      <c r="AH8752" s="419"/>
      <c r="AI8752" s="419"/>
      <c r="AJ8752" s="419"/>
      <c r="AL8752" s="419"/>
      <c r="AM8752" s="419"/>
      <c r="AN8752" s="403"/>
      <c r="AO8752" s="419"/>
      <c r="AP8752" s="419"/>
      <c r="AQ8752" s="419"/>
      <c r="AR8752" s="419"/>
      <c r="AS8752" s="419"/>
      <c r="AT8752" s="419"/>
      <c r="AU8752" s="419"/>
      <c r="AV8752" s="419"/>
      <c r="AX8752" s="419"/>
      <c r="AY8752" s="419"/>
      <c r="AZ8752" s="419"/>
      <c r="BB8752" s="419"/>
      <c r="BC8752" s="419"/>
      <c r="BD8752" s="419"/>
      <c r="BF8752" s="419"/>
      <c r="BG8752" s="419"/>
      <c r="BH8752" s="419"/>
      <c r="BJ8752" s="419"/>
      <c r="BK8752" s="419"/>
      <c r="BL8752" s="419"/>
      <c r="BN8752" s="419"/>
      <c r="BO8752" s="419"/>
      <c r="BP8752" s="419"/>
      <c r="BR8752" s="419"/>
      <c r="BS8752" s="419"/>
      <c r="BT8752" s="419"/>
      <c r="BV8752" s="419"/>
      <c r="BW8752" s="419"/>
      <c r="BX8752" s="397"/>
      <c r="BZ8752" s="449"/>
      <c r="CB8752" s="419"/>
      <c r="CC8752" s="419"/>
      <c r="CD8752" s="419"/>
      <c r="CF8752" s="419"/>
      <c r="CG8752" s="419"/>
      <c r="CH8752" s="419"/>
    </row>
    <row r="8753" spans="3:86" ht="21" thickBot="1">
      <c r="C8753" s="425"/>
      <c r="P8753" s="431"/>
      <c r="R8753" s="419"/>
      <c r="S8753" s="446"/>
      <c r="T8753" s="419"/>
      <c r="V8753" s="196"/>
      <c r="W8753" s="419"/>
      <c r="X8753" s="419"/>
      <c r="Z8753" s="419"/>
      <c r="AA8753" s="419"/>
      <c r="AB8753" s="419"/>
      <c r="AD8753" s="419"/>
      <c r="AE8753" s="419"/>
      <c r="AF8753" s="419"/>
      <c r="AH8753" s="419"/>
      <c r="AI8753" s="419"/>
      <c r="AJ8753" s="419"/>
      <c r="AL8753" s="419"/>
      <c r="AM8753" s="419"/>
      <c r="AN8753" s="403"/>
      <c r="AO8753" s="419"/>
      <c r="AP8753" s="419"/>
      <c r="AQ8753" s="419"/>
      <c r="AR8753" s="419"/>
      <c r="AS8753" s="419"/>
      <c r="AT8753" s="419"/>
      <c r="AU8753" s="419"/>
      <c r="AV8753" s="419"/>
      <c r="AX8753" s="419"/>
      <c r="AY8753" s="419"/>
      <c r="AZ8753" s="419"/>
      <c r="BB8753" s="419"/>
      <c r="BC8753" s="419"/>
      <c r="BD8753" s="419"/>
      <c r="BF8753" s="419"/>
      <c r="BG8753" s="419"/>
      <c r="BH8753" s="419"/>
      <c r="BJ8753" s="419"/>
      <c r="BK8753" s="419"/>
      <c r="BL8753" s="419"/>
      <c r="BN8753" s="419"/>
      <c r="BO8753" s="419"/>
      <c r="BP8753" s="419"/>
      <c r="BR8753" s="419"/>
      <c r="BS8753" s="419"/>
      <c r="BT8753" s="419"/>
      <c r="BV8753" s="419"/>
      <c r="BW8753" s="419"/>
      <c r="BX8753" s="397"/>
      <c r="BZ8753" s="449"/>
      <c r="CB8753" s="419"/>
      <c r="CC8753" s="419"/>
      <c r="CD8753" s="419"/>
      <c r="CF8753" s="419"/>
      <c r="CG8753" s="419"/>
      <c r="CH8753" s="419"/>
    </row>
    <row r="8754" spans="3:86" ht="21" thickBot="1">
      <c r="C8754" s="425"/>
      <c r="P8754" s="431"/>
      <c r="R8754" s="419"/>
      <c r="S8754" s="446"/>
      <c r="T8754" s="419"/>
      <c r="V8754" s="196"/>
      <c r="W8754" s="419"/>
      <c r="X8754" s="419"/>
      <c r="Z8754" s="419"/>
      <c r="AA8754" s="419"/>
      <c r="AB8754" s="419"/>
      <c r="AD8754" s="419"/>
      <c r="AE8754" s="419"/>
      <c r="AF8754" s="419"/>
      <c r="AH8754" s="419"/>
      <c r="AI8754" s="419"/>
      <c r="AJ8754" s="419"/>
      <c r="AL8754" s="419"/>
      <c r="AM8754" s="419"/>
      <c r="AN8754" s="403"/>
      <c r="AO8754" s="419"/>
      <c r="AP8754" s="419"/>
      <c r="AQ8754" s="419"/>
      <c r="AR8754" s="419"/>
      <c r="AS8754" s="419"/>
      <c r="AT8754" s="419"/>
      <c r="AU8754" s="419"/>
      <c r="AV8754" s="419"/>
      <c r="AX8754" s="419"/>
      <c r="AY8754" s="419"/>
      <c r="AZ8754" s="419"/>
      <c r="BB8754" s="419"/>
      <c r="BC8754" s="419"/>
      <c r="BD8754" s="419"/>
      <c r="BF8754" s="419"/>
      <c r="BG8754" s="419"/>
      <c r="BH8754" s="419"/>
      <c r="BJ8754" s="419"/>
      <c r="BK8754" s="419"/>
      <c r="BL8754" s="419"/>
      <c r="BN8754" s="419"/>
      <c r="BO8754" s="419"/>
      <c r="BP8754" s="419"/>
      <c r="BR8754" s="419"/>
      <c r="BS8754" s="419"/>
      <c r="BT8754" s="419"/>
      <c r="BV8754" s="419"/>
      <c r="BW8754" s="419"/>
      <c r="BX8754" s="397"/>
      <c r="BZ8754" s="449"/>
      <c r="CB8754" s="419"/>
      <c r="CC8754" s="419"/>
      <c r="CD8754" s="419"/>
      <c r="CF8754" s="419"/>
      <c r="CG8754" s="419"/>
      <c r="CH8754" s="419"/>
    </row>
    <row r="8755" spans="3:86" ht="21" thickBot="1">
      <c r="C8755" s="425"/>
      <c r="P8755" s="431"/>
      <c r="R8755" s="419"/>
      <c r="S8755" s="446"/>
      <c r="T8755" s="419"/>
      <c r="V8755" s="196"/>
      <c r="W8755" s="419"/>
      <c r="X8755" s="419"/>
      <c r="Z8755" s="419"/>
      <c r="AA8755" s="419"/>
      <c r="AB8755" s="419"/>
      <c r="AD8755" s="419"/>
      <c r="AE8755" s="419"/>
      <c r="AF8755" s="419"/>
      <c r="AH8755" s="419"/>
      <c r="AI8755" s="419"/>
      <c r="AJ8755" s="419"/>
      <c r="AL8755" s="419"/>
      <c r="AM8755" s="419"/>
      <c r="AN8755" s="403"/>
      <c r="AO8755" s="419"/>
      <c r="AP8755" s="419"/>
      <c r="AQ8755" s="419"/>
      <c r="AR8755" s="419"/>
      <c r="AS8755" s="419"/>
      <c r="AT8755" s="419"/>
      <c r="AU8755" s="419"/>
      <c r="AV8755" s="419"/>
      <c r="AX8755" s="419"/>
      <c r="AY8755" s="419"/>
      <c r="AZ8755" s="419"/>
      <c r="BB8755" s="419"/>
      <c r="BC8755" s="419"/>
      <c r="BD8755" s="419"/>
      <c r="BF8755" s="419"/>
      <c r="BG8755" s="419"/>
      <c r="BH8755" s="419"/>
      <c r="BJ8755" s="419"/>
      <c r="BK8755" s="419"/>
      <c r="BL8755" s="419"/>
      <c r="BN8755" s="419"/>
      <c r="BO8755" s="419"/>
      <c r="BP8755" s="419"/>
      <c r="BR8755" s="419"/>
      <c r="BS8755" s="419"/>
      <c r="BT8755" s="419"/>
      <c r="BV8755" s="419"/>
      <c r="BW8755" s="419"/>
      <c r="BX8755" s="397"/>
      <c r="BZ8755" s="449"/>
      <c r="CB8755" s="419"/>
      <c r="CC8755" s="419"/>
      <c r="CD8755" s="419"/>
      <c r="CF8755" s="419"/>
      <c r="CG8755" s="419"/>
      <c r="CH8755" s="419"/>
    </row>
    <row r="8756" spans="3:86" ht="21" thickBot="1">
      <c r="C8756" s="425"/>
      <c r="P8756" s="431"/>
      <c r="R8756" s="419"/>
      <c r="S8756" s="446"/>
      <c r="T8756" s="419"/>
      <c r="V8756" s="196"/>
      <c r="W8756" s="419"/>
      <c r="X8756" s="419"/>
      <c r="Z8756" s="419"/>
      <c r="AA8756" s="419"/>
      <c r="AB8756" s="419"/>
      <c r="AD8756" s="419"/>
      <c r="AE8756" s="419"/>
      <c r="AF8756" s="419"/>
      <c r="AH8756" s="419"/>
      <c r="AI8756" s="419"/>
      <c r="AJ8756" s="419"/>
      <c r="AL8756" s="419"/>
      <c r="AM8756" s="419"/>
      <c r="AN8756" s="403"/>
      <c r="AO8756" s="419"/>
      <c r="AP8756" s="419"/>
      <c r="AQ8756" s="419"/>
      <c r="AR8756" s="419"/>
      <c r="AS8756" s="419"/>
      <c r="AT8756" s="419"/>
      <c r="AU8756" s="419"/>
      <c r="AV8756" s="419"/>
      <c r="AX8756" s="419"/>
      <c r="AY8756" s="419"/>
      <c r="AZ8756" s="419"/>
      <c r="BB8756" s="419"/>
      <c r="BC8756" s="419"/>
      <c r="BD8756" s="419"/>
      <c r="BF8756" s="419"/>
      <c r="BG8756" s="419"/>
      <c r="BH8756" s="419"/>
      <c r="BJ8756" s="419"/>
      <c r="BK8756" s="419"/>
      <c r="BL8756" s="419"/>
      <c r="BN8756" s="419"/>
      <c r="BO8756" s="419"/>
      <c r="BP8756" s="419"/>
      <c r="BR8756" s="419"/>
      <c r="BS8756" s="419"/>
      <c r="BT8756" s="419"/>
      <c r="BV8756" s="419"/>
      <c r="BW8756" s="419"/>
      <c r="BX8756" s="397"/>
      <c r="BZ8756" s="449"/>
      <c r="CB8756" s="419"/>
      <c r="CC8756" s="419"/>
      <c r="CD8756" s="419"/>
      <c r="CF8756" s="419"/>
      <c r="CG8756" s="419"/>
      <c r="CH8756" s="419"/>
    </row>
    <row r="8757" spans="3:86" ht="21" thickBot="1">
      <c r="C8757" s="425"/>
      <c r="P8757" s="431"/>
      <c r="R8757" s="419"/>
      <c r="S8757" s="446"/>
      <c r="T8757" s="419"/>
      <c r="V8757" s="196"/>
      <c r="W8757" s="419"/>
      <c r="X8757" s="419"/>
      <c r="Z8757" s="419"/>
      <c r="AA8757" s="419"/>
      <c r="AB8757" s="419"/>
      <c r="AD8757" s="419"/>
      <c r="AE8757" s="419"/>
      <c r="AF8757" s="419"/>
      <c r="AH8757" s="419"/>
      <c r="AI8757" s="419"/>
      <c r="AJ8757" s="419"/>
      <c r="AL8757" s="419"/>
      <c r="AM8757" s="419"/>
      <c r="AN8757" s="403"/>
      <c r="AO8757" s="419"/>
      <c r="AP8757" s="419"/>
      <c r="AQ8757" s="419"/>
      <c r="AR8757" s="419"/>
      <c r="AS8757" s="419"/>
      <c r="AT8757" s="419"/>
      <c r="AU8757" s="419"/>
      <c r="AV8757" s="419"/>
      <c r="AX8757" s="419"/>
      <c r="AY8757" s="419"/>
      <c r="AZ8757" s="419"/>
      <c r="BB8757" s="419"/>
      <c r="BC8757" s="419"/>
      <c r="BD8757" s="419"/>
      <c r="BF8757" s="419"/>
      <c r="BG8757" s="419"/>
      <c r="BH8757" s="419"/>
      <c r="BJ8757" s="419"/>
      <c r="BK8757" s="419"/>
      <c r="BL8757" s="419"/>
      <c r="BN8757" s="419"/>
      <c r="BO8757" s="419"/>
      <c r="BP8757" s="419"/>
      <c r="BR8757" s="419"/>
      <c r="BS8757" s="419"/>
      <c r="BT8757" s="419"/>
      <c r="BV8757" s="419"/>
      <c r="BW8757" s="419"/>
      <c r="BX8757" s="397"/>
      <c r="BZ8757" s="449"/>
      <c r="CB8757" s="419"/>
      <c r="CC8757" s="419"/>
      <c r="CD8757" s="419"/>
      <c r="CF8757" s="419"/>
      <c r="CG8757" s="419"/>
      <c r="CH8757" s="419"/>
    </row>
    <row r="8758" spans="3:86" ht="21" thickBot="1">
      <c r="C8758" s="425"/>
      <c r="P8758" s="431"/>
      <c r="R8758" s="419"/>
      <c r="S8758" s="446"/>
      <c r="T8758" s="419"/>
      <c r="V8758" s="196"/>
      <c r="W8758" s="419"/>
      <c r="X8758" s="419"/>
      <c r="Z8758" s="419"/>
      <c r="AA8758" s="419"/>
      <c r="AB8758" s="419"/>
      <c r="AD8758" s="419"/>
      <c r="AE8758" s="419"/>
      <c r="AF8758" s="419"/>
      <c r="AH8758" s="419"/>
      <c r="AI8758" s="419"/>
      <c r="AJ8758" s="419"/>
      <c r="AL8758" s="419"/>
      <c r="AM8758" s="419"/>
      <c r="AN8758" s="403"/>
      <c r="AO8758" s="419"/>
      <c r="AP8758" s="419"/>
      <c r="AQ8758" s="419"/>
      <c r="AR8758" s="419"/>
      <c r="AS8758" s="419"/>
      <c r="AT8758" s="419"/>
      <c r="AU8758" s="419"/>
      <c r="AV8758" s="419"/>
      <c r="AX8758" s="419"/>
      <c r="AY8758" s="419"/>
      <c r="AZ8758" s="419"/>
      <c r="BB8758" s="419"/>
      <c r="BC8758" s="419"/>
      <c r="BD8758" s="419"/>
      <c r="BF8758" s="419"/>
      <c r="BG8758" s="419"/>
      <c r="BH8758" s="419"/>
      <c r="BJ8758" s="419"/>
      <c r="BK8758" s="419"/>
      <c r="BL8758" s="419"/>
      <c r="BN8758" s="419"/>
      <c r="BO8758" s="419"/>
      <c r="BP8758" s="419"/>
      <c r="BR8758" s="419"/>
      <c r="BS8758" s="419"/>
      <c r="BT8758" s="419"/>
      <c r="BV8758" s="419"/>
      <c r="BW8758" s="419"/>
      <c r="BX8758" s="397"/>
      <c r="BZ8758" s="449"/>
      <c r="CB8758" s="419"/>
      <c r="CC8758" s="419"/>
      <c r="CD8758" s="419"/>
      <c r="CF8758" s="419"/>
      <c r="CG8758" s="419"/>
      <c r="CH8758" s="419"/>
    </row>
    <row r="8759" spans="3:86" ht="21" thickBot="1">
      <c r="C8759" s="425"/>
      <c r="P8759" s="431"/>
      <c r="R8759" s="419"/>
      <c r="S8759" s="446"/>
      <c r="T8759" s="419"/>
      <c r="V8759" s="196"/>
      <c r="W8759" s="419"/>
      <c r="X8759" s="419"/>
      <c r="Z8759" s="419"/>
      <c r="AA8759" s="419"/>
      <c r="AB8759" s="419"/>
      <c r="AD8759" s="419"/>
      <c r="AE8759" s="419"/>
      <c r="AF8759" s="419"/>
      <c r="AH8759" s="419"/>
      <c r="AI8759" s="419"/>
      <c r="AJ8759" s="419"/>
      <c r="AL8759" s="419"/>
      <c r="AM8759" s="419"/>
      <c r="AN8759" s="403"/>
      <c r="AO8759" s="419"/>
      <c r="AP8759" s="419"/>
      <c r="AQ8759" s="419"/>
      <c r="AR8759" s="419"/>
      <c r="AS8759" s="419"/>
      <c r="AT8759" s="419"/>
      <c r="AU8759" s="419"/>
      <c r="AV8759" s="419"/>
      <c r="AX8759" s="419"/>
      <c r="AY8759" s="419"/>
      <c r="AZ8759" s="419"/>
      <c r="BB8759" s="419"/>
      <c r="BC8759" s="419"/>
      <c r="BD8759" s="419"/>
      <c r="BF8759" s="419"/>
      <c r="BG8759" s="419"/>
      <c r="BH8759" s="419"/>
      <c r="BJ8759" s="419"/>
      <c r="BK8759" s="419"/>
      <c r="BL8759" s="419"/>
      <c r="BN8759" s="419"/>
      <c r="BO8759" s="419"/>
      <c r="BP8759" s="419"/>
      <c r="BR8759" s="419"/>
      <c r="BS8759" s="419"/>
      <c r="BT8759" s="419"/>
      <c r="BV8759" s="419"/>
      <c r="BW8759" s="419"/>
      <c r="BX8759" s="397"/>
      <c r="BZ8759" s="449"/>
      <c r="CB8759" s="419"/>
      <c r="CC8759" s="419"/>
      <c r="CD8759" s="419"/>
      <c r="CF8759" s="419"/>
      <c r="CG8759" s="419"/>
      <c r="CH8759" s="419"/>
    </row>
    <row r="8760" spans="3:86" ht="21" thickBot="1">
      <c r="C8760" s="425"/>
      <c r="P8760" s="431"/>
      <c r="R8760" s="419"/>
      <c r="S8760" s="446"/>
      <c r="T8760" s="419"/>
      <c r="V8760" s="196"/>
      <c r="W8760" s="419"/>
      <c r="X8760" s="419"/>
      <c r="Z8760" s="419"/>
      <c r="AA8760" s="419"/>
      <c r="AB8760" s="419"/>
      <c r="AD8760" s="419"/>
      <c r="AE8760" s="419"/>
      <c r="AF8760" s="419"/>
      <c r="AH8760" s="419"/>
      <c r="AI8760" s="419"/>
      <c r="AJ8760" s="419"/>
      <c r="AL8760" s="419"/>
      <c r="AM8760" s="419"/>
      <c r="AN8760" s="403"/>
      <c r="AO8760" s="419"/>
      <c r="AP8760" s="419"/>
      <c r="AQ8760" s="419"/>
      <c r="AR8760" s="419"/>
      <c r="AS8760" s="419"/>
      <c r="AT8760" s="419"/>
      <c r="AU8760" s="419"/>
      <c r="AV8760" s="419"/>
      <c r="AX8760" s="419"/>
      <c r="AY8760" s="419"/>
      <c r="AZ8760" s="419"/>
      <c r="BB8760" s="419"/>
      <c r="BC8760" s="419"/>
      <c r="BD8760" s="419"/>
      <c r="BF8760" s="419"/>
      <c r="BG8760" s="419"/>
      <c r="BH8760" s="419"/>
      <c r="BJ8760" s="419"/>
      <c r="BK8760" s="419"/>
      <c r="BL8760" s="419"/>
      <c r="BN8760" s="419"/>
      <c r="BO8760" s="419"/>
      <c r="BP8760" s="419"/>
      <c r="BR8760" s="419"/>
      <c r="BS8760" s="419"/>
      <c r="BT8760" s="419"/>
      <c r="BV8760" s="419"/>
      <c r="BW8760" s="419"/>
      <c r="BX8760" s="397"/>
      <c r="BZ8760" s="449"/>
      <c r="CB8760" s="419"/>
      <c r="CC8760" s="419"/>
      <c r="CD8760" s="419"/>
      <c r="CF8760" s="419"/>
      <c r="CG8760" s="419"/>
      <c r="CH8760" s="419"/>
    </row>
    <row r="8761" spans="3:86" ht="21" thickBot="1">
      <c r="C8761" s="425"/>
      <c r="P8761" s="431"/>
      <c r="R8761" s="419"/>
      <c r="S8761" s="446"/>
      <c r="T8761" s="419"/>
      <c r="V8761" s="196"/>
      <c r="W8761" s="419"/>
      <c r="X8761" s="419"/>
      <c r="Z8761" s="419"/>
      <c r="AA8761" s="419"/>
      <c r="AB8761" s="419"/>
      <c r="AD8761" s="419"/>
      <c r="AE8761" s="419"/>
      <c r="AF8761" s="419"/>
      <c r="AH8761" s="419"/>
      <c r="AI8761" s="419"/>
      <c r="AJ8761" s="419"/>
      <c r="AL8761" s="419"/>
      <c r="AM8761" s="419"/>
      <c r="AN8761" s="403"/>
      <c r="AO8761" s="419"/>
      <c r="AP8761" s="419"/>
      <c r="AQ8761" s="419"/>
      <c r="AR8761" s="419"/>
      <c r="AS8761" s="419"/>
      <c r="AT8761" s="419"/>
      <c r="AU8761" s="419"/>
      <c r="AV8761" s="419"/>
      <c r="AX8761" s="419"/>
      <c r="AY8761" s="419"/>
      <c r="AZ8761" s="419"/>
      <c r="BB8761" s="419"/>
      <c r="BC8761" s="419"/>
      <c r="BD8761" s="419"/>
      <c r="BF8761" s="419"/>
      <c r="BG8761" s="419"/>
      <c r="BH8761" s="419"/>
      <c r="BJ8761" s="419"/>
      <c r="BK8761" s="419"/>
      <c r="BL8761" s="419"/>
      <c r="BN8761" s="419"/>
      <c r="BO8761" s="419"/>
      <c r="BP8761" s="419"/>
      <c r="BR8761" s="419"/>
      <c r="BS8761" s="419"/>
      <c r="BT8761" s="419"/>
      <c r="BV8761" s="419"/>
      <c r="BW8761" s="419"/>
      <c r="BX8761" s="397"/>
      <c r="BZ8761" s="449"/>
      <c r="CB8761" s="419"/>
      <c r="CC8761" s="419"/>
      <c r="CD8761" s="419"/>
      <c r="CF8761" s="419"/>
      <c r="CG8761" s="419"/>
      <c r="CH8761" s="419"/>
    </row>
    <row r="8762" spans="3:86" ht="21" thickBot="1">
      <c r="C8762" s="425"/>
      <c r="P8762" s="431"/>
      <c r="R8762" s="419"/>
      <c r="S8762" s="446"/>
      <c r="T8762" s="419"/>
      <c r="V8762" s="196"/>
      <c r="W8762" s="419"/>
      <c r="X8762" s="419"/>
      <c r="Z8762" s="419"/>
      <c r="AA8762" s="419"/>
      <c r="AB8762" s="419"/>
      <c r="AD8762" s="419"/>
      <c r="AE8762" s="419"/>
      <c r="AF8762" s="419"/>
      <c r="AH8762" s="419"/>
      <c r="AI8762" s="419"/>
      <c r="AJ8762" s="419"/>
      <c r="AL8762" s="419"/>
      <c r="AM8762" s="419"/>
      <c r="AN8762" s="403"/>
      <c r="AO8762" s="419"/>
      <c r="AP8762" s="419"/>
      <c r="AQ8762" s="419"/>
      <c r="AR8762" s="419"/>
      <c r="AS8762" s="419"/>
      <c r="AT8762" s="419"/>
      <c r="AU8762" s="419"/>
      <c r="AV8762" s="419"/>
      <c r="AX8762" s="419"/>
      <c r="AY8762" s="419"/>
      <c r="AZ8762" s="419"/>
      <c r="BB8762" s="419"/>
      <c r="BC8762" s="419"/>
      <c r="BD8762" s="419"/>
      <c r="BF8762" s="419"/>
      <c r="BG8762" s="419"/>
      <c r="BH8762" s="419"/>
      <c r="BJ8762" s="419"/>
      <c r="BK8762" s="419"/>
      <c r="BL8762" s="419"/>
      <c r="BN8762" s="419"/>
      <c r="BO8762" s="419"/>
      <c r="BP8762" s="419"/>
      <c r="BR8762" s="419"/>
      <c r="BS8762" s="419"/>
      <c r="BT8762" s="419"/>
      <c r="BV8762" s="419"/>
      <c r="BW8762" s="419"/>
      <c r="BX8762" s="397"/>
      <c r="BZ8762" s="449"/>
      <c r="CB8762" s="419"/>
      <c r="CC8762" s="419"/>
      <c r="CD8762" s="419"/>
      <c r="CF8762" s="419"/>
      <c r="CG8762" s="419"/>
      <c r="CH8762" s="419"/>
    </row>
    <row r="8763" spans="3:86" ht="21" thickBot="1">
      <c r="C8763" s="425"/>
      <c r="P8763" s="431"/>
      <c r="R8763" s="419"/>
      <c r="S8763" s="446"/>
      <c r="T8763" s="419"/>
      <c r="V8763" s="196"/>
      <c r="W8763" s="419"/>
      <c r="X8763" s="419"/>
      <c r="Z8763" s="419"/>
      <c r="AA8763" s="419"/>
      <c r="AB8763" s="419"/>
      <c r="AD8763" s="419"/>
      <c r="AE8763" s="419"/>
      <c r="AF8763" s="419"/>
      <c r="AH8763" s="419"/>
      <c r="AI8763" s="419"/>
      <c r="AJ8763" s="419"/>
      <c r="AL8763" s="419"/>
      <c r="AM8763" s="419"/>
      <c r="AN8763" s="403"/>
      <c r="AO8763" s="419"/>
      <c r="AP8763" s="419"/>
      <c r="AQ8763" s="419"/>
      <c r="AR8763" s="419"/>
      <c r="AS8763" s="419"/>
      <c r="AT8763" s="419"/>
      <c r="AU8763" s="419"/>
      <c r="AV8763" s="419"/>
      <c r="AX8763" s="419"/>
      <c r="AY8763" s="419"/>
      <c r="AZ8763" s="419"/>
      <c r="BB8763" s="419"/>
      <c r="BC8763" s="419"/>
      <c r="BD8763" s="419"/>
      <c r="BF8763" s="419"/>
      <c r="BG8763" s="419"/>
      <c r="BH8763" s="419"/>
      <c r="BJ8763" s="419"/>
      <c r="BK8763" s="419"/>
      <c r="BL8763" s="419"/>
      <c r="BN8763" s="419"/>
      <c r="BO8763" s="419"/>
      <c r="BP8763" s="419"/>
      <c r="BR8763" s="419"/>
      <c r="BS8763" s="419"/>
      <c r="BT8763" s="419"/>
      <c r="BV8763" s="419"/>
      <c r="BW8763" s="419"/>
      <c r="BX8763" s="397"/>
      <c r="BZ8763" s="449"/>
      <c r="CB8763" s="419"/>
      <c r="CC8763" s="419"/>
      <c r="CD8763" s="419"/>
      <c r="CF8763" s="419"/>
      <c r="CG8763" s="419"/>
      <c r="CH8763" s="419"/>
    </row>
    <row r="8764" spans="3:86" ht="21" thickBot="1">
      <c r="C8764" s="425"/>
      <c r="P8764" s="431"/>
      <c r="R8764" s="419"/>
      <c r="S8764" s="446"/>
      <c r="T8764" s="419"/>
      <c r="V8764" s="196"/>
      <c r="W8764" s="419"/>
      <c r="X8764" s="419"/>
      <c r="Z8764" s="419"/>
      <c r="AA8764" s="419"/>
      <c r="AB8764" s="419"/>
      <c r="AD8764" s="419"/>
      <c r="AE8764" s="419"/>
      <c r="AF8764" s="419"/>
      <c r="AH8764" s="419"/>
      <c r="AI8764" s="419"/>
      <c r="AJ8764" s="419"/>
      <c r="AL8764" s="419"/>
      <c r="AM8764" s="419"/>
      <c r="AN8764" s="403"/>
      <c r="AO8764" s="419"/>
      <c r="AP8764" s="419"/>
      <c r="AQ8764" s="419"/>
      <c r="AR8764" s="419"/>
      <c r="AS8764" s="419"/>
      <c r="AT8764" s="419"/>
      <c r="AU8764" s="419"/>
      <c r="AV8764" s="419"/>
      <c r="AX8764" s="419"/>
      <c r="AY8764" s="419"/>
      <c r="AZ8764" s="419"/>
      <c r="BB8764" s="419"/>
      <c r="BC8764" s="419"/>
      <c r="BD8764" s="419"/>
      <c r="BF8764" s="419"/>
      <c r="BG8764" s="419"/>
      <c r="BH8764" s="419"/>
      <c r="BJ8764" s="419"/>
      <c r="BK8764" s="419"/>
      <c r="BL8764" s="419"/>
      <c r="BN8764" s="419"/>
      <c r="BO8764" s="419"/>
      <c r="BP8764" s="419"/>
      <c r="BR8764" s="419"/>
      <c r="BS8764" s="419"/>
      <c r="BT8764" s="419"/>
      <c r="BV8764" s="419"/>
      <c r="BW8764" s="419"/>
      <c r="BX8764" s="397"/>
      <c r="BZ8764" s="449"/>
      <c r="CB8764" s="419"/>
      <c r="CC8764" s="419"/>
      <c r="CD8764" s="419"/>
      <c r="CF8764" s="419"/>
      <c r="CG8764" s="419"/>
      <c r="CH8764" s="419"/>
    </row>
    <row r="8765" spans="3:86" ht="21" thickBot="1">
      <c r="C8765" s="425"/>
      <c r="P8765" s="431"/>
      <c r="R8765" s="419"/>
      <c r="S8765" s="446"/>
      <c r="T8765" s="419"/>
      <c r="V8765" s="196"/>
      <c r="W8765" s="419"/>
      <c r="X8765" s="419"/>
      <c r="Z8765" s="419"/>
      <c r="AA8765" s="419"/>
      <c r="AB8765" s="419"/>
      <c r="AD8765" s="419"/>
      <c r="AE8765" s="419"/>
      <c r="AF8765" s="419"/>
      <c r="AH8765" s="419"/>
      <c r="AI8765" s="419"/>
      <c r="AJ8765" s="419"/>
      <c r="AL8765" s="419"/>
      <c r="AM8765" s="419"/>
      <c r="AN8765" s="403"/>
      <c r="AO8765" s="419"/>
      <c r="AP8765" s="419"/>
      <c r="AQ8765" s="419"/>
      <c r="AR8765" s="419"/>
      <c r="AS8765" s="419"/>
      <c r="AT8765" s="419"/>
      <c r="AU8765" s="419"/>
      <c r="AV8765" s="419"/>
      <c r="AX8765" s="419"/>
      <c r="AY8765" s="419"/>
      <c r="AZ8765" s="419"/>
      <c r="BB8765" s="419"/>
      <c r="BC8765" s="419"/>
      <c r="BD8765" s="419"/>
      <c r="BF8765" s="419"/>
      <c r="BG8765" s="419"/>
      <c r="BH8765" s="419"/>
      <c r="BJ8765" s="419"/>
      <c r="BK8765" s="419"/>
      <c r="BL8765" s="419"/>
      <c r="BN8765" s="419"/>
      <c r="BO8765" s="419"/>
      <c r="BP8765" s="419"/>
      <c r="BR8765" s="419"/>
      <c r="BS8765" s="419"/>
      <c r="BT8765" s="419"/>
      <c r="BV8765" s="419"/>
      <c r="BW8765" s="419"/>
      <c r="BX8765" s="397"/>
      <c r="BZ8765" s="449"/>
      <c r="CB8765" s="419"/>
      <c r="CC8765" s="419"/>
      <c r="CD8765" s="419"/>
      <c r="CF8765" s="419"/>
      <c r="CG8765" s="419"/>
      <c r="CH8765" s="419"/>
    </row>
    <row r="8766" spans="3:86" ht="21" thickBot="1">
      <c r="C8766" s="425"/>
      <c r="P8766" s="431"/>
      <c r="R8766" s="419"/>
      <c r="S8766" s="446"/>
      <c r="T8766" s="419"/>
      <c r="V8766" s="196"/>
      <c r="W8766" s="419"/>
      <c r="X8766" s="419"/>
      <c r="Z8766" s="419"/>
      <c r="AA8766" s="419"/>
      <c r="AB8766" s="419"/>
      <c r="AD8766" s="419"/>
      <c r="AE8766" s="419"/>
      <c r="AF8766" s="419"/>
      <c r="AH8766" s="419"/>
      <c r="AI8766" s="419"/>
      <c r="AJ8766" s="419"/>
      <c r="AL8766" s="419"/>
      <c r="AM8766" s="419"/>
      <c r="AN8766" s="403"/>
      <c r="AO8766" s="419"/>
      <c r="AP8766" s="419"/>
      <c r="AQ8766" s="419"/>
      <c r="AR8766" s="419"/>
      <c r="AS8766" s="419"/>
      <c r="AT8766" s="419"/>
      <c r="AU8766" s="419"/>
      <c r="AV8766" s="419"/>
      <c r="AX8766" s="419"/>
      <c r="AY8766" s="419"/>
      <c r="AZ8766" s="419"/>
      <c r="BB8766" s="419"/>
      <c r="BC8766" s="419"/>
      <c r="BD8766" s="419"/>
      <c r="BF8766" s="419"/>
      <c r="BG8766" s="419"/>
      <c r="BH8766" s="419"/>
      <c r="BJ8766" s="419"/>
      <c r="BK8766" s="419"/>
      <c r="BL8766" s="419"/>
      <c r="BN8766" s="419"/>
      <c r="BO8766" s="419"/>
      <c r="BP8766" s="419"/>
      <c r="BR8766" s="419"/>
      <c r="BS8766" s="419"/>
      <c r="BT8766" s="419"/>
      <c r="BV8766" s="419"/>
      <c r="BW8766" s="419"/>
      <c r="BX8766" s="397"/>
      <c r="BZ8766" s="449"/>
      <c r="CB8766" s="419"/>
      <c r="CC8766" s="419"/>
      <c r="CD8766" s="419"/>
      <c r="CF8766" s="419"/>
      <c r="CG8766" s="419"/>
      <c r="CH8766" s="419"/>
    </row>
    <row r="8767" spans="3:86" ht="21" thickBot="1">
      <c r="C8767" s="425"/>
      <c r="P8767" s="431"/>
      <c r="R8767" s="419"/>
      <c r="S8767" s="446"/>
      <c r="T8767" s="419"/>
      <c r="V8767" s="196"/>
      <c r="W8767" s="419"/>
      <c r="X8767" s="419"/>
      <c r="Z8767" s="419"/>
      <c r="AA8767" s="419"/>
      <c r="AB8767" s="419"/>
      <c r="AD8767" s="419"/>
      <c r="AE8767" s="419"/>
      <c r="AF8767" s="419"/>
      <c r="AH8767" s="419"/>
      <c r="AI8767" s="419"/>
      <c r="AJ8767" s="419"/>
      <c r="AL8767" s="419"/>
      <c r="AM8767" s="419"/>
      <c r="AN8767" s="403"/>
      <c r="AO8767" s="419"/>
      <c r="AP8767" s="419"/>
      <c r="AQ8767" s="419"/>
      <c r="AR8767" s="419"/>
      <c r="AS8767" s="419"/>
      <c r="AT8767" s="419"/>
      <c r="AU8767" s="419"/>
      <c r="AV8767" s="419"/>
      <c r="AX8767" s="419"/>
      <c r="AY8767" s="419"/>
      <c r="AZ8767" s="419"/>
      <c r="BB8767" s="419"/>
      <c r="BC8767" s="419"/>
      <c r="BD8767" s="419"/>
      <c r="BF8767" s="419"/>
      <c r="BG8767" s="419"/>
      <c r="BH8767" s="419"/>
      <c r="BJ8767" s="419"/>
      <c r="BK8767" s="419"/>
      <c r="BL8767" s="419"/>
      <c r="BN8767" s="419"/>
      <c r="BO8767" s="419"/>
      <c r="BP8767" s="419"/>
      <c r="BR8767" s="419"/>
      <c r="BS8767" s="419"/>
      <c r="BT8767" s="419"/>
      <c r="BV8767" s="419"/>
      <c r="BW8767" s="419"/>
      <c r="BX8767" s="397"/>
      <c r="BZ8767" s="449"/>
      <c r="CB8767" s="419"/>
      <c r="CC8767" s="419"/>
      <c r="CD8767" s="419"/>
      <c r="CF8767" s="419"/>
      <c r="CG8767" s="419"/>
      <c r="CH8767" s="419"/>
    </row>
    <row r="8768" spans="3:86" ht="21" thickBot="1">
      <c r="C8768" s="425"/>
      <c r="P8768" s="431"/>
      <c r="R8768" s="419"/>
      <c r="S8768" s="446"/>
      <c r="T8768" s="419"/>
      <c r="V8768" s="196"/>
      <c r="W8768" s="419"/>
      <c r="X8768" s="419"/>
      <c r="Z8768" s="419"/>
      <c r="AA8768" s="419"/>
      <c r="AB8768" s="419"/>
      <c r="AD8768" s="419"/>
      <c r="AE8768" s="419"/>
      <c r="AF8768" s="419"/>
      <c r="AH8768" s="419"/>
      <c r="AI8768" s="419"/>
      <c r="AJ8768" s="419"/>
      <c r="AL8768" s="419"/>
      <c r="AM8768" s="419"/>
      <c r="AN8768" s="403"/>
      <c r="AO8768" s="419"/>
      <c r="AP8768" s="419"/>
      <c r="AQ8768" s="419"/>
      <c r="AR8768" s="419"/>
      <c r="AS8768" s="419"/>
      <c r="AT8768" s="419"/>
      <c r="AU8768" s="419"/>
      <c r="AV8768" s="419"/>
      <c r="AX8768" s="419"/>
      <c r="AY8768" s="419"/>
      <c r="AZ8768" s="419"/>
      <c r="BB8768" s="419"/>
      <c r="BC8768" s="419"/>
      <c r="BD8768" s="419"/>
      <c r="BF8768" s="419"/>
      <c r="BG8768" s="419"/>
      <c r="BH8768" s="419"/>
      <c r="BJ8768" s="419"/>
      <c r="BK8768" s="419"/>
      <c r="BL8768" s="419"/>
      <c r="BN8768" s="419"/>
      <c r="BO8768" s="419"/>
      <c r="BP8768" s="419"/>
      <c r="BR8768" s="419"/>
      <c r="BS8768" s="419"/>
      <c r="BT8768" s="419"/>
      <c r="BV8768" s="419"/>
      <c r="BW8768" s="419"/>
      <c r="BX8768" s="397"/>
      <c r="BZ8768" s="449"/>
      <c r="CB8768" s="419"/>
      <c r="CC8768" s="419"/>
      <c r="CD8768" s="419"/>
      <c r="CF8768" s="419"/>
      <c r="CG8768" s="419"/>
      <c r="CH8768" s="419"/>
    </row>
    <row r="8769" spans="3:86" ht="21" thickBot="1">
      <c r="C8769" s="425"/>
      <c r="P8769" s="431"/>
      <c r="R8769" s="419"/>
      <c r="S8769" s="446"/>
      <c r="T8769" s="419"/>
      <c r="V8769" s="196"/>
      <c r="W8769" s="419"/>
      <c r="X8769" s="419"/>
      <c r="Z8769" s="419"/>
      <c r="AA8769" s="419"/>
      <c r="AB8769" s="419"/>
      <c r="AD8769" s="419"/>
      <c r="AE8769" s="419"/>
      <c r="AF8769" s="419"/>
      <c r="AH8769" s="419"/>
      <c r="AI8769" s="419"/>
      <c r="AJ8769" s="419"/>
      <c r="AL8769" s="419"/>
      <c r="AM8769" s="419"/>
      <c r="AN8769" s="403"/>
      <c r="AO8769" s="419"/>
      <c r="AP8769" s="419"/>
      <c r="AQ8769" s="419"/>
      <c r="AR8769" s="419"/>
      <c r="AS8769" s="419"/>
      <c r="AT8769" s="419"/>
      <c r="AU8769" s="419"/>
      <c r="AV8769" s="419"/>
      <c r="AX8769" s="419"/>
      <c r="AY8769" s="419"/>
      <c r="AZ8769" s="419"/>
      <c r="BB8769" s="419"/>
      <c r="BC8769" s="419"/>
      <c r="BD8769" s="419"/>
      <c r="BF8769" s="419"/>
      <c r="BG8769" s="419"/>
      <c r="BH8769" s="419"/>
      <c r="BJ8769" s="419"/>
      <c r="BK8769" s="419"/>
      <c r="BL8769" s="419"/>
      <c r="BN8769" s="419"/>
      <c r="BO8769" s="419"/>
      <c r="BP8769" s="419"/>
      <c r="BR8769" s="419"/>
      <c r="BS8769" s="419"/>
      <c r="BT8769" s="419"/>
      <c r="BV8769" s="419"/>
      <c r="BW8769" s="419"/>
      <c r="BX8769" s="397"/>
      <c r="BZ8769" s="449"/>
      <c r="CB8769" s="419"/>
      <c r="CC8769" s="419"/>
      <c r="CD8769" s="419"/>
      <c r="CF8769" s="419"/>
      <c r="CG8769" s="419"/>
      <c r="CH8769" s="419"/>
    </row>
    <row r="8770" spans="3:86" ht="21" thickBot="1">
      <c r="C8770" s="425"/>
      <c r="P8770" s="431"/>
      <c r="R8770" s="419"/>
      <c r="S8770" s="446"/>
      <c r="T8770" s="419"/>
      <c r="V8770" s="196"/>
      <c r="W8770" s="419"/>
      <c r="X8770" s="419"/>
      <c r="Z8770" s="419"/>
      <c r="AA8770" s="419"/>
      <c r="AB8770" s="419"/>
      <c r="AD8770" s="419"/>
      <c r="AE8770" s="419"/>
      <c r="AF8770" s="419"/>
      <c r="AH8770" s="419"/>
      <c r="AI8770" s="419"/>
      <c r="AJ8770" s="419"/>
      <c r="AL8770" s="419"/>
      <c r="AM8770" s="419"/>
      <c r="AN8770" s="403"/>
      <c r="AO8770" s="419"/>
      <c r="AP8770" s="419"/>
      <c r="AQ8770" s="419"/>
      <c r="AR8770" s="419"/>
      <c r="AS8770" s="419"/>
      <c r="AT8770" s="419"/>
      <c r="AU8770" s="419"/>
      <c r="AV8770" s="419"/>
      <c r="AX8770" s="419"/>
      <c r="AY8770" s="419"/>
      <c r="AZ8770" s="419"/>
      <c r="BB8770" s="419"/>
      <c r="BC8770" s="419"/>
      <c r="BD8770" s="419"/>
      <c r="BF8770" s="419"/>
      <c r="BG8770" s="419"/>
      <c r="BH8770" s="419"/>
      <c r="BJ8770" s="419"/>
      <c r="BK8770" s="419"/>
      <c r="BL8770" s="419"/>
      <c r="BN8770" s="419"/>
      <c r="BO8770" s="419"/>
      <c r="BP8770" s="419"/>
      <c r="BR8770" s="419"/>
      <c r="BS8770" s="419"/>
      <c r="BT8770" s="419"/>
      <c r="BV8770" s="419"/>
      <c r="BW8770" s="419"/>
      <c r="BX8770" s="397"/>
      <c r="BZ8770" s="449"/>
      <c r="CB8770" s="419"/>
      <c r="CC8770" s="419"/>
      <c r="CD8770" s="419"/>
      <c r="CF8770" s="419"/>
      <c r="CG8770" s="419"/>
      <c r="CH8770" s="419"/>
    </row>
    <row r="8771" spans="3:86" ht="21" thickBot="1">
      <c r="C8771" s="425"/>
      <c r="P8771" s="431"/>
      <c r="R8771" s="419"/>
      <c r="S8771" s="446"/>
      <c r="T8771" s="419"/>
      <c r="V8771" s="196"/>
      <c r="W8771" s="419"/>
      <c r="X8771" s="419"/>
      <c r="Z8771" s="419"/>
      <c r="AA8771" s="419"/>
      <c r="AB8771" s="419"/>
      <c r="AD8771" s="419"/>
      <c r="AE8771" s="419"/>
      <c r="AF8771" s="419"/>
      <c r="AH8771" s="419"/>
      <c r="AI8771" s="419"/>
      <c r="AJ8771" s="419"/>
      <c r="AL8771" s="419"/>
      <c r="AM8771" s="419"/>
      <c r="AN8771" s="403"/>
      <c r="AO8771" s="419"/>
      <c r="AP8771" s="419"/>
      <c r="AQ8771" s="419"/>
      <c r="AR8771" s="419"/>
      <c r="AS8771" s="419"/>
      <c r="AT8771" s="419"/>
      <c r="AU8771" s="419"/>
      <c r="AV8771" s="419"/>
      <c r="AX8771" s="419"/>
      <c r="AY8771" s="419"/>
      <c r="AZ8771" s="419"/>
      <c r="BB8771" s="419"/>
      <c r="BC8771" s="419"/>
      <c r="BD8771" s="419"/>
      <c r="BF8771" s="419"/>
      <c r="BG8771" s="419"/>
      <c r="BH8771" s="419"/>
      <c r="BJ8771" s="419"/>
      <c r="BK8771" s="419"/>
      <c r="BL8771" s="419"/>
      <c r="BN8771" s="419"/>
      <c r="BO8771" s="419"/>
      <c r="BP8771" s="419"/>
      <c r="BR8771" s="419"/>
      <c r="BS8771" s="419"/>
      <c r="BT8771" s="419"/>
      <c r="BV8771" s="419"/>
      <c r="BW8771" s="419"/>
      <c r="BX8771" s="397"/>
      <c r="BZ8771" s="449"/>
      <c r="CB8771" s="419"/>
      <c r="CC8771" s="419"/>
      <c r="CD8771" s="419"/>
      <c r="CF8771" s="419"/>
      <c r="CG8771" s="419"/>
      <c r="CH8771" s="419"/>
    </row>
    <row r="8772" spans="3:86" ht="21" thickBot="1">
      <c r="C8772" s="425"/>
      <c r="P8772" s="431"/>
      <c r="R8772" s="419"/>
      <c r="S8772" s="446"/>
      <c r="T8772" s="419"/>
      <c r="V8772" s="196"/>
      <c r="W8772" s="419"/>
      <c r="X8772" s="419"/>
      <c r="Z8772" s="419"/>
      <c r="AA8772" s="419"/>
      <c r="AB8772" s="419"/>
      <c r="AD8772" s="419"/>
      <c r="AE8772" s="419"/>
      <c r="AF8772" s="419"/>
      <c r="AH8772" s="419"/>
      <c r="AI8772" s="419"/>
      <c r="AJ8772" s="419"/>
      <c r="AL8772" s="419"/>
      <c r="AM8772" s="419"/>
      <c r="AN8772" s="403"/>
      <c r="AO8772" s="419"/>
      <c r="AP8772" s="419"/>
      <c r="AQ8772" s="419"/>
      <c r="AR8772" s="419"/>
      <c r="AS8772" s="419"/>
      <c r="AT8772" s="419"/>
      <c r="AU8772" s="419"/>
      <c r="AV8772" s="419"/>
      <c r="AX8772" s="419"/>
      <c r="AY8772" s="419"/>
      <c r="AZ8772" s="419"/>
      <c r="BB8772" s="419"/>
      <c r="BC8772" s="419"/>
      <c r="BD8772" s="419"/>
      <c r="BF8772" s="419"/>
      <c r="BG8772" s="419"/>
      <c r="BH8772" s="419"/>
      <c r="BJ8772" s="419"/>
      <c r="BK8772" s="419"/>
      <c r="BL8772" s="419"/>
      <c r="BN8772" s="419"/>
      <c r="BO8772" s="419"/>
      <c r="BP8772" s="419"/>
      <c r="BR8772" s="419"/>
      <c r="BS8772" s="419"/>
      <c r="BT8772" s="419"/>
      <c r="BV8772" s="419"/>
      <c r="BW8772" s="419"/>
      <c r="BX8772" s="397"/>
      <c r="BZ8772" s="449"/>
      <c r="CB8772" s="419"/>
      <c r="CC8772" s="419"/>
      <c r="CD8772" s="419"/>
      <c r="CF8772" s="419"/>
      <c r="CG8772" s="419"/>
      <c r="CH8772" s="419"/>
    </row>
    <row r="8773" spans="3:86" ht="21" thickBot="1">
      <c r="C8773" s="425"/>
      <c r="P8773" s="431"/>
      <c r="R8773" s="419"/>
      <c r="S8773" s="446"/>
      <c r="T8773" s="419"/>
      <c r="V8773" s="196"/>
      <c r="W8773" s="419"/>
      <c r="X8773" s="419"/>
      <c r="Z8773" s="419"/>
      <c r="AA8773" s="419"/>
      <c r="AB8773" s="419"/>
      <c r="AD8773" s="419"/>
      <c r="AE8773" s="419"/>
      <c r="AF8773" s="419"/>
      <c r="AH8773" s="419"/>
      <c r="AI8773" s="419"/>
      <c r="AJ8773" s="419"/>
      <c r="AL8773" s="419"/>
      <c r="AM8773" s="419"/>
      <c r="AN8773" s="403"/>
      <c r="AO8773" s="419"/>
      <c r="AP8773" s="419"/>
      <c r="AQ8773" s="419"/>
      <c r="AR8773" s="419"/>
      <c r="AS8773" s="419"/>
      <c r="AT8773" s="419"/>
      <c r="AU8773" s="419"/>
      <c r="AV8773" s="419"/>
      <c r="AX8773" s="419"/>
      <c r="AY8773" s="419"/>
      <c r="AZ8773" s="419"/>
      <c r="BB8773" s="419"/>
      <c r="BC8773" s="419"/>
      <c r="BD8773" s="419"/>
      <c r="BF8773" s="419"/>
      <c r="BG8773" s="419"/>
      <c r="BH8773" s="419"/>
      <c r="BJ8773" s="419"/>
      <c r="BK8773" s="419"/>
      <c r="BL8773" s="419"/>
      <c r="BN8773" s="419"/>
      <c r="BO8773" s="419"/>
      <c r="BP8773" s="419"/>
      <c r="BR8773" s="419"/>
      <c r="BS8773" s="419"/>
      <c r="BT8773" s="419"/>
      <c r="BV8773" s="419"/>
      <c r="BW8773" s="419"/>
      <c r="BX8773" s="397"/>
      <c r="BZ8773" s="449"/>
      <c r="CB8773" s="419"/>
      <c r="CC8773" s="419"/>
      <c r="CD8773" s="419"/>
      <c r="CF8773" s="419"/>
      <c r="CG8773" s="419"/>
      <c r="CH8773" s="419"/>
    </row>
    <row r="8774" spans="3:86" ht="21" thickBot="1">
      <c r="C8774" s="425"/>
      <c r="P8774" s="431"/>
      <c r="R8774" s="419"/>
      <c r="S8774" s="446"/>
      <c r="T8774" s="419"/>
      <c r="V8774" s="196"/>
      <c r="W8774" s="419"/>
      <c r="X8774" s="419"/>
      <c r="Z8774" s="419"/>
      <c r="AA8774" s="419"/>
      <c r="AB8774" s="419"/>
      <c r="AD8774" s="419"/>
      <c r="AE8774" s="419"/>
      <c r="AF8774" s="419"/>
      <c r="AH8774" s="419"/>
      <c r="AI8774" s="419"/>
      <c r="AJ8774" s="419"/>
      <c r="AL8774" s="419"/>
      <c r="AM8774" s="419"/>
      <c r="AN8774" s="403"/>
      <c r="AO8774" s="419"/>
      <c r="AP8774" s="419"/>
      <c r="AQ8774" s="419"/>
      <c r="AR8774" s="419"/>
      <c r="AS8774" s="419"/>
      <c r="AT8774" s="419"/>
      <c r="AU8774" s="419"/>
      <c r="AV8774" s="419"/>
      <c r="AX8774" s="419"/>
      <c r="AY8774" s="419"/>
      <c r="AZ8774" s="419"/>
      <c r="BB8774" s="419"/>
      <c r="BC8774" s="419"/>
      <c r="BD8774" s="419"/>
      <c r="BF8774" s="419"/>
      <c r="BG8774" s="419"/>
      <c r="BH8774" s="419"/>
      <c r="BJ8774" s="419"/>
      <c r="BK8774" s="419"/>
      <c r="BL8774" s="419"/>
      <c r="BN8774" s="419"/>
      <c r="BO8774" s="419"/>
      <c r="BP8774" s="419"/>
      <c r="BR8774" s="419"/>
      <c r="BS8774" s="419"/>
      <c r="BT8774" s="419"/>
      <c r="BV8774" s="419"/>
      <c r="BW8774" s="419"/>
      <c r="BX8774" s="397"/>
      <c r="BZ8774" s="449"/>
      <c r="CB8774" s="419"/>
      <c r="CC8774" s="419"/>
      <c r="CD8774" s="419"/>
      <c r="CF8774" s="419"/>
      <c r="CG8774" s="419"/>
      <c r="CH8774" s="419"/>
    </row>
    <row r="8775" spans="3:86" ht="21" thickBot="1">
      <c r="C8775" s="425"/>
      <c r="P8775" s="431"/>
      <c r="R8775" s="419"/>
      <c r="S8775" s="446"/>
      <c r="T8775" s="419"/>
      <c r="V8775" s="196"/>
      <c r="W8775" s="419"/>
      <c r="X8775" s="419"/>
      <c r="Z8775" s="419"/>
      <c r="AA8775" s="419"/>
      <c r="AB8775" s="419"/>
      <c r="AD8775" s="419"/>
      <c r="AE8775" s="419"/>
      <c r="AF8775" s="419"/>
      <c r="AH8775" s="419"/>
      <c r="AI8775" s="419"/>
      <c r="AJ8775" s="419"/>
      <c r="AL8775" s="419"/>
      <c r="AM8775" s="419"/>
      <c r="AN8775" s="403"/>
      <c r="AO8775" s="419"/>
      <c r="AP8775" s="419"/>
      <c r="AQ8775" s="419"/>
      <c r="AR8775" s="419"/>
      <c r="AS8775" s="419"/>
      <c r="AT8775" s="419"/>
      <c r="AU8775" s="419"/>
      <c r="AV8775" s="419"/>
      <c r="AX8775" s="419"/>
      <c r="AY8775" s="419"/>
      <c r="AZ8775" s="419"/>
      <c r="BB8775" s="419"/>
      <c r="BC8775" s="419"/>
      <c r="BD8775" s="419"/>
      <c r="BF8775" s="419"/>
      <c r="BG8775" s="419"/>
      <c r="BH8775" s="419"/>
      <c r="BJ8775" s="419"/>
      <c r="BK8775" s="419"/>
      <c r="BL8775" s="419"/>
      <c r="BN8775" s="419"/>
      <c r="BO8775" s="419"/>
      <c r="BP8775" s="419"/>
      <c r="BR8775" s="419"/>
      <c r="BS8775" s="419"/>
      <c r="BT8775" s="419"/>
      <c r="BV8775" s="419"/>
      <c r="BW8775" s="419"/>
      <c r="BX8775" s="397"/>
      <c r="BZ8775" s="449"/>
      <c r="CB8775" s="419"/>
      <c r="CC8775" s="419"/>
      <c r="CD8775" s="419"/>
      <c r="CF8775" s="419"/>
      <c r="CG8775" s="419"/>
      <c r="CH8775" s="419"/>
    </row>
    <row r="8776" spans="3:86" ht="21" thickBot="1">
      <c r="C8776" s="425"/>
      <c r="P8776" s="431"/>
      <c r="R8776" s="419"/>
      <c r="S8776" s="446"/>
      <c r="T8776" s="419"/>
      <c r="V8776" s="196"/>
      <c r="W8776" s="419"/>
      <c r="X8776" s="419"/>
      <c r="Z8776" s="419"/>
      <c r="AA8776" s="419"/>
      <c r="AB8776" s="419"/>
      <c r="AD8776" s="419"/>
      <c r="AE8776" s="419"/>
      <c r="AF8776" s="419"/>
      <c r="AH8776" s="419"/>
      <c r="AI8776" s="419"/>
      <c r="AJ8776" s="419"/>
      <c r="AL8776" s="419"/>
      <c r="AM8776" s="419"/>
      <c r="AN8776" s="403"/>
      <c r="AO8776" s="419"/>
      <c r="AP8776" s="419"/>
      <c r="AQ8776" s="419"/>
      <c r="AR8776" s="419"/>
      <c r="AS8776" s="419"/>
      <c r="AT8776" s="419"/>
      <c r="AU8776" s="419"/>
      <c r="AV8776" s="419"/>
      <c r="AX8776" s="419"/>
      <c r="AY8776" s="419"/>
      <c r="AZ8776" s="419"/>
      <c r="BB8776" s="419"/>
      <c r="BC8776" s="419"/>
      <c r="BD8776" s="419"/>
      <c r="BF8776" s="419"/>
      <c r="BG8776" s="419"/>
      <c r="BH8776" s="419"/>
      <c r="BJ8776" s="419"/>
      <c r="BK8776" s="419"/>
      <c r="BL8776" s="419"/>
      <c r="BN8776" s="419"/>
      <c r="BO8776" s="419"/>
      <c r="BP8776" s="419"/>
      <c r="BR8776" s="419"/>
      <c r="BS8776" s="419"/>
      <c r="BT8776" s="419"/>
      <c r="BV8776" s="419"/>
      <c r="BW8776" s="419"/>
      <c r="BX8776" s="397"/>
      <c r="BZ8776" s="449"/>
      <c r="CB8776" s="419"/>
      <c r="CC8776" s="419"/>
      <c r="CD8776" s="419"/>
      <c r="CF8776" s="419"/>
      <c r="CG8776" s="419"/>
      <c r="CH8776" s="419"/>
    </row>
    <row r="8777" spans="3:86" ht="21" thickBot="1">
      <c r="C8777" s="425"/>
      <c r="P8777" s="431"/>
      <c r="R8777" s="419"/>
      <c r="S8777" s="446"/>
      <c r="T8777" s="419"/>
      <c r="V8777" s="196"/>
      <c r="W8777" s="419"/>
      <c r="X8777" s="419"/>
      <c r="Z8777" s="419"/>
      <c r="AA8777" s="419"/>
      <c r="AB8777" s="419"/>
      <c r="AD8777" s="419"/>
      <c r="AE8777" s="419"/>
      <c r="AF8777" s="419"/>
      <c r="AH8777" s="419"/>
      <c r="AI8777" s="419"/>
      <c r="AJ8777" s="419"/>
      <c r="AL8777" s="419"/>
      <c r="AM8777" s="419"/>
      <c r="AN8777" s="403"/>
      <c r="AO8777" s="419"/>
      <c r="AP8777" s="419"/>
      <c r="AQ8777" s="419"/>
      <c r="AR8777" s="419"/>
      <c r="AS8777" s="419"/>
      <c r="AT8777" s="419"/>
      <c r="AU8777" s="419"/>
      <c r="AV8777" s="419"/>
      <c r="AX8777" s="419"/>
      <c r="AY8777" s="419"/>
      <c r="AZ8777" s="419"/>
      <c r="BB8777" s="419"/>
      <c r="BC8777" s="419"/>
      <c r="BD8777" s="419"/>
      <c r="BF8777" s="419"/>
      <c r="BG8777" s="419"/>
      <c r="BH8777" s="419"/>
      <c r="BJ8777" s="419"/>
      <c r="BK8777" s="419"/>
      <c r="BL8777" s="419"/>
      <c r="BN8777" s="419"/>
      <c r="BO8777" s="419"/>
      <c r="BP8777" s="419"/>
      <c r="BR8777" s="419"/>
      <c r="BS8777" s="419"/>
      <c r="BT8777" s="419"/>
      <c r="BV8777" s="419"/>
      <c r="BW8777" s="419"/>
      <c r="BX8777" s="397"/>
      <c r="BZ8777" s="449"/>
      <c r="CB8777" s="419"/>
      <c r="CC8777" s="419"/>
      <c r="CD8777" s="419"/>
      <c r="CF8777" s="419"/>
      <c r="CG8777" s="419"/>
      <c r="CH8777" s="419"/>
    </row>
    <row r="8778" spans="3:86" ht="21" thickBot="1">
      <c r="C8778" s="425"/>
      <c r="P8778" s="431"/>
      <c r="R8778" s="419"/>
      <c r="S8778" s="446"/>
      <c r="T8778" s="419"/>
      <c r="V8778" s="196"/>
      <c r="W8778" s="419"/>
      <c r="X8778" s="419"/>
      <c r="Z8778" s="419"/>
      <c r="AA8778" s="419"/>
      <c r="AB8778" s="419"/>
      <c r="AD8778" s="419"/>
      <c r="AE8778" s="419"/>
      <c r="AF8778" s="419"/>
      <c r="AH8778" s="419"/>
      <c r="AI8778" s="419"/>
      <c r="AJ8778" s="419"/>
      <c r="AL8778" s="419"/>
      <c r="AM8778" s="419"/>
      <c r="AN8778" s="403"/>
      <c r="AO8778" s="419"/>
      <c r="AP8778" s="419"/>
      <c r="AQ8778" s="419"/>
      <c r="AR8778" s="419"/>
      <c r="AS8778" s="419"/>
      <c r="AT8778" s="419"/>
      <c r="AU8778" s="419"/>
      <c r="AV8778" s="419"/>
      <c r="AX8778" s="419"/>
      <c r="AY8778" s="419"/>
      <c r="AZ8778" s="419"/>
      <c r="BB8778" s="419"/>
      <c r="BC8778" s="419"/>
      <c r="BD8778" s="419"/>
      <c r="BF8778" s="419"/>
      <c r="BG8778" s="419"/>
      <c r="BH8778" s="419"/>
      <c r="BJ8778" s="419"/>
      <c r="BK8778" s="419"/>
      <c r="BL8778" s="419"/>
      <c r="BN8778" s="419"/>
      <c r="BO8778" s="419"/>
      <c r="BP8778" s="419"/>
      <c r="BR8778" s="419"/>
      <c r="BS8778" s="419"/>
      <c r="BT8778" s="419"/>
      <c r="BV8778" s="419"/>
      <c r="BW8778" s="419"/>
      <c r="BX8778" s="397"/>
      <c r="BZ8778" s="449"/>
      <c r="CB8778" s="419"/>
      <c r="CC8778" s="419"/>
      <c r="CD8778" s="419"/>
      <c r="CF8778" s="419"/>
      <c r="CG8778" s="419"/>
      <c r="CH8778" s="419"/>
    </row>
    <row r="8779" spans="3:86" ht="21" thickBot="1">
      <c r="C8779" s="425"/>
      <c r="P8779" s="431"/>
      <c r="R8779" s="419"/>
      <c r="S8779" s="446"/>
      <c r="T8779" s="419"/>
      <c r="V8779" s="196"/>
      <c r="W8779" s="419"/>
      <c r="X8779" s="419"/>
      <c r="Z8779" s="419"/>
      <c r="AA8779" s="419"/>
      <c r="AB8779" s="419"/>
      <c r="AD8779" s="419"/>
      <c r="AE8779" s="419"/>
      <c r="AF8779" s="419"/>
      <c r="AH8779" s="419"/>
      <c r="AI8779" s="419"/>
      <c r="AJ8779" s="419"/>
      <c r="AL8779" s="419"/>
      <c r="AM8779" s="419"/>
      <c r="AN8779" s="403"/>
      <c r="AO8779" s="419"/>
      <c r="AP8779" s="419"/>
      <c r="AQ8779" s="419"/>
      <c r="AR8779" s="419"/>
      <c r="AS8779" s="419"/>
      <c r="AT8779" s="419"/>
      <c r="AU8779" s="419"/>
      <c r="AV8779" s="419"/>
      <c r="AX8779" s="419"/>
      <c r="AY8779" s="419"/>
      <c r="AZ8779" s="419"/>
      <c r="BB8779" s="419"/>
      <c r="BC8779" s="419"/>
      <c r="BD8779" s="419"/>
      <c r="BF8779" s="419"/>
      <c r="BG8779" s="419"/>
      <c r="BH8779" s="419"/>
      <c r="BJ8779" s="419"/>
      <c r="BK8779" s="419"/>
      <c r="BL8779" s="419"/>
      <c r="BN8779" s="419"/>
      <c r="BO8779" s="419"/>
      <c r="BP8779" s="419"/>
      <c r="BR8779" s="419"/>
      <c r="BS8779" s="419"/>
      <c r="BT8779" s="419"/>
      <c r="BV8779" s="419"/>
      <c r="BW8779" s="419"/>
      <c r="BX8779" s="397"/>
      <c r="BZ8779" s="449"/>
      <c r="CB8779" s="419"/>
      <c r="CC8779" s="419"/>
      <c r="CD8779" s="419"/>
      <c r="CF8779" s="419"/>
      <c r="CG8779" s="419"/>
      <c r="CH8779" s="419"/>
    </row>
    <row r="8780" spans="3:86" ht="21" thickBot="1">
      <c r="C8780" s="425"/>
      <c r="P8780" s="431"/>
      <c r="R8780" s="419"/>
      <c r="S8780" s="446"/>
      <c r="T8780" s="419"/>
      <c r="V8780" s="196"/>
      <c r="W8780" s="419"/>
      <c r="X8780" s="419"/>
      <c r="Z8780" s="419"/>
      <c r="AA8780" s="419"/>
      <c r="AB8780" s="419"/>
      <c r="AD8780" s="419"/>
      <c r="AE8780" s="419"/>
      <c r="AF8780" s="419"/>
      <c r="AH8780" s="419"/>
      <c r="AI8780" s="419"/>
      <c r="AJ8780" s="419"/>
      <c r="AL8780" s="419"/>
      <c r="AM8780" s="419"/>
      <c r="AN8780" s="403"/>
      <c r="AO8780" s="419"/>
      <c r="AP8780" s="419"/>
      <c r="AQ8780" s="419"/>
      <c r="AR8780" s="419"/>
      <c r="AS8780" s="419"/>
      <c r="AT8780" s="419"/>
      <c r="AU8780" s="419"/>
      <c r="AV8780" s="419"/>
      <c r="AX8780" s="419"/>
      <c r="AY8780" s="419"/>
      <c r="AZ8780" s="419"/>
      <c r="BB8780" s="419"/>
      <c r="BC8780" s="419"/>
      <c r="BD8780" s="419"/>
      <c r="BF8780" s="419"/>
      <c r="BG8780" s="419"/>
      <c r="BH8780" s="419"/>
      <c r="BJ8780" s="419"/>
      <c r="BK8780" s="419"/>
      <c r="BL8780" s="419"/>
      <c r="BN8780" s="419"/>
      <c r="BO8780" s="419"/>
      <c r="BP8780" s="419"/>
      <c r="BR8780" s="419"/>
      <c r="BS8780" s="419"/>
      <c r="BT8780" s="419"/>
      <c r="BV8780" s="419"/>
      <c r="BW8780" s="419"/>
      <c r="BX8780" s="397"/>
      <c r="BZ8780" s="449"/>
      <c r="CB8780" s="419"/>
      <c r="CC8780" s="419"/>
      <c r="CD8780" s="419"/>
      <c r="CF8780" s="419"/>
      <c r="CG8780" s="419"/>
      <c r="CH8780" s="419"/>
    </row>
    <row r="8781" spans="3:86" ht="21" thickBot="1">
      <c r="C8781" s="425"/>
      <c r="P8781" s="431"/>
      <c r="R8781" s="419"/>
      <c r="S8781" s="446"/>
      <c r="T8781" s="419"/>
      <c r="V8781" s="196"/>
      <c r="W8781" s="419"/>
      <c r="X8781" s="419"/>
      <c r="Z8781" s="419"/>
      <c r="AA8781" s="419"/>
      <c r="AB8781" s="419"/>
      <c r="AD8781" s="419"/>
      <c r="AE8781" s="419"/>
      <c r="AF8781" s="419"/>
      <c r="AH8781" s="419"/>
      <c r="AI8781" s="419"/>
      <c r="AJ8781" s="419"/>
      <c r="AL8781" s="419"/>
      <c r="AM8781" s="419"/>
      <c r="AN8781" s="403"/>
      <c r="AO8781" s="419"/>
      <c r="AP8781" s="419"/>
      <c r="AQ8781" s="419"/>
      <c r="AR8781" s="419"/>
      <c r="AS8781" s="419"/>
      <c r="AT8781" s="419"/>
      <c r="AU8781" s="419"/>
      <c r="AV8781" s="419"/>
      <c r="AX8781" s="419"/>
      <c r="AY8781" s="419"/>
      <c r="AZ8781" s="419"/>
      <c r="BB8781" s="419"/>
      <c r="BC8781" s="419"/>
      <c r="BD8781" s="419"/>
      <c r="BF8781" s="419"/>
      <c r="BG8781" s="419"/>
      <c r="BH8781" s="419"/>
      <c r="BJ8781" s="419"/>
      <c r="BK8781" s="419"/>
      <c r="BL8781" s="419"/>
      <c r="BN8781" s="419"/>
      <c r="BO8781" s="419"/>
      <c r="BP8781" s="419"/>
      <c r="BR8781" s="419"/>
      <c r="BS8781" s="419"/>
      <c r="BT8781" s="419"/>
      <c r="BV8781" s="419"/>
      <c r="BW8781" s="419"/>
      <c r="BX8781" s="397"/>
      <c r="BZ8781" s="449"/>
      <c r="CB8781" s="419"/>
      <c r="CC8781" s="419"/>
      <c r="CD8781" s="419"/>
      <c r="CF8781" s="419"/>
      <c r="CG8781" s="419"/>
      <c r="CH8781" s="419"/>
    </row>
    <row r="8782" spans="3:86" ht="21" thickBot="1">
      <c r="C8782" s="425"/>
      <c r="P8782" s="431"/>
      <c r="R8782" s="419"/>
      <c r="S8782" s="446"/>
      <c r="T8782" s="419"/>
      <c r="V8782" s="196"/>
      <c r="W8782" s="419"/>
      <c r="X8782" s="419"/>
      <c r="Z8782" s="419"/>
      <c r="AA8782" s="419"/>
      <c r="AB8782" s="419"/>
      <c r="AD8782" s="419"/>
      <c r="AE8782" s="419"/>
      <c r="AF8782" s="419"/>
      <c r="AH8782" s="419"/>
      <c r="AI8782" s="419"/>
      <c r="AJ8782" s="419"/>
      <c r="AL8782" s="419"/>
      <c r="AM8782" s="419"/>
      <c r="AN8782" s="403"/>
      <c r="AO8782" s="419"/>
      <c r="AP8782" s="419"/>
      <c r="AQ8782" s="419"/>
      <c r="AR8782" s="419"/>
      <c r="AS8782" s="419"/>
      <c r="AT8782" s="419"/>
      <c r="AU8782" s="419"/>
      <c r="AV8782" s="419"/>
      <c r="AX8782" s="419"/>
      <c r="AY8782" s="419"/>
      <c r="AZ8782" s="419"/>
      <c r="BB8782" s="419"/>
      <c r="BC8782" s="419"/>
      <c r="BD8782" s="419"/>
      <c r="BF8782" s="419"/>
      <c r="BG8782" s="419"/>
      <c r="BH8782" s="419"/>
      <c r="BJ8782" s="419"/>
      <c r="BK8782" s="419"/>
      <c r="BL8782" s="419"/>
      <c r="BN8782" s="419"/>
      <c r="BO8782" s="419"/>
      <c r="BP8782" s="419"/>
      <c r="BR8782" s="419"/>
      <c r="BS8782" s="419"/>
      <c r="BT8782" s="419"/>
      <c r="BV8782" s="419"/>
      <c r="BW8782" s="419"/>
      <c r="BX8782" s="397"/>
      <c r="BZ8782" s="449"/>
      <c r="CB8782" s="419"/>
      <c r="CC8782" s="419"/>
      <c r="CD8782" s="419"/>
      <c r="CF8782" s="419"/>
      <c r="CG8782" s="419"/>
      <c r="CH8782" s="419"/>
    </row>
    <row r="8783" spans="3:86" ht="21" thickBot="1">
      <c r="C8783" s="425"/>
      <c r="P8783" s="431"/>
      <c r="R8783" s="419"/>
      <c r="S8783" s="446"/>
      <c r="T8783" s="419"/>
      <c r="V8783" s="196"/>
      <c r="W8783" s="419"/>
      <c r="X8783" s="419"/>
      <c r="Z8783" s="419"/>
      <c r="AA8783" s="419"/>
      <c r="AB8783" s="419"/>
      <c r="AD8783" s="419"/>
      <c r="AE8783" s="419"/>
      <c r="AF8783" s="419"/>
      <c r="AH8783" s="419"/>
      <c r="AI8783" s="419"/>
      <c r="AJ8783" s="419"/>
      <c r="AL8783" s="419"/>
      <c r="AM8783" s="419"/>
      <c r="AN8783" s="403"/>
      <c r="AO8783" s="419"/>
      <c r="AP8783" s="419"/>
      <c r="AQ8783" s="419"/>
      <c r="AR8783" s="419"/>
      <c r="AS8783" s="419"/>
      <c r="AT8783" s="419"/>
      <c r="AU8783" s="419"/>
      <c r="AV8783" s="419"/>
      <c r="AX8783" s="419"/>
      <c r="AY8783" s="419"/>
      <c r="AZ8783" s="419"/>
      <c r="BB8783" s="419"/>
      <c r="BC8783" s="419"/>
      <c r="BD8783" s="419"/>
      <c r="BF8783" s="419"/>
      <c r="BG8783" s="419"/>
      <c r="BH8783" s="419"/>
      <c r="BJ8783" s="419"/>
      <c r="BK8783" s="419"/>
      <c r="BL8783" s="419"/>
      <c r="BN8783" s="419"/>
      <c r="BO8783" s="419"/>
      <c r="BP8783" s="419"/>
      <c r="BR8783" s="419"/>
      <c r="BS8783" s="419"/>
      <c r="BT8783" s="419"/>
      <c r="BV8783" s="419"/>
      <c r="BW8783" s="419"/>
      <c r="BX8783" s="397"/>
      <c r="BZ8783" s="449"/>
      <c r="CB8783" s="419"/>
      <c r="CC8783" s="419"/>
      <c r="CD8783" s="419"/>
      <c r="CF8783" s="419"/>
      <c r="CG8783" s="419"/>
      <c r="CH8783" s="419"/>
    </row>
    <row r="8784" spans="3:86" ht="21" thickBot="1">
      <c r="C8784" s="425"/>
      <c r="P8784" s="431"/>
      <c r="R8784" s="419"/>
      <c r="S8784" s="446"/>
      <c r="T8784" s="419"/>
      <c r="V8784" s="196"/>
      <c r="W8784" s="419"/>
      <c r="X8784" s="419"/>
      <c r="Z8784" s="419"/>
      <c r="AA8784" s="419"/>
      <c r="AB8784" s="419"/>
      <c r="AD8784" s="419"/>
      <c r="AE8784" s="419"/>
      <c r="AF8784" s="419"/>
      <c r="AH8784" s="419"/>
      <c r="AI8784" s="419"/>
      <c r="AJ8784" s="419"/>
      <c r="AL8784" s="419"/>
      <c r="AM8784" s="419"/>
      <c r="AN8784" s="403"/>
      <c r="AO8784" s="419"/>
      <c r="AP8784" s="419"/>
      <c r="AQ8784" s="419"/>
      <c r="AR8784" s="419"/>
      <c r="AS8784" s="419"/>
      <c r="AT8784" s="419"/>
      <c r="AU8784" s="419"/>
      <c r="AV8784" s="419"/>
      <c r="AX8784" s="419"/>
      <c r="AY8784" s="419"/>
      <c r="AZ8784" s="419"/>
      <c r="BB8784" s="419"/>
      <c r="BC8784" s="419"/>
      <c r="BD8784" s="419"/>
      <c r="BF8784" s="419"/>
      <c r="BG8784" s="419"/>
      <c r="BH8784" s="419"/>
      <c r="BJ8784" s="419"/>
      <c r="BK8784" s="419"/>
      <c r="BL8784" s="419"/>
      <c r="BN8784" s="419"/>
      <c r="BO8784" s="419"/>
      <c r="BP8784" s="419"/>
      <c r="BR8784" s="419"/>
      <c r="BS8784" s="419"/>
      <c r="BT8784" s="419"/>
      <c r="BV8784" s="419"/>
      <c r="BW8784" s="419"/>
      <c r="BX8784" s="397"/>
      <c r="BZ8784" s="449"/>
      <c r="CB8784" s="419"/>
      <c r="CC8784" s="419"/>
      <c r="CD8784" s="419"/>
      <c r="CF8784" s="419"/>
      <c r="CG8784" s="419"/>
      <c r="CH8784" s="419"/>
    </row>
    <row r="8785" spans="3:86" ht="21" thickBot="1">
      <c r="C8785" s="425"/>
      <c r="P8785" s="431"/>
      <c r="R8785" s="419"/>
      <c r="S8785" s="446"/>
      <c r="T8785" s="419"/>
      <c r="V8785" s="196"/>
      <c r="W8785" s="419"/>
      <c r="X8785" s="419"/>
      <c r="Z8785" s="419"/>
      <c r="AA8785" s="419"/>
      <c r="AB8785" s="419"/>
      <c r="AD8785" s="419"/>
      <c r="AE8785" s="419"/>
      <c r="AF8785" s="419"/>
      <c r="AH8785" s="419"/>
      <c r="AI8785" s="419"/>
      <c r="AJ8785" s="419"/>
      <c r="AL8785" s="419"/>
      <c r="AM8785" s="419"/>
      <c r="AN8785" s="403"/>
      <c r="AO8785" s="419"/>
      <c r="AP8785" s="419"/>
      <c r="AQ8785" s="419"/>
      <c r="AR8785" s="419"/>
      <c r="AS8785" s="419"/>
      <c r="AT8785" s="419"/>
      <c r="AU8785" s="419"/>
      <c r="AV8785" s="419"/>
      <c r="AX8785" s="419"/>
      <c r="AY8785" s="419"/>
      <c r="AZ8785" s="419"/>
      <c r="BB8785" s="419"/>
      <c r="BC8785" s="419"/>
      <c r="BD8785" s="419"/>
      <c r="BF8785" s="419"/>
      <c r="BG8785" s="419"/>
      <c r="BH8785" s="419"/>
      <c r="BJ8785" s="419"/>
      <c r="BK8785" s="419"/>
      <c r="BL8785" s="419"/>
      <c r="BN8785" s="419"/>
      <c r="BO8785" s="419"/>
      <c r="BP8785" s="419"/>
      <c r="BR8785" s="419"/>
      <c r="BS8785" s="419"/>
      <c r="BT8785" s="419"/>
      <c r="BV8785" s="419"/>
      <c r="BW8785" s="419"/>
      <c r="BX8785" s="397"/>
      <c r="BZ8785" s="449"/>
      <c r="CB8785" s="419"/>
      <c r="CC8785" s="419"/>
      <c r="CD8785" s="419"/>
      <c r="CF8785" s="419"/>
      <c r="CG8785" s="419"/>
      <c r="CH8785" s="419"/>
    </row>
    <row r="8786" spans="3:86" ht="21" thickBot="1">
      <c r="C8786" s="425"/>
      <c r="P8786" s="431"/>
      <c r="R8786" s="419"/>
      <c r="S8786" s="446"/>
      <c r="T8786" s="419"/>
      <c r="V8786" s="196"/>
      <c r="W8786" s="419"/>
      <c r="X8786" s="419"/>
      <c r="Z8786" s="419"/>
      <c r="AA8786" s="419"/>
      <c r="AB8786" s="419"/>
      <c r="AD8786" s="419"/>
      <c r="AE8786" s="419"/>
      <c r="AF8786" s="419"/>
      <c r="AH8786" s="419"/>
      <c r="AI8786" s="419"/>
      <c r="AJ8786" s="419"/>
      <c r="AL8786" s="419"/>
      <c r="AM8786" s="419"/>
      <c r="AN8786" s="403"/>
      <c r="AO8786" s="419"/>
      <c r="AP8786" s="419"/>
      <c r="AQ8786" s="419"/>
      <c r="AR8786" s="419"/>
      <c r="AS8786" s="419"/>
      <c r="AT8786" s="419"/>
      <c r="AU8786" s="419"/>
      <c r="AV8786" s="419"/>
      <c r="AX8786" s="419"/>
      <c r="AY8786" s="419"/>
      <c r="AZ8786" s="419"/>
      <c r="BB8786" s="419"/>
      <c r="BC8786" s="419"/>
      <c r="BD8786" s="419"/>
      <c r="BF8786" s="419"/>
      <c r="BG8786" s="419"/>
      <c r="BH8786" s="419"/>
      <c r="BJ8786" s="419"/>
      <c r="BK8786" s="419"/>
      <c r="BL8786" s="419"/>
      <c r="BN8786" s="419"/>
      <c r="BO8786" s="419"/>
      <c r="BP8786" s="419"/>
      <c r="BR8786" s="419"/>
      <c r="BS8786" s="419"/>
      <c r="BT8786" s="419"/>
      <c r="BV8786" s="419"/>
      <c r="BW8786" s="419"/>
      <c r="BX8786" s="397"/>
      <c r="BZ8786" s="449"/>
      <c r="CB8786" s="419"/>
      <c r="CC8786" s="419"/>
      <c r="CD8786" s="419"/>
      <c r="CF8786" s="419"/>
      <c r="CG8786" s="419"/>
      <c r="CH8786" s="419"/>
    </row>
    <row r="8787" spans="3:86" ht="21" thickBot="1">
      <c r="C8787" s="425"/>
      <c r="P8787" s="431"/>
      <c r="R8787" s="419"/>
      <c r="S8787" s="446"/>
      <c r="T8787" s="419"/>
      <c r="V8787" s="196"/>
      <c r="W8787" s="419"/>
      <c r="X8787" s="419"/>
      <c r="Z8787" s="419"/>
      <c r="AA8787" s="419"/>
      <c r="AB8787" s="419"/>
      <c r="AD8787" s="419"/>
      <c r="AE8787" s="419"/>
      <c r="AF8787" s="419"/>
      <c r="AH8787" s="419"/>
      <c r="AI8787" s="419"/>
      <c r="AJ8787" s="419"/>
      <c r="AL8787" s="419"/>
      <c r="AM8787" s="419"/>
      <c r="AN8787" s="403"/>
      <c r="AO8787" s="419"/>
      <c r="AP8787" s="419"/>
      <c r="AQ8787" s="419"/>
      <c r="AR8787" s="419"/>
      <c r="AS8787" s="419"/>
      <c r="AT8787" s="419"/>
      <c r="AU8787" s="419"/>
      <c r="AV8787" s="419"/>
      <c r="AX8787" s="419"/>
      <c r="AY8787" s="419"/>
      <c r="AZ8787" s="419"/>
      <c r="BB8787" s="419"/>
      <c r="BC8787" s="419"/>
      <c r="BD8787" s="419"/>
      <c r="BF8787" s="419"/>
      <c r="BG8787" s="419"/>
      <c r="BH8787" s="419"/>
      <c r="BJ8787" s="419"/>
      <c r="BK8787" s="419"/>
      <c r="BL8787" s="419"/>
      <c r="BN8787" s="419"/>
      <c r="BO8787" s="419"/>
      <c r="BP8787" s="419"/>
      <c r="BR8787" s="419"/>
      <c r="BS8787" s="419"/>
      <c r="BT8787" s="419"/>
      <c r="BV8787" s="419"/>
      <c r="BW8787" s="419"/>
      <c r="BX8787" s="397"/>
      <c r="BZ8787" s="449"/>
      <c r="CB8787" s="419"/>
      <c r="CC8787" s="419"/>
      <c r="CD8787" s="419"/>
      <c r="CF8787" s="419"/>
      <c r="CG8787" s="419"/>
      <c r="CH8787" s="419"/>
    </row>
    <row r="8788" spans="3:86" ht="21" thickBot="1">
      <c r="C8788" s="425"/>
      <c r="P8788" s="431"/>
      <c r="R8788" s="419"/>
      <c r="S8788" s="446"/>
      <c r="T8788" s="419"/>
      <c r="V8788" s="196"/>
      <c r="W8788" s="419"/>
      <c r="X8788" s="419"/>
      <c r="Z8788" s="419"/>
      <c r="AA8788" s="419"/>
      <c r="AB8788" s="419"/>
      <c r="AD8788" s="419"/>
      <c r="AE8788" s="419"/>
      <c r="AF8788" s="419"/>
      <c r="AH8788" s="419"/>
      <c r="AI8788" s="419"/>
      <c r="AJ8788" s="419"/>
      <c r="AL8788" s="419"/>
      <c r="AM8788" s="419"/>
      <c r="AN8788" s="403"/>
      <c r="AO8788" s="419"/>
      <c r="AP8788" s="419"/>
      <c r="AQ8788" s="419"/>
      <c r="AR8788" s="419"/>
      <c r="AS8788" s="419"/>
      <c r="AT8788" s="419"/>
      <c r="AU8788" s="419"/>
      <c r="AV8788" s="419"/>
      <c r="AX8788" s="419"/>
      <c r="AY8788" s="419"/>
      <c r="AZ8788" s="419"/>
      <c r="BB8788" s="419"/>
      <c r="BC8788" s="419"/>
      <c r="BD8788" s="419"/>
      <c r="BF8788" s="419"/>
      <c r="BG8788" s="419"/>
      <c r="BH8788" s="419"/>
      <c r="BJ8788" s="419"/>
      <c r="BK8788" s="419"/>
      <c r="BL8788" s="419"/>
      <c r="BN8788" s="419"/>
      <c r="BO8788" s="419"/>
      <c r="BP8788" s="419"/>
      <c r="BR8788" s="419"/>
      <c r="BS8788" s="419"/>
      <c r="BT8788" s="419"/>
      <c r="BV8788" s="419"/>
      <c r="BW8788" s="419"/>
      <c r="BX8788" s="397"/>
      <c r="BZ8788" s="449"/>
      <c r="CB8788" s="419"/>
      <c r="CC8788" s="419"/>
      <c r="CD8788" s="419"/>
      <c r="CF8788" s="419"/>
      <c r="CG8788" s="419"/>
      <c r="CH8788" s="419"/>
    </row>
    <row r="8789" spans="3:86" ht="21" thickBot="1">
      <c r="C8789" s="425"/>
      <c r="P8789" s="431"/>
      <c r="R8789" s="419"/>
      <c r="S8789" s="446"/>
      <c r="T8789" s="419"/>
      <c r="V8789" s="196"/>
      <c r="W8789" s="419"/>
      <c r="X8789" s="419"/>
      <c r="Z8789" s="419"/>
      <c r="AA8789" s="419"/>
      <c r="AB8789" s="419"/>
      <c r="AD8789" s="419"/>
      <c r="AE8789" s="419"/>
      <c r="AF8789" s="419"/>
      <c r="AH8789" s="419"/>
      <c r="AI8789" s="419"/>
      <c r="AJ8789" s="419"/>
      <c r="AL8789" s="419"/>
      <c r="AM8789" s="419"/>
      <c r="AN8789" s="403"/>
      <c r="AO8789" s="419"/>
      <c r="AP8789" s="419"/>
      <c r="AQ8789" s="419"/>
      <c r="AR8789" s="419"/>
      <c r="AS8789" s="419"/>
      <c r="AT8789" s="419"/>
      <c r="AU8789" s="419"/>
      <c r="AV8789" s="419"/>
      <c r="AX8789" s="419"/>
      <c r="AY8789" s="419"/>
      <c r="AZ8789" s="419"/>
      <c r="BB8789" s="419"/>
      <c r="BC8789" s="419"/>
      <c r="BD8789" s="419"/>
      <c r="BF8789" s="419"/>
      <c r="BG8789" s="419"/>
      <c r="BH8789" s="419"/>
      <c r="BJ8789" s="419"/>
      <c r="BK8789" s="419"/>
      <c r="BL8789" s="419"/>
      <c r="BN8789" s="419"/>
      <c r="BO8789" s="419"/>
      <c r="BP8789" s="419"/>
      <c r="BR8789" s="419"/>
      <c r="BS8789" s="419"/>
      <c r="BT8789" s="419"/>
      <c r="BV8789" s="419"/>
      <c r="BW8789" s="419"/>
      <c r="BX8789" s="397"/>
      <c r="BZ8789" s="449"/>
      <c r="CB8789" s="419"/>
      <c r="CC8789" s="419"/>
      <c r="CD8789" s="419"/>
      <c r="CF8789" s="419"/>
      <c r="CG8789" s="419"/>
      <c r="CH8789" s="419"/>
    </row>
    <row r="8790" spans="3:86" ht="21" thickBot="1">
      <c r="C8790" s="425"/>
      <c r="P8790" s="431"/>
      <c r="R8790" s="419"/>
      <c r="S8790" s="446"/>
      <c r="T8790" s="419"/>
      <c r="V8790" s="196"/>
      <c r="W8790" s="419"/>
      <c r="X8790" s="419"/>
      <c r="Z8790" s="419"/>
      <c r="AA8790" s="419"/>
      <c r="AB8790" s="419"/>
      <c r="AD8790" s="419"/>
      <c r="AE8790" s="419"/>
      <c r="AF8790" s="419"/>
      <c r="AH8790" s="419"/>
      <c r="AI8790" s="419"/>
      <c r="AJ8790" s="419"/>
      <c r="AL8790" s="419"/>
      <c r="AM8790" s="419"/>
      <c r="AN8790" s="403"/>
      <c r="AO8790" s="419"/>
      <c r="AP8790" s="419"/>
      <c r="AQ8790" s="419"/>
      <c r="AR8790" s="419"/>
      <c r="AS8790" s="419"/>
      <c r="AT8790" s="419"/>
      <c r="AU8790" s="419"/>
      <c r="AV8790" s="419"/>
      <c r="AX8790" s="419"/>
      <c r="AY8790" s="419"/>
      <c r="AZ8790" s="419"/>
      <c r="BB8790" s="419"/>
      <c r="BC8790" s="419"/>
      <c r="BD8790" s="419"/>
      <c r="BF8790" s="419"/>
      <c r="BG8790" s="419"/>
      <c r="BH8790" s="419"/>
      <c r="BJ8790" s="419"/>
      <c r="BK8790" s="419"/>
      <c r="BL8790" s="419"/>
      <c r="BN8790" s="419"/>
      <c r="BO8790" s="419"/>
      <c r="BP8790" s="419"/>
      <c r="BR8790" s="419"/>
      <c r="BS8790" s="419"/>
      <c r="BT8790" s="419"/>
      <c r="BV8790" s="419"/>
      <c r="BW8790" s="419"/>
      <c r="BX8790" s="397"/>
      <c r="BZ8790" s="449"/>
      <c r="CB8790" s="419"/>
      <c r="CC8790" s="419"/>
      <c r="CD8790" s="419"/>
      <c r="CF8790" s="419"/>
      <c r="CG8790" s="419"/>
      <c r="CH8790" s="419"/>
    </row>
    <row r="8791" spans="3:86" ht="21" thickBot="1">
      <c r="C8791" s="425"/>
      <c r="P8791" s="431"/>
      <c r="R8791" s="419"/>
      <c r="S8791" s="446"/>
      <c r="T8791" s="419"/>
      <c r="V8791" s="196"/>
      <c r="W8791" s="419"/>
      <c r="X8791" s="419"/>
      <c r="Z8791" s="419"/>
      <c r="AA8791" s="419"/>
      <c r="AB8791" s="419"/>
      <c r="AD8791" s="419"/>
      <c r="AE8791" s="419"/>
      <c r="AF8791" s="419"/>
      <c r="AH8791" s="419"/>
      <c r="AI8791" s="419"/>
      <c r="AJ8791" s="419"/>
      <c r="AL8791" s="419"/>
      <c r="AM8791" s="419"/>
      <c r="AN8791" s="403"/>
      <c r="AO8791" s="419"/>
      <c r="AP8791" s="419"/>
      <c r="AQ8791" s="419"/>
      <c r="AR8791" s="419"/>
      <c r="AS8791" s="419"/>
      <c r="AT8791" s="419"/>
      <c r="AU8791" s="419"/>
      <c r="AV8791" s="419"/>
      <c r="AX8791" s="419"/>
      <c r="AY8791" s="419"/>
      <c r="AZ8791" s="419"/>
      <c r="BB8791" s="419"/>
      <c r="BC8791" s="419"/>
      <c r="BD8791" s="419"/>
      <c r="BF8791" s="419"/>
      <c r="BG8791" s="419"/>
      <c r="BH8791" s="419"/>
      <c r="BJ8791" s="419"/>
      <c r="BK8791" s="419"/>
      <c r="BL8791" s="419"/>
      <c r="BN8791" s="419"/>
      <c r="BO8791" s="419"/>
      <c r="BP8791" s="419"/>
      <c r="BR8791" s="419"/>
      <c r="BS8791" s="419"/>
      <c r="BT8791" s="419"/>
      <c r="BV8791" s="419"/>
      <c r="BW8791" s="419"/>
      <c r="BX8791" s="397"/>
      <c r="BZ8791" s="449"/>
      <c r="CB8791" s="419"/>
      <c r="CC8791" s="419"/>
      <c r="CD8791" s="419"/>
      <c r="CF8791" s="419"/>
      <c r="CG8791" s="419"/>
      <c r="CH8791" s="419"/>
    </row>
    <row r="8792" spans="3:86" ht="21" thickBot="1">
      <c r="C8792" s="425"/>
      <c r="P8792" s="431"/>
      <c r="R8792" s="419"/>
      <c r="S8792" s="446"/>
      <c r="T8792" s="419"/>
      <c r="V8792" s="196"/>
      <c r="W8792" s="419"/>
      <c r="X8792" s="419"/>
      <c r="Z8792" s="419"/>
      <c r="AA8792" s="419"/>
      <c r="AB8792" s="419"/>
      <c r="AD8792" s="419"/>
      <c r="AE8792" s="419"/>
      <c r="AF8792" s="419"/>
      <c r="AH8792" s="419"/>
      <c r="AI8792" s="419"/>
      <c r="AJ8792" s="419"/>
      <c r="AL8792" s="419"/>
      <c r="AM8792" s="419"/>
      <c r="AN8792" s="403"/>
      <c r="AO8792" s="419"/>
      <c r="AP8792" s="419"/>
      <c r="AQ8792" s="419"/>
      <c r="AR8792" s="419"/>
      <c r="AS8792" s="419"/>
      <c r="AT8792" s="419"/>
      <c r="AU8792" s="419"/>
      <c r="AV8792" s="419"/>
      <c r="AX8792" s="419"/>
      <c r="AY8792" s="419"/>
      <c r="AZ8792" s="419"/>
      <c r="BB8792" s="419"/>
      <c r="BC8792" s="419"/>
      <c r="BD8792" s="419"/>
      <c r="BF8792" s="419"/>
      <c r="BG8792" s="419"/>
      <c r="BH8792" s="419"/>
      <c r="BJ8792" s="419"/>
      <c r="BK8792" s="419"/>
      <c r="BL8792" s="419"/>
      <c r="BN8792" s="419"/>
      <c r="BO8792" s="419"/>
      <c r="BP8792" s="419"/>
      <c r="BR8792" s="419"/>
      <c r="BS8792" s="419"/>
      <c r="BT8792" s="419"/>
      <c r="BV8792" s="419"/>
      <c r="BW8792" s="419"/>
      <c r="BX8792" s="397"/>
      <c r="BZ8792" s="449"/>
      <c r="CB8792" s="419"/>
      <c r="CC8792" s="419"/>
      <c r="CD8792" s="419"/>
      <c r="CF8792" s="419"/>
      <c r="CG8792" s="419"/>
      <c r="CH8792" s="419"/>
    </row>
    <row r="8793" spans="3:86" ht="21" thickBot="1">
      <c r="C8793" s="425"/>
      <c r="P8793" s="431"/>
      <c r="R8793" s="419"/>
      <c r="S8793" s="446"/>
      <c r="T8793" s="419"/>
      <c r="V8793" s="196"/>
      <c r="W8793" s="419"/>
      <c r="X8793" s="419"/>
      <c r="Z8793" s="419"/>
      <c r="AA8793" s="419"/>
      <c r="AB8793" s="419"/>
      <c r="AD8793" s="419"/>
      <c r="AE8793" s="419"/>
      <c r="AF8793" s="419"/>
      <c r="AH8793" s="419"/>
      <c r="AI8793" s="419"/>
      <c r="AJ8793" s="419"/>
      <c r="AL8793" s="419"/>
      <c r="AM8793" s="419"/>
      <c r="AN8793" s="403"/>
      <c r="AO8793" s="419"/>
      <c r="AP8793" s="419"/>
      <c r="AQ8793" s="419"/>
      <c r="AR8793" s="419"/>
      <c r="AS8793" s="419"/>
      <c r="AT8793" s="419"/>
      <c r="AU8793" s="419"/>
      <c r="AV8793" s="419"/>
      <c r="AX8793" s="419"/>
      <c r="AY8793" s="419"/>
      <c r="AZ8793" s="419"/>
      <c r="BB8793" s="419"/>
      <c r="BC8793" s="419"/>
      <c r="BD8793" s="419"/>
      <c r="BF8793" s="419"/>
      <c r="BG8793" s="419"/>
      <c r="BH8793" s="419"/>
      <c r="BJ8793" s="419"/>
      <c r="BK8793" s="419"/>
      <c r="BL8793" s="419"/>
      <c r="BN8793" s="419"/>
      <c r="BO8793" s="419"/>
      <c r="BP8793" s="419"/>
      <c r="BR8793" s="419"/>
      <c r="BS8793" s="419"/>
      <c r="BT8793" s="419"/>
      <c r="BV8793" s="419"/>
      <c r="BW8793" s="419"/>
      <c r="BX8793" s="397"/>
      <c r="BZ8793" s="449"/>
      <c r="CB8793" s="419"/>
      <c r="CC8793" s="419"/>
      <c r="CD8793" s="419"/>
      <c r="CF8793" s="419"/>
      <c r="CG8793" s="419"/>
      <c r="CH8793" s="419"/>
    </row>
    <row r="8794" spans="3:86" ht="21" thickBot="1">
      <c r="C8794" s="425"/>
      <c r="P8794" s="431"/>
      <c r="R8794" s="419"/>
      <c r="S8794" s="446"/>
      <c r="T8794" s="419"/>
      <c r="V8794" s="196"/>
      <c r="W8794" s="419"/>
      <c r="X8794" s="419"/>
      <c r="Z8794" s="419"/>
      <c r="AA8794" s="419"/>
      <c r="AB8794" s="419"/>
      <c r="AD8794" s="419"/>
      <c r="AE8794" s="419"/>
      <c r="AF8794" s="419"/>
      <c r="AH8794" s="419"/>
      <c r="AI8794" s="419"/>
      <c r="AJ8794" s="419"/>
      <c r="AL8794" s="419"/>
      <c r="AM8794" s="419"/>
      <c r="AN8794" s="403"/>
      <c r="AO8794" s="419"/>
      <c r="AP8794" s="419"/>
      <c r="AQ8794" s="419"/>
      <c r="AR8794" s="419"/>
      <c r="AS8794" s="419"/>
      <c r="AT8794" s="419"/>
      <c r="AU8794" s="419"/>
      <c r="AV8794" s="419"/>
      <c r="AX8794" s="419"/>
      <c r="AY8794" s="419"/>
      <c r="AZ8794" s="419"/>
      <c r="BB8794" s="419"/>
      <c r="BC8794" s="419"/>
      <c r="BD8794" s="419"/>
      <c r="BF8794" s="419"/>
      <c r="BG8794" s="419"/>
      <c r="BH8794" s="419"/>
      <c r="BJ8794" s="419"/>
      <c r="BK8794" s="419"/>
      <c r="BL8794" s="419"/>
      <c r="BN8794" s="419"/>
      <c r="BO8794" s="419"/>
      <c r="BP8794" s="419"/>
      <c r="BR8794" s="419"/>
      <c r="BS8794" s="419"/>
      <c r="BT8794" s="419"/>
      <c r="BV8794" s="419"/>
      <c r="BW8794" s="419"/>
      <c r="BX8794" s="397"/>
      <c r="BZ8794" s="449"/>
      <c r="CB8794" s="419"/>
      <c r="CC8794" s="419"/>
      <c r="CD8794" s="419"/>
      <c r="CF8794" s="419"/>
      <c r="CG8794" s="419"/>
      <c r="CH8794" s="419"/>
    </row>
    <row r="8795" spans="3:86" ht="21" thickBot="1">
      <c r="C8795" s="425"/>
      <c r="P8795" s="431"/>
      <c r="R8795" s="419"/>
      <c r="S8795" s="446"/>
      <c r="T8795" s="419"/>
      <c r="V8795" s="196"/>
      <c r="W8795" s="419"/>
      <c r="X8795" s="419"/>
      <c r="Z8795" s="419"/>
      <c r="AA8795" s="419"/>
      <c r="AB8795" s="419"/>
      <c r="AD8795" s="419"/>
      <c r="AE8795" s="419"/>
      <c r="AF8795" s="419"/>
      <c r="AH8795" s="419"/>
      <c r="AI8795" s="419"/>
      <c r="AJ8795" s="419"/>
      <c r="AL8795" s="419"/>
      <c r="AM8795" s="419"/>
      <c r="AN8795" s="403"/>
      <c r="AO8795" s="419"/>
      <c r="AP8795" s="419"/>
      <c r="AQ8795" s="419"/>
      <c r="AR8795" s="419"/>
      <c r="AS8795" s="419"/>
      <c r="AT8795" s="419"/>
      <c r="AU8795" s="419"/>
      <c r="AV8795" s="419"/>
      <c r="AX8795" s="419"/>
      <c r="AY8795" s="419"/>
      <c r="AZ8795" s="419"/>
      <c r="BB8795" s="419"/>
      <c r="BC8795" s="419"/>
      <c r="BD8795" s="419"/>
      <c r="BF8795" s="419"/>
      <c r="BG8795" s="419"/>
      <c r="BH8795" s="419"/>
      <c r="BJ8795" s="419"/>
      <c r="BK8795" s="419"/>
      <c r="BL8795" s="419"/>
      <c r="BN8795" s="419"/>
      <c r="BO8795" s="419"/>
      <c r="BP8795" s="419"/>
      <c r="BR8795" s="419"/>
      <c r="BS8795" s="419"/>
      <c r="BT8795" s="419"/>
      <c r="BV8795" s="419"/>
      <c r="BW8795" s="419"/>
      <c r="BX8795" s="397"/>
      <c r="BZ8795" s="449"/>
      <c r="CB8795" s="419"/>
      <c r="CC8795" s="419"/>
      <c r="CD8795" s="419"/>
      <c r="CF8795" s="419"/>
      <c r="CG8795" s="419"/>
      <c r="CH8795" s="419"/>
    </row>
    <row r="8796" spans="3:86" ht="21" thickBot="1">
      <c r="C8796" s="425"/>
      <c r="P8796" s="431"/>
      <c r="R8796" s="419"/>
      <c r="S8796" s="446"/>
      <c r="T8796" s="419"/>
      <c r="V8796" s="196"/>
      <c r="W8796" s="419"/>
      <c r="X8796" s="419"/>
      <c r="Z8796" s="419"/>
      <c r="AA8796" s="419"/>
      <c r="AB8796" s="419"/>
      <c r="AD8796" s="419"/>
      <c r="AE8796" s="419"/>
      <c r="AF8796" s="419"/>
      <c r="AH8796" s="419"/>
      <c r="AI8796" s="419"/>
      <c r="AJ8796" s="419"/>
      <c r="AL8796" s="419"/>
      <c r="AM8796" s="419"/>
      <c r="AN8796" s="403"/>
      <c r="AO8796" s="419"/>
      <c r="AP8796" s="419"/>
      <c r="AQ8796" s="419"/>
      <c r="AR8796" s="419"/>
      <c r="AS8796" s="419"/>
      <c r="AT8796" s="419"/>
      <c r="AU8796" s="419"/>
      <c r="AV8796" s="419"/>
      <c r="AX8796" s="419"/>
      <c r="AY8796" s="419"/>
      <c r="AZ8796" s="419"/>
      <c r="BB8796" s="419"/>
      <c r="BC8796" s="419"/>
      <c r="BD8796" s="419"/>
      <c r="BF8796" s="419"/>
      <c r="BG8796" s="419"/>
      <c r="BH8796" s="419"/>
      <c r="BJ8796" s="419"/>
      <c r="BK8796" s="419"/>
      <c r="BL8796" s="419"/>
      <c r="BN8796" s="419"/>
      <c r="BO8796" s="419"/>
      <c r="BP8796" s="419"/>
      <c r="BR8796" s="419"/>
      <c r="BS8796" s="419"/>
      <c r="BT8796" s="419"/>
      <c r="BV8796" s="419"/>
      <c r="BW8796" s="419"/>
      <c r="BX8796" s="397"/>
      <c r="BZ8796" s="449"/>
      <c r="CB8796" s="419"/>
      <c r="CC8796" s="419"/>
      <c r="CD8796" s="419"/>
      <c r="CF8796" s="419"/>
      <c r="CG8796" s="419"/>
      <c r="CH8796" s="419"/>
    </row>
    <row r="8797" spans="3:86" ht="21" thickBot="1">
      <c r="C8797" s="425"/>
      <c r="P8797" s="431"/>
      <c r="R8797" s="419"/>
      <c r="S8797" s="446"/>
      <c r="T8797" s="419"/>
      <c r="V8797" s="196"/>
      <c r="W8797" s="419"/>
      <c r="X8797" s="419"/>
      <c r="Z8797" s="419"/>
      <c r="AA8797" s="419"/>
      <c r="AB8797" s="419"/>
      <c r="AD8797" s="419"/>
      <c r="AE8797" s="419"/>
      <c r="AF8797" s="419"/>
      <c r="AH8797" s="419"/>
      <c r="AI8797" s="419"/>
      <c r="AJ8797" s="419"/>
      <c r="AL8797" s="419"/>
      <c r="AM8797" s="419"/>
      <c r="AN8797" s="403"/>
      <c r="AO8797" s="419"/>
      <c r="AP8797" s="419"/>
      <c r="AQ8797" s="419"/>
      <c r="AR8797" s="419"/>
      <c r="AS8797" s="419"/>
      <c r="AT8797" s="419"/>
      <c r="AU8797" s="419"/>
      <c r="AV8797" s="419"/>
      <c r="AX8797" s="419"/>
      <c r="AY8797" s="419"/>
      <c r="AZ8797" s="419"/>
      <c r="BB8797" s="419"/>
      <c r="BC8797" s="419"/>
      <c r="BD8797" s="419"/>
      <c r="BF8797" s="419"/>
      <c r="BG8797" s="419"/>
      <c r="BH8797" s="419"/>
      <c r="BJ8797" s="419"/>
      <c r="BK8797" s="419"/>
      <c r="BL8797" s="419"/>
      <c r="BN8797" s="419"/>
      <c r="BO8797" s="419"/>
      <c r="BP8797" s="419"/>
      <c r="BR8797" s="419"/>
      <c r="BS8797" s="419"/>
      <c r="BT8797" s="419"/>
      <c r="BV8797" s="419"/>
      <c r="BW8797" s="419"/>
      <c r="BX8797" s="397"/>
      <c r="BZ8797" s="449"/>
      <c r="CB8797" s="419"/>
      <c r="CC8797" s="419"/>
      <c r="CD8797" s="419"/>
      <c r="CF8797" s="419"/>
      <c r="CG8797" s="419"/>
      <c r="CH8797" s="419"/>
    </row>
    <row r="8798" spans="3:86" ht="21" thickBot="1">
      <c r="C8798" s="425"/>
      <c r="P8798" s="431"/>
      <c r="R8798" s="419"/>
      <c r="S8798" s="446"/>
      <c r="T8798" s="419"/>
      <c r="V8798" s="196"/>
      <c r="W8798" s="419"/>
      <c r="X8798" s="419"/>
      <c r="Z8798" s="419"/>
      <c r="AA8798" s="419"/>
      <c r="AB8798" s="419"/>
      <c r="AD8798" s="419"/>
      <c r="AE8798" s="419"/>
      <c r="AF8798" s="419"/>
      <c r="AH8798" s="419"/>
      <c r="AI8798" s="419"/>
      <c r="AJ8798" s="419"/>
      <c r="AL8798" s="419"/>
      <c r="AM8798" s="419"/>
      <c r="AN8798" s="403"/>
      <c r="AO8798" s="419"/>
      <c r="AP8798" s="419"/>
      <c r="AQ8798" s="419"/>
      <c r="AR8798" s="419"/>
      <c r="AS8798" s="419"/>
      <c r="AT8798" s="419"/>
      <c r="AU8798" s="419"/>
      <c r="AV8798" s="419"/>
      <c r="AX8798" s="419"/>
      <c r="AY8798" s="419"/>
      <c r="AZ8798" s="419"/>
      <c r="BB8798" s="419"/>
      <c r="BC8798" s="419"/>
      <c r="BD8798" s="419"/>
      <c r="BF8798" s="419"/>
      <c r="BG8798" s="419"/>
      <c r="BH8798" s="419"/>
      <c r="BJ8798" s="419"/>
      <c r="BK8798" s="419"/>
      <c r="BL8798" s="419"/>
      <c r="BN8798" s="419"/>
      <c r="BO8798" s="419"/>
      <c r="BP8798" s="419"/>
      <c r="BR8798" s="419"/>
      <c r="BS8798" s="419"/>
      <c r="BT8798" s="419"/>
      <c r="BV8798" s="419"/>
      <c r="BW8798" s="419"/>
      <c r="BX8798" s="397"/>
      <c r="BZ8798" s="449"/>
      <c r="CB8798" s="419"/>
      <c r="CC8798" s="419"/>
      <c r="CD8798" s="419"/>
      <c r="CF8798" s="419"/>
      <c r="CG8798" s="419"/>
      <c r="CH8798" s="419"/>
    </row>
    <row r="8799" spans="3:86" ht="21" thickBot="1">
      <c r="C8799" s="425"/>
      <c r="P8799" s="431"/>
      <c r="R8799" s="419"/>
      <c r="S8799" s="446"/>
      <c r="T8799" s="419"/>
      <c r="V8799" s="196"/>
      <c r="W8799" s="419"/>
      <c r="X8799" s="419"/>
      <c r="Z8799" s="419"/>
      <c r="AA8799" s="419"/>
      <c r="AB8799" s="419"/>
      <c r="AD8799" s="419"/>
      <c r="AE8799" s="419"/>
      <c r="AF8799" s="419"/>
      <c r="AH8799" s="419"/>
      <c r="AI8799" s="419"/>
      <c r="AJ8799" s="419"/>
      <c r="AL8799" s="419"/>
      <c r="AM8799" s="419"/>
      <c r="AN8799" s="403"/>
      <c r="AO8799" s="419"/>
      <c r="AP8799" s="419"/>
      <c r="AQ8799" s="419"/>
      <c r="AR8799" s="419"/>
      <c r="AS8799" s="419"/>
      <c r="AT8799" s="419"/>
      <c r="AU8799" s="419"/>
      <c r="AV8799" s="419"/>
      <c r="AX8799" s="419"/>
      <c r="AY8799" s="419"/>
      <c r="AZ8799" s="419"/>
      <c r="BB8799" s="419"/>
      <c r="BC8799" s="419"/>
      <c r="BD8799" s="419"/>
      <c r="BF8799" s="419"/>
      <c r="BG8799" s="419"/>
      <c r="BH8799" s="419"/>
      <c r="BJ8799" s="419"/>
      <c r="BK8799" s="419"/>
      <c r="BL8799" s="419"/>
      <c r="BN8799" s="419"/>
      <c r="BO8799" s="419"/>
      <c r="BP8799" s="419"/>
      <c r="BR8799" s="419"/>
      <c r="BS8799" s="419"/>
      <c r="BT8799" s="419"/>
      <c r="BV8799" s="419"/>
      <c r="BW8799" s="419"/>
      <c r="BX8799" s="397"/>
      <c r="BZ8799" s="449"/>
      <c r="CB8799" s="419"/>
      <c r="CC8799" s="419"/>
      <c r="CD8799" s="419"/>
      <c r="CF8799" s="419"/>
      <c r="CG8799" s="419"/>
      <c r="CH8799" s="419"/>
    </row>
    <row r="8800" spans="3:86" ht="21" thickBot="1">
      <c r="C8800" s="425"/>
      <c r="P8800" s="431"/>
      <c r="R8800" s="419"/>
      <c r="S8800" s="446"/>
      <c r="T8800" s="419"/>
      <c r="V8800" s="196"/>
      <c r="W8800" s="419"/>
      <c r="X8800" s="419"/>
      <c r="Z8800" s="419"/>
      <c r="AA8800" s="419"/>
      <c r="AB8800" s="419"/>
      <c r="AD8800" s="419"/>
      <c r="AE8800" s="419"/>
      <c r="AF8800" s="419"/>
      <c r="AH8800" s="419"/>
      <c r="AI8800" s="419"/>
      <c r="AJ8800" s="419"/>
      <c r="AL8800" s="419"/>
      <c r="AM8800" s="419"/>
      <c r="AN8800" s="403"/>
      <c r="AO8800" s="419"/>
      <c r="AP8800" s="419"/>
      <c r="AQ8800" s="419"/>
      <c r="AR8800" s="419"/>
      <c r="AS8800" s="419"/>
      <c r="AT8800" s="419"/>
      <c r="AU8800" s="419"/>
      <c r="AV8800" s="419"/>
      <c r="AX8800" s="419"/>
      <c r="AY8800" s="419"/>
      <c r="AZ8800" s="419"/>
      <c r="BB8800" s="419"/>
      <c r="BC8800" s="419"/>
      <c r="BD8800" s="419"/>
      <c r="BF8800" s="419"/>
      <c r="BG8800" s="419"/>
      <c r="BH8800" s="419"/>
      <c r="BJ8800" s="419"/>
      <c r="BK8800" s="419"/>
      <c r="BL8800" s="419"/>
      <c r="BN8800" s="419"/>
      <c r="BO8800" s="419"/>
      <c r="BP8800" s="419"/>
      <c r="BR8800" s="419"/>
      <c r="BS8800" s="419"/>
      <c r="BT8800" s="419"/>
      <c r="BV8800" s="419"/>
      <c r="BW8800" s="419"/>
      <c r="BX8800" s="397"/>
      <c r="BZ8800" s="449"/>
      <c r="CB8800" s="419"/>
      <c r="CC8800" s="419"/>
      <c r="CD8800" s="419"/>
      <c r="CF8800" s="419"/>
      <c r="CG8800" s="419"/>
      <c r="CH8800" s="419"/>
    </row>
    <row r="8801" spans="3:86" ht="21" thickBot="1">
      <c r="C8801" s="425"/>
      <c r="P8801" s="431"/>
      <c r="R8801" s="419"/>
      <c r="S8801" s="446"/>
      <c r="T8801" s="419"/>
      <c r="V8801" s="196"/>
      <c r="W8801" s="419"/>
      <c r="X8801" s="419"/>
      <c r="Z8801" s="419"/>
      <c r="AA8801" s="419"/>
      <c r="AB8801" s="419"/>
      <c r="AD8801" s="419"/>
      <c r="AE8801" s="419"/>
      <c r="AF8801" s="419"/>
      <c r="AH8801" s="419"/>
      <c r="AI8801" s="419"/>
      <c r="AJ8801" s="419"/>
      <c r="AL8801" s="419"/>
      <c r="AM8801" s="419"/>
      <c r="AN8801" s="403"/>
      <c r="AO8801" s="419"/>
      <c r="AP8801" s="419"/>
      <c r="AQ8801" s="419"/>
      <c r="AR8801" s="419"/>
      <c r="AS8801" s="419"/>
      <c r="AT8801" s="419"/>
      <c r="AU8801" s="419"/>
      <c r="AV8801" s="419"/>
      <c r="AX8801" s="419"/>
      <c r="AY8801" s="419"/>
      <c r="AZ8801" s="419"/>
      <c r="BB8801" s="419"/>
      <c r="BC8801" s="419"/>
      <c r="BD8801" s="419"/>
      <c r="BF8801" s="419"/>
      <c r="BG8801" s="419"/>
      <c r="BH8801" s="419"/>
      <c r="BJ8801" s="419"/>
      <c r="BK8801" s="419"/>
      <c r="BL8801" s="419"/>
      <c r="BN8801" s="419"/>
      <c r="BO8801" s="419"/>
      <c r="BP8801" s="419"/>
      <c r="BR8801" s="419"/>
      <c r="BS8801" s="419"/>
      <c r="BT8801" s="419"/>
      <c r="BV8801" s="419"/>
      <c r="BW8801" s="419"/>
      <c r="BX8801" s="397"/>
      <c r="BZ8801" s="449"/>
      <c r="CB8801" s="419"/>
      <c r="CC8801" s="419"/>
      <c r="CD8801" s="419"/>
      <c r="CF8801" s="419"/>
      <c r="CG8801" s="419"/>
      <c r="CH8801" s="419"/>
    </row>
    <row r="8802" spans="3:86" ht="21" thickBot="1">
      <c r="C8802" s="425"/>
      <c r="P8802" s="431"/>
      <c r="R8802" s="419"/>
      <c r="S8802" s="446"/>
      <c r="T8802" s="419"/>
      <c r="V8802" s="196"/>
      <c r="W8802" s="419"/>
      <c r="X8802" s="419"/>
      <c r="Z8802" s="419"/>
      <c r="AA8802" s="419"/>
      <c r="AB8802" s="419"/>
      <c r="AD8802" s="419"/>
      <c r="AE8802" s="419"/>
      <c r="AF8802" s="419"/>
      <c r="AH8802" s="419"/>
      <c r="AI8802" s="419"/>
      <c r="AJ8802" s="419"/>
      <c r="AL8802" s="419"/>
      <c r="AM8802" s="419"/>
      <c r="AN8802" s="403"/>
      <c r="AO8802" s="419"/>
      <c r="AP8802" s="419"/>
      <c r="AQ8802" s="419"/>
      <c r="AR8802" s="419"/>
      <c r="AS8802" s="419"/>
      <c r="AT8802" s="419"/>
      <c r="AU8802" s="419"/>
      <c r="AV8802" s="419"/>
      <c r="AX8802" s="419"/>
      <c r="AY8802" s="419"/>
      <c r="AZ8802" s="419"/>
      <c r="BB8802" s="419"/>
      <c r="BC8802" s="419"/>
      <c r="BD8802" s="419"/>
      <c r="BF8802" s="419"/>
      <c r="BG8802" s="419"/>
      <c r="BH8802" s="419"/>
      <c r="BJ8802" s="419"/>
      <c r="BK8802" s="419"/>
      <c r="BL8802" s="419"/>
      <c r="BN8802" s="419"/>
      <c r="BO8802" s="419"/>
      <c r="BP8802" s="419"/>
      <c r="BR8802" s="419"/>
      <c r="BS8802" s="419"/>
      <c r="BT8802" s="419"/>
      <c r="BV8802" s="419"/>
      <c r="BW8802" s="419"/>
      <c r="BX8802" s="397"/>
      <c r="BZ8802" s="449"/>
      <c r="CB8802" s="419"/>
      <c r="CC8802" s="419"/>
      <c r="CD8802" s="419"/>
      <c r="CF8802" s="419"/>
      <c r="CG8802" s="419"/>
      <c r="CH8802" s="419"/>
    </row>
    <row r="8803" spans="3:86" ht="21" thickBot="1">
      <c r="C8803" s="425"/>
      <c r="P8803" s="431"/>
      <c r="R8803" s="419"/>
      <c r="S8803" s="446"/>
      <c r="T8803" s="419"/>
      <c r="V8803" s="196"/>
      <c r="W8803" s="419"/>
      <c r="X8803" s="419"/>
      <c r="Z8803" s="419"/>
      <c r="AA8803" s="419"/>
      <c r="AB8803" s="419"/>
      <c r="AD8803" s="419"/>
      <c r="AE8803" s="419"/>
      <c r="AF8803" s="419"/>
      <c r="AH8803" s="419"/>
      <c r="AI8803" s="419"/>
      <c r="AJ8803" s="419"/>
      <c r="AL8803" s="419"/>
      <c r="AM8803" s="419"/>
      <c r="AN8803" s="403"/>
      <c r="AO8803" s="419"/>
      <c r="AP8803" s="419"/>
      <c r="AQ8803" s="419"/>
      <c r="AR8803" s="419"/>
      <c r="AS8803" s="419"/>
      <c r="AT8803" s="419"/>
      <c r="AU8803" s="419"/>
      <c r="AV8803" s="419"/>
      <c r="AX8803" s="419"/>
      <c r="AY8803" s="419"/>
      <c r="AZ8803" s="419"/>
      <c r="BB8803" s="419"/>
      <c r="BC8803" s="419"/>
      <c r="BD8803" s="419"/>
      <c r="BF8803" s="419"/>
      <c r="BG8803" s="419"/>
      <c r="BH8803" s="419"/>
      <c r="BJ8803" s="419"/>
      <c r="BK8803" s="419"/>
      <c r="BL8803" s="419"/>
      <c r="BN8803" s="419"/>
      <c r="BO8803" s="419"/>
      <c r="BP8803" s="419"/>
      <c r="BR8803" s="419"/>
      <c r="BS8803" s="419"/>
      <c r="BT8803" s="419"/>
      <c r="BV8803" s="419"/>
      <c r="BW8803" s="419"/>
      <c r="BX8803" s="397"/>
      <c r="BZ8803" s="449"/>
      <c r="CB8803" s="419"/>
      <c r="CC8803" s="419"/>
      <c r="CD8803" s="419"/>
      <c r="CF8803" s="419"/>
      <c r="CG8803" s="419"/>
      <c r="CH8803" s="419"/>
    </row>
    <row r="8804" spans="3:86" ht="21" thickBot="1">
      <c r="C8804" s="425"/>
      <c r="P8804" s="431"/>
      <c r="R8804" s="419"/>
      <c r="S8804" s="446"/>
      <c r="T8804" s="419"/>
      <c r="V8804" s="196"/>
      <c r="W8804" s="419"/>
      <c r="X8804" s="419"/>
      <c r="Z8804" s="419"/>
      <c r="AA8804" s="419"/>
      <c r="AB8804" s="419"/>
      <c r="AD8804" s="419"/>
      <c r="AE8804" s="419"/>
      <c r="AF8804" s="419"/>
      <c r="AH8804" s="419"/>
      <c r="AI8804" s="419"/>
      <c r="AJ8804" s="419"/>
      <c r="AL8804" s="419"/>
      <c r="AM8804" s="419"/>
      <c r="AN8804" s="403"/>
      <c r="AO8804" s="419"/>
      <c r="AP8804" s="419"/>
      <c r="AQ8804" s="419"/>
      <c r="AR8804" s="419"/>
      <c r="AS8804" s="419"/>
      <c r="AT8804" s="419"/>
      <c r="AU8804" s="419"/>
      <c r="AV8804" s="419"/>
      <c r="AX8804" s="419"/>
      <c r="AY8804" s="419"/>
      <c r="AZ8804" s="419"/>
      <c r="BB8804" s="419"/>
      <c r="BC8804" s="419"/>
      <c r="BD8804" s="419"/>
      <c r="BF8804" s="419"/>
      <c r="BG8804" s="419"/>
      <c r="BH8804" s="419"/>
      <c r="BJ8804" s="419"/>
      <c r="BK8804" s="419"/>
      <c r="BL8804" s="419"/>
      <c r="BN8804" s="419"/>
      <c r="BO8804" s="419"/>
      <c r="BP8804" s="419"/>
      <c r="BR8804" s="419"/>
      <c r="BS8804" s="419"/>
      <c r="BT8804" s="419"/>
      <c r="BV8804" s="419"/>
      <c r="BW8804" s="419"/>
      <c r="BX8804" s="397"/>
      <c r="BZ8804" s="449"/>
      <c r="CB8804" s="419"/>
      <c r="CC8804" s="419"/>
      <c r="CD8804" s="419"/>
      <c r="CF8804" s="419"/>
      <c r="CG8804" s="419"/>
      <c r="CH8804" s="419"/>
    </row>
    <row r="8805" spans="3:86" ht="21" thickBot="1">
      <c r="C8805" s="425"/>
      <c r="P8805" s="431"/>
      <c r="R8805" s="419"/>
      <c r="S8805" s="446"/>
      <c r="T8805" s="419"/>
      <c r="V8805" s="196"/>
      <c r="W8805" s="419"/>
      <c r="X8805" s="419"/>
      <c r="Z8805" s="419"/>
      <c r="AA8805" s="419"/>
      <c r="AB8805" s="419"/>
      <c r="AD8805" s="419"/>
      <c r="AE8805" s="419"/>
      <c r="AF8805" s="419"/>
      <c r="AH8805" s="419"/>
      <c r="AI8805" s="419"/>
      <c r="AJ8805" s="419"/>
      <c r="AL8805" s="419"/>
      <c r="AM8805" s="419"/>
      <c r="AN8805" s="403"/>
      <c r="AO8805" s="419"/>
      <c r="AP8805" s="419"/>
      <c r="AQ8805" s="419"/>
      <c r="AR8805" s="419"/>
      <c r="AS8805" s="419"/>
      <c r="AT8805" s="419"/>
      <c r="AU8805" s="419"/>
      <c r="AV8805" s="419"/>
      <c r="AX8805" s="419"/>
      <c r="AY8805" s="419"/>
      <c r="AZ8805" s="419"/>
      <c r="BB8805" s="419"/>
      <c r="BC8805" s="419"/>
      <c r="BD8805" s="419"/>
      <c r="BF8805" s="419"/>
      <c r="BG8805" s="419"/>
      <c r="BH8805" s="419"/>
      <c r="BJ8805" s="419"/>
      <c r="BK8805" s="419"/>
      <c r="BL8805" s="419"/>
      <c r="BN8805" s="419"/>
      <c r="BO8805" s="419"/>
      <c r="BP8805" s="419"/>
      <c r="BR8805" s="419"/>
      <c r="BS8805" s="419"/>
      <c r="BT8805" s="419"/>
      <c r="BV8805" s="419"/>
      <c r="BW8805" s="419"/>
      <c r="BX8805" s="397"/>
      <c r="BZ8805" s="449"/>
      <c r="CB8805" s="419"/>
      <c r="CC8805" s="419"/>
      <c r="CD8805" s="419"/>
      <c r="CF8805" s="419"/>
      <c r="CG8805" s="419"/>
      <c r="CH8805" s="419"/>
    </row>
    <row r="8806" spans="3:86" ht="21" thickBot="1">
      <c r="C8806" s="425"/>
      <c r="P8806" s="431"/>
      <c r="R8806" s="419"/>
      <c r="S8806" s="446"/>
      <c r="T8806" s="419"/>
      <c r="V8806" s="196"/>
      <c r="W8806" s="419"/>
      <c r="X8806" s="419"/>
      <c r="Z8806" s="419"/>
      <c r="AA8806" s="419"/>
      <c r="AB8806" s="419"/>
      <c r="AD8806" s="419"/>
      <c r="AE8806" s="419"/>
      <c r="AF8806" s="419"/>
      <c r="AH8806" s="419"/>
      <c r="AI8806" s="419"/>
      <c r="AJ8806" s="419"/>
      <c r="AL8806" s="419"/>
      <c r="AM8806" s="419"/>
      <c r="AN8806" s="403"/>
      <c r="AO8806" s="419"/>
      <c r="AP8806" s="419"/>
      <c r="AQ8806" s="419"/>
      <c r="AR8806" s="419"/>
      <c r="AS8806" s="419"/>
      <c r="AT8806" s="419"/>
      <c r="AU8806" s="419"/>
      <c r="AV8806" s="419"/>
      <c r="AX8806" s="419"/>
      <c r="AY8806" s="419"/>
      <c r="AZ8806" s="419"/>
      <c r="BB8806" s="419"/>
      <c r="BC8806" s="419"/>
      <c r="BD8806" s="419"/>
      <c r="BF8806" s="419"/>
      <c r="BG8806" s="419"/>
      <c r="BH8806" s="419"/>
      <c r="BJ8806" s="419"/>
      <c r="BK8806" s="419"/>
      <c r="BL8806" s="419"/>
      <c r="BN8806" s="419"/>
      <c r="BO8806" s="419"/>
      <c r="BP8806" s="419"/>
      <c r="BR8806" s="419"/>
      <c r="BS8806" s="419"/>
      <c r="BT8806" s="419"/>
      <c r="BV8806" s="419"/>
      <c r="BW8806" s="419"/>
      <c r="BX8806" s="397"/>
      <c r="BZ8806" s="449"/>
      <c r="CB8806" s="419"/>
      <c r="CC8806" s="419"/>
      <c r="CD8806" s="419"/>
      <c r="CF8806" s="419"/>
      <c r="CG8806" s="419"/>
      <c r="CH8806" s="419"/>
    </row>
    <row r="8807" spans="3:86" ht="21" thickBot="1">
      <c r="C8807" s="425"/>
      <c r="P8807" s="431"/>
      <c r="R8807" s="419"/>
      <c r="S8807" s="446"/>
      <c r="T8807" s="419"/>
      <c r="V8807" s="196"/>
      <c r="W8807" s="419"/>
      <c r="X8807" s="419"/>
      <c r="Z8807" s="419"/>
      <c r="AA8807" s="419"/>
      <c r="AB8807" s="419"/>
      <c r="AD8807" s="419"/>
      <c r="AE8807" s="419"/>
      <c r="AF8807" s="419"/>
      <c r="AH8807" s="419"/>
      <c r="AI8807" s="419"/>
      <c r="AJ8807" s="419"/>
      <c r="AL8807" s="419"/>
      <c r="AM8807" s="419"/>
      <c r="AN8807" s="403"/>
      <c r="AO8807" s="419"/>
      <c r="AP8807" s="419"/>
      <c r="AQ8807" s="419"/>
      <c r="AR8807" s="419"/>
      <c r="AS8807" s="419"/>
      <c r="AT8807" s="419"/>
      <c r="AU8807" s="419"/>
      <c r="AV8807" s="419"/>
      <c r="AX8807" s="419"/>
      <c r="AY8807" s="419"/>
      <c r="AZ8807" s="419"/>
      <c r="BB8807" s="419"/>
      <c r="BC8807" s="419"/>
      <c r="BD8807" s="419"/>
      <c r="BF8807" s="419"/>
      <c r="BG8807" s="419"/>
      <c r="BH8807" s="419"/>
      <c r="BJ8807" s="419"/>
      <c r="BK8807" s="419"/>
      <c r="BL8807" s="419"/>
      <c r="BN8807" s="419"/>
      <c r="BO8807" s="419"/>
      <c r="BP8807" s="419"/>
      <c r="BR8807" s="419"/>
      <c r="BS8807" s="419"/>
      <c r="BT8807" s="419"/>
      <c r="BV8807" s="419"/>
      <c r="BW8807" s="419"/>
      <c r="BX8807" s="397"/>
      <c r="BZ8807" s="449"/>
      <c r="CB8807" s="419"/>
      <c r="CC8807" s="419"/>
      <c r="CD8807" s="419"/>
      <c r="CF8807" s="419"/>
      <c r="CG8807" s="419"/>
      <c r="CH8807" s="419"/>
    </row>
    <row r="8808" spans="3:86" ht="21" thickBot="1">
      <c r="C8808" s="425"/>
      <c r="P8808" s="431"/>
      <c r="R8808" s="419"/>
      <c r="S8808" s="446"/>
      <c r="T8808" s="419"/>
      <c r="V8808" s="196"/>
      <c r="W8808" s="419"/>
      <c r="X8808" s="419"/>
      <c r="Z8808" s="419"/>
      <c r="AA8808" s="419"/>
      <c r="AB8808" s="419"/>
      <c r="AD8808" s="419"/>
      <c r="AE8808" s="419"/>
      <c r="AF8808" s="419"/>
      <c r="AH8808" s="419"/>
      <c r="AI8808" s="419"/>
      <c r="AJ8808" s="419"/>
      <c r="AL8808" s="419"/>
      <c r="AM8808" s="419"/>
      <c r="AN8808" s="403"/>
      <c r="AO8808" s="419"/>
      <c r="AP8808" s="419"/>
      <c r="AQ8808" s="419"/>
      <c r="AR8808" s="419"/>
      <c r="AS8808" s="419"/>
      <c r="AT8808" s="419"/>
      <c r="AU8808" s="419"/>
      <c r="AV8808" s="419"/>
      <c r="AX8808" s="419"/>
      <c r="AY8808" s="419"/>
      <c r="AZ8808" s="419"/>
      <c r="BB8808" s="419"/>
      <c r="BC8808" s="419"/>
      <c r="BD8808" s="419"/>
      <c r="BF8808" s="419"/>
      <c r="BG8808" s="419"/>
      <c r="BH8808" s="419"/>
      <c r="BJ8808" s="419"/>
      <c r="BK8808" s="419"/>
      <c r="BL8808" s="419"/>
      <c r="BN8808" s="419"/>
      <c r="BO8808" s="419"/>
      <c r="BP8808" s="419"/>
      <c r="BR8808" s="419"/>
      <c r="BS8808" s="419"/>
      <c r="BT8808" s="419"/>
      <c r="BV8808" s="419"/>
      <c r="BW8808" s="419"/>
      <c r="BX8808" s="397"/>
      <c r="BZ8808" s="449"/>
      <c r="CB8808" s="419"/>
      <c r="CC8808" s="419"/>
      <c r="CD8808" s="419"/>
      <c r="CF8808" s="419"/>
      <c r="CG8808" s="419"/>
      <c r="CH8808" s="419"/>
    </row>
    <row r="8809" spans="3:86" ht="21" thickBot="1">
      <c r="C8809" s="425"/>
      <c r="P8809" s="431"/>
      <c r="R8809" s="419"/>
      <c r="S8809" s="446"/>
      <c r="T8809" s="419"/>
      <c r="V8809" s="196"/>
      <c r="W8809" s="419"/>
      <c r="X8809" s="419"/>
      <c r="Z8809" s="419"/>
      <c r="AA8809" s="419"/>
      <c r="AB8809" s="419"/>
      <c r="AD8809" s="419"/>
      <c r="AE8809" s="419"/>
      <c r="AF8809" s="419"/>
      <c r="AH8809" s="419"/>
      <c r="AI8809" s="419"/>
      <c r="AJ8809" s="419"/>
      <c r="AL8809" s="419"/>
      <c r="AM8809" s="419"/>
      <c r="AN8809" s="403"/>
      <c r="AO8809" s="419"/>
      <c r="AP8809" s="419"/>
      <c r="AQ8809" s="419"/>
      <c r="AR8809" s="419"/>
      <c r="AS8809" s="419"/>
      <c r="AT8809" s="419"/>
      <c r="AU8809" s="419"/>
      <c r="AV8809" s="419"/>
      <c r="AX8809" s="419"/>
      <c r="AY8809" s="419"/>
      <c r="AZ8809" s="419"/>
      <c r="BB8809" s="419"/>
      <c r="BC8809" s="419"/>
      <c r="BD8809" s="419"/>
      <c r="BF8809" s="419"/>
      <c r="BG8809" s="419"/>
      <c r="BH8809" s="419"/>
      <c r="BJ8809" s="419"/>
      <c r="BK8809" s="419"/>
      <c r="BL8809" s="419"/>
      <c r="BN8809" s="419"/>
      <c r="BO8809" s="419"/>
      <c r="BP8809" s="419"/>
      <c r="BR8809" s="419"/>
      <c r="BS8809" s="419"/>
      <c r="BT8809" s="419"/>
      <c r="BV8809" s="419"/>
      <c r="BW8809" s="419"/>
      <c r="BX8809" s="397"/>
      <c r="BZ8809" s="449"/>
      <c r="CB8809" s="419"/>
      <c r="CC8809" s="419"/>
      <c r="CD8809" s="419"/>
      <c r="CF8809" s="419"/>
      <c r="CG8809" s="419"/>
      <c r="CH8809" s="419"/>
    </row>
    <row r="8810" spans="3:86" ht="21" thickBot="1">
      <c r="C8810" s="425"/>
      <c r="P8810" s="431"/>
      <c r="R8810" s="419"/>
      <c r="S8810" s="446"/>
      <c r="T8810" s="419"/>
      <c r="V8810" s="196"/>
      <c r="W8810" s="419"/>
      <c r="X8810" s="419"/>
      <c r="Z8810" s="419"/>
      <c r="AA8810" s="419"/>
      <c r="AB8810" s="419"/>
      <c r="AD8810" s="419"/>
      <c r="AE8810" s="419"/>
      <c r="AF8810" s="419"/>
      <c r="AH8810" s="419"/>
      <c r="AI8810" s="419"/>
      <c r="AJ8810" s="419"/>
      <c r="AL8810" s="419"/>
      <c r="AM8810" s="419"/>
      <c r="AN8810" s="403"/>
      <c r="AO8810" s="419"/>
      <c r="AP8810" s="419"/>
      <c r="AQ8810" s="419"/>
      <c r="AR8810" s="419"/>
      <c r="AS8810" s="419"/>
      <c r="AT8810" s="419"/>
      <c r="AU8810" s="419"/>
      <c r="AV8810" s="419"/>
      <c r="AX8810" s="419"/>
      <c r="AY8810" s="419"/>
      <c r="AZ8810" s="419"/>
      <c r="BB8810" s="419"/>
      <c r="BC8810" s="419"/>
      <c r="BD8810" s="419"/>
      <c r="BF8810" s="419"/>
      <c r="BG8810" s="419"/>
      <c r="BH8810" s="419"/>
      <c r="BJ8810" s="419"/>
      <c r="BK8810" s="419"/>
      <c r="BL8810" s="419"/>
      <c r="BN8810" s="419"/>
      <c r="BO8810" s="419"/>
      <c r="BP8810" s="419"/>
      <c r="BR8810" s="419"/>
      <c r="BS8810" s="419"/>
      <c r="BT8810" s="419"/>
      <c r="BV8810" s="419"/>
      <c r="BW8810" s="419"/>
      <c r="BX8810" s="397"/>
      <c r="BZ8810" s="449"/>
      <c r="CB8810" s="419"/>
      <c r="CC8810" s="419"/>
      <c r="CD8810" s="419"/>
      <c r="CF8810" s="419"/>
      <c r="CG8810" s="419"/>
      <c r="CH8810" s="419"/>
    </row>
    <row r="8811" spans="3:86" ht="21" thickBot="1">
      <c r="C8811" s="425"/>
      <c r="P8811" s="431"/>
      <c r="R8811" s="419"/>
      <c r="S8811" s="446"/>
      <c r="T8811" s="419"/>
      <c r="V8811" s="196"/>
      <c r="W8811" s="419"/>
      <c r="X8811" s="419"/>
      <c r="Z8811" s="419"/>
      <c r="AA8811" s="419"/>
      <c r="AB8811" s="419"/>
      <c r="AD8811" s="419"/>
      <c r="AE8811" s="419"/>
      <c r="AF8811" s="419"/>
      <c r="AH8811" s="419"/>
      <c r="AI8811" s="419"/>
      <c r="AJ8811" s="419"/>
      <c r="AL8811" s="419"/>
      <c r="AM8811" s="419"/>
      <c r="AN8811" s="403"/>
      <c r="AO8811" s="419"/>
      <c r="AP8811" s="419"/>
      <c r="AQ8811" s="419"/>
      <c r="AR8811" s="419"/>
      <c r="AS8811" s="419"/>
      <c r="AT8811" s="419"/>
      <c r="AU8811" s="419"/>
      <c r="AV8811" s="419"/>
      <c r="AX8811" s="419"/>
      <c r="AY8811" s="419"/>
      <c r="AZ8811" s="419"/>
      <c r="BB8811" s="419"/>
      <c r="BC8811" s="419"/>
      <c r="BD8811" s="419"/>
      <c r="BF8811" s="419"/>
      <c r="BG8811" s="419"/>
      <c r="BH8811" s="419"/>
      <c r="BJ8811" s="419"/>
      <c r="BK8811" s="419"/>
      <c r="BL8811" s="419"/>
      <c r="BN8811" s="419"/>
      <c r="BO8811" s="419"/>
      <c r="BP8811" s="419"/>
      <c r="BR8811" s="419"/>
      <c r="BS8811" s="419"/>
      <c r="BT8811" s="419"/>
      <c r="BV8811" s="419"/>
      <c r="BW8811" s="419"/>
      <c r="BX8811" s="397"/>
      <c r="BZ8811" s="449"/>
      <c r="CB8811" s="419"/>
      <c r="CC8811" s="419"/>
      <c r="CD8811" s="419"/>
      <c r="CF8811" s="419"/>
      <c r="CG8811" s="419"/>
      <c r="CH8811" s="419"/>
    </row>
    <row r="8812" spans="3:86" ht="21" thickBot="1">
      <c r="C8812" s="425"/>
      <c r="P8812" s="431"/>
      <c r="R8812" s="419"/>
      <c r="S8812" s="446"/>
      <c r="T8812" s="419"/>
      <c r="V8812" s="196"/>
      <c r="W8812" s="419"/>
      <c r="X8812" s="419"/>
      <c r="Z8812" s="419"/>
      <c r="AA8812" s="419"/>
      <c r="AB8812" s="419"/>
      <c r="AD8812" s="419"/>
      <c r="AE8812" s="419"/>
      <c r="AF8812" s="419"/>
      <c r="AH8812" s="419"/>
      <c r="AI8812" s="419"/>
      <c r="AJ8812" s="419"/>
      <c r="AL8812" s="419"/>
      <c r="AM8812" s="419"/>
      <c r="AN8812" s="403"/>
      <c r="AO8812" s="419"/>
      <c r="AP8812" s="419"/>
      <c r="AQ8812" s="419"/>
      <c r="AR8812" s="419"/>
      <c r="AS8812" s="419"/>
      <c r="AT8812" s="419"/>
      <c r="AU8812" s="419"/>
      <c r="AV8812" s="419"/>
      <c r="AX8812" s="419"/>
      <c r="AY8812" s="419"/>
      <c r="AZ8812" s="419"/>
      <c r="BB8812" s="419"/>
      <c r="BC8812" s="419"/>
      <c r="BD8812" s="419"/>
      <c r="BF8812" s="419"/>
      <c r="BG8812" s="419"/>
      <c r="BH8812" s="419"/>
      <c r="BJ8812" s="419"/>
      <c r="BK8812" s="419"/>
      <c r="BL8812" s="419"/>
      <c r="BN8812" s="419"/>
      <c r="BO8812" s="419"/>
      <c r="BP8812" s="419"/>
      <c r="BR8812" s="419"/>
      <c r="BS8812" s="419"/>
      <c r="BT8812" s="419"/>
      <c r="BV8812" s="419"/>
      <c r="BW8812" s="419"/>
      <c r="BX8812" s="397"/>
      <c r="BZ8812" s="449"/>
      <c r="CB8812" s="419"/>
      <c r="CC8812" s="419"/>
      <c r="CD8812" s="419"/>
      <c r="CF8812" s="419"/>
      <c r="CG8812" s="419"/>
      <c r="CH8812" s="419"/>
    </row>
    <row r="8813" spans="3:86" ht="21" thickBot="1">
      <c r="C8813" s="425"/>
      <c r="P8813" s="431"/>
      <c r="R8813" s="419"/>
      <c r="S8813" s="446"/>
      <c r="T8813" s="419"/>
      <c r="V8813" s="196"/>
      <c r="W8813" s="419"/>
      <c r="X8813" s="419"/>
      <c r="Z8813" s="419"/>
      <c r="AA8813" s="419"/>
      <c r="AB8813" s="419"/>
      <c r="AD8813" s="419"/>
      <c r="AE8813" s="419"/>
      <c r="AF8813" s="419"/>
      <c r="AH8813" s="419"/>
      <c r="AI8813" s="419"/>
      <c r="AJ8813" s="419"/>
      <c r="AL8813" s="419"/>
      <c r="AM8813" s="419"/>
      <c r="AN8813" s="403"/>
      <c r="AO8813" s="419"/>
      <c r="AP8813" s="419"/>
      <c r="AQ8813" s="419"/>
      <c r="AR8813" s="419"/>
      <c r="AS8813" s="419"/>
      <c r="AT8813" s="419"/>
      <c r="AU8813" s="419"/>
      <c r="AV8813" s="419"/>
      <c r="AX8813" s="419"/>
      <c r="AY8813" s="419"/>
      <c r="AZ8813" s="419"/>
      <c r="BB8813" s="419"/>
      <c r="BC8813" s="419"/>
      <c r="BD8813" s="419"/>
      <c r="BF8813" s="419"/>
      <c r="BG8813" s="419"/>
      <c r="BH8813" s="419"/>
      <c r="BJ8813" s="419"/>
      <c r="BK8813" s="419"/>
      <c r="BL8813" s="419"/>
      <c r="BN8813" s="419"/>
      <c r="BO8813" s="419"/>
      <c r="BP8813" s="419"/>
      <c r="BR8813" s="419"/>
      <c r="BS8813" s="419"/>
      <c r="BT8813" s="419"/>
      <c r="BV8813" s="419"/>
      <c r="BW8813" s="419"/>
      <c r="BX8813" s="397"/>
      <c r="BZ8813" s="449"/>
      <c r="CB8813" s="419"/>
      <c r="CC8813" s="419"/>
      <c r="CD8813" s="419"/>
      <c r="CF8813" s="419"/>
      <c r="CG8813" s="419"/>
      <c r="CH8813" s="419"/>
    </row>
    <row r="8814" spans="3:86" ht="21" thickBot="1">
      <c r="C8814" s="425"/>
      <c r="P8814" s="431"/>
      <c r="R8814" s="419"/>
      <c r="S8814" s="446"/>
      <c r="T8814" s="419"/>
      <c r="V8814" s="196"/>
      <c r="W8814" s="419"/>
      <c r="X8814" s="419"/>
      <c r="Z8814" s="419"/>
      <c r="AA8814" s="419"/>
      <c r="AB8814" s="419"/>
      <c r="AD8814" s="419"/>
      <c r="AE8814" s="419"/>
      <c r="AF8814" s="419"/>
      <c r="AH8814" s="419"/>
      <c r="AI8814" s="419"/>
      <c r="AJ8814" s="419"/>
      <c r="AL8814" s="419"/>
      <c r="AM8814" s="419"/>
      <c r="AN8814" s="403"/>
      <c r="AO8814" s="419"/>
      <c r="AP8814" s="419"/>
      <c r="AQ8814" s="419"/>
      <c r="AR8814" s="419"/>
      <c r="AS8814" s="419"/>
      <c r="AT8814" s="419"/>
      <c r="AU8814" s="419"/>
      <c r="AV8814" s="419"/>
      <c r="AX8814" s="419"/>
      <c r="AY8814" s="419"/>
      <c r="AZ8814" s="419"/>
      <c r="BB8814" s="419"/>
      <c r="BC8814" s="419"/>
      <c r="BD8814" s="419"/>
      <c r="BF8814" s="419"/>
      <c r="BG8814" s="419"/>
      <c r="BH8814" s="419"/>
      <c r="BJ8814" s="419"/>
      <c r="BK8814" s="419"/>
      <c r="BL8814" s="419"/>
      <c r="BN8814" s="419"/>
      <c r="BO8814" s="419"/>
      <c r="BP8814" s="419"/>
      <c r="BR8814" s="419"/>
      <c r="BS8814" s="419"/>
      <c r="BT8814" s="419"/>
      <c r="BV8814" s="419"/>
      <c r="BW8814" s="419"/>
      <c r="BX8814" s="397"/>
      <c r="BZ8814" s="449"/>
      <c r="CB8814" s="419"/>
      <c r="CC8814" s="419"/>
      <c r="CD8814" s="419"/>
      <c r="CF8814" s="419"/>
      <c r="CG8814" s="419"/>
      <c r="CH8814" s="419"/>
    </row>
    <row r="8815" spans="3:86" ht="21" thickBot="1">
      <c r="C8815" s="425"/>
      <c r="P8815" s="431"/>
      <c r="R8815" s="419"/>
      <c r="S8815" s="446"/>
      <c r="T8815" s="419"/>
      <c r="V8815" s="196"/>
      <c r="W8815" s="419"/>
      <c r="X8815" s="419"/>
      <c r="Z8815" s="419"/>
      <c r="AA8815" s="419"/>
      <c r="AB8815" s="419"/>
      <c r="AD8815" s="419"/>
      <c r="AE8815" s="419"/>
      <c r="AF8815" s="419"/>
      <c r="AH8815" s="419"/>
      <c r="AI8815" s="419"/>
      <c r="AJ8815" s="419"/>
      <c r="AL8815" s="419"/>
      <c r="AM8815" s="419"/>
      <c r="AN8815" s="403"/>
      <c r="AO8815" s="419"/>
      <c r="AP8815" s="419"/>
      <c r="AQ8815" s="419"/>
      <c r="AR8815" s="419"/>
      <c r="AS8815" s="419"/>
      <c r="AT8815" s="419"/>
      <c r="AU8815" s="419"/>
      <c r="AV8815" s="419"/>
      <c r="AX8815" s="419"/>
      <c r="AY8815" s="419"/>
      <c r="AZ8815" s="419"/>
      <c r="BB8815" s="419"/>
      <c r="BC8815" s="419"/>
      <c r="BD8815" s="419"/>
      <c r="BF8815" s="419"/>
      <c r="BG8815" s="419"/>
      <c r="BH8815" s="419"/>
      <c r="BJ8815" s="419"/>
      <c r="BK8815" s="419"/>
      <c r="BL8815" s="419"/>
      <c r="BN8815" s="419"/>
      <c r="BO8815" s="419"/>
      <c r="BP8815" s="419"/>
      <c r="BR8815" s="419"/>
      <c r="BS8815" s="419"/>
      <c r="BT8815" s="419"/>
      <c r="BV8815" s="419"/>
      <c r="BW8815" s="419"/>
      <c r="BX8815" s="397"/>
      <c r="BZ8815" s="449"/>
      <c r="CB8815" s="419"/>
      <c r="CC8815" s="419"/>
      <c r="CD8815" s="419"/>
      <c r="CF8815" s="419"/>
      <c r="CG8815" s="419"/>
      <c r="CH8815" s="419"/>
    </row>
    <row r="8816" spans="3:86" ht="21" thickBot="1">
      <c r="C8816" s="425"/>
      <c r="P8816" s="431"/>
      <c r="R8816" s="419"/>
      <c r="S8816" s="446"/>
      <c r="T8816" s="419"/>
      <c r="V8816" s="196"/>
      <c r="W8816" s="419"/>
      <c r="X8816" s="419"/>
      <c r="Z8816" s="419"/>
      <c r="AA8816" s="419"/>
      <c r="AB8816" s="419"/>
      <c r="AD8816" s="419"/>
      <c r="AE8816" s="419"/>
      <c r="AF8816" s="419"/>
      <c r="AH8816" s="419"/>
      <c r="AI8816" s="419"/>
      <c r="AJ8816" s="419"/>
      <c r="AL8816" s="419"/>
      <c r="AM8816" s="419"/>
      <c r="AN8816" s="403"/>
      <c r="AO8816" s="419"/>
      <c r="AP8816" s="419"/>
      <c r="AQ8816" s="419"/>
      <c r="AR8816" s="419"/>
      <c r="AS8816" s="419"/>
      <c r="AT8816" s="419"/>
      <c r="AU8816" s="419"/>
      <c r="AV8816" s="419"/>
      <c r="AX8816" s="419"/>
      <c r="AY8816" s="419"/>
      <c r="AZ8816" s="419"/>
      <c r="BB8816" s="419"/>
      <c r="BC8816" s="419"/>
      <c r="BD8816" s="419"/>
      <c r="BF8816" s="419"/>
      <c r="BG8816" s="419"/>
      <c r="BH8816" s="419"/>
      <c r="BJ8816" s="419"/>
      <c r="BK8816" s="419"/>
      <c r="BL8816" s="419"/>
      <c r="BN8816" s="419"/>
      <c r="BO8816" s="419"/>
      <c r="BP8816" s="419"/>
      <c r="BR8816" s="419"/>
      <c r="BS8816" s="419"/>
      <c r="BT8816" s="419"/>
      <c r="BV8816" s="419"/>
      <c r="BW8816" s="419"/>
      <c r="BX8816" s="397"/>
      <c r="BZ8816" s="449"/>
      <c r="CB8816" s="419"/>
      <c r="CC8816" s="419"/>
      <c r="CD8816" s="419"/>
      <c r="CF8816" s="419"/>
      <c r="CG8816" s="419"/>
      <c r="CH8816" s="419"/>
    </row>
    <row r="8817" spans="3:86" ht="21" thickBot="1">
      <c r="C8817" s="425"/>
      <c r="P8817" s="431"/>
      <c r="R8817" s="419"/>
      <c r="S8817" s="446"/>
      <c r="T8817" s="419"/>
      <c r="V8817" s="196"/>
      <c r="W8817" s="419"/>
      <c r="X8817" s="419"/>
      <c r="Z8817" s="419"/>
      <c r="AA8817" s="419"/>
      <c r="AB8817" s="419"/>
      <c r="AD8817" s="419"/>
      <c r="AE8817" s="419"/>
      <c r="AF8817" s="419"/>
      <c r="AH8817" s="419"/>
      <c r="AI8817" s="419"/>
      <c r="AJ8817" s="419"/>
      <c r="AL8817" s="419"/>
      <c r="AM8817" s="419"/>
      <c r="AN8817" s="403"/>
      <c r="AO8817" s="419"/>
      <c r="AP8817" s="419"/>
      <c r="AQ8817" s="419"/>
      <c r="AR8817" s="419"/>
      <c r="AS8817" s="419"/>
      <c r="AT8817" s="419"/>
      <c r="AU8817" s="419"/>
      <c r="AV8817" s="419"/>
      <c r="AX8817" s="419"/>
      <c r="AY8817" s="419"/>
      <c r="AZ8817" s="419"/>
      <c r="BB8817" s="419"/>
      <c r="BC8817" s="419"/>
      <c r="BD8817" s="419"/>
      <c r="BF8817" s="419"/>
      <c r="BG8817" s="419"/>
      <c r="BH8817" s="419"/>
      <c r="BJ8817" s="419"/>
      <c r="BK8817" s="419"/>
      <c r="BL8817" s="419"/>
      <c r="BN8817" s="419"/>
      <c r="BO8817" s="419"/>
      <c r="BP8817" s="419"/>
      <c r="BR8817" s="419"/>
      <c r="BS8817" s="419"/>
      <c r="BT8817" s="419"/>
      <c r="BV8817" s="419"/>
      <c r="BW8817" s="419"/>
      <c r="BX8817" s="397"/>
      <c r="BZ8817" s="449"/>
      <c r="CB8817" s="419"/>
      <c r="CC8817" s="419"/>
      <c r="CD8817" s="419"/>
      <c r="CF8817" s="419"/>
      <c r="CG8817" s="419"/>
      <c r="CH8817" s="419"/>
    </row>
    <row r="8818" spans="3:86" ht="21" thickBot="1">
      <c r="C8818" s="425"/>
      <c r="P8818" s="431"/>
      <c r="R8818" s="419"/>
      <c r="S8818" s="446"/>
      <c r="T8818" s="419"/>
      <c r="V8818" s="196"/>
      <c r="W8818" s="419"/>
      <c r="X8818" s="419"/>
      <c r="Z8818" s="419"/>
      <c r="AA8818" s="419"/>
      <c r="AB8818" s="419"/>
      <c r="AD8818" s="419"/>
      <c r="AE8818" s="419"/>
      <c r="AF8818" s="419"/>
      <c r="AH8818" s="419"/>
      <c r="AI8818" s="419"/>
      <c r="AJ8818" s="419"/>
      <c r="AL8818" s="419"/>
      <c r="AM8818" s="419"/>
      <c r="AN8818" s="403"/>
      <c r="AO8818" s="419"/>
      <c r="AP8818" s="419"/>
      <c r="AQ8818" s="419"/>
      <c r="AR8818" s="419"/>
      <c r="AS8818" s="419"/>
      <c r="AT8818" s="419"/>
      <c r="AU8818" s="419"/>
      <c r="AV8818" s="419"/>
      <c r="AX8818" s="419"/>
      <c r="AY8818" s="419"/>
      <c r="AZ8818" s="419"/>
      <c r="BB8818" s="419"/>
      <c r="BC8818" s="419"/>
      <c r="BD8818" s="419"/>
      <c r="BF8818" s="419"/>
      <c r="BG8818" s="419"/>
      <c r="BH8818" s="419"/>
      <c r="BJ8818" s="419"/>
      <c r="BK8818" s="419"/>
      <c r="BL8818" s="419"/>
      <c r="BN8818" s="419"/>
      <c r="BO8818" s="419"/>
      <c r="BP8818" s="419"/>
      <c r="BR8818" s="419"/>
      <c r="BS8818" s="419"/>
      <c r="BT8818" s="419"/>
      <c r="BV8818" s="419"/>
      <c r="BW8818" s="419"/>
      <c r="BX8818" s="397"/>
      <c r="BZ8818" s="449"/>
      <c r="CB8818" s="419"/>
      <c r="CC8818" s="419"/>
      <c r="CD8818" s="419"/>
      <c r="CF8818" s="419"/>
      <c r="CG8818" s="419"/>
      <c r="CH8818" s="419"/>
    </row>
    <row r="8819" spans="3:86" ht="21" thickBot="1">
      <c r="C8819" s="425"/>
      <c r="P8819" s="431"/>
      <c r="R8819" s="419"/>
      <c r="S8819" s="446"/>
      <c r="T8819" s="419"/>
      <c r="V8819" s="196"/>
      <c r="W8819" s="419"/>
      <c r="X8819" s="419"/>
      <c r="Z8819" s="419"/>
      <c r="AA8819" s="419"/>
      <c r="AB8819" s="419"/>
      <c r="AD8819" s="419"/>
      <c r="AE8819" s="419"/>
      <c r="AF8819" s="419"/>
      <c r="AH8819" s="419"/>
      <c r="AI8819" s="419"/>
      <c r="AJ8819" s="419"/>
      <c r="AL8819" s="419"/>
      <c r="AM8819" s="419"/>
      <c r="AN8819" s="403"/>
      <c r="AO8819" s="419"/>
      <c r="AP8819" s="419"/>
      <c r="AQ8819" s="419"/>
      <c r="AR8819" s="419"/>
      <c r="AS8819" s="419"/>
      <c r="AT8819" s="419"/>
      <c r="AU8819" s="419"/>
      <c r="AV8819" s="419"/>
      <c r="AX8819" s="419"/>
      <c r="AY8819" s="419"/>
      <c r="AZ8819" s="419"/>
      <c r="BB8819" s="419"/>
      <c r="BC8819" s="419"/>
      <c r="BD8819" s="419"/>
      <c r="BF8819" s="419"/>
      <c r="BG8819" s="419"/>
      <c r="BH8819" s="419"/>
      <c r="BJ8819" s="419"/>
      <c r="BK8819" s="419"/>
      <c r="BL8819" s="419"/>
      <c r="BN8819" s="419"/>
      <c r="BO8819" s="419"/>
      <c r="BP8819" s="419"/>
      <c r="BR8819" s="419"/>
      <c r="BS8819" s="419"/>
      <c r="BT8819" s="419"/>
      <c r="BV8819" s="419"/>
      <c r="BW8819" s="419"/>
      <c r="BX8819" s="397"/>
      <c r="BZ8819" s="449"/>
      <c r="CB8819" s="419"/>
      <c r="CC8819" s="419"/>
      <c r="CD8819" s="419"/>
      <c r="CF8819" s="419"/>
      <c r="CG8819" s="419"/>
      <c r="CH8819" s="419"/>
    </row>
    <row r="8820" spans="3:86" ht="21" thickBot="1">
      <c r="C8820" s="425"/>
      <c r="P8820" s="431"/>
      <c r="R8820" s="419"/>
      <c r="S8820" s="446"/>
      <c r="T8820" s="419"/>
      <c r="V8820" s="196"/>
      <c r="W8820" s="419"/>
      <c r="X8820" s="419"/>
      <c r="Z8820" s="419"/>
      <c r="AA8820" s="419"/>
      <c r="AB8820" s="419"/>
      <c r="AD8820" s="419"/>
      <c r="AE8820" s="419"/>
      <c r="AF8820" s="419"/>
      <c r="AH8820" s="419"/>
      <c r="AI8820" s="419"/>
      <c r="AJ8820" s="419"/>
      <c r="AL8820" s="419"/>
      <c r="AM8820" s="419"/>
      <c r="AN8820" s="403"/>
      <c r="AO8820" s="419"/>
      <c r="AP8820" s="419"/>
      <c r="AQ8820" s="419"/>
      <c r="AR8820" s="419"/>
      <c r="AS8820" s="419"/>
      <c r="AT8820" s="419"/>
      <c r="AU8820" s="419"/>
      <c r="AV8820" s="419"/>
      <c r="AX8820" s="419"/>
      <c r="AY8820" s="419"/>
      <c r="AZ8820" s="419"/>
      <c r="BB8820" s="419"/>
      <c r="BC8820" s="419"/>
      <c r="BD8820" s="419"/>
      <c r="BF8820" s="419"/>
      <c r="BG8820" s="419"/>
      <c r="BH8820" s="419"/>
      <c r="BJ8820" s="419"/>
      <c r="BK8820" s="419"/>
      <c r="BL8820" s="419"/>
      <c r="BN8820" s="419"/>
      <c r="BO8820" s="419"/>
      <c r="BP8820" s="419"/>
      <c r="BR8820" s="419"/>
      <c r="BS8820" s="419"/>
      <c r="BT8820" s="419"/>
      <c r="BV8820" s="419"/>
      <c r="BW8820" s="419"/>
      <c r="BX8820" s="397"/>
      <c r="BZ8820" s="449"/>
      <c r="CB8820" s="419"/>
      <c r="CC8820" s="419"/>
      <c r="CD8820" s="419"/>
      <c r="CF8820" s="419"/>
      <c r="CG8820" s="419"/>
      <c r="CH8820" s="419"/>
    </row>
    <row r="8821" spans="3:86" ht="21" thickBot="1">
      <c r="C8821" s="425"/>
      <c r="P8821" s="431"/>
      <c r="R8821" s="419"/>
      <c r="S8821" s="446"/>
      <c r="T8821" s="419"/>
      <c r="V8821" s="196"/>
      <c r="W8821" s="419"/>
      <c r="X8821" s="419"/>
      <c r="Z8821" s="419"/>
      <c r="AA8821" s="419"/>
      <c r="AB8821" s="419"/>
      <c r="AD8821" s="419"/>
      <c r="AE8821" s="419"/>
      <c r="AF8821" s="419"/>
      <c r="AH8821" s="419"/>
      <c r="AI8821" s="419"/>
      <c r="AJ8821" s="419"/>
      <c r="AL8821" s="419"/>
      <c r="AM8821" s="419"/>
      <c r="AN8821" s="403"/>
      <c r="AO8821" s="419"/>
      <c r="AP8821" s="419"/>
      <c r="AQ8821" s="419"/>
      <c r="AR8821" s="419"/>
      <c r="AS8821" s="419"/>
      <c r="AT8821" s="419"/>
      <c r="AU8821" s="419"/>
      <c r="AV8821" s="419"/>
      <c r="AX8821" s="419"/>
      <c r="AY8821" s="419"/>
      <c r="AZ8821" s="419"/>
      <c r="BB8821" s="419"/>
      <c r="BC8821" s="419"/>
      <c r="BD8821" s="419"/>
      <c r="BF8821" s="419"/>
      <c r="BG8821" s="419"/>
      <c r="BH8821" s="419"/>
      <c r="BJ8821" s="419"/>
      <c r="BK8821" s="419"/>
      <c r="BL8821" s="419"/>
      <c r="BN8821" s="419"/>
      <c r="BO8821" s="419"/>
      <c r="BP8821" s="419"/>
      <c r="BR8821" s="419"/>
      <c r="BS8821" s="419"/>
      <c r="BT8821" s="419"/>
      <c r="BV8821" s="419"/>
      <c r="BW8821" s="419"/>
      <c r="BX8821" s="397"/>
      <c r="BZ8821" s="449"/>
      <c r="CB8821" s="419"/>
      <c r="CC8821" s="419"/>
      <c r="CD8821" s="419"/>
      <c r="CF8821" s="419"/>
      <c r="CG8821" s="419"/>
      <c r="CH8821" s="419"/>
    </row>
    <row r="8822" spans="3:86" ht="21" thickBot="1">
      <c r="C8822" s="425"/>
      <c r="P8822" s="431"/>
      <c r="R8822" s="419"/>
      <c r="S8822" s="446"/>
      <c r="T8822" s="419"/>
      <c r="V8822" s="196"/>
      <c r="W8822" s="419"/>
      <c r="X8822" s="419"/>
      <c r="Z8822" s="419"/>
      <c r="AA8822" s="419"/>
      <c r="AB8822" s="419"/>
      <c r="AD8822" s="419"/>
      <c r="AE8822" s="419"/>
      <c r="AF8822" s="419"/>
      <c r="AH8822" s="419"/>
      <c r="AI8822" s="419"/>
      <c r="AJ8822" s="419"/>
      <c r="AL8822" s="419"/>
      <c r="AM8822" s="419"/>
      <c r="AN8822" s="403"/>
      <c r="AO8822" s="419"/>
      <c r="AP8822" s="419"/>
      <c r="AQ8822" s="419"/>
      <c r="AR8822" s="419"/>
      <c r="AS8822" s="419"/>
      <c r="AT8822" s="419"/>
      <c r="AU8822" s="419"/>
      <c r="AV8822" s="419"/>
      <c r="AX8822" s="419"/>
      <c r="AY8822" s="419"/>
      <c r="AZ8822" s="419"/>
      <c r="BB8822" s="419"/>
      <c r="BC8822" s="419"/>
      <c r="BD8822" s="419"/>
      <c r="BF8822" s="419"/>
      <c r="BG8822" s="419"/>
      <c r="BH8822" s="419"/>
      <c r="BJ8822" s="419"/>
      <c r="BK8822" s="419"/>
      <c r="BL8822" s="419"/>
      <c r="BN8822" s="419"/>
      <c r="BO8822" s="419"/>
      <c r="BP8822" s="419"/>
      <c r="BR8822" s="419"/>
      <c r="BS8822" s="419"/>
      <c r="BT8822" s="419"/>
      <c r="BV8822" s="419"/>
      <c r="BW8822" s="419"/>
      <c r="BX8822" s="397"/>
      <c r="BZ8822" s="449"/>
      <c r="CB8822" s="419"/>
      <c r="CC8822" s="419"/>
      <c r="CD8822" s="419"/>
      <c r="CF8822" s="419"/>
      <c r="CG8822" s="419"/>
      <c r="CH8822" s="419"/>
    </row>
    <row r="8823" spans="3:86" ht="21" thickBot="1">
      <c r="C8823" s="425"/>
      <c r="P8823" s="431"/>
      <c r="R8823" s="419"/>
      <c r="S8823" s="446"/>
      <c r="T8823" s="419"/>
      <c r="V8823" s="196"/>
      <c r="W8823" s="419"/>
      <c r="X8823" s="419"/>
      <c r="Z8823" s="419"/>
      <c r="AA8823" s="419"/>
      <c r="AB8823" s="419"/>
      <c r="AD8823" s="419"/>
      <c r="AE8823" s="419"/>
      <c r="AF8823" s="419"/>
      <c r="AH8823" s="419"/>
      <c r="AI8823" s="419"/>
      <c r="AJ8823" s="419"/>
      <c r="AL8823" s="419"/>
      <c r="AM8823" s="419"/>
      <c r="AN8823" s="403"/>
      <c r="AO8823" s="419"/>
      <c r="AP8823" s="419"/>
      <c r="AQ8823" s="419"/>
      <c r="AR8823" s="419"/>
      <c r="AS8823" s="419"/>
      <c r="AT8823" s="419"/>
      <c r="AU8823" s="419"/>
      <c r="AV8823" s="419"/>
      <c r="AX8823" s="419"/>
      <c r="AY8823" s="419"/>
      <c r="AZ8823" s="419"/>
      <c r="BB8823" s="419"/>
      <c r="BC8823" s="419"/>
      <c r="BD8823" s="419"/>
      <c r="BF8823" s="419"/>
      <c r="BG8823" s="419"/>
      <c r="BH8823" s="419"/>
      <c r="BJ8823" s="419"/>
      <c r="BK8823" s="419"/>
      <c r="BL8823" s="419"/>
      <c r="BN8823" s="419"/>
      <c r="BO8823" s="419"/>
      <c r="BP8823" s="419"/>
      <c r="BR8823" s="419"/>
      <c r="BS8823" s="419"/>
      <c r="BT8823" s="419"/>
      <c r="BV8823" s="419"/>
      <c r="BW8823" s="419"/>
      <c r="BX8823" s="397"/>
      <c r="BZ8823" s="449"/>
      <c r="CB8823" s="419"/>
      <c r="CC8823" s="419"/>
      <c r="CD8823" s="419"/>
      <c r="CF8823" s="419"/>
      <c r="CG8823" s="419"/>
      <c r="CH8823" s="419"/>
    </row>
    <row r="8824" spans="3:86" ht="21" thickBot="1">
      <c r="C8824" s="425"/>
      <c r="P8824" s="431"/>
      <c r="R8824" s="419"/>
      <c r="S8824" s="446"/>
      <c r="T8824" s="419"/>
      <c r="V8824" s="196"/>
      <c r="W8824" s="419"/>
      <c r="X8824" s="419"/>
      <c r="Z8824" s="419"/>
      <c r="AA8824" s="419"/>
      <c r="AB8824" s="419"/>
      <c r="AD8824" s="419"/>
      <c r="AE8824" s="419"/>
      <c r="AF8824" s="419"/>
      <c r="AH8824" s="419"/>
      <c r="AI8824" s="419"/>
      <c r="AJ8824" s="419"/>
      <c r="AL8824" s="419"/>
      <c r="AM8824" s="419"/>
      <c r="AN8824" s="403"/>
      <c r="AO8824" s="419"/>
      <c r="AP8824" s="419"/>
      <c r="AQ8824" s="419"/>
      <c r="AR8824" s="419"/>
      <c r="AS8824" s="419"/>
      <c r="AT8824" s="419"/>
      <c r="AU8824" s="419"/>
      <c r="AV8824" s="419"/>
      <c r="AX8824" s="419"/>
      <c r="AY8824" s="419"/>
      <c r="AZ8824" s="419"/>
      <c r="BB8824" s="419"/>
      <c r="BC8824" s="419"/>
      <c r="BD8824" s="419"/>
      <c r="BF8824" s="419"/>
      <c r="BG8824" s="419"/>
      <c r="BH8824" s="419"/>
      <c r="BJ8824" s="419"/>
      <c r="BK8824" s="419"/>
      <c r="BL8824" s="419"/>
      <c r="BN8824" s="419"/>
      <c r="BO8824" s="419"/>
      <c r="BP8824" s="419"/>
      <c r="BR8824" s="419"/>
      <c r="BS8824" s="419"/>
      <c r="BT8824" s="419"/>
      <c r="BV8824" s="419"/>
      <c r="BW8824" s="419"/>
      <c r="BX8824" s="397"/>
      <c r="BZ8824" s="449"/>
      <c r="CB8824" s="419"/>
      <c r="CC8824" s="419"/>
      <c r="CD8824" s="419"/>
      <c r="CF8824" s="419"/>
      <c r="CG8824" s="419"/>
      <c r="CH8824" s="419"/>
    </row>
    <row r="8825" spans="3:86" ht="21" thickBot="1">
      <c r="C8825" s="425"/>
      <c r="P8825" s="431"/>
      <c r="R8825" s="419"/>
      <c r="S8825" s="446"/>
      <c r="T8825" s="419"/>
      <c r="V8825" s="196"/>
      <c r="W8825" s="419"/>
      <c r="X8825" s="419"/>
      <c r="Z8825" s="419"/>
      <c r="AA8825" s="419"/>
      <c r="AB8825" s="419"/>
      <c r="AD8825" s="419"/>
      <c r="AE8825" s="419"/>
      <c r="AF8825" s="419"/>
      <c r="AH8825" s="419"/>
      <c r="AI8825" s="419"/>
      <c r="AJ8825" s="419"/>
      <c r="AL8825" s="419"/>
      <c r="AM8825" s="419"/>
      <c r="AN8825" s="403"/>
      <c r="AO8825" s="419"/>
      <c r="AP8825" s="419"/>
      <c r="AQ8825" s="419"/>
      <c r="AR8825" s="419"/>
      <c r="AS8825" s="419"/>
      <c r="AT8825" s="419"/>
      <c r="AU8825" s="419"/>
      <c r="AV8825" s="419"/>
      <c r="AX8825" s="419"/>
      <c r="AY8825" s="419"/>
      <c r="AZ8825" s="419"/>
      <c r="BB8825" s="419"/>
      <c r="BC8825" s="419"/>
      <c r="BD8825" s="419"/>
      <c r="BF8825" s="419"/>
      <c r="BG8825" s="419"/>
      <c r="BH8825" s="419"/>
      <c r="BJ8825" s="419"/>
      <c r="BK8825" s="419"/>
      <c r="BL8825" s="419"/>
      <c r="BN8825" s="419"/>
      <c r="BO8825" s="419"/>
      <c r="BP8825" s="419"/>
      <c r="BR8825" s="419"/>
      <c r="BS8825" s="419"/>
      <c r="BT8825" s="419"/>
      <c r="BV8825" s="419"/>
      <c r="BW8825" s="419"/>
      <c r="BX8825" s="397"/>
      <c r="BZ8825" s="449"/>
      <c r="CB8825" s="419"/>
      <c r="CC8825" s="419"/>
      <c r="CD8825" s="419"/>
      <c r="CF8825" s="419"/>
      <c r="CG8825" s="419"/>
      <c r="CH8825" s="419"/>
    </row>
    <row r="8826" spans="3:86" ht="21" thickBot="1">
      <c r="C8826" s="425"/>
      <c r="P8826" s="431"/>
      <c r="R8826" s="419"/>
      <c r="S8826" s="446"/>
      <c r="T8826" s="419"/>
      <c r="V8826" s="196"/>
      <c r="W8826" s="419"/>
      <c r="X8826" s="419"/>
      <c r="Z8826" s="419"/>
      <c r="AA8826" s="419"/>
      <c r="AB8826" s="419"/>
      <c r="AD8826" s="419"/>
      <c r="AE8826" s="419"/>
      <c r="AF8826" s="419"/>
      <c r="AH8826" s="419"/>
      <c r="AI8826" s="419"/>
      <c r="AJ8826" s="419"/>
      <c r="AL8826" s="419"/>
      <c r="AM8826" s="419"/>
      <c r="AN8826" s="403"/>
      <c r="AO8826" s="419"/>
      <c r="AP8826" s="419"/>
      <c r="AQ8826" s="419"/>
      <c r="AR8826" s="419"/>
      <c r="AS8826" s="419"/>
      <c r="AT8826" s="419"/>
      <c r="AU8826" s="419"/>
      <c r="AV8826" s="419"/>
      <c r="AX8826" s="419"/>
      <c r="AY8826" s="419"/>
      <c r="AZ8826" s="419"/>
      <c r="BB8826" s="419"/>
      <c r="BC8826" s="419"/>
      <c r="BD8826" s="419"/>
      <c r="BF8826" s="419"/>
      <c r="BG8826" s="419"/>
      <c r="BH8826" s="419"/>
      <c r="BJ8826" s="419"/>
      <c r="BK8826" s="419"/>
      <c r="BL8826" s="419"/>
      <c r="BN8826" s="419"/>
      <c r="BO8826" s="419"/>
      <c r="BP8826" s="419"/>
      <c r="BR8826" s="419"/>
      <c r="BS8826" s="419"/>
      <c r="BT8826" s="419"/>
      <c r="BV8826" s="419"/>
      <c r="BW8826" s="419"/>
      <c r="BX8826" s="397"/>
      <c r="BZ8826" s="449"/>
      <c r="CB8826" s="419"/>
      <c r="CC8826" s="419"/>
      <c r="CD8826" s="419"/>
      <c r="CF8826" s="419"/>
      <c r="CG8826" s="419"/>
      <c r="CH8826" s="419"/>
    </row>
    <row r="8827" spans="3:86" ht="21" thickBot="1">
      <c r="C8827" s="425"/>
      <c r="P8827" s="431"/>
      <c r="R8827" s="419"/>
      <c r="S8827" s="446"/>
      <c r="T8827" s="419"/>
      <c r="V8827" s="196"/>
      <c r="W8827" s="419"/>
      <c r="X8827" s="419"/>
      <c r="Z8827" s="419"/>
      <c r="AA8827" s="419"/>
      <c r="AB8827" s="419"/>
      <c r="AD8827" s="419"/>
      <c r="AE8827" s="419"/>
      <c r="AF8827" s="419"/>
      <c r="AH8827" s="419"/>
      <c r="AI8827" s="419"/>
      <c r="AJ8827" s="419"/>
      <c r="AL8827" s="419"/>
      <c r="AM8827" s="419"/>
      <c r="AN8827" s="403"/>
      <c r="AO8827" s="419"/>
      <c r="AP8827" s="419"/>
      <c r="AQ8827" s="419"/>
      <c r="AR8827" s="419"/>
      <c r="AS8827" s="419"/>
      <c r="AT8827" s="419"/>
      <c r="AU8827" s="419"/>
      <c r="AV8827" s="419"/>
      <c r="AX8827" s="419"/>
      <c r="AY8827" s="419"/>
      <c r="AZ8827" s="419"/>
      <c r="BB8827" s="419"/>
      <c r="BC8827" s="419"/>
      <c r="BD8827" s="419"/>
      <c r="BF8827" s="419"/>
      <c r="BG8827" s="419"/>
      <c r="BH8827" s="419"/>
      <c r="BJ8827" s="419"/>
      <c r="BK8827" s="419"/>
      <c r="BL8827" s="419"/>
      <c r="BN8827" s="419"/>
      <c r="BO8827" s="419"/>
      <c r="BP8827" s="419"/>
      <c r="BR8827" s="419"/>
      <c r="BS8827" s="419"/>
      <c r="BT8827" s="419"/>
      <c r="BV8827" s="419"/>
      <c r="BW8827" s="419"/>
      <c r="BX8827" s="397"/>
      <c r="BZ8827" s="449"/>
      <c r="CB8827" s="419"/>
      <c r="CC8827" s="419"/>
      <c r="CD8827" s="419"/>
      <c r="CF8827" s="419"/>
      <c r="CG8827" s="419"/>
      <c r="CH8827" s="419"/>
    </row>
    <row r="8828" spans="3:86" ht="21" thickBot="1">
      <c r="C8828" s="425"/>
      <c r="P8828" s="431"/>
      <c r="R8828" s="419"/>
      <c r="S8828" s="446"/>
      <c r="T8828" s="419"/>
      <c r="V8828" s="196"/>
      <c r="W8828" s="419"/>
      <c r="X8828" s="419"/>
      <c r="Z8828" s="419"/>
      <c r="AA8828" s="419"/>
      <c r="AB8828" s="419"/>
      <c r="AD8828" s="419"/>
      <c r="AE8828" s="419"/>
      <c r="AF8828" s="419"/>
      <c r="AH8828" s="419"/>
      <c r="AI8828" s="419"/>
      <c r="AJ8828" s="419"/>
      <c r="AL8828" s="419"/>
      <c r="AM8828" s="419"/>
      <c r="AN8828" s="403"/>
      <c r="AO8828" s="419"/>
      <c r="AP8828" s="419"/>
      <c r="AQ8828" s="419"/>
      <c r="AR8828" s="419"/>
      <c r="AS8828" s="419"/>
      <c r="AT8828" s="419"/>
      <c r="AU8828" s="419"/>
      <c r="AV8828" s="419"/>
      <c r="AX8828" s="419"/>
      <c r="AY8828" s="419"/>
      <c r="AZ8828" s="419"/>
      <c r="BB8828" s="419"/>
      <c r="BC8828" s="419"/>
      <c r="BD8828" s="419"/>
      <c r="BF8828" s="419"/>
      <c r="BG8828" s="419"/>
      <c r="BH8828" s="419"/>
      <c r="BJ8828" s="419"/>
      <c r="BK8828" s="419"/>
      <c r="BL8828" s="419"/>
      <c r="BN8828" s="419"/>
      <c r="BO8828" s="419"/>
      <c r="BP8828" s="419"/>
      <c r="BR8828" s="419"/>
      <c r="BS8828" s="419"/>
      <c r="BT8828" s="419"/>
      <c r="BV8828" s="419"/>
      <c r="BW8828" s="419"/>
      <c r="BX8828" s="397"/>
      <c r="BZ8828" s="449"/>
      <c r="CB8828" s="419"/>
      <c r="CC8828" s="419"/>
      <c r="CD8828" s="419"/>
      <c r="CF8828" s="419"/>
      <c r="CG8828" s="419"/>
      <c r="CH8828" s="419"/>
    </row>
    <row r="8829" spans="3:86" ht="21" thickBot="1">
      <c r="C8829" s="425"/>
      <c r="P8829" s="431"/>
      <c r="R8829" s="419"/>
      <c r="S8829" s="446"/>
      <c r="T8829" s="419"/>
      <c r="V8829" s="196"/>
      <c r="W8829" s="419"/>
      <c r="X8829" s="419"/>
      <c r="Z8829" s="419"/>
      <c r="AA8829" s="419"/>
      <c r="AB8829" s="419"/>
      <c r="AD8829" s="419"/>
      <c r="AE8829" s="419"/>
      <c r="AF8829" s="419"/>
      <c r="AH8829" s="419"/>
      <c r="AI8829" s="419"/>
      <c r="AJ8829" s="419"/>
      <c r="AL8829" s="419"/>
      <c r="AM8829" s="419"/>
      <c r="AN8829" s="403"/>
      <c r="AO8829" s="419"/>
      <c r="AP8829" s="419"/>
      <c r="AQ8829" s="419"/>
      <c r="AR8829" s="419"/>
      <c r="AS8829" s="419"/>
      <c r="AT8829" s="419"/>
      <c r="AU8829" s="419"/>
      <c r="AV8829" s="419"/>
      <c r="AX8829" s="419"/>
      <c r="AY8829" s="419"/>
      <c r="AZ8829" s="419"/>
      <c r="BB8829" s="419"/>
      <c r="BC8829" s="419"/>
      <c r="BD8829" s="419"/>
      <c r="BF8829" s="419"/>
      <c r="BG8829" s="419"/>
      <c r="BH8829" s="419"/>
      <c r="BJ8829" s="419"/>
      <c r="BK8829" s="419"/>
      <c r="BL8829" s="419"/>
      <c r="BN8829" s="419"/>
      <c r="BO8829" s="419"/>
      <c r="BP8829" s="419"/>
      <c r="BR8829" s="419"/>
      <c r="BS8829" s="419"/>
      <c r="BT8829" s="419"/>
      <c r="BV8829" s="419"/>
      <c r="BW8829" s="419"/>
      <c r="BX8829" s="397"/>
      <c r="BZ8829" s="449"/>
      <c r="CB8829" s="419"/>
      <c r="CC8829" s="419"/>
      <c r="CD8829" s="419"/>
      <c r="CF8829" s="419"/>
      <c r="CG8829" s="419"/>
      <c r="CH8829" s="419"/>
    </row>
    <row r="8830" spans="3:86" ht="21" thickBot="1">
      <c r="C8830" s="425"/>
      <c r="P8830" s="431"/>
      <c r="R8830" s="419"/>
      <c r="S8830" s="446"/>
      <c r="T8830" s="419"/>
      <c r="V8830" s="196"/>
      <c r="W8830" s="419"/>
      <c r="X8830" s="419"/>
      <c r="Z8830" s="419"/>
      <c r="AA8830" s="419"/>
      <c r="AB8830" s="419"/>
      <c r="AD8830" s="419"/>
      <c r="AE8830" s="419"/>
      <c r="AF8830" s="419"/>
      <c r="AH8830" s="419"/>
      <c r="AI8830" s="419"/>
      <c r="AJ8830" s="419"/>
      <c r="AL8830" s="419"/>
      <c r="AM8830" s="419"/>
      <c r="AN8830" s="403"/>
      <c r="AO8830" s="419"/>
      <c r="AP8830" s="419"/>
      <c r="AQ8830" s="419"/>
      <c r="AR8830" s="419"/>
      <c r="AS8830" s="419"/>
      <c r="AT8830" s="419"/>
      <c r="AU8830" s="419"/>
      <c r="AV8830" s="419"/>
      <c r="AX8830" s="419"/>
      <c r="AY8830" s="419"/>
      <c r="AZ8830" s="419"/>
      <c r="BB8830" s="419"/>
      <c r="BC8830" s="419"/>
      <c r="BD8830" s="419"/>
      <c r="BF8830" s="419"/>
      <c r="BG8830" s="419"/>
      <c r="BH8830" s="419"/>
      <c r="BJ8830" s="419"/>
      <c r="BK8830" s="419"/>
      <c r="BL8830" s="419"/>
      <c r="BN8830" s="419"/>
      <c r="BO8830" s="419"/>
      <c r="BP8830" s="419"/>
      <c r="BR8830" s="419"/>
      <c r="BS8830" s="419"/>
      <c r="BT8830" s="419"/>
      <c r="BV8830" s="419"/>
      <c r="BW8830" s="419"/>
      <c r="BX8830" s="397"/>
      <c r="BZ8830" s="449"/>
      <c r="CB8830" s="419"/>
      <c r="CC8830" s="419"/>
      <c r="CD8830" s="419"/>
      <c r="CF8830" s="419"/>
      <c r="CG8830" s="419"/>
      <c r="CH8830" s="419"/>
    </row>
    <row r="8831" spans="3:86" ht="21" thickBot="1">
      <c r="C8831" s="425"/>
      <c r="P8831" s="431"/>
      <c r="R8831" s="419"/>
      <c r="S8831" s="446"/>
      <c r="T8831" s="419"/>
      <c r="V8831" s="196"/>
      <c r="W8831" s="419"/>
      <c r="X8831" s="419"/>
      <c r="Z8831" s="419"/>
      <c r="AA8831" s="419"/>
      <c r="AB8831" s="419"/>
      <c r="AD8831" s="419"/>
      <c r="AE8831" s="419"/>
      <c r="AF8831" s="419"/>
      <c r="AH8831" s="419"/>
      <c r="AI8831" s="419"/>
      <c r="AJ8831" s="419"/>
      <c r="AL8831" s="419"/>
      <c r="AM8831" s="419"/>
      <c r="AN8831" s="403"/>
      <c r="AO8831" s="419"/>
      <c r="AP8831" s="419"/>
      <c r="AQ8831" s="419"/>
      <c r="AR8831" s="419"/>
      <c r="AS8831" s="419"/>
      <c r="AT8831" s="419"/>
      <c r="AU8831" s="419"/>
      <c r="AV8831" s="419"/>
      <c r="AX8831" s="419"/>
      <c r="AY8831" s="419"/>
      <c r="AZ8831" s="419"/>
      <c r="BB8831" s="419"/>
      <c r="BC8831" s="419"/>
      <c r="BD8831" s="419"/>
      <c r="BF8831" s="419"/>
      <c r="BG8831" s="419"/>
      <c r="BH8831" s="419"/>
      <c r="BJ8831" s="419"/>
      <c r="BK8831" s="419"/>
      <c r="BL8831" s="419"/>
      <c r="BN8831" s="419"/>
      <c r="BO8831" s="419"/>
      <c r="BP8831" s="419"/>
      <c r="BR8831" s="419"/>
      <c r="BS8831" s="419"/>
      <c r="BT8831" s="419"/>
      <c r="BV8831" s="419"/>
      <c r="BW8831" s="419"/>
      <c r="BX8831" s="397"/>
      <c r="BZ8831" s="449"/>
      <c r="CB8831" s="419"/>
      <c r="CC8831" s="419"/>
      <c r="CD8831" s="419"/>
      <c r="CF8831" s="419"/>
      <c r="CG8831" s="419"/>
      <c r="CH8831" s="419"/>
    </row>
    <row r="8832" spans="3:86" ht="21" thickBot="1">
      <c r="C8832" s="425"/>
      <c r="P8832" s="431"/>
      <c r="R8832" s="419"/>
      <c r="S8832" s="446"/>
      <c r="T8832" s="419"/>
      <c r="V8832" s="196"/>
      <c r="W8832" s="419"/>
      <c r="X8832" s="419"/>
      <c r="Z8832" s="419"/>
      <c r="AA8832" s="419"/>
      <c r="AB8832" s="419"/>
      <c r="AD8832" s="419"/>
      <c r="AE8832" s="419"/>
      <c r="AF8832" s="419"/>
      <c r="AH8832" s="419"/>
      <c r="AI8832" s="419"/>
      <c r="AJ8832" s="419"/>
      <c r="AL8832" s="419"/>
      <c r="AM8832" s="419"/>
      <c r="AN8832" s="403"/>
      <c r="AO8832" s="419"/>
      <c r="AP8832" s="419"/>
      <c r="AQ8832" s="419"/>
      <c r="AR8832" s="419"/>
      <c r="AS8832" s="419"/>
      <c r="AT8832" s="419"/>
      <c r="AU8832" s="419"/>
      <c r="AV8832" s="419"/>
      <c r="AX8832" s="419"/>
      <c r="AY8832" s="419"/>
      <c r="AZ8832" s="419"/>
      <c r="BB8832" s="419"/>
      <c r="BC8832" s="419"/>
      <c r="BD8832" s="419"/>
      <c r="BF8832" s="419"/>
      <c r="BG8832" s="419"/>
      <c r="BH8832" s="419"/>
      <c r="BJ8832" s="419"/>
      <c r="BK8832" s="419"/>
      <c r="BL8832" s="419"/>
      <c r="BN8832" s="419"/>
      <c r="BO8832" s="419"/>
      <c r="BP8832" s="419"/>
      <c r="BR8832" s="419"/>
      <c r="BS8832" s="419"/>
      <c r="BT8832" s="419"/>
      <c r="BV8832" s="419"/>
      <c r="BW8832" s="419"/>
      <c r="BX8832" s="397"/>
      <c r="BZ8832" s="449"/>
      <c r="CB8832" s="419"/>
      <c r="CC8832" s="419"/>
      <c r="CD8832" s="419"/>
      <c r="CF8832" s="419"/>
      <c r="CG8832" s="419"/>
      <c r="CH8832" s="419"/>
    </row>
    <row r="8833" spans="3:86" ht="21" thickBot="1">
      <c r="C8833" s="425"/>
      <c r="P8833" s="431"/>
      <c r="R8833" s="419"/>
      <c r="S8833" s="446"/>
      <c r="T8833" s="419"/>
      <c r="V8833" s="196"/>
      <c r="W8833" s="419"/>
      <c r="X8833" s="419"/>
      <c r="Z8833" s="419"/>
      <c r="AA8833" s="419"/>
      <c r="AB8833" s="419"/>
      <c r="AD8833" s="419"/>
      <c r="AE8833" s="419"/>
      <c r="AF8833" s="419"/>
      <c r="AH8833" s="419"/>
      <c r="AI8833" s="419"/>
      <c r="AJ8833" s="419"/>
      <c r="AL8833" s="419"/>
      <c r="AM8833" s="419"/>
      <c r="AN8833" s="403"/>
      <c r="AO8833" s="419"/>
      <c r="AP8833" s="419"/>
      <c r="AQ8833" s="419"/>
      <c r="AR8833" s="419"/>
      <c r="AS8833" s="419"/>
      <c r="AT8833" s="419"/>
      <c r="AU8833" s="419"/>
      <c r="AV8833" s="419"/>
      <c r="AX8833" s="419"/>
      <c r="AY8833" s="419"/>
      <c r="AZ8833" s="419"/>
      <c r="BB8833" s="419"/>
      <c r="BC8833" s="419"/>
      <c r="BD8833" s="419"/>
      <c r="BF8833" s="419"/>
      <c r="BG8833" s="419"/>
      <c r="BH8833" s="419"/>
      <c r="BJ8833" s="419"/>
      <c r="BK8833" s="419"/>
      <c r="BL8833" s="419"/>
      <c r="BN8833" s="419"/>
      <c r="BO8833" s="419"/>
      <c r="BP8833" s="419"/>
      <c r="BR8833" s="419"/>
      <c r="BS8833" s="419"/>
      <c r="BT8833" s="419"/>
      <c r="BV8833" s="419"/>
      <c r="BW8833" s="419"/>
      <c r="BX8833" s="397"/>
      <c r="BZ8833" s="449"/>
      <c r="CB8833" s="419"/>
      <c r="CC8833" s="419"/>
      <c r="CD8833" s="419"/>
      <c r="CF8833" s="419"/>
      <c r="CG8833" s="419"/>
      <c r="CH8833" s="419"/>
    </row>
    <row r="8834" spans="3:86" ht="21" thickBot="1">
      <c r="C8834" s="425"/>
      <c r="P8834" s="431"/>
      <c r="R8834" s="419"/>
      <c r="S8834" s="446"/>
      <c r="T8834" s="419"/>
      <c r="V8834" s="196"/>
      <c r="W8834" s="419"/>
      <c r="X8834" s="419"/>
      <c r="Z8834" s="419"/>
      <c r="AA8834" s="419"/>
      <c r="AB8834" s="419"/>
      <c r="AD8834" s="419"/>
      <c r="AE8834" s="419"/>
      <c r="AF8834" s="419"/>
      <c r="AH8834" s="419"/>
      <c r="AI8834" s="419"/>
      <c r="AJ8834" s="419"/>
      <c r="AL8834" s="419"/>
      <c r="AM8834" s="419"/>
      <c r="AN8834" s="403"/>
      <c r="AO8834" s="419"/>
      <c r="AP8834" s="419"/>
      <c r="AQ8834" s="419"/>
      <c r="AR8834" s="419"/>
      <c r="AS8834" s="419"/>
      <c r="AT8834" s="419"/>
      <c r="AU8834" s="419"/>
      <c r="AV8834" s="419"/>
      <c r="AX8834" s="419"/>
      <c r="AY8834" s="419"/>
      <c r="AZ8834" s="419"/>
      <c r="BB8834" s="419"/>
      <c r="BC8834" s="419"/>
      <c r="BD8834" s="419"/>
      <c r="BF8834" s="419"/>
      <c r="BG8834" s="419"/>
      <c r="BH8834" s="419"/>
      <c r="BJ8834" s="419"/>
      <c r="BK8834" s="419"/>
      <c r="BL8834" s="419"/>
      <c r="BN8834" s="419"/>
      <c r="BO8834" s="419"/>
      <c r="BP8834" s="419"/>
      <c r="BR8834" s="419"/>
      <c r="BS8834" s="419"/>
      <c r="BT8834" s="419"/>
      <c r="BV8834" s="419"/>
      <c r="BW8834" s="419"/>
      <c r="BX8834" s="397"/>
      <c r="BZ8834" s="449"/>
      <c r="CB8834" s="419"/>
      <c r="CC8834" s="419"/>
      <c r="CD8834" s="419"/>
      <c r="CF8834" s="419"/>
      <c r="CG8834" s="419"/>
      <c r="CH8834" s="419"/>
    </row>
    <row r="8835" spans="3:86" ht="21" thickBot="1">
      <c r="C8835" s="425"/>
      <c r="P8835" s="431"/>
      <c r="R8835" s="419"/>
      <c r="S8835" s="446"/>
      <c r="T8835" s="419"/>
      <c r="V8835" s="196"/>
      <c r="W8835" s="419"/>
      <c r="X8835" s="419"/>
      <c r="Z8835" s="419"/>
      <c r="AA8835" s="419"/>
      <c r="AB8835" s="419"/>
      <c r="AD8835" s="419"/>
      <c r="AE8835" s="419"/>
      <c r="AF8835" s="419"/>
      <c r="AH8835" s="419"/>
      <c r="AI8835" s="419"/>
      <c r="AJ8835" s="419"/>
      <c r="AL8835" s="419"/>
      <c r="AM8835" s="419"/>
      <c r="AN8835" s="403"/>
      <c r="AO8835" s="419"/>
      <c r="AP8835" s="419"/>
      <c r="AQ8835" s="419"/>
      <c r="AR8835" s="419"/>
      <c r="AS8835" s="419"/>
      <c r="AT8835" s="419"/>
      <c r="AU8835" s="419"/>
      <c r="AV8835" s="419"/>
      <c r="AX8835" s="419"/>
      <c r="AY8835" s="419"/>
      <c r="AZ8835" s="419"/>
      <c r="BB8835" s="419"/>
      <c r="BC8835" s="419"/>
      <c r="BD8835" s="419"/>
      <c r="BF8835" s="419"/>
      <c r="BG8835" s="419"/>
      <c r="BH8835" s="419"/>
      <c r="BJ8835" s="419"/>
      <c r="BK8835" s="419"/>
      <c r="BL8835" s="419"/>
      <c r="BN8835" s="419"/>
      <c r="BO8835" s="419"/>
      <c r="BP8835" s="419"/>
      <c r="BR8835" s="419"/>
      <c r="BS8835" s="419"/>
      <c r="BT8835" s="419"/>
      <c r="BV8835" s="419"/>
      <c r="BW8835" s="419"/>
      <c r="BX8835" s="397"/>
      <c r="BZ8835" s="449"/>
      <c r="CB8835" s="419"/>
      <c r="CC8835" s="419"/>
      <c r="CD8835" s="419"/>
      <c r="CF8835" s="419"/>
      <c r="CG8835" s="419"/>
      <c r="CH8835" s="419"/>
    </row>
    <row r="8836" spans="3:86" ht="21" thickBot="1">
      <c r="C8836" s="425"/>
      <c r="P8836" s="431"/>
      <c r="R8836" s="419"/>
      <c r="S8836" s="446"/>
      <c r="T8836" s="419"/>
      <c r="V8836" s="196"/>
      <c r="W8836" s="419"/>
      <c r="X8836" s="419"/>
      <c r="Z8836" s="419"/>
      <c r="AA8836" s="419"/>
      <c r="AB8836" s="419"/>
      <c r="AD8836" s="419"/>
      <c r="AE8836" s="419"/>
      <c r="AF8836" s="419"/>
      <c r="AH8836" s="419"/>
      <c r="AI8836" s="419"/>
      <c r="AJ8836" s="419"/>
      <c r="AL8836" s="419"/>
      <c r="AM8836" s="419"/>
      <c r="AN8836" s="403"/>
      <c r="AO8836" s="419"/>
      <c r="AP8836" s="419"/>
      <c r="AQ8836" s="419"/>
      <c r="AR8836" s="419"/>
      <c r="AS8836" s="419"/>
      <c r="AT8836" s="419"/>
      <c r="AU8836" s="419"/>
      <c r="AV8836" s="419"/>
      <c r="AX8836" s="419"/>
      <c r="AY8836" s="419"/>
      <c r="AZ8836" s="419"/>
      <c r="BB8836" s="419"/>
      <c r="BC8836" s="419"/>
      <c r="BD8836" s="419"/>
      <c r="BF8836" s="419"/>
      <c r="BG8836" s="419"/>
      <c r="BH8836" s="419"/>
      <c r="BJ8836" s="419"/>
      <c r="BK8836" s="419"/>
      <c r="BL8836" s="419"/>
      <c r="BN8836" s="419"/>
      <c r="BO8836" s="419"/>
      <c r="BP8836" s="419"/>
      <c r="BR8836" s="419"/>
      <c r="BS8836" s="419"/>
      <c r="BT8836" s="419"/>
      <c r="BV8836" s="419"/>
      <c r="BW8836" s="419"/>
      <c r="BX8836" s="397"/>
      <c r="BZ8836" s="449"/>
      <c r="CB8836" s="419"/>
      <c r="CC8836" s="419"/>
      <c r="CD8836" s="419"/>
      <c r="CF8836" s="419"/>
      <c r="CG8836" s="419"/>
      <c r="CH8836" s="419"/>
    </row>
    <row r="8837" spans="3:86" ht="21" thickBot="1">
      <c r="C8837" s="425"/>
      <c r="P8837" s="431"/>
      <c r="R8837" s="419"/>
      <c r="S8837" s="446"/>
      <c r="T8837" s="419"/>
      <c r="V8837" s="196"/>
      <c r="W8837" s="419"/>
      <c r="X8837" s="419"/>
      <c r="Z8837" s="419"/>
      <c r="AA8837" s="419"/>
      <c r="AB8837" s="419"/>
      <c r="AD8837" s="419"/>
      <c r="AE8837" s="419"/>
      <c r="AF8837" s="419"/>
      <c r="AH8837" s="419"/>
      <c r="AI8837" s="419"/>
      <c r="AJ8837" s="419"/>
      <c r="AL8837" s="419"/>
      <c r="AM8837" s="419"/>
      <c r="AN8837" s="403"/>
      <c r="AO8837" s="419"/>
      <c r="AP8837" s="419"/>
      <c r="AQ8837" s="419"/>
      <c r="AR8837" s="419"/>
      <c r="AS8837" s="419"/>
      <c r="AT8837" s="419"/>
      <c r="AU8837" s="419"/>
      <c r="AV8837" s="419"/>
      <c r="AX8837" s="419"/>
      <c r="AY8837" s="419"/>
      <c r="AZ8837" s="419"/>
      <c r="BB8837" s="419"/>
      <c r="BC8837" s="419"/>
      <c r="BD8837" s="419"/>
      <c r="BF8837" s="419"/>
      <c r="BG8837" s="419"/>
      <c r="BH8837" s="419"/>
      <c r="BJ8837" s="419"/>
      <c r="BK8837" s="419"/>
      <c r="BL8837" s="419"/>
      <c r="BN8837" s="419"/>
      <c r="BO8837" s="419"/>
      <c r="BP8837" s="419"/>
      <c r="BR8837" s="419"/>
      <c r="BS8837" s="419"/>
      <c r="BT8837" s="419"/>
      <c r="BV8837" s="419"/>
      <c r="BW8837" s="419"/>
      <c r="BX8837" s="397"/>
      <c r="BZ8837" s="449"/>
      <c r="CB8837" s="419"/>
      <c r="CC8837" s="419"/>
      <c r="CD8837" s="419"/>
      <c r="CF8837" s="419"/>
      <c r="CG8837" s="419"/>
      <c r="CH8837" s="419"/>
    </row>
    <row r="8838" spans="3:86" ht="21" thickBot="1">
      <c r="C8838" s="425"/>
      <c r="P8838" s="431"/>
      <c r="R8838" s="419"/>
      <c r="S8838" s="446"/>
      <c r="T8838" s="419"/>
      <c r="V8838" s="196"/>
      <c r="W8838" s="419"/>
      <c r="X8838" s="419"/>
      <c r="Z8838" s="419"/>
      <c r="AA8838" s="419"/>
      <c r="AB8838" s="419"/>
      <c r="AD8838" s="419"/>
      <c r="AE8838" s="419"/>
      <c r="AF8838" s="419"/>
      <c r="AH8838" s="419"/>
      <c r="AI8838" s="419"/>
      <c r="AJ8838" s="419"/>
      <c r="AL8838" s="419"/>
      <c r="AM8838" s="419"/>
      <c r="AN8838" s="403"/>
      <c r="AO8838" s="419"/>
      <c r="AP8838" s="419"/>
      <c r="AQ8838" s="419"/>
      <c r="AR8838" s="419"/>
      <c r="AS8838" s="419"/>
      <c r="AT8838" s="419"/>
      <c r="AU8838" s="419"/>
      <c r="AV8838" s="419"/>
      <c r="AX8838" s="419"/>
      <c r="AY8838" s="419"/>
      <c r="AZ8838" s="419"/>
      <c r="BB8838" s="419"/>
      <c r="BC8838" s="419"/>
      <c r="BD8838" s="419"/>
      <c r="BF8838" s="419"/>
      <c r="BG8838" s="419"/>
      <c r="BH8838" s="419"/>
      <c r="BJ8838" s="419"/>
      <c r="BK8838" s="419"/>
      <c r="BL8838" s="419"/>
      <c r="BN8838" s="419"/>
      <c r="BO8838" s="419"/>
      <c r="BP8838" s="419"/>
      <c r="BR8838" s="419"/>
      <c r="BS8838" s="419"/>
      <c r="BT8838" s="419"/>
      <c r="BV8838" s="419"/>
      <c r="BW8838" s="419"/>
      <c r="BX8838" s="397"/>
      <c r="BZ8838" s="449"/>
      <c r="CB8838" s="419"/>
      <c r="CC8838" s="419"/>
      <c r="CD8838" s="419"/>
      <c r="CF8838" s="419"/>
      <c r="CG8838" s="419"/>
      <c r="CH8838" s="419"/>
    </row>
    <row r="8839" spans="3:86" ht="21" thickBot="1">
      <c r="C8839" s="425"/>
      <c r="P8839" s="431"/>
      <c r="R8839" s="419"/>
      <c r="S8839" s="446"/>
      <c r="T8839" s="419"/>
      <c r="V8839" s="196"/>
      <c r="W8839" s="419"/>
      <c r="X8839" s="419"/>
      <c r="Z8839" s="419"/>
      <c r="AA8839" s="419"/>
      <c r="AB8839" s="419"/>
      <c r="AD8839" s="419"/>
      <c r="AE8839" s="419"/>
      <c r="AF8839" s="419"/>
      <c r="AH8839" s="419"/>
      <c r="AI8839" s="419"/>
      <c r="AJ8839" s="419"/>
      <c r="AL8839" s="419"/>
      <c r="AM8839" s="419"/>
      <c r="AN8839" s="403"/>
      <c r="AO8839" s="419"/>
      <c r="AP8839" s="419"/>
      <c r="AQ8839" s="419"/>
      <c r="AR8839" s="419"/>
      <c r="AS8839" s="419"/>
      <c r="AT8839" s="419"/>
      <c r="AU8839" s="419"/>
      <c r="AV8839" s="419"/>
      <c r="AX8839" s="419"/>
      <c r="AY8839" s="419"/>
      <c r="AZ8839" s="419"/>
      <c r="BB8839" s="419"/>
      <c r="BC8839" s="419"/>
      <c r="BD8839" s="419"/>
      <c r="BF8839" s="419"/>
      <c r="BG8839" s="419"/>
      <c r="BH8839" s="419"/>
      <c r="BJ8839" s="419"/>
      <c r="BK8839" s="419"/>
      <c r="BL8839" s="419"/>
      <c r="BN8839" s="419"/>
      <c r="BO8839" s="419"/>
      <c r="BP8839" s="419"/>
      <c r="BR8839" s="419"/>
      <c r="BS8839" s="419"/>
      <c r="BT8839" s="419"/>
      <c r="BV8839" s="419"/>
      <c r="BW8839" s="419"/>
      <c r="BX8839" s="397"/>
      <c r="BZ8839" s="449"/>
      <c r="CB8839" s="419"/>
      <c r="CC8839" s="419"/>
      <c r="CD8839" s="419"/>
      <c r="CF8839" s="419"/>
      <c r="CG8839" s="419"/>
      <c r="CH8839" s="419"/>
    </row>
    <row r="8840" spans="3:86" ht="21" thickBot="1">
      <c r="C8840" s="425"/>
      <c r="P8840" s="431"/>
      <c r="R8840" s="419"/>
      <c r="S8840" s="446"/>
      <c r="T8840" s="419"/>
      <c r="V8840" s="196"/>
      <c r="W8840" s="419"/>
      <c r="X8840" s="419"/>
      <c r="Z8840" s="419"/>
      <c r="AA8840" s="419"/>
      <c r="AB8840" s="419"/>
      <c r="AD8840" s="419"/>
      <c r="AE8840" s="419"/>
      <c r="AF8840" s="419"/>
      <c r="AH8840" s="419"/>
      <c r="AI8840" s="419"/>
      <c r="AJ8840" s="419"/>
      <c r="AL8840" s="419"/>
      <c r="AM8840" s="419"/>
      <c r="AN8840" s="403"/>
      <c r="AO8840" s="419"/>
      <c r="AP8840" s="419"/>
      <c r="AQ8840" s="419"/>
      <c r="AR8840" s="419"/>
      <c r="AS8840" s="419"/>
      <c r="AT8840" s="419"/>
      <c r="AU8840" s="419"/>
      <c r="AV8840" s="419"/>
      <c r="AX8840" s="419"/>
      <c r="AY8840" s="419"/>
      <c r="AZ8840" s="419"/>
      <c r="BB8840" s="419"/>
      <c r="BC8840" s="419"/>
      <c r="BD8840" s="419"/>
      <c r="BF8840" s="419"/>
      <c r="BG8840" s="419"/>
      <c r="BH8840" s="419"/>
      <c r="BJ8840" s="419"/>
      <c r="BK8840" s="419"/>
      <c r="BL8840" s="419"/>
      <c r="BN8840" s="419"/>
      <c r="BO8840" s="419"/>
      <c r="BP8840" s="419"/>
      <c r="BR8840" s="419"/>
      <c r="BS8840" s="419"/>
      <c r="BT8840" s="419"/>
      <c r="BV8840" s="419"/>
      <c r="BW8840" s="419"/>
      <c r="BX8840" s="397"/>
      <c r="BZ8840" s="449"/>
      <c r="CB8840" s="419"/>
      <c r="CC8840" s="419"/>
      <c r="CD8840" s="419"/>
      <c r="CF8840" s="419"/>
      <c r="CG8840" s="419"/>
      <c r="CH8840" s="419"/>
    </row>
    <row r="8841" spans="3:86" ht="21" thickBot="1">
      <c r="C8841" s="425"/>
      <c r="P8841" s="431"/>
      <c r="R8841" s="419"/>
      <c r="S8841" s="446"/>
      <c r="T8841" s="419"/>
      <c r="V8841" s="196"/>
      <c r="W8841" s="419"/>
      <c r="X8841" s="419"/>
      <c r="Z8841" s="419"/>
      <c r="AA8841" s="419"/>
      <c r="AB8841" s="419"/>
      <c r="AD8841" s="419"/>
      <c r="AE8841" s="419"/>
      <c r="AF8841" s="419"/>
      <c r="AH8841" s="419"/>
      <c r="AI8841" s="419"/>
      <c r="AJ8841" s="419"/>
      <c r="AL8841" s="419"/>
      <c r="AM8841" s="419"/>
      <c r="AN8841" s="403"/>
      <c r="AO8841" s="419"/>
      <c r="AP8841" s="419"/>
      <c r="AQ8841" s="419"/>
      <c r="AR8841" s="419"/>
      <c r="AS8841" s="419"/>
      <c r="AT8841" s="419"/>
      <c r="AU8841" s="419"/>
      <c r="AV8841" s="419"/>
      <c r="AX8841" s="419"/>
      <c r="AY8841" s="419"/>
      <c r="AZ8841" s="419"/>
      <c r="BB8841" s="419"/>
      <c r="BC8841" s="419"/>
      <c r="BD8841" s="419"/>
      <c r="BF8841" s="419"/>
      <c r="BG8841" s="419"/>
      <c r="BH8841" s="419"/>
      <c r="BJ8841" s="419"/>
      <c r="BK8841" s="419"/>
      <c r="BL8841" s="419"/>
      <c r="BN8841" s="419"/>
      <c r="BO8841" s="419"/>
      <c r="BP8841" s="419"/>
      <c r="BR8841" s="419"/>
      <c r="BS8841" s="419"/>
      <c r="BT8841" s="419"/>
      <c r="BV8841" s="419"/>
      <c r="BW8841" s="419"/>
      <c r="BX8841" s="397"/>
      <c r="BZ8841" s="449"/>
      <c r="CB8841" s="419"/>
      <c r="CC8841" s="419"/>
      <c r="CD8841" s="419"/>
      <c r="CF8841" s="419"/>
      <c r="CG8841" s="419"/>
      <c r="CH8841" s="419"/>
    </row>
    <row r="8842" spans="3:86" ht="21" thickBot="1">
      <c r="C8842" s="425"/>
      <c r="P8842" s="431"/>
      <c r="R8842" s="419"/>
      <c r="S8842" s="446"/>
      <c r="T8842" s="419"/>
      <c r="V8842" s="196"/>
      <c r="W8842" s="419"/>
      <c r="X8842" s="419"/>
      <c r="Z8842" s="419"/>
      <c r="AA8842" s="419"/>
      <c r="AB8842" s="419"/>
      <c r="AD8842" s="419"/>
      <c r="AE8842" s="419"/>
      <c r="AF8842" s="419"/>
      <c r="AH8842" s="419"/>
      <c r="AI8842" s="419"/>
      <c r="AJ8842" s="419"/>
      <c r="AL8842" s="419"/>
      <c r="AM8842" s="419"/>
      <c r="AN8842" s="403"/>
      <c r="AO8842" s="419"/>
      <c r="AP8842" s="419"/>
      <c r="AQ8842" s="419"/>
      <c r="AR8842" s="419"/>
      <c r="AS8842" s="419"/>
      <c r="AT8842" s="419"/>
      <c r="AU8842" s="419"/>
      <c r="AV8842" s="419"/>
      <c r="AX8842" s="419"/>
      <c r="AY8842" s="419"/>
      <c r="AZ8842" s="419"/>
      <c r="BB8842" s="419"/>
      <c r="BC8842" s="419"/>
      <c r="BD8842" s="419"/>
      <c r="BF8842" s="419"/>
      <c r="BG8842" s="419"/>
      <c r="BH8842" s="419"/>
      <c r="BJ8842" s="419"/>
      <c r="BK8842" s="419"/>
      <c r="BL8842" s="419"/>
      <c r="BN8842" s="419"/>
      <c r="BO8842" s="419"/>
      <c r="BP8842" s="419"/>
      <c r="BR8842" s="419"/>
      <c r="BS8842" s="419"/>
      <c r="BT8842" s="419"/>
      <c r="BV8842" s="419"/>
      <c r="BW8842" s="419"/>
      <c r="BX8842" s="397"/>
      <c r="BZ8842" s="449"/>
      <c r="CB8842" s="419"/>
      <c r="CC8842" s="419"/>
      <c r="CD8842" s="419"/>
      <c r="CF8842" s="419"/>
      <c r="CG8842" s="419"/>
      <c r="CH8842" s="419"/>
    </row>
    <row r="8843" spans="3:86" ht="21" thickBot="1">
      <c r="C8843" s="425"/>
      <c r="P8843" s="431"/>
      <c r="R8843" s="419"/>
      <c r="S8843" s="446"/>
      <c r="T8843" s="419"/>
      <c r="V8843" s="196"/>
      <c r="W8843" s="419"/>
      <c r="X8843" s="419"/>
      <c r="Z8843" s="419"/>
      <c r="AA8843" s="419"/>
      <c r="AB8843" s="419"/>
      <c r="AD8843" s="419"/>
      <c r="AE8843" s="419"/>
      <c r="AF8843" s="419"/>
      <c r="AH8843" s="419"/>
      <c r="AI8843" s="419"/>
      <c r="AJ8843" s="419"/>
      <c r="AL8843" s="419"/>
      <c r="AM8843" s="419"/>
      <c r="AN8843" s="403"/>
      <c r="AO8843" s="419"/>
      <c r="AP8843" s="419"/>
      <c r="AQ8843" s="419"/>
      <c r="AR8843" s="419"/>
      <c r="AS8843" s="419"/>
      <c r="AT8843" s="419"/>
      <c r="AU8843" s="419"/>
      <c r="AV8843" s="419"/>
      <c r="AX8843" s="419"/>
      <c r="AY8843" s="419"/>
      <c r="AZ8843" s="419"/>
      <c r="BB8843" s="419"/>
      <c r="BC8843" s="419"/>
      <c r="BD8843" s="419"/>
      <c r="BF8843" s="419"/>
      <c r="BG8843" s="419"/>
      <c r="BH8843" s="419"/>
      <c r="BJ8843" s="419"/>
      <c r="BK8843" s="419"/>
      <c r="BL8843" s="419"/>
      <c r="BN8843" s="419"/>
      <c r="BO8843" s="419"/>
      <c r="BP8843" s="419"/>
      <c r="BR8843" s="419"/>
      <c r="BS8843" s="419"/>
      <c r="BT8843" s="419"/>
      <c r="BV8843" s="419"/>
      <c r="BW8843" s="419"/>
      <c r="BX8843" s="397"/>
      <c r="BZ8843" s="449"/>
      <c r="CB8843" s="419"/>
      <c r="CC8843" s="419"/>
      <c r="CD8843" s="419"/>
      <c r="CF8843" s="419"/>
      <c r="CG8843" s="419"/>
      <c r="CH8843" s="419"/>
    </row>
    <row r="8844" spans="3:86" ht="21" thickBot="1">
      <c r="C8844" s="425"/>
      <c r="P8844" s="431"/>
      <c r="R8844" s="419"/>
      <c r="S8844" s="446"/>
      <c r="T8844" s="419"/>
      <c r="V8844" s="196"/>
      <c r="W8844" s="419"/>
      <c r="X8844" s="419"/>
      <c r="Z8844" s="419"/>
      <c r="AA8844" s="419"/>
      <c r="AB8844" s="419"/>
      <c r="AD8844" s="419"/>
      <c r="AE8844" s="419"/>
      <c r="AF8844" s="419"/>
      <c r="AH8844" s="419"/>
      <c r="AI8844" s="419"/>
      <c r="AJ8844" s="419"/>
      <c r="AL8844" s="419"/>
      <c r="AM8844" s="419"/>
      <c r="AN8844" s="403"/>
      <c r="AO8844" s="419"/>
      <c r="AP8844" s="419"/>
      <c r="AQ8844" s="419"/>
      <c r="AR8844" s="419"/>
      <c r="AS8844" s="419"/>
      <c r="AT8844" s="419"/>
      <c r="AU8844" s="419"/>
      <c r="AV8844" s="419"/>
      <c r="AX8844" s="419"/>
      <c r="AY8844" s="419"/>
      <c r="AZ8844" s="419"/>
      <c r="BB8844" s="419"/>
      <c r="BC8844" s="419"/>
      <c r="BD8844" s="419"/>
      <c r="BF8844" s="419"/>
      <c r="BG8844" s="419"/>
      <c r="BH8844" s="419"/>
      <c r="BJ8844" s="419"/>
      <c r="BK8844" s="419"/>
      <c r="BL8844" s="419"/>
      <c r="BN8844" s="419"/>
      <c r="BO8844" s="419"/>
      <c r="BP8844" s="419"/>
      <c r="BR8844" s="419"/>
      <c r="BS8844" s="419"/>
      <c r="BT8844" s="419"/>
      <c r="BV8844" s="419"/>
      <c r="BW8844" s="419"/>
      <c r="BX8844" s="397"/>
      <c r="BZ8844" s="449"/>
      <c r="CB8844" s="419"/>
      <c r="CC8844" s="419"/>
      <c r="CD8844" s="419"/>
      <c r="CF8844" s="419"/>
      <c r="CG8844" s="419"/>
      <c r="CH8844" s="419"/>
    </row>
    <row r="8845" spans="3:86" ht="21" thickBot="1">
      <c r="C8845" s="425"/>
      <c r="P8845" s="431"/>
      <c r="R8845" s="419"/>
      <c r="S8845" s="446"/>
      <c r="T8845" s="419"/>
      <c r="V8845" s="196"/>
      <c r="W8845" s="419"/>
      <c r="X8845" s="419"/>
      <c r="Z8845" s="419"/>
      <c r="AA8845" s="419"/>
      <c r="AB8845" s="419"/>
      <c r="AD8845" s="419"/>
      <c r="AE8845" s="419"/>
      <c r="AF8845" s="419"/>
      <c r="AH8845" s="419"/>
      <c r="AI8845" s="419"/>
      <c r="AJ8845" s="419"/>
      <c r="AL8845" s="419"/>
      <c r="AM8845" s="419"/>
      <c r="AN8845" s="403"/>
      <c r="AO8845" s="419"/>
      <c r="AP8845" s="419"/>
      <c r="AQ8845" s="419"/>
      <c r="AR8845" s="419"/>
      <c r="AS8845" s="419"/>
      <c r="AT8845" s="419"/>
      <c r="AU8845" s="419"/>
      <c r="AV8845" s="419"/>
      <c r="AX8845" s="419"/>
      <c r="AY8845" s="419"/>
      <c r="AZ8845" s="419"/>
      <c r="BB8845" s="419"/>
      <c r="BC8845" s="419"/>
      <c r="BD8845" s="419"/>
      <c r="BF8845" s="419"/>
      <c r="BG8845" s="419"/>
      <c r="BH8845" s="419"/>
      <c r="BJ8845" s="419"/>
      <c r="BK8845" s="419"/>
      <c r="BL8845" s="419"/>
      <c r="BN8845" s="419"/>
      <c r="BO8845" s="419"/>
      <c r="BP8845" s="419"/>
      <c r="BR8845" s="419"/>
      <c r="BS8845" s="419"/>
      <c r="BT8845" s="419"/>
      <c r="BV8845" s="419"/>
      <c r="BW8845" s="419"/>
      <c r="BX8845" s="397"/>
      <c r="BZ8845" s="449"/>
      <c r="CB8845" s="419"/>
      <c r="CC8845" s="419"/>
      <c r="CD8845" s="419"/>
      <c r="CF8845" s="419"/>
      <c r="CG8845" s="419"/>
      <c r="CH8845" s="419"/>
    </row>
    <row r="8846" spans="3:86" ht="21" thickBot="1">
      <c r="C8846" s="425"/>
      <c r="P8846" s="431"/>
      <c r="R8846" s="419"/>
      <c r="S8846" s="446"/>
      <c r="T8846" s="419"/>
      <c r="V8846" s="196"/>
      <c r="W8846" s="419"/>
      <c r="X8846" s="419"/>
      <c r="Z8846" s="419"/>
      <c r="AA8846" s="419"/>
      <c r="AB8846" s="419"/>
      <c r="AD8846" s="419"/>
      <c r="AE8846" s="419"/>
      <c r="AF8846" s="419"/>
      <c r="AH8846" s="419"/>
      <c r="AI8846" s="419"/>
      <c r="AJ8846" s="419"/>
      <c r="AL8846" s="419"/>
      <c r="AM8846" s="419"/>
      <c r="AN8846" s="403"/>
      <c r="AO8846" s="419"/>
      <c r="AP8846" s="419"/>
      <c r="AQ8846" s="419"/>
      <c r="AR8846" s="419"/>
      <c r="AS8846" s="419"/>
      <c r="AT8846" s="419"/>
      <c r="AU8846" s="419"/>
      <c r="AV8846" s="419"/>
      <c r="AX8846" s="419"/>
      <c r="AY8846" s="419"/>
      <c r="AZ8846" s="419"/>
      <c r="BB8846" s="419"/>
      <c r="BC8846" s="419"/>
      <c r="BD8846" s="419"/>
      <c r="BF8846" s="419"/>
      <c r="BG8846" s="419"/>
      <c r="BH8846" s="419"/>
      <c r="BJ8846" s="419"/>
      <c r="BK8846" s="419"/>
      <c r="BL8846" s="419"/>
      <c r="BN8846" s="419"/>
      <c r="BO8846" s="419"/>
      <c r="BP8846" s="419"/>
      <c r="BR8846" s="419"/>
      <c r="BS8846" s="419"/>
      <c r="BT8846" s="419"/>
      <c r="BV8846" s="419"/>
      <c r="BW8846" s="419"/>
      <c r="BX8846" s="397"/>
      <c r="BZ8846" s="449"/>
      <c r="CB8846" s="419"/>
      <c r="CC8846" s="419"/>
      <c r="CD8846" s="419"/>
      <c r="CF8846" s="419"/>
      <c r="CG8846" s="419"/>
      <c r="CH8846" s="419"/>
    </row>
    <row r="8847" spans="3:86" ht="21" thickBot="1">
      <c r="C8847" s="425"/>
      <c r="P8847" s="431"/>
      <c r="R8847" s="419"/>
      <c r="S8847" s="446"/>
      <c r="T8847" s="419"/>
      <c r="V8847" s="196"/>
      <c r="W8847" s="419"/>
      <c r="X8847" s="419"/>
      <c r="Z8847" s="419"/>
      <c r="AA8847" s="419"/>
      <c r="AB8847" s="419"/>
      <c r="AD8847" s="419"/>
      <c r="AE8847" s="419"/>
      <c r="AF8847" s="419"/>
      <c r="AH8847" s="419"/>
      <c r="AI8847" s="419"/>
      <c r="AJ8847" s="419"/>
      <c r="AL8847" s="419"/>
      <c r="AM8847" s="419"/>
      <c r="AN8847" s="403"/>
      <c r="AO8847" s="419"/>
      <c r="AP8847" s="419"/>
      <c r="AQ8847" s="419"/>
      <c r="AR8847" s="419"/>
      <c r="AS8847" s="419"/>
      <c r="AT8847" s="419"/>
      <c r="AU8847" s="419"/>
      <c r="AV8847" s="419"/>
      <c r="AX8847" s="419"/>
      <c r="AY8847" s="419"/>
      <c r="AZ8847" s="419"/>
      <c r="BB8847" s="419"/>
      <c r="BC8847" s="419"/>
      <c r="BD8847" s="419"/>
      <c r="BF8847" s="419"/>
      <c r="BG8847" s="419"/>
      <c r="BH8847" s="419"/>
      <c r="BJ8847" s="419"/>
      <c r="BK8847" s="419"/>
      <c r="BL8847" s="419"/>
      <c r="BN8847" s="419"/>
      <c r="BO8847" s="419"/>
      <c r="BP8847" s="419"/>
      <c r="BR8847" s="419"/>
      <c r="BS8847" s="419"/>
      <c r="BT8847" s="419"/>
      <c r="BV8847" s="419"/>
      <c r="BW8847" s="419"/>
      <c r="BX8847" s="397"/>
      <c r="BZ8847" s="449"/>
      <c r="CB8847" s="419"/>
      <c r="CC8847" s="419"/>
      <c r="CD8847" s="419"/>
      <c r="CF8847" s="419"/>
      <c r="CG8847" s="419"/>
      <c r="CH8847" s="419"/>
    </row>
    <row r="8848" spans="3:86" ht="21" thickBot="1">
      <c r="C8848" s="425"/>
      <c r="P8848" s="431"/>
      <c r="R8848" s="419"/>
      <c r="S8848" s="446"/>
      <c r="T8848" s="419"/>
      <c r="V8848" s="196"/>
      <c r="W8848" s="419"/>
      <c r="X8848" s="419"/>
      <c r="Z8848" s="419"/>
      <c r="AA8848" s="419"/>
      <c r="AB8848" s="419"/>
      <c r="AD8848" s="419"/>
      <c r="AE8848" s="419"/>
      <c r="AF8848" s="419"/>
      <c r="AH8848" s="419"/>
      <c r="AI8848" s="419"/>
      <c r="AJ8848" s="419"/>
      <c r="AL8848" s="419"/>
      <c r="AM8848" s="419"/>
      <c r="AN8848" s="403"/>
      <c r="AO8848" s="419"/>
      <c r="AP8848" s="419"/>
      <c r="AQ8848" s="419"/>
      <c r="AR8848" s="419"/>
      <c r="AS8848" s="419"/>
      <c r="AT8848" s="419"/>
      <c r="AU8848" s="419"/>
      <c r="AV8848" s="419"/>
      <c r="AX8848" s="419"/>
      <c r="AY8848" s="419"/>
      <c r="AZ8848" s="419"/>
      <c r="BB8848" s="419"/>
      <c r="BC8848" s="419"/>
      <c r="BD8848" s="419"/>
      <c r="BF8848" s="419"/>
      <c r="BG8848" s="419"/>
      <c r="BH8848" s="419"/>
      <c r="BJ8848" s="419"/>
      <c r="BK8848" s="419"/>
      <c r="BL8848" s="419"/>
      <c r="BN8848" s="419"/>
      <c r="BO8848" s="419"/>
      <c r="BP8848" s="419"/>
      <c r="BR8848" s="419"/>
      <c r="BS8848" s="419"/>
      <c r="BT8848" s="419"/>
      <c r="BV8848" s="419"/>
      <c r="BW8848" s="419"/>
      <c r="BX8848" s="397"/>
      <c r="BZ8848" s="449"/>
      <c r="CB8848" s="419"/>
      <c r="CC8848" s="419"/>
      <c r="CD8848" s="419"/>
      <c r="CF8848" s="419"/>
      <c r="CG8848" s="419"/>
      <c r="CH8848" s="419"/>
    </row>
    <row r="8849" spans="3:86" ht="21" thickBot="1">
      <c r="C8849" s="425"/>
      <c r="P8849" s="431"/>
      <c r="R8849" s="419"/>
      <c r="S8849" s="446"/>
      <c r="T8849" s="419"/>
      <c r="V8849" s="196"/>
      <c r="W8849" s="419"/>
      <c r="X8849" s="419"/>
      <c r="Z8849" s="419"/>
      <c r="AA8849" s="419"/>
      <c r="AB8849" s="419"/>
      <c r="AD8849" s="419"/>
      <c r="AE8849" s="419"/>
      <c r="AF8849" s="419"/>
      <c r="AH8849" s="419"/>
      <c r="AI8849" s="419"/>
      <c r="AJ8849" s="419"/>
      <c r="AL8849" s="419"/>
      <c r="AM8849" s="419"/>
      <c r="AN8849" s="403"/>
      <c r="AO8849" s="419"/>
      <c r="AP8849" s="419"/>
      <c r="AQ8849" s="419"/>
      <c r="AR8849" s="419"/>
      <c r="AS8849" s="419"/>
      <c r="AT8849" s="419"/>
      <c r="AU8849" s="419"/>
      <c r="AV8849" s="419"/>
      <c r="AX8849" s="419"/>
      <c r="AY8849" s="419"/>
      <c r="AZ8849" s="419"/>
      <c r="BB8849" s="419"/>
      <c r="BC8849" s="419"/>
      <c r="BD8849" s="419"/>
      <c r="BF8849" s="419"/>
      <c r="BG8849" s="419"/>
      <c r="BH8849" s="419"/>
      <c r="BJ8849" s="419"/>
      <c r="BK8849" s="419"/>
      <c r="BL8849" s="419"/>
      <c r="BN8849" s="419"/>
      <c r="BO8849" s="419"/>
      <c r="BP8849" s="419"/>
      <c r="BR8849" s="419"/>
      <c r="BS8849" s="419"/>
      <c r="BT8849" s="419"/>
      <c r="BV8849" s="419"/>
      <c r="BW8849" s="419"/>
      <c r="BX8849" s="397"/>
      <c r="BZ8849" s="449"/>
      <c r="CB8849" s="419"/>
      <c r="CC8849" s="419"/>
      <c r="CD8849" s="419"/>
      <c r="CF8849" s="419"/>
      <c r="CG8849" s="419"/>
      <c r="CH8849" s="419"/>
    </row>
    <row r="8850" spans="3:86" ht="21" thickBot="1">
      <c r="C8850" s="425"/>
      <c r="P8850" s="431"/>
      <c r="R8850" s="419"/>
      <c r="S8850" s="446"/>
      <c r="T8850" s="419"/>
      <c r="V8850" s="196"/>
      <c r="W8850" s="419"/>
      <c r="X8850" s="419"/>
      <c r="Z8850" s="419"/>
      <c r="AA8850" s="419"/>
      <c r="AB8850" s="419"/>
      <c r="AD8850" s="419"/>
      <c r="AE8850" s="419"/>
      <c r="AF8850" s="419"/>
      <c r="AH8850" s="419"/>
      <c r="AI8850" s="419"/>
      <c r="AJ8850" s="419"/>
      <c r="AL8850" s="419"/>
      <c r="AM8850" s="419"/>
      <c r="AN8850" s="403"/>
      <c r="AO8850" s="419"/>
      <c r="AP8850" s="419"/>
      <c r="AQ8850" s="419"/>
      <c r="AR8850" s="419"/>
      <c r="AS8850" s="419"/>
      <c r="AT8850" s="419"/>
      <c r="AU8850" s="419"/>
      <c r="AV8850" s="419"/>
      <c r="AX8850" s="419"/>
      <c r="AY8850" s="419"/>
      <c r="AZ8850" s="419"/>
      <c r="BB8850" s="419"/>
      <c r="BC8850" s="419"/>
      <c r="BD8850" s="419"/>
      <c r="BF8850" s="419"/>
      <c r="BG8850" s="419"/>
      <c r="BH8850" s="419"/>
      <c r="BJ8850" s="419"/>
      <c r="BK8850" s="419"/>
      <c r="BL8850" s="419"/>
      <c r="BN8850" s="419"/>
      <c r="BO8850" s="419"/>
      <c r="BP8850" s="419"/>
      <c r="BR8850" s="419"/>
      <c r="BS8850" s="419"/>
      <c r="BT8850" s="419"/>
      <c r="BV8850" s="419"/>
      <c r="BW8850" s="419"/>
      <c r="BX8850" s="397"/>
      <c r="BZ8850" s="449"/>
      <c r="CB8850" s="419"/>
      <c r="CC8850" s="419"/>
      <c r="CD8850" s="419"/>
      <c r="CF8850" s="419"/>
      <c r="CG8850" s="419"/>
      <c r="CH8850" s="419"/>
    </row>
    <row r="8851" spans="3:86" ht="21" thickBot="1">
      <c r="C8851" s="425"/>
      <c r="P8851" s="431"/>
      <c r="R8851" s="419"/>
      <c r="S8851" s="446"/>
      <c r="T8851" s="419"/>
      <c r="V8851" s="196"/>
      <c r="W8851" s="419"/>
      <c r="X8851" s="419"/>
      <c r="Z8851" s="419"/>
      <c r="AA8851" s="419"/>
      <c r="AB8851" s="419"/>
      <c r="AD8851" s="419"/>
      <c r="AE8851" s="419"/>
      <c r="AF8851" s="419"/>
      <c r="AH8851" s="419"/>
      <c r="AI8851" s="419"/>
      <c r="AJ8851" s="419"/>
      <c r="AL8851" s="419"/>
      <c r="AM8851" s="419"/>
      <c r="AN8851" s="403"/>
      <c r="AO8851" s="419"/>
      <c r="AP8851" s="419"/>
      <c r="AQ8851" s="419"/>
      <c r="AR8851" s="419"/>
      <c r="AS8851" s="419"/>
      <c r="AT8851" s="419"/>
      <c r="AU8851" s="419"/>
      <c r="AV8851" s="419"/>
      <c r="AX8851" s="419"/>
      <c r="AY8851" s="419"/>
      <c r="AZ8851" s="419"/>
      <c r="BB8851" s="419"/>
      <c r="BC8851" s="419"/>
      <c r="BD8851" s="419"/>
      <c r="BF8851" s="419"/>
      <c r="BG8851" s="419"/>
      <c r="BH8851" s="419"/>
      <c r="BJ8851" s="419"/>
      <c r="BK8851" s="419"/>
      <c r="BL8851" s="419"/>
      <c r="BN8851" s="419"/>
      <c r="BO8851" s="419"/>
      <c r="BP8851" s="419"/>
      <c r="BR8851" s="419"/>
      <c r="BS8851" s="419"/>
      <c r="BT8851" s="419"/>
      <c r="BV8851" s="419"/>
      <c r="BW8851" s="419"/>
      <c r="BX8851" s="397"/>
      <c r="BZ8851" s="449"/>
      <c r="CB8851" s="419"/>
      <c r="CC8851" s="419"/>
      <c r="CD8851" s="419"/>
      <c r="CF8851" s="419"/>
      <c r="CG8851" s="419"/>
      <c r="CH8851" s="419"/>
    </row>
    <row r="8852" spans="3:86" ht="21" thickBot="1">
      <c r="C8852" s="425"/>
      <c r="P8852" s="431"/>
      <c r="R8852" s="419"/>
      <c r="S8852" s="446"/>
      <c r="T8852" s="419"/>
      <c r="V8852" s="196"/>
      <c r="W8852" s="419"/>
      <c r="X8852" s="419"/>
      <c r="Z8852" s="419"/>
      <c r="AA8852" s="419"/>
      <c r="AB8852" s="419"/>
      <c r="AD8852" s="419"/>
      <c r="AE8852" s="419"/>
      <c r="AF8852" s="419"/>
      <c r="AH8852" s="419"/>
      <c r="AI8852" s="419"/>
      <c r="AJ8852" s="419"/>
      <c r="AL8852" s="419"/>
      <c r="AM8852" s="419"/>
      <c r="AN8852" s="403"/>
      <c r="AO8852" s="419"/>
      <c r="AP8852" s="419"/>
      <c r="AQ8852" s="419"/>
      <c r="AR8852" s="419"/>
      <c r="AS8852" s="419"/>
      <c r="AT8852" s="419"/>
      <c r="AU8852" s="419"/>
      <c r="AV8852" s="419"/>
      <c r="AX8852" s="419"/>
      <c r="AY8852" s="419"/>
      <c r="AZ8852" s="419"/>
      <c r="BB8852" s="419"/>
      <c r="BC8852" s="419"/>
      <c r="BD8852" s="419"/>
      <c r="BF8852" s="419"/>
      <c r="BG8852" s="419"/>
      <c r="BH8852" s="419"/>
      <c r="BJ8852" s="419"/>
      <c r="BK8852" s="419"/>
      <c r="BL8852" s="419"/>
      <c r="BN8852" s="419"/>
      <c r="BO8852" s="419"/>
      <c r="BP8852" s="419"/>
      <c r="BR8852" s="419"/>
      <c r="BS8852" s="419"/>
      <c r="BT8852" s="419"/>
      <c r="BV8852" s="419"/>
      <c r="BW8852" s="419"/>
      <c r="BX8852" s="397"/>
      <c r="BZ8852" s="449"/>
      <c r="CB8852" s="419"/>
      <c r="CC8852" s="419"/>
      <c r="CD8852" s="419"/>
      <c r="CF8852" s="419"/>
      <c r="CG8852" s="419"/>
      <c r="CH8852" s="419"/>
    </row>
    <row r="8853" spans="3:86" ht="21" thickBot="1">
      <c r="C8853" s="425"/>
      <c r="P8853" s="431"/>
      <c r="R8853" s="419"/>
      <c r="S8853" s="446"/>
      <c r="T8853" s="419"/>
      <c r="V8853" s="196"/>
      <c r="W8853" s="419"/>
      <c r="X8853" s="419"/>
      <c r="Z8853" s="419"/>
      <c r="AA8853" s="419"/>
      <c r="AB8853" s="419"/>
      <c r="AD8853" s="419"/>
      <c r="AE8853" s="419"/>
      <c r="AF8853" s="419"/>
      <c r="AH8853" s="419"/>
      <c r="AI8853" s="419"/>
      <c r="AJ8853" s="419"/>
      <c r="AL8853" s="419"/>
      <c r="AM8853" s="419"/>
      <c r="AN8853" s="403"/>
      <c r="AO8853" s="419"/>
      <c r="AP8853" s="419"/>
      <c r="AQ8853" s="419"/>
      <c r="AR8853" s="419"/>
      <c r="AS8853" s="419"/>
      <c r="AT8853" s="419"/>
      <c r="AU8853" s="419"/>
      <c r="AV8853" s="419"/>
      <c r="AX8853" s="419"/>
      <c r="AY8853" s="419"/>
      <c r="AZ8853" s="419"/>
      <c r="BB8853" s="419"/>
      <c r="BC8853" s="419"/>
      <c r="BD8853" s="419"/>
      <c r="BF8853" s="419"/>
      <c r="BG8853" s="419"/>
      <c r="BH8853" s="419"/>
      <c r="BJ8853" s="419"/>
      <c r="BK8853" s="419"/>
      <c r="BL8853" s="419"/>
      <c r="BN8853" s="419"/>
      <c r="BO8853" s="419"/>
      <c r="BP8853" s="419"/>
      <c r="BR8853" s="419"/>
      <c r="BS8853" s="419"/>
      <c r="BT8853" s="419"/>
      <c r="BV8853" s="419"/>
      <c r="BW8853" s="419"/>
      <c r="BX8853" s="397"/>
      <c r="BZ8853" s="449"/>
      <c r="CB8853" s="419"/>
      <c r="CC8853" s="419"/>
      <c r="CD8853" s="419"/>
      <c r="CF8853" s="419"/>
      <c r="CG8853" s="419"/>
      <c r="CH8853" s="419"/>
    </row>
    <row r="8854" spans="3:86" ht="21" thickBot="1">
      <c r="C8854" s="425"/>
      <c r="P8854" s="431"/>
      <c r="R8854" s="419"/>
      <c r="S8854" s="446"/>
      <c r="T8854" s="419"/>
      <c r="V8854" s="196"/>
      <c r="W8854" s="419"/>
      <c r="X8854" s="419"/>
      <c r="Z8854" s="419"/>
      <c r="AA8854" s="419"/>
      <c r="AB8854" s="419"/>
      <c r="AD8854" s="419"/>
      <c r="AE8854" s="419"/>
      <c r="AF8854" s="419"/>
      <c r="AH8854" s="419"/>
      <c r="AI8854" s="419"/>
      <c r="AJ8854" s="419"/>
      <c r="AL8854" s="419"/>
      <c r="AM8854" s="419"/>
      <c r="AN8854" s="403"/>
      <c r="AO8854" s="419"/>
      <c r="AP8854" s="419"/>
      <c r="AQ8854" s="419"/>
      <c r="AR8854" s="419"/>
      <c r="AS8854" s="419"/>
      <c r="AT8854" s="419"/>
      <c r="AU8854" s="419"/>
      <c r="AV8854" s="419"/>
      <c r="AX8854" s="419"/>
      <c r="AY8854" s="419"/>
      <c r="AZ8854" s="419"/>
      <c r="BB8854" s="419"/>
      <c r="BC8854" s="419"/>
      <c r="BD8854" s="419"/>
      <c r="BF8854" s="419"/>
      <c r="BG8854" s="419"/>
      <c r="BH8854" s="419"/>
      <c r="BJ8854" s="419"/>
      <c r="BK8854" s="419"/>
      <c r="BL8854" s="419"/>
      <c r="BN8854" s="419"/>
      <c r="BO8854" s="419"/>
      <c r="BP8854" s="419"/>
      <c r="BR8854" s="419"/>
      <c r="BS8854" s="419"/>
      <c r="BT8854" s="419"/>
      <c r="BV8854" s="419"/>
      <c r="BW8854" s="419"/>
      <c r="BX8854" s="397"/>
      <c r="BZ8854" s="449"/>
      <c r="CB8854" s="419"/>
      <c r="CC8854" s="419"/>
      <c r="CD8854" s="419"/>
      <c r="CF8854" s="419"/>
      <c r="CG8854" s="419"/>
      <c r="CH8854" s="419"/>
    </row>
    <row r="8855" spans="3:86" ht="21" thickBot="1">
      <c r="C8855" s="425"/>
      <c r="P8855" s="431"/>
      <c r="R8855" s="419"/>
      <c r="S8855" s="446"/>
      <c r="T8855" s="419"/>
      <c r="V8855" s="196"/>
      <c r="W8855" s="419"/>
      <c r="X8855" s="419"/>
      <c r="Z8855" s="419"/>
      <c r="AA8855" s="419"/>
      <c r="AB8855" s="419"/>
      <c r="AD8855" s="419"/>
      <c r="AE8855" s="419"/>
      <c r="AF8855" s="419"/>
      <c r="AH8855" s="419"/>
      <c r="AI8855" s="419"/>
      <c r="AJ8855" s="419"/>
      <c r="AL8855" s="419"/>
      <c r="AM8855" s="419"/>
      <c r="AN8855" s="403"/>
      <c r="AO8855" s="419"/>
      <c r="AP8855" s="419"/>
      <c r="AQ8855" s="419"/>
      <c r="AR8855" s="419"/>
      <c r="AS8855" s="419"/>
      <c r="AT8855" s="419"/>
      <c r="AU8855" s="419"/>
      <c r="AV8855" s="419"/>
      <c r="AX8855" s="419"/>
      <c r="AY8855" s="419"/>
      <c r="AZ8855" s="419"/>
      <c r="BB8855" s="419"/>
      <c r="BC8855" s="419"/>
      <c r="BD8855" s="419"/>
      <c r="BF8855" s="419"/>
      <c r="BG8855" s="419"/>
      <c r="BH8855" s="419"/>
      <c r="BJ8855" s="419"/>
      <c r="BK8855" s="419"/>
      <c r="BL8855" s="419"/>
      <c r="BN8855" s="419"/>
      <c r="BO8855" s="419"/>
      <c r="BP8855" s="419"/>
      <c r="BR8855" s="419"/>
      <c r="BS8855" s="419"/>
      <c r="BT8855" s="419"/>
      <c r="BV8855" s="419"/>
      <c r="BW8855" s="419"/>
      <c r="BX8855" s="397"/>
      <c r="BZ8855" s="449"/>
      <c r="CB8855" s="419"/>
      <c r="CC8855" s="419"/>
      <c r="CD8855" s="419"/>
      <c r="CF8855" s="419"/>
      <c r="CG8855" s="419"/>
      <c r="CH8855" s="419"/>
    </row>
    <row r="8856" spans="3:86" ht="21" thickBot="1">
      <c r="C8856" s="425"/>
      <c r="P8856" s="431"/>
      <c r="R8856" s="419"/>
      <c r="S8856" s="446"/>
      <c r="T8856" s="419"/>
      <c r="V8856" s="196"/>
      <c r="W8856" s="419"/>
      <c r="X8856" s="419"/>
      <c r="Z8856" s="419"/>
      <c r="AA8856" s="419"/>
      <c r="AB8856" s="419"/>
      <c r="AD8856" s="419"/>
      <c r="AE8856" s="419"/>
      <c r="AF8856" s="419"/>
      <c r="AH8856" s="419"/>
      <c r="AI8856" s="419"/>
      <c r="AJ8856" s="419"/>
      <c r="AL8856" s="419"/>
      <c r="AM8856" s="419"/>
      <c r="AN8856" s="403"/>
      <c r="AO8856" s="419"/>
      <c r="AP8856" s="419"/>
      <c r="AQ8856" s="419"/>
      <c r="AR8856" s="419"/>
      <c r="AS8856" s="419"/>
      <c r="AT8856" s="419"/>
      <c r="AU8856" s="419"/>
      <c r="AV8856" s="419"/>
      <c r="AX8856" s="419"/>
      <c r="AY8856" s="419"/>
      <c r="AZ8856" s="419"/>
      <c r="BB8856" s="419"/>
      <c r="BC8856" s="419"/>
      <c r="BD8856" s="419"/>
      <c r="BF8856" s="419"/>
      <c r="BG8856" s="419"/>
      <c r="BH8856" s="419"/>
      <c r="BJ8856" s="419"/>
      <c r="BK8856" s="419"/>
      <c r="BL8856" s="419"/>
      <c r="BN8856" s="419"/>
      <c r="BO8856" s="419"/>
      <c r="BP8856" s="419"/>
      <c r="BR8856" s="419"/>
      <c r="BS8856" s="419"/>
      <c r="BT8856" s="419"/>
      <c r="BV8856" s="419"/>
      <c r="BW8856" s="419"/>
      <c r="BX8856" s="397"/>
      <c r="BZ8856" s="449"/>
      <c r="CB8856" s="419"/>
      <c r="CC8856" s="419"/>
      <c r="CD8856" s="419"/>
      <c r="CF8856" s="419"/>
      <c r="CG8856" s="419"/>
      <c r="CH8856" s="419"/>
    </row>
    <row r="8857" spans="3:86" ht="21" thickBot="1">
      <c r="C8857" s="425"/>
      <c r="P8857" s="431"/>
      <c r="R8857" s="419"/>
      <c r="S8857" s="446"/>
      <c r="T8857" s="419"/>
      <c r="V8857" s="196"/>
      <c r="W8857" s="419"/>
      <c r="X8857" s="419"/>
      <c r="Z8857" s="419"/>
      <c r="AA8857" s="419"/>
      <c r="AB8857" s="419"/>
      <c r="AD8857" s="419"/>
      <c r="AE8857" s="419"/>
      <c r="AF8857" s="419"/>
      <c r="AH8857" s="419"/>
      <c r="AI8857" s="419"/>
      <c r="AJ8857" s="419"/>
      <c r="AL8857" s="419"/>
      <c r="AM8857" s="419"/>
      <c r="AN8857" s="403"/>
      <c r="AO8857" s="419"/>
      <c r="AP8857" s="419"/>
      <c r="AQ8857" s="419"/>
      <c r="AR8857" s="419"/>
      <c r="AS8857" s="419"/>
      <c r="AT8857" s="419"/>
      <c r="AU8857" s="419"/>
      <c r="AV8857" s="419"/>
      <c r="AX8857" s="419"/>
      <c r="AY8857" s="419"/>
      <c r="AZ8857" s="419"/>
      <c r="BB8857" s="419"/>
      <c r="BC8857" s="419"/>
      <c r="BD8857" s="419"/>
      <c r="BF8857" s="419"/>
      <c r="BG8857" s="419"/>
      <c r="BH8857" s="419"/>
      <c r="BJ8857" s="419"/>
      <c r="BK8857" s="419"/>
      <c r="BL8857" s="419"/>
      <c r="BN8857" s="419"/>
      <c r="BO8857" s="419"/>
      <c r="BP8857" s="419"/>
      <c r="BR8857" s="419"/>
      <c r="BS8857" s="419"/>
      <c r="BT8857" s="419"/>
      <c r="BV8857" s="419"/>
      <c r="BW8857" s="419"/>
      <c r="BX8857" s="397"/>
      <c r="BZ8857" s="449"/>
      <c r="CB8857" s="419"/>
      <c r="CC8857" s="419"/>
      <c r="CD8857" s="419"/>
      <c r="CF8857" s="419"/>
      <c r="CG8857" s="419"/>
      <c r="CH8857" s="419"/>
    </row>
    <row r="8858" spans="3:86" ht="21" thickBot="1">
      <c r="C8858" s="425"/>
      <c r="P8858" s="431"/>
      <c r="R8858" s="419"/>
      <c r="S8858" s="446"/>
      <c r="T8858" s="419"/>
      <c r="V8858" s="196"/>
      <c r="W8858" s="419"/>
      <c r="X8858" s="419"/>
      <c r="Z8858" s="419"/>
      <c r="AA8858" s="419"/>
      <c r="AB8858" s="419"/>
      <c r="AD8858" s="419"/>
      <c r="AE8858" s="419"/>
      <c r="AF8858" s="419"/>
      <c r="AH8858" s="419"/>
      <c r="AI8858" s="419"/>
      <c r="AJ8858" s="419"/>
      <c r="AL8858" s="419"/>
      <c r="AM8858" s="419"/>
      <c r="AN8858" s="403"/>
      <c r="AO8858" s="419"/>
      <c r="AP8858" s="419"/>
      <c r="AQ8858" s="419"/>
      <c r="AR8858" s="419"/>
      <c r="AS8858" s="419"/>
      <c r="AT8858" s="419"/>
      <c r="AU8858" s="419"/>
      <c r="AV8858" s="419"/>
      <c r="AX8858" s="419"/>
      <c r="AY8858" s="419"/>
      <c r="AZ8858" s="419"/>
      <c r="BB8858" s="419"/>
      <c r="BC8858" s="419"/>
      <c r="BD8858" s="419"/>
      <c r="BF8858" s="419"/>
      <c r="BG8858" s="419"/>
      <c r="BH8858" s="419"/>
      <c r="BJ8858" s="419"/>
      <c r="BK8858" s="419"/>
      <c r="BL8858" s="419"/>
      <c r="BN8858" s="419"/>
      <c r="BO8858" s="419"/>
      <c r="BP8858" s="419"/>
      <c r="BR8858" s="419"/>
      <c r="BS8858" s="419"/>
      <c r="BT8858" s="419"/>
      <c r="BV8858" s="419"/>
      <c r="BW8858" s="419"/>
      <c r="BX8858" s="397"/>
      <c r="BZ8858" s="449"/>
      <c r="CB8858" s="419"/>
      <c r="CC8858" s="419"/>
      <c r="CD8858" s="419"/>
      <c r="CF8858" s="419"/>
      <c r="CG8858" s="419"/>
      <c r="CH8858" s="419"/>
    </row>
    <row r="8859" spans="3:86" ht="21" thickBot="1">
      <c r="C8859" s="425"/>
      <c r="P8859" s="431"/>
      <c r="R8859" s="419"/>
      <c r="S8859" s="446"/>
      <c r="T8859" s="419"/>
      <c r="V8859" s="196"/>
      <c r="W8859" s="419"/>
      <c r="X8859" s="419"/>
      <c r="Z8859" s="419"/>
      <c r="AA8859" s="419"/>
      <c r="AB8859" s="419"/>
      <c r="AD8859" s="419"/>
      <c r="AE8859" s="419"/>
      <c r="AF8859" s="419"/>
      <c r="AH8859" s="419"/>
      <c r="AI8859" s="419"/>
      <c r="AJ8859" s="419"/>
      <c r="AL8859" s="419"/>
      <c r="AM8859" s="419"/>
      <c r="AN8859" s="403"/>
      <c r="AO8859" s="419"/>
      <c r="AP8859" s="419"/>
      <c r="AQ8859" s="419"/>
      <c r="AR8859" s="419"/>
      <c r="AS8859" s="419"/>
      <c r="AT8859" s="419"/>
      <c r="AU8859" s="419"/>
      <c r="AV8859" s="419"/>
      <c r="AX8859" s="419"/>
      <c r="AY8859" s="419"/>
      <c r="AZ8859" s="419"/>
      <c r="BB8859" s="419"/>
      <c r="BC8859" s="419"/>
      <c r="BD8859" s="419"/>
      <c r="BF8859" s="419"/>
      <c r="BG8859" s="419"/>
      <c r="BH8859" s="419"/>
      <c r="BJ8859" s="419"/>
      <c r="BK8859" s="419"/>
      <c r="BL8859" s="419"/>
      <c r="BN8859" s="419"/>
      <c r="BO8859" s="419"/>
      <c r="BP8859" s="419"/>
      <c r="BR8859" s="419"/>
      <c r="BS8859" s="419"/>
      <c r="BT8859" s="419"/>
      <c r="BV8859" s="419"/>
      <c r="BW8859" s="419"/>
      <c r="BX8859" s="397"/>
      <c r="BZ8859" s="449"/>
      <c r="CB8859" s="419"/>
      <c r="CC8859" s="419"/>
      <c r="CD8859" s="419"/>
      <c r="CF8859" s="419"/>
      <c r="CG8859" s="419"/>
      <c r="CH8859" s="419"/>
    </row>
    <row r="8860" spans="3:86" ht="21" thickBot="1">
      <c r="C8860" s="425"/>
      <c r="P8860" s="431"/>
      <c r="R8860" s="419"/>
      <c r="S8860" s="446"/>
      <c r="T8860" s="419"/>
      <c r="V8860" s="196"/>
      <c r="W8860" s="419"/>
      <c r="X8860" s="419"/>
      <c r="Z8860" s="419"/>
      <c r="AA8860" s="419"/>
      <c r="AB8860" s="419"/>
      <c r="AD8860" s="419"/>
      <c r="AE8860" s="419"/>
      <c r="AF8860" s="419"/>
      <c r="AH8860" s="419"/>
      <c r="AI8860" s="419"/>
      <c r="AJ8860" s="419"/>
      <c r="AL8860" s="419"/>
      <c r="AM8860" s="419"/>
      <c r="AN8860" s="403"/>
      <c r="AO8860" s="419"/>
      <c r="AP8860" s="419"/>
      <c r="AQ8860" s="419"/>
      <c r="AR8860" s="419"/>
      <c r="AS8860" s="419"/>
      <c r="AT8860" s="419"/>
      <c r="AU8860" s="419"/>
      <c r="AV8860" s="419"/>
      <c r="AX8860" s="419"/>
      <c r="AY8860" s="419"/>
      <c r="AZ8860" s="419"/>
      <c r="BB8860" s="419"/>
      <c r="BC8860" s="419"/>
      <c r="BD8860" s="419"/>
      <c r="BF8860" s="419"/>
      <c r="BG8860" s="419"/>
      <c r="BH8860" s="419"/>
      <c r="BJ8860" s="419"/>
      <c r="BK8860" s="419"/>
      <c r="BL8860" s="419"/>
      <c r="BN8860" s="419"/>
      <c r="BO8860" s="419"/>
      <c r="BP8860" s="419"/>
      <c r="BR8860" s="419"/>
      <c r="BS8860" s="419"/>
      <c r="BT8860" s="419"/>
      <c r="BV8860" s="419"/>
      <c r="BW8860" s="419"/>
      <c r="BX8860" s="397"/>
      <c r="BZ8860" s="449"/>
      <c r="CB8860" s="419"/>
      <c r="CC8860" s="419"/>
      <c r="CD8860" s="419"/>
      <c r="CF8860" s="419"/>
      <c r="CG8860" s="419"/>
      <c r="CH8860" s="419"/>
    </row>
    <row r="8861" spans="3:86" ht="21" thickBot="1">
      <c r="C8861" s="425"/>
      <c r="P8861" s="431"/>
      <c r="R8861" s="419"/>
      <c r="S8861" s="446"/>
      <c r="T8861" s="419"/>
      <c r="V8861" s="196"/>
      <c r="W8861" s="419"/>
      <c r="X8861" s="419"/>
      <c r="Z8861" s="419"/>
      <c r="AA8861" s="419"/>
      <c r="AB8861" s="419"/>
      <c r="AD8861" s="419"/>
      <c r="AE8861" s="419"/>
      <c r="AF8861" s="419"/>
      <c r="AH8861" s="419"/>
      <c r="AI8861" s="419"/>
      <c r="AJ8861" s="419"/>
      <c r="AL8861" s="419"/>
      <c r="AM8861" s="419"/>
      <c r="AN8861" s="403"/>
      <c r="AO8861" s="419"/>
      <c r="AP8861" s="419"/>
      <c r="AQ8861" s="419"/>
      <c r="AR8861" s="419"/>
      <c r="AS8861" s="419"/>
      <c r="AT8861" s="419"/>
      <c r="AU8861" s="419"/>
      <c r="AV8861" s="419"/>
      <c r="AX8861" s="419"/>
      <c r="AY8861" s="419"/>
      <c r="AZ8861" s="419"/>
      <c r="BB8861" s="419"/>
      <c r="BC8861" s="419"/>
      <c r="BD8861" s="419"/>
      <c r="BF8861" s="419"/>
      <c r="BG8861" s="419"/>
      <c r="BH8861" s="419"/>
      <c r="BJ8861" s="419"/>
      <c r="BK8861" s="419"/>
      <c r="BL8861" s="419"/>
      <c r="BN8861" s="419"/>
      <c r="BO8861" s="419"/>
      <c r="BP8861" s="419"/>
      <c r="BR8861" s="419"/>
      <c r="BS8861" s="419"/>
      <c r="BT8861" s="419"/>
      <c r="BV8861" s="419"/>
      <c r="BW8861" s="419"/>
      <c r="BX8861" s="397"/>
      <c r="BZ8861" s="449"/>
      <c r="CB8861" s="419"/>
      <c r="CC8861" s="419"/>
      <c r="CD8861" s="419"/>
      <c r="CF8861" s="419"/>
      <c r="CG8861" s="419"/>
      <c r="CH8861" s="419"/>
    </row>
    <row r="8862" spans="3:86" ht="21" thickBot="1">
      <c r="C8862" s="425"/>
      <c r="P8862" s="431"/>
      <c r="R8862" s="419"/>
      <c r="S8862" s="446"/>
      <c r="T8862" s="419"/>
      <c r="V8862" s="196"/>
      <c r="W8862" s="419"/>
      <c r="X8862" s="419"/>
      <c r="Z8862" s="419"/>
      <c r="AA8862" s="419"/>
      <c r="AB8862" s="419"/>
      <c r="AD8862" s="419"/>
      <c r="AE8862" s="419"/>
      <c r="AF8862" s="419"/>
      <c r="AH8862" s="419"/>
      <c r="AI8862" s="419"/>
      <c r="AJ8862" s="419"/>
      <c r="AL8862" s="419"/>
      <c r="AM8862" s="419"/>
      <c r="AN8862" s="403"/>
      <c r="AO8862" s="419"/>
      <c r="AP8862" s="419"/>
      <c r="AQ8862" s="419"/>
      <c r="AR8862" s="419"/>
      <c r="AS8862" s="419"/>
      <c r="AT8862" s="419"/>
      <c r="AU8862" s="419"/>
      <c r="AV8862" s="419"/>
      <c r="AX8862" s="419"/>
      <c r="AY8862" s="419"/>
      <c r="AZ8862" s="419"/>
      <c r="BB8862" s="419"/>
      <c r="BC8862" s="419"/>
      <c r="BD8862" s="419"/>
      <c r="BF8862" s="419"/>
      <c r="BG8862" s="419"/>
      <c r="BH8862" s="419"/>
      <c r="BJ8862" s="419"/>
      <c r="BK8862" s="419"/>
      <c r="BL8862" s="419"/>
      <c r="BN8862" s="419"/>
      <c r="BO8862" s="419"/>
      <c r="BP8862" s="419"/>
      <c r="BR8862" s="419"/>
      <c r="BS8862" s="419"/>
      <c r="BT8862" s="419"/>
      <c r="BV8862" s="419"/>
      <c r="BW8862" s="419"/>
      <c r="BX8862" s="397"/>
      <c r="BZ8862" s="449"/>
      <c r="CB8862" s="419"/>
      <c r="CC8862" s="419"/>
      <c r="CD8862" s="419"/>
      <c r="CF8862" s="419"/>
      <c r="CG8862" s="419"/>
      <c r="CH8862" s="419"/>
    </row>
    <row r="8863" spans="3:86" ht="21" thickBot="1">
      <c r="C8863" s="425"/>
      <c r="P8863" s="431"/>
      <c r="R8863" s="419"/>
      <c r="S8863" s="446"/>
      <c r="T8863" s="419"/>
      <c r="V8863" s="196"/>
      <c r="W8863" s="419"/>
      <c r="X8863" s="419"/>
      <c r="Z8863" s="419"/>
      <c r="AA8863" s="419"/>
      <c r="AB8863" s="419"/>
      <c r="AD8863" s="419"/>
      <c r="AE8863" s="419"/>
      <c r="AF8863" s="419"/>
      <c r="AH8863" s="419"/>
      <c r="AI8863" s="419"/>
      <c r="AJ8863" s="419"/>
      <c r="AL8863" s="419"/>
      <c r="AM8863" s="419"/>
      <c r="AN8863" s="403"/>
      <c r="AO8863" s="419"/>
      <c r="AP8863" s="419"/>
      <c r="AQ8863" s="419"/>
      <c r="AR8863" s="419"/>
      <c r="AS8863" s="419"/>
      <c r="AT8863" s="419"/>
      <c r="AU8863" s="419"/>
      <c r="AV8863" s="419"/>
      <c r="AX8863" s="419"/>
      <c r="AY8863" s="419"/>
      <c r="AZ8863" s="419"/>
      <c r="BB8863" s="419"/>
      <c r="BC8863" s="419"/>
      <c r="BD8863" s="419"/>
      <c r="BF8863" s="419"/>
      <c r="BG8863" s="419"/>
      <c r="BH8863" s="419"/>
      <c r="BJ8863" s="419"/>
      <c r="BK8863" s="419"/>
      <c r="BL8863" s="419"/>
      <c r="BN8863" s="419"/>
      <c r="BO8863" s="419"/>
      <c r="BP8863" s="419"/>
      <c r="BR8863" s="419"/>
      <c r="BS8863" s="419"/>
      <c r="BT8863" s="419"/>
      <c r="BV8863" s="419"/>
      <c r="BW8863" s="419"/>
      <c r="BX8863" s="397"/>
      <c r="BZ8863" s="449"/>
      <c r="CB8863" s="419"/>
      <c r="CC8863" s="419"/>
      <c r="CD8863" s="419"/>
      <c r="CF8863" s="419"/>
      <c r="CG8863" s="419"/>
      <c r="CH8863" s="419"/>
    </row>
    <row r="8864" spans="3:86" ht="21" thickBot="1">
      <c r="C8864" s="425"/>
      <c r="P8864" s="431"/>
      <c r="R8864" s="419"/>
      <c r="S8864" s="446"/>
      <c r="T8864" s="419"/>
      <c r="V8864" s="196"/>
      <c r="W8864" s="419"/>
      <c r="X8864" s="419"/>
      <c r="Z8864" s="419"/>
      <c r="AA8864" s="419"/>
      <c r="AB8864" s="419"/>
      <c r="AD8864" s="419"/>
      <c r="AE8864" s="419"/>
      <c r="AF8864" s="419"/>
      <c r="AH8864" s="419"/>
      <c r="AI8864" s="419"/>
      <c r="AJ8864" s="419"/>
      <c r="AL8864" s="419"/>
      <c r="AM8864" s="419"/>
      <c r="AN8864" s="403"/>
      <c r="AO8864" s="419"/>
      <c r="AP8864" s="419"/>
      <c r="AQ8864" s="419"/>
      <c r="AR8864" s="419"/>
      <c r="AS8864" s="419"/>
      <c r="AT8864" s="419"/>
      <c r="AU8864" s="419"/>
      <c r="AV8864" s="419"/>
      <c r="AX8864" s="419"/>
      <c r="AY8864" s="419"/>
      <c r="AZ8864" s="419"/>
      <c r="BB8864" s="419"/>
      <c r="BC8864" s="419"/>
      <c r="BD8864" s="419"/>
      <c r="BF8864" s="419"/>
      <c r="BG8864" s="419"/>
      <c r="BH8864" s="419"/>
      <c r="BJ8864" s="419"/>
      <c r="BK8864" s="419"/>
      <c r="BL8864" s="419"/>
      <c r="BN8864" s="419"/>
      <c r="BO8864" s="419"/>
      <c r="BP8864" s="419"/>
      <c r="BR8864" s="419"/>
      <c r="BS8864" s="419"/>
      <c r="BT8864" s="419"/>
      <c r="BV8864" s="419"/>
      <c r="BW8864" s="419"/>
      <c r="BX8864" s="397"/>
      <c r="BZ8864" s="449"/>
      <c r="CB8864" s="419"/>
      <c r="CC8864" s="419"/>
      <c r="CD8864" s="419"/>
      <c r="CF8864" s="419"/>
      <c r="CG8864" s="419"/>
      <c r="CH8864" s="419"/>
    </row>
    <row r="8865" spans="3:86" ht="21" thickBot="1">
      <c r="C8865" s="425"/>
      <c r="P8865" s="431"/>
      <c r="R8865" s="419"/>
      <c r="S8865" s="446"/>
      <c r="T8865" s="419"/>
      <c r="V8865" s="196"/>
      <c r="W8865" s="419"/>
      <c r="X8865" s="419"/>
      <c r="Z8865" s="419"/>
      <c r="AA8865" s="419"/>
      <c r="AB8865" s="419"/>
      <c r="AD8865" s="419"/>
      <c r="AE8865" s="419"/>
      <c r="AF8865" s="419"/>
      <c r="AH8865" s="419"/>
      <c r="AI8865" s="419"/>
      <c r="AJ8865" s="419"/>
      <c r="AL8865" s="419"/>
      <c r="AM8865" s="419"/>
      <c r="AN8865" s="403"/>
      <c r="AO8865" s="419"/>
      <c r="AP8865" s="419"/>
      <c r="AQ8865" s="419"/>
      <c r="AR8865" s="419"/>
      <c r="AS8865" s="419"/>
      <c r="AT8865" s="419"/>
      <c r="AU8865" s="419"/>
      <c r="AV8865" s="419"/>
      <c r="AX8865" s="419"/>
      <c r="AY8865" s="419"/>
      <c r="AZ8865" s="419"/>
      <c r="BB8865" s="419"/>
      <c r="BC8865" s="419"/>
      <c r="BD8865" s="419"/>
      <c r="BF8865" s="419"/>
      <c r="BG8865" s="419"/>
      <c r="BH8865" s="419"/>
      <c r="BJ8865" s="419"/>
      <c r="BK8865" s="419"/>
      <c r="BL8865" s="419"/>
      <c r="BN8865" s="419"/>
      <c r="BO8865" s="419"/>
      <c r="BP8865" s="419"/>
      <c r="BR8865" s="419"/>
      <c r="BS8865" s="419"/>
      <c r="BT8865" s="419"/>
      <c r="BV8865" s="419"/>
      <c r="BW8865" s="419"/>
      <c r="BX8865" s="397"/>
      <c r="BZ8865" s="449"/>
      <c r="CB8865" s="419"/>
      <c r="CC8865" s="419"/>
      <c r="CD8865" s="419"/>
      <c r="CF8865" s="419"/>
      <c r="CG8865" s="419"/>
      <c r="CH8865" s="419"/>
    </row>
    <row r="8866" spans="3:86" ht="21" thickBot="1">
      <c r="C8866" s="425"/>
      <c r="P8866" s="431"/>
      <c r="R8866" s="419"/>
      <c r="S8866" s="446"/>
      <c r="T8866" s="419"/>
      <c r="V8866" s="196"/>
      <c r="W8866" s="419"/>
      <c r="X8866" s="419"/>
      <c r="Z8866" s="419"/>
      <c r="AA8866" s="419"/>
      <c r="AB8866" s="419"/>
      <c r="AD8866" s="419"/>
      <c r="AE8866" s="419"/>
      <c r="AF8866" s="419"/>
      <c r="AH8866" s="419"/>
      <c r="AI8866" s="419"/>
      <c r="AJ8866" s="419"/>
      <c r="AL8866" s="419"/>
      <c r="AM8866" s="419"/>
      <c r="AN8866" s="403"/>
      <c r="AO8866" s="419"/>
      <c r="AP8866" s="419"/>
      <c r="AQ8866" s="419"/>
      <c r="AR8866" s="419"/>
      <c r="AS8866" s="419"/>
      <c r="AT8866" s="419"/>
      <c r="AU8866" s="419"/>
      <c r="AV8866" s="419"/>
      <c r="AX8866" s="419"/>
      <c r="AY8866" s="419"/>
      <c r="AZ8866" s="419"/>
      <c r="BB8866" s="419"/>
      <c r="BC8866" s="419"/>
      <c r="BD8866" s="419"/>
      <c r="BF8866" s="419"/>
      <c r="BG8866" s="419"/>
      <c r="BH8866" s="419"/>
      <c r="BJ8866" s="419"/>
      <c r="BK8866" s="419"/>
      <c r="BL8866" s="419"/>
      <c r="BN8866" s="419"/>
      <c r="BO8866" s="419"/>
      <c r="BP8866" s="419"/>
      <c r="BR8866" s="419"/>
      <c r="BS8866" s="419"/>
      <c r="BT8866" s="419"/>
      <c r="BV8866" s="419"/>
      <c r="BW8866" s="419"/>
      <c r="BX8866" s="397"/>
      <c r="BZ8866" s="449"/>
      <c r="CB8866" s="419"/>
      <c r="CC8866" s="419"/>
      <c r="CD8866" s="419"/>
      <c r="CF8866" s="419"/>
      <c r="CG8866" s="419"/>
      <c r="CH8866" s="419"/>
    </row>
    <row r="8867" spans="3:86" ht="21" thickBot="1">
      <c r="C8867" s="425"/>
      <c r="P8867" s="431"/>
      <c r="R8867" s="419"/>
      <c r="S8867" s="446"/>
      <c r="T8867" s="419"/>
      <c r="V8867" s="196"/>
      <c r="W8867" s="419"/>
      <c r="X8867" s="419"/>
      <c r="Z8867" s="419"/>
      <c r="AA8867" s="419"/>
      <c r="AB8867" s="419"/>
      <c r="AD8867" s="419"/>
      <c r="AE8867" s="419"/>
      <c r="AF8867" s="419"/>
      <c r="AH8867" s="419"/>
      <c r="AI8867" s="419"/>
      <c r="AJ8867" s="419"/>
      <c r="AL8867" s="419"/>
      <c r="AM8867" s="419"/>
      <c r="AN8867" s="403"/>
      <c r="AO8867" s="419"/>
      <c r="AP8867" s="419"/>
      <c r="AQ8867" s="419"/>
      <c r="AR8867" s="419"/>
      <c r="AS8867" s="419"/>
      <c r="AT8867" s="419"/>
      <c r="AU8867" s="419"/>
      <c r="AV8867" s="419"/>
      <c r="AX8867" s="419"/>
      <c r="AY8867" s="419"/>
      <c r="AZ8867" s="419"/>
      <c r="BB8867" s="419"/>
      <c r="BC8867" s="419"/>
      <c r="BD8867" s="419"/>
      <c r="BF8867" s="419"/>
      <c r="BG8867" s="419"/>
      <c r="BH8867" s="419"/>
      <c r="BJ8867" s="419"/>
      <c r="BK8867" s="419"/>
      <c r="BL8867" s="419"/>
      <c r="BN8867" s="419"/>
      <c r="BO8867" s="419"/>
      <c r="BP8867" s="419"/>
      <c r="BR8867" s="419"/>
      <c r="BS8867" s="419"/>
      <c r="BT8867" s="419"/>
      <c r="BV8867" s="419"/>
      <c r="BW8867" s="419"/>
      <c r="BX8867" s="397"/>
      <c r="BZ8867" s="449"/>
      <c r="CB8867" s="419"/>
      <c r="CC8867" s="419"/>
      <c r="CD8867" s="419"/>
      <c r="CF8867" s="419"/>
      <c r="CG8867" s="419"/>
      <c r="CH8867" s="419"/>
    </row>
    <row r="8868" spans="3:86" ht="21" thickBot="1">
      <c r="C8868" s="425"/>
      <c r="P8868" s="431"/>
      <c r="R8868" s="419"/>
      <c r="S8868" s="446"/>
      <c r="T8868" s="419"/>
      <c r="V8868" s="196"/>
      <c r="W8868" s="419"/>
      <c r="X8868" s="419"/>
      <c r="Z8868" s="419"/>
      <c r="AA8868" s="419"/>
      <c r="AB8868" s="419"/>
      <c r="AD8868" s="419"/>
      <c r="AE8868" s="419"/>
      <c r="AF8868" s="419"/>
      <c r="AH8868" s="419"/>
      <c r="AI8868" s="419"/>
      <c r="AJ8868" s="419"/>
      <c r="AL8868" s="419"/>
      <c r="AM8868" s="419"/>
      <c r="AN8868" s="403"/>
      <c r="AO8868" s="419"/>
      <c r="AP8868" s="419"/>
      <c r="AQ8868" s="419"/>
      <c r="AR8868" s="419"/>
      <c r="AS8868" s="419"/>
      <c r="AT8868" s="419"/>
      <c r="AU8868" s="419"/>
      <c r="AV8868" s="419"/>
      <c r="AX8868" s="419"/>
      <c r="AY8868" s="419"/>
      <c r="AZ8868" s="419"/>
      <c r="BB8868" s="419"/>
      <c r="BC8868" s="419"/>
      <c r="BD8868" s="419"/>
      <c r="BF8868" s="419"/>
      <c r="BG8868" s="419"/>
      <c r="BH8868" s="419"/>
      <c r="BJ8868" s="419"/>
      <c r="BK8868" s="419"/>
      <c r="BL8868" s="419"/>
      <c r="BN8868" s="419"/>
      <c r="BO8868" s="419"/>
      <c r="BP8868" s="419"/>
      <c r="BR8868" s="419"/>
      <c r="BS8868" s="419"/>
      <c r="BT8868" s="419"/>
      <c r="BV8868" s="419"/>
      <c r="BW8868" s="419"/>
      <c r="BX8868" s="397"/>
      <c r="BZ8868" s="449"/>
      <c r="CB8868" s="419"/>
      <c r="CC8868" s="419"/>
      <c r="CD8868" s="419"/>
      <c r="CF8868" s="419"/>
      <c r="CG8868" s="419"/>
      <c r="CH8868" s="419"/>
    </row>
    <row r="8869" spans="3:86" ht="21" thickBot="1">
      <c r="C8869" s="425"/>
      <c r="P8869" s="431"/>
      <c r="R8869" s="419"/>
      <c r="S8869" s="446"/>
      <c r="T8869" s="419"/>
      <c r="V8869" s="196"/>
      <c r="W8869" s="419"/>
      <c r="X8869" s="419"/>
      <c r="Z8869" s="419"/>
      <c r="AA8869" s="419"/>
      <c r="AB8869" s="419"/>
      <c r="AD8869" s="419"/>
      <c r="AE8869" s="419"/>
      <c r="AF8869" s="419"/>
      <c r="AH8869" s="419"/>
      <c r="AI8869" s="419"/>
      <c r="AJ8869" s="419"/>
      <c r="AL8869" s="419"/>
      <c r="AM8869" s="419"/>
      <c r="AN8869" s="403"/>
      <c r="AO8869" s="419"/>
      <c r="AP8869" s="419"/>
      <c r="AQ8869" s="419"/>
      <c r="AR8869" s="419"/>
      <c r="AS8869" s="419"/>
      <c r="AT8869" s="419"/>
      <c r="AU8869" s="419"/>
      <c r="AV8869" s="419"/>
      <c r="AX8869" s="419"/>
      <c r="AY8869" s="419"/>
      <c r="AZ8869" s="419"/>
      <c r="BB8869" s="419"/>
      <c r="BC8869" s="419"/>
      <c r="BD8869" s="419"/>
      <c r="BF8869" s="419"/>
      <c r="BG8869" s="419"/>
      <c r="BH8869" s="419"/>
      <c r="BJ8869" s="419"/>
      <c r="BK8869" s="419"/>
      <c r="BL8869" s="419"/>
      <c r="BN8869" s="419"/>
      <c r="BO8869" s="419"/>
      <c r="BP8869" s="419"/>
      <c r="BR8869" s="419"/>
      <c r="BS8869" s="419"/>
      <c r="BT8869" s="419"/>
      <c r="BV8869" s="419"/>
      <c r="BW8869" s="419"/>
      <c r="BX8869" s="397"/>
      <c r="BZ8869" s="449"/>
      <c r="CB8869" s="419"/>
      <c r="CC8869" s="419"/>
      <c r="CD8869" s="419"/>
      <c r="CF8869" s="419"/>
      <c r="CG8869" s="419"/>
      <c r="CH8869" s="419"/>
    </row>
    <row r="8870" spans="3:86" ht="21" thickBot="1">
      <c r="C8870" s="425"/>
      <c r="P8870" s="431"/>
      <c r="R8870" s="419"/>
      <c r="S8870" s="446"/>
      <c r="T8870" s="419"/>
      <c r="V8870" s="196"/>
      <c r="W8870" s="419"/>
      <c r="X8870" s="419"/>
      <c r="Z8870" s="419"/>
      <c r="AA8870" s="419"/>
      <c r="AB8870" s="419"/>
      <c r="AD8870" s="419"/>
      <c r="AE8870" s="419"/>
      <c r="AF8870" s="419"/>
      <c r="AH8870" s="419"/>
      <c r="AI8870" s="419"/>
      <c r="AJ8870" s="419"/>
      <c r="AL8870" s="419"/>
      <c r="AM8870" s="419"/>
      <c r="AN8870" s="403"/>
      <c r="AO8870" s="419"/>
      <c r="AP8870" s="419"/>
      <c r="AQ8870" s="419"/>
      <c r="AR8870" s="419"/>
      <c r="AS8870" s="419"/>
      <c r="AT8870" s="419"/>
      <c r="AU8870" s="419"/>
      <c r="AV8870" s="419"/>
      <c r="AX8870" s="419"/>
      <c r="AY8870" s="419"/>
      <c r="AZ8870" s="419"/>
      <c r="BB8870" s="419"/>
      <c r="BC8870" s="419"/>
      <c r="BD8870" s="419"/>
      <c r="BF8870" s="419"/>
      <c r="BG8870" s="419"/>
      <c r="BH8870" s="419"/>
      <c r="BJ8870" s="419"/>
      <c r="BK8870" s="419"/>
      <c r="BL8870" s="419"/>
      <c r="BN8870" s="419"/>
      <c r="BO8870" s="419"/>
      <c r="BP8870" s="419"/>
      <c r="BR8870" s="419"/>
      <c r="BS8870" s="419"/>
      <c r="BT8870" s="419"/>
      <c r="BV8870" s="419"/>
      <c r="BW8870" s="419"/>
      <c r="BX8870" s="397"/>
      <c r="BZ8870" s="449"/>
      <c r="CB8870" s="419"/>
      <c r="CC8870" s="419"/>
      <c r="CD8870" s="419"/>
      <c r="CF8870" s="419"/>
      <c r="CG8870" s="419"/>
      <c r="CH8870" s="419"/>
    </row>
    <row r="8871" spans="3:86" ht="21" thickBot="1">
      <c r="C8871" s="425"/>
      <c r="P8871" s="431"/>
      <c r="R8871" s="419"/>
      <c r="S8871" s="446"/>
      <c r="T8871" s="419"/>
      <c r="V8871" s="196"/>
      <c r="W8871" s="419"/>
      <c r="X8871" s="419"/>
      <c r="Z8871" s="419"/>
      <c r="AA8871" s="419"/>
      <c r="AB8871" s="419"/>
      <c r="AD8871" s="419"/>
      <c r="AE8871" s="419"/>
      <c r="AF8871" s="419"/>
      <c r="AH8871" s="419"/>
      <c r="AI8871" s="419"/>
      <c r="AJ8871" s="419"/>
      <c r="AL8871" s="419"/>
      <c r="AM8871" s="419"/>
      <c r="AN8871" s="403"/>
      <c r="AO8871" s="419"/>
      <c r="AP8871" s="419"/>
      <c r="AQ8871" s="419"/>
      <c r="AR8871" s="419"/>
      <c r="AS8871" s="419"/>
      <c r="AT8871" s="419"/>
      <c r="AU8871" s="419"/>
      <c r="AV8871" s="419"/>
      <c r="AX8871" s="419"/>
      <c r="AY8871" s="419"/>
      <c r="AZ8871" s="419"/>
      <c r="BB8871" s="419"/>
      <c r="BC8871" s="419"/>
      <c r="BD8871" s="419"/>
      <c r="BF8871" s="419"/>
      <c r="BG8871" s="419"/>
      <c r="BH8871" s="419"/>
      <c r="BJ8871" s="419"/>
      <c r="BK8871" s="419"/>
      <c r="BL8871" s="419"/>
      <c r="BN8871" s="419"/>
      <c r="BO8871" s="419"/>
      <c r="BP8871" s="419"/>
      <c r="BR8871" s="419"/>
      <c r="BS8871" s="419"/>
      <c r="BT8871" s="419"/>
      <c r="BV8871" s="419"/>
      <c r="BW8871" s="419"/>
      <c r="BX8871" s="397"/>
      <c r="BZ8871" s="449"/>
      <c r="CB8871" s="419"/>
      <c r="CC8871" s="419"/>
      <c r="CD8871" s="419"/>
      <c r="CF8871" s="419"/>
      <c r="CG8871" s="419"/>
      <c r="CH8871" s="419"/>
    </row>
    <row r="8872" spans="3:86" ht="21" thickBot="1">
      <c r="C8872" s="425"/>
      <c r="P8872" s="431"/>
      <c r="R8872" s="419"/>
      <c r="S8872" s="446"/>
      <c r="T8872" s="419"/>
      <c r="V8872" s="196"/>
      <c r="W8872" s="419"/>
      <c r="X8872" s="419"/>
      <c r="Z8872" s="419"/>
      <c r="AA8872" s="419"/>
      <c r="AB8872" s="419"/>
      <c r="AD8872" s="419"/>
      <c r="AE8872" s="419"/>
      <c r="AF8872" s="419"/>
      <c r="AH8872" s="419"/>
      <c r="AI8872" s="419"/>
      <c r="AJ8872" s="419"/>
      <c r="AL8872" s="419"/>
      <c r="AM8872" s="419"/>
      <c r="AN8872" s="403"/>
      <c r="AO8872" s="419"/>
      <c r="AP8872" s="419"/>
      <c r="AQ8872" s="419"/>
      <c r="AR8872" s="419"/>
      <c r="AS8872" s="419"/>
      <c r="AT8872" s="419"/>
      <c r="AU8872" s="419"/>
      <c r="AV8872" s="419"/>
      <c r="AX8872" s="419"/>
      <c r="AY8872" s="419"/>
      <c r="AZ8872" s="419"/>
      <c r="BB8872" s="419"/>
      <c r="BC8872" s="419"/>
      <c r="BD8872" s="419"/>
      <c r="BF8872" s="419"/>
      <c r="BG8872" s="419"/>
      <c r="BH8872" s="419"/>
      <c r="BJ8872" s="419"/>
      <c r="BK8872" s="419"/>
      <c r="BL8872" s="419"/>
      <c r="BN8872" s="419"/>
      <c r="BO8872" s="419"/>
      <c r="BP8872" s="419"/>
      <c r="BR8872" s="419"/>
      <c r="BS8872" s="419"/>
      <c r="BT8872" s="419"/>
      <c r="BV8872" s="419"/>
      <c r="BW8872" s="419"/>
      <c r="BX8872" s="397"/>
      <c r="BZ8872" s="449"/>
      <c r="CB8872" s="419"/>
      <c r="CC8872" s="419"/>
      <c r="CD8872" s="419"/>
      <c r="CF8872" s="419"/>
      <c r="CG8872" s="419"/>
      <c r="CH8872" s="419"/>
    </row>
    <row r="8873" spans="3:86" ht="21" thickBot="1">
      <c r="C8873" s="425"/>
      <c r="P8873" s="431"/>
      <c r="R8873" s="419"/>
      <c r="S8873" s="446"/>
      <c r="T8873" s="419"/>
      <c r="V8873" s="196"/>
      <c r="W8873" s="419"/>
      <c r="X8873" s="419"/>
      <c r="Z8873" s="419"/>
      <c r="AA8873" s="419"/>
      <c r="AB8873" s="419"/>
      <c r="AD8873" s="419"/>
      <c r="AE8873" s="419"/>
      <c r="AF8873" s="419"/>
      <c r="AH8873" s="419"/>
      <c r="AI8873" s="419"/>
      <c r="AJ8873" s="419"/>
      <c r="AL8873" s="419"/>
      <c r="AM8873" s="419"/>
      <c r="AN8873" s="403"/>
      <c r="AO8873" s="419"/>
      <c r="AP8873" s="419"/>
      <c r="AQ8873" s="419"/>
      <c r="AR8873" s="419"/>
      <c r="AS8873" s="419"/>
      <c r="AT8873" s="419"/>
      <c r="AU8873" s="419"/>
      <c r="AV8873" s="419"/>
      <c r="AX8873" s="419"/>
      <c r="AY8873" s="419"/>
      <c r="AZ8873" s="419"/>
      <c r="BB8873" s="419"/>
      <c r="BC8873" s="419"/>
      <c r="BD8873" s="419"/>
      <c r="BF8873" s="419"/>
      <c r="BG8873" s="419"/>
      <c r="BH8873" s="419"/>
      <c r="BJ8873" s="419"/>
      <c r="BK8873" s="419"/>
      <c r="BL8873" s="419"/>
      <c r="BN8873" s="419"/>
      <c r="BO8873" s="419"/>
      <c r="BP8873" s="419"/>
      <c r="BR8873" s="419"/>
      <c r="BS8873" s="419"/>
      <c r="BT8873" s="419"/>
      <c r="BV8873" s="419"/>
      <c r="BW8873" s="419"/>
      <c r="BX8873" s="397"/>
      <c r="BZ8873" s="449"/>
      <c r="CB8873" s="419"/>
      <c r="CC8873" s="419"/>
      <c r="CD8873" s="419"/>
      <c r="CF8873" s="419"/>
      <c r="CG8873" s="419"/>
      <c r="CH8873" s="419"/>
    </row>
    <row r="8874" spans="3:86" ht="21" thickBot="1">
      <c r="C8874" s="425"/>
      <c r="P8874" s="431"/>
      <c r="R8874" s="419"/>
      <c r="S8874" s="446"/>
      <c r="T8874" s="419"/>
      <c r="V8874" s="196"/>
      <c r="W8874" s="419"/>
      <c r="X8874" s="419"/>
      <c r="Z8874" s="419"/>
      <c r="AA8874" s="419"/>
      <c r="AB8874" s="419"/>
      <c r="AD8874" s="419"/>
      <c r="AE8874" s="419"/>
      <c r="AF8874" s="419"/>
      <c r="AH8874" s="419"/>
      <c r="AI8874" s="419"/>
      <c r="AJ8874" s="419"/>
      <c r="AL8874" s="419"/>
      <c r="AM8874" s="419"/>
      <c r="AN8874" s="403"/>
      <c r="AO8874" s="419"/>
      <c r="AP8874" s="419"/>
      <c r="AQ8874" s="419"/>
      <c r="AR8874" s="419"/>
      <c r="AS8874" s="419"/>
      <c r="AT8874" s="419"/>
      <c r="AU8874" s="419"/>
      <c r="AV8874" s="419"/>
      <c r="AX8874" s="419"/>
      <c r="AY8874" s="419"/>
      <c r="AZ8874" s="419"/>
      <c r="BB8874" s="419"/>
      <c r="BC8874" s="419"/>
      <c r="BD8874" s="419"/>
      <c r="BF8874" s="419"/>
      <c r="BG8874" s="419"/>
      <c r="BH8874" s="419"/>
      <c r="BJ8874" s="419"/>
      <c r="BK8874" s="419"/>
      <c r="BL8874" s="419"/>
      <c r="BN8874" s="419"/>
      <c r="BO8874" s="419"/>
      <c r="BP8874" s="419"/>
      <c r="BR8874" s="419"/>
      <c r="BS8874" s="419"/>
      <c r="BT8874" s="419"/>
      <c r="BV8874" s="419"/>
      <c r="BW8874" s="419"/>
      <c r="BX8874" s="397"/>
      <c r="BZ8874" s="449"/>
      <c r="CB8874" s="419"/>
      <c r="CC8874" s="419"/>
      <c r="CD8874" s="419"/>
      <c r="CF8874" s="419"/>
      <c r="CG8874" s="419"/>
      <c r="CH8874" s="419"/>
    </row>
    <row r="8875" spans="3:86" ht="21" thickBot="1">
      <c r="C8875" s="425"/>
      <c r="P8875" s="431"/>
      <c r="R8875" s="419"/>
      <c r="S8875" s="446"/>
      <c r="T8875" s="419"/>
      <c r="V8875" s="196"/>
      <c r="W8875" s="419"/>
      <c r="X8875" s="419"/>
      <c r="Z8875" s="419"/>
      <c r="AA8875" s="419"/>
      <c r="AB8875" s="419"/>
      <c r="AD8875" s="419"/>
      <c r="AE8875" s="419"/>
      <c r="AF8875" s="419"/>
      <c r="AH8875" s="419"/>
      <c r="AI8875" s="419"/>
      <c r="AJ8875" s="419"/>
      <c r="AL8875" s="419"/>
      <c r="AM8875" s="419"/>
      <c r="AN8875" s="403"/>
      <c r="AO8875" s="419"/>
      <c r="AP8875" s="419"/>
      <c r="AQ8875" s="419"/>
      <c r="AR8875" s="419"/>
      <c r="AS8875" s="419"/>
      <c r="AT8875" s="419"/>
      <c r="AU8875" s="419"/>
      <c r="AV8875" s="419"/>
      <c r="AX8875" s="419"/>
      <c r="AY8875" s="419"/>
      <c r="AZ8875" s="419"/>
      <c r="BB8875" s="419"/>
      <c r="BC8875" s="419"/>
      <c r="BD8875" s="419"/>
      <c r="BF8875" s="419"/>
      <c r="BG8875" s="419"/>
      <c r="BH8875" s="419"/>
      <c r="BJ8875" s="419"/>
      <c r="BK8875" s="419"/>
      <c r="BL8875" s="419"/>
      <c r="BN8875" s="419"/>
      <c r="BO8875" s="419"/>
      <c r="BP8875" s="419"/>
      <c r="BR8875" s="419"/>
      <c r="BS8875" s="419"/>
      <c r="BT8875" s="419"/>
      <c r="BV8875" s="419"/>
      <c r="BW8875" s="419"/>
      <c r="BX8875" s="397"/>
      <c r="BZ8875" s="449"/>
      <c r="CB8875" s="419"/>
      <c r="CC8875" s="419"/>
      <c r="CD8875" s="419"/>
      <c r="CF8875" s="419"/>
      <c r="CG8875" s="419"/>
      <c r="CH8875" s="419"/>
    </row>
    <row r="8876" spans="3:86" ht="21" thickBot="1">
      <c r="C8876" s="425"/>
      <c r="P8876" s="431"/>
      <c r="R8876" s="419"/>
      <c r="S8876" s="446"/>
      <c r="T8876" s="419"/>
      <c r="V8876" s="196"/>
      <c r="W8876" s="419"/>
      <c r="X8876" s="419"/>
      <c r="Z8876" s="419"/>
      <c r="AA8876" s="419"/>
      <c r="AB8876" s="419"/>
      <c r="AD8876" s="419"/>
      <c r="AE8876" s="419"/>
      <c r="AF8876" s="419"/>
      <c r="AH8876" s="419"/>
      <c r="AI8876" s="419"/>
      <c r="AJ8876" s="419"/>
      <c r="AL8876" s="419"/>
      <c r="AM8876" s="419"/>
      <c r="AN8876" s="403"/>
      <c r="AO8876" s="419"/>
      <c r="AP8876" s="419"/>
      <c r="AQ8876" s="419"/>
      <c r="AR8876" s="419"/>
      <c r="AS8876" s="419"/>
      <c r="AT8876" s="419"/>
      <c r="AU8876" s="419"/>
      <c r="AV8876" s="419"/>
      <c r="AX8876" s="419"/>
      <c r="AY8876" s="419"/>
      <c r="AZ8876" s="419"/>
      <c r="BB8876" s="419"/>
      <c r="BC8876" s="419"/>
      <c r="BD8876" s="419"/>
      <c r="BF8876" s="419"/>
      <c r="BG8876" s="419"/>
      <c r="BH8876" s="419"/>
      <c r="BJ8876" s="419"/>
      <c r="BK8876" s="419"/>
      <c r="BL8876" s="419"/>
      <c r="BN8876" s="419"/>
      <c r="BO8876" s="419"/>
      <c r="BP8876" s="419"/>
      <c r="BR8876" s="419"/>
      <c r="BS8876" s="419"/>
      <c r="BT8876" s="419"/>
      <c r="BV8876" s="419"/>
      <c r="BW8876" s="419"/>
      <c r="BX8876" s="397"/>
      <c r="BZ8876" s="449"/>
      <c r="CB8876" s="419"/>
      <c r="CC8876" s="419"/>
      <c r="CD8876" s="419"/>
      <c r="CF8876" s="419"/>
      <c r="CG8876" s="419"/>
      <c r="CH8876" s="419"/>
    </row>
    <row r="8877" spans="3:86" ht="21" thickBot="1">
      <c r="C8877" s="425"/>
      <c r="P8877" s="431"/>
      <c r="R8877" s="419"/>
      <c r="S8877" s="446"/>
      <c r="T8877" s="419"/>
      <c r="V8877" s="196"/>
      <c r="W8877" s="419"/>
      <c r="X8877" s="419"/>
      <c r="Z8877" s="419"/>
      <c r="AA8877" s="419"/>
      <c r="AB8877" s="419"/>
      <c r="AD8877" s="419"/>
      <c r="AE8877" s="419"/>
      <c r="AF8877" s="419"/>
      <c r="AH8877" s="419"/>
      <c r="AI8877" s="419"/>
      <c r="AJ8877" s="419"/>
      <c r="AL8877" s="419"/>
      <c r="AM8877" s="419"/>
      <c r="AN8877" s="403"/>
      <c r="AO8877" s="419"/>
      <c r="AP8877" s="419"/>
      <c r="AQ8877" s="419"/>
      <c r="AR8877" s="419"/>
      <c r="AS8877" s="419"/>
      <c r="AT8877" s="419"/>
      <c r="AU8877" s="419"/>
      <c r="AV8877" s="419"/>
      <c r="AX8877" s="419"/>
      <c r="AY8877" s="419"/>
      <c r="AZ8877" s="419"/>
      <c r="BB8877" s="419"/>
      <c r="BC8877" s="419"/>
      <c r="BD8877" s="419"/>
      <c r="BF8877" s="419"/>
      <c r="BG8877" s="419"/>
      <c r="BH8877" s="419"/>
      <c r="BJ8877" s="419"/>
      <c r="BK8877" s="419"/>
      <c r="BL8877" s="419"/>
      <c r="BN8877" s="419"/>
      <c r="BO8877" s="419"/>
      <c r="BP8877" s="419"/>
      <c r="BR8877" s="419"/>
      <c r="BS8877" s="419"/>
      <c r="BT8877" s="419"/>
      <c r="BV8877" s="419"/>
      <c r="BW8877" s="419"/>
      <c r="BX8877" s="397"/>
      <c r="BZ8877" s="449"/>
      <c r="CB8877" s="419"/>
      <c r="CC8877" s="419"/>
      <c r="CD8877" s="419"/>
      <c r="CF8877" s="419"/>
      <c r="CG8877" s="419"/>
      <c r="CH8877" s="419"/>
    </row>
    <row r="8878" spans="3:86" ht="21" thickBot="1">
      <c r="C8878" s="425"/>
      <c r="P8878" s="431"/>
      <c r="R8878" s="419"/>
      <c r="S8878" s="446"/>
      <c r="T8878" s="419"/>
      <c r="V8878" s="196"/>
      <c r="W8878" s="419"/>
      <c r="X8878" s="419"/>
      <c r="Z8878" s="419"/>
      <c r="AA8878" s="419"/>
      <c r="AB8878" s="419"/>
      <c r="AD8878" s="419"/>
      <c r="AE8878" s="419"/>
      <c r="AF8878" s="419"/>
      <c r="AH8878" s="419"/>
      <c r="AI8878" s="419"/>
      <c r="AJ8878" s="419"/>
      <c r="AL8878" s="419"/>
      <c r="AM8878" s="419"/>
      <c r="AN8878" s="403"/>
      <c r="AO8878" s="419"/>
      <c r="AP8878" s="419"/>
      <c r="AQ8878" s="419"/>
      <c r="AR8878" s="419"/>
      <c r="AS8878" s="419"/>
      <c r="AT8878" s="419"/>
      <c r="AU8878" s="419"/>
      <c r="AV8878" s="419"/>
      <c r="AX8878" s="419"/>
      <c r="AY8878" s="419"/>
      <c r="AZ8878" s="419"/>
      <c r="BB8878" s="419"/>
      <c r="BC8878" s="419"/>
      <c r="BD8878" s="419"/>
      <c r="BF8878" s="419"/>
      <c r="BG8878" s="419"/>
      <c r="BH8878" s="419"/>
      <c r="BJ8878" s="419"/>
      <c r="BK8878" s="419"/>
      <c r="BL8878" s="419"/>
      <c r="BN8878" s="419"/>
      <c r="BO8878" s="419"/>
      <c r="BP8878" s="419"/>
      <c r="BR8878" s="419"/>
      <c r="BS8878" s="419"/>
      <c r="BT8878" s="419"/>
      <c r="BV8878" s="419"/>
      <c r="BW8878" s="419"/>
      <c r="BX8878" s="397"/>
      <c r="BZ8878" s="449"/>
      <c r="CB8878" s="419"/>
      <c r="CC8878" s="419"/>
      <c r="CD8878" s="419"/>
      <c r="CF8878" s="419"/>
      <c r="CG8878" s="419"/>
      <c r="CH8878" s="419"/>
    </row>
    <row r="8879" spans="3:86" ht="21" thickBot="1">
      <c r="C8879" s="425"/>
      <c r="P8879" s="431"/>
      <c r="R8879" s="419"/>
      <c r="S8879" s="446"/>
      <c r="T8879" s="419"/>
      <c r="V8879" s="196"/>
      <c r="W8879" s="419"/>
      <c r="X8879" s="419"/>
      <c r="Z8879" s="419"/>
      <c r="AA8879" s="419"/>
      <c r="AB8879" s="419"/>
      <c r="AD8879" s="419"/>
      <c r="AE8879" s="419"/>
      <c r="AF8879" s="419"/>
      <c r="AH8879" s="419"/>
      <c r="AI8879" s="419"/>
      <c r="AJ8879" s="419"/>
      <c r="AL8879" s="419"/>
      <c r="AM8879" s="419"/>
      <c r="AN8879" s="403"/>
      <c r="AO8879" s="419"/>
      <c r="AP8879" s="419"/>
      <c r="AQ8879" s="419"/>
      <c r="AR8879" s="419"/>
      <c r="AS8879" s="419"/>
      <c r="AT8879" s="419"/>
      <c r="AU8879" s="419"/>
      <c r="AV8879" s="419"/>
      <c r="AX8879" s="419"/>
      <c r="AY8879" s="419"/>
      <c r="AZ8879" s="419"/>
      <c r="BB8879" s="419"/>
      <c r="BC8879" s="419"/>
      <c r="BD8879" s="419"/>
      <c r="BF8879" s="419"/>
      <c r="BG8879" s="419"/>
      <c r="BH8879" s="419"/>
      <c r="BJ8879" s="419"/>
      <c r="BK8879" s="419"/>
      <c r="BL8879" s="419"/>
      <c r="BN8879" s="419"/>
      <c r="BO8879" s="419"/>
      <c r="BP8879" s="419"/>
      <c r="BR8879" s="419"/>
      <c r="BS8879" s="419"/>
      <c r="BT8879" s="419"/>
      <c r="BV8879" s="419"/>
      <c r="BW8879" s="419"/>
      <c r="BX8879" s="397"/>
      <c r="BZ8879" s="449"/>
      <c r="CB8879" s="419"/>
      <c r="CC8879" s="419"/>
      <c r="CD8879" s="419"/>
      <c r="CF8879" s="419"/>
      <c r="CG8879" s="419"/>
      <c r="CH8879" s="419"/>
    </row>
    <row r="8880" spans="3:86" ht="21" thickBot="1">
      <c r="C8880" s="425"/>
      <c r="P8880" s="431"/>
      <c r="R8880" s="419"/>
      <c r="S8880" s="446"/>
      <c r="T8880" s="419"/>
      <c r="V8880" s="196"/>
      <c r="W8880" s="419"/>
      <c r="X8880" s="419"/>
      <c r="Z8880" s="419"/>
      <c r="AA8880" s="419"/>
      <c r="AB8880" s="419"/>
      <c r="AD8880" s="419"/>
      <c r="AE8880" s="419"/>
      <c r="AF8880" s="419"/>
      <c r="AH8880" s="419"/>
      <c r="AI8880" s="419"/>
      <c r="AJ8880" s="419"/>
      <c r="AL8880" s="419"/>
      <c r="AM8880" s="419"/>
      <c r="AN8880" s="403"/>
      <c r="AO8880" s="419"/>
      <c r="AP8880" s="419"/>
      <c r="AQ8880" s="419"/>
      <c r="AR8880" s="419"/>
      <c r="AS8880" s="419"/>
      <c r="AT8880" s="419"/>
      <c r="AU8880" s="419"/>
      <c r="AV8880" s="419"/>
      <c r="AX8880" s="419"/>
      <c r="AY8880" s="419"/>
      <c r="AZ8880" s="419"/>
      <c r="BB8880" s="419"/>
      <c r="BC8880" s="419"/>
      <c r="BD8880" s="419"/>
      <c r="BF8880" s="419"/>
      <c r="BG8880" s="419"/>
      <c r="BH8880" s="419"/>
      <c r="BJ8880" s="419"/>
      <c r="BK8880" s="419"/>
      <c r="BL8880" s="419"/>
      <c r="BN8880" s="419"/>
      <c r="BO8880" s="419"/>
      <c r="BP8880" s="419"/>
      <c r="BR8880" s="419"/>
      <c r="BS8880" s="419"/>
      <c r="BT8880" s="419"/>
      <c r="BV8880" s="419"/>
      <c r="BW8880" s="419"/>
      <c r="BX8880" s="397"/>
      <c r="BZ8880" s="449"/>
      <c r="CB8880" s="419"/>
      <c r="CC8880" s="419"/>
      <c r="CD8880" s="419"/>
      <c r="CF8880" s="419"/>
      <c r="CG8880" s="419"/>
      <c r="CH8880" s="419"/>
    </row>
    <row r="8881" spans="3:86" ht="21" thickBot="1">
      <c r="C8881" s="425"/>
      <c r="P8881" s="431"/>
      <c r="R8881" s="419"/>
      <c r="S8881" s="446"/>
      <c r="T8881" s="419"/>
      <c r="V8881" s="196"/>
      <c r="W8881" s="419"/>
      <c r="X8881" s="419"/>
      <c r="Z8881" s="419"/>
      <c r="AA8881" s="419"/>
      <c r="AB8881" s="419"/>
      <c r="AD8881" s="419"/>
      <c r="AE8881" s="419"/>
      <c r="AF8881" s="419"/>
      <c r="AH8881" s="419"/>
      <c r="AI8881" s="419"/>
      <c r="AJ8881" s="419"/>
      <c r="AL8881" s="419"/>
      <c r="AM8881" s="419"/>
      <c r="AN8881" s="403"/>
      <c r="AO8881" s="419"/>
      <c r="AP8881" s="419"/>
      <c r="AQ8881" s="419"/>
      <c r="AR8881" s="419"/>
      <c r="AS8881" s="419"/>
      <c r="AT8881" s="419"/>
      <c r="AU8881" s="419"/>
      <c r="AV8881" s="419"/>
      <c r="AX8881" s="419"/>
      <c r="AY8881" s="419"/>
      <c r="AZ8881" s="419"/>
      <c r="BB8881" s="419"/>
      <c r="BC8881" s="419"/>
      <c r="BD8881" s="419"/>
      <c r="BF8881" s="419"/>
      <c r="BG8881" s="419"/>
      <c r="BH8881" s="419"/>
      <c r="BJ8881" s="419"/>
      <c r="BK8881" s="419"/>
      <c r="BL8881" s="419"/>
      <c r="BN8881" s="419"/>
      <c r="BO8881" s="419"/>
      <c r="BP8881" s="419"/>
      <c r="BR8881" s="419"/>
      <c r="BS8881" s="419"/>
      <c r="BT8881" s="419"/>
      <c r="BV8881" s="419"/>
      <c r="BW8881" s="419"/>
      <c r="BX8881" s="397"/>
      <c r="BZ8881" s="449"/>
      <c r="CB8881" s="419"/>
      <c r="CC8881" s="419"/>
      <c r="CD8881" s="419"/>
      <c r="CF8881" s="419"/>
      <c r="CG8881" s="419"/>
      <c r="CH8881" s="419"/>
    </row>
    <row r="8882" spans="3:86" ht="21" thickBot="1">
      <c r="C8882" s="425"/>
      <c r="P8882" s="431"/>
      <c r="R8882" s="419"/>
      <c r="S8882" s="446"/>
      <c r="T8882" s="419"/>
      <c r="V8882" s="196"/>
      <c r="W8882" s="419"/>
      <c r="X8882" s="419"/>
      <c r="Z8882" s="419"/>
      <c r="AA8882" s="419"/>
      <c r="AB8882" s="419"/>
      <c r="AD8882" s="419"/>
      <c r="AE8882" s="419"/>
      <c r="AF8882" s="419"/>
      <c r="AH8882" s="419"/>
      <c r="AI8882" s="419"/>
      <c r="AJ8882" s="419"/>
      <c r="AL8882" s="419"/>
      <c r="AM8882" s="419"/>
      <c r="AN8882" s="403"/>
      <c r="AO8882" s="419"/>
      <c r="AP8882" s="419"/>
      <c r="AQ8882" s="419"/>
      <c r="AR8882" s="419"/>
      <c r="AS8882" s="419"/>
      <c r="AT8882" s="419"/>
      <c r="AU8882" s="419"/>
      <c r="AV8882" s="419"/>
      <c r="AX8882" s="419"/>
      <c r="AY8882" s="419"/>
      <c r="AZ8882" s="419"/>
      <c r="BB8882" s="419"/>
      <c r="BC8882" s="419"/>
      <c r="BD8882" s="419"/>
      <c r="BF8882" s="419"/>
      <c r="BG8882" s="419"/>
      <c r="BH8882" s="419"/>
      <c r="BJ8882" s="419"/>
      <c r="BK8882" s="419"/>
      <c r="BL8882" s="419"/>
      <c r="BN8882" s="419"/>
      <c r="BO8882" s="419"/>
      <c r="BP8882" s="419"/>
      <c r="BR8882" s="419"/>
      <c r="BS8882" s="419"/>
      <c r="BT8882" s="419"/>
      <c r="BV8882" s="419"/>
      <c r="BW8882" s="419"/>
      <c r="BX8882" s="397"/>
      <c r="BZ8882" s="449"/>
      <c r="CB8882" s="419"/>
      <c r="CC8882" s="419"/>
      <c r="CD8882" s="419"/>
      <c r="CF8882" s="419"/>
      <c r="CG8882" s="419"/>
      <c r="CH8882" s="419"/>
    </row>
    <row r="8883" spans="3:86" ht="21" thickBot="1">
      <c r="C8883" s="425"/>
      <c r="P8883" s="431"/>
      <c r="R8883" s="419"/>
      <c r="S8883" s="446"/>
      <c r="T8883" s="419"/>
      <c r="V8883" s="196"/>
      <c r="W8883" s="419"/>
      <c r="X8883" s="419"/>
      <c r="Z8883" s="419"/>
      <c r="AA8883" s="419"/>
      <c r="AB8883" s="419"/>
      <c r="AD8883" s="419"/>
      <c r="AE8883" s="419"/>
      <c r="AF8883" s="419"/>
      <c r="AH8883" s="419"/>
      <c r="AI8883" s="419"/>
      <c r="AJ8883" s="419"/>
      <c r="AL8883" s="419"/>
      <c r="AM8883" s="419"/>
      <c r="AN8883" s="403"/>
      <c r="AO8883" s="419"/>
      <c r="AP8883" s="419"/>
      <c r="AQ8883" s="419"/>
      <c r="AR8883" s="419"/>
      <c r="AS8883" s="419"/>
      <c r="AT8883" s="419"/>
      <c r="AU8883" s="419"/>
      <c r="AV8883" s="419"/>
      <c r="AX8883" s="419"/>
      <c r="AY8883" s="419"/>
      <c r="AZ8883" s="419"/>
      <c r="BB8883" s="419"/>
      <c r="BC8883" s="419"/>
      <c r="BD8883" s="419"/>
      <c r="BF8883" s="419"/>
      <c r="BG8883" s="419"/>
      <c r="BH8883" s="419"/>
      <c r="BJ8883" s="419"/>
      <c r="BK8883" s="419"/>
      <c r="BL8883" s="419"/>
      <c r="BN8883" s="419"/>
      <c r="BO8883" s="419"/>
      <c r="BP8883" s="419"/>
      <c r="BR8883" s="419"/>
      <c r="BS8883" s="419"/>
      <c r="BT8883" s="419"/>
      <c r="BV8883" s="419"/>
      <c r="BW8883" s="419"/>
      <c r="BX8883" s="397"/>
      <c r="BZ8883" s="449"/>
      <c r="CB8883" s="419"/>
      <c r="CC8883" s="419"/>
      <c r="CD8883" s="419"/>
      <c r="CF8883" s="419"/>
      <c r="CG8883" s="419"/>
      <c r="CH8883" s="419"/>
    </row>
    <row r="8884" spans="3:86" ht="21" thickBot="1">
      <c r="C8884" s="425"/>
      <c r="P8884" s="431"/>
      <c r="R8884" s="419"/>
      <c r="S8884" s="446"/>
      <c r="T8884" s="419"/>
      <c r="V8884" s="196"/>
      <c r="W8884" s="419"/>
      <c r="X8884" s="419"/>
      <c r="Z8884" s="419"/>
      <c r="AA8884" s="419"/>
      <c r="AB8884" s="419"/>
      <c r="AD8884" s="419"/>
      <c r="AE8884" s="419"/>
      <c r="AF8884" s="419"/>
      <c r="AH8884" s="419"/>
      <c r="AI8884" s="419"/>
      <c r="AJ8884" s="419"/>
      <c r="AL8884" s="419"/>
      <c r="AM8884" s="419"/>
      <c r="AN8884" s="403"/>
      <c r="AO8884" s="419"/>
      <c r="AP8884" s="419"/>
      <c r="AQ8884" s="419"/>
      <c r="AR8884" s="419"/>
      <c r="AS8884" s="419"/>
      <c r="AT8884" s="419"/>
      <c r="AU8884" s="419"/>
      <c r="AV8884" s="419"/>
      <c r="AX8884" s="419"/>
      <c r="AY8884" s="419"/>
      <c r="AZ8884" s="419"/>
      <c r="BB8884" s="419"/>
      <c r="BC8884" s="419"/>
      <c r="BD8884" s="419"/>
      <c r="BF8884" s="419"/>
      <c r="BG8884" s="419"/>
      <c r="BH8884" s="419"/>
      <c r="BJ8884" s="419"/>
      <c r="BK8884" s="419"/>
      <c r="BL8884" s="419"/>
      <c r="BN8884" s="419"/>
      <c r="BO8884" s="419"/>
      <c r="BP8884" s="419"/>
      <c r="BR8884" s="419"/>
      <c r="BS8884" s="419"/>
      <c r="BT8884" s="419"/>
      <c r="BV8884" s="419"/>
      <c r="BW8884" s="419"/>
      <c r="BX8884" s="397"/>
      <c r="BZ8884" s="449"/>
      <c r="CB8884" s="419"/>
      <c r="CC8884" s="419"/>
      <c r="CD8884" s="419"/>
      <c r="CF8884" s="419"/>
      <c r="CG8884" s="419"/>
      <c r="CH8884" s="419"/>
    </row>
    <row r="8885" spans="3:86" ht="21" thickBot="1">
      <c r="C8885" s="425"/>
      <c r="P8885" s="431"/>
      <c r="R8885" s="419"/>
      <c r="S8885" s="446"/>
      <c r="T8885" s="419"/>
      <c r="V8885" s="196"/>
      <c r="W8885" s="419"/>
      <c r="X8885" s="419"/>
      <c r="Z8885" s="419"/>
      <c r="AA8885" s="419"/>
      <c r="AB8885" s="419"/>
      <c r="AD8885" s="419"/>
      <c r="AE8885" s="419"/>
      <c r="AF8885" s="419"/>
      <c r="AH8885" s="419"/>
      <c r="AI8885" s="419"/>
      <c r="AJ8885" s="419"/>
      <c r="AL8885" s="419"/>
      <c r="AM8885" s="419"/>
      <c r="AN8885" s="403"/>
      <c r="AO8885" s="419"/>
      <c r="AP8885" s="419"/>
      <c r="AQ8885" s="419"/>
      <c r="AR8885" s="419"/>
      <c r="AS8885" s="419"/>
      <c r="AT8885" s="419"/>
      <c r="AU8885" s="419"/>
      <c r="AV8885" s="419"/>
      <c r="AX8885" s="419"/>
      <c r="AY8885" s="419"/>
      <c r="AZ8885" s="419"/>
      <c r="BB8885" s="419"/>
      <c r="BC8885" s="419"/>
      <c r="BD8885" s="419"/>
      <c r="BF8885" s="419"/>
      <c r="BG8885" s="419"/>
      <c r="BH8885" s="419"/>
      <c r="BJ8885" s="419"/>
      <c r="BK8885" s="419"/>
      <c r="BL8885" s="419"/>
      <c r="BN8885" s="419"/>
      <c r="BO8885" s="419"/>
      <c r="BP8885" s="419"/>
      <c r="BR8885" s="419"/>
      <c r="BS8885" s="419"/>
      <c r="BT8885" s="419"/>
      <c r="BV8885" s="419"/>
      <c r="BW8885" s="419"/>
      <c r="BX8885" s="397"/>
      <c r="BZ8885" s="449"/>
      <c r="CB8885" s="419"/>
      <c r="CC8885" s="419"/>
      <c r="CD8885" s="419"/>
      <c r="CF8885" s="419"/>
      <c r="CG8885" s="419"/>
      <c r="CH8885" s="419"/>
    </row>
    <row r="8886" spans="3:86" ht="21" thickBot="1">
      <c r="C8886" s="425"/>
      <c r="P8886" s="431"/>
      <c r="R8886" s="419"/>
      <c r="S8886" s="446"/>
      <c r="T8886" s="419"/>
      <c r="V8886" s="196"/>
      <c r="W8886" s="419"/>
      <c r="X8886" s="419"/>
      <c r="Z8886" s="419"/>
      <c r="AA8886" s="419"/>
      <c r="AB8886" s="419"/>
      <c r="AD8886" s="419"/>
      <c r="AE8886" s="419"/>
      <c r="AF8886" s="419"/>
      <c r="AH8886" s="419"/>
      <c r="AI8886" s="419"/>
      <c r="AJ8886" s="419"/>
      <c r="AL8886" s="419"/>
      <c r="AM8886" s="419"/>
      <c r="AN8886" s="403"/>
      <c r="AO8886" s="419"/>
      <c r="AP8886" s="419"/>
      <c r="AQ8886" s="419"/>
      <c r="AR8886" s="419"/>
      <c r="AS8886" s="419"/>
      <c r="AT8886" s="419"/>
      <c r="AU8886" s="419"/>
      <c r="AV8886" s="419"/>
      <c r="AX8886" s="419"/>
      <c r="AY8886" s="419"/>
      <c r="AZ8886" s="419"/>
      <c r="BB8886" s="419"/>
      <c r="BC8886" s="419"/>
      <c r="BD8886" s="419"/>
      <c r="BF8886" s="419"/>
      <c r="BG8886" s="419"/>
      <c r="BH8886" s="419"/>
      <c r="BJ8886" s="419"/>
      <c r="BK8886" s="419"/>
      <c r="BL8886" s="419"/>
      <c r="BN8886" s="419"/>
      <c r="BO8886" s="419"/>
      <c r="BP8886" s="419"/>
      <c r="BR8886" s="419"/>
      <c r="BS8886" s="419"/>
      <c r="BT8886" s="419"/>
      <c r="BV8886" s="419"/>
      <c r="BW8886" s="419"/>
      <c r="BX8886" s="397"/>
      <c r="BZ8886" s="449"/>
      <c r="CB8886" s="419"/>
      <c r="CC8886" s="419"/>
      <c r="CD8886" s="419"/>
      <c r="CF8886" s="419"/>
      <c r="CG8886" s="419"/>
      <c r="CH8886" s="419"/>
    </row>
    <row r="8887" spans="3:86" ht="21" thickBot="1">
      <c r="C8887" s="425"/>
      <c r="P8887" s="431"/>
      <c r="R8887" s="419"/>
      <c r="S8887" s="446"/>
      <c r="T8887" s="419"/>
      <c r="V8887" s="196"/>
      <c r="W8887" s="419"/>
      <c r="X8887" s="419"/>
      <c r="Z8887" s="419"/>
      <c r="AA8887" s="419"/>
      <c r="AB8887" s="419"/>
      <c r="AD8887" s="419"/>
      <c r="AE8887" s="419"/>
      <c r="AF8887" s="419"/>
      <c r="AH8887" s="419"/>
      <c r="AI8887" s="419"/>
      <c r="AJ8887" s="419"/>
      <c r="AL8887" s="419"/>
      <c r="AM8887" s="419"/>
      <c r="AN8887" s="403"/>
      <c r="AO8887" s="419"/>
      <c r="AP8887" s="419"/>
      <c r="AQ8887" s="419"/>
      <c r="AR8887" s="419"/>
      <c r="AS8887" s="419"/>
      <c r="AT8887" s="419"/>
      <c r="AU8887" s="419"/>
      <c r="AV8887" s="419"/>
      <c r="AX8887" s="419"/>
      <c r="AY8887" s="419"/>
      <c r="AZ8887" s="419"/>
      <c r="BB8887" s="419"/>
      <c r="BC8887" s="419"/>
      <c r="BD8887" s="419"/>
      <c r="BF8887" s="419"/>
      <c r="BG8887" s="419"/>
      <c r="BH8887" s="419"/>
      <c r="BJ8887" s="419"/>
      <c r="BK8887" s="419"/>
      <c r="BL8887" s="419"/>
      <c r="BN8887" s="419"/>
      <c r="BO8887" s="419"/>
      <c r="BP8887" s="419"/>
      <c r="BR8887" s="419"/>
      <c r="BS8887" s="419"/>
      <c r="BT8887" s="419"/>
      <c r="BV8887" s="419"/>
      <c r="BW8887" s="419"/>
      <c r="BX8887" s="397"/>
      <c r="BZ8887" s="449"/>
      <c r="CB8887" s="419"/>
      <c r="CC8887" s="419"/>
      <c r="CD8887" s="419"/>
      <c r="CF8887" s="419"/>
      <c r="CG8887" s="419"/>
      <c r="CH8887" s="419"/>
    </row>
    <row r="8888" spans="3:86" ht="21" thickBot="1">
      <c r="C8888" s="425"/>
      <c r="P8888" s="431"/>
      <c r="R8888" s="419"/>
      <c r="S8888" s="446"/>
      <c r="T8888" s="419"/>
      <c r="V8888" s="196"/>
      <c r="W8888" s="419"/>
      <c r="X8888" s="419"/>
      <c r="Z8888" s="419"/>
      <c r="AA8888" s="419"/>
      <c r="AB8888" s="419"/>
      <c r="AD8888" s="419"/>
      <c r="AE8888" s="419"/>
      <c r="AF8888" s="419"/>
      <c r="AH8888" s="419"/>
      <c r="AI8888" s="419"/>
      <c r="AJ8888" s="419"/>
      <c r="AL8888" s="419"/>
      <c r="AM8888" s="419"/>
      <c r="AN8888" s="403"/>
      <c r="AO8888" s="419"/>
      <c r="AP8888" s="419"/>
      <c r="AQ8888" s="419"/>
      <c r="AR8888" s="419"/>
      <c r="AS8888" s="419"/>
      <c r="AT8888" s="419"/>
      <c r="AU8888" s="419"/>
      <c r="AV8888" s="419"/>
      <c r="AX8888" s="419"/>
      <c r="AY8888" s="419"/>
      <c r="AZ8888" s="419"/>
      <c r="BB8888" s="419"/>
      <c r="BC8888" s="419"/>
      <c r="BD8888" s="419"/>
      <c r="BF8888" s="419"/>
      <c r="BG8888" s="419"/>
      <c r="BH8888" s="419"/>
      <c r="BJ8888" s="419"/>
      <c r="BK8888" s="419"/>
      <c r="BL8888" s="419"/>
      <c r="BN8888" s="419"/>
      <c r="BO8888" s="419"/>
      <c r="BP8888" s="419"/>
      <c r="BR8888" s="419"/>
      <c r="BS8888" s="419"/>
      <c r="BT8888" s="419"/>
      <c r="BV8888" s="419"/>
      <c r="BW8888" s="419"/>
      <c r="BX8888" s="397"/>
      <c r="BZ8888" s="449"/>
      <c r="CB8888" s="419"/>
      <c r="CC8888" s="419"/>
      <c r="CD8888" s="419"/>
      <c r="CF8888" s="419"/>
      <c r="CG8888" s="419"/>
      <c r="CH8888" s="419"/>
    </row>
    <row r="8889" spans="3:86" ht="21" thickBot="1">
      <c r="C8889" s="425"/>
      <c r="P8889" s="431"/>
      <c r="R8889" s="419"/>
      <c r="S8889" s="446"/>
      <c r="T8889" s="419"/>
      <c r="V8889" s="196"/>
      <c r="W8889" s="419"/>
      <c r="X8889" s="419"/>
      <c r="Z8889" s="419"/>
      <c r="AA8889" s="419"/>
      <c r="AB8889" s="419"/>
      <c r="AD8889" s="419"/>
      <c r="AE8889" s="419"/>
      <c r="AF8889" s="419"/>
      <c r="AH8889" s="419"/>
      <c r="AI8889" s="419"/>
      <c r="AJ8889" s="419"/>
      <c r="AL8889" s="419"/>
      <c r="AM8889" s="419"/>
      <c r="AN8889" s="403"/>
      <c r="AO8889" s="419"/>
      <c r="AP8889" s="419"/>
      <c r="AQ8889" s="419"/>
      <c r="AR8889" s="419"/>
      <c r="AS8889" s="419"/>
      <c r="AT8889" s="419"/>
      <c r="AU8889" s="419"/>
      <c r="AV8889" s="419"/>
      <c r="AX8889" s="419"/>
      <c r="AY8889" s="419"/>
      <c r="AZ8889" s="419"/>
      <c r="BB8889" s="419"/>
      <c r="BC8889" s="419"/>
      <c r="BD8889" s="419"/>
      <c r="BF8889" s="419"/>
      <c r="BG8889" s="419"/>
      <c r="BH8889" s="419"/>
      <c r="BJ8889" s="419"/>
      <c r="BK8889" s="419"/>
      <c r="BL8889" s="419"/>
      <c r="BN8889" s="419"/>
      <c r="BO8889" s="419"/>
      <c r="BP8889" s="419"/>
      <c r="BR8889" s="419"/>
      <c r="BS8889" s="419"/>
      <c r="BT8889" s="419"/>
      <c r="BV8889" s="419"/>
      <c r="BW8889" s="419"/>
      <c r="BX8889" s="397"/>
      <c r="BZ8889" s="449"/>
      <c r="CB8889" s="419"/>
      <c r="CC8889" s="419"/>
      <c r="CD8889" s="419"/>
      <c r="CF8889" s="419"/>
      <c r="CG8889" s="419"/>
      <c r="CH8889" s="419"/>
    </row>
    <row r="8890" spans="3:86" ht="21" thickBot="1">
      <c r="C8890" s="425"/>
      <c r="P8890" s="431"/>
      <c r="R8890" s="419"/>
      <c r="S8890" s="446"/>
      <c r="T8890" s="419"/>
      <c r="V8890" s="196"/>
      <c r="W8890" s="419"/>
      <c r="X8890" s="419"/>
      <c r="Z8890" s="419"/>
      <c r="AA8890" s="419"/>
      <c r="AB8890" s="419"/>
      <c r="AD8890" s="419"/>
      <c r="AE8890" s="419"/>
      <c r="AF8890" s="419"/>
      <c r="AH8890" s="419"/>
      <c r="AI8890" s="419"/>
      <c r="AJ8890" s="419"/>
      <c r="AL8890" s="419"/>
      <c r="AM8890" s="419"/>
      <c r="AN8890" s="403"/>
      <c r="AO8890" s="419"/>
      <c r="AP8890" s="419"/>
      <c r="AQ8890" s="419"/>
      <c r="AR8890" s="419"/>
      <c r="AS8890" s="419"/>
      <c r="AT8890" s="419"/>
      <c r="AU8890" s="419"/>
      <c r="AV8890" s="419"/>
      <c r="AX8890" s="419"/>
      <c r="AY8890" s="419"/>
      <c r="AZ8890" s="419"/>
      <c r="BB8890" s="419"/>
      <c r="BC8890" s="419"/>
      <c r="BD8890" s="419"/>
      <c r="BF8890" s="419"/>
      <c r="BG8890" s="419"/>
      <c r="BH8890" s="419"/>
      <c r="BJ8890" s="419"/>
      <c r="BK8890" s="419"/>
      <c r="BL8890" s="419"/>
      <c r="BN8890" s="419"/>
      <c r="BO8890" s="419"/>
      <c r="BP8890" s="419"/>
      <c r="BR8890" s="419"/>
      <c r="BS8890" s="419"/>
      <c r="BT8890" s="419"/>
      <c r="BV8890" s="419"/>
      <c r="BW8890" s="419"/>
      <c r="BX8890" s="397"/>
      <c r="BZ8890" s="449"/>
      <c r="CB8890" s="419"/>
      <c r="CC8890" s="419"/>
      <c r="CD8890" s="419"/>
      <c r="CF8890" s="419"/>
      <c r="CG8890" s="419"/>
      <c r="CH8890" s="419"/>
    </row>
    <row r="8891" spans="3:86" ht="21" thickBot="1">
      <c r="C8891" s="425"/>
      <c r="P8891" s="431"/>
      <c r="R8891" s="419"/>
      <c r="S8891" s="446"/>
      <c r="T8891" s="419"/>
      <c r="V8891" s="196"/>
      <c r="W8891" s="419"/>
      <c r="X8891" s="419"/>
      <c r="Z8891" s="419"/>
      <c r="AA8891" s="419"/>
      <c r="AB8891" s="419"/>
      <c r="AD8891" s="419"/>
      <c r="AE8891" s="419"/>
      <c r="AF8891" s="419"/>
      <c r="AH8891" s="419"/>
      <c r="AI8891" s="419"/>
      <c r="AJ8891" s="419"/>
      <c r="AL8891" s="419"/>
      <c r="AM8891" s="419"/>
      <c r="AN8891" s="403"/>
      <c r="AO8891" s="419"/>
      <c r="AP8891" s="419"/>
      <c r="AQ8891" s="419"/>
      <c r="AR8891" s="419"/>
      <c r="AS8891" s="419"/>
      <c r="AT8891" s="419"/>
      <c r="AU8891" s="419"/>
      <c r="AV8891" s="419"/>
      <c r="AX8891" s="419"/>
      <c r="AY8891" s="419"/>
      <c r="AZ8891" s="419"/>
      <c r="BB8891" s="419"/>
      <c r="BC8891" s="419"/>
      <c r="BD8891" s="419"/>
      <c r="BF8891" s="419"/>
      <c r="BG8891" s="419"/>
      <c r="BH8891" s="419"/>
      <c r="BJ8891" s="419"/>
      <c r="BK8891" s="419"/>
      <c r="BL8891" s="419"/>
      <c r="BN8891" s="419"/>
      <c r="BO8891" s="419"/>
      <c r="BP8891" s="419"/>
      <c r="BR8891" s="419"/>
      <c r="BS8891" s="419"/>
      <c r="BT8891" s="419"/>
      <c r="BV8891" s="419"/>
      <c r="BW8891" s="419"/>
      <c r="BX8891" s="397"/>
      <c r="BZ8891" s="449"/>
      <c r="CB8891" s="419"/>
      <c r="CC8891" s="419"/>
      <c r="CD8891" s="419"/>
      <c r="CF8891" s="419"/>
      <c r="CG8891" s="419"/>
      <c r="CH8891" s="419"/>
    </row>
    <row r="8892" spans="3:86" ht="21" thickBot="1">
      <c r="C8892" s="425"/>
      <c r="P8892" s="431"/>
      <c r="R8892" s="419"/>
      <c r="S8892" s="446"/>
      <c r="T8892" s="419"/>
      <c r="V8892" s="196"/>
      <c r="W8892" s="419"/>
      <c r="X8892" s="419"/>
      <c r="Z8892" s="419"/>
      <c r="AA8892" s="419"/>
      <c r="AB8892" s="419"/>
      <c r="AD8892" s="419"/>
      <c r="AE8892" s="419"/>
      <c r="AF8892" s="419"/>
      <c r="AH8892" s="419"/>
      <c r="AI8892" s="419"/>
      <c r="AJ8892" s="419"/>
      <c r="AL8892" s="419"/>
      <c r="AM8892" s="419"/>
      <c r="AN8892" s="403"/>
      <c r="AO8892" s="419"/>
      <c r="AP8892" s="419"/>
      <c r="AQ8892" s="419"/>
      <c r="AR8892" s="419"/>
      <c r="AS8892" s="419"/>
      <c r="AT8892" s="419"/>
      <c r="AU8892" s="419"/>
      <c r="AV8892" s="419"/>
      <c r="AX8892" s="419"/>
      <c r="AY8892" s="419"/>
      <c r="AZ8892" s="419"/>
      <c r="BB8892" s="419"/>
      <c r="BC8892" s="419"/>
      <c r="BD8892" s="419"/>
      <c r="BF8892" s="419"/>
      <c r="BG8892" s="419"/>
      <c r="BH8892" s="419"/>
      <c r="BJ8892" s="419"/>
      <c r="BK8892" s="419"/>
      <c r="BL8892" s="419"/>
      <c r="BN8892" s="419"/>
      <c r="BO8892" s="419"/>
      <c r="BP8892" s="419"/>
      <c r="BR8892" s="419"/>
      <c r="BS8892" s="419"/>
      <c r="BT8892" s="419"/>
      <c r="BV8892" s="419"/>
      <c r="BW8892" s="419"/>
      <c r="BX8892" s="397"/>
      <c r="BZ8892" s="449"/>
      <c r="CB8892" s="419"/>
      <c r="CC8892" s="419"/>
      <c r="CD8892" s="419"/>
      <c r="CF8892" s="419"/>
      <c r="CG8892" s="419"/>
      <c r="CH8892" s="419"/>
    </row>
    <row r="8893" spans="3:86" ht="21" thickBot="1">
      <c r="C8893" s="425"/>
      <c r="P8893" s="431"/>
      <c r="R8893" s="419"/>
      <c r="S8893" s="446"/>
      <c r="T8893" s="419"/>
      <c r="V8893" s="196"/>
      <c r="W8893" s="419"/>
      <c r="X8893" s="419"/>
      <c r="Z8893" s="419"/>
      <c r="AA8893" s="419"/>
      <c r="AB8893" s="419"/>
      <c r="AD8893" s="419"/>
      <c r="AE8893" s="419"/>
      <c r="AF8893" s="419"/>
      <c r="AH8893" s="419"/>
      <c r="AI8893" s="419"/>
      <c r="AJ8893" s="419"/>
      <c r="AL8893" s="419"/>
      <c r="AM8893" s="419"/>
      <c r="AN8893" s="403"/>
      <c r="AO8893" s="419"/>
      <c r="AP8893" s="419"/>
      <c r="AQ8893" s="419"/>
      <c r="AR8893" s="419"/>
      <c r="AS8893" s="419"/>
      <c r="AT8893" s="419"/>
      <c r="AU8893" s="419"/>
      <c r="AV8893" s="419"/>
      <c r="AX8893" s="419"/>
      <c r="AY8893" s="419"/>
      <c r="AZ8893" s="419"/>
      <c r="BB8893" s="419"/>
      <c r="BC8893" s="419"/>
      <c r="BD8893" s="419"/>
      <c r="BF8893" s="419"/>
      <c r="BG8893" s="419"/>
      <c r="BH8893" s="419"/>
      <c r="BJ8893" s="419"/>
      <c r="BK8893" s="419"/>
      <c r="BL8893" s="419"/>
      <c r="BN8893" s="419"/>
      <c r="BO8893" s="419"/>
      <c r="BP8893" s="419"/>
      <c r="BR8893" s="419"/>
      <c r="BS8893" s="419"/>
      <c r="BT8893" s="419"/>
      <c r="BV8893" s="419"/>
      <c r="BW8893" s="419"/>
      <c r="BX8893" s="397"/>
      <c r="BZ8893" s="449"/>
      <c r="CB8893" s="419"/>
      <c r="CC8893" s="419"/>
      <c r="CD8893" s="419"/>
      <c r="CF8893" s="419"/>
      <c r="CG8893" s="419"/>
      <c r="CH8893" s="419"/>
    </row>
    <row r="8894" spans="3:86" ht="21" thickBot="1">
      <c r="C8894" s="425"/>
      <c r="P8894" s="431"/>
      <c r="R8894" s="419"/>
      <c r="S8894" s="446"/>
      <c r="T8894" s="419"/>
      <c r="V8894" s="196"/>
      <c r="W8894" s="419"/>
      <c r="X8894" s="419"/>
      <c r="Z8894" s="419"/>
      <c r="AA8894" s="419"/>
      <c r="AB8894" s="419"/>
      <c r="AD8894" s="419"/>
      <c r="AE8894" s="419"/>
      <c r="AF8894" s="419"/>
      <c r="AH8894" s="419"/>
      <c r="AI8894" s="419"/>
      <c r="AJ8894" s="419"/>
      <c r="AL8894" s="419"/>
      <c r="AM8894" s="419"/>
      <c r="AN8894" s="403"/>
      <c r="AO8894" s="419"/>
      <c r="AP8894" s="419"/>
      <c r="AQ8894" s="419"/>
      <c r="AR8894" s="419"/>
      <c r="AS8894" s="419"/>
      <c r="AT8894" s="419"/>
      <c r="AU8894" s="419"/>
      <c r="AV8894" s="419"/>
      <c r="AX8894" s="419"/>
      <c r="AY8894" s="419"/>
      <c r="AZ8894" s="419"/>
      <c r="BB8894" s="419"/>
      <c r="BC8894" s="419"/>
      <c r="BD8894" s="419"/>
      <c r="BF8894" s="419"/>
      <c r="BG8894" s="419"/>
      <c r="BH8894" s="419"/>
      <c r="BJ8894" s="419"/>
      <c r="BK8894" s="419"/>
      <c r="BL8894" s="419"/>
      <c r="BN8894" s="419"/>
      <c r="BO8894" s="419"/>
      <c r="BP8894" s="419"/>
      <c r="BR8894" s="419"/>
      <c r="BS8894" s="419"/>
      <c r="BT8894" s="419"/>
      <c r="BV8894" s="419"/>
      <c r="BW8894" s="419"/>
      <c r="BX8894" s="397"/>
      <c r="BZ8894" s="449"/>
      <c r="CB8894" s="419"/>
      <c r="CC8894" s="419"/>
      <c r="CD8894" s="419"/>
      <c r="CF8894" s="419"/>
      <c r="CG8894" s="419"/>
      <c r="CH8894" s="419"/>
    </row>
    <row r="8895" spans="3:86" ht="21" thickBot="1">
      <c r="C8895" s="425"/>
      <c r="P8895" s="431"/>
      <c r="R8895" s="419"/>
      <c r="S8895" s="446"/>
      <c r="T8895" s="419"/>
      <c r="V8895" s="196"/>
      <c r="W8895" s="419"/>
      <c r="X8895" s="419"/>
      <c r="Z8895" s="419"/>
      <c r="AA8895" s="419"/>
      <c r="AB8895" s="419"/>
      <c r="AD8895" s="419"/>
      <c r="AE8895" s="419"/>
      <c r="AF8895" s="419"/>
      <c r="AH8895" s="419"/>
      <c r="AI8895" s="419"/>
      <c r="AJ8895" s="419"/>
      <c r="AL8895" s="419"/>
      <c r="AM8895" s="419"/>
      <c r="AN8895" s="403"/>
      <c r="AO8895" s="419"/>
      <c r="AP8895" s="419"/>
      <c r="AQ8895" s="419"/>
      <c r="AR8895" s="419"/>
      <c r="AS8895" s="419"/>
      <c r="AT8895" s="419"/>
      <c r="AU8895" s="419"/>
      <c r="AV8895" s="419"/>
      <c r="AX8895" s="419"/>
      <c r="AY8895" s="419"/>
      <c r="AZ8895" s="419"/>
      <c r="BB8895" s="419"/>
      <c r="BC8895" s="419"/>
      <c r="BD8895" s="419"/>
      <c r="BF8895" s="419"/>
      <c r="BG8895" s="419"/>
      <c r="BH8895" s="419"/>
      <c r="BJ8895" s="419"/>
      <c r="BK8895" s="419"/>
      <c r="BL8895" s="419"/>
      <c r="BN8895" s="419"/>
      <c r="BO8895" s="419"/>
      <c r="BP8895" s="419"/>
      <c r="BR8895" s="419"/>
      <c r="BS8895" s="419"/>
      <c r="BT8895" s="419"/>
      <c r="BV8895" s="419"/>
      <c r="BW8895" s="419"/>
      <c r="BX8895" s="397"/>
      <c r="BZ8895" s="449"/>
      <c r="CB8895" s="419"/>
      <c r="CC8895" s="419"/>
      <c r="CD8895" s="419"/>
      <c r="CF8895" s="419"/>
      <c r="CG8895" s="419"/>
      <c r="CH8895" s="419"/>
    </row>
    <row r="8896" spans="3:86" ht="21" thickBot="1">
      <c r="C8896" s="425"/>
      <c r="P8896" s="431"/>
      <c r="R8896" s="419"/>
      <c r="S8896" s="446"/>
      <c r="T8896" s="419"/>
      <c r="V8896" s="196"/>
      <c r="W8896" s="419"/>
      <c r="X8896" s="419"/>
      <c r="Z8896" s="419"/>
      <c r="AA8896" s="419"/>
      <c r="AB8896" s="419"/>
      <c r="AD8896" s="419"/>
      <c r="AE8896" s="419"/>
      <c r="AF8896" s="419"/>
      <c r="AH8896" s="419"/>
      <c r="AI8896" s="419"/>
      <c r="AJ8896" s="419"/>
      <c r="AL8896" s="419"/>
      <c r="AM8896" s="419"/>
      <c r="AN8896" s="403"/>
      <c r="AO8896" s="419"/>
      <c r="AP8896" s="419"/>
      <c r="AQ8896" s="419"/>
      <c r="AR8896" s="419"/>
      <c r="AS8896" s="419"/>
      <c r="AT8896" s="419"/>
      <c r="AU8896" s="419"/>
      <c r="AV8896" s="419"/>
      <c r="AX8896" s="419"/>
      <c r="AY8896" s="419"/>
      <c r="AZ8896" s="419"/>
      <c r="BB8896" s="419"/>
      <c r="BC8896" s="419"/>
      <c r="BD8896" s="419"/>
      <c r="BF8896" s="419"/>
      <c r="BG8896" s="419"/>
      <c r="BH8896" s="419"/>
      <c r="BJ8896" s="419"/>
      <c r="BK8896" s="419"/>
      <c r="BL8896" s="419"/>
      <c r="BN8896" s="419"/>
      <c r="BO8896" s="419"/>
      <c r="BP8896" s="419"/>
      <c r="BR8896" s="419"/>
      <c r="BS8896" s="419"/>
      <c r="BT8896" s="419"/>
      <c r="BV8896" s="419"/>
      <c r="BW8896" s="419"/>
      <c r="BX8896" s="397"/>
      <c r="BZ8896" s="449"/>
      <c r="CB8896" s="419"/>
      <c r="CC8896" s="419"/>
      <c r="CD8896" s="419"/>
      <c r="CF8896" s="419"/>
      <c r="CG8896" s="419"/>
      <c r="CH8896" s="419"/>
    </row>
    <row r="8897" spans="3:86" ht="21" thickBot="1">
      <c r="C8897" s="425"/>
      <c r="P8897" s="431"/>
      <c r="R8897" s="419"/>
      <c r="S8897" s="446"/>
      <c r="T8897" s="419"/>
      <c r="V8897" s="196"/>
      <c r="W8897" s="419"/>
      <c r="X8897" s="419"/>
      <c r="Z8897" s="419"/>
      <c r="AA8897" s="419"/>
      <c r="AB8897" s="419"/>
      <c r="AD8897" s="419"/>
      <c r="AE8897" s="419"/>
      <c r="AF8897" s="419"/>
      <c r="AH8897" s="419"/>
      <c r="AI8897" s="419"/>
      <c r="AJ8897" s="419"/>
      <c r="AL8897" s="419"/>
      <c r="AM8897" s="419"/>
      <c r="AN8897" s="403"/>
      <c r="AO8897" s="419"/>
      <c r="AP8897" s="419"/>
      <c r="AQ8897" s="419"/>
      <c r="AR8897" s="419"/>
      <c r="AS8897" s="419"/>
      <c r="AT8897" s="419"/>
      <c r="AU8897" s="419"/>
      <c r="AV8897" s="419"/>
      <c r="AX8897" s="419"/>
      <c r="AY8897" s="419"/>
      <c r="AZ8897" s="419"/>
      <c r="BB8897" s="419"/>
      <c r="BC8897" s="419"/>
      <c r="BD8897" s="419"/>
      <c r="BF8897" s="419"/>
      <c r="BG8897" s="419"/>
      <c r="BH8897" s="419"/>
      <c r="BJ8897" s="419"/>
      <c r="BK8897" s="419"/>
      <c r="BL8897" s="419"/>
      <c r="BN8897" s="419"/>
      <c r="BO8897" s="419"/>
      <c r="BP8897" s="419"/>
      <c r="BR8897" s="419"/>
      <c r="BS8897" s="419"/>
      <c r="BT8897" s="419"/>
      <c r="BV8897" s="419"/>
      <c r="BW8897" s="419"/>
      <c r="BX8897" s="397"/>
      <c r="BZ8897" s="449"/>
      <c r="CB8897" s="419"/>
      <c r="CC8897" s="419"/>
      <c r="CD8897" s="419"/>
      <c r="CF8897" s="419"/>
      <c r="CG8897" s="419"/>
      <c r="CH8897" s="419"/>
    </row>
    <row r="8898" spans="3:86" ht="21" thickBot="1">
      <c r="C8898" s="425"/>
      <c r="P8898" s="431"/>
      <c r="R8898" s="419"/>
      <c r="S8898" s="446"/>
      <c r="T8898" s="419"/>
      <c r="V8898" s="196"/>
      <c r="W8898" s="419"/>
      <c r="X8898" s="419"/>
      <c r="Z8898" s="419"/>
      <c r="AA8898" s="419"/>
      <c r="AB8898" s="419"/>
      <c r="AD8898" s="419"/>
      <c r="AE8898" s="419"/>
      <c r="AF8898" s="419"/>
      <c r="AH8898" s="419"/>
      <c r="AI8898" s="419"/>
      <c r="AJ8898" s="419"/>
      <c r="AL8898" s="419"/>
      <c r="AM8898" s="419"/>
      <c r="AN8898" s="403"/>
      <c r="AO8898" s="419"/>
      <c r="AP8898" s="419"/>
      <c r="AQ8898" s="419"/>
      <c r="AR8898" s="419"/>
      <c r="AS8898" s="419"/>
      <c r="AT8898" s="419"/>
      <c r="AU8898" s="419"/>
      <c r="AV8898" s="419"/>
      <c r="AX8898" s="419"/>
      <c r="AY8898" s="419"/>
      <c r="AZ8898" s="419"/>
      <c r="BB8898" s="419"/>
      <c r="BC8898" s="419"/>
      <c r="BD8898" s="419"/>
      <c r="BF8898" s="419"/>
      <c r="BG8898" s="419"/>
      <c r="BH8898" s="419"/>
      <c r="BJ8898" s="419"/>
      <c r="BK8898" s="419"/>
      <c r="BL8898" s="419"/>
      <c r="BN8898" s="419"/>
      <c r="BO8898" s="419"/>
      <c r="BP8898" s="419"/>
      <c r="BR8898" s="419"/>
      <c r="BS8898" s="419"/>
      <c r="BT8898" s="419"/>
      <c r="BV8898" s="419"/>
      <c r="BW8898" s="419"/>
      <c r="BX8898" s="397"/>
      <c r="BZ8898" s="449"/>
      <c r="CB8898" s="419"/>
      <c r="CC8898" s="419"/>
      <c r="CD8898" s="419"/>
      <c r="CF8898" s="419"/>
      <c r="CG8898" s="419"/>
      <c r="CH8898" s="419"/>
    </row>
    <row r="8899" spans="3:86" ht="21" thickBot="1">
      <c r="C8899" s="425"/>
      <c r="P8899" s="431"/>
      <c r="R8899" s="419"/>
      <c r="S8899" s="446"/>
      <c r="T8899" s="419"/>
      <c r="V8899" s="196"/>
      <c r="W8899" s="419"/>
      <c r="X8899" s="419"/>
      <c r="Z8899" s="419"/>
      <c r="AA8899" s="419"/>
      <c r="AB8899" s="419"/>
      <c r="AD8899" s="419"/>
      <c r="AE8899" s="419"/>
      <c r="AF8899" s="419"/>
      <c r="AH8899" s="419"/>
      <c r="AI8899" s="419"/>
      <c r="AJ8899" s="419"/>
      <c r="AL8899" s="419"/>
      <c r="AM8899" s="419"/>
      <c r="AN8899" s="403"/>
      <c r="AO8899" s="419"/>
      <c r="AP8899" s="419"/>
      <c r="AQ8899" s="419"/>
      <c r="AR8899" s="419"/>
      <c r="AS8899" s="419"/>
      <c r="AT8899" s="419"/>
      <c r="AU8899" s="419"/>
      <c r="AV8899" s="419"/>
      <c r="AX8899" s="419"/>
      <c r="AY8899" s="419"/>
      <c r="AZ8899" s="419"/>
      <c r="BB8899" s="419"/>
      <c r="BC8899" s="419"/>
      <c r="BD8899" s="419"/>
      <c r="BF8899" s="419"/>
      <c r="BG8899" s="419"/>
      <c r="BH8899" s="419"/>
      <c r="BJ8899" s="419"/>
      <c r="BK8899" s="419"/>
      <c r="BL8899" s="419"/>
      <c r="BN8899" s="419"/>
      <c r="BO8899" s="419"/>
      <c r="BP8899" s="419"/>
      <c r="BR8899" s="419"/>
      <c r="BS8899" s="419"/>
      <c r="BT8899" s="419"/>
      <c r="BV8899" s="419"/>
      <c r="BW8899" s="419"/>
      <c r="BX8899" s="397"/>
      <c r="BZ8899" s="449"/>
      <c r="CB8899" s="419"/>
      <c r="CC8899" s="419"/>
      <c r="CD8899" s="419"/>
      <c r="CF8899" s="419"/>
      <c r="CG8899" s="419"/>
      <c r="CH8899" s="419"/>
    </row>
    <row r="8900" spans="3:86" ht="21" thickBot="1">
      <c r="C8900" s="425"/>
      <c r="P8900" s="431"/>
      <c r="R8900" s="419"/>
      <c r="S8900" s="446"/>
      <c r="T8900" s="419"/>
      <c r="V8900" s="196"/>
      <c r="W8900" s="419"/>
      <c r="X8900" s="419"/>
      <c r="Z8900" s="419"/>
      <c r="AA8900" s="419"/>
      <c r="AB8900" s="419"/>
      <c r="AD8900" s="419"/>
      <c r="AE8900" s="419"/>
      <c r="AF8900" s="419"/>
      <c r="AH8900" s="419"/>
      <c r="AI8900" s="419"/>
      <c r="AJ8900" s="419"/>
      <c r="AL8900" s="419"/>
      <c r="AM8900" s="419"/>
      <c r="AN8900" s="403"/>
      <c r="AO8900" s="419"/>
      <c r="AP8900" s="419"/>
      <c r="AQ8900" s="419"/>
      <c r="AR8900" s="419"/>
      <c r="AS8900" s="419"/>
      <c r="AT8900" s="419"/>
      <c r="AU8900" s="419"/>
      <c r="AV8900" s="419"/>
      <c r="AX8900" s="419"/>
      <c r="AY8900" s="419"/>
      <c r="AZ8900" s="419"/>
      <c r="BB8900" s="419"/>
      <c r="BC8900" s="419"/>
      <c r="BD8900" s="419"/>
      <c r="BF8900" s="419"/>
      <c r="BG8900" s="419"/>
      <c r="BH8900" s="419"/>
      <c r="BJ8900" s="419"/>
      <c r="BK8900" s="419"/>
      <c r="BL8900" s="419"/>
      <c r="BN8900" s="419"/>
      <c r="BO8900" s="419"/>
      <c r="BP8900" s="419"/>
      <c r="BR8900" s="419"/>
      <c r="BS8900" s="419"/>
      <c r="BT8900" s="419"/>
      <c r="BV8900" s="419"/>
      <c r="BW8900" s="419"/>
      <c r="BX8900" s="397"/>
      <c r="BZ8900" s="449"/>
      <c r="CB8900" s="419"/>
      <c r="CC8900" s="419"/>
      <c r="CD8900" s="419"/>
      <c r="CF8900" s="419"/>
      <c r="CG8900" s="419"/>
      <c r="CH8900" s="419"/>
    </row>
    <row r="8901" spans="3:86" ht="21" thickBot="1">
      <c r="C8901" s="425"/>
      <c r="P8901" s="431"/>
      <c r="R8901" s="419"/>
      <c r="S8901" s="446"/>
      <c r="T8901" s="419"/>
      <c r="V8901" s="196"/>
      <c r="W8901" s="419"/>
      <c r="X8901" s="419"/>
      <c r="Z8901" s="419"/>
      <c r="AA8901" s="419"/>
      <c r="AB8901" s="419"/>
      <c r="AD8901" s="419"/>
      <c r="AE8901" s="419"/>
      <c r="AF8901" s="419"/>
      <c r="AH8901" s="419"/>
      <c r="AI8901" s="419"/>
      <c r="AJ8901" s="419"/>
      <c r="AL8901" s="419"/>
      <c r="AM8901" s="419"/>
      <c r="AN8901" s="403"/>
      <c r="AO8901" s="419"/>
      <c r="AP8901" s="419"/>
      <c r="AQ8901" s="419"/>
      <c r="AR8901" s="419"/>
      <c r="AS8901" s="419"/>
      <c r="AT8901" s="419"/>
      <c r="AU8901" s="419"/>
      <c r="AV8901" s="419"/>
      <c r="AX8901" s="419"/>
      <c r="AY8901" s="419"/>
      <c r="AZ8901" s="419"/>
      <c r="BB8901" s="419"/>
      <c r="BC8901" s="419"/>
      <c r="BD8901" s="419"/>
      <c r="BF8901" s="419"/>
      <c r="BG8901" s="419"/>
      <c r="BH8901" s="419"/>
      <c r="BJ8901" s="419"/>
      <c r="BK8901" s="419"/>
      <c r="BL8901" s="419"/>
      <c r="BN8901" s="419"/>
      <c r="BO8901" s="419"/>
      <c r="BP8901" s="419"/>
      <c r="BR8901" s="419"/>
      <c r="BS8901" s="419"/>
      <c r="BT8901" s="419"/>
      <c r="BV8901" s="419"/>
      <c r="BW8901" s="419"/>
      <c r="BX8901" s="397"/>
      <c r="BZ8901" s="449"/>
      <c r="CB8901" s="419"/>
      <c r="CC8901" s="419"/>
      <c r="CD8901" s="419"/>
      <c r="CF8901" s="419"/>
      <c r="CG8901" s="419"/>
      <c r="CH8901" s="419"/>
    </row>
    <row r="8902" spans="3:86" ht="21" thickBot="1">
      <c r="C8902" s="425"/>
      <c r="P8902" s="431"/>
      <c r="R8902" s="419"/>
      <c r="S8902" s="446"/>
      <c r="T8902" s="419"/>
      <c r="V8902" s="196"/>
      <c r="W8902" s="419"/>
      <c r="X8902" s="419"/>
      <c r="Z8902" s="419"/>
      <c r="AA8902" s="419"/>
      <c r="AB8902" s="419"/>
      <c r="AD8902" s="419"/>
      <c r="AE8902" s="419"/>
      <c r="AF8902" s="419"/>
      <c r="AH8902" s="419"/>
      <c r="AI8902" s="419"/>
      <c r="AJ8902" s="419"/>
      <c r="AL8902" s="419"/>
      <c r="AM8902" s="419"/>
      <c r="AN8902" s="403"/>
      <c r="AO8902" s="419"/>
      <c r="AP8902" s="419"/>
      <c r="AQ8902" s="419"/>
      <c r="AR8902" s="419"/>
      <c r="AS8902" s="419"/>
      <c r="AT8902" s="419"/>
      <c r="AU8902" s="419"/>
      <c r="AV8902" s="419"/>
      <c r="AX8902" s="419"/>
      <c r="AY8902" s="419"/>
      <c r="AZ8902" s="419"/>
      <c r="BB8902" s="419"/>
      <c r="BC8902" s="419"/>
      <c r="BD8902" s="419"/>
      <c r="BF8902" s="419"/>
      <c r="BG8902" s="419"/>
      <c r="BH8902" s="419"/>
      <c r="BJ8902" s="419"/>
      <c r="BK8902" s="419"/>
      <c r="BL8902" s="419"/>
      <c r="BN8902" s="419"/>
      <c r="BO8902" s="419"/>
      <c r="BP8902" s="419"/>
      <c r="BR8902" s="419"/>
      <c r="BS8902" s="419"/>
      <c r="BT8902" s="419"/>
      <c r="BV8902" s="419"/>
      <c r="BW8902" s="419"/>
      <c r="BX8902" s="397"/>
      <c r="BZ8902" s="449"/>
      <c r="CB8902" s="419"/>
      <c r="CC8902" s="419"/>
      <c r="CD8902" s="419"/>
      <c r="CF8902" s="419"/>
      <c r="CG8902" s="419"/>
      <c r="CH8902" s="419"/>
    </row>
    <row r="8903" spans="3:86" ht="21" thickBot="1">
      <c r="C8903" s="425"/>
      <c r="P8903" s="431"/>
      <c r="R8903" s="419"/>
      <c r="S8903" s="446"/>
      <c r="T8903" s="419"/>
      <c r="V8903" s="196"/>
      <c r="W8903" s="419"/>
      <c r="X8903" s="419"/>
      <c r="Z8903" s="419"/>
      <c r="AA8903" s="419"/>
      <c r="AB8903" s="419"/>
      <c r="AD8903" s="419"/>
      <c r="AE8903" s="419"/>
      <c r="AF8903" s="419"/>
      <c r="AH8903" s="419"/>
      <c r="AI8903" s="419"/>
      <c r="AJ8903" s="419"/>
      <c r="AL8903" s="419"/>
      <c r="AM8903" s="419"/>
      <c r="AN8903" s="403"/>
      <c r="AO8903" s="419"/>
      <c r="AP8903" s="419"/>
      <c r="AQ8903" s="419"/>
      <c r="AR8903" s="419"/>
      <c r="AS8903" s="419"/>
      <c r="AT8903" s="419"/>
      <c r="AU8903" s="419"/>
      <c r="AV8903" s="419"/>
      <c r="AX8903" s="419"/>
      <c r="AY8903" s="419"/>
      <c r="AZ8903" s="419"/>
      <c r="BB8903" s="419"/>
      <c r="BC8903" s="419"/>
      <c r="BD8903" s="419"/>
      <c r="BF8903" s="419"/>
      <c r="BG8903" s="419"/>
      <c r="BH8903" s="419"/>
      <c r="BJ8903" s="419"/>
      <c r="BK8903" s="419"/>
      <c r="BL8903" s="419"/>
      <c r="BN8903" s="419"/>
      <c r="BO8903" s="419"/>
      <c r="BP8903" s="419"/>
      <c r="BR8903" s="419"/>
      <c r="BS8903" s="419"/>
      <c r="BT8903" s="419"/>
      <c r="BV8903" s="419"/>
      <c r="BW8903" s="419"/>
      <c r="BX8903" s="397"/>
      <c r="BZ8903" s="449"/>
      <c r="CB8903" s="419"/>
      <c r="CC8903" s="419"/>
      <c r="CD8903" s="419"/>
      <c r="CF8903" s="419"/>
      <c r="CG8903" s="419"/>
      <c r="CH8903" s="419"/>
    </row>
    <row r="8904" spans="3:86" ht="21" thickBot="1">
      <c r="C8904" s="425"/>
      <c r="P8904" s="431"/>
      <c r="R8904" s="419"/>
      <c r="S8904" s="446"/>
      <c r="T8904" s="419"/>
      <c r="V8904" s="196"/>
      <c r="W8904" s="419"/>
      <c r="X8904" s="419"/>
      <c r="Z8904" s="419"/>
      <c r="AA8904" s="419"/>
      <c r="AB8904" s="419"/>
      <c r="AD8904" s="419"/>
      <c r="AE8904" s="419"/>
      <c r="AF8904" s="419"/>
      <c r="AH8904" s="419"/>
      <c r="AI8904" s="419"/>
      <c r="AJ8904" s="419"/>
      <c r="AL8904" s="419"/>
      <c r="AM8904" s="419"/>
      <c r="AN8904" s="403"/>
      <c r="AO8904" s="419"/>
      <c r="AP8904" s="419"/>
      <c r="AQ8904" s="419"/>
      <c r="AR8904" s="419"/>
      <c r="AS8904" s="419"/>
      <c r="AT8904" s="419"/>
      <c r="AU8904" s="419"/>
      <c r="AV8904" s="419"/>
      <c r="AX8904" s="419"/>
      <c r="AY8904" s="419"/>
      <c r="AZ8904" s="419"/>
      <c r="BB8904" s="419"/>
      <c r="BC8904" s="419"/>
      <c r="BD8904" s="419"/>
      <c r="BF8904" s="419"/>
      <c r="BG8904" s="419"/>
      <c r="BH8904" s="419"/>
      <c r="BJ8904" s="419"/>
      <c r="BK8904" s="419"/>
      <c r="BL8904" s="419"/>
      <c r="BN8904" s="419"/>
      <c r="BO8904" s="419"/>
      <c r="BP8904" s="419"/>
      <c r="BR8904" s="419"/>
      <c r="BS8904" s="419"/>
      <c r="BT8904" s="419"/>
      <c r="BV8904" s="419"/>
      <c r="BW8904" s="419"/>
      <c r="BX8904" s="397"/>
      <c r="BZ8904" s="449"/>
      <c r="CB8904" s="419"/>
      <c r="CC8904" s="419"/>
      <c r="CD8904" s="419"/>
      <c r="CF8904" s="419"/>
      <c r="CG8904" s="419"/>
      <c r="CH8904" s="419"/>
    </row>
    <row r="8905" spans="3:86" ht="21" thickBot="1">
      <c r="C8905" s="425"/>
      <c r="P8905" s="431"/>
      <c r="R8905" s="419"/>
      <c r="S8905" s="446"/>
      <c r="T8905" s="419"/>
      <c r="V8905" s="196"/>
      <c r="W8905" s="419"/>
      <c r="X8905" s="419"/>
      <c r="Z8905" s="419"/>
      <c r="AA8905" s="419"/>
      <c r="AB8905" s="419"/>
      <c r="AD8905" s="419"/>
      <c r="AE8905" s="419"/>
      <c r="AF8905" s="419"/>
      <c r="AH8905" s="419"/>
      <c r="AI8905" s="419"/>
      <c r="AJ8905" s="419"/>
      <c r="AL8905" s="419"/>
      <c r="AM8905" s="419"/>
      <c r="AN8905" s="403"/>
      <c r="AO8905" s="419"/>
      <c r="AP8905" s="419"/>
      <c r="AQ8905" s="419"/>
      <c r="AR8905" s="419"/>
      <c r="AS8905" s="419"/>
      <c r="AT8905" s="419"/>
      <c r="AU8905" s="419"/>
      <c r="AV8905" s="419"/>
      <c r="AX8905" s="419"/>
      <c r="AY8905" s="419"/>
      <c r="AZ8905" s="419"/>
      <c r="BB8905" s="419"/>
      <c r="BC8905" s="419"/>
      <c r="BD8905" s="419"/>
      <c r="BF8905" s="419"/>
      <c r="BG8905" s="419"/>
      <c r="BH8905" s="419"/>
      <c r="BJ8905" s="419"/>
      <c r="BK8905" s="419"/>
      <c r="BL8905" s="419"/>
      <c r="BN8905" s="419"/>
      <c r="BO8905" s="419"/>
      <c r="BP8905" s="419"/>
      <c r="BR8905" s="419"/>
      <c r="BS8905" s="419"/>
      <c r="BT8905" s="419"/>
      <c r="BV8905" s="419"/>
      <c r="BW8905" s="419"/>
      <c r="BX8905" s="397"/>
      <c r="BZ8905" s="449"/>
      <c r="CB8905" s="419"/>
      <c r="CC8905" s="419"/>
      <c r="CD8905" s="419"/>
      <c r="CF8905" s="419"/>
      <c r="CG8905" s="419"/>
      <c r="CH8905" s="419"/>
    </row>
    <row r="8906" spans="3:86" ht="21" thickBot="1">
      <c r="C8906" s="425"/>
      <c r="P8906" s="431"/>
      <c r="R8906" s="419"/>
      <c r="S8906" s="446"/>
      <c r="T8906" s="419"/>
      <c r="V8906" s="196"/>
      <c r="W8906" s="419"/>
      <c r="X8906" s="419"/>
      <c r="Z8906" s="419"/>
      <c r="AA8906" s="419"/>
      <c r="AB8906" s="419"/>
      <c r="AD8906" s="419"/>
      <c r="AE8906" s="419"/>
      <c r="AF8906" s="419"/>
      <c r="AH8906" s="419"/>
      <c r="AI8906" s="419"/>
      <c r="AJ8906" s="419"/>
      <c r="AL8906" s="419"/>
      <c r="AM8906" s="419"/>
      <c r="AN8906" s="403"/>
      <c r="AO8906" s="419"/>
      <c r="AP8906" s="419"/>
      <c r="AQ8906" s="419"/>
      <c r="AR8906" s="419"/>
      <c r="AS8906" s="419"/>
      <c r="AT8906" s="419"/>
      <c r="AU8906" s="419"/>
      <c r="AV8906" s="419"/>
      <c r="AX8906" s="419"/>
      <c r="AY8906" s="419"/>
      <c r="AZ8906" s="419"/>
      <c r="BB8906" s="419"/>
      <c r="BC8906" s="419"/>
      <c r="BD8906" s="419"/>
      <c r="BF8906" s="419"/>
      <c r="BG8906" s="419"/>
      <c r="BH8906" s="419"/>
      <c r="BJ8906" s="419"/>
      <c r="BK8906" s="419"/>
      <c r="BL8906" s="419"/>
      <c r="BN8906" s="419"/>
      <c r="BO8906" s="419"/>
      <c r="BP8906" s="419"/>
      <c r="BR8906" s="419"/>
      <c r="BS8906" s="419"/>
      <c r="BT8906" s="419"/>
      <c r="BV8906" s="419"/>
      <c r="BW8906" s="419"/>
      <c r="BX8906" s="397"/>
      <c r="BZ8906" s="449"/>
      <c r="CB8906" s="419"/>
      <c r="CC8906" s="419"/>
      <c r="CD8906" s="419"/>
      <c r="CF8906" s="419"/>
      <c r="CG8906" s="419"/>
      <c r="CH8906" s="419"/>
    </row>
    <row r="8907" spans="3:86" ht="21" thickBot="1">
      <c r="C8907" s="425"/>
      <c r="P8907" s="431"/>
      <c r="R8907" s="419"/>
      <c r="S8907" s="446"/>
      <c r="T8907" s="419"/>
      <c r="V8907" s="196"/>
      <c r="W8907" s="419"/>
      <c r="X8907" s="419"/>
      <c r="Z8907" s="419"/>
      <c r="AA8907" s="419"/>
      <c r="AB8907" s="419"/>
      <c r="AD8907" s="419"/>
      <c r="AE8907" s="419"/>
      <c r="AF8907" s="419"/>
      <c r="AH8907" s="419"/>
      <c r="AI8907" s="419"/>
      <c r="AJ8907" s="419"/>
      <c r="AL8907" s="419"/>
      <c r="AM8907" s="419"/>
      <c r="AN8907" s="403"/>
      <c r="AO8907" s="419"/>
      <c r="AP8907" s="419"/>
      <c r="AQ8907" s="419"/>
      <c r="AR8907" s="419"/>
      <c r="AS8907" s="419"/>
      <c r="AT8907" s="419"/>
      <c r="AU8907" s="419"/>
      <c r="AV8907" s="419"/>
      <c r="AX8907" s="419"/>
      <c r="AY8907" s="419"/>
      <c r="AZ8907" s="419"/>
      <c r="BB8907" s="419"/>
      <c r="BC8907" s="419"/>
      <c r="BD8907" s="419"/>
      <c r="BF8907" s="419"/>
      <c r="BG8907" s="419"/>
      <c r="BH8907" s="419"/>
      <c r="BJ8907" s="419"/>
      <c r="BK8907" s="419"/>
      <c r="BL8907" s="419"/>
      <c r="BN8907" s="419"/>
      <c r="BO8907" s="419"/>
      <c r="BP8907" s="419"/>
      <c r="BR8907" s="419"/>
      <c r="BS8907" s="419"/>
      <c r="BT8907" s="419"/>
      <c r="BV8907" s="419"/>
      <c r="BW8907" s="419"/>
      <c r="BX8907" s="397"/>
      <c r="BZ8907" s="449"/>
      <c r="CB8907" s="419"/>
      <c r="CC8907" s="419"/>
      <c r="CD8907" s="419"/>
      <c r="CF8907" s="419"/>
      <c r="CG8907" s="419"/>
      <c r="CH8907" s="419"/>
    </row>
    <row r="8908" spans="3:86" ht="21" thickBot="1">
      <c r="C8908" s="425"/>
      <c r="P8908" s="431"/>
      <c r="R8908" s="419"/>
      <c r="S8908" s="446"/>
      <c r="T8908" s="419"/>
      <c r="V8908" s="196"/>
      <c r="W8908" s="419"/>
      <c r="X8908" s="419"/>
      <c r="Z8908" s="419"/>
      <c r="AA8908" s="419"/>
      <c r="AB8908" s="419"/>
      <c r="AD8908" s="419"/>
      <c r="AE8908" s="419"/>
      <c r="AF8908" s="419"/>
      <c r="AH8908" s="419"/>
      <c r="AI8908" s="419"/>
      <c r="AJ8908" s="419"/>
      <c r="AL8908" s="419"/>
      <c r="AM8908" s="419"/>
      <c r="AN8908" s="403"/>
      <c r="AO8908" s="419"/>
      <c r="AP8908" s="419"/>
      <c r="AQ8908" s="419"/>
      <c r="AR8908" s="419"/>
      <c r="AS8908" s="419"/>
      <c r="AT8908" s="419"/>
      <c r="AU8908" s="419"/>
      <c r="AV8908" s="419"/>
      <c r="AX8908" s="419"/>
      <c r="AY8908" s="419"/>
      <c r="AZ8908" s="419"/>
      <c r="BB8908" s="419"/>
      <c r="BC8908" s="419"/>
      <c r="BD8908" s="419"/>
      <c r="BF8908" s="419"/>
      <c r="BG8908" s="419"/>
      <c r="BH8908" s="419"/>
      <c r="BJ8908" s="419"/>
      <c r="BK8908" s="419"/>
      <c r="BL8908" s="419"/>
      <c r="BN8908" s="419"/>
      <c r="BO8908" s="419"/>
      <c r="BP8908" s="419"/>
      <c r="BR8908" s="419"/>
      <c r="BS8908" s="419"/>
      <c r="BT8908" s="419"/>
      <c r="BV8908" s="419"/>
      <c r="BW8908" s="419"/>
      <c r="BX8908" s="397"/>
      <c r="BZ8908" s="449"/>
      <c r="CB8908" s="419"/>
      <c r="CC8908" s="419"/>
      <c r="CD8908" s="419"/>
      <c r="CF8908" s="419"/>
      <c r="CG8908" s="419"/>
      <c r="CH8908" s="419"/>
    </row>
    <row r="8909" spans="3:86" ht="21" thickBot="1">
      <c r="C8909" s="425"/>
      <c r="P8909" s="431"/>
      <c r="R8909" s="419"/>
      <c r="S8909" s="446"/>
      <c r="T8909" s="419"/>
      <c r="V8909" s="196"/>
      <c r="W8909" s="419"/>
      <c r="X8909" s="419"/>
      <c r="Z8909" s="419"/>
      <c r="AA8909" s="419"/>
      <c r="AB8909" s="419"/>
      <c r="AD8909" s="419"/>
      <c r="AE8909" s="419"/>
      <c r="AF8909" s="419"/>
      <c r="AH8909" s="419"/>
      <c r="AI8909" s="419"/>
      <c r="AJ8909" s="419"/>
      <c r="AL8909" s="419"/>
      <c r="AM8909" s="419"/>
      <c r="AN8909" s="403"/>
      <c r="AO8909" s="419"/>
      <c r="AP8909" s="419"/>
      <c r="AQ8909" s="419"/>
      <c r="AR8909" s="419"/>
      <c r="AS8909" s="419"/>
      <c r="AT8909" s="419"/>
      <c r="AU8909" s="419"/>
      <c r="AV8909" s="419"/>
      <c r="AX8909" s="419"/>
      <c r="AY8909" s="419"/>
      <c r="AZ8909" s="419"/>
      <c r="BB8909" s="419"/>
      <c r="BC8909" s="419"/>
      <c r="BD8909" s="419"/>
      <c r="BF8909" s="419"/>
      <c r="BG8909" s="419"/>
      <c r="BH8909" s="419"/>
      <c r="BJ8909" s="419"/>
      <c r="BK8909" s="419"/>
      <c r="BL8909" s="419"/>
      <c r="BN8909" s="419"/>
      <c r="BO8909" s="419"/>
      <c r="BP8909" s="419"/>
      <c r="BR8909" s="419"/>
      <c r="BS8909" s="419"/>
      <c r="BT8909" s="419"/>
      <c r="BV8909" s="419"/>
      <c r="BW8909" s="419"/>
      <c r="BX8909" s="397"/>
      <c r="BZ8909" s="449"/>
      <c r="CB8909" s="419"/>
      <c r="CC8909" s="419"/>
      <c r="CD8909" s="419"/>
      <c r="CF8909" s="419"/>
      <c r="CG8909" s="419"/>
      <c r="CH8909" s="419"/>
    </row>
    <row r="8910" spans="3:86" ht="21" thickBot="1">
      <c r="C8910" s="425"/>
      <c r="P8910" s="431"/>
      <c r="R8910" s="419"/>
      <c r="S8910" s="446"/>
      <c r="T8910" s="419"/>
      <c r="V8910" s="196"/>
      <c r="W8910" s="419"/>
      <c r="X8910" s="419"/>
      <c r="Z8910" s="419"/>
      <c r="AA8910" s="419"/>
      <c r="AB8910" s="419"/>
      <c r="AD8910" s="419"/>
      <c r="AE8910" s="419"/>
      <c r="AF8910" s="419"/>
      <c r="AH8910" s="419"/>
      <c r="AI8910" s="419"/>
      <c r="AJ8910" s="419"/>
      <c r="AL8910" s="419"/>
      <c r="AM8910" s="419"/>
      <c r="AN8910" s="403"/>
      <c r="AO8910" s="419"/>
      <c r="AP8910" s="419"/>
      <c r="AQ8910" s="419"/>
      <c r="AR8910" s="419"/>
      <c r="AS8910" s="419"/>
      <c r="AT8910" s="419"/>
      <c r="AU8910" s="419"/>
      <c r="AV8910" s="419"/>
      <c r="AX8910" s="419"/>
      <c r="AY8910" s="419"/>
      <c r="AZ8910" s="419"/>
      <c r="BB8910" s="419"/>
      <c r="BC8910" s="419"/>
      <c r="BD8910" s="419"/>
      <c r="BF8910" s="419"/>
      <c r="BG8910" s="419"/>
      <c r="BH8910" s="419"/>
      <c r="BJ8910" s="419"/>
      <c r="BK8910" s="419"/>
      <c r="BL8910" s="419"/>
      <c r="BN8910" s="419"/>
      <c r="BO8910" s="419"/>
      <c r="BP8910" s="419"/>
      <c r="BR8910" s="419"/>
      <c r="BS8910" s="419"/>
      <c r="BT8910" s="419"/>
      <c r="BV8910" s="419"/>
      <c r="BW8910" s="419"/>
      <c r="BX8910" s="397"/>
      <c r="BZ8910" s="449"/>
      <c r="CB8910" s="419"/>
      <c r="CC8910" s="419"/>
      <c r="CD8910" s="419"/>
      <c r="CF8910" s="419"/>
      <c r="CG8910" s="419"/>
      <c r="CH8910" s="419"/>
    </row>
    <row r="8911" spans="3:86" ht="21" thickBot="1">
      <c r="C8911" s="425"/>
      <c r="P8911" s="431"/>
      <c r="R8911" s="419"/>
      <c r="S8911" s="446"/>
      <c r="T8911" s="419"/>
      <c r="V8911" s="196"/>
      <c r="W8911" s="419"/>
      <c r="X8911" s="419"/>
      <c r="Z8911" s="419"/>
      <c r="AA8911" s="419"/>
      <c r="AB8911" s="419"/>
      <c r="AD8911" s="419"/>
      <c r="AE8911" s="419"/>
      <c r="AF8911" s="419"/>
      <c r="AH8911" s="419"/>
      <c r="AI8911" s="419"/>
      <c r="AJ8911" s="419"/>
      <c r="AL8911" s="419"/>
      <c r="AM8911" s="419"/>
      <c r="AN8911" s="403"/>
      <c r="AO8911" s="419"/>
      <c r="AP8911" s="419"/>
      <c r="AQ8911" s="419"/>
      <c r="AR8911" s="419"/>
      <c r="AS8911" s="419"/>
      <c r="AT8911" s="419"/>
      <c r="AU8911" s="419"/>
      <c r="AV8911" s="419"/>
      <c r="AX8911" s="419"/>
      <c r="AY8911" s="419"/>
      <c r="AZ8911" s="419"/>
      <c r="BB8911" s="419"/>
      <c r="BC8911" s="419"/>
      <c r="BD8911" s="419"/>
      <c r="BF8911" s="419"/>
      <c r="BG8911" s="419"/>
      <c r="BH8911" s="419"/>
      <c r="BJ8911" s="419"/>
      <c r="BK8911" s="419"/>
      <c r="BL8911" s="419"/>
      <c r="BN8911" s="419"/>
      <c r="BO8911" s="419"/>
      <c r="BP8911" s="419"/>
      <c r="BR8911" s="419"/>
      <c r="BS8911" s="419"/>
      <c r="BT8911" s="419"/>
      <c r="BV8911" s="419"/>
      <c r="BW8911" s="419"/>
      <c r="BX8911" s="397"/>
      <c r="BZ8911" s="449"/>
      <c r="CB8911" s="419"/>
      <c r="CC8911" s="419"/>
      <c r="CD8911" s="419"/>
      <c r="CF8911" s="419"/>
      <c r="CG8911" s="419"/>
      <c r="CH8911" s="419"/>
    </row>
    <row r="8912" spans="3:86" ht="21" thickBot="1">
      <c r="C8912" s="425"/>
      <c r="P8912" s="431"/>
      <c r="R8912" s="419"/>
      <c r="S8912" s="446"/>
      <c r="T8912" s="419"/>
      <c r="V8912" s="196"/>
      <c r="W8912" s="419"/>
      <c r="X8912" s="419"/>
      <c r="Z8912" s="419"/>
      <c r="AA8912" s="419"/>
      <c r="AB8912" s="419"/>
      <c r="AD8912" s="419"/>
      <c r="AE8912" s="419"/>
      <c r="AF8912" s="419"/>
      <c r="AH8912" s="419"/>
      <c r="AI8912" s="419"/>
      <c r="AJ8912" s="419"/>
      <c r="AL8912" s="419"/>
      <c r="AM8912" s="419"/>
      <c r="AN8912" s="403"/>
      <c r="AO8912" s="419"/>
      <c r="AP8912" s="419"/>
      <c r="AQ8912" s="419"/>
      <c r="AR8912" s="419"/>
      <c r="AS8912" s="419"/>
      <c r="AT8912" s="419"/>
      <c r="AU8912" s="419"/>
      <c r="AV8912" s="419"/>
      <c r="AX8912" s="419"/>
      <c r="AY8912" s="419"/>
      <c r="AZ8912" s="419"/>
      <c r="BB8912" s="419"/>
      <c r="BC8912" s="419"/>
      <c r="BD8912" s="419"/>
      <c r="BF8912" s="419"/>
      <c r="BG8912" s="419"/>
      <c r="BH8912" s="419"/>
      <c r="BJ8912" s="419"/>
      <c r="BK8912" s="419"/>
      <c r="BL8912" s="419"/>
      <c r="BN8912" s="419"/>
      <c r="BO8912" s="419"/>
      <c r="BP8912" s="419"/>
      <c r="BR8912" s="419"/>
      <c r="BS8912" s="419"/>
      <c r="BT8912" s="419"/>
      <c r="BV8912" s="419"/>
      <c r="BW8912" s="419"/>
      <c r="BX8912" s="397"/>
      <c r="BZ8912" s="449"/>
      <c r="CB8912" s="419"/>
      <c r="CC8912" s="419"/>
      <c r="CD8912" s="419"/>
      <c r="CF8912" s="419"/>
      <c r="CG8912" s="419"/>
      <c r="CH8912" s="419"/>
    </row>
    <row r="8913" spans="3:86" ht="21" thickBot="1">
      <c r="C8913" s="425"/>
      <c r="P8913" s="431"/>
      <c r="R8913" s="419"/>
      <c r="S8913" s="446"/>
      <c r="T8913" s="419"/>
      <c r="V8913" s="196"/>
      <c r="W8913" s="419"/>
      <c r="X8913" s="419"/>
      <c r="Z8913" s="419"/>
      <c r="AA8913" s="419"/>
      <c r="AB8913" s="419"/>
      <c r="AD8913" s="419"/>
      <c r="AE8913" s="419"/>
      <c r="AF8913" s="419"/>
      <c r="AH8913" s="419"/>
      <c r="AI8913" s="419"/>
      <c r="AJ8913" s="419"/>
      <c r="AL8913" s="419"/>
      <c r="AM8913" s="419"/>
      <c r="AN8913" s="403"/>
      <c r="AO8913" s="419"/>
      <c r="AP8913" s="419"/>
      <c r="AQ8913" s="419"/>
      <c r="AR8913" s="419"/>
      <c r="AS8913" s="419"/>
      <c r="AT8913" s="419"/>
      <c r="AU8913" s="419"/>
      <c r="AV8913" s="419"/>
      <c r="AX8913" s="419"/>
      <c r="AY8913" s="419"/>
      <c r="AZ8913" s="419"/>
      <c r="BB8913" s="419"/>
      <c r="BC8913" s="419"/>
      <c r="BD8913" s="419"/>
      <c r="BF8913" s="419"/>
      <c r="BG8913" s="419"/>
      <c r="BH8913" s="419"/>
      <c r="BJ8913" s="419"/>
      <c r="BK8913" s="419"/>
      <c r="BL8913" s="419"/>
      <c r="BN8913" s="419"/>
      <c r="BO8913" s="419"/>
      <c r="BP8913" s="419"/>
      <c r="BR8913" s="419"/>
      <c r="BS8913" s="419"/>
      <c r="BT8913" s="419"/>
      <c r="BV8913" s="419"/>
      <c r="BW8913" s="419"/>
      <c r="BX8913" s="397"/>
      <c r="BZ8913" s="449"/>
      <c r="CB8913" s="419"/>
      <c r="CC8913" s="419"/>
      <c r="CD8913" s="419"/>
      <c r="CF8913" s="419"/>
      <c r="CG8913" s="419"/>
      <c r="CH8913" s="419"/>
    </row>
    <row r="8914" spans="3:86" ht="21" thickBot="1">
      <c r="C8914" s="425"/>
      <c r="P8914" s="431"/>
      <c r="R8914" s="419"/>
      <c r="S8914" s="446"/>
      <c r="T8914" s="419"/>
      <c r="V8914" s="196"/>
      <c r="W8914" s="419"/>
      <c r="X8914" s="419"/>
      <c r="Z8914" s="419"/>
      <c r="AA8914" s="419"/>
      <c r="AB8914" s="419"/>
      <c r="AD8914" s="419"/>
      <c r="AE8914" s="419"/>
      <c r="AF8914" s="419"/>
      <c r="AH8914" s="419"/>
      <c r="AI8914" s="419"/>
      <c r="AJ8914" s="419"/>
      <c r="AL8914" s="419"/>
      <c r="AM8914" s="419"/>
      <c r="AN8914" s="403"/>
      <c r="AO8914" s="419"/>
      <c r="AP8914" s="419"/>
      <c r="AQ8914" s="419"/>
      <c r="AR8914" s="419"/>
      <c r="AS8914" s="419"/>
      <c r="AT8914" s="419"/>
      <c r="AU8914" s="419"/>
      <c r="AV8914" s="419"/>
      <c r="AX8914" s="419"/>
      <c r="AY8914" s="419"/>
      <c r="AZ8914" s="419"/>
      <c r="BB8914" s="419"/>
      <c r="BC8914" s="419"/>
      <c r="BD8914" s="419"/>
      <c r="BF8914" s="419"/>
      <c r="BG8914" s="419"/>
      <c r="BH8914" s="419"/>
      <c r="BJ8914" s="419"/>
      <c r="BK8914" s="419"/>
      <c r="BL8914" s="419"/>
      <c r="BN8914" s="419"/>
      <c r="BO8914" s="419"/>
      <c r="BP8914" s="419"/>
      <c r="BR8914" s="419"/>
      <c r="BS8914" s="419"/>
      <c r="BT8914" s="419"/>
      <c r="BV8914" s="419"/>
      <c r="BW8914" s="419"/>
      <c r="BX8914" s="397"/>
      <c r="BZ8914" s="449"/>
      <c r="CB8914" s="419"/>
      <c r="CC8914" s="419"/>
      <c r="CD8914" s="419"/>
      <c r="CF8914" s="419"/>
      <c r="CG8914" s="419"/>
      <c r="CH8914" s="419"/>
    </row>
    <row r="8915" spans="3:86" ht="21" thickBot="1">
      <c r="C8915" s="425"/>
      <c r="P8915" s="431"/>
      <c r="R8915" s="419"/>
      <c r="S8915" s="446"/>
      <c r="T8915" s="419"/>
      <c r="V8915" s="196"/>
      <c r="W8915" s="419"/>
      <c r="X8915" s="419"/>
      <c r="Z8915" s="419"/>
      <c r="AA8915" s="419"/>
      <c r="AB8915" s="419"/>
      <c r="AD8915" s="419"/>
      <c r="AE8915" s="419"/>
      <c r="AF8915" s="419"/>
      <c r="AH8915" s="419"/>
      <c r="AI8915" s="419"/>
      <c r="AJ8915" s="419"/>
      <c r="AL8915" s="419"/>
      <c r="AM8915" s="419"/>
      <c r="AN8915" s="403"/>
      <c r="AO8915" s="419"/>
      <c r="AP8915" s="419"/>
      <c r="AQ8915" s="419"/>
      <c r="AR8915" s="419"/>
      <c r="AS8915" s="419"/>
      <c r="AT8915" s="419"/>
      <c r="AU8915" s="419"/>
      <c r="AV8915" s="419"/>
      <c r="AX8915" s="419"/>
      <c r="AY8915" s="419"/>
      <c r="AZ8915" s="419"/>
      <c r="BB8915" s="419"/>
      <c r="BC8915" s="419"/>
      <c r="BD8915" s="419"/>
      <c r="BF8915" s="419"/>
      <c r="BG8915" s="419"/>
      <c r="BH8915" s="419"/>
      <c r="BJ8915" s="419"/>
      <c r="BK8915" s="419"/>
      <c r="BL8915" s="419"/>
      <c r="BN8915" s="419"/>
      <c r="BO8915" s="419"/>
      <c r="BP8915" s="419"/>
      <c r="BR8915" s="419"/>
      <c r="BS8915" s="419"/>
      <c r="BT8915" s="419"/>
      <c r="BV8915" s="419"/>
      <c r="BW8915" s="419"/>
      <c r="BX8915" s="397"/>
      <c r="BZ8915" s="449"/>
      <c r="CB8915" s="419"/>
      <c r="CC8915" s="419"/>
      <c r="CD8915" s="419"/>
      <c r="CF8915" s="419"/>
      <c r="CG8915" s="419"/>
      <c r="CH8915" s="419"/>
    </row>
    <row r="8916" spans="3:86" ht="21" thickBot="1">
      <c r="C8916" s="425"/>
      <c r="P8916" s="431"/>
      <c r="R8916" s="419"/>
      <c r="S8916" s="446"/>
      <c r="T8916" s="419"/>
      <c r="V8916" s="196"/>
      <c r="W8916" s="419"/>
      <c r="X8916" s="419"/>
      <c r="Z8916" s="419"/>
      <c r="AA8916" s="419"/>
      <c r="AB8916" s="419"/>
      <c r="AD8916" s="419"/>
      <c r="AE8916" s="419"/>
      <c r="AF8916" s="419"/>
      <c r="AH8916" s="419"/>
      <c r="AI8916" s="419"/>
      <c r="AJ8916" s="419"/>
      <c r="AL8916" s="419"/>
      <c r="AM8916" s="419"/>
      <c r="AN8916" s="403"/>
      <c r="AO8916" s="419"/>
      <c r="AP8916" s="419"/>
      <c r="AQ8916" s="419"/>
      <c r="AR8916" s="419"/>
      <c r="AS8916" s="419"/>
      <c r="AT8916" s="419"/>
      <c r="AU8916" s="419"/>
      <c r="AV8916" s="419"/>
      <c r="AX8916" s="419"/>
      <c r="AY8916" s="419"/>
      <c r="AZ8916" s="419"/>
      <c r="BB8916" s="419"/>
      <c r="BC8916" s="419"/>
      <c r="BD8916" s="419"/>
      <c r="BF8916" s="419"/>
      <c r="BG8916" s="419"/>
      <c r="BH8916" s="419"/>
      <c r="BJ8916" s="419"/>
      <c r="BK8916" s="419"/>
      <c r="BL8916" s="419"/>
      <c r="BN8916" s="419"/>
      <c r="BO8916" s="419"/>
      <c r="BP8916" s="419"/>
      <c r="BR8916" s="419"/>
      <c r="BS8916" s="419"/>
      <c r="BT8916" s="419"/>
      <c r="BV8916" s="419"/>
      <c r="BW8916" s="419"/>
      <c r="BX8916" s="397"/>
      <c r="BZ8916" s="449"/>
      <c r="CB8916" s="419"/>
      <c r="CC8916" s="419"/>
      <c r="CD8916" s="419"/>
      <c r="CF8916" s="419"/>
      <c r="CG8916" s="419"/>
      <c r="CH8916" s="419"/>
    </row>
    <row r="8917" spans="3:86" ht="21" thickBot="1">
      <c r="C8917" s="425"/>
      <c r="P8917" s="431"/>
      <c r="R8917" s="419"/>
      <c r="S8917" s="446"/>
      <c r="T8917" s="419"/>
      <c r="V8917" s="196"/>
      <c r="W8917" s="419"/>
      <c r="X8917" s="419"/>
      <c r="Z8917" s="419"/>
      <c r="AA8917" s="419"/>
      <c r="AB8917" s="419"/>
      <c r="AD8917" s="419"/>
      <c r="AE8917" s="419"/>
      <c r="AF8917" s="419"/>
      <c r="AH8917" s="419"/>
      <c r="AI8917" s="419"/>
      <c r="AJ8917" s="419"/>
      <c r="AL8917" s="419"/>
      <c r="AM8917" s="419"/>
      <c r="AN8917" s="403"/>
      <c r="AO8917" s="419"/>
      <c r="AP8917" s="419"/>
      <c r="AQ8917" s="419"/>
      <c r="AR8917" s="419"/>
      <c r="AS8917" s="419"/>
      <c r="AT8917" s="419"/>
      <c r="AU8917" s="419"/>
      <c r="AV8917" s="419"/>
      <c r="AX8917" s="419"/>
      <c r="AY8917" s="419"/>
      <c r="AZ8917" s="419"/>
      <c r="BB8917" s="419"/>
      <c r="BC8917" s="419"/>
      <c r="BD8917" s="419"/>
      <c r="BF8917" s="419"/>
      <c r="BG8917" s="419"/>
      <c r="BH8917" s="419"/>
      <c r="BJ8917" s="419"/>
      <c r="BK8917" s="419"/>
      <c r="BL8917" s="419"/>
      <c r="BN8917" s="419"/>
      <c r="BO8917" s="419"/>
      <c r="BP8917" s="419"/>
      <c r="BR8917" s="419"/>
      <c r="BS8917" s="419"/>
      <c r="BT8917" s="419"/>
      <c r="BV8917" s="419"/>
      <c r="BW8917" s="419"/>
      <c r="BX8917" s="397"/>
      <c r="BZ8917" s="449"/>
      <c r="CB8917" s="419"/>
      <c r="CC8917" s="419"/>
      <c r="CD8917" s="419"/>
      <c r="CF8917" s="419"/>
      <c r="CG8917" s="419"/>
      <c r="CH8917" s="419"/>
    </row>
    <row r="8918" spans="3:86" ht="21" thickBot="1">
      <c r="C8918" s="425"/>
      <c r="P8918" s="431"/>
      <c r="R8918" s="419"/>
      <c r="S8918" s="446"/>
      <c r="T8918" s="419"/>
      <c r="V8918" s="196"/>
      <c r="W8918" s="419"/>
      <c r="X8918" s="419"/>
      <c r="Z8918" s="419"/>
      <c r="AA8918" s="419"/>
      <c r="AB8918" s="419"/>
      <c r="AD8918" s="419"/>
      <c r="AE8918" s="419"/>
      <c r="AF8918" s="419"/>
      <c r="AH8918" s="419"/>
      <c r="AI8918" s="419"/>
      <c r="AJ8918" s="419"/>
      <c r="AL8918" s="419"/>
      <c r="AM8918" s="419"/>
      <c r="AN8918" s="403"/>
      <c r="AO8918" s="419"/>
      <c r="AP8918" s="419"/>
      <c r="AQ8918" s="419"/>
      <c r="AR8918" s="419"/>
      <c r="AS8918" s="419"/>
      <c r="AT8918" s="419"/>
      <c r="AU8918" s="419"/>
      <c r="AV8918" s="419"/>
      <c r="AX8918" s="419"/>
      <c r="AY8918" s="419"/>
      <c r="AZ8918" s="419"/>
      <c r="BB8918" s="419"/>
      <c r="BC8918" s="419"/>
      <c r="BD8918" s="419"/>
      <c r="BF8918" s="419"/>
      <c r="BG8918" s="419"/>
      <c r="BH8918" s="419"/>
      <c r="BJ8918" s="419"/>
      <c r="BK8918" s="419"/>
      <c r="BL8918" s="419"/>
      <c r="BN8918" s="419"/>
      <c r="BO8918" s="419"/>
      <c r="BP8918" s="419"/>
      <c r="BR8918" s="419"/>
      <c r="BS8918" s="419"/>
      <c r="BT8918" s="419"/>
      <c r="BV8918" s="419"/>
      <c r="BW8918" s="419"/>
      <c r="BX8918" s="397"/>
      <c r="BZ8918" s="449"/>
      <c r="CB8918" s="419"/>
      <c r="CC8918" s="419"/>
      <c r="CD8918" s="419"/>
      <c r="CF8918" s="419"/>
      <c r="CG8918" s="419"/>
      <c r="CH8918" s="419"/>
    </row>
    <row r="8919" spans="3:86" ht="21" thickBot="1">
      <c r="C8919" s="425"/>
      <c r="P8919" s="431"/>
      <c r="R8919" s="419"/>
      <c r="S8919" s="446"/>
      <c r="T8919" s="419"/>
      <c r="V8919" s="196"/>
      <c r="W8919" s="419"/>
      <c r="X8919" s="419"/>
      <c r="Z8919" s="419"/>
      <c r="AA8919" s="419"/>
      <c r="AB8919" s="419"/>
      <c r="AD8919" s="419"/>
      <c r="AE8919" s="419"/>
      <c r="AF8919" s="419"/>
      <c r="AH8919" s="419"/>
      <c r="AI8919" s="419"/>
      <c r="AJ8919" s="419"/>
      <c r="AL8919" s="419"/>
      <c r="AM8919" s="419"/>
      <c r="AN8919" s="403"/>
      <c r="AO8919" s="419"/>
      <c r="AP8919" s="419"/>
      <c r="AQ8919" s="419"/>
      <c r="AR8919" s="419"/>
      <c r="AS8919" s="419"/>
      <c r="AT8919" s="419"/>
      <c r="AU8919" s="419"/>
      <c r="AV8919" s="419"/>
      <c r="AX8919" s="419"/>
      <c r="AY8919" s="419"/>
      <c r="AZ8919" s="419"/>
      <c r="BB8919" s="419"/>
      <c r="BC8919" s="419"/>
      <c r="BD8919" s="419"/>
      <c r="BF8919" s="419"/>
      <c r="BG8919" s="419"/>
      <c r="BH8919" s="419"/>
      <c r="BJ8919" s="419"/>
      <c r="BK8919" s="419"/>
      <c r="BL8919" s="419"/>
      <c r="BN8919" s="419"/>
      <c r="BO8919" s="419"/>
      <c r="BP8919" s="419"/>
      <c r="BR8919" s="419"/>
      <c r="BS8919" s="419"/>
      <c r="BT8919" s="419"/>
      <c r="BV8919" s="419"/>
      <c r="BW8919" s="419"/>
      <c r="BX8919" s="397"/>
      <c r="BZ8919" s="449"/>
      <c r="CB8919" s="419"/>
      <c r="CC8919" s="419"/>
      <c r="CD8919" s="419"/>
      <c r="CF8919" s="419"/>
      <c r="CG8919" s="419"/>
      <c r="CH8919" s="419"/>
    </row>
    <row r="8920" spans="3:86" ht="21" thickBot="1">
      <c r="C8920" s="425"/>
      <c r="P8920" s="431"/>
      <c r="R8920" s="419"/>
      <c r="S8920" s="446"/>
      <c r="T8920" s="419"/>
      <c r="V8920" s="196"/>
      <c r="W8920" s="419"/>
      <c r="X8920" s="419"/>
      <c r="Z8920" s="419"/>
      <c r="AA8920" s="419"/>
      <c r="AB8920" s="419"/>
      <c r="AD8920" s="419"/>
      <c r="AE8920" s="419"/>
      <c r="AF8920" s="419"/>
      <c r="AH8920" s="419"/>
      <c r="AI8920" s="419"/>
      <c r="AJ8920" s="419"/>
      <c r="AL8920" s="419"/>
      <c r="AM8920" s="419"/>
      <c r="AN8920" s="403"/>
      <c r="AO8920" s="419"/>
      <c r="AP8920" s="419"/>
      <c r="AQ8920" s="419"/>
      <c r="AR8920" s="419"/>
      <c r="AS8920" s="419"/>
      <c r="AT8920" s="419"/>
      <c r="AU8920" s="419"/>
      <c r="AV8920" s="419"/>
      <c r="AX8920" s="419"/>
      <c r="AY8920" s="419"/>
      <c r="AZ8920" s="419"/>
      <c r="BB8920" s="419"/>
      <c r="BC8920" s="419"/>
      <c r="BD8920" s="419"/>
      <c r="BF8920" s="419"/>
      <c r="BG8920" s="419"/>
      <c r="BH8920" s="419"/>
      <c r="BJ8920" s="419"/>
      <c r="BK8920" s="419"/>
      <c r="BL8920" s="419"/>
      <c r="BN8920" s="419"/>
      <c r="BO8920" s="419"/>
      <c r="BP8920" s="419"/>
      <c r="BR8920" s="419"/>
      <c r="BS8920" s="419"/>
      <c r="BT8920" s="419"/>
      <c r="BV8920" s="419"/>
      <c r="BW8920" s="419"/>
      <c r="BX8920" s="397"/>
      <c r="BZ8920" s="449"/>
      <c r="CB8920" s="419"/>
      <c r="CC8920" s="419"/>
      <c r="CD8920" s="419"/>
      <c r="CF8920" s="419"/>
      <c r="CG8920" s="419"/>
      <c r="CH8920" s="419"/>
    </row>
    <row r="8921" spans="3:86" ht="21" thickBot="1">
      <c r="C8921" s="425"/>
      <c r="P8921" s="431"/>
      <c r="R8921" s="419"/>
      <c r="S8921" s="446"/>
      <c r="T8921" s="419"/>
      <c r="V8921" s="196"/>
      <c r="W8921" s="419"/>
      <c r="X8921" s="419"/>
      <c r="Z8921" s="419"/>
      <c r="AA8921" s="419"/>
      <c r="AB8921" s="419"/>
      <c r="AD8921" s="419"/>
      <c r="AE8921" s="419"/>
      <c r="AF8921" s="419"/>
      <c r="AH8921" s="419"/>
      <c r="AI8921" s="419"/>
      <c r="AJ8921" s="419"/>
      <c r="AL8921" s="419"/>
      <c r="AM8921" s="419"/>
      <c r="AN8921" s="403"/>
      <c r="AO8921" s="419"/>
      <c r="AP8921" s="419"/>
      <c r="AQ8921" s="419"/>
      <c r="AR8921" s="419"/>
      <c r="AS8921" s="419"/>
      <c r="AT8921" s="419"/>
      <c r="AU8921" s="419"/>
      <c r="AV8921" s="419"/>
      <c r="AX8921" s="419"/>
      <c r="AY8921" s="419"/>
      <c r="AZ8921" s="419"/>
      <c r="BB8921" s="419"/>
      <c r="BC8921" s="419"/>
      <c r="BD8921" s="419"/>
      <c r="BF8921" s="419"/>
      <c r="BG8921" s="419"/>
      <c r="BH8921" s="419"/>
      <c r="BJ8921" s="419"/>
      <c r="BK8921" s="419"/>
      <c r="BL8921" s="419"/>
      <c r="BN8921" s="419"/>
      <c r="BO8921" s="419"/>
      <c r="BP8921" s="419"/>
      <c r="BR8921" s="419"/>
      <c r="BS8921" s="419"/>
      <c r="BT8921" s="419"/>
      <c r="BV8921" s="419"/>
      <c r="BW8921" s="419"/>
      <c r="BX8921" s="397"/>
      <c r="BZ8921" s="449"/>
      <c r="CB8921" s="419"/>
      <c r="CC8921" s="419"/>
      <c r="CD8921" s="419"/>
      <c r="CF8921" s="419"/>
      <c r="CG8921" s="419"/>
      <c r="CH8921" s="419"/>
    </row>
    <row r="8922" spans="3:86" ht="21" thickBot="1">
      <c r="C8922" s="425"/>
      <c r="P8922" s="431"/>
      <c r="R8922" s="419"/>
      <c r="S8922" s="446"/>
      <c r="T8922" s="419"/>
      <c r="V8922" s="196"/>
      <c r="W8922" s="419"/>
      <c r="X8922" s="419"/>
      <c r="Z8922" s="419"/>
      <c r="AA8922" s="419"/>
      <c r="AB8922" s="419"/>
      <c r="AD8922" s="419"/>
      <c r="AE8922" s="419"/>
      <c r="AF8922" s="419"/>
      <c r="AH8922" s="419"/>
      <c r="AI8922" s="419"/>
      <c r="AJ8922" s="419"/>
      <c r="AL8922" s="419"/>
      <c r="AM8922" s="419"/>
      <c r="AN8922" s="403"/>
      <c r="AO8922" s="419"/>
      <c r="AP8922" s="419"/>
      <c r="AQ8922" s="419"/>
      <c r="AR8922" s="419"/>
      <c r="AS8922" s="419"/>
      <c r="AT8922" s="419"/>
      <c r="AU8922" s="419"/>
      <c r="AV8922" s="419"/>
      <c r="AX8922" s="419"/>
      <c r="AY8922" s="419"/>
      <c r="AZ8922" s="419"/>
      <c r="BB8922" s="419"/>
      <c r="BC8922" s="419"/>
      <c r="BD8922" s="419"/>
      <c r="BF8922" s="419"/>
      <c r="BG8922" s="419"/>
      <c r="BH8922" s="419"/>
      <c r="BJ8922" s="419"/>
      <c r="BK8922" s="419"/>
      <c r="BL8922" s="419"/>
      <c r="BN8922" s="419"/>
      <c r="BO8922" s="419"/>
      <c r="BP8922" s="419"/>
      <c r="BR8922" s="419"/>
      <c r="BS8922" s="419"/>
      <c r="BT8922" s="419"/>
      <c r="BV8922" s="419"/>
      <c r="BW8922" s="419"/>
      <c r="BX8922" s="397"/>
      <c r="BZ8922" s="449"/>
      <c r="CB8922" s="419"/>
      <c r="CC8922" s="419"/>
      <c r="CD8922" s="419"/>
      <c r="CF8922" s="419"/>
      <c r="CG8922" s="419"/>
      <c r="CH8922" s="419"/>
    </row>
    <row r="8923" spans="3:86" ht="21" thickBot="1">
      <c r="C8923" s="425"/>
      <c r="P8923" s="431"/>
      <c r="R8923" s="419"/>
      <c r="S8923" s="446"/>
      <c r="T8923" s="419"/>
      <c r="V8923" s="196"/>
      <c r="W8923" s="419"/>
      <c r="X8923" s="419"/>
      <c r="Z8923" s="419"/>
      <c r="AA8923" s="419"/>
      <c r="AB8923" s="419"/>
      <c r="AD8923" s="419"/>
      <c r="AE8923" s="419"/>
      <c r="AF8923" s="419"/>
      <c r="AH8923" s="419"/>
      <c r="AI8923" s="419"/>
      <c r="AJ8923" s="419"/>
      <c r="AL8923" s="419"/>
      <c r="AM8923" s="419"/>
      <c r="AN8923" s="403"/>
      <c r="AO8923" s="419"/>
      <c r="AP8923" s="419"/>
      <c r="AQ8923" s="419"/>
      <c r="AR8923" s="419"/>
      <c r="AS8923" s="419"/>
      <c r="AT8923" s="419"/>
      <c r="AU8923" s="419"/>
      <c r="AV8923" s="419"/>
      <c r="AX8923" s="419"/>
      <c r="AY8923" s="419"/>
      <c r="AZ8923" s="419"/>
      <c r="BB8923" s="419"/>
      <c r="BC8923" s="419"/>
      <c r="BD8923" s="419"/>
      <c r="BF8923" s="419"/>
      <c r="BG8923" s="419"/>
      <c r="BH8923" s="419"/>
      <c r="BJ8923" s="419"/>
      <c r="BK8923" s="419"/>
      <c r="BL8923" s="419"/>
      <c r="BN8923" s="419"/>
      <c r="BO8923" s="419"/>
      <c r="BP8923" s="419"/>
      <c r="BR8923" s="419"/>
      <c r="BS8923" s="419"/>
      <c r="BT8923" s="419"/>
      <c r="BV8923" s="419"/>
      <c r="BW8923" s="419"/>
      <c r="BX8923" s="397"/>
      <c r="BZ8923" s="449"/>
      <c r="CB8923" s="419"/>
      <c r="CC8923" s="419"/>
      <c r="CD8923" s="419"/>
      <c r="CF8923" s="419"/>
      <c r="CG8923" s="419"/>
      <c r="CH8923" s="419"/>
    </row>
    <row r="8924" spans="3:86" ht="21" thickBot="1">
      <c r="C8924" s="425"/>
      <c r="P8924" s="431"/>
      <c r="R8924" s="419"/>
      <c r="S8924" s="446"/>
      <c r="T8924" s="419"/>
      <c r="V8924" s="196"/>
      <c r="W8924" s="419"/>
      <c r="X8924" s="419"/>
      <c r="Z8924" s="419"/>
      <c r="AA8924" s="419"/>
      <c r="AB8924" s="419"/>
      <c r="AD8924" s="419"/>
      <c r="AE8924" s="419"/>
      <c r="AF8924" s="419"/>
      <c r="AH8924" s="419"/>
      <c r="AI8924" s="419"/>
      <c r="AJ8924" s="419"/>
      <c r="AL8924" s="419"/>
      <c r="AM8924" s="419"/>
      <c r="AN8924" s="403"/>
      <c r="AO8924" s="419"/>
      <c r="AP8924" s="419"/>
      <c r="AQ8924" s="419"/>
      <c r="AR8924" s="419"/>
      <c r="AS8924" s="419"/>
      <c r="AT8924" s="419"/>
      <c r="AU8924" s="419"/>
      <c r="AV8924" s="419"/>
      <c r="AX8924" s="419"/>
      <c r="AY8924" s="419"/>
      <c r="AZ8924" s="419"/>
      <c r="BB8924" s="419"/>
      <c r="BC8924" s="419"/>
      <c r="BD8924" s="419"/>
      <c r="BF8924" s="419"/>
      <c r="BG8924" s="419"/>
      <c r="BH8924" s="419"/>
      <c r="BJ8924" s="419"/>
      <c r="BK8924" s="419"/>
      <c r="BL8924" s="419"/>
      <c r="BN8924" s="419"/>
      <c r="BO8924" s="419"/>
      <c r="BP8924" s="419"/>
      <c r="BR8924" s="419"/>
      <c r="BS8924" s="419"/>
      <c r="BT8924" s="419"/>
      <c r="BV8924" s="419"/>
      <c r="BW8924" s="419"/>
      <c r="BX8924" s="397"/>
      <c r="BZ8924" s="449"/>
      <c r="CB8924" s="419"/>
      <c r="CC8924" s="419"/>
      <c r="CD8924" s="419"/>
      <c r="CF8924" s="419"/>
      <c r="CG8924" s="419"/>
      <c r="CH8924" s="419"/>
    </row>
    <row r="8925" spans="3:86" ht="21" thickBot="1">
      <c r="C8925" s="425"/>
      <c r="P8925" s="431"/>
      <c r="R8925" s="419"/>
      <c r="S8925" s="446"/>
      <c r="T8925" s="419"/>
      <c r="V8925" s="196"/>
      <c r="W8925" s="419"/>
      <c r="X8925" s="419"/>
      <c r="Z8925" s="419"/>
      <c r="AA8925" s="419"/>
      <c r="AB8925" s="419"/>
      <c r="AD8925" s="419"/>
      <c r="AE8925" s="419"/>
      <c r="AF8925" s="419"/>
      <c r="AH8925" s="419"/>
      <c r="AI8925" s="419"/>
      <c r="AJ8925" s="419"/>
      <c r="AL8925" s="419"/>
      <c r="AM8925" s="419"/>
      <c r="AN8925" s="403"/>
      <c r="AO8925" s="419"/>
      <c r="AP8925" s="419"/>
      <c r="AQ8925" s="419"/>
      <c r="AR8925" s="419"/>
      <c r="AS8925" s="419"/>
      <c r="AT8925" s="419"/>
      <c r="AU8925" s="419"/>
      <c r="AV8925" s="419"/>
      <c r="AX8925" s="419"/>
      <c r="AY8925" s="419"/>
      <c r="AZ8925" s="419"/>
      <c r="BB8925" s="419"/>
      <c r="BC8925" s="419"/>
      <c r="BD8925" s="419"/>
      <c r="BF8925" s="419"/>
      <c r="BG8925" s="419"/>
      <c r="BH8925" s="419"/>
      <c r="BJ8925" s="419"/>
      <c r="BK8925" s="419"/>
      <c r="BL8925" s="419"/>
      <c r="BN8925" s="419"/>
      <c r="BO8925" s="419"/>
      <c r="BP8925" s="419"/>
      <c r="BR8925" s="419"/>
      <c r="BS8925" s="419"/>
      <c r="BT8925" s="419"/>
      <c r="BV8925" s="419"/>
      <c r="BW8925" s="419"/>
      <c r="BX8925" s="397"/>
      <c r="BZ8925" s="449"/>
      <c r="CB8925" s="419"/>
      <c r="CC8925" s="419"/>
      <c r="CD8925" s="419"/>
      <c r="CF8925" s="419"/>
      <c r="CG8925" s="419"/>
      <c r="CH8925" s="419"/>
    </row>
    <row r="8926" spans="3:86" ht="21" thickBot="1">
      <c r="C8926" s="425"/>
      <c r="P8926" s="431"/>
      <c r="R8926" s="419"/>
      <c r="S8926" s="446"/>
      <c r="T8926" s="419"/>
      <c r="V8926" s="196"/>
      <c r="W8926" s="419"/>
      <c r="X8926" s="419"/>
      <c r="Z8926" s="419"/>
      <c r="AA8926" s="419"/>
      <c r="AB8926" s="419"/>
      <c r="AD8926" s="419"/>
      <c r="AE8926" s="419"/>
      <c r="AF8926" s="419"/>
      <c r="AH8926" s="419"/>
      <c r="AI8926" s="419"/>
      <c r="AJ8926" s="419"/>
      <c r="AL8926" s="419"/>
      <c r="AM8926" s="419"/>
      <c r="AN8926" s="403"/>
      <c r="AO8926" s="419"/>
      <c r="AP8926" s="419"/>
      <c r="AQ8926" s="419"/>
      <c r="AR8926" s="419"/>
      <c r="AS8926" s="419"/>
      <c r="AT8926" s="419"/>
      <c r="AU8926" s="419"/>
      <c r="AV8926" s="419"/>
      <c r="AX8926" s="419"/>
      <c r="AY8926" s="419"/>
      <c r="AZ8926" s="419"/>
      <c r="BB8926" s="419"/>
      <c r="BC8926" s="419"/>
      <c r="BD8926" s="419"/>
      <c r="BF8926" s="419"/>
      <c r="BG8926" s="419"/>
      <c r="BH8926" s="419"/>
      <c r="BJ8926" s="419"/>
      <c r="BK8926" s="419"/>
      <c r="BL8926" s="419"/>
      <c r="BN8926" s="419"/>
      <c r="BO8926" s="419"/>
      <c r="BP8926" s="419"/>
      <c r="BR8926" s="419"/>
      <c r="BS8926" s="419"/>
      <c r="BT8926" s="419"/>
      <c r="BV8926" s="419"/>
      <c r="BW8926" s="419"/>
      <c r="BX8926" s="397"/>
      <c r="BZ8926" s="449"/>
      <c r="CB8926" s="419"/>
      <c r="CC8926" s="419"/>
      <c r="CD8926" s="419"/>
      <c r="CF8926" s="419"/>
      <c r="CG8926" s="419"/>
      <c r="CH8926" s="419"/>
    </row>
    <row r="8927" spans="3:86" ht="21" thickBot="1">
      <c r="C8927" s="425"/>
      <c r="P8927" s="431"/>
      <c r="R8927" s="419"/>
      <c r="S8927" s="446"/>
      <c r="T8927" s="419"/>
      <c r="V8927" s="196"/>
      <c r="W8927" s="419"/>
      <c r="X8927" s="419"/>
      <c r="Z8927" s="419"/>
      <c r="AA8927" s="419"/>
      <c r="AB8927" s="419"/>
      <c r="AD8927" s="419"/>
      <c r="AE8927" s="419"/>
      <c r="AF8927" s="419"/>
      <c r="AH8927" s="419"/>
      <c r="AI8927" s="419"/>
      <c r="AJ8927" s="419"/>
      <c r="AL8927" s="419"/>
      <c r="AM8927" s="419"/>
      <c r="AN8927" s="403"/>
      <c r="AO8927" s="419"/>
      <c r="AP8927" s="419"/>
      <c r="AQ8927" s="419"/>
      <c r="AR8927" s="419"/>
      <c r="AS8927" s="419"/>
      <c r="AT8927" s="419"/>
      <c r="AU8927" s="419"/>
      <c r="AV8927" s="419"/>
      <c r="AX8927" s="419"/>
      <c r="AY8927" s="419"/>
      <c r="AZ8927" s="419"/>
      <c r="BB8927" s="419"/>
      <c r="BC8927" s="419"/>
      <c r="BD8927" s="419"/>
      <c r="BF8927" s="419"/>
      <c r="BG8927" s="419"/>
      <c r="BH8927" s="419"/>
      <c r="BJ8927" s="419"/>
      <c r="BK8927" s="419"/>
      <c r="BL8927" s="419"/>
      <c r="BN8927" s="419"/>
      <c r="BO8927" s="419"/>
      <c r="BP8927" s="419"/>
      <c r="BR8927" s="419"/>
      <c r="BS8927" s="419"/>
      <c r="BT8927" s="419"/>
      <c r="BV8927" s="419"/>
      <c r="BW8927" s="419"/>
      <c r="BX8927" s="397"/>
      <c r="BZ8927" s="449"/>
      <c r="CB8927" s="419"/>
      <c r="CC8927" s="419"/>
      <c r="CD8927" s="419"/>
      <c r="CF8927" s="419"/>
      <c r="CG8927" s="419"/>
      <c r="CH8927" s="419"/>
    </row>
    <row r="8928" spans="3:86" ht="21" thickBot="1">
      <c r="C8928" s="425"/>
      <c r="P8928" s="431"/>
      <c r="R8928" s="419"/>
      <c r="S8928" s="446"/>
      <c r="T8928" s="419"/>
      <c r="V8928" s="196"/>
      <c r="W8928" s="419"/>
      <c r="X8928" s="419"/>
      <c r="Z8928" s="419"/>
      <c r="AA8928" s="419"/>
      <c r="AB8928" s="419"/>
      <c r="AD8928" s="419"/>
      <c r="AE8928" s="419"/>
      <c r="AF8928" s="419"/>
      <c r="AH8928" s="419"/>
      <c r="AI8928" s="419"/>
      <c r="AJ8928" s="419"/>
      <c r="AL8928" s="419"/>
      <c r="AM8928" s="419"/>
      <c r="AN8928" s="403"/>
      <c r="AO8928" s="419"/>
      <c r="AP8928" s="419"/>
      <c r="AQ8928" s="419"/>
      <c r="AR8928" s="419"/>
      <c r="AS8928" s="419"/>
      <c r="AT8928" s="419"/>
      <c r="AU8928" s="419"/>
      <c r="AV8928" s="419"/>
      <c r="AX8928" s="419"/>
      <c r="AY8928" s="419"/>
      <c r="AZ8928" s="419"/>
      <c r="BB8928" s="419"/>
      <c r="BC8928" s="419"/>
      <c r="BD8928" s="419"/>
      <c r="BF8928" s="419"/>
      <c r="BG8928" s="419"/>
      <c r="BH8928" s="419"/>
      <c r="BJ8928" s="419"/>
      <c r="BK8928" s="419"/>
      <c r="BL8928" s="419"/>
      <c r="BN8928" s="419"/>
      <c r="BO8928" s="419"/>
      <c r="BP8928" s="419"/>
      <c r="BR8928" s="419"/>
      <c r="BS8928" s="419"/>
      <c r="BT8928" s="419"/>
      <c r="BV8928" s="419"/>
      <c r="BW8928" s="419"/>
      <c r="BX8928" s="397"/>
      <c r="BZ8928" s="449"/>
      <c r="CB8928" s="419"/>
      <c r="CC8928" s="419"/>
      <c r="CD8928" s="419"/>
      <c r="CF8928" s="419"/>
      <c r="CG8928" s="419"/>
      <c r="CH8928" s="419"/>
    </row>
    <row r="8929" spans="3:86" ht="21" thickBot="1">
      <c r="C8929" s="425"/>
      <c r="P8929" s="431"/>
      <c r="R8929" s="419"/>
      <c r="S8929" s="446"/>
      <c r="T8929" s="419"/>
      <c r="V8929" s="196"/>
      <c r="W8929" s="419"/>
      <c r="X8929" s="419"/>
      <c r="Z8929" s="419"/>
      <c r="AA8929" s="419"/>
      <c r="AB8929" s="419"/>
      <c r="AD8929" s="419"/>
      <c r="AE8929" s="419"/>
      <c r="AF8929" s="419"/>
      <c r="AH8929" s="419"/>
      <c r="AI8929" s="419"/>
      <c r="AJ8929" s="419"/>
      <c r="AL8929" s="419"/>
      <c r="AM8929" s="419"/>
      <c r="AN8929" s="403"/>
      <c r="AO8929" s="419"/>
      <c r="AP8929" s="419"/>
      <c r="AQ8929" s="419"/>
      <c r="AR8929" s="419"/>
      <c r="AS8929" s="419"/>
      <c r="AT8929" s="419"/>
      <c r="AU8929" s="419"/>
      <c r="AV8929" s="419"/>
      <c r="AX8929" s="419"/>
      <c r="AY8929" s="419"/>
      <c r="AZ8929" s="419"/>
      <c r="BB8929" s="419"/>
      <c r="BC8929" s="419"/>
      <c r="BD8929" s="419"/>
      <c r="BF8929" s="419"/>
      <c r="BG8929" s="419"/>
      <c r="BH8929" s="419"/>
      <c r="BJ8929" s="419"/>
      <c r="BK8929" s="419"/>
      <c r="BL8929" s="419"/>
      <c r="BN8929" s="419"/>
      <c r="BO8929" s="419"/>
      <c r="BP8929" s="419"/>
      <c r="BR8929" s="419"/>
      <c r="BS8929" s="419"/>
      <c r="BT8929" s="419"/>
      <c r="BV8929" s="419"/>
      <c r="BW8929" s="419"/>
      <c r="BX8929" s="397"/>
      <c r="BZ8929" s="449"/>
      <c r="CB8929" s="419"/>
      <c r="CC8929" s="419"/>
      <c r="CD8929" s="419"/>
      <c r="CF8929" s="419"/>
      <c r="CG8929" s="419"/>
      <c r="CH8929" s="419"/>
    </row>
    <row r="8930" spans="3:86" ht="21" thickBot="1">
      <c r="C8930" s="425"/>
      <c r="P8930" s="431"/>
      <c r="R8930" s="419"/>
      <c r="S8930" s="446"/>
      <c r="T8930" s="419"/>
      <c r="V8930" s="196"/>
      <c r="W8930" s="419"/>
      <c r="X8930" s="419"/>
      <c r="Z8930" s="419"/>
      <c r="AA8930" s="419"/>
      <c r="AB8930" s="419"/>
      <c r="AD8930" s="419"/>
      <c r="AE8930" s="419"/>
      <c r="AF8930" s="419"/>
      <c r="AH8930" s="419"/>
      <c r="AI8930" s="419"/>
      <c r="AJ8930" s="419"/>
      <c r="AL8930" s="419"/>
      <c r="AM8930" s="419"/>
      <c r="AN8930" s="403"/>
      <c r="AO8930" s="419"/>
      <c r="AP8930" s="419"/>
      <c r="AQ8930" s="419"/>
      <c r="AR8930" s="419"/>
      <c r="AS8930" s="419"/>
      <c r="AT8930" s="419"/>
      <c r="AU8930" s="419"/>
      <c r="AV8930" s="419"/>
      <c r="AX8930" s="419"/>
      <c r="AY8930" s="419"/>
      <c r="AZ8930" s="419"/>
      <c r="BB8930" s="419"/>
      <c r="BC8930" s="419"/>
      <c r="BD8930" s="419"/>
      <c r="BF8930" s="419"/>
      <c r="BG8930" s="419"/>
      <c r="BH8930" s="419"/>
      <c r="BJ8930" s="419"/>
      <c r="BK8930" s="419"/>
      <c r="BL8930" s="419"/>
      <c r="BN8930" s="419"/>
      <c r="BO8930" s="419"/>
      <c r="BP8930" s="419"/>
      <c r="BR8930" s="419"/>
      <c r="BS8930" s="419"/>
      <c r="BT8930" s="419"/>
      <c r="BV8930" s="419"/>
      <c r="BW8930" s="419"/>
      <c r="BX8930" s="397"/>
      <c r="BZ8930" s="449"/>
      <c r="CB8930" s="419"/>
      <c r="CC8930" s="419"/>
      <c r="CD8930" s="419"/>
      <c r="CF8930" s="419"/>
      <c r="CG8930" s="419"/>
      <c r="CH8930" s="419"/>
    </row>
    <row r="8931" spans="3:86" ht="21" thickBot="1">
      <c r="C8931" s="425"/>
      <c r="P8931" s="431"/>
      <c r="R8931" s="419"/>
      <c r="S8931" s="446"/>
      <c r="T8931" s="419"/>
      <c r="V8931" s="196"/>
      <c r="W8931" s="419"/>
      <c r="X8931" s="419"/>
      <c r="Z8931" s="419"/>
      <c r="AA8931" s="419"/>
      <c r="AB8931" s="419"/>
      <c r="AD8931" s="419"/>
      <c r="AE8931" s="419"/>
      <c r="AF8931" s="419"/>
      <c r="AH8931" s="419"/>
      <c r="AI8931" s="419"/>
      <c r="AJ8931" s="419"/>
      <c r="AL8931" s="419"/>
      <c r="AM8931" s="419"/>
      <c r="AN8931" s="403"/>
      <c r="AO8931" s="419"/>
      <c r="AP8931" s="419"/>
      <c r="AQ8931" s="419"/>
      <c r="AR8931" s="419"/>
      <c r="AS8931" s="419"/>
      <c r="AT8931" s="419"/>
      <c r="AU8931" s="419"/>
      <c r="AV8931" s="419"/>
      <c r="AX8931" s="419"/>
      <c r="AY8931" s="419"/>
      <c r="AZ8931" s="419"/>
      <c r="BB8931" s="419"/>
      <c r="BC8931" s="419"/>
      <c r="BD8931" s="419"/>
      <c r="BF8931" s="419"/>
      <c r="BG8931" s="419"/>
      <c r="BH8931" s="419"/>
      <c r="BJ8931" s="419"/>
      <c r="BK8931" s="419"/>
      <c r="BL8931" s="419"/>
      <c r="BN8931" s="419"/>
      <c r="BO8931" s="419"/>
      <c r="BP8931" s="419"/>
      <c r="BR8931" s="419"/>
      <c r="BS8931" s="419"/>
      <c r="BT8931" s="419"/>
      <c r="BV8931" s="419"/>
      <c r="BW8931" s="419"/>
      <c r="BX8931" s="397"/>
      <c r="BZ8931" s="449"/>
      <c r="CB8931" s="419"/>
      <c r="CC8931" s="419"/>
      <c r="CD8931" s="419"/>
      <c r="CF8931" s="419"/>
      <c r="CG8931" s="419"/>
      <c r="CH8931" s="419"/>
    </row>
    <row r="8932" spans="3:86" ht="21" thickBot="1">
      <c r="C8932" s="425"/>
      <c r="P8932" s="431"/>
      <c r="R8932" s="419"/>
      <c r="S8932" s="446"/>
      <c r="T8932" s="419"/>
      <c r="V8932" s="196"/>
      <c r="W8932" s="419"/>
      <c r="X8932" s="419"/>
      <c r="Z8932" s="419"/>
      <c r="AA8932" s="419"/>
      <c r="AB8932" s="419"/>
      <c r="AD8932" s="419"/>
      <c r="AE8932" s="419"/>
      <c r="AF8932" s="419"/>
      <c r="AH8932" s="419"/>
      <c r="AI8932" s="419"/>
      <c r="AJ8932" s="419"/>
      <c r="AL8932" s="419"/>
      <c r="AM8932" s="419"/>
      <c r="AN8932" s="403"/>
      <c r="AO8932" s="419"/>
      <c r="AP8932" s="419"/>
      <c r="AQ8932" s="419"/>
      <c r="AR8932" s="419"/>
      <c r="AS8932" s="419"/>
      <c r="AT8932" s="419"/>
      <c r="AU8932" s="419"/>
      <c r="AV8932" s="419"/>
      <c r="AX8932" s="419"/>
      <c r="AY8932" s="419"/>
      <c r="AZ8932" s="419"/>
      <c r="BB8932" s="419"/>
      <c r="BC8932" s="419"/>
      <c r="BD8932" s="419"/>
      <c r="BF8932" s="419"/>
      <c r="BG8932" s="419"/>
      <c r="BH8932" s="419"/>
      <c r="BJ8932" s="419"/>
      <c r="BK8932" s="419"/>
      <c r="BL8932" s="419"/>
      <c r="BN8932" s="419"/>
      <c r="BO8932" s="419"/>
      <c r="BP8932" s="419"/>
      <c r="BR8932" s="419"/>
      <c r="BS8932" s="419"/>
      <c r="BT8932" s="419"/>
      <c r="BV8932" s="419"/>
      <c r="BW8932" s="419"/>
      <c r="BX8932" s="397"/>
      <c r="BZ8932" s="449"/>
      <c r="CB8932" s="419"/>
      <c r="CC8932" s="419"/>
      <c r="CD8932" s="419"/>
      <c r="CF8932" s="419"/>
      <c r="CG8932" s="419"/>
      <c r="CH8932" s="419"/>
    </row>
    <row r="8933" spans="3:86" ht="21" thickBot="1">
      <c r="C8933" s="425"/>
      <c r="P8933" s="431"/>
      <c r="R8933" s="419"/>
      <c r="S8933" s="446"/>
      <c r="T8933" s="419"/>
      <c r="V8933" s="196"/>
      <c r="W8933" s="419"/>
      <c r="X8933" s="419"/>
      <c r="Z8933" s="419"/>
      <c r="AA8933" s="419"/>
      <c r="AB8933" s="419"/>
      <c r="AD8933" s="419"/>
      <c r="AE8933" s="419"/>
      <c r="AF8933" s="419"/>
      <c r="AH8933" s="419"/>
      <c r="AI8933" s="419"/>
      <c r="AJ8933" s="419"/>
      <c r="AL8933" s="419"/>
      <c r="AM8933" s="419"/>
      <c r="AN8933" s="403"/>
      <c r="AO8933" s="419"/>
      <c r="AP8933" s="419"/>
      <c r="AQ8933" s="419"/>
      <c r="AR8933" s="419"/>
      <c r="AS8933" s="419"/>
      <c r="AT8933" s="419"/>
      <c r="AU8933" s="419"/>
      <c r="AV8933" s="419"/>
      <c r="AX8933" s="419"/>
      <c r="AY8933" s="419"/>
      <c r="AZ8933" s="419"/>
      <c r="BB8933" s="419"/>
      <c r="BC8933" s="419"/>
      <c r="BD8933" s="419"/>
      <c r="BF8933" s="419"/>
      <c r="BG8933" s="419"/>
      <c r="BH8933" s="419"/>
      <c r="BJ8933" s="419"/>
      <c r="BK8933" s="419"/>
      <c r="BL8933" s="419"/>
      <c r="BN8933" s="419"/>
      <c r="BO8933" s="419"/>
      <c r="BP8933" s="419"/>
      <c r="BR8933" s="419"/>
      <c r="BS8933" s="419"/>
      <c r="BT8933" s="419"/>
      <c r="BV8933" s="419"/>
      <c r="BW8933" s="419"/>
      <c r="BX8933" s="397"/>
      <c r="BZ8933" s="449"/>
      <c r="CB8933" s="419"/>
      <c r="CC8933" s="419"/>
      <c r="CD8933" s="419"/>
      <c r="CF8933" s="419"/>
      <c r="CG8933" s="419"/>
      <c r="CH8933" s="419"/>
    </row>
    <row r="8934" spans="3:86" ht="21" thickBot="1">
      <c r="C8934" s="425"/>
      <c r="P8934" s="431"/>
      <c r="R8934" s="419"/>
      <c r="S8934" s="446"/>
      <c r="T8934" s="419"/>
      <c r="V8934" s="196"/>
      <c r="W8934" s="419"/>
      <c r="X8934" s="419"/>
      <c r="Z8934" s="419"/>
      <c r="AA8934" s="419"/>
      <c r="AB8934" s="419"/>
      <c r="AD8934" s="419"/>
      <c r="AE8934" s="419"/>
      <c r="AF8934" s="419"/>
      <c r="AH8934" s="419"/>
      <c r="AI8934" s="419"/>
      <c r="AJ8934" s="419"/>
      <c r="AL8934" s="419"/>
      <c r="AM8934" s="419"/>
      <c r="AN8934" s="403"/>
      <c r="AO8934" s="419"/>
      <c r="AP8934" s="419"/>
      <c r="AQ8934" s="419"/>
      <c r="AR8934" s="419"/>
      <c r="AS8934" s="419"/>
      <c r="AT8934" s="419"/>
      <c r="AU8934" s="419"/>
      <c r="AV8934" s="419"/>
      <c r="AX8934" s="419"/>
      <c r="AY8934" s="419"/>
      <c r="AZ8934" s="419"/>
      <c r="BB8934" s="419"/>
      <c r="BC8934" s="419"/>
      <c r="BD8934" s="419"/>
      <c r="BF8934" s="419"/>
      <c r="BG8934" s="419"/>
      <c r="BH8934" s="419"/>
      <c r="BJ8934" s="419"/>
      <c r="BK8934" s="419"/>
      <c r="BL8934" s="419"/>
      <c r="BN8934" s="419"/>
      <c r="BO8934" s="419"/>
      <c r="BP8934" s="419"/>
      <c r="BR8934" s="419"/>
      <c r="BS8934" s="419"/>
      <c r="BT8934" s="419"/>
      <c r="BV8934" s="419"/>
      <c r="BW8934" s="419"/>
      <c r="BX8934" s="397"/>
      <c r="BZ8934" s="449"/>
      <c r="CB8934" s="419"/>
      <c r="CC8934" s="419"/>
      <c r="CD8934" s="419"/>
      <c r="CF8934" s="419"/>
      <c r="CG8934" s="419"/>
      <c r="CH8934" s="419"/>
    </row>
    <row r="8935" spans="3:86" ht="21" thickBot="1">
      <c r="C8935" s="425"/>
      <c r="P8935" s="431"/>
      <c r="R8935" s="419"/>
      <c r="S8935" s="446"/>
      <c r="T8935" s="419"/>
      <c r="V8935" s="196"/>
      <c r="W8935" s="419"/>
      <c r="X8935" s="419"/>
      <c r="Z8935" s="419"/>
      <c r="AA8935" s="419"/>
      <c r="AB8935" s="419"/>
      <c r="AD8935" s="419"/>
      <c r="AE8935" s="419"/>
      <c r="AF8935" s="419"/>
      <c r="AH8935" s="419"/>
      <c r="AI8935" s="419"/>
      <c r="AJ8935" s="419"/>
      <c r="AL8935" s="419"/>
      <c r="AM8935" s="419"/>
      <c r="AN8935" s="403"/>
      <c r="AO8935" s="419"/>
      <c r="AP8935" s="419"/>
      <c r="AQ8935" s="419"/>
      <c r="AR8935" s="419"/>
      <c r="AS8935" s="419"/>
      <c r="AT8935" s="419"/>
      <c r="AU8935" s="419"/>
      <c r="AV8935" s="419"/>
      <c r="AX8935" s="419"/>
      <c r="AY8935" s="419"/>
      <c r="AZ8935" s="419"/>
      <c r="BB8935" s="419"/>
      <c r="BC8935" s="419"/>
      <c r="BD8935" s="419"/>
      <c r="BF8935" s="419"/>
      <c r="BG8935" s="419"/>
      <c r="BH8935" s="419"/>
      <c r="BJ8935" s="419"/>
      <c r="BK8935" s="419"/>
      <c r="BL8935" s="419"/>
      <c r="BN8935" s="419"/>
      <c r="BO8935" s="419"/>
      <c r="BP8935" s="419"/>
      <c r="BR8935" s="419"/>
      <c r="BS8935" s="419"/>
      <c r="BT8935" s="419"/>
      <c r="BV8935" s="419"/>
      <c r="BW8935" s="419"/>
      <c r="BX8935" s="397"/>
      <c r="BZ8935" s="449"/>
      <c r="CB8935" s="419"/>
      <c r="CC8935" s="419"/>
      <c r="CD8935" s="419"/>
      <c r="CF8935" s="419"/>
      <c r="CG8935" s="419"/>
      <c r="CH8935" s="419"/>
    </row>
    <row r="8936" spans="3:86" ht="21" thickBot="1">
      <c r="C8936" s="425"/>
      <c r="P8936" s="431"/>
      <c r="R8936" s="419"/>
      <c r="S8936" s="446"/>
      <c r="T8936" s="419"/>
      <c r="V8936" s="196"/>
      <c r="W8936" s="419"/>
      <c r="X8936" s="419"/>
      <c r="Z8936" s="419"/>
      <c r="AA8936" s="419"/>
      <c r="AB8936" s="419"/>
      <c r="AD8936" s="419"/>
      <c r="AE8936" s="419"/>
      <c r="AF8936" s="419"/>
      <c r="AH8936" s="419"/>
      <c r="AI8936" s="419"/>
      <c r="AJ8936" s="419"/>
      <c r="AL8936" s="419"/>
      <c r="AM8936" s="419"/>
      <c r="AN8936" s="403"/>
      <c r="AO8936" s="419"/>
      <c r="AP8936" s="419"/>
      <c r="AQ8936" s="419"/>
      <c r="AR8936" s="419"/>
      <c r="AS8936" s="419"/>
      <c r="AT8936" s="419"/>
      <c r="AU8936" s="419"/>
      <c r="AV8936" s="419"/>
      <c r="AX8936" s="419"/>
      <c r="AY8936" s="419"/>
      <c r="AZ8936" s="419"/>
      <c r="BB8936" s="419"/>
      <c r="BC8936" s="419"/>
      <c r="BD8936" s="419"/>
      <c r="BF8936" s="419"/>
      <c r="BG8936" s="419"/>
      <c r="BH8936" s="419"/>
      <c r="BJ8936" s="419"/>
      <c r="BK8936" s="419"/>
      <c r="BL8936" s="419"/>
      <c r="BN8936" s="419"/>
      <c r="BO8936" s="419"/>
      <c r="BP8936" s="419"/>
      <c r="BR8936" s="419"/>
      <c r="BS8936" s="419"/>
      <c r="BT8936" s="419"/>
      <c r="BV8936" s="419"/>
      <c r="BW8936" s="419"/>
      <c r="BX8936" s="397"/>
      <c r="BZ8936" s="449"/>
      <c r="CB8936" s="419"/>
      <c r="CC8936" s="419"/>
      <c r="CD8936" s="419"/>
      <c r="CF8936" s="419"/>
      <c r="CG8936" s="419"/>
      <c r="CH8936" s="419"/>
    </row>
    <row r="8937" spans="3:86" ht="21" thickBot="1">
      <c r="C8937" s="425"/>
      <c r="P8937" s="431"/>
      <c r="R8937" s="419"/>
      <c r="S8937" s="446"/>
      <c r="T8937" s="419"/>
      <c r="V8937" s="196"/>
      <c r="W8937" s="419"/>
      <c r="X8937" s="419"/>
      <c r="Z8937" s="419"/>
      <c r="AA8937" s="419"/>
      <c r="AB8937" s="419"/>
      <c r="AD8937" s="419"/>
      <c r="AE8937" s="419"/>
      <c r="AF8937" s="419"/>
      <c r="AH8937" s="419"/>
      <c r="AI8937" s="419"/>
      <c r="AJ8937" s="419"/>
      <c r="AL8937" s="419"/>
      <c r="AM8937" s="419"/>
      <c r="AN8937" s="403"/>
      <c r="AO8937" s="419"/>
      <c r="AP8937" s="419"/>
      <c r="AQ8937" s="419"/>
      <c r="AR8937" s="419"/>
      <c r="AS8937" s="419"/>
      <c r="AT8937" s="419"/>
      <c r="AU8937" s="419"/>
      <c r="AV8937" s="419"/>
      <c r="AX8937" s="419"/>
      <c r="AY8937" s="419"/>
      <c r="AZ8937" s="419"/>
      <c r="BB8937" s="419"/>
      <c r="BC8937" s="419"/>
      <c r="BD8937" s="419"/>
      <c r="BF8937" s="419"/>
      <c r="BG8937" s="419"/>
      <c r="BH8937" s="419"/>
      <c r="BJ8937" s="419"/>
      <c r="BK8937" s="419"/>
      <c r="BL8937" s="419"/>
      <c r="BN8937" s="419"/>
      <c r="BO8937" s="419"/>
      <c r="BP8937" s="419"/>
      <c r="BR8937" s="419"/>
      <c r="BS8937" s="419"/>
      <c r="BT8937" s="419"/>
      <c r="BV8937" s="419"/>
      <c r="BW8937" s="419"/>
      <c r="BX8937" s="397"/>
      <c r="BZ8937" s="449"/>
      <c r="CB8937" s="419"/>
      <c r="CC8937" s="419"/>
      <c r="CD8937" s="419"/>
      <c r="CF8937" s="419"/>
      <c r="CG8937" s="419"/>
      <c r="CH8937" s="419"/>
    </row>
    <row r="8938" spans="3:86" ht="21" thickBot="1">
      <c r="C8938" s="425"/>
      <c r="P8938" s="431"/>
      <c r="R8938" s="419"/>
      <c r="S8938" s="446"/>
      <c r="T8938" s="419"/>
      <c r="V8938" s="196"/>
      <c r="W8938" s="419"/>
      <c r="X8938" s="419"/>
      <c r="Z8938" s="419"/>
      <c r="AA8938" s="419"/>
      <c r="AB8938" s="419"/>
      <c r="AD8938" s="419"/>
      <c r="AE8938" s="419"/>
      <c r="AF8938" s="419"/>
      <c r="AH8938" s="419"/>
      <c r="AI8938" s="419"/>
      <c r="AJ8938" s="419"/>
      <c r="AL8938" s="419"/>
      <c r="AM8938" s="419"/>
      <c r="AN8938" s="403"/>
      <c r="AO8938" s="419"/>
      <c r="AP8938" s="419"/>
      <c r="AQ8938" s="419"/>
      <c r="AR8938" s="419"/>
      <c r="AS8938" s="419"/>
      <c r="AT8938" s="419"/>
      <c r="AU8938" s="419"/>
      <c r="AV8938" s="419"/>
      <c r="AX8938" s="419"/>
      <c r="AY8938" s="419"/>
      <c r="AZ8938" s="419"/>
      <c r="BB8938" s="419"/>
      <c r="BC8938" s="419"/>
      <c r="BD8938" s="419"/>
      <c r="BF8938" s="419"/>
      <c r="BG8938" s="419"/>
      <c r="BH8938" s="419"/>
      <c r="BJ8938" s="419"/>
      <c r="BK8938" s="419"/>
      <c r="BL8938" s="419"/>
      <c r="BN8938" s="419"/>
      <c r="BO8938" s="419"/>
      <c r="BP8938" s="419"/>
      <c r="BR8938" s="419"/>
      <c r="BS8938" s="419"/>
      <c r="BT8938" s="419"/>
      <c r="BV8938" s="419"/>
      <c r="BW8938" s="419"/>
      <c r="BX8938" s="397"/>
      <c r="BZ8938" s="449"/>
      <c r="CB8938" s="419"/>
      <c r="CC8938" s="419"/>
      <c r="CD8938" s="419"/>
      <c r="CF8938" s="419"/>
      <c r="CG8938" s="419"/>
      <c r="CH8938" s="419"/>
    </row>
    <row r="8939" spans="3:86" ht="21" thickBot="1">
      <c r="C8939" s="425"/>
      <c r="P8939" s="431"/>
      <c r="R8939" s="419"/>
      <c r="S8939" s="446"/>
      <c r="T8939" s="419"/>
      <c r="V8939" s="196"/>
      <c r="W8939" s="419"/>
      <c r="X8939" s="419"/>
      <c r="Z8939" s="419"/>
      <c r="AA8939" s="419"/>
      <c r="AB8939" s="419"/>
      <c r="AD8939" s="419"/>
      <c r="AE8939" s="419"/>
      <c r="AF8939" s="419"/>
      <c r="AH8939" s="419"/>
      <c r="AI8939" s="419"/>
      <c r="AJ8939" s="419"/>
      <c r="AL8939" s="419"/>
      <c r="AM8939" s="419"/>
      <c r="AN8939" s="403"/>
      <c r="AO8939" s="419"/>
      <c r="AP8939" s="419"/>
      <c r="AQ8939" s="419"/>
      <c r="AR8939" s="419"/>
      <c r="AS8939" s="419"/>
      <c r="AT8939" s="419"/>
      <c r="AU8939" s="419"/>
      <c r="AV8939" s="419"/>
      <c r="AX8939" s="419"/>
      <c r="AY8939" s="419"/>
      <c r="AZ8939" s="419"/>
      <c r="BB8939" s="419"/>
      <c r="BC8939" s="419"/>
      <c r="BD8939" s="419"/>
      <c r="BF8939" s="419"/>
      <c r="BG8939" s="419"/>
      <c r="BH8939" s="419"/>
      <c r="BJ8939" s="419"/>
      <c r="BK8939" s="419"/>
      <c r="BL8939" s="419"/>
      <c r="BN8939" s="419"/>
      <c r="BO8939" s="419"/>
      <c r="BP8939" s="419"/>
      <c r="BR8939" s="419"/>
      <c r="BS8939" s="419"/>
      <c r="BT8939" s="419"/>
      <c r="BV8939" s="419"/>
      <c r="BW8939" s="419"/>
      <c r="BX8939" s="397"/>
      <c r="BZ8939" s="449"/>
      <c r="CB8939" s="419"/>
      <c r="CC8939" s="419"/>
      <c r="CD8939" s="419"/>
      <c r="CF8939" s="419"/>
      <c r="CG8939" s="419"/>
      <c r="CH8939" s="419"/>
    </row>
    <row r="8940" spans="3:86" ht="21" thickBot="1">
      <c r="C8940" s="425"/>
      <c r="P8940" s="431"/>
      <c r="R8940" s="419"/>
      <c r="S8940" s="446"/>
      <c r="T8940" s="419"/>
      <c r="V8940" s="196"/>
      <c r="W8940" s="419"/>
      <c r="X8940" s="419"/>
      <c r="Z8940" s="419"/>
      <c r="AA8940" s="419"/>
      <c r="AB8940" s="419"/>
      <c r="AD8940" s="419"/>
      <c r="AE8940" s="419"/>
      <c r="AF8940" s="419"/>
      <c r="AH8940" s="419"/>
      <c r="AI8940" s="419"/>
      <c r="AJ8940" s="419"/>
      <c r="AL8940" s="419"/>
      <c r="AM8940" s="419"/>
      <c r="AN8940" s="403"/>
      <c r="AO8940" s="419"/>
      <c r="AP8940" s="419"/>
      <c r="AQ8940" s="419"/>
      <c r="AR8940" s="419"/>
      <c r="AS8940" s="419"/>
      <c r="AT8940" s="419"/>
      <c r="AU8940" s="419"/>
      <c r="AV8940" s="419"/>
      <c r="AX8940" s="419"/>
      <c r="AY8940" s="419"/>
      <c r="AZ8940" s="419"/>
      <c r="BB8940" s="419"/>
      <c r="BC8940" s="419"/>
      <c r="BD8940" s="419"/>
      <c r="BF8940" s="419"/>
      <c r="BG8940" s="419"/>
      <c r="BH8940" s="419"/>
      <c r="BJ8940" s="419"/>
      <c r="BK8940" s="419"/>
      <c r="BL8940" s="419"/>
      <c r="BN8940" s="419"/>
      <c r="BO8940" s="419"/>
      <c r="BP8940" s="419"/>
      <c r="BR8940" s="419"/>
      <c r="BS8940" s="419"/>
      <c r="BT8940" s="419"/>
      <c r="BV8940" s="419"/>
      <c r="BW8940" s="419"/>
      <c r="BX8940" s="397"/>
      <c r="BZ8940" s="449"/>
      <c r="CB8940" s="419"/>
      <c r="CC8940" s="419"/>
      <c r="CD8940" s="419"/>
      <c r="CF8940" s="419"/>
      <c r="CG8940" s="419"/>
      <c r="CH8940" s="419"/>
    </row>
    <row r="8941" spans="3:86" ht="21" thickBot="1">
      <c r="C8941" s="425"/>
      <c r="P8941" s="431"/>
      <c r="R8941" s="419"/>
      <c r="S8941" s="446"/>
      <c r="T8941" s="419"/>
      <c r="V8941" s="196"/>
      <c r="W8941" s="419"/>
      <c r="X8941" s="419"/>
      <c r="Z8941" s="419"/>
      <c r="AA8941" s="419"/>
      <c r="AB8941" s="419"/>
      <c r="AD8941" s="419"/>
      <c r="AE8941" s="419"/>
      <c r="AF8941" s="419"/>
      <c r="AH8941" s="419"/>
      <c r="AI8941" s="419"/>
      <c r="AJ8941" s="419"/>
      <c r="AL8941" s="419"/>
      <c r="AM8941" s="419"/>
      <c r="AN8941" s="403"/>
      <c r="AO8941" s="419"/>
      <c r="AP8941" s="419"/>
      <c r="AQ8941" s="419"/>
      <c r="AR8941" s="419"/>
      <c r="AS8941" s="419"/>
      <c r="AT8941" s="419"/>
      <c r="AU8941" s="419"/>
      <c r="AV8941" s="419"/>
      <c r="AX8941" s="419"/>
      <c r="AY8941" s="419"/>
      <c r="AZ8941" s="419"/>
      <c r="BB8941" s="419"/>
      <c r="BC8941" s="419"/>
      <c r="BD8941" s="419"/>
      <c r="BF8941" s="419"/>
      <c r="BG8941" s="419"/>
      <c r="BH8941" s="419"/>
      <c r="BJ8941" s="419"/>
      <c r="BK8941" s="419"/>
      <c r="BL8941" s="419"/>
      <c r="BN8941" s="419"/>
      <c r="BO8941" s="419"/>
      <c r="BP8941" s="419"/>
      <c r="BR8941" s="419"/>
      <c r="BS8941" s="419"/>
      <c r="BT8941" s="419"/>
      <c r="BV8941" s="419"/>
      <c r="BW8941" s="419"/>
      <c r="BX8941" s="397"/>
      <c r="BZ8941" s="449"/>
      <c r="CB8941" s="419"/>
      <c r="CC8941" s="419"/>
      <c r="CD8941" s="419"/>
      <c r="CF8941" s="419"/>
      <c r="CG8941" s="419"/>
      <c r="CH8941" s="419"/>
    </row>
    <row r="8942" spans="3:86" ht="21" thickBot="1">
      <c r="C8942" s="425"/>
      <c r="P8942" s="431"/>
      <c r="R8942" s="419"/>
      <c r="S8942" s="446"/>
      <c r="T8942" s="419"/>
      <c r="V8942" s="196"/>
      <c r="W8942" s="419"/>
      <c r="X8942" s="419"/>
      <c r="Z8942" s="419"/>
      <c r="AA8942" s="419"/>
      <c r="AB8942" s="419"/>
      <c r="AD8942" s="419"/>
      <c r="AE8942" s="419"/>
      <c r="AF8942" s="419"/>
      <c r="AH8942" s="419"/>
      <c r="AI8942" s="419"/>
      <c r="AJ8942" s="419"/>
      <c r="AL8942" s="419"/>
      <c r="AM8942" s="419"/>
      <c r="AN8942" s="403"/>
      <c r="AO8942" s="419"/>
      <c r="AP8942" s="419"/>
      <c r="AQ8942" s="419"/>
      <c r="AR8942" s="419"/>
      <c r="AS8942" s="419"/>
      <c r="AT8942" s="419"/>
      <c r="AU8942" s="419"/>
      <c r="AV8942" s="419"/>
      <c r="AX8942" s="419"/>
      <c r="AY8942" s="419"/>
      <c r="AZ8942" s="419"/>
      <c r="BB8942" s="419"/>
      <c r="BC8942" s="419"/>
      <c r="BD8942" s="419"/>
      <c r="BF8942" s="419"/>
      <c r="BG8942" s="419"/>
      <c r="BH8942" s="419"/>
      <c r="BJ8942" s="419"/>
      <c r="BK8942" s="419"/>
      <c r="BL8942" s="419"/>
      <c r="BN8942" s="419"/>
      <c r="BO8942" s="419"/>
      <c r="BP8942" s="419"/>
      <c r="BR8942" s="419"/>
      <c r="BS8942" s="419"/>
      <c r="BT8942" s="419"/>
      <c r="BV8942" s="419"/>
      <c r="BW8942" s="419"/>
      <c r="BX8942" s="397"/>
      <c r="BZ8942" s="449"/>
      <c r="CB8942" s="419"/>
      <c r="CC8942" s="419"/>
      <c r="CD8942" s="419"/>
      <c r="CF8942" s="419"/>
      <c r="CG8942" s="419"/>
      <c r="CH8942" s="419"/>
    </row>
    <row r="8943" spans="3:86" ht="21" thickBot="1">
      <c r="C8943" s="425"/>
      <c r="P8943" s="431"/>
      <c r="R8943" s="419"/>
      <c r="S8943" s="446"/>
      <c r="T8943" s="419"/>
      <c r="V8943" s="196"/>
      <c r="W8943" s="419"/>
      <c r="X8943" s="419"/>
      <c r="Z8943" s="419"/>
      <c r="AA8943" s="419"/>
      <c r="AB8943" s="419"/>
      <c r="AD8943" s="419"/>
      <c r="AE8943" s="419"/>
      <c r="AF8943" s="419"/>
      <c r="AH8943" s="419"/>
      <c r="AI8943" s="419"/>
      <c r="AJ8943" s="419"/>
      <c r="AL8943" s="419"/>
      <c r="AM8943" s="419"/>
      <c r="AN8943" s="403"/>
      <c r="AO8943" s="419"/>
      <c r="AP8943" s="419"/>
      <c r="AQ8943" s="419"/>
      <c r="AR8943" s="419"/>
      <c r="AS8943" s="419"/>
      <c r="AT8943" s="419"/>
      <c r="AU8943" s="419"/>
      <c r="AV8943" s="419"/>
      <c r="AX8943" s="419"/>
      <c r="AY8943" s="419"/>
      <c r="AZ8943" s="419"/>
      <c r="BB8943" s="419"/>
      <c r="BC8943" s="419"/>
      <c r="BD8943" s="419"/>
      <c r="BF8943" s="419"/>
      <c r="BG8943" s="419"/>
      <c r="BH8943" s="419"/>
      <c r="BJ8943" s="419"/>
      <c r="BK8943" s="419"/>
      <c r="BL8943" s="419"/>
      <c r="BN8943" s="419"/>
      <c r="BO8943" s="419"/>
      <c r="BP8943" s="419"/>
      <c r="BR8943" s="419"/>
      <c r="BS8943" s="419"/>
      <c r="BT8943" s="419"/>
      <c r="BV8943" s="419"/>
      <c r="BW8943" s="419"/>
      <c r="BX8943" s="397"/>
      <c r="BZ8943" s="449"/>
      <c r="CB8943" s="419"/>
      <c r="CC8943" s="419"/>
      <c r="CD8943" s="419"/>
      <c r="CF8943" s="419"/>
      <c r="CG8943" s="419"/>
      <c r="CH8943" s="419"/>
    </row>
    <row r="8944" spans="3:86" ht="21" thickBot="1">
      <c r="C8944" s="425"/>
      <c r="P8944" s="431"/>
      <c r="R8944" s="419"/>
      <c r="S8944" s="446"/>
      <c r="T8944" s="419"/>
      <c r="V8944" s="196"/>
      <c r="W8944" s="419"/>
      <c r="X8944" s="419"/>
      <c r="Z8944" s="419"/>
      <c r="AA8944" s="419"/>
      <c r="AB8944" s="419"/>
      <c r="AD8944" s="419"/>
      <c r="AE8944" s="419"/>
      <c r="AF8944" s="419"/>
      <c r="AH8944" s="419"/>
      <c r="AI8944" s="419"/>
      <c r="AJ8944" s="419"/>
      <c r="AL8944" s="419"/>
      <c r="AM8944" s="419"/>
      <c r="AN8944" s="403"/>
      <c r="AO8944" s="419"/>
      <c r="AP8944" s="419"/>
      <c r="AQ8944" s="419"/>
      <c r="AR8944" s="419"/>
      <c r="AS8944" s="419"/>
      <c r="AT8944" s="419"/>
      <c r="AU8944" s="419"/>
      <c r="AV8944" s="419"/>
      <c r="AX8944" s="419"/>
      <c r="AY8944" s="419"/>
      <c r="AZ8944" s="419"/>
      <c r="BB8944" s="419"/>
      <c r="BC8944" s="419"/>
      <c r="BD8944" s="419"/>
      <c r="BF8944" s="419"/>
      <c r="BG8944" s="419"/>
      <c r="BH8944" s="419"/>
      <c r="BJ8944" s="419"/>
      <c r="BK8944" s="419"/>
      <c r="BL8944" s="419"/>
      <c r="BN8944" s="419"/>
      <c r="BO8944" s="419"/>
      <c r="BP8944" s="419"/>
      <c r="BR8944" s="419"/>
      <c r="BS8944" s="419"/>
      <c r="BT8944" s="419"/>
      <c r="BV8944" s="419"/>
      <c r="BW8944" s="419"/>
      <c r="BX8944" s="397"/>
      <c r="BZ8944" s="449"/>
      <c r="CB8944" s="419"/>
      <c r="CC8944" s="419"/>
      <c r="CD8944" s="419"/>
      <c r="CF8944" s="419"/>
      <c r="CG8944" s="419"/>
      <c r="CH8944" s="419"/>
    </row>
    <row r="8945" spans="3:86" ht="21" thickBot="1">
      <c r="C8945" s="425"/>
      <c r="P8945" s="431"/>
      <c r="R8945" s="419"/>
      <c r="S8945" s="446"/>
      <c r="T8945" s="419"/>
      <c r="V8945" s="196"/>
      <c r="W8945" s="419"/>
      <c r="X8945" s="419"/>
      <c r="Z8945" s="419"/>
      <c r="AA8945" s="419"/>
      <c r="AB8945" s="419"/>
      <c r="AD8945" s="419"/>
      <c r="AE8945" s="419"/>
      <c r="AF8945" s="419"/>
      <c r="AH8945" s="419"/>
      <c r="AI8945" s="419"/>
      <c r="AJ8945" s="419"/>
      <c r="AL8945" s="419"/>
      <c r="AM8945" s="419"/>
      <c r="AN8945" s="403"/>
      <c r="AO8945" s="419"/>
      <c r="AP8945" s="419"/>
      <c r="AQ8945" s="419"/>
      <c r="AR8945" s="419"/>
      <c r="AS8945" s="419"/>
      <c r="AT8945" s="419"/>
      <c r="AU8945" s="419"/>
      <c r="AV8945" s="419"/>
      <c r="AX8945" s="419"/>
      <c r="AY8945" s="419"/>
      <c r="AZ8945" s="419"/>
      <c r="BB8945" s="419"/>
      <c r="BC8945" s="419"/>
      <c r="BD8945" s="419"/>
      <c r="BF8945" s="419"/>
      <c r="BG8945" s="419"/>
      <c r="BH8945" s="419"/>
      <c r="BJ8945" s="419"/>
      <c r="BK8945" s="419"/>
      <c r="BL8945" s="419"/>
      <c r="BN8945" s="419"/>
      <c r="BO8945" s="419"/>
      <c r="BP8945" s="419"/>
      <c r="BR8945" s="419"/>
      <c r="BS8945" s="419"/>
      <c r="BT8945" s="419"/>
      <c r="BV8945" s="419"/>
      <c r="BW8945" s="419"/>
      <c r="BX8945" s="397"/>
      <c r="BZ8945" s="449"/>
      <c r="CB8945" s="419"/>
      <c r="CC8945" s="419"/>
      <c r="CD8945" s="419"/>
      <c r="CF8945" s="419"/>
      <c r="CG8945" s="419"/>
      <c r="CH8945" s="419"/>
    </row>
    <row r="8946" spans="3:86" ht="21" thickBot="1">
      <c r="C8946" s="425"/>
      <c r="P8946" s="431"/>
      <c r="R8946" s="419"/>
      <c r="S8946" s="446"/>
      <c r="T8946" s="419"/>
      <c r="V8946" s="196"/>
      <c r="W8946" s="419"/>
      <c r="X8946" s="419"/>
      <c r="Z8946" s="419"/>
      <c r="AA8946" s="419"/>
      <c r="AB8946" s="419"/>
      <c r="AD8946" s="419"/>
      <c r="AE8946" s="419"/>
      <c r="AF8946" s="419"/>
      <c r="AH8946" s="419"/>
      <c r="AI8946" s="419"/>
      <c r="AJ8946" s="419"/>
      <c r="AL8946" s="419"/>
      <c r="AM8946" s="419"/>
      <c r="AN8946" s="403"/>
      <c r="AO8946" s="419"/>
      <c r="AP8946" s="419"/>
      <c r="AQ8946" s="419"/>
      <c r="AR8946" s="419"/>
      <c r="AS8946" s="419"/>
      <c r="AT8946" s="419"/>
      <c r="AU8946" s="419"/>
      <c r="AV8946" s="419"/>
      <c r="AX8946" s="419"/>
      <c r="AY8946" s="419"/>
      <c r="AZ8946" s="419"/>
      <c r="BB8946" s="419"/>
      <c r="BC8946" s="419"/>
      <c r="BD8946" s="419"/>
      <c r="BF8946" s="419"/>
      <c r="BG8946" s="419"/>
      <c r="BH8946" s="419"/>
      <c r="BJ8946" s="419"/>
      <c r="BK8946" s="419"/>
      <c r="BL8946" s="419"/>
      <c r="BN8946" s="419"/>
      <c r="BO8946" s="419"/>
      <c r="BP8946" s="419"/>
      <c r="BR8946" s="419"/>
      <c r="BS8946" s="419"/>
      <c r="BT8946" s="419"/>
      <c r="BV8946" s="419"/>
      <c r="BW8946" s="419"/>
      <c r="BX8946" s="397"/>
      <c r="BZ8946" s="449"/>
      <c r="CB8946" s="419"/>
      <c r="CC8946" s="419"/>
      <c r="CD8946" s="419"/>
      <c r="CF8946" s="419"/>
      <c r="CG8946" s="419"/>
      <c r="CH8946" s="419"/>
    </row>
    <row r="8947" spans="3:86" ht="21" thickBot="1">
      <c r="C8947" s="425"/>
      <c r="P8947" s="431"/>
      <c r="R8947" s="419"/>
      <c r="S8947" s="446"/>
      <c r="T8947" s="419"/>
      <c r="V8947" s="196"/>
      <c r="W8947" s="419"/>
      <c r="X8947" s="419"/>
      <c r="Z8947" s="419"/>
      <c r="AA8947" s="419"/>
      <c r="AB8947" s="419"/>
      <c r="AD8947" s="419"/>
      <c r="AE8947" s="419"/>
      <c r="AF8947" s="419"/>
      <c r="AH8947" s="419"/>
      <c r="AI8947" s="419"/>
      <c r="AJ8947" s="419"/>
      <c r="AL8947" s="419"/>
      <c r="AM8947" s="419"/>
      <c r="AN8947" s="403"/>
      <c r="AO8947" s="419"/>
      <c r="AP8947" s="419"/>
      <c r="AQ8947" s="419"/>
      <c r="AR8947" s="419"/>
      <c r="AS8947" s="419"/>
      <c r="AT8947" s="419"/>
      <c r="AU8947" s="419"/>
      <c r="AV8947" s="419"/>
      <c r="AX8947" s="419"/>
      <c r="AY8947" s="419"/>
      <c r="AZ8947" s="419"/>
      <c r="BB8947" s="419"/>
      <c r="BC8947" s="419"/>
      <c r="BD8947" s="419"/>
      <c r="BF8947" s="419"/>
      <c r="BG8947" s="419"/>
      <c r="BH8947" s="419"/>
      <c r="BJ8947" s="419"/>
      <c r="BK8947" s="419"/>
      <c r="BL8947" s="419"/>
      <c r="BN8947" s="419"/>
      <c r="BO8947" s="419"/>
      <c r="BP8947" s="419"/>
      <c r="BR8947" s="419"/>
      <c r="BS8947" s="419"/>
      <c r="BT8947" s="419"/>
      <c r="BV8947" s="419"/>
      <c r="BW8947" s="419"/>
      <c r="BX8947" s="397"/>
      <c r="BZ8947" s="449"/>
      <c r="CB8947" s="419"/>
      <c r="CC8947" s="419"/>
      <c r="CD8947" s="419"/>
      <c r="CF8947" s="419"/>
      <c r="CG8947" s="419"/>
      <c r="CH8947" s="419"/>
    </row>
    <row r="8948" spans="3:86" ht="21" thickBot="1">
      <c r="C8948" s="425"/>
      <c r="P8948" s="431"/>
      <c r="R8948" s="419"/>
      <c r="S8948" s="446"/>
      <c r="T8948" s="419"/>
      <c r="V8948" s="196"/>
      <c r="W8948" s="419"/>
      <c r="X8948" s="419"/>
      <c r="Z8948" s="419"/>
      <c r="AA8948" s="419"/>
      <c r="AB8948" s="419"/>
      <c r="AD8948" s="419"/>
      <c r="AE8948" s="419"/>
      <c r="AF8948" s="419"/>
      <c r="AH8948" s="419"/>
      <c r="AI8948" s="419"/>
      <c r="AJ8948" s="419"/>
      <c r="AL8948" s="419"/>
      <c r="AM8948" s="419"/>
      <c r="AN8948" s="403"/>
      <c r="AO8948" s="419"/>
      <c r="AP8948" s="419"/>
      <c r="AQ8948" s="419"/>
      <c r="AR8948" s="419"/>
      <c r="AS8948" s="419"/>
      <c r="AT8948" s="419"/>
      <c r="AU8948" s="419"/>
      <c r="AV8948" s="419"/>
      <c r="AX8948" s="419"/>
      <c r="AY8948" s="419"/>
      <c r="AZ8948" s="419"/>
      <c r="BB8948" s="419"/>
      <c r="BC8948" s="419"/>
      <c r="BD8948" s="419"/>
      <c r="BF8948" s="419"/>
      <c r="BG8948" s="419"/>
      <c r="BH8948" s="419"/>
      <c r="BJ8948" s="419"/>
      <c r="BK8948" s="419"/>
      <c r="BL8948" s="419"/>
      <c r="BN8948" s="419"/>
      <c r="BO8948" s="419"/>
      <c r="BP8948" s="419"/>
      <c r="BR8948" s="419"/>
      <c r="BS8948" s="419"/>
      <c r="BT8948" s="419"/>
      <c r="BV8948" s="419"/>
      <c r="BW8948" s="419"/>
      <c r="BX8948" s="397"/>
      <c r="BZ8948" s="449"/>
      <c r="CB8948" s="419"/>
      <c r="CC8948" s="419"/>
      <c r="CD8948" s="419"/>
      <c r="CF8948" s="419"/>
      <c r="CG8948" s="419"/>
      <c r="CH8948" s="419"/>
    </row>
    <row r="8949" spans="3:86" ht="21" thickBot="1">
      <c r="C8949" s="425"/>
      <c r="P8949" s="431"/>
      <c r="R8949" s="419"/>
      <c r="S8949" s="446"/>
      <c r="T8949" s="419"/>
      <c r="V8949" s="196"/>
      <c r="W8949" s="419"/>
      <c r="X8949" s="419"/>
      <c r="Z8949" s="419"/>
      <c r="AA8949" s="419"/>
      <c r="AB8949" s="419"/>
      <c r="AD8949" s="419"/>
      <c r="AE8949" s="419"/>
      <c r="AF8949" s="419"/>
      <c r="AH8949" s="419"/>
      <c r="AI8949" s="419"/>
      <c r="AJ8949" s="419"/>
      <c r="AL8949" s="419"/>
      <c r="AM8949" s="419"/>
      <c r="AN8949" s="403"/>
      <c r="AO8949" s="419"/>
      <c r="AP8949" s="419"/>
      <c r="AQ8949" s="419"/>
      <c r="AR8949" s="419"/>
      <c r="AS8949" s="419"/>
      <c r="AT8949" s="419"/>
      <c r="AU8949" s="419"/>
      <c r="AV8949" s="419"/>
      <c r="AX8949" s="419"/>
      <c r="AY8949" s="419"/>
      <c r="AZ8949" s="419"/>
      <c r="BB8949" s="419"/>
      <c r="BC8949" s="419"/>
      <c r="BD8949" s="419"/>
      <c r="BF8949" s="419"/>
      <c r="BG8949" s="419"/>
      <c r="BH8949" s="419"/>
      <c r="BJ8949" s="419"/>
      <c r="BK8949" s="419"/>
      <c r="BL8949" s="419"/>
      <c r="BN8949" s="419"/>
      <c r="BO8949" s="419"/>
      <c r="BP8949" s="419"/>
      <c r="BR8949" s="419"/>
      <c r="BS8949" s="419"/>
      <c r="BT8949" s="419"/>
      <c r="BV8949" s="419"/>
      <c r="BW8949" s="419"/>
      <c r="BX8949" s="397"/>
      <c r="BZ8949" s="449"/>
      <c r="CB8949" s="419"/>
      <c r="CC8949" s="419"/>
      <c r="CD8949" s="419"/>
      <c r="CF8949" s="419"/>
      <c r="CG8949" s="419"/>
      <c r="CH8949" s="419"/>
    </row>
    <row r="8950" spans="3:86" ht="21" thickBot="1">
      <c r="C8950" s="425"/>
      <c r="P8950" s="431"/>
      <c r="R8950" s="419"/>
      <c r="S8950" s="446"/>
      <c r="T8950" s="419"/>
      <c r="V8950" s="196"/>
      <c r="W8950" s="419"/>
      <c r="X8950" s="419"/>
      <c r="Z8950" s="419"/>
      <c r="AA8950" s="419"/>
      <c r="AB8950" s="419"/>
      <c r="AD8950" s="419"/>
      <c r="AE8950" s="419"/>
      <c r="AF8950" s="419"/>
      <c r="AH8950" s="419"/>
      <c r="AI8950" s="419"/>
      <c r="AJ8950" s="419"/>
      <c r="AL8950" s="419"/>
      <c r="AM8950" s="419"/>
      <c r="AN8950" s="403"/>
      <c r="AO8950" s="419"/>
      <c r="AP8950" s="419"/>
      <c r="AQ8950" s="419"/>
      <c r="AR8950" s="419"/>
      <c r="AS8950" s="419"/>
      <c r="AT8950" s="419"/>
      <c r="AU8950" s="419"/>
      <c r="AV8950" s="419"/>
      <c r="AX8950" s="419"/>
      <c r="AY8950" s="419"/>
      <c r="AZ8950" s="419"/>
      <c r="BB8950" s="419"/>
      <c r="BC8950" s="419"/>
      <c r="BD8950" s="419"/>
      <c r="BF8950" s="419"/>
      <c r="BG8950" s="419"/>
      <c r="BH8950" s="419"/>
      <c r="BJ8950" s="419"/>
      <c r="BK8950" s="419"/>
      <c r="BL8950" s="419"/>
      <c r="BN8950" s="419"/>
      <c r="BO8950" s="419"/>
      <c r="BP8950" s="419"/>
      <c r="BR8950" s="419"/>
      <c r="BS8950" s="419"/>
      <c r="BT8950" s="419"/>
      <c r="BV8950" s="419"/>
      <c r="BW8950" s="419"/>
      <c r="BX8950" s="397"/>
      <c r="BZ8950" s="449"/>
      <c r="CB8950" s="419"/>
      <c r="CC8950" s="419"/>
      <c r="CD8950" s="419"/>
      <c r="CF8950" s="419"/>
      <c r="CG8950" s="419"/>
      <c r="CH8950" s="419"/>
    </row>
    <row r="8951" spans="3:86" ht="21" thickBot="1">
      <c r="C8951" s="425"/>
      <c r="P8951" s="431"/>
      <c r="R8951" s="419"/>
      <c r="S8951" s="446"/>
      <c r="T8951" s="419"/>
      <c r="V8951" s="196"/>
      <c r="W8951" s="419"/>
      <c r="X8951" s="419"/>
      <c r="Z8951" s="419"/>
      <c r="AA8951" s="419"/>
      <c r="AB8951" s="419"/>
      <c r="AD8951" s="419"/>
      <c r="AE8951" s="419"/>
      <c r="AF8951" s="419"/>
      <c r="AH8951" s="419"/>
      <c r="AI8951" s="419"/>
      <c r="AJ8951" s="419"/>
      <c r="AL8951" s="419"/>
      <c r="AM8951" s="419"/>
      <c r="AN8951" s="403"/>
      <c r="AO8951" s="419"/>
      <c r="AP8951" s="419"/>
      <c r="AQ8951" s="419"/>
      <c r="AR8951" s="419"/>
      <c r="AS8951" s="419"/>
      <c r="AT8951" s="419"/>
      <c r="AU8951" s="419"/>
      <c r="AV8951" s="419"/>
      <c r="AX8951" s="419"/>
      <c r="AY8951" s="419"/>
      <c r="AZ8951" s="419"/>
      <c r="BB8951" s="419"/>
      <c r="BC8951" s="419"/>
      <c r="BD8951" s="419"/>
      <c r="BF8951" s="419"/>
      <c r="BG8951" s="419"/>
      <c r="BH8951" s="419"/>
      <c r="BJ8951" s="419"/>
      <c r="BK8951" s="419"/>
      <c r="BL8951" s="419"/>
      <c r="BN8951" s="419"/>
      <c r="BO8951" s="419"/>
      <c r="BP8951" s="419"/>
      <c r="BR8951" s="419"/>
      <c r="BS8951" s="419"/>
      <c r="BT8951" s="419"/>
      <c r="BV8951" s="419"/>
      <c r="BW8951" s="419"/>
      <c r="BX8951" s="397"/>
      <c r="BZ8951" s="449"/>
      <c r="CB8951" s="419"/>
      <c r="CC8951" s="419"/>
      <c r="CD8951" s="419"/>
      <c r="CF8951" s="419"/>
      <c r="CG8951" s="419"/>
      <c r="CH8951" s="419"/>
    </row>
    <row r="8952" spans="3:86" ht="21" thickBot="1">
      <c r="C8952" s="425"/>
      <c r="P8952" s="431"/>
      <c r="R8952" s="419"/>
      <c r="S8952" s="446"/>
      <c r="T8952" s="419"/>
      <c r="V8952" s="196"/>
      <c r="W8952" s="419"/>
      <c r="X8952" s="419"/>
      <c r="Z8952" s="419"/>
      <c r="AA8952" s="419"/>
      <c r="AB8952" s="419"/>
      <c r="AD8952" s="419"/>
      <c r="AE8952" s="419"/>
      <c r="AF8952" s="419"/>
      <c r="AH8952" s="419"/>
      <c r="AI8952" s="419"/>
      <c r="AJ8952" s="419"/>
      <c r="AL8952" s="419"/>
      <c r="AM8952" s="419"/>
      <c r="AN8952" s="403"/>
      <c r="AO8952" s="419"/>
      <c r="AP8952" s="419"/>
      <c r="AQ8952" s="419"/>
      <c r="AR8952" s="419"/>
      <c r="AS8952" s="419"/>
      <c r="AT8952" s="419"/>
      <c r="AU8952" s="419"/>
      <c r="AV8952" s="419"/>
      <c r="AX8952" s="419"/>
      <c r="AY8952" s="419"/>
      <c r="AZ8952" s="419"/>
      <c r="BB8952" s="419"/>
      <c r="BC8952" s="419"/>
      <c r="BD8952" s="419"/>
      <c r="BF8952" s="419"/>
      <c r="BG8952" s="419"/>
      <c r="BH8952" s="419"/>
      <c r="BJ8952" s="419"/>
      <c r="BK8952" s="419"/>
      <c r="BL8952" s="419"/>
      <c r="BN8952" s="419"/>
      <c r="BO8952" s="419"/>
      <c r="BP8952" s="419"/>
      <c r="BR8952" s="419"/>
      <c r="BS8952" s="419"/>
      <c r="BT8952" s="419"/>
      <c r="BV8952" s="419"/>
      <c r="BW8952" s="419"/>
      <c r="BX8952" s="397"/>
      <c r="BZ8952" s="449"/>
      <c r="CB8952" s="419"/>
      <c r="CC8952" s="419"/>
      <c r="CD8952" s="419"/>
      <c r="CF8952" s="419"/>
      <c r="CG8952" s="419"/>
      <c r="CH8952" s="419"/>
    </row>
    <row r="8953" spans="3:86" ht="21" thickBot="1">
      <c r="C8953" s="425"/>
      <c r="P8953" s="431"/>
      <c r="R8953" s="419"/>
      <c r="S8953" s="446"/>
      <c r="T8953" s="419"/>
      <c r="V8953" s="196"/>
      <c r="W8953" s="419"/>
      <c r="X8953" s="419"/>
      <c r="Z8953" s="419"/>
      <c r="AA8953" s="419"/>
      <c r="AB8953" s="419"/>
      <c r="AD8953" s="419"/>
      <c r="AE8953" s="419"/>
      <c r="AF8953" s="419"/>
      <c r="AH8953" s="419"/>
      <c r="AI8953" s="419"/>
      <c r="AJ8953" s="419"/>
      <c r="AL8953" s="419"/>
      <c r="AM8953" s="419"/>
      <c r="AN8953" s="403"/>
      <c r="AO8953" s="419"/>
      <c r="AP8953" s="419"/>
      <c r="AQ8953" s="419"/>
      <c r="AR8953" s="419"/>
      <c r="AS8953" s="419"/>
      <c r="AT8953" s="419"/>
      <c r="AU8953" s="419"/>
      <c r="AV8953" s="419"/>
      <c r="AX8953" s="419"/>
      <c r="AY8953" s="419"/>
      <c r="AZ8953" s="419"/>
      <c r="BB8953" s="419"/>
      <c r="BC8953" s="419"/>
      <c r="BD8953" s="419"/>
      <c r="BF8953" s="419"/>
      <c r="BG8953" s="419"/>
      <c r="BH8953" s="419"/>
      <c r="BJ8953" s="419"/>
      <c r="BK8953" s="419"/>
      <c r="BL8953" s="419"/>
      <c r="BN8953" s="419"/>
      <c r="BO8953" s="419"/>
      <c r="BP8953" s="419"/>
      <c r="BR8953" s="419"/>
      <c r="BS8953" s="419"/>
      <c r="BT8953" s="419"/>
      <c r="BV8953" s="419"/>
      <c r="BW8953" s="419"/>
      <c r="BX8953" s="397"/>
      <c r="BZ8953" s="449"/>
      <c r="CB8953" s="419"/>
      <c r="CC8953" s="419"/>
      <c r="CD8953" s="419"/>
      <c r="CF8953" s="419"/>
      <c r="CG8953" s="419"/>
      <c r="CH8953" s="419"/>
    </row>
    <row r="8954" spans="3:86" ht="21" thickBot="1">
      <c r="C8954" s="425"/>
      <c r="P8954" s="431"/>
      <c r="R8954" s="419"/>
      <c r="S8954" s="446"/>
      <c r="T8954" s="419"/>
      <c r="V8954" s="196"/>
      <c r="W8954" s="419"/>
      <c r="X8954" s="419"/>
      <c r="Z8954" s="419"/>
      <c r="AA8954" s="419"/>
      <c r="AB8954" s="419"/>
      <c r="AD8954" s="419"/>
      <c r="AE8954" s="419"/>
      <c r="AF8954" s="419"/>
      <c r="AH8954" s="419"/>
      <c r="AI8954" s="419"/>
      <c r="AJ8954" s="419"/>
      <c r="AL8954" s="419"/>
      <c r="AM8954" s="419"/>
      <c r="AN8954" s="403"/>
      <c r="AO8954" s="419"/>
      <c r="AP8954" s="419"/>
      <c r="AQ8954" s="419"/>
      <c r="AR8954" s="419"/>
      <c r="AS8954" s="419"/>
      <c r="AT8954" s="419"/>
      <c r="AU8954" s="419"/>
      <c r="AV8954" s="419"/>
      <c r="AX8954" s="419"/>
      <c r="AY8954" s="419"/>
      <c r="AZ8954" s="419"/>
      <c r="BB8954" s="419"/>
      <c r="BC8954" s="419"/>
      <c r="BD8954" s="419"/>
      <c r="BF8954" s="419"/>
      <c r="BG8954" s="419"/>
      <c r="BH8954" s="419"/>
      <c r="BJ8954" s="419"/>
      <c r="BK8954" s="419"/>
      <c r="BL8954" s="419"/>
      <c r="BN8954" s="419"/>
      <c r="BO8954" s="419"/>
      <c r="BP8954" s="419"/>
      <c r="BR8954" s="419"/>
      <c r="BS8954" s="419"/>
      <c r="BT8954" s="419"/>
      <c r="BV8954" s="419"/>
      <c r="BW8954" s="419"/>
      <c r="BX8954" s="397"/>
      <c r="BZ8954" s="449"/>
      <c r="CB8954" s="419"/>
      <c r="CC8954" s="419"/>
      <c r="CD8954" s="419"/>
      <c r="CF8954" s="419"/>
      <c r="CG8954" s="419"/>
      <c r="CH8954" s="419"/>
    </row>
    <row r="8955" spans="3:86" ht="21" thickBot="1">
      <c r="C8955" s="425"/>
      <c r="P8955" s="431"/>
      <c r="R8955" s="419"/>
      <c r="S8955" s="446"/>
      <c r="T8955" s="419"/>
      <c r="V8955" s="196"/>
      <c r="W8955" s="419"/>
      <c r="X8955" s="419"/>
      <c r="Z8955" s="419"/>
      <c r="AA8955" s="419"/>
      <c r="AB8955" s="419"/>
      <c r="AD8955" s="419"/>
      <c r="AE8955" s="419"/>
      <c r="AF8955" s="419"/>
      <c r="AH8955" s="419"/>
      <c r="AI8955" s="419"/>
      <c r="AJ8955" s="419"/>
      <c r="AL8955" s="419"/>
      <c r="AM8955" s="419"/>
      <c r="AN8955" s="403"/>
      <c r="AO8955" s="419"/>
      <c r="AP8955" s="419"/>
      <c r="AQ8955" s="419"/>
      <c r="AR8955" s="419"/>
      <c r="AS8955" s="419"/>
      <c r="AT8955" s="419"/>
      <c r="AU8955" s="419"/>
      <c r="AV8955" s="419"/>
      <c r="AX8955" s="419"/>
      <c r="AY8955" s="419"/>
      <c r="AZ8955" s="419"/>
      <c r="BB8955" s="419"/>
      <c r="BC8955" s="419"/>
      <c r="BD8955" s="419"/>
      <c r="BF8955" s="419"/>
      <c r="BG8955" s="419"/>
      <c r="BH8955" s="419"/>
      <c r="BJ8955" s="419"/>
      <c r="BK8955" s="419"/>
      <c r="BL8955" s="419"/>
      <c r="BN8955" s="419"/>
      <c r="BO8955" s="419"/>
      <c r="BP8955" s="419"/>
      <c r="BR8955" s="419"/>
      <c r="BS8955" s="419"/>
      <c r="BT8955" s="419"/>
      <c r="BV8955" s="419"/>
      <c r="BW8955" s="419"/>
      <c r="BX8955" s="397"/>
      <c r="BZ8955" s="449"/>
      <c r="CB8955" s="419"/>
      <c r="CC8955" s="419"/>
      <c r="CD8955" s="419"/>
      <c r="CF8955" s="419"/>
      <c r="CG8955" s="419"/>
      <c r="CH8955" s="419"/>
    </row>
    <row r="8956" spans="3:86" ht="21" thickBot="1">
      <c r="C8956" s="425"/>
      <c r="P8956" s="431"/>
      <c r="R8956" s="419"/>
      <c r="S8956" s="446"/>
      <c r="T8956" s="419"/>
      <c r="V8956" s="196"/>
      <c r="W8956" s="419"/>
      <c r="X8956" s="419"/>
      <c r="Z8956" s="419"/>
      <c r="AA8956" s="419"/>
      <c r="AB8956" s="419"/>
      <c r="AD8956" s="419"/>
      <c r="AE8956" s="419"/>
      <c r="AF8956" s="419"/>
      <c r="AH8956" s="419"/>
      <c r="AI8956" s="419"/>
      <c r="AJ8956" s="419"/>
      <c r="AL8956" s="419"/>
      <c r="AM8956" s="419"/>
      <c r="AN8956" s="403"/>
      <c r="AO8956" s="419"/>
      <c r="AP8956" s="419"/>
      <c r="AQ8956" s="419"/>
      <c r="AR8956" s="419"/>
      <c r="AS8956" s="419"/>
      <c r="AT8956" s="419"/>
      <c r="AU8956" s="419"/>
      <c r="AV8956" s="419"/>
      <c r="AX8956" s="419"/>
      <c r="AY8956" s="419"/>
      <c r="AZ8956" s="419"/>
      <c r="BB8956" s="419"/>
      <c r="BC8956" s="419"/>
      <c r="BD8956" s="419"/>
      <c r="BF8956" s="419"/>
      <c r="BG8956" s="419"/>
      <c r="BH8956" s="419"/>
      <c r="BJ8956" s="419"/>
      <c r="BK8956" s="419"/>
      <c r="BL8956" s="419"/>
      <c r="BN8956" s="419"/>
      <c r="BO8956" s="419"/>
      <c r="BP8956" s="419"/>
      <c r="BR8956" s="419"/>
      <c r="BS8956" s="419"/>
      <c r="BT8956" s="419"/>
      <c r="BV8956" s="419"/>
      <c r="BW8956" s="419"/>
      <c r="BX8956" s="397"/>
      <c r="BZ8956" s="449"/>
      <c r="CB8956" s="419"/>
      <c r="CC8956" s="419"/>
      <c r="CD8956" s="419"/>
      <c r="CF8956" s="419"/>
      <c r="CG8956" s="419"/>
      <c r="CH8956" s="419"/>
    </row>
    <row r="8957" spans="3:86" ht="21" thickBot="1">
      <c r="C8957" s="425"/>
      <c r="P8957" s="431"/>
      <c r="R8957" s="419"/>
      <c r="S8957" s="446"/>
      <c r="T8957" s="419"/>
      <c r="V8957" s="196"/>
      <c r="W8957" s="419"/>
      <c r="X8957" s="419"/>
      <c r="Z8957" s="419"/>
      <c r="AA8957" s="419"/>
      <c r="AB8957" s="419"/>
      <c r="AD8957" s="419"/>
      <c r="AE8957" s="419"/>
      <c r="AF8957" s="419"/>
      <c r="AH8957" s="419"/>
      <c r="AI8957" s="419"/>
      <c r="AJ8957" s="419"/>
      <c r="AL8957" s="419"/>
      <c r="AM8957" s="419"/>
      <c r="AN8957" s="403"/>
      <c r="AO8957" s="419"/>
      <c r="AP8957" s="419"/>
      <c r="AQ8957" s="419"/>
      <c r="AR8957" s="419"/>
      <c r="AS8957" s="419"/>
      <c r="AT8957" s="419"/>
      <c r="AU8957" s="419"/>
      <c r="AV8957" s="419"/>
      <c r="AX8957" s="419"/>
      <c r="AY8957" s="419"/>
      <c r="AZ8957" s="419"/>
      <c r="BB8957" s="419"/>
      <c r="BC8957" s="419"/>
      <c r="BD8957" s="419"/>
      <c r="BF8957" s="419"/>
      <c r="BG8957" s="419"/>
      <c r="BH8957" s="419"/>
      <c r="BJ8957" s="419"/>
      <c r="BK8957" s="419"/>
      <c r="BL8957" s="419"/>
      <c r="BN8957" s="419"/>
      <c r="BO8957" s="419"/>
      <c r="BP8957" s="419"/>
      <c r="BR8957" s="419"/>
      <c r="BS8957" s="419"/>
      <c r="BT8957" s="419"/>
      <c r="BV8957" s="419"/>
      <c r="BW8957" s="419"/>
      <c r="BX8957" s="397"/>
      <c r="BZ8957" s="449"/>
      <c r="CB8957" s="419"/>
      <c r="CC8957" s="419"/>
      <c r="CD8957" s="419"/>
      <c r="CF8957" s="419"/>
      <c r="CG8957" s="419"/>
      <c r="CH8957" s="419"/>
    </row>
    <row r="8958" spans="3:86" ht="21" thickBot="1">
      <c r="C8958" s="425"/>
      <c r="P8958" s="431"/>
      <c r="R8958" s="419"/>
      <c r="S8958" s="446"/>
      <c r="T8958" s="419"/>
      <c r="V8958" s="196"/>
      <c r="W8958" s="419"/>
      <c r="X8958" s="419"/>
      <c r="Z8958" s="419"/>
      <c r="AA8958" s="419"/>
      <c r="AB8958" s="419"/>
      <c r="AD8958" s="419"/>
      <c r="AE8958" s="419"/>
      <c r="AF8958" s="419"/>
      <c r="AH8958" s="419"/>
      <c r="AI8958" s="419"/>
      <c r="AJ8958" s="419"/>
      <c r="AL8958" s="419"/>
      <c r="AM8958" s="419"/>
      <c r="AN8958" s="403"/>
      <c r="AO8958" s="419"/>
      <c r="AP8958" s="419"/>
      <c r="AQ8958" s="419"/>
      <c r="AR8958" s="419"/>
      <c r="AS8958" s="419"/>
      <c r="AT8958" s="419"/>
      <c r="AU8958" s="419"/>
      <c r="AV8958" s="419"/>
      <c r="AX8958" s="419"/>
      <c r="AY8958" s="419"/>
      <c r="AZ8958" s="419"/>
      <c r="BB8958" s="419"/>
      <c r="BC8958" s="419"/>
      <c r="BD8958" s="419"/>
      <c r="BF8958" s="419"/>
      <c r="BG8958" s="419"/>
      <c r="BH8958" s="419"/>
      <c r="BJ8958" s="419"/>
      <c r="BK8958" s="419"/>
      <c r="BL8958" s="419"/>
      <c r="BN8958" s="419"/>
      <c r="BO8958" s="419"/>
      <c r="BP8958" s="419"/>
      <c r="BR8958" s="419"/>
      <c r="BS8958" s="419"/>
      <c r="BT8958" s="419"/>
      <c r="BV8958" s="419"/>
      <c r="BW8958" s="419"/>
      <c r="BX8958" s="397"/>
      <c r="BZ8958" s="449"/>
      <c r="CB8958" s="419"/>
      <c r="CC8958" s="419"/>
      <c r="CD8958" s="419"/>
      <c r="CF8958" s="419"/>
      <c r="CG8958" s="419"/>
      <c r="CH8958" s="419"/>
    </row>
    <row r="8959" spans="3:86" ht="21" thickBot="1">
      <c r="C8959" s="425"/>
      <c r="P8959" s="431"/>
      <c r="R8959" s="419"/>
      <c r="S8959" s="446"/>
      <c r="T8959" s="419"/>
      <c r="V8959" s="196"/>
      <c r="W8959" s="419"/>
      <c r="X8959" s="419"/>
      <c r="Z8959" s="419"/>
      <c r="AA8959" s="419"/>
      <c r="AB8959" s="419"/>
      <c r="AD8959" s="419"/>
      <c r="AE8959" s="419"/>
      <c r="AF8959" s="419"/>
      <c r="AH8959" s="419"/>
      <c r="AI8959" s="419"/>
      <c r="AJ8959" s="419"/>
      <c r="AL8959" s="419"/>
      <c r="AM8959" s="419"/>
      <c r="AN8959" s="403"/>
      <c r="AO8959" s="419"/>
      <c r="AP8959" s="419"/>
      <c r="AQ8959" s="419"/>
      <c r="AR8959" s="419"/>
      <c r="AS8959" s="419"/>
      <c r="AT8959" s="419"/>
      <c r="AU8959" s="419"/>
      <c r="AV8959" s="419"/>
      <c r="AX8959" s="419"/>
      <c r="AY8959" s="419"/>
      <c r="AZ8959" s="419"/>
      <c r="BB8959" s="419"/>
      <c r="BC8959" s="419"/>
      <c r="BD8959" s="419"/>
      <c r="BF8959" s="419"/>
      <c r="BG8959" s="419"/>
      <c r="BH8959" s="419"/>
      <c r="BJ8959" s="419"/>
      <c r="BK8959" s="419"/>
      <c r="BL8959" s="419"/>
      <c r="BN8959" s="419"/>
      <c r="BO8959" s="419"/>
      <c r="BP8959" s="419"/>
      <c r="BR8959" s="419"/>
      <c r="BS8959" s="419"/>
      <c r="BT8959" s="419"/>
      <c r="BV8959" s="419"/>
      <c r="BW8959" s="419"/>
      <c r="BX8959" s="397"/>
      <c r="BZ8959" s="449"/>
      <c r="CB8959" s="419"/>
      <c r="CC8959" s="419"/>
      <c r="CD8959" s="419"/>
      <c r="CF8959" s="419"/>
      <c r="CG8959" s="419"/>
      <c r="CH8959" s="419"/>
    </row>
    <row r="8960" spans="3:86" ht="21" thickBot="1">
      <c r="C8960" s="425"/>
      <c r="P8960" s="431"/>
      <c r="R8960" s="419"/>
      <c r="S8960" s="446"/>
      <c r="T8960" s="419"/>
      <c r="V8960" s="196"/>
      <c r="W8960" s="419"/>
      <c r="X8960" s="419"/>
      <c r="Z8960" s="419"/>
      <c r="AA8960" s="419"/>
      <c r="AB8960" s="419"/>
      <c r="AD8960" s="419"/>
      <c r="AE8960" s="419"/>
      <c r="AF8960" s="419"/>
      <c r="AH8960" s="419"/>
      <c r="AI8960" s="419"/>
      <c r="AJ8960" s="419"/>
      <c r="AL8960" s="419"/>
      <c r="AM8960" s="419"/>
      <c r="AN8960" s="403"/>
      <c r="AO8960" s="419"/>
      <c r="AP8960" s="419"/>
      <c r="AQ8960" s="419"/>
      <c r="AR8960" s="419"/>
      <c r="AS8960" s="419"/>
      <c r="AT8960" s="419"/>
      <c r="AU8960" s="419"/>
      <c r="AV8960" s="419"/>
      <c r="AX8960" s="419"/>
      <c r="AY8960" s="419"/>
      <c r="AZ8960" s="419"/>
      <c r="BB8960" s="419"/>
      <c r="BC8960" s="419"/>
      <c r="BD8960" s="419"/>
      <c r="BF8960" s="419"/>
      <c r="BG8960" s="419"/>
      <c r="BH8960" s="419"/>
      <c r="BJ8960" s="419"/>
      <c r="BK8960" s="419"/>
      <c r="BL8960" s="419"/>
      <c r="BN8960" s="419"/>
      <c r="BO8960" s="419"/>
      <c r="BP8960" s="419"/>
      <c r="BR8960" s="419"/>
      <c r="BS8960" s="419"/>
      <c r="BT8960" s="419"/>
      <c r="BV8960" s="419"/>
      <c r="BW8960" s="419"/>
      <c r="BX8960" s="397"/>
      <c r="BZ8960" s="449"/>
      <c r="CB8960" s="419"/>
      <c r="CC8960" s="419"/>
      <c r="CD8960" s="419"/>
      <c r="CF8960" s="419"/>
      <c r="CG8960" s="419"/>
      <c r="CH8960" s="419"/>
    </row>
    <row r="8961" spans="3:86" ht="21" thickBot="1">
      <c r="C8961" s="425"/>
      <c r="P8961" s="431"/>
      <c r="R8961" s="419"/>
      <c r="S8961" s="446"/>
      <c r="T8961" s="419"/>
      <c r="V8961" s="196"/>
      <c r="W8961" s="419"/>
      <c r="X8961" s="419"/>
      <c r="Z8961" s="419"/>
      <c r="AA8961" s="419"/>
      <c r="AB8961" s="419"/>
      <c r="AD8961" s="419"/>
      <c r="AE8961" s="419"/>
      <c r="AF8961" s="419"/>
      <c r="AH8961" s="419"/>
      <c r="AI8961" s="419"/>
      <c r="AJ8961" s="419"/>
      <c r="AL8961" s="419"/>
      <c r="AM8961" s="419"/>
      <c r="AN8961" s="403"/>
      <c r="AO8961" s="419"/>
      <c r="AP8961" s="419"/>
      <c r="AQ8961" s="419"/>
      <c r="AR8961" s="419"/>
      <c r="AS8961" s="419"/>
      <c r="AT8961" s="419"/>
      <c r="AU8961" s="419"/>
      <c r="AV8961" s="419"/>
      <c r="AX8961" s="419"/>
      <c r="AY8961" s="419"/>
      <c r="AZ8961" s="419"/>
      <c r="BB8961" s="419"/>
      <c r="BC8961" s="419"/>
      <c r="BD8961" s="419"/>
      <c r="BF8961" s="419"/>
      <c r="BG8961" s="419"/>
      <c r="BH8961" s="419"/>
      <c r="BJ8961" s="419"/>
      <c r="BK8961" s="419"/>
      <c r="BL8961" s="419"/>
      <c r="BN8961" s="419"/>
      <c r="BO8961" s="419"/>
      <c r="BP8961" s="419"/>
      <c r="BR8961" s="419"/>
      <c r="BS8961" s="419"/>
      <c r="BT8961" s="419"/>
      <c r="BV8961" s="419"/>
      <c r="BW8961" s="419"/>
      <c r="BX8961" s="397"/>
      <c r="BZ8961" s="449"/>
      <c r="CB8961" s="419"/>
      <c r="CC8961" s="419"/>
      <c r="CD8961" s="419"/>
      <c r="CF8961" s="419"/>
      <c r="CG8961" s="419"/>
      <c r="CH8961" s="419"/>
    </row>
    <row r="8962" spans="3:86" ht="21" thickBot="1">
      <c r="C8962" s="425"/>
      <c r="P8962" s="431"/>
      <c r="R8962" s="419"/>
      <c r="S8962" s="446"/>
      <c r="T8962" s="419"/>
      <c r="V8962" s="196"/>
      <c r="W8962" s="419"/>
      <c r="X8962" s="419"/>
      <c r="Z8962" s="419"/>
      <c r="AA8962" s="419"/>
      <c r="AB8962" s="419"/>
      <c r="AD8962" s="419"/>
      <c r="AE8962" s="419"/>
      <c r="AF8962" s="419"/>
      <c r="AH8962" s="419"/>
      <c r="AI8962" s="419"/>
      <c r="AJ8962" s="419"/>
      <c r="AL8962" s="419"/>
      <c r="AM8962" s="419"/>
      <c r="AN8962" s="403"/>
      <c r="AO8962" s="419"/>
      <c r="AP8962" s="419"/>
      <c r="AQ8962" s="419"/>
      <c r="AR8962" s="419"/>
      <c r="AS8962" s="419"/>
      <c r="AT8962" s="419"/>
      <c r="AU8962" s="419"/>
      <c r="AV8962" s="419"/>
      <c r="AX8962" s="419"/>
      <c r="AY8962" s="419"/>
      <c r="AZ8962" s="419"/>
      <c r="BB8962" s="419"/>
      <c r="BC8962" s="419"/>
      <c r="BD8962" s="419"/>
      <c r="BF8962" s="419"/>
      <c r="BG8962" s="419"/>
      <c r="BH8962" s="419"/>
      <c r="BJ8962" s="419"/>
      <c r="BK8962" s="419"/>
      <c r="BL8962" s="419"/>
      <c r="BN8962" s="419"/>
      <c r="BO8962" s="419"/>
      <c r="BP8962" s="419"/>
      <c r="BR8962" s="419"/>
      <c r="BS8962" s="419"/>
      <c r="BT8962" s="419"/>
      <c r="BV8962" s="419"/>
      <c r="BW8962" s="419"/>
      <c r="BX8962" s="397"/>
      <c r="BZ8962" s="449"/>
      <c r="CB8962" s="419"/>
      <c r="CC8962" s="419"/>
      <c r="CD8962" s="419"/>
      <c r="CF8962" s="419"/>
      <c r="CG8962" s="419"/>
      <c r="CH8962" s="419"/>
    </row>
    <row r="8963" spans="3:86" ht="21" thickBot="1">
      <c r="C8963" s="425"/>
      <c r="P8963" s="431"/>
      <c r="R8963" s="419"/>
      <c r="S8963" s="446"/>
      <c r="T8963" s="419"/>
      <c r="V8963" s="196"/>
      <c r="W8963" s="419"/>
      <c r="X8963" s="419"/>
      <c r="Z8963" s="419"/>
      <c r="AA8963" s="419"/>
      <c r="AB8963" s="419"/>
      <c r="AD8963" s="419"/>
      <c r="AE8963" s="419"/>
      <c r="AF8963" s="419"/>
      <c r="AH8963" s="419"/>
      <c r="AI8963" s="419"/>
      <c r="AJ8963" s="419"/>
      <c r="AL8963" s="419"/>
      <c r="AM8963" s="419"/>
      <c r="AN8963" s="403"/>
      <c r="AO8963" s="419"/>
      <c r="AP8963" s="419"/>
      <c r="AQ8963" s="419"/>
      <c r="AR8963" s="419"/>
      <c r="AS8963" s="419"/>
      <c r="AT8963" s="419"/>
      <c r="AU8963" s="419"/>
      <c r="AV8963" s="419"/>
      <c r="AX8963" s="419"/>
      <c r="AY8963" s="419"/>
      <c r="AZ8963" s="419"/>
      <c r="BB8963" s="419"/>
      <c r="BC8963" s="419"/>
      <c r="BD8963" s="419"/>
      <c r="BF8963" s="419"/>
      <c r="BG8963" s="419"/>
      <c r="BH8963" s="419"/>
      <c r="BJ8963" s="419"/>
      <c r="BK8963" s="419"/>
      <c r="BL8963" s="419"/>
      <c r="BN8963" s="419"/>
      <c r="BO8963" s="419"/>
      <c r="BP8963" s="419"/>
      <c r="BR8963" s="419"/>
      <c r="BS8963" s="419"/>
      <c r="BT8963" s="419"/>
      <c r="BV8963" s="419"/>
      <c r="BW8963" s="419"/>
      <c r="BX8963" s="397"/>
      <c r="BZ8963" s="449"/>
      <c r="CB8963" s="419"/>
      <c r="CC8963" s="419"/>
      <c r="CD8963" s="419"/>
      <c r="CF8963" s="419"/>
      <c r="CG8963" s="419"/>
      <c r="CH8963" s="419"/>
    </row>
    <row r="8964" spans="3:86" ht="21" thickBot="1">
      <c r="C8964" s="425"/>
      <c r="P8964" s="431"/>
      <c r="R8964" s="419"/>
      <c r="S8964" s="446"/>
      <c r="T8964" s="419"/>
      <c r="V8964" s="196"/>
      <c r="W8964" s="419"/>
      <c r="X8964" s="419"/>
      <c r="Z8964" s="419"/>
      <c r="AA8964" s="419"/>
      <c r="AB8964" s="419"/>
      <c r="AD8964" s="419"/>
      <c r="AE8964" s="419"/>
      <c r="AF8964" s="419"/>
      <c r="AH8964" s="419"/>
      <c r="AI8964" s="419"/>
      <c r="AJ8964" s="419"/>
      <c r="AL8964" s="419"/>
      <c r="AM8964" s="419"/>
      <c r="AN8964" s="403"/>
      <c r="AO8964" s="419"/>
      <c r="AP8964" s="419"/>
      <c r="AQ8964" s="419"/>
      <c r="AR8964" s="419"/>
      <c r="AS8964" s="419"/>
      <c r="AT8964" s="419"/>
      <c r="AU8964" s="419"/>
      <c r="AV8964" s="419"/>
      <c r="AX8964" s="419"/>
      <c r="AY8964" s="419"/>
      <c r="AZ8964" s="419"/>
      <c r="BB8964" s="419"/>
      <c r="BC8964" s="419"/>
      <c r="BD8964" s="419"/>
      <c r="BF8964" s="419"/>
      <c r="BG8964" s="419"/>
      <c r="BH8964" s="419"/>
      <c r="BJ8964" s="419"/>
      <c r="BK8964" s="419"/>
      <c r="BL8964" s="419"/>
      <c r="BN8964" s="419"/>
      <c r="BO8964" s="419"/>
      <c r="BP8964" s="419"/>
      <c r="BR8964" s="419"/>
      <c r="BS8964" s="419"/>
      <c r="BT8964" s="419"/>
      <c r="BV8964" s="419"/>
      <c r="BW8964" s="419"/>
      <c r="BX8964" s="397"/>
      <c r="BZ8964" s="449"/>
      <c r="CB8964" s="419"/>
      <c r="CC8964" s="419"/>
      <c r="CD8964" s="419"/>
      <c r="CF8964" s="419"/>
      <c r="CG8964" s="419"/>
      <c r="CH8964" s="419"/>
    </row>
    <row r="8965" spans="3:86" ht="21" thickBot="1">
      <c r="C8965" s="425"/>
      <c r="P8965" s="431"/>
      <c r="R8965" s="419"/>
      <c r="S8965" s="446"/>
      <c r="T8965" s="419"/>
      <c r="V8965" s="196"/>
      <c r="W8965" s="419"/>
      <c r="X8965" s="419"/>
      <c r="Z8965" s="419"/>
      <c r="AA8965" s="419"/>
      <c r="AB8965" s="419"/>
      <c r="AD8965" s="419"/>
      <c r="AE8965" s="419"/>
      <c r="AF8965" s="419"/>
      <c r="AH8965" s="419"/>
      <c r="AI8965" s="419"/>
      <c r="AJ8965" s="419"/>
      <c r="AL8965" s="419"/>
      <c r="AM8965" s="419"/>
      <c r="AN8965" s="403"/>
      <c r="AO8965" s="419"/>
      <c r="AP8965" s="419"/>
      <c r="AQ8965" s="419"/>
      <c r="AR8965" s="419"/>
      <c r="AS8965" s="419"/>
      <c r="AT8965" s="419"/>
      <c r="AU8965" s="419"/>
      <c r="AV8965" s="419"/>
      <c r="AX8965" s="419"/>
      <c r="AY8965" s="419"/>
      <c r="AZ8965" s="419"/>
      <c r="BB8965" s="419"/>
      <c r="BC8965" s="419"/>
      <c r="BD8965" s="419"/>
      <c r="BF8965" s="419"/>
      <c r="BG8965" s="419"/>
      <c r="BH8965" s="419"/>
      <c r="BJ8965" s="419"/>
      <c r="BK8965" s="419"/>
      <c r="BL8965" s="419"/>
      <c r="BN8965" s="419"/>
      <c r="BO8965" s="419"/>
      <c r="BP8965" s="419"/>
      <c r="BR8965" s="419"/>
      <c r="BS8965" s="419"/>
      <c r="BT8965" s="419"/>
      <c r="BV8965" s="419"/>
      <c r="BW8965" s="419"/>
      <c r="BX8965" s="397"/>
      <c r="BZ8965" s="449"/>
      <c r="CB8965" s="419"/>
      <c r="CC8965" s="419"/>
      <c r="CD8965" s="419"/>
      <c r="CF8965" s="419"/>
      <c r="CG8965" s="419"/>
      <c r="CH8965" s="419"/>
    </row>
    <row r="8966" spans="3:86" ht="21" thickBot="1">
      <c r="C8966" s="425"/>
      <c r="P8966" s="431"/>
      <c r="R8966" s="419"/>
      <c r="S8966" s="446"/>
      <c r="T8966" s="419"/>
      <c r="V8966" s="196"/>
      <c r="W8966" s="419"/>
      <c r="X8966" s="419"/>
      <c r="Z8966" s="419"/>
      <c r="AA8966" s="419"/>
      <c r="AB8966" s="419"/>
      <c r="AD8966" s="419"/>
      <c r="AE8966" s="419"/>
      <c r="AF8966" s="419"/>
      <c r="AH8966" s="419"/>
      <c r="AI8966" s="419"/>
      <c r="AJ8966" s="419"/>
      <c r="AL8966" s="419"/>
      <c r="AM8966" s="419"/>
      <c r="AN8966" s="403"/>
      <c r="AO8966" s="419"/>
      <c r="AP8966" s="419"/>
      <c r="AQ8966" s="419"/>
      <c r="AR8966" s="419"/>
      <c r="AS8966" s="419"/>
      <c r="AT8966" s="419"/>
      <c r="AU8966" s="419"/>
      <c r="AV8966" s="419"/>
      <c r="AX8966" s="419"/>
      <c r="AY8966" s="419"/>
      <c r="AZ8966" s="419"/>
      <c r="BB8966" s="419"/>
      <c r="BC8966" s="419"/>
      <c r="BD8966" s="419"/>
      <c r="BF8966" s="419"/>
      <c r="BG8966" s="419"/>
      <c r="BH8966" s="419"/>
      <c r="BJ8966" s="419"/>
      <c r="BK8966" s="419"/>
      <c r="BL8966" s="419"/>
      <c r="BN8966" s="419"/>
      <c r="BO8966" s="419"/>
      <c r="BP8966" s="419"/>
      <c r="BR8966" s="419"/>
      <c r="BS8966" s="419"/>
      <c r="BT8966" s="419"/>
      <c r="BV8966" s="419"/>
      <c r="BW8966" s="419"/>
      <c r="BX8966" s="397"/>
      <c r="BZ8966" s="449"/>
      <c r="CB8966" s="419"/>
      <c r="CC8966" s="419"/>
      <c r="CD8966" s="419"/>
      <c r="CF8966" s="419"/>
      <c r="CG8966" s="419"/>
      <c r="CH8966" s="419"/>
    </row>
    <row r="8967" spans="3:86" ht="21" thickBot="1">
      <c r="C8967" s="425"/>
      <c r="P8967" s="431"/>
      <c r="R8967" s="419"/>
      <c r="S8967" s="446"/>
      <c r="T8967" s="419"/>
      <c r="V8967" s="196"/>
      <c r="W8967" s="419"/>
      <c r="X8967" s="419"/>
      <c r="Z8967" s="419"/>
      <c r="AA8967" s="419"/>
      <c r="AB8967" s="419"/>
      <c r="AD8967" s="419"/>
      <c r="AE8967" s="419"/>
      <c r="AF8967" s="419"/>
      <c r="AH8967" s="419"/>
      <c r="AI8967" s="419"/>
      <c r="AJ8967" s="419"/>
      <c r="AL8967" s="419"/>
      <c r="AM8967" s="419"/>
      <c r="AN8967" s="403"/>
      <c r="AO8967" s="419"/>
      <c r="AP8967" s="419"/>
      <c r="AQ8967" s="419"/>
      <c r="AR8967" s="419"/>
      <c r="AS8967" s="419"/>
      <c r="AT8967" s="419"/>
      <c r="AU8967" s="419"/>
      <c r="AV8967" s="419"/>
      <c r="AX8967" s="419"/>
      <c r="AY8967" s="419"/>
      <c r="AZ8967" s="419"/>
      <c r="BB8967" s="419"/>
      <c r="BC8967" s="419"/>
      <c r="BD8967" s="419"/>
      <c r="BF8967" s="419"/>
      <c r="BG8967" s="419"/>
      <c r="BH8967" s="419"/>
      <c r="BJ8967" s="419"/>
      <c r="BK8967" s="419"/>
      <c r="BL8967" s="419"/>
      <c r="BN8967" s="419"/>
      <c r="BO8967" s="419"/>
      <c r="BP8967" s="419"/>
      <c r="BR8967" s="419"/>
      <c r="BS8967" s="419"/>
      <c r="BT8967" s="419"/>
      <c r="BV8967" s="419"/>
      <c r="BW8967" s="419"/>
      <c r="BX8967" s="397"/>
      <c r="BZ8967" s="449"/>
      <c r="CB8967" s="419"/>
      <c r="CC8967" s="419"/>
      <c r="CD8967" s="419"/>
      <c r="CF8967" s="419"/>
      <c r="CG8967" s="419"/>
      <c r="CH8967" s="419"/>
    </row>
    <row r="8968" spans="3:86" ht="21" thickBot="1">
      <c r="C8968" s="425"/>
      <c r="P8968" s="431"/>
      <c r="R8968" s="419"/>
      <c r="S8968" s="446"/>
      <c r="T8968" s="419"/>
      <c r="V8968" s="196"/>
      <c r="W8968" s="419"/>
      <c r="X8968" s="419"/>
      <c r="Z8968" s="419"/>
      <c r="AA8968" s="419"/>
      <c r="AB8968" s="419"/>
      <c r="AD8968" s="419"/>
      <c r="AE8968" s="419"/>
      <c r="AF8968" s="419"/>
      <c r="AH8968" s="419"/>
      <c r="AI8968" s="419"/>
      <c r="AJ8968" s="419"/>
      <c r="AL8968" s="419"/>
      <c r="AM8968" s="419"/>
      <c r="AN8968" s="403"/>
      <c r="AO8968" s="419"/>
      <c r="AP8968" s="419"/>
      <c r="AQ8968" s="419"/>
      <c r="AR8968" s="419"/>
      <c r="AS8968" s="419"/>
      <c r="AT8968" s="419"/>
      <c r="AU8968" s="419"/>
      <c r="AV8968" s="419"/>
      <c r="AX8968" s="419"/>
      <c r="AY8968" s="419"/>
      <c r="AZ8968" s="419"/>
      <c r="BB8968" s="419"/>
      <c r="BC8968" s="419"/>
      <c r="BD8968" s="419"/>
      <c r="BF8968" s="419"/>
      <c r="BG8968" s="419"/>
      <c r="BH8968" s="419"/>
      <c r="BJ8968" s="419"/>
      <c r="BK8968" s="419"/>
      <c r="BL8968" s="419"/>
      <c r="BN8968" s="419"/>
      <c r="BO8968" s="419"/>
      <c r="BP8968" s="419"/>
      <c r="BR8968" s="419"/>
      <c r="BS8968" s="419"/>
      <c r="BT8968" s="419"/>
      <c r="BV8968" s="419"/>
      <c r="BW8968" s="419"/>
      <c r="BX8968" s="397"/>
      <c r="BZ8968" s="449"/>
      <c r="CB8968" s="419"/>
      <c r="CC8968" s="419"/>
      <c r="CD8968" s="419"/>
      <c r="CF8968" s="419"/>
      <c r="CG8968" s="419"/>
      <c r="CH8968" s="419"/>
    </row>
    <row r="8969" spans="3:86" ht="21" thickBot="1">
      <c r="C8969" s="425"/>
      <c r="P8969" s="431"/>
      <c r="R8969" s="419"/>
      <c r="S8969" s="446"/>
      <c r="T8969" s="419"/>
      <c r="V8969" s="196"/>
      <c r="W8969" s="419"/>
      <c r="X8969" s="419"/>
      <c r="Z8969" s="419"/>
      <c r="AA8969" s="419"/>
      <c r="AB8969" s="419"/>
      <c r="AD8969" s="419"/>
      <c r="AE8969" s="419"/>
      <c r="AF8969" s="419"/>
      <c r="AH8969" s="419"/>
      <c r="AI8969" s="419"/>
      <c r="AJ8969" s="419"/>
      <c r="AL8969" s="419"/>
      <c r="AM8969" s="419"/>
      <c r="AN8969" s="403"/>
      <c r="AO8969" s="419"/>
      <c r="AP8969" s="419"/>
      <c r="AQ8969" s="419"/>
      <c r="AR8969" s="419"/>
      <c r="AS8969" s="419"/>
      <c r="AT8969" s="419"/>
      <c r="AU8969" s="419"/>
      <c r="AV8969" s="419"/>
      <c r="AX8969" s="419"/>
      <c r="AY8969" s="419"/>
      <c r="AZ8969" s="419"/>
      <c r="BB8969" s="419"/>
      <c r="BC8969" s="419"/>
      <c r="BD8969" s="419"/>
      <c r="BF8969" s="419"/>
      <c r="BG8969" s="419"/>
      <c r="BH8969" s="419"/>
      <c r="BJ8969" s="419"/>
      <c r="BK8969" s="419"/>
      <c r="BL8969" s="419"/>
      <c r="BN8969" s="419"/>
      <c r="BO8969" s="419"/>
      <c r="BP8969" s="419"/>
      <c r="BR8969" s="419"/>
      <c r="BS8969" s="419"/>
      <c r="BT8969" s="419"/>
      <c r="BV8969" s="419"/>
      <c r="BW8969" s="419"/>
      <c r="BX8969" s="397"/>
      <c r="BZ8969" s="449"/>
      <c r="CB8969" s="419"/>
      <c r="CC8969" s="419"/>
      <c r="CD8969" s="419"/>
      <c r="CF8969" s="419"/>
      <c r="CG8969" s="419"/>
      <c r="CH8969" s="419"/>
    </row>
    <row r="8970" spans="3:86" ht="21" thickBot="1">
      <c r="C8970" s="425"/>
      <c r="P8970" s="431"/>
      <c r="R8970" s="419"/>
      <c r="S8970" s="446"/>
      <c r="T8970" s="419"/>
      <c r="V8970" s="196"/>
      <c r="W8970" s="419"/>
      <c r="X8970" s="419"/>
      <c r="Z8970" s="419"/>
      <c r="AA8970" s="419"/>
      <c r="AB8970" s="419"/>
      <c r="AD8970" s="419"/>
      <c r="AE8970" s="419"/>
      <c r="AF8970" s="419"/>
      <c r="AH8970" s="419"/>
      <c r="AI8970" s="419"/>
      <c r="AJ8970" s="419"/>
      <c r="AL8970" s="419"/>
      <c r="AM8970" s="419"/>
      <c r="AN8970" s="403"/>
      <c r="AO8970" s="419"/>
      <c r="AP8970" s="419"/>
      <c r="AQ8970" s="419"/>
      <c r="AR8970" s="419"/>
      <c r="AS8970" s="419"/>
      <c r="AT8970" s="419"/>
      <c r="AU8970" s="419"/>
      <c r="AV8970" s="419"/>
      <c r="AX8970" s="419"/>
      <c r="AY8970" s="419"/>
      <c r="AZ8970" s="419"/>
      <c r="BB8970" s="419"/>
      <c r="BC8970" s="419"/>
      <c r="BD8970" s="419"/>
      <c r="BF8970" s="419"/>
      <c r="BG8970" s="419"/>
      <c r="BH8970" s="419"/>
      <c r="BJ8970" s="419"/>
      <c r="BK8970" s="419"/>
      <c r="BL8970" s="419"/>
      <c r="BN8970" s="419"/>
      <c r="BO8970" s="419"/>
      <c r="BP8970" s="419"/>
      <c r="BR8970" s="419"/>
      <c r="BS8970" s="419"/>
      <c r="BT8970" s="419"/>
      <c r="BV8970" s="419"/>
      <c r="BW8970" s="419"/>
      <c r="BX8970" s="397"/>
      <c r="BZ8970" s="449"/>
      <c r="CB8970" s="419"/>
      <c r="CC8970" s="419"/>
      <c r="CD8970" s="419"/>
      <c r="CF8970" s="419"/>
      <c r="CG8970" s="419"/>
      <c r="CH8970" s="419"/>
    </row>
    <row r="8971" spans="3:86" ht="21" thickBot="1">
      <c r="C8971" s="425"/>
      <c r="P8971" s="431"/>
      <c r="R8971" s="419"/>
      <c r="S8971" s="446"/>
      <c r="T8971" s="419"/>
      <c r="V8971" s="196"/>
      <c r="W8971" s="419"/>
      <c r="X8971" s="419"/>
      <c r="Z8971" s="419"/>
      <c r="AA8971" s="419"/>
      <c r="AB8971" s="419"/>
      <c r="AD8971" s="419"/>
      <c r="AE8971" s="419"/>
      <c r="AF8971" s="419"/>
      <c r="AH8971" s="419"/>
      <c r="AI8971" s="419"/>
      <c r="AJ8971" s="419"/>
      <c r="AL8971" s="419"/>
      <c r="AM8971" s="419"/>
      <c r="AN8971" s="403"/>
      <c r="AO8971" s="419"/>
      <c r="AP8971" s="419"/>
      <c r="AQ8971" s="419"/>
      <c r="AR8971" s="419"/>
      <c r="AS8971" s="419"/>
      <c r="AT8971" s="419"/>
      <c r="AU8971" s="419"/>
      <c r="AV8971" s="419"/>
      <c r="AX8971" s="419"/>
      <c r="AY8971" s="419"/>
      <c r="AZ8971" s="419"/>
      <c r="BB8971" s="419"/>
      <c r="BC8971" s="419"/>
      <c r="BD8971" s="419"/>
      <c r="BF8971" s="419"/>
      <c r="BG8971" s="419"/>
      <c r="BH8971" s="419"/>
      <c r="BJ8971" s="419"/>
      <c r="BK8971" s="419"/>
      <c r="BL8971" s="419"/>
      <c r="BN8971" s="419"/>
      <c r="BO8971" s="419"/>
      <c r="BP8971" s="419"/>
      <c r="BR8971" s="419"/>
      <c r="BS8971" s="419"/>
      <c r="BT8971" s="419"/>
      <c r="BV8971" s="419"/>
      <c r="BW8971" s="419"/>
      <c r="BX8971" s="397"/>
      <c r="BZ8971" s="449"/>
      <c r="CB8971" s="419"/>
      <c r="CC8971" s="419"/>
      <c r="CD8971" s="419"/>
      <c r="CF8971" s="419"/>
      <c r="CG8971" s="419"/>
      <c r="CH8971" s="419"/>
    </row>
    <row r="8972" spans="3:86" ht="21" thickBot="1">
      <c r="C8972" s="425"/>
      <c r="P8972" s="431"/>
      <c r="R8972" s="419"/>
      <c r="S8972" s="446"/>
      <c r="T8972" s="419"/>
      <c r="V8972" s="196"/>
      <c r="W8972" s="419"/>
      <c r="X8972" s="419"/>
      <c r="Z8972" s="419"/>
      <c r="AA8972" s="419"/>
      <c r="AB8972" s="419"/>
      <c r="AD8972" s="419"/>
      <c r="AE8972" s="419"/>
      <c r="AF8972" s="419"/>
      <c r="AH8972" s="419"/>
      <c r="AI8972" s="419"/>
      <c r="AJ8972" s="419"/>
      <c r="AL8972" s="419"/>
      <c r="AM8972" s="419"/>
      <c r="AN8972" s="403"/>
      <c r="AO8972" s="419"/>
      <c r="AP8972" s="419"/>
      <c r="AQ8972" s="419"/>
      <c r="AR8972" s="419"/>
      <c r="AS8972" s="419"/>
      <c r="AT8972" s="419"/>
      <c r="AU8972" s="419"/>
      <c r="AV8972" s="419"/>
      <c r="AX8972" s="419"/>
      <c r="AY8972" s="419"/>
      <c r="AZ8972" s="419"/>
      <c r="BB8972" s="419"/>
      <c r="BC8972" s="419"/>
      <c r="BD8972" s="419"/>
      <c r="BF8972" s="419"/>
      <c r="BG8972" s="419"/>
      <c r="BH8972" s="419"/>
      <c r="BJ8972" s="419"/>
      <c r="BK8972" s="419"/>
      <c r="BL8972" s="419"/>
      <c r="BN8972" s="419"/>
      <c r="BO8972" s="419"/>
      <c r="BP8972" s="419"/>
      <c r="BR8972" s="419"/>
      <c r="BS8972" s="419"/>
      <c r="BT8972" s="419"/>
      <c r="BV8972" s="419"/>
      <c r="BW8972" s="419"/>
      <c r="BX8972" s="397"/>
      <c r="BZ8972" s="449"/>
      <c r="CB8972" s="419"/>
      <c r="CC8972" s="419"/>
      <c r="CD8972" s="419"/>
      <c r="CF8972" s="419"/>
      <c r="CG8972" s="419"/>
      <c r="CH8972" s="419"/>
    </row>
    <row r="8973" spans="3:86" ht="21" thickBot="1">
      <c r="C8973" s="425"/>
      <c r="P8973" s="431"/>
      <c r="R8973" s="419"/>
      <c r="S8973" s="446"/>
      <c r="T8973" s="419"/>
      <c r="V8973" s="196"/>
      <c r="W8973" s="419"/>
      <c r="X8973" s="419"/>
      <c r="Z8973" s="419"/>
      <c r="AA8973" s="419"/>
      <c r="AB8973" s="419"/>
      <c r="AD8973" s="419"/>
      <c r="AE8973" s="419"/>
      <c r="AF8973" s="419"/>
      <c r="AH8973" s="419"/>
      <c r="AI8973" s="419"/>
      <c r="AJ8973" s="419"/>
      <c r="AL8973" s="419"/>
      <c r="AM8973" s="419"/>
      <c r="AN8973" s="403"/>
      <c r="AO8973" s="419"/>
      <c r="AP8973" s="419"/>
      <c r="AQ8973" s="419"/>
      <c r="AR8973" s="419"/>
      <c r="AS8973" s="419"/>
      <c r="AT8973" s="419"/>
      <c r="AU8973" s="419"/>
      <c r="AV8973" s="419"/>
      <c r="AX8973" s="419"/>
      <c r="AY8973" s="419"/>
      <c r="AZ8973" s="419"/>
      <c r="BB8973" s="419"/>
      <c r="BC8973" s="419"/>
      <c r="BD8973" s="419"/>
      <c r="BF8973" s="419"/>
      <c r="BG8973" s="419"/>
      <c r="BH8973" s="419"/>
      <c r="BJ8973" s="419"/>
      <c r="BK8973" s="419"/>
      <c r="BL8973" s="419"/>
      <c r="BN8973" s="419"/>
      <c r="BO8973" s="419"/>
      <c r="BP8973" s="419"/>
      <c r="BR8973" s="419"/>
      <c r="BS8973" s="419"/>
      <c r="BT8973" s="419"/>
      <c r="BV8973" s="419"/>
      <c r="BW8973" s="419"/>
      <c r="BX8973" s="397"/>
      <c r="BZ8973" s="449"/>
      <c r="CB8973" s="419"/>
      <c r="CC8973" s="419"/>
      <c r="CD8973" s="419"/>
      <c r="CF8973" s="419"/>
      <c r="CG8973" s="419"/>
      <c r="CH8973" s="419"/>
    </row>
    <row r="8974" spans="3:86" ht="21" thickBot="1">
      <c r="C8974" s="425"/>
      <c r="P8974" s="431"/>
      <c r="R8974" s="419"/>
      <c r="S8974" s="446"/>
      <c r="T8974" s="419"/>
      <c r="V8974" s="196"/>
      <c r="W8974" s="419"/>
      <c r="X8974" s="419"/>
      <c r="Z8974" s="419"/>
      <c r="AA8974" s="419"/>
      <c r="AB8974" s="419"/>
      <c r="AD8974" s="419"/>
      <c r="AE8974" s="419"/>
      <c r="AF8974" s="419"/>
      <c r="AH8974" s="419"/>
      <c r="AI8974" s="419"/>
      <c r="AJ8974" s="419"/>
      <c r="AL8974" s="419"/>
      <c r="AM8974" s="419"/>
      <c r="AN8974" s="403"/>
      <c r="AO8974" s="419"/>
      <c r="AP8974" s="419"/>
      <c r="AQ8974" s="419"/>
      <c r="AR8974" s="419"/>
      <c r="AS8974" s="419"/>
      <c r="AT8974" s="419"/>
      <c r="AU8974" s="419"/>
      <c r="AV8974" s="419"/>
      <c r="AX8974" s="419"/>
      <c r="AY8974" s="419"/>
      <c r="AZ8974" s="419"/>
      <c r="BB8974" s="419"/>
      <c r="BC8974" s="419"/>
      <c r="BD8974" s="419"/>
      <c r="BF8974" s="419"/>
      <c r="BG8974" s="419"/>
      <c r="BH8974" s="419"/>
      <c r="BJ8974" s="419"/>
      <c r="BK8974" s="419"/>
      <c r="BL8974" s="419"/>
      <c r="BN8974" s="419"/>
      <c r="BO8974" s="419"/>
      <c r="BP8974" s="419"/>
      <c r="BR8974" s="419"/>
      <c r="BS8974" s="419"/>
      <c r="BT8974" s="419"/>
      <c r="BV8974" s="419"/>
      <c r="BW8974" s="419"/>
      <c r="BX8974" s="397"/>
      <c r="BZ8974" s="449"/>
      <c r="CB8974" s="419"/>
      <c r="CC8974" s="419"/>
      <c r="CD8974" s="419"/>
      <c r="CF8974" s="419"/>
      <c r="CG8974" s="419"/>
      <c r="CH8974" s="419"/>
    </row>
    <row r="8975" spans="3:86" ht="21" thickBot="1">
      <c r="C8975" s="425"/>
      <c r="P8975" s="431"/>
      <c r="R8975" s="419"/>
      <c r="S8975" s="446"/>
      <c r="T8975" s="419"/>
      <c r="V8975" s="196"/>
      <c r="W8975" s="419"/>
      <c r="X8975" s="419"/>
      <c r="Z8975" s="419"/>
      <c r="AA8975" s="419"/>
      <c r="AB8975" s="419"/>
      <c r="AD8975" s="419"/>
      <c r="AE8975" s="419"/>
      <c r="AF8975" s="419"/>
      <c r="AH8975" s="419"/>
      <c r="AI8975" s="419"/>
      <c r="AJ8975" s="419"/>
      <c r="AL8975" s="419"/>
      <c r="AM8975" s="419"/>
      <c r="AN8975" s="403"/>
      <c r="AO8975" s="419"/>
      <c r="AP8975" s="419"/>
      <c r="AQ8975" s="419"/>
      <c r="AR8975" s="419"/>
      <c r="AS8975" s="419"/>
      <c r="AT8975" s="419"/>
      <c r="AU8975" s="419"/>
      <c r="AV8975" s="419"/>
      <c r="AX8975" s="419"/>
      <c r="AY8975" s="419"/>
      <c r="AZ8975" s="419"/>
      <c r="BB8975" s="419"/>
      <c r="BC8975" s="419"/>
      <c r="BD8975" s="419"/>
      <c r="BF8975" s="419"/>
      <c r="BG8975" s="419"/>
      <c r="BH8975" s="419"/>
      <c r="BJ8975" s="419"/>
      <c r="BK8975" s="419"/>
      <c r="BL8975" s="419"/>
      <c r="BN8975" s="419"/>
      <c r="BO8975" s="419"/>
      <c r="BP8975" s="419"/>
      <c r="BR8975" s="419"/>
      <c r="BS8975" s="419"/>
      <c r="BT8975" s="419"/>
      <c r="BV8975" s="419"/>
      <c r="BW8975" s="419"/>
      <c r="BX8975" s="397"/>
      <c r="BZ8975" s="449"/>
      <c r="CB8975" s="419"/>
      <c r="CC8975" s="419"/>
      <c r="CD8975" s="419"/>
      <c r="CF8975" s="419"/>
      <c r="CG8975" s="419"/>
      <c r="CH8975" s="419"/>
    </row>
    <row r="8976" spans="3:86" ht="21" thickBot="1">
      <c r="C8976" s="425"/>
      <c r="P8976" s="431"/>
      <c r="R8976" s="419"/>
      <c r="S8976" s="446"/>
      <c r="T8976" s="419"/>
      <c r="V8976" s="196"/>
      <c r="W8976" s="419"/>
      <c r="X8976" s="419"/>
      <c r="Z8976" s="419"/>
      <c r="AA8976" s="419"/>
      <c r="AB8976" s="419"/>
      <c r="AD8976" s="419"/>
      <c r="AE8976" s="419"/>
      <c r="AF8976" s="419"/>
      <c r="AH8976" s="419"/>
      <c r="AI8976" s="419"/>
      <c r="AJ8976" s="419"/>
      <c r="AL8976" s="419"/>
      <c r="AM8976" s="419"/>
      <c r="AN8976" s="403"/>
      <c r="AO8976" s="419"/>
      <c r="AP8976" s="419"/>
      <c r="AQ8976" s="419"/>
      <c r="AR8976" s="419"/>
      <c r="AS8976" s="419"/>
      <c r="AT8976" s="419"/>
      <c r="AU8976" s="419"/>
      <c r="AV8976" s="419"/>
      <c r="AX8976" s="419"/>
      <c r="AY8976" s="419"/>
      <c r="AZ8976" s="419"/>
      <c r="BB8976" s="419"/>
      <c r="BC8976" s="419"/>
      <c r="BD8976" s="419"/>
      <c r="BF8976" s="419"/>
      <c r="BG8976" s="419"/>
      <c r="BH8976" s="419"/>
      <c r="BJ8976" s="419"/>
      <c r="BK8976" s="419"/>
      <c r="BL8976" s="419"/>
      <c r="BN8976" s="419"/>
      <c r="BO8976" s="419"/>
      <c r="BP8976" s="419"/>
      <c r="BR8976" s="419"/>
      <c r="BS8976" s="419"/>
      <c r="BT8976" s="419"/>
      <c r="BV8976" s="419"/>
      <c r="BW8976" s="419"/>
      <c r="BX8976" s="397"/>
      <c r="BZ8976" s="449"/>
      <c r="CB8976" s="419"/>
      <c r="CC8976" s="419"/>
      <c r="CD8976" s="419"/>
      <c r="CF8976" s="419"/>
      <c r="CG8976" s="419"/>
      <c r="CH8976" s="419"/>
    </row>
    <row r="8977" spans="3:86" ht="21" thickBot="1">
      <c r="C8977" s="425"/>
      <c r="P8977" s="431"/>
      <c r="R8977" s="419"/>
      <c r="S8977" s="446"/>
      <c r="T8977" s="419"/>
      <c r="V8977" s="196"/>
      <c r="W8977" s="419"/>
      <c r="X8977" s="419"/>
      <c r="Z8977" s="419"/>
      <c r="AA8977" s="419"/>
      <c r="AB8977" s="419"/>
      <c r="AD8977" s="419"/>
      <c r="AE8977" s="419"/>
      <c r="AF8977" s="419"/>
      <c r="AH8977" s="419"/>
      <c r="AI8977" s="419"/>
      <c r="AJ8977" s="419"/>
      <c r="AL8977" s="419"/>
      <c r="AM8977" s="419"/>
      <c r="AN8977" s="403"/>
      <c r="AO8977" s="419"/>
      <c r="AP8977" s="419"/>
      <c r="AQ8977" s="419"/>
      <c r="AR8977" s="419"/>
      <c r="AS8977" s="419"/>
      <c r="AT8977" s="419"/>
      <c r="AU8977" s="419"/>
      <c r="AV8977" s="419"/>
      <c r="AX8977" s="419"/>
      <c r="AY8977" s="419"/>
      <c r="AZ8977" s="419"/>
      <c r="BB8977" s="419"/>
      <c r="BC8977" s="419"/>
      <c r="BD8977" s="419"/>
      <c r="BF8977" s="419"/>
      <c r="BG8977" s="419"/>
      <c r="BH8977" s="419"/>
      <c r="BJ8977" s="419"/>
      <c r="BK8977" s="419"/>
      <c r="BL8977" s="419"/>
      <c r="BN8977" s="419"/>
      <c r="BO8977" s="419"/>
      <c r="BP8977" s="419"/>
      <c r="BR8977" s="419"/>
      <c r="BS8977" s="419"/>
      <c r="BT8977" s="419"/>
      <c r="BV8977" s="419"/>
      <c r="BW8977" s="419"/>
      <c r="BX8977" s="397"/>
      <c r="BZ8977" s="449"/>
      <c r="CB8977" s="419"/>
      <c r="CC8977" s="419"/>
      <c r="CD8977" s="419"/>
      <c r="CF8977" s="419"/>
      <c r="CG8977" s="419"/>
      <c r="CH8977" s="419"/>
    </row>
    <row r="8978" spans="3:86" ht="21" thickBot="1">
      <c r="C8978" s="425"/>
      <c r="P8978" s="431"/>
      <c r="R8978" s="419"/>
      <c r="S8978" s="446"/>
      <c r="T8978" s="419"/>
      <c r="V8978" s="196"/>
      <c r="W8978" s="419"/>
      <c r="X8978" s="419"/>
      <c r="Z8978" s="419"/>
      <c r="AA8978" s="419"/>
      <c r="AB8978" s="419"/>
      <c r="AD8978" s="419"/>
      <c r="AE8978" s="419"/>
      <c r="AF8978" s="419"/>
      <c r="AH8978" s="419"/>
      <c r="AI8978" s="419"/>
      <c r="AJ8978" s="419"/>
      <c r="AL8978" s="419"/>
      <c r="AM8978" s="419"/>
      <c r="AN8978" s="403"/>
      <c r="AO8978" s="419"/>
      <c r="AP8978" s="419"/>
      <c r="AQ8978" s="419"/>
      <c r="AR8978" s="419"/>
      <c r="AS8978" s="419"/>
      <c r="AT8978" s="419"/>
      <c r="AU8978" s="419"/>
      <c r="AV8978" s="419"/>
      <c r="AX8978" s="419"/>
      <c r="AY8978" s="419"/>
      <c r="AZ8978" s="419"/>
      <c r="BB8978" s="419"/>
      <c r="BC8978" s="419"/>
      <c r="BD8978" s="419"/>
      <c r="BF8978" s="419"/>
      <c r="BG8978" s="419"/>
      <c r="BH8978" s="419"/>
      <c r="BJ8978" s="419"/>
      <c r="BK8978" s="419"/>
      <c r="BL8978" s="419"/>
      <c r="BN8978" s="419"/>
      <c r="BO8978" s="419"/>
      <c r="BP8978" s="419"/>
      <c r="BR8978" s="419"/>
      <c r="BS8978" s="419"/>
      <c r="BT8978" s="419"/>
      <c r="BV8978" s="419"/>
      <c r="BW8978" s="419"/>
      <c r="BX8978" s="397"/>
      <c r="BZ8978" s="449"/>
      <c r="CB8978" s="419"/>
      <c r="CC8978" s="419"/>
      <c r="CD8978" s="419"/>
      <c r="CF8978" s="419"/>
      <c r="CG8978" s="419"/>
      <c r="CH8978" s="419"/>
    </row>
    <row r="8979" spans="3:86" ht="21" thickBot="1">
      <c r="C8979" s="425"/>
      <c r="P8979" s="431"/>
      <c r="R8979" s="419"/>
      <c r="S8979" s="446"/>
      <c r="T8979" s="419"/>
      <c r="V8979" s="196"/>
      <c r="W8979" s="419"/>
      <c r="X8979" s="419"/>
      <c r="Z8979" s="419"/>
      <c r="AA8979" s="419"/>
      <c r="AB8979" s="419"/>
      <c r="AD8979" s="419"/>
      <c r="AE8979" s="419"/>
      <c r="AF8979" s="419"/>
      <c r="AH8979" s="419"/>
      <c r="AI8979" s="419"/>
      <c r="AJ8979" s="419"/>
      <c r="AL8979" s="419"/>
      <c r="AM8979" s="419"/>
      <c r="AN8979" s="403"/>
      <c r="AO8979" s="419"/>
      <c r="AP8979" s="419"/>
      <c r="AQ8979" s="419"/>
      <c r="AR8979" s="419"/>
      <c r="AS8979" s="419"/>
      <c r="AT8979" s="419"/>
      <c r="AU8979" s="419"/>
      <c r="AV8979" s="419"/>
      <c r="AX8979" s="419"/>
      <c r="AY8979" s="419"/>
      <c r="AZ8979" s="419"/>
      <c r="BB8979" s="419"/>
      <c r="BC8979" s="419"/>
      <c r="BD8979" s="419"/>
      <c r="BF8979" s="419"/>
      <c r="BG8979" s="419"/>
      <c r="BH8979" s="419"/>
      <c r="BJ8979" s="419"/>
      <c r="BK8979" s="419"/>
      <c r="BL8979" s="419"/>
      <c r="BN8979" s="419"/>
      <c r="BO8979" s="419"/>
      <c r="BP8979" s="419"/>
      <c r="BR8979" s="419"/>
      <c r="BS8979" s="419"/>
      <c r="BT8979" s="419"/>
      <c r="BV8979" s="419"/>
      <c r="BW8979" s="419"/>
      <c r="BX8979" s="397"/>
      <c r="BZ8979" s="449"/>
      <c r="CB8979" s="419"/>
      <c r="CC8979" s="419"/>
      <c r="CD8979" s="419"/>
      <c r="CF8979" s="419"/>
      <c r="CG8979" s="419"/>
      <c r="CH8979" s="419"/>
    </row>
    <row r="8980" spans="3:86" ht="21" thickBot="1">
      <c r="C8980" s="425"/>
      <c r="P8980" s="431"/>
      <c r="R8980" s="419"/>
      <c r="S8980" s="446"/>
      <c r="T8980" s="419"/>
      <c r="V8980" s="196"/>
      <c r="W8980" s="419"/>
      <c r="X8980" s="419"/>
      <c r="Z8980" s="419"/>
      <c r="AA8980" s="419"/>
      <c r="AB8980" s="419"/>
      <c r="AD8980" s="419"/>
      <c r="AE8980" s="419"/>
      <c r="AF8980" s="419"/>
      <c r="AH8980" s="419"/>
      <c r="AI8980" s="419"/>
      <c r="AJ8980" s="419"/>
      <c r="AL8980" s="419"/>
      <c r="AM8980" s="419"/>
      <c r="AN8980" s="403"/>
      <c r="AO8980" s="419"/>
      <c r="AP8980" s="419"/>
      <c r="AQ8980" s="419"/>
      <c r="AR8980" s="419"/>
      <c r="AS8980" s="419"/>
      <c r="AT8980" s="419"/>
      <c r="AU8980" s="419"/>
      <c r="AV8980" s="419"/>
      <c r="AX8980" s="419"/>
      <c r="AY8980" s="419"/>
      <c r="AZ8980" s="419"/>
      <c r="BB8980" s="419"/>
      <c r="BC8980" s="419"/>
      <c r="BD8980" s="419"/>
      <c r="BF8980" s="419"/>
      <c r="BG8980" s="419"/>
      <c r="BH8980" s="419"/>
      <c r="BJ8980" s="419"/>
      <c r="BK8980" s="419"/>
      <c r="BL8980" s="419"/>
      <c r="BN8980" s="419"/>
      <c r="BO8980" s="419"/>
      <c r="BP8980" s="419"/>
      <c r="BR8980" s="419"/>
      <c r="BS8980" s="419"/>
      <c r="BT8980" s="419"/>
      <c r="BV8980" s="419"/>
      <c r="BW8980" s="419"/>
      <c r="BX8980" s="397"/>
      <c r="BZ8980" s="449"/>
      <c r="CB8980" s="419"/>
      <c r="CC8980" s="419"/>
      <c r="CD8980" s="419"/>
      <c r="CF8980" s="419"/>
      <c r="CG8980" s="419"/>
      <c r="CH8980" s="419"/>
    </row>
    <row r="8981" spans="3:86" ht="21" thickBot="1">
      <c r="C8981" s="425"/>
      <c r="P8981" s="431"/>
      <c r="R8981" s="419"/>
      <c r="S8981" s="446"/>
      <c r="T8981" s="419"/>
      <c r="V8981" s="196"/>
      <c r="W8981" s="419"/>
      <c r="X8981" s="419"/>
      <c r="Z8981" s="419"/>
      <c r="AA8981" s="419"/>
      <c r="AB8981" s="419"/>
      <c r="AD8981" s="419"/>
      <c r="AE8981" s="419"/>
      <c r="AF8981" s="419"/>
      <c r="AH8981" s="419"/>
      <c r="AI8981" s="419"/>
      <c r="AJ8981" s="419"/>
      <c r="AL8981" s="419"/>
      <c r="AM8981" s="419"/>
      <c r="AN8981" s="403"/>
      <c r="AO8981" s="419"/>
      <c r="AP8981" s="419"/>
      <c r="AQ8981" s="419"/>
      <c r="AR8981" s="419"/>
      <c r="AS8981" s="419"/>
      <c r="AT8981" s="419"/>
      <c r="AU8981" s="419"/>
      <c r="AV8981" s="419"/>
      <c r="AX8981" s="419"/>
      <c r="AY8981" s="419"/>
      <c r="AZ8981" s="419"/>
      <c r="BB8981" s="419"/>
      <c r="BC8981" s="419"/>
      <c r="BD8981" s="419"/>
      <c r="BF8981" s="419"/>
      <c r="BG8981" s="419"/>
      <c r="BH8981" s="419"/>
      <c r="BJ8981" s="419"/>
      <c r="BK8981" s="419"/>
      <c r="BL8981" s="419"/>
      <c r="BN8981" s="419"/>
      <c r="BO8981" s="419"/>
      <c r="BP8981" s="419"/>
      <c r="BR8981" s="419"/>
      <c r="BS8981" s="419"/>
      <c r="BT8981" s="419"/>
      <c r="BV8981" s="419"/>
      <c r="BW8981" s="419"/>
      <c r="BX8981" s="397"/>
      <c r="BZ8981" s="449"/>
      <c r="CB8981" s="419"/>
      <c r="CC8981" s="419"/>
      <c r="CD8981" s="419"/>
      <c r="CF8981" s="419"/>
      <c r="CG8981" s="419"/>
      <c r="CH8981" s="419"/>
    </row>
    <row r="8982" spans="3:86" ht="21" thickBot="1">
      <c r="C8982" s="425"/>
      <c r="P8982" s="431"/>
      <c r="R8982" s="419"/>
      <c r="S8982" s="446"/>
      <c r="T8982" s="419"/>
      <c r="V8982" s="196"/>
      <c r="W8982" s="419"/>
      <c r="X8982" s="419"/>
      <c r="Z8982" s="419"/>
      <c r="AA8982" s="419"/>
      <c r="AB8982" s="419"/>
      <c r="AD8982" s="419"/>
      <c r="AE8982" s="419"/>
      <c r="AF8982" s="419"/>
      <c r="AH8982" s="419"/>
      <c r="AI8982" s="419"/>
      <c r="AJ8982" s="419"/>
      <c r="AL8982" s="419"/>
      <c r="AM8982" s="419"/>
      <c r="AN8982" s="403"/>
      <c r="AO8982" s="419"/>
      <c r="AP8982" s="419"/>
      <c r="AQ8982" s="419"/>
      <c r="AR8982" s="419"/>
      <c r="AS8982" s="419"/>
      <c r="AT8982" s="419"/>
      <c r="AU8982" s="419"/>
      <c r="AV8982" s="419"/>
      <c r="AX8982" s="419"/>
      <c r="AY8982" s="419"/>
      <c r="AZ8982" s="419"/>
      <c r="BB8982" s="419"/>
      <c r="BC8982" s="419"/>
      <c r="BD8982" s="419"/>
      <c r="BF8982" s="419"/>
      <c r="BG8982" s="419"/>
      <c r="BH8982" s="419"/>
      <c r="BJ8982" s="419"/>
      <c r="BK8982" s="419"/>
      <c r="BL8982" s="419"/>
      <c r="BN8982" s="419"/>
      <c r="BO8982" s="419"/>
      <c r="BP8982" s="419"/>
      <c r="BR8982" s="419"/>
      <c r="BS8982" s="419"/>
      <c r="BT8982" s="419"/>
      <c r="BV8982" s="419"/>
      <c r="BW8982" s="419"/>
      <c r="BX8982" s="397"/>
      <c r="BZ8982" s="449"/>
      <c r="CB8982" s="419"/>
      <c r="CC8982" s="419"/>
      <c r="CD8982" s="419"/>
      <c r="CF8982" s="419"/>
      <c r="CG8982" s="419"/>
      <c r="CH8982" s="419"/>
    </row>
    <row r="8983" spans="3:86" ht="21" thickBot="1">
      <c r="C8983" s="425"/>
      <c r="P8983" s="431"/>
      <c r="R8983" s="419"/>
      <c r="S8983" s="446"/>
      <c r="T8983" s="419"/>
      <c r="V8983" s="196"/>
      <c r="W8983" s="419"/>
      <c r="X8983" s="419"/>
      <c r="Z8983" s="419"/>
      <c r="AA8983" s="419"/>
      <c r="AB8983" s="419"/>
      <c r="AD8983" s="419"/>
      <c r="AE8983" s="419"/>
      <c r="AF8983" s="419"/>
      <c r="AH8983" s="419"/>
      <c r="AI8983" s="419"/>
      <c r="AJ8983" s="419"/>
      <c r="AL8983" s="419"/>
      <c r="AM8983" s="419"/>
      <c r="AN8983" s="403"/>
      <c r="AO8983" s="419"/>
      <c r="AP8983" s="419"/>
      <c r="AQ8983" s="419"/>
      <c r="AR8983" s="419"/>
      <c r="AS8983" s="419"/>
      <c r="AT8983" s="419"/>
      <c r="AU8983" s="419"/>
      <c r="AV8983" s="419"/>
      <c r="AX8983" s="419"/>
      <c r="AY8983" s="419"/>
      <c r="AZ8983" s="419"/>
      <c r="BB8983" s="419"/>
      <c r="BC8983" s="419"/>
      <c r="BD8983" s="419"/>
      <c r="BF8983" s="419"/>
      <c r="BG8983" s="419"/>
      <c r="BH8983" s="419"/>
      <c r="BJ8983" s="419"/>
      <c r="BK8983" s="419"/>
      <c r="BL8983" s="419"/>
      <c r="BN8983" s="419"/>
      <c r="BO8983" s="419"/>
      <c r="BP8983" s="419"/>
      <c r="BR8983" s="419"/>
      <c r="BS8983" s="419"/>
      <c r="BT8983" s="419"/>
      <c r="BV8983" s="419"/>
      <c r="BW8983" s="419"/>
      <c r="BX8983" s="397"/>
      <c r="BZ8983" s="449"/>
      <c r="CB8983" s="419"/>
      <c r="CC8983" s="419"/>
      <c r="CD8983" s="419"/>
      <c r="CF8983" s="419"/>
      <c r="CG8983" s="419"/>
      <c r="CH8983" s="419"/>
    </row>
    <row r="8984" spans="3:86" ht="21" thickBot="1">
      <c r="C8984" s="425"/>
      <c r="P8984" s="431"/>
      <c r="R8984" s="419"/>
      <c r="S8984" s="446"/>
      <c r="T8984" s="419"/>
      <c r="V8984" s="196"/>
      <c r="W8984" s="419"/>
      <c r="X8984" s="419"/>
      <c r="Z8984" s="419"/>
      <c r="AA8984" s="419"/>
      <c r="AB8984" s="419"/>
      <c r="AD8984" s="419"/>
      <c r="AE8984" s="419"/>
      <c r="AF8984" s="419"/>
      <c r="AH8984" s="419"/>
      <c r="AI8984" s="419"/>
      <c r="AJ8984" s="419"/>
      <c r="AL8984" s="419"/>
      <c r="AM8984" s="419"/>
      <c r="AN8984" s="403"/>
      <c r="AO8984" s="419"/>
      <c r="AP8984" s="419"/>
      <c r="AQ8984" s="419"/>
      <c r="AR8984" s="419"/>
      <c r="AS8984" s="419"/>
      <c r="AT8984" s="419"/>
      <c r="AU8984" s="419"/>
      <c r="AV8984" s="419"/>
      <c r="AX8984" s="419"/>
      <c r="AY8984" s="419"/>
      <c r="AZ8984" s="419"/>
      <c r="BB8984" s="419"/>
      <c r="BC8984" s="419"/>
      <c r="BD8984" s="419"/>
      <c r="BF8984" s="419"/>
      <c r="BG8984" s="419"/>
      <c r="BH8984" s="419"/>
      <c r="BJ8984" s="419"/>
      <c r="BK8984" s="419"/>
      <c r="BL8984" s="419"/>
      <c r="BN8984" s="419"/>
      <c r="BO8984" s="419"/>
      <c r="BP8984" s="419"/>
      <c r="BR8984" s="419"/>
      <c r="BS8984" s="419"/>
      <c r="BT8984" s="419"/>
      <c r="BV8984" s="419"/>
      <c r="BW8984" s="419"/>
      <c r="BX8984" s="397"/>
      <c r="BZ8984" s="449"/>
      <c r="CB8984" s="419"/>
      <c r="CC8984" s="419"/>
      <c r="CD8984" s="419"/>
      <c r="CF8984" s="419"/>
      <c r="CG8984" s="419"/>
      <c r="CH8984" s="419"/>
    </row>
    <row r="8985" spans="3:86" ht="21" thickBot="1">
      <c r="C8985" s="425"/>
      <c r="P8985" s="431"/>
      <c r="R8985" s="419"/>
      <c r="S8985" s="446"/>
      <c r="T8985" s="419"/>
      <c r="V8985" s="196"/>
      <c r="W8985" s="419"/>
      <c r="X8985" s="419"/>
      <c r="Z8985" s="419"/>
      <c r="AA8985" s="419"/>
      <c r="AB8985" s="419"/>
      <c r="AD8985" s="419"/>
      <c r="AE8985" s="419"/>
      <c r="AF8985" s="419"/>
      <c r="AH8985" s="419"/>
      <c r="AI8985" s="419"/>
      <c r="AJ8985" s="419"/>
      <c r="AL8985" s="419"/>
      <c r="AM8985" s="419"/>
      <c r="AN8985" s="403"/>
      <c r="AO8985" s="419"/>
      <c r="AP8985" s="419"/>
      <c r="AQ8985" s="419"/>
      <c r="AR8985" s="419"/>
      <c r="AS8985" s="419"/>
      <c r="AT8985" s="419"/>
      <c r="AU8985" s="419"/>
      <c r="AV8985" s="419"/>
      <c r="AX8985" s="419"/>
      <c r="AY8985" s="419"/>
      <c r="AZ8985" s="419"/>
      <c r="BB8985" s="419"/>
      <c r="BC8985" s="419"/>
      <c r="BD8985" s="419"/>
      <c r="BF8985" s="419"/>
      <c r="BG8985" s="419"/>
      <c r="BH8985" s="419"/>
      <c r="BJ8985" s="419"/>
      <c r="BK8985" s="419"/>
      <c r="BL8985" s="419"/>
      <c r="BN8985" s="419"/>
      <c r="BO8985" s="419"/>
      <c r="BP8985" s="419"/>
      <c r="BR8985" s="419"/>
      <c r="BS8985" s="419"/>
      <c r="BT8985" s="419"/>
      <c r="BV8985" s="419"/>
      <c r="BW8985" s="419"/>
      <c r="BX8985" s="397"/>
      <c r="BZ8985" s="449"/>
      <c r="CB8985" s="419"/>
      <c r="CC8985" s="419"/>
      <c r="CD8985" s="419"/>
      <c r="CF8985" s="419"/>
      <c r="CG8985" s="419"/>
      <c r="CH8985" s="419"/>
    </row>
    <row r="8986" spans="3:86" ht="21" thickBot="1">
      <c r="C8986" s="425"/>
      <c r="P8986" s="431"/>
      <c r="R8986" s="419"/>
      <c r="S8986" s="446"/>
      <c r="T8986" s="419"/>
      <c r="V8986" s="196"/>
      <c r="W8986" s="419"/>
      <c r="X8986" s="419"/>
      <c r="Z8986" s="419"/>
      <c r="AA8986" s="419"/>
      <c r="AB8986" s="419"/>
      <c r="AD8986" s="419"/>
      <c r="AE8986" s="419"/>
      <c r="AF8986" s="419"/>
      <c r="AH8986" s="419"/>
      <c r="AI8986" s="419"/>
      <c r="AJ8986" s="419"/>
      <c r="AL8986" s="419"/>
      <c r="AM8986" s="419"/>
      <c r="AN8986" s="403"/>
      <c r="AO8986" s="419"/>
      <c r="AP8986" s="419"/>
      <c r="AQ8986" s="419"/>
      <c r="AR8986" s="419"/>
      <c r="AS8986" s="419"/>
      <c r="AT8986" s="419"/>
      <c r="AU8986" s="419"/>
      <c r="AV8986" s="419"/>
      <c r="AX8986" s="419"/>
      <c r="AY8986" s="419"/>
      <c r="AZ8986" s="419"/>
      <c r="BB8986" s="419"/>
      <c r="BC8986" s="419"/>
      <c r="BD8986" s="419"/>
      <c r="BF8986" s="419"/>
      <c r="BG8986" s="419"/>
      <c r="BH8986" s="419"/>
      <c r="BJ8986" s="419"/>
      <c r="BK8986" s="419"/>
      <c r="BL8986" s="419"/>
      <c r="BN8986" s="419"/>
      <c r="BO8986" s="419"/>
      <c r="BP8986" s="419"/>
      <c r="BR8986" s="419"/>
      <c r="BS8986" s="419"/>
      <c r="BT8986" s="419"/>
      <c r="BV8986" s="419"/>
      <c r="BW8986" s="419"/>
      <c r="BX8986" s="397"/>
      <c r="BZ8986" s="449"/>
      <c r="CB8986" s="419"/>
      <c r="CC8986" s="419"/>
      <c r="CD8986" s="419"/>
      <c r="CF8986" s="419"/>
      <c r="CG8986" s="419"/>
      <c r="CH8986" s="419"/>
    </row>
    <row r="8987" spans="3:86" ht="21" thickBot="1">
      <c r="C8987" s="425"/>
      <c r="P8987" s="431"/>
      <c r="R8987" s="419"/>
      <c r="S8987" s="446"/>
      <c r="T8987" s="419"/>
      <c r="V8987" s="196"/>
      <c r="W8987" s="419"/>
      <c r="X8987" s="419"/>
      <c r="Z8987" s="419"/>
      <c r="AA8987" s="419"/>
      <c r="AB8987" s="419"/>
      <c r="AD8987" s="419"/>
      <c r="AE8987" s="419"/>
      <c r="AF8987" s="419"/>
      <c r="AH8987" s="419"/>
      <c r="AI8987" s="419"/>
      <c r="AJ8987" s="419"/>
      <c r="AL8987" s="419"/>
      <c r="AM8987" s="419"/>
      <c r="AN8987" s="403"/>
      <c r="AO8987" s="419"/>
      <c r="AP8987" s="419"/>
      <c r="AQ8987" s="419"/>
      <c r="AR8987" s="419"/>
      <c r="AS8987" s="419"/>
      <c r="AT8987" s="419"/>
      <c r="AU8987" s="419"/>
      <c r="AV8987" s="419"/>
      <c r="AX8987" s="419"/>
      <c r="AY8987" s="419"/>
      <c r="AZ8987" s="419"/>
      <c r="BB8987" s="419"/>
      <c r="BC8987" s="419"/>
      <c r="BD8987" s="419"/>
      <c r="BF8987" s="419"/>
      <c r="BG8987" s="419"/>
      <c r="BH8987" s="419"/>
      <c r="BJ8987" s="419"/>
      <c r="BK8987" s="419"/>
      <c r="BL8987" s="419"/>
      <c r="BN8987" s="419"/>
      <c r="BO8987" s="419"/>
      <c r="BP8987" s="419"/>
      <c r="BR8987" s="419"/>
      <c r="BS8987" s="419"/>
      <c r="BT8987" s="419"/>
      <c r="BV8987" s="419"/>
      <c r="BW8987" s="419"/>
      <c r="BX8987" s="397"/>
      <c r="BZ8987" s="449"/>
      <c r="CB8987" s="419"/>
      <c r="CC8987" s="419"/>
      <c r="CD8987" s="419"/>
      <c r="CF8987" s="419"/>
      <c r="CG8987" s="419"/>
      <c r="CH8987" s="419"/>
    </row>
    <row r="8988" spans="3:86" ht="21" thickBot="1">
      <c r="C8988" s="425"/>
      <c r="P8988" s="431"/>
      <c r="R8988" s="419"/>
      <c r="S8988" s="446"/>
      <c r="T8988" s="419"/>
      <c r="V8988" s="196"/>
      <c r="W8988" s="419"/>
      <c r="X8988" s="419"/>
      <c r="Z8988" s="419"/>
      <c r="AA8988" s="419"/>
      <c r="AB8988" s="419"/>
      <c r="AD8988" s="419"/>
      <c r="AE8988" s="419"/>
      <c r="AF8988" s="419"/>
      <c r="AH8988" s="419"/>
      <c r="AI8988" s="419"/>
      <c r="AJ8988" s="419"/>
      <c r="AL8988" s="419"/>
      <c r="AM8988" s="419"/>
      <c r="AN8988" s="403"/>
      <c r="AO8988" s="419"/>
      <c r="AP8988" s="419"/>
      <c r="AQ8988" s="419"/>
      <c r="AR8988" s="419"/>
      <c r="AS8988" s="419"/>
      <c r="AT8988" s="419"/>
      <c r="AU8988" s="419"/>
      <c r="AV8988" s="419"/>
      <c r="AX8988" s="419"/>
      <c r="AY8988" s="419"/>
      <c r="AZ8988" s="419"/>
      <c r="BB8988" s="419"/>
      <c r="BC8988" s="419"/>
      <c r="BD8988" s="419"/>
      <c r="BF8988" s="419"/>
      <c r="BG8988" s="419"/>
      <c r="BH8988" s="419"/>
      <c r="BJ8988" s="419"/>
      <c r="BK8988" s="419"/>
      <c r="BL8988" s="419"/>
      <c r="BN8988" s="419"/>
      <c r="BO8988" s="419"/>
      <c r="BP8988" s="419"/>
      <c r="BR8988" s="419"/>
      <c r="BS8988" s="419"/>
      <c r="BT8988" s="419"/>
      <c r="BV8988" s="419"/>
      <c r="BW8988" s="419"/>
      <c r="BX8988" s="397"/>
      <c r="BZ8988" s="449"/>
      <c r="CB8988" s="419"/>
      <c r="CC8988" s="419"/>
      <c r="CD8988" s="419"/>
      <c r="CF8988" s="419"/>
      <c r="CG8988" s="419"/>
      <c r="CH8988" s="419"/>
    </row>
    <row r="8989" spans="3:86" ht="21" thickBot="1">
      <c r="C8989" s="425"/>
      <c r="P8989" s="431"/>
      <c r="R8989" s="419"/>
      <c r="S8989" s="446"/>
      <c r="T8989" s="419"/>
      <c r="V8989" s="196"/>
      <c r="W8989" s="419"/>
      <c r="X8989" s="419"/>
      <c r="Z8989" s="419"/>
      <c r="AA8989" s="419"/>
      <c r="AB8989" s="419"/>
      <c r="AD8989" s="419"/>
      <c r="AE8989" s="419"/>
      <c r="AF8989" s="419"/>
      <c r="AH8989" s="419"/>
      <c r="AI8989" s="419"/>
      <c r="AJ8989" s="419"/>
      <c r="AL8989" s="419"/>
      <c r="AM8989" s="419"/>
      <c r="AN8989" s="403"/>
      <c r="AO8989" s="419"/>
      <c r="AP8989" s="419"/>
      <c r="AQ8989" s="419"/>
      <c r="AR8989" s="419"/>
      <c r="AS8989" s="419"/>
      <c r="AT8989" s="419"/>
      <c r="AU8989" s="419"/>
      <c r="AV8989" s="419"/>
      <c r="AX8989" s="419"/>
      <c r="AY8989" s="419"/>
      <c r="AZ8989" s="419"/>
      <c r="BB8989" s="419"/>
      <c r="BC8989" s="419"/>
      <c r="BD8989" s="419"/>
      <c r="BF8989" s="419"/>
      <c r="BG8989" s="419"/>
      <c r="BH8989" s="419"/>
      <c r="BJ8989" s="419"/>
      <c r="BK8989" s="419"/>
      <c r="BL8989" s="419"/>
      <c r="BN8989" s="419"/>
      <c r="BO8989" s="419"/>
      <c r="BP8989" s="419"/>
      <c r="BR8989" s="419"/>
      <c r="BS8989" s="419"/>
      <c r="BT8989" s="419"/>
      <c r="BV8989" s="419"/>
      <c r="BW8989" s="419"/>
      <c r="BX8989" s="397"/>
      <c r="BZ8989" s="449"/>
      <c r="CB8989" s="419"/>
      <c r="CC8989" s="419"/>
      <c r="CD8989" s="419"/>
      <c r="CF8989" s="419"/>
      <c r="CG8989" s="419"/>
      <c r="CH8989" s="419"/>
    </row>
    <row r="8990" spans="3:86" ht="21" thickBot="1">
      <c r="C8990" s="425"/>
      <c r="P8990" s="431"/>
      <c r="R8990" s="419"/>
      <c r="S8990" s="446"/>
      <c r="T8990" s="419"/>
      <c r="V8990" s="196"/>
      <c r="W8990" s="419"/>
      <c r="X8990" s="419"/>
      <c r="Z8990" s="419"/>
      <c r="AA8990" s="419"/>
      <c r="AB8990" s="419"/>
      <c r="AD8990" s="419"/>
      <c r="AE8990" s="419"/>
      <c r="AF8990" s="419"/>
      <c r="AH8990" s="419"/>
      <c r="AI8990" s="419"/>
      <c r="AJ8990" s="419"/>
      <c r="AL8990" s="419"/>
      <c r="AM8990" s="419"/>
      <c r="AN8990" s="403"/>
      <c r="AO8990" s="419"/>
      <c r="AP8990" s="419"/>
      <c r="AQ8990" s="419"/>
      <c r="AR8990" s="419"/>
      <c r="AS8990" s="419"/>
      <c r="AT8990" s="419"/>
      <c r="AU8990" s="419"/>
      <c r="AV8990" s="419"/>
      <c r="AX8990" s="419"/>
      <c r="AY8990" s="419"/>
      <c r="AZ8990" s="419"/>
      <c r="BB8990" s="419"/>
      <c r="BC8990" s="419"/>
      <c r="BD8990" s="419"/>
      <c r="BF8990" s="419"/>
      <c r="BG8990" s="419"/>
      <c r="BH8990" s="419"/>
      <c r="BJ8990" s="419"/>
      <c r="BK8990" s="419"/>
      <c r="BL8990" s="419"/>
      <c r="BN8990" s="419"/>
      <c r="BO8990" s="419"/>
      <c r="BP8990" s="419"/>
      <c r="BR8990" s="419"/>
      <c r="BS8990" s="419"/>
      <c r="BT8990" s="419"/>
      <c r="BV8990" s="419"/>
      <c r="BW8990" s="419"/>
      <c r="BX8990" s="397"/>
      <c r="BZ8990" s="449"/>
      <c r="CB8990" s="419"/>
      <c r="CC8990" s="419"/>
      <c r="CD8990" s="419"/>
      <c r="CF8990" s="419"/>
      <c r="CG8990" s="419"/>
      <c r="CH8990" s="419"/>
    </row>
    <row r="8991" spans="3:86" ht="21" thickBot="1">
      <c r="C8991" s="425"/>
      <c r="P8991" s="431"/>
      <c r="R8991" s="419"/>
      <c r="S8991" s="446"/>
      <c r="T8991" s="419"/>
      <c r="V8991" s="196"/>
      <c r="W8991" s="419"/>
      <c r="X8991" s="419"/>
      <c r="Z8991" s="419"/>
      <c r="AA8991" s="419"/>
      <c r="AB8991" s="419"/>
      <c r="AD8991" s="419"/>
      <c r="AE8991" s="419"/>
      <c r="AF8991" s="419"/>
      <c r="AH8991" s="419"/>
      <c r="AI8991" s="419"/>
      <c r="AJ8991" s="419"/>
      <c r="AL8991" s="419"/>
      <c r="AM8991" s="419"/>
      <c r="AN8991" s="403"/>
      <c r="AO8991" s="419"/>
      <c r="AP8991" s="419"/>
      <c r="AQ8991" s="419"/>
      <c r="AR8991" s="419"/>
      <c r="AS8991" s="419"/>
      <c r="AT8991" s="419"/>
      <c r="AU8991" s="419"/>
      <c r="AV8991" s="419"/>
      <c r="AX8991" s="419"/>
      <c r="AY8991" s="419"/>
      <c r="AZ8991" s="419"/>
      <c r="BB8991" s="419"/>
      <c r="BC8991" s="419"/>
      <c r="BD8991" s="419"/>
      <c r="BF8991" s="419"/>
      <c r="BG8991" s="419"/>
      <c r="BH8991" s="419"/>
      <c r="BJ8991" s="419"/>
      <c r="BK8991" s="419"/>
      <c r="BL8991" s="419"/>
      <c r="BN8991" s="419"/>
      <c r="BO8991" s="419"/>
      <c r="BP8991" s="419"/>
      <c r="BR8991" s="419"/>
      <c r="BS8991" s="419"/>
      <c r="BT8991" s="419"/>
      <c r="BV8991" s="419"/>
      <c r="BW8991" s="419"/>
      <c r="BX8991" s="397"/>
      <c r="BZ8991" s="449"/>
      <c r="CB8991" s="419"/>
      <c r="CC8991" s="419"/>
      <c r="CD8991" s="419"/>
      <c r="CF8991" s="419"/>
      <c r="CG8991" s="419"/>
      <c r="CH8991" s="419"/>
    </row>
    <row r="8992" spans="3:86" ht="21" thickBot="1">
      <c r="C8992" s="425"/>
      <c r="P8992" s="431"/>
      <c r="R8992" s="419"/>
      <c r="S8992" s="446"/>
      <c r="T8992" s="419"/>
      <c r="V8992" s="196"/>
      <c r="W8992" s="419"/>
      <c r="X8992" s="419"/>
      <c r="Z8992" s="419"/>
      <c r="AA8992" s="419"/>
      <c r="AB8992" s="419"/>
      <c r="AD8992" s="419"/>
      <c r="AE8992" s="419"/>
      <c r="AF8992" s="419"/>
      <c r="AH8992" s="419"/>
      <c r="AI8992" s="419"/>
      <c r="AJ8992" s="419"/>
      <c r="AL8992" s="419"/>
      <c r="AM8992" s="419"/>
      <c r="AN8992" s="403"/>
      <c r="AO8992" s="419"/>
      <c r="AP8992" s="419"/>
      <c r="AQ8992" s="419"/>
      <c r="AR8992" s="419"/>
      <c r="AS8992" s="419"/>
      <c r="AT8992" s="419"/>
      <c r="AU8992" s="419"/>
      <c r="AV8992" s="419"/>
      <c r="AX8992" s="419"/>
      <c r="AY8992" s="419"/>
      <c r="AZ8992" s="419"/>
      <c r="BB8992" s="419"/>
      <c r="BC8992" s="419"/>
      <c r="BD8992" s="419"/>
      <c r="BF8992" s="419"/>
      <c r="BG8992" s="419"/>
      <c r="BH8992" s="419"/>
      <c r="BJ8992" s="419"/>
      <c r="BK8992" s="419"/>
      <c r="BL8992" s="419"/>
      <c r="BN8992" s="419"/>
      <c r="BO8992" s="419"/>
      <c r="BP8992" s="419"/>
      <c r="BR8992" s="419"/>
      <c r="BS8992" s="419"/>
      <c r="BT8992" s="419"/>
      <c r="BV8992" s="419"/>
      <c r="BW8992" s="419"/>
      <c r="BX8992" s="397"/>
      <c r="BZ8992" s="449"/>
      <c r="CB8992" s="419"/>
      <c r="CC8992" s="419"/>
      <c r="CD8992" s="419"/>
      <c r="CF8992" s="419"/>
      <c r="CG8992" s="419"/>
      <c r="CH8992" s="419"/>
    </row>
    <row r="8993" spans="3:86" ht="21" thickBot="1">
      <c r="C8993" s="425"/>
      <c r="P8993" s="431"/>
      <c r="R8993" s="419"/>
      <c r="S8993" s="446"/>
      <c r="T8993" s="419"/>
      <c r="V8993" s="196"/>
      <c r="W8993" s="419"/>
      <c r="X8993" s="419"/>
      <c r="Z8993" s="419"/>
      <c r="AA8993" s="419"/>
      <c r="AB8993" s="419"/>
      <c r="AD8993" s="419"/>
      <c r="AE8993" s="419"/>
      <c r="AF8993" s="419"/>
      <c r="AH8993" s="419"/>
      <c r="AI8993" s="419"/>
      <c r="AJ8993" s="419"/>
      <c r="AL8993" s="419"/>
      <c r="AM8993" s="419"/>
      <c r="AN8993" s="403"/>
      <c r="AO8993" s="419"/>
      <c r="AP8993" s="419"/>
      <c r="AQ8993" s="419"/>
      <c r="AR8993" s="419"/>
      <c r="AS8993" s="419"/>
      <c r="AT8993" s="419"/>
      <c r="AU8993" s="419"/>
      <c r="AV8993" s="419"/>
      <c r="AX8993" s="419"/>
      <c r="AY8993" s="419"/>
      <c r="AZ8993" s="419"/>
      <c r="BB8993" s="419"/>
      <c r="BC8993" s="419"/>
      <c r="BD8993" s="419"/>
      <c r="BF8993" s="419"/>
      <c r="BG8993" s="419"/>
      <c r="BH8993" s="419"/>
      <c r="BJ8993" s="419"/>
      <c r="BK8993" s="419"/>
      <c r="BL8993" s="419"/>
      <c r="BN8993" s="419"/>
      <c r="BO8993" s="419"/>
      <c r="BP8993" s="419"/>
      <c r="BR8993" s="419"/>
      <c r="BS8993" s="419"/>
      <c r="BT8993" s="419"/>
      <c r="BV8993" s="419"/>
      <c r="BW8993" s="419"/>
      <c r="BX8993" s="397"/>
      <c r="BZ8993" s="449"/>
      <c r="CB8993" s="419"/>
      <c r="CC8993" s="419"/>
      <c r="CD8993" s="419"/>
      <c r="CF8993" s="419"/>
      <c r="CG8993" s="419"/>
      <c r="CH8993" s="419"/>
    </row>
    <row r="8994" spans="3:86" ht="21" thickBot="1">
      <c r="C8994" s="425"/>
      <c r="P8994" s="431"/>
      <c r="R8994" s="419"/>
      <c r="S8994" s="446"/>
      <c r="T8994" s="419"/>
      <c r="V8994" s="196"/>
      <c r="W8994" s="419"/>
      <c r="X8994" s="419"/>
      <c r="Z8994" s="419"/>
      <c r="AA8994" s="419"/>
      <c r="AB8994" s="419"/>
      <c r="AD8994" s="419"/>
      <c r="AE8994" s="419"/>
      <c r="AF8994" s="419"/>
      <c r="AH8994" s="419"/>
      <c r="AI8994" s="419"/>
      <c r="AJ8994" s="419"/>
      <c r="AL8994" s="419"/>
      <c r="AM8994" s="419"/>
      <c r="AN8994" s="403"/>
      <c r="AO8994" s="419"/>
      <c r="AP8994" s="419"/>
      <c r="AQ8994" s="419"/>
      <c r="AR8994" s="419"/>
      <c r="AS8994" s="419"/>
      <c r="AT8994" s="419"/>
      <c r="AU8994" s="419"/>
      <c r="AV8994" s="419"/>
      <c r="AX8994" s="419"/>
      <c r="AY8994" s="419"/>
      <c r="AZ8994" s="419"/>
      <c r="BB8994" s="419"/>
      <c r="BC8994" s="419"/>
      <c r="BD8994" s="419"/>
      <c r="BF8994" s="419"/>
      <c r="BG8994" s="419"/>
      <c r="BH8994" s="419"/>
      <c r="BJ8994" s="419"/>
      <c r="BK8994" s="419"/>
      <c r="BL8994" s="419"/>
      <c r="BN8994" s="419"/>
      <c r="BO8994" s="419"/>
      <c r="BP8994" s="419"/>
      <c r="BR8994" s="419"/>
      <c r="BS8994" s="419"/>
      <c r="BT8994" s="419"/>
      <c r="BV8994" s="419"/>
      <c r="BW8994" s="419"/>
      <c r="BX8994" s="397"/>
      <c r="BZ8994" s="449"/>
      <c r="CB8994" s="419"/>
      <c r="CC8994" s="419"/>
      <c r="CD8994" s="419"/>
      <c r="CF8994" s="419"/>
      <c r="CG8994" s="419"/>
      <c r="CH8994" s="419"/>
    </row>
    <row r="8995" spans="3:86" ht="21" thickBot="1">
      <c r="C8995" s="425"/>
      <c r="P8995" s="431"/>
      <c r="R8995" s="419"/>
      <c r="S8995" s="446"/>
      <c r="T8995" s="419"/>
      <c r="V8995" s="196"/>
      <c r="W8995" s="419"/>
      <c r="X8995" s="419"/>
      <c r="Z8995" s="419"/>
      <c r="AA8995" s="419"/>
      <c r="AB8995" s="419"/>
      <c r="AD8995" s="419"/>
      <c r="AE8995" s="419"/>
      <c r="AF8995" s="419"/>
      <c r="AH8995" s="419"/>
      <c r="AI8995" s="419"/>
      <c r="AJ8995" s="419"/>
      <c r="AL8995" s="419"/>
      <c r="AM8995" s="419"/>
      <c r="AN8995" s="403"/>
      <c r="AO8995" s="419"/>
      <c r="AP8995" s="419"/>
      <c r="AQ8995" s="419"/>
      <c r="AR8995" s="419"/>
      <c r="AS8995" s="419"/>
      <c r="AT8995" s="419"/>
      <c r="AU8995" s="419"/>
      <c r="AV8995" s="419"/>
      <c r="AX8995" s="419"/>
      <c r="AY8995" s="419"/>
      <c r="AZ8995" s="419"/>
      <c r="BB8995" s="419"/>
      <c r="BC8995" s="419"/>
      <c r="BD8995" s="419"/>
      <c r="BF8995" s="419"/>
      <c r="BG8995" s="419"/>
      <c r="BH8995" s="419"/>
      <c r="BJ8995" s="419"/>
      <c r="BK8995" s="419"/>
      <c r="BL8995" s="419"/>
      <c r="BN8995" s="419"/>
      <c r="BO8995" s="419"/>
      <c r="BP8995" s="419"/>
      <c r="BR8995" s="419"/>
      <c r="BS8995" s="419"/>
      <c r="BT8995" s="419"/>
      <c r="BV8995" s="419"/>
      <c r="BW8995" s="419"/>
      <c r="BX8995" s="397"/>
      <c r="BZ8995" s="449"/>
      <c r="CB8995" s="419"/>
      <c r="CC8995" s="419"/>
      <c r="CD8995" s="419"/>
      <c r="CF8995" s="419"/>
      <c r="CG8995" s="419"/>
      <c r="CH8995" s="419"/>
    </row>
    <row r="8996" spans="3:86" ht="21" thickBot="1">
      <c r="C8996" s="425"/>
      <c r="P8996" s="431"/>
      <c r="R8996" s="419"/>
      <c r="S8996" s="446"/>
      <c r="T8996" s="419"/>
      <c r="V8996" s="196"/>
      <c r="W8996" s="419"/>
      <c r="X8996" s="419"/>
      <c r="Z8996" s="419"/>
      <c r="AA8996" s="419"/>
      <c r="AB8996" s="419"/>
      <c r="AD8996" s="419"/>
      <c r="AE8996" s="419"/>
      <c r="AF8996" s="419"/>
      <c r="AH8996" s="419"/>
      <c r="AI8996" s="419"/>
      <c r="AJ8996" s="419"/>
      <c r="AL8996" s="419"/>
      <c r="AM8996" s="419"/>
      <c r="AN8996" s="403"/>
      <c r="AO8996" s="419"/>
      <c r="AP8996" s="419"/>
      <c r="AQ8996" s="419"/>
      <c r="AR8996" s="419"/>
      <c r="AS8996" s="419"/>
      <c r="AT8996" s="419"/>
      <c r="AU8996" s="419"/>
      <c r="AV8996" s="419"/>
      <c r="AX8996" s="419"/>
      <c r="AY8996" s="419"/>
      <c r="AZ8996" s="419"/>
      <c r="BB8996" s="419"/>
      <c r="BC8996" s="419"/>
      <c r="BD8996" s="419"/>
      <c r="BF8996" s="419"/>
      <c r="BG8996" s="419"/>
      <c r="BH8996" s="419"/>
      <c r="BJ8996" s="419"/>
      <c r="BK8996" s="419"/>
      <c r="BL8996" s="419"/>
      <c r="BN8996" s="419"/>
      <c r="BO8996" s="419"/>
      <c r="BP8996" s="419"/>
      <c r="BR8996" s="419"/>
      <c r="BS8996" s="419"/>
      <c r="BT8996" s="419"/>
      <c r="BV8996" s="419"/>
      <c r="BW8996" s="419"/>
      <c r="BX8996" s="397"/>
      <c r="BZ8996" s="449"/>
      <c r="CB8996" s="419"/>
      <c r="CC8996" s="419"/>
      <c r="CD8996" s="419"/>
      <c r="CF8996" s="419"/>
      <c r="CG8996" s="419"/>
      <c r="CH8996" s="419"/>
    </row>
    <row r="8997" spans="3:86" ht="21" thickBot="1">
      <c r="C8997" s="425"/>
      <c r="P8997" s="431"/>
      <c r="R8997" s="419"/>
      <c r="S8997" s="446"/>
      <c r="T8997" s="419"/>
      <c r="V8997" s="196"/>
      <c r="W8997" s="419"/>
      <c r="X8997" s="419"/>
      <c r="Z8997" s="419"/>
      <c r="AA8997" s="419"/>
      <c r="AB8997" s="419"/>
      <c r="AD8997" s="419"/>
      <c r="AE8997" s="419"/>
      <c r="AF8997" s="419"/>
      <c r="AH8997" s="419"/>
      <c r="AI8997" s="419"/>
      <c r="AJ8997" s="419"/>
      <c r="AL8997" s="419"/>
      <c r="AM8997" s="419"/>
      <c r="AN8997" s="403"/>
      <c r="AO8997" s="419"/>
      <c r="AP8997" s="419"/>
      <c r="AQ8997" s="419"/>
      <c r="AR8997" s="419"/>
      <c r="AS8997" s="419"/>
      <c r="AT8997" s="419"/>
      <c r="AU8997" s="419"/>
      <c r="AV8997" s="419"/>
      <c r="AX8997" s="419"/>
      <c r="AY8997" s="419"/>
      <c r="AZ8997" s="419"/>
      <c r="BB8997" s="419"/>
      <c r="BC8997" s="419"/>
      <c r="BD8997" s="419"/>
      <c r="BF8997" s="419"/>
      <c r="BG8997" s="419"/>
      <c r="BH8997" s="419"/>
      <c r="BJ8997" s="419"/>
      <c r="BK8997" s="419"/>
      <c r="BL8997" s="419"/>
      <c r="BN8997" s="419"/>
      <c r="BO8997" s="419"/>
      <c r="BP8997" s="419"/>
      <c r="BR8997" s="419"/>
      <c r="BS8997" s="419"/>
      <c r="BT8997" s="419"/>
      <c r="BV8997" s="419"/>
      <c r="BW8997" s="419"/>
      <c r="BX8997" s="397"/>
      <c r="BZ8997" s="449"/>
      <c r="CB8997" s="419"/>
      <c r="CC8997" s="419"/>
      <c r="CD8997" s="419"/>
      <c r="CF8997" s="419"/>
      <c r="CG8997" s="419"/>
      <c r="CH8997" s="419"/>
    </row>
    <row r="8998" spans="3:86" ht="21" thickBot="1">
      <c r="C8998" s="425"/>
      <c r="P8998" s="431"/>
      <c r="R8998" s="419"/>
      <c r="S8998" s="446"/>
      <c r="T8998" s="419"/>
      <c r="V8998" s="196"/>
      <c r="W8998" s="419"/>
      <c r="X8998" s="419"/>
      <c r="Z8998" s="419"/>
      <c r="AA8998" s="419"/>
      <c r="AB8998" s="419"/>
      <c r="AD8998" s="419"/>
      <c r="AE8998" s="419"/>
      <c r="AF8998" s="419"/>
      <c r="AH8998" s="419"/>
      <c r="AI8998" s="419"/>
      <c r="AJ8998" s="419"/>
      <c r="AL8998" s="419"/>
      <c r="AM8998" s="419"/>
      <c r="AN8998" s="403"/>
      <c r="AO8998" s="419"/>
      <c r="AP8998" s="419"/>
      <c r="AQ8998" s="419"/>
      <c r="AR8998" s="419"/>
      <c r="AS8998" s="419"/>
      <c r="AT8998" s="419"/>
      <c r="AU8998" s="419"/>
      <c r="AV8998" s="419"/>
      <c r="AX8998" s="419"/>
      <c r="AY8998" s="419"/>
      <c r="AZ8998" s="419"/>
      <c r="BB8998" s="419"/>
      <c r="BC8998" s="419"/>
      <c r="BD8998" s="419"/>
      <c r="BF8998" s="419"/>
      <c r="BG8998" s="419"/>
      <c r="BH8998" s="419"/>
      <c r="BJ8998" s="419"/>
      <c r="BK8998" s="419"/>
      <c r="BL8998" s="419"/>
      <c r="BN8998" s="419"/>
      <c r="BO8998" s="419"/>
      <c r="BP8998" s="419"/>
      <c r="BR8998" s="419"/>
      <c r="BS8998" s="419"/>
      <c r="BT8998" s="419"/>
      <c r="BV8998" s="419"/>
      <c r="BW8998" s="419"/>
      <c r="BX8998" s="397"/>
      <c r="BZ8998" s="449"/>
      <c r="CB8998" s="419"/>
      <c r="CC8998" s="419"/>
      <c r="CD8998" s="419"/>
      <c r="CF8998" s="419"/>
      <c r="CG8998" s="419"/>
      <c r="CH8998" s="419"/>
    </row>
    <row r="8999" spans="3:86" ht="21" thickBot="1">
      <c r="C8999" s="425"/>
      <c r="P8999" s="431"/>
      <c r="R8999" s="419"/>
      <c r="S8999" s="446"/>
      <c r="T8999" s="419"/>
      <c r="V8999" s="196"/>
      <c r="W8999" s="419"/>
      <c r="X8999" s="419"/>
      <c r="Z8999" s="419"/>
      <c r="AA8999" s="419"/>
      <c r="AB8999" s="419"/>
      <c r="AD8999" s="419"/>
      <c r="AE8999" s="419"/>
      <c r="AF8999" s="419"/>
      <c r="AH8999" s="419"/>
      <c r="AI8999" s="419"/>
      <c r="AJ8999" s="419"/>
      <c r="AL8999" s="419"/>
      <c r="AM8999" s="419"/>
      <c r="AN8999" s="403"/>
      <c r="AO8999" s="419"/>
      <c r="AP8999" s="419"/>
      <c r="AQ8999" s="419"/>
      <c r="AR8999" s="419"/>
      <c r="AS8999" s="419"/>
      <c r="AT8999" s="419"/>
      <c r="AU8999" s="419"/>
      <c r="AV8999" s="419"/>
      <c r="AX8999" s="419"/>
      <c r="AY8999" s="419"/>
      <c r="AZ8999" s="419"/>
      <c r="BB8999" s="419"/>
      <c r="BC8999" s="419"/>
      <c r="BD8999" s="419"/>
      <c r="BF8999" s="419"/>
      <c r="BG8999" s="419"/>
      <c r="BH8999" s="419"/>
      <c r="BJ8999" s="419"/>
      <c r="BK8999" s="419"/>
      <c r="BL8999" s="419"/>
      <c r="BN8999" s="419"/>
      <c r="BO8999" s="419"/>
      <c r="BP8999" s="419"/>
      <c r="BR8999" s="419"/>
      <c r="BS8999" s="419"/>
      <c r="BT8999" s="419"/>
      <c r="BV8999" s="419"/>
      <c r="BW8999" s="419"/>
      <c r="BX8999" s="397"/>
      <c r="BZ8999" s="449"/>
      <c r="CB8999" s="419"/>
      <c r="CC8999" s="419"/>
      <c r="CD8999" s="419"/>
      <c r="CF8999" s="419"/>
      <c r="CG8999" s="419"/>
      <c r="CH8999" s="419"/>
    </row>
    <row r="9000" spans="3:86" ht="21" thickBot="1">
      <c r="C9000" s="425"/>
      <c r="P9000" s="431"/>
      <c r="R9000" s="419"/>
      <c r="S9000" s="446"/>
      <c r="T9000" s="419"/>
      <c r="V9000" s="196"/>
      <c r="W9000" s="419"/>
      <c r="X9000" s="419"/>
      <c r="Z9000" s="419"/>
      <c r="AA9000" s="419"/>
      <c r="AB9000" s="419"/>
      <c r="AD9000" s="419"/>
      <c r="AE9000" s="419"/>
      <c r="AF9000" s="419"/>
      <c r="AH9000" s="419"/>
      <c r="AI9000" s="419"/>
      <c r="AJ9000" s="419"/>
      <c r="AL9000" s="419"/>
      <c r="AM9000" s="419"/>
      <c r="AN9000" s="403"/>
      <c r="AO9000" s="419"/>
      <c r="AP9000" s="419"/>
      <c r="AQ9000" s="419"/>
      <c r="AR9000" s="419"/>
      <c r="AS9000" s="419"/>
      <c r="AT9000" s="419"/>
      <c r="AU9000" s="419"/>
      <c r="AV9000" s="419"/>
      <c r="AX9000" s="419"/>
      <c r="AY9000" s="419"/>
      <c r="AZ9000" s="419"/>
      <c r="BB9000" s="419"/>
      <c r="BC9000" s="419"/>
      <c r="BD9000" s="419"/>
      <c r="BF9000" s="419"/>
      <c r="BG9000" s="419"/>
      <c r="BH9000" s="419"/>
      <c r="BJ9000" s="419"/>
      <c r="BK9000" s="419"/>
      <c r="BL9000" s="419"/>
      <c r="BN9000" s="419"/>
      <c r="BO9000" s="419"/>
      <c r="BP9000" s="419"/>
      <c r="BR9000" s="419"/>
      <c r="BS9000" s="419"/>
      <c r="BT9000" s="419"/>
      <c r="BV9000" s="419"/>
      <c r="BW9000" s="419"/>
      <c r="BX9000" s="397"/>
      <c r="BZ9000" s="449"/>
      <c r="CB9000" s="419"/>
      <c r="CC9000" s="419"/>
      <c r="CD9000" s="419"/>
      <c r="CF9000" s="419"/>
      <c r="CG9000" s="419"/>
      <c r="CH9000" s="419"/>
    </row>
    <row r="9001" spans="3:86" ht="21" thickBot="1">
      <c r="C9001" s="425"/>
      <c r="P9001" s="431"/>
      <c r="R9001" s="419"/>
      <c r="S9001" s="446"/>
      <c r="T9001" s="419"/>
      <c r="V9001" s="196"/>
      <c r="W9001" s="419"/>
      <c r="X9001" s="419"/>
      <c r="Z9001" s="419"/>
      <c r="AA9001" s="419"/>
      <c r="AB9001" s="419"/>
      <c r="AD9001" s="419"/>
      <c r="AE9001" s="419"/>
      <c r="AF9001" s="419"/>
      <c r="AH9001" s="419"/>
      <c r="AI9001" s="419"/>
      <c r="AJ9001" s="419"/>
      <c r="AL9001" s="419"/>
      <c r="AM9001" s="419"/>
      <c r="AN9001" s="403"/>
      <c r="AO9001" s="419"/>
      <c r="AP9001" s="419"/>
      <c r="AQ9001" s="419"/>
      <c r="AR9001" s="419"/>
      <c r="AS9001" s="419"/>
      <c r="AT9001" s="419"/>
      <c r="AU9001" s="419"/>
      <c r="AV9001" s="419"/>
      <c r="AX9001" s="419"/>
      <c r="AY9001" s="419"/>
      <c r="AZ9001" s="419"/>
      <c r="BB9001" s="419"/>
      <c r="BC9001" s="419"/>
      <c r="BD9001" s="419"/>
      <c r="BF9001" s="419"/>
      <c r="BG9001" s="419"/>
      <c r="BH9001" s="419"/>
      <c r="BJ9001" s="419"/>
      <c r="BK9001" s="419"/>
      <c r="BL9001" s="419"/>
      <c r="BN9001" s="419"/>
      <c r="BO9001" s="419"/>
      <c r="BP9001" s="419"/>
      <c r="BR9001" s="419"/>
      <c r="BS9001" s="419"/>
      <c r="BT9001" s="419"/>
      <c r="BV9001" s="419"/>
      <c r="BW9001" s="419"/>
      <c r="BX9001" s="397"/>
      <c r="BZ9001" s="449"/>
      <c r="CB9001" s="419"/>
      <c r="CC9001" s="419"/>
      <c r="CD9001" s="419"/>
      <c r="CF9001" s="419"/>
      <c r="CG9001" s="419"/>
      <c r="CH9001" s="419"/>
    </row>
    <row r="9002" spans="3:86" ht="21" thickBot="1">
      <c r="C9002" s="425"/>
      <c r="P9002" s="431"/>
      <c r="R9002" s="419"/>
      <c r="S9002" s="446"/>
      <c r="T9002" s="419"/>
      <c r="V9002" s="196"/>
      <c r="W9002" s="419"/>
      <c r="X9002" s="419"/>
      <c r="Z9002" s="419"/>
      <c r="AA9002" s="419"/>
      <c r="AB9002" s="419"/>
      <c r="AD9002" s="419"/>
      <c r="AE9002" s="419"/>
      <c r="AF9002" s="419"/>
      <c r="AH9002" s="419"/>
      <c r="AI9002" s="419"/>
      <c r="AJ9002" s="419"/>
      <c r="AL9002" s="419"/>
      <c r="AM9002" s="419"/>
      <c r="AN9002" s="403"/>
      <c r="AO9002" s="419"/>
      <c r="AP9002" s="419"/>
      <c r="AQ9002" s="419"/>
      <c r="AR9002" s="419"/>
      <c r="AS9002" s="419"/>
      <c r="AT9002" s="419"/>
      <c r="AU9002" s="419"/>
      <c r="AV9002" s="419"/>
      <c r="AX9002" s="419"/>
      <c r="AY9002" s="419"/>
      <c r="AZ9002" s="419"/>
      <c r="BB9002" s="419"/>
      <c r="BC9002" s="419"/>
      <c r="BD9002" s="419"/>
      <c r="BF9002" s="419"/>
      <c r="BG9002" s="419"/>
      <c r="BH9002" s="419"/>
      <c r="BJ9002" s="419"/>
      <c r="BK9002" s="419"/>
      <c r="BL9002" s="419"/>
      <c r="BN9002" s="419"/>
      <c r="BO9002" s="419"/>
      <c r="BP9002" s="419"/>
      <c r="BR9002" s="419"/>
      <c r="BS9002" s="419"/>
      <c r="BT9002" s="419"/>
      <c r="BV9002" s="419"/>
      <c r="BW9002" s="419"/>
      <c r="BX9002" s="397"/>
      <c r="BZ9002" s="449"/>
      <c r="CB9002" s="419"/>
      <c r="CC9002" s="419"/>
      <c r="CD9002" s="419"/>
      <c r="CF9002" s="419"/>
      <c r="CG9002" s="419"/>
      <c r="CH9002" s="419"/>
    </row>
    <row r="9003" spans="3:86" ht="21" thickBot="1">
      <c r="C9003" s="425"/>
      <c r="P9003" s="431"/>
      <c r="R9003" s="419"/>
      <c r="S9003" s="446"/>
      <c r="T9003" s="419"/>
      <c r="V9003" s="196"/>
      <c r="W9003" s="419"/>
      <c r="X9003" s="419"/>
      <c r="Z9003" s="419"/>
      <c r="AA9003" s="419"/>
      <c r="AB9003" s="419"/>
      <c r="AD9003" s="419"/>
      <c r="AE9003" s="419"/>
      <c r="AF9003" s="419"/>
      <c r="AH9003" s="419"/>
      <c r="AI9003" s="419"/>
      <c r="AJ9003" s="419"/>
      <c r="AL9003" s="419"/>
      <c r="AM9003" s="419"/>
      <c r="AN9003" s="403"/>
      <c r="AO9003" s="419"/>
      <c r="AP9003" s="419"/>
      <c r="AQ9003" s="419"/>
      <c r="AR9003" s="419"/>
      <c r="AS9003" s="419"/>
      <c r="AT9003" s="419"/>
      <c r="AU9003" s="419"/>
      <c r="AV9003" s="419"/>
      <c r="AX9003" s="419"/>
      <c r="AY9003" s="419"/>
      <c r="AZ9003" s="419"/>
      <c r="BB9003" s="419"/>
      <c r="BC9003" s="419"/>
      <c r="BD9003" s="419"/>
      <c r="BF9003" s="419"/>
      <c r="BG9003" s="419"/>
      <c r="BH9003" s="419"/>
      <c r="BJ9003" s="419"/>
      <c r="BK9003" s="419"/>
      <c r="BL9003" s="419"/>
      <c r="BN9003" s="419"/>
      <c r="BO9003" s="419"/>
      <c r="BP9003" s="419"/>
      <c r="BR9003" s="419"/>
      <c r="BS9003" s="419"/>
      <c r="BT9003" s="419"/>
      <c r="BV9003" s="419"/>
      <c r="BW9003" s="419"/>
      <c r="BX9003" s="397"/>
      <c r="BZ9003" s="449"/>
      <c r="CB9003" s="419"/>
      <c r="CC9003" s="419"/>
      <c r="CD9003" s="419"/>
      <c r="CF9003" s="419"/>
      <c r="CG9003" s="419"/>
      <c r="CH9003" s="419"/>
    </row>
    <row r="9004" spans="3:86" ht="21" thickBot="1">
      <c r="C9004" s="425"/>
      <c r="P9004" s="431"/>
      <c r="R9004" s="419"/>
      <c r="S9004" s="446"/>
      <c r="T9004" s="419"/>
      <c r="V9004" s="196"/>
      <c r="W9004" s="419"/>
      <c r="X9004" s="419"/>
      <c r="Z9004" s="419"/>
      <c r="AA9004" s="419"/>
      <c r="AB9004" s="419"/>
      <c r="AD9004" s="419"/>
      <c r="AE9004" s="419"/>
      <c r="AF9004" s="419"/>
      <c r="AH9004" s="419"/>
      <c r="AI9004" s="419"/>
      <c r="AJ9004" s="419"/>
      <c r="AL9004" s="419"/>
      <c r="AM9004" s="419"/>
      <c r="AN9004" s="403"/>
      <c r="AO9004" s="419"/>
      <c r="AP9004" s="419"/>
      <c r="AQ9004" s="419"/>
      <c r="AR9004" s="419"/>
      <c r="AS9004" s="419"/>
      <c r="AT9004" s="419"/>
      <c r="AU9004" s="419"/>
      <c r="AV9004" s="419"/>
      <c r="AX9004" s="419"/>
      <c r="AY9004" s="419"/>
      <c r="AZ9004" s="419"/>
      <c r="BB9004" s="419"/>
      <c r="BC9004" s="419"/>
      <c r="BD9004" s="419"/>
      <c r="BF9004" s="419"/>
      <c r="BG9004" s="419"/>
      <c r="BH9004" s="419"/>
      <c r="BJ9004" s="419"/>
      <c r="BK9004" s="419"/>
      <c r="BL9004" s="419"/>
      <c r="BN9004" s="419"/>
      <c r="BO9004" s="419"/>
      <c r="BP9004" s="419"/>
      <c r="BR9004" s="419"/>
      <c r="BS9004" s="419"/>
      <c r="BT9004" s="419"/>
      <c r="BV9004" s="419"/>
      <c r="BW9004" s="419"/>
      <c r="BX9004" s="397"/>
      <c r="BZ9004" s="449"/>
      <c r="CB9004" s="419"/>
      <c r="CC9004" s="419"/>
      <c r="CD9004" s="419"/>
      <c r="CF9004" s="419"/>
      <c r="CG9004" s="419"/>
      <c r="CH9004" s="419"/>
    </row>
    <row r="9005" spans="3:86" ht="21" thickBot="1">
      <c r="C9005" s="425"/>
      <c r="P9005" s="431"/>
      <c r="R9005" s="419"/>
      <c r="S9005" s="446"/>
      <c r="T9005" s="419"/>
      <c r="V9005" s="196"/>
      <c r="W9005" s="419"/>
      <c r="X9005" s="419"/>
      <c r="Z9005" s="419"/>
      <c r="AA9005" s="419"/>
      <c r="AB9005" s="419"/>
      <c r="AD9005" s="419"/>
      <c r="AE9005" s="419"/>
      <c r="AF9005" s="419"/>
      <c r="AH9005" s="419"/>
      <c r="AI9005" s="419"/>
      <c r="AJ9005" s="419"/>
      <c r="AL9005" s="419"/>
      <c r="AM9005" s="419"/>
      <c r="AN9005" s="403"/>
      <c r="AO9005" s="419"/>
      <c r="AP9005" s="419"/>
      <c r="AQ9005" s="419"/>
      <c r="AR9005" s="419"/>
      <c r="AS9005" s="419"/>
      <c r="AT9005" s="419"/>
      <c r="AU9005" s="419"/>
      <c r="AV9005" s="419"/>
      <c r="AX9005" s="419"/>
      <c r="AY9005" s="419"/>
      <c r="AZ9005" s="419"/>
      <c r="BB9005" s="419"/>
      <c r="BC9005" s="419"/>
      <c r="BD9005" s="419"/>
      <c r="BF9005" s="419"/>
      <c r="BG9005" s="419"/>
      <c r="BH9005" s="419"/>
      <c r="BJ9005" s="419"/>
      <c r="BK9005" s="419"/>
      <c r="BL9005" s="419"/>
      <c r="BN9005" s="419"/>
      <c r="BO9005" s="419"/>
      <c r="BP9005" s="419"/>
      <c r="BR9005" s="419"/>
      <c r="BS9005" s="419"/>
      <c r="BT9005" s="419"/>
      <c r="BV9005" s="419"/>
      <c r="BW9005" s="419"/>
      <c r="BX9005" s="397"/>
      <c r="BZ9005" s="449"/>
      <c r="CB9005" s="419"/>
      <c r="CC9005" s="419"/>
      <c r="CD9005" s="419"/>
      <c r="CF9005" s="419"/>
      <c r="CG9005" s="419"/>
      <c r="CH9005" s="419"/>
    </row>
    <row r="9006" spans="3:86" ht="21" thickBot="1">
      <c r="C9006" s="425"/>
      <c r="P9006" s="431"/>
      <c r="R9006" s="419"/>
      <c r="S9006" s="446"/>
      <c r="T9006" s="419"/>
      <c r="V9006" s="196"/>
      <c r="W9006" s="419"/>
      <c r="X9006" s="419"/>
      <c r="Z9006" s="419"/>
      <c r="AA9006" s="419"/>
      <c r="AB9006" s="419"/>
      <c r="AD9006" s="419"/>
      <c r="AE9006" s="419"/>
      <c r="AF9006" s="419"/>
      <c r="AH9006" s="419"/>
      <c r="AI9006" s="419"/>
      <c r="AJ9006" s="419"/>
      <c r="AL9006" s="419"/>
      <c r="AM9006" s="419"/>
      <c r="AN9006" s="403"/>
      <c r="AO9006" s="419"/>
      <c r="AP9006" s="419"/>
      <c r="AQ9006" s="419"/>
      <c r="AR9006" s="419"/>
      <c r="AS9006" s="419"/>
      <c r="AT9006" s="419"/>
      <c r="AU9006" s="419"/>
      <c r="AV9006" s="419"/>
      <c r="AX9006" s="419"/>
      <c r="AY9006" s="419"/>
      <c r="AZ9006" s="419"/>
      <c r="BB9006" s="419"/>
      <c r="BC9006" s="419"/>
      <c r="BD9006" s="419"/>
      <c r="BF9006" s="419"/>
      <c r="BG9006" s="419"/>
      <c r="BH9006" s="419"/>
      <c r="BJ9006" s="419"/>
      <c r="BK9006" s="419"/>
      <c r="BL9006" s="419"/>
      <c r="BN9006" s="419"/>
      <c r="BO9006" s="419"/>
      <c r="BP9006" s="419"/>
      <c r="BR9006" s="419"/>
      <c r="BS9006" s="419"/>
      <c r="BT9006" s="419"/>
      <c r="BV9006" s="419"/>
      <c r="BW9006" s="419"/>
      <c r="BX9006" s="397"/>
      <c r="BZ9006" s="449"/>
      <c r="CB9006" s="419"/>
      <c r="CC9006" s="419"/>
      <c r="CD9006" s="419"/>
      <c r="CF9006" s="419"/>
      <c r="CG9006" s="419"/>
      <c r="CH9006" s="419"/>
    </row>
    <row r="9007" spans="3:86" ht="21" thickBot="1">
      <c r="C9007" s="425"/>
      <c r="P9007" s="431"/>
      <c r="R9007" s="419"/>
      <c r="S9007" s="446"/>
      <c r="T9007" s="419"/>
      <c r="V9007" s="196"/>
      <c r="W9007" s="419"/>
      <c r="X9007" s="419"/>
      <c r="Z9007" s="419"/>
      <c r="AA9007" s="419"/>
      <c r="AB9007" s="419"/>
      <c r="AD9007" s="419"/>
      <c r="AE9007" s="419"/>
      <c r="AF9007" s="419"/>
      <c r="AH9007" s="419"/>
      <c r="AI9007" s="419"/>
      <c r="AJ9007" s="419"/>
      <c r="AL9007" s="419"/>
      <c r="AM9007" s="419"/>
      <c r="AN9007" s="403"/>
      <c r="AO9007" s="419"/>
      <c r="AP9007" s="419"/>
      <c r="AQ9007" s="419"/>
      <c r="AR9007" s="419"/>
      <c r="AS9007" s="419"/>
      <c r="AT9007" s="419"/>
      <c r="AU9007" s="419"/>
      <c r="AV9007" s="419"/>
      <c r="AX9007" s="419"/>
      <c r="AY9007" s="419"/>
      <c r="AZ9007" s="419"/>
      <c r="BB9007" s="419"/>
      <c r="BC9007" s="419"/>
      <c r="BD9007" s="419"/>
      <c r="BF9007" s="419"/>
      <c r="BG9007" s="419"/>
      <c r="BH9007" s="419"/>
      <c r="BJ9007" s="419"/>
      <c r="BK9007" s="419"/>
      <c r="BL9007" s="419"/>
      <c r="BN9007" s="419"/>
      <c r="BO9007" s="419"/>
      <c r="BP9007" s="419"/>
      <c r="BR9007" s="419"/>
      <c r="BS9007" s="419"/>
      <c r="BT9007" s="419"/>
      <c r="BV9007" s="419"/>
      <c r="BW9007" s="419"/>
      <c r="BX9007" s="397"/>
      <c r="BZ9007" s="449"/>
      <c r="CB9007" s="419"/>
      <c r="CC9007" s="419"/>
      <c r="CD9007" s="419"/>
      <c r="CF9007" s="419"/>
      <c r="CG9007" s="419"/>
      <c r="CH9007" s="419"/>
    </row>
    <row r="9008" spans="3:86" ht="21" thickBot="1">
      <c r="C9008" s="425"/>
      <c r="P9008" s="431"/>
      <c r="R9008" s="419"/>
      <c r="S9008" s="446"/>
      <c r="T9008" s="419"/>
      <c r="V9008" s="196"/>
      <c r="W9008" s="419"/>
      <c r="X9008" s="419"/>
      <c r="Z9008" s="419"/>
      <c r="AA9008" s="419"/>
      <c r="AB9008" s="419"/>
      <c r="AD9008" s="419"/>
      <c r="AE9008" s="419"/>
      <c r="AF9008" s="419"/>
      <c r="AH9008" s="419"/>
      <c r="AI9008" s="419"/>
      <c r="AJ9008" s="419"/>
      <c r="AL9008" s="419"/>
      <c r="AM9008" s="419"/>
      <c r="AN9008" s="403"/>
      <c r="AO9008" s="419"/>
      <c r="AP9008" s="419"/>
      <c r="AQ9008" s="419"/>
      <c r="AR9008" s="419"/>
      <c r="AS9008" s="419"/>
      <c r="AT9008" s="419"/>
      <c r="AU9008" s="419"/>
      <c r="AV9008" s="419"/>
      <c r="AX9008" s="419"/>
      <c r="AY9008" s="419"/>
      <c r="AZ9008" s="419"/>
      <c r="BB9008" s="419"/>
      <c r="BC9008" s="419"/>
      <c r="BD9008" s="419"/>
      <c r="BF9008" s="419"/>
      <c r="BG9008" s="419"/>
      <c r="BH9008" s="419"/>
      <c r="BJ9008" s="419"/>
      <c r="BK9008" s="419"/>
      <c r="BL9008" s="419"/>
      <c r="BN9008" s="419"/>
      <c r="BO9008" s="419"/>
      <c r="BP9008" s="419"/>
      <c r="BR9008" s="419"/>
      <c r="BS9008" s="419"/>
      <c r="BT9008" s="419"/>
      <c r="BV9008" s="419"/>
      <c r="BW9008" s="419"/>
      <c r="BX9008" s="397"/>
      <c r="BZ9008" s="449"/>
      <c r="CB9008" s="419"/>
      <c r="CC9008" s="419"/>
      <c r="CD9008" s="419"/>
      <c r="CF9008" s="419"/>
      <c r="CG9008" s="419"/>
      <c r="CH9008" s="419"/>
    </row>
    <row r="9009" spans="3:86" ht="21" thickBot="1">
      <c r="C9009" s="425"/>
      <c r="P9009" s="431"/>
      <c r="R9009" s="419"/>
      <c r="S9009" s="446"/>
      <c r="T9009" s="419"/>
      <c r="V9009" s="196"/>
      <c r="W9009" s="419"/>
      <c r="X9009" s="419"/>
      <c r="Z9009" s="419"/>
      <c r="AA9009" s="419"/>
      <c r="AB9009" s="419"/>
      <c r="AD9009" s="419"/>
      <c r="AE9009" s="419"/>
      <c r="AF9009" s="419"/>
      <c r="AH9009" s="419"/>
      <c r="AI9009" s="419"/>
      <c r="AJ9009" s="419"/>
      <c r="AL9009" s="419"/>
      <c r="AM9009" s="419"/>
      <c r="AN9009" s="403"/>
      <c r="AO9009" s="419"/>
      <c r="AP9009" s="419"/>
      <c r="AQ9009" s="419"/>
      <c r="AR9009" s="419"/>
      <c r="AS9009" s="419"/>
      <c r="AT9009" s="419"/>
      <c r="AU9009" s="419"/>
      <c r="AV9009" s="419"/>
      <c r="AX9009" s="419"/>
      <c r="AY9009" s="419"/>
      <c r="AZ9009" s="419"/>
      <c r="BB9009" s="419"/>
      <c r="BC9009" s="419"/>
      <c r="BD9009" s="419"/>
      <c r="BF9009" s="419"/>
      <c r="BG9009" s="419"/>
      <c r="BH9009" s="419"/>
      <c r="BJ9009" s="419"/>
      <c r="BK9009" s="419"/>
      <c r="BL9009" s="419"/>
      <c r="BN9009" s="419"/>
      <c r="BO9009" s="419"/>
      <c r="BP9009" s="419"/>
      <c r="BR9009" s="419"/>
      <c r="BS9009" s="419"/>
      <c r="BT9009" s="419"/>
      <c r="BV9009" s="419"/>
      <c r="BW9009" s="419"/>
      <c r="BX9009" s="397"/>
      <c r="BZ9009" s="449"/>
      <c r="CB9009" s="419"/>
      <c r="CC9009" s="419"/>
      <c r="CD9009" s="419"/>
      <c r="CF9009" s="419"/>
      <c r="CG9009" s="419"/>
      <c r="CH9009" s="419"/>
    </row>
    <row r="9010" spans="3:86" ht="21" thickBot="1">
      <c r="C9010" s="425"/>
      <c r="P9010" s="431"/>
      <c r="R9010" s="419"/>
      <c r="S9010" s="446"/>
      <c r="T9010" s="419"/>
      <c r="V9010" s="196"/>
      <c r="W9010" s="419"/>
      <c r="X9010" s="419"/>
      <c r="Z9010" s="419"/>
      <c r="AA9010" s="419"/>
      <c r="AB9010" s="419"/>
      <c r="AD9010" s="419"/>
      <c r="AE9010" s="419"/>
      <c r="AF9010" s="419"/>
      <c r="AH9010" s="419"/>
      <c r="AI9010" s="419"/>
      <c r="AJ9010" s="419"/>
      <c r="AL9010" s="419"/>
      <c r="AM9010" s="419"/>
      <c r="AN9010" s="403"/>
      <c r="AO9010" s="419"/>
      <c r="AP9010" s="419"/>
      <c r="AQ9010" s="419"/>
      <c r="AR9010" s="419"/>
      <c r="AS9010" s="419"/>
      <c r="AT9010" s="419"/>
      <c r="AU9010" s="419"/>
      <c r="AV9010" s="419"/>
      <c r="AX9010" s="419"/>
      <c r="AY9010" s="419"/>
      <c r="AZ9010" s="419"/>
      <c r="BB9010" s="419"/>
      <c r="BC9010" s="419"/>
      <c r="BD9010" s="419"/>
      <c r="BF9010" s="419"/>
      <c r="BG9010" s="419"/>
      <c r="BH9010" s="419"/>
      <c r="BJ9010" s="419"/>
      <c r="BK9010" s="419"/>
      <c r="BL9010" s="419"/>
      <c r="BN9010" s="419"/>
      <c r="BO9010" s="419"/>
      <c r="BP9010" s="419"/>
      <c r="BR9010" s="419"/>
      <c r="BS9010" s="419"/>
      <c r="BT9010" s="419"/>
      <c r="BV9010" s="419"/>
      <c r="BW9010" s="419"/>
      <c r="BX9010" s="397"/>
      <c r="BZ9010" s="449"/>
      <c r="CB9010" s="419"/>
      <c r="CC9010" s="419"/>
      <c r="CD9010" s="419"/>
      <c r="CF9010" s="419"/>
      <c r="CG9010" s="419"/>
      <c r="CH9010" s="419"/>
    </row>
    <row r="9011" spans="3:86" ht="21" thickBot="1">
      <c r="C9011" s="425"/>
      <c r="P9011" s="431"/>
      <c r="R9011" s="419"/>
      <c r="S9011" s="446"/>
      <c r="T9011" s="419"/>
      <c r="V9011" s="196"/>
      <c r="W9011" s="419"/>
      <c r="X9011" s="419"/>
      <c r="Z9011" s="419"/>
      <c r="AA9011" s="419"/>
      <c r="AB9011" s="419"/>
      <c r="AD9011" s="419"/>
      <c r="AE9011" s="419"/>
      <c r="AF9011" s="419"/>
      <c r="AH9011" s="419"/>
      <c r="AI9011" s="419"/>
      <c r="AJ9011" s="419"/>
      <c r="AL9011" s="419"/>
      <c r="AM9011" s="419"/>
      <c r="AN9011" s="403"/>
      <c r="AO9011" s="419"/>
      <c r="AP9011" s="419"/>
      <c r="AQ9011" s="419"/>
      <c r="AR9011" s="419"/>
      <c r="AS9011" s="419"/>
      <c r="AT9011" s="419"/>
      <c r="AU9011" s="419"/>
      <c r="AV9011" s="419"/>
      <c r="AX9011" s="419"/>
      <c r="AY9011" s="419"/>
      <c r="AZ9011" s="419"/>
      <c r="BB9011" s="419"/>
      <c r="BC9011" s="419"/>
      <c r="BD9011" s="419"/>
      <c r="BF9011" s="419"/>
      <c r="BG9011" s="419"/>
      <c r="BH9011" s="419"/>
      <c r="BJ9011" s="419"/>
      <c r="BK9011" s="419"/>
      <c r="BL9011" s="419"/>
      <c r="BN9011" s="419"/>
      <c r="BO9011" s="419"/>
      <c r="BP9011" s="419"/>
      <c r="BR9011" s="419"/>
      <c r="BS9011" s="419"/>
      <c r="BT9011" s="419"/>
      <c r="BV9011" s="419"/>
      <c r="BW9011" s="419"/>
      <c r="BX9011" s="397"/>
      <c r="BZ9011" s="449"/>
      <c r="CB9011" s="419"/>
      <c r="CC9011" s="419"/>
      <c r="CD9011" s="419"/>
      <c r="CF9011" s="419"/>
      <c r="CG9011" s="419"/>
      <c r="CH9011" s="419"/>
    </row>
    <row r="9012" spans="3:86" ht="21" thickBot="1">
      <c r="C9012" s="425"/>
      <c r="P9012" s="431"/>
      <c r="R9012" s="419"/>
      <c r="S9012" s="446"/>
      <c r="T9012" s="419"/>
      <c r="V9012" s="196"/>
      <c r="W9012" s="419"/>
      <c r="X9012" s="419"/>
      <c r="Z9012" s="419"/>
      <c r="AA9012" s="419"/>
      <c r="AB9012" s="419"/>
      <c r="AD9012" s="419"/>
      <c r="AE9012" s="419"/>
      <c r="AF9012" s="419"/>
      <c r="AH9012" s="419"/>
      <c r="AI9012" s="419"/>
      <c r="AJ9012" s="419"/>
      <c r="AL9012" s="419"/>
      <c r="AM9012" s="419"/>
      <c r="AN9012" s="403"/>
      <c r="AO9012" s="419"/>
      <c r="AP9012" s="419"/>
      <c r="AQ9012" s="419"/>
      <c r="AR9012" s="419"/>
      <c r="AS9012" s="419"/>
      <c r="AT9012" s="419"/>
      <c r="AU9012" s="419"/>
      <c r="AV9012" s="419"/>
      <c r="AX9012" s="419"/>
      <c r="AY9012" s="419"/>
      <c r="AZ9012" s="419"/>
      <c r="BB9012" s="419"/>
      <c r="BC9012" s="419"/>
      <c r="BD9012" s="419"/>
      <c r="BF9012" s="419"/>
      <c r="BG9012" s="419"/>
      <c r="BH9012" s="419"/>
      <c r="BJ9012" s="419"/>
      <c r="BK9012" s="419"/>
      <c r="BL9012" s="419"/>
      <c r="BN9012" s="419"/>
      <c r="BO9012" s="419"/>
      <c r="BP9012" s="419"/>
      <c r="BR9012" s="419"/>
      <c r="BS9012" s="419"/>
      <c r="BT9012" s="419"/>
      <c r="BV9012" s="419"/>
      <c r="BW9012" s="419"/>
      <c r="BX9012" s="397"/>
      <c r="BZ9012" s="449"/>
      <c r="CB9012" s="419"/>
      <c r="CC9012" s="419"/>
      <c r="CD9012" s="419"/>
      <c r="CF9012" s="419"/>
      <c r="CG9012" s="419"/>
      <c r="CH9012" s="419"/>
    </row>
    <row r="9013" spans="3:86" ht="21" thickBot="1">
      <c r="C9013" s="425"/>
      <c r="P9013" s="431"/>
      <c r="R9013" s="419"/>
      <c r="S9013" s="446"/>
      <c r="T9013" s="419"/>
      <c r="V9013" s="196"/>
      <c r="W9013" s="419"/>
      <c r="X9013" s="419"/>
      <c r="Z9013" s="419"/>
      <c r="AA9013" s="419"/>
      <c r="AB9013" s="419"/>
      <c r="AD9013" s="419"/>
      <c r="AE9013" s="419"/>
      <c r="AF9013" s="419"/>
      <c r="AH9013" s="419"/>
      <c r="AI9013" s="419"/>
      <c r="AJ9013" s="419"/>
      <c r="AL9013" s="419"/>
      <c r="AM9013" s="419"/>
      <c r="AN9013" s="403"/>
      <c r="AO9013" s="419"/>
      <c r="AP9013" s="419"/>
      <c r="AQ9013" s="419"/>
      <c r="AR9013" s="419"/>
      <c r="AS9013" s="419"/>
      <c r="AT9013" s="419"/>
      <c r="AU9013" s="419"/>
      <c r="AV9013" s="419"/>
      <c r="AX9013" s="419"/>
      <c r="AY9013" s="419"/>
      <c r="AZ9013" s="419"/>
      <c r="BB9013" s="419"/>
      <c r="BC9013" s="419"/>
      <c r="BD9013" s="419"/>
      <c r="BF9013" s="419"/>
      <c r="BG9013" s="419"/>
      <c r="BH9013" s="419"/>
      <c r="BJ9013" s="419"/>
      <c r="BK9013" s="419"/>
      <c r="BL9013" s="419"/>
      <c r="BN9013" s="419"/>
      <c r="BO9013" s="419"/>
      <c r="BP9013" s="419"/>
      <c r="BR9013" s="419"/>
      <c r="BS9013" s="419"/>
      <c r="BT9013" s="419"/>
      <c r="BV9013" s="419"/>
      <c r="BW9013" s="419"/>
      <c r="BX9013" s="397"/>
      <c r="BZ9013" s="449"/>
      <c r="CB9013" s="419"/>
      <c r="CC9013" s="419"/>
      <c r="CD9013" s="419"/>
      <c r="CF9013" s="419"/>
      <c r="CG9013" s="419"/>
      <c r="CH9013" s="419"/>
    </row>
    <row r="9014" spans="3:86" ht="21" thickBot="1">
      <c r="C9014" s="425"/>
      <c r="P9014" s="431"/>
      <c r="R9014" s="419"/>
      <c r="S9014" s="446"/>
      <c r="T9014" s="419"/>
      <c r="V9014" s="196"/>
      <c r="W9014" s="419"/>
      <c r="X9014" s="419"/>
      <c r="Z9014" s="419"/>
      <c r="AA9014" s="419"/>
      <c r="AB9014" s="419"/>
      <c r="AD9014" s="419"/>
      <c r="AE9014" s="419"/>
      <c r="AF9014" s="419"/>
      <c r="AH9014" s="419"/>
      <c r="AI9014" s="419"/>
      <c r="AJ9014" s="419"/>
      <c r="AL9014" s="419"/>
      <c r="AM9014" s="419"/>
      <c r="AN9014" s="403"/>
      <c r="AO9014" s="419"/>
      <c r="AP9014" s="419"/>
      <c r="AQ9014" s="419"/>
      <c r="AR9014" s="419"/>
      <c r="AS9014" s="419"/>
      <c r="AT9014" s="419"/>
      <c r="AU9014" s="419"/>
      <c r="AV9014" s="419"/>
      <c r="AX9014" s="419"/>
      <c r="AY9014" s="419"/>
      <c r="AZ9014" s="419"/>
      <c r="BB9014" s="419"/>
      <c r="BC9014" s="419"/>
      <c r="BD9014" s="419"/>
      <c r="BF9014" s="419"/>
      <c r="BG9014" s="419"/>
      <c r="BH9014" s="419"/>
      <c r="BJ9014" s="419"/>
      <c r="BK9014" s="419"/>
      <c r="BL9014" s="419"/>
      <c r="BN9014" s="419"/>
      <c r="BO9014" s="419"/>
      <c r="BP9014" s="419"/>
      <c r="BR9014" s="419"/>
      <c r="BS9014" s="419"/>
      <c r="BT9014" s="419"/>
      <c r="BV9014" s="419"/>
      <c r="BW9014" s="419"/>
      <c r="BX9014" s="397"/>
      <c r="BZ9014" s="449"/>
      <c r="CB9014" s="419"/>
      <c r="CC9014" s="419"/>
      <c r="CD9014" s="419"/>
      <c r="CF9014" s="419"/>
      <c r="CG9014" s="419"/>
      <c r="CH9014" s="419"/>
    </row>
    <row r="9015" spans="3:86" ht="21" thickBot="1">
      <c r="C9015" s="425"/>
      <c r="P9015" s="431"/>
      <c r="R9015" s="419"/>
      <c r="S9015" s="446"/>
      <c r="T9015" s="419"/>
      <c r="V9015" s="196"/>
      <c r="W9015" s="419"/>
      <c r="X9015" s="419"/>
      <c r="Z9015" s="419"/>
      <c r="AA9015" s="419"/>
      <c r="AB9015" s="419"/>
      <c r="AD9015" s="419"/>
      <c r="AE9015" s="419"/>
      <c r="AF9015" s="419"/>
      <c r="AH9015" s="419"/>
      <c r="AI9015" s="419"/>
      <c r="AJ9015" s="419"/>
      <c r="AL9015" s="419"/>
      <c r="AM9015" s="419"/>
      <c r="AN9015" s="403"/>
      <c r="AO9015" s="419"/>
      <c r="AP9015" s="419"/>
      <c r="AQ9015" s="419"/>
      <c r="AR9015" s="419"/>
      <c r="AS9015" s="419"/>
      <c r="AT9015" s="419"/>
      <c r="AU9015" s="419"/>
      <c r="AV9015" s="419"/>
      <c r="AX9015" s="419"/>
      <c r="AY9015" s="419"/>
      <c r="AZ9015" s="419"/>
      <c r="BB9015" s="419"/>
      <c r="BC9015" s="419"/>
      <c r="BD9015" s="419"/>
      <c r="BF9015" s="419"/>
      <c r="BG9015" s="419"/>
      <c r="BH9015" s="419"/>
      <c r="BJ9015" s="419"/>
      <c r="BK9015" s="419"/>
      <c r="BL9015" s="419"/>
      <c r="BN9015" s="419"/>
      <c r="BO9015" s="419"/>
      <c r="BP9015" s="419"/>
      <c r="BR9015" s="419"/>
      <c r="BS9015" s="419"/>
      <c r="BT9015" s="419"/>
      <c r="BV9015" s="419"/>
      <c r="BW9015" s="419"/>
      <c r="BX9015" s="397"/>
      <c r="BZ9015" s="449"/>
      <c r="CB9015" s="419"/>
      <c r="CC9015" s="419"/>
      <c r="CD9015" s="419"/>
      <c r="CF9015" s="419"/>
      <c r="CG9015" s="419"/>
      <c r="CH9015" s="419"/>
    </row>
    <row r="9016" spans="3:86" ht="21" thickBot="1">
      <c r="C9016" s="425"/>
      <c r="P9016" s="431"/>
      <c r="R9016" s="419"/>
      <c r="S9016" s="446"/>
      <c r="T9016" s="419"/>
      <c r="V9016" s="196"/>
      <c r="W9016" s="419"/>
      <c r="X9016" s="419"/>
      <c r="Z9016" s="419"/>
      <c r="AA9016" s="419"/>
      <c r="AB9016" s="419"/>
      <c r="AD9016" s="419"/>
      <c r="AE9016" s="419"/>
      <c r="AF9016" s="419"/>
      <c r="AH9016" s="419"/>
      <c r="AI9016" s="419"/>
      <c r="AJ9016" s="419"/>
      <c r="AL9016" s="419"/>
      <c r="AM9016" s="419"/>
      <c r="AN9016" s="403"/>
      <c r="AO9016" s="419"/>
      <c r="AP9016" s="419"/>
      <c r="AQ9016" s="419"/>
      <c r="AR9016" s="419"/>
      <c r="AS9016" s="419"/>
      <c r="AT9016" s="419"/>
      <c r="AU9016" s="419"/>
      <c r="AV9016" s="419"/>
      <c r="AX9016" s="419"/>
      <c r="AY9016" s="419"/>
      <c r="AZ9016" s="419"/>
      <c r="BB9016" s="419"/>
      <c r="BC9016" s="419"/>
      <c r="BD9016" s="419"/>
      <c r="BF9016" s="419"/>
      <c r="BG9016" s="419"/>
      <c r="BH9016" s="419"/>
      <c r="BJ9016" s="419"/>
      <c r="BK9016" s="419"/>
      <c r="BL9016" s="419"/>
      <c r="BN9016" s="419"/>
      <c r="BO9016" s="419"/>
      <c r="BP9016" s="419"/>
      <c r="BR9016" s="419"/>
      <c r="BS9016" s="419"/>
      <c r="BT9016" s="419"/>
      <c r="BV9016" s="419"/>
      <c r="BW9016" s="419"/>
      <c r="BX9016" s="397"/>
      <c r="BZ9016" s="449"/>
      <c r="CB9016" s="419"/>
      <c r="CC9016" s="419"/>
      <c r="CD9016" s="419"/>
      <c r="CF9016" s="419"/>
      <c r="CG9016" s="419"/>
      <c r="CH9016" s="419"/>
    </row>
    <row r="9017" spans="3:86" ht="21" thickBot="1">
      <c r="C9017" s="425"/>
      <c r="P9017" s="431"/>
      <c r="R9017" s="419"/>
      <c r="S9017" s="446"/>
      <c r="T9017" s="419"/>
      <c r="V9017" s="196"/>
      <c r="W9017" s="419"/>
      <c r="X9017" s="419"/>
      <c r="Z9017" s="419"/>
      <c r="AA9017" s="419"/>
      <c r="AB9017" s="419"/>
      <c r="AD9017" s="419"/>
      <c r="AE9017" s="419"/>
      <c r="AF9017" s="419"/>
      <c r="AH9017" s="419"/>
      <c r="AI9017" s="419"/>
      <c r="AJ9017" s="419"/>
      <c r="AL9017" s="419"/>
      <c r="AM9017" s="419"/>
      <c r="AN9017" s="403"/>
      <c r="AO9017" s="419"/>
      <c r="AP9017" s="419"/>
      <c r="AQ9017" s="419"/>
      <c r="AR9017" s="419"/>
      <c r="AS9017" s="419"/>
      <c r="AT9017" s="419"/>
      <c r="AU9017" s="419"/>
      <c r="AV9017" s="419"/>
      <c r="AX9017" s="419"/>
      <c r="AY9017" s="419"/>
      <c r="AZ9017" s="419"/>
      <c r="BB9017" s="419"/>
      <c r="BC9017" s="419"/>
      <c r="BD9017" s="419"/>
      <c r="BF9017" s="419"/>
      <c r="BG9017" s="419"/>
      <c r="BH9017" s="419"/>
      <c r="BJ9017" s="419"/>
      <c r="BK9017" s="419"/>
      <c r="BL9017" s="419"/>
      <c r="BN9017" s="419"/>
      <c r="BO9017" s="419"/>
      <c r="BP9017" s="419"/>
      <c r="BR9017" s="419"/>
      <c r="BS9017" s="419"/>
      <c r="BT9017" s="419"/>
      <c r="BV9017" s="419"/>
      <c r="BW9017" s="419"/>
      <c r="BX9017" s="397"/>
      <c r="BZ9017" s="449"/>
      <c r="CB9017" s="419"/>
      <c r="CC9017" s="419"/>
      <c r="CD9017" s="419"/>
      <c r="CF9017" s="419"/>
      <c r="CG9017" s="419"/>
      <c r="CH9017" s="419"/>
    </row>
    <row r="9018" spans="3:86" ht="21" thickBot="1">
      <c r="C9018" s="425"/>
      <c r="P9018" s="431"/>
      <c r="R9018" s="419"/>
      <c r="S9018" s="446"/>
      <c r="T9018" s="419"/>
      <c r="V9018" s="196"/>
      <c r="W9018" s="419"/>
      <c r="X9018" s="419"/>
      <c r="Z9018" s="419"/>
      <c r="AA9018" s="419"/>
      <c r="AB9018" s="419"/>
      <c r="AD9018" s="419"/>
      <c r="AE9018" s="419"/>
      <c r="AF9018" s="419"/>
      <c r="AH9018" s="419"/>
      <c r="AI9018" s="419"/>
      <c r="AJ9018" s="419"/>
      <c r="AL9018" s="419"/>
      <c r="AM9018" s="419"/>
      <c r="AN9018" s="403"/>
      <c r="AO9018" s="419"/>
      <c r="AP9018" s="419"/>
      <c r="AQ9018" s="419"/>
      <c r="AR9018" s="419"/>
      <c r="AS9018" s="419"/>
      <c r="AT9018" s="419"/>
      <c r="AU9018" s="419"/>
      <c r="AV9018" s="419"/>
      <c r="AX9018" s="419"/>
      <c r="AY9018" s="419"/>
      <c r="AZ9018" s="419"/>
      <c r="BB9018" s="419"/>
      <c r="BC9018" s="419"/>
      <c r="BD9018" s="419"/>
      <c r="BF9018" s="419"/>
      <c r="BG9018" s="419"/>
      <c r="BH9018" s="419"/>
      <c r="BJ9018" s="419"/>
      <c r="BK9018" s="419"/>
      <c r="BL9018" s="419"/>
      <c r="BN9018" s="419"/>
      <c r="BO9018" s="419"/>
      <c r="BP9018" s="419"/>
      <c r="BR9018" s="419"/>
      <c r="BS9018" s="419"/>
      <c r="BT9018" s="419"/>
      <c r="BV9018" s="419"/>
      <c r="BW9018" s="419"/>
      <c r="BX9018" s="397"/>
      <c r="BZ9018" s="449"/>
      <c r="CB9018" s="419"/>
      <c r="CC9018" s="419"/>
      <c r="CD9018" s="419"/>
      <c r="CF9018" s="419"/>
      <c r="CG9018" s="419"/>
      <c r="CH9018" s="419"/>
    </row>
    <row r="9019" spans="3:86" ht="21" thickBot="1">
      <c r="C9019" s="425"/>
      <c r="P9019" s="431"/>
      <c r="R9019" s="419"/>
      <c r="S9019" s="446"/>
      <c r="T9019" s="419"/>
      <c r="V9019" s="196"/>
      <c r="W9019" s="419"/>
      <c r="X9019" s="419"/>
      <c r="Z9019" s="419"/>
      <c r="AA9019" s="419"/>
      <c r="AB9019" s="419"/>
      <c r="AD9019" s="419"/>
      <c r="AE9019" s="419"/>
      <c r="AF9019" s="419"/>
      <c r="AH9019" s="419"/>
      <c r="AI9019" s="419"/>
      <c r="AJ9019" s="419"/>
      <c r="AL9019" s="419"/>
      <c r="AM9019" s="419"/>
      <c r="AN9019" s="403"/>
      <c r="AO9019" s="419"/>
      <c r="AP9019" s="419"/>
      <c r="AQ9019" s="419"/>
      <c r="AR9019" s="419"/>
      <c r="AS9019" s="419"/>
      <c r="AT9019" s="419"/>
      <c r="AU9019" s="419"/>
      <c r="AV9019" s="419"/>
      <c r="AX9019" s="419"/>
      <c r="AY9019" s="419"/>
      <c r="AZ9019" s="419"/>
      <c r="BB9019" s="419"/>
      <c r="BC9019" s="419"/>
      <c r="BD9019" s="419"/>
      <c r="BF9019" s="419"/>
      <c r="BG9019" s="419"/>
      <c r="BH9019" s="419"/>
      <c r="BJ9019" s="419"/>
      <c r="BK9019" s="419"/>
      <c r="BL9019" s="419"/>
      <c r="BN9019" s="419"/>
      <c r="BO9019" s="419"/>
      <c r="BP9019" s="419"/>
      <c r="BR9019" s="419"/>
      <c r="BS9019" s="419"/>
      <c r="BT9019" s="419"/>
      <c r="BV9019" s="419"/>
      <c r="BW9019" s="419"/>
      <c r="BX9019" s="397"/>
      <c r="BZ9019" s="449"/>
      <c r="CB9019" s="419"/>
      <c r="CC9019" s="419"/>
      <c r="CD9019" s="419"/>
      <c r="CF9019" s="419"/>
      <c r="CG9019" s="419"/>
      <c r="CH9019" s="419"/>
    </row>
    <row r="9020" spans="3:86" ht="21" thickBot="1">
      <c r="C9020" s="425"/>
      <c r="P9020" s="431"/>
      <c r="R9020" s="419"/>
      <c r="S9020" s="446"/>
      <c r="T9020" s="419"/>
      <c r="V9020" s="196"/>
      <c r="W9020" s="419"/>
      <c r="X9020" s="419"/>
      <c r="Z9020" s="419"/>
      <c r="AA9020" s="419"/>
      <c r="AB9020" s="419"/>
      <c r="AD9020" s="419"/>
      <c r="AE9020" s="419"/>
      <c r="AF9020" s="419"/>
      <c r="AH9020" s="419"/>
      <c r="AI9020" s="419"/>
      <c r="AJ9020" s="419"/>
      <c r="AL9020" s="419"/>
      <c r="AM9020" s="419"/>
      <c r="AN9020" s="403"/>
      <c r="AO9020" s="419"/>
      <c r="AP9020" s="419"/>
      <c r="AQ9020" s="419"/>
      <c r="AR9020" s="419"/>
      <c r="AS9020" s="419"/>
      <c r="AT9020" s="419"/>
      <c r="AU9020" s="419"/>
      <c r="AV9020" s="419"/>
      <c r="AX9020" s="419"/>
      <c r="AY9020" s="419"/>
      <c r="AZ9020" s="419"/>
      <c r="BB9020" s="419"/>
      <c r="BC9020" s="419"/>
      <c r="BD9020" s="419"/>
      <c r="BF9020" s="419"/>
      <c r="BG9020" s="419"/>
      <c r="BH9020" s="419"/>
      <c r="BJ9020" s="419"/>
      <c r="BK9020" s="419"/>
      <c r="BL9020" s="419"/>
      <c r="BN9020" s="419"/>
      <c r="BO9020" s="419"/>
      <c r="BP9020" s="419"/>
      <c r="BR9020" s="419"/>
      <c r="BS9020" s="419"/>
      <c r="BT9020" s="419"/>
      <c r="BV9020" s="419"/>
      <c r="BW9020" s="419"/>
      <c r="BX9020" s="397"/>
      <c r="BZ9020" s="449"/>
      <c r="CB9020" s="419"/>
      <c r="CC9020" s="419"/>
      <c r="CD9020" s="419"/>
      <c r="CF9020" s="419"/>
      <c r="CG9020" s="419"/>
      <c r="CH9020" s="419"/>
    </row>
    <row r="9021" spans="3:86" ht="21" thickBot="1">
      <c r="C9021" s="425"/>
      <c r="P9021" s="431"/>
      <c r="R9021" s="419"/>
      <c r="S9021" s="446"/>
      <c r="T9021" s="419"/>
      <c r="V9021" s="196"/>
      <c r="W9021" s="419"/>
      <c r="X9021" s="419"/>
      <c r="Z9021" s="419"/>
      <c r="AA9021" s="419"/>
      <c r="AB9021" s="419"/>
      <c r="AD9021" s="419"/>
      <c r="AE9021" s="419"/>
      <c r="AF9021" s="419"/>
      <c r="AH9021" s="419"/>
      <c r="AI9021" s="419"/>
      <c r="AJ9021" s="419"/>
      <c r="AL9021" s="419"/>
      <c r="AM9021" s="419"/>
      <c r="AN9021" s="403"/>
      <c r="AO9021" s="419"/>
      <c r="AP9021" s="419"/>
      <c r="AQ9021" s="419"/>
      <c r="AR9021" s="419"/>
      <c r="AS9021" s="419"/>
      <c r="AT9021" s="419"/>
      <c r="AU9021" s="419"/>
      <c r="AV9021" s="419"/>
      <c r="AX9021" s="419"/>
      <c r="AY9021" s="419"/>
      <c r="AZ9021" s="419"/>
      <c r="BB9021" s="419"/>
      <c r="BC9021" s="419"/>
      <c r="BD9021" s="419"/>
      <c r="BF9021" s="419"/>
      <c r="BG9021" s="419"/>
      <c r="BH9021" s="419"/>
      <c r="BJ9021" s="419"/>
      <c r="BK9021" s="419"/>
      <c r="BL9021" s="419"/>
      <c r="BN9021" s="419"/>
      <c r="BO9021" s="419"/>
      <c r="BP9021" s="419"/>
      <c r="BR9021" s="419"/>
      <c r="BS9021" s="419"/>
      <c r="BT9021" s="419"/>
      <c r="BV9021" s="419"/>
      <c r="BW9021" s="419"/>
      <c r="BX9021" s="397"/>
      <c r="BZ9021" s="449"/>
      <c r="CB9021" s="419"/>
      <c r="CC9021" s="419"/>
      <c r="CD9021" s="419"/>
      <c r="CF9021" s="419"/>
      <c r="CG9021" s="419"/>
      <c r="CH9021" s="419"/>
    </row>
    <row r="9022" spans="3:86" ht="21" thickBot="1">
      <c r="C9022" s="425"/>
      <c r="P9022" s="431"/>
      <c r="R9022" s="419"/>
      <c r="S9022" s="446"/>
      <c r="T9022" s="419"/>
      <c r="V9022" s="196"/>
      <c r="W9022" s="419"/>
      <c r="X9022" s="419"/>
      <c r="Z9022" s="419"/>
      <c r="AA9022" s="419"/>
      <c r="AB9022" s="419"/>
      <c r="AD9022" s="419"/>
      <c r="AE9022" s="419"/>
      <c r="AF9022" s="419"/>
      <c r="AH9022" s="419"/>
      <c r="AI9022" s="419"/>
      <c r="AJ9022" s="419"/>
      <c r="AL9022" s="419"/>
      <c r="AM9022" s="419"/>
      <c r="AN9022" s="403"/>
      <c r="AO9022" s="419"/>
      <c r="AP9022" s="419"/>
      <c r="AQ9022" s="419"/>
      <c r="AR9022" s="419"/>
      <c r="AS9022" s="419"/>
      <c r="AT9022" s="419"/>
      <c r="AU9022" s="419"/>
      <c r="AV9022" s="419"/>
      <c r="AX9022" s="419"/>
      <c r="AY9022" s="419"/>
      <c r="AZ9022" s="419"/>
      <c r="BB9022" s="419"/>
      <c r="BC9022" s="419"/>
      <c r="BD9022" s="419"/>
      <c r="BF9022" s="419"/>
      <c r="BG9022" s="419"/>
      <c r="BH9022" s="419"/>
      <c r="BJ9022" s="419"/>
      <c r="BK9022" s="419"/>
      <c r="BL9022" s="419"/>
      <c r="BN9022" s="419"/>
      <c r="BO9022" s="419"/>
      <c r="BP9022" s="419"/>
      <c r="BR9022" s="419"/>
      <c r="BS9022" s="419"/>
      <c r="BT9022" s="419"/>
      <c r="BV9022" s="419"/>
      <c r="BW9022" s="419"/>
      <c r="BX9022" s="397"/>
      <c r="BZ9022" s="449"/>
      <c r="CB9022" s="419"/>
      <c r="CC9022" s="419"/>
      <c r="CD9022" s="419"/>
      <c r="CF9022" s="419"/>
      <c r="CG9022" s="419"/>
      <c r="CH9022" s="419"/>
    </row>
    <row r="9023" spans="3:86" ht="21" thickBot="1">
      <c r="C9023" s="425"/>
      <c r="P9023" s="431"/>
      <c r="R9023" s="419"/>
      <c r="S9023" s="446"/>
      <c r="T9023" s="419"/>
      <c r="V9023" s="196"/>
      <c r="W9023" s="419"/>
      <c r="X9023" s="419"/>
      <c r="Z9023" s="419"/>
      <c r="AA9023" s="419"/>
      <c r="AB9023" s="419"/>
      <c r="AD9023" s="419"/>
      <c r="AE9023" s="419"/>
      <c r="AF9023" s="419"/>
      <c r="AH9023" s="419"/>
      <c r="AI9023" s="419"/>
      <c r="AJ9023" s="419"/>
      <c r="AL9023" s="419"/>
      <c r="AM9023" s="419"/>
      <c r="AN9023" s="403"/>
      <c r="AO9023" s="419"/>
      <c r="AP9023" s="419"/>
      <c r="AQ9023" s="419"/>
      <c r="AR9023" s="419"/>
      <c r="AS9023" s="419"/>
      <c r="AT9023" s="419"/>
      <c r="AU9023" s="419"/>
      <c r="AV9023" s="419"/>
      <c r="AX9023" s="419"/>
      <c r="AY9023" s="419"/>
      <c r="AZ9023" s="419"/>
      <c r="BB9023" s="419"/>
      <c r="BC9023" s="419"/>
      <c r="BD9023" s="419"/>
      <c r="BF9023" s="419"/>
      <c r="BG9023" s="419"/>
      <c r="BH9023" s="419"/>
      <c r="BJ9023" s="419"/>
      <c r="BK9023" s="419"/>
      <c r="BL9023" s="419"/>
      <c r="BN9023" s="419"/>
      <c r="BO9023" s="419"/>
      <c r="BP9023" s="419"/>
      <c r="BR9023" s="419"/>
      <c r="BS9023" s="419"/>
      <c r="BT9023" s="419"/>
      <c r="BV9023" s="419"/>
      <c r="BW9023" s="419"/>
      <c r="BX9023" s="397"/>
      <c r="BZ9023" s="449"/>
      <c r="CB9023" s="419"/>
      <c r="CC9023" s="419"/>
      <c r="CD9023" s="419"/>
      <c r="CF9023" s="419"/>
      <c r="CG9023" s="419"/>
      <c r="CH9023" s="419"/>
    </row>
    <row r="9024" spans="3:86" ht="21" thickBot="1">
      <c r="C9024" s="425"/>
      <c r="P9024" s="431"/>
      <c r="R9024" s="419"/>
      <c r="S9024" s="446"/>
      <c r="T9024" s="419"/>
      <c r="V9024" s="196"/>
      <c r="W9024" s="419"/>
      <c r="X9024" s="419"/>
      <c r="Z9024" s="419"/>
      <c r="AA9024" s="419"/>
      <c r="AB9024" s="419"/>
      <c r="AD9024" s="419"/>
      <c r="AE9024" s="419"/>
      <c r="AF9024" s="419"/>
      <c r="AH9024" s="419"/>
      <c r="AI9024" s="419"/>
      <c r="AJ9024" s="419"/>
      <c r="AL9024" s="419"/>
      <c r="AM9024" s="419"/>
      <c r="AN9024" s="403"/>
      <c r="AO9024" s="419"/>
      <c r="AP9024" s="419"/>
      <c r="AQ9024" s="419"/>
      <c r="AR9024" s="419"/>
      <c r="AS9024" s="419"/>
      <c r="AT9024" s="419"/>
      <c r="AU9024" s="419"/>
      <c r="AV9024" s="419"/>
      <c r="AX9024" s="419"/>
      <c r="AY9024" s="419"/>
      <c r="AZ9024" s="419"/>
      <c r="BB9024" s="419"/>
      <c r="BC9024" s="419"/>
      <c r="BD9024" s="419"/>
      <c r="BF9024" s="419"/>
      <c r="BG9024" s="419"/>
      <c r="BH9024" s="419"/>
      <c r="BJ9024" s="419"/>
      <c r="BK9024" s="419"/>
      <c r="BL9024" s="419"/>
      <c r="BN9024" s="419"/>
      <c r="BO9024" s="419"/>
      <c r="BP9024" s="419"/>
      <c r="BR9024" s="419"/>
      <c r="BS9024" s="419"/>
      <c r="BT9024" s="419"/>
      <c r="BV9024" s="419"/>
      <c r="BW9024" s="419"/>
      <c r="BX9024" s="397"/>
      <c r="BZ9024" s="449"/>
      <c r="CB9024" s="419"/>
      <c r="CC9024" s="419"/>
      <c r="CD9024" s="419"/>
      <c r="CF9024" s="419"/>
      <c r="CG9024" s="419"/>
      <c r="CH9024" s="419"/>
    </row>
    <row r="9025" spans="3:86" ht="21" thickBot="1">
      <c r="C9025" s="425"/>
      <c r="P9025" s="431"/>
      <c r="R9025" s="419"/>
      <c r="S9025" s="446"/>
      <c r="T9025" s="419"/>
      <c r="V9025" s="196"/>
      <c r="W9025" s="419"/>
      <c r="X9025" s="419"/>
      <c r="Z9025" s="419"/>
      <c r="AA9025" s="419"/>
      <c r="AB9025" s="419"/>
      <c r="AD9025" s="419"/>
      <c r="AE9025" s="419"/>
      <c r="AF9025" s="419"/>
      <c r="AH9025" s="419"/>
      <c r="AI9025" s="419"/>
      <c r="AJ9025" s="419"/>
      <c r="AL9025" s="419"/>
      <c r="AM9025" s="419"/>
      <c r="AN9025" s="403"/>
      <c r="AO9025" s="419"/>
      <c r="AP9025" s="419"/>
      <c r="AQ9025" s="419"/>
      <c r="AR9025" s="419"/>
      <c r="AS9025" s="419"/>
      <c r="AT9025" s="419"/>
      <c r="AU9025" s="419"/>
      <c r="AV9025" s="419"/>
      <c r="AX9025" s="419"/>
      <c r="AY9025" s="419"/>
      <c r="AZ9025" s="419"/>
      <c r="BB9025" s="419"/>
      <c r="BC9025" s="419"/>
      <c r="BD9025" s="419"/>
      <c r="BF9025" s="419"/>
      <c r="BG9025" s="419"/>
      <c r="BH9025" s="419"/>
      <c r="BJ9025" s="419"/>
      <c r="BK9025" s="419"/>
      <c r="BL9025" s="419"/>
      <c r="BN9025" s="419"/>
      <c r="BO9025" s="419"/>
      <c r="BP9025" s="419"/>
      <c r="BR9025" s="419"/>
      <c r="BS9025" s="419"/>
      <c r="BT9025" s="419"/>
      <c r="BV9025" s="419"/>
      <c r="BW9025" s="419"/>
      <c r="BX9025" s="397"/>
      <c r="BZ9025" s="449"/>
      <c r="CB9025" s="419"/>
      <c r="CC9025" s="419"/>
      <c r="CD9025" s="419"/>
      <c r="CF9025" s="419"/>
      <c r="CG9025" s="419"/>
      <c r="CH9025" s="419"/>
    </row>
    <row r="9026" spans="3:86" ht="21" thickBot="1">
      <c r="C9026" s="425"/>
      <c r="P9026" s="431"/>
      <c r="R9026" s="419"/>
      <c r="S9026" s="446"/>
      <c r="T9026" s="419"/>
      <c r="V9026" s="196"/>
      <c r="W9026" s="419"/>
      <c r="X9026" s="419"/>
      <c r="Z9026" s="419"/>
      <c r="AA9026" s="419"/>
      <c r="AB9026" s="419"/>
      <c r="AD9026" s="419"/>
      <c r="AE9026" s="419"/>
      <c r="AF9026" s="419"/>
      <c r="AH9026" s="419"/>
      <c r="AI9026" s="419"/>
      <c r="AJ9026" s="419"/>
      <c r="AL9026" s="419"/>
      <c r="AM9026" s="419"/>
      <c r="AN9026" s="403"/>
      <c r="AO9026" s="419"/>
      <c r="AP9026" s="419"/>
      <c r="AQ9026" s="419"/>
      <c r="AR9026" s="419"/>
      <c r="AS9026" s="419"/>
      <c r="AT9026" s="419"/>
      <c r="AU9026" s="419"/>
      <c r="AV9026" s="419"/>
      <c r="AX9026" s="419"/>
      <c r="AY9026" s="419"/>
      <c r="AZ9026" s="419"/>
      <c r="BB9026" s="419"/>
      <c r="BC9026" s="419"/>
      <c r="BD9026" s="419"/>
      <c r="BF9026" s="419"/>
      <c r="BG9026" s="419"/>
      <c r="BH9026" s="419"/>
      <c r="BJ9026" s="419"/>
      <c r="BK9026" s="419"/>
      <c r="BL9026" s="419"/>
      <c r="BN9026" s="419"/>
      <c r="BO9026" s="419"/>
      <c r="BP9026" s="419"/>
      <c r="BR9026" s="419"/>
      <c r="BS9026" s="419"/>
      <c r="BT9026" s="419"/>
      <c r="BV9026" s="419"/>
      <c r="BW9026" s="419"/>
      <c r="BX9026" s="397"/>
      <c r="BZ9026" s="449"/>
      <c r="CB9026" s="419"/>
      <c r="CC9026" s="419"/>
      <c r="CD9026" s="419"/>
      <c r="CF9026" s="419"/>
      <c r="CG9026" s="419"/>
      <c r="CH9026" s="419"/>
    </row>
    <row r="9027" spans="3:86" ht="21" thickBot="1">
      <c r="C9027" s="425"/>
      <c r="P9027" s="431"/>
      <c r="R9027" s="419"/>
      <c r="S9027" s="446"/>
      <c r="T9027" s="419"/>
      <c r="V9027" s="196"/>
      <c r="W9027" s="419"/>
      <c r="X9027" s="419"/>
      <c r="Z9027" s="419"/>
      <c r="AA9027" s="419"/>
      <c r="AB9027" s="419"/>
      <c r="AD9027" s="419"/>
      <c r="AE9027" s="419"/>
      <c r="AF9027" s="419"/>
      <c r="AH9027" s="419"/>
      <c r="AI9027" s="419"/>
      <c r="AJ9027" s="419"/>
      <c r="AL9027" s="419"/>
      <c r="AM9027" s="419"/>
      <c r="AN9027" s="403"/>
      <c r="AO9027" s="419"/>
      <c r="AP9027" s="419"/>
      <c r="AQ9027" s="419"/>
      <c r="AR9027" s="419"/>
      <c r="AS9027" s="419"/>
      <c r="AT9027" s="419"/>
      <c r="AU9027" s="419"/>
      <c r="AV9027" s="419"/>
      <c r="AX9027" s="419"/>
      <c r="AY9027" s="419"/>
      <c r="AZ9027" s="419"/>
      <c r="BB9027" s="419"/>
      <c r="BC9027" s="419"/>
      <c r="BD9027" s="419"/>
      <c r="BF9027" s="419"/>
      <c r="BG9027" s="419"/>
      <c r="BH9027" s="419"/>
      <c r="BJ9027" s="419"/>
      <c r="BK9027" s="419"/>
      <c r="BL9027" s="419"/>
      <c r="BN9027" s="419"/>
      <c r="BO9027" s="419"/>
      <c r="BP9027" s="419"/>
      <c r="BR9027" s="419"/>
      <c r="BS9027" s="419"/>
      <c r="BT9027" s="419"/>
      <c r="BV9027" s="419"/>
      <c r="BW9027" s="419"/>
      <c r="BX9027" s="397"/>
      <c r="BZ9027" s="449"/>
      <c r="CB9027" s="419"/>
      <c r="CC9027" s="419"/>
      <c r="CD9027" s="419"/>
      <c r="CF9027" s="419"/>
      <c r="CG9027" s="419"/>
      <c r="CH9027" s="419"/>
    </row>
    <row r="9028" spans="3:86" ht="21" thickBot="1">
      <c r="C9028" s="425"/>
      <c r="P9028" s="431"/>
      <c r="R9028" s="419"/>
      <c r="S9028" s="446"/>
      <c r="T9028" s="419"/>
      <c r="V9028" s="196"/>
      <c r="W9028" s="419"/>
      <c r="X9028" s="419"/>
      <c r="Z9028" s="419"/>
      <c r="AA9028" s="419"/>
      <c r="AB9028" s="419"/>
      <c r="AD9028" s="419"/>
      <c r="AE9028" s="419"/>
      <c r="AF9028" s="419"/>
      <c r="AH9028" s="419"/>
      <c r="AI9028" s="419"/>
      <c r="AJ9028" s="419"/>
      <c r="AL9028" s="419"/>
      <c r="AM9028" s="419"/>
      <c r="AN9028" s="403"/>
      <c r="AO9028" s="419"/>
      <c r="AP9028" s="419"/>
      <c r="AQ9028" s="419"/>
      <c r="AR9028" s="419"/>
      <c r="AS9028" s="419"/>
      <c r="AT9028" s="419"/>
      <c r="AU9028" s="419"/>
      <c r="AV9028" s="419"/>
      <c r="AX9028" s="419"/>
      <c r="AY9028" s="419"/>
      <c r="AZ9028" s="419"/>
      <c r="BB9028" s="419"/>
      <c r="BC9028" s="419"/>
      <c r="BD9028" s="419"/>
      <c r="BF9028" s="419"/>
      <c r="BG9028" s="419"/>
      <c r="BH9028" s="419"/>
      <c r="BJ9028" s="419"/>
      <c r="BK9028" s="419"/>
      <c r="BL9028" s="419"/>
      <c r="BN9028" s="419"/>
      <c r="BO9028" s="419"/>
      <c r="BP9028" s="419"/>
      <c r="BR9028" s="419"/>
      <c r="BS9028" s="419"/>
      <c r="BT9028" s="419"/>
      <c r="BV9028" s="419"/>
      <c r="BW9028" s="419"/>
      <c r="BX9028" s="397"/>
      <c r="BZ9028" s="449"/>
      <c r="CB9028" s="419"/>
      <c r="CC9028" s="419"/>
      <c r="CD9028" s="419"/>
      <c r="CF9028" s="419"/>
      <c r="CG9028" s="419"/>
      <c r="CH9028" s="419"/>
    </row>
    <row r="9029" spans="3:86" ht="21" thickBot="1">
      <c r="C9029" s="425"/>
      <c r="P9029" s="431"/>
      <c r="R9029" s="419"/>
      <c r="S9029" s="446"/>
      <c r="T9029" s="419"/>
      <c r="V9029" s="196"/>
      <c r="W9029" s="419"/>
      <c r="X9029" s="419"/>
      <c r="Z9029" s="419"/>
      <c r="AA9029" s="419"/>
      <c r="AB9029" s="419"/>
      <c r="AD9029" s="419"/>
      <c r="AE9029" s="419"/>
      <c r="AF9029" s="419"/>
      <c r="AH9029" s="419"/>
      <c r="AI9029" s="419"/>
      <c r="AJ9029" s="419"/>
      <c r="AL9029" s="419"/>
      <c r="AM9029" s="419"/>
      <c r="AN9029" s="403"/>
      <c r="AO9029" s="419"/>
      <c r="AP9029" s="419"/>
      <c r="AQ9029" s="419"/>
      <c r="AR9029" s="419"/>
      <c r="AS9029" s="419"/>
      <c r="AT9029" s="419"/>
      <c r="AU9029" s="419"/>
      <c r="AV9029" s="419"/>
      <c r="AX9029" s="419"/>
      <c r="AY9029" s="419"/>
      <c r="AZ9029" s="419"/>
      <c r="BB9029" s="419"/>
      <c r="BC9029" s="419"/>
      <c r="BD9029" s="419"/>
      <c r="BF9029" s="419"/>
      <c r="BG9029" s="419"/>
      <c r="BH9029" s="419"/>
      <c r="BJ9029" s="419"/>
      <c r="BK9029" s="419"/>
      <c r="BL9029" s="419"/>
      <c r="BN9029" s="419"/>
      <c r="BO9029" s="419"/>
      <c r="BP9029" s="419"/>
      <c r="BR9029" s="419"/>
      <c r="BS9029" s="419"/>
      <c r="BT9029" s="419"/>
      <c r="BV9029" s="419"/>
      <c r="BW9029" s="419"/>
      <c r="BX9029" s="397"/>
      <c r="BZ9029" s="449"/>
      <c r="CB9029" s="419"/>
      <c r="CC9029" s="419"/>
      <c r="CD9029" s="419"/>
      <c r="CF9029" s="419"/>
      <c r="CG9029" s="419"/>
      <c r="CH9029" s="419"/>
    </row>
    <row r="9030" spans="3:86" ht="21" thickBot="1">
      <c r="C9030" s="425"/>
      <c r="P9030" s="431"/>
      <c r="R9030" s="419"/>
      <c r="S9030" s="446"/>
      <c r="T9030" s="419"/>
      <c r="V9030" s="196"/>
      <c r="W9030" s="419"/>
      <c r="X9030" s="419"/>
      <c r="Z9030" s="419"/>
      <c r="AA9030" s="419"/>
      <c r="AB9030" s="419"/>
      <c r="AD9030" s="419"/>
      <c r="AE9030" s="419"/>
      <c r="AF9030" s="419"/>
      <c r="AH9030" s="419"/>
      <c r="AI9030" s="419"/>
      <c r="AJ9030" s="419"/>
      <c r="AL9030" s="419"/>
      <c r="AM9030" s="419"/>
      <c r="AN9030" s="403"/>
      <c r="AO9030" s="419"/>
      <c r="AP9030" s="419"/>
      <c r="AQ9030" s="419"/>
      <c r="AR9030" s="419"/>
      <c r="AS9030" s="419"/>
      <c r="AT9030" s="419"/>
      <c r="AU9030" s="419"/>
      <c r="AV9030" s="419"/>
      <c r="AX9030" s="419"/>
      <c r="AY9030" s="419"/>
      <c r="AZ9030" s="419"/>
      <c r="BB9030" s="419"/>
      <c r="BC9030" s="419"/>
      <c r="BD9030" s="419"/>
      <c r="BF9030" s="419"/>
      <c r="BG9030" s="419"/>
      <c r="BH9030" s="419"/>
      <c r="BJ9030" s="419"/>
      <c r="BK9030" s="419"/>
      <c r="BL9030" s="419"/>
      <c r="BN9030" s="419"/>
      <c r="BO9030" s="419"/>
      <c r="BP9030" s="419"/>
      <c r="BR9030" s="419"/>
      <c r="BS9030" s="419"/>
      <c r="BT9030" s="419"/>
      <c r="BV9030" s="419"/>
      <c r="BW9030" s="419"/>
      <c r="BX9030" s="397"/>
      <c r="BZ9030" s="449"/>
      <c r="CB9030" s="419"/>
      <c r="CC9030" s="419"/>
      <c r="CD9030" s="419"/>
      <c r="CF9030" s="419"/>
      <c r="CG9030" s="419"/>
      <c r="CH9030" s="419"/>
    </row>
    <row r="9031" spans="3:86" ht="21" thickBot="1">
      <c r="C9031" s="425"/>
      <c r="P9031" s="431"/>
      <c r="R9031" s="419"/>
      <c r="S9031" s="446"/>
      <c r="T9031" s="419"/>
      <c r="V9031" s="196"/>
      <c r="W9031" s="419"/>
      <c r="X9031" s="419"/>
      <c r="Z9031" s="419"/>
      <c r="AA9031" s="419"/>
      <c r="AB9031" s="419"/>
      <c r="AD9031" s="419"/>
      <c r="AE9031" s="419"/>
      <c r="AF9031" s="419"/>
      <c r="AH9031" s="419"/>
      <c r="AI9031" s="419"/>
      <c r="AJ9031" s="419"/>
      <c r="AL9031" s="419"/>
      <c r="AM9031" s="419"/>
      <c r="AN9031" s="403"/>
      <c r="AO9031" s="419"/>
      <c r="AP9031" s="419"/>
      <c r="AQ9031" s="419"/>
      <c r="AR9031" s="419"/>
      <c r="AS9031" s="419"/>
      <c r="AT9031" s="419"/>
      <c r="AU9031" s="419"/>
      <c r="AV9031" s="419"/>
      <c r="AX9031" s="419"/>
      <c r="AY9031" s="419"/>
      <c r="AZ9031" s="419"/>
      <c r="BB9031" s="419"/>
      <c r="BC9031" s="419"/>
      <c r="BD9031" s="419"/>
      <c r="BF9031" s="419"/>
      <c r="BG9031" s="419"/>
      <c r="BH9031" s="419"/>
      <c r="BJ9031" s="419"/>
      <c r="BK9031" s="419"/>
      <c r="BL9031" s="419"/>
      <c r="BN9031" s="419"/>
      <c r="BO9031" s="419"/>
      <c r="BP9031" s="419"/>
      <c r="BR9031" s="419"/>
      <c r="BS9031" s="419"/>
      <c r="BT9031" s="419"/>
      <c r="BV9031" s="419"/>
      <c r="BW9031" s="419"/>
      <c r="BX9031" s="397"/>
      <c r="BZ9031" s="449"/>
      <c r="CB9031" s="419"/>
      <c r="CC9031" s="419"/>
      <c r="CD9031" s="419"/>
      <c r="CF9031" s="419"/>
      <c r="CG9031" s="419"/>
      <c r="CH9031" s="419"/>
    </row>
    <row r="9032" spans="3:86" ht="21" thickBot="1">
      <c r="C9032" s="425"/>
      <c r="P9032" s="431"/>
      <c r="R9032" s="419"/>
      <c r="S9032" s="446"/>
      <c r="T9032" s="419"/>
      <c r="V9032" s="196"/>
      <c r="W9032" s="419"/>
      <c r="X9032" s="419"/>
      <c r="Z9032" s="419"/>
      <c r="AA9032" s="419"/>
      <c r="AB9032" s="419"/>
      <c r="AD9032" s="419"/>
      <c r="AE9032" s="419"/>
      <c r="AF9032" s="419"/>
      <c r="AH9032" s="419"/>
      <c r="AI9032" s="419"/>
      <c r="AJ9032" s="419"/>
      <c r="AL9032" s="419"/>
      <c r="AM9032" s="419"/>
      <c r="AN9032" s="403"/>
      <c r="AO9032" s="419"/>
      <c r="AP9032" s="419"/>
      <c r="AQ9032" s="419"/>
      <c r="AR9032" s="419"/>
      <c r="AS9032" s="419"/>
      <c r="AT9032" s="419"/>
      <c r="AU9032" s="419"/>
      <c r="AV9032" s="419"/>
      <c r="AX9032" s="419"/>
      <c r="AY9032" s="419"/>
      <c r="AZ9032" s="419"/>
      <c r="BB9032" s="419"/>
      <c r="BC9032" s="419"/>
      <c r="BD9032" s="419"/>
      <c r="BF9032" s="419"/>
      <c r="BG9032" s="419"/>
      <c r="BH9032" s="419"/>
      <c r="BJ9032" s="419"/>
      <c r="BK9032" s="419"/>
      <c r="BL9032" s="419"/>
      <c r="BN9032" s="419"/>
      <c r="BO9032" s="419"/>
      <c r="BP9032" s="419"/>
      <c r="BR9032" s="419"/>
      <c r="BS9032" s="419"/>
      <c r="BT9032" s="419"/>
      <c r="BV9032" s="419"/>
      <c r="BW9032" s="419"/>
      <c r="BX9032" s="397"/>
      <c r="BZ9032" s="449"/>
      <c r="CB9032" s="419"/>
      <c r="CC9032" s="419"/>
      <c r="CD9032" s="419"/>
      <c r="CF9032" s="419"/>
      <c r="CG9032" s="419"/>
      <c r="CH9032" s="419"/>
    </row>
    <row r="9033" spans="3:86" ht="21" thickBot="1">
      <c r="C9033" s="425"/>
      <c r="P9033" s="431"/>
      <c r="R9033" s="419"/>
      <c r="S9033" s="446"/>
      <c r="T9033" s="419"/>
      <c r="V9033" s="196"/>
      <c r="W9033" s="419"/>
      <c r="X9033" s="419"/>
      <c r="Z9033" s="419"/>
      <c r="AA9033" s="419"/>
      <c r="AB9033" s="419"/>
      <c r="AD9033" s="419"/>
      <c r="AE9033" s="419"/>
      <c r="AF9033" s="419"/>
      <c r="AH9033" s="419"/>
      <c r="AI9033" s="419"/>
      <c r="AJ9033" s="419"/>
      <c r="AL9033" s="419"/>
      <c r="AM9033" s="419"/>
      <c r="AN9033" s="403"/>
      <c r="AO9033" s="419"/>
      <c r="AP9033" s="419"/>
      <c r="AQ9033" s="419"/>
      <c r="AR9033" s="419"/>
      <c r="AS9033" s="419"/>
      <c r="AT9033" s="419"/>
      <c r="AU9033" s="419"/>
      <c r="AV9033" s="419"/>
      <c r="AX9033" s="419"/>
      <c r="AY9033" s="419"/>
      <c r="AZ9033" s="419"/>
      <c r="BB9033" s="419"/>
      <c r="BC9033" s="419"/>
      <c r="BD9033" s="419"/>
      <c r="BF9033" s="419"/>
      <c r="BG9033" s="419"/>
      <c r="BH9033" s="419"/>
      <c r="BJ9033" s="419"/>
      <c r="BK9033" s="419"/>
      <c r="BL9033" s="419"/>
      <c r="BN9033" s="419"/>
      <c r="BO9033" s="419"/>
      <c r="BP9033" s="419"/>
      <c r="BR9033" s="419"/>
      <c r="BS9033" s="419"/>
      <c r="BT9033" s="419"/>
      <c r="BV9033" s="419"/>
      <c r="BW9033" s="419"/>
      <c r="BX9033" s="397"/>
      <c r="BZ9033" s="449"/>
      <c r="CB9033" s="419"/>
      <c r="CC9033" s="419"/>
      <c r="CD9033" s="419"/>
      <c r="CF9033" s="419"/>
      <c r="CG9033" s="419"/>
      <c r="CH9033" s="419"/>
    </row>
    <row r="9034" spans="3:86" ht="21" thickBot="1">
      <c r="C9034" s="425"/>
      <c r="P9034" s="431"/>
      <c r="R9034" s="419"/>
      <c r="S9034" s="446"/>
      <c r="T9034" s="419"/>
      <c r="V9034" s="196"/>
      <c r="W9034" s="419"/>
      <c r="X9034" s="419"/>
      <c r="Z9034" s="419"/>
      <c r="AA9034" s="419"/>
      <c r="AB9034" s="419"/>
      <c r="AD9034" s="419"/>
      <c r="AE9034" s="419"/>
      <c r="AF9034" s="419"/>
      <c r="AH9034" s="419"/>
      <c r="AI9034" s="419"/>
      <c r="AJ9034" s="419"/>
      <c r="AL9034" s="419"/>
      <c r="AM9034" s="419"/>
      <c r="AN9034" s="403"/>
      <c r="AO9034" s="419"/>
      <c r="AP9034" s="419"/>
      <c r="AQ9034" s="419"/>
      <c r="AR9034" s="419"/>
      <c r="AS9034" s="419"/>
      <c r="AT9034" s="419"/>
      <c r="AU9034" s="419"/>
      <c r="AV9034" s="419"/>
      <c r="AX9034" s="419"/>
      <c r="AY9034" s="419"/>
      <c r="AZ9034" s="419"/>
      <c r="BB9034" s="419"/>
      <c r="BC9034" s="419"/>
      <c r="BD9034" s="419"/>
      <c r="BF9034" s="419"/>
      <c r="BG9034" s="419"/>
      <c r="BH9034" s="419"/>
      <c r="BJ9034" s="419"/>
      <c r="BK9034" s="419"/>
      <c r="BL9034" s="419"/>
      <c r="BN9034" s="419"/>
      <c r="BO9034" s="419"/>
      <c r="BP9034" s="419"/>
      <c r="BR9034" s="419"/>
      <c r="BS9034" s="419"/>
      <c r="BT9034" s="419"/>
      <c r="BV9034" s="419"/>
      <c r="BW9034" s="419"/>
      <c r="BX9034" s="397"/>
      <c r="BZ9034" s="449"/>
      <c r="CB9034" s="419"/>
      <c r="CC9034" s="419"/>
      <c r="CD9034" s="419"/>
      <c r="CF9034" s="419"/>
      <c r="CG9034" s="419"/>
      <c r="CH9034" s="419"/>
    </row>
    <row r="9035" spans="3:86" ht="21" thickBot="1">
      <c r="C9035" s="425"/>
      <c r="P9035" s="431"/>
      <c r="R9035" s="419"/>
      <c r="S9035" s="446"/>
      <c r="T9035" s="419"/>
      <c r="V9035" s="196"/>
      <c r="W9035" s="419"/>
      <c r="X9035" s="419"/>
      <c r="Z9035" s="419"/>
      <c r="AA9035" s="419"/>
      <c r="AB9035" s="419"/>
      <c r="AD9035" s="419"/>
      <c r="AE9035" s="419"/>
      <c r="AF9035" s="419"/>
      <c r="AH9035" s="419"/>
      <c r="AI9035" s="419"/>
      <c r="AJ9035" s="419"/>
      <c r="AL9035" s="419"/>
      <c r="AM9035" s="419"/>
      <c r="AN9035" s="403"/>
      <c r="AO9035" s="419"/>
      <c r="AP9035" s="419"/>
      <c r="AQ9035" s="419"/>
      <c r="AR9035" s="419"/>
      <c r="AS9035" s="419"/>
      <c r="AT9035" s="419"/>
      <c r="AU9035" s="419"/>
      <c r="AV9035" s="419"/>
      <c r="AX9035" s="419"/>
      <c r="AY9035" s="419"/>
      <c r="AZ9035" s="419"/>
      <c r="BB9035" s="419"/>
      <c r="BC9035" s="419"/>
      <c r="BD9035" s="419"/>
      <c r="BF9035" s="419"/>
      <c r="BG9035" s="419"/>
      <c r="BH9035" s="419"/>
      <c r="BJ9035" s="419"/>
      <c r="BK9035" s="419"/>
      <c r="BL9035" s="419"/>
      <c r="BN9035" s="419"/>
      <c r="BO9035" s="419"/>
      <c r="BP9035" s="419"/>
      <c r="BR9035" s="419"/>
      <c r="BS9035" s="419"/>
      <c r="BT9035" s="419"/>
      <c r="BV9035" s="419"/>
      <c r="BW9035" s="419"/>
      <c r="BX9035" s="397"/>
      <c r="BZ9035" s="449"/>
      <c r="CB9035" s="419"/>
      <c r="CC9035" s="419"/>
      <c r="CD9035" s="419"/>
      <c r="CF9035" s="419"/>
      <c r="CG9035" s="419"/>
      <c r="CH9035" s="419"/>
    </row>
    <row r="9036" spans="3:86" ht="21" thickBot="1">
      <c r="C9036" s="425"/>
      <c r="P9036" s="431"/>
      <c r="R9036" s="419"/>
      <c r="S9036" s="446"/>
      <c r="T9036" s="419"/>
      <c r="V9036" s="196"/>
      <c r="W9036" s="419"/>
      <c r="X9036" s="419"/>
      <c r="Z9036" s="419"/>
      <c r="AA9036" s="419"/>
      <c r="AB9036" s="419"/>
      <c r="AD9036" s="419"/>
      <c r="AE9036" s="419"/>
      <c r="AF9036" s="419"/>
      <c r="AH9036" s="419"/>
      <c r="AI9036" s="419"/>
      <c r="AJ9036" s="419"/>
      <c r="AL9036" s="419"/>
      <c r="AM9036" s="419"/>
      <c r="AN9036" s="403"/>
      <c r="AO9036" s="419"/>
      <c r="AP9036" s="419"/>
      <c r="AQ9036" s="419"/>
      <c r="AR9036" s="419"/>
      <c r="AS9036" s="419"/>
      <c r="AT9036" s="419"/>
      <c r="AU9036" s="419"/>
      <c r="AV9036" s="419"/>
      <c r="AX9036" s="419"/>
      <c r="AY9036" s="419"/>
      <c r="AZ9036" s="419"/>
      <c r="BB9036" s="419"/>
      <c r="BC9036" s="419"/>
      <c r="BD9036" s="419"/>
      <c r="BF9036" s="419"/>
      <c r="BG9036" s="419"/>
      <c r="BH9036" s="419"/>
      <c r="BJ9036" s="419"/>
      <c r="BK9036" s="419"/>
      <c r="BL9036" s="419"/>
      <c r="BN9036" s="419"/>
      <c r="BO9036" s="419"/>
      <c r="BP9036" s="419"/>
      <c r="BR9036" s="419"/>
      <c r="BS9036" s="419"/>
      <c r="BT9036" s="419"/>
      <c r="BV9036" s="419"/>
      <c r="BW9036" s="419"/>
      <c r="BX9036" s="397"/>
      <c r="BZ9036" s="449"/>
      <c r="CB9036" s="419"/>
      <c r="CC9036" s="419"/>
      <c r="CD9036" s="419"/>
      <c r="CF9036" s="419"/>
      <c r="CG9036" s="419"/>
      <c r="CH9036" s="419"/>
    </row>
    <row r="9037" spans="3:86" ht="21" thickBot="1">
      <c r="C9037" s="425"/>
      <c r="P9037" s="431"/>
      <c r="R9037" s="419"/>
      <c r="S9037" s="446"/>
      <c r="T9037" s="419"/>
      <c r="V9037" s="196"/>
      <c r="W9037" s="419"/>
      <c r="X9037" s="419"/>
      <c r="Z9037" s="419"/>
      <c r="AA9037" s="419"/>
      <c r="AB9037" s="419"/>
      <c r="AD9037" s="419"/>
      <c r="AE9037" s="419"/>
      <c r="AF9037" s="419"/>
      <c r="AH9037" s="419"/>
      <c r="AI9037" s="419"/>
      <c r="AJ9037" s="419"/>
      <c r="AL9037" s="419"/>
      <c r="AM9037" s="419"/>
      <c r="AN9037" s="403"/>
      <c r="AO9037" s="419"/>
      <c r="AP9037" s="419"/>
      <c r="AQ9037" s="419"/>
      <c r="AR9037" s="419"/>
      <c r="AS9037" s="419"/>
      <c r="AT9037" s="419"/>
      <c r="AU9037" s="419"/>
      <c r="AV9037" s="419"/>
      <c r="AX9037" s="419"/>
      <c r="AY9037" s="419"/>
      <c r="AZ9037" s="419"/>
      <c r="BB9037" s="419"/>
      <c r="BC9037" s="419"/>
      <c r="BD9037" s="419"/>
      <c r="BF9037" s="419"/>
      <c r="BG9037" s="419"/>
      <c r="BH9037" s="419"/>
      <c r="BJ9037" s="419"/>
      <c r="BK9037" s="419"/>
      <c r="BL9037" s="419"/>
      <c r="BN9037" s="419"/>
      <c r="BO9037" s="419"/>
      <c r="BP9037" s="419"/>
      <c r="BR9037" s="419"/>
      <c r="BS9037" s="419"/>
      <c r="BT9037" s="419"/>
      <c r="BV9037" s="419"/>
      <c r="BW9037" s="419"/>
      <c r="BX9037" s="397"/>
      <c r="BZ9037" s="449"/>
      <c r="CB9037" s="419"/>
      <c r="CC9037" s="419"/>
      <c r="CD9037" s="419"/>
      <c r="CF9037" s="419"/>
      <c r="CG9037" s="419"/>
      <c r="CH9037" s="419"/>
    </row>
    <row r="9038" spans="3:86" ht="21" thickBot="1">
      <c r="C9038" s="425"/>
      <c r="P9038" s="431"/>
      <c r="R9038" s="419"/>
      <c r="S9038" s="446"/>
      <c r="T9038" s="419"/>
      <c r="V9038" s="196"/>
      <c r="W9038" s="419"/>
      <c r="X9038" s="419"/>
      <c r="Z9038" s="419"/>
      <c r="AA9038" s="419"/>
      <c r="AB9038" s="419"/>
      <c r="AD9038" s="419"/>
      <c r="AE9038" s="419"/>
      <c r="AF9038" s="419"/>
      <c r="AH9038" s="419"/>
      <c r="AI9038" s="419"/>
      <c r="AJ9038" s="419"/>
      <c r="AL9038" s="419"/>
      <c r="AM9038" s="419"/>
      <c r="AN9038" s="403"/>
      <c r="AO9038" s="419"/>
      <c r="AP9038" s="419"/>
      <c r="AQ9038" s="419"/>
      <c r="AR9038" s="419"/>
      <c r="AS9038" s="419"/>
      <c r="AT9038" s="419"/>
      <c r="AU9038" s="419"/>
      <c r="AV9038" s="419"/>
      <c r="AX9038" s="419"/>
      <c r="AY9038" s="419"/>
      <c r="AZ9038" s="419"/>
      <c r="BB9038" s="419"/>
      <c r="BC9038" s="419"/>
      <c r="BD9038" s="419"/>
      <c r="BF9038" s="419"/>
      <c r="BG9038" s="419"/>
      <c r="BH9038" s="419"/>
      <c r="BJ9038" s="419"/>
      <c r="BK9038" s="419"/>
      <c r="BL9038" s="419"/>
      <c r="BN9038" s="419"/>
      <c r="BO9038" s="419"/>
      <c r="BP9038" s="419"/>
      <c r="BR9038" s="419"/>
      <c r="BS9038" s="419"/>
      <c r="BT9038" s="419"/>
      <c r="BV9038" s="419"/>
      <c r="BW9038" s="419"/>
      <c r="BX9038" s="397"/>
      <c r="BZ9038" s="449"/>
      <c r="CB9038" s="419"/>
      <c r="CC9038" s="419"/>
      <c r="CD9038" s="419"/>
      <c r="CF9038" s="419"/>
      <c r="CG9038" s="419"/>
      <c r="CH9038" s="419"/>
    </row>
    <row r="9039" spans="3:86" ht="21" thickBot="1">
      <c r="C9039" s="425"/>
      <c r="P9039" s="431"/>
      <c r="R9039" s="419"/>
      <c r="S9039" s="446"/>
      <c r="T9039" s="419"/>
      <c r="V9039" s="196"/>
      <c r="W9039" s="419"/>
      <c r="X9039" s="419"/>
      <c r="Z9039" s="419"/>
      <c r="AA9039" s="419"/>
      <c r="AB9039" s="419"/>
      <c r="AD9039" s="419"/>
      <c r="AE9039" s="419"/>
      <c r="AF9039" s="419"/>
      <c r="AH9039" s="419"/>
      <c r="AI9039" s="419"/>
      <c r="AJ9039" s="419"/>
      <c r="AL9039" s="419"/>
      <c r="AM9039" s="419"/>
      <c r="AN9039" s="403"/>
      <c r="AO9039" s="419"/>
      <c r="AP9039" s="419"/>
      <c r="AQ9039" s="419"/>
      <c r="AR9039" s="419"/>
      <c r="AS9039" s="419"/>
      <c r="AT9039" s="419"/>
      <c r="AU9039" s="419"/>
      <c r="AV9039" s="419"/>
      <c r="AX9039" s="419"/>
      <c r="AY9039" s="419"/>
      <c r="AZ9039" s="419"/>
      <c r="BB9039" s="419"/>
      <c r="BC9039" s="419"/>
      <c r="BD9039" s="419"/>
      <c r="BF9039" s="419"/>
      <c r="BG9039" s="419"/>
      <c r="BH9039" s="419"/>
      <c r="BJ9039" s="419"/>
      <c r="BK9039" s="419"/>
      <c r="BL9039" s="419"/>
      <c r="BN9039" s="419"/>
      <c r="BO9039" s="419"/>
      <c r="BP9039" s="419"/>
      <c r="BR9039" s="419"/>
      <c r="BS9039" s="419"/>
      <c r="BT9039" s="419"/>
      <c r="BV9039" s="419"/>
      <c r="BW9039" s="419"/>
      <c r="BX9039" s="397"/>
      <c r="BZ9039" s="449"/>
      <c r="CB9039" s="419"/>
      <c r="CC9039" s="419"/>
      <c r="CD9039" s="419"/>
      <c r="CF9039" s="419"/>
      <c r="CG9039" s="419"/>
      <c r="CH9039" s="419"/>
    </row>
    <row r="9040" spans="3:86" ht="21" thickBot="1">
      <c r="C9040" s="425"/>
      <c r="P9040" s="431"/>
      <c r="R9040" s="419"/>
      <c r="S9040" s="446"/>
      <c r="T9040" s="419"/>
      <c r="V9040" s="196"/>
      <c r="W9040" s="419"/>
      <c r="X9040" s="419"/>
      <c r="Z9040" s="419"/>
      <c r="AA9040" s="419"/>
      <c r="AB9040" s="419"/>
      <c r="AD9040" s="419"/>
      <c r="AE9040" s="419"/>
      <c r="AF9040" s="419"/>
      <c r="AH9040" s="419"/>
      <c r="AI9040" s="419"/>
      <c r="AJ9040" s="419"/>
      <c r="AL9040" s="419"/>
      <c r="AM9040" s="419"/>
      <c r="AN9040" s="403"/>
      <c r="AO9040" s="419"/>
      <c r="AP9040" s="419"/>
      <c r="AQ9040" s="419"/>
      <c r="AR9040" s="419"/>
      <c r="AS9040" s="419"/>
      <c r="AT9040" s="419"/>
      <c r="AU9040" s="419"/>
      <c r="AV9040" s="419"/>
      <c r="AX9040" s="419"/>
      <c r="AY9040" s="419"/>
      <c r="AZ9040" s="419"/>
      <c r="BB9040" s="419"/>
      <c r="BC9040" s="419"/>
      <c r="BD9040" s="419"/>
      <c r="BF9040" s="419"/>
      <c r="BG9040" s="419"/>
      <c r="BH9040" s="419"/>
      <c r="BJ9040" s="419"/>
      <c r="BK9040" s="419"/>
      <c r="BL9040" s="419"/>
      <c r="BN9040" s="419"/>
      <c r="BO9040" s="419"/>
      <c r="BP9040" s="419"/>
      <c r="BR9040" s="419"/>
      <c r="BS9040" s="419"/>
      <c r="BT9040" s="419"/>
      <c r="BV9040" s="419"/>
      <c r="BW9040" s="419"/>
      <c r="BX9040" s="397"/>
      <c r="BZ9040" s="449"/>
      <c r="CB9040" s="419"/>
      <c r="CC9040" s="419"/>
      <c r="CD9040" s="419"/>
      <c r="CF9040" s="419"/>
      <c r="CG9040" s="419"/>
      <c r="CH9040" s="419"/>
    </row>
    <row r="9041" spans="3:86" ht="21" thickBot="1">
      <c r="C9041" s="425"/>
      <c r="P9041" s="431"/>
      <c r="R9041" s="419"/>
      <c r="S9041" s="446"/>
      <c r="T9041" s="419"/>
      <c r="V9041" s="196"/>
      <c r="W9041" s="419"/>
      <c r="X9041" s="419"/>
      <c r="Z9041" s="419"/>
      <c r="AA9041" s="419"/>
      <c r="AB9041" s="419"/>
      <c r="AD9041" s="419"/>
      <c r="AE9041" s="419"/>
      <c r="AF9041" s="419"/>
      <c r="AH9041" s="419"/>
      <c r="AI9041" s="419"/>
      <c r="AJ9041" s="419"/>
      <c r="AL9041" s="419"/>
      <c r="AM9041" s="419"/>
      <c r="AN9041" s="403"/>
      <c r="AO9041" s="419"/>
      <c r="AP9041" s="419"/>
      <c r="AQ9041" s="419"/>
      <c r="AR9041" s="419"/>
      <c r="AS9041" s="419"/>
      <c r="AT9041" s="419"/>
      <c r="AU9041" s="419"/>
      <c r="AV9041" s="419"/>
      <c r="AX9041" s="419"/>
      <c r="AY9041" s="419"/>
      <c r="AZ9041" s="419"/>
      <c r="BB9041" s="419"/>
      <c r="BC9041" s="419"/>
      <c r="BD9041" s="419"/>
      <c r="BF9041" s="419"/>
      <c r="BG9041" s="419"/>
      <c r="BH9041" s="419"/>
      <c r="BJ9041" s="419"/>
      <c r="BK9041" s="419"/>
      <c r="BL9041" s="419"/>
      <c r="BN9041" s="419"/>
      <c r="BO9041" s="419"/>
      <c r="BP9041" s="419"/>
      <c r="BR9041" s="419"/>
      <c r="BS9041" s="419"/>
      <c r="BT9041" s="419"/>
      <c r="BV9041" s="419"/>
      <c r="BW9041" s="419"/>
      <c r="BX9041" s="397"/>
      <c r="BZ9041" s="449"/>
      <c r="CB9041" s="419"/>
      <c r="CC9041" s="419"/>
      <c r="CD9041" s="419"/>
      <c r="CF9041" s="419"/>
      <c r="CG9041" s="419"/>
      <c r="CH9041" s="419"/>
    </row>
    <row r="9042" spans="3:86" ht="21" thickBot="1">
      <c r="C9042" s="425"/>
      <c r="P9042" s="431"/>
      <c r="R9042" s="419"/>
      <c r="S9042" s="446"/>
      <c r="T9042" s="419"/>
      <c r="V9042" s="196"/>
      <c r="W9042" s="419"/>
      <c r="X9042" s="419"/>
      <c r="Z9042" s="419"/>
      <c r="AA9042" s="419"/>
      <c r="AB9042" s="419"/>
      <c r="AD9042" s="419"/>
      <c r="AE9042" s="419"/>
      <c r="AF9042" s="419"/>
      <c r="AH9042" s="419"/>
      <c r="AI9042" s="419"/>
      <c r="AJ9042" s="419"/>
      <c r="AL9042" s="419"/>
      <c r="AM9042" s="419"/>
      <c r="AN9042" s="403"/>
      <c r="AO9042" s="419"/>
      <c r="AP9042" s="419"/>
      <c r="AQ9042" s="419"/>
      <c r="AR9042" s="419"/>
      <c r="AS9042" s="419"/>
      <c r="AT9042" s="419"/>
      <c r="AU9042" s="419"/>
      <c r="AV9042" s="419"/>
      <c r="AX9042" s="419"/>
      <c r="AY9042" s="419"/>
      <c r="AZ9042" s="419"/>
      <c r="BB9042" s="419"/>
      <c r="BC9042" s="419"/>
      <c r="BD9042" s="419"/>
      <c r="BF9042" s="419"/>
      <c r="BG9042" s="419"/>
      <c r="BH9042" s="419"/>
      <c r="BJ9042" s="419"/>
      <c r="BK9042" s="419"/>
      <c r="BL9042" s="419"/>
      <c r="BN9042" s="419"/>
      <c r="BO9042" s="419"/>
      <c r="BP9042" s="419"/>
      <c r="BR9042" s="419"/>
      <c r="BS9042" s="419"/>
      <c r="BT9042" s="419"/>
      <c r="BV9042" s="419"/>
      <c r="BW9042" s="419"/>
      <c r="BX9042" s="397"/>
      <c r="BZ9042" s="449"/>
      <c r="CB9042" s="419"/>
      <c r="CC9042" s="419"/>
      <c r="CD9042" s="419"/>
      <c r="CF9042" s="419"/>
      <c r="CG9042" s="419"/>
      <c r="CH9042" s="419"/>
    </row>
    <row r="9043" spans="3:86" ht="21" thickBot="1">
      <c r="C9043" s="425"/>
      <c r="P9043" s="431"/>
      <c r="R9043" s="419"/>
      <c r="S9043" s="446"/>
      <c r="T9043" s="419"/>
      <c r="V9043" s="196"/>
      <c r="W9043" s="419"/>
      <c r="X9043" s="419"/>
      <c r="Z9043" s="419"/>
      <c r="AA9043" s="419"/>
      <c r="AB9043" s="419"/>
      <c r="AD9043" s="419"/>
      <c r="AE9043" s="419"/>
      <c r="AF9043" s="419"/>
      <c r="AH9043" s="419"/>
      <c r="AI9043" s="419"/>
      <c r="AJ9043" s="419"/>
      <c r="AL9043" s="419"/>
      <c r="AM9043" s="419"/>
      <c r="AN9043" s="403"/>
      <c r="AO9043" s="419"/>
      <c r="AP9043" s="419"/>
      <c r="AQ9043" s="419"/>
      <c r="AR9043" s="419"/>
      <c r="AS9043" s="419"/>
      <c r="AT9043" s="419"/>
      <c r="AU9043" s="419"/>
      <c r="AV9043" s="419"/>
      <c r="AX9043" s="419"/>
      <c r="AY9043" s="419"/>
      <c r="AZ9043" s="419"/>
      <c r="BB9043" s="419"/>
      <c r="BC9043" s="419"/>
      <c r="BD9043" s="419"/>
      <c r="BF9043" s="419"/>
      <c r="BG9043" s="419"/>
      <c r="BH9043" s="419"/>
      <c r="BJ9043" s="419"/>
      <c r="BK9043" s="419"/>
      <c r="BL9043" s="419"/>
      <c r="BN9043" s="419"/>
      <c r="BO9043" s="419"/>
      <c r="BP9043" s="419"/>
      <c r="BR9043" s="419"/>
      <c r="BS9043" s="419"/>
      <c r="BT9043" s="419"/>
      <c r="BV9043" s="419"/>
      <c r="BW9043" s="419"/>
      <c r="BX9043" s="397"/>
      <c r="BZ9043" s="449"/>
      <c r="CB9043" s="419"/>
      <c r="CC9043" s="419"/>
      <c r="CD9043" s="419"/>
      <c r="CF9043" s="419"/>
      <c r="CG9043" s="419"/>
      <c r="CH9043" s="419"/>
    </row>
    <row r="9044" spans="3:86" ht="21" thickBot="1">
      <c r="C9044" s="425"/>
      <c r="P9044" s="431"/>
      <c r="R9044" s="419"/>
      <c r="S9044" s="446"/>
      <c r="T9044" s="419"/>
      <c r="V9044" s="196"/>
      <c r="W9044" s="419"/>
      <c r="X9044" s="419"/>
      <c r="Z9044" s="419"/>
      <c r="AA9044" s="419"/>
      <c r="AB9044" s="419"/>
      <c r="AD9044" s="419"/>
      <c r="AE9044" s="419"/>
      <c r="AF9044" s="419"/>
      <c r="AH9044" s="419"/>
      <c r="AI9044" s="419"/>
      <c r="AJ9044" s="419"/>
      <c r="AL9044" s="419"/>
      <c r="AM9044" s="419"/>
      <c r="AN9044" s="403"/>
      <c r="AO9044" s="419"/>
      <c r="AP9044" s="419"/>
      <c r="AQ9044" s="419"/>
      <c r="AR9044" s="419"/>
      <c r="AS9044" s="419"/>
      <c r="AT9044" s="419"/>
      <c r="AU9044" s="419"/>
      <c r="AV9044" s="419"/>
      <c r="AX9044" s="419"/>
      <c r="AY9044" s="419"/>
      <c r="AZ9044" s="419"/>
      <c r="BB9044" s="419"/>
      <c r="BC9044" s="419"/>
      <c r="BD9044" s="419"/>
      <c r="BF9044" s="419"/>
      <c r="BG9044" s="419"/>
      <c r="BH9044" s="419"/>
      <c r="BJ9044" s="419"/>
      <c r="BK9044" s="419"/>
      <c r="BL9044" s="419"/>
      <c r="BN9044" s="419"/>
      <c r="BO9044" s="419"/>
      <c r="BP9044" s="419"/>
      <c r="BR9044" s="419"/>
      <c r="BS9044" s="419"/>
      <c r="BT9044" s="419"/>
      <c r="BV9044" s="419"/>
      <c r="BW9044" s="419"/>
      <c r="BX9044" s="397"/>
      <c r="BZ9044" s="449"/>
      <c r="CB9044" s="419"/>
      <c r="CC9044" s="419"/>
      <c r="CD9044" s="419"/>
      <c r="CF9044" s="419"/>
      <c r="CG9044" s="419"/>
      <c r="CH9044" s="419"/>
    </row>
    <row r="9045" spans="3:86" ht="21" thickBot="1">
      <c r="C9045" s="425"/>
      <c r="P9045" s="431"/>
      <c r="R9045" s="419"/>
      <c r="S9045" s="446"/>
      <c r="T9045" s="419"/>
      <c r="V9045" s="196"/>
      <c r="W9045" s="419"/>
      <c r="X9045" s="419"/>
      <c r="Z9045" s="419"/>
      <c r="AA9045" s="419"/>
      <c r="AB9045" s="419"/>
      <c r="AD9045" s="419"/>
      <c r="AE9045" s="419"/>
      <c r="AF9045" s="419"/>
      <c r="AH9045" s="419"/>
      <c r="AI9045" s="419"/>
      <c r="AJ9045" s="419"/>
      <c r="AL9045" s="419"/>
      <c r="AM9045" s="419"/>
      <c r="AN9045" s="403"/>
      <c r="AO9045" s="419"/>
      <c r="AP9045" s="419"/>
      <c r="AQ9045" s="419"/>
      <c r="AR9045" s="419"/>
      <c r="AS9045" s="419"/>
      <c r="AT9045" s="419"/>
      <c r="AU9045" s="419"/>
      <c r="AV9045" s="419"/>
      <c r="AX9045" s="419"/>
      <c r="AY9045" s="419"/>
      <c r="AZ9045" s="419"/>
      <c r="BB9045" s="419"/>
      <c r="BC9045" s="419"/>
      <c r="BD9045" s="419"/>
      <c r="BF9045" s="419"/>
      <c r="BG9045" s="419"/>
      <c r="BH9045" s="419"/>
      <c r="BJ9045" s="419"/>
      <c r="BK9045" s="419"/>
      <c r="BL9045" s="419"/>
      <c r="BN9045" s="419"/>
      <c r="BO9045" s="419"/>
      <c r="BP9045" s="419"/>
      <c r="BR9045" s="419"/>
      <c r="BS9045" s="419"/>
      <c r="BT9045" s="419"/>
      <c r="BV9045" s="419"/>
      <c r="BW9045" s="419"/>
      <c r="BX9045" s="397"/>
      <c r="BZ9045" s="449"/>
      <c r="CB9045" s="419"/>
      <c r="CC9045" s="419"/>
      <c r="CD9045" s="419"/>
      <c r="CF9045" s="419"/>
      <c r="CG9045" s="419"/>
      <c r="CH9045" s="419"/>
    </row>
    <row r="9046" spans="3:86" ht="21" thickBot="1">
      <c r="C9046" s="425"/>
      <c r="P9046" s="431"/>
      <c r="R9046" s="419"/>
      <c r="S9046" s="446"/>
      <c r="T9046" s="419"/>
      <c r="V9046" s="196"/>
      <c r="W9046" s="419"/>
      <c r="X9046" s="419"/>
      <c r="Z9046" s="419"/>
      <c r="AA9046" s="419"/>
      <c r="AB9046" s="419"/>
      <c r="AD9046" s="419"/>
      <c r="AE9046" s="419"/>
      <c r="AF9046" s="419"/>
      <c r="AH9046" s="419"/>
      <c r="AI9046" s="419"/>
      <c r="AJ9046" s="419"/>
      <c r="AL9046" s="419"/>
      <c r="AM9046" s="419"/>
      <c r="AN9046" s="403"/>
      <c r="AO9046" s="419"/>
      <c r="AP9046" s="419"/>
      <c r="AQ9046" s="419"/>
      <c r="AR9046" s="419"/>
      <c r="AS9046" s="419"/>
      <c r="AT9046" s="419"/>
      <c r="AU9046" s="419"/>
      <c r="AV9046" s="419"/>
      <c r="AX9046" s="419"/>
      <c r="AY9046" s="419"/>
      <c r="AZ9046" s="419"/>
      <c r="BB9046" s="419"/>
      <c r="BC9046" s="419"/>
      <c r="BD9046" s="419"/>
      <c r="BF9046" s="419"/>
      <c r="BG9046" s="419"/>
      <c r="BH9046" s="419"/>
      <c r="BJ9046" s="419"/>
      <c r="BK9046" s="419"/>
      <c r="BL9046" s="419"/>
      <c r="BN9046" s="419"/>
      <c r="BO9046" s="419"/>
      <c r="BP9046" s="419"/>
      <c r="BR9046" s="419"/>
      <c r="BS9046" s="419"/>
      <c r="BT9046" s="419"/>
      <c r="BV9046" s="419"/>
      <c r="BW9046" s="419"/>
      <c r="BX9046" s="397"/>
      <c r="BZ9046" s="449"/>
      <c r="CB9046" s="419"/>
      <c r="CC9046" s="419"/>
      <c r="CD9046" s="419"/>
      <c r="CF9046" s="419"/>
      <c r="CG9046" s="419"/>
      <c r="CH9046" s="419"/>
    </row>
    <row r="9047" spans="3:86" ht="21" thickBot="1">
      <c r="C9047" s="425"/>
      <c r="P9047" s="431"/>
      <c r="R9047" s="419"/>
      <c r="S9047" s="446"/>
      <c r="T9047" s="419"/>
      <c r="V9047" s="196"/>
      <c r="W9047" s="419"/>
      <c r="X9047" s="419"/>
      <c r="Z9047" s="419"/>
      <c r="AA9047" s="419"/>
      <c r="AB9047" s="419"/>
      <c r="AD9047" s="419"/>
      <c r="AE9047" s="419"/>
      <c r="AF9047" s="419"/>
      <c r="AH9047" s="419"/>
      <c r="AI9047" s="419"/>
      <c r="AJ9047" s="419"/>
      <c r="AL9047" s="419"/>
      <c r="AM9047" s="419"/>
      <c r="AN9047" s="403"/>
      <c r="AO9047" s="419"/>
      <c r="AP9047" s="419"/>
      <c r="AQ9047" s="419"/>
      <c r="AR9047" s="419"/>
      <c r="AS9047" s="419"/>
      <c r="AT9047" s="419"/>
      <c r="AU9047" s="419"/>
      <c r="AV9047" s="419"/>
      <c r="AX9047" s="419"/>
      <c r="AY9047" s="419"/>
      <c r="AZ9047" s="419"/>
      <c r="BB9047" s="419"/>
      <c r="BC9047" s="419"/>
      <c r="BD9047" s="419"/>
      <c r="BF9047" s="419"/>
      <c r="BG9047" s="419"/>
      <c r="BH9047" s="419"/>
      <c r="BJ9047" s="419"/>
      <c r="BK9047" s="419"/>
      <c r="BL9047" s="419"/>
      <c r="BN9047" s="419"/>
      <c r="BO9047" s="419"/>
      <c r="BP9047" s="419"/>
      <c r="BR9047" s="419"/>
      <c r="BS9047" s="419"/>
      <c r="BT9047" s="419"/>
      <c r="BV9047" s="419"/>
      <c r="BW9047" s="419"/>
      <c r="BX9047" s="397"/>
      <c r="BZ9047" s="449"/>
      <c r="CB9047" s="419"/>
      <c r="CC9047" s="419"/>
      <c r="CD9047" s="419"/>
      <c r="CF9047" s="419"/>
      <c r="CG9047" s="419"/>
      <c r="CH9047" s="419"/>
    </row>
    <row r="9048" spans="3:86" ht="21" thickBot="1">
      <c r="C9048" s="425"/>
      <c r="P9048" s="431"/>
      <c r="R9048" s="419"/>
      <c r="S9048" s="446"/>
      <c r="T9048" s="419"/>
      <c r="V9048" s="196"/>
      <c r="W9048" s="419"/>
      <c r="X9048" s="419"/>
      <c r="Z9048" s="419"/>
      <c r="AA9048" s="419"/>
      <c r="AB9048" s="419"/>
      <c r="AD9048" s="419"/>
      <c r="AE9048" s="419"/>
      <c r="AF9048" s="419"/>
      <c r="AH9048" s="419"/>
      <c r="AI9048" s="419"/>
      <c r="AJ9048" s="419"/>
      <c r="AL9048" s="419"/>
      <c r="AM9048" s="419"/>
      <c r="AN9048" s="403"/>
      <c r="AO9048" s="419"/>
      <c r="AP9048" s="419"/>
      <c r="AQ9048" s="419"/>
      <c r="AR9048" s="419"/>
      <c r="AS9048" s="419"/>
      <c r="AT9048" s="419"/>
      <c r="AU9048" s="419"/>
      <c r="AV9048" s="419"/>
      <c r="AX9048" s="419"/>
      <c r="AY9048" s="419"/>
      <c r="AZ9048" s="419"/>
      <c r="BB9048" s="419"/>
      <c r="BC9048" s="419"/>
      <c r="BD9048" s="419"/>
      <c r="BF9048" s="419"/>
      <c r="BG9048" s="419"/>
      <c r="BH9048" s="419"/>
      <c r="BJ9048" s="419"/>
      <c r="BK9048" s="419"/>
      <c r="BL9048" s="419"/>
      <c r="BN9048" s="419"/>
      <c r="BO9048" s="419"/>
      <c r="BP9048" s="419"/>
      <c r="BR9048" s="419"/>
      <c r="BS9048" s="419"/>
      <c r="BT9048" s="419"/>
      <c r="BV9048" s="419"/>
      <c r="BW9048" s="419"/>
      <c r="BX9048" s="397"/>
      <c r="BZ9048" s="449"/>
      <c r="CB9048" s="419"/>
      <c r="CC9048" s="419"/>
      <c r="CD9048" s="419"/>
      <c r="CF9048" s="419"/>
      <c r="CG9048" s="419"/>
      <c r="CH9048" s="419"/>
    </row>
    <row r="9049" spans="3:86" ht="21" thickBot="1">
      <c r="C9049" s="425"/>
      <c r="P9049" s="431"/>
      <c r="R9049" s="419"/>
      <c r="S9049" s="446"/>
      <c r="T9049" s="419"/>
      <c r="V9049" s="196"/>
      <c r="W9049" s="419"/>
      <c r="X9049" s="419"/>
      <c r="Z9049" s="419"/>
      <c r="AA9049" s="419"/>
      <c r="AB9049" s="419"/>
      <c r="AD9049" s="419"/>
      <c r="AE9049" s="419"/>
      <c r="AF9049" s="419"/>
      <c r="AH9049" s="419"/>
      <c r="AI9049" s="419"/>
      <c r="AJ9049" s="419"/>
      <c r="AL9049" s="419"/>
      <c r="AM9049" s="419"/>
      <c r="AN9049" s="403"/>
      <c r="AO9049" s="419"/>
      <c r="AP9049" s="419"/>
      <c r="AQ9049" s="419"/>
      <c r="AR9049" s="419"/>
      <c r="AS9049" s="419"/>
      <c r="AT9049" s="419"/>
      <c r="AU9049" s="419"/>
      <c r="AV9049" s="419"/>
      <c r="AX9049" s="419"/>
      <c r="AY9049" s="419"/>
      <c r="AZ9049" s="419"/>
      <c r="BB9049" s="419"/>
      <c r="BC9049" s="419"/>
      <c r="BD9049" s="419"/>
      <c r="BF9049" s="419"/>
      <c r="BG9049" s="419"/>
      <c r="BH9049" s="419"/>
      <c r="BJ9049" s="419"/>
      <c r="BK9049" s="419"/>
      <c r="BL9049" s="419"/>
      <c r="BN9049" s="419"/>
      <c r="BO9049" s="419"/>
      <c r="BP9049" s="419"/>
      <c r="BR9049" s="419"/>
      <c r="BS9049" s="419"/>
      <c r="BT9049" s="419"/>
      <c r="BV9049" s="419"/>
      <c r="BW9049" s="419"/>
      <c r="BX9049" s="397"/>
      <c r="BZ9049" s="449"/>
      <c r="CB9049" s="419"/>
      <c r="CC9049" s="419"/>
      <c r="CD9049" s="419"/>
      <c r="CF9049" s="419"/>
      <c r="CG9049" s="419"/>
      <c r="CH9049" s="419"/>
    </row>
    <row r="9050" spans="3:86" ht="21" thickBot="1">
      <c r="C9050" s="425"/>
      <c r="P9050" s="431"/>
      <c r="R9050" s="419"/>
      <c r="S9050" s="446"/>
      <c r="T9050" s="419"/>
      <c r="V9050" s="196"/>
      <c r="W9050" s="419"/>
      <c r="X9050" s="419"/>
      <c r="Z9050" s="419"/>
      <c r="AA9050" s="419"/>
      <c r="AB9050" s="419"/>
      <c r="AD9050" s="419"/>
      <c r="AE9050" s="419"/>
      <c r="AF9050" s="419"/>
      <c r="AH9050" s="419"/>
      <c r="AI9050" s="419"/>
      <c r="AJ9050" s="419"/>
      <c r="AL9050" s="419"/>
      <c r="AM9050" s="419"/>
      <c r="AN9050" s="403"/>
      <c r="AO9050" s="419"/>
      <c r="AP9050" s="419"/>
      <c r="AQ9050" s="419"/>
      <c r="AR9050" s="419"/>
      <c r="AS9050" s="419"/>
      <c r="AT9050" s="419"/>
      <c r="AU9050" s="419"/>
      <c r="AV9050" s="419"/>
      <c r="AX9050" s="419"/>
      <c r="AY9050" s="419"/>
      <c r="AZ9050" s="419"/>
      <c r="BB9050" s="419"/>
      <c r="BC9050" s="419"/>
      <c r="BD9050" s="419"/>
      <c r="BF9050" s="419"/>
      <c r="BG9050" s="419"/>
      <c r="BH9050" s="419"/>
      <c r="BJ9050" s="419"/>
      <c r="BK9050" s="419"/>
      <c r="BL9050" s="419"/>
      <c r="BN9050" s="419"/>
      <c r="BO9050" s="419"/>
      <c r="BP9050" s="419"/>
      <c r="BR9050" s="419"/>
      <c r="BS9050" s="419"/>
      <c r="BT9050" s="419"/>
      <c r="BV9050" s="419"/>
      <c r="BW9050" s="419"/>
      <c r="BX9050" s="397"/>
      <c r="BZ9050" s="449"/>
      <c r="CB9050" s="419"/>
      <c r="CC9050" s="419"/>
      <c r="CD9050" s="419"/>
      <c r="CF9050" s="419"/>
      <c r="CG9050" s="419"/>
      <c r="CH9050" s="419"/>
    </row>
    <row r="9051" spans="3:86" ht="21" thickBot="1">
      <c r="C9051" s="425"/>
      <c r="P9051" s="431"/>
      <c r="R9051" s="419"/>
      <c r="S9051" s="446"/>
      <c r="T9051" s="419"/>
      <c r="V9051" s="196"/>
      <c r="W9051" s="419"/>
      <c r="X9051" s="419"/>
      <c r="Z9051" s="419"/>
      <c r="AA9051" s="419"/>
      <c r="AB9051" s="419"/>
      <c r="AD9051" s="419"/>
      <c r="AE9051" s="419"/>
      <c r="AF9051" s="419"/>
      <c r="AH9051" s="419"/>
      <c r="AI9051" s="419"/>
      <c r="AJ9051" s="419"/>
      <c r="AL9051" s="419"/>
      <c r="AM9051" s="419"/>
      <c r="AN9051" s="403"/>
      <c r="AO9051" s="419"/>
      <c r="AP9051" s="419"/>
      <c r="AQ9051" s="419"/>
      <c r="AR9051" s="419"/>
      <c r="AS9051" s="419"/>
      <c r="AT9051" s="419"/>
      <c r="AU9051" s="419"/>
      <c r="AV9051" s="419"/>
      <c r="AX9051" s="419"/>
      <c r="AY9051" s="419"/>
      <c r="AZ9051" s="419"/>
      <c r="BB9051" s="419"/>
      <c r="BC9051" s="419"/>
      <c r="BD9051" s="419"/>
      <c r="BF9051" s="419"/>
      <c r="BG9051" s="419"/>
      <c r="BH9051" s="419"/>
      <c r="BJ9051" s="419"/>
      <c r="BK9051" s="419"/>
      <c r="BL9051" s="419"/>
      <c r="BN9051" s="419"/>
      <c r="BO9051" s="419"/>
      <c r="BP9051" s="419"/>
      <c r="BR9051" s="419"/>
      <c r="BS9051" s="419"/>
      <c r="BT9051" s="419"/>
      <c r="BV9051" s="419"/>
      <c r="BW9051" s="419"/>
      <c r="BX9051" s="397"/>
      <c r="BZ9051" s="449"/>
      <c r="CB9051" s="419"/>
      <c r="CC9051" s="419"/>
      <c r="CD9051" s="419"/>
      <c r="CF9051" s="419"/>
      <c r="CG9051" s="419"/>
      <c r="CH9051" s="419"/>
    </row>
    <row r="9052" spans="3:86" ht="21" thickBot="1">
      <c r="C9052" s="425"/>
      <c r="P9052" s="431"/>
      <c r="R9052" s="419"/>
      <c r="S9052" s="446"/>
      <c r="T9052" s="419"/>
      <c r="V9052" s="196"/>
      <c r="W9052" s="419"/>
      <c r="X9052" s="419"/>
      <c r="Z9052" s="419"/>
      <c r="AA9052" s="419"/>
      <c r="AB9052" s="419"/>
      <c r="AD9052" s="419"/>
      <c r="AE9052" s="419"/>
      <c r="AF9052" s="419"/>
      <c r="AH9052" s="419"/>
      <c r="AI9052" s="419"/>
      <c r="AJ9052" s="419"/>
      <c r="AL9052" s="419"/>
      <c r="AM9052" s="419"/>
      <c r="AN9052" s="403"/>
      <c r="AO9052" s="419"/>
      <c r="AP9052" s="419"/>
      <c r="AQ9052" s="419"/>
      <c r="AR9052" s="419"/>
      <c r="AS9052" s="419"/>
      <c r="AT9052" s="419"/>
      <c r="AU9052" s="419"/>
      <c r="AV9052" s="419"/>
      <c r="AX9052" s="419"/>
      <c r="AY9052" s="419"/>
      <c r="AZ9052" s="419"/>
      <c r="BB9052" s="419"/>
      <c r="BC9052" s="419"/>
      <c r="BD9052" s="419"/>
      <c r="BF9052" s="419"/>
      <c r="BG9052" s="419"/>
      <c r="BH9052" s="419"/>
      <c r="BJ9052" s="419"/>
      <c r="BK9052" s="419"/>
      <c r="BL9052" s="419"/>
      <c r="BN9052" s="419"/>
      <c r="BO9052" s="419"/>
      <c r="BP9052" s="419"/>
      <c r="BR9052" s="419"/>
      <c r="BS9052" s="419"/>
      <c r="BT9052" s="419"/>
      <c r="BV9052" s="419"/>
      <c r="BW9052" s="419"/>
      <c r="BX9052" s="397"/>
      <c r="BZ9052" s="449"/>
      <c r="CB9052" s="419"/>
      <c r="CC9052" s="419"/>
      <c r="CD9052" s="419"/>
      <c r="CF9052" s="419"/>
      <c r="CG9052" s="419"/>
      <c r="CH9052" s="419"/>
    </row>
    <row r="9053" spans="3:86" ht="21" thickBot="1">
      <c r="C9053" s="425"/>
      <c r="P9053" s="431"/>
      <c r="R9053" s="419"/>
      <c r="S9053" s="446"/>
      <c r="T9053" s="419"/>
      <c r="V9053" s="196"/>
      <c r="W9053" s="419"/>
      <c r="X9053" s="419"/>
      <c r="Z9053" s="419"/>
      <c r="AA9053" s="419"/>
      <c r="AB9053" s="419"/>
      <c r="AD9053" s="419"/>
      <c r="AE9053" s="419"/>
      <c r="AF9053" s="419"/>
      <c r="AH9053" s="419"/>
      <c r="AI9053" s="419"/>
      <c r="AJ9053" s="419"/>
      <c r="AL9053" s="419"/>
      <c r="AM9053" s="419"/>
      <c r="AN9053" s="403"/>
      <c r="AO9053" s="419"/>
      <c r="AP9053" s="419"/>
      <c r="AQ9053" s="419"/>
      <c r="AR9053" s="419"/>
      <c r="AS9053" s="419"/>
      <c r="AT9053" s="419"/>
      <c r="AU9053" s="419"/>
      <c r="AV9053" s="419"/>
      <c r="AX9053" s="419"/>
      <c r="AY9053" s="419"/>
      <c r="AZ9053" s="419"/>
      <c r="BB9053" s="419"/>
      <c r="BC9053" s="419"/>
      <c r="BD9053" s="419"/>
      <c r="BF9053" s="419"/>
      <c r="BG9053" s="419"/>
      <c r="BH9053" s="419"/>
      <c r="BJ9053" s="419"/>
      <c r="BK9053" s="419"/>
      <c r="BL9053" s="419"/>
      <c r="BN9053" s="419"/>
      <c r="BO9053" s="419"/>
      <c r="BP9053" s="419"/>
      <c r="BR9053" s="419"/>
      <c r="BS9053" s="419"/>
      <c r="BT9053" s="419"/>
      <c r="BV9053" s="419"/>
      <c r="BW9053" s="419"/>
      <c r="BX9053" s="397"/>
      <c r="BZ9053" s="449"/>
      <c r="CB9053" s="419"/>
      <c r="CC9053" s="419"/>
      <c r="CD9053" s="419"/>
      <c r="CF9053" s="419"/>
      <c r="CG9053" s="419"/>
      <c r="CH9053" s="419"/>
    </row>
    <row r="9054" spans="3:86" ht="21" thickBot="1">
      <c r="C9054" s="425"/>
      <c r="P9054" s="431"/>
      <c r="R9054" s="419"/>
      <c r="S9054" s="446"/>
      <c r="T9054" s="419"/>
      <c r="V9054" s="196"/>
      <c r="W9054" s="419"/>
      <c r="X9054" s="419"/>
      <c r="Z9054" s="419"/>
      <c r="AA9054" s="419"/>
      <c r="AB9054" s="419"/>
      <c r="AD9054" s="419"/>
      <c r="AE9054" s="419"/>
      <c r="AF9054" s="419"/>
      <c r="AH9054" s="419"/>
      <c r="AI9054" s="419"/>
      <c r="AJ9054" s="419"/>
      <c r="AL9054" s="419"/>
      <c r="AM9054" s="419"/>
      <c r="AN9054" s="403"/>
      <c r="AO9054" s="419"/>
      <c r="AP9054" s="419"/>
      <c r="AQ9054" s="419"/>
      <c r="AR9054" s="419"/>
      <c r="AS9054" s="419"/>
      <c r="AT9054" s="419"/>
      <c r="AU9054" s="419"/>
      <c r="AV9054" s="419"/>
      <c r="AX9054" s="419"/>
      <c r="AY9054" s="419"/>
      <c r="AZ9054" s="419"/>
      <c r="BB9054" s="419"/>
      <c r="BC9054" s="419"/>
      <c r="BD9054" s="419"/>
      <c r="BF9054" s="419"/>
      <c r="BG9054" s="419"/>
      <c r="BH9054" s="419"/>
      <c r="BJ9054" s="419"/>
      <c r="BK9054" s="419"/>
      <c r="BL9054" s="419"/>
      <c r="BN9054" s="419"/>
      <c r="BO9054" s="419"/>
      <c r="BP9054" s="419"/>
      <c r="BR9054" s="419"/>
      <c r="BS9054" s="419"/>
      <c r="BT9054" s="419"/>
      <c r="BV9054" s="419"/>
      <c r="BW9054" s="419"/>
      <c r="BX9054" s="397"/>
      <c r="BZ9054" s="449"/>
      <c r="CB9054" s="419"/>
      <c r="CC9054" s="419"/>
      <c r="CD9054" s="419"/>
      <c r="CF9054" s="419"/>
      <c r="CG9054" s="419"/>
      <c r="CH9054" s="419"/>
    </row>
    <row r="9055" spans="3:86" ht="21" thickBot="1">
      <c r="C9055" s="425"/>
      <c r="P9055" s="431"/>
      <c r="R9055" s="419"/>
      <c r="S9055" s="446"/>
      <c r="T9055" s="419"/>
      <c r="V9055" s="196"/>
      <c r="W9055" s="419"/>
      <c r="X9055" s="419"/>
      <c r="Z9055" s="419"/>
      <c r="AA9055" s="419"/>
      <c r="AB9055" s="419"/>
      <c r="AD9055" s="419"/>
      <c r="AE9055" s="419"/>
      <c r="AF9055" s="419"/>
      <c r="AH9055" s="419"/>
      <c r="AI9055" s="419"/>
      <c r="AJ9055" s="419"/>
      <c r="AL9055" s="419"/>
      <c r="AM9055" s="419"/>
      <c r="AN9055" s="403"/>
      <c r="AO9055" s="419"/>
      <c r="AP9055" s="419"/>
      <c r="AQ9055" s="419"/>
      <c r="AR9055" s="419"/>
      <c r="AS9055" s="419"/>
      <c r="AT9055" s="419"/>
      <c r="AU9055" s="419"/>
      <c r="AV9055" s="419"/>
      <c r="AX9055" s="419"/>
      <c r="AY9055" s="419"/>
      <c r="AZ9055" s="419"/>
      <c r="BB9055" s="419"/>
      <c r="BC9055" s="419"/>
      <c r="BD9055" s="419"/>
      <c r="BF9055" s="419"/>
      <c r="BG9055" s="419"/>
      <c r="BH9055" s="419"/>
      <c r="BJ9055" s="419"/>
      <c r="BK9055" s="419"/>
      <c r="BL9055" s="419"/>
      <c r="BN9055" s="419"/>
      <c r="BO9055" s="419"/>
      <c r="BP9055" s="419"/>
      <c r="BR9055" s="419"/>
      <c r="BS9055" s="419"/>
      <c r="BT9055" s="419"/>
      <c r="BV9055" s="419"/>
      <c r="BW9055" s="419"/>
      <c r="BX9055" s="397"/>
      <c r="BZ9055" s="449"/>
      <c r="CB9055" s="419"/>
      <c r="CC9055" s="419"/>
      <c r="CD9055" s="419"/>
      <c r="CF9055" s="419"/>
      <c r="CG9055" s="419"/>
      <c r="CH9055" s="419"/>
    </row>
    <row r="9056" spans="3:86" ht="21" thickBot="1">
      <c r="C9056" s="425"/>
      <c r="P9056" s="431"/>
      <c r="R9056" s="419"/>
      <c r="S9056" s="446"/>
      <c r="T9056" s="419"/>
      <c r="V9056" s="196"/>
      <c r="W9056" s="419"/>
      <c r="X9056" s="419"/>
      <c r="Z9056" s="419"/>
      <c r="AA9056" s="419"/>
      <c r="AB9056" s="419"/>
      <c r="AD9056" s="419"/>
      <c r="AE9056" s="419"/>
      <c r="AF9056" s="419"/>
      <c r="AH9056" s="419"/>
      <c r="AI9056" s="419"/>
      <c r="AJ9056" s="419"/>
      <c r="AL9056" s="419"/>
      <c r="AM9056" s="419"/>
      <c r="AN9056" s="403"/>
      <c r="AO9056" s="419"/>
      <c r="AP9056" s="419"/>
      <c r="AQ9056" s="419"/>
      <c r="AR9056" s="419"/>
      <c r="AS9056" s="419"/>
      <c r="AT9056" s="419"/>
      <c r="AU9056" s="419"/>
      <c r="AV9056" s="419"/>
      <c r="AX9056" s="419"/>
      <c r="AY9056" s="419"/>
      <c r="AZ9056" s="419"/>
      <c r="BB9056" s="419"/>
      <c r="BC9056" s="419"/>
      <c r="BD9056" s="419"/>
      <c r="BF9056" s="419"/>
      <c r="BG9056" s="419"/>
      <c r="BH9056" s="419"/>
      <c r="BJ9056" s="419"/>
      <c r="BK9056" s="419"/>
      <c r="BL9056" s="419"/>
      <c r="BN9056" s="419"/>
      <c r="BO9056" s="419"/>
      <c r="BP9056" s="419"/>
      <c r="BR9056" s="419"/>
      <c r="BS9056" s="419"/>
      <c r="BT9056" s="419"/>
      <c r="BV9056" s="419"/>
      <c r="BW9056" s="419"/>
      <c r="BX9056" s="397"/>
      <c r="BZ9056" s="449"/>
      <c r="CB9056" s="419"/>
      <c r="CC9056" s="419"/>
      <c r="CD9056" s="419"/>
      <c r="CF9056" s="419"/>
      <c r="CG9056" s="419"/>
      <c r="CH9056" s="419"/>
    </row>
    <row r="9057" spans="3:86" ht="21" thickBot="1">
      <c r="C9057" s="425"/>
      <c r="P9057" s="431"/>
      <c r="R9057" s="419"/>
      <c r="S9057" s="446"/>
      <c r="T9057" s="419"/>
      <c r="V9057" s="196"/>
      <c r="W9057" s="419"/>
      <c r="X9057" s="419"/>
      <c r="Z9057" s="419"/>
      <c r="AA9057" s="419"/>
      <c r="AB9057" s="419"/>
      <c r="AD9057" s="419"/>
      <c r="AE9057" s="419"/>
      <c r="AF9057" s="419"/>
      <c r="AH9057" s="419"/>
      <c r="AI9057" s="419"/>
      <c r="AJ9057" s="419"/>
      <c r="AL9057" s="419"/>
      <c r="AM9057" s="419"/>
      <c r="AN9057" s="403"/>
      <c r="AO9057" s="419"/>
      <c r="AP9057" s="419"/>
      <c r="AQ9057" s="419"/>
      <c r="AR9057" s="419"/>
      <c r="AS9057" s="419"/>
      <c r="AT9057" s="419"/>
      <c r="AU9057" s="419"/>
      <c r="AV9057" s="419"/>
      <c r="AX9057" s="419"/>
      <c r="AY9057" s="419"/>
      <c r="AZ9057" s="419"/>
      <c r="BB9057" s="419"/>
      <c r="BC9057" s="419"/>
      <c r="BD9057" s="419"/>
      <c r="BF9057" s="419"/>
      <c r="BG9057" s="419"/>
      <c r="BH9057" s="419"/>
      <c r="BJ9057" s="419"/>
      <c r="BK9057" s="419"/>
      <c r="BL9057" s="419"/>
      <c r="BN9057" s="419"/>
      <c r="BO9057" s="419"/>
      <c r="BP9057" s="419"/>
      <c r="BR9057" s="419"/>
      <c r="BS9057" s="419"/>
      <c r="BT9057" s="419"/>
      <c r="BV9057" s="419"/>
      <c r="BW9057" s="419"/>
      <c r="BX9057" s="397"/>
      <c r="BZ9057" s="449"/>
      <c r="CB9057" s="419"/>
      <c r="CC9057" s="419"/>
      <c r="CD9057" s="419"/>
      <c r="CF9057" s="419"/>
      <c r="CG9057" s="419"/>
      <c r="CH9057" s="419"/>
    </row>
    <row r="9058" spans="3:86" ht="21" thickBot="1">
      <c r="C9058" s="425"/>
      <c r="P9058" s="431"/>
      <c r="R9058" s="419"/>
      <c r="S9058" s="446"/>
      <c r="T9058" s="419"/>
      <c r="V9058" s="196"/>
      <c r="W9058" s="419"/>
      <c r="X9058" s="419"/>
      <c r="Z9058" s="419"/>
      <c r="AA9058" s="419"/>
      <c r="AB9058" s="419"/>
      <c r="AD9058" s="419"/>
      <c r="AE9058" s="419"/>
      <c r="AF9058" s="419"/>
      <c r="AH9058" s="419"/>
      <c r="AI9058" s="419"/>
      <c r="AJ9058" s="419"/>
      <c r="AL9058" s="419"/>
      <c r="AM9058" s="419"/>
      <c r="AN9058" s="403"/>
      <c r="AO9058" s="419"/>
      <c r="AP9058" s="419"/>
      <c r="AQ9058" s="419"/>
      <c r="AR9058" s="419"/>
      <c r="AS9058" s="419"/>
      <c r="AT9058" s="419"/>
      <c r="AU9058" s="419"/>
      <c r="AV9058" s="419"/>
      <c r="AX9058" s="419"/>
      <c r="AY9058" s="419"/>
      <c r="AZ9058" s="419"/>
      <c r="BB9058" s="419"/>
      <c r="BC9058" s="419"/>
      <c r="BD9058" s="419"/>
      <c r="BF9058" s="419"/>
      <c r="BG9058" s="419"/>
      <c r="BH9058" s="419"/>
      <c r="BJ9058" s="419"/>
      <c r="BK9058" s="419"/>
      <c r="BL9058" s="419"/>
      <c r="BN9058" s="419"/>
      <c r="BO9058" s="419"/>
      <c r="BP9058" s="419"/>
      <c r="BR9058" s="419"/>
      <c r="BS9058" s="419"/>
      <c r="BT9058" s="419"/>
      <c r="BV9058" s="419"/>
      <c r="BW9058" s="419"/>
      <c r="BX9058" s="397"/>
      <c r="BZ9058" s="449"/>
      <c r="CB9058" s="419"/>
      <c r="CC9058" s="419"/>
      <c r="CD9058" s="419"/>
      <c r="CF9058" s="419"/>
      <c r="CG9058" s="419"/>
      <c r="CH9058" s="419"/>
    </row>
    <row r="9059" spans="3:86" ht="21" thickBot="1">
      <c r="C9059" s="425"/>
      <c r="P9059" s="431"/>
      <c r="R9059" s="419"/>
      <c r="S9059" s="446"/>
      <c r="T9059" s="419"/>
      <c r="V9059" s="196"/>
      <c r="W9059" s="419"/>
      <c r="X9059" s="419"/>
      <c r="Z9059" s="419"/>
      <c r="AA9059" s="419"/>
      <c r="AB9059" s="419"/>
      <c r="AD9059" s="419"/>
      <c r="AE9059" s="419"/>
      <c r="AF9059" s="419"/>
      <c r="AH9059" s="419"/>
      <c r="AI9059" s="419"/>
      <c r="AJ9059" s="419"/>
      <c r="AL9059" s="419"/>
      <c r="AM9059" s="419"/>
      <c r="AN9059" s="403"/>
      <c r="AO9059" s="419"/>
      <c r="AP9059" s="419"/>
      <c r="AQ9059" s="419"/>
      <c r="AR9059" s="419"/>
      <c r="AS9059" s="419"/>
      <c r="AT9059" s="419"/>
      <c r="AU9059" s="419"/>
      <c r="AV9059" s="419"/>
      <c r="AX9059" s="419"/>
      <c r="AY9059" s="419"/>
      <c r="AZ9059" s="419"/>
      <c r="BB9059" s="419"/>
      <c r="BC9059" s="419"/>
      <c r="BD9059" s="419"/>
      <c r="BF9059" s="419"/>
      <c r="BG9059" s="419"/>
      <c r="BH9059" s="419"/>
      <c r="BJ9059" s="419"/>
      <c r="BK9059" s="419"/>
      <c r="BL9059" s="419"/>
      <c r="BN9059" s="419"/>
      <c r="BO9059" s="419"/>
      <c r="BP9059" s="419"/>
      <c r="BR9059" s="419"/>
      <c r="BS9059" s="419"/>
      <c r="BT9059" s="419"/>
      <c r="BV9059" s="419"/>
      <c r="BW9059" s="419"/>
      <c r="BX9059" s="397"/>
      <c r="BZ9059" s="449"/>
      <c r="CB9059" s="419"/>
      <c r="CC9059" s="419"/>
      <c r="CD9059" s="419"/>
      <c r="CF9059" s="419"/>
      <c r="CG9059" s="419"/>
      <c r="CH9059" s="419"/>
    </row>
    <row r="9060" spans="3:86" ht="21" thickBot="1">
      <c r="C9060" s="425"/>
      <c r="P9060" s="431"/>
      <c r="R9060" s="419"/>
      <c r="S9060" s="446"/>
      <c r="T9060" s="419"/>
      <c r="V9060" s="196"/>
      <c r="W9060" s="419"/>
      <c r="X9060" s="419"/>
      <c r="Z9060" s="419"/>
      <c r="AA9060" s="419"/>
      <c r="AB9060" s="419"/>
      <c r="AD9060" s="419"/>
      <c r="AE9060" s="419"/>
      <c r="AF9060" s="419"/>
      <c r="AH9060" s="419"/>
      <c r="AI9060" s="419"/>
      <c r="AJ9060" s="419"/>
      <c r="AL9060" s="419"/>
      <c r="AM9060" s="419"/>
      <c r="AN9060" s="403"/>
      <c r="AO9060" s="419"/>
      <c r="AP9060" s="419"/>
      <c r="AQ9060" s="419"/>
      <c r="AR9060" s="419"/>
      <c r="AS9060" s="419"/>
      <c r="AT9060" s="419"/>
      <c r="AU9060" s="419"/>
      <c r="AV9060" s="419"/>
      <c r="AX9060" s="419"/>
      <c r="AY9060" s="419"/>
      <c r="AZ9060" s="419"/>
      <c r="BB9060" s="419"/>
      <c r="BC9060" s="419"/>
      <c r="BD9060" s="419"/>
      <c r="BF9060" s="419"/>
      <c r="BG9060" s="419"/>
      <c r="BH9060" s="419"/>
      <c r="BJ9060" s="419"/>
      <c r="BK9060" s="419"/>
      <c r="BL9060" s="419"/>
      <c r="BN9060" s="419"/>
      <c r="BO9060" s="419"/>
      <c r="BP9060" s="419"/>
      <c r="BR9060" s="419"/>
      <c r="BS9060" s="419"/>
      <c r="BT9060" s="419"/>
      <c r="BV9060" s="419"/>
      <c r="BW9060" s="419"/>
      <c r="BX9060" s="397"/>
      <c r="BZ9060" s="449"/>
      <c r="CB9060" s="419"/>
      <c r="CC9060" s="419"/>
      <c r="CD9060" s="419"/>
      <c r="CF9060" s="419"/>
      <c r="CG9060" s="419"/>
      <c r="CH9060" s="419"/>
    </row>
    <row r="9061" spans="3:86" ht="21" thickBot="1">
      <c r="C9061" s="425"/>
      <c r="P9061" s="431"/>
      <c r="R9061" s="419"/>
      <c r="S9061" s="446"/>
      <c r="T9061" s="419"/>
      <c r="V9061" s="196"/>
      <c r="W9061" s="419"/>
      <c r="X9061" s="419"/>
      <c r="Z9061" s="419"/>
      <c r="AA9061" s="419"/>
      <c r="AB9061" s="419"/>
      <c r="AD9061" s="419"/>
      <c r="AE9061" s="419"/>
      <c r="AF9061" s="419"/>
      <c r="AH9061" s="419"/>
      <c r="AI9061" s="419"/>
      <c r="AJ9061" s="419"/>
      <c r="AL9061" s="419"/>
      <c r="AM9061" s="419"/>
      <c r="AN9061" s="403"/>
      <c r="AO9061" s="419"/>
      <c r="AP9061" s="419"/>
      <c r="AQ9061" s="419"/>
      <c r="AR9061" s="419"/>
      <c r="AS9061" s="419"/>
      <c r="AT9061" s="419"/>
      <c r="AU9061" s="419"/>
      <c r="AV9061" s="419"/>
      <c r="AX9061" s="419"/>
      <c r="AY9061" s="419"/>
      <c r="AZ9061" s="419"/>
      <c r="BB9061" s="419"/>
      <c r="BC9061" s="419"/>
      <c r="BD9061" s="419"/>
      <c r="BF9061" s="419"/>
      <c r="BG9061" s="419"/>
      <c r="BH9061" s="419"/>
      <c r="BJ9061" s="419"/>
      <c r="BK9061" s="419"/>
      <c r="BL9061" s="419"/>
      <c r="BN9061" s="419"/>
      <c r="BO9061" s="419"/>
      <c r="BP9061" s="419"/>
      <c r="BR9061" s="419"/>
      <c r="BS9061" s="419"/>
      <c r="BT9061" s="419"/>
      <c r="BV9061" s="419"/>
      <c r="BW9061" s="419"/>
      <c r="BX9061" s="397"/>
      <c r="BZ9061" s="449"/>
      <c r="CB9061" s="419"/>
      <c r="CC9061" s="419"/>
      <c r="CD9061" s="419"/>
      <c r="CF9061" s="419"/>
      <c r="CG9061" s="419"/>
      <c r="CH9061" s="419"/>
    </row>
    <row r="9062" spans="3:86" ht="21" thickBot="1">
      <c r="C9062" s="425"/>
      <c r="P9062" s="431"/>
      <c r="R9062" s="419"/>
      <c r="S9062" s="446"/>
      <c r="T9062" s="419"/>
      <c r="V9062" s="196"/>
      <c r="W9062" s="419"/>
      <c r="X9062" s="419"/>
      <c r="Z9062" s="419"/>
      <c r="AA9062" s="419"/>
      <c r="AB9062" s="419"/>
      <c r="AD9062" s="419"/>
      <c r="AE9062" s="419"/>
      <c r="AF9062" s="419"/>
      <c r="AH9062" s="419"/>
      <c r="AI9062" s="419"/>
      <c r="AJ9062" s="419"/>
      <c r="AL9062" s="419"/>
      <c r="AM9062" s="419"/>
      <c r="AN9062" s="403"/>
      <c r="AO9062" s="419"/>
      <c r="AP9062" s="419"/>
      <c r="AQ9062" s="419"/>
      <c r="AR9062" s="419"/>
      <c r="AS9062" s="419"/>
      <c r="AT9062" s="419"/>
      <c r="AU9062" s="419"/>
      <c r="AV9062" s="419"/>
      <c r="AX9062" s="419"/>
      <c r="AY9062" s="419"/>
      <c r="AZ9062" s="419"/>
      <c r="BB9062" s="419"/>
      <c r="BC9062" s="419"/>
      <c r="BD9062" s="419"/>
      <c r="BF9062" s="419"/>
      <c r="BG9062" s="419"/>
      <c r="BH9062" s="419"/>
      <c r="BJ9062" s="419"/>
      <c r="BK9062" s="419"/>
      <c r="BL9062" s="419"/>
      <c r="BN9062" s="419"/>
      <c r="BO9062" s="419"/>
      <c r="BP9062" s="419"/>
      <c r="BR9062" s="419"/>
      <c r="BS9062" s="419"/>
      <c r="BT9062" s="419"/>
      <c r="BV9062" s="419"/>
      <c r="BW9062" s="419"/>
      <c r="BX9062" s="397"/>
      <c r="BZ9062" s="449"/>
      <c r="CB9062" s="419"/>
      <c r="CC9062" s="419"/>
      <c r="CD9062" s="419"/>
      <c r="CF9062" s="419"/>
      <c r="CG9062" s="419"/>
      <c r="CH9062" s="419"/>
    </row>
    <row r="9063" spans="3:86" ht="21" thickBot="1">
      <c r="C9063" s="425"/>
      <c r="P9063" s="431"/>
      <c r="R9063" s="419"/>
      <c r="S9063" s="446"/>
      <c r="T9063" s="419"/>
      <c r="V9063" s="196"/>
      <c r="W9063" s="419"/>
      <c r="X9063" s="419"/>
      <c r="Z9063" s="419"/>
      <c r="AA9063" s="419"/>
      <c r="AB9063" s="419"/>
      <c r="AD9063" s="419"/>
      <c r="AE9063" s="419"/>
      <c r="AF9063" s="419"/>
      <c r="AH9063" s="419"/>
      <c r="AI9063" s="419"/>
      <c r="AJ9063" s="419"/>
      <c r="AL9063" s="419"/>
      <c r="AM9063" s="419"/>
      <c r="AN9063" s="403"/>
      <c r="AO9063" s="419"/>
      <c r="AP9063" s="419"/>
      <c r="AQ9063" s="419"/>
      <c r="AR9063" s="419"/>
      <c r="AS9063" s="419"/>
      <c r="AT9063" s="419"/>
      <c r="AU9063" s="419"/>
      <c r="AV9063" s="419"/>
      <c r="AX9063" s="419"/>
      <c r="AY9063" s="419"/>
      <c r="AZ9063" s="419"/>
      <c r="BB9063" s="419"/>
      <c r="BC9063" s="419"/>
      <c r="BD9063" s="419"/>
      <c r="BF9063" s="419"/>
      <c r="BG9063" s="419"/>
      <c r="BH9063" s="419"/>
      <c r="BJ9063" s="419"/>
      <c r="BK9063" s="419"/>
      <c r="BL9063" s="419"/>
      <c r="BN9063" s="419"/>
      <c r="BO9063" s="419"/>
      <c r="BP9063" s="419"/>
      <c r="BR9063" s="419"/>
      <c r="BS9063" s="419"/>
      <c r="BT9063" s="419"/>
      <c r="BV9063" s="419"/>
      <c r="BW9063" s="419"/>
      <c r="BX9063" s="397"/>
      <c r="BZ9063" s="449"/>
      <c r="CB9063" s="419"/>
      <c r="CC9063" s="419"/>
      <c r="CD9063" s="419"/>
      <c r="CF9063" s="419"/>
      <c r="CG9063" s="419"/>
      <c r="CH9063" s="419"/>
    </row>
    <row r="9064" spans="3:86" ht="21" thickBot="1">
      <c r="C9064" s="425"/>
      <c r="P9064" s="431"/>
      <c r="R9064" s="419"/>
      <c r="S9064" s="446"/>
      <c r="T9064" s="419"/>
      <c r="V9064" s="196"/>
      <c r="W9064" s="419"/>
      <c r="X9064" s="419"/>
      <c r="Z9064" s="419"/>
      <c r="AA9064" s="419"/>
      <c r="AB9064" s="419"/>
      <c r="AD9064" s="419"/>
      <c r="AE9064" s="419"/>
      <c r="AF9064" s="419"/>
      <c r="AH9064" s="419"/>
      <c r="AI9064" s="419"/>
      <c r="AJ9064" s="419"/>
      <c r="AL9064" s="419"/>
      <c r="AM9064" s="419"/>
      <c r="AN9064" s="403"/>
      <c r="AO9064" s="419"/>
      <c r="AP9064" s="419"/>
      <c r="AQ9064" s="419"/>
      <c r="AR9064" s="419"/>
      <c r="AS9064" s="419"/>
      <c r="AT9064" s="419"/>
      <c r="AU9064" s="419"/>
      <c r="AV9064" s="419"/>
      <c r="AX9064" s="419"/>
      <c r="AY9064" s="419"/>
      <c r="AZ9064" s="419"/>
      <c r="BB9064" s="419"/>
      <c r="BC9064" s="419"/>
      <c r="BD9064" s="419"/>
      <c r="BF9064" s="419"/>
      <c r="BG9064" s="419"/>
      <c r="BH9064" s="419"/>
      <c r="BJ9064" s="419"/>
      <c r="BK9064" s="419"/>
      <c r="BL9064" s="419"/>
      <c r="BN9064" s="419"/>
      <c r="BO9064" s="419"/>
      <c r="BP9064" s="419"/>
      <c r="BR9064" s="419"/>
      <c r="BS9064" s="419"/>
      <c r="BT9064" s="419"/>
      <c r="BV9064" s="419"/>
      <c r="BW9064" s="419"/>
      <c r="BX9064" s="397"/>
      <c r="BZ9064" s="449"/>
      <c r="CB9064" s="419"/>
      <c r="CC9064" s="419"/>
      <c r="CD9064" s="419"/>
      <c r="CF9064" s="419"/>
      <c r="CG9064" s="419"/>
      <c r="CH9064" s="419"/>
    </row>
    <row r="9065" spans="3:86" ht="21" thickBot="1">
      <c r="C9065" s="425"/>
      <c r="P9065" s="431"/>
      <c r="R9065" s="419"/>
      <c r="S9065" s="446"/>
      <c r="T9065" s="419"/>
      <c r="V9065" s="196"/>
      <c r="W9065" s="419"/>
      <c r="X9065" s="419"/>
      <c r="Z9065" s="419"/>
      <c r="AA9065" s="419"/>
      <c r="AB9065" s="419"/>
      <c r="AD9065" s="419"/>
      <c r="AE9065" s="419"/>
      <c r="AF9065" s="419"/>
      <c r="AH9065" s="419"/>
      <c r="AI9065" s="419"/>
      <c r="AJ9065" s="419"/>
      <c r="AL9065" s="419"/>
      <c r="AM9065" s="419"/>
      <c r="AN9065" s="403"/>
      <c r="AO9065" s="419"/>
      <c r="AP9065" s="419"/>
      <c r="AQ9065" s="419"/>
      <c r="AR9065" s="419"/>
      <c r="AS9065" s="419"/>
      <c r="AT9065" s="419"/>
      <c r="AU9065" s="419"/>
      <c r="AV9065" s="419"/>
      <c r="AX9065" s="419"/>
      <c r="AY9065" s="419"/>
      <c r="AZ9065" s="419"/>
      <c r="BB9065" s="419"/>
      <c r="BC9065" s="419"/>
      <c r="BD9065" s="419"/>
      <c r="BF9065" s="419"/>
      <c r="BG9065" s="419"/>
      <c r="BH9065" s="419"/>
      <c r="BJ9065" s="419"/>
      <c r="BK9065" s="419"/>
      <c r="BL9065" s="419"/>
      <c r="BN9065" s="419"/>
      <c r="BO9065" s="419"/>
      <c r="BP9065" s="419"/>
      <c r="BR9065" s="419"/>
      <c r="BS9065" s="419"/>
      <c r="BT9065" s="419"/>
      <c r="BV9065" s="419"/>
      <c r="BW9065" s="419"/>
      <c r="BX9065" s="397"/>
      <c r="BZ9065" s="449"/>
      <c r="CB9065" s="419"/>
      <c r="CC9065" s="419"/>
      <c r="CD9065" s="419"/>
      <c r="CF9065" s="419"/>
      <c r="CG9065" s="419"/>
      <c r="CH9065" s="419"/>
    </row>
    <row r="9066" spans="3:86" ht="21" thickBot="1">
      <c r="C9066" s="425"/>
      <c r="P9066" s="431"/>
      <c r="R9066" s="419"/>
      <c r="S9066" s="446"/>
      <c r="T9066" s="419"/>
      <c r="V9066" s="196"/>
      <c r="W9066" s="419"/>
      <c r="X9066" s="419"/>
      <c r="Z9066" s="419"/>
      <c r="AA9066" s="419"/>
      <c r="AB9066" s="419"/>
      <c r="AD9066" s="419"/>
      <c r="AE9066" s="419"/>
      <c r="AF9066" s="419"/>
      <c r="AH9066" s="419"/>
      <c r="AI9066" s="419"/>
      <c r="AJ9066" s="419"/>
      <c r="AL9066" s="419"/>
      <c r="AM9066" s="419"/>
      <c r="AN9066" s="403"/>
      <c r="AO9066" s="419"/>
      <c r="AP9066" s="419"/>
      <c r="AQ9066" s="419"/>
      <c r="AR9066" s="419"/>
      <c r="AS9066" s="419"/>
      <c r="AT9066" s="419"/>
      <c r="AU9066" s="419"/>
      <c r="AV9066" s="419"/>
      <c r="AX9066" s="419"/>
      <c r="AY9066" s="419"/>
      <c r="AZ9066" s="419"/>
      <c r="BB9066" s="419"/>
      <c r="BC9066" s="419"/>
      <c r="BD9066" s="419"/>
      <c r="BF9066" s="419"/>
      <c r="BG9066" s="419"/>
      <c r="BH9066" s="419"/>
      <c r="BJ9066" s="419"/>
      <c r="BK9066" s="419"/>
      <c r="BL9066" s="419"/>
      <c r="BN9066" s="419"/>
      <c r="BO9066" s="419"/>
      <c r="BP9066" s="419"/>
      <c r="BR9066" s="419"/>
      <c r="BS9066" s="419"/>
      <c r="BT9066" s="419"/>
      <c r="BV9066" s="419"/>
      <c r="BW9066" s="419"/>
      <c r="BX9066" s="397"/>
      <c r="BZ9066" s="449"/>
      <c r="CB9066" s="419"/>
      <c r="CC9066" s="419"/>
      <c r="CD9066" s="419"/>
      <c r="CF9066" s="419"/>
      <c r="CG9066" s="419"/>
      <c r="CH9066" s="419"/>
    </row>
    <row r="9067" spans="3:86" ht="21" thickBot="1">
      <c r="C9067" s="425"/>
      <c r="P9067" s="431"/>
      <c r="R9067" s="419"/>
      <c r="S9067" s="446"/>
      <c r="T9067" s="419"/>
      <c r="V9067" s="196"/>
      <c r="W9067" s="419"/>
      <c r="X9067" s="419"/>
      <c r="Z9067" s="419"/>
      <c r="AA9067" s="419"/>
      <c r="AB9067" s="419"/>
      <c r="AD9067" s="419"/>
      <c r="AE9067" s="419"/>
      <c r="AF9067" s="419"/>
      <c r="AH9067" s="419"/>
      <c r="AI9067" s="419"/>
      <c r="AJ9067" s="419"/>
      <c r="AL9067" s="419"/>
      <c r="AM9067" s="419"/>
      <c r="AN9067" s="403"/>
      <c r="AO9067" s="419"/>
      <c r="AP9067" s="419"/>
      <c r="AQ9067" s="419"/>
      <c r="AR9067" s="419"/>
      <c r="AS9067" s="419"/>
      <c r="AT9067" s="419"/>
      <c r="AU9067" s="419"/>
      <c r="AV9067" s="419"/>
      <c r="AX9067" s="419"/>
      <c r="AY9067" s="419"/>
      <c r="AZ9067" s="419"/>
      <c r="BB9067" s="419"/>
      <c r="BC9067" s="419"/>
      <c r="BD9067" s="419"/>
      <c r="BF9067" s="419"/>
      <c r="BG9067" s="419"/>
      <c r="BH9067" s="419"/>
      <c r="BJ9067" s="419"/>
      <c r="BK9067" s="419"/>
      <c r="BL9067" s="419"/>
      <c r="BN9067" s="419"/>
      <c r="BO9067" s="419"/>
      <c r="BP9067" s="419"/>
      <c r="BR9067" s="419"/>
      <c r="BS9067" s="419"/>
      <c r="BT9067" s="419"/>
      <c r="BV9067" s="419"/>
      <c r="BW9067" s="419"/>
      <c r="BX9067" s="397"/>
      <c r="BZ9067" s="449"/>
      <c r="CB9067" s="419"/>
      <c r="CC9067" s="419"/>
      <c r="CD9067" s="419"/>
      <c r="CF9067" s="419"/>
      <c r="CG9067" s="419"/>
      <c r="CH9067" s="419"/>
    </row>
    <row r="9068" spans="3:86" ht="21" thickBot="1">
      <c r="C9068" s="425"/>
      <c r="P9068" s="431"/>
      <c r="R9068" s="419"/>
      <c r="S9068" s="446"/>
      <c r="T9068" s="419"/>
      <c r="V9068" s="196"/>
      <c r="W9068" s="419"/>
      <c r="X9068" s="419"/>
      <c r="Z9068" s="419"/>
      <c r="AA9068" s="419"/>
      <c r="AB9068" s="419"/>
      <c r="AD9068" s="419"/>
      <c r="AE9068" s="419"/>
      <c r="AF9068" s="419"/>
      <c r="AH9068" s="419"/>
      <c r="AI9068" s="419"/>
      <c r="AJ9068" s="419"/>
      <c r="AL9068" s="419"/>
      <c r="AM9068" s="419"/>
      <c r="AN9068" s="403"/>
      <c r="AO9068" s="419"/>
      <c r="AP9068" s="419"/>
      <c r="AQ9068" s="419"/>
      <c r="AR9068" s="419"/>
      <c r="AS9068" s="419"/>
      <c r="AT9068" s="419"/>
      <c r="AU9068" s="419"/>
      <c r="AV9068" s="419"/>
      <c r="AX9068" s="419"/>
      <c r="AY9068" s="419"/>
      <c r="AZ9068" s="419"/>
      <c r="BB9068" s="419"/>
      <c r="BC9068" s="419"/>
      <c r="BD9068" s="419"/>
      <c r="BF9068" s="419"/>
      <c r="BG9068" s="419"/>
      <c r="BH9068" s="419"/>
      <c r="BJ9068" s="419"/>
      <c r="BK9068" s="419"/>
      <c r="BL9068" s="419"/>
      <c r="BN9068" s="419"/>
      <c r="BO9068" s="419"/>
      <c r="BP9068" s="419"/>
      <c r="BR9068" s="419"/>
      <c r="BS9068" s="419"/>
      <c r="BT9068" s="419"/>
      <c r="BV9068" s="419"/>
      <c r="BW9068" s="419"/>
      <c r="BX9068" s="397"/>
      <c r="BZ9068" s="449"/>
      <c r="CB9068" s="419"/>
      <c r="CC9068" s="419"/>
      <c r="CD9068" s="419"/>
      <c r="CF9068" s="419"/>
      <c r="CG9068" s="419"/>
      <c r="CH9068" s="419"/>
    </row>
    <row r="9069" spans="3:86" ht="21" thickBot="1">
      <c r="C9069" s="425"/>
      <c r="P9069" s="431"/>
      <c r="R9069" s="419"/>
      <c r="S9069" s="446"/>
      <c r="T9069" s="419"/>
      <c r="V9069" s="196"/>
      <c r="W9069" s="419"/>
      <c r="X9069" s="419"/>
      <c r="Z9069" s="419"/>
      <c r="AA9069" s="419"/>
      <c r="AB9069" s="419"/>
      <c r="AD9069" s="419"/>
      <c r="AE9069" s="419"/>
      <c r="AF9069" s="419"/>
      <c r="AH9069" s="419"/>
      <c r="AI9069" s="419"/>
      <c r="AJ9069" s="419"/>
      <c r="AL9069" s="419"/>
      <c r="AM9069" s="419"/>
      <c r="AN9069" s="403"/>
      <c r="AO9069" s="419"/>
      <c r="AP9069" s="419"/>
      <c r="AQ9069" s="419"/>
      <c r="AR9069" s="419"/>
      <c r="AS9069" s="419"/>
      <c r="AT9069" s="419"/>
      <c r="AU9069" s="419"/>
      <c r="AV9069" s="419"/>
      <c r="AX9069" s="419"/>
      <c r="AY9069" s="419"/>
      <c r="AZ9069" s="419"/>
      <c r="BB9069" s="419"/>
      <c r="BC9069" s="419"/>
      <c r="BD9069" s="419"/>
      <c r="BF9069" s="419"/>
      <c r="BG9069" s="419"/>
      <c r="BH9069" s="419"/>
      <c r="BJ9069" s="419"/>
      <c r="BK9069" s="419"/>
      <c r="BL9069" s="419"/>
      <c r="BN9069" s="419"/>
      <c r="BO9069" s="419"/>
      <c r="BP9069" s="419"/>
      <c r="BR9069" s="419"/>
      <c r="BS9069" s="419"/>
      <c r="BT9069" s="419"/>
      <c r="BV9069" s="419"/>
      <c r="BW9069" s="419"/>
      <c r="BX9069" s="397"/>
      <c r="BZ9069" s="449"/>
      <c r="CB9069" s="419"/>
      <c r="CC9069" s="419"/>
      <c r="CD9069" s="419"/>
      <c r="CF9069" s="419"/>
      <c r="CG9069" s="419"/>
      <c r="CH9069" s="419"/>
    </row>
    <row r="9070" spans="3:86" ht="21" thickBot="1">
      <c r="C9070" s="425"/>
      <c r="P9070" s="431"/>
      <c r="R9070" s="419"/>
      <c r="S9070" s="446"/>
      <c r="T9070" s="419"/>
      <c r="V9070" s="196"/>
      <c r="W9070" s="419"/>
      <c r="X9070" s="419"/>
      <c r="Z9070" s="419"/>
      <c r="AA9070" s="419"/>
      <c r="AB9070" s="419"/>
      <c r="AD9070" s="419"/>
      <c r="AE9070" s="419"/>
      <c r="AF9070" s="419"/>
      <c r="AH9070" s="419"/>
      <c r="AI9070" s="419"/>
      <c r="AJ9070" s="419"/>
      <c r="AL9070" s="419"/>
      <c r="AM9070" s="419"/>
      <c r="AN9070" s="403"/>
      <c r="AO9070" s="419"/>
      <c r="AP9070" s="419"/>
      <c r="AQ9070" s="419"/>
      <c r="AR9070" s="419"/>
      <c r="AS9070" s="419"/>
      <c r="AT9070" s="419"/>
      <c r="AU9070" s="419"/>
      <c r="AV9070" s="419"/>
      <c r="AX9070" s="419"/>
      <c r="AY9070" s="419"/>
      <c r="AZ9070" s="419"/>
      <c r="BB9070" s="419"/>
      <c r="BC9070" s="419"/>
      <c r="BD9070" s="419"/>
      <c r="BF9070" s="419"/>
      <c r="BG9070" s="419"/>
      <c r="BH9070" s="419"/>
      <c r="BJ9070" s="419"/>
      <c r="BK9070" s="419"/>
      <c r="BL9070" s="419"/>
      <c r="BN9070" s="419"/>
      <c r="BO9070" s="419"/>
      <c r="BP9070" s="419"/>
      <c r="BR9070" s="419"/>
      <c r="BS9070" s="419"/>
      <c r="BT9070" s="419"/>
      <c r="BV9070" s="419"/>
      <c r="BW9070" s="419"/>
      <c r="BX9070" s="397"/>
      <c r="BZ9070" s="449"/>
      <c r="CB9070" s="419"/>
      <c r="CC9070" s="419"/>
      <c r="CD9070" s="419"/>
      <c r="CF9070" s="419"/>
      <c r="CG9070" s="419"/>
      <c r="CH9070" s="419"/>
    </row>
    <row r="9071" spans="3:86" ht="21" thickBot="1">
      <c r="C9071" s="425"/>
      <c r="P9071" s="431"/>
      <c r="R9071" s="419"/>
      <c r="S9071" s="446"/>
      <c r="T9071" s="419"/>
      <c r="V9071" s="196"/>
      <c r="W9071" s="419"/>
      <c r="X9071" s="419"/>
      <c r="Z9071" s="419"/>
      <c r="AA9071" s="419"/>
      <c r="AB9071" s="419"/>
      <c r="AD9071" s="419"/>
      <c r="AE9071" s="419"/>
      <c r="AF9071" s="419"/>
      <c r="AH9071" s="419"/>
      <c r="AI9071" s="419"/>
      <c r="AJ9071" s="419"/>
      <c r="AL9071" s="419"/>
      <c r="AM9071" s="419"/>
      <c r="AN9071" s="403"/>
      <c r="AO9071" s="419"/>
      <c r="AP9071" s="419"/>
      <c r="AQ9071" s="419"/>
      <c r="AR9071" s="419"/>
      <c r="AS9071" s="419"/>
      <c r="AT9071" s="419"/>
      <c r="AU9071" s="419"/>
      <c r="AV9071" s="419"/>
      <c r="AX9071" s="419"/>
      <c r="AY9071" s="419"/>
      <c r="AZ9071" s="419"/>
      <c r="BB9071" s="419"/>
      <c r="BC9071" s="419"/>
      <c r="BD9071" s="419"/>
      <c r="BF9071" s="419"/>
      <c r="BG9071" s="419"/>
      <c r="BH9071" s="419"/>
      <c r="BJ9071" s="419"/>
      <c r="BK9071" s="419"/>
      <c r="BL9071" s="419"/>
      <c r="BN9071" s="419"/>
      <c r="BO9071" s="419"/>
      <c r="BP9071" s="419"/>
      <c r="BR9071" s="419"/>
      <c r="BS9071" s="419"/>
      <c r="BT9071" s="419"/>
      <c r="BV9071" s="419"/>
      <c r="BW9071" s="419"/>
      <c r="BX9071" s="397"/>
      <c r="BZ9071" s="449"/>
      <c r="CB9071" s="419"/>
      <c r="CC9071" s="419"/>
      <c r="CD9071" s="419"/>
      <c r="CF9071" s="419"/>
      <c r="CG9071" s="419"/>
      <c r="CH9071" s="419"/>
    </row>
    <row r="9072" spans="3:86" ht="21" thickBot="1">
      <c r="C9072" s="425"/>
      <c r="P9072" s="431"/>
      <c r="R9072" s="419"/>
      <c r="S9072" s="446"/>
      <c r="T9072" s="419"/>
      <c r="V9072" s="196"/>
      <c r="W9072" s="419"/>
      <c r="X9072" s="419"/>
      <c r="Z9072" s="419"/>
      <c r="AA9072" s="419"/>
      <c r="AB9072" s="419"/>
      <c r="AD9072" s="419"/>
      <c r="AE9072" s="419"/>
      <c r="AF9072" s="419"/>
      <c r="AH9072" s="419"/>
      <c r="AI9072" s="419"/>
      <c r="AJ9072" s="419"/>
      <c r="AL9072" s="419"/>
      <c r="AM9072" s="419"/>
      <c r="AN9072" s="403"/>
      <c r="AO9072" s="419"/>
      <c r="AP9072" s="419"/>
      <c r="AQ9072" s="419"/>
      <c r="AR9072" s="419"/>
      <c r="AS9072" s="419"/>
      <c r="AT9072" s="419"/>
      <c r="AU9072" s="419"/>
      <c r="AV9072" s="419"/>
      <c r="AX9072" s="419"/>
      <c r="AY9072" s="419"/>
      <c r="AZ9072" s="419"/>
      <c r="BB9072" s="419"/>
      <c r="BC9072" s="419"/>
      <c r="BD9072" s="419"/>
      <c r="BF9072" s="419"/>
      <c r="BG9072" s="419"/>
      <c r="BH9072" s="419"/>
      <c r="BJ9072" s="419"/>
      <c r="BK9072" s="419"/>
      <c r="BL9072" s="419"/>
      <c r="BN9072" s="419"/>
      <c r="BO9072" s="419"/>
      <c r="BP9072" s="419"/>
      <c r="BR9072" s="419"/>
      <c r="BS9072" s="419"/>
      <c r="BT9072" s="419"/>
      <c r="BV9072" s="419"/>
      <c r="BW9072" s="419"/>
      <c r="BX9072" s="397"/>
      <c r="BZ9072" s="449"/>
      <c r="CB9072" s="419"/>
      <c r="CC9072" s="419"/>
      <c r="CD9072" s="419"/>
      <c r="CF9072" s="419"/>
      <c r="CG9072" s="419"/>
      <c r="CH9072" s="419"/>
    </row>
    <row r="9073" spans="3:86" ht="21" thickBot="1">
      <c r="C9073" s="425"/>
      <c r="P9073" s="431"/>
      <c r="R9073" s="419"/>
      <c r="S9073" s="446"/>
      <c r="T9073" s="419"/>
      <c r="V9073" s="196"/>
      <c r="W9073" s="419"/>
      <c r="X9073" s="419"/>
      <c r="Z9073" s="419"/>
      <c r="AA9073" s="419"/>
      <c r="AB9073" s="419"/>
      <c r="AD9073" s="419"/>
      <c r="AE9073" s="419"/>
      <c r="AF9073" s="419"/>
      <c r="AH9073" s="419"/>
      <c r="AI9073" s="419"/>
      <c r="AJ9073" s="419"/>
      <c r="AL9073" s="419"/>
      <c r="AM9073" s="419"/>
      <c r="AN9073" s="403"/>
      <c r="AO9073" s="419"/>
      <c r="AP9073" s="419"/>
      <c r="AQ9073" s="419"/>
      <c r="AR9073" s="419"/>
      <c r="AS9073" s="419"/>
      <c r="AT9073" s="419"/>
      <c r="AU9073" s="419"/>
      <c r="AV9073" s="419"/>
      <c r="AX9073" s="419"/>
      <c r="AY9073" s="419"/>
      <c r="AZ9073" s="419"/>
      <c r="BB9073" s="419"/>
      <c r="BC9073" s="419"/>
      <c r="BD9073" s="419"/>
      <c r="BF9073" s="419"/>
      <c r="BG9073" s="419"/>
      <c r="BH9073" s="419"/>
      <c r="BJ9073" s="419"/>
      <c r="BK9073" s="419"/>
      <c r="BL9073" s="419"/>
      <c r="BN9073" s="419"/>
      <c r="BO9073" s="419"/>
      <c r="BP9073" s="419"/>
      <c r="BR9073" s="419"/>
      <c r="BS9073" s="419"/>
      <c r="BT9073" s="419"/>
      <c r="BV9073" s="419"/>
      <c r="BW9073" s="419"/>
      <c r="BX9073" s="397"/>
      <c r="BZ9073" s="449"/>
      <c r="CB9073" s="419"/>
      <c r="CC9073" s="419"/>
      <c r="CD9073" s="419"/>
      <c r="CF9073" s="419"/>
      <c r="CG9073" s="419"/>
      <c r="CH9073" s="419"/>
    </row>
    <row r="9074" spans="3:86" ht="21" thickBot="1">
      <c r="C9074" s="425"/>
      <c r="P9074" s="431"/>
      <c r="R9074" s="419"/>
      <c r="S9074" s="446"/>
      <c r="T9074" s="419"/>
      <c r="V9074" s="196"/>
      <c r="W9074" s="419"/>
      <c r="X9074" s="419"/>
      <c r="Z9074" s="419"/>
      <c r="AA9074" s="419"/>
      <c r="AB9074" s="419"/>
      <c r="AD9074" s="419"/>
      <c r="AE9074" s="419"/>
      <c r="AF9074" s="419"/>
      <c r="AH9074" s="419"/>
      <c r="AI9074" s="419"/>
      <c r="AJ9074" s="419"/>
      <c r="AL9074" s="419"/>
      <c r="AM9074" s="419"/>
      <c r="AN9074" s="403"/>
      <c r="AO9074" s="419"/>
      <c r="AP9074" s="419"/>
      <c r="AQ9074" s="419"/>
      <c r="AR9074" s="419"/>
      <c r="AS9074" s="419"/>
      <c r="AT9074" s="419"/>
      <c r="AU9074" s="419"/>
      <c r="AV9074" s="419"/>
      <c r="AX9074" s="419"/>
      <c r="AY9074" s="419"/>
      <c r="AZ9074" s="419"/>
      <c r="BB9074" s="419"/>
      <c r="BC9074" s="419"/>
      <c r="BD9074" s="419"/>
      <c r="BF9074" s="419"/>
      <c r="BG9074" s="419"/>
      <c r="BH9074" s="419"/>
      <c r="BJ9074" s="419"/>
      <c r="BK9074" s="419"/>
      <c r="BL9074" s="419"/>
      <c r="BN9074" s="419"/>
      <c r="BO9074" s="419"/>
      <c r="BP9074" s="419"/>
      <c r="BR9074" s="419"/>
      <c r="BS9074" s="419"/>
      <c r="BT9074" s="419"/>
      <c r="BV9074" s="419"/>
      <c r="BW9074" s="419"/>
      <c r="BX9074" s="397"/>
      <c r="BZ9074" s="449"/>
      <c r="CB9074" s="419"/>
      <c r="CC9074" s="419"/>
      <c r="CD9074" s="419"/>
      <c r="CF9074" s="419"/>
      <c r="CG9074" s="419"/>
      <c r="CH9074" s="419"/>
    </row>
    <row r="9075" spans="3:86" ht="21" thickBot="1">
      <c r="C9075" s="425"/>
      <c r="P9075" s="431"/>
      <c r="R9075" s="419"/>
      <c r="S9075" s="446"/>
      <c r="T9075" s="419"/>
      <c r="V9075" s="196"/>
      <c r="W9075" s="419"/>
      <c r="X9075" s="419"/>
      <c r="Z9075" s="419"/>
      <c r="AA9075" s="419"/>
      <c r="AB9075" s="419"/>
      <c r="AD9075" s="419"/>
      <c r="AE9075" s="419"/>
      <c r="AF9075" s="419"/>
      <c r="AH9075" s="419"/>
      <c r="AI9075" s="419"/>
      <c r="AJ9075" s="419"/>
      <c r="AL9075" s="419"/>
      <c r="AM9075" s="419"/>
      <c r="AN9075" s="403"/>
      <c r="AO9075" s="419"/>
      <c r="AP9075" s="419"/>
      <c r="AQ9075" s="419"/>
      <c r="AR9075" s="419"/>
      <c r="AS9075" s="419"/>
      <c r="AT9075" s="419"/>
      <c r="AU9075" s="419"/>
      <c r="AV9075" s="419"/>
      <c r="AX9075" s="419"/>
      <c r="AY9075" s="419"/>
      <c r="AZ9075" s="419"/>
      <c r="BB9075" s="419"/>
      <c r="BC9075" s="419"/>
      <c r="BD9075" s="419"/>
      <c r="BF9075" s="419"/>
      <c r="BG9075" s="419"/>
      <c r="BH9075" s="419"/>
      <c r="BJ9075" s="419"/>
      <c r="BK9075" s="419"/>
      <c r="BL9075" s="419"/>
      <c r="BN9075" s="419"/>
      <c r="BO9075" s="419"/>
      <c r="BP9075" s="419"/>
      <c r="BR9075" s="419"/>
      <c r="BS9075" s="419"/>
      <c r="BT9075" s="419"/>
      <c r="BV9075" s="419"/>
      <c r="BW9075" s="419"/>
      <c r="BX9075" s="397"/>
      <c r="BZ9075" s="449"/>
      <c r="CB9075" s="419"/>
      <c r="CC9075" s="419"/>
      <c r="CD9075" s="419"/>
      <c r="CF9075" s="419"/>
      <c r="CG9075" s="419"/>
      <c r="CH9075" s="419"/>
    </row>
    <row r="9076" spans="3:86" ht="21" thickBot="1">
      <c r="C9076" s="425"/>
      <c r="P9076" s="431"/>
      <c r="R9076" s="419"/>
      <c r="S9076" s="446"/>
      <c r="T9076" s="419"/>
      <c r="V9076" s="196"/>
      <c r="W9076" s="419"/>
      <c r="X9076" s="419"/>
      <c r="Z9076" s="419"/>
      <c r="AA9076" s="419"/>
      <c r="AB9076" s="419"/>
      <c r="AD9076" s="419"/>
      <c r="AE9076" s="419"/>
      <c r="AF9076" s="419"/>
      <c r="AH9076" s="419"/>
      <c r="AI9076" s="419"/>
      <c r="AJ9076" s="419"/>
      <c r="AL9076" s="419"/>
      <c r="AM9076" s="419"/>
      <c r="AN9076" s="403"/>
      <c r="AO9076" s="419"/>
      <c r="AP9076" s="419"/>
      <c r="AQ9076" s="419"/>
      <c r="AR9076" s="419"/>
      <c r="AS9076" s="419"/>
      <c r="AT9076" s="419"/>
      <c r="AU9076" s="419"/>
      <c r="AV9076" s="419"/>
      <c r="AX9076" s="419"/>
      <c r="AY9076" s="419"/>
      <c r="AZ9076" s="419"/>
      <c r="BB9076" s="419"/>
      <c r="BC9076" s="419"/>
      <c r="BD9076" s="419"/>
      <c r="BF9076" s="419"/>
      <c r="BG9076" s="419"/>
      <c r="BH9076" s="419"/>
      <c r="BJ9076" s="419"/>
      <c r="BK9076" s="419"/>
      <c r="BL9076" s="419"/>
      <c r="BN9076" s="419"/>
      <c r="BO9076" s="419"/>
      <c r="BP9076" s="419"/>
      <c r="BR9076" s="419"/>
      <c r="BS9076" s="419"/>
      <c r="BT9076" s="419"/>
      <c r="BV9076" s="419"/>
      <c r="BW9076" s="419"/>
      <c r="BX9076" s="397"/>
      <c r="BZ9076" s="449"/>
      <c r="CB9076" s="419"/>
      <c r="CC9076" s="419"/>
      <c r="CD9076" s="419"/>
      <c r="CF9076" s="419"/>
      <c r="CG9076" s="419"/>
      <c r="CH9076" s="419"/>
    </row>
    <row r="9077" spans="3:86" ht="21" thickBot="1">
      <c r="C9077" s="425"/>
      <c r="P9077" s="431"/>
      <c r="R9077" s="419"/>
      <c r="S9077" s="446"/>
      <c r="T9077" s="419"/>
      <c r="V9077" s="196"/>
      <c r="W9077" s="419"/>
      <c r="X9077" s="419"/>
      <c r="Z9077" s="419"/>
      <c r="AA9077" s="419"/>
      <c r="AB9077" s="419"/>
      <c r="AD9077" s="419"/>
      <c r="AE9077" s="419"/>
      <c r="AF9077" s="419"/>
      <c r="AH9077" s="419"/>
      <c r="AI9077" s="419"/>
      <c r="AJ9077" s="419"/>
      <c r="AL9077" s="419"/>
      <c r="AM9077" s="419"/>
      <c r="AN9077" s="403"/>
      <c r="AO9077" s="419"/>
      <c r="AP9077" s="419"/>
      <c r="AQ9077" s="419"/>
      <c r="AR9077" s="419"/>
      <c r="AS9077" s="419"/>
      <c r="AT9077" s="419"/>
      <c r="AU9077" s="419"/>
      <c r="AV9077" s="419"/>
      <c r="AX9077" s="419"/>
      <c r="AY9077" s="419"/>
      <c r="AZ9077" s="419"/>
      <c r="BB9077" s="419"/>
      <c r="BC9077" s="419"/>
      <c r="BD9077" s="419"/>
      <c r="BF9077" s="419"/>
      <c r="BG9077" s="419"/>
      <c r="BH9077" s="419"/>
      <c r="BJ9077" s="419"/>
      <c r="BK9077" s="419"/>
      <c r="BL9077" s="419"/>
      <c r="BN9077" s="419"/>
      <c r="BO9077" s="419"/>
      <c r="BP9077" s="419"/>
      <c r="BR9077" s="419"/>
      <c r="BS9077" s="419"/>
      <c r="BT9077" s="419"/>
      <c r="BV9077" s="419"/>
      <c r="BW9077" s="419"/>
      <c r="BX9077" s="397"/>
      <c r="BZ9077" s="449"/>
      <c r="CB9077" s="419"/>
      <c r="CC9077" s="419"/>
      <c r="CD9077" s="419"/>
      <c r="CF9077" s="419"/>
      <c r="CG9077" s="419"/>
      <c r="CH9077" s="419"/>
    </row>
    <row r="9078" spans="3:86" ht="21" thickBot="1">
      <c r="C9078" s="425"/>
      <c r="P9078" s="431"/>
      <c r="R9078" s="419"/>
      <c r="S9078" s="446"/>
      <c r="T9078" s="419"/>
      <c r="V9078" s="196"/>
      <c r="W9078" s="419"/>
      <c r="X9078" s="419"/>
      <c r="Z9078" s="419"/>
      <c r="AA9078" s="419"/>
      <c r="AB9078" s="419"/>
      <c r="AD9078" s="419"/>
      <c r="AE9078" s="419"/>
      <c r="AF9078" s="419"/>
      <c r="AH9078" s="419"/>
      <c r="AI9078" s="419"/>
      <c r="AJ9078" s="419"/>
      <c r="AL9078" s="419"/>
      <c r="AM9078" s="419"/>
      <c r="AN9078" s="403"/>
      <c r="AO9078" s="419"/>
      <c r="AP9078" s="419"/>
      <c r="AQ9078" s="419"/>
      <c r="AR9078" s="419"/>
      <c r="AS9078" s="419"/>
      <c r="AT9078" s="419"/>
      <c r="AU9078" s="419"/>
      <c r="AV9078" s="419"/>
      <c r="AX9078" s="419"/>
      <c r="AY9078" s="419"/>
      <c r="AZ9078" s="419"/>
      <c r="BB9078" s="419"/>
      <c r="BC9078" s="419"/>
      <c r="BD9078" s="419"/>
      <c r="BF9078" s="419"/>
      <c r="BG9078" s="419"/>
      <c r="BH9078" s="419"/>
      <c r="BJ9078" s="419"/>
      <c r="BK9078" s="419"/>
      <c r="BL9078" s="419"/>
      <c r="BN9078" s="419"/>
      <c r="BO9078" s="419"/>
      <c r="BP9078" s="419"/>
      <c r="BR9078" s="419"/>
      <c r="BS9078" s="419"/>
      <c r="BT9078" s="419"/>
      <c r="BV9078" s="419"/>
      <c r="BW9078" s="419"/>
      <c r="BX9078" s="397"/>
      <c r="BZ9078" s="449"/>
      <c r="CB9078" s="419"/>
      <c r="CC9078" s="419"/>
      <c r="CD9078" s="419"/>
      <c r="CF9078" s="419"/>
      <c r="CG9078" s="419"/>
      <c r="CH9078" s="419"/>
    </row>
    <row r="9079" spans="3:86" ht="21" thickBot="1">
      <c r="C9079" s="425"/>
      <c r="P9079" s="431"/>
      <c r="R9079" s="419"/>
      <c r="S9079" s="446"/>
      <c r="T9079" s="419"/>
      <c r="V9079" s="196"/>
      <c r="W9079" s="419"/>
      <c r="X9079" s="419"/>
      <c r="Z9079" s="419"/>
      <c r="AA9079" s="419"/>
      <c r="AB9079" s="419"/>
      <c r="AD9079" s="419"/>
      <c r="AE9079" s="419"/>
      <c r="AF9079" s="419"/>
      <c r="AH9079" s="419"/>
      <c r="AI9079" s="419"/>
      <c r="AJ9079" s="419"/>
      <c r="AL9079" s="419"/>
      <c r="AM9079" s="419"/>
      <c r="AN9079" s="403"/>
      <c r="AO9079" s="419"/>
      <c r="AP9079" s="419"/>
      <c r="AQ9079" s="419"/>
      <c r="AR9079" s="419"/>
      <c r="AS9079" s="419"/>
      <c r="AT9079" s="419"/>
      <c r="AU9079" s="419"/>
      <c r="AV9079" s="419"/>
      <c r="AX9079" s="419"/>
      <c r="AY9079" s="419"/>
      <c r="AZ9079" s="419"/>
      <c r="BB9079" s="419"/>
      <c r="BC9079" s="419"/>
      <c r="BD9079" s="419"/>
      <c r="BF9079" s="419"/>
      <c r="BG9079" s="419"/>
      <c r="BH9079" s="419"/>
      <c r="BJ9079" s="419"/>
      <c r="BK9079" s="419"/>
      <c r="BL9079" s="419"/>
      <c r="BN9079" s="419"/>
      <c r="BO9079" s="419"/>
      <c r="BP9079" s="419"/>
      <c r="BR9079" s="419"/>
      <c r="BS9079" s="419"/>
      <c r="BT9079" s="419"/>
      <c r="BV9079" s="419"/>
      <c r="BW9079" s="419"/>
      <c r="BX9079" s="397"/>
      <c r="BZ9079" s="449"/>
      <c r="CB9079" s="419"/>
      <c r="CC9079" s="419"/>
      <c r="CD9079" s="419"/>
      <c r="CF9079" s="419"/>
      <c r="CG9079" s="419"/>
      <c r="CH9079" s="419"/>
    </row>
    <row r="9080" spans="3:86" ht="21" thickBot="1">
      <c r="C9080" s="425"/>
      <c r="P9080" s="431"/>
      <c r="R9080" s="419"/>
      <c r="S9080" s="446"/>
      <c r="T9080" s="419"/>
      <c r="V9080" s="196"/>
      <c r="W9080" s="419"/>
      <c r="X9080" s="419"/>
      <c r="Z9080" s="419"/>
      <c r="AA9080" s="419"/>
      <c r="AB9080" s="419"/>
      <c r="AD9080" s="419"/>
      <c r="AE9080" s="419"/>
      <c r="AF9080" s="419"/>
      <c r="AH9080" s="419"/>
      <c r="AI9080" s="419"/>
      <c r="AJ9080" s="419"/>
      <c r="AL9080" s="419"/>
      <c r="AM9080" s="419"/>
      <c r="AN9080" s="403"/>
      <c r="AO9080" s="419"/>
      <c r="AP9080" s="419"/>
      <c r="AQ9080" s="419"/>
      <c r="AR9080" s="419"/>
      <c r="AS9080" s="419"/>
      <c r="AT9080" s="419"/>
      <c r="AU9080" s="419"/>
      <c r="AV9080" s="419"/>
      <c r="AX9080" s="419"/>
      <c r="AY9080" s="419"/>
      <c r="AZ9080" s="419"/>
      <c r="BB9080" s="419"/>
      <c r="BC9080" s="419"/>
      <c r="BD9080" s="419"/>
      <c r="BF9080" s="419"/>
      <c r="BG9080" s="419"/>
      <c r="BH9080" s="419"/>
      <c r="BJ9080" s="419"/>
      <c r="BK9080" s="419"/>
      <c r="BL9080" s="419"/>
      <c r="BN9080" s="419"/>
      <c r="BO9080" s="419"/>
      <c r="BP9080" s="419"/>
      <c r="BR9080" s="419"/>
      <c r="BS9080" s="419"/>
      <c r="BT9080" s="419"/>
      <c r="BV9080" s="419"/>
      <c r="BW9080" s="419"/>
      <c r="BX9080" s="397"/>
      <c r="BZ9080" s="449"/>
      <c r="CB9080" s="419"/>
      <c r="CC9080" s="419"/>
      <c r="CD9080" s="419"/>
      <c r="CF9080" s="419"/>
      <c r="CG9080" s="419"/>
      <c r="CH9080" s="419"/>
    </row>
    <row r="9081" spans="3:86" ht="21" thickBot="1">
      <c r="C9081" s="425"/>
      <c r="P9081" s="431"/>
      <c r="R9081" s="419"/>
      <c r="S9081" s="446"/>
      <c r="T9081" s="419"/>
      <c r="V9081" s="196"/>
      <c r="W9081" s="419"/>
      <c r="X9081" s="419"/>
      <c r="Z9081" s="419"/>
      <c r="AA9081" s="419"/>
      <c r="AB9081" s="419"/>
      <c r="AD9081" s="419"/>
      <c r="AE9081" s="419"/>
      <c r="AF9081" s="419"/>
      <c r="AH9081" s="419"/>
      <c r="AI9081" s="419"/>
      <c r="AJ9081" s="419"/>
      <c r="AL9081" s="419"/>
      <c r="AM9081" s="419"/>
      <c r="AN9081" s="403"/>
      <c r="AO9081" s="419"/>
      <c r="AP9081" s="419"/>
      <c r="AQ9081" s="419"/>
      <c r="AR9081" s="419"/>
      <c r="AS9081" s="419"/>
      <c r="AT9081" s="419"/>
      <c r="AU9081" s="419"/>
      <c r="AV9081" s="419"/>
      <c r="AX9081" s="419"/>
      <c r="AY9081" s="419"/>
      <c r="AZ9081" s="419"/>
      <c r="BB9081" s="419"/>
      <c r="BC9081" s="419"/>
      <c r="BD9081" s="419"/>
      <c r="BF9081" s="419"/>
      <c r="BG9081" s="419"/>
      <c r="BH9081" s="419"/>
      <c r="BJ9081" s="419"/>
      <c r="BK9081" s="419"/>
      <c r="BL9081" s="419"/>
      <c r="BN9081" s="419"/>
      <c r="BO9081" s="419"/>
      <c r="BP9081" s="419"/>
      <c r="BR9081" s="419"/>
      <c r="BS9081" s="419"/>
      <c r="BT9081" s="419"/>
      <c r="BV9081" s="419"/>
      <c r="BW9081" s="419"/>
      <c r="BX9081" s="397"/>
      <c r="BZ9081" s="449"/>
      <c r="CB9081" s="419"/>
      <c r="CC9081" s="419"/>
      <c r="CD9081" s="419"/>
      <c r="CF9081" s="419"/>
      <c r="CG9081" s="419"/>
      <c r="CH9081" s="419"/>
    </row>
    <row r="9082" spans="3:86" ht="21" thickBot="1">
      <c r="C9082" s="425"/>
      <c r="P9082" s="431"/>
      <c r="R9082" s="419"/>
      <c r="S9082" s="446"/>
      <c r="T9082" s="419"/>
      <c r="V9082" s="196"/>
      <c r="W9082" s="419"/>
      <c r="X9082" s="419"/>
      <c r="Z9082" s="419"/>
      <c r="AA9082" s="419"/>
      <c r="AB9082" s="419"/>
      <c r="AD9082" s="419"/>
      <c r="AE9082" s="419"/>
      <c r="AF9082" s="419"/>
      <c r="AH9082" s="419"/>
      <c r="AI9082" s="419"/>
      <c r="AJ9082" s="419"/>
      <c r="AL9082" s="419"/>
      <c r="AM9082" s="419"/>
      <c r="AN9082" s="403"/>
      <c r="AO9082" s="419"/>
      <c r="AP9082" s="419"/>
      <c r="AQ9082" s="419"/>
      <c r="AR9082" s="419"/>
      <c r="AS9082" s="419"/>
      <c r="AT9082" s="419"/>
      <c r="AU9082" s="419"/>
      <c r="AV9082" s="419"/>
      <c r="AX9082" s="419"/>
      <c r="AY9082" s="419"/>
      <c r="AZ9082" s="419"/>
      <c r="BB9082" s="419"/>
      <c r="BC9082" s="419"/>
      <c r="BD9082" s="419"/>
      <c r="BF9082" s="419"/>
      <c r="BG9082" s="419"/>
      <c r="BH9082" s="419"/>
      <c r="BJ9082" s="419"/>
      <c r="BK9082" s="419"/>
      <c r="BL9082" s="419"/>
      <c r="BN9082" s="419"/>
      <c r="BO9082" s="419"/>
      <c r="BP9082" s="419"/>
      <c r="BR9082" s="419"/>
      <c r="BS9082" s="419"/>
      <c r="BT9082" s="419"/>
      <c r="BV9082" s="419"/>
      <c r="BW9082" s="419"/>
      <c r="BX9082" s="397"/>
      <c r="BZ9082" s="449"/>
      <c r="CB9082" s="419"/>
      <c r="CC9082" s="419"/>
      <c r="CD9082" s="419"/>
      <c r="CF9082" s="419"/>
      <c r="CG9082" s="419"/>
      <c r="CH9082" s="419"/>
    </row>
    <row r="9083" spans="3:86" ht="21" thickBot="1">
      <c r="C9083" s="425"/>
      <c r="P9083" s="431"/>
      <c r="R9083" s="419"/>
      <c r="S9083" s="446"/>
      <c r="T9083" s="419"/>
      <c r="V9083" s="196"/>
      <c r="W9083" s="419"/>
      <c r="X9083" s="419"/>
      <c r="Z9083" s="419"/>
      <c r="AA9083" s="419"/>
      <c r="AB9083" s="419"/>
      <c r="AD9083" s="419"/>
      <c r="AE9083" s="419"/>
      <c r="AF9083" s="419"/>
      <c r="AH9083" s="419"/>
      <c r="AI9083" s="419"/>
      <c r="AJ9083" s="419"/>
      <c r="AL9083" s="419"/>
      <c r="AM9083" s="419"/>
      <c r="AN9083" s="403"/>
      <c r="AO9083" s="419"/>
      <c r="AP9083" s="419"/>
      <c r="AQ9083" s="419"/>
      <c r="AR9083" s="419"/>
      <c r="AS9083" s="419"/>
      <c r="AT9083" s="419"/>
      <c r="AU9083" s="419"/>
      <c r="AV9083" s="419"/>
      <c r="AX9083" s="419"/>
      <c r="AY9083" s="419"/>
      <c r="AZ9083" s="419"/>
      <c r="BB9083" s="419"/>
      <c r="BC9083" s="419"/>
      <c r="BD9083" s="419"/>
      <c r="BF9083" s="419"/>
      <c r="BG9083" s="419"/>
      <c r="BH9083" s="419"/>
      <c r="BJ9083" s="419"/>
      <c r="BK9083" s="419"/>
      <c r="BL9083" s="419"/>
      <c r="BN9083" s="419"/>
      <c r="BO9083" s="419"/>
      <c r="BP9083" s="419"/>
      <c r="BR9083" s="419"/>
      <c r="BS9083" s="419"/>
      <c r="BT9083" s="419"/>
      <c r="BV9083" s="419"/>
      <c r="BW9083" s="419"/>
      <c r="BX9083" s="397"/>
      <c r="BZ9083" s="449"/>
      <c r="CB9083" s="419"/>
      <c r="CC9083" s="419"/>
      <c r="CD9083" s="419"/>
      <c r="CF9083" s="419"/>
      <c r="CG9083" s="419"/>
      <c r="CH9083" s="419"/>
    </row>
    <row r="9084" spans="3:86" ht="21" thickBot="1">
      <c r="C9084" s="425"/>
      <c r="P9084" s="431"/>
      <c r="R9084" s="419"/>
      <c r="S9084" s="446"/>
      <c r="T9084" s="419"/>
      <c r="V9084" s="196"/>
      <c r="W9084" s="419"/>
      <c r="X9084" s="419"/>
      <c r="Z9084" s="419"/>
      <c r="AA9084" s="419"/>
      <c r="AB9084" s="419"/>
      <c r="AD9084" s="419"/>
      <c r="AE9084" s="419"/>
      <c r="AF9084" s="419"/>
      <c r="AH9084" s="419"/>
      <c r="AI9084" s="419"/>
      <c r="AJ9084" s="419"/>
      <c r="AL9084" s="419"/>
      <c r="AM9084" s="419"/>
      <c r="AN9084" s="403"/>
      <c r="AO9084" s="419"/>
      <c r="AP9084" s="419"/>
      <c r="AQ9084" s="419"/>
      <c r="AR9084" s="419"/>
      <c r="AS9084" s="419"/>
      <c r="AT9084" s="419"/>
      <c r="AU9084" s="419"/>
      <c r="AV9084" s="419"/>
      <c r="AX9084" s="419"/>
      <c r="AY9084" s="419"/>
      <c r="AZ9084" s="419"/>
      <c r="BB9084" s="419"/>
      <c r="BC9084" s="419"/>
      <c r="BD9084" s="419"/>
      <c r="BF9084" s="419"/>
      <c r="BG9084" s="419"/>
      <c r="BH9084" s="419"/>
      <c r="BJ9084" s="419"/>
      <c r="BK9084" s="419"/>
      <c r="BL9084" s="419"/>
      <c r="BN9084" s="419"/>
      <c r="BO9084" s="419"/>
      <c r="BP9084" s="419"/>
      <c r="BR9084" s="419"/>
      <c r="BS9084" s="419"/>
      <c r="BT9084" s="419"/>
      <c r="BV9084" s="419"/>
      <c r="BW9084" s="419"/>
      <c r="BX9084" s="397"/>
      <c r="BZ9084" s="449"/>
      <c r="CB9084" s="419"/>
      <c r="CC9084" s="419"/>
      <c r="CD9084" s="419"/>
      <c r="CF9084" s="419"/>
      <c r="CG9084" s="419"/>
      <c r="CH9084" s="419"/>
    </row>
    <row r="9085" spans="3:86" ht="21" thickBot="1">
      <c r="C9085" s="425"/>
      <c r="P9085" s="431"/>
      <c r="R9085" s="419"/>
      <c r="S9085" s="446"/>
      <c r="T9085" s="419"/>
      <c r="V9085" s="196"/>
      <c r="W9085" s="419"/>
      <c r="X9085" s="419"/>
      <c r="Z9085" s="419"/>
      <c r="AA9085" s="419"/>
      <c r="AB9085" s="419"/>
      <c r="AD9085" s="419"/>
      <c r="AE9085" s="419"/>
      <c r="AF9085" s="419"/>
      <c r="AH9085" s="419"/>
      <c r="AI9085" s="419"/>
      <c r="AJ9085" s="419"/>
      <c r="AL9085" s="419"/>
      <c r="AM9085" s="419"/>
      <c r="AN9085" s="403"/>
      <c r="AO9085" s="419"/>
      <c r="AP9085" s="419"/>
      <c r="AQ9085" s="419"/>
      <c r="AR9085" s="419"/>
      <c r="AS9085" s="419"/>
      <c r="AT9085" s="419"/>
      <c r="AU9085" s="419"/>
      <c r="AV9085" s="419"/>
      <c r="AX9085" s="419"/>
      <c r="AY9085" s="419"/>
      <c r="AZ9085" s="419"/>
      <c r="BB9085" s="419"/>
      <c r="BC9085" s="419"/>
      <c r="BD9085" s="419"/>
      <c r="BF9085" s="419"/>
      <c r="BG9085" s="419"/>
      <c r="BH9085" s="419"/>
      <c r="BJ9085" s="419"/>
      <c r="BK9085" s="419"/>
      <c r="BL9085" s="419"/>
      <c r="BN9085" s="419"/>
      <c r="BO9085" s="419"/>
      <c r="BP9085" s="419"/>
      <c r="BR9085" s="419"/>
      <c r="BS9085" s="419"/>
      <c r="BT9085" s="419"/>
      <c r="BV9085" s="419"/>
      <c r="BW9085" s="419"/>
      <c r="BX9085" s="397"/>
      <c r="BZ9085" s="449"/>
      <c r="CB9085" s="419"/>
      <c r="CC9085" s="419"/>
      <c r="CD9085" s="419"/>
      <c r="CF9085" s="419"/>
      <c r="CG9085" s="419"/>
      <c r="CH9085" s="419"/>
    </row>
    <row r="9086" spans="3:86" ht="21" thickBot="1">
      <c r="C9086" s="425"/>
      <c r="P9086" s="431"/>
      <c r="R9086" s="419"/>
      <c r="S9086" s="446"/>
      <c r="T9086" s="419"/>
      <c r="V9086" s="196"/>
      <c r="W9086" s="419"/>
      <c r="X9086" s="419"/>
      <c r="Z9086" s="419"/>
      <c r="AA9086" s="419"/>
      <c r="AB9086" s="419"/>
      <c r="AD9086" s="419"/>
      <c r="AE9086" s="419"/>
      <c r="AF9086" s="419"/>
      <c r="AH9086" s="419"/>
      <c r="AI9086" s="419"/>
      <c r="AJ9086" s="419"/>
      <c r="AL9086" s="419"/>
      <c r="AM9086" s="419"/>
      <c r="AN9086" s="403"/>
      <c r="AO9086" s="419"/>
      <c r="AP9086" s="419"/>
      <c r="AQ9086" s="419"/>
      <c r="AR9086" s="419"/>
      <c r="AS9086" s="419"/>
      <c r="AT9086" s="419"/>
      <c r="AU9086" s="419"/>
      <c r="AV9086" s="419"/>
      <c r="AX9086" s="419"/>
      <c r="AY9086" s="419"/>
      <c r="AZ9086" s="419"/>
      <c r="BB9086" s="419"/>
      <c r="BC9086" s="419"/>
      <c r="BD9086" s="419"/>
      <c r="BF9086" s="419"/>
      <c r="BG9086" s="419"/>
      <c r="BH9086" s="419"/>
      <c r="BJ9086" s="419"/>
      <c r="BK9086" s="419"/>
      <c r="BL9086" s="419"/>
      <c r="BN9086" s="419"/>
      <c r="BO9086" s="419"/>
      <c r="BP9086" s="419"/>
      <c r="BR9086" s="419"/>
      <c r="BS9086" s="419"/>
      <c r="BT9086" s="419"/>
      <c r="BV9086" s="419"/>
      <c r="BW9086" s="419"/>
      <c r="BX9086" s="397"/>
      <c r="BZ9086" s="449"/>
      <c r="CB9086" s="419"/>
      <c r="CC9086" s="419"/>
      <c r="CD9086" s="419"/>
      <c r="CF9086" s="419"/>
      <c r="CG9086" s="419"/>
      <c r="CH9086" s="419"/>
    </row>
    <row r="9087" spans="3:86" ht="21" thickBot="1">
      <c r="C9087" s="425"/>
      <c r="P9087" s="431"/>
      <c r="R9087" s="419"/>
      <c r="S9087" s="446"/>
      <c r="T9087" s="419"/>
      <c r="V9087" s="196"/>
      <c r="W9087" s="419"/>
      <c r="X9087" s="419"/>
      <c r="Z9087" s="419"/>
      <c r="AA9087" s="419"/>
      <c r="AB9087" s="419"/>
      <c r="AD9087" s="419"/>
      <c r="AE9087" s="419"/>
      <c r="AF9087" s="419"/>
      <c r="AH9087" s="419"/>
      <c r="AI9087" s="419"/>
      <c r="AJ9087" s="419"/>
      <c r="AL9087" s="419"/>
      <c r="AM9087" s="419"/>
      <c r="AN9087" s="403"/>
      <c r="AO9087" s="419"/>
      <c r="AP9087" s="419"/>
      <c r="AQ9087" s="419"/>
      <c r="AR9087" s="419"/>
      <c r="AS9087" s="419"/>
      <c r="AT9087" s="419"/>
      <c r="AU9087" s="419"/>
      <c r="AV9087" s="419"/>
      <c r="AX9087" s="419"/>
      <c r="AY9087" s="419"/>
      <c r="AZ9087" s="419"/>
      <c r="BB9087" s="419"/>
      <c r="BC9087" s="419"/>
      <c r="BD9087" s="419"/>
      <c r="BF9087" s="419"/>
      <c r="BG9087" s="419"/>
      <c r="BH9087" s="419"/>
      <c r="BJ9087" s="419"/>
      <c r="BK9087" s="419"/>
      <c r="BL9087" s="419"/>
      <c r="BN9087" s="419"/>
      <c r="BO9087" s="419"/>
      <c r="BP9087" s="419"/>
      <c r="BR9087" s="419"/>
      <c r="BS9087" s="419"/>
      <c r="BT9087" s="419"/>
      <c r="BV9087" s="419"/>
      <c r="BW9087" s="419"/>
      <c r="BX9087" s="397"/>
      <c r="BZ9087" s="449"/>
      <c r="CB9087" s="419"/>
      <c r="CC9087" s="419"/>
      <c r="CD9087" s="419"/>
      <c r="CF9087" s="419"/>
      <c r="CG9087" s="419"/>
      <c r="CH9087" s="419"/>
    </row>
    <row r="9088" spans="3:86" ht="21" thickBot="1">
      <c r="C9088" s="425"/>
      <c r="P9088" s="431"/>
      <c r="R9088" s="419"/>
      <c r="S9088" s="446"/>
      <c r="T9088" s="419"/>
      <c r="V9088" s="196"/>
      <c r="W9088" s="419"/>
      <c r="X9088" s="419"/>
      <c r="Z9088" s="419"/>
      <c r="AA9088" s="419"/>
      <c r="AB9088" s="419"/>
      <c r="AD9088" s="419"/>
      <c r="AE9088" s="419"/>
      <c r="AF9088" s="419"/>
      <c r="AH9088" s="419"/>
      <c r="AI9088" s="419"/>
      <c r="AJ9088" s="419"/>
      <c r="AL9088" s="419"/>
      <c r="AM9088" s="419"/>
      <c r="AN9088" s="403"/>
      <c r="AO9088" s="419"/>
      <c r="AP9088" s="419"/>
      <c r="AQ9088" s="419"/>
      <c r="AR9088" s="419"/>
      <c r="AS9088" s="419"/>
      <c r="AT9088" s="419"/>
      <c r="AU9088" s="419"/>
      <c r="AV9088" s="419"/>
      <c r="AX9088" s="419"/>
      <c r="AY9088" s="419"/>
      <c r="AZ9088" s="419"/>
      <c r="BB9088" s="419"/>
      <c r="BC9088" s="419"/>
      <c r="BD9088" s="419"/>
      <c r="BF9088" s="419"/>
      <c r="BG9088" s="419"/>
      <c r="BH9088" s="419"/>
      <c r="BJ9088" s="419"/>
      <c r="BK9088" s="419"/>
      <c r="BL9088" s="419"/>
      <c r="BN9088" s="419"/>
      <c r="BO9088" s="419"/>
      <c r="BP9088" s="419"/>
      <c r="BR9088" s="419"/>
      <c r="BS9088" s="419"/>
      <c r="BT9088" s="419"/>
      <c r="BV9088" s="419"/>
      <c r="BW9088" s="419"/>
      <c r="BX9088" s="397"/>
      <c r="BZ9088" s="449"/>
      <c r="CB9088" s="419"/>
      <c r="CC9088" s="419"/>
      <c r="CD9088" s="419"/>
      <c r="CF9088" s="419"/>
      <c r="CG9088" s="419"/>
      <c r="CH9088" s="419"/>
    </row>
    <row r="9089" spans="3:86" ht="21" thickBot="1">
      <c r="C9089" s="425"/>
      <c r="P9089" s="431"/>
      <c r="R9089" s="419"/>
      <c r="S9089" s="446"/>
      <c r="T9089" s="419"/>
      <c r="V9089" s="196"/>
      <c r="W9089" s="419"/>
      <c r="X9089" s="419"/>
      <c r="Z9089" s="419"/>
      <c r="AA9089" s="419"/>
      <c r="AB9089" s="419"/>
      <c r="AD9089" s="419"/>
      <c r="AE9089" s="419"/>
      <c r="AF9089" s="419"/>
      <c r="AH9089" s="419"/>
      <c r="AI9089" s="419"/>
      <c r="AJ9089" s="419"/>
      <c r="AL9089" s="419"/>
      <c r="AM9089" s="419"/>
      <c r="AN9089" s="403"/>
      <c r="AO9089" s="419"/>
      <c r="AP9089" s="419"/>
      <c r="AQ9089" s="419"/>
      <c r="AR9089" s="419"/>
      <c r="AS9089" s="419"/>
      <c r="AT9089" s="419"/>
      <c r="AU9089" s="419"/>
      <c r="AV9089" s="419"/>
      <c r="AX9089" s="419"/>
      <c r="AY9089" s="419"/>
      <c r="AZ9089" s="419"/>
      <c r="BB9089" s="419"/>
      <c r="BC9089" s="419"/>
      <c r="BD9089" s="419"/>
      <c r="BF9089" s="419"/>
      <c r="BG9089" s="419"/>
      <c r="BH9089" s="419"/>
      <c r="BJ9089" s="419"/>
      <c r="BK9089" s="419"/>
      <c r="BL9089" s="419"/>
      <c r="BN9089" s="419"/>
      <c r="BO9089" s="419"/>
      <c r="BP9089" s="419"/>
      <c r="BR9089" s="419"/>
      <c r="BS9089" s="419"/>
      <c r="BT9089" s="419"/>
      <c r="BV9089" s="419"/>
      <c r="BW9089" s="419"/>
      <c r="BX9089" s="397"/>
      <c r="BZ9089" s="449"/>
      <c r="CB9089" s="419"/>
      <c r="CC9089" s="419"/>
      <c r="CD9089" s="419"/>
      <c r="CF9089" s="419"/>
      <c r="CG9089" s="419"/>
      <c r="CH9089" s="419"/>
    </row>
    <row r="9090" spans="3:86" ht="21" thickBot="1">
      <c r="C9090" s="425"/>
      <c r="P9090" s="431"/>
      <c r="R9090" s="419"/>
      <c r="S9090" s="446"/>
      <c r="T9090" s="419"/>
      <c r="V9090" s="196"/>
      <c r="W9090" s="419"/>
      <c r="X9090" s="419"/>
      <c r="Z9090" s="419"/>
      <c r="AA9090" s="419"/>
      <c r="AB9090" s="419"/>
      <c r="AD9090" s="419"/>
      <c r="AE9090" s="419"/>
      <c r="AF9090" s="419"/>
      <c r="AH9090" s="419"/>
      <c r="AI9090" s="419"/>
      <c r="AJ9090" s="419"/>
      <c r="AL9090" s="419"/>
      <c r="AM9090" s="419"/>
      <c r="AN9090" s="403"/>
      <c r="AO9090" s="419"/>
      <c r="AP9090" s="419"/>
      <c r="AQ9090" s="419"/>
      <c r="AR9090" s="419"/>
      <c r="AS9090" s="419"/>
      <c r="AT9090" s="419"/>
      <c r="AU9090" s="419"/>
      <c r="AV9090" s="419"/>
      <c r="AX9090" s="419"/>
      <c r="AY9090" s="419"/>
      <c r="AZ9090" s="419"/>
      <c r="BB9090" s="419"/>
      <c r="BC9090" s="419"/>
      <c r="BD9090" s="419"/>
      <c r="BF9090" s="419"/>
      <c r="BG9090" s="419"/>
      <c r="BH9090" s="419"/>
      <c r="BJ9090" s="419"/>
      <c r="BK9090" s="419"/>
      <c r="BL9090" s="419"/>
      <c r="BN9090" s="419"/>
      <c r="BO9090" s="419"/>
      <c r="BP9090" s="419"/>
      <c r="BR9090" s="419"/>
      <c r="BS9090" s="419"/>
      <c r="BT9090" s="419"/>
      <c r="BV9090" s="419"/>
      <c r="BW9090" s="419"/>
      <c r="BX9090" s="397"/>
      <c r="BZ9090" s="449"/>
      <c r="CB9090" s="419"/>
      <c r="CC9090" s="419"/>
      <c r="CD9090" s="419"/>
      <c r="CF9090" s="419"/>
      <c r="CG9090" s="419"/>
      <c r="CH9090" s="419"/>
    </row>
    <row r="9091" spans="3:86" ht="21" thickBot="1">
      <c r="C9091" s="425"/>
      <c r="P9091" s="431"/>
      <c r="R9091" s="419"/>
      <c r="S9091" s="446"/>
      <c r="T9091" s="419"/>
      <c r="V9091" s="196"/>
      <c r="W9091" s="419"/>
      <c r="X9091" s="419"/>
      <c r="Z9091" s="419"/>
      <c r="AA9091" s="419"/>
      <c r="AB9091" s="419"/>
      <c r="AD9091" s="419"/>
      <c r="AE9091" s="419"/>
      <c r="AF9091" s="419"/>
      <c r="AH9091" s="419"/>
      <c r="AI9091" s="419"/>
      <c r="AJ9091" s="419"/>
      <c r="AL9091" s="419"/>
      <c r="AM9091" s="419"/>
      <c r="AN9091" s="403"/>
      <c r="AO9091" s="419"/>
      <c r="AP9091" s="419"/>
      <c r="AQ9091" s="419"/>
      <c r="AR9091" s="419"/>
      <c r="AS9091" s="419"/>
      <c r="AT9091" s="419"/>
      <c r="AU9091" s="419"/>
      <c r="AV9091" s="419"/>
      <c r="AX9091" s="419"/>
      <c r="AY9091" s="419"/>
      <c r="AZ9091" s="419"/>
      <c r="BB9091" s="419"/>
      <c r="BC9091" s="419"/>
      <c r="BD9091" s="419"/>
      <c r="BF9091" s="419"/>
      <c r="BG9091" s="419"/>
      <c r="BH9091" s="419"/>
      <c r="BJ9091" s="419"/>
      <c r="BK9091" s="419"/>
      <c r="BL9091" s="419"/>
      <c r="BN9091" s="419"/>
      <c r="BO9091" s="419"/>
      <c r="BP9091" s="419"/>
      <c r="BR9091" s="419"/>
      <c r="BS9091" s="419"/>
      <c r="BT9091" s="419"/>
      <c r="BV9091" s="419"/>
      <c r="BW9091" s="419"/>
      <c r="BX9091" s="397"/>
      <c r="BZ9091" s="449"/>
      <c r="CB9091" s="419"/>
      <c r="CC9091" s="419"/>
      <c r="CD9091" s="419"/>
      <c r="CF9091" s="419"/>
      <c r="CG9091" s="419"/>
      <c r="CH9091" s="419"/>
    </row>
    <row r="9092" spans="3:86" ht="21" thickBot="1">
      <c r="C9092" s="425"/>
      <c r="P9092" s="431"/>
      <c r="R9092" s="419"/>
      <c r="S9092" s="446"/>
      <c r="T9092" s="419"/>
      <c r="V9092" s="196"/>
      <c r="W9092" s="419"/>
      <c r="X9092" s="419"/>
      <c r="Z9092" s="419"/>
      <c r="AA9092" s="419"/>
      <c r="AB9092" s="419"/>
      <c r="AD9092" s="419"/>
      <c r="AE9092" s="419"/>
      <c r="AF9092" s="419"/>
      <c r="AH9092" s="419"/>
      <c r="AI9092" s="419"/>
      <c r="AJ9092" s="419"/>
      <c r="AL9092" s="419"/>
      <c r="AM9092" s="419"/>
      <c r="AN9092" s="403"/>
      <c r="AO9092" s="419"/>
      <c r="AP9092" s="419"/>
      <c r="AQ9092" s="419"/>
      <c r="AR9092" s="419"/>
      <c r="AS9092" s="419"/>
      <c r="AT9092" s="419"/>
      <c r="AU9092" s="419"/>
      <c r="AV9092" s="419"/>
      <c r="AX9092" s="419"/>
      <c r="AY9092" s="419"/>
      <c r="AZ9092" s="419"/>
      <c r="BB9092" s="419"/>
      <c r="BC9092" s="419"/>
      <c r="BD9092" s="419"/>
      <c r="BF9092" s="419"/>
      <c r="BG9092" s="419"/>
      <c r="BH9092" s="419"/>
      <c r="BJ9092" s="419"/>
      <c r="BK9092" s="419"/>
      <c r="BL9092" s="419"/>
      <c r="BN9092" s="419"/>
      <c r="BO9092" s="419"/>
      <c r="BP9092" s="419"/>
      <c r="BR9092" s="419"/>
      <c r="BS9092" s="419"/>
      <c r="BT9092" s="419"/>
      <c r="BV9092" s="419"/>
      <c r="BW9092" s="419"/>
      <c r="BX9092" s="397"/>
      <c r="BZ9092" s="449"/>
      <c r="CB9092" s="419"/>
      <c r="CC9092" s="419"/>
      <c r="CD9092" s="419"/>
      <c r="CF9092" s="419"/>
      <c r="CG9092" s="419"/>
      <c r="CH9092" s="419"/>
    </row>
    <row r="9093" spans="3:86" ht="21" thickBot="1">
      <c r="C9093" s="425"/>
      <c r="P9093" s="431"/>
      <c r="R9093" s="419"/>
      <c r="S9093" s="446"/>
      <c r="T9093" s="419"/>
      <c r="V9093" s="196"/>
      <c r="W9093" s="419"/>
      <c r="X9093" s="419"/>
      <c r="Z9093" s="419"/>
      <c r="AA9093" s="419"/>
      <c r="AB9093" s="419"/>
      <c r="AD9093" s="419"/>
      <c r="AE9093" s="419"/>
      <c r="AF9093" s="419"/>
      <c r="AH9093" s="419"/>
      <c r="AI9093" s="419"/>
      <c r="AJ9093" s="419"/>
      <c r="AL9093" s="419"/>
      <c r="AM9093" s="419"/>
      <c r="AN9093" s="403"/>
      <c r="AO9093" s="419"/>
      <c r="AP9093" s="419"/>
      <c r="AQ9093" s="419"/>
      <c r="AR9093" s="419"/>
      <c r="AS9093" s="419"/>
      <c r="AT9093" s="419"/>
      <c r="AU9093" s="419"/>
      <c r="AV9093" s="419"/>
      <c r="AX9093" s="419"/>
      <c r="AY9093" s="419"/>
      <c r="AZ9093" s="419"/>
      <c r="BB9093" s="419"/>
      <c r="BC9093" s="419"/>
      <c r="BD9093" s="419"/>
      <c r="BF9093" s="419"/>
      <c r="BG9093" s="419"/>
      <c r="BH9093" s="419"/>
      <c r="BJ9093" s="419"/>
      <c r="BK9093" s="419"/>
      <c r="BL9093" s="419"/>
      <c r="BN9093" s="419"/>
      <c r="BO9093" s="419"/>
      <c r="BP9093" s="419"/>
      <c r="BR9093" s="419"/>
      <c r="BS9093" s="419"/>
      <c r="BT9093" s="419"/>
      <c r="BV9093" s="419"/>
      <c r="BW9093" s="419"/>
      <c r="BX9093" s="397"/>
      <c r="BZ9093" s="449"/>
      <c r="CB9093" s="419"/>
      <c r="CC9093" s="419"/>
      <c r="CD9093" s="419"/>
      <c r="CF9093" s="419"/>
      <c r="CG9093" s="419"/>
      <c r="CH9093" s="419"/>
    </row>
    <row r="9094" spans="3:86" ht="21" thickBot="1">
      <c r="C9094" s="425"/>
      <c r="P9094" s="431"/>
      <c r="R9094" s="419"/>
      <c r="S9094" s="446"/>
      <c r="T9094" s="419"/>
      <c r="V9094" s="196"/>
      <c r="W9094" s="419"/>
      <c r="X9094" s="419"/>
      <c r="Z9094" s="419"/>
      <c r="AA9094" s="419"/>
      <c r="AB9094" s="419"/>
      <c r="AD9094" s="419"/>
      <c r="AE9094" s="419"/>
      <c r="AF9094" s="419"/>
      <c r="AH9094" s="419"/>
      <c r="AI9094" s="419"/>
      <c r="AJ9094" s="419"/>
      <c r="AL9094" s="419"/>
      <c r="AM9094" s="419"/>
      <c r="AN9094" s="403"/>
      <c r="AO9094" s="419"/>
      <c r="AP9094" s="419"/>
      <c r="AQ9094" s="419"/>
      <c r="AR9094" s="419"/>
      <c r="AS9094" s="419"/>
      <c r="AT9094" s="419"/>
      <c r="AU9094" s="419"/>
      <c r="AV9094" s="419"/>
      <c r="AX9094" s="419"/>
      <c r="AY9094" s="419"/>
      <c r="AZ9094" s="419"/>
      <c r="BB9094" s="419"/>
      <c r="BC9094" s="419"/>
      <c r="BD9094" s="419"/>
      <c r="BF9094" s="419"/>
      <c r="BG9094" s="419"/>
      <c r="BH9094" s="419"/>
      <c r="BJ9094" s="419"/>
      <c r="BK9094" s="419"/>
      <c r="BL9094" s="419"/>
      <c r="BN9094" s="419"/>
      <c r="BO9094" s="419"/>
      <c r="BP9094" s="419"/>
      <c r="BR9094" s="419"/>
      <c r="BS9094" s="419"/>
      <c r="BT9094" s="419"/>
      <c r="BV9094" s="419"/>
      <c r="BW9094" s="419"/>
      <c r="BX9094" s="397"/>
      <c r="BZ9094" s="449"/>
      <c r="CB9094" s="419"/>
      <c r="CC9094" s="419"/>
      <c r="CD9094" s="419"/>
      <c r="CF9094" s="419"/>
      <c r="CG9094" s="419"/>
      <c r="CH9094" s="419"/>
    </row>
    <row r="9095" spans="3:86" ht="21" thickBot="1">
      <c r="C9095" s="425"/>
      <c r="P9095" s="431"/>
      <c r="R9095" s="419"/>
      <c r="S9095" s="446"/>
      <c r="T9095" s="419"/>
      <c r="V9095" s="196"/>
      <c r="W9095" s="419"/>
      <c r="X9095" s="419"/>
      <c r="Z9095" s="419"/>
      <c r="AA9095" s="419"/>
      <c r="AB9095" s="419"/>
      <c r="AD9095" s="419"/>
      <c r="AE9095" s="419"/>
      <c r="AF9095" s="419"/>
      <c r="AH9095" s="419"/>
      <c r="AI9095" s="419"/>
      <c r="AJ9095" s="419"/>
      <c r="AL9095" s="419"/>
      <c r="AM9095" s="419"/>
      <c r="AN9095" s="403"/>
      <c r="AO9095" s="419"/>
      <c r="AP9095" s="419"/>
      <c r="AQ9095" s="419"/>
      <c r="AR9095" s="419"/>
      <c r="AS9095" s="419"/>
      <c r="AT9095" s="419"/>
      <c r="AU9095" s="419"/>
      <c r="AV9095" s="419"/>
      <c r="AX9095" s="419"/>
      <c r="AY9095" s="419"/>
      <c r="AZ9095" s="419"/>
      <c r="BB9095" s="419"/>
      <c r="BC9095" s="419"/>
      <c r="BD9095" s="419"/>
      <c r="BF9095" s="419"/>
      <c r="BG9095" s="419"/>
      <c r="BH9095" s="419"/>
      <c r="BJ9095" s="419"/>
      <c r="BK9095" s="419"/>
      <c r="BL9095" s="419"/>
      <c r="BN9095" s="419"/>
      <c r="BO9095" s="419"/>
      <c r="BP9095" s="419"/>
      <c r="BR9095" s="419"/>
      <c r="BS9095" s="419"/>
      <c r="BT9095" s="419"/>
      <c r="BV9095" s="419"/>
      <c r="BW9095" s="419"/>
      <c r="BX9095" s="397"/>
      <c r="BZ9095" s="449"/>
      <c r="CB9095" s="419"/>
      <c r="CC9095" s="419"/>
      <c r="CD9095" s="419"/>
      <c r="CF9095" s="419"/>
      <c r="CG9095" s="419"/>
      <c r="CH9095" s="419"/>
    </row>
    <row r="9096" spans="3:86" ht="21" thickBot="1">
      <c r="C9096" s="425"/>
      <c r="P9096" s="431"/>
      <c r="R9096" s="419"/>
      <c r="S9096" s="446"/>
      <c r="T9096" s="419"/>
      <c r="V9096" s="196"/>
      <c r="W9096" s="419"/>
      <c r="X9096" s="419"/>
      <c r="Z9096" s="419"/>
      <c r="AA9096" s="419"/>
      <c r="AB9096" s="419"/>
      <c r="AD9096" s="419"/>
      <c r="AE9096" s="419"/>
      <c r="AF9096" s="419"/>
      <c r="AH9096" s="419"/>
      <c r="AI9096" s="419"/>
      <c r="AJ9096" s="419"/>
      <c r="AL9096" s="419"/>
      <c r="AM9096" s="419"/>
      <c r="AN9096" s="403"/>
      <c r="AO9096" s="419"/>
      <c r="AP9096" s="419"/>
      <c r="AQ9096" s="419"/>
      <c r="AR9096" s="419"/>
      <c r="AS9096" s="419"/>
      <c r="AT9096" s="419"/>
      <c r="AU9096" s="419"/>
      <c r="AV9096" s="419"/>
      <c r="AX9096" s="419"/>
      <c r="AY9096" s="419"/>
      <c r="AZ9096" s="419"/>
      <c r="BB9096" s="419"/>
      <c r="BC9096" s="419"/>
      <c r="BD9096" s="419"/>
      <c r="BF9096" s="419"/>
      <c r="BG9096" s="419"/>
      <c r="BH9096" s="419"/>
      <c r="BJ9096" s="419"/>
      <c r="BK9096" s="419"/>
      <c r="BL9096" s="419"/>
      <c r="BN9096" s="419"/>
      <c r="BO9096" s="419"/>
      <c r="BP9096" s="419"/>
      <c r="BR9096" s="419"/>
      <c r="BS9096" s="419"/>
      <c r="BT9096" s="419"/>
      <c r="BV9096" s="419"/>
      <c r="BW9096" s="419"/>
      <c r="BX9096" s="397"/>
      <c r="BZ9096" s="449"/>
      <c r="CB9096" s="419"/>
      <c r="CC9096" s="419"/>
      <c r="CD9096" s="419"/>
      <c r="CF9096" s="419"/>
      <c r="CG9096" s="419"/>
      <c r="CH9096" s="419"/>
    </row>
    <row r="9097" spans="3:86" ht="21" thickBot="1">
      <c r="C9097" s="425"/>
      <c r="P9097" s="431"/>
      <c r="R9097" s="419"/>
      <c r="S9097" s="446"/>
      <c r="T9097" s="419"/>
      <c r="V9097" s="196"/>
      <c r="W9097" s="419"/>
      <c r="X9097" s="419"/>
      <c r="Z9097" s="419"/>
      <c r="AA9097" s="419"/>
      <c r="AB9097" s="419"/>
      <c r="AD9097" s="419"/>
      <c r="AE9097" s="419"/>
      <c r="AF9097" s="419"/>
      <c r="AH9097" s="419"/>
      <c r="AI9097" s="419"/>
      <c r="AJ9097" s="419"/>
      <c r="AL9097" s="419"/>
      <c r="AM9097" s="419"/>
      <c r="AN9097" s="403"/>
      <c r="AO9097" s="419"/>
      <c r="AP9097" s="419"/>
      <c r="AQ9097" s="419"/>
      <c r="AR9097" s="419"/>
      <c r="AS9097" s="419"/>
      <c r="AT9097" s="419"/>
      <c r="AU9097" s="419"/>
      <c r="AV9097" s="419"/>
      <c r="AX9097" s="419"/>
      <c r="AY9097" s="419"/>
      <c r="AZ9097" s="419"/>
      <c r="BB9097" s="419"/>
      <c r="BC9097" s="419"/>
      <c r="BD9097" s="419"/>
      <c r="BF9097" s="419"/>
      <c r="BG9097" s="419"/>
      <c r="BH9097" s="419"/>
      <c r="BJ9097" s="419"/>
      <c r="BK9097" s="419"/>
      <c r="BL9097" s="419"/>
      <c r="BN9097" s="419"/>
      <c r="BO9097" s="419"/>
      <c r="BP9097" s="419"/>
      <c r="BR9097" s="419"/>
      <c r="BS9097" s="419"/>
      <c r="BT9097" s="419"/>
      <c r="BV9097" s="419"/>
      <c r="BW9097" s="419"/>
      <c r="BX9097" s="397"/>
      <c r="BZ9097" s="449"/>
      <c r="CB9097" s="419"/>
      <c r="CC9097" s="419"/>
      <c r="CD9097" s="419"/>
      <c r="CF9097" s="419"/>
      <c r="CG9097" s="419"/>
      <c r="CH9097" s="419"/>
    </row>
    <row r="9098" spans="3:86" ht="21" thickBot="1">
      <c r="C9098" s="425"/>
      <c r="P9098" s="431"/>
      <c r="R9098" s="419"/>
      <c r="S9098" s="446"/>
      <c r="T9098" s="419"/>
      <c r="V9098" s="196"/>
      <c r="W9098" s="419"/>
      <c r="X9098" s="419"/>
      <c r="Z9098" s="419"/>
      <c r="AA9098" s="419"/>
      <c r="AB9098" s="419"/>
      <c r="AD9098" s="419"/>
      <c r="AE9098" s="419"/>
      <c r="AF9098" s="419"/>
      <c r="AH9098" s="419"/>
      <c r="AI9098" s="419"/>
      <c r="AJ9098" s="419"/>
      <c r="AL9098" s="419"/>
      <c r="AM9098" s="419"/>
      <c r="AN9098" s="403"/>
      <c r="AO9098" s="419"/>
      <c r="AP9098" s="419"/>
      <c r="AQ9098" s="419"/>
      <c r="AR9098" s="419"/>
      <c r="AS9098" s="419"/>
      <c r="AT9098" s="419"/>
      <c r="AU9098" s="419"/>
      <c r="AV9098" s="419"/>
      <c r="AX9098" s="419"/>
      <c r="AY9098" s="419"/>
      <c r="AZ9098" s="419"/>
      <c r="BB9098" s="419"/>
      <c r="BC9098" s="419"/>
      <c r="BD9098" s="419"/>
      <c r="BF9098" s="419"/>
      <c r="BG9098" s="419"/>
      <c r="BH9098" s="419"/>
      <c r="BJ9098" s="419"/>
      <c r="BK9098" s="419"/>
      <c r="BL9098" s="419"/>
      <c r="BN9098" s="419"/>
      <c r="BO9098" s="419"/>
      <c r="BP9098" s="419"/>
      <c r="BR9098" s="419"/>
      <c r="BS9098" s="419"/>
      <c r="BT9098" s="419"/>
      <c r="BV9098" s="419"/>
      <c r="BW9098" s="419"/>
      <c r="BX9098" s="397"/>
      <c r="BZ9098" s="449"/>
      <c r="CB9098" s="419"/>
      <c r="CC9098" s="419"/>
      <c r="CD9098" s="419"/>
      <c r="CF9098" s="419"/>
      <c r="CG9098" s="419"/>
      <c r="CH9098" s="419"/>
    </row>
    <row r="9099" spans="3:86" ht="21" thickBot="1">
      <c r="C9099" s="425"/>
      <c r="P9099" s="431"/>
      <c r="R9099" s="419"/>
      <c r="S9099" s="446"/>
      <c r="T9099" s="419"/>
      <c r="V9099" s="196"/>
      <c r="W9099" s="419"/>
      <c r="X9099" s="419"/>
      <c r="Z9099" s="419"/>
      <c r="AA9099" s="419"/>
      <c r="AB9099" s="419"/>
      <c r="AD9099" s="419"/>
      <c r="AE9099" s="419"/>
      <c r="AF9099" s="419"/>
      <c r="AH9099" s="419"/>
      <c r="AI9099" s="419"/>
      <c r="AJ9099" s="419"/>
      <c r="AL9099" s="419"/>
      <c r="AM9099" s="419"/>
      <c r="AN9099" s="403"/>
      <c r="AO9099" s="419"/>
      <c r="AP9099" s="419"/>
      <c r="AQ9099" s="419"/>
      <c r="AR9099" s="419"/>
      <c r="AS9099" s="419"/>
      <c r="AT9099" s="419"/>
      <c r="AU9099" s="419"/>
      <c r="AV9099" s="419"/>
      <c r="AX9099" s="419"/>
      <c r="AY9099" s="419"/>
      <c r="AZ9099" s="419"/>
      <c r="BB9099" s="419"/>
      <c r="BC9099" s="419"/>
      <c r="BD9099" s="419"/>
      <c r="BF9099" s="419"/>
      <c r="BG9099" s="419"/>
      <c r="BH9099" s="419"/>
      <c r="BJ9099" s="419"/>
      <c r="BK9099" s="419"/>
      <c r="BL9099" s="419"/>
      <c r="BN9099" s="419"/>
      <c r="BO9099" s="419"/>
      <c r="BP9099" s="419"/>
      <c r="BR9099" s="419"/>
      <c r="BS9099" s="419"/>
      <c r="BT9099" s="419"/>
      <c r="BV9099" s="419"/>
      <c r="BW9099" s="419"/>
      <c r="BX9099" s="397"/>
      <c r="BZ9099" s="449"/>
      <c r="CB9099" s="419"/>
      <c r="CC9099" s="419"/>
      <c r="CD9099" s="419"/>
      <c r="CF9099" s="419"/>
      <c r="CG9099" s="419"/>
      <c r="CH9099" s="419"/>
    </row>
    <row r="9100" spans="3:86" ht="21" thickBot="1">
      <c r="C9100" s="425"/>
      <c r="P9100" s="431"/>
      <c r="R9100" s="419"/>
      <c r="S9100" s="446"/>
      <c r="T9100" s="419"/>
      <c r="V9100" s="196"/>
      <c r="W9100" s="419"/>
      <c r="X9100" s="419"/>
      <c r="Z9100" s="419"/>
      <c r="AA9100" s="419"/>
      <c r="AB9100" s="419"/>
      <c r="AD9100" s="419"/>
      <c r="AE9100" s="419"/>
      <c r="AF9100" s="419"/>
      <c r="AH9100" s="419"/>
      <c r="AI9100" s="419"/>
      <c r="AJ9100" s="419"/>
      <c r="AL9100" s="419"/>
      <c r="AM9100" s="419"/>
      <c r="AN9100" s="403"/>
      <c r="AO9100" s="419"/>
      <c r="AP9100" s="419"/>
      <c r="AQ9100" s="419"/>
      <c r="AR9100" s="419"/>
      <c r="AS9100" s="419"/>
      <c r="AT9100" s="419"/>
      <c r="AU9100" s="419"/>
      <c r="AV9100" s="419"/>
      <c r="AX9100" s="419"/>
      <c r="AY9100" s="419"/>
      <c r="AZ9100" s="419"/>
      <c r="BB9100" s="419"/>
      <c r="BC9100" s="419"/>
      <c r="BD9100" s="419"/>
      <c r="BF9100" s="419"/>
      <c r="BG9100" s="419"/>
      <c r="BH9100" s="419"/>
      <c r="BJ9100" s="419"/>
      <c r="BK9100" s="419"/>
      <c r="BL9100" s="419"/>
      <c r="BN9100" s="419"/>
      <c r="BO9100" s="419"/>
      <c r="BP9100" s="419"/>
      <c r="BR9100" s="419"/>
      <c r="BS9100" s="419"/>
      <c r="BT9100" s="419"/>
      <c r="BV9100" s="419"/>
      <c r="BW9100" s="419"/>
      <c r="BX9100" s="397"/>
      <c r="BZ9100" s="449"/>
      <c r="CB9100" s="419"/>
      <c r="CC9100" s="419"/>
      <c r="CD9100" s="419"/>
      <c r="CF9100" s="419"/>
      <c r="CG9100" s="419"/>
      <c r="CH9100" s="419"/>
    </row>
    <row r="9101" spans="3:86" ht="21" thickBot="1">
      <c r="C9101" s="425"/>
      <c r="P9101" s="431"/>
      <c r="R9101" s="419"/>
      <c r="S9101" s="446"/>
      <c r="T9101" s="419"/>
      <c r="V9101" s="196"/>
      <c r="W9101" s="419"/>
      <c r="X9101" s="419"/>
      <c r="Z9101" s="419"/>
      <c r="AA9101" s="419"/>
      <c r="AB9101" s="419"/>
      <c r="AD9101" s="419"/>
      <c r="AE9101" s="419"/>
      <c r="AF9101" s="419"/>
      <c r="AH9101" s="419"/>
      <c r="AI9101" s="419"/>
      <c r="AJ9101" s="419"/>
      <c r="AL9101" s="419"/>
      <c r="AM9101" s="419"/>
      <c r="AN9101" s="403"/>
      <c r="AO9101" s="419"/>
      <c r="AP9101" s="419"/>
      <c r="AQ9101" s="419"/>
      <c r="AR9101" s="419"/>
      <c r="AS9101" s="419"/>
      <c r="AT9101" s="419"/>
      <c r="AU9101" s="419"/>
      <c r="AV9101" s="419"/>
      <c r="AX9101" s="419"/>
      <c r="AY9101" s="419"/>
      <c r="AZ9101" s="419"/>
      <c r="BB9101" s="419"/>
      <c r="BC9101" s="419"/>
      <c r="BD9101" s="419"/>
      <c r="BF9101" s="419"/>
      <c r="BG9101" s="419"/>
      <c r="BH9101" s="419"/>
      <c r="BJ9101" s="419"/>
      <c r="BK9101" s="419"/>
      <c r="BL9101" s="419"/>
      <c r="BN9101" s="419"/>
      <c r="BO9101" s="419"/>
      <c r="BP9101" s="419"/>
      <c r="BR9101" s="419"/>
      <c r="BS9101" s="419"/>
      <c r="BT9101" s="419"/>
      <c r="BV9101" s="419"/>
      <c r="BW9101" s="419"/>
      <c r="BX9101" s="397"/>
      <c r="BZ9101" s="449"/>
      <c r="CB9101" s="419"/>
      <c r="CC9101" s="419"/>
      <c r="CD9101" s="419"/>
      <c r="CF9101" s="419"/>
      <c r="CG9101" s="419"/>
      <c r="CH9101" s="419"/>
    </row>
    <row r="9102" spans="3:86" ht="21" thickBot="1">
      <c r="C9102" s="425"/>
      <c r="P9102" s="431"/>
      <c r="R9102" s="419"/>
      <c r="S9102" s="446"/>
      <c r="T9102" s="419"/>
      <c r="V9102" s="196"/>
      <c r="W9102" s="419"/>
      <c r="X9102" s="419"/>
      <c r="Z9102" s="419"/>
      <c r="AA9102" s="419"/>
      <c r="AB9102" s="419"/>
      <c r="AD9102" s="419"/>
      <c r="AE9102" s="419"/>
      <c r="AF9102" s="419"/>
      <c r="AH9102" s="419"/>
      <c r="AI9102" s="419"/>
      <c r="AJ9102" s="419"/>
      <c r="AL9102" s="419"/>
      <c r="AM9102" s="419"/>
      <c r="AN9102" s="403"/>
      <c r="AO9102" s="419"/>
      <c r="AP9102" s="419"/>
      <c r="AQ9102" s="419"/>
      <c r="AR9102" s="419"/>
      <c r="AS9102" s="419"/>
      <c r="AT9102" s="419"/>
      <c r="AU9102" s="419"/>
      <c r="AV9102" s="419"/>
      <c r="AX9102" s="419"/>
      <c r="AY9102" s="419"/>
      <c r="AZ9102" s="419"/>
      <c r="BB9102" s="419"/>
      <c r="BC9102" s="419"/>
      <c r="BD9102" s="419"/>
      <c r="BF9102" s="419"/>
      <c r="BG9102" s="419"/>
      <c r="BH9102" s="419"/>
      <c r="BJ9102" s="419"/>
      <c r="BK9102" s="419"/>
      <c r="BL9102" s="419"/>
      <c r="BN9102" s="419"/>
      <c r="BO9102" s="419"/>
      <c r="BP9102" s="419"/>
      <c r="BR9102" s="419"/>
      <c r="BS9102" s="419"/>
      <c r="BT9102" s="419"/>
      <c r="BV9102" s="419"/>
      <c r="BW9102" s="419"/>
      <c r="BX9102" s="397"/>
      <c r="BZ9102" s="449"/>
      <c r="CB9102" s="419"/>
      <c r="CC9102" s="419"/>
      <c r="CD9102" s="419"/>
      <c r="CF9102" s="419"/>
      <c r="CG9102" s="419"/>
      <c r="CH9102" s="419"/>
    </row>
    <row r="9103" spans="3:86" ht="21" thickBot="1">
      <c r="C9103" s="425"/>
      <c r="P9103" s="431"/>
      <c r="R9103" s="419"/>
      <c r="S9103" s="446"/>
      <c r="T9103" s="419"/>
      <c r="V9103" s="196"/>
      <c r="W9103" s="419"/>
      <c r="X9103" s="419"/>
      <c r="Z9103" s="419"/>
      <c r="AA9103" s="419"/>
      <c r="AB9103" s="419"/>
      <c r="AD9103" s="419"/>
      <c r="AE9103" s="419"/>
      <c r="AF9103" s="419"/>
      <c r="AH9103" s="419"/>
      <c r="AI9103" s="419"/>
      <c r="AJ9103" s="419"/>
      <c r="AL9103" s="419"/>
      <c r="AM9103" s="419"/>
      <c r="AN9103" s="403"/>
      <c r="AO9103" s="419"/>
      <c r="AP9103" s="419"/>
      <c r="AQ9103" s="419"/>
      <c r="AR9103" s="419"/>
      <c r="AS9103" s="419"/>
      <c r="AT9103" s="419"/>
      <c r="AU9103" s="419"/>
      <c r="AV9103" s="419"/>
      <c r="AX9103" s="419"/>
      <c r="AY9103" s="419"/>
      <c r="AZ9103" s="419"/>
      <c r="BB9103" s="419"/>
      <c r="BC9103" s="419"/>
      <c r="BD9103" s="419"/>
      <c r="BF9103" s="419"/>
      <c r="BG9103" s="419"/>
      <c r="BH9103" s="419"/>
      <c r="BJ9103" s="419"/>
      <c r="BK9103" s="419"/>
      <c r="BL9103" s="419"/>
      <c r="BN9103" s="419"/>
      <c r="BO9103" s="419"/>
      <c r="BP9103" s="419"/>
      <c r="BR9103" s="419"/>
      <c r="BS9103" s="419"/>
      <c r="BT9103" s="419"/>
      <c r="BV9103" s="419"/>
      <c r="BW9103" s="419"/>
      <c r="BX9103" s="397"/>
      <c r="BZ9103" s="449"/>
      <c r="CB9103" s="419"/>
      <c r="CC9103" s="419"/>
      <c r="CD9103" s="419"/>
      <c r="CF9103" s="419"/>
      <c r="CG9103" s="419"/>
      <c r="CH9103" s="419"/>
    </row>
    <row r="9104" spans="3:86" ht="21" thickBot="1">
      <c r="C9104" s="425"/>
      <c r="P9104" s="431"/>
      <c r="R9104" s="419"/>
      <c r="S9104" s="446"/>
      <c r="T9104" s="419"/>
      <c r="V9104" s="196"/>
      <c r="W9104" s="419"/>
      <c r="X9104" s="419"/>
      <c r="Z9104" s="419"/>
      <c r="AA9104" s="419"/>
      <c r="AB9104" s="419"/>
      <c r="AD9104" s="419"/>
      <c r="AE9104" s="419"/>
      <c r="AF9104" s="419"/>
      <c r="AH9104" s="419"/>
      <c r="AI9104" s="419"/>
      <c r="AJ9104" s="419"/>
      <c r="AL9104" s="419"/>
      <c r="AM9104" s="419"/>
      <c r="AN9104" s="403"/>
      <c r="AO9104" s="419"/>
      <c r="AP9104" s="419"/>
      <c r="AQ9104" s="419"/>
      <c r="AR9104" s="419"/>
      <c r="AS9104" s="419"/>
      <c r="AT9104" s="419"/>
      <c r="AU9104" s="419"/>
      <c r="AV9104" s="419"/>
      <c r="AX9104" s="419"/>
      <c r="AY9104" s="419"/>
      <c r="AZ9104" s="419"/>
      <c r="BB9104" s="419"/>
      <c r="BC9104" s="419"/>
      <c r="BD9104" s="419"/>
      <c r="BF9104" s="419"/>
      <c r="BG9104" s="419"/>
      <c r="BH9104" s="419"/>
      <c r="BJ9104" s="419"/>
      <c r="BK9104" s="419"/>
      <c r="BL9104" s="419"/>
      <c r="BN9104" s="419"/>
      <c r="BO9104" s="419"/>
      <c r="BP9104" s="419"/>
      <c r="BR9104" s="419"/>
      <c r="BS9104" s="419"/>
      <c r="BT9104" s="419"/>
      <c r="BV9104" s="419"/>
      <c r="BW9104" s="419"/>
      <c r="BX9104" s="397"/>
      <c r="BZ9104" s="449"/>
      <c r="CB9104" s="419"/>
      <c r="CC9104" s="419"/>
      <c r="CD9104" s="419"/>
      <c r="CF9104" s="419"/>
      <c r="CG9104" s="419"/>
      <c r="CH9104" s="419"/>
    </row>
    <row r="9105" spans="3:86" ht="21" thickBot="1">
      <c r="C9105" s="425"/>
      <c r="P9105" s="431"/>
      <c r="R9105" s="419"/>
      <c r="S9105" s="446"/>
      <c r="T9105" s="419"/>
      <c r="V9105" s="196"/>
      <c r="W9105" s="419"/>
      <c r="X9105" s="419"/>
      <c r="Z9105" s="419"/>
      <c r="AA9105" s="419"/>
      <c r="AB9105" s="419"/>
      <c r="AD9105" s="419"/>
      <c r="AE9105" s="419"/>
      <c r="AF9105" s="419"/>
      <c r="AH9105" s="419"/>
      <c r="AI9105" s="419"/>
      <c r="AJ9105" s="419"/>
      <c r="AL9105" s="419"/>
      <c r="AM9105" s="419"/>
      <c r="AN9105" s="403"/>
      <c r="AO9105" s="419"/>
      <c r="AP9105" s="419"/>
      <c r="AQ9105" s="419"/>
      <c r="AR9105" s="419"/>
      <c r="AS9105" s="419"/>
      <c r="AT9105" s="419"/>
      <c r="AU9105" s="419"/>
      <c r="AV9105" s="419"/>
      <c r="AX9105" s="419"/>
      <c r="AY9105" s="419"/>
      <c r="AZ9105" s="419"/>
      <c r="BB9105" s="419"/>
      <c r="BC9105" s="419"/>
      <c r="BD9105" s="419"/>
      <c r="BF9105" s="419"/>
      <c r="BG9105" s="419"/>
      <c r="BH9105" s="419"/>
      <c r="BJ9105" s="419"/>
      <c r="BK9105" s="419"/>
      <c r="BL9105" s="419"/>
      <c r="BN9105" s="419"/>
      <c r="BO9105" s="419"/>
      <c r="BP9105" s="419"/>
      <c r="BR9105" s="419"/>
      <c r="BS9105" s="419"/>
      <c r="BT9105" s="419"/>
      <c r="BV9105" s="419"/>
      <c r="BW9105" s="419"/>
      <c r="BX9105" s="397"/>
      <c r="BZ9105" s="449"/>
      <c r="CB9105" s="419"/>
      <c r="CC9105" s="419"/>
      <c r="CD9105" s="419"/>
      <c r="CF9105" s="419"/>
      <c r="CG9105" s="419"/>
      <c r="CH9105" s="419"/>
    </row>
    <row r="9106" spans="3:86" ht="21" thickBot="1">
      <c r="C9106" s="425"/>
      <c r="P9106" s="431"/>
      <c r="R9106" s="419"/>
      <c r="S9106" s="446"/>
      <c r="T9106" s="419"/>
      <c r="V9106" s="196"/>
      <c r="W9106" s="419"/>
      <c r="X9106" s="419"/>
      <c r="Z9106" s="419"/>
      <c r="AA9106" s="419"/>
      <c r="AB9106" s="419"/>
      <c r="AD9106" s="419"/>
      <c r="AE9106" s="419"/>
      <c r="AF9106" s="419"/>
      <c r="AH9106" s="419"/>
      <c r="AI9106" s="419"/>
      <c r="AJ9106" s="419"/>
      <c r="AL9106" s="419"/>
      <c r="AM9106" s="419"/>
      <c r="AN9106" s="403"/>
      <c r="AO9106" s="419"/>
      <c r="AP9106" s="419"/>
      <c r="AQ9106" s="419"/>
      <c r="AR9106" s="419"/>
      <c r="AS9106" s="419"/>
      <c r="AT9106" s="419"/>
      <c r="AU9106" s="419"/>
      <c r="AV9106" s="419"/>
      <c r="AX9106" s="419"/>
      <c r="AY9106" s="419"/>
      <c r="AZ9106" s="419"/>
      <c r="BB9106" s="419"/>
      <c r="BC9106" s="419"/>
      <c r="BD9106" s="419"/>
      <c r="BF9106" s="419"/>
      <c r="BG9106" s="419"/>
      <c r="BH9106" s="419"/>
      <c r="BJ9106" s="419"/>
      <c r="BK9106" s="419"/>
      <c r="BL9106" s="419"/>
      <c r="BN9106" s="419"/>
      <c r="BO9106" s="419"/>
      <c r="BP9106" s="419"/>
      <c r="BR9106" s="419"/>
      <c r="BS9106" s="419"/>
      <c r="BT9106" s="419"/>
      <c r="BV9106" s="419"/>
      <c r="BW9106" s="419"/>
      <c r="BX9106" s="397"/>
      <c r="BZ9106" s="449"/>
      <c r="CB9106" s="419"/>
      <c r="CC9106" s="419"/>
      <c r="CD9106" s="419"/>
      <c r="CF9106" s="419"/>
      <c r="CG9106" s="419"/>
      <c r="CH9106" s="419"/>
    </row>
    <row r="9107" spans="3:86" ht="21" thickBot="1">
      <c r="C9107" s="425"/>
      <c r="P9107" s="431"/>
      <c r="R9107" s="419"/>
      <c r="S9107" s="446"/>
      <c r="T9107" s="419"/>
      <c r="V9107" s="196"/>
      <c r="W9107" s="419"/>
      <c r="X9107" s="419"/>
      <c r="Z9107" s="419"/>
      <c r="AA9107" s="419"/>
      <c r="AB9107" s="419"/>
      <c r="AD9107" s="419"/>
      <c r="AE9107" s="419"/>
      <c r="AF9107" s="419"/>
      <c r="AH9107" s="419"/>
      <c r="AI9107" s="419"/>
      <c r="AJ9107" s="419"/>
      <c r="AL9107" s="419"/>
      <c r="AM9107" s="419"/>
      <c r="AN9107" s="403"/>
      <c r="AO9107" s="419"/>
      <c r="AP9107" s="419"/>
      <c r="AQ9107" s="419"/>
      <c r="AR9107" s="419"/>
      <c r="AS9107" s="419"/>
      <c r="AT9107" s="419"/>
      <c r="AU9107" s="419"/>
      <c r="AV9107" s="419"/>
      <c r="AX9107" s="419"/>
      <c r="AY9107" s="419"/>
      <c r="AZ9107" s="419"/>
      <c r="BB9107" s="419"/>
      <c r="BC9107" s="419"/>
      <c r="BD9107" s="419"/>
      <c r="BF9107" s="419"/>
      <c r="BG9107" s="419"/>
      <c r="BH9107" s="419"/>
      <c r="BJ9107" s="419"/>
      <c r="BK9107" s="419"/>
      <c r="BL9107" s="419"/>
      <c r="BN9107" s="419"/>
      <c r="BO9107" s="419"/>
      <c r="BP9107" s="419"/>
      <c r="BR9107" s="419"/>
      <c r="BS9107" s="419"/>
      <c r="BT9107" s="419"/>
      <c r="BV9107" s="419"/>
      <c r="BW9107" s="419"/>
      <c r="BX9107" s="397"/>
      <c r="BZ9107" s="449"/>
      <c r="CB9107" s="419"/>
      <c r="CC9107" s="419"/>
      <c r="CD9107" s="419"/>
      <c r="CF9107" s="419"/>
      <c r="CG9107" s="419"/>
      <c r="CH9107" s="419"/>
    </row>
    <row r="9108" spans="3:86" ht="21" thickBot="1">
      <c r="C9108" s="425"/>
      <c r="P9108" s="431"/>
      <c r="R9108" s="419"/>
      <c r="S9108" s="446"/>
      <c r="T9108" s="419"/>
      <c r="V9108" s="196"/>
      <c r="W9108" s="419"/>
      <c r="X9108" s="419"/>
      <c r="Z9108" s="419"/>
      <c r="AA9108" s="419"/>
      <c r="AB9108" s="419"/>
      <c r="AD9108" s="419"/>
      <c r="AE9108" s="419"/>
      <c r="AF9108" s="419"/>
      <c r="AH9108" s="419"/>
      <c r="AI9108" s="419"/>
      <c r="AJ9108" s="419"/>
      <c r="AL9108" s="419"/>
      <c r="AM9108" s="419"/>
      <c r="AN9108" s="403"/>
      <c r="AO9108" s="419"/>
      <c r="AP9108" s="419"/>
      <c r="AQ9108" s="419"/>
      <c r="AR9108" s="419"/>
      <c r="AS9108" s="419"/>
      <c r="AT9108" s="419"/>
      <c r="AU9108" s="419"/>
      <c r="AV9108" s="419"/>
      <c r="AX9108" s="419"/>
      <c r="AY9108" s="419"/>
      <c r="AZ9108" s="419"/>
      <c r="BB9108" s="419"/>
      <c r="BC9108" s="419"/>
      <c r="BD9108" s="419"/>
      <c r="BF9108" s="419"/>
      <c r="BG9108" s="419"/>
      <c r="BH9108" s="419"/>
      <c r="BJ9108" s="419"/>
      <c r="BK9108" s="419"/>
      <c r="BL9108" s="419"/>
      <c r="BN9108" s="419"/>
      <c r="BO9108" s="419"/>
      <c r="BP9108" s="419"/>
      <c r="BR9108" s="419"/>
      <c r="BS9108" s="419"/>
      <c r="BT9108" s="419"/>
      <c r="BV9108" s="419"/>
      <c r="BW9108" s="419"/>
      <c r="BX9108" s="397"/>
      <c r="BZ9108" s="449"/>
      <c r="CB9108" s="419"/>
      <c r="CC9108" s="419"/>
      <c r="CD9108" s="419"/>
      <c r="CF9108" s="419"/>
      <c r="CG9108" s="419"/>
      <c r="CH9108" s="419"/>
    </row>
    <row r="9109" spans="3:86" ht="21" thickBot="1">
      <c r="C9109" s="425"/>
      <c r="P9109" s="431"/>
      <c r="R9109" s="419"/>
      <c r="S9109" s="446"/>
      <c r="T9109" s="419"/>
      <c r="V9109" s="196"/>
      <c r="W9109" s="419"/>
      <c r="X9109" s="419"/>
      <c r="Z9109" s="419"/>
      <c r="AA9109" s="419"/>
      <c r="AB9109" s="419"/>
      <c r="AD9109" s="419"/>
      <c r="AE9109" s="419"/>
      <c r="AF9109" s="419"/>
      <c r="AH9109" s="419"/>
      <c r="AI9109" s="419"/>
      <c r="AJ9109" s="419"/>
      <c r="AL9109" s="419"/>
      <c r="AM9109" s="419"/>
      <c r="AN9109" s="403"/>
      <c r="AO9109" s="419"/>
      <c r="AP9109" s="419"/>
      <c r="AQ9109" s="419"/>
      <c r="AR9109" s="419"/>
      <c r="AS9109" s="419"/>
      <c r="AT9109" s="419"/>
      <c r="AU9109" s="419"/>
      <c r="AV9109" s="419"/>
      <c r="AX9109" s="419"/>
      <c r="AY9109" s="419"/>
      <c r="AZ9109" s="419"/>
      <c r="BB9109" s="419"/>
      <c r="BC9109" s="419"/>
      <c r="BD9109" s="419"/>
      <c r="BF9109" s="419"/>
      <c r="BG9109" s="419"/>
      <c r="BH9109" s="419"/>
      <c r="BJ9109" s="419"/>
      <c r="BK9109" s="419"/>
      <c r="BL9109" s="419"/>
      <c r="BN9109" s="419"/>
      <c r="BO9109" s="419"/>
      <c r="BP9109" s="419"/>
      <c r="BR9109" s="419"/>
      <c r="BS9109" s="419"/>
      <c r="BT9109" s="419"/>
      <c r="BV9109" s="419"/>
      <c r="BW9109" s="419"/>
      <c r="BX9109" s="397"/>
      <c r="BZ9109" s="449"/>
      <c r="CB9109" s="419"/>
      <c r="CC9109" s="419"/>
      <c r="CD9109" s="419"/>
      <c r="CF9109" s="419"/>
      <c r="CG9109" s="419"/>
      <c r="CH9109" s="419"/>
    </row>
    <row r="9110" spans="3:86" ht="21" thickBot="1">
      <c r="C9110" s="425"/>
      <c r="P9110" s="431"/>
      <c r="R9110" s="419"/>
      <c r="S9110" s="446"/>
      <c r="T9110" s="419"/>
      <c r="V9110" s="196"/>
      <c r="W9110" s="419"/>
      <c r="X9110" s="419"/>
      <c r="Z9110" s="419"/>
      <c r="AA9110" s="419"/>
      <c r="AB9110" s="419"/>
      <c r="AD9110" s="419"/>
      <c r="AE9110" s="419"/>
      <c r="AF9110" s="419"/>
      <c r="AH9110" s="419"/>
      <c r="AI9110" s="419"/>
      <c r="AJ9110" s="419"/>
      <c r="AL9110" s="419"/>
      <c r="AM9110" s="419"/>
      <c r="AN9110" s="403"/>
      <c r="AO9110" s="419"/>
      <c r="AP9110" s="419"/>
      <c r="AQ9110" s="419"/>
      <c r="AR9110" s="419"/>
      <c r="AS9110" s="419"/>
      <c r="AT9110" s="419"/>
      <c r="AU9110" s="419"/>
      <c r="AV9110" s="419"/>
      <c r="AX9110" s="419"/>
      <c r="AY9110" s="419"/>
      <c r="AZ9110" s="419"/>
      <c r="BB9110" s="419"/>
      <c r="BC9110" s="419"/>
      <c r="BD9110" s="419"/>
      <c r="BF9110" s="419"/>
      <c r="BG9110" s="419"/>
      <c r="BH9110" s="419"/>
      <c r="BJ9110" s="419"/>
      <c r="BK9110" s="419"/>
      <c r="BL9110" s="419"/>
      <c r="BN9110" s="419"/>
      <c r="BO9110" s="419"/>
      <c r="BP9110" s="419"/>
      <c r="BR9110" s="419"/>
      <c r="BS9110" s="419"/>
      <c r="BT9110" s="419"/>
      <c r="BV9110" s="419"/>
      <c r="BW9110" s="419"/>
      <c r="BX9110" s="397"/>
      <c r="BZ9110" s="449"/>
      <c r="CB9110" s="419"/>
      <c r="CC9110" s="419"/>
      <c r="CD9110" s="419"/>
      <c r="CF9110" s="419"/>
      <c r="CG9110" s="419"/>
      <c r="CH9110" s="419"/>
    </row>
    <row r="9111" spans="3:86" ht="21" thickBot="1">
      <c r="C9111" s="425"/>
      <c r="P9111" s="431"/>
      <c r="R9111" s="419"/>
      <c r="S9111" s="446"/>
      <c r="T9111" s="419"/>
      <c r="V9111" s="196"/>
      <c r="W9111" s="419"/>
      <c r="X9111" s="419"/>
      <c r="Z9111" s="419"/>
      <c r="AA9111" s="419"/>
      <c r="AB9111" s="419"/>
      <c r="AD9111" s="419"/>
      <c r="AE9111" s="419"/>
      <c r="AF9111" s="419"/>
      <c r="AH9111" s="419"/>
      <c r="AI9111" s="419"/>
      <c r="AJ9111" s="419"/>
      <c r="AL9111" s="419"/>
      <c r="AM9111" s="419"/>
      <c r="AN9111" s="403"/>
      <c r="AO9111" s="419"/>
      <c r="AP9111" s="419"/>
      <c r="AQ9111" s="419"/>
      <c r="AR9111" s="419"/>
      <c r="AS9111" s="419"/>
      <c r="AT9111" s="419"/>
      <c r="AU9111" s="419"/>
      <c r="AV9111" s="419"/>
      <c r="AX9111" s="419"/>
      <c r="AY9111" s="419"/>
      <c r="AZ9111" s="419"/>
      <c r="BB9111" s="419"/>
      <c r="BC9111" s="419"/>
      <c r="BD9111" s="419"/>
      <c r="BF9111" s="419"/>
      <c r="BG9111" s="419"/>
      <c r="BH9111" s="419"/>
      <c r="BJ9111" s="419"/>
      <c r="BK9111" s="419"/>
      <c r="BL9111" s="419"/>
      <c r="BN9111" s="419"/>
      <c r="BO9111" s="419"/>
      <c r="BP9111" s="419"/>
      <c r="BR9111" s="419"/>
      <c r="BS9111" s="419"/>
      <c r="BT9111" s="419"/>
      <c r="BV9111" s="419"/>
      <c r="BW9111" s="419"/>
      <c r="BX9111" s="397"/>
      <c r="BZ9111" s="449"/>
      <c r="CB9111" s="419"/>
      <c r="CC9111" s="419"/>
      <c r="CD9111" s="419"/>
      <c r="CF9111" s="419"/>
      <c r="CG9111" s="419"/>
      <c r="CH9111" s="419"/>
    </row>
    <row r="9112" spans="3:86" ht="21" thickBot="1">
      <c r="C9112" s="425"/>
      <c r="P9112" s="431"/>
      <c r="R9112" s="419"/>
      <c r="S9112" s="446"/>
      <c r="T9112" s="419"/>
      <c r="V9112" s="196"/>
      <c r="W9112" s="419"/>
      <c r="X9112" s="419"/>
      <c r="Z9112" s="419"/>
      <c r="AA9112" s="419"/>
      <c r="AB9112" s="419"/>
      <c r="AD9112" s="419"/>
      <c r="AE9112" s="419"/>
      <c r="AF9112" s="419"/>
      <c r="AH9112" s="419"/>
      <c r="AI9112" s="419"/>
      <c r="AJ9112" s="419"/>
      <c r="AL9112" s="419"/>
      <c r="AM9112" s="419"/>
      <c r="AN9112" s="403"/>
      <c r="AO9112" s="419"/>
      <c r="AP9112" s="419"/>
      <c r="AQ9112" s="419"/>
      <c r="AR9112" s="419"/>
      <c r="AS9112" s="419"/>
      <c r="AT9112" s="419"/>
      <c r="AU9112" s="419"/>
      <c r="AV9112" s="419"/>
      <c r="AX9112" s="419"/>
      <c r="AY9112" s="419"/>
      <c r="AZ9112" s="419"/>
      <c r="BB9112" s="419"/>
      <c r="BC9112" s="419"/>
      <c r="BD9112" s="419"/>
      <c r="BF9112" s="419"/>
      <c r="BG9112" s="419"/>
      <c r="BH9112" s="419"/>
      <c r="BJ9112" s="419"/>
      <c r="BK9112" s="419"/>
      <c r="BL9112" s="419"/>
      <c r="BN9112" s="419"/>
      <c r="BO9112" s="419"/>
      <c r="BP9112" s="419"/>
      <c r="BR9112" s="419"/>
      <c r="BS9112" s="419"/>
      <c r="BT9112" s="419"/>
      <c r="BV9112" s="419"/>
      <c r="BW9112" s="419"/>
      <c r="BX9112" s="397"/>
      <c r="BZ9112" s="449"/>
      <c r="CB9112" s="419"/>
      <c r="CC9112" s="419"/>
      <c r="CD9112" s="419"/>
      <c r="CF9112" s="419"/>
      <c r="CG9112" s="419"/>
      <c r="CH9112" s="419"/>
    </row>
    <row r="9113" spans="3:86" ht="21" thickBot="1">
      <c r="C9113" s="425"/>
      <c r="P9113" s="431"/>
      <c r="R9113" s="419"/>
      <c r="S9113" s="446"/>
      <c r="T9113" s="419"/>
      <c r="V9113" s="196"/>
      <c r="W9113" s="419"/>
      <c r="X9113" s="419"/>
      <c r="Z9113" s="419"/>
      <c r="AA9113" s="419"/>
      <c r="AB9113" s="419"/>
      <c r="AD9113" s="419"/>
      <c r="AE9113" s="419"/>
      <c r="AF9113" s="419"/>
      <c r="AH9113" s="419"/>
      <c r="AI9113" s="419"/>
      <c r="AJ9113" s="419"/>
      <c r="AL9113" s="419"/>
      <c r="AM9113" s="419"/>
      <c r="AN9113" s="403"/>
      <c r="AO9113" s="419"/>
      <c r="AP9113" s="419"/>
      <c r="AQ9113" s="419"/>
      <c r="AR9113" s="419"/>
      <c r="AS9113" s="419"/>
      <c r="AT9113" s="419"/>
      <c r="AU9113" s="419"/>
      <c r="AV9113" s="419"/>
      <c r="AX9113" s="419"/>
      <c r="AY9113" s="419"/>
      <c r="AZ9113" s="419"/>
      <c r="BB9113" s="419"/>
      <c r="BC9113" s="419"/>
      <c r="BD9113" s="419"/>
      <c r="BF9113" s="419"/>
      <c r="BG9113" s="419"/>
      <c r="BH9113" s="419"/>
      <c r="BJ9113" s="419"/>
      <c r="BK9113" s="419"/>
      <c r="BL9113" s="419"/>
      <c r="BN9113" s="419"/>
      <c r="BO9113" s="419"/>
      <c r="BP9113" s="419"/>
      <c r="BR9113" s="419"/>
      <c r="BS9113" s="419"/>
      <c r="BT9113" s="419"/>
      <c r="BV9113" s="419"/>
      <c r="BW9113" s="419"/>
      <c r="BX9113" s="397"/>
      <c r="BZ9113" s="449"/>
      <c r="CB9113" s="419"/>
      <c r="CC9113" s="419"/>
      <c r="CD9113" s="419"/>
      <c r="CF9113" s="419"/>
      <c r="CG9113" s="419"/>
      <c r="CH9113" s="419"/>
    </row>
    <row r="9114" spans="3:86" ht="21" thickBot="1">
      <c r="C9114" s="425"/>
      <c r="P9114" s="431"/>
      <c r="R9114" s="419"/>
      <c r="S9114" s="446"/>
      <c r="T9114" s="419"/>
      <c r="V9114" s="196"/>
      <c r="W9114" s="419"/>
      <c r="X9114" s="419"/>
      <c r="Z9114" s="419"/>
      <c r="AA9114" s="419"/>
      <c r="AB9114" s="419"/>
      <c r="AD9114" s="419"/>
      <c r="AE9114" s="419"/>
      <c r="AF9114" s="419"/>
      <c r="AH9114" s="419"/>
      <c r="AI9114" s="419"/>
      <c r="AJ9114" s="419"/>
      <c r="AL9114" s="419"/>
      <c r="AM9114" s="419"/>
      <c r="AN9114" s="403"/>
      <c r="AO9114" s="419"/>
      <c r="AP9114" s="419"/>
      <c r="AQ9114" s="419"/>
      <c r="AR9114" s="419"/>
      <c r="AS9114" s="419"/>
      <c r="AT9114" s="419"/>
      <c r="AU9114" s="419"/>
      <c r="AV9114" s="419"/>
      <c r="AX9114" s="419"/>
      <c r="AY9114" s="419"/>
      <c r="AZ9114" s="419"/>
      <c r="BB9114" s="419"/>
      <c r="BC9114" s="419"/>
      <c r="BD9114" s="419"/>
      <c r="BF9114" s="419"/>
      <c r="BG9114" s="419"/>
      <c r="BH9114" s="419"/>
      <c r="BJ9114" s="419"/>
      <c r="BK9114" s="419"/>
      <c r="BL9114" s="419"/>
      <c r="BN9114" s="419"/>
      <c r="BO9114" s="419"/>
      <c r="BP9114" s="419"/>
      <c r="BR9114" s="419"/>
      <c r="BS9114" s="419"/>
      <c r="BT9114" s="419"/>
      <c r="BV9114" s="419"/>
      <c r="BW9114" s="419"/>
      <c r="BX9114" s="397"/>
      <c r="BZ9114" s="449"/>
      <c r="CB9114" s="419"/>
      <c r="CC9114" s="419"/>
      <c r="CD9114" s="419"/>
      <c r="CF9114" s="419"/>
      <c r="CG9114" s="419"/>
      <c r="CH9114" s="419"/>
    </row>
    <row r="9115" spans="3:86" ht="21" thickBot="1">
      <c r="C9115" s="425"/>
      <c r="P9115" s="431"/>
      <c r="R9115" s="419"/>
      <c r="S9115" s="446"/>
      <c r="T9115" s="419"/>
      <c r="V9115" s="196"/>
      <c r="W9115" s="419"/>
      <c r="X9115" s="419"/>
      <c r="Z9115" s="419"/>
      <c r="AA9115" s="419"/>
      <c r="AB9115" s="419"/>
      <c r="AD9115" s="419"/>
      <c r="AE9115" s="419"/>
      <c r="AF9115" s="419"/>
      <c r="AH9115" s="419"/>
      <c r="AI9115" s="419"/>
      <c r="AJ9115" s="419"/>
      <c r="AL9115" s="419"/>
      <c r="AM9115" s="419"/>
      <c r="AN9115" s="403"/>
      <c r="AO9115" s="419"/>
      <c r="AP9115" s="419"/>
      <c r="AQ9115" s="419"/>
      <c r="AR9115" s="419"/>
      <c r="AS9115" s="419"/>
      <c r="AT9115" s="419"/>
      <c r="AU9115" s="419"/>
      <c r="AV9115" s="419"/>
      <c r="AX9115" s="419"/>
      <c r="AY9115" s="419"/>
      <c r="AZ9115" s="419"/>
      <c r="BB9115" s="419"/>
      <c r="BC9115" s="419"/>
      <c r="BD9115" s="419"/>
      <c r="BF9115" s="419"/>
      <c r="BG9115" s="419"/>
      <c r="BH9115" s="419"/>
      <c r="BJ9115" s="419"/>
      <c r="BK9115" s="419"/>
      <c r="BL9115" s="419"/>
      <c r="BN9115" s="419"/>
      <c r="BO9115" s="419"/>
      <c r="BP9115" s="419"/>
      <c r="BR9115" s="419"/>
      <c r="BS9115" s="419"/>
      <c r="BT9115" s="419"/>
      <c r="BV9115" s="419"/>
      <c r="BW9115" s="419"/>
      <c r="BX9115" s="397"/>
      <c r="BZ9115" s="449"/>
      <c r="CB9115" s="419"/>
      <c r="CC9115" s="419"/>
      <c r="CD9115" s="419"/>
      <c r="CF9115" s="419"/>
      <c r="CG9115" s="419"/>
      <c r="CH9115" s="419"/>
    </row>
    <row r="9116" spans="3:86" ht="21" thickBot="1">
      <c r="C9116" s="425"/>
      <c r="P9116" s="431"/>
      <c r="R9116" s="419"/>
      <c r="S9116" s="446"/>
      <c r="T9116" s="419"/>
      <c r="V9116" s="196"/>
      <c r="W9116" s="419"/>
      <c r="X9116" s="419"/>
      <c r="Z9116" s="419"/>
      <c r="AA9116" s="419"/>
      <c r="AB9116" s="419"/>
      <c r="AD9116" s="419"/>
      <c r="AE9116" s="419"/>
      <c r="AF9116" s="419"/>
      <c r="AH9116" s="419"/>
      <c r="AI9116" s="419"/>
      <c r="AJ9116" s="419"/>
      <c r="AL9116" s="419"/>
      <c r="AM9116" s="419"/>
      <c r="AN9116" s="403"/>
      <c r="AO9116" s="419"/>
      <c r="AP9116" s="419"/>
      <c r="AQ9116" s="419"/>
      <c r="AR9116" s="419"/>
      <c r="AS9116" s="419"/>
      <c r="AT9116" s="419"/>
      <c r="AU9116" s="419"/>
      <c r="AV9116" s="419"/>
      <c r="AX9116" s="419"/>
      <c r="AY9116" s="419"/>
      <c r="AZ9116" s="419"/>
      <c r="BB9116" s="419"/>
      <c r="BC9116" s="419"/>
      <c r="BD9116" s="419"/>
      <c r="BF9116" s="419"/>
      <c r="BG9116" s="419"/>
      <c r="BH9116" s="419"/>
      <c r="BJ9116" s="419"/>
      <c r="BK9116" s="419"/>
      <c r="BL9116" s="419"/>
      <c r="BN9116" s="419"/>
      <c r="BO9116" s="419"/>
      <c r="BP9116" s="419"/>
      <c r="BR9116" s="419"/>
      <c r="BS9116" s="419"/>
      <c r="BT9116" s="419"/>
      <c r="BV9116" s="419"/>
      <c r="BW9116" s="419"/>
      <c r="BX9116" s="397"/>
      <c r="BZ9116" s="449"/>
      <c r="CB9116" s="419"/>
      <c r="CC9116" s="419"/>
      <c r="CD9116" s="419"/>
      <c r="CF9116" s="419"/>
      <c r="CG9116" s="419"/>
      <c r="CH9116" s="419"/>
    </row>
    <row r="9117" spans="3:86" ht="21" thickBot="1">
      <c r="C9117" s="425"/>
      <c r="P9117" s="431"/>
      <c r="R9117" s="419"/>
      <c r="S9117" s="446"/>
      <c r="T9117" s="419"/>
      <c r="V9117" s="196"/>
      <c r="W9117" s="419"/>
      <c r="X9117" s="419"/>
      <c r="Z9117" s="419"/>
      <c r="AA9117" s="419"/>
      <c r="AB9117" s="419"/>
      <c r="AD9117" s="419"/>
      <c r="AE9117" s="419"/>
      <c r="AF9117" s="419"/>
      <c r="AH9117" s="419"/>
      <c r="AI9117" s="419"/>
      <c r="AJ9117" s="419"/>
      <c r="AL9117" s="419"/>
      <c r="AM9117" s="419"/>
      <c r="AN9117" s="403"/>
      <c r="AO9117" s="419"/>
      <c r="AP9117" s="419"/>
      <c r="AQ9117" s="419"/>
      <c r="AR9117" s="419"/>
      <c r="AS9117" s="419"/>
      <c r="AT9117" s="419"/>
      <c r="AU9117" s="419"/>
      <c r="AV9117" s="419"/>
      <c r="AX9117" s="419"/>
      <c r="AY9117" s="419"/>
      <c r="AZ9117" s="419"/>
      <c r="BB9117" s="419"/>
      <c r="BC9117" s="419"/>
      <c r="BD9117" s="419"/>
      <c r="BF9117" s="419"/>
      <c r="BG9117" s="419"/>
      <c r="BH9117" s="419"/>
      <c r="BJ9117" s="419"/>
      <c r="BK9117" s="419"/>
      <c r="BL9117" s="419"/>
      <c r="BN9117" s="419"/>
      <c r="BO9117" s="419"/>
      <c r="BP9117" s="419"/>
      <c r="BR9117" s="419"/>
      <c r="BS9117" s="419"/>
      <c r="BT9117" s="419"/>
      <c r="BV9117" s="419"/>
      <c r="BW9117" s="419"/>
      <c r="BX9117" s="397"/>
      <c r="BZ9117" s="449"/>
      <c r="CB9117" s="419"/>
      <c r="CC9117" s="419"/>
      <c r="CD9117" s="419"/>
      <c r="CF9117" s="419"/>
      <c r="CG9117" s="419"/>
      <c r="CH9117" s="419"/>
    </row>
    <row r="9118" spans="3:86" ht="21" thickBot="1">
      <c r="C9118" s="425"/>
      <c r="P9118" s="431"/>
      <c r="R9118" s="419"/>
      <c r="S9118" s="446"/>
      <c r="T9118" s="419"/>
      <c r="V9118" s="196"/>
      <c r="W9118" s="419"/>
      <c r="X9118" s="419"/>
      <c r="Z9118" s="419"/>
      <c r="AA9118" s="419"/>
      <c r="AB9118" s="419"/>
      <c r="AD9118" s="419"/>
      <c r="AE9118" s="419"/>
      <c r="AF9118" s="419"/>
      <c r="AH9118" s="419"/>
      <c r="AI9118" s="419"/>
      <c r="AJ9118" s="419"/>
      <c r="AL9118" s="419"/>
      <c r="AM9118" s="419"/>
      <c r="AN9118" s="403"/>
      <c r="AO9118" s="419"/>
      <c r="AP9118" s="419"/>
      <c r="AQ9118" s="419"/>
      <c r="AR9118" s="419"/>
      <c r="AS9118" s="419"/>
      <c r="AT9118" s="419"/>
      <c r="AU9118" s="419"/>
      <c r="AV9118" s="419"/>
      <c r="AX9118" s="419"/>
      <c r="AY9118" s="419"/>
      <c r="AZ9118" s="419"/>
      <c r="BB9118" s="419"/>
      <c r="BC9118" s="419"/>
      <c r="BD9118" s="419"/>
      <c r="BF9118" s="419"/>
      <c r="BG9118" s="419"/>
      <c r="BH9118" s="419"/>
      <c r="BJ9118" s="419"/>
      <c r="BK9118" s="419"/>
      <c r="BL9118" s="419"/>
      <c r="BN9118" s="419"/>
      <c r="BO9118" s="419"/>
      <c r="BP9118" s="419"/>
      <c r="BR9118" s="419"/>
      <c r="BS9118" s="419"/>
      <c r="BT9118" s="419"/>
      <c r="BV9118" s="419"/>
      <c r="BW9118" s="419"/>
      <c r="BX9118" s="397"/>
      <c r="BZ9118" s="449"/>
      <c r="CB9118" s="419"/>
      <c r="CC9118" s="419"/>
      <c r="CD9118" s="419"/>
      <c r="CF9118" s="419"/>
      <c r="CG9118" s="419"/>
      <c r="CH9118" s="419"/>
    </row>
    <row r="9119" spans="3:86" ht="21" thickBot="1">
      <c r="C9119" s="425"/>
      <c r="P9119" s="431"/>
      <c r="R9119" s="419"/>
      <c r="S9119" s="446"/>
      <c r="T9119" s="419"/>
      <c r="V9119" s="196"/>
      <c r="W9119" s="419"/>
      <c r="X9119" s="419"/>
      <c r="Z9119" s="419"/>
      <c r="AA9119" s="419"/>
      <c r="AB9119" s="419"/>
      <c r="AD9119" s="419"/>
      <c r="AE9119" s="419"/>
      <c r="AF9119" s="419"/>
      <c r="AH9119" s="419"/>
      <c r="AI9119" s="419"/>
      <c r="AJ9119" s="419"/>
      <c r="AL9119" s="419"/>
      <c r="AM9119" s="419"/>
      <c r="AN9119" s="403"/>
      <c r="AO9119" s="419"/>
      <c r="AP9119" s="419"/>
      <c r="AQ9119" s="419"/>
      <c r="AR9119" s="419"/>
      <c r="AS9119" s="419"/>
      <c r="AT9119" s="419"/>
      <c r="AU9119" s="419"/>
      <c r="AV9119" s="419"/>
      <c r="AX9119" s="419"/>
      <c r="AY9119" s="419"/>
      <c r="AZ9119" s="419"/>
      <c r="BB9119" s="419"/>
      <c r="BC9119" s="419"/>
      <c r="BD9119" s="419"/>
      <c r="BF9119" s="419"/>
      <c r="BG9119" s="419"/>
      <c r="BH9119" s="419"/>
      <c r="BJ9119" s="419"/>
      <c r="BK9119" s="419"/>
      <c r="BL9119" s="419"/>
      <c r="BN9119" s="419"/>
      <c r="BO9119" s="419"/>
      <c r="BP9119" s="419"/>
      <c r="BR9119" s="419"/>
      <c r="BS9119" s="419"/>
      <c r="BT9119" s="419"/>
      <c r="BV9119" s="419"/>
      <c r="BW9119" s="419"/>
      <c r="BX9119" s="397"/>
      <c r="BZ9119" s="449"/>
      <c r="CB9119" s="419"/>
      <c r="CC9119" s="419"/>
      <c r="CD9119" s="419"/>
      <c r="CF9119" s="419"/>
      <c r="CG9119" s="419"/>
      <c r="CH9119" s="419"/>
    </row>
    <row r="9120" spans="3:86" ht="21" thickBot="1">
      <c r="C9120" s="425"/>
      <c r="P9120" s="431"/>
      <c r="R9120" s="419"/>
      <c r="S9120" s="446"/>
      <c r="T9120" s="419"/>
      <c r="V9120" s="196"/>
      <c r="W9120" s="419"/>
      <c r="X9120" s="419"/>
      <c r="Z9120" s="419"/>
      <c r="AA9120" s="419"/>
      <c r="AB9120" s="419"/>
      <c r="AD9120" s="419"/>
      <c r="AE9120" s="419"/>
      <c r="AF9120" s="419"/>
      <c r="AH9120" s="419"/>
      <c r="AI9120" s="419"/>
      <c r="AJ9120" s="419"/>
      <c r="AL9120" s="419"/>
      <c r="AM9120" s="419"/>
      <c r="AN9120" s="403"/>
      <c r="AO9120" s="419"/>
      <c r="AP9120" s="419"/>
      <c r="AQ9120" s="419"/>
      <c r="AR9120" s="419"/>
      <c r="AS9120" s="419"/>
      <c r="AT9120" s="419"/>
      <c r="AU9120" s="419"/>
      <c r="AV9120" s="419"/>
      <c r="AX9120" s="419"/>
      <c r="AY9120" s="419"/>
      <c r="AZ9120" s="419"/>
      <c r="BB9120" s="419"/>
      <c r="BC9120" s="419"/>
      <c r="BD9120" s="419"/>
      <c r="BF9120" s="419"/>
      <c r="BG9120" s="419"/>
      <c r="BH9120" s="419"/>
      <c r="BJ9120" s="419"/>
      <c r="BK9120" s="419"/>
      <c r="BL9120" s="419"/>
      <c r="BN9120" s="419"/>
      <c r="BO9120" s="419"/>
      <c r="BP9120" s="419"/>
      <c r="BR9120" s="419"/>
      <c r="BS9120" s="419"/>
      <c r="BT9120" s="419"/>
      <c r="BV9120" s="419"/>
      <c r="BW9120" s="419"/>
      <c r="BX9120" s="397"/>
      <c r="BZ9120" s="449"/>
      <c r="CB9120" s="419"/>
      <c r="CC9120" s="419"/>
      <c r="CD9120" s="419"/>
      <c r="CF9120" s="419"/>
      <c r="CG9120" s="419"/>
      <c r="CH9120" s="419"/>
    </row>
    <row r="9121" spans="3:86" ht="21" thickBot="1">
      <c r="C9121" s="425"/>
      <c r="P9121" s="431"/>
      <c r="R9121" s="419"/>
      <c r="S9121" s="446"/>
      <c r="T9121" s="419"/>
      <c r="V9121" s="196"/>
      <c r="W9121" s="419"/>
      <c r="X9121" s="419"/>
      <c r="Z9121" s="419"/>
      <c r="AA9121" s="419"/>
      <c r="AB9121" s="419"/>
      <c r="AD9121" s="419"/>
      <c r="AE9121" s="419"/>
      <c r="AF9121" s="419"/>
      <c r="AH9121" s="419"/>
      <c r="AI9121" s="419"/>
      <c r="AJ9121" s="419"/>
      <c r="AL9121" s="419"/>
      <c r="AM9121" s="419"/>
      <c r="AN9121" s="403"/>
      <c r="AO9121" s="419"/>
      <c r="AP9121" s="419"/>
      <c r="AQ9121" s="419"/>
      <c r="AR9121" s="419"/>
      <c r="AS9121" s="419"/>
      <c r="AT9121" s="419"/>
      <c r="AU9121" s="419"/>
      <c r="AV9121" s="419"/>
      <c r="AX9121" s="419"/>
      <c r="AY9121" s="419"/>
      <c r="AZ9121" s="419"/>
      <c r="BB9121" s="419"/>
      <c r="BC9121" s="419"/>
      <c r="BD9121" s="419"/>
      <c r="BF9121" s="419"/>
      <c r="BG9121" s="419"/>
      <c r="BH9121" s="419"/>
      <c r="BJ9121" s="419"/>
      <c r="BK9121" s="419"/>
      <c r="BL9121" s="419"/>
      <c r="BN9121" s="419"/>
      <c r="BO9121" s="419"/>
      <c r="BP9121" s="419"/>
      <c r="BR9121" s="419"/>
      <c r="BS9121" s="419"/>
      <c r="BT9121" s="419"/>
      <c r="BV9121" s="419"/>
      <c r="BW9121" s="419"/>
      <c r="BX9121" s="397"/>
      <c r="BZ9121" s="449"/>
      <c r="CB9121" s="419"/>
      <c r="CC9121" s="419"/>
      <c r="CD9121" s="419"/>
      <c r="CF9121" s="419"/>
      <c r="CG9121" s="419"/>
      <c r="CH9121" s="419"/>
    </row>
    <row r="9122" spans="3:86" ht="21" thickBot="1">
      <c r="C9122" s="425"/>
      <c r="P9122" s="431"/>
      <c r="R9122" s="419"/>
      <c r="S9122" s="446"/>
      <c r="T9122" s="419"/>
      <c r="V9122" s="196"/>
      <c r="W9122" s="419"/>
      <c r="X9122" s="419"/>
      <c r="Z9122" s="419"/>
      <c r="AA9122" s="419"/>
      <c r="AB9122" s="419"/>
      <c r="AD9122" s="419"/>
      <c r="AE9122" s="419"/>
      <c r="AF9122" s="419"/>
      <c r="AH9122" s="419"/>
      <c r="AI9122" s="419"/>
      <c r="AJ9122" s="419"/>
      <c r="AL9122" s="419"/>
      <c r="AM9122" s="419"/>
      <c r="AN9122" s="403"/>
      <c r="AO9122" s="419"/>
      <c r="AP9122" s="419"/>
      <c r="AQ9122" s="419"/>
      <c r="AR9122" s="419"/>
      <c r="AS9122" s="419"/>
      <c r="AT9122" s="419"/>
      <c r="AU9122" s="419"/>
      <c r="AV9122" s="419"/>
      <c r="AX9122" s="419"/>
      <c r="AY9122" s="419"/>
      <c r="AZ9122" s="419"/>
      <c r="BB9122" s="419"/>
      <c r="BC9122" s="419"/>
      <c r="BD9122" s="419"/>
      <c r="BF9122" s="419"/>
      <c r="BG9122" s="419"/>
      <c r="BH9122" s="419"/>
      <c r="BJ9122" s="419"/>
      <c r="BK9122" s="419"/>
      <c r="BL9122" s="419"/>
      <c r="BN9122" s="419"/>
      <c r="BO9122" s="419"/>
      <c r="BP9122" s="419"/>
      <c r="BR9122" s="419"/>
      <c r="BS9122" s="419"/>
      <c r="BT9122" s="419"/>
      <c r="BV9122" s="419"/>
      <c r="BW9122" s="419"/>
      <c r="BX9122" s="397"/>
      <c r="BZ9122" s="449"/>
      <c r="CB9122" s="419"/>
      <c r="CC9122" s="419"/>
      <c r="CD9122" s="419"/>
      <c r="CF9122" s="419"/>
      <c r="CG9122" s="419"/>
      <c r="CH9122" s="419"/>
    </row>
    <row r="9123" spans="3:86" ht="21" thickBot="1">
      <c r="C9123" s="425"/>
      <c r="P9123" s="431"/>
      <c r="R9123" s="419"/>
      <c r="S9123" s="446"/>
      <c r="T9123" s="419"/>
      <c r="V9123" s="196"/>
      <c r="W9123" s="419"/>
      <c r="X9123" s="419"/>
      <c r="Z9123" s="419"/>
      <c r="AA9123" s="419"/>
      <c r="AB9123" s="419"/>
      <c r="AD9123" s="419"/>
      <c r="AE9123" s="419"/>
      <c r="AF9123" s="419"/>
      <c r="AH9123" s="419"/>
      <c r="AI9123" s="419"/>
      <c r="AJ9123" s="419"/>
      <c r="AL9123" s="419"/>
      <c r="AM9123" s="419"/>
      <c r="AN9123" s="403"/>
      <c r="AO9123" s="419"/>
      <c r="AP9123" s="419"/>
      <c r="AQ9123" s="419"/>
      <c r="AR9123" s="419"/>
      <c r="AS9123" s="419"/>
      <c r="AT9123" s="419"/>
      <c r="AU9123" s="419"/>
      <c r="AV9123" s="419"/>
      <c r="AX9123" s="419"/>
      <c r="AY9123" s="419"/>
      <c r="AZ9123" s="419"/>
      <c r="BB9123" s="419"/>
      <c r="BC9123" s="419"/>
      <c r="BD9123" s="419"/>
      <c r="BF9123" s="419"/>
      <c r="BG9123" s="419"/>
      <c r="BH9123" s="419"/>
      <c r="BJ9123" s="419"/>
      <c r="BK9123" s="419"/>
      <c r="BL9123" s="419"/>
      <c r="BN9123" s="419"/>
      <c r="BO9123" s="419"/>
      <c r="BP9123" s="419"/>
      <c r="BR9123" s="419"/>
      <c r="BS9123" s="419"/>
      <c r="BT9123" s="419"/>
      <c r="BV9123" s="419"/>
      <c r="BW9123" s="419"/>
      <c r="BX9123" s="397"/>
      <c r="BZ9123" s="449"/>
      <c r="CB9123" s="419"/>
      <c r="CC9123" s="419"/>
      <c r="CD9123" s="419"/>
      <c r="CF9123" s="419"/>
      <c r="CG9123" s="419"/>
      <c r="CH9123" s="419"/>
    </row>
    <row r="9124" spans="3:86" ht="21" thickBot="1">
      <c r="C9124" s="425"/>
      <c r="P9124" s="431"/>
      <c r="R9124" s="419"/>
      <c r="S9124" s="446"/>
      <c r="T9124" s="419"/>
      <c r="V9124" s="196"/>
      <c r="W9124" s="419"/>
      <c r="X9124" s="419"/>
      <c r="Z9124" s="419"/>
      <c r="AA9124" s="419"/>
      <c r="AB9124" s="419"/>
      <c r="AD9124" s="419"/>
      <c r="AE9124" s="419"/>
      <c r="AF9124" s="419"/>
      <c r="AH9124" s="419"/>
      <c r="AI9124" s="419"/>
      <c r="AJ9124" s="419"/>
      <c r="AL9124" s="419"/>
      <c r="AM9124" s="419"/>
      <c r="AN9124" s="403"/>
      <c r="AO9124" s="419"/>
      <c r="AP9124" s="419"/>
      <c r="AQ9124" s="419"/>
      <c r="AR9124" s="419"/>
      <c r="AS9124" s="419"/>
      <c r="AT9124" s="419"/>
      <c r="AU9124" s="419"/>
      <c r="AV9124" s="419"/>
      <c r="AX9124" s="419"/>
      <c r="AY9124" s="419"/>
      <c r="AZ9124" s="419"/>
      <c r="BB9124" s="419"/>
      <c r="BC9124" s="419"/>
      <c r="BD9124" s="419"/>
      <c r="BF9124" s="419"/>
      <c r="BG9124" s="419"/>
      <c r="BH9124" s="419"/>
      <c r="BJ9124" s="419"/>
      <c r="BK9124" s="419"/>
      <c r="BL9124" s="419"/>
      <c r="BN9124" s="419"/>
      <c r="BO9124" s="419"/>
      <c r="BP9124" s="419"/>
      <c r="BR9124" s="419"/>
      <c r="BS9124" s="419"/>
      <c r="BT9124" s="419"/>
      <c r="BV9124" s="419"/>
      <c r="BW9124" s="419"/>
      <c r="BX9124" s="397"/>
      <c r="BZ9124" s="449"/>
      <c r="CB9124" s="419"/>
      <c r="CC9124" s="419"/>
      <c r="CD9124" s="419"/>
      <c r="CF9124" s="419"/>
      <c r="CG9124" s="419"/>
      <c r="CH9124" s="419"/>
    </row>
    <row r="9125" spans="3:86" ht="21" thickBot="1">
      <c r="C9125" s="425"/>
      <c r="P9125" s="431"/>
      <c r="R9125" s="419"/>
      <c r="S9125" s="446"/>
      <c r="T9125" s="419"/>
      <c r="V9125" s="196"/>
      <c r="W9125" s="419"/>
      <c r="X9125" s="419"/>
      <c r="Z9125" s="419"/>
      <c r="AA9125" s="419"/>
      <c r="AB9125" s="419"/>
      <c r="AD9125" s="419"/>
      <c r="AE9125" s="419"/>
      <c r="AF9125" s="419"/>
      <c r="AH9125" s="419"/>
      <c r="AI9125" s="419"/>
      <c r="AJ9125" s="419"/>
      <c r="AL9125" s="419"/>
      <c r="AM9125" s="419"/>
      <c r="AN9125" s="403"/>
      <c r="AO9125" s="419"/>
      <c r="AP9125" s="419"/>
      <c r="AQ9125" s="419"/>
      <c r="AR9125" s="419"/>
      <c r="AS9125" s="419"/>
      <c r="AT9125" s="419"/>
      <c r="AU9125" s="419"/>
      <c r="AV9125" s="419"/>
      <c r="AX9125" s="419"/>
      <c r="AY9125" s="419"/>
      <c r="AZ9125" s="419"/>
      <c r="BB9125" s="419"/>
      <c r="BC9125" s="419"/>
      <c r="BD9125" s="419"/>
      <c r="BF9125" s="419"/>
      <c r="BG9125" s="419"/>
      <c r="BH9125" s="419"/>
      <c r="BJ9125" s="419"/>
      <c r="BK9125" s="419"/>
      <c r="BL9125" s="419"/>
      <c r="BN9125" s="419"/>
      <c r="BO9125" s="419"/>
      <c r="BP9125" s="419"/>
      <c r="BR9125" s="419"/>
      <c r="BS9125" s="419"/>
      <c r="BT9125" s="419"/>
      <c r="BV9125" s="419"/>
      <c r="BW9125" s="419"/>
      <c r="BX9125" s="397"/>
      <c r="BZ9125" s="449"/>
      <c r="CB9125" s="419"/>
      <c r="CC9125" s="419"/>
      <c r="CD9125" s="419"/>
      <c r="CF9125" s="419"/>
      <c r="CG9125" s="419"/>
      <c r="CH9125" s="419"/>
    </row>
    <row r="9126" spans="3:86" ht="21" thickBot="1">
      <c r="C9126" s="425"/>
      <c r="P9126" s="431"/>
      <c r="R9126" s="419"/>
      <c r="S9126" s="446"/>
      <c r="T9126" s="419"/>
      <c r="V9126" s="196"/>
      <c r="W9126" s="419"/>
      <c r="X9126" s="419"/>
      <c r="Z9126" s="419"/>
      <c r="AA9126" s="419"/>
      <c r="AB9126" s="419"/>
      <c r="AD9126" s="419"/>
      <c r="AE9126" s="419"/>
      <c r="AF9126" s="419"/>
      <c r="AH9126" s="419"/>
      <c r="AI9126" s="419"/>
      <c r="AJ9126" s="419"/>
      <c r="AL9126" s="419"/>
      <c r="AM9126" s="419"/>
      <c r="AN9126" s="403"/>
      <c r="AO9126" s="419"/>
      <c r="AP9126" s="419"/>
      <c r="AQ9126" s="419"/>
      <c r="AR9126" s="419"/>
      <c r="AS9126" s="419"/>
      <c r="AT9126" s="419"/>
      <c r="AU9126" s="419"/>
      <c r="AV9126" s="419"/>
      <c r="AX9126" s="419"/>
      <c r="AY9126" s="419"/>
      <c r="AZ9126" s="419"/>
      <c r="BB9126" s="419"/>
      <c r="BC9126" s="419"/>
      <c r="BD9126" s="419"/>
      <c r="BF9126" s="419"/>
      <c r="BG9126" s="419"/>
      <c r="BH9126" s="419"/>
      <c r="BJ9126" s="419"/>
      <c r="BK9126" s="419"/>
      <c r="BL9126" s="419"/>
      <c r="BN9126" s="419"/>
      <c r="BO9126" s="419"/>
      <c r="BP9126" s="419"/>
      <c r="BR9126" s="419"/>
      <c r="BS9126" s="419"/>
      <c r="BT9126" s="419"/>
      <c r="BV9126" s="419"/>
      <c r="BW9126" s="419"/>
      <c r="BX9126" s="397"/>
      <c r="BZ9126" s="449"/>
      <c r="CB9126" s="419"/>
      <c r="CC9126" s="419"/>
      <c r="CD9126" s="419"/>
      <c r="CF9126" s="419"/>
      <c r="CG9126" s="419"/>
      <c r="CH9126" s="419"/>
    </row>
    <row r="9127" spans="3:86" ht="21" thickBot="1">
      <c r="C9127" s="425"/>
      <c r="P9127" s="431"/>
      <c r="R9127" s="419"/>
      <c r="S9127" s="446"/>
      <c r="T9127" s="419"/>
      <c r="V9127" s="196"/>
      <c r="W9127" s="419"/>
      <c r="X9127" s="419"/>
      <c r="Z9127" s="419"/>
      <c r="AA9127" s="419"/>
      <c r="AB9127" s="419"/>
      <c r="AD9127" s="419"/>
      <c r="AE9127" s="419"/>
      <c r="AF9127" s="419"/>
      <c r="AH9127" s="419"/>
      <c r="AI9127" s="419"/>
      <c r="AJ9127" s="419"/>
      <c r="AL9127" s="419"/>
      <c r="AM9127" s="419"/>
      <c r="AN9127" s="403"/>
      <c r="AO9127" s="419"/>
      <c r="AP9127" s="419"/>
      <c r="AQ9127" s="419"/>
      <c r="AR9127" s="419"/>
      <c r="AS9127" s="419"/>
      <c r="AT9127" s="419"/>
      <c r="AU9127" s="419"/>
      <c r="AV9127" s="419"/>
      <c r="AX9127" s="419"/>
      <c r="AY9127" s="419"/>
      <c r="AZ9127" s="419"/>
      <c r="BB9127" s="419"/>
      <c r="BC9127" s="419"/>
      <c r="BD9127" s="419"/>
      <c r="BF9127" s="419"/>
      <c r="BG9127" s="419"/>
      <c r="BH9127" s="419"/>
      <c r="BJ9127" s="419"/>
      <c r="BK9127" s="419"/>
      <c r="BL9127" s="419"/>
      <c r="BN9127" s="419"/>
      <c r="BO9127" s="419"/>
      <c r="BP9127" s="419"/>
      <c r="BR9127" s="419"/>
      <c r="BS9127" s="419"/>
      <c r="BT9127" s="419"/>
      <c r="BV9127" s="419"/>
      <c r="BW9127" s="419"/>
      <c r="BX9127" s="397"/>
      <c r="BZ9127" s="449"/>
      <c r="CB9127" s="419"/>
      <c r="CC9127" s="419"/>
      <c r="CD9127" s="419"/>
      <c r="CF9127" s="419"/>
      <c r="CG9127" s="419"/>
      <c r="CH9127" s="419"/>
    </row>
    <row r="9128" spans="3:86" ht="21" thickBot="1">
      <c r="C9128" s="425"/>
      <c r="P9128" s="431"/>
      <c r="R9128" s="419"/>
      <c r="S9128" s="446"/>
      <c r="T9128" s="419"/>
      <c r="V9128" s="196"/>
      <c r="W9128" s="419"/>
      <c r="X9128" s="419"/>
      <c r="Z9128" s="419"/>
      <c r="AA9128" s="419"/>
      <c r="AB9128" s="419"/>
      <c r="AD9128" s="419"/>
      <c r="AE9128" s="419"/>
      <c r="AF9128" s="419"/>
      <c r="AH9128" s="419"/>
      <c r="AI9128" s="419"/>
      <c r="AJ9128" s="419"/>
      <c r="AL9128" s="419"/>
      <c r="AM9128" s="419"/>
      <c r="AN9128" s="403"/>
      <c r="AO9128" s="419"/>
      <c r="AP9128" s="419"/>
      <c r="AQ9128" s="419"/>
      <c r="AR9128" s="419"/>
      <c r="AS9128" s="419"/>
      <c r="AT9128" s="419"/>
      <c r="AU9128" s="419"/>
      <c r="AV9128" s="419"/>
      <c r="AX9128" s="419"/>
      <c r="AY9128" s="419"/>
      <c r="AZ9128" s="419"/>
      <c r="BB9128" s="419"/>
      <c r="BC9128" s="419"/>
      <c r="BD9128" s="419"/>
      <c r="BF9128" s="419"/>
      <c r="BG9128" s="419"/>
      <c r="BH9128" s="419"/>
      <c r="BJ9128" s="419"/>
      <c r="BK9128" s="419"/>
      <c r="BL9128" s="419"/>
      <c r="BN9128" s="419"/>
      <c r="BO9128" s="419"/>
      <c r="BP9128" s="419"/>
      <c r="BR9128" s="419"/>
      <c r="BS9128" s="419"/>
      <c r="BT9128" s="419"/>
      <c r="BV9128" s="419"/>
      <c r="BW9128" s="419"/>
      <c r="BX9128" s="397"/>
      <c r="BZ9128" s="449"/>
      <c r="CB9128" s="419"/>
      <c r="CC9128" s="419"/>
      <c r="CD9128" s="419"/>
      <c r="CF9128" s="419"/>
      <c r="CG9128" s="419"/>
      <c r="CH9128" s="419"/>
    </row>
    <row r="9129" spans="3:86" ht="21" thickBot="1">
      <c r="C9129" s="425"/>
      <c r="P9129" s="431"/>
      <c r="R9129" s="419"/>
      <c r="S9129" s="446"/>
      <c r="T9129" s="419"/>
      <c r="V9129" s="196"/>
      <c r="W9129" s="419"/>
      <c r="X9129" s="419"/>
      <c r="Z9129" s="419"/>
      <c r="AA9129" s="419"/>
      <c r="AB9129" s="419"/>
      <c r="AD9129" s="419"/>
      <c r="AE9129" s="419"/>
      <c r="AF9129" s="419"/>
      <c r="AH9129" s="419"/>
      <c r="AI9129" s="419"/>
      <c r="AJ9129" s="419"/>
      <c r="AL9129" s="419"/>
      <c r="AM9129" s="419"/>
      <c r="AN9129" s="403"/>
      <c r="AO9129" s="419"/>
      <c r="AP9129" s="419"/>
      <c r="AQ9129" s="419"/>
      <c r="AR9129" s="419"/>
      <c r="AS9129" s="419"/>
      <c r="AT9129" s="419"/>
      <c r="AU9129" s="419"/>
      <c r="AV9129" s="419"/>
      <c r="AX9129" s="419"/>
      <c r="AY9129" s="419"/>
      <c r="AZ9129" s="419"/>
      <c r="BB9129" s="419"/>
      <c r="BC9129" s="419"/>
      <c r="BD9129" s="419"/>
      <c r="BF9129" s="419"/>
      <c r="BG9129" s="419"/>
      <c r="BH9129" s="419"/>
      <c r="BJ9129" s="419"/>
      <c r="BK9129" s="419"/>
      <c r="BL9129" s="419"/>
      <c r="BN9129" s="419"/>
      <c r="BO9129" s="419"/>
      <c r="BP9129" s="419"/>
      <c r="BR9129" s="419"/>
      <c r="BS9129" s="419"/>
      <c r="BT9129" s="419"/>
      <c r="BV9129" s="419"/>
      <c r="BW9129" s="419"/>
      <c r="BX9129" s="397"/>
      <c r="BZ9129" s="449"/>
      <c r="CB9129" s="419"/>
      <c r="CC9129" s="419"/>
      <c r="CD9129" s="419"/>
      <c r="CF9129" s="419"/>
      <c r="CG9129" s="419"/>
      <c r="CH9129" s="419"/>
    </row>
    <row r="9130" spans="3:86" ht="21" thickBot="1">
      <c r="C9130" s="425"/>
      <c r="P9130" s="431"/>
      <c r="R9130" s="419"/>
      <c r="S9130" s="446"/>
      <c r="T9130" s="419"/>
      <c r="V9130" s="196"/>
      <c r="W9130" s="419"/>
      <c r="X9130" s="419"/>
      <c r="Z9130" s="419"/>
      <c r="AA9130" s="419"/>
      <c r="AB9130" s="419"/>
      <c r="AD9130" s="419"/>
      <c r="AE9130" s="419"/>
      <c r="AF9130" s="419"/>
      <c r="AH9130" s="419"/>
      <c r="AI9130" s="419"/>
      <c r="AJ9130" s="419"/>
      <c r="AL9130" s="419"/>
      <c r="AM9130" s="419"/>
      <c r="AN9130" s="403"/>
      <c r="AO9130" s="419"/>
      <c r="AP9130" s="419"/>
      <c r="AQ9130" s="419"/>
      <c r="AR9130" s="419"/>
      <c r="AS9130" s="419"/>
      <c r="AT9130" s="419"/>
      <c r="AU9130" s="419"/>
      <c r="AV9130" s="419"/>
      <c r="AX9130" s="419"/>
      <c r="AY9130" s="419"/>
      <c r="AZ9130" s="419"/>
      <c r="BB9130" s="419"/>
      <c r="BC9130" s="419"/>
      <c r="BD9130" s="419"/>
      <c r="BF9130" s="419"/>
      <c r="BG9130" s="419"/>
      <c r="BH9130" s="419"/>
      <c r="BJ9130" s="419"/>
      <c r="BK9130" s="419"/>
      <c r="BL9130" s="419"/>
      <c r="BN9130" s="419"/>
      <c r="BO9130" s="419"/>
      <c r="BP9130" s="419"/>
      <c r="BR9130" s="419"/>
      <c r="BS9130" s="419"/>
      <c r="BT9130" s="419"/>
      <c r="BV9130" s="419"/>
      <c r="BW9130" s="419"/>
      <c r="BX9130" s="397"/>
      <c r="BZ9130" s="449"/>
      <c r="CB9130" s="419"/>
      <c r="CC9130" s="419"/>
      <c r="CD9130" s="419"/>
      <c r="CF9130" s="419"/>
      <c r="CG9130" s="419"/>
      <c r="CH9130" s="419"/>
    </row>
    <row r="9131" spans="3:86" ht="21" thickBot="1">
      <c r="C9131" s="425"/>
      <c r="P9131" s="431"/>
      <c r="R9131" s="419"/>
      <c r="S9131" s="446"/>
      <c r="T9131" s="419"/>
      <c r="V9131" s="196"/>
      <c r="W9131" s="419"/>
      <c r="X9131" s="419"/>
      <c r="Z9131" s="419"/>
      <c r="AA9131" s="419"/>
      <c r="AB9131" s="419"/>
      <c r="AD9131" s="419"/>
      <c r="AE9131" s="419"/>
      <c r="AF9131" s="419"/>
      <c r="AH9131" s="419"/>
      <c r="AI9131" s="419"/>
      <c r="AJ9131" s="419"/>
      <c r="AL9131" s="419"/>
      <c r="AM9131" s="419"/>
      <c r="AN9131" s="403"/>
      <c r="AO9131" s="419"/>
      <c r="AP9131" s="419"/>
      <c r="AQ9131" s="419"/>
      <c r="AR9131" s="419"/>
      <c r="AS9131" s="419"/>
      <c r="AT9131" s="419"/>
      <c r="AU9131" s="419"/>
      <c r="AV9131" s="419"/>
      <c r="AX9131" s="419"/>
      <c r="AY9131" s="419"/>
      <c r="AZ9131" s="419"/>
      <c r="BB9131" s="419"/>
      <c r="BC9131" s="419"/>
      <c r="BD9131" s="419"/>
      <c r="BF9131" s="419"/>
      <c r="BG9131" s="419"/>
      <c r="BH9131" s="419"/>
      <c r="BJ9131" s="419"/>
      <c r="BK9131" s="419"/>
      <c r="BL9131" s="419"/>
      <c r="BN9131" s="419"/>
      <c r="BO9131" s="419"/>
      <c r="BP9131" s="419"/>
      <c r="BR9131" s="419"/>
      <c r="BS9131" s="419"/>
      <c r="BT9131" s="419"/>
      <c r="BV9131" s="419"/>
      <c r="BW9131" s="419"/>
      <c r="BX9131" s="397"/>
      <c r="BZ9131" s="449"/>
      <c r="CB9131" s="419"/>
      <c r="CC9131" s="419"/>
      <c r="CD9131" s="419"/>
      <c r="CF9131" s="419"/>
      <c r="CG9131" s="419"/>
      <c r="CH9131" s="419"/>
    </row>
    <row r="9132" spans="3:86" ht="21" thickBot="1">
      <c r="C9132" s="425"/>
      <c r="P9132" s="431"/>
      <c r="R9132" s="419"/>
      <c r="S9132" s="446"/>
      <c r="T9132" s="419"/>
      <c r="V9132" s="196"/>
      <c r="W9132" s="419"/>
      <c r="X9132" s="419"/>
      <c r="Z9132" s="419"/>
      <c r="AA9132" s="419"/>
      <c r="AB9132" s="419"/>
      <c r="AD9132" s="419"/>
      <c r="AE9132" s="419"/>
      <c r="AF9132" s="419"/>
      <c r="AH9132" s="419"/>
      <c r="AI9132" s="419"/>
      <c r="AJ9132" s="419"/>
      <c r="AL9132" s="419"/>
      <c r="AM9132" s="419"/>
      <c r="AN9132" s="403"/>
      <c r="AO9132" s="419"/>
      <c r="AP9132" s="419"/>
      <c r="AQ9132" s="419"/>
      <c r="AR9132" s="419"/>
      <c r="AS9132" s="419"/>
      <c r="AT9132" s="419"/>
      <c r="AU9132" s="419"/>
      <c r="AV9132" s="419"/>
      <c r="AX9132" s="419"/>
      <c r="AY9132" s="419"/>
      <c r="AZ9132" s="419"/>
      <c r="BB9132" s="419"/>
      <c r="BC9132" s="419"/>
      <c r="BD9132" s="419"/>
      <c r="BF9132" s="419"/>
      <c r="BG9132" s="419"/>
      <c r="BH9132" s="419"/>
      <c r="BJ9132" s="419"/>
      <c r="BK9132" s="419"/>
      <c r="BL9132" s="419"/>
      <c r="BN9132" s="419"/>
      <c r="BO9132" s="419"/>
      <c r="BP9132" s="419"/>
      <c r="BR9132" s="419"/>
      <c r="BS9132" s="419"/>
      <c r="BT9132" s="419"/>
      <c r="BV9132" s="419"/>
      <c r="BW9132" s="419"/>
      <c r="BX9132" s="397"/>
      <c r="BZ9132" s="449"/>
      <c r="CB9132" s="419"/>
      <c r="CC9132" s="419"/>
      <c r="CD9132" s="419"/>
      <c r="CF9132" s="419"/>
      <c r="CG9132" s="419"/>
      <c r="CH9132" s="419"/>
    </row>
    <row r="9133" spans="3:86" ht="21" thickBot="1">
      <c r="C9133" s="425"/>
      <c r="P9133" s="431"/>
      <c r="R9133" s="419"/>
      <c r="S9133" s="446"/>
      <c r="T9133" s="419"/>
      <c r="V9133" s="196"/>
      <c r="W9133" s="419"/>
      <c r="X9133" s="419"/>
      <c r="Z9133" s="419"/>
      <c r="AA9133" s="419"/>
      <c r="AB9133" s="419"/>
      <c r="AD9133" s="419"/>
      <c r="AE9133" s="419"/>
      <c r="AF9133" s="419"/>
      <c r="AH9133" s="419"/>
      <c r="AI9133" s="419"/>
      <c r="AJ9133" s="419"/>
      <c r="AL9133" s="419"/>
      <c r="AM9133" s="419"/>
      <c r="AN9133" s="403"/>
      <c r="AO9133" s="419"/>
      <c r="AP9133" s="419"/>
      <c r="AQ9133" s="419"/>
      <c r="AR9133" s="419"/>
      <c r="AS9133" s="419"/>
      <c r="AT9133" s="419"/>
      <c r="AU9133" s="419"/>
      <c r="AV9133" s="419"/>
      <c r="AX9133" s="419"/>
      <c r="AY9133" s="419"/>
      <c r="AZ9133" s="419"/>
      <c r="BB9133" s="419"/>
      <c r="BC9133" s="419"/>
      <c r="BD9133" s="419"/>
      <c r="BF9133" s="419"/>
      <c r="BG9133" s="419"/>
      <c r="BH9133" s="419"/>
      <c r="BJ9133" s="419"/>
      <c r="BK9133" s="419"/>
      <c r="BL9133" s="419"/>
      <c r="BN9133" s="419"/>
      <c r="BO9133" s="419"/>
      <c r="BP9133" s="419"/>
      <c r="BR9133" s="419"/>
      <c r="BS9133" s="419"/>
      <c r="BT9133" s="419"/>
      <c r="BV9133" s="419"/>
      <c r="BW9133" s="419"/>
      <c r="BX9133" s="397"/>
      <c r="BZ9133" s="449"/>
      <c r="CB9133" s="419"/>
      <c r="CC9133" s="419"/>
      <c r="CD9133" s="419"/>
      <c r="CF9133" s="419"/>
      <c r="CG9133" s="419"/>
      <c r="CH9133" s="419"/>
    </row>
    <row r="9134" spans="3:86" ht="21" thickBot="1">
      <c r="C9134" s="425"/>
      <c r="P9134" s="431"/>
      <c r="R9134" s="419"/>
      <c r="S9134" s="446"/>
      <c r="T9134" s="419"/>
      <c r="V9134" s="196"/>
      <c r="W9134" s="419"/>
      <c r="X9134" s="419"/>
      <c r="Z9134" s="419"/>
      <c r="AA9134" s="419"/>
      <c r="AB9134" s="419"/>
      <c r="AD9134" s="419"/>
      <c r="AE9134" s="419"/>
      <c r="AF9134" s="419"/>
      <c r="AH9134" s="419"/>
      <c r="AI9134" s="419"/>
      <c r="AJ9134" s="419"/>
      <c r="AL9134" s="419"/>
      <c r="AM9134" s="419"/>
      <c r="AN9134" s="403"/>
      <c r="AO9134" s="419"/>
      <c r="AP9134" s="419"/>
      <c r="AQ9134" s="419"/>
      <c r="AR9134" s="419"/>
      <c r="AS9134" s="419"/>
      <c r="AT9134" s="419"/>
      <c r="AU9134" s="419"/>
      <c r="AV9134" s="419"/>
      <c r="AX9134" s="419"/>
      <c r="AY9134" s="419"/>
      <c r="AZ9134" s="419"/>
      <c r="BB9134" s="419"/>
      <c r="BC9134" s="419"/>
      <c r="BD9134" s="419"/>
      <c r="BF9134" s="419"/>
      <c r="BG9134" s="419"/>
      <c r="BH9134" s="419"/>
      <c r="BJ9134" s="419"/>
      <c r="BK9134" s="419"/>
      <c r="BL9134" s="419"/>
      <c r="BN9134" s="419"/>
      <c r="BO9134" s="419"/>
      <c r="BP9134" s="419"/>
      <c r="BR9134" s="419"/>
      <c r="BS9134" s="419"/>
      <c r="BT9134" s="419"/>
      <c r="BV9134" s="419"/>
      <c r="BW9134" s="419"/>
      <c r="BX9134" s="397"/>
      <c r="BZ9134" s="449"/>
      <c r="CB9134" s="419"/>
      <c r="CC9134" s="419"/>
      <c r="CD9134" s="419"/>
      <c r="CF9134" s="419"/>
      <c r="CG9134" s="419"/>
      <c r="CH9134" s="419"/>
    </row>
    <row r="9135" spans="3:86" ht="21" thickBot="1">
      <c r="C9135" s="425"/>
      <c r="P9135" s="431"/>
      <c r="R9135" s="419"/>
      <c r="S9135" s="446"/>
      <c r="T9135" s="419"/>
      <c r="V9135" s="196"/>
      <c r="W9135" s="419"/>
      <c r="X9135" s="419"/>
      <c r="Z9135" s="419"/>
      <c r="AA9135" s="419"/>
      <c r="AB9135" s="419"/>
      <c r="AD9135" s="419"/>
      <c r="AE9135" s="419"/>
      <c r="AF9135" s="419"/>
      <c r="AH9135" s="419"/>
      <c r="AI9135" s="419"/>
      <c r="AJ9135" s="419"/>
      <c r="AL9135" s="419"/>
      <c r="AM9135" s="419"/>
      <c r="AN9135" s="403"/>
      <c r="AO9135" s="419"/>
      <c r="AP9135" s="419"/>
      <c r="AQ9135" s="419"/>
      <c r="AR9135" s="419"/>
      <c r="AS9135" s="419"/>
      <c r="AT9135" s="419"/>
      <c r="AU9135" s="419"/>
      <c r="AV9135" s="419"/>
      <c r="AX9135" s="419"/>
      <c r="AY9135" s="419"/>
      <c r="AZ9135" s="419"/>
      <c r="BB9135" s="419"/>
      <c r="BC9135" s="419"/>
      <c r="BD9135" s="419"/>
      <c r="BF9135" s="419"/>
      <c r="BG9135" s="419"/>
      <c r="BH9135" s="419"/>
      <c r="BJ9135" s="419"/>
      <c r="BK9135" s="419"/>
      <c r="BL9135" s="419"/>
      <c r="BN9135" s="419"/>
      <c r="BO9135" s="419"/>
      <c r="BP9135" s="419"/>
      <c r="BR9135" s="419"/>
      <c r="BS9135" s="419"/>
      <c r="BT9135" s="419"/>
      <c r="BV9135" s="419"/>
      <c r="BW9135" s="419"/>
      <c r="BX9135" s="397"/>
      <c r="BZ9135" s="449"/>
      <c r="CB9135" s="419"/>
      <c r="CC9135" s="419"/>
      <c r="CD9135" s="419"/>
      <c r="CF9135" s="419"/>
      <c r="CG9135" s="419"/>
      <c r="CH9135" s="419"/>
    </row>
    <row r="9136" spans="3:86" ht="21" thickBot="1">
      <c r="C9136" s="425"/>
      <c r="P9136" s="431"/>
      <c r="R9136" s="419"/>
      <c r="S9136" s="446"/>
      <c r="T9136" s="419"/>
      <c r="V9136" s="196"/>
      <c r="W9136" s="419"/>
      <c r="X9136" s="419"/>
      <c r="Z9136" s="419"/>
      <c r="AA9136" s="419"/>
      <c r="AB9136" s="419"/>
      <c r="AD9136" s="419"/>
      <c r="AE9136" s="419"/>
      <c r="AF9136" s="419"/>
      <c r="AH9136" s="419"/>
      <c r="AI9136" s="419"/>
      <c r="AJ9136" s="419"/>
      <c r="AL9136" s="419"/>
      <c r="AM9136" s="419"/>
      <c r="AN9136" s="403"/>
      <c r="AO9136" s="419"/>
      <c r="AP9136" s="419"/>
      <c r="AQ9136" s="419"/>
      <c r="AR9136" s="419"/>
      <c r="AS9136" s="419"/>
      <c r="AT9136" s="419"/>
      <c r="AU9136" s="419"/>
      <c r="AV9136" s="419"/>
      <c r="AX9136" s="419"/>
      <c r="AY9136" s="419"/>
      <c r="AZ9136" s="419"/>
      <c r="BB9136" s="419"/>
      <c r="BC9136" s="419"/>
      <c r="BD9136" s="419"/>
      <c r="BF9136" s="419"/>
      <c r="BG9136" s="419"/>
      <c r="BH9136" s="419"/>
      <c r="BJ9136" s="419"/>
      <c r="BK9136" s="419"/>
      <c r="BL9136" s="419"/>
      <c r="BN9136" s="419"/>
      <c r="BO9136" s="419"/>
      <c r="BP9136" s="419"/>
      <c r="BR9136" s="419"/>
      <c r="BS9136" s="419"/>
      <c r="BT9136" s="419"/>
      <c r="BV9136" s="419"/>
      <c r="BW9136" s="419"/>
      <c r="BX9136" s="397"/>
      <c r="BZ9136" s="449"/>
      <c r="CB9136" s="419"/>
      <c r="CC9136" s="419"/>
      <c r="CD9136" s="419"/>
      <c r="CF9136" s="419"/>
      <c r="CG9136" s="419"/>
      <c r="CH9136" s="419"/>
    </row>
    <row r="9137" spans="3:86" ht="21" thickBot="1">
      <c r="C9137" s="425"/>
      <c r="P9137" s="431"/>
      <c r="R9137" s="419"/>
      <c r="S9137" s="446"/>
      <c r="T9137" s="419"/>
      <c r="V9137" s="196"/>
      <c r="W9137" s="419"/>
      <c r="X9137" s="419"/>
      <c r="Z9137" s="419"/>
      <c r="AA9137" s="419"/>
      <c r="AB9137" s="419"/>
      <c r="AD9137" s="419"/>
      <c r="AE9137" s="419"/>
      <c r="AF9137" s="419"/>
      <c r="AH9137" s="419"/>
      <c r="AI9137" s="419"/>
      <c r="AJ9137" s="419"/>
      <c r="AL9137" s="419"/>
      <c r="AM9137" s="419"/>
      <c r="AN9137" s="403"/>
      <c r="AO9137" s="419"/>
      <c r="AP9137" s="419"/>
      <c r="AQ9137" s="419"/>
      <c r="AR9137" s="419"/>
      <c r="AS9137" s="419"/>
      <c r="AT9137" s="419"/>
      <c r="AU9137" s="419"/>
      <c r="AV9137" s="419"/>
      <c r="AX9137" s="419"/>
      <c r="AY9137" s="419"/>
      <c r="AZ9137" s="419"/>
      <c r="BB9137" s="419"/>
      <c r="BC9137" s="419"/>
      <c r="BD9137" s="419"/>
      <c r="BF9137" s="419"/>
      <c r="BG9137" s="419"/>
      <c r="BH9137" s="419"/>
      <c r="BJ9137" s="419"/>
      <c r="BK9137" s="419"/>
      <c r="BL9137" s="419"/>
      <c r="BN9137" s="419"/>
      <c r="BO9137" s="419"/>
      <c r="BP9137" s="419"/>
      <c r="BR9137" s="419"/>
      <c r="BS9137" s="419"/>
      <c r="BT9137" s="419"/>
      <c r="BV9137" s="419"/>
      <c r="BW9137" s="419"/>
      <c r="BX9137" s="397"/>
      <c r="BZ9137" s="449"/>
      <c r="CB9137" s="419"/>
      <c r="CC9137" s="419"/>
      <c r="CD9137" s="419"/>
      <c r="CF9137" s="419"/>
      <c r="CG9137" s="419"/>
      <c r="CH9137" s="419"/>
    </row>
    <row r="9138" spans="3:86" ht="21" thickBot="1">
      <c r="C9138" s="425"/>
      <c r="P9138" s="431"/>
      <c r="R9138" s="419"/>
      <c r="S9138" s="446"/>
      <c r="T9138" s="419"/>
      <c r="V9138" s="196"/>
      <c r="W9138" s="419"/>
      <c r="X9138" s="419"/>
      <c r="Z9138" s="419"/>
      <c r="AA9138" s="419"/>
      <c r="AB9138" s="419"/>
      <c r="AD9138" s="419"/>
      <c r="AE9138" s="419"/>
      <c r="AF9138" s="419"/>
      <c r="AH9138" s="419"/>
      <c r="AI9138" s="419"/>
      <c r="AJ9138" s="419"/>
      <c r="AL9138" s="419"/>
      <c r="AM9138" s="419"/>
      <c r="AN9138" s="403"/>
      <c r="AO9138" s="419"/>
      <c r="AP9138" s="419"/>
      <c r="AQ9138" s="419"/>
      <c r="AR9138" s="419"/>
      <c r="AS9138" s="419"/>
      <c r="AT9138" s="419"/>
      <c r="AU9138" s="419"/>
      <c r="AV9138" s="419"/>
      <c r="AX9138" s="419"/>
      <c r="AY9138" s="419"/>
      <c r="AZ9138" s="419"/>
      <c r="BB9138" s="419"/>
      <c r="BC9138" s="419"/>
      <c r="BD9138" s="419"/>
      <c r="BF9138" s="419"/>
      <c r="BG9138" s="419"/>
      <c r="BH9138" s="419"/>
      <c r="BJ9138" s="419"/>
      <c r="BK9138" s="419"/>
      <c r="BL9138" s="419"/>
      <c r="BN9138" s="419"/>
      <c r="BO9138" s="419"/>
      <c r="BP9138" s="419"/>
      <c r="BR9138" s="419"/>
      <c r="BS9138" s="419"/>
      <c r="BT9138" s="419"/>
      <c r="BV9138" s="419"/>
      <c r="BW9138" s="419"/>
      <c r="BX9138" s="397"/>
      <c r="BZ9138" s="449"/>
      <c r="CB9138" s="419"/>
      <c r="CC9138" s="419"/>
      <c r="CD9138" s="419"/>
      <c r="CF9138" s="419"/>
      <c r="CG9138" s="419"/>
      <c r="CH9138" s="419"/>
    </row>
    <row r="9139" spans="3:86" ht="21" thickBot="1">
      <c r="C9139" s="425"/>
      <c r="P9139" s="431"/>
      <c r="R9139" s="419"/>
      <c r="S9139" s="446"/>
      <c r="T9139" s="419"/>
      <c r="V9139" s="196"/>
      <c r="W9139" s="419"/>
      <c r="X9139" s="419"/>
      <c r="Z9139" s="419"/>
      <c r="AA9139" s="419"/>
      <c r="AB9139" s="419"/>
      <c r="AD9139" s="419"/>
      <c r="AE9139" s="419"/>
      <c r="AF9139" s="419"/>
      <c r="AH9139" s="419"/>
      <c r="AI9139" s="419"/>
      <c r="AJ9139" s="419"/>
      <c r="AL9139" s="419"/>
      <c r="AM9139" s="419"/>
      <c r="AN9139" s="403"/>
      <c r="AO9139" s="419"/>
      <c r="AP9139" s="419"/>
      <c r="AQ9139" s="419"/>
      <c r="AR9139" s="419"/>
      <c r="AS9139" s="419"/>
      <c r="AT9139" s="419"/>
      <c r="AU9139" s="419"/>
      <c r="AV9139" s="419"/>
      <c r="AX9139" s="419"/>
      <c r="AY9139" s="419"/>
      <c r="AZ9139" s="419"/>
      <c r="BB9139" s="419"/>
      <c r="BC9139" s="419"/>
      <c r="BD9139" s="419"/>
      <c r="BF9139" s="419"/>
      <c r="BG9139" s="419"/>
      <c r="BH9139" s="419"/>
      <c r="BJ9139" s="419"/>
      <c r="BK9139" s="419"/>
      <c r="BL9139" s="419"/>
      <c r="BN9139" s="419"/>
      <c r="BO9139" s="419"/>
      <c r="BP9139" s="419"/>
      <c r="BR9139" s="419"/>
      <c r="BS9139" s="419"/>
      <c r="BT9139" s="419"/>
      <c r="BV9139" s="419"/>
      <c r="BW9139" s="419"/>
      <c r="BX9139" s="397"/>
      <c r="BZ9139" s="449"/>
      <c r="CB9139" s="419"/>
      <c r="CC9139" s="419"/>
      <c r="CD9139" s="419"/>
      <c r="CF9139" s="419"/>
      <c r="CG9139" s="419"/>
      <c r="CH9139" s="419"/>
    </row>
    <row r="9140" spans="3:86" ht="21" thickBot="1">
      <c r="C9140" s="425"/>
      <c r="P9140" s="431"/>
      <c r="R9140" s="419"/>
      <c r="S9140" s="446"/>
      <c r="T9140" s="419"/>
      <c r="V9140" s="196"/>
      <c r="W9140" s="419"/>
      <c r="X9140" s="419"/>
      <c r="Z9140" s="419"/>
      <c r="AA9140" s="419"/>
      <c r="AB9140" s="419"/>
      <c r="AD9140" s="419"/>
      <c r="AE9140" s="419"/>
      <c r="AF9140" s="419"/>
      <c r="AH9140" s="419"/>
      <c r="AI9140" s="419"/>
      <c r="AJ9140" s="419"/>
      <c r="AL9140" s="419"/>
      <c r="AM9140" s="419"/>
      <c r="AN9140" s="403"/>
      <c r="AO9140" s="419"/>
      <c r="AP9140" s="419"/>
      <c r="AQ9140" s="419"/>
      <c r="AR9140" s="419"/>
      <c r="AS9140" s="419"/>
      <c r="AT9140" s="419"/>
      <c r="AU9140" s="419"/>
      <c r="AV9140" s="419"/>
      <c r="AX9140" s="419"/>
      <c r="AY9140" s="419"/>
      <c r="AZ9140" s="419"/>
      <c r="BB9140" s="419"/>
      <c r="BC9140" s="419"/>
      <c r="BD9140" s="419"/>
      <c r="BF9140" s="419"/>
      <c r="BG9140" s="419"/>
      <c r="BH9140" s="419"/>
      <c r="BJ9140" s="419"/>
      <c r="BK9140" s="419"/>
      <c r="BL9140" s="419"/>
      <c r="BN9140" s="419"/>
      <c r="BO9140" s="419"/>
      <c r="BP9140" s="419"/>
      <c r="BR9140" s="419"/>
      <c r="BS9140" s="419"/>
      <c r="BT9140" s="419"/>
      <c r="BV9140" s="419"/>
      <c r="BW9140" s="419"/>
      <c r="BX9140" s="397"/>
      <c r="BZ9140" s="449"/>
      <c r="CB9140" s="419"/>
      <c r="CC9140" s="419"/>
      <c r="CD9140" s="419"/>
      <c r="CF9140" s="419"/>
      <c r="CG9140" s="419"/>
      <c r="CH9140" s="419"/>
    </row>
    <row r="9141" spans="3:86" ht="21" thickBot="1">
      <c r="C9141" s="425"/>
      <c r="P9141" s="431"/>
      <c r="R9141" s="419"/>
      <c r="S9141" s="446"/>
      <c r="T9141" s="419"/>
      <c r="V9141" s="196"/>
      <c r="W9141" s="419"/>
      <c r="X9141" s="419"/>
      <c r="Z9141" s="419"/>
      <c r="AA9141" s="419"/>
      <c r="AB9141" s="419"/>
      <c r="AD9141" s="419"/>
      <c r="AE9141" s="419"/>
      <c r="AF9141" s="419"/>
      <c r="AH9141" s="419"/>
      <c r="AI9141" s="419"/>
      <c r="AJ9141" s="419"/>
      <c r="AL9141" s="419"/>
      <c r="AM9141" s="419"/>
      <c r="AN9141" s="403"/>
      <c r="AO9141" s="419"/>
      <c r="AP9141" s="419"/>
      <c r="AQ9141" s="419"/>
      <c r="AR9141" s="419"/>
      <c r="AS9141" s="419"/>
      <c r="AT9141" s="419"/>
      <c r="AU9141" s="419"/>
      <c r="AV9141" s="419"/>
      <c r="AX9141" s="419"/>
      <c r="AY9141" s="419"/>
      <c r="AZ9141" s="419"/>
      <c r="BB9141" s="419"/>
      <c r="BC9141" s="419"/>
      <c r="BD9141" s="419"/>
      <c r="BF9141" s="419"/>
      <c r="BG9141" s="419"/>
      <c r="BH9141" s="419"/>
      <c r="BJ9141" s="419"/>
      <c r="BK9141" s="419"/>
      <c r="BL9141" s="419"/>
      <c r="BN9141" s="419"/>
      <c r="BO9141" s="419"/>
      <c r="BP9141" s="419"/>
      <c r="BR9141" s="419"/>
      <c r="BS9141" s="419"/>
      <c r="BT9141" s="419"/>
      <c r="BV9141" s="419"/>
      <c r="BW9141" s="419"/>
      <c r="BX9141" s="397"/>
      <c r="BZ9141" s="449"/>
      <c r="CB9141" s="419"/>
      <c r="CC9141" s="419"/>
      <c r="CD9141" s="419"/>
      <c r="CF9141" s="419"/>
      <c r="CG9141" s="419"/>
      <c r="CH9141" s="419"/>
    </row>
    <row r="9142" spans="3:86" ht="21" thickBot="1">
      <c r="C9142" s="425"/>
      <c r="P9142" s="431"/>
      <c r="R9142" s="419"/>
      <c r="S9142" s="446"/>
      <c r="T9142" s="419"/>
      <c r="V9142" s="196"/>
      <c r="W9142" s="419"/>
      <c r="X9142" s="419"/>
      <c r="Z9142" s="419"/>
      <c r="AA9142" s="419"/>
      <c r="AB9142" s="419"/>
      <c r="AD9142" s="419"/>
      <c r="AE9142" s="419"/>
      <c r="AF9142" s="419"/>
      <c r="AH9142" s="419"/>
      <c r="AI9142" s="419"/>
      <c r="AJ9142" s="419"/>
      <c r="AL9142" s="419"/>
      <c r="AM9142" s="419"/>
      <c r="AN9142" s="403"/>
      <c r="AO9142" s="419"/>
      <c r="AP9142" s="419"/>
      <c r="AQ9142" s="419"/>
      <c r="AR9142" s="419"/>
      <c r="AS9142" s="419"/>
      <c r="AT9142" s="419"/>
      <c r="AU9142" s="419"/>
      <c r="AV9142" s="419"/>
      <c r="AX9142" s="419"/>
      <c r="AY9142" s="419"/>
      <c r="AZ9142" s="419"/>
      <c r="BB9142" s="419"/>
      <c r="BC9142" s="419"/>
      <c r="BD9142" s="419"/>
      <c r="BF9142" s="419"/>
      <c r="BG9142" s="419"/>
      <c r="BH9142" s="419"/>
      <c r="BJ9142" s="419"/>
      <c r="BK9142" s="419"/>
      <c r="BL9142" s="419"/>
      <c r="BN9142" s="419"/>
      <c r="BO9142" s="419"/>
      <c r="BP9142" s="419"/>
      <c r="BR9142" s="419"/>
      <c r="BS9142" s="419"/>
      <c r="BT9142" s="419"/>
      <c r="BV9142" s="419"/>
      <c r="BW9142" s="419"/>
      <c r="BX9142" s="397"/>
      <c r="BZ9142" s="449"/>
      <c r="CB9142" s="419"/>
      <c r="CC9142" s="419"/>
      <c r="CD9142" s="419"/>
      <c r="CF9142" s="419"/>
      <c r="CG9142" s="419"/>
      <c r="CH9142" s="419"/>
    </row>
    <row r="9143" spans="3:86" ht="21" thickBot="1">
      <c r="C9143" s="425"/>
      <c r="P9143" s="431"/>
      <c r="R9143" s="419"/>
      <c r="S9143" s="446"/>
      <c r="T9143" s="419"/>
      <c r="V9143" s="196"/>
      <c r="W9143" s="419"/>
      <c r="X9143" s="419"/>
      <c r="Z9143" s="419"/>
      <c r="AA9143" s="419"/>
      <c r="AB9143" s="419"/>
      <c r="AD9143" s="419"/>
      <c r="AE9143" s="419"/>
      <c r="AF9143" s="419"/>
      <c r="AH9143" s="419"/>
      <c r="AI9143" s="419"/>
      <c r="AJ9143" s="419"/>
      <c r="AL9143" s="419"/>
      <c r="AM9143" s="419"/>
      <c r="AN9143" s="403"/>
      <c r="AO9143" s="419"/>
      <c r="AP9143" s="419"/>
      <c r="AQ9143" s="419"/>
      <c r="AR9143" s="419"/>
      <c r="AS9143" s="419"/>
      <c r="AT9143" s="419"/>
      <c r="AU9143" s="419"/>
      <c r="AV9143" s="419"/>
      <c r="AX9143" s="419"/>
      <c r="AY9143" s="419"/>
      <c r="AZ9143" s="419"/>
      <c r="BB9143" s="419"/>
      <c r="BC9143" s="419"/>
      <c r="BD9143" s="419"/>
      <c r="BF9143" s="419"/>
      <c r="BG9143" s="419"/>
      <c r="BH9143" s="419"/>
      <c r="BJ9143" s="419"/>
      <c r="BK9143" s="419"/>
      <c r="BL9143" s="419"/>
      <c r="BN9143" s="419"/>
      <c r="BO9143" s="419"/>
      <c r="BP9143" s="419"/>
      <c r="BR9143" s="419"/>
      <c r="BS9143" s="419"/>
      <c r="BT9143" s="419"/>
      <c r="BV9143" s="419"/>
      <c r="BW9143" s="419"/>
      <c r="BX9143" s="397"/>
      <c r="BZ9143" s="449"/>
      <c r="CB9143" s="419"/>
      <c r="CC9143" s="419"/>
      <c r="CD9143" s="419"/>
      <c r="CF9143" s="419"/>
      <c r="CG9143" s="419"/>
      <c r="CH9143" s="419"/>
    </row>
    <row r="9144" spans="3:86" ht="21" thickBot="1">
      <c r="C9144" s="425"/>
      <c r="P9144" s="431"/>
      <c r="R9144" s="419"/>
      <c r="S9144" s="446"/>
      <c r="T9144" s="419"/>
      <c r="V9144" s="196"/>
      <c r="W9144" s="419"/>
      <c r="X9144" s="419"/>
      <c r="Z9144" s="419"/>
      <c r="AA9144" s="419"/>
      <c r="AB9144" s="419"/>
      <c r="AD9144" s="419"/>
      <c r="AE9144" s="419"/>
      <c r="AF9144" s="419"/>
      <c r="AH9144" s="419"/>
      <c r="AI9144" s="419"/>
      <c r="AJ9144" s="419"/>
      <c r="AL9144" s="419"/>
      <c r="AM9144" s="419"/>
      <c r="AN9144" s="403"/>
      <c r="AO9144" s="419"/>
      <c r="AP9144" s="419"/>
      <c r="AQ9144" s="419"/>
      <c r="AR9144" s="419"/>
      <c r="AS9144" s="419"/>
      <c r="AT9144" s="419"/>
      <c r="AU9144" s="419"/>
      <c r="AV9144" s="419"/>
      <c r="AX9144" s="419"/>
      <c r="AY9144" s="419"/>
      <c r="AZ9144" s="419"/>
      <c r="BB9144" s="419"/>
      <c r="BC9144" s="419"/>
      <c r="BD9144" s="419"/>
      <c r="BF9144" s="419"/>
      <c r="BG9144" s="419"/>
      <c r="BH9144" s="419"/>
      <c r="BJ9144" s="419"/>
      <c r="BK9144" s="419"/>
      <c r="BL9144" s="419"/>
      <c r="BN9144" s="419"/>
      <c r="BO9144" s="419"/>
      <c r="BP9144" s="419"/>
      <c r="BR9144" s="419"/>
      <c r="BS9144" s="419"/>
      <c r="BT9144" s="419"/>
      <c r="BV9144" s="419"/>
      <c r="BW9144" s="419"/>
      <c r="BX9144" s="397"/>
      <c r="BZ9144" s="449"/>
      <c r="CB9144" s="419"/>
      <c r="CC9144" s="419"/>
      <c r="CD9144" s="419"/>
      <c r="CF9144" s="419"/>
      <c r="CG9144" s="419"/>
      <c r="CH9144" s="419"/>
    </row>
    <row r="9145" spans="3:86" ht="21" thickBot="1">
      <c r="C9145" s="425"/>
      <c r="P9145" s="431"/>
      <c r="R9145" s="419"/>
      <c r="S9145" s="446"/>
      <c r="T9145" s="419"/>
      <c r="V9145" s="196"/>
      <c r="W9145" s="419"/>
      <c r="X9145" s="419"/>
      <c r="Z9145" s="419"/>
      <c r="AA9145" s="419"/>
      <c r="AB9145" s="419"/>
      <c r="AD9145" s="419"/>
      <c r="AE9145" s="419"/>
      <c r="AF9145" s="419"/>
      <c r="AH9145" s="419"/>
      <c r="AI9145" s="419"/>
      <c r="AJ9145" s="419"/>
      <c r="AL9145" s="419"/>
      <c r="AM9145" s="419"/>
      <c r="AN9145" s="403"/>
      <c r="AO9145" s="419"/>
      <c r="AP9145" s="419"/>
      <c r="AQ9145" s="419"/>
      <c r="AR9145" s="419"/>
      <c r="AS9145" s="419"/>
      <c r="AT9145" s="419"/>
      <c r="AU9145" s="419"/>
      <c r="AV9145" s="419"/>
      <c r="AX9145" s="419"/>
      <c r="AY9145" s="419"/>
      <c r="AZ9145" s="419"/>
      <c r="BB9145" s="419"/>
      <c r="BC9145" s="419"/>
      <c r="BD9145" s="419"/>
      <c r="BF9145" s="419"/>
      <c r="BG9145" s="419"/>
      <c r="BH9145" s="419"/>
      <c r="BJ9145" s="419"/>
      <c r="BK9145" s="419"/>
      <c r="BL9145" s="419"/>
      <c r="BN9145" s="419"/>
      <c r="BO9145" s="419"/>
      <c r="BP9145" s="419"/>
      <c r="BR9145" s="419"/>
      <c r="BS9145" s="419"/>
      <c r="BT9145" s="419"/>
      <c r="BV9145" s="419"/>
      <c r="BW9145" s="419"/>
      <c r="BX9145" s="397"/>
      <c r="BZ9145" s="449"/>
      <c r="CB9145" s="419"/>
      <c r="CC9145" s="419"/>
      <c r="CD9145" s="419"/>
      <c r="CF9145" s="419"/>
      <c r="CG9145" s="419"/>
      <c r="CH9145" s="419"/>
    </row>
    <row r="9146" spans="3:86" ht="21" thickBot="1">
      <c r="C9146" s="425"/>
      <c r="P9146" s="431"/>
      <c r="R9146" s="419"/>
      <c r="S9146" s="446"/>
      <c r="T9146" s="419"/>
      <c r="V9146" s="196"/>
      <c r="W9146" s="419"/>
      <c r="X9146" s="419"/>
      <c r="Z9146" s="419"/>
      <c r="AA9146" s="419"/>
      <c r="AB9146" s="419"/>
      <c r="AD9146" s="419"/>
      <c r="AE9146" s="419"/>
      <c r="AF9146" s="419"/>
      <c r="AH9146" s="419"/>
      <c r="AI9146" s="419"/>
      <c r="AJ9146" s="419"/>
      <c r="AL9146" s="419"/>
      <c r="AM9146" s="419"/>
      <c r="AN9146" s="403"/>
      <c r="AO9146" s="419"/>
      <c r="AP9146" s="419"/>
      <c r="AQ9146" s="419"/>
      <c r="AR9146" s="419"/>
      <c r="AS9146" s="419"/>
      <c r="AT9146" s="419"/>
      <c r="AU9146" s="419"/>
      <c r="AV9146" s="419"/>
      <c r="AX9146" s="419"/>
      <c r="AY9146" s="419"/>
      <c r="AZ9146" s="419"/>
      <c r="BB9146" s="419"/>
      <c r="BC9146" s="419"/>
      <c r="BD9146" s="419"/>
      <c r="BF9146" s="419"/>
      <c r="BG9146" s="419"/>
      <c r="BH9146" s="419"/>
      <c r="BJ9146" s="419"/>
      <c r="BK9146" s="419"/>
      <c r="BL9146" s="419"/>
      <c r="BN9146" s="419"/>
      <c r="BO9146" s="419"/>
      <c r="BP9146" s="419"/>
      <c r="BR9146" s="419"/>
      <c r="BS9146" s="419"/>
      <c r="BT9146" s="419"/>
      <c r="BV9146" s="419"/>
      <c r="BW9146" s="419"/>
      <c r="BX9146" s="397"/>
      <c r="BZ9146" s="449"/>
      <c r="CB9146" s="419"/>
      <c r="CC9146" s="419"/>
      <c r="CD9146" s="419"/>
      <c r="CF9146" s="419"/>
      <c r="CG9146" s="419"/>
      <c r="CH9146" s="419"/>
    </row>
    <row r="9147" spans="3:86" ht="21" thickBot="1">
      <c r="C9147" s="425"/>
      <c r="P9147" s="431"/>
      <c r="R9147" s="419"/>
      <c r="S9147" s="446"/>
      <c r="T9147" s="419"/>
      <c r="V9147" s="196"/>
      <c r="W9147" s="419"/>
      <c r="X9147" s="419"/>
      <c r="Z9147" s="419"/>
      <c r="AA9147" s="419"/>
      <c r="AB9147" s="419"/>
      <c r="AD9147" s="419"/>
      <c r="AE9147" s="419"/>
      <c r="AF9147" s="419"/>
      <c r="AH9147" s="419"/>
      <c r="AI9147" s="419"/>
      <c r="AJ9147" s="419"/>
      <c r="AL9147" s="419"/>
      <c r="AM9147" s="419"/>
      <c r="AN9147" s="403"/>
      <c r="AO9147" s="419"/>
      <c r="AP9147" s="419"/>
      <c r="AQ9147" s="419"/>
      <c r="AR9147" s="419"/>
      <c r="AS9147" s="419"/>
      <c r="AT9147" s="419"/>
      <c r="AU9147" s="419"/>
      <c r="AV9147" s="419"/>
      <c r="AX9147" s="419"/>
      <c r="AY9147" s="419"/>
      <c r="AZ9147" s="419"/>
      <c r="BB9147" s="419"/>
      <c r="BC9147" s="419"/>
      <c r="BD9147" s="419"/>
      <c r="BF9147" s="419"/>
      <c r="BG9147" s="419"/>
      <c r="BH9147" s="419"/>
      <c r="BJ9147" s="419"/>
      <c r="BK9147" s="419"/>
      <c r="BL9147" s="419"/>
      <c r="BN9147" s="419"/>
      <c r="BO9147" s="419"/>
      <c r="BP9147" s="419"/>
      <c r="BR9147" s="419"/>
      <c r="BS9147" s="419"/>
      <c r="BT9147" s="419"/>
      <c r="BV9147" s="419"/>
      <c r="BW9147" s="419"/>
      <c r="BX9147" s="397"/>
      <c r="BZ9147" s="449"/>
      <c r="CB9147" s="419"/>
      <c r="CC9147" s="419"/>
      <c r="CD9147" s="419"/>
      <c r="CF9147" s="419"/>
      <c r="CG9147" s="419"/>
      <c r="CH9147" s="419"/>
    </row>
    <row r="9148" spans="3:86" ht="21" thickBot="1">
      <c r="C9148" s="425"/>
      <c r="P9148" s="431"/>
      <c r="R9148" s="419"/>
      <c r="S9148" s="446"/>
      <c r="T9148" s="419"/>
      <c r="V9148" s="196"/>
      <c r="W9148" s="419"/>
      <c r="X9148" s="419"/>
      <c r="Z9148" s="419"/>
      <c r="AA9148" s="419"/>
      <c r="AB9148" s="419"/>
      <c r="AD9148" s="419"/>
      <c r="AE9148" s="419"/>
      <c r="AF9148" s="419"/>
      <c r="AH9148" s="419"/>
      <c r="AI9148" s="419"/>
      <c r="AJ9148" s="419"/>
      <c r="AL9148" s="419"/>
      <c r="AM9148" s="419"/>
      <c r="AN9148" s="403"/>
      <c r="AO9148" s="419"/>
      <c r="AP9148" s="419"/>
      <c r="AQ9148" s="419"/>
      <c r="AR9148" s="419"/>
      <c r="AS9148" s="419"/>
      <c r="AT9148" s="419"/>
      <c r="AU9148" s="419"/>
      <c r="AV9148" s="419"/>
      <c r="AX9148" s="419"/>
      <c r="AY9148" s="419"/>
      <c r="AZ9148" s="419"/>
      <c r="BB9148" s="419"/>
      <c r="BC9148" s="419"/>
      <c r="BD9148" s="419"/>
      <c r="BF9148" s="419"/>
      <c r="BG9148" s="419"/>
      <c r="BH9148" s="419"/>
      <c r="BJ9148" s="419"/>
      <c r="BK9148" s="419"/>
      <c r="BL9148" s="419"/>
      <c r="BN9148" s="419"/>
      <c r="BO9148" s="419"/>
      <c r="BP9148" s="419"/>
      <c r="BR9148" s="419"/>
      <c r="BS9148" s="419"/>
      <c r="BT9148" s="419"/>
      <c r="BV9148" s="419"/>
      <c r="BW9148" s="419"/>
      <c r="BX9148" s="397"/>
      <c r="BZ9148" s="449"/>
      <c r="CB9148" s="419"/>
      <c r="CC9148" s="419"/>
      <c r="CD9148" s="419"/>
      <c r="CF9148" s="419"/>
      <c r="CG9148" s="419"/>
      <c r="CH9148" s="419"/>
    </row>
    <row r="9149" spans="3:86" ht="21" thickBot="1">
      <c r="C9149" s="425"/>
      <c r="P9149" s="431"/>
      <c r="R9149" s="419"/>
      <c r="S9149" s="446"/>
      <c r="T9149" s="419"/>
      <c r="V9149" s="196"/>
      <c r="W9149" s="419"/>
      <c r="X9149" s="419"/>
      <c r="Z9149" s="419"/>
      <c r="AA9149" s="419"/>
      <c r="AB9149" s="419"/>
      <c r="AD9149" s="419"/>
      <c r="AE9149" s="419"/>
      <c r="AF9149" s="419"/>
      <c r="AH9149" s="419"/>
      <c r="AI9149" s="419"/>
      <c r="AJ9149" s="419"/>
      <c r="AL9149" s="419"/>
      <c r="AM9149" s="419"/>
      <c r="AN9149" s="403"/>
      <c r="AO9149" s="419"/>
      <c r="AP9149" s="419"/>
      <c r="AQ9149" s="419"/>
      <c r="AR9149" s="419"/>
      <c r="AS9149" s="419"/>
      <c r="AT9149" s="419"/>
      <c r="AU9149" s="419"/>
      <c r="AV9149" s="419"/>
      <c r="AX9149" s="419"/>
      <c r="AY9149" s="419"/>
      <c r="AZ9149" s="419"/>
      <c r="BB9149" s="419"/>
      <c r="BC9149" s="419"/>
      <c r="BD9149" s="419"/>
      <c r="BF9149" s="419"/>
      <c r="BG9149" s="419"/>
      <c r="BH9149" s="419"/>
      <c r="BJ9149" s="419"/>
      <c r="BK9149" s="419"/>
      <c r="BL9149" s="419"/>
      <c r="BN9149" s="419"/>
      <c r="BO9149" s="419"/>
      <c r="BP9149" s="419"/>
      <c r="BR9149" s="419"/>
      <c r="BS9149" s="419"/>
      <c r="BT9149" s="419"/>
      <c r="BV9149" s="419"/>
      <c r="BW9149" s="419"/>
      <c r="BX9149" s="397"/>
      <c r="BZ9149" s="449"/>
      <c r="CB9149" s="419"/>
      <c r="CC9149" s="419"/>
      <c r="CD9149" s="419"/>
      <c r="CF9149" s="419"/>
      <c r="CG9149" s="419"/>
      <c r="CH9149" s="419"/>
    </row>
    <row r="9150" spans="3:86" ht="21" thickBot="1">
      <c r="C9150" s="425"/>
      <c r="P9150" s="431"/>
      <c r="R9150" s="419"/>
      <c r="S9150" s="446"/>
      <c r="T9150" s="419"/>
      <c r="V9150" s="196"/>
      <c r="W9150" s="419"/>
      <c r="X9150" s="419"/>
      <c r="Z9150" s="419"/>
      <c r="AA9150" s="419"/>
      <c r="AB9150" s="419"/>
      <c r="AD9150" s="419"/>
      <c r="AE9150" s="419"/>
      <c r="AF9150" s="419"/>
      <c r="AH9150" s="419"/>
      <c r="AI9150" s="419"/>
      <c r="AJ9150" s="419"/>
      <c r="AL9150" s="419"/>
      <c r="AM9150" s="419"/>
      <c r="AN9150" s="403"/>
      <c r="AO9150" s="419"/>
      <c r="AP9150" s="419"/>
      <c r="AQ9150" s="419"/>
      <c r="AR9150" s="419"/>
      <c r="AS9150" s="419"/>
      <c r="AT9150" s="419"/>
      <c r="AU9150" s="419"/>
      <c r="AV9150" s="419"/>
      <c r="AX9150" s="419"/>
      <c r="AY9150" s="419"/>
      <c r="AZ9150" s="419"/>
      <c r="BB9150" s="419"/>
      <c r="BC9150" s="419"/>
      <c r="BD9150" s="419"/>
      <c r="BF9150" s="419"/>
      <c r="BG9150" s="419"/>
      <c r="BH9150" s="419"/>
      <c r="BJ9150" s="419"/>
      <c r="BK9150" s="419"/>
      <c r="BL9150" s="419"/>
      <c r="BN9150" s="419"/>
      <c r="BO9150" s="419"/>
      <c r="BP9150" s="419"/>
      <c r="BR9150" s="419"/>
      <c r="BS9150" s="419"/>
      <c r="BT9150" s="419"/>
      <c r="BV9150" s="419"/>
      <c r="BW9150" s="419"/>
      <c r="BX9150" s="397"/>
      <c r="BZ9150" s="449"/>
      <c r="CB9150" s="419"/>
      <c r="CC9150" s="419"/>
      <c r="CD9150" s="419"/>
      <c r="CF9150" s="419"/>
      <c r="CG9150" s="419"/>
      <c r="CH9150" s="419"/>
    </row>
    <row r="9151" spans="3:86" ht="21" thickBot="1">
      <c r="C9151" s="425"/>
      <c r="P9151" s="431"/>
      <c r="R9151" s="419"/>
      <c r="S9151" s="446"/>
      <c r="T9151" s="419"/>
      <c r="V9151" s="196"/>
      <c r="W9151" s="419"/>
      <c r="X9151" s="419"/>
      <c r="Z9151" s="419"/>
      <c r="AA9151" s="419"/>
      <c r="AB9151" s="419"/>
      <c r="AD9151" s="419"/>
      <c r="AE9151" s="419"/>
      <c r="AF9151" s="419"/>
      <c r="AH9151" s="419"/>
      <c r="AI9151" s="419"/>
      <c r="AJ9151" s="419"/>
      <c r="AL9151" s="419"/>
      <c r="AM9151" s="419"/>
      <c r="AN9151" s="403"/>
      <c r="AO9151" s="419"/>
      <c r="AP9151" s="419"/>
      <c r="AQ9151" s="419"/>
      <c r="AR9151" s="419"/>
      <c r="AS9151" s="419"/>
      <c r="AT9151" s="419"/>
      <c r="AU9151" s="419"/>
      <c r="AV9151" s="419"/>
      <c r="AX9151" s="419"/>
      <c r="AY9151" s="419"/>
      <c r="AZ9151" s="419"/>
      <c r="BB9151" s="419"/>
      <c r="BC9151" s="419"/>
      <c r="BD9151" s="419"/>
      <c r="BF9151" s="419"/>
      <c r="BG9151" s="419"/>
      <c r="BH9151" s="419"/>
      <c r="BJ9151" s="419"/>
      <c r="BK9151" s="419"/>
      <c r="BL9151" s="419"/>
      <c r="BN9151" s="419"/>
      <c r="BO9151" s="419"/>
      <c r="BP9151" s="419"/>
      <c r="BR9151" s="419"/>
      <c r="BS9151" s="419"/>
      <c r="BT9151" s="419"/>
      <c r="BV9151" s="419"/>
      <c r="BW9151" s="419"/>
      <c r="BX9151" s="397"/>
      <c r="BZ9151" s="449"/>
      <c r="CB9151" s="419"/>
      <c r="CC9151" s="419"/>
      <c r="CD9151" s="419"/>
      <c r="CF9151" s="419"/>
      <c r="CG9151" s="419"/>
      <c r="CH9151" s="419"/>
    </row>
    <row r="9152" spans="3:86" ht="21" thickBot="1">
      <c r="C9152" s="425"/>
      <c r="P9152" s="431"/>
      <c r="R9152" s="419"/>
      <c r="S9152" s="446"/>
      <c r="T9152" s="419"/>
      <c r="V9152" s="196"/>
      <c r="W9152" s="419"/>
      <c r="X9152" s="419"/>
      <c r="Z9152" s="419"/>
      <c r="AA9152" s="419"/>
      <c r="AB9152" s="419"/>
      <c r="AD9152" s="419"/>
      <c r="AE9152" s="419"/>
      <c r="AF9152" s="419"/>
      <c r="AH9152" s="419"/>
      <c r="AI9152" s="419"/>
      <c r="AJ9152" s="419"/>
      <c r="AL9152" s="419"/>
      <c r="AM9152" s="419"/>
      <c r="AN9152" s="403"/>
      <c r="AO9152" s="419"/>
      <c r="AP9152" s="419"/>
      <c r="AQ9152" s="419"/>
      <c r="AR9152" s="419"/>
      <c r="AS9152" s="419"/>
      <c r="AT9152" s="419"/>
      <c r="AU9152" s="419"/>
      <c r="AV9152" s="419"/>
      <c r="AX9152" s="419"/>
      <c r="AY9152" s="419"/>
      <c r="AZ9152" s="419"/>
      <c r="BB9152" s="419"/>
      <c r="BC9152" s="419"/>
      <c r="BD9152" s="419"/>
      <c r="BF9152" s="419"/>
      <c r="BG9152" s="419"/>
      <c r="BH9152" s="419"/>
      <c r="BJ9152" s="419"/>
      <c r="BK9152" s="419"/>
      <c r="BL9152" s="419"/>
      <c r="BN9152" s="419"/>
      <c r="BO9152" s="419"/>
      <c r="BP9152" s="419"/>
      <c r="BR9152" s="419"/>
      <c r="BS9152" s="419"/>
      <c r="BT9152" s="419"/>
      <c r="BV9152" s="419"/>
      <c r="BW9152" s="419"/>
      <c r="BX9152" s="397"/>
      <c r="BZ9152" s="449"/>
      <c r="CB9152" s="419"/>
      <c r="CC9152" s="419"/>
      <c r="CD9152" s="419"/>
      <c r="CF9152" s="419"/>
      <c r="CG9152" s="419"/>
      <c r="CH9152" s="419"/>
    </row>
    <row r="9153" spans="3:86" ht="21" thickBot="1">
      <c r="C9153" s="425"/>
      <c r="P9153" s="431"/>
      <c r="R9153" s="419"/>
      <c r="S9153" s="446"/>
      <c r="T9153" s="419"/>
      <c r="V9153" s="196"/>
      <c r="W9153" s="419"/>
      <c r="X9153" s="419"/>
      <c r="Z9153" s="419"/>
      <c r="AA9153" s="419"/>
      <c r="AB9153" s="419"/>
      <c r="AD9153" s="419"/>
      <c r="AE9153" s="419"/>
      <c r="AF9153" s="419"/>
      <c r="AH9153" s="419"/>
      <c r="AI9153" s="419"/>
      <c r="AJ9153" s="419"/>
      <c r="AL9153" s="419"/>
      <c r="AM9153" s="419"/>
      <c r="AN9153" s="403"/>
      <c r="AO9153" s="419"/>
      <c r="AP9153" s="419"/>
      <c r="AQ9153" s="419"/>
      <c r="AR9153" s="419"/>
      <c r="AS9153" s="419"/>
      <c r="AT9153" s="419"/>
      <c r="AU9153" s="419"/>
      <c r="AV9153" s="419"/>
      <c r="AX9153" s="419"/>
      <c r="AY9153" s="419"/>
      <c r="AZ9153" s="419"/>
      <c r="BB9153" s="419"/>
      <c r="BC9153" s="419"/>
      <c r="BD9153" s="419"/>
      <c r="BF9153" s="419"/>
      <c r="BG9153" s="419"/>
      <c r="BH9153" s="419"/>
      <c r="BJ9153" s="419"/>
      <c r="BK9153" s="419"/>
      <c r="BL9153" s="419"/>
      <c r="BN9153" s="419"/>
      <c r="BO9153" s="419"/>
      <c r="BP9153" s="419"/>
      <c r="BR9153" s="419"/>
      <c r="BS9153" s="419"/>
      <c r="BT9153" s="419"/>
      <c r="BV9153" s="419"/>
      <c r="BW9153" s="419"/>
      <c r="BX9153" s="397"/>
      <c r="BZ9153" s="449"/>
      <c r="CB9153" s="419"/>
      <c r="CC9153" s="419"/>
      <c r="CD9153" s="419"/>
      <c r="CF9153" s="419"/>
      <c r="CG9153" s="419"/>
      <c r="CH9153" s="419"/>
    </row>
    <row r="9154" spans="3:86" ht="21" thickBot="1">
      <c r="C9154" s="425"/>
      <c r="P9154" s="431"/>
      <c r="R9154" s="419"/>
      <c r="S9154" s="446"/>
      <c r="T9154" s="419"/>
      <c r="V9154" s="196"/>
      <c r="W9154" s="419"/>
      <c r="X9154" s="419"/>
      <c r="Z9154" s="419"/>
      <c r="AA9154" s="419"/>
      <c r="AB9154" s="419"/>
      <c r="AD9154" s="419"/>
      <c r="AE9154" s="419"/>
      <c r="AF9154" s="419"/>
      <c r="AH9154" s="419"/>
      <c r="AI9154" s="419"/>
      <c r="AJ9154" s="419"/>
      <c r="AL9154" s="419"/>
      <c r="AM9154" s="419"/>
      <c r="AN9154" s="403"/>
      <c r="AO9154" s="419"/>
      <c r="AP9154" s="419"/>
      <c r="AQ9154" s="419"/>
      <c r="AR9154" s="419"/>
      <c r="AS9154" s="419"/>
      <c r="AT9154" s="419"/>
      <c r="AU9154" s="419"/>
      <c r="AV9154" s="419"/>
      <c r="AX9154" s="419"/>
      <c r="AY9154" s="419"/>
      <c r="AZ9154" s="419"/>
      <c r="BB9154" s="419"/>
      <c r="BC9154" s="419"/>
      <c r="BD9154" s="419"/>
      <c r="BF9154" s="419"/>
      <c r="BG9154" s="419"/>
      <c r="BH9154" s="419"/>
      <c r="BJ9154" s="419"/>
      <c r="BK9154" s="419"/>
      <c r="BL9154" s="419"/>
      <c r="BN9154" s="419"/>
      <c r="BO9154" s="419"/>
      <c r="BP9154" s="419"/>
      <c r="BR9154" s="419"/>
      <c r="BS9154" s="419"/>
      <c r="BT9154" s="419"/>
      <c r="BV9154" s="419"/>
      <c r="BW9154" s="419"/>
      <c r="BX9154" s="397"/>
      <c r="BZ9154" s="449"/>
      <c r="CB9154" s="419"/>
      <c r="CC9154" s="419"/>
      <c r="CD9154" s="419"/>
      <c r="CF9154" s="419"/>
      <c r="CG9154" s="419"/>
      <c r="CH9154" s="419"/>
    </row>
    <row r="9155" spans="3:86" ht="21" thickBot="1">
      <c r="C9155" s="425"/>
      <c r="P9155" s="431"/>
      <c r="R9155" s="419"/>
      <c r="S9155" s="446"/>
      <c r="T9155" s="419"/>
      <c r="V9155" s="196"/>
      <c r="W9155" s="419"/>
      <c r="X9155" s="419"/>
      <c r="Z9155" s="419"/>
      <c r="AA9155" s="419"/>
      <c r="AB9155" s="419"/>
      <c r="AD9155" s="419"/>
      <c r="AE9155" s="419"/>
      <c r="AF9155" s="419"/>
      <c r="AH9155" s="419"/>
      <c r="AI9155" s="419"/>
      <c r="AJ9155" s="419"/>
      <c r="AL9155" s="419"/>
      <c r="AM9155" s="419"/>
      <c r="AN9155" s="403"/>
      <c r="AO9155" s="419"/>
      <c r="AP9155" s="419"/>
      <c r="AQ9155" s="419"/>
      <c r="AR9155" s="419"/>
      <c r="AS9155" s="419"/>
      <c r="AT9155" s="419"/>
      <c r="AU9155" s="419"/>
      <c r="AV9155" s="419"/>
      <c r="AX9155" s="419"/>
      <c r="AY9155" s="419"/>
      <c r="AZ9155" s="419"/>
      <c r="BB9155" s="419"/>
      <c r="BC9155" s="419"/>
      <c r="BD9155" s="419"/>
      <c r="BF9155" s="419"/>
      <c r="BG9155" s="419"/>
      <c r="BH9155" s="419"/>
      <c r="BJ9155" s="419"/>
      <c r="BK9155" s="419"/>
      <c r="BL9155" s="419"/>
      <c r="BN9155" s="419"/>
      <c r="BO9155" s="419"/>
      <c r="BP9155" s="419"/>
      <c r="BR9155" s="419"/>
      <c r="BS9155" s="419"/>
      <c r="BT9155" s="419"/>
      <c r="BV9155" s="419"/>
      <c r="BW9155" s="419"/>
      <c r="BX9155" s="397"/>
      <c r="BZ9155" s="449"/>
      <c r="CB9155" s="419"/>
      <c r="CC9155" s="419"/>
      <c r="CD9155" s="419"/>
      <c r="CF9155" s="419"/>
      <c r="CG9155" s="419"/>
      <c r="CH9155" s="419"/>
    </row>
    <row r="9156" spans="3:86" ht="21" thickBot="1">
      <c r="C9156" s="425"/>
      <c r="P9156" s="431"/>
      <c r="R9156" s="419"/>
      <c r="S9156" s="446"/>
      <c r="T9156" s="419"/>
      <c r="V9156" s="196"/>
      <c r="W9156" s="419"/>
      <c r="X9156" s="419"/>
      <c r="Z9156" s="419"/>
      <c r="AA9156" s="419"/>
      <c r="AB9156" s="419"/>
      <c r="AD9156" s="419"/>
      <c r="AE9156" s="419"/>
      <c r="AF9156" s="419"/>
      <c r="AH9156" s="419"/>
      <c r="AI9156" s="419"/>
      <c r="AJ9156" s="419"/>
      <c r="AL9156" s="419"/>
      <c r="AM9156" s="419"/>
      <c r="AN9156" s="403"/>
      <c r="AO9156" s="419"/>
      <c r="AP9156" s="419"/>
      <c r="AQ9156" s="419"/>
      <c r="AR9156" s="419"/>
      <c r="AS9156" s="419"/>
      <c r="AT9156" s="419"/>
      <c r="AU9156" s="419"/>
      <c r="AV9156" s="419"/>
      <c r="AX9156" s="419"/>
      <c r="AY9156" s="419"/>
      <c r="AZ9156" s="419"/>
      <c r="BB9156" s="419"/>
      <c r="BC9156" s="419"/>
      <c r="BD9156" s="419"/>
      <c r="BF9156" s="419"/>
      <c r="BG9156" s="419"/>
      <c r="BH9156" s="419"/>
      <c r="BJ9156" s="419"/>
      <c r="BK9156" s="419"/>
      <c r="BL9156" s="419"/>
      <c r="BN9156" s="419"/>
      <c r="BO9156" s="419"/>
      <c r="BP9156" s="419"/>
      <c r="BR9156" s="419"/>
      <c r="BS9156" s="419"/>
      <c r="BT9156" s="419"/>
      <c r="BV9156" s="419"/>
      <c r="BW9156" s="419"/>
      <c r="BX9156" s="397"/>
      <c r="BZ9156" s="449"/>
      <c r="CB9156" s="419"/>
      <c r="CC9156" s="419"/>
      <c r="CD9156" s="419"/>
      <c r="CF9156" s="419"/>
      <c r="CG9156" s="419"/>
      <c r="CH9156" s="419"/>
    </row>
    <row r="9157" spans="3:86" ht="21" thickBot="1">
      <c r="C9157" s="425"/>
      <c r="P9157" s="431"/>
      <c r="R9157" s="419"/>
      <c r="S9157" s="446"/>
      <c r="T9157" s="419"/>
      <c r="V9157" s="196"/>
      <c r="W9157" s="419"/>
      <c r="X9157" s="419"/>
      <c r="Z9157" s="419"/>
      <c r="AA9157" s="419"/>
      <c r="AB9157" s="419"/>
      <c r="AD9157" s="419"/>
      <c r="AE9157" s="419"/>
      <c r="AF9157" s="419"/>
      <c r="AH9157" s="419"/>
      <c r="AI9157" s="419"/>
      <c r="AJ9157" s="419"/>
      <c r="AL9157" s="419"/>
      <c r="AM9157" s="419"/>
      <c r="AN9157" s="403"/>
      <c r="AO9157" s="419"/>
      <c r="AP9157" s="419"/>
      <c r="AQ9157" s="419"/>
      <c r="AR9157" s="419"/>
      <c r="AS9157" s="419"/>
      <c r="AT9157" s="419"/>
      <c r="AU9157" s="419"/>
      <c r="AV9157" s="419"/>
      <c r="AX9157" s="419"/>
      <c r="AY9157" s="419"/>
      <c r="AZ9157" s="419"/>
      <c r="BB9157" s="419"/>
      <c r="BC9157" s="419"/>
      <c r="BD9157" s="419"/>
      <c r="BF9157" s="419"/>
      <c r="BG9157" s="419"/>
      <c r="BH9157" s="419"/>
      <c r="BJ9157" s="419"/>
      <c r="BK9157" s="419"/>
      <c r="BL9157" s="419"/>
      <c r="BN9157" s="419"/>
      <c r="BO9157" s="419"/>
      <c r="BP9157" s="419"/>
      <c r="BR9157" s="419"/>
      <c r="BS9157" s="419"/>
      <c r="BT9157" s="419"/>
      <c r="BV9157" s="419"/>
      <c r="BW9157" s="419"/>
      <c r="BX9157" s="397"/>
      <c r="BZ9157" s="449"/>
      <c r="CB9157" s="419"/>
      <c r="CC9157" s="419"/>
      <c r="CD9157" s="419"/>
      <c r="CF9157" s="419"/>
      <c r="CG9157" s="419"/>
      <c r="CH9157" s="419"/>
    </row>
    <row r="9158" spans="3:86" ht="21" thickBot="1">
      <c r="C9158" s="425"/>
      <c r="P9158" s="431"/>
      <c r="R9158" s="419"/>
      <c r="S9158" s="446"/>
      <c r="T9158" s="419"/>
      <c r="V9158" s="196"/>
      <c r="W9158" s="419"/>
      <c r="X9158" s="419"/>
      <c r="Z9158" s="419"/>
      <c r="AA9158" s="419"/>
      <c r="AB9158" s="419"/>
      <c r="AD9158" s="419"/>
      <c r="AE9158" s="419"/>
      <c r="AF9158" s="419"/>
      <c r="AH9158" s="419"/>
      <c r="AI9158" s="419"/>
      <c r="AJ9158" s="419"/>
      <c r="AL9158" s="419"/>
      <c r="AM9158" s="419"/>
      <c r="AN9158" s="403"/>
      <c r="AO9158" s="419"/>
      <c r="AP9158" s="419"/>
      <c r="AQ9158" s="419"/>
      <c r="AR9158" s="419"/>
      <c r="AS9158" s="419"/>
      <c r="AT9158" s="419"/>
      <c r="AU9158" s="419"/>
      <c r="AV9158" s="419"/>
      <c r="AX9158" s="419"/>
      <c r="AY9158" s="419"/>
      <c r="AZ9158" s="419"/>
      <c r="BB9158" s="419"/>
      <c r="BC9158" s="419"/>
      <c r="BD9158" s="419"/>
      <c r="BF9158" s="419"/>
      <c r="BG9158" s="419"/>
      <c r="BH9158" s="419"/>
      <c r="BJ9158" s="419"/>
      <c r="BK9158" s="419"/>
      <c r="BL9158" s="419"/>
      <c r="BN9158" s="419"/>
      <c r="BO9158" s="419"/>
      <c r="BP9158" s="419"/>
      <c r="BR9158" s="419"/>
      <c r="BS9158" s="419"/>
      <c r="BT9158" s="419"/>
      <c r="BV9158" s="419"/>
      <c r="BW9158" s="419"/>
      <c r="BX9158" s="397"/>
      <c r="BZ9158" s="449"/>
      <c r="CB9158" s="419"/>
      <c r="CC9158" s="419"/>
      <c r="CD9158" s="419"/>
      <c r="CF9158" s="419"/>
      <c r="CG9158" s="419"/>
      <c r="CH9158" s="419"/>
    </row>
    <row r="9159" spans="3:86" ht="21" thickBot="1">
      <c r="C9159" s="425"/>
      <c r="P9159" s="431"/>
      <c r="R9159" s="419"/>
      <c r="S9159" s="446"/>
      <c r="T9159" s="419"/>
      <c r="V9159" s="196"/>
      <c r="W9159" s="419"/>
      <c r="X9159" s="419"/>
      <c r="Z9159" s="419"/>
      <c r="AA9159" s="419"/>
      <c r="AB9159" s="419"/>
      <c r="AD9159" s="419"/>
      <c r="AE9159" s="419"/>
      <c r="AF9159" s="419"/>
      <c r="AH9159" s="419"/>
      <c r="AI9159" s="419"/>
      <c r="AJ9159" s="419"/>
      <c r="AL9159" s="419"/>
      <c r="AM9159" s="419"/>
      <c r="AN9159" s="403"/>
      <c r="AO9159" s="419"/>
      <c r="AP9159" s="419"/>
      <c r="AQ9159" s="419"/>
      <c r="AR9159" s="419"/>
      <c r="AS9159" s="419"/>
      <c r="AT9159" s="419"/>
      <c r="AU9159" s="419"/>
      <c r="AV9159" s="419"/>
      <c r="AX9159" s="419"/>
      <c r="AY9159" s="419"/>
      <c r="AZ9159" s="419"/>
      <c r="BB9159" s="419"/>
      <c r="BC9159" s="419"/>
      <c r="BD9159" s="419"/>
      <c r="BF9159" s="419"/>
      <c r="BG9159" s="419"/>
      <c r="BH9159" s="419"/>
      <c r="BJ9159" s="419"/>
      <c r="BK9159" s="419"/>
      <c r="BL9159" s="419"/>
      <c r="BN9159" s="419"/>
      <c r="BO9159" s="419"/>
      <c r="BP9159" s="419"/>
      <c r="BR9159" s="419"/>
      <c r="BS9159" s="419"/>
      <c r="BT9159" s="419"/>
      <c r="BV9159" s="419"/>
      <c r="BW9159" s="419"/>
      <c r="BX9159" s="397"/>
      <c r="BZ9159" s="449"/>
      <c r="CB9159" s="419"/>
      <c r="CC9159" s="419"/>
      <c r="CD9159" s="419"/>
      <c r="CF9159" s="419"/>
      <c r="CG9159" s="419"/>
      <c r="CH9159" s="419"/>
    </row>
    <row r="9160" spans="3:86" ht="21" thickBot="1">
      <c r="C9160" s="425"/>
      <c r="P9160" s="431"/>
      <c r="R9160" s="419"/>
      <c r="S9160" s="446"/>
      <c r="T9160" s="419"/>
      <c r="V9160" s="196"/>
      <c r="W9160" s="419"/>
      <c r="X9160" s="419"/>
      <c r="Z9160" s="419"/>
      <c r="AA9160" s="419"/>
      <c r="AB9160" s="419"/>
      <c r="AD9160" s="419"/>
      <c r="AE9160" s="419"/>
      <c r="AF9160" s="419"/>
      <c r="AH9160" s="419"/>
      <c r="AI9160" s="419"/>
      <c r="AJ9160" s="419"/>
      <c r="AL9160" s="419"/>
      <c r="AM9160" s="419"/>
      <c r="AN9160" s="403"/>
      <c r="AO9160" s="419"/>
      <c r="AP9160" s="419"/>
      <c r="AQ9160" s="419"/>
      <c r="AR9160" s="419"/>
      <c r="AS9160" s="419"/>
      <c r="AT9160" s="419"/>
      <c r="AU9160" s="419"/>
      <c r="AV9160" s="419"/>
      <c r="AX9160" s="419"/>
      <c r="AY9160" s="419"/>
      <c r="AZ9160" s="419"/>
      <c r="BB9160" s="419"/>
      <c r="BC9160" s="419"/>
      <c r="BD9160" s="419"/>
      <c r="BF9160" s="419"/>
      <c r="BG9160" s="419"/>
      <c r="BH9160" s="419"/>
      <c r="BJ9160" s="419"/>
      <c r="BK9160" s="419"/>
      <c r="BL9160" s="419"/>
      <c r="BN9160" s="419"/>
      <c r="BO9160" s="419"/>
      <c r="BP9160" s="419"/>
      <c r="BR9160" s="419"/>
      <c r="BS9160" s="419"/>
      <c r="BT9160" s="419"/>
      <c r="BV9160" s="419"/>
      <c r="BW9160" s="419"/>
      <c r="BX9160" s="397"/>
      <c r="BZ9160" s="449"/>
      <c r="CB9160" s="419"/>
      <c r="CC9160" s="419"/>
      <c r="CD9160" s="419"/>
      <c r="CF9160" s="419"/>
      <c r="CG9160" s="419"/>
      <c r="CH9160" s="419"/>
    </row>
    <row r="9161" spans="3:86" ht="21" thickBot="1">
      <c r="C9161" s="425"/>
      <c r="P9161" s="431"/>
      <c r="R9161" s="419"/>
      <c r="S9161" s="446"/>
      <c r="T9161" s="419"/>
      <c r="V9161" s="196"/>
      <c r="W9161" s="419"/>
      <c r="X9161" s="419"/>
      <c r="Z9161" s="419"/>
      <c r="AA9161" s="419"/>
      <c r="AB9161" s="419"/>
      <c r="AD9161" s="419"/>
      <c r="AE9161" s="419"/>
      <c r="AF9161" s="419"/>
      <c r="AH9161" s="419"/>
      <c r="AI9161" s="419"/>
      <c r="AJ9161" s="419"/>
      <c r="AL9161" s="419"/>
      <c r="AM9161" s="419"/>
      <c r="AN9161" s="403"/>
      <c r="AO9161" s="419"/>
      <c r="AP9161" s="419"/>
      <c r="AQ9161" s="419"/>
      <c r="AR9161" s="419"/>
      <c r="AS9161" s="419"/>
      <c r="AT9161" s="419"/>
      <c r="AU9161" s="419"/>
      <c r="AV9161" s="419"/>
      <c r="AX9161" s="419"/>
      <c r="AY9161" s="419"/>
      <c r="AZ9161" s="419"/>
      <c r="BB9161" s="419"/>
      <c r="BC9161" s="419"/>
      <c r="BD9161" s="419"/>
      <c r="BF9161" s="419"/>
      <c r="BG9161" s="419"/>
      <c r="BH9161" s="419"/>
      <c r="BJ9161" s="419"/>
      <c r="BK9161" s="419"/>
      <c r="BL9161" s="419"/>
      <c r="BN9161" s="419"/>
      <c r="BO9161" s="419"/>
      <c r="BP9161" s="419"/>
      <c r="BR9161" s="419"/>
      <c r="BS9161" s="419"/>
      <c r="BT9161" s="419"/>
      <c r="BV9161" s="419"/>
      <c r="BW9161" s="419"/>
      <c r="BX9161" s="397"/>
      <c r="BZ9161" s="449"/>
      <c r="CB9161" s="419"/>
      <c r="CC9161" s="419"/>
      <c r="CD9161" s="419"/>
      <c r="CF9161" s="419"/>
      <c r="CG9161" s="419"/>
      <c r="CH9161" s="419"/>
    </row>
    <row r="9162" spans="3:86" ht="21" thickBot="1">
      <c r="C9162" s="425"/>
      <c r="P9162" s="431"/>
      <c r="R9162" s="419"/>
      <c r="S9162" s="446"/>
      <c r="T9162" s="419"/>
      <c r="V9162" s="196"/>
      <c r="W9162" s="419"/>
      <c r="X9162" s="419"/>
      <c r="Z9162" s="419"/>
      <c r="AA9162" s="419"/>
      <c r="AB9162" s="419"/>
      <c r="AD9162" s="419"/>
      <c r="AE9162" s="419"/>
      <c r="AF9162" s="419"/>
      <c r="AH9162" s="419"/>
      <c r="AI9162" s="419"/>
      <c r="AJ9162" s="419"/>
      <c r="AL9162" s="419"/>
      <c r="AM9162" s="419"/>
      <c r="AN9162" s="403"/>
      <c r="AO9162" s="419"/>
      <c r="AP9162" s="419"/>
      <c r="AQ9162" s="419"/>
      <c r="AR9162" s="419"/>
      <c r="AS9162" s="419"/>
      <c r="AT9162" s="419"/>
      <c r="AU9162" s="419"/>
      <c r="AV9162" s="419"/>
      <c r="AX9162" s="419"/>
      <c r="AY9162" s="419"/>
      <c r="AZ9162" s="419"/>
      <c r="BB9162" s="419"/>
      <c r="BC9162" s="419"/>
      <c r="BD9162" s="419"/>
      <c r="BF9162" s="419"/>
      <c r="BG9162" s="419"/>
      <c r="BH9162" s="419"/>
      <c r="BJ9162" s="419"/>
      <c r="BK9162" s="419"/>
      <c r="BL9162" s="419"/>
      <c r="BN9162" s="419"/>
      <c r="BO9162" s="419"/>
      <c r="BP9162" s="419"/>
      <c r="BR9162" s="419"/>
      <c r="BS9162" s="419"/>
      <c r="BT9162" s="419"/>
      <c r="BV9162" s="419"/>
      <c r="BW9162" s="419"/>
      <c r="BX9162" s="397"/>
      <c r="BZ9162" s="449"/>
      <c r="CB9162" s="419"/>
      <c r="CC9162" s="419"/>
      <c r="CD9162" s="419"/>
      <c r="CF9162" s="419"/>
      <c r="CG9162" s="419"/>
      <c r="CH9162" s="419"/>
    </row>
    <row r="9163" spans="3:86" ht="21" thickBot="1">
      <c r="C9163" s="425"/>
      <c r="P9163" s="431"/>
      <c r="R9163" s="419"/>
      <c r="S9163" s="446"/>
      <c r="T9163" s="419"/>
      <c r="V9163" s="196"/>
      <c r="W9163" s="419"/>
      <c r="X9163" s="419"/>
      <c r="Z9163" s="419"/>
      <c r="AA9163" s="419"/>
      <c r="AB9163" s="419"/>
      <c r="AD9163" s="419"/>
      <c r="AE9163" s="419"/>
      <c r="AF9163" s="419"/>
      <c r="AH9163" s="419"/>
      <c r="AI9163" s="419"/>
      <c r="AJ9163" s="419"/>
      <c r="AL9163" s="419"/>
      <c r="AM9163" s="419"/>
      <c r="AN9163" s="403"/>
      <c r="AO9163" s="419"/>
      <c r="AP9163" s="419"/>
      <c r="AQ9163" s="419"/>
      <c r="AR9163" s="419"/>
      <c r="AS9163" s="419"/>
      <c r="AT9163" s="419"/>
      <c r="AU9163" s="419"/>
      <c r="AV9163" s="419"/>
      <c r="AX9163" s="419"/>
      <c r="AY9163" s="419"/>
      <c r="AZ9163" s="419"/>
      <c r="BB9163" s="419"/>
      <c r="BC9163" s="419"/>
      <c r="BD9163" s="419"/>
      <c r="BF9163" s="419"/>
      <c r="BG9163" s="419"/>
      <c r="BH9163" s="419"/>
      <c r="BJ9163" s="419"/>
      <c r="BK9163" s="419"/>
      <c r="BL9163" s="419"/>
      <c r="BN9163" s="419"/>
      <c r="BO9163" s="419"/>
      <c r="BP9163" s="419"/>
      <c r="BR9163" s="419"/>
      <c r="BS9163" s="419"/>
      <c r="BT9163" s="419"/>
      <c r="BV9163" s="419"/>
      <c r="BW9163" s="419"/>
      <c r="BX9163" s="397"/>
      <c r="BZ9163" s="449"/>
      <c r="CB9163" s="419"/>
      <c r="CC9163" s="419"/>
      <c r="CD9163" s="419"/>
      <c r="CF9163" s="419"/>
      <c r="CG9163" s="419"/>
      <c r="CH9163" s="419"/>
    </row>
    <row r="9164" spans="3:86" ht="21" thickBot="1">
      <c r="C9164" s="425"/>
      <c r="P9164" s="431"/>
      <c r="R9164" s="419"/>
      <c r="S9164" s="446"/>
      <c r="T9164" s="419"/>
      <c r="V9164" s="196"/>
      <c r="W9164" s="419"/>
      <c r="X9164" s="419"/>
      <c r="Z9164" s="419"/>
      <c r="AA9164" s="419"/>
      <c r="AB9164" s="419"/>
      <c r="AD9164" s="419"/>
      <c r="AE9164" s="419"/>
      <c r="AF9164" s="419"/>
      <c r="AH9164" s="419"/>
      <c r="AI9164" s="419"/>
      <c r="AJ9164" s="419"/>
      <c r="AL9164" s="419"/>
      <c r="AM9164" s="419"/>
      <c r="AN9164" s="403"/>
      <c r="AO9164" s="419"/>
      <c r="AP9164" s="419"/>
      <c r="AQ9164" s="419"/>
      <c r="AR9164" s="419"/>
      <c r="AS9164" s="419"/>
      <c r="AT9164" s="419"/>
      <c r="AU9164" s="419"/>
      <c r="AV9164" s="419"/>
      <c r="AX9164" s="419"/>
      <c r="AY9164" s="419"/>
      <c r="AZ9164" s="419"/>
      <c r="BB9164" s="419"/>
      <c r="BC9164" s="419"/>
      <c r="BD9164" s="419"/>
      <c r="BF9164" s="419"/>
      <c r="BG9164" s="419"/>
      <c r="BH9164" s="419"/>
      <c r="BJ9164" s="419"/>
      <c r="BK9164" s="419"/>
      <c r="BL9164" s="419"/>
      <c r="BN9164" s="419"/>
      <c r="BO9164" s="419"/>
      <c r="BP9164" s="419"/>
      <c r="BR9164" s="419"/>
      <c r="BS9164" s="419"/>
      <c r="BT9164" s="419"/>
      <c r="BV9164" s="419"/>
      <c r="BW9164" s="419"/>
      <c r="BX9164" s="397"/>
      <c r="BZ9164" s="449"/>
      <c r="CB9164" s="419"/>
      <c r="CC9164" s="419"/>
      <c r="CD9164" s="419"/>
      <c r="CF9164" s="419"/>
      <c r="CG9164" s="419"/>
      <c r="CH9164" s="419"/>
    </row>
    <row r="9165" spans="3:86" ht="21" thickBot="1">
      <c r="C9165" s="425"/>
      <c r="P9165" s="431"/>
      <c r="R9165" s="419"/>
      <c r="S9165" s="446"/>
      <c r="T9165" s="419"/>
      <c r="V9165" s="196"/>
      <c r="W9165" s="419"/>
      <c r="X9165" s="419"/>
      <c r="Z9165" s="419"/>
      <c r="AA9165" s="419"/>
      <c r="AB9165" s="419"/>
      <c r="AD9165" s="419"/>
      <c r="AE9165" s="419"/>
      <c r="AF9165" s="419"/>
      <c r="AH9165" s="419"/>
      <c r="AI9165" s="419"/>
      <c r="AJ9165" s="419"/>
      <c r="AL9165" s="419"/>
      <c r="AM9165" s="419"/>
      <c r="AN9165" s="403"/>
      <c r="AO9165" s="419"/>
      <c r="AP9165" s="419"/>
      <c r="AQ9165" s="419"/>
      <c r="AR9165" s="419"/>
      <c r="AS9165" s="419"/>
      <c r="AT9165" s="419"/>
      <c r="AU9165" s="419"/>
      <c r="AV9165" s="419"/>
      <c r="AX9165" s="419"/>
      <c r="AY9165" s="419"/>
      <c r="AZ9165" s="419"/>
      <c r="BB9165" s="419"/>
      <c r="BC9165" s="419"/>
      <c r="BD9165" s="419"/>
      <c r="BF9165" s="419"/>
      <c r="BG9165" s="419"/>
      <c r="BH9165" s="419"/>
      <c r="BJ9165" s="419"/>
      <c r="BK9165" s="419"/>
      <c r="BL9165" s="419"/>
      <c r="BN9165" s="419"/>
      <c r="BO9165" s="419"/>
      <c r="BP9165" s="419"/>
      <c r="BR9165" s="419"/>
      <c r="BS9165" s="419"/>
      <c r="BT9165" s="419"/>
      <c r="BV9165" s="419"/>
      <c r="BW9165" s="419"/>
      <c r="BX9165" s="397"/>
      <c r="BZ9165" s="449"/>
      <c r="CB9165" s="419"/>
      <c r="CC9165" s="419"/>
      <c r="CD9165" s="419"/>
      <c r="CF9165" s="419"/>
      <c r="CG9165" s="419"/>
      <c r="CH9165" s="419"/>
    </row>
    <row r="9166" spans="3:86" ht="21" thickBot="1">
      <c r="C9166" s="425"/>
      <c r="P9166" s="431"/>
      <c r="R9166" s="419"/>
      <c r="S9166" s="446"/>
      <c r="T9166" s="419"/>
      <c r="V9166" s="196"/>
      <c r="W9166" s="419"/>
      <c r="X9166" s="419"/>
      <c r="Z9166" s="419"/>
      <c r="AA9166" s="419"/>
      <c r="AB9166" s="419"/>
      <c r="AD9166" s="419"/>
      <c r="AE9166" s="419"/>
      <c r="AF9166" s="419"/>
      <c r="AH9166" s="419"/>
      <c r="AI9166" s="419"/>
      <c r="AJ9166" s="419"/>
      <c r="AL9166" s="419"/>
      <c r="AM9166" s="419"/>
      <c r="AN9166" s="403"/>
      <c r="AO9166" s="419"/>
      <c r="AP9166" s="419"/>
      <c r="AQ9166" s="419"/>
      <c r="AR9166" s="419"/>
      <c r="AS9166" s="419"/>
      <c r="AT9166" s="419"/>
      <c r="AU9166" s="419"/>
      <c r="AV9166" s="419"/>
      <c r="AX9166" s="419"/>
      <c r="AY9166" s="419"/>
      <c r="AZ9166" s="419"/>
      <c r="BB9166" s="419"/>
      <c r="BC9166" s="419"/>
      <c r="BD9166" s="419"/>
      <c r="BF9166" s="419"/>
      <c r="BG9166" s="419"/>
      <c r="BH9166" s="419"/>
      <c r="BJ9166" s="419"/>
      <c r="BK9166" s="419"/>
      <c r="BL9166" s="419"/>
      <c r="BN9166" s="419"/>
      <c r="BO9166" s="419"/>
      <c r="BP9166" s="419"/>
      <c r="BR9166" s="419"/>
      <c r="BS9166" s="419"/>
      <c r="BT9166" s="419"/>
      <c r="BV9166" s="419"/>
      <c r="BW9166" s="419"/>
      <c r="BX9166" s="397"/>
      <c r="BZ9166" s="449"/>
      <c r="CB9166" s="419"/>
      <c r="CC9166" s="419"/>
      <c r="CD9166" s="419"/>
      <c r="CF9166" s="419"/>
      <c r="CG9166" s="419"/>
      <c r="CH9166" s="419"/>
    </row>
    <row r="9167" spans="3:86" ht="21" thickBot="1">
      <c r="C9167" s="425"/>
      <c r="P9167" s="431"/>
      <c r="R9167" s="419"/>
      <c r="S9167" s="446"/>
      <c r="T9167" s="419"/>
      <c r="V9167" s="196"/>
      <c r="W9167" s="419"/>
      <c r="X9167" s="419"/>
      <c r="Z9167" s="419"/>
      <c r="AA9167" s="419"/>
      <c r="AB9167" s="419"/>
      <c r="AD9167" s="419"/>
      <c r="AE9167" s="419"/>
      <c r="AF9167" s="419"/>
      <c r="AH9167" s="419"/>
      <c r="AI9167" s="419"/>
      <c r="AJ9167" s="419"/>
      <c r="AL9167" s="419"/>
      <c r="AM9167" s="419"/>
      <c r="AN9167" s="403"/>
      <c r="AO9167" s="419"/>
      <c r="AP9167" s="419"/>
      <c r="AQ9167" s="419"/>
      <c r="AR9167" s="419"/>
      <c r="AS9167" s="419"/>
      <c r="AT9167" s="419"/>
      <c r="AU9167" s="419"/>
      <c r="AV9167" s="419"/>
      <c r="AX9167" s="419"/>
      <c r="AY9167" s="419"/>
      <c r="AZ9167" s="419"/>
      <c r="BB9167" s="419"/>
      <c r="BC9167" s="419"/>
      <c r="BD9167" s="419"/>
      <c r="BF9167" s="419"/>
      <c r="BG9167" s="419"/>
      <c r="BH9167" s="419"/>
      <c r="BJ9167" s="419"/>
      <c r="BK9167" s="419"/>
      <c r="BL9167" s="419"/>
      <c r="BN9167" s="419"/>
      <c r="BO9167" s="419"/>
      <c r="BP9167" s="419"/>
      <c r="BR9167" s="419"/>
      <c r="BS9167" s="419"/>
      <c r="BT9167" s="419"/>
      <c r="BV9167" s="419"/>
      <c r="BW9167" s="419"/>
      <c r="BX9167" s="397"/>
      <c r="BZ9167" s="449"/>
      <c r="CB9167" s="419"/>
      <c r="CC9167" s="419"/>
      <c r="CD9167" s="419"/>
      <c r="CF9167" s="419"/>
      <c r="CG9167" s="419"/>
      <c r="CH9167" s="419"/>
    </row>
    <row r="9168" spans="3:86" ht="21" thickBot="1">
      <c r="C9168" s="425"/>
      <c r="P9168" s="431"/>
      <c r="R9168" s="419"/>
      <c r="S9168" s="446"/>
      <c r="T9168" s="419"/>
      <c r="V9168" s="196"/>
      <c r="W9168" s="419"/>
      <c r="X9168" s="419"/>
      <c r="Z9168" s="419"/>
      <c r="AA9168" s="419"/>
      <c r="AB9168" s="419"/>
      <c r="AD9168" s="419"/>
      <c r="AE9168" s="419"/>
      <c r="AF9168" s="419"/>
      <c r="AH9168" s="419"/>
      <c r="AI9168" s="419"/>
      <c r="AJ9168" s="419"/>
      <c r="AL9168" s="419"/>
      <c r="AM9168" s="419"/>
      <c r="AN9168" s="403"/>
      <c r="AO9168" s="419"/>
      <c r="AP9168" s="419"/>
      <c r="AQ9168" s="419"/>
      <c r="AR9168" s="419"/>
      <c r="AS9168" s="419"/>
      <c r="AT9168" s="419"/>
      <c r="AU9168" s="419"/>
      <c r="AV9168" s="419"/>
      <c r="AX9168" s="419"/>
      <c r="AY9168" s="419"/>
      <c r="AZ9168" s="419"/>
      <c r="BB9168" s="419"/>
      <c r="BC9168" s="419"/>
      <c r="BD9168" s="419"/>
      <c r="BF9168" s="419"/>
      <c r="BG9168" s="419"/>
      <c r="BH9168" s="419"/>
      <c r="BJ9168" s="419"/>
      <c r="BK9168" s="419"/>
      <c r="BL9168" s="419"/>
      <c r="BN9168" s="419"/>
      <c r="BO9168" s="419"/>
      <c r="BP9168" s="419"/>
      <c r="BR9168" s="419"/>
      <c r="BS9168" s="419"/>
      <c r="BT9168" s="419"/>
      <c r="BV9168" s="419"/>
      <c r="BW9168" s="419"/>
      <c r="BX9168" s="397"/>
      <c r="BZ9168" s="449"/>
      <c r="CB9168" s="419"/>
      <c r="CC9168" s="419"/>
      <c r="CD9168" s="419"/>
      <c r="CF9168" s="419"/>
      <c r="CG9168" s="419"/>
      <c r="CH9168" s="419"/>
    </row>
    <row r="9169" spans="3:86" ht="21" thickBot="1">
      <c r="C9169" s="425"/>
      <c r="P9169" s="431"/>
      <c r="R9169" s="419"/>
      <c r="S9169" s="446"/>
      <c r="T9169" s="419"/>
      <c r="V9169" s="196"/>
      <c r="W9169" s="419"/>
      <c r="X9169" s="419"/>
      <c r="Z9169" s="419"/>
      <c r="AA9169" s="419"/>
      <c r="AB9169" s="419"/>
      <c r="AD9169" s="419"/>
      <c r="AE9169" s="419"/>
      <c r="AF9169" s="419"/>
      <c r="AH9169" s="419"/>
      <c r="AI9169" s="419"/>
      <c r="AJ9169" s="419"/>
      <c r="AL9169" s="419"/>
      <c r="AM9169" s="419"/>
      <c r="AN9169" s="403"/>
      <c r="AO9169" s="419"/>
      <c r="AP9169" s="419"/>
      <c r="AQ9169" s="419"/>
      <c r="AR9169" s="419"/>
      <c r="AS9169" s="419"/>
      <c r="AT9169" s="419"/>
      <c r="AU9169" s="419"/>
      <c r="AV9169" s="419"/>
      <c r="AX9169" s="419"/>
      <c r="AY9169" s="419"/>
      <c r="AZ9169" s="419"/>
      <c r="BB9169" s="419"/>
      <c r="BC9169" s="419"/>
      <c r="BD9169" s="419"/>
      <c r="BF9169" s="419"/>
      <c r="BG9169" s="419"/>
      <c r="BH9169" s="419"/>
      <c r="BJ9169" s="419"/>
      <c r="BK9169" s="419"/>
      <c r="BL9169" s="419"/>
      <c r="BN9169" s="419"/>
      <c r="BO9169" s="419"/>
      <c r="BP9169" s="419"/>
      <c r="BR9169" s="419"/>
      <c r="BS9169" s="419"/>
      <c r="BT9169" s="419"/>
      <c r="BV9169" s="419"/>
      <c r="BW9169" s="419"/>
      <c r="BX9169" s="397"/>
      <c r="BZ9169" s="449"/>
      <c r="CB9169" s="419"/>
      <c r="CC9169" s="419"/>
      <c r="CD9169" s="419"/>
      <c r="CF9169" s="419"/>
      <c r="CG9169" s="419"/>
      <c r="CH9169" s="419"/>
    </row>
    <row r="9170" spans="3:86" ht="21" thickBot="1">
      <c r="C9170" s="425"/>
      <c r="P9170" s="431"/>
      <c r="R9170" s="419"/>
      <c r="S9170" s="446"/>
      <c r="T9170" s="419"/>
      <c r="V9170" s="196"/>
      <c r="W9170" s="419"/>
      <c r="X9170" s="419"/>
      <c r="Z9170" s="419"/>
      <c r="AA9170" s="419"/>
      <c r="AB9170" s="419"/>
      <c r="AD9170" s="419"/>
      <c r="AE9170" s="419"/>
      <c r="AF9170" s="419"/>
      <c r="AH9170" s="419"/>
      <c r="AI9170" s="419"/>
      <c r="AJ9170" s="419"/>
      <c r="AL9170" s="419"/>
      <c r="AM9170" s="419"/>
      <c r="AN9170" s="403"/>
      <c r="AO9170" s="419"/>
      <c r="AP9170" s="419"/>
      <c r="AQ9170" s="419"/>
      <c r="AR9170" s="419"/>
      <c r="AS9170" s="419"/>
      <c r="AT9170" s="419"/>
      <c r="AU9170" s="419"/>
      <c r="AV9170" s="419"/>
      <c r="AX9170" s="419"/>
      <c r="AY9170" s="419"/>
      <c r="AZ9170" s="419"/>
      <c r="BB9170" s="419"/>
      <c r="BC9170" s="419"/>
      <c r="BD9170" s="419"/>
      <c r="BF9170" s="419"/>
      <c r="BG9170" s="419"/>
      <c r="BH9170" s="419"/>
      <c r="BJ9170" s="419"/>
      <c r="BK9170" s="419"/>
      <c r="BL9170" s="419"/>
      <c r="BN9170" s="419"/>
      <c r="BO9170" s="419"/>
      <c r="BP9170" s="419"/>
      <c r="BR9170" s="419"/>
      <c r="BS9170" s="419"/>
      <c r="BT9170" s="419"/>
      <c r="BV9170" s="419"/>
      <c r="BW9170" s="419"/>
      <c r="BX9170" s="397"/>
      <c r="BZ9170" s="449"/>
      <c r="CB9170" s="419"/>
      <c r="CC9170" s="419"/>
      <c r="CD9170" s="419"/>
      <c r="CF9170" s="419"/>
      <c r="CG9170" s="419"/>
      <c r="CH9170" s="419"/>
    </row>
    <row r="9171" spans="3:86" ht="21" thickBot="1">
      <c r="C9171" s="425"/>
      <c r="P9171" s="431"/>
      <c r="R9171" s="419"/>
      <c r="S9171" s="446"/>
      <c r="T9171" s="419"/>
      <c r="V9171" s="196"/>
      <c r="W9171" s="419"/>
      <c r="X9171" s="419"/>
      <c r="Z9171" s="419"/>
      <c r="AA9171" s="419"/>
      <c r="AB9171" s="419"/>
      <c r="AD9171" s="419"/>
      <c r="AE9171" s="419"/>
      <c r="AF9171" s="419"/>
      <c r="AH9171" s="419"/>
      <c r="AI9171" s="419"/>
      <c r="AJ9171" s="419"/>
      <c r="AL9171" s="419"/>
      <c r="AM9171" s="419"/>
      <c r="AN9171" s="403"/>
      <c r="AO9171" s="419"/>
      <c r="AP9171" s="419"/>
      <c r="AQ9171" s="419"/>
      <c r="AR9171" s="419"/>
      <c r="AS9171" s="419"/>
      <c r="AT9171" s="419"/>
      <c r="AU9171" s="419"/>
      <c r="AV9171" s="419"/>
      <c r="AX9171" s="419"/>
      <c r="AY9171" s="419"/>
      <c r="AZ9171" s="419"/>
      <c r="BB9171" s="419"/>
      <c r="BC9171" s="419"/>
      <c r="BD9171" s="419"/>
      <c r="BF9171" s="419"/>
      <c r="BG9171" s="419"/>
      <c r="BH9171" s="419"/>
      <c r="BJ9171" s="419"/>
      <c r="BK9171" s="419"/>
      <c r="BL9171" s="419"/>
      <c r="BN9171" s="419"/>
      <c r="BO9171" s="419"/>
      <c r="BP9171" s="419"/>
      <c r="BR9171" s="419"/>
      <c r="BS9171" s="419"/>
      <c r="BT9171" s="419"/>
      <c r="BV9171" s="419"/>
      <c r="BW9171" s="419"/>
      <c r="BX9171" s="397"/>
      <c r="BZ9171" s="449"/>
      <c r="CB9171" s="419"/>
      <c r="CC9171" s="419"/>
      <c r="CD9171" s="419"/>
      <c r="CF9171" s="419"/>
      <c r="CG9171" s="419"/>
      <c r="CH9171" s="419"/>
    </row>
    <row r="9172" spans="3:86" ht="21" thickBot="1">
      <c r="C9172" s="425"/>
      <c r="P9172" s="431"/>
      <c r="R9172" s="419"/>
      <c r="S9172" s="446"/>
      <c r="T9172" s="419"/>
      <c r="V9172" s="196"/>
      <c r="W9172" s="419"/>
      <c r="X9172" s="419"/>
      <c r="Z9172" s="419"/>
      <c r="AA9172" s="419"/>
      <c r="AB9172" s="419"/>
      <c r="AD9172" s="419"/>
      <c r="AE9172" s="419"/>
      <c r="AF9172" s="419"/>
      <c r="AH9172" s="419"/>
      <c r="AI9172" s="419"/>
      <c r="AJ9172" s="419"/>
      <c r="AL9172" s="419"/>
      <c r="AM9172" s="419"/>
      <c r="AN9172" s="403"/>
      <c r="AO9172" s="419"/>
      <c r="AP9172" s="419"/>
      <c r="AQ9172" s="419"/>
      <c r="AR9172" s="419"/>
      <c r="AS9172" s="419"/>
      <c r="AT9172" s="419"/>
      <c r="AU9172" s="419"/>
      <c r="AV9172" s="419"/>
      <c r="AX9172" s="419"/>
      <c r="AY9172" s="419"/>
      <c r="AZ9172" s="419"/>
      <c r="BB9172" s="419"/>
      <c r="BC9172" s="419"/>
      <c r="BD9172" s="419"/>
      <c r="BF9172" s="419"/>
      <c r="BG9172" s="419"/>
      <c r="BH9172" s="419"/>
      <c r="BJ9172" s="419"/>
      <c r="BK9172" s="419"/>
      <c r="BL9172" s="419"/>
      <c r="BN9172" s="419"/>
      <c r="BO9172" s="419"/>
      <c r="BP9172" s="419"/>
      <c r="BR9172" s="419"/>
      <c r="BS9172" s="419"/>
      <c r="BT9172" s="419"/>
      <c r="BV9172" s="419"/>
      <c r="BW9172" s="419"/>
      <c r="BX9172" s="397"/>
      <c r="BZ9172" s="449"/>
      <c r="CB9172" s="419"/>
      <c r="CC9172" s="419"/>
      <c r="CD9172" s="419"/>
      <c r="CF9172" s="419"/>
      <c r="CG9172" s="419"/>
      <c r="CH9172" s="419"/>
    </row>
    <row r="9173" spans="3:86" ht="21" thickBot="1">
      <c r="C9173" s="425"/>
      <c r="P9173" s="431"/>
      <c r="R9173" s="419"/>
      <c r="S9173" s="446"/>
      <c r="T9173" s="419"/>
      <c r="V9173" s="196"/>
      <c r="W9173" s="419"/>
      <c r="X9173" s="419"/>
      <c r="Z9173" s="419"/>
      <c r="AA9173" s="419"/>
      <c r="AB9173" s="419"/>
      <c r="AD9173" s="419"/>
      <c r="AE9173" s="419"/>
      <c r="AF9173" s="419"/>
      <c r="AH9173" s="419"/>
      <c r="AI9173" s="419"/>
      <c r="AJ9173" s="419"/>
      <c r="AL9173" s="419"/>
      <c r="AM9173" s="419"/>
      <c r="AN9173" s="403"/>
      <c r="AO9173" s="419"/>
      <c r="AP9173" s="419"/>
      <c r="AQ9173" s="419"/>
      <c r="AR9173" s="419"/>
      <c r="AS9173" s="419"/>
      <c r="AT9173" s="419"/>
      <c r="AU9173" s="419"/>
      <c r="AV9173" s="419"/>
      <c r="AX9173" s="419"/>
      <c r="AY9173" s="419"/>
      <c r="AZ9173" s="419"/>
      <c r="BB9173" s="419"/>
      <c r="BC9173" s="419"/>
      <c r="BD9173" s="419"/>
      <c r="BF9173" s="419"/>
      <c r="BG9173" s="419"/>
      <c r="BH9173" s="419"/>
      <c r="BJ9173" s="419"/>
      <c r="BK9173" s="419"/>
      <c r="BL9173" s="419"/>
      <c r="BN9173" s="419"/>
      <c r="BO9173" s="419"/>
      <c r="BP9173" s="419"/>
      <c r="BR9173" s="419"/>
      <c r="BS9173" s="419"/>
      <c r="BT9173" s="419"/>
      <c r="BV9173" s="419"/>
      <c r="BW9173" s="419"/>
      <c r="BX9173" s="397"/>
      <c r="BZ9173" s="449"/>
      <c r="CB9173" s="419"/>
      <c r="CC9173" s="419"/>
      <c r="CD9173" s="419"/>
      <c r="CF9173" s="419"/>
      <c r="CG9173" s="419"/>
      <c r="CH9173" s="419"/>
    </row>
    <row r="9174" spans="3:86" ht="21" thickBot="1">
      <c r="C9174" s="425"/>
      <c r="P9174" s="431"/>
      <c r="R9174" s="419"/>
      <c r="S9174" s="446"/>
      <c r="T9174" s="419"/>
      <c r="V9174" s="196"/>
      <c r="W9174" s="419"/>
      <c r="X9174" s="419"/>
      <c r="Z9174" s="419"/>
      <c r="AA9174" s="419"/>
      <c r="AB9174" s="419"/>
      <c r="AD9174" s="419"/>
      <c r="AE9174" s="419"/>
      <c r="AF9174" s="419"/>
      <c r="AH9174" s="419"/>
      <c r="AI9174" s="419"/>
      <c r="AJ9174" s="419"/>
      <c r="AL9174" s="419"/>
      <c r="AM9174" s="419"/>
      <c r="AN9174" s="403"/>
      <c r="AO9174" s="419"/>
      <c r="AP9174" s="419"/>
      <c r="AQ9174" s="419"/>
      <c r="AR9174" s="419"/>
      <c r="AS9174" s="419"/>
      <c r="AT9174" s="419"/>
      <c r="AU9174" s="419"/>
      <c r="AV9174" s="419"/>
      <c r="AX9174" s="419"/>
      <c r="AY9174" s="419"/>
      <c r="AZ9174" s="419"/>
      <c r="BB9174" s="419"/>
      <c r="BC9174" s="419"/>
      <c r="BD9174" s="419"/>
      <c r="BF9174" s="419"/>
      <c r="BG9174" s="419"/>
      <c r="BH9174" s="419"/>
      <c r="BJ9174" s="419"/>
      <c r="BK9174" s="419"/>
      <c r="BL9174" s="419"/>
      <c r="BN9174" s="419"/>
      <c r="BO9174" s="419"/>
      <c r="BP9174" s="419"/>
      <c r="BR9174" s="419"/>
      <c r="BS9174" s="419"/>
      <c r="BT9174" s="419"/>
      <c r="BV9174" s="419"/>
      <c r="BW9174" s="419"/>
      <c r="BX9174" s="397"/>
      <c r="BZ9174" s="449"/>
      <c r="CB9174" s="419"/>
      <c r="CC9174" s="419"/>
      <c r="CD9174" s="419"/>
      <c r="CF9174" s="419"/>
      <c r="CG9174" s="419"/>
      <c r="CH9174" s="419"/>
    </row>
    <row r="9175" spans="3:86" ht="21" thickBot="1">
      <c r="C9175" s="425"/>
      <c r="P9175" s="431"/>
      <c r="R9175" s="419"/>
      <c r="S9175" s="446"/>
      <c r="T9175" s="419"/>
      <c r="V9175" s="196"/>
      <c r="W9175" s="419"/>
      <c r="X9175" s="419"/>
      <c r="Z9175" s="419"/>
      <c r="AA9175" s="419"/>
      <c r="AB9175" s="419"/>
      <c r="AD9175" s="419"/>
      <c r="AE9175" s="419"/>
      <c r="AF9175" s="419"/>
      <c r="AH9175" s="419"/>
      <c r="AI9175" s="419"/>
      <c r="AJ9175" s="419"/>
      <c r="AL9175" s="419"/>
      <c r="AM9175" s="419"/>
      <c r="AN9175" s="403"/>
      <c r="AO9175" s="419"/>
      <c r="AP9175" s="419"/>
      <c r="AQ9175" s="419"/>
      <c r="AR9175" s="419"/>
      <c r="AS9175" s="419"/>
      <c r="AT9175" s="419"/>
      <c r="AU9175" s="419"/>
      <c r="AV9175" s="419"/>
      <c r="AX9175" s="419"/>
      <c r="AY9175" s="419"/>
      <c r="AZ9175" s="419"/>
      <c r="BB9175" s="419"/>
      <c r="BC9175" s="419"/>
      <c r="BD9175" s="419"/>
      <c r="BF9175" s="419"/>
      <c r="BG9175" s="419"/>
      <c r="BH9175" s="419"/>
      <c r="BJ9175" s="419"/>
      <c r="BK9175" s="419"/>
      <c r="BL9175" s="419"/>
      <c r="BN9175" s="419"/>
      <c r="BO9175" s="419"/>
      <c r="BP9175" s="419"/>
      <c r="BR9175" s="419"/>
      <c r="BS9175" s="419"/>
      <c r="BT9175" s="419"/>
      <c r="BV9175" s="419"/>
      <c r="BW9175" s="419"/>
      <c r="BX9175" s="397"/>
      <c r="BZ9175" s="449"/>
      <c r="CB9175" s="419"/>
      <c r="CC9175" s="419"/>
      <c r="CD9175" s="419"/>
      <c r="CF9175" s="419"/>
      <c r="CG9175" s="419"/>
      <c r="CH9175" s="419"/>
    </row>
    <row r="9176" spans="3:86" ht="21" thickBot="1">
      <c r="C9176" s="425"/>
      <c r="P9176" s="431"/>
      <c r="R9176" s="419"/>
      <c r="S9176" s="446"/>
      <c r="T9176" s="419"/>
      <c r="V9176" s="196"/>
      <c r="W9176" s="419"/>
      <c r="X9176" s="419"/>
      <c r="Z9176" s="419"/>
      <c r="AA9176" s="419"/>
      <c r="AB9176" s="419"/>
      <c r="AD9176" s="419"/>
      <c r="AE9176" s="419"/>
      <c r="AF9176" s="419"/>
      <c r="AH9176" s="419"/>
      <c r="AI9176" s="419"/>
      <c r="AJ9176" s="419"/>
      <c r="AL9176" s="419"/>
      <c r="AM9176" s="419"/>
      <c r="AN9176" s="403"/>
      <c r="AO9176" s="419"/>
      <c r="AP9176" s="419"/>
      <c r="AQ9176" s="419"/>
      <c r="AR9176" s="419"/>
      <c r="AS9176" s="419"/>
      <c r="AT9176" s="419"/>
      <c r="AU9176" s="419"/>
      <c r="AV9176" s="419"/>
      <c r="AX9176" s="419"/>
      <c r="AY9176" s="419"/>
      <c r="AZ9176" s="419"/>
      <c r="BB9176" s="419"/>
      <c r="BC9176" s="419"/>
      <c r="BD9176" s="419"/>
      <c r="BF9176" s="419"/>
      <c r="BG9176" s="419"/>
      <c r="BH9176" s="419"/>
      <c r="BJ9176" s="419"/>
      <c r="BK9176" s="419"/>
      <c r="BL9176" s="419"/>
      <c r="BN9176" s="419"/>
      <c r="BO9176" s="419"/>
      <c r="BP9176" s="419"/>
      <c r="BR9176" s="419"/>
      <c r="BS9176" s="419"/>
      <c r="BT9176" s="419"/>
      <c r="BV9176" s="419"/>
      <c r="BW9176" s="419"/>
      <c r="BX9176" s="397"/>
      <c r="BZ9176" s="449"/>
      <c r="CB9176" s="419"/>
      <c r="CC9176" s="419"/>
      <c r="CD9176" s="419"/>
      <c r="CF9176" s="419"/>
      <c r="CG9176" s="419"/>
      <c r="CH9176" s="419"/>
    </row>
    <row r="9177" spans="3:86" ht="21" thickBot="1">
      <c r="C9177" s="425"/>
      <c r="P9177" s="431"/>
      <c r="R9177" s="419"/>
      <c r="S9177" s="446"/>
      <c r="T9177" s="419"/>
      <c r="V9177" s="196"/>
      <c r="W9177" s="419"/>
      <c r="X9177" s="419"/>
      <c r="Z9177" s="419"/>
      <c r="AA9177" s="419"/>
      <c r="AB9177" s="419"/>
      <c r="AD9177" s="419"/>
      <c r="AE9177" s="419"/>
      <c r="AF9177" s="419"/>
      <c r="AH9177" s="419"/>
      <c r="AI9177" s="419"/>
      <c r="AJ9177" s="419"/>
      <c r="AL9177" s="419"/>
      <c r="AM9177" s="419"/>
      <c r="AN9177" s="403"/>
      <c r="AO9177" s="419"/>
      <c r="AP9177" s="419"/>
      <c r="AQ9177" s="419"/>
      <c r="AR9177" s="419"/>
      <c r="AS9177" s="419"/>
      <c r="AT9177" s="419"/>
      <c r="AU9177" s="419"/>
      <c r="AV9177" s="419"/>
      <c r="AX9177" s="419"/>
      <c r="AY9177" s="419"/>
      <c r="AZ9177" s="419"/>
      <c r="BB9177" s="419"/>
      <c r="BC9177" s="419"/>
      <c r="BD9177" s="419"/>
      <c r="BF9177" s="419"/>
      <c r="BG9177" s="419"/>
      <c r="BH9177" s="419"/>
      <c r="BJ9177" s="419"/>
      <c r="BK9177" s="419"/>
      <c r="BL9177" s="419"/>
      <c r="BN9177" s="419"/>
      <c r="BO9177" s="419"/>
      <c r="BP9177" s="419"/>
      <c r="BR9177" s="419"/>
      <c r="BS9177" s="419"/>
      <c r="BT9177" s="419"/>
      <c r="BV9177" s="419"/>
      <c r="BW9177" s="419"/>
      <c r="BX9177" s="397"/>
      <c r="BZ9177" s="449"/>
      <c r="CB9177" s="419"/>
      <c r="CC9177" s="419"/>
      <c r="CD9177" s="419"/>
      <c r="CF9177" s="419"/>
      <c r="CG9177" s="419"/>
      <c r="CH9177" s="419"/>
    </row>
    <row r="9178" spans="3:86" ht="21" thickBot="1">
      <c r="C9178" s="425"/>
      <c r="P9178" s="431"/>
      <c r="R9178" s="419"/>
      <c r="S9178" s="446"/>
      <c r="T9178" s="419"/>
      <c r="V9178" s="196"/>
      <c r="W9178" s="419"/>
      <c r="X9178" s="419"/>
      <c r="Z9178" s="419"/>
      <c r="AA9178" s="419"/>
      <c r="AB9178" s="419"/>
      <c r="AD9178" s="419"/>
      <c r="AE9178" s="419"/>
      <c r="AF9178" s="419"/>
      <c r="AH9178" s="419"/>
      <c r="AI9178" s="419"/>
      <c r="AJ9178" s="419"/>
      <c r="AL9178" s="419"/>
      <c r="AM9178" s="419"/>
      <c r="AN9178" s="403"/>
      <c r="AO9178" s="419"/>
      <c r="AP9178" s="419"/>
      <c r="AQ9178" s="419"/>
      <c r="AR9178" s="419"/>
      <c r="AS9178" s="419"/>
      <c r="AT9178" s="419"/>
      <c r="AU9178" s="419"/>
      <c r="AV9178" s="419"/>
      <c r="AX9178" s="419"/>
      <c r="AY9178" s="419"/>
      <c r="AZ9178" s="419"/>
      <c r="BB9178" s="419"/>
      <c r="BC9178" s="419"/>
      <c r="BD9178" s="419"/>
      <c r="BF9178" s="419"/>
      <c r="BG9178" s="419"/>
      <c r="BH9178" s="419"/>
      <c r="BJ9178" s="419"/>
      <c r="BK9178" s="419"/>
      <c r="BL9178" s="419"/>
      <c r="BN9178" s="419"/>
      <c r="BO9178" s="419"/>
      <c r="BP9178" s="419"/>
      <c r="BR9178" s="419"/>
      <c r="BS9178" s="419"/>
      <c r="BT9178" s="419"/>
      <c r="BV9178" s="419"/>
      <c r="BW9178" s="419"/>
      <c r="BX9178" s="397"/>
      <c r="BZ9178" s="449"/>
      <c r="CB9178" s="419"/>
      <c r="CC9178" s="419"/>
      <c r="CD9178" s="419"/>
      <c r="CF9178" s="419"/>
      <c r="CG9178" s="419"/>
      <c r="CH9178" s="419"/>
    </row>
    <row r="9179" spans="3:86" ht="21" thickBot="1">
      <c r="C9179" s="425"/>
      <c r="P9179" s="431"/>
      <c r="R9179" s="419"/>
      <c r="S9179" s="446"/>
      <c r="T9179" s="419"/>
      <c r="V9179" s="196"/>
      <c r="W9179" s="419"/>
      <c r="X9179" s="419"/>
      <c r="Z9179" s="419"/>
      <c r="AA9179" s="419"/>
      <c r="AB9179" s="419"/>
      <c r="AD9179" s="419"/>
      <c r="AE9179" s="419"/>
      <c r="AF9179" s="419"/>
      <c r="AH9179" s="419"/>
      <c r="AI9179" s="419"/>
      <c r="AJ9179" s="419"/>
      <c r="AL9179" s="419"/>
      <c r="AM9179" s="419"/>
      <c r="AN9179" s="403"/>
      <c r="AO9179" s="419"/>
      <c r="AP9179" s="419"/>
      <c r="AQ9179" s="419"/>
      <c r="AR9179" s="419"/>
      <c r="AS9179" s="419"/>
      <c r="AT9179" s="419"/>
      <c r="AU9179" s="419"/>
      <c r="AV9179" s="419"/>
      <c r="AX9179" s="419"/>
      <c r="AY9179" s="419"/>
      <c r="AZ9179" s="419"/>
      <c r="BB9179" s="419"/>
      <c r="BC9179" s="419"/>
      <c r="BD9179" s="419"/>
      <c r="BF9179" s="419"/>
      <c r="BG9179" s="419"/>
      <c r="BH9179" s="419"/>
      <c r="BJ9179" s="419"/>
      <c r="BK9179" s="419"/>
      <c r="BL9179" s="419"/>
      <c r="BN9179" s="419"/>
      <c r="BO9179" s="419"/>
      <c r="BP9179" s="419"/>
      <c r="BR9179" s="419"/>
      <c r="BS9179" s="419"/>
      <c r="BT9179" s="419"/>
      <c r="BV9179" s="419"/>
      <c r="BW9179" s="419"/>
      <c r="BX9179" s="397"/>
      <c r="BZ9179" s="449"/>
      <c r="CB9179" s="419"/>
      <c r="CC9179" s="419"/>
      <c r="CD9179" s="419"/>
      <c r="CF9179" s="419"/>
      <c r="CG9179" s="419"/>
      <c r="CH9179" s="419"/>
    </row>
    <row r="9180" spans="3:86" ht="21" thickBot="1">
      <c r="C9180" s="425"/>
      <c r="P9180" s="431"/>
      <c r="R9180" s="419"/>
      <c r="S9180" s="446"/>
      <c r="T9180" s="419"/>
      <c r="V9180" s="196"/>
      <c r="W9180" s="419"/>
      <c r="X9180" s="419"/>
      <c r="Z9180" s="419"/>
      <c r="AA9180" s="419"/>
      <c r="AB9180" s="419"/>
      <c r="AD9180" s="419"/>
      <c r="AE9180" s="419"/>
      <c r="AF9180" s="419"/>
      <c r="AH9180" s="419"/>
      <c r="AI9180" s="419"/>
      <c r="AJ9180" s="419"/>
      <c r="AL9180" s="419"/>
      <c r="AM9180" s="419"/>
      <c r="AN9180" s="403"/>
      <c r="AO9180" s="419"/>
      <c r="AP9180" s="419"/>
      <c r="AQ9180" s="419"/>
      <c r="AR9180" s="419"/>
      <c r="AS9180" s="419"/>
      <c r="AT9180" s="419"/>
      <c r="AU9180" s="419"/>
      <c r="AV9180" s="419"/>
      <c r="AX9180" s="419"/>
      <c r="AY9180" s="419"/>
      <c r="AZ9180" s="419"/>
      <c r="BB9180" s="419"/>
      <c r="BC9180" s="419"/>
      <c r="BD9180" s="419"/>
      <c r="BF9180" s="419"/>
      <c r="BG9180" s="419"/>
      <c r="BH9180" s="419"/>
      <c r="BJ9180" s="419"/>
      <c r="BK9180" s="419"/>
      <c r="BL9180" s="419"/>
      <c r="BN9180" s="419"/>
      <c r="BO9180" s="419"/>
      <c r="BP9180" s="419"/>
      <c r="BR9180" s="419"/>
      <c r="BS9180" s="419"/>
      <c r="BT9180" s="419"/>
      <c r="BV9180" s="419"/>
      <c r="BW9180" s="419"/>
      <c r="BX9180" s="397"/>
      <c r="BZ9180" s="449"/>
      <c r="CB9180" s="419"/>
      <c r="CC9180" s="419"/>
      <c r="CD9180" s="419"/>
      <c r="CF9180" s="419"/>
      <c r="CG9180" s="419"/>
      <c r="CH9180" s="419"/>
    </row>
    <row r="9181" spans="3:86" ht="21" thickBot="1">
      <c r="C9181" s="425"/>
      <c r="P9181" s="431"/>
      <c r="R9181" s="419"/>
      <c r="S9181" s="446"/>
      <c r="T9181" s="419"/>
      <c r="V9181" s="196"/>
      <c r="W9181" s="419"/>
      <c r="X9181" s="419"/>
      <c r="Z9181" s="419"/>
      <c r="AA9181" s="419"/>
      <c r="AB9181" s="419"/>
      <c r="AD9181" s="419"/>
      <c r="AE9181" s="419"/>
      <c r="AF9181" s="419"/>
      <c r="AH9181" s="419"/>
      <c r="AI9181" s="419"/>
      <c r="AJ9181" s="419"/>
      <c r="AL9181" s="419"/>
      <c r="AM9181" s="419"/>
      <c r="AN9181" s="403"/>
      <c r="AO9181" s="419"/>
      <c r="AP9181" s="419"/>
      <c r="AQ9181" s="419"/>
      <c r="AR9181" s="419"/>
      <c r="AS9181" s="419"/>
      <c r="AT9181" s="419"/>
      <c r="AU9181" s="419"/>
      <c r="AV9181" s="419"/>
      <c r="AX9181" s="419"/>
      <c r="AY9181" s="419"/>
      <c r="AZ9181" s="419"/>
      <c r="BB9181" s="419"/>
      <c r="BC9181" s="419"/>
      <c r="BD9181" s="419"/>
      <c r="BF9181" s="419"/>
      <c r="BG9181" s="419"/>
      <c r="BH9181" s="419"/>
      <c r="BJ9181" s="419"/>
      <c r="BK9181" s="419"/>
      <c r="BL9181" s="419"/>
      <c r="BN9181" s="419"/>
      <c r="BO9181" s="419"/>
      <c r="BP9181" s="419"/>
      <c r="BR9181" s="419"/>
      <c r="BS9181" s="419"/>
      <c r="BT9181" s="419"/>
      <c r="BV9181" s="419"/>
      <c r="BW9181" s="419"/>
      <c r="BX9181" s="397"/>
      <c r="BZ9181" s="449"/>
      <c r="CB9181" s="419"/>
      <c r="CC9181" s="419"/>
      <c r="CD9181" s="419"/>
      <c r="CF9181" s="419"/>
      <c r="CG9181" s="419"/>
      <c r="CH9181" s="419"/>
    </row>
    <row r="9182" spans="3:86" ht="21" thickBot="1">
      <c r="C9182" s="425"/>
      <c r="P9182" s="431"/>
      <c r="R9182" s="419"/>
      <c r="S9182" s="446"/>
      <c r="T9182" s="419"/>
      <c r="V9182" s="196"/>
      <c r="W9182" s="419"/>
      <c r="X9182" s="419"/>
      <c r="Z9182" s="419"/>
      <c r="AA9182" s="419"/>
      <c r="AB9182" s="419"/>
      <c r="AD9182" s="419"/>
      <c r="AE9182" s="419"/>
      <c r="AF9182" s="419"/>
      <c r="AH9182" s="419"/>
      <c r="AI9182" s="419"/>
      <c r="AJ9182" s="419"/>
      <c r="AL9182" s="419"/>
      <c r="AM9182" s="419"/>
      <c r="AN9182" s="403"/>
      <c r="AO9182" s="419"/>
      <c r="AP9182" s="419"/>
      <c r="AQ9182" s="419"/>
      <c r="AR9182" s="419"/>
      <c r="AS9182" s="419"/>
      <c r="AT9182" s="419"/>
      <c r="AU9182" s="419"/>
      <c r="AV9182" s="419"/>
      <c r="AX9182" s="419"/>
      <c r="AY9182" s="419"/>
      <c r="AZ9182" s="419"/>
      <c r="BB9182" s="419"/>
      <c r="BC9182" s="419"/>
      <c r="BD9182" s="419"/>
      <c r="BF9182" s="419"/>
      <c r="BG9182" s="419"/>
      <c r="BH9182" s="419"/>
      <c r="BJ9182" s="419"/>
      <c r="BK9182" s="419"/>
      <c r="BL9182" s="419"/>
      <c r="BN9182" s="419"/>
      <c r="BO9182" s="419"/>
      <c r="BP9182" s="419"/>
      <c r="BR9182" s="419"/>
      <c r="BS9182" s="419"/>
      <c r="BT9182" s="419"/>
      <c r="BV9182" s="419"/>
      <c r="BW9182" s="419"/>
      <c r="BX9182" s="397"/>
      <c r="BZ9182" s="449"/>
      <c r="CB9182" s="419"/>
      <c r="CC9182" s="419"/>
      <c r="CD9182" s="419"/>
      <c r="CF9182" s="419"/>
      <c r="CG9182" s="419"/>
      <c r="CH9182" s="419"/>
    </row>
    <row r="9183" spans="3:86" ht="21" thickBot="1">
      <c r="C9183" s="425"/>
      <c r="P9183" s="431"/>
      <c r="R9183" s="419"/>
      <c r="S9183" s="446"/>
      <c r="T9183" s="419"/>
      <c r="V9183" s="196"/>
      <c r="W9183" s="419"/>
      <c r="X9183" s="419"/>
      <c r="Z9183" s="419"/>
      <c r="AA9183" s="419"/>
      <c r="AB9183" s="419"/>
      <c r="AD9183" s="419"/>
      <c r="AE9183" s="419"/>
      <c r="AF9183" s="419"/>
      <c r="AH9183" s="419"/>
      <c r="AI9183" s="419"/>
      <c r="AJ9183" s="419"/>
      <c r="AL9183" s="419"/>
      <c r="AM9183" s="419"/>
      <c r="AN9183" s="403"/>
      <c r="AO9183" s="419"/>
      <c r="AP9183" s="419"/>
      <c r="AQ9183" s="419"/>
      <c r="AR9183" s="419"/>
      <c r="AS9183" s="419"/>
      <c r="AT9183" s="419"/>
      <c r="AU9183" s="419"/>
      <c r="AV9183" s="419"/>
      <c r="AX9183" s="419"/>
      <c r="AY9183" s="419"/>
      <c r="AZ9183" s="419"/>
      <c r="BB9183" s="419"/>
      <c r="BC9183" s="419"/>
      <c r="BD9183" s="419"/>
      <c r="BF9183" s="419"/>
      <c r="BG9183" s="419"/>
      <c r="BH9183" s="419"/>
      <c r="BJ9183" s="419"/>
      <c r="BK9183" s="419"/>
      <c r="BL9183" s="419"/>
      <c r="BN9183" s="419"/>
      <c r="BO9183" s="419"/>
      <c r="BP9183" s="419"/>
      <c r="BR9183" s="419"/>
      <c r="BS9183" s="419"/>
      <c r="BT9183" s="419"/>
      <c r="BV9183" s="419"/>
      <c r="BW9183" s="419"/>
      <c r="BX9183" s="397"/>
      <c r="BZ9183" s="449"/>
      <c r="CB9183" s="419"/>
      <c r="CC9183" s="419"/>
      <c r="CD9183" s="419"/>
      <c r="CF9183" s="419"/>
      <c r="CG9183" s="419"/>
      <c r="CH9183" s="419"/>
    </row>
    <row r="9184" spans="3:86" ht="21" thickBot="1">
      <c r="C9184" s="425"/>
      <c r="P9184" s="431"/>
      <c r="R9184" s="419"/>
      <c r="S9184" s="446"/>
      <c r="T9184" s="419"/>
      <c r="V9184" s="196"/>
      <c r="W9184" s="419"/>
      <c r="X9184" s="419"/>
      <c r="Z9184" s="419"/>
      <c r="AA9184" s="419"/>
      <c r="AB9184" s="419"/>
      <c r="AD9184" s="419"/>
      <c r="AE9184" s="419"/>
      <c r="AF9184" s="419"/>
      <c r="AH9184" s="419"/>
      <c r="AI9184" s="419"/>
      <c r="AJ9184" s="419"/>
      <c r="AL9184" s="419"/>
      <c r="AM9184" s="419"/>
      <c r="AN9184" s="403"/>
      <c r="AO9184" s="419"/>
      <c r="AP9184" s="419"/>
      <c r="AQ9184" s="419"/>
      <c r="AR9184" s="419"/>
      <c r="AS9184" s="419"/>
      <c r="AT9184" s="419"/>
      <c r="AU9184" s="419"/>
      <c r="AV9184" s="419"/>
      <c r="AX9184" s="419"/>
      <c r="AY9184" s="419"/>
      <c r="AZ9184" s="419"/>
      <c r="BB9184" s="419"/>
      <c r="BC9184" s="419"/>
      <c r="BD9184" s="419"/>
      <c r="BF9184" s="419"/>
      <c r="BG9184" s="419"/>
      <c r="BH9184" s="419"/>
      <c r="BJ9184" s="419"/>
      <c r="BK9184" s="419"/>
      <c r="BL9184" s="419"/>
      <c r="BN9184" s="419"/>
      <c r="BO9184" s="419"/>
      <c r="BP9184" s="419"/>
      <c r="BR9184" s="419"/>
      <c r="BS9184" s="419"/>
      <c r="BT9184" s="419"/>
      <c r="BV9184" s="419"/>
      <c r="BW9184" s="419"/>
      <c r="BX9184" s="397"/>
      <c r="BZ9184" s="449"/>
      <c r="CB9184" s="419"/>
      <c r="CC9184" s="419"/>
      <c r="CD9184" s="419"/>
      <c r="CF9184" s="419"/>
      <c r="CG9184" s="419"/>
      <c r="CH9184" s="419"/>
    </row>
    <row r="9185" spans="3:86" ht="21" thickBot="1">
      <c r="C9185" s="425"/>
      <c r="P9185" s="431"/>
      <c r="R9185" s="419"/>
      <c r="S9185" s="446"/>
      <c r="T9185" s="419"/>
      <c r="V9185" s="196"/>
      <c r="W9185" s="419"/>
      <c r="X9185" s="419"/>
      <c r="Z9185" s="419"/>
      <c r="AA9185" s="419"/>
      <c r="AB9185" s="419"/>
      <c r="AD9185" s="419"/>
      <c r="AE9185" s="419"/>
      <c r="AF9185" s="419"/>
      <c r="AH9185" s="419"/>
      <c r="AI9185" s="419"/>
      <c r="AJ9185" s="419"/>
      <c r="AL9185" s="419"/>
      <c r="AM9185" s="419"/>
      <c r="AN9185" s="403"/>
      <c r="AO9185" s="419"/>
      <c r="AP9185" s="419"/>
      <c r="AQ9185" s="419"/>
      <c r="AR9185" s="419"/>
      <c r="AS9185" s="419"/>
      <c r="AT9185" s="419"/>
      <c r="AU9185" s="419"/>
      <c r="AV9185" s="419"/>
      <c r="AX9185" s="419"/>
      <c r="AY9185" s="419"/>
      <c r="AZ9185" s="419"/>
      <c r="BB9185" s="419"/>
      <c r="BC9185" s="419"/>
      <c r="BD9185" s="419"/>
      <c r="BF9185" s="419"/>
      <c r="BG9185" s="419"/>
      <c r="BH9185" s="419"/>
      <c r="BJ9185" s="419"/>
      <c r="BK9185" s="419"/>
      <c r="BL9185" s="419"/>
      <c r="BN9185" s="419"/>
      <c r="BO9185" s="419"/>
      <c r="BP9185" s="419"/>
      <c r="BR9185" s="419"/>
      <c r="BS9185" s="419"/>
      <c r="BT9185" s="419"/>
      <c r="BV9185" s="419"/>
      <c r="BW9185" s="419"/>
      <c r="BX9185" s="397"/>
      <c r="BZ9185" s="449"/>
      <c r="CB9185" s="419"/>
      <c r="CC9185" s="419"/>
      <c r="CD9185" s="419"/>
      <c r="CF9185" s="419"/>
      <c r="CG9185" s="419"/>
      <c r="CH9185" s="419"/>
    </row>
    <row r="9186" spans="3:86" ht="21" thickBot="1">
      <c r="C9186" s="425"/>
      <c r="P9186" s="431"/>
      <c r="R9186" s="419"/>
      <c r="S9186" s="446"/>
      <c r="T9186" s="419"/>
      <c r="V9186" s="196"/>
      <c r="W9186" s="419"/>
      <c r="X9186" s="419"/>
      <c r="Z9186" s="419"/>
      <c r="AA9186" s="419"/>
      <c r="AB9186" s="419"/>
      <c r="AD9186" s="419"/>
      <c r="AE9186" s="419"/>
      <c r="AF9186" s="419"/>
      <c r="AH9186" s="419"/>
      <c r="AI9186" s="419"/>
      <c r="AJ9186" s="419"/>
      <c r="AL9186" s="419"/>
      <c r="AM9186" s="419"/>
      <c r="AN9186" s="403"/>
      <c r="AO9186" s="419"/>
      <c r="AP9186" s="419"/>
      <c r="AQ9186" s="419"/>
      <c r="AR9186" s="419"/>
      <c r="AS9186" s="419"/>
      <c r="AT9186" s="419"/>
      <c r="AU9186" s="419"/>
      <c r="AV9186" s="419"/>
      <c r="AX9186" s="419"/>
      <c r="AY9186" s="419"/>
      <c r="AZ9186" s="419"/>
      <c r="BB9186" s="419"/>
      <c r="BC9186" s="419"/>
      <c r="BD9186" s="419"/>
      <c r="BF9186" s="419"/>
      <c r="BG9186" s="419"/>
      <c r="BH9186" s="419"/>
      <c r="BJ9186" s="419"/>
      <c r="BK9186" s="419"/>
      <c r="BL9186" s="419"/>
      <c r="BN9186" s="419"/>
      <c r="BO9186" s="419"/>
      <c r="BP9186" s="419"/>
      <c r="BR9186" s="419"/>
      <c r="BS9186" s="419"/>
      <c r="BT9186" s="419"/>
      <c r="BV9186" s="419"/>
      <c r="BW9186" s="419"/>
      <c r="BX9186" s="397"/>
      <c r="BZ9186" s="449"/>
      <c r="CB9186" s="419"/>
      <c r="CC9186" s="419"/>
      <c r="CD9186" s="419"/>
      <c r="CF9186" s="419"/>
      <c r="CG9186" s="419"/>
      <c r="CH9186" s="419"/>
    </row>
    <row r="9187" spans="3:86" ht="21" thickBot="1">
      <c r="C9187" s="425"/>
      <c r="P9187" s="431"/>
      <c r="R9187" s="419"/>
      <c r="S9187" s="446"/>
      <c r="T9187" s="419"/>
      <c r="V9187" s="196"/>
      <c r="W9187" s="419"/>
      <c r="X9187" s="419"/>
      <c r="Z9187" s="419"/>
      <c r="AA9187" s="419"/>
      <c r="AB9187" s="419"/>
      <c r="AD9187" s="419"/>
      <c r="AE9187" s="419"/>
      <c r="AF9187" s="419"/>
      <c r="AH9187" s="419"/>
      <c r="AI9187" s="419"/>
      <c r="AJ9187" s="419"/>
      <c r="AL9187" s="419"/>
      <c r="AM9187" s="419"/>
      <c r="AN9187" s="403"/>
      <c r="AO9187" s="419"/>
      <c r="AP9187" s="419"/>
      <c r="AQ9187" s="419"/>
      <c r="AR9187" s="419"/>
      <c r="AS9187" s="419"/>
      <c r="AT9187" s="419"/>
      <c r="AU9187" s="419"/>
      <c r="AV9187" s="419"/>
      <c r="AX9187" s="419"/>
      <c r="AY9187" s="419"/>
      <c r="AZ9187" s="419"/>
      <c r="BB9187" s="419"/>
      <c r="BC9187" s="419"/>
      <c r="BD9187" s="419"/>
      <c r="BF9187" s="419"/>
      <c r="BG9187" s="419"/>
      <c r="BH9187" s="419"/>
      <c r="BJ9187" s="419"/>
      <c r="BK9187" s="419"/>
      <c r="BL9187" s="419"/>
      <c r="BN9187" s="419"/>
      <c r="BO9187" s="419"/>
      <c r="BP9187" s="419"/>
      <c r="BR9187" s="419"/>
      <c r="BS9187" s="419"/>
      <c r="BT9187" s="419"/>
      <c r="BV9187" s="419"/>
      <c r="BW9187" s="419"/>
      <c r="BX9187" s="397"/>
      <c r="BZ9187" s="449"/>
      <c r="CB9187" s="419"/>
      <c r="CC9187" s="419"/>
      <c r="CD9187" s="419"/>
      <c r="CF9187" s="419"/>
      <c r="CG9187" s="419"/>
      <c r="CH9187" s="419"/>
    </row>
    <row r="9188" spans="3:86" ht="21" thickBot="1">
      <c r="C9188" s="425"/>
      <c r="P9188" s="431"/>
      <c r="R9188" s="419"/>
      <c r="S9188" s="446"/>
      <c r="T9188" s="419"/>
      <c r="V9188" s="196"/>
      <c r="W9188" s="419"/>
      <c r="X9188" s="419"/>
      <c r="Z9188" s="419"/>
      <c r="AA9188" s="419"/>
      <c r="AB9188" s="419"/>
      <c r="AD9188" s="419"/>
      <c r="AE9188" s="419"/>
      <c r="AF9188" s="419"/>
      <c r="AH9188" s="419"/>
      <c r="AI9188" s="419"/>
      <c r="AJ9188" s="419"/>
      <c r="AL9188" s="419"/>
      <c r="AM9188" s="419"/>
      <c r="AN9188" s="403"/>
      <c r="AO9188" s="419"/>
      <c r="AP9188" s="419"/>
      <c r="AQ9188" s="419"/>
      <c r="AR9188" s="419"/>
      <c r="AS9188" s="419"/>
      <c r="AT9188" s="419"/>
      <c r="AU9188" s="419"/>
      <c r="AV9188" s="419"/>
      <c r="AX9188" s="419"/>
      <c r="AY9188" s="419"/>
      <c r="AZ9188" s="419"/>
      <c r="BB9188" s="419"/>
      <c r="BC9188" s="419"/>
      <c r="BD9188" s="419"/>
      <c r="BF9188" s="419"/>
      <c r="BG9188" s="419"/>
      <c r="BH9188" s="419"/>
      <c r="BJ9188" s="419"/>
      <c r="BK9188" s="419"/>
      <c r="BL9188" s="419"/>
      <c r="BN9188" s="419"/>
      <c r="BO9188" s="419"/>
      <c r="BP9188" s="419"/>
      <c r="BR9188" s="419"/>
      <c r="BS9188" s="419"/>
      <c r="BT9188" s="419"/>
      <c r="BV9188" s="419"/>
      <c r="BW9188" s="419"/>
      <c r="BX9188" s="397"/>
      <c r="BZ9188" s="449"/>
      <c r="CB9188" s="419"/>
      <c r="CC9188" s="419"/>
      <c r="CD9188" s="419"/>
      <c r="CF9188" s="419"/>
      <c r="CG9188" s="419"/>
      <c r="CH9188" s="419"/>
    </row>
    <row r="9189" spans="3:86" ht="21" thickBot="1">
      <c r="C9189" s="425"/>
      <c r="P9189" s="431"/>
      <c r="R9189" s="419"/>
      <c r="S9189" s="446"/>
      <c r="T9189" s="419"/>
      <c r="V9189" s="196"/>
      <c r="W9189" s="419"/>
      <c r="X9189" s="419"/>
      <c r="Z9189" s="419"/>
      <c r="AA9189" s="419"/>
      <c r="AB9189" s="419"/>
      <c r="AD9189" s="419"/>
      <c r="AE9189" s="419"/>
      <c r="AF9189" s="419"/>
      <c r="AH9189" s="419"/>
      <c r="AI9189" s="419"/>
      <c r="AJ9189" s="419"/>
      <c r="AL9189" s="419"/>
      <c r="AM9189" s="419"/>
      <c r="AN9189" s="403"/>
      <c r="AO9189" s="419"/>
      <c r="AP9189" s="419"/>
      <c r="AQ9189" s="419"/>
      <c r="AR9189" s="419"/>
      <c r="AS9189" s="419"/>
      <c r="AT9189" s="419"/>
      <c r="AU9189" s="419"/>
      <c r="AV9189" s="419"/>
      <c r="AX9189" s="419"/>
      <c r="AY9189" s="419"/>
      <c r="AZ9189" s="419"/>
      <c r="BB9189" s="419"/>
      <c r="BC9189" s="419"/>
      <c r="BD9189" s="419"/>
      <c r="BF9189" s="419"/>
      <c r="BG9189" s="419"/>
      <c r="BH9189" s="419"/>
      <c r="BJ9189" s="419"/>
      <c r="BK9189" s="419"/>
      <c r="BL9189" s="419"/>
      <c r="BN9189" s="419"/>
      <c r="BO9189" s="419"/>
      <c r="BP9189" s="419"/>
      <c r="BR9189" s="419"/>
      <c r="BS9189" s="419"/>
      <c r="BT9189" s="419"/>
      <c r="BV9189" s="419"/>
      <c r="BW9189" s="419"/>
      <c r="BX9189" s="397"/>
      <c r="BZ9189" s="449"/>
      <c r="CB9189" s="419"/>
      <c r="CC9189" s="419"/>
      <c r="CD9189" s="419"/>
      <c r="CF9189" s="419"/>
      <c r="CG9189" s="419"/>
      <c r="CH9189" s="419"/>
    </row>
    <row r="9190" spans="3:86" ht="21" thickBot="1">
      <c r="C9190" s="425"/>
      <c r="P9190" s="431"/>
      <c r="R9190" s="419"/>
      <c r="S9190" s="446"/>
      <c r="T9190" s="419"/>
      <c r="V9190" s="196"/>
      <c r="W9190" s="419"/>
      <c r="X9190" s="419"/>
      <c r="Z9190" s="419"/>
      <c r="AA9190" s="419"/>
      <c r="AB9190" s="419"/>
      <c r="AD9190" s="419"/>
      <c r="AE9190" s="419"/>
      <c r="AF9190" s="419"/>
      <c r="AH9190" s="419"/>
      <c r="AI9190" s="419"/>
      <c r="AJ9190" s="419"/>
      <c r="AL9190" s="419"/>
      <c r="AM9190" s="419"/>
      <c r="AN9190" s="403"/>
      <c r="AO9190" s="419"/>
      <c r="AP9190" s="419"/>
      <c r="AQ9190" s="419"/>
      <c r="AR9190" s="419"/>
      <c r="AS9190" s="419"/>
      <c r="AT9190" s="419"/>
      <c r="AU9190" s="419"/>
      <c r="AV9190" s="419"/>
      <c r="AX9190" s="419"/>
      <c r="AY9190" s="419"/>
      <c r="AZ9190" s="419"/>
      <c r="BB9190" s="419"/>
      <c r="BC9190" s="419"/>
      <c r="BD9190" s="419"/>
      <c r="BF9190" s="419"/>
      <c r="BG9190" s="419"/>
      <c r="BH9190" s="419"/>
      <c r="BJ9190" s="419"/>
      <c r="BK9190" s="419"/>
      <c r="BL9190" s="419"/>
      <c r="BN9190" s="419"/>
      <c r="BO9190" s="419"/>
      <c r="BP9190" s="419"/>
      <c r="BR9190" s="419"/>
      <c r="BS9190" s="419"/>
      <c r="BT9190" s="419"/>
      <c r="BV9190" s="419"/>
      <c r="BW9190" s="419"/>
      <c r="BX9190" s="397"/>
      <c r="BZ9190" s="449"/>
      <c r="CB9190" s="419"/>
      <c r="CC9190" s="419"/>
      <c r="CD9190" s="419"/>
      <c r="CF9190" s="419"/>
      <c r="CG9190" s="419"/>
      <c r="CH9190" s="419"/>
    </row>
    <row r="9191" spans="3:86" ht="21" thickBot="1">
      <c r="C9191" s="425"/>
      <c r="P9191" s="431"/>
      <c r="R9191" s="419"/>
      <c r="S9191" s="446"/>
      <c r="T9191" s="419"/>
      <c r="V9191" s="196"/>
      <c r="W9191" s="419"/>
      <c r="X9191" s="419"/>
      <c r="Z9191" s="419"/>
      <c r="AA9191" s="419"/>
      <c r="AB9191" s="419"/>
      <c r="AD9191" s="419"/>
      <c r="AE9191" s="419"/>
      <c r="AF9191" s="419"/>
      <c r="AH9191" s="419"/>
      <c r="AI9191" s="419"/>
      <c r="AJ9191" s="419"/>
      <c r="AL9191" s="419"/>
      <c r="AM9191" s="419"/>
      <c r="AN9191" s="403"/>
      <c r="AO9191" s="419"/>
      <c r="AP9191" s="419"/>
      <c r="AQ9191" s="419"/>
      <c r="AR9191" s="419"/>
      <c r="AS9191" s="419"/>
      <c r="AT9191" s="419"/>
      <c r="AU9191" s="419"/>
      <c r="AV9191" s="419"/>
      <c r="AX9191" s="419"/>
      <c r="AY9191" s="419"/>
      <c r="AZ9191" s="419"/>
      <c r="BB9191" s="419"/>
      <c r="BC9191" s="419"/>
      <c r="BD9191" s="419"/>
      <c r="BF9191" s="419"/>
      <c r="BG9191" s="419"/>
      <c r="BH9191" s="419"/>
      <c r="BJ9191" s="419"/>
      <c r="BK9191" s="419"/>
      <c r="BL9191" s="419"/>
      <c r="BN9191" s="419"/>
      <c r="BO9191" s="419"/>
      <c r="BP9191" s="419"/>
      <c r="BR9191" s="419"/>
      <c r="BS9191" s="419"/>
      <c r="BT9191" s="419"/>
      <c r="BV9191" s="419"/>
      <c r="BW9191" s="419"/>
      <c r="BX9191" s="397"/>
      <c r="BZ9191" s="449"/>
      <c r="CB9191" s="419"/>
      <c r="CC9191" s="419"/>
      <c r="CD9191" s="419"/>
      <c r="CF9191" s="419"/>
      <c r="CG9191" s="419"/>
      <c r="CH9191" s="419"/>
    </row>
    <row r="9192" spans="3:86" ht="21" thickBot="1">
      <c r="C9192" s="425"/>
      <c r="P9192" s="431"/>
      <c r="R9192" s="419"/>
      <c r="S9192" s="446"/>
      <c r="T9192" s="419"/>
      <c r="V9192" s="196"/>
      <c r="W9192" s="419"/>
      <c r="X9192" s="419"/>
      <c r="Z9192" s="419"/>
      <c r="AA9192" s="419"/>
      <c r="AB9192" s="419"/>
      <c r="AD9192" s="419"/>
      <c r="AE9192" s="419"/>
      <c r="AF9192" s="419"/>
      <c r="AH9192" s="419"/>
      <c r="AI9192" s="419"/>
      <c r="AJ9192" s="419"/>
      <c r="AL9192" s="419"/>
      <c r="AM9192" s="419"/>
      <c r="AN9192" s="403"/>
      <c r="AO9192" s="419"/>
      <c r="AP9192" s="419"/>
      <c r="AQ9192" s="419"/>
      <c r="AR9192" s="419"/>
      <c r="AS9192" s="419"/>
      <c r="AT9192" s="419"/>
      <c r="AU9192" s="419"/>
      <c r="AV9192" s="419"/>
      <c r="AX9192" s="419"/>
      <c r="AY9192" s="419"/>
      <c r="AZ9192" s="419"/>
      <c r="BB9192" s="419"/>
      <c r="BC9192" s="419"/>
      <c r="BD9192" s="419"/>
      <c r="BF9192" s="419"/>
      <c r="BG9192" s="419"/>
      <c r="BH9192" s="419"/>
      <c r="BJ9192" s="419"/>
      <c r="BK9192" s="419"/>
      <c r="BL9192" s="419"/>
      <c r="BN9192" s="419"/>
      <c r="BO9192" s="419"/>
      <c r="BP9192" s="419"/>
      <c r="BR9192" s="419"/>
      <c r="BS9192" s="419"/>
      <c r="BT9192" s="419"/>
      <c r="BV9192" s="419"/>
      <c r="BW9192" s="419"/>
      <c r="BX9192" s="397"/>
      <c r="BZ9192" s="449"/>
      <c r="CB9192" s="419"/>
      <c r="CC9192" s="419"/>
      <c r="CD9192" s="419"/>
      <c r="CF9192" s="419"/>
      <c r="CG9192" s="419"/>
      <c r="CH9192" s="419"/>
    </row>
    <row r="9193" spans="3:86" ht="21" thickBot="1">
      <c r="C9193" s="425"/>
      <c r="P9193" s="431"/>
      <c r="R9193" s="419"/>
      <c r="S9193" s="446"/>
      <c r="T9193" s="419"/>
      <c r="V9193" s="196"/>
      <c r="W9193" s="419"/>
      <c r="X9193" s="419"/>
      <c r="Z9193" s="419"/>
      <c r="AA9193" s="419"/>
      <c r="AB9193" s="419"/>
      <c r="AD9193" s="419"/>
      <c r="AE9193" s="419"/>
      <c r="AF9193" s="419"/>
      <c r="AH9193" s="419"/>
      <c r="AI9193" s="419"/>
      <c r="AJ9193" s="419"/>
      <c r="AL9193" s="419"/>
      <c r="AM9193" s="419"/>
      <c r="AN9193" s="403"/>
      <c r="AO9193" s="419"/>
      <c r="AP9193" s="419"/>
      <c r="AQ9193" s="419"/>
      <c r="AR9193" s="419"/>
      <c r="AS9193" s="419"/>
      <c r="AT9193" s="419"/>
      <c r="AU9193" s="419"/>
      <c r="AV9193" s="419"/>
      <c r="AX9193" s="419"/>
      <c r="AY9193" s="419"/>
      <c r="AZ9193" s="419"/>
      <c r="BB9193" s="419"/>
      <c r="BC9193" s="419"/>
      <c r="BD9193" s="419"/>
      <c r="BF9193" s="419"/>
      <c r="BG9193" s="419"/>
      <c r="BH9193" s="419"/>
      <c r="BJ9193" s="419"/>
      <c r="BK9193" s="419"/>
      <c r="BL9193" s="419"/>
      <c r="BN9193" s="419"/>
      <c r="BO9193" s="419"/>
      <c r="BP9193" s="419"/>
      <c r="BR9193" s="419"/>
      <c r="BS9193" s="419"/>
      <c r="BT9193" s="419"/>
      <c r="BV9193" s="419"/>
      <c r="BW9193" s="419"/>
      <c r="BX9193" s="397"/>
      <c r="BZ9193" s="449"/>
      <c r="CB9193" s="419"/>
      <c r="CC9193" s="419"/>
      <c r="CD9193" s="419"/>
      <c r="CF9193" s="419"/>
      <c r="CG9193" s="419"/>
      <c r="CH9193" s="419"/>
    </row>
    <row r="9194" spans="3:86" ht="21" thickBot="1">
      <c r="C9194" s="425"/>
      <c r="P9194" s="431"/>
      <c r="R9194" s="419"/>
      <c r="S9194" s="446"/>
      <c r="T9194" s="419"/>
      <c r="V9194" s="196"/>
      <c r="W9194" s="419"/>
      <c r="X9194" s="419"/>
      <c r="Z9194" s="419"/>
      <c r="AA9194" s="419"/>
      <c r="AB9194" s="419"/>
      <c r="AD9194" s="419"/>
      <c r="AE9194" s="419"/>
      <c r="AF9194" s="419"/>
      <c r="AH9194" s="419"/>
      <c r="AI9194" s="419"/>
      <c r="AJ9194" s="419"/>
      <c r="AL9194" s="419"/>
      <c r="AM9194" s="419"/>
      <c r="AN9194" s="403"/>
      <c r="AO9194" s="419"/>
      <c r="AP9194" s="419"/>
      <c r="AQ9194" s="419"/>
      <c r="AR9194" s="419"/>
      <c r="AS9194" s="419"/>
      <c r="AT9194" s="419"/>
      <c r="AU9194" s="419"/>
      <c r="AV9194" s="419"/>
      <c r="AX9194" s="419"/>
      <c r="AY9194" s="419"/>
      <c r="AZ9194" s="419"/>
      <c r="BB9194" s="419"/>
      <c r="BC9194" s="419"/>
      <c r="BD9194" s="419"/>
      <c r="BF9194" s="419"/>
      <c r="BG9194" s="419"/>
      <c r="BH9194" s="419"/>
      <c r="BJ9194" s="419"/>
      <c r="BK9194" s="419"/>
      <c r="BL9194" s="419"/>
      <c r="BN9194" s="419"/>
      <c r="BO9194" s="419"/>
      <c r="BP9194" s="419"/>
      <c r="BR9194" s="419"/>
      <c r="BS9194" s="419"/>
      <c r="BT9194" s="419"/>
      <c r="BV9194" s="419"/>
      <c r="BW9194" s="419"/>
      <c r="BX9194" s="397"/>
      <c r="BZ9194" s="449"/>
      <c r="CB9194" s="419"/>
      <c r="CC9194" s="419"/>
      <c r="CD9194" s="419"/>
      <c r="CF9194" s="419"/>
      <c r="CG9194" s="419"/>
      <c r="CH9194" s="419"/>
    </row>
    <row r="9195" spans="3:86" ht="21" thickBot="1">
      <c r="C9195" s="425"/>
      <c r="P9195" s="431"/>
      <c r="R9195" s="419"/>
      <c r="S9195" s="446"/>
      <c r="T9195" s="419"/>
      <c r="V9195" s="196"/>
      <c r="W9195" s="419"/>
      <c r="X9195" s="419"/>
      <c r="Z9195" s="419"/>
      <c r="AA9195" s="419"/>
      <c r="AB9195" s="419"/>
      <c r="AD9195" s="419"/>
      <c r="AE9195" s="419"/>
      <c r="AF9195" s="419"/>
      <c r="AH9195" s="419"/>
      <c r="AI9195" s="419"/>
      <c r="AJ9195" s="419"/>
      <c r="AL9195" s="419"/>
      <c r="AM9195" s="419"/>
      <c r="AN9195" s="403"/>
      <c r="AO9195" s="419"/>
      <c r="AP9195" s="419"/>
      <c r="AQ9195" s="419"/>
      <c r="AR9195" s="419"/>
      <c r="AS9195" s="419"/>
      <c r="AT9195" s="419"/>
      <c r="AU9195" s="419"/>
      <c r="AV9195" s="419"/>
      <c r="AX9195" s="419"/>
      <c r="AY9195" s="419"/>
      <c r="AZ9195" s="419"/>
      <c r="BB9195" s="419"/>
      <c r="BC9195" s="419"/>
      <c r="BD9195" s="419"/>
      <c r="BF9195" s="419"/>
      <c r="BG9195" s="419"/>
      <c r="BH9195" s="419"/>
      <c r="BJ9195" s="419"/>
      <c r="BK9195" s="419"/>
      <c r="BL9195" s="419"/>
      <c r="BN9195" s="419"/>
      <c r="BO9195" s="419"/>
      <c r="BP9195" s="419"/>
      <c r="BR9195" s="419"/>
      <c r="BS9195" s="419"/>
      <c r="BT9195" s="419"/>
      <c r="BV9195" s="419"/>
      <c r="BW9195" s="419"/>
      <c r="BX9195" s="397"/>
      <c r="BZ9195" s="449"/>
      <c r="CB9195" s="419"/>
      <c r="CC9195" s="419"/>
      <c r="CD9195" s="419"/>
      <c r="CF9195" s="419"/>
      <c r="CG9195" s="419"/>
      <c r="CH9195" s="419"/>
    </row>
    <row r="9196" spans="3:86" ht="21" thickBot="1">
      <c r="C9196" s="425"/>
      <c r="P9196" s="431"/>
      <c r="R9196" s="419"/>
      <c r="S9196" s="446"/>
      <c r="T9196" s="419"/>
      <c r="V9196" s="196"/>
      <c r="W9196" s="419"/>
      <c r="X9196" s="419"/>
      <c r="Z9196" s="419"/>
      <c r="AA9196" s="419"/>
      <c r="AB9196" s="419"/>
      <c r="AD9196" s="419"/>
      <c r="AE9196" s="419"/>
      <c r="AF9196" s="419"/>
      <c r="AH9196" s="419"/>
      <c r="AI9196" s="419"/>
      <c r="AJ9196" s="419"/>
      <c r="AL9196" s="419"/>
      <c r="AM9196" s="419"/>
      <c r="AN9196" s="403"/>
      <c r="AO9196" s="419"/>
      <c r="AP9196" s="419"/>
      <c r="AQ9196" s="419"/>
      <c r="AR9196" s="419"/>
      <c r="AS9196" s="419"/>
      <c r="AT9196" s="419"/>
      <c r="AU9196" s="419"/>
      <c r="AV9196" s="419"/>
      <c r="AX9196" s="419"/>
      <c r="AY9196" s="419"/>
      <c r="AZ9196" s="419"/>
      <c r="BB9196" s="419"/>
      <c r="BC9196" s="419"/>
      <c r="BD9196" s="419"/>
      <c r="BF9196" s="419"/>
      <c r="BG9196" s="419"/>
      <c r="BH9196" s="419"/>
      <c r="BJ9196" s="419"/>
      <c r="BK9196" s="419"/>
      <c r="BL9196" s="419"/>
      <c r="BN9196" s="419"/>
      <c r="BO9196" s="419"/>
      <c r="BP9196" s="419"/>
      <c r="BR9196" s="419"/>
      <c r="BS9196" s="419"/>
      <c r="BT9196" s="419"/>
      <c r="BV9196" s="419"/>
      <c r="BW9196" s="419"/>
      <c r="BX9196" s="397"/>
      <c r="BZ9196" s="449"/>
      <c r="CB9196" s="419"/>
      <c r="CC9196" s="419"/>
      <c r="CD9196" s="419"/>
      <c r="CF9196" s="419"/>
      <c r="CG9196" s="419"/>
      <c r="CH9196" s="419"/>
    </row>
    <row r="9197" spans="3:86" ht="21" thickBot="1">
      <c r="C9197" s="425"/>
      <c r="P9197" s="431"/>
      <c r="R9197" s="419"/>
      <c r="S9197" s="446"/>
      <c r="T9197" s="419"/>
      <c r="V9197" s="196"/>
      <c r="W9197" s="419"/>
      <c r="X9197" s="419"/>
      <c r="Z9197" s="419"/>
      <c r="AA9197" s="419"/>
      <c r="AB9197" s="419"/>
      <c r="AD9197" s="419"/>
      <c r="AE9197" s="419"/>
      <c r="AF9197" s="419"/>
      <c r="AH9197" s="419"/>
      <c r="AI9197" s="419"/>
      <c r="AJ9197" s="419"/>
      <c r="AL9197" s="419"/>
      <c r="AM9197" s="419"/>
      <c r="AN9197" s="403"/>
      <c r="AO9197" s="419"/>
      <c r="AP9197" s="419"/>
      <c r="AQ9197" s="419"/>
      <c r="AR9197" s="419"/>
      <c r="AS9197" s="419"/>
      <c r="AT9197" s="419"/>
      <c r="AU9197" s="419"/>
      <c r="AV9197" s="419"/>
      <c r="AX9197" s="419"/>
      <c r="AY9197" s="419"/>
      <c r="AZ9197" s="419"/>
      <c r="BB9197" s="419"/>
      <c r="BC9197" s="419"/>
      <c r="BD9197" s="419"/>
      <c r="BF9197" s="419"/>
      <c r="BG9197" s="419"/>
      <c r="BH9197" s="419"/>
      <c r="BJ9197" s="419"/>
      <c r="BK9197" s="419"/>
      <c r="BL9197" s="419"/>
      <c r="BN9197" s="419"/>
      <c r="BO9197" s="419"/>
      <c r="BP9197" s="419"/>
      <c r="BR9197" s="419"/>
      <c r="BS9197" s="419"/>
      <c r="BT9197" s="419"/>
      <c r="BV9197" s="419"/>
      <c r="BW9197" s="419"/>
      <c r="BX9197" s="397"/>
      <c r="BZ9197" s="449"/>
      <c r="CB9197" s="419"/>
      <c r="CC9197" s="419"/>
      <c r="CD9197" s="419"/>
      <c r="CF9197" s="419"/>
      <c r="CG9197" s="419"/>
      <c r="CH9197" s="419"/>
    </row>
    <row r="9198" spans="3:86" ht="21" thickBot="1">
      <c r="C9198" s="425"/>
      <c r="P9198" s="431"/>
      <c r="R9198" s="419"/>
      <c r="S9198" s="446"/>
      <c r="T9198" s="419"/>
      <c r="V9198" s="196"/>
      <c r="W9198" s="419"/>
      <c r="X9198" s="419"/>
      <c r="Z9198" s="419"/>
      <c r="AA9198" s="419"/>
      <c r="AB9198" s="419"/>
      <c r="AD9198" s="419"/>
      <c r="AE9198" s="419"/>
      <c r="AF9198" s="419"/>
      <c r="AH9198" s="419"/>
      <c r="AI9198" s="419"/>
      <c r="AJ9198" s="419"/>
      <c r="AL9198" s="419"/>
      <c r="AM9198" s="419"/>
      <c r="AN9198" s="403"/>
      <c r="AO9198" s="419"/>
      <c r="AP9198" s="419"/>
      <c r="AQ9198" s="419"/>
      <c r="AR9198" s="419"/>
      <c r="AS9198" s="419"/>
      <c r="AT9198" s="419"/>
      <c r="AU9198" s="419"/>
      <c r="AV9198" s="419"/>
      <c r="AX9198" s="419"/>
      <c r="AY9198" s="419"/>
      <c r="AZ9198" s="419"/>
      <c r="BB9198" s="419"/>
      <c r="BC9198" s="419"/>
      <c r="BD9198" s="419"/>
      <c r="BF9198" s="419"/>
      <c r="BG9198" s="419"/>
      <c r="BH9198" s="419"/>
      <c r="BJ9198" s="419"/>
      <c r="BK9198" s="419"/>
      <c r="BL9198" s="419"/>
      <c r="BN9198" s="419"/>
      <c r="BO9198" s="419"/>
      <c r="BP9198" s="419"/>
      <c r="BR9198" s="419"/>
      <c r="BS9198" s="419"/>
      <c r="BT9198" s="419"/>
      <c r="BV9198" s="419"/>
      <c r="BW9198" s="419"/>
      <c r="BX9198" s="397"/>
      <c r="BZ9198" s="449"/>
      <c r="CB9198" s="419"/>
      <c r="CC9198" s="419"/>
      <c r="CD9198" s="419"/>
      <c r="CF9198" s="419"/>
      <c r="CG9198" s="419"/>
      <c r="CH9198" s="419"/>
    </row>
    <row r="9199" spans="3:86" ht="21" thickBot="1">
      <c r="C9199" s="425"/>
      <c r="P9199" s="431"/>
      <c r="R9199" s="419"/>
      <c r="S9199" s="446"/>
      <c r="T9199" s="419"/>
      <c r="V9199" s="196"/>
      <c r="W9199" s="419"/>
      <c r="X9199" s="419"/>
      <c r="Z9199" s="419"/>
      <c r="AA9199" s="419"/>
      <c r="AB9199" s="419"/>
      <c r="AD9199" s="419"/>
      <c r="AE9199" s="419"/>
      <c r="AF9199" s="419"/>
      <c r="AH9199" s="419"/>
      <c r="AI9199" s="419"/>
      <c r="AJ9199" s="419"/>
      <c r="AL9199" s="419"/>
      <c r="AM9199" s="419"/>
      <c r="AN9199" s="403"/>
      <c r="AO9199" s="419"/>
      <c r="AP9199" s="419"/>
      <c r="AQ9199" s="419"/>
      <c r="AR9199" s="419"/>
      <c r="AS9199" s="419"/>
      <c r="AT9199" s="419"/>
      <c r="AU9199" s="419"/>
      <c r="AV9199" s="419"/>
      <c r="AX9199" s="419"/>
      <c r="AY9199" s="419"/>
      <c r="AZ9199" s="419"/>
      <c r="BB9199" s="419"/>
      <c r="BC9199" s="419"/>
      <c r="BD9199" s="419"/>
      <c r="BF9199" s="419"/>
      <c r="BG9199" s="419"/>
      <c r="BH9199" s="419"/>
      <c r="BJ9199" s="419"/>
      <c r="BK9199" s="419"/>
      <c r="BL9199" s="419"/>
      <c r="BN9199" s="419"/>
      <c r="BO9199" s="419"/>
      <c r="BP9199" s="419"/>
      <c r="BR9199" s="419"/>
      <c r="BS9199" s="419"/>
      <c r="BT9199" s="419"/>
      <c r="BV9199" s="419"/>
      <c r="BW9199" s="419"/>
      <c r="BX9199" s="397"/>
      <c r="BZ9199" s="449"/>
      <c r="CB9199" s="419"/>
      <c r="CC9199" s="419"/>
      <c r="CD9199" s="419"/>
      <c r="CF9199" s="419"/>
      <c r="CG9199" s="419"/>
      <c r="CH9199" s="419"/>
    </row>
    <row r="9200" spans="3:86" ht="21" thickBot="1">
      <c r="C9200" s="425"/>
      <c r="P9200" s="431"/>
      <c r="R9200" s="419"/>
      <c r="S9200" s="446"/>
      <c r="T9200" s="419"/>
      <c r="V9200" s="196"/>
      <c r="W9200" s="419"/>
      <c r="X9200" s="419"/>
      <c r="Z9200" s="419"/>
      <c r="AA9200" s="419"/>
      <c r="AB9200" s="419"/>
      <c r="AD9200" s="419"/>
      <c r="AE9200" s="419"/>
      <c r="AF9200" s="419"/>
      <c r="AH9200" s="419"/>
      <c r="AI9200" s="419"/>
      <c r="AJ9200" s="419"/>
      <c r="AL9200" s="419"/>
      <c r="AM9200" s="419"/>
      <c r="AN9200" s="403"/>
      <c r="AO9200" s="419"/>
      <c r="AP9200" s="419"/>
      <c r="AQ9200" s="419"/>
      <c r="AR9200" s="419"/>
      <c r="AS9200" s="419"/>
      <c r="AT9200" s="419"/>
      <c r="AU9200" s="419"/>
      <c r="AV9200" s="419"/>
      <c r="AX9200" s="419"/>
      <c r="AY9200" s="419"/>
      <c r="AZ9200" s="419"/>
      <c r="BB9200" s="419"/>
      <c r="BC9200" s="419"/>
      <c r="BD9200" s="419"/>
      <c r="BF9200" s="419"/>
      <c r="BG9200" s="419"/>
      <c r="BH9200" s="419"/>
      <c r="BJ9200" s="419"/>
      <c r="BK9200" s="419"/>
      <c r="BL9200" s="419"/>
      <c r="BN9200" s="419"/>
      <c r="BO9200" s="419"/>
      <c r="BP9200" s="419"/>
      <c r="BR9200" s="419"/>
      <c r="BS9200" s="419"/>
      <c r="BT9200" s="419"/>
      <c r="BV9200" s="419"/>
      <c r="BW9200" s="419"/>
      <c r="BX9200" s="397"/>
      <c r="BZ9200" s="449"/>
      <c r="CB9200" s="419"/>
      <c r="CC9200" s="419"/>
      <c r="CD9200" s="419"/>
      <c r="CF9200" s="419"/>
      <c r="CG9200" s="419"/>
      <c r="CH9200" s="419"/>
    </row>
    <row r="9201" spans="3:86" ht="21" thickBot="1">
      <c r="C9201" s="425"/>
      <c r="P9201" s="431"/>
      <c r="R9201" s="419"/>
      <c r="S9201" s="446"/>
      <c r="T9201" s="419"/>
      <c r="V9201" s="196"/>
      <c r="W9201" s="419"/>
      <c r="X9201" s="419"/>
      <c r="Z9201" s="419"/>
      <c r="AA9201" s="419"/>
      <c r="AB9201" s="419"/>
      <c r="AD9201" s="419"/>
      <c r="AE9201" s="419"/>
      <c r="AF9201" s="419"/>
      <c r="AH9201" s="419"/>
      <c r="AI9201" s="419"/>
      <c r="AJ9201" s="419"/>
      <c r="AL9201" s="419"/>
      <c r="AM9201" s="419"/>
      <c r="AN9201" s="403"/>
      <c r="AO9201" s="419"/>
      <c r="AP9201" s="419"/>
      <c r="AQ9201" s="419"/>
      <c r="AR9201" s="419"/>
      <c r="AS9201" s="419"/>
      <c r="AT9201" s="419"/>
      <c r="AU9201" s="419"/>
      <c r="AV9201" s="419"/>
      <c r="AX9201" s="419"/>
      <c r="AY9201" s="419"/>
      <c r="AZ9201" s="419"/>
      <c r="BB9201" s="419"/>
      <c r="BC9201" s="419"/>
      <c r="BD9201" s="419"/>
      <c r="BF9201" s="419"/>
      <c r="BG9201" s="419"/>
      <c r="BH9201" s="419"/>
      <c r="BJ9201" s="419"/>
      <c r="BK9201" s="419"/>
      <c r="BL9201" s="419"/>
      <c r="BN9201" s="419"/>
      <c r="BO9201" s="419"/>
      <c r="BP9201" s="419"/>
      <c r="BR9201" s="419"/>
      <c r="BS9201" s="419"/>
      <c r="BT9201" s="419"/>
      <c r="BV9201" s="419"/>
      <c r="BW9201" s="419"/>
      <c r="BX9201" s="397"/>
      <c r="BZ9201" s="449"/>
      <c r="CB9201" s="419"/>
      <c r="CC9201" s="419"/>
      <c r="CD9201" s="419"/>
      <c r="CF9201" s="419"/>
      <c r="CG9201" s="419"/>
      <c r="CH9201" s="419"/>
    </row>
    <row r="9202" spans="3:86" ht="21" thickBot="1">
      <c r="C9202" s="425"/>
      <c r="P9202" s="431"/>
      <c r="R9202" s="419"/>
      <c r="S9202" s="446"/>
      <c r="T9202" s="419"/>
      <c r="V9202" s="196"/>
      <c r="W9202" s="419"/>
      <c r="X9202" s="419"/>
      <c r="Z9202" s="419"/>
      <c r="AA9202" s="419"/>
      <c r="AB9202" s="419"/>
      <c r="AD9202" s="419"/>
      <c r="AE9202" s="419"/>
      <c r="AF9202" s="419"/>
      <c r="AH9202" s="419"/>
      <c r="AI9202" s="419"/>
      <c r="AJ9202" s="419"/>
      <c r="AL9202" s="419"/>
      <c r="AM9202" s="419"/>
      <c r="AN9202" s="403"/>
      <c r="AO9202" s="419"/>
      <c r="AP9202" s="419"/>
      <c r="AQ9202" s="419"/>
      <c r="AR9202" s="419"/>
      <c r="AS9202" s="419"/>
      <c r="AT9202" s="419"/>
      <c r="AU9202" s="419"/>
      <c r="AV9202" s="419"/>
      <c r="AX9202" s="419"/>
      <c r="AY9202" s="419"/>
      <c r="AZ9202" s="419"/>
      <c r="BB9202" s="419"/>
      <c r="BC9202" s="419"/>
      <c r="BD9202" s="419"/>
      <c r="BF9202" s="419"/>
      <c r="BG9202" s="419"/>
      <c r="BH9202" s="419"/>
      <c r="BJ9202" s="419"/>
      <c r="BK9202" s="419"/>
      <c r="BL9202" s="419"/>
      <c r="BN9202" s="419"/>
      <c r="BO9202" s="419"/>
      <c r="BP9202" s="419"/>
      <c r="BR9202" s="419"/>
      <c r="BS9202" s="419"/>
      <c r="BT9202" s="419"/>
      <c r="BV9202" s="419"/>
      <c r="BW9202" s="419"/>
      <c r="BX9202" s="397"/>
      <c r="BZ9202" s="449"/>
      <c r="CB9202" s="419"/>
      <c r="CC9202" s="419"/>
      <c r="CD9202" s="419"/>
      <c r="CF9202" s="419"/>
      <c r="CG9202" s="419"/>
      <c r="CH9202" s="419"/>
    </row>
    <row r="9203" spans="3:86" ht="21" thickBot="1">
      <c r="C9203" s="425"/>
      <c r="P9203" s="431"/>
      <c r="R9203" s="419"/>
      <c r="S9203" s="446"/>
      <c r="T9203" s="419"/>
      <c r="V9203" s="196"/>
      <c r="W9203" s="419"/>
      <c r="X9203" s="419"/>
      <c r="Z9203" s="419"/>
      <c r="AA9203" s="419"/>
      <c r="AB9203" s="419"/>
      <c r="AD9203" s="419"/>
      <c r="AE9203" s="419"/>
      <c r="AF9203" s="419"/>
      <c r="AH9203" s="419"/>
      <c r="AI9203" s="419"/>
      <c r="AJ9203" s="419"/>
      <c r="AL9203" s="419"/>
      <c r="AM9203" s="419"/>
      <c r="AN9203" s="403"/>
      <c r="AO9203" s="419"/>
      <c r="AP9203" s="419"/>
      <c r="AQ9203" s="419"/>
      <c r="AR9203" s="419"/>
      <c r="AS9203" s="419"/>
      <c r="AT9203" s="419"/>
      <c r="AU9203" s="419"/>
      <c r="AV9203" s="419"/>
      <c r="AX9203" s="419"/>
      <c r="AY9203" s="419"/>
      <c r="AZ9203" s="419"/>
      <c r="BB9203" s="419"/>
      <c r="BC9203" s="419"/>
      <c r="BD9203" s="419"/>
      <c r="BF9203" s="419"/>
      <c r="BG9203" s="419"/>
      <c r="BH9203" s="419"/>
      <c r="BJ9203" s="419"/>
      <c r="BK9203" s="419"/>
      <c r="BL9203" s="419"/>
      <c r="BN9203" s="419"/>
      <c r="BO9203" s="419"/>
      <c r="BP9203" s="419"/>
      <c r="BR9203" s="419"/>
      <c r="BS9203" s="419"/>
      <c r="BT9203" s="419"/>
      <c r="BV9203" s="419"/>
      <c r="BW9203" s="419"/>
      <c r="BX9203" s="397"/>
      <c r="BZ9203" s="449"/>
      <c r="CB9203" s="419"/>
      <c r="CC9203" s="419"/>
      <c r="CD9203" s="419"/>
      <c r="CF9203" s="419"/>
      <c r="CG9203" s="419"/>
      <c r="CH9203" s="419"/>
    </row>
    <row r="9204" spans="3:86" ht="21" thickBot="1">
      <c r="C9204" s="425"/>
      <c r="P9204" s="431"/>
      <c r="R9204" s="419"/>
      <c r="S9204" s="446"/>
      <c r="T9204" s="419"/>
      <c r="V9204" s="196"/>
      <c r="W9204" s="419"/>
      <c r="X9204" s="419"/>
      <c r="Z9204" s="419"/>
      <c r="AA9204" s="419"/>
      <c r="AB9204" s="419"/>
      <c r="AD9204" s="419"/>
      <c r="AE9204" s="419"/>
      <c r="AF9204" s="419"/>
      <c r="AH9204" s="419"/>
      <c r="AI9204" s="419"/>
      <c r="AJ9204" s="419"/>
      <c r="AL9204" s="419"/>
      <c r="AM9204" s="419"/>
      <c r="AN9204" s="403"/>
      <c r="AO9204" s="419"/>
      <c r="AP9204" s="419"/>
      <c r="AQ9204" s="419"/>
      <c r="AR9204" s="419"/>
      <c r="AS9204" s="419"/>
      <c r="AT9204" s="419"/>
      <c r="AU9204" s="419"/>
      <c r="AV9204" s="419"/>
      <c r="AX9204" s="419"/>
      <c r="AY9204" s="419"/>
      <c r="AZ9204" s="419"/>
      <c r="BB9204" s="419"/>
      <c r="BC9204" s="419"/>
      <c r="BD9204" s="419"/>
      <c r="BF9204" s="419"/>
      <c r="BG9204" s="419"/>
      <c r="BH9204" s="419"/>
      <c r="BJ9204" s="419"/>
      <c r="BK9204" s="419"/>
      <c r="BL9204" s="419"/>
      <c r="BN9204" s="419"/>
      <c r="BO9204" s="419"/>
      <c r="BP9204" s="419"/>
      <c r="BR9204" s="419"/>
      <c r="BS9204" s="419"/>
      <c r="BT9204" s="419"/>
      <c r="BV9204" s="419"/>
      <c r="BW9204" s="419"/>
      <c r="BX9204" s="397"/>
      <c r="BZ9204" s="449"/>
      <c r="CB9204" s="419"/>
      <c r="CC9204" s="419"/>
      <c r="CD9204" s="419"/>
      <c r="CF9204" s="419"/>
      <c r="CG9204" s="419"/>
      <c r="CH9204" s="419"/>
    </row>
    <row r="9205" spans="3:86" ht="21" thickBot="1">
      <c r="C9205" s="425"/>
      <c r="P9205" s="431"/>
      <c r="R9205" s="419"/>
      <c r="S9205" s="446"/>
      <c r="T9205" s="419"/>
      <c r="V9205" s="196"/>
      <c r="W9205" s="419"/>
      <c r="X9205" s="419"/>
      <c r="Z9205" s="419"/>
      <c r="AA9205" s="419"/>
      <c r="AB9205" s="419"/>
      <c r="AD9205" s="419"/>
      <c r="AE9205" s="419"/>
      <c r="AF9205" s="419"/>
      <c r="AH9205" s="419"/>
      <c r="AI9205" s="419"/>
      <c r="AJ9205" s="419"/>
      <c r="AL9205" s="419"/>
      <c r="AM9205" s="419"/>
      <c r="AN9205" s="403"/>
      <c r="AO9205" s="419"/>
      <c r="AP9205" s="419"/>
      <c r="AQ9205" s="419"/>
      <c r="AR9205" s="419"/>
      <c r="AS9205" s="419"/>
      <c r="AT9205" s="419"/>
      <c r="AU9205" s="419"/>
      <c r="AV9205" s="419"/>
      <c r="AX9205" s="419"/>
      <c r="AY9205" s="419"/>
      <c r="AZ9205" s="419"/>
      <c r="BB9205" s="419"/>
      <c r="BC9205" s="419"/>
      <c r="BD9205" s="419"/>
      <c r="BF9205" s="419"/>
      <c r="BG9205" s="419"/>
      <c r="BH9205" s="419"/>
      <c r="BJ9205" s="419"/>
      <c r="BK9205" s="419"/>
      <c r="BL9205" s="419"/>
      <c r="BN9205" s="419"/>
      <c r="BO9205" s="419"/>
      <c r="BP9205" s="419"/>
      <c r="BR9205" s="419"/>
      <c r="BS9205" s="419"/>
      <c r="BT9205" s="419"/>
      <c r="BV9205" s="419"/>
      <c r="BW9205" s="419"/>
      <c r="BX9205" s="397"/>
      <c r="BZ9205" s="449"/>
      <c r="CB9205" s="419"/>
      <c r="CC9205" s="419"/>
      <c r="CD9205" s="419"/>
      <c r="CF9205" s="419"/>
      <c r="CG9205" s="419"/>
      <c r="CH9205" s="419"/>
    </row>
    <row r="9206" spans="3:86" ht="21" thickBot="1">
      <c r="C9206" s="425"/>
      <c r="P9206" s="431"/>
      <c r="R9206" s="419"/>
      <c r="S9206" s="446"/>
      <c r="T9206" s="419"/>
      <c r="V9206" s="196"/>
      <c r="W9206" s="419"/>
      <c r="X9206" s="419"/>
      <c r="Z9206" s="419"/>
      <c r="AA9206" s="419"/>
      <c r="AB9206" s="419"/>
      <c r="AD9206" s="419"/>
      <c r="AE9206" s="419"/>
      <c r="AF9206" s="419"/>
      <c r="AH9206" s="419"/>
      <c r="AI9206" s="419"/>
      <c r="AJ9206" s="419"/>
      <c r="AL9206" s="419"/>
      <c r="AM9206" s="419"/>
      <c r="AN9206" s="403"/>
      <c r="AO9206" s="419"/>
      <c r="AP9206" s="419"/>
      <c r="AQ9206" s="419"/>
      <c r="AR9206" s="419"/>
      <c r="AS9206" s="419"/>
      <c r="AT9206" s="419"/>
      <c r="AU9206" s="419"/>
      <c r="AV9206" s="419"/>
      <c r="AX9206" s="419"/>
      <c r="AY9206" s="419"/>
      <c r="AZ9206" s="419"/>
      <c r="BB9206" s="419"/>
      <c r="BC9206" s="419"/>
      <c r="BD9206" s="419"/>
      <c r="BF9206" s="419"/>
      <c r="BG9206" s="419"/>
      <c r="BH9206" s="419"/>
      <c r="BJ9206" s="419"/>
      <c r="BK9206" s="419"/>
      <c r="BL9206" s="419"/>
      <c r="BN9206" s="419"/>
      <c r="BO9206" s="419"/>
      <c r="BP9206" s="419"/>
      <c r="BR9206" s="419"/>
      <c r="BS9206" s="419"/>
      <c r="BT9206" s="419"/>
      <c r="BV9206" s="419"/>
      <c r="BW9206" s="419"/>
      <c r="BX9206" s="397"/>
      <c r="BZ9206" s="449"/>
      <c r="CB9206" s="419"/>
      <c r="CC9206" s="419"/>
      <c r="CD9206" s="419"/>
      <c r="CF9206" s="419"/>
      <c r="CG9206" s="419"/>
      <c r="CH9206" s="419"/>
    </row>
    <row r="9207" spans="3:86" ht="21" thickBot="1">
      <c r="C9207" s="425"/>
      <c r="P9207" s="431"/>
      <c r="R9207" s="419"/>
      <c r="S9207" s="446"/>
      <c r="T9207" s="419"/>
      <c r="V9207" s="196"/>
      <c r="W9207" s="419"/>
      <c r="X9207" s="419"/>
      <c r="Z9207" s="419"/>
      <c r="AA9207" s="419"/>
      <c r="AB9207" s="419"/>
      <c r="AD9207" s="419"/>
      <c r="AE9207" s="419"/>
      <c r="AF9207" s="419"/>
      <c r="AH9207" s="419"/>
      <c r="AI9207" s="419"/>
      <c r="AJ9207" s="419"/>
      <c r="AL9207" s="419"/>
      <c r="AM9207" s="419"/>
      <c r="AN9207" s="403"/>
      <c r="AO9207" s="419"/>
      <c r="AP9207" s="419"/>
      <c r="AQ9207" s="419"/>
      <c r="AR9207" s="419"/>
      <c r="AS9207" s="419"/>
      <c r="AT9207" s="419"/>
      <c r="AU9207" s="419"/>
      <c r="AV9207" s="419"/>
      <c r="AX9207" s="419"/>
      <c r="AY9207" s="419"/>
      <c r="AZ9207" s="419"/>
      <c r="BB9207" s="419"/>
      <c r="BC9207" s="419"/>
      <c r="BD9207" s="419"/>
      <c r="BF9207" s="419"/>
      <c r="BG9207" s="419"/>
      <c r="BH9207" s="419"/>
      <c r="BJ9207" s="419"/>
      <c r="BK9207" s="419"/>
      <c r="BL9207" s="419"/>
      <c r="BN9207" s="419"/>
      <c r="BO9207" s="419"/>
      <c r="BP9207" s="419"/>
      <c r="BR9207" s="419"/>
      <c r="BS9207" s="419"/>
      <c r="BT9207" s="419"/>
      <c r="BV9207" s="419"/>
      <c r="BW9207" s="419"/>
      <c r="BX9207" s="397"/>
      <c r="BZ9207" s="449"/>
      <c r="CB9207" s="419"/>
      <c r="CC9207" s="419"/>
      <c r="CD9207" s="419"/>
      <c r="CF9207" s="419"/>
      <c r="CG9207" s="419"/>
      <c r="CH9207" s="419"/>
    </row>
    <row r="9208" spans="3:86" ht="21" thickBot="1">
      <c r="C9208" s="425"/>
      <c r="P9208" s="431"/>
      <c r="R9208" s="419"/>
      <c r="S9208" s="446"/>
      <c r="T9208" s="419"/>
      <c r="V9208" s="196"/>
      <c r="W9208" s="419"/>
      <c r="X9208" s="419"/>
      <c r="Z9208" s="419"/>
      <c r="AA9208" s="419"/>
      <c r="AB9208" s="419"/>
      <c r="AD9208" s="419"/>
      <c r="AE9208" s="419"/>
      <c r="AF9208" s="419"/>
      <c r="AH9208" s="419"/>
      <c r="AI9208" s="419"/>
      <c r="AJ9208" s="419"/>
      <c r="AL9208" s="419"/>
      <c r="AM9208" s="419"/>
      <c r="AN9208" s="403"/>
      <c r="AO9208" s="419"/>
      <c r="AP9208" s="419"/>
      <c r="AQ9208" s="419"/>
      <c r="AR9208" s="419"/>
      <c r="AS9208" s="419"/>
      <c r="AT9208" s="419"/>
      <c r="AU9208" s="419"/>
      <c r="AV9208" s="419"/>
      <c r="AX9208" s="419"/>
      <c r="AY9208" s="419"/>
      <c r="AZ9208" s="419"/>
      <c r="BB9208" s="419"/>
      <c r="BC9208" s="419"/>
      <c r="BD9208" s="419"/>
      <c r="BF9208" s="419"/>
      <c r="BG9208" s="419"/>
      <c r="BH9208" s="419"/>
      <c r="BJ9208" s="419"/>
      <c r="BK9208" s="419"/>
      <c r="BL9208" s="419"/>
      <c r="BN9208" s="419"/>
      <c r="BO9208" s="419"/>
      <c r="BP9208" s="419"/>
      <c r="BR9208" s="419"/>
      <c r="BS9208" s="419"/>
      <c r="BT9208" s="419"/>
      <c r="BV9208" s="419"/>
      <c r="BW9208" s="419"/>
      <c r="BX9208" s="397"/>
      <c r="BZ9208" s="449"/>
      <c r="CB9208" s="419"/>
      <c r="CC9208" s="419"/>
      <c r="CD9208" s="419"/>
      <c r="CF9208" s="419"/>
      <c r="CG9208" s="419"/>
      <c r="CH9208" s="419"/>
    </row>
    <row r="9209" spans="3:86" ht="21" thickBot="1">
      <c r="C9209" s="425"/>
      <c r="P9209" s="431"/>
      <c r="R9209" s="419"/>
      <c r="S9209" s="446"/>
      <c r="T9209" s="419"/>
      <c r="V9209" s="196"/>
      <c r="W9209" s="419"/>
      <c r="X9209" s="419"/>
      <c r="Z9209" s="419"/>
      <c r="AA9209" s="419"/>
      <c r="AB9209" s="419"/>
      <c r="AD9209" s="419"/>
      <c r="AE9209" s="419"/>
      <c r="AF9209" s="419"/>
      <c r="AH9209" s="419"/>
      <c r="AI9209" s="419"/>
      <c r="AJ9209" s="419"/>
      <c r="AL9209" s="419"/>
      <c r="AM9209" s="419"/>
      <c r="AN9209" s="403"/>
      <c r="AO9209" s="419"/>
      <c r="AP9209" s="419"/>
      <c r="AQ9209" s="419"/>
      <c r="AR9209" s="419"/>
      <c r="AS9209" s="419"/>
      <c r="AT9209" s="419"/>
      <c r="AU9209" s="419"/>
      <c r="AV9209" s="419"/>
      <c r="AX9209" s="419"/>
      <c r="AY9209" s="419"/>
      <c r="AZ9209" s="419"/>
      <c r="BB9209" s="419"/>
      <c r="BC9209" s="419"/>
      <c r="BD9209" s="419"/>
      <c r="BF9209" s="419"/>
      <c r="BG9209" s="419"/>
      <c r="BH9209" s="419"/>
      <c r="BJ9209" s="419"/>
      <c r="BK9209" s="419"/>
      <c r="BL9209" s="419"/>
      <c r="BN9209" s="419"/>
      <c r="BO9209" s="419"/>
      <c r="BP9209" s="419"/>
      <c r="BR9209" s="419"/>
      <c r="BS9209" s="419"/>
      <c r="BT9209" s="419"/>
      <c r="BV9209" s="419"/>
      <c r="BW9209" s="419"/>
      <c r="BX9209" s="397"/>
      <c r="BZ9209" s="449"/>
      <c r="CB9209" s="419"/>
      <c r="CC9209" s="419"/>
      <c r="CD9209" s="419"/>
      <c r="CF9209" s="419"/>
      <c r="CG9209" s="419"/>
      <c r="CH9209" s="419"/>
    </row>
    <row r="9210" spans="3:86" ht="21" thickBot="1">
      <c r="C9210" s="425"/>
      <c r="P9210" s="431"/>
      <c r="R9210" s="419"/>
      <c r="S9210" s="446"/>
      <c r="T9210" s="419"/>
      <c r="V9210" s="196"/>
      <c r="W9210" s="419"/>
      <c r="X9210" s="419"/>
      <c r="Z9210" s="419"/>
      <c r="AA9210" s="419"/>
      <c r="AB9210" s="419"/>
      <c r="AD9210" s="419"/>
      <c r="AE9210" s="419"/>
      <c r="AF9210" s="419"/>
      <c r="AH9210" s="419"/>
      <c r="AI9210" s="419"/>
      <c r="AJ9210" s="419"/>
      <c r="AL9210" s="419"/>
      <c r="AM9210" s="419"/>
      <c r="AN9210" s="403"/>
      <c r="AO9210" s="419"/>
      <c r="AP9210" s="419"/>
      <c r="AQ9210" s="419"/>
      <c r="AR9210" s="419"/>
      <c r="AS9210" s="419"/>
      <c r="AT9210" s="419"/>
      <c r="AU9210" s="419"/>
      <c r="AV9210" s="419"/>
      <c r="AX9210" s="419"/>
      <c r="AY9210" s="419"/>
      <c r="AZ9210" s="419"/>
      <c r="BB9210" s="419"/>
      <c r="BC9210" s="419"/>
      <c r="BD9210" s="419"/>
      <c r="BF9210" s="419"/>
      <c r="BG9210" s="419"/>
      <c r="BH9210" s="419"/>
      <c r="BJ9210" s="419"/>
      <c r="BK9210" s="419"/>
      <c r="BL9210" s="419"/>
      <c r="BN9210" s="419"/>
      <c r="BO9210" s="419"/>
      <c r="BP9210" s="419"/>
      <c r="BR9210" s="419"/>
      <c r="BS9210" s="419"/>
      <c r="BT9210" s="419"/>
      <c r="BV9210" s="419"/>
      <c r="BW9210" s="419"/>
      <c r="BX9210" s="397"/>
      <c r="BZ9210" s="449"/>
      <c r="CB9210" s="419"/>
      <c r="CC9210" s="419"/>
      <c r="CD9210" s="419"/>
      <c r="CF9210" s="419"/>
      <c r="CG9210" s="419"/>
      <c r="CH9210" s="419"/>
    </row>
    <row r="9211" spans="3:86" ht="21" thickBot="1">
      <c r="C9211" s="425"/>
      <c r="P9211" s="431"/>
      <c r="R9211" s="419"/>
      <c r="S9211" s="446"/>
      <c r="T9211" s="419"/>
      <c r="V9211" s="196"/>
      <c r="W9211" s="419"/>
      <c r="X9211" s="419"/>
      <c r="Z9211" s="419"/>
      <c r="AA9211" s="419"/>
      <c r="AB9211" s="419"/>
      <c r="AD9211" s="419"/>
      <c r="AE9211" s="419"/>
      <c r="AF9211" s="419"/>
      <c r="AH9211" s="419"/>
      <c r="AI9211" s="419"/>
      <c r="AJ9211" s="419"/>
      <c r="AL9211" s="419"/>
      <c r="AM9211" s="419"/>
      <c r="AN9211" s="403"/>
      <c r="AO9211" s="419"/>
      <c r="AP9211" s="419"/>
      <c r="AQ9211" s="419"/>
      <c r="AR9211" s="419"/>
      <c r="AS9211" s="419"/>
      <c r="AT9211" s="419"/>
      <c r="AU9211" s="419"/>
      <c r="AV9211" s="419"/>
      <c r="AX9211" s="419"/>
      <c r="AY9211" s="419"/>
      <c r="AZ9211" s="419"/>
      <c r="BB9211" s="419"/>
      <c r="BC9211" s="419"/>
      <c r="BD9211" s="419"/>
      <c r="BF9211" s="419"/>
      <c r="BG9211" s="419"/>
      <c r="BH9211" s="419"/>
      <c r="BJ9211" s="419"/>
      <c r="BK9211" s="419"/>
      <c r="BL9211" s="419"/>
      <c r="BN9211" s="419"/>
      <c r="BO9211" s="419"/>
      <c r="BP9211" s="419"/>
      <c r="BR9211" s="419"/>
      <c r="BS9211" s="419"/>
      <c r="BT9211" s="419"/>
      <c r="BV9211" s="419"/>
      <c r="BW9211" s="419"/>
      <c r="BX9211" s="397"/>
      <c r="BZ9211" s="449"/>
      <c r="CB9211" s="419"/>
      <c r="CC9211" s="419"/>
      <c r="CD9211" s="419"/>
      <c r="CF9211" s="419"/>
      <c r="CG9211" s="419"/>
      <c r="CH9211" s="419"/>
    </row>
    <row r="9212" spans="3:86" ht="21" thickBot="1">
      <c r="C9212" s="425"/>
      <c r="P9212" s="431"/>
      <c r="R9212" s="419"/>
      <c r="S9212" s="446"/>
      <c r="T9212" s="419"/>
      <c r="V9212" s="196"/>
      <c r="W9212" s="419"/>
      <c r="X9212" s="419"/>
      <c r="Z9212" s="419"/>
      <c r="AA9212" s="419"/>
      <c r="AB9212" s="419"/>
      <c r="AD9212" s="419"/>
      <c r="AE9212" s="419"/>
      <c r="AF9212" s="419"/>
      <c r="AH9212" s="419"/>
      <c r="AI9212" s="419"/>
      <c r="AJ9212" s="419"/>
      <c r="AL9212" s="419"/>
      <c r="AM9212" s="419"/>
      <c r="AN9212" s="403"/>
      <c r="AO9212" s="419"/>
      <c r="AP9212" s="419"/>
      <c r="AQ9212" s="419"/>
      <c r="AR9212" s="419"/>
      <c r="AS9212" s="419"/>
      <c r="AT9212" s="419"/>
      <c r="AU9212" s="419"/>
      <c r="AV9212" s="419"/>
      <c r="AX9212" s="419"/>
      <c r="AY9212" s="419"/>
      <c r="AZ9212" s="419"/>
      <c r="BB9212" s="419"/>
      <c r="BC9212" s="419"/>
      <c r="BD9212" s="419"/>
      <c r="BF9212" s="419"/>
      <c r="BG9212" s="419"/>
      <c r="BH9212" s="419"/>
      <c r="BJ9212" s="419"/>
      <c r="BK9212" s="419"/>
      <c r="BL9212" s="419"/>
      <c r="BN9212" s="419"/>
      <c r="BO9212" s="419"/>
      <c r="BP9212" s="419"/>
      <c r="BR9212" s="419"/>
      <c r="BS9212" s="419"/>
      <c r="BT9212" s="419"/>
      <c r="BV9212" s="419"/>
      <c r="BW9212" s="419"/>
      <c r="BX9212" s="397"/>
      <c r="BZ9212" s="449"/>
      <c r="CB9212" s="419"/>
      <c r="CC9212" s="419"/>
      <c r="CD9212" s="419"/>
      <c r="CF9212" s="419"/>
      <c r="CG9212" s="419"/>
      <c r="CH9212" s="419"/>
    </row>
    <row r="9213" spans="3:86" ht="21" thickBot="1">
      <c r="C9213" s="425"/>
      <c r="P9213" s="431"/>
      <c r="R9213" s="419"/>
      <c r="S9213" s="446"/>
      <c r="T9213" s="419"/>
      <c r="V9213" s="196"/>
      <c r="W9213" s="419"/>
      <c r="X9213" s="419"/>
      <c r="Z9213" s="419"/>
      <c r="AA9213" s="419"/>
      <c r="AB9213" s="419"/>
      <c r="AD9213" s="419"/>
      <c r="AE9213" s="419"/>
      <c r="AF9213" s="419"/>
      <c r="AH9213" s="419"/>
      <c r="AI9213" s="419"/>
      <c r="AJ9213" s="419"/>
      <c r="AL9213" s="419"/>
      <c r="AM9213" s="419"/>
      <c r="AN9213" s="403"/>
      <c r="AO9213" s="419"/>
      <c r="AP9213" s="419"/>
      <c r="AQ9213" s="419"/>
      <c r="AR9213" s="419"/>
      <c r="AS9213" s="419"/>
      <c r="AT9213" s="419"/>
      <c r="AU9213" s="419"/>
      <c r="AV9213" s="419"/>
      <c r="AX9213" s="419"/>
      <c r="AY9213" s="419"/>
      <c r="AZ9213" s="419"/>
      <c r="BB9213" s="419"/>
      <c r="BC9213" s="419"/>
      <c r="BD9213" s="419"/>
      <c r="BF9213" s="419"/>
      <c r="BG9213" s="419"/>
      <c r="BH9213" s="419"/>
      <c r="BJ9213" s="419"/>
      <c r="BK9213" s="419"/>
      <c r="BL9213" s="419"/>
      <c r="BN9213" s="419"/>
      <c r="BO9213" s="419"/>
      <c r="BP9213" s="419"/>
      <c r="BR9213" s="419"/>
      <c r="BS9213" s="419"/>
      <c r="BT9213" s="419"/>
      <c r="BV9213" s="419"/>
      <c r="BW9213" s="419"/>
      <c r="BX9213" s="397"/>
      <c r="BZ9213" s="449"/>
      <c r="CB9213" s="419"/>
      <c r="CC9213" s="419"/>
      <c r="CD9213" s="419"/>
      <c r="CF9213" s="419"/>
      <c r="CG9213" s="419"/>
      <c r="CH9213" s="419"/>
    </row>
    <row r="9214" spans="3:86" ht="21" thickBot="1">
      <c r="C9214" s="425"/>
      <c r="P9214" s="431"/>
      <c r="R9214" s="419"/>
      <c r="S9214" s="446"/>
      <c r="T9214" s="419"/>
      <c r="V9214" s="196"/>
      <c r="W9214" s="419"/>
      <c r="X9214" s="419"/>
      <c r="Z9214" s="419"/>
      <c r="AA9214" s="419"/>
      <c r="AB9214" s="419"/>
      <c r="AD9214" s="419"/>
      <c r="AE9214" s="419"/>
      <c r="AF9214" s="419"/>
      <c r="AH9214" s="419"/>
      <c r="AI9214" s="419"/>
      <c r="AJ9214" s="419"/>
      <c r="AL9214" s="419"/>
      <c r="AM9214" s="419"/>
      <c r="AN9214" s="403"/>
      <c r="AO9214" s="419"/>
      <c r="AP9214" s="419"/>
      <c r="AQ9214" s="419"/>
      <c r="AR9214" s="419"/>
      <c r="AS9214" s="419"/>
      <c r="AT9214" s="419"/>
      <c r="AU9214" s="419"/>
      <c r="AV9214" s="419"/>
      <c r="AX9214" s="419"/>
      <c r="AY9214" s="419"/>
      <c r="AZ9214" s="419"/>
      <c r="BB9214" s="419"/>
      <c r="BC9214" s="419"/>
      <c r="BD9214" s="419"/>
      <c r="BF9214" s="419"/>
      <c r="BG9214" s="419"/>
      <c r="BH9214" s="419"/>
      <c r="BJ9214" s="419"/>
      <c r="BK9214" s="419"/>
      <c r="BL9214" s="419"/>
      <c r="BN9214" s="419"/>
      <c r="BO9214" s="419"/>
      <c r="BP9214" s="419"/>
      <c r="BR9214" s="419"/>
      <c r="BS9214" s="419"/>
      <c r="BT9214" s="419"/>
      <c r="BV9214" s="419"/>
      <c r="BW9214" s="419"/>
      <c r="BX9214" s="397"/>
      <c r="BZ9214" s="449"/>
      <c r="CB9214" s="419"/>
      <c r="CC9214" s="419"/>
      <c r="CD9214" s="419"/>
      <c r="CF9214" s="419"/>
      <c r="CG9214" s="419"/>
      <c r="CH9214" s="419"/>
    </row>
    <row r="9215" spans="3:86" ht="21" thickBot="1">
      <c r="C9215" s="425"/>
      <c r="P9215" s="431"/>
      <c r="R9215" s="419"/>
      <c r="S9215" s="446"/>
      <c r="T9215" s="419"/>
      <c r="V9215" s="196"/>
      <c r="W9215" s="419"/>
      <c r="X9215" s="419"/>
      <c r="Z9215" s="419"/>
      <c r="AA9215" s="419"/>
      <c r="AB9215" s="419"/>
      <c r="AD9215" s="419"/>
      <c r="AE9215" s="419"/>
      <c r="AF9215" s="419"/>
      <c r="AH9215" s="419"/>
      <c r="AI9215" s="419"/>
      <c r="AJ9215" s="419"/>
      <c r="AL9215" s="419"/>
      <c r="AM9215" s="419"/>
      <c r="AN9215" s="403"/>
      <c r="AO9215" s="419"/>
      <c r="AP9215" s="419"/>
      <c r="AQ9215" s="419"/>
      <c r="AR9215" s="419"/>
      <c r="AS9215" s="419"/>
      <c r="AT9215" s="419"/>
      <c r="AU9215" s="419"/>
      <c r="AV9215" s="419"/>
      <c r="AX9215" s="419"/>
      <c r="AY9215" s="419"/>
      <c r="AZ9215" s="419"/>
      <c r="BB9215" s="419"/>
      <c r="BC9215" s="419"/>
      <c r="BD9215" s="419"/>
      <c r="BF9215" s="419"/>
      <c r="BG9215" s="419"/>
      <c r="BH9215" s="419"/>
      <c r="BJ9215" s="419"/>
      <c r="BK9215" s="419"/>
      <c r="BL9215" s="419"/>
      <c r="BN9215" s="419"/>
      <c r="BO9215" s="419"/>
      <c r="BP9215" s="419"/>
      <c r="BR9215" s="419"/>
      <c r="BS9215" s="419"/>
      <c r="BT9215" s="419"/>
      <c r="BV9215" s="419"/>
      <c r="BW9215" s="419"/>
      <c r="BX9215" s="397"/>
      <c r="BZ9215" s="449"/>
      <c r="CB9215" s="419"/>
      <c r="CC9215" s="419"/>
      <c r="CD9215" s="419"/>
      <c r="CF9215" s="419"/>
      <c r="CG9215" s="419"/>
      <c r="CH9215" s="419"/>
    </row>
    <row r="9216" spans="3:86" ht="21" thickBot="1">
      <c r="C9216" s="425"/>
      <c r="P9216" s="431"/>
      <c r="R9216" s="419"/>
      <c r="S9216" s="446"/>
      <c r="T9216" s="419"/>
      <c r="V9216" s="196"/>
      <c r="W9216" s="419"/>
      <c r="X9216" s="419"/>
      <c r="Z9216" s="419"/>
      <c r="AA9216" s="419"/>
      <c r="AB9216" s="419"/>
      <c r="AD9216" s="419"/>
      <c r="AE9216" s="419"/>
      <c r="AF9216" s="419"/>
      <c r="AH9216" s="419"/>
      <c r="AI9216" s="419"/>
      <c r="AJ9216" s="419"/>
      <c r="AL9216" s="419"/>
      <c r="AM9216" s="419"/>
      <c r="AN9216" s="403"/>
      <c r="AO9216" s="419"/>
      <c r="AP9216" s="419"/>
      <c r="AQ9216" s="419"/>
      <c r="AR9216" s="419"/>
      <c r="AS9216" s="419"/>
      <c r="AT9216" s="419"/>
      <c r="AU9216" s="419"/>
      <c r="AV9216" s="419"/>
      <c r="AX9216" s="419"/>
      <c r="AY9216" s="419"/>
      <c r="AZ9216" s="419"/>
      <c r="BB9216" s="419"/>
      <c r="BC9216" s="419"/>
      <c r="BD9216" s="419"/>
      <c r="BF9216" s="419"/>
      <c r="BG9216" s="419"/>
      <c r="BH9216" s="419"/>
      <c r="BJ9216" s="419"/>
      <c r="BK9216" s="419"/>
      <c r="BL9216" s="419"/>
      <c r="BN9216" s="419"/>
      <c r="BO9216" s="419"/>
      <c r="BP9216" s="419"/>
      <c r="BR9216" s="419"/>
      <c r="BS9216" s="419"/>
      <c r="BT9216" s="419"/>
      <c r="BV9216" s="419"/>
      <c r="BW9216" s="419"/>
      <c r="BX9216" s="397"/>
      <c r="BZ9216" s="449"/>
      <c r="CB9216" s="419"/>
      <c r="CC9216" s="419"/>
      <c r="CD9216" s="419"/>
      <c r="CF9216" s="419"/>
      <c r="CG9216" s="419"/>
      <c r="CH9216" s="419"/>
    </row>
    <row r="9217" spans="3:86" ht="21" thickBot="1">
      <c r="C9217" s="425"/>
      <c r="P9217" s="431"/>
      <c r="R9217" s="419"/>
      <c r="S9217" s="446"/>
      <c r="T9217" s="419"/>
      <c r="V9217" s="196"/>
      <c r="W9217" s="419"/>
      <c r="X9217" s="419"/>
      <c r="Z9217" s="419"/>
      <c r="AA9217" s="419"/>
      <c r="AB9217" s="419"/>
      <c r="AD9217" s="419"/>
      <c r="AE9217" s="419"/>
      <c r="AF9217" s="419"/>
      <c r="AH9217" s="419"/>
      <c r="AI9217" s="419"/>
      <c r="AJ9217" s="419"/>
      <c r="AL9217" s="419"/>
      <c r="AM9217" s="419"/>
      <c r="AN9217" s="403"/>
      <c r="AO9217" s="419"/>
      <c r="AP9217" s="419"/>
      <c r="AQ9217" s="419"/>
      <c r="AR9217" s="419"/>
      <c r="AS9217" s="419"/>
      <c r="AT9217" s="419"/>
      <c r="AU9217" s="419"/>
      <c r="AV9217" s="419"/>
      <c r="AX9217" s="419"/>
      <c r="AY9217" s="419"/>
      <c r="AZ9217" s="419"/>
      <c r="BB9217" s="419"/>
      <c r="BC9217" s="419"/>
      <c r="BD9217" s="419"/>
      <c r="BF9217" s="419"/>
      <c r="BG9217" s="419"/>
      <c r="BH9217" s="419"/>
      <c r="BJ9217" s="419"/>
      <c r="BK9217" s="419"/>
      <c r="BL9217" s="419"/>
      <c r="BN9217" s="419"/>
      <c r="BO9217" s="419"/>
      <c r="BP9217" s="419"/>
      <c r="BR9217" s="419"/>
      <c r="BS9217" s="419"/>
      <c r="BT9217" s="419"/>
      <c r="BV9217" s="419"/>
      <c r="BW9217" s="419"/>
      <c r="BX9217" s="397"/>
      <c r="BZ9217" s="449"/>
      <c r="CB9217" s="419"/>
      <c r="CC9217" s="419"/>
      <c r="CD9217" s="419"/>
      <c r="CF9217" s="419"/>
      <c r="CG9217" s="419"/>
      <c r="CH9217" s="419"/>
    </row>
    <row r="9218" spans="3:86" ht="21" thickBot="1">
      <c r="C9218" s="425"/>
      <c r="P9218" s="431"/>
      <c r="R9218" s="419"/>
      <c r="S9218" s="446"/>
      <c r="T9218" s="419"/>
      <c r="V9218" s="196"/>
      <c r="W9218" s="419"/>
      <c r="X9218" s="419"/>
      <c r="Z9218" s="419"/>
      <c r="AA9218" s="419"/>
      <c r="AB9218" s="419"/>
      <c r="AD9218" s="419"/>
      <c r="AE9218" s="419"/>
      <c r="AF9218" s="419"/>
      <c r="AH9218" s="419"/>
      <c r="AI9218" s="419"/>
      <c r="AJ9218" s="419"/>
      <c r="AL9218" s="419"/>
      <c r="AM9218" s="419"/>
      <c r="AN9218" s="403"/>
      <c r="AO9218" s="419"/>
      <c r="AP9218" s="419"/>
      <c r="AQ9218" s="419"/>
      <c r="AR9218" s="419"/>
      <c r="AS9218" s="419"/>
      <c r="AT9218" s="419"/>
      <c r="AU9218" s="419"/>
      <c r="AV9218" s="419"/>
      <c r="AX9218" s="419"/>
      <c r="AY9218" s="419"/>
      <c r="AZ9218" s="419"/>
      <c r="BB9218" s="419"/>
      <c r="BC9218" s="419"/>
      <c r="BD9218" s="419"/>
      <c r="BF9218" s="419"/>
      <c r="BG9218" s="419"/>
      <c r="BH9218" s="419"/>
      <c r="BJ9218" s="419"/>
      <c r="BK9218" s="419"/>
      <c r="BL9218" s="419"/>
      <c r="BN9218" s="419"/>
      <c r="BO9218" s="419"/>
      <c r="BP9218" s="419"/>
      <c r="BR9218" s="419"/>
      <c r="BS9218" s="419"/>
      <c r="BT9218" s="419"/>
      <c r="BV9218" s="419"/>
      <c r="BW9218" s="419"/>
      <c r="BX9218" s="397"/>
      <c r="BZ9218" s="449"/>
      <c r="CB9218" s="419"/>
      <c r="CC9218" s="419"/>
      <c r="CD9218" s="419"/>
      <c r="CF9218" s="419"/>
      <c r="CG9218" s="419"/>
      <c r="CH9218" s="419"/>
    </row>
    <row r="9219" spans="3:86" ht="21" thickBot="1">
      <c r="C9219" s="425"/>
      <c r="P9219" s="431"/>
      <c r="R9219" s="419"/>
      <c r="S9219" s="446"/>
      <c r="T9219" s="419"/>
      <c r="V9219" s="196"/>
      <c r="W9219" s="419"/>
      <c r="X9219" s="419"/>
      <c r="Z9219" s="419"/>
      <c r="AA9219" s="419"/>
      <c r="AB9219" s="419"/>
      <c r="AD9219" s="419"/>
      <c r="AE9219" s="419"/>
      <c r="AF9219" s="419"/>
      <c r="AH9219" s="419"/>
      <c r="AI9219" s="419"/>
      <c r="AJ9219" s="419"/>
      <c r="AL9219" s="419"/>
      <c r="AM9219" s="419"/>
      <c r="AN9219" s="403"/>
      <c r="AO9219" s="419"/>
      <c r="AP9219" s="419"/>
      <c r="AQ9219" s="419"/>
      <c r="AR9219" s="419"/>
      <c r="AS9219" s="419"/>
      <c r="AT9219" s="419"/>
      <c r="AU9219" s="419"/>
      <c r="AV9219" s="419"/>
      <c r="AX9219" s="419"/>
      <c r="AY9219" s="419"/>
      <c r="AZ9219" s="419"/>
      <c r="BB9219" s="419"/>
      <c r="BC9219" s="419"/>
      <c r="BD9219" s="419"/>
      <c r="BF9219" s="419"/>
      <c r="BG9219" s="419"/>
      <c r="BH9219" s="419"/>
      <c r="BJ9219" s="419"/>
      <c r="BK9219" s="419"/>
      <c r="BL9219" s="419"/>
      <c r="BN9219" s="419"/>
      <c r="BO9219" s="419"/>
      <c r="BP9219" s="419"/>
      <c r="BR9219" s="419"/>
      <c r="BS9219" s="419"/>
      <c r="BT9219" s="419"/>
      <c r="BV9219" s="419"/>
      <c r="BW9219" s="419"/>
      <c r="BX9219" s="397"/>
      <c r="BZ9219" s="449"/>
      <c r="CB9219" s="419"/>
      <c r="CC9219" s="419"/>
      <c r="CD9219" s="419"/>
      <c r="CF9219" s="419"/>
      <c r="CG9219" s="419"/>
      <c r="CH9219" s="419"/>
    </row>
    <row r="9220" spans="3:86" ht="21" thickBot="1">
      <c r="C9220" s="425"/>
      <c r="P9220" s="431"/>
      <c r="R9220" s="419"/>
      <c r="S9220" s="446"/>
      <c r="T9220" s="419"/>
      <c r="V9220" s="196"/>
      <c r="W9220" s="419"/>
      <c r="X9220" s="419"/>
      <c r="Z9220" s="419"/>
      <c r="AA9220" s="419"/>
      <c r="AB9220" s="419"/>
      <c r="AD9220" s="419"/>
      <c r="AE9220" s="419"/>
      <c r="AF9220" s="419"/>
      <c r="AH9220" s="419"/>
      <c r="AI9220" s="419"/>
      <c r="AJ9220" s="419"/>
      <c r="AL9220" s="419"/>
      <c r="AM9220" s="419"/>
      <c r="AN9220" s="403"/>
      <c r="AO9220" s="419"/>
      <c r="AP9220" s="419"/>
      <c r="AQ9220" s="419"/>
      <c r="AR9220" s="419"/>
      <c r="AS9220" s="419"/>
      <c r="AT9220" s="419"/>
      <c r="AU9220" s="419"/>
      <c r="AV9220" s="419"/>
      <c r="AX9220" s="419"/>
      <c r="AY9220" s="419"/>
      <c r="AZ9220" s="419"/>
      <c r="BB9220" s="419"/>
      <c r="BC9220" s="419"/>
      <c r="BD9220" s="419"/>
      <c r="BF9220" s="419"/>
      <c r="BG9220" s="419"/>
      <c r="BH9220" s="419"/>
      <c r="BJ9220" s="419"/>
      <c r="BK9220" s="419"/>
      <c r="BL9220" s="419"/>
      <c r="BN9220" s="419"/>
      <c r="BO9220" s="419"/>
      <c r="BP9220" s="419"/>
      <c r="BR9220" s="419"/>
      <c r="BS9220" s="419"/>
      <c r="BT9220" s="419"/>
      <c r="BV9220" s="419"/>
      <c r="BW9220" s="419"/>
      <c r="BX9220" s="397"/>
      <c r="BZ9220" s="449"/>
      <c r="CB9220" s="419"/>
      <c r="CC9220" s="419"/>
      <c r="CD9220" s="419"/>
      <c r="CF9220" s="419"/>
      <c r="CG9220" s="419"/>
      <c r="CH9220" s="419"/>
    </row>
    <row r="9221" spans="3:86" ht="21" thickBot="1">
      <c r="C9221" s="425"/>
      <c r="P9221" s="431"/>
      <c r="R9221" s="419"/>
      <c r="S9221" s="446"/>
      <c r="T9221" s="419"/>
      <c r="V9221" s="196"/>
      <c r="W9221" s="419"/>
      <c r="X9221" s="419"/>
      <c r="Z9221" s="419"/>
      <c r="AA9221" s="419"/>
      <c r="AB9221" s="419"/>
      <c r="AD9221" s="419"/>
      <c r="AE9221" s="419"/>
      <c r="AF9221" s="419"/>
      <c r="AH9221" s="419"/>
      <c r="AI9221" s="419"/>
      <c r="AJ9221" s="419"/>
      <c r="AL9221" s="419"/>
      <c r="AM9221" s="419"/>
      <c r="AN9221" s="403"/>
      <c r="AO9221" s="419"/>
      <c r="AP9221" s="419"/>
      <c r="AQ9221" s="419"/>
      <c r="AR9221" s="419"/>
      <c r="AS9221" s="419"/>
      <c r="AT9221" s="419"/>
      <c r="AU9221" s="419"/>
      <c r="AV9221" s="419"/>
      <c r="AX9221" s="419"/>
      <c r="AY9221" s="419"/>
      <c r="AZ9221" s="419"/>
      <c r="BB9221" s="419"/>
      <c r="BC9221" s="419"/>
      <c r="BD9221" s="419"/>
      <c r="BF9221" s="419"/>
      <c r="BG9221" s="419"/>
      <c r="BH9221" s="419"/>
      <c r="BJ9221" s="419"/>
      <c r="BK9221" s="419"/>
      <c r="BL9221" s="419"/>
      <c r="BN9221" s="419"/>
      <c r="BO9221" s="419"/>
      <c r="BP9221" s="419"/>
      <c r="BR9221" s="419"/>
      <c r="BS9221" s="419"/>
      <c r="BT9221" s="419"/>
      <c r="BV9221" s="419"/>
      <c r="BW9221" s="419"/>
      <c r="BX9221" s="397"/>
      <c r="BZ9221" s="449"/>
      <c r="CB9221" s="419"/>
      <c r="CC9221" s="419"/>
      <c r="CD9221" s="419"/>
      <c r="CF9221" s="419"/>
      <c r="CG9221" s="419"/>
      <c r="CH9221" s="419"/>
    </row>
    <row r="9222" spans="3:86" ht="21" thickBot="1">
      <c r="C9222" s="425"/>
      <c r="P9222" s="431"/>
      <c r="R9222" s="419"/>
      <c r="S9222" s="446"/>
      <c r="T9222" s="419"/>
      <c r="V9222" s="196"/>
      <c r="W9222" s="419"/>
      <c r="X9222" s="419"/>
      <c r="Z9222" s="419"/>
      <c r="AA9222" s="419"/>
      <c r="AB9222" s="419"/>
      <c r="AD9222" s="419"/>
      <c r="AE9222" s="419"/>
      <c r="AF9222" s="419"/>
      <c r="AH9222" s="419"/>
      <c r="AI9222" s="419"/>
      <c r="AJ9222" s="419"/>
      <c r="AL9222" s="419"/>
      <c r="AM9222" s="419"/>
      <c r="AN9222" s="403"/>
      <c r="AO9222" s="419"/>
      <c r="AP9222" s="419"/>
      <c r="AQ9222" s="419"/>
      <c r="AR9222" s="419"/>
      <c r="AS9222" s="419"/>
      <c r="AT9222" s="419"/>
      <c r="AU9222" s="419"/>
      <c r="AV9222" s="419"/>
      <c r="AX9222" s="419"/>
      <c r="AY9222" s="419"/>
      <c r="AZ9222" s="419"/>
      <c r="BB9222" s="419"/>
      <c r="BC9222" s="419"/>
      <c r="BD9222" s="419"/>
      <c r="BF9222" s="419"/>
      <c r="BG9222" s="419"/>
      <c r="BH9222" s="419"/>
      <c r="BJ9222" s="419"/>
      <c r="BK9222" s="419"/>
      <c r="BL9222" s="419"/>
      <c r="BN9222" s="419"/>
      <c r="BO9222" s="419"/>
      <c r="BP9222" s="419"/>
      <c r="BR9222" s="419"/>
      <c r="BS9222" s="419"/>
      <c r="BT9222" s="419"/>
      <c r="BV9222" s="419"/>
      <c r="BW9222" s="419"/>
      <c r="BX9222" s="397"/>
      <c r="BZ9222" s="449"/>
      <c r="CB9222" s="419"/>
      <c r="CC9222" s="419"/>
      <c r="CD9222" s="419"/>
      <c r="CF9222" s="419"/>
      <c r="CG9222" s="419"/>
      <c r="CH9222" s="419"/>
    </row>
    <row r="9223" spans="3:86" ht="21" thickBot="1">
      <c r="C9223" s="425"/>
      <c r="P9223" s="431"/>
      <c r="R9223" s="419"/>
      <c r="S9223" s="446"/>
      <c r="T9223" s="419"/>
      <c r="V9223" s="196"/>
      <c r="W9223" s="419"/>
      <c r="X9223" s="419"/>
      <c r="Z9223" s="419"/>
      <c r="AA9223" s="419"/>
      <c r="AB9223" s="419"/>
      <c r="AD9223" s="419"/>
      <c r="AE9223" s="419"/>
      <c r="AF9223" s="419"/>
      <c r="AH9223" s="419"/>
      <c r="AI9223" s="419"/>
      <c r="AJ9223" s="419"/>
      <c r="AL9223" s="419"/>
      <c r="AM9223" s="419"/>
      <c r="AN9223" s="403"/>
      <c r="AO9223" s="419"/>
      <c r="AP9223" s="419"/>
      <c r="AQ9223" s="419"/>
      <c r="AR9223" s="419"/>
      <c r="AS9223" s="419"/>
      <c r="AT9223" s="419"/>
      <c r="AU9223" s="419"/>
      <c r="AV9223" s="419"/>
      <c r="AX9223" s="419"/>
      <c r="AY9223" s="419"/>
      <c r="AZ9223" s="419"/>
      <c r="BB9223" s="419"/>
      <c r="BC9223" s="419"/>
      <c r="BD9223" s="419"/>
      <c r="BF9223" s="419"/>
      <c r="BG9223" s="419"/>
      <c r="BH9223" s="419"/>
      <c r="BJ9223" s="419"/>
      <c r="BK9223" s="419"/>
      <c r="BL9223" s="419"/>
      <c r="BN9223" s="419"/>
      <c r="BO9223" s="419"/>
      <c r="BP9223" s="419"/>
      <c r="BR9223" s="419"/>
      <c r="BS9223" s="419"/>
      <c r="BT9223" s="419"/>
      <c r="BV9223" s="419"/>
      <c r="BW9223" s="419"/>
      <c r="BX9223" s="397"/>
      <c r="BZ9223" s="449"/>
      <c r="CB9223" s="419"/>
      <c r="CC9223" s="419"/>
      <c r="CD9223" s="419"/>
      <c r="CF9223" s="419"/>
      <c r="CG9223" s="419"/>
      <c r="CH9223" s="419"/>
    </row>
    <row r="9224" spans="3:86" ht="21" thickBot="1">
      <c r="C9224" s="425"/>
      <c r="P9224" s="431"/>
      <c r="R9224" s="419"/>
      <c r="S9224" s="446"/>
      <c r="T9224" s="419"/>
      <c r="V9224" s="196"/>
      <c r="W9224" s="419"/>
      <c r="X9224" s="419"/>
      <c r="Z9224" s="419"/>
      <c r="AA9224" s="419"/>
      <c r="AB9224" s="419"/>
      <c r="AD9224" s="419"/>
      <c r="AE9224" s="419"/>
      <c r="AF9224" s="419"/>
      <c r="AH9224" s="419"/>
      <c r="AI9224" s="419"/>
      <c r="AJ9224" s="419"/>
      <c r="AL9224" s="419"/>
      <c r="AM9224" s="419"/>
      <c r="AN9224" s="403"/>
      <c r="AO9224" s="419"/>
      <c r="AP9224" s="419"/>
      <c r="AQ9224" s="419"/>
      <c r="AR9224" s="419"/>
      <c r="AS9224" s="419"/>
      <c r="AT9224" s="419"/>
      <c r="AU9224" s="419"/>
      <c r="AV9224" s="419"/>
      <c r="AX9224" s="419"/>
      <c r="AY9224" s="419"/>
      <c r="AZ9224" s="419"/>
      <c r="BB9224" s="419"/>
      <c r="BC9224" s="419"/>
      <c r="BD9224" s="419"/>
      <c r="BF9224" s="419"/>
      <c r="BG9224" s="419"/>
      <c r="BH9224" s="419"/>
      <c r="BJ9224" s="419"/>
      <c r="BK9224" s="419"/>
      <c r="BL9224" s="419"/>
      <c r="BN9224" s="419"/>
      <c r="BO9224" s="419"/>
      <c r="BP9224" s="419"/>
      <c r="BR9224" s="419"/>
      <c r="BS9224" s="419"/>
      <c r="BT9224" s="419"/>
      <c r="BV9224" s="419"/>
      <c r="BW9224" s="419"/>
      <c r="BX9224" s="397"/>
      <c r="BZ9224" s="449"/>
      <c r="CB9224" s="419"/>
      <c r="CC9224" s="419"/>
      <c r="CD9224" s="419"/>
      <c r="CF9224" s="419"/>
      <c r="CG9224" s="419"/>
      <c r="CH9224" s="419"/>
    </row>
    <row r="9225" spans="3:86" ht="21" thickBot="1">
      <c r="C9225" s="425"/>
      <c r="P9225" s="431"/>
      <c r="R9225" s="419"/>
      <c r="S9225" s="446"/>
      <c r="T9225" s="419"/>
      <c r="V9225" s="196"/>
      <c r="W9225" s="419"/>
      <c r="X9225" s="419"/>
      <c r="Z9225" s="419"/>
      <c r="AA9225" s="419"/>
      <c r="AB9225" s="419"/>
      <c r="AD9225" s="419"/>
      <c r="AE9225" s="419"/>
      <c r="AF9225" s="419"/>
      <c r="AH9225" s="419"/>
      <c r="AI9225" s="419"/>
      <c r="AJ9225" s="419"/>
      <c r="AL9225" s="419"/>
      <c r="AM9225" s="419"/>
      <c r="AN9225" s="403"/>
      <c r="AO9225" s="419"/>
      <c r="AP9225" s="419"/>
      <c r="AQ9225" s="419"/>
      <c r="AR9225" s="419"/>
      <c r="AS9225" s="419"/>
      <c r="AT9225" s="419"/>
      <c r="AU9225" s="419"/>
      <c r="AV9225" s="419"/>
      <c r="AX9225" s="419"/>
      <c r="AY9225" s="419"/>
      <c r="AZ9225" s="419"/>
      <c r="BB9225" s="419"/>
      <c r="BC9225" s="419"/>
      <c r="BD9225" s="419"/>
      <c r="BF9225" s="419"/>
      <c r="BG9225" s="419"/>
      <c r="BH9225" s="419"/>
      <c r="BJ9225" s="419"/>
      <c r="BK9225" s="419"/>
      <c r="BL9225" s="419"/>
      <c r="BN9225" s="419"/>
      <c r="BO9225" s="419"/>
      <c r="BP9225" s="419"/>
      <c r="BR9225" s="419"/>
      <c r="BS9225" s="419"/>
      <c r="BT9225" s="419"/>
      <c r="BV9225" s="419"/>
      <c r="BW9225" s="419"/>
      <c r="BX9225" s="397"/>
      <c r="BZ9225" s="449"/>
      <c r="CB9225" s="419"/>
      <c r="CC9225" s="419"/>
      <c r="CD9225" s="419"/>
      <c r="CF9225" s="419"/>
      <c r="CG9225" s="419"/>
      <c r="CH9225" s="419"/>
    </row>
    <row r="9226" spans="3:86" ht="21" thickBot="1">
      <c r="C9226" s="425"/>
      <c r="P9226" s="431"/>
      <c r="R9226" s="419"/>
      <c r="S9226" s="446"/>
      <c r="T9226" s="419"/>
      <c r="V9226" s="196"/>
      <c r="W9226" s="419"/>
      <c r="X9226" s="419"/>
      <c r="Z9226" s="419"/>
      <c r="AA9226" s="419"/>
      <c r="AB9226" s="419"/>
      <c r="AD9226" s="419"/>
      <c r="AE9226" s="419"/>
      <c r="AF9226" s="419"/>
      <c r="AH9226" s="419"/>
      <c r="AI9226" s="419"/>
      <c r="AJ9226" s="419"/>
      <c r="AL9226" s="419"/>
      <c r="AM9226" s="419"/>
      <c r="AN9226" s="403"/>
      <c r="AO9226" s="419"/>
      <c r="AP9226" s="419"/>
      <c r="AQ9226" s="419"/>
      <c r="AR9226" s="419"/>
      <c r="AS9226" s="419"/>
      <c r="AT9226" s="419"/>
      <c r="AU9226" s="419"/>
      <c r="AV9226" s="419"/>
      <c r="AX9226" s="419"/>
      <c r="AY9226" s="419"/>
      <c r="AZ9226" s="419"/>
      <c r="BB9226" s="419"/>
      <c r="BC9226" s="419"/>
      <c r="BD9226" s="419"/>
      <c r="BF9226" s="419"/>
      <c r="BG9226" s="419"/>
      <c r="BH9226" s="419"/>
      <c r="BJ9226" s="419"/>
      <c r="BK9226" s="419"/>
      <c r="BL9226" s="419"/>
      <c r="BN9226" s="419"/>
      <c r="BO9226" s="419"/>
      <c r="BP9226" s="419"/>
      <c r="BR9226" s="419"/>
      <c r="BS9226" s="419"/>
      <c r="BT9226" s="419"/>
      <c r="BV9226" s="419"/>
      <c r="BW9226" s="419"/>
      <c r="BX9226" s="397"/>
      <c r="BZ9226" s="449"/>
      <c r="CB9226" s="419"/>
      <c r="CC9226" s="419"/>
      <c r="CD9226" s="419"/>
      <c r="CF9226" s="419"/>
      <c r="CG9226" s="419"/>
      <c r="CH9226" s="419"/>
    </row>
    <row r="9227" spans="3:86" ht="21" thickBot="1">
      <c r="C9227" s="425"/>
      <c r="P9227" s="431"/>
      <c r="R9227" s="419"/>
      <c r="S9227" s="446"/>
      <c r="T9227" s="419"/>
      <c r="V9227" s="196"/>
      <c r="W9227" s="419"/>
      <c r="X9227" s="419"/>
      <c r="Z9227" s="419"/>
      <c r="AA9227" s="419"/>
      <c r="AB9227" s="419"/>
      <c r="AD9227" s="419"/>
      <c r="AE9227" s="419"/>
      <c r="AF9227" s="419"/>
      <c r="AH9227" s="419"/>
      <c r="AI9227" s="419"/>
      <c r="AJ9227" s="419"/>
      <c r="AL9227" s="419"/>
      <c r="AM9227" s="419"/>
      <c r="AN9227" s="403"/>
      <c r="AO9227" s="419"/>
      <c r="AP9227" s="419"/>
      <c r="AQ9227" s="419"/>
      <c r="AR9227" s="419"/>
      <c r="AS9227" s="419"/>
      <c r="AT9227" s="419"/>
      <c r="AU9227" s="419"/>
      <c r="AV9227" s="419"/>
      <c r="AX9227" s="419"/>
      <c r="AY9227" s="419"/>
      <c r="AZ9227" s="419"/>
      <c r="BB9227" s="419"/>
      <c r="BC9227" s="419"/>
      <c r="BD9227" s="419"/>
      <c r="BF9227" s="419"/>
      <c r="BG9227" s="419"/>
      <c r="BH9227" s="419"/>
      <c r="BJ9227" s="419"/>
      <c r="BK9227" s="419"/>
      <c r="BL9227" s="419"/>
      <c r="BN9227" s="419"/>
      <c r="BO9227" s="419"/>
      <c r="BP9227" s="419"/>
      <c r="BR9227" s="419"/>
      <c r="BS9227" s="419"/>
      <c r="BT9227" s="419"/>
      <c r="BV9227" s="419"/>
      <c r="BW9227" s="419"/>
      <c r="BX9227" s="397"/>
      <c r="BZ9227" s="449"/>
      <c r="CB9227" s="419"/>
      <c r="CC9227" s="419"/>
      <c r="CD9227" s="419"/>
      <c r="CF9227" s="419"/>
      <c r="CG9227" s="419"/>
      <c r="CH9227" s="419"/>
    </row>
    <row r="9228" spans="3:86" ht="21" thickBot="1">
      <c r="C9228" s="425"/>
      <c r="P9228" s="431"/>
      <c r="R9228" s="419"/>
      <c r="S9228" s="446"/>
      <c r="T9228" s="419"/>
      <c r="V9228" s="196"/>
      <c r="W9228" s="419"/>
      <c r="X9228" s="419"/>
      <c r="Z9228" s="419"/>
      <c r="AA9228" s="419"/>
      <c r="AB9228" s="419"/>
      <c r="AD9228" s="419"/>
      <c r="AE9228" s="419"/>
      <c r="AF9228" s="419"/>
      <c r="AH9228" s="419"/>
      <c r="AI9228" s="419"/>
      <c r="AJ9228" s="419"/>
      <c r="AL9228" s="419"/>
      <c r="AM9228" s="419"/>
      <c r="AN9228" s="403"/>
      <c r="AO9228" s="419"/>
      <c r="AP9228" s="419"/>
      <c r="AQ9228" s="419"/>
      <c r="AR9228" s="419"/>
      <c r="AS9228" s="419"/>
      <c r="AT9228" s="419"/>
      <c r="AU9228" s="419"/>
      <c r="AV9228" s="419"/>
      <c r="AX9228" s="419"/>
      <c r="AY9228" s="419"/>
      <c r="AZ9228" s="419"/>
      <c r="BB9228" s="419"/>
      <c r="BC9228" s="419"/>
      <c r="BD9228" s="419"/>
      <c r="BF9228" s="419"/>
      <c r="BG9228" s="419"/>
      <c r="BH9228" s="419"/>
      <c r="BJ9228" s="419"/>
      <c r="BK9228" s="419"/>
      <c r="BL9228" s="419"/>
      <c r="BN9228" s="419"/>
      <c r="BO9228" s="419"/>
      <c r="BP9228" s="419"/>
      <c r="BR9228" s="419"/>
      <c r="BS9228" s="419"/>
      <c r="BT9228" s="419"/>
      <c r="BV9228" s="419"/>
      <c r="BW9228" s="419"/>
      <c r="BX9228" s="397"/>
      <c r="BZ9228" s="449"/>
      <c r="CB9228" s="419"/>
      <c r="CC9228" s="419"/>
      <c r="CD9228" s="419"/>
      <c r="CF9228" s="419"/>
      <c r="CG9228" s="419"/>
      <c r="CH9228" s="419"/>
    </row>
    <row r="9229" spans="3:86" ht="21" thickBot="1">
      <c r="C9229" s="425"/>
      <c r="P9229" s="431"/>
      <c r="R9229" s="419"/>
      <c r="S9229" s="446"/>
      <c r="T9229" s="419"/>
      <c r="V9229" s="196"/>
      <c r="W9229" s="419"/>
      <c r="X9229" s="419"/>
      <c r="Z9229" s="419"/>
      <c r="AA9229" s="419"/>
      <c r="AB9229" s="419"/>
      <c r="AD9229" s="419"/>
      <c r="AE9229" s="419"/>
      <c r="AF9229" s="419"/>
      <c r="AH9229" s="419"/>
      <c r="AI9229" s="419"/>
      <c r="AJ9229" s="419"/>
      <c r="AL9229" s="419"/>
      <c r="AM9229" s="419"/>
      <c r="AN9229" s="403"/>
      <c r="AO9229" s="419"/>
      <c r="AP9229" s="419"/>
      <c r="AQ9229" s="419"/>
      <c r="AR9229" s="419"/>
      <c r="AS9229" s="419"/>
      <c r="AT9229" s="419"/>
      <c r="AU9229" s="419"/>
      <c r="AV9229" s="419"/>
      <c r="AX9229" s="419"/>
      <c r="AY9229" s="419"/>
      <c r="AZ9229" s="419"/>
      <c r="BB9229" s="419"/>
      <c r="BC9229" s="419"/>
      <c r="BD9229" s="419"/>
      <c r="BF9229" s="419"/>
      <c r="BG9229" s="419"/>
      <c r="BH9229" s="419"/>
      <c r="BJ9229" s="419"/>
      <c r="BK9229" s="419"/>
      <c r="BL9229" s="419"/>
      <c r="BN9229" s="419"/>
      <c r="BO9229" s="419"/>
      <c r="BP9229" s="419"/>
      <c r="BR9229" s="419"/>
      <c r="BS9229" s="419"/>
      <c r="BT9229" s="419"/>
      <c r="BV9229" s="419"/>
      <c r="BW9229" s="419"/>
      <c r="BX9229" s="397"/>
      <c r="BZ9229" s="449"/>
      <c r="CB9229" s="419"/>
      <c r="CC9229" s="419"/>
      <c r="CD9229" s="419"/>
      <c r="CF9229" s="419"/>
      <c r="CG9229" s="419"/>
      <c r="CH9229" s="419"/>
    </row>
    <row r="9230" spans="3:86" ht="21" thickBot="1">
      <c r="C9230" s="425"/>
      <c r="P9230" s="431"/>
      <c r="R9230" s="419"/>
      <c r="S9230" s="446"/>
      <c r="T9230" s="419"/>
      <c r="V9230" s="196"/>
      <c r="W9230" s="419"/>
      <c r="X9230" s="419"/>
      <c r="Z9230" s="419"/>
      <c r="AA9230" s="419"/>
      <c r="AB9230" s="419"/>
      <c r="AD9230" s="419"/>
      <c r="AE9230" s="419"/>
      <c r="AF9230" s="419"/>
      <c r="AH9230" s="419"/>
      <c r="AI9230" s="419"/>
      <c r="AJ9230" s="419"/>
      <c r="AL9230" s="419"/>
      <c r="AM9230" s="419"/>
      <c r="AN9230" s="403"/>
      <c r="AO9230" s="419"/>
      <c r="AP9230" s="419"/>
      <c r="AQ9230" s="419"/>
      <c r="AR9230" s="419"/>
      <c r="AS9230" s="419"/>
      <c r="AT9230" s="419"/>
      <c r="AU9230" s="419"/>
      <c r="AV9230" s="419"/>
      <c r="AX9230" s="419"/>
      <c r="AY9230" s="419"/>
      <c r="AZ9230" s="419"/>
      <c r="BB9230" s="419"/>
      <c r="BC9230" s="419"/>
      <c r="BD9230" s="419"/>
      <c r="BF9230" s="419"/>
      <c r="BG9230" s="419"/>
      <c r="BH9230" s="419"/>
      <c r="BJ9230" s="419"/>
      <c r="BK9230" s="419"/>
      <c r="BL9230" s="419"/>
      <c r="BN9230" s="419"/>
      <c r="BO9230" s="419"/>
      <c r="BP9230" s="419"/>
      <c r="BR9230" s="419"/>
      <c r="BS9230" s="419"/>
      <c r="BT9230" s="419"/>
      <c r="BV9230" s="419"/>
      <c r="BW9230" s="419"/>
      <c r="BX9230" s="397"/>
      <c r="BZ9230" s="449"/>
      <c r="CB9230" s="419"/>
      <c r="CC9230" s="419"/>
      <c r="CD9230" s="419"/>
      <c r="CF9230" s="419"/>
      <c r="CG9230" s="419"/>
      <c r="CH9230" s="419"/>
    </row>
    <row r="9231" spans="3:86" ht="21" thickBot="1">
      <c r="C9231" s="425"/>
      <c r="P9231" s="431"/>
      <c r="R9231" s="419"/>
      <c r="S9231" s="446"/>
      <c r="T9231" s="419"/>
      <c r="V9231" s="196"/>
      <c r="W9231" s="419"/>
      <c r="X9231" s="419"/>
      <c r="Z9231" s="419"/>
      <c r="AA9231" s="419"/>
      <c r="AB9231" s="419"/>
      <c r="AD9231" s="419"/>
      <c r="AE9231" s="419"/>
      <c r="AF9231" s="419"/>
      <c r="AH9231" s="419"/>
      <c r="AI9231" s="419"/>
      <c r="AJ9231" s="419"/>
      <c r="AL9231" s="419"/>
      <c r="AM9231" s="419"/>
      <c r="AN9231" s="403"/>
      <c r="AO9231" s="419"/>
      <c r="AP9231" s="419"/>
      <c r="AQ9231" s="419"/>
      <c r="AR9231" s="419"/>
      <c r="AS9231" s="419"/>
      <c r="AT9231" s="419"/>
      <c r="AU9231" s="419"/>
      <c r="AV9231" s="419"/>
      <c r="AX9231" s="419"/>
      <c r="AY9231" s="419"/>
      <c r="AZ9231" s="419"/>
      <c r="BB9231" s="419"/>
      <c r="BC9231" s="419"/>
      <c r="BD9231" s="419"/>
      <c r="BF9231" s="419"/>
      <c r="BG9231" s="419"/>
      <c r="BH9231" s="419"/>
      <c r="BJ9231" s="419"/>
      <c r="BK9231" s="419"/>
      <c r="BL9231" s="419"/>
      <c r="BN9231" s="419"/>
      <c r="BO9231" s="419"/>
      <c r="BP9231" s="419"/>
      <c r="BR9231" s="419"/>
      <c r="BS9231" s="419"/>
      <c r="BT9231" s="419"/>
      <c r="BV9231" s="419"/>
      <c r="BW9231" s="419"/>
      <c r="BX9231" s="397"/>
      <c r="BZ9231" s="449"/>
      <c r="CB9231" s="419"/>
      <c r="CC9231" s="419"/>
      <c r="CD9231" s="419"/>
      <c r="CF9231" s="419"/>
      <c r="CG9231" s="419"/>
      <c r="CH9231" s="419"/>
    </row>
    <row r="9232" spans="3:86" ht="21" thickBot="1">
      <c r="C9232" s="425"/>
      <c r="P9232" s="431"/>
      <c r="R9232" s="419"/>
      <c r="S9232" s="446"/>
      <c r="T9232" s="419"/>
      <c r="V9232" s="196"/>
      <c r="W9232" s="419"/>
      <c r="X9232" s="419"/>
      <c r="Z9232" s="419"/>
      <c r="AA9232" s="419"/>
      <c r="AB9232" s="419"/>
      <c r="AD9232" s="419"/>
      <c r="AE9232" s="419"/>
      <c r="AF9232" s="419"/>
      <c r="AH9232" s="419"/>
      <c r="AI9232" s="419"/>
      <c r="AJ9232" s="419"/>
      <c r="AL9232" s="419"/>
      <c r="AM9232" s="419"/>
      <c r="AN9232" s="403"/>
      <c r="AO9232" s="419"/>
      <c r="AP9232" s="419"/>
      <c r="AQ9232" s="419"/>
      <c r="AR9232" s="419"/>
      <c r="AS9232" s="419"/>
      <c r="AT9232" s="419"/>
      <c r="AU9232" s="419"/>
      <c r="AV9232" s="419"/>
      <c r="AX9232" s="419"/>
      <c r="AY9232" s="419"/>
      <c r="AZ9232" s="419"/>
      <c r="BB9232" s="419"/>
      <c r="BC9232" s="419"/>
      <c r="BD9232" s="419"/>
      <c r="BF9232" s="419"/>
      <c r="BG9232" s="419"/>
      <c r="BH9232" s="419"/>
      <c r="BJ9232" s="419"/>
      <c r="BK9232" s="419"/>
      <c r="BL9232" s="419"/>
      <c r="BN9232" s="419"/>
      <c r="BO9232" s="419"/>
      <c r="BP9232" s="419"/>
      <c r="BR9232" s="419"/>
      <c r="BS9232" s="419"/>
      <c r="BT9232" s="419"/>
      <c r="BV9232" s="419"/>
      <c r="BW9232" s="419"/>
      <c r="BX9232" s="397"/>
      <c r="BZ9232" s="449"/>
      <c r="CB9232" s="419"/>
      <c r="CC9232" s="419"/>
      <c r="CD9232" s="419"/>
      <c r="CF9232" s="419"/>
      <c r="CG9232" s="419"/>
      <c r="CH9232" s="419"/>
    </row>
    <row r="9233" spans="3:86" ht="21" thickBot="1">
      <c r="C9233" s="425"/>
      <c r="P9233" s="431"/>
      <c r="R9233" s="419"/>
      <c r="S9233" s="446"/>
      <c r="T9233" s="419"/>
      <c r="V9233" s="196"/>
      <c r="W9233" s="419"/>
      <c r="X9233" s="419"/>
      <c r="Z9233" s="419"/>
      <c r="AA9233" s="419"/>
      <c r="AB9233" s="419"/>
      <c r="AD9233" s="419"/>
      <c r="AE9233" s="419"/>
      <c r="AF9233" s="419"/>
      <c r="AH9233" s="419"/>
      <c r="AI9233" s="419"/>
      <c r="AJ9233" s="419"/>
      <c r="AL9233" s="419"/>
      <c r="AM9233" s="419"/>
      <c r="AN9233" s="403"/>
      <c r="AO9233" s="419"/>
      <c r="AP9233" s="419"/>
      <c r="AQ9233" s="419"/>
      <c r="AR9233" s="419"/>
      <c r="AS9233" s="419"/>
      <c r="AT9233" s="419"/>
      <c r="AU9233" s="419"/>
      <c r="AV9233" s="419"/>
      <c r="AX9233" s="419"/>
      <c r="AY9233" s="419"/>
      <c r="AZ9233" s="419"/>
      <c r="BB9233" s="419"/>
      <c r="BC9233" s="419"/>
      <c r="BD9233" s="419"/>
      <c r="BF9233" s="419"/>
      <c r="BG9233" s="419"/>
      <c r="BH9233" s="419"/>
      <c r="BJ9233" s="419"/>
      <c r="BK9233" s="419"/>
      <c r="BL9233" s="419"/>
      <c r="BN9233" s="419"/>
      <c r="BO9233" s="419"/>
      <c r="BP9233" s="419"/>
      <c r="BR9233" s="419"/>
      <c r="BS9233" s="419"/>
      <c r="BT9233" s="419"/>
      <c r="BV9233" s="419"/>
      <c r="BW9233" s="419"/>
      <c r="BX9233" s="397"/>
      <c r="BZ9233" s="449"/>
      <c r="CB9233" s="419"/>
      <c r="CC9233" s="419"/>
      <c r="CD9233" s="419"/>
      <c r="CF9233" s="419"/>
      <c r="CG9233" s="419"/>
      <c r="CH9233" s="419"/>
    </row>
    <row r="9234" spans="3:86" ht="21" thickBot="1">
      <c r="C9234" s="425"/>
      <c r="P9234" s="431"/>
      <c r="R9234" s="419"/>
      <c r="S9234" s="446"/>
      <c r="T9234" s="419"/>
      <c r="V9234" s="196"/>
      <c r="W9234" s="419"/>
      <c r="X9234" s="419"/>
      <c r="Z9234" s="419"/>
      <c r="AA9234" s="419"/>
      <c r="AB9234" s="419"/>
      <c r="AD9234" s="419"/>
      <c r="AE9234" s="419"/>
      <c r="AF9234" s="419"/>
      <c r="AH9234" s="419"/>
      <c r="AI9234" s="419"/>
      <c r="AJ9234" s="419"/>
      <c r="AL9234" s="419"/>
      <c r="AM9234" s="419"/>
      <c r="AN9234" s="403"/>
      <c r="AO9234" s="419"/>
      <c r="AP9234" s="419"/>
      <c r="AQ9234" s="419"/>
      <c r="AR9234" s="419"/>
      <c r="AS9234" s="419"/>
      <c r="AT9234" s="419"/>
      <c r="AU9234" s="419"/>
      <c r="AV9234" s="419"/>
      <c r="AX9234" s="419"/>
      <c r="AY9234" s="419"/>
      <c r="AZ9234" s="419"/>
      <c r="BB9234" s="419"/>
      <c r="BC9234" s="419"/>
      <c r="BD9234" s="419"/>
      <c r="BF9234" s="419"/>
      <c r="BG9234" s="419"/>
      <c r="BH9234" s="419"/>
      <c r="BJ9234" s="419"/>
      <c r="BK9234" s="419"/>
      <c r="BL9234" s="419"/>
      <c r="BN9234" s="419"/>
      <c r="BO9234" s="419"/>
      <c r="BP9234" s="419"/>
      <c r="BR9234" s="419"/>
      <c r="BS9234" s="419"/>
      <c r="BT9234" s="419"/>
      <c r="BV9234" s="419"/>
      <c r="BW9234" s="419"/>
      <c r="BX9234" s="397"/>
      <c r="BZ9234" s="449"/>
      <c r="CB9234" s="419"/>
      <c r="CC9234" s="419"/>
      <c r="CD9234" s="419"/>
      <c r="CF9234" s="419"/>
      <c r="CG9234" s="419"/>
      <c r="CH9234" s="419"/>
    </row>
    <row r="9235" spans="3:86" ht="21" thickBot="1">
      <c r="C9235" s="425"/>
      <c r="P9235" s="431"/>
      <c r="R9235" s="419"/>
      <c r="S9235" s="446"/>
      <c r="T9235" s="419"/>
      <c r="V9235" s="196"/>
      <c r="W9235" s="419"/>
      <c r="X9235" s="419"/>
      <c r="Z9235" s="419"/>
      <c r="AA9235" s="419"/>
      <c r="AB9235" s="419"/>
      <c r="AD9235" s="419"/>
      <c r="AE9235" s="419"/>
      <c r="AF9235" s="419"/>
      <c r="AH9235" s="419"/>
      <c r="AI9235" s="419"/>
      <c r="AJ9235" s="419"/>
      <c r="AL9235" s="419"/>
      <c r="AM9235" s="419"/>
      <c r="AN9235" s="403"/>
      <c r="AO9235" s="419"/>
      <c r="AP9235" s="419"/>
      <c r="AQ9235" s="419"/>
      <c r="AR9235" s="419"/>
      <c r="AS9235" s="419"/>
      <c r="AT9235" s="419"/>
      <c r="AU9235" s="419"/>
      <c r="AV9235" s="419"/>
      <c r="AX9235" s="419"/>
      <c r="AY9235" s="419"/>
      <c r="AZ9235" s="419"/>
      <c r="BB9235" s="419"/>
      <c r="BC9235" s="419"/>
      <c r="BD9235" s="419"/>
      <c r="BF9235" s="419"/>
      <c r="BG9235" s="419"/>
      <c r="BH9235" s="419"/>
      <c r="BJ9235" s="419"/>
      <c r="BK9235" s="419"/>
      <c r="BL9235" s="419"/>
      <c r="BN9235" s="419"/>
      <c r="BO9235" s="419"/>
      <c r="BP9235" s="419"/>
      <c r="BR9235" s="419"/>
      <c r="BS9235" s="419"/>
      <c r="BT9235" s="419"/>
      <c r="BV9235" s="419"/>
      <c r="BW9235" s="419"/>
      <c r="BX9235" s="397"/>
      <c r="BZ9235" s="449"/>
      <c r="CB9235" s="419"/>
      <c r="CC9235" s="419"/>
      <c r="CD9235" s="419"/>
      <c r="CF9235" s="419"/>
      <c r="CG9235" s="419"/>
      <c r="CH9235" s="419"/>
    </row>
    <row r="9236" spans="3:86" ht="21" thickBot="1">
      <c r="C9236" s="425"/>
      <c r="P9236" s="431"/>
      <c r="R9236" s="419"/>
      <c r="S9236" s="446"/>
      <c r="T9236" s="419"/>
      <c r="V9236" s="196"/>
      <c r="W9236" s="419"/>
      <c r="X9236" s="419"/>
      <c r="Z9236" s="419"/>
      <c r="AA9236" s="419"/>
      <c r="AB9236" s="419"/>
      <c r="AD9236" s="419"/>
      <c r="AE9236" s="419"/>
      <c r="AF9236" s="419"/>
      <c r="AH9236" s="419"/>
      <c r="AI9236" s="419"/>
      <c r="AJ9236" s="419"/>
      <c r="AL9236" s="419"/>
      <c r="AM9236" s="419"/>
      <c r="AN9236" s="403"/>
      <c r="AO9236" s="419"/>
      <c r="AP9236" s="419"/>
      <c r="AQ9236" s="419"/>
      <c r="AR9236" s="419"/>
      <c r="AS9236" s="419"/>
      <c r="AT9236" s="419"/>
      <c r="AU9236" s="419"/>
      <c r="AV9236" s="419"/>
      <c r="AX9236" s="419"/>
      <c r="AY9236" s="419"/>
      <c r="AZ9236" s="419"/>
      <c r="BB9236" s="419"/>
      <c r="BC9236" s="419"/>
      <c r="BD9236" s="419"/>
      <c r="BF9236" s="419"/>
      <c r="BG9236" s="419"/>
      <c r="BH9236" s="419"/>
      <c r="BJ9236" s="419"/>
      <c r="BK9236" s="419"/>
      <c r="BL9236" s="419"/>
      <c r="BN9236" s="419"/>
      <c r="BO9236" s="419"/>
      <c r="BP9236" s="419"/>
      <c r="BR9236" s="419"/>
      <c r="BS9236" s="419"/>
      <c r="BT9236" s="419"/>
      <c r="BV9236" s="419"/>
      <c r="BW9236" s="419"/>
      <c r="BX9236" s="397"/>
      <c r="BZ9236" s="449"/>
      <c r="CB9236" s="419"/>
      <c r="CC9236" s="419"/>
      <c r="CD9236" s="419"/>
      <c r="CF9236" s="419"/>
      <c r="CG9236" s="419"/>
      <c r="CH9236" s="419"/>
    </row>
    <row r="9237" spans="3:86" ht="21" thickBot="1">
      <c r="C9237" s="425"/>
      <c r="P9237" s="431"/>
      <c r="R9237" s="419"/>
      <c r="S9237" s="446"/>
      <c r="T9237" s="419"/>
      <c r="V9237" s="196"/>
      <c r="W9237" s="419"/>
      <c r="X9237" s="419"/>
      <c r="Z9237" s="419"/>
      <c r="AA9237" s="419"/>
      <c r="AB9237" s="419"/>
      <c r="AD9237" s="419"/>
      <c r="AE9237" s="419"/>
      <c r="AF9237" s="419"/>
      <c r="AH9237" s="419"/>
      <c r="AI9237" s="419"/>
      <c r="AJ9237" s="419"/>
      <c r="AL9237" s="419"/>
      <c r="AM9237" s="419"/>
      <c r="AN9237" s="403"/>
      <c r="AO9237" s="419"/>
      <c r="AP9237" s="419"/>
      <c r="AQ9237" s="419"/>
      <c r="AR9237" s="419"/>
      <c r="AS9237" s="419"/>
      <c r="AT9237" s="419"/>
      <c r="AU9237" s="419"/>
      <c r="AV9237" s="419"/>
      <c r="AX9237" s="419"/>
      <c r="AY9237" s="419"/>
      <c r="AZ9237" s="419"/>
      <c r="BB9237" s="419"/>
      <c r="BC9237" s="419"/>
      <c r="BD9237" s="419"/>
      <c r="BF9237" s="419"/>
      <c r="BG9237" s="419"/>
      <c r="BH9237" s="419"/>
      <c r="BJ9237" s="419"/>
      <c r="BK9237" s="419"/>
      <c r="BL9237" s="419"/>
      <c r="BN9237" s="419"/>
      <c r="BO9237" s="419"/>
      <c r="BP9237" s="419"/>
      <c r="BR9237" s="419"/>
      <c r="BS9237" s="419"/>
      <c r="BT9237" s="419"/>
      <c r="BV9237" s="419"/>
      <c r="BW9237" s="419"/>
      <c r="BX9237" s="397"/>
      <c r="BZ9237" s="449"/>
      <c r="CB9237" s="419"/>
      <c r="CC9237" s="419"/>
      <c r="CD9237" s="419"/>
      <c r="CF9237" s="419"/>
      <c r="CG9237" s="419"/>
      <c r="CH9237" s="419"/>
    </row>
    <row r="9238" spans="3:86" ht="21" thickBot="1">
      <c r="C9238" s="425"/>
      <c r="P9238" s="431"/>
      <c r="R9238" s="419"/>
      <c r="S9238" s="446"/>
      <c r="T9238" s="419"/>
      <c r="V9238" s="196"/>
      <c r="W9238" s="419"/>
      <c r="X9238" s="419"/>
      <c r="Z9238" s="419"/>
      <c r="AA9238" s="419"/>
      <c r="AB9238" s="419"/>
      <c r="AD9238" s="419"/>
      <c r="AE9238" s="419"/>
      <c r="AF9238" s="419"/>
      <c r="AH9238" s="419"/>
      <c r="AI9238" s="419"/>
      <c r="AJ9238" s="419"/>
      <c r="AL9238" s="419"/>
      <c r="AM9238" s="419"/>
      <c r="AN9238" s="403"/>
      <c r="AO9238" s="419"/>
      <c r="AP9238" s="419"/>
      <c r="AQ9238" s="419"/>
      <c r="AR9238" s="419"/>
      <c r="AS9238" s="419"/>
      <c r="AT9238" s="419"/>
      <c r="AU9238" s="419"/>
      <c r="AV9238" s="419"/>
      <c r="AX9238" s="419"/>
      <c r="AY9238" s="419"/>
      <c r="AZ9238" s="419"/>
      <c r="BB9238" s="419"/>
      <c r="BC9238" s="419"/>
      <c r="BD9238" s="419"/>
      <c r="BF9238" s="419"/>
      <c r="BG9238" s="419"/>
      <c r="BH9238" s="419"/>
      <c r="BJ9238" s="419"/>
      <c r="BK9238" s="419"/>
      <c r="BL9238" s="419"/>
      <c r="BN9238" s="419"/>
      <c r="BO9238" s="419"/>
      <c r="BP9238" s="419"/>
      <c r="BR9238" s="419"/>
      <c r="BS9238" s="419"/>
      <c r="BT9238" s="419"/>
      <c r="BV9238" s="419"/>
      <c r="BW9238" s="419"/>
      <c r="BX9238" s="397"/>
      <c r="BZ9238" s="449"/>
      <c r="CB9238" s="419"/>
      <c r="CC9238" s="419"/>
      <c r="CD9238" s="419"/>
      <c r="CF9238" s="419"/>
      <c r="CG9238" s="419"/>
      <c r="CH9238" s="419"/>
    </row>
    <row r="9239" spans="3:86" ht="21" thickBot="1">
      <c r="C9239" s="425"/>
      <c r="P9239" s="431"/>
      <c r="R9239" s="419"/>
      <c r="S9239" s="446"/>
      <c r="T9239" s="419"/>
      <c r="V9239" s="196"/>
      <c r="W9239" s="419"/>
      <c r="X9239" s="419"/>
      <c r="Z9239" s="419"/>
      <c r="AA9239" s="419"/>
      <c r="AB9239" s="419"/>
      <c r="AD9239" s="419"/>
      <c r="AE9239" s="419"/>
      <c r="AF9239" s="419"/>
      <c r="AH9239" s="419"/>
      <c r="AI9239" s="419"/>
      <c r="AJ9239" s="419"/>
      <c r="AL9239" s="419"/>
      <c r="AM9239" s="419"/>
      <c r="AN9239" s="403"/>
      <c r="AO9239" s="419"/>
      <c r="AP9239" s="419"/>
      <c r="AQ9239" s="419"/>
      <c r="AR9239" s="419"/>
      <c r="AS9239" s="419"/>
      <c r="AT9239" s="419"/>
      <c r="AU9239" s="419"/>
      <c r="AV9239" s="419"/>
      <c r="AX9239" s="419"/>
      <c r="AY9239" s="419"/>
      <c r="AZ9239" s="419"/>
      <c r="BB9239" s="419"/>
      <c r="BC9239" s="419"/>
      <c r="BD9239" s="419"/>
      <c r="BF9239" s="419"/>
      <c r="BG9239" s="419"/>
      <c r="BH9239" s="419"/>
      <c r="BJ9239" s="419"/>
      <c r="BK9239" s="419"/>
      <c r="BL9239" s="419"/>
      <c r="BN9239" s="419"/>
      <c r="BO9239" s="419"/>
      <c r="BP9239" s="419"/>
      <c r="BR9239" s="419"/>
      <c r="BS9239" s="419"/>
      <c r="BT9239" s="419"/>
      <c r="BV9239" s="419"/>
      <c r="BW9239" s="419"/>
      <c r="BX9239" s="397"/>
      <c r="BZ9239" s="449"/>
      <c r="CB9239" s="419"/>
      <c r="CC9239" s="419"/>
      <c r="CD9239" s="419"/>
      <c r="CF9239" s="419"/>
      <c r="CG9239" s="419"/>
      <c r="CH9239" s="419"/>
    </row>
    <row r="9240" spans="3:86" ht="21" thickBot="1">
      <c r="C9240" s="425"/>
      <c r="P9240" s="431"/>
      <c r="R9240" s="419"/>
      <c r="S9240" s="446"/>
      <c r="T9240" s="419"/>
      <c r="V9240" s="196"/>
      <c r="W9240" s="419"/>
      <c r="X9240" s="419"/>
      <c r="Z9240" s="419"/>
      <c r="AA9240" s="419"/>
      <c r="AB9240" s="419"/>
      <c r="AD9240" s="419"/>
      <c r="AE9240" s="419"/>
      <c r="AF9240" s="419"/>
      <c r="AH9240" s="419"/>
      <c r="AI9240" s="419"/>
      <c r="AJ9240" s="419"/>
      <c r="AL9240" s="419"/>
      <c r="AM9240" s="419"/>
      <c r="AN9240" s="403"/>
      <c r="AO9240" s="419"/>
      <c r="AP9240" s="419"/>
      <c r="AQ9240" s="419"/>
      <c r="AR9240" s="419"/>
      <c r="AS9240" s="419"/>
      <c r="AT9240" s="419"/>
      <c r="AU9240" s="419"/>
      <c r="AV9240" s="419"/>
      <c r="AX9240" s="419"/>
      <c r="AY9240" s="419"/>
      <c r="AZ9240" s="419"/>
      <c r="BB9240" s="419"/>
      <c r="BC9240" s="419"/>
      <c r="BD9240" s="419"/>
      <c r="BF9240" s="419"/>
      <c r="BG9240" s="419"/>
      <c r="BH9240" s="419"/>
      <c r="BJ9240" s="419"/>
      <c r="BK9240" s="419"/>
      <c r="BL9240" s="419"/>
      <c r="BN9240" s="419"/>
      <c r="BO9240" s="419"/>
      <c r="BP9240" s="419"/>
      <c r="BR9240" s="419"/>
      <c r="BS9240" s="419"/>
      <c r="BT9240" s="419"/>
      <c r="BV9240" s="419"/>
      <c r="BW9240" s="419"/>
      <c r="BX9240" s="397"/>
      <c r="BZ9240" s="449"/>
      <c r="CB9240" s="419"/>
      <c r="CC9240" s="419"/>
      <c r="CD9240" s="419"/>
      <c r="CF9240" s="419"/>
      <c r="CG9240" s="419"/>
      <c r="CH9240" s="419"/>
    </row>
    <row r="9241" spans="3:86" ht="21" thickBot="1">
      <c r="C9241" s="425"/>
      <c r="P9241" s="431"/>
      <c r="R9241" s="419"/>
      <c r="S9241" s="446"/>
      <c r="T9241" s="419"/>
      <c r="V9241" s="196"/>
      <c r="W9241" s="419"/>
      <c r="X9241" s="419"/>
      <c r="Z9241" s="419"/>
      <c r="AA9241" s="419"/>
      <c r="AB9241" s="419"/>
      <c r="AD9241" s="419"/>
      <c r="AE9241" s="419"/>
      <c r="AF9241" s="419"/>
      <c r="AH9241" s="419"/>
      <c r="AI9241" s="419"/>
      <c r="AJ9241" s="419"/>
      <c r="AL9241" s="419"/>
      <c r="AM9241" s="419"/>
      <c r="AN9241" s="403"/>
      <c r="AO9241" s="419"/>
      <c r="AP9241" s="419"/>
      <c r="AQ9241" s="419"/>
      <c r="AR9241" s="419"/>
      <c r="AS9241" s="419"/>
      <c r="AT9241" s="419"/>
      <c r="AU9241" s="419"/>
      <c r="AV9241" s="419"/>
      <c r="AX9241" s="419"/>
      <c r="AY9241" s="419"/>
      <c r="AZ9241" s="419"/>
      <c r="BB9241" s="419"/>
      <c r="BC9241" s="419"/>
      <c r="BD9241" s="419"/>
      <c r="BF9241" s="419"/>
      <c r="BG9241" s="419"/>
      <c r="BH9241" s="419"/>
      <c r="BJ9241" s="419"/>
      <c r="BK9241" s="419"/>
      <c r="BL9241" s="419"/>
      <c r="BN9241" s="419"/>
      <c r="BO9241" s="419"/>
      <c r="BP9241" s="419"/>
      <c r="BR9241" s="419"/>
      <c r="BS9241" s="419"/>
      <c r="BT9241" s="419"/>
      <c r="BV9241" s="419"/>
      <c r="BW9241" s="419"/>
      <c r="BX9241" s="397"/>
      <c r="BZ9241" s="449"/>
      <c r="CB9241" s="419"/>
      <c r="CC9241" s="419"/>
      <c r="CD9241" s="419"/>
      <c r="CF9241" s="419"/>
      <c r="CG9241" s="419"/>
      <c r="CH9241" s="419"/>
    </row>
    <row r="9242" spans="3:86" ht="21" thickBot="1">
      <c r="C9242" s="425"/>
      <c r="P9242" s="431"/>
      <c r="R9242" s="419"/>
      <c r="S9242" s="446"/>
      <c r="T9242" s="419"/>
      <c r="V9242" s="196"/>
      <c r="W9242" s="419"/>
      <c r="X9242" s="419"/>
      <c r="Z9242" s="419"/>
      <c r="AA9242" s="419"/>
      <c r="AB9242" s="419"/>
      <c r="AD9242" s="419"/>
      <c r="AE9242" s="419"/>
      <c r="AF9242" s="419"/>
      <c r="AH9242" s="419"/>
      <c r="AI9242" s="419"/>
      <c r="AJ9242" s="419"/>
      <c r="AL9242" s="419"/>
      <c r="AM9242" s="419"/>
      <c r="AN9242" s="403"/>
      <c r="AO9242" s="419"/>
      <c r="AP9242" s="419"/>
      <c r="AQ9242" s="419"/>
      <c r="AR9242" s="419"/>
      <c r="AS9242" s="419"/>
      <c r="AT9242" s="419"/>
      <c r="AU9242" s="419"/>
      <c r="AV9242" s="419"/>
      <c r="AX9242" s="419"/>
      <c r="AY9242" s="419"/>
      <c r="AZ9242" s="419"/>
      <c r="BB9242" s="419"/>
      <c r="BC9242" s="419"/>
      <c r="BD9242" s="419"/>
      <c r="BF9242" s="419"/>
      <c r="BG9242" s="419"/>
      <c r="BH9242" s="419"/>
      <c r="BJ9242" s="419"/>
      <c r="BK9242" s="419"/>
      <c r="BL9242" s="419"/>
      <c r="BN9242" s="419"/>
      <c r="BO9242" s="419"/>
      <c r="BP9242" s="419"/>
      <c r="BR9242" s="419"/>
      <c r="BS9242" s="419"/>
      <c r="BT9242" s="419"/>
      <c r="BV9242" s="419"/>
      <c r="BW9242" s="419"/>
      <c r="BX9242" s="397"/>
      <c r="BZ9242" s="449"/>
      <c r="CB9242" s="419"/>
      <c r="CC9242" s="419"/>
      <c r="CD9242" s="419"/>
      <c r="CF9242" s="419"/>
      <c r="CG9242" s="419"/>
      <c r="CH9242" s="419"/>
    </row>
    <row r="9243" spans="3:86" ht="21" thickBot="1">
      <c r="C9243" s="425"/>
      <c r="P9243" s="431"/>
      <c r="R9243" s="419"/>
      <c r="S9243" s="446"/>
      <c r="T9243" s="419"/>
      <c r="V9243" s="196"/>
      <c r="W9243" s="419"/>
      <c r="X9243" s="419"/>
      <c r="Z9243" s="419"/>
      <c r="AA9243" s="419"/>
      <c r="AB9243" s="419"/>
      <c r="AD9243" s="419"/>
      <c r="AE9243" s="419"/>
      <c r="AF9243" s="419"/>
      <c r="AH9243" s="419"/>
      <c r="AI9243" s="419"/>
      <c r="AJ9243" s="419"/>
      <c r="AL9243" s="419"/>
      <c r="AM9243" s="419"/>
      <c r="AN9243" s="403"/>
      <c r="AO9243" s="419"/>
      <c r="AP9243" s="419"/>
      <c r="AQ9243" s="419"/>
      <c r="AR9243" s="419"/>
      <c r="AS9243" s="419"/>
      <c r="AT9243" s="419"/>
      <c r="AU9243" s="419"/>
      <c r="AV9243" s="419"/>
      <c r="AX9243" s="419"/>
      <c r="AY9243" s="419"/>
      <c r="AZ9243" s="419"/>
      <c r="BB9243" s="419"/>
      <c r="BC9243" s="419"/>
      <c r="BD9243" s="419"/>
      <c r="BF9243" s="419"/>
      <c r="BG9243" s="419"/>
      <c r="BH9243" s="419"/>
      <c r="BJ9243" s="419"/>
      <c r="BK9243" s="419"/>
      <c r="BL9243" s="419"/>
      <c r="BN9243" s="419"/>
      <c r="BO9243" s="419"/>
      <c r="BP9243" s="419"/>
      <c r="BR9243" s="419"/>
      <c r="BS9243" s="419"/>
      <c r="BT9243" s="419"/>
      <c r="BV9243" s="419"/>
      <c r="BW9243" s="419"/>
      <c r="BX9243" s="397"/>
      <c r="BZ9243" s="449"/>
      <c r="CB9243" s="419"/>
      <c r="CC9243" s="419"/>
      <c r="CD9243" s="419"/>
      <c r="CF9243" s="419"/>
      <c r="CG9243" s="419"/>
      <c r="CH9243" s="419"/>
    </row>
    <row r="9244" spans="3:86" ht="21" thickBot="1">
      <c r="C9244" s="425"/>
      <c r="P9244" s="431"/>
      <c r="R9244" s="419"/>
      <c r="S9244" s="446"/>
      <c r="T9244" s="419"/>
      <c r="V9244" s="196"/>
      <c r="W9244" s="419"/>
      <c r="X9244" s="419"/>
      <c r="Z9244" s="419"/>
      <c r="AA9244" s="419"/>
      <c r="AB9244" s="419"/>
      <c r="AD9244" s="419"/>
      <c r="AE9244" s="419"/>
      <c r="AF9244" s="419"/>
      <c r="AH9244" s="419"/>
      <c r="AI9244" s="419"/>
      <c r="AJ9244" s="419"/>
      <c r="AL9244" s="419"/>
      <c r="AM9244" s="419"/>
      <c r="AN9244" s="403"/>
      <c r="AO9244" s="419"/>
      <c r="AP9244" s="419"/>
      <c r="AQ9244" s="419"/>
      <c r="AR9244" s="419"/>
      <c r="AS9244" s="419"/>
      <c r="AT9244" s="419"/>
      <c r="AU9244" s="419"/>
      <c r="AV9244" s="419"/>
      <c r="AX9244" s="419"/>
      <c r="AY9244" s="419"/>
      <c r="AZ9244" s="419"/>
      <c r="BB9244" s="419"/>
      <c r="BC9244" s="419"/>
      <c r="BD9244" s="419"/>
      <c r="BF9244" s="419"/>
      <c r="BG9244" s="419"/>
      <c r="BH9244" s="419"/>
      <c r="BJ9244" s="419"/>
      <c r="BK9244" s="419"/>
      <c r="BL9244" s="419"/>
      <c r="BN9244" s="419"/>
      <c r="BO9244" s="419"/>
      <c r="BP9244" s="419"/>
      <c r="BR9244" s="419"/>
      <c r="BS9244" s="419"/>
      <c r="BT9244" s="419"/>
      <c r="BV9244" s="419"/>
      <c r="BW9244" s="419"/>
      <c r="BX9244" s="397"/>
      <c r="BZ9244" s="449"/>
      <c r="CB9244" s="419"/>
      <c r="CC9244" s="419"/>
      <c r="CD9244" s="419"/>
      <c r="CF9244" s="419"/>
      <c r="CG9244" s="419"/>
      <c r="CH9244" s="419"/>
    </row>
    <row r="9245" spans="3:86" ht="21" thickBot="1">
      <c r="C9245" s="425"/>
      <c r="P9245" s="431"/>
      <c r="R9245" s="419"/>
      <c r="S9245" s="446"/>
      <c r="T9245" s="419"/>
      <c r="V9245" s="196"/>
      <c r="W9245" s="419"/>
      <c r="X9245" s="419"/>
      <c r="Z9245" s="419"/>
      <c r="AA9245" s="419"/>
      <c r="AB9245" s="419"/>
      <c r="AD9245" s="419"/>
      <c r="AE9245" s="419"/>
      <c r="AF9245" s="419"/>
      <c r="AH9245" s="419"/>
      <c r="AI9245" s="419"/>
      <c r="AJ9245" s="419"/>
      <c r="AL9245" s="419"/>
      <c r="AM9245" s="419"/>
      <c r="AN9245" s="403"/>
      <c r="AO9245" s="419"/>
      <c r="AP9245" s="419"/>
      <c r="AQ9245" s="419"/>
      <c r="AR9245" s="419"/>
      <c r="AS9245" s="419"/>
      <c r="AT9245" s="419"/>
      <c r="AU9245" s="419"/>
      <c r="AV9245" s="419"/>
      <c r="AX9245" s="419"/>
      <c r="AY9245" s="419"/>
      <c r="AZ9245" s="419"/>
      <c r="BB9245" s="419"/>
      <c r="BC9245" s="419"/>
      <c r="BD9245" s="419"/>
      <c r="BF9245" s="419"/>
      <c r="BG9245" s="419"/>
      <c r="BH9245" s="419"/>
      <c r="BJ9245" s="419"/>
      <c r="BK9245" s="419"/>
      <c r="BL9245" s="419"/>
      <c r="BN9245" s="419"/>
      <c r="BO9245" s="419"/>
      <c r="BP9245" s="419"/>
      <c r="BR9245" s="419"/>
      <c r="BS9245" s="419"/>
      <c r="BT9245" s="419"/>
      <c r="BV9245" s="419"/>
      <c r="BW9245" s="419"/>
      <c r="BX9245" s="397"/>
      <c r="BZ9245" s="449"/>
      <c r="CB9245" s="419"/>
      <c r="CC9245" s="419"/>
      <c r="CD9245" s="419"/>
      <c r="CF9245" s="419"/>
      <c r="CG9245" s="419"/>
      <c r="CH9245" s="419"/>
    </row>
    <row r="9246" spans="3:86" ht="21" thickBot="1">
      <c r="C9246" s="425"/>
      <c r="P9246" s="431"/>
      <c r="R9246" s="419"/>
      <c r="S9246" s="446"/>
      <c r="T9246" s="419"/>
      <c r="V9246" s="196"/>
      <c r="W9246" s="419"/>
      <c r="X9246" s="419"/>
      <c r="Z9246" s="419"/>
      <c r="AA9246" s="419"/>
      <c r="AB9246" s="419"/>
      <c r="AD9246" s="419"/>
      <c r="AE9246" s="419"/>
      <c r="AF9246" s="419"/>
      <c r="AH9246" s="419"/>
      <c r="AI9246" s="419"/>
      <c r="AJ9246" s="419"/>
      <c r="AL9246" s="419"/>
      <c r="AM9246" s="419"/>
      <c r="AN9246" s="403"/>
      <c r="AO9246" s="419"/>
      <c r="AP9246" s="419"/>
      <c r="AQ9246" s="419"/>
      <c r="AR9246" s="419"/>
      <c r="AS9246" s="419"/>
      <c r="AT9246" s="419"/>
      <c r="AU9246" s="419"/>
      <c r="AV9246" s="419"/>
      <c r="AX9246" s="419"/>
      <c r="AY9246" s="419"/>
      <c r="AZ9246" s="419"/>
      <c r="BB9246" s="419"/>
      <c r="BC9246" s="419"/>
      <c r="BD9246" s="419"/>
      <c r="BF9246" s="419"/>
      <c r="BG9246" s="419"/>
      <c r="BH9246" s="419"/>
      <c r="BJ9246" s="419"/>
      <c r="BK9246" s="419"/>
      <c r="BL9246" s="419"/>
      <c r="BN9246" s="419"/>
      <c r="BO9246" s="419"/>
      <c r="BP9246" s="419"/>
      <c r="BR9246" s="419"/>
      <c r="BS9246" s="419"/>
      <c r="BT9246" s="419"/>
      <c r="BV9246" s="419"/>
      <c r="BW9246" s="419"/>
      <c r="BX9246" s="397"/>
      <c r="BZ9246" s="449"/>
      <c r="CB9246" s="419"/>
      <c r="CC9246" s="419"/>
      <c r="CD9246" s="419"/>
      <c r="CF9246" s="419"/>
      <c r="CG9246" s="419"/>
      <c r="CH9246" s="419"/>
    </row>
    <row r="9247" spans="3:86" ht="21" thickBot="1">
      <c r="C9247" s="425"/>
      <c r="P9247" s="431"/>
      <c r="R9247" s="419"/>
      <c r="S9247" s="446"/>
      <c r="T9247" s="419"/>
      <c r="V9247" s="196"/>
      <c r="W9247" s="419"/>
      <c r="X9247" s="419"/>
      <c r="Z9247" s="419"/>
      <c r="AA9247" s="419"/>
      <c r="AB9247" s="419"/>
      <c r="AD9247" s="419"/>
      <c r="AE9247" s="419"/>
      <c r="AF9247" s="419"/>
      <c r="AH9247" s="419"/>
      <c r="AI9247" s="419"/>
      <c r="AJ9247" s="419"/>
      <c r="AL9247" s="419"/>
      <c r="AM9247" s="419"/>
      <c r="AN9247" s="403"/>
      <c r="AO9247" s="419"/>
      <c r="AP9247" s="419"/>
      <c r="AQ9247" s="419"/>
      <c r="AR9247" s="419"/>
      <c r="AS9247" s="419"/>
      <c r="AT9247" s="419"/>
      <c r="AU9247" s="419"/>
      <c r="AV9247" s="419"/>
      <c r="AX9247" s="419"/>
      <c r="AY9247" s="419"/>
      <c r="AZ9247" s="419"/>
      <c r="BB9247" s="419"/>
      <c r="BC9247" s="419"/>
      <c r="BD9247" s="419"/>
      <c r="BF9247" s="419"/>
      <c r="BG9247" s="419"/>
      <c r="BH9247" s="419"/>
      <c r="BJ9247" s="419"/>
      <c r="BK9247" s="419"/>
      <c r="BL9247" s="419"/>
      <c r="BN9247" s="419"/>
      <c r="BO9247" s="419"/>
      <c r="BP9247" s="419"/>
      <c r="BR9247" s="419"/>
      <c r="BS9247" s="419"/>
      <c r="BT9247" s="419"/>
      <c r="BV9247" s="419"/>
      <c r="BW9247" s="419"/>
      <c r="BX9247" s="397"/>
      <c r="BZ9247" s="449"/>
      <c r="CB9247" s="419"/>
      <c r="CC9247" s="419"/>
      <c r="CD9247" s="419"/>
      <c r="CF9247" s="419"/>
      <c r="CG9247" s="419"/>
      <c r="CH9247" s="419"/>
    </row>
    <row r="9248" spans="3:86" ht="21" thickBot="1">
      <c r="C9248" s="425"/>
      <c r="P9248" s="431"/>
      <c r="R9248" s="419"/>
      <c r="S9248" s="446"/>
      <c r="T9248" s="419"/>
      <c r="V9248" s="196"/>
      <c r="W9248" s="419"/>
      <c r="X9248" s="419"/>
      <c r="Z9248" s="419"/>
      <c r="AA9248" s="419"/>
      <c r="AB9248" s="419"/>
      <c r="AD9248" s="419"/>
      <c r="AE9248" s="419"/>
      <c r="AF9248" s="419"/>
      <c r="AH9248" s="419"/>
      <c r="AI9248" s="419"/>
      <c r="AJ9248" s="419"/>
      <c r="AL9248" s="419"/>
      <c r="AM9248" s="419"/>
      <c r="AN9248" s="403"/>
      <c r="AO9248" s="419"/>
      <c r="AP9248" s="419"/>
      <c r="AQ9248" s="419"/>
      <c r="AR9248" s="419"/>
      <c r="AS9248" s="419"/>
      <c r="AT9248" s="419"/>
      <c r="AU9248" s="419"/>
      <c r="AV9248" s="419"/>
      <c r="AX9248" s="419"/>
      <c r="AY9248" s="419"/>
      <c r="AZ9248" s="419"/>
      <c r="BB9248" s="419"/>
      <c r="BC9248" s="419"/>
      <c r="BD9248" s="419"/>
      <c r="BF9248" s="419"/>
      <c r="BG9248" s="419"/>
      <c r="BH9248" s="419"/>
      <c r="BJ9248" s="419"/>
      <c r="BK9248" s="419"/>
      <c r="BL9248" s="419"/>
      <c r="BN9248" s="419"/>
      <c r="BO9248" s="419"/>
      <c r="BP9248" s="419"/>
      <c r="BR9248" s="419"/>
      <c r="BS9248" s="419"/>
      <c r="BT9248" s="419"/>
      <c r="BV9248" s="419"/>
      <c r="BW9248" s="419"/>
      <c r="BX9248" s="397"/>
      <c r="BZ9248" s="449"/>
      <c r="CB9248" s="419"/>
      <c r="CC9248" s="419"/>
      <c r="CD9248" s="419"/>
      <c r="CF9248" s="419"/>
      <c r="CG9248" s="419"/>
      <c r="CH9248" s="419"/>
    </row>
    <row r="9249" spans="3:86" ht="21" thickBot="1">
      <c r="C9249" s="425"/>
      <c r="P9249" s="431"/>
      <c r="R9249" s="419"/>
      <c r="S9249" s="446"/>
      <c r="T9249" s="419"/>
      <c r="V9249" s="196"/>
      <c r="W9249" s="419"/>
      <c r="X9249" s="419"/>
      <c r="Z9249" s="419"/>
      <c r="AA9249" s="419"/>
      <c r="AB9249" s="419"/>
      <c r="AD9249" s="419"/>
      <c r="AE9249" s="419"/>
      <c r="AF9249" s="419"/>
      <c r="AH9249" s="419"/>
      <c r="AI9249" s="419"/>
      <c r="AJ9249" s="419"/>
      <c r="AL9249" s="419"/>
      <c r="AM9249" s="419"/>
      <c r="AN9249" s="403"/>
      <c r="AO9249" s="419"/>
      <c r="AP9249" s="419"/>
      <c r="AQ9249" s="419"/>
      <c r="AR9249" s="419"/>
      <c r="AS9249" s="419"/>
      <c r="AT9249" s="419"/>
      <c r="AU9249" s="419"/>
      <c r="AV9249" s="419"/>
      <c r="AX9249" s="419"/>
      <c r="AY9249" s="419"/>
      <c r="AZ9249" s="419"/>
      <c r="BB9249" s="419"/>
      <c r="BC9249" s="419"/>
      <c r="BD9249" s="419"/>
      <c r="BF9249" s="419"/>
      <c r="BG9249" s="419"/>
      <c r="BH9249" s="419"/>
      <c r="BJ9249" s="419"/>
      <c r="BK9249" s="419"/>
      <c r="BL9249" s="419"/>
      <c r="BN9249" s="419"/>
      <c r="BO9249" s="419"/>
      <c r="BP9249" s="419"/>
      <c r="BR9249" s="419"/>
      <c r="BS9249" s="419"/>
      <c r="BT9249" s="419"/>
      <c r="BV9249" s="419"/>
      <c r="BW9249" s="419"/>
      <c r="BX9249" s="397"/>
      <c r="BZ9249" s="449"/>
      <c r="CB9249" s="419"/>
      <c r="CC9249" s="419"/>
      <c r="CD9249" s="419"/>
      <c r="CF9249" s="419"/>
      <c r="CG9249" s="419"/>
      <c r="CH9249" s="419"/>
    </row>
    <row r="9250" spans="3:86" ht="21" thickBot="1">
      <c r="C9250" s="425"/>
      <c r="P9250" s="431"/>
      <c r="R9250" s="419"/>
      <c r="S9250" s="446"/>
      <c r="T9250" s="419"/>
      <c r="V9250" s="196"/>
      <c r="W9250" s="419"/>
      <c r="X9250" s="419"/>
      <c r="Z9250" s="419"/>
      <c r="AA9250" s="419"/>
      <c r="AB9250" s="419"/>
      <c r="AD9250" s="419"/>
      <c r="AE9250" s="419"/>
      <c r="AF9250" s="419"/>
      <c r="AH9250" s="419"/>
      <c r="AI9250" s="419"/>
      <c r="AJ9250" s="419"/>
      <c r="AL9250" s="419"/>
      <c r="AM9250" s="419"/>
      <c r="AN9250" s="403"/>
      <c r="AO9250" s="419"/>
      <c r="AP9250" s="419"/>
      <c r="AQ9250" s="419"/>
      <c r="AR9250" s="419"/>
      <c r="AS9250" s="419"/>
      <c r="AT9250" s="419"/>
      <c r="AU9250" s="419"/>
      <c r="AV9250" s="419"/>
      <c r="AX9250" s="419"/>
      <c r="AY9250" s="419"/>
      <c r="AZ9250" s="419"/>
      <c r="BB9250" s="419"/>
      <c r="BC9250" s="419"/>
      <c r="BD9250" s="419"/>
      <c r="BF9250" s="419"/>
      <c r="BG9250" s="419"/>
      <c r="BH9250" s="419"/>
      <c r="BJ9250" s="419"/>
      <c r="BK9250" s="419"/>
      <c r="BL9250" s="419"/>
      <c r="BN9250" s="419"/>
      <c r="BO9250" s="419"/>
      <c r="BP9250" s="419"/>
      <c r="BR9250" s="419"/>
      <c r="BS9250" s="419"/>
      <c r="BT9250" s="419"/>
      <c r="BV9250" s="419"/>
      <c r="BW9250" s="419"/>
      <c r="BX9250" s="397"/>
      <c r="BZ9250" s="449"/>
      <c r="CB9250" s="419"/>
      <c r="CC9250" s="419"/>
      <c r="CD9250" s="419"/>
      <c r="CF9250" s="419"/>
      <c r="CG9250" s="419"/>
      <c r="CH9250" s="419"/>
    </row>
    <row r="9251" spans="3:86" ht="21" thickBot="1">
      <c r="C9251" s="425"/>
      <c r="P9251" s="431"/>
      <c r="R9251" s="419"/>
      <c r="S9251" s="446"/>
      <c r="T9251" s="419"/>
      <c r="V9251" s="196"/>
      <c r="W9251" s="419"/>
      <c r="X9251" s="419"/>
      <c r="Z9251" s="419"/>
      <c r="AA9251" s="419"/>
      <c r="AB9251" s="419"/>
      <c r="AD9251" s="419"/>
      <c r="AE9251" s="419"/>
      <c r="AF9251" s="419"/>
      <c r="AH9251" s="419"/>
      <c r="AI9251" s="419"/>
      <c r="AJ9251" s="419"/>
      <c r="AL9251" s="419"/>
      <c r="AM9251" s="419"/>
      <c r="AN9251" s="403"/>
      <c r="AO9251" s="419"/>
      <c r="AP9251" s="419"/>
      <c r="AQ9251" s="419"/>
      <c r="AR9251" s="419"/>
      <c r="AS9251" s="419"/>
      <c r="AT9251" s="419"/>
      <c r="AU9251" s="419"/>
      <c r="AV9251" s="419"/>
      <c r="AX9251" s="419"/>
      <c r="AY9251" s="419"/>
      <c r="AZ9251" s="419"/>
      <c r="BB9251" s="419"/>
      <c r="BC9251" s="419"/>
      <c r="BD9251" s="419"/>
      <c r="BF9251" s="419"/>
      <c r="BG9251" s="419"/>
      <c r="BH9251" s="419"/>
      <c r="BJ9251" s="419"/>
      <c r="BK9251" s="419"/>
      <c r="BL9251" s="419"/>
      <c r="BN9251" s="419"/>
      <c r="BO9251" s="419"/>
      <c r="BP9251" s="419"/>
      <c r="BR9251" s="419"/>
      <c r="BS9251" s="419"/>
      <c r="BT9251" s="419"/>
      <c r="BV9251" s="419"/>
      <c r="BW9251" s="419"/>
      <c r="BX9251" s="397"/>
      <c r="BZ9251" s="449"/>
      <c r="CB9251" s="419"/>
      <c r="CC9251" s="419"/>
      <c r="CD9251" s="419"/>
      <c r="CF9251" s="419"/>
      <c r="CG9251" s="419"/>
      <c r="CH9251" s="419"/>
    </row>
    <row r="9252" spans="3:86" ht="21" thickBot="1">
      <c r="C9252" s="425"/>
      <c r="P9252" s="431"/>
      <c r="R9252" s="419"/>
      <c r="S9252" s="446"/>
      <c r="T9252" s="419"/>
      <c r="V9252" s="196"/>
      <c r="W9252" s="419"/>
      <c r="X9252" s="419"/>
      <c r="Z9252" s="419"/>
      <c r="AA9252" s="419"/>
      <c r="AB9252" s="419"/>
      <c r="AD9252" s="419"/>
      <c r="AE9252" s="419"/>
      <c r="AF9252" s="419"/>
      <c r="AH9252" s="419"/>
      <c r="AI9252" s="419"/>
      <c r="AJ9252" s="419"/>
      <c r="AL9252" s="419"/>
      <c r="AM9252" s="419"/>
      <c r="AN9252" s="403"/>
      <c r="AO9252" s="419"/>
      <c r="AP9252" s="419"/>
      <c r="AQ9252" s="419"/>
      <c r="AR9252" s="419"/>
      <c r="AS9252" s="419"/>
      <c r="AT9252" s="419"/>
      <c r="AU9252" s="419"/>
      <c r="AV9252" s="419"/>
      <c r="AX9252" s="419"/>
      <c r="AY9252" s="419"/>
      <c r="AZ9252" s="419"/>
      <c r="BB9252" s="419"/>
      <c r="BC9252" s="419"/>
      <c r="BD9252" s="419"/>
      <c r="BF9252" s="419"/>
      <c r="BG9252" s="419"/>
      <c r="BH9252" s="419"/>
      <c r="BJ9252" s="419"/>
      <c r="BK9252" s="419"/>
      <c r="BL9252" s="419"/>
      <c r="BN9252" s="419"/>
      <c r="BO9252" s="419"/>
      <c r="BP9252" s="419"/>
      <c r="BR9252" s="419"/>
      <c r="BS9252" s="419"/>
      <c r="BT9252" s="419"/>
      <c r="BV9252" s="419"/>
      <c r="BW9252" s="419"/>
      <c r="BX9252" s="397"/>
      <c r="BZ9252" s="449"/>
      <c r="CB9252" s="419"/>
      <c r="CC9252" s="419"/>
      <c r="CD9252" s="419"/>
      <c r="CF9252" s="419"/>
      <c r="CG9252" s="419"/>
      <c r="CH9252" s="419"/>
    </row>
    <row r="9253" spans="3:86" ht="21" thickBot="1">
      <c r="C9253" s="425"/>
      <c r="P9253" s="431"/>
      <c r="R9253" s="419"/>
      <c r="S9253" s="446"/>
      <c r="T9253" s="419"/>
      <c r="V9253" s="196"/>
      <c r="W9253" s="419"/>
      <c r="X9253" s="419"/>
      <c r="Z9253" s="419"/>
      <c r="AA9253" s="419"/>
      <c r="AB9253" s="419"/>
      <c r="AD9253" s="419"/>
      <c r="AE9253" s="419"/>
      <c r="AF9253" s="419"/>
      <c r="AH9253" s="419"/>
      <c r="AI9253" s="419"/>
      <c r="AJ9253" s="419"/>
      <c r="AL9253" s="419"/>
      <c r="AM9253" s="419"/>
      <c r="AN9253" s="403"/>
      <c r="AO9253" s="419"/>
      <c r="AP9253" s="419"/>
      <c r="AQ9253" s="419"/>
      <c r="AR9253" s="419"/>
      <c r="AS9253" s="419"/>
      <c r="AT9253" s="419"/>
      <c r="AU9253" s="419"/>
      <c r="AV9253" s="419"/>
      <c r="AX9253" s="419"/>
      <c r="AY9253" s="419"/>
      <c r="AZ9253" s="419"/>
      <c r="BB9253" s="419"/>
      <c r="BC9253" s="419"/>
      <c r="BD9253" s="419"/>
      <c r="BF9253" s="419"/>
      <c r="BG9253" s="419"/>
      <c r="BH9253" s="419"/>
      <c r="BJ9253" s="419"/>
      <c r="BK9253" s="419"/>
      <c r="BL9253" s="419"/>
      <c r="BN9253" s="419"/>
      <c r="BO9253" s="419"/>
      <c r="BP9253" s="419"/>
      <c r="BR9253" s="419"/>
      <c r="BS9253" s="419"/>
      <c r="BT9253" s="419"/>
      <c r="BV9253" s="419"/>
      <c r="BW9253" s="419"/>
      <c r="BX9253" s="397"/>
      <c r="BZ9253" s="449"/>
      <c r="CB9253" s="419"/>
      <c r="CC9253" s="419"/>
      <c r="CD9253" s="419"/>
      <c r="CF9253" s="419"/>
      <c r="CG9253" s="419"/>
      <c r="CH9253" s="419"/>
    </row>
    <row r="9254" spans="3:86" ht="21" thickBot="1">
      <c r="C9254" s="425"/>
      <c r="P9254" s="431"/>
      <c r="R9254" s="419"/>
      <c r="S9254" s="446"/>
      <c r="T9254" s="419"/>
      <c r="V9254" s="196"/>
      <c r="W9254" s="419"/>
      <c r="X9254" s="419"/>
      <c r="Z9254" s="419"/>
      <c r="AA9254" s="419"/>
      <c r="AB9254" s="419"/>
      <c r="AD9254" s="419"/>
      <c r="AE9254" s="419"/>
      <c r="AF9254" s="419"/>
      <c r="AH9254" s="419"/>
      <c r="AI9254" s="419"/>
      <c r="AJ9254" s="419"/>
      <c r="AL9254" s="419"/>
      <c r="AM9254" s="419"/>
      <c r="AN9254" s="403"/>
      <c r="AO9254" s="419"/>
      <c r="AP9254" s="419"/>
      <c r="AQ9254" s="419"/>
      <c r="AR9254" s="419"/>
      <c r="AS9254" s="419"/>
      <c r="AT9254" s="419"/>
      <c r="AU9254" s="419"/>
      <c r="AV9254" s="419"/>
      <c r="AX9254" s="419"/>
      <c r="AY9254" s="419"/>
      <c r="AZ9254" s="419"/>
      <c r="BB9254" s="419"/>
      <c r="BC9254" s="419"/>
      <c r="BD9254" s="419"/>
      <c r="BF9254" s="419"/>
      <c r="BG9254" s="419"/>
      <c r="BH9254" s="419"/>
      <c r="BJ9254" s="419"/>
      <c r="BK9254" s="419"/>
      <c r="BL9254" s="419"/>
      <c r="BN9254" s="419"/>
      <c r="BO9254" s="419"/>
      <c r="BP9254" s="419"/>
      <c r="BR9254" s="419"/>
      <c r="BS9254" s="419"/>
      <c r="BT9254" s="419"/>
      <c r="BV9254" s="419"/>
      <c r="BW9254" s="419"/>
      <c r="BX9254" s="397"/>
      <c r="BZ9254" s="449"/>
      <c r="CB9254" s="419"/>
      <c r="CC9254" s="419"/>
      <c r="CD9254" s="419"/>
      <c r="CF9254" s="419"/>
      <c r="CG9254" s="419"/>
      <c r="CH9254" s="419"/>
    </row>
    <row r="9255" spans="3:86" ht="21" thickBot="1">
      <c r="C9255" s="425"/>
      <c r="P9255" s="431"/>
      <c r="R9255" s="419"/>
      <c r="S9255" s="446"/>
      <c r="T9255" s="419"/>
      <c r="V9255" s="196"/>
      <c r="W9255" s="419"/>
      <c r="X9255" s="419"/>
      <c r="Z9255" s="419"/>
      <c r="AA9255" s="419"/>
      <c r="AB9255" s="419"/>
      <c r="AD9255" s="419"/>
      <c r="AE9255" s="419"/>
      <c r="AF9255" s="419"/>
      <c r="AH9255" s="419"/>
      <c r="AI9255" s="419"/>
      <c r="AJ9255" s="419"/>
      <c r="AL9255" s="419"/>
      <c r="AM9255" s="419"/>
      <c r="AN9255" s="403"/>
      <c r="AO9255" s="419"/>
      <c r="AP9255" s="419"/>
      <c r="AQ9255" s="419"/>
      <c r="AR9255" s="419"/>
      <c r="AS9255" s="419"/>
      <c r="AT9255" s="419"/>
      <c r="AU9255" s="419"/>
      <c r="AV9255" s="419"/>
      <c r="AX9255" s="419"/>
      <c r="AY9255" s="419"/>
      <c r="AZ9255" s="419"/>
      <c r="BB9255" s="419"/>
      <c r="BC9255" s="419"/>
      <c r="BD9255" s="419"/>
      <c r="BF9255" s="419"/>
      <c r="BG9255" s="419"/>
      <c r="BH9255" s="419"/>
      <c r="BJ9255" s="419"/>
      <c r="BK9255" s="419"/>
      <c r="BL9255" s="419"/>
      <c r="BN9255" s="419"/>
      <c r="BO9255" s="419"/>
      <c r="BP9255" s="419"/>
      <c r="BR9255" s="419"/>
      <c r="BS9255" s="419"/>
      <c r="BT9255" s="419"/>
      <c r="BV9255" s="419"/>
      <c r="BW9255" s="419"/>
      <c r="BX9255" s="397"/>
      <c r="BZ9255" s="449"/>
      <c r="CB9255" s="419"/>
      <c r="CC9255" s="419"/>
      <c r="CD9255" s="419"/>
      <c r="CF9255" s="419"/>
      <c r="CG9255" s="419"/>
      <c r="CH9255" s="419"/>
    </row>
    <row r="9256" spans="3:86" ht="21" thickBot="1">
      <c r="C9256" s="425"/>
      <c r="P9256" s="431"/>
      <c r="R9256" s="419"/>
      <c r="S9256" s="446"/>
      <c r="T9256" s="419"/>
      <c r="V9256" s="196"/>
      <c r="W9256" s="419"/>
      <c r="X9256" s="419"/>
      <c r="Z9256" s="419"/>
      <c r="AA9256" s="419"/>
      <c r="AB9256" s="419"/>
      <c r="AD9256" s="419"/>
      <c r="AE9256" s="419"/>
      <c r="AF9256" s="419"/>
      <c r="AH9256" s="419"/>
      <c r="AI9256" s="419"/>
      <c r="AJ9256" s="419"/>
      <c r="AL9256" s="419"/>
      <c r="AM9256" s="419"/>
      <c r="AN9256" s="403"/>
      <c r="AO9256" s="419"/>
      <c r="AP9256" s="419"/>
      <c r="AQ9256" s="419"/>
      <c r="AR9256" s="419"/>
      <c r="AS9256" s="419"/>
      <c r="AT9256" s="419"/>
      <c r="AU9256" s="419"/>
      <c r="AV9256" s="419"/>
      <c r="AX9256" s="419"/>
      <c r="AY9256" s="419"/>
      <c r="AZ9256" s="419"/>
      <c r="BB9256" s="419"/>
      <c r="BC9256" s="419"/>
      <c r="BD9256" s="419"/>
      <c r="BF9256" s="419"/>
      <c r="BG9256" s="419"/>
      <c r="BH9256" s="419"/>
      <c r="BJ9256" s="419"/>
      <c r="BK9256" s="419"/>
      <c r="BL9256" s="419"/>
      <c r="BN9256" s="419"/>
      <c r="BO9256" s="419"/>
      <c r="BP9256" s="419"/>
      <c r="BR9256" s="419"/>
      <c r="BS9256" s="419"/>
      <c r="BT9256" s="419"/>
      <c r="BV9256" s="419"/>
      <c r="BW9256" s="419"/>
      <c r="BX9256" s="397"/>
      <c r="BZ9256" s="449"/>
      <c r="CB9256" s="419"/>
      <c r="CC9256" s="419"/>
      <c r="CD9256" s="419"/>
      <c r="CF9256" s="419"/>
      <c r="CG9256" s="419"/>
      <c r="CH9256" s="419"/>
    </row>
    <row r="9257" spans="3:86" ht="21" thickBot="1">
      <c r="C9257" s="425"/>
      <c r="P9257" s="431"/>
      <c r="R9257" s="419"/>
      <c r="S9257" s="446"/>
      <c r="T9257" s="419"/>
      <c r="V9257" s="196"/>
      <c r="W9257" s="419"/>
      <c r="X9257" s="419"/>
      <c r="Z9257" s="419"/>
      <c r="AA9257" s="419"/>
      <c r="AB9257" s="419"/>
      <c r="AD9257" s="419"/>
      <c r="AE9257" s="419"/>
      <c r="AF9257" s="419"/>
      <c r="AH9257" s="419"/>
      <c r="AI9257" s="419"/>
      <c r="AJ9257" s="419"/>
      <c r="AL9257" s="419"/>
      <c r="AM9257" s="419"/>
      <c r="AN9257" s="403"/>
      <c r="AO9257" s="419"/>
      <c r="AP9257" s="419"/>
      <c r="AQ9257" s="419"/>
      <c r="AR9257" s="419"/>
      <c r="AS9257" s="419"/>
      <c r="AT9257" s="419"/>
      <c r="AU9257" s="419"/>
      <c r="AV9257" s="419"/>
      <c r="AX9257" s="419"/>
      <c r="AY9257" s="419"/>
      <c r="AZ9257" s="419"/>
      <c r="BB9257" s="419"/>
      <c r="BC9257" s="419"/>
      <c r="BD9257" s="419"/>
      <c r="BF9257" s="419"/>
      <c r="BG9257" s="419"/>
      <c r="BH9257" s="419"/>
      <c r="BJ9257" s="419"/>
      <c r="BK9257" s="419"/>
      <c r="BL9257" s="419"/>
      <c r="BN9257" s="419"/>
      <c r="BO9257" s="419"/>
      <c r="BP9257" s="419"/>
      <c r="BR9257" s="419"/>
      <c r="BS9257" s="419"/>
      <c r="BT9257" s="419"/>
      <c r="BV9257" s="419"/>
      <c r="BW9257" s="419"/>
      <c r="BX9257" s="397"/>
      <c r="BZ9257" s="449"/>
      <c r="CB9257" s="419"/>
      <c r="CC9257" s="419"/>
      <c r="CD9257" s="419"/>
      <c r="CF9257" s="419"/>
      <c r="CG9257" s="419"/>
      <c r="CH9257" s="419"/>
    </row>
    <row r="9258" spans="3:86" ht="21" thickBot="1">
      <c r="C9258" s="425"/>
      <c r="P9258" s="431"/>
      <c r="R9258" s="419"/>
      <c r="S9258" s="446"/>
      <c r="T9258" s="419"/>
      <c r="V9258" s="196"/>
      <c r="W9258" s="419"/>
      <c r="X9258" s="419"/>
      <c r="Z9258" s="419"/>
      <c r="AA9258" s="419"/>
      <c r="AB9258" s="419"/>
      <c r="AD9258" s="419"/>
      <c r="AE9258" s="419"/>
      <c r="AF9258" s="419"/>
      <c r="AH9258" s="419"/>
      <c r="AI9258" s="419"/>
      <c r="AJ9258" s="419"/>
      <c r="AL9258" s="419"/>
      <c r="AM9258" s="419"/>
      <c r="AN9258" s="403"/>
      <c r="AO9258" s="419"/>
      <c r="AP9258" s="419"/>
      <c r="AQ9258" s="419"/>
      <c r="AR9258" s="419"/>
      <c r="AS9258" s="419"/>
      <c r="AT9258" s="419"/>
      <c r="AU9258" s="419"/>
      <c r="AV9258" s="419"/>
      <c r="AX9258" s="419"/>
      <c r="AY9258" s="419"/>
      <c r="AZ9258" s="419"/>
      <c r="BB9258" s="419"/>
      <c r="BC9258" s="419"/>
      <c r="BD9258" s="419"/>
      <c r="BF9258" s="419"/>
      <c r="BG9258" s="419"/>
      <c r="BH9258" s="419"/>
      <c r="BJ9258" s="419"/>
      <c r="BK9258" s="419"/>
      <c r="BL9258" s="419"/>
      <c r="BN9258" s="419"/>
      <c r="BO9258" s="419"/>
      <c r="BP9258" s="419"/>
      <c r="BR9258" s="419"/>
      <c r="BS9258" s="419"/>
      <c r="BT9258" s="419"/>
      <c r="BV9258" s="419"/>
      <c r="BW9258" s="419"/>
      <c r="BX9258" s="397"/>
      <c r="BZ9258" s="449"/>
      <c r="CB9258" s="419"/>
      <c r="CC9258" s="419"/>
      <c r="CD9258" s="419"/>
      <c r="CF9258" s="419"/>
      <c r="CG9258" s="419"/>
      <c r="CH9258" s="419"/>
    </row>
    <row r="9259" spans="3:86" ht="21" thickBot="1">
      <c r="C9259" s="425"/>
      <c r="P9259" s="431"/>
      <c r="R9259" s="419"/>
      <c r="S9259" s="446"/>
      <c r="T9259" s="419"/>
      <c r="V9259" s="196"/>
      <c r="W9259" s="419"/>
      <c r="X9259" s="419"/>
      <c r="Z9259" s="419"/>
      <c r="AA9259" s="419"/>
      <c r="AB9259" s="419"/>
      <c r="AD9259" s="419"/>
      <c r="AE9259" s="419"/>
      <c r="AF9259" s="419"/>
      <c r="AH9259" s="419"/>
      <c r="AI9259" s="419"/>
      <c r="AJ9259" s="419"/>
      <c r="AL9259" s="419"/>
      <c r="AM9259" s="419"/>
      <c r="AN9259" s="403"/>
      <c r="AO9259" s="419"/>
      <c r="AP9259" s="419"/>
      <c r="AQ9259" s="419"/>
      <c r="AR9259" s="419"/>
      <c r="AS9259" s="419"/>
      <c r="AT9259" s="419"/>
      <c r="AU9259" s="419"/>
      <c r="AV9259" s="419"/>
      <c r="AX9259" s="419"/>
      <c r="AY9259" s="419"/>
      <c r="AZ9259" s="419"/>
      <c r="BB9259" s="419"/>
      <c r="BC9259" s="419"/>
      <c r="BD9259" s="419"/>
      <c r="BF9259" s="419"/>
      <c r="BG9259" s="419"/>
      <c r="BH9259" s="419"/>
      <c r="BJ9259" s="419"/>
      <c r="BK9259" s="419"/>
      <c r="BL9259" s="419"/>
      <c r="BN9259" s="419"/>
      <c r="BO9259" s="419"/>
      <c r="BP9259" s="419"/>
      <c r="BR9259" s="419"/>
      <c r="BS9259" s="419"/>
      <c r="BT9259" s="419"/>
      <c r="BV9259" s="419"/>
      <c r="BW9259" s="419"/>
      <c r="BX9259" s="397"/>
      <c r="BZ9259" s="449"/>
      <c r="CB9259" s="419"/>
      <c r="CC9259" s="419"/>
      <c r="CD9259" s="419"/>
      <c r="CF9259" s="419"/>
      <c r="CG9259" s="419"/>
      <c r="CH9259" s="419"/>
    </row>
    <row r="9260" spans="3:86" ht="21" thickBot="1">
      <c r="C9260" s="425"/>
      <c r="P9260" s="431"/>
      <c r="R9260" s="419"/>
      <c r="S9260" s="446"/>
      <c r="T9260" s="419"/>
      <c r="V9260" s="196"/>
      <c r="W9260" s="419"/>
      <c r="X9260" s="419"/>
      <c r="Z9260" s="419"/>
      <c r="AA9260" s="419"/>
      <c r="AB9260" s="419"/>
      <c r="AD9260" s="419"/>
      <c r="AE9260" s="419"/>
      <c r="AF9260" s="419"/>
      <c r="AH9260" s="419"/>
      <c r="AI9260" s="419"/>
      <c r="AJ9260" s="419"/>
      <c r="AL9260" s="419"/>
      <c r="AM9260" s="419"/>
      <c r="AN9260" s="403"/>
      <c r="AO9260" s="419"/>
      <c r="AP9260" s="419"/>
      <c r="AQ9260" s="419"/>
      <c r="AR9260" s="419"/>
      <c r="AS9260" s="419"/>
      <c r="AT9260" s="419"/>
      <c r="AU9260" s="419"/>
      <c r="AV9260" s="419"/>
      <c r="AX9260" s="419"/>
      <c r="AY9260" s="419"/>
      <c r="AZ9260" s="419"/>
      <c r="BB9260" s="419"/>
      <c r="BC9260" s="419"/>
      <c r="BD9260" s="419"/>
      <c r="BF9260" s="419"/>
      <c r="BG9260" s="419"/>
      <c r="BH9260" s="419"/>
      <c r="BJ9260" s="419"/>
      <c r="BK9260" s="419"/>
      <c r="BL9260" s="419"/>
      <c r="BN9260" s="419"/>
      <c r="BO9260" s="419"/>
      <c r="BP9260" s="419"/>
      <c r="BR9260" s="419"/>
      <c r="BS9260" s="419"/>
      <c r="BT9260" s="419"/>
      <c r="BV9260" s="419"/>
      <c r="BW9260" s="419"/>
      <c r="BX9260" s="397"/>
      <c r="BZ9260" s="449"/>
      <c r="CB9260" s="419"/>
      <c r="CC9260" s="419"/>
      <c r="CD9260" s="419"/>
      <c r="CF9260" s="419"/>
      <c r="CG9260" s="419"/>
      <c r="CH9260" s="419"/>
    </row>
    <row r="9261" spans="3:86" ht="21" thickBot="1">
      <c r="C9261" s="425"/>
      <c r="P9261" s="431"/>
      <c r="R9261" s="419"/>
      <c r="S9261" s="446"/>
      <c r="T9261" s="419"/>
      <c r="V9261" s="196"/>
      <c r="W9261" s="419"/>
      <c r="X9261" s="419"/>
      <c r="Z9261" s="419"/>
      <c r="AA9261" s="419"/>
      <c r="AB9261" s="419"/>
      <c r="AD9261" s="419"/>
      <c r="AE9261" s="419"/>
      <c r="AF9261" s="419"/>
      <c r="AH9261" s="419"/>
      <c r="AI9261" s="419"/>
      <c r="AJ9261" s="419"/>
      <c r="AL9261" s="419"/>
      <c r="AM9261" s="419"/>
      <c r="AN9261" s="403"/>
      <c r="AO9261" s="419"/>
      <c r="AP9261" s="419"/>
      <c r="AQ9261" s="419"/>
      <c r="AR9261" s="419"/>
      <c r="AS9261" s="419"/>
      <c r="AT9261" s="419"/>
      <c r="AU9261" s="419"/>
      <c r="AV9261" s="419"/>
      <c r="AX9261" s="419"/>
      <c r="AY9261" s="419"/>
      <c r="AZ9261" s="419"/>
      <c r="BB9261" s="419"/>
      <c r="BC9261" s="419"/>
      <c r="BD9261" s="419"/>
      <c r="BF9261" s="419"/>
      <c r="BG9261" s="419"/>
      <c r="BH9261" s="419"/>
      <c r="BJ9261" s="419"/>
      <c r="BK9261" s="419"/>
      <c r="BL9261" s="419"/>
      <c r="BN9261" s="419"/>
      <c r="BO9261" s="419"/>
      <c r="BP9261" s="419"/>
      <c r="BR9261" s="419"/>
      <c r="BS9261" s="419"/>
      <c r="BT9261" s="419"/>
      <c r="BV9261" s="419"/>
      <c r="BW9261" s="419"/>
      <c r="BX9261" s="397"/>
      <c r="BZ9261" s="449"/>
      <c r="CB9261" s="419"/>
      <c r="CC9261" s="419"/>
      <c r="CD9261" s="419"/>
      <c r="CF9261" s="419"/>
      <c r="CG9261" s="419"/>
      <c r="CH9261" s="419"/>
    </row>
    <row r="9262" spans="3:86" ht="21" thickBot="1">
      <c r="C9262" s="425"/>
      <c r="P9262" s="431"/>
      <c r="R9262" s="419"/>
      <c r="S9262" s="446"/>
      <c r="T9262" s="419"/>
      <c r="V9262" s="196"/>
      <c r="W9262" s="419"/>
      <c r="X9262" s="419"/>
      <c r="Z9262" s="419"/>
      <c r="AA9262" s="419"/>
      <c r="AB9262" s="419"/>
      <c r="AD9262" s="419"/>
      <c r="AE9262" s="419"/>
      <c r="AF9262" s="419"/>
      <c r="AH9262" s="419"/>
      <c r="AI9262" s="419"/>
      <c r="AJ9262" s="419"/>
      <c r="AL9262" s="419"/>
      <c r="AM9262" s="419"/>
      <c r="AN9262" s="403"/>
      <c r="AO9262" s="419"/>
      <c r="AP9262" s="419"/>
      <c r="AQ9262" s="419"/>
      <c r="AR9262" s="419"/>
      <c r="AS9262" s="419"/>
      <c r="AT9262" s="419"/>
      <c r="AU9262" s="419"/>
      <c r="AV9262" s="419"/>
      <c r="AX9262" s="419"/>
      <c r="AY9262" s="419"/>
      <c r="AZ9262" s="419"/>
      <c r="BB9262" s="419"/>
      <c r="BC9262" s="419"/>
      <c r="BD9262" s="419"/>
      <c r="BF9262" s="419"/>
      <c r="BG9262" s="419"/>
      <c r="BH9262" s="419"/>
      <c r="BJ9262" s="419"/>
      <c r="BK9262" s="419"/>
      <c r="BL9262" s="419"/>
      <c r="BN9262" s="419"/>
      <c r="BO9262" s="419"/>
      <c r="BP9262" s="419"/>
      <c r="BR9262" s="419"/>
      <c r="BS9262" s="419"/>
      <c r="BT9262" s="419"/>
      <c r="BV9262" s="419"/>
      <c r="BW9262" s="419"/>
      <c r="BX9262" s="397"/>
      <c r="BZ9262" s="449"/>
      <c r="CB9262" s="419"/>
      <c r="CC9262" s="419"/>
      <c r="CD9262" s="419"/>
      <c r="CF9262" s="419"/>
      <c r="CG9262" s="419"/>
      <c r="CH9262" s="419"/>
    </row>
    <row r="9263" spans="3:86" ht="21" thickBot="1">
      <c r="C9263" s="425"/>
      <c r="P9263" s="431"/>
      <c r="R9263" s="419"/>
      <c r="S9263" s="446"/>
      <c r="T9263" s="419"/>
      <c r="V9263" s="196"/>
      <c r="W9263" s="419"/>
      <c r="X9263" s="419"/>
      <c r="Z9263" s="419"/>
      <c r="AA9263" s="419"/>
      <c r="AB9263" s="419"/>
      <c r="AD9263" s="419"/>
      <c r="AE9263" s="419"/>
      <c r="AF9263" s="419"/>
      <c r="AH9263" s="419"/>
      <c r="AI9263" s="419"/>
      <c r="AJ9263" s="419"/>
      <c r="AL9263" s="419"/>
      <c r="AM9263" s="419"/>
      <c r="AN9263" s="403"/>
      <c r="AO9263" s="419"/>
      <c r="AP9263" s="419"/>
      <c r="AQ9263" s="419"/>
      <c r="AR9263" s="419"/>
      <c r="AS9263" s="419"/>
      <c r="AT9263" s="419"/>
      <c r="AU9263" s="419"/>
      <c r="AV9263" s="419"/>
      <c r="AX9263" s="419"/>
      <c r="AY9263" s="419"/>
      <c r="AZ9263" s="419"/>
      <c r="BB9263" s="419"/>
      <c r="BC9263" s="419"/>
      <c r="BD9263" s="419"/>
      <c r="BF9263" s="419"/>
      <c r="BG9263" s="419"/>
      <c r="BH9263" s="419"/>
      <c r="BJ9263" s="419"/>
      <c r="BK9263" s="419"/>
      <c r="BL9263" s="419"/>
      <c r="BN9263" s="419"/>
      <c r="BO9263" s="419"/>
      <c r="BP9263" s="419"/>
      <c r="BR9263" s="419"/>
      <c r="BS9263" s="419"/>
      <c r="BT9263" s="419"/>
      <c r="BV9263" s="419"/>
      <c r="BW9263" s="419"/>
      <c r="BX9263" s="397"/>
      <c r="BZ9263" s="449"/>
      <c r="CB9263" s="419"/>
      <c r="CC9263" s="419"/>
      <c r="CD9263" s="419"/>
      <c r="CF9263" s="419"/>
      <c r="CG9263" s="419"/>
      <c r="CH9263" s="419"/>
    </row>
    <row r="9264" spans="3:86" ht="21" thickBot="1">
      <c r="C9264" s="425"/>
      <c r="P9264" s="431"/>
      <c r="R9264" s="419"/>
      <c r="S9264" s="446"/>
      <c r="T9264" s="419"/>
      <c r="V9264" s="196"/>
      <c r="W9264" s="419"/>
      <c r="X9264" s="419"/>
      <c r="Z9264" s="419"/>
      <c r="AA9264" s="419"/>
      <c r="AB9264" s="419"/>
      <c r="AD9264" s="419"/>
      <c r="AE9264" s="419"/>
      <c r="AF9264" s="419"/>
      <c r="AH9264" s="419"/>
      <c r="AI9264" s="419"/>
      <c r="AJ9264" s="419"/>
      <c r="AL9264" s="419"/>
      <c r="AM9264" s="419"/>
      <c r="AN9264" s="403"/>
      <c r="AO9264" s="419"/>
      <c r="AP9264" s="419"/>
      <c r="AQ9264" s="419"/>
      <c r="AR9264" s="419"/>
      <c r="AS9264" s="419"/>
      <c r="AT9264" s="419"/>
      <c r="AU9264" s="419"/>
      <c r="AV9264" s="419"/>
      <c r="AX9264" s="419"/>
      <c r="AY9264" s="419"/>
      <c r="AZ9264" s="419"/>
      <c r="BB9264" s="419"/>
      <c r="BC9264" s="419"/>
      <c r="BD9264" s="419"/>
      <c r="BF9264" s="419"/>
      <c r="BG9264" s="419"/>
      <c r="BH9264" s="419"/>
      <c r="BJ9264" s="419"/>
      <c r="BK9264" s="419"/>
      <c r="BL9264" s="419"/>
      <c r="BN9264" s="419"/>
      <c r="BO9264" s="419"/>
      <c r="BP9264" s="419"/>
      <c r="BR9264" s="419"/>
      <c r="BS9264" s="419"/>
      <c r="BT9264" s="419"/>
      <c r="BV9264" s="419"/>
      <c r="BW9264" s="419"/>
      <c r="BX9264" s="397"/>
      <c r="BZ9264" s="449"/>
      <c r="CB9264" s="419"/>
      <c r="CC9264" s="419"/>
      <c r="CD9264" s="419"/>
      <c r="CF9264" s="419"/>
      <c r="CG9264" s="419"/>
      <c r="CH9264" s="419"/>
    </row>
    <row r="9265" spans="3:86" ht="21" thickBot="1">
      <c r="C9265" s="425"/>
      <c r="P9265" s="431"/>
      <c r="R9265" s="419"/>
      <c r="S9265" s="446"/>
      <c r="T9265" s="419"/>
      <c r="V9265" s="196"/>
      <c r="W9265" s="419"/>
      <c r="X9265" s="419"/>
      <c r="Z9265" s="419"/>
      <c r="AA9265" s="419"/>
      <c r="AB9265" s="419"/>
      <c r="AD9265" s="419"/>
      <c r="AE9265" s="419"/>
      <c r="AF9265" s="419"/>
      <c r="AH9265" s="419"/>
      <c r="AI9265" s="419"/>
      <c r="AJ9265" s="419"/>
      <c r="AL9265" s="419"/>
      <c r="AM9265" s="419"/>
      <c r="AN9265" s="403"/>
      <c r="AO9265" s="419"/>
      <c r="AP9265" s="419"/>
      <c r="AQ9265" s="419"/>
      <c r="AR9265" s="419"/>
      <c r="AS9265" s="419"/>
      <c r="AT9265" s="419"/>
      <c r="AU9265" s="419"/>
      <c r="AV9265" s="419"/>
      <c r="AX9265" s="419"/>
      <c r="AY9265" s="419"/>
      <c r="AZ9265" s="419"/>
      <c r="BB9265" s="419"/>
      <c r="BC9265" s="419"/>
      <c r="BD9265" s="419"/>
      <c r="BF9265" s="419"/>
      <c r="BG9265" s="419"/>
      <c r="BH9265" s="419"/>
      <c r="BJ9265" s="419"/>
      <c r="BK9265" s="419"/>
      <c r="BL9265" s="419"/>
      <c r="BN9265" s="419"/>
      <c r="BO9265" s="419"/>
      <c r="BP9265" s="419"/>
      <c r="BR9265" s="419"/>
      <c r="BS9265" s="419"/>
      <c r="BT9265" s="419"/>
      <c r="BV9265" s="419"/>
      <c r="BW9265" s="419"/>
      <c r="BX9265" s="397"/>
      <c r="BZ9265" s="449"/>
      <c r="CB9265" s="419"/>
      <c r="CC9265" s="419"/>
      <c r="CD9265" s="419"/>
      <c r="CF9265" s="419"/>
      <c r="CG9265" s="419"/>
      <c r="CH9265" s="419"/>
    </row>
    <row r="9266" spans="3:86" ht="21" thickBot="1">
      <c r="C9266" s="425"/>
      <c r="P9266" s="431"/>
      <c r="R9266" s="419"/>
      <c r="S9266" s="446"/>
      <c r="T9266" s="419"/>
      <c r="V9266" s="196"/>
      <c r="W9266" s="419"/>
      <c r="X9266" s="419"/>
      <c r="Z9266" s="419"/>
      <c r="AA9266" s="419"/>
      <c r="AB9266" s="419"/>
      <c r="AD9266" s="419"/>
      <c r="AE9266" s="419"/>
      <c r="AF9266" s="419"/>
      <c r="AH9266" s="419"/>
      <c r="AI9266" s="419"/>
      <c r="AJ9266" s="419"/>
      <c r="AL9266" s="419"/>
      <c r="AM9266" s="419"/>
      <c r="AN9266" s="403"/>
      <c r="AO9266" s="419"/>
      <c r="AP9266" s="419"/>
      <c r="AQ9266" s="419"/>
      <c r="AR9266" s="419"/>
      <c r="AS9266" s="419"/>
      <c r="AT9266" s="419"/>
      <c r="AU9266" s="419"/>
      <c r="AV9266" s="419"/>
      <c r="AX9266" s="419"/>
      <c r="AY9266" s="419"/>
      <c r="AZ9266" s="419"/>
      <c r="BB9266" s="419"/>
      <c r="BC9266" s="419"/>
      <c r="BD9266" s="419"/>
      <c r="BF9266" s="419"/>
      <c r="BG9266" s="419"/>
      <c r="BH9266" s="419"/>
      <c r="BJ9266" s="419"/>
      <c r="BK9266" s="419"/>
      <c r="BL9266" s="419"/>
      <c r="BN9266" s="419"/>
      <c r="BO9266" s="419"/>
      <c r="BP9266" s="419"/>
      <c r="BR9266" s="419"/>
      <c r="BS9266" s="419"/>
      <c r="BT9266" s="419"/>
      <c r="BV9266" s="419"/>
      <c r="BW9266" s="419"/>
      <c r="BX9266" s="397"/>
      <c r="BZ9266" s="449"/>
      <c r="CB9266" s="419"/>
      <c r="CC9266" s="419"/>
      <c r="CD9266" s="419"/>
      <c r="CF9266" s="419"/>
      <c r="CG9266" s="419"/>
      <c r="CH9266" s="419"/>
    </row>
    <row r="9267" spans="3:86" ht="21" thickBot="1">
      <c r="C9267" s="425"/>
      <c r="P9267" s="431"/>
      <c r="R9267" s="419"/>
      <c r="S9267" s="446"/>
      <c r="T9267" s="419"/>
      <c r="V9267" s="196"/>
      <c r="W9267" s="419"/>
      <c r="X9267" s="419"/>
      <c r="Z9267" s="419"/>
      <c r="AA9267" s="419"/>
      <c r="AB9267" s="419"/>
      <c r="AD9267" s="419"/>
      <c r="AE9267" s="419"/>
      <c r="AF9267" s="419"/>
      <c r="AH9267" s="419"/>
      <c r="AI9267" s="419"/>
      <c r="AJ9267" s="419"/>
      <c r="AL9267" s="419"/>
      <c r="AM9267" s="419"/>
      <c r="AN9267" s="403"/>
      <c r="AO9267" s="419"/>
      <c r="AP9267" s="419"/>
      <c r="AQ9267" s="419"/>
      <c r="AR9267" s="419"/>
      <c r="AS9267" s="419"/>
      <c r="AT9267" s="419"/>
      <c r="AU9267" s="419"/>
      <c r="AV9267" s="419"/>
      <c r="AX9267" s="419"/>
      <c r="AY9267" s="419"/>
      <c r="AZ9267" s="419"/>
      <c r="BB9267" s="419"/>
      <c r="BC9267" s="419"/>
      <c r="BD9267" s="419"/>
      <c r="BF9267" s="419"/>
      <c r="BG9267" s="419"/>
      <c r="BH9267" s="419"/>
      <c r="BJ9267" s="419"/>
      <c r="BK9267" s="419"/>
      <c r="BL9267" s="419"/>
      <c r="BN9267" s="419"/>
      <c r="BO9267" s="419"/>
      <c r="BP9267" s="419"/>
      <c r="BR9267" s="419"/>
      <c r="BS9267" s="419"/>
      <c r="BT9267" s="419"/>
      <c r="BV9267" s="419"/>
      <c r="BW9267" s="419"/>
      <c r="BX9267" s="397"/>
      <c r="BZ9267" s="449"/>
      <c r="CB9267" s="419"/>
      <c r="CC9267" s="419"/>
      <c r="CD9267" s="419"/>
      <c r="CF9267" s="419"/>
      <c r="CG9267" s="419"/>
      <c r="CH9267" s="419"/>
    </row>
    <row r="9268" spans="3:86" ht="21" thickBot="1">
      <c r="C9268" s="425"/>
      <c r="P9268" s="431"/>
      <c r="R9268" s="419"/>
      <c r="S9268" s="446"/>
      <c r="T9268" s="419"/>
      <c r="V9268" s="196"/>
      <c r="W9268" s="419"/>
      <c r="X9268" s="419"/>
      <c r="Z9268" s="419"/>
      <c r="AA9268" s="419"/>
      <c r="AB9268" s="419"/>
      <c r="AD9268" s="419"/>
      <c r="AE9268" s="419"/>
      <c r="AF9268" s="419"/>
      <c r="AH9268" s="419"/>
      <c r="AI9268" s="419"/>
      <c r="AJ9268" s="419"/>
      <c r="AL9268" s="419"/>
      <c r="AM9268" s="419"/>
      <c r="AN9268" s="403"/>
      <c r="AO9268" s="419"/>
      <c r="AP9268" s="419"/>
      <c r="AQ9268" s="419"/>
      <c r="AR9268" s="419"/>
      <c r="AS9268" s="419"/>
      <c r="AT9268" s="419"/>
      <c r="AU9268" s="419"/>
      <c r="AV9268" s="419"/>
      <c r="AX9268" s="419"/>
      <c r="AY9268" s="419"/>
      <c r="AZ9268" s="419"/>
      <c r="BB9268" s="419"/>
      <c r="BC9268" s="419"/>
      <c r="BD9268" s="419"/>
      <c r="BF9268" s="419"/>
      <c r="BG9268" s="419"/>
      <c r="BH9268" s="419"/>
      <c r="BJ9268" s="419"/>
      <c r="BK9268" s="419"/>
      <c r="BL9268" s="419"/>
      <c r="BN9268" s="419"/>
      <c r="BO9268" s="419"/>
      <c r="BP9268" s="419"/>
      <c r="BR9268" s="419"/>
      <c r="BS9268" s="419"/>
      <c r="BT9268" s="419"/>
      <c r="BV9268" s="419"/>
      <c r="BW9268" s="419"/>
      <c r="BX9268" s="397"/>
      <c r="BZ9268" s="449"/>
      <c r="CB9268" s="419"/>
      <c r="CC9268" s="419"/>
      <c r="CD9268" s="419"/>
      <c r="CF9268" s="419"/>
      <c r="CG9268" s="419"/>
      <c r="CH9268" s="419"/>
    </row>
    <row r="9269" spans="3:86" ht="21" thickBot="1">
      <c r="C9269" s="425"/>
      <c r="P9269" s="431"/>
      <c r="R9269" s="419"/>
      <c r="S9269" s="446"/>
      <c r="T9269" s="419"/>
      <c r="V9269" s="196"/>
      <c r="W9269" s="419"/>
      <c r="X9269" s="419"/>
      <c r="Z9269" s="419"/>
      <c r="AA9269" s="419"/>
      <c r="AB9269" s="419"/>
      <c r="AD9269" s="419"/>
      <c r="AE9269" s="419"/>
      <c r="AF9269" s="419"/>
      <c r="AH9269" s="419"/>
      <c r="AI9269" s="419"/>
      <c r="AJ9269" s="419"/>
      <c r="AL9269" s="419"/>
      <c r="AM9269" s="419"/>
      <c r="AN9269" s="403"/>
      <c r="AO9269" s="419"/>
      <c r="AP9269" s="419"/>
      <c r="AQ9269" s="419"/>
      <c r="AR9269" s="419"/>
      <c r="AS9269" s="419"/>
      <c r="AT9269" s="419"/>
      <c r="AU9269" s="419"/>
      <c r="AV9269" s="419"/>
      <c r="AX9269" s="419"/>
      <c r="AY9269" s="419"/>
      <c r="AZ9269" s="419"/>
      <c r="BB9269" s="419"/>
      <c r="BC9269" s="419"/>
      <c r="BD9269" s="419"/>
      <c r="BF9269" s="419"/>
      <c r="BG9269" s="419"/>
      <c r="BH9269" s="419"/>
      <c r="BJ9269" s="419"/>
      <c r="BK9269" s="419"/>
      <c r="BL9269" s="419"/>
      <c r="BN9269" s="419"/>
      <c r="BO9269" s="419"/>
      <c r="BP9269" s="419"/>
      <c r="BR9269" s="419"/>
      <c r="BS9269" s="419"/>
      <c r="BT9269" s="419"/>
      <c r="BV9269" s="419"/>
      <c r="BW9269" s="419"/>
      <c r="BX9269" s="397"/>
      <c r="BZ9269" s="449"/>
      <c r="CB9269" s="419"/>
      <c r="CC9269" s="419"/>
      <c r="CD9269" s="419"/>
      <c r="CF9269" s="419"/>
      <c r="CG9269" s="419"/>
      <c r="CH9269" s="419"/>
    </row>
    <row r="9270" spans="3:86" ht="21" thickBot="1">
      <c r="C9270" s="425"/>
      <c r="P9270" s="431"/>
      <c r="R9270" s="419"/>
      <c r="S9270" s="446"/>
      <c r="T9270" s="419"/>
      <c r="V9270" s="196"/>
      <c r="W9270" s="419"/>
      <c r="X9270" s="419"/>
      <c r="Z9270" s="419"/>
      <c r="AA9270" s="419"/>
      <c r="AB9270" s="419"/>
      <c r="AD9270" s="419"/>
      <c r="AE9270" s="419"/>
      <c r="AF9270" s="419"/>
      <c r="AH9270" s="419"/>
      <c r="AI9270" s="419"/>
      <c r="AJ9270" s="419"/>
      <c r="AL9270" s="419"/>
      <c r="AM9270" s="419"/>
      <c r="AN9270" s="403"/>
      <c r="AO9270" s="419"/>
      <c r="AP9270" s="419"/>
      <c r="AQ9270" s="419"/>
      <c r="AR9270" s="419"/>
      <c r="AS9270" s="419"/>
      <c r="AT9270" s="419"/>
      <c r="AU9270" s="419"/>
      <c r="AV9270" s="419"/>
      <c r="AX9270" s="419"/>
      <c r="AY9270" s="419"/>
      <c r="AZ9270" s="419"/>
      <c r="BB9270" s="419"/>
      <c r="BC9270" s="419"/>
      <c r="BD9270" s="419"/>
      <c r="BF9270" s="419"/>
      <c r="BG9270" s="419"/>
      <c r="BH9270" s="419"/>
      <c r="BJ9270" s="419"/>
      <c r="BK9270" s="419"/>
      <c r="BL9270" s="419"/>
      <c r="BN9270" s="419"/>
      <c r="BO9270" s="419"/>
      <c r="BP9270" s="419"/>
      <c r="BR9270" s="419"/>
      <c r="BS9270" s="419"/>
      <c r="BT9270" s="419"/>
      <c r="BV9270" s="419"/>
      <c r="BW9270" s="419"/>
      <c r="BX9270" s="397"/>
      <c r="BZ9270" s="449"/>
      <c r="CB9270" s="419"/>
      <c r="CC9270" s="419"/>
      <c r="CD9270" s="419"/>
      <c r="CF9270" s="419"/>
      <c r="CG9270" s="419"/>
      <c r="CH9270" s="419"/>
    </row>
    <row r="9271" spans="3:86" ht="21" thickBot="1">
      <c r="C9271" s="425"/>
      <c r="P9271" s="431"/>
      <c r="R9271" s="419"/>
      <c r="S9271" s="446"/>
      <c r="T9271" s="419"/>
      <c r="V9271" s="196"/>
      <c r="W9271" s="419"/>
      <c r="X9271" s="419"/>
      <c r="Z9271" s="419"/>
      <c r="AA9271" s="419"/>
      <c r="AB9271" s="419"/>
      <c r="AD9271" s="419"/>
      <c r="AE9271" s="419"/>
      <c r="AF9271" s="419"/>
      <c r="AH9271" s="419"/>
      <c r="AI9271" s="419"/>
      <c r="AJ9271" s="419"/>
      <c r="AL9271" s="419"/>
      <c r="AM9271" s="419"/>
      <c r="AN9271" s="403"/>
      <c r="AO9271" s="419"/>
      <c r="AP9271" s="419"/>
      <c r="AQ9271" s="419"/>
      <c r="AR9271" s="419"/>
      <c r="AS9271" s="419"/>
      <c r="AT9271" s="419"/>
      <c r="AU9271" s="419"/>
      <c r="AV9271" s="419"/>
      <c r="AX9271" s="419"/>
      <c r="AY9271" s="419"/>
      <c r="AZ9271" s="419"/>
      <c r="BB9271" s="419"/>
      <c r="BC9271" s="419"/>
      <c r="BD9271" s="419"/>
      <c r="BF9271" s="419"/>
      <c r="BG9271" s="419"/>
      <c r="BH9271" s="419"/>
      <c r="BJ9271" s="419"/>
      <c r="BK9271" s="419"/>
      <c r="BL9271" s="419"/>
      <c r="BN9271" s="419"/>
      <c r="BO9271" s="419"/>
      <c r="BP9271" s="419"/>
      <c r="BR9271" s="419"/>
      <c r="BS9271" s="419"/>
      <c r="BT9271" s="419"/>
      <c r="BV9271" s="419"/>
      <c r="BW9271" s="419"/>
      <c r="BX9271" s="397"/>
      <c r="BZ9271" s="449"/>
      <c r="CB9271" s="419"/>
      <c r="CC9271" s="419"/>
      <c r="CD9271" s="419"/>
      <c r="CF9271" s="419"/>
      <c r="CG9271" s="419"/>
      <c r="CH9271" s="419"/>
    </row>
    <row r="9272" spans="3:86" ht="21" thickBot="1">
      <c r="C9272" s="425"/>
      <c r="P9272" s="431"/>
      <c r="R9272" s="419"/>
      <c r="S9272" s="446"/>
      <c r="T9272" s="419"/>
      <c r="V9272" s="196"/>
      <c r="W9272" s="419"/>
      <c r="X9272" s="419"/>
      <c r="Z9272" s="419"/>
      <c r="AA9272" s="419"/>
      <c r="AB9272" s="419"/>
      <c r="AD9272" s="419"/>
      <c r="AE9272" s="419"/>
      <c r="AF9272" s="419"/>
      <c r="AH9272" s="419"/>
      <c r="AI9272" s="419"/>
      <c r="AJ9272" s="419"/>
      <c r="AL9272" s="419"/>
      <c r="AM9272" s="419"/>
      <c r="AN9272" s="403"/>
      <c r="AO9272" s="419"/>
      <c r="AP9272" s="419"/>
      <c r="AQ9272" s="419"/>
      <c r="AR9272" s="419"/>
      <c r="AS9272" s="419"/>
      <c r="AT9272" s="419"/>
      <c r="AU9272" s="419"/>
      <c r="AV9272" s="419"/>
      <c r="AX9272" s="419"/>
      <c r="AY9272" s="419"/>
      <c r="AZ9272" s="419"/>
      <c r="BB9272" s="419"/>
      <c r="BC9272" s="419"/>
      <c r="BD9272" s="419"/>
      <c r="BF9272" s="419"/>
      <c r="BG9272" s="419"/>
      <c r="BH9272" s="419"/>
      <c r="BJ9272" s="419"/>
      <c r="BK9272" s="419"/>
      <c r="BL9272" s="419"/>
      <c r="BN9272" s="419"/>
      <c r="BO9272" s="419"/>
      <c r="BP9272" s="419"/>
      <c r="BR9272" s="419"/>
      <c r="BS9272" s="419"/>
      <c r="BT9272" s="419"/>
      <c r="BV9272" s="419"/>
      <c r="BW9272" s="419"/>
      <c r="BX9272" s="397"/>
      <c r="BZ9272" s="449"/>
      <c r="CB9272" s="419"/>
      <c r="CC9272" s="419"/>
      <c r="CD9272" s="419"/>
      <c r="CF9272" s="419"/>
      <c r="CG9272" s="419"/>
      <c r="CH9272" s="419"/>
    </row>
    <row r="9273" spans="3:86" ht="21" thickBot="1">
      <c r="C9273" s="425"/>
      <c r="P9273" s="431"/>
      <c r="R9273" s="419"/>
      <c r="S9273" s="446"/>
      <c r="T9273" s="419"/>
      <c r="V9273" s="196"/>
      <c r="W9273" s="419"/>
      <c r="X9273" s="419"/>
      <c r="Z9273" s="419"/>
      <c r="AA9273" s="419"/>
      <c r="AB9273" s="419"/>
      <c r="AD9273" s="419"/>
      <c r="AE9273" s="419"/>
      <c r="AF9273" s="419"/>
      <c r="AH9273" s="419"/>
      <c r="AI9273" s="419"/>
      <c r="AJ9273" s="419"/>
      <c r="AL9273" s="419"/>
      <c r="AM9273" s="419"/>
      <c r="AN9273" s="403"/>
      <c r="AO9273" s="419"/>
      <c r="AP9273" s="419"/>
      <c r="AQ9273" s="419"/>
      <c r="AR9273" s="419"/>
      <c r="AS9273" s="419"/>
      <c r="AT9273" s="419"/>
      <c r="AU9273" s="419"/>
      <c r="AV9273" s="419"/>
      <c r="AX9273" s="419"/>
      <c r="AY9273" s="419"/>
      <c r="AZ9273" s="419"/>
      <c r="BB9273" s="419"/>
      <c r="BC9273" s="419"/>
      <c r="BD9273" s="419"/>
      <c r="BF9273" s="419"/>
      <c r="BG9273" s="419"/>
      <c r="BH9273" s="419"/>
      <c r="BJ9273" s="419"/>
      <c r="BK9273" s="419"/>
      <c r="BL9273" s="419"/>
      <c r="BN9273" s="419"/>
      <c r="BO9273" s="419"/>
      <c r="BP9273" s="419"/>
      <c r="BR9273" s="419"/>
      <c r="BS9273" s="419"/>
      <c r="BT9273" s="419"/>
      <c r="BV9273" s="419"/>
      <c r="BW9273" s="419"/>
      <c r="BX9273" s="397"/>
      <c r="BZ9273" s="449"/>
      <c r="CB9273" s="419"/>
      <c r="CC9273" s="419"/>
      <c r="CD9273" s="419"/>
      <c r="CF9273" s="419"/>
      <c r="CG9273" s="419"/>
      <c r="CH9273" s="419"/>
    </row>
    <row r="9274" spans="3:86" ht="21" thickBot="1">
      <c r="C9274" s="425"/>
      <c r="P9274" s="431"/>
      <c r="R9274" s="419"/>
      <c r="S9274" s="446"/>
      <c r="T9274" s="419"/>
      <c r="V9274" s="196"/>
      <c r="W9274" s="419"/>
      <c r="X9274" s="419"/>
      <c r="Z9274" s="419"/>
      <c r="AA9274" s="419"/>
      <c r="AB9274" s="419"/>
      <c r="AD9274" s="419"/>
      <c r="AE9274" s="419"/>
      <c r="AF9274" s="419"/>
      <c r="AH9274" s="419"/>
      <c r="AI9274" s="419"/>
      <c r="AJ9274" s="419"/>
      <c r="AL9274" s="419"/>
      <c r="AM9274" s="419"/>
      <c r="AN9274" s="403"/>
      <c r="AO9274" s="419"/>
      <c r="AP9274" s="419"/>
      <c r="AQ9274" s="419"/>
      <c r="AR9274" s="419"/>
      <c r="AS9274" s="419"/>
      <c r="AT9274" s="419"/>
      <c r="AU9274" s="419"/>
      <c r="AV9274" s="419"/>
      <c r="AX9274" s="419"/>
      <c r="AY9274" s="419"/>
      <c r="AZ9274" s="419"/>
      <c r="BB9274" s="419"/>
      <c r="BC9274" s="419"/>
      <c r="BD9274" s="419"/>
      <c r="BF9274" s="419"/>
      <c r="BG9274" s="419"/>
      <c r="BH9274" s="419"/>
      <c r="BJ9274" s="419"/>
      <c r="BK9274" s="419"/>
      <c r="BL9274" s="419"/>
      <c r="BN9274" s="419"/>
      <c r="BO9274" s="419"/>
      <c r="BP9274" s="419"/>
      <c r="BR9274" s="419"/>
      <c r="BS9274" s="419"/>
      <c r="BT9274" s="419"/>
      <c r="BV9274" s="419"/>
      <c r="BW9274" s="419"/>
      <c r="BX9274" s="397"/>
      <c r="BZ9274" s="449"/>
      <c r="CB9274" s="419"/>
      <c r="CC9274" s="419"/>
      <c r="CD9274" s="419"/>
      <c r="CF9274" s="419"/>
      <c r="CG9274" s="419"/>
      <c r="CH9274" s="419"/>
    </row>
    <row r="9275" spans="3:86" ht="21" thickBot="1">
      <c r="C9275" s="425"/>
      <c r="P9275" s="431"/>
      <c r="R9275" s="419"/>
      <c r="S9275" s="446"/>
      <c r="T9275" s="419"/>
      <c r="V9275" s="196"/>
      <c r="W9275" s="419"/>
      <c r="X9275" s="419"/>
      <c r="Z9275" s="419"/>
      <c r="AA9275" s="419"/>
      <c r="AB9275" s="419"/>
      <c r="AD9275" s="419"/>
      <c r="AE9275" s="419"/>
      <c r="AF9275" s="419"/>
      <c r="AH9275" s="419"/>
      <c r="AI9275" s="419"/>
      <c r="AJ9275" s="419"/>
      <c r="AL9275" s="419"/>
      <c r="AM9275" s="419"/>
      <c r="AN9275" s="403"/>
      <c r="AO9275" s="419"/>
      <c r="AP9275" s="419"/>
      <c r="AQ9275" s="419"/>
      <c r="AR9275" s="419"/>
      <c r="AS9275" s="419"/>
      <c r="AT9275" s="419"/>
      <c r="AU9275" s="419"/>
      <c r="AV9275" s="419"/>
      <c r="AX9275" s="419"/>
      <c r="AY9275" s="419"/>
      <c r="AZ9275" s="419"/>
      <c r="BB9275" s="419"/>
      <c r="BC9275" s="419"/>
      <c r="BD9275" s="419"/>
      <c r="BF9275" s="419"/>
      <c r="BG9275" s="419"/>
      <c r="BH9275" s="419"/>
      <c r="BJ9275" s="419"/>
      <c r="BK9275" s="419"/>
      <c r="BL9275" s="419"/>
      <c r="BN9275" s="419"/>
      <c r="BO9275" s="419"/>
      <c r="BP9275" s="419"/>
      <c r="BR9275" s="419"/>
      <c r="BS9275" s="419"/>
      <c r="BT9275" s="419"/>
      <c r="BV9275" s="419"/>
      <c r="BW9275" s="419"/>
      <c r="BX9275" s="397"/>
      <c r="BZ9275" s="449"/>
      <c r="CB9275" s="419"/>
      <c r="CC9275" s="419"/>
      <c r="CD9275" s="419"/>
      <c r="CF9275" s="419"/>
      <c r="CG9275" s="419"/>
      <c r="CH9275" s="419"/>
    </row>
    <row r="9276" spans="3:86" ht="21" thickBot="1">
      <c r="C9276" s="425"/>
      <c r="P9276" s="431"/>
      <c r="R9276" s="419"/>
      <c r="S9276" s="446"/>
      <c r="T9276" s="419"/>
      <c r="V9276" s="196"/>
      <c r="W9276" s="419"/>
      <c r="X9276" s="419"/>
      <c r="Z9276" s="419"/>
      <c r="AA9276" s="419"/>
      <c r="AB9276" s="419"/>
      <c r="AD9276" s="419"/>
      <c r="AE9276" s="419"/>
      <c r="AF9276" s="419"/>
      <c r="AH9276" s="419"/>
      <c r="AI9276" s="419"/>
      <c r="AJ9276" s="419"/>
      <c r="AL9276" s="419"/>
      <c r="AM9276" s="419"/>
      <c r="AN9276" s="403"/>
      <c r="AO9276" s="419"/>
      <c r="AP9276" s="419"/>
      <c r="AQ9276" s="419"/>
      <c r="AR9276" s="419"/>
      <c r="AS9276" s="419"/>
      <c r="AT9276" s="419"/>
      <c r="AU9276" s="419"/>
      <c r="AV9276" s="419"/>
      <c r="AX9276" s="419"/>
      <c r="AY9276" s="419"/>
      <c r="AZ9276" s="419"/>
      <c r="BB9276" s="419"/>
      <c r="BC9276" s="419"/>
      <c r="BD9276" s="419"/>
      <c r="BF9276" s="419"/>
      <c r="BG9276" s="419"/>
      <c r="BH9276" s="419"/>
      <c r="BJ9276" s="419"/>
      <c r="BK9276" s="419"/>
      <c r="BL9276" s="419"/>
      <c r="BN9276" s="419"/>
      <c r="BO9276" s="419"/>
      <c r="BP9276" s="419"/>
      <c r="BR9276" s="419"/>
      <c r="BS9276" s="419"/>
      <c r="BT9276" s="419"/>
      <c r="BV9276" s="419"/>
      <c r="BW9276" s="419"/>
      <c r="BX9276" s="397"/>
      <c r="BZ9276" s="449"/>
      <c r="CB9276" s="419"/>
      <c r="CC9276" s="419"/>
      <c r="CD9276" s="419"/>
      <c r="CF9276" s="419"/>
      <c r="CG9276" s="419"/>
      <c r="CH9276" s="419"/>
    </row>
    <row r="9277" spans="3:86" ht="21" thickBot="1">
      <c r="C9277" s="425"/>
      <c r="P9277" s="431"/>
      <c r="R9277" s="419"/>
      <c r="S9277" s="446"/>
      <c r="T9277" s="419"/>
      <c r="V9277" s="196"/>
      <c r="W9277" s="419"/>
      <c r="X9277" s="419"/>
      <c r="Z9277" s="419"/>
      <c r="AA9277" s="419"/>
      <c r="AB9277" s="419"/>
      <c r="AD9277" s="419"/>
      <c r="AE9277" s="419"/>
      <c r="AF9277" s="419"/>
      <c r="AH9277" s="419"/>
      <c r="AI9277" s="419"/>
      <c r="AJ9277" s="419"/>
      <c r="AL9277" s="419"/>
      <c r="AM9277" s="419"/>
      <c r="AN9277" s="403"/>
      <c r="AO9277" s="419"/>
      <c r="AP9277" s="419"/>
      <c r="AQ9277" s="419"/>
      <c r="AR9277" s="419"/>
      <c r="AS9277" s="419"/>
      <c r="AT9277" s="419"/>
      <c r="AU9277" s="419"/>
      <c r="AV9277" s="419"/>
      <c r="AX9277" s="419"/>
      <c r="AY9277" s="419"/>
      <c r="AZ9277" s="419"/>
      <c r="BB9277" s="419"/>
      <c r="BC9277" s="419"/>
      <c r="BD9277" s="419"/>
      <c r="BF9277" s="419"/>
      <c r="BG9277" s="419"/>
      <c r="BH9277" s="419"/>
      <c r="BJ9277" s="419"/>
      <c r="BK9277" s="419"/>
      <c r="BL9277" s="419"/>
      <c r="BN9277" s="419"/>
      <c r="BO9277" s="419"/>
      <c r="BP9277" s="419"/>
      <c r="BR9277" s="419"/>
      <c r="BS9277" s="419"/>
      <c r="BT9277" s="419"/>
      <c r="BV9277" s="419"/>
      <c r="BW9277" s="419"/>
      <c r="BX9277" s="397"/>
      <c r="BZ9277" s="449"/>
      <c r="CB9277" s="419"/>
      <c r="CC9277" s="419"/>
      <c r="CD9277" s="419"/>
      <c r="CF9277" s="419"/>
      <c r="CG9277" s="419"/>
      <c r="CH9277" s="419"/>
    </row>
    <row r="9278" spans="3:86" ht="21" thickBot="1">
      <c r="C9278" s="425"/>
      <c r="P9278" s="431"/>
      <c r="R9278" s="419"/>
      <c r="S9278" s="446"/>
      <c r="T9278" s="419"/>
      <c r="V9278" s="196"/>
      <c r="W9278" s="419"/>
      <c r="X9278" s="419"/>
      <c r="Z9278" s="419"/>
      <c r="AA9278" s="419"/>
      <c r="AB9278" s="419"/>
      <c r="AD9278" s="419"/>
      <c r="AE9278" s="419"/>
      <c r="AF9278" s="419"/>
      <c r="AH9278" s="419"/>
      <c r="AI9278" s="419"/>
      <c r="AJ9278" s="419"/>
      <c r="AL9278" s="419"/>
      <c r="AM9278" s="419"/>
      <c r="AN9278" s="403"/>
      <c r="AO9278" s="419"/>
      <c r="AP9278" s="419"/>
      <c r="AQ9278" s="419"/>
      <c r="AR9278" s="419"/>
      <c r="AS9278" s="419"/>
      <c r="AT9278" s="419"/>
      <c r="AU9278" s="419"/>
      <c r="AV9278" s="419"/>
      <c r="AX9278" s="419"/>
      <c r="AY9278" s="419"/>
      <c r="AZ9278" s="419"/>
      <c r="BB9278" s="419"/>
      <c r="BC9278" s="419"/>
      <c r="BD9278" s="419"/>
      <c r="BF9278" s="419"/>
      <c r="BG9278" s="419"/>
      <c r="BH9278" s="419"/>
      <c r="BJ9278" s="419"/>
      <c r="BK9278" s="419"/>
      <c r="BL9278" s="419"/>
      <c r="BN9278" s="419"/>
      <c r="BO9278" s="419"/>
      <c r="BP9278" s="419"/>
      <c r="BR9278" s="419"/>
      <c r="BS9278" s="419"/>
      <c r="BT9278" s="419"/>
      <c r="BV9278" s="419"/>
      <c r="BW9278" s="419"/>
      <c r="BX9278" s="397"/>
      <c r="BZ9278" s="449"/>
      <c r="CB9278" s="419"/>
      <c r="CC9278" s="419"/>
      <c r="CD9278" s="419"/>
      <c r="CF9278" s="419"/>
      <c r="CG9278" s="419"/>
      <c r="CH9278" s="419"/>
    </row>
    <row r="9279" spans="3:86" ht="21" thickBot="1">
      <c r="C9279" s="425"/>
      <c r="P9279" s="431"/>
      <c r="R9279" s="419"/>
      <c r="S9279" s="446"/>
      <c r="T9279" s="419"/>
      <c r="V9279" s="196"/>
      <c r="W9279" s="419"/>
      <c r="X9279" s="419"/>
      <c r="Z9279" s="419"/>
      <c r="AA9279" s="419"/>
      <c r="AB9279" s="419"/>
      <c r="AD9279" s="419"/>
      <c r="AE9279" s="419"/>
      <c r="AF9279" s="419"/>
      <c r="AH9279" s="419"/>
      <c r="AI9279" s="419"/>
      <c r="AJ9279" s="419"/>
      <c r="AL9279" s="419"/>
      <c r="AM9279" s="419"/>
      <c r="AN9279" s="403"/>
      <c r="AO9279" s="419"/>
      <c r="AP9279" s="419"/>
      <c r="AQ9279" s="419"/>
      <c r="AR9279" s="419"/>
      <c r="AS9279" s="419"/>
      <c r="AT9279" s="419"/>
      <c r="AU9279" s="419"/>
      <c r="AV9279" s="419"/>
      <c r="AX9279" s="419"/>
      <c r="AY9279" s="419"/>
      <c r="AZ9279" s="419"/>
      <c r="BB9279" s="419"/>
      <c r="BC9279" s="419"/>
      <c r="BD9279" s="419"/>
      <c r="BF9279" s="419"/>
      <c r="BG9279" s="419"/>
      <c r="BH9279" s="419"/>
      <c r="BJ9279" s="419"/>
      <c r="BK9279" s="419"/>
      <c r="BL9279" s="419"/>
      <c r="BN9279" s="419"/>
      <c r="BO9279" s="419"/>
      <c r="BP9279" s="419"/>
      <c r="BR9279" s="419"/>
      <c r="BS9279" s="419"/>
      <c r="BT9279" s="419"/>
      <c r="BV9279" s="419"/>
      <c r="BW9279" s="419"/>
      <c r="BX9279" s="397"/>
      <c r="BZ9279" s="449"/>
      <c r="CB9279" s="419"/>
      <c r="CC9279" s="419"/>
      <c r="CD9279" s="419"/>
      <c r="CF9279" s="419"/>
      <c r="CG9279" s="419"/>
      <c r="CH9279" s="419"/>
    </row>
    <row r="9280" spans="3:86" ht="21" thickBot="1">
      <c r="C9280" s="425"/>
      <c r="P9280" s="431"/>
      <c r="R9280" s="419"/>
      <c r="S9280" s="446"/>
      <c r="T9280" s="419"/>
      <c r="V9280" s="196"/>
      <c r="W9280" s="419"/>
      <c r="X9280" s="419"/>
      <c r="Z9280" s="419"/>
      <c r="AA9280" s="419"/>
      <c r="AB9280" s="419"/>
      <c r="AD9280" s="419"/>
      <c r="AE9280" s="419"/>
      <c r="AF9280" s="419"/>
      <c r="AH9280" s="419"/>
      <c r="AI9280" s="419"/>
      <c r="AJ9280" s="419"/>
      <c r="AL9280" s="419"/>
      <c r="AM9280" s="419"/>
      <c r="AN9280" s="403"/>
      <c r="AO9280" s="419"/>
      <c r="AP9280" s="419"/>
      <c r="AQ9280" s="419"/>
      <c r="AR9280" s="419"/>
      <c r="AS9280" s="419"/>
      <c r="AT9280" s="419"/>
      <c r="AU9280" s="419"/>
      <c r="AV9280" s="419"/>
      <c r="AX9280" s="419"/>
      <c r="AY9280" s="419"/>
      <c r="AZ9280" s="419"/>
      <c r="BB9280" s="419"/>
      <c r="BC9280" s="419"/>
      <c r="BD9280" s="419"/>
      <c r="BF9280" s="419"/>
      <c r="BG9280" s="419"/>
      <c r="BH9280" s="419"/>
      <c r="BJ9280" s="419"/>
      <c r="BK9280" s="419"/>
      <c r="BL9280" s="419"/>
      <c r="BN9280" s="419"/>
      <c r="BO9280" s="419"/>
      <c r="BP9280" s="419"/>
      <c r="BR9280" s="419"/>
      <c r="BS9280" s="419"/>
      <c r="BT9280" s="419"/>
      <c r="BV9280" s="419"/>
      <c r="BW9280" s="419"/>
      <c r="BX9280" s="397"/>
      <c r="BZ9280" s="449"/>
      <c r="CB9280" s="419"/>
      <c r="CC9280" s="419"/>
      <c r="CD9280" s="419"/>
      <c r="CF9280" s="419"/>
      <c r="CG9280" s="419"/>
      <c r="CH9280" s="419"/>
    </row>
    <row r="9281" spans="3:86" ht="21" thickBot="1">
      <c r="C9281" s="425"/>
      <c r="P9281" s="431"/>
      <c r="R9281" s="419"/>
      <c r="S9281" s="446"/>
      <c r="T9281" s="419"/>
      <c r="V9281" s="196"/>
      <c r="W9281" s="419"/>
      <c r="X9281" s="419"/>
      <c r="Z9281" s="419"/>
      <c r="AA9281" s="419"/>
      <c r="AB9281" s="419"/>
      <c r="AD9281" s="419"/>
      <c r="AE9281" s="419"/>
      <c r="AF9281" s="419"/>
      <c r="AH9281" s="419"/>
      <c r="AI9281" s="419"/>
      <c r="AJ9281" s="419"/>
      <c r="AL9281" s="419"/>
      <c r="AM9281" s="419"/>
      <c r="AN9281" s="403"/>
      <c r="AO9281" s="419"/>
      <c r="AP9281" s="419"/>
      <c r="AQ9281" s="419"/>
      <c r="AR9281" s="419"/>
      <c r="AS9281" s="419"/>
      <c r="AT9281" s="419"/>
      <c r="AU9281" s="419"/>
      <c r="AV9281" s="419"/>
      <c r="AX9281" s="419"/>
      <c r="AY9281" s="419"/>
      <c r="AZ9281" s="419"/>
      <c r="BB9281" s="419"/>
      <c r="BC9281" s="419"/>
      <c r="BD9281" s="419"/>
      <c r="BF9281" s="419"/>
      <c r="BG9281" s="419"/>
      <c r="BH9281" s="419"/>
      <c r="BJ9281" s="419"/>
      <c r="BK9281" s="419"/>
      <c r="BL9281" s="419"/>
      <c r="BN9281" s="419"/>
      <c r="BO9281" s="419"/>
      <c r="BP9281" s="419"/>
      <c r="BR9281" s="419"/>
      <c r="BS9281" s="419"/>
      <c r="BT9281" s="419"/>
      <c r="BV9281" s="419"/>
      <c r="BW9281" s="419"/>
      <c r="BX9281" s="397"/>
      <c r="BZ9281" s="449"/>
      <c r="CB9281" s="419"/>
      <c r="CC9281" s="419"/>
      <c r="CD9281" s="419"/>
      <c r="CF9281" s="419"/>
      <c r="CG9281" s="419"/>
      <c r="CH9281" s="419"/>
    </row>
    <row r="9282" spans="3:86" ht="21" thickBot="1">
      <c r="C9282" s="425"/>
      <c r="P9282" s="431"/>
      <c r="R9282" s="419"/>
      <c r="S9282" s="446"/>
      <c r="T9282" s="419"/>
      <c r="V9282" s="196"/>
      <c r="W9282" s="419"/>
      <c r="X9282" s="419"/>
      <c r="Z9282" s="419"/>
      <c r="AA9282" s="419"/>
      <c r="AB9282" s="419"/>
      <c r="AD9282" s="419"/>
      <c r="AE9282" s="419"/>
      <c r="AF9282" s="419"/>
      <c r="AH9282" s="419"/>
      <c r="AI9282" s="419"/>
      <c r="AJ9282" s="419"/>
      <c r="AL9282" s="419"/>
      <c r="AM9282" s="419"/>
      <c r="AN9282" s="403"/>
      <c r="AO9282" s="419"/>
      <c r="AP9282" s="419"/>
      <c r="AQ9282" s="419"/>
      <c r="AR9282" s="419"/>
      <c r="AS9282" s="419"/>
      <c r="AT9282" s="419"/>
      <c r="AU9282" s="419"/>
      <c r="AV9282" s="419"/>
      <c r="AX9282" s="419"/>
      <c r="AY9282" s="419"/>
      <c r="AZ9282" s="419"/>
      <c r="BB9282" s="419"/>
      <c r="BC9282" s="419"/>
      <c r="BD9282" s="419"/>
      <c r="BF9282" s="419"/>
      <c r="BG9282" s="419"/>
      <c r="BH9282" s="419"/>
      <c r="BJ9282" s="419"/>
      <c r="BK9282" s="419"/>
      <c r="BL9282" s="419"/>
      <c r="BN9282" s="419"/>
      <c r="BO9282" s="419"/>
      <c r="BP9282" s="419"/>
      <c r="BR9282" s="419"/>
      <c r="BS9282" s="419"/>
      <c r="BT9282" s="419"/>
      <c r="BV9282" s="419"/>
      <c r="BW9282" s="419"/>
      <c r="BX9282" s="397"/>
      <c r="BZ9282" s="449"/>
      <c r="CB9282" s="419"/>
      <c r="CC9282" s="419"/>
      <c r="CD9282" s="419"/>
      <c r="CF9282" s="419"/>
      <c r="CG9282" s="419"/>
      <c r="CH9282" s="419"/>
    </row>
    <row r="9283" spans="3:86" ht="21" thickBot="1">
      <c r="C9283" s="425"/>
      <c r="P9283" s="431"/>
      <c r="R9283" s="419"/>
      <c r="S9283" s="446"/>
      <c r="T9283" s="419"/>
      <c r="V9283" s="196"/>
      <c r="W9283" s="419"/>
      <c r="X9283" s="419"/>
      <c r="Z9283" s="419"/>
      <c r="AA9283" s="419"/>
      <c r="AB9283" s="419"/>
      <c r="AD9283" s="419"/>
      <c r="AE9283" s="419"/>
      <c r="AF9283" s="419"/>
      <c r="AH9283" s="419"/>
      <c r="AI9283" s="419"/>
      <c r="AJ9283" s="419"/>
      <c r="AL9283" s="419"/>
      <c r="AM9283" s="419"/>
      <c r="AN9283" s="403"/>
      <c r="AO9283" s="419"/>
      <c r="AP9283" s="419"/>
      <c r="AQ9283" s="419"/>
      <c r="AR9283" s="419"/>
      <c r="AS9283" s="419"/>
      <c r="AT9283" s="419"/>
      <c r="AU9283" s="419"/>
      <c r="AV9283" s="419"/>
      <c r="AX9283" s="419"/>
      <c r="AY9283" s="419"/>
      <c r="AZ9283" s="419"/>
      <c r="BB9283" s="419"/>
      <c r="BC9283" s="419"/>
      <c r="BD9283" s="419"/>
      <c r="BF9283" s="419"/>
      <c r="BG9283" s="419"/>
      <c r="BH9283" s="419"/>
      <c r="BJ9283" s="419"/>
      <c r="BK9283" s="419"/>
      <c r="BL9283" s="419"/>
      <c r="BN9283" s="419"/>
      <c r="BO9283" s="419"/>
      <c r="BP9283" s="419"/>
      <c r="BR9283" s="419"/>
      <c r="BS9283" s="419"/>
      <c r="BT9283" s="419"/>
      <c r="BV9283" s="419"/>
      <c r="BW9283" s="419"/>
      <c r="BX9283" s="397"/>
      <c r="BZ9283" s="449"/>
      <c r="CB9283" s="419"/>
      <c r="CC9283" s="419"/>
      <c r="CD9283" s="419"/>
      <c r="CF9283" s="419"/>
      <c r="CG9283" s="419"/>
      <c r="CH9283" s="419"/>
    </row>
    <row r="9284" spans="3:86" ht="21" thickBot="1">
      <c r="C9284" s="425"/>
      <c r="P9284" s="431"/>
      <c r="R9284" s="419"/>
      <c r="S9284" s="446"/>
      <c r="T9284" s="419"/>
      <c r="V9284" s="196"/>
      <c r="W9284" s="419"/>
      <c r="X9284" s="419"/>
      <c r="Z9284" s="419"/>
      <c r="AA9284" s="419"/>
      <c r="AB9284" s="419"/>
      <c r="AD9284" s="419"/>
      <c r="AE9284" s="419"/>
      <c r="AF9284" s="419"/>
      <c r="AH9284" s="419"/>
      <c r="AI9284" s="419"/>
      <c r="AJ9284" s="419"/>
      <c r="AL9284" s="419"/>
      <c r="AM9284" s="419"/>
      <c r="AN9284" s="403"/>
      <c r="AO9284" s="419"/>
      <c r="AP9284" s="419"/>
      <c r="AQ9284" s="419"/>
      <c r="AR9284" s="419"/>
      <c r="AS9284" s="419"/>
      <c r="AT9284" s="419"/>
      <c r="AU9284" s="419"/>
      <c r="AV9284" s="419"/>
      <c r="AX9284" s="419"/>
      <c r="AY9284" s="419"/>
      <c r="AZ9284" s="419"/>
      <c r="BB9284" s="419"/>
      <c r="BC9284" s="419"/>
      <c r="BD9284" s="419"/>
      <c r="BF9284" s="419"/>
      <c r="BG9284" s="419"/>
      <c r="BH9284" s="419"/>
      <c r="BJ9284" s="419"/>
      <c r="BK9284" s="419"/>
      <c r="BL9284" s="419"/>
      <c r="BN9284" s="419"/>
      <c r="BO9284" s="419"/>
      <c r="BP9284" s="419"/>
      <c r="BR9284" s="419"/>
      <c r="BS9284" s="419"/>
      <c r="BT9284" s="419"/>
      <c r="BV9284" s="419"/>
      <c r="BW9284" s="419"/>
      <c r="BX9284" s="397"/>
      <c r="BZ9284" s="449"/>
      <c r="CB9284" s="419"/>
      <c r="CC9284" s="419"/>
      <c r="CD9284" s="419"/>
      <c r="CF9284" s="419"/>
      <c r="CG9284" s="419"/>
      <c r="CH9284" s="419"/>
    </row>
    <row r="9285" spans="3:86" ht="21" thickBot="1">
      <c r="C9285" s="425"/>
      <c r="P9285" s="431"/>
      <c r="R9285" s="419"/>
      <c r="S9285" s="446"/>
      <c r="T9285" s="419"/>
      <c r="V9285" s="196"/>
      <c r="W9285" s="419"/>
      <c r="X9285" s="419"/>
      <c r="Z9285" s="419"/>
      <c r="AA9285" s="419"/>
      <c r="AB9285" s="419"/>
      <c r="AD9285" s="419"/>
      <c r="AE9285" s="419"/>
      <c r="AF9285" s="419"/>
      <c r="AH9285" s="419"/>
      <c r="AI9285" s="419"/>
      <c r="AJ9285" s="419"/>
      <c r="AL9285" s="419"/>
      <c r="AM9285" s="419"/>
      <c r="AN9285" s="403"/>
      <c r="AO9285" s="419"/>
      <c r="AP9285" s="419"/>
      <c r="AQ9285" s="419"/>
      <c r="AR9285" s="419"/>
      <c r="AS9285" s="419"/>
      <c r="AT9285" s="419"/>
      <c r="AU9285" s="419"/>
      <c r="AV9285" s="419"/>
      <c r="AX9285" s="419"/>
      <c r="AY9285" s="419"/>
      <c r="AZ9285" s="419"/>
      <c r="BB9285" s="419"/>
      <c r="BC9285" s="419"/>
      <c r="BD9285" s="419"/>
      <c r="BF9285" s="419"/>
      <c r="BG9285" s="419"/>
      <c r="BH9285" s="419"/>
      <c r="BJ9285" s="419"/>
      <c r="BK9285" s="419"/>
      <c r="BL9285" s="419"/>
      <c r="BN9285" s="419"/>
      <c r="BO9285" s="419"/>
      <c r="BP9285" s="419"/>
      <c r="BR9285" s="419"/>
      <c r="BS9285" s="419"/>
      <c r="BT9285" s="419"/>
      <c r="BV9285" s="419"/>
      <c r="BW9285" s="419"/>
      <c r="BX9285" s="397"/>
      <c r="BZ9285" s="449"/>
      <c r="CB9285" s="419"/>
      <c r="CC9285" s="419"/>
      <c r="CD9285" s="419"/>
      <c r="CF9285" s="419"/>
      <c r="CG9285" s="419"/>
      <c r="CH9285" s="419"/>
    </row>
    <row r="9286" spans="3:86" ht="21" thickBot="1">
      <c r="C9286" s="425"/>
      <c r="P9286" s="431"/>
      <c r="R9286" s="419"/>
      <c r="S9286" s="446"/>
      <c r="T9286" s="419"/>
      <c r="V9286" s="196"/>
      <c r="W9286" s="419"/>
      <c r="X9286" s="419"/>
      <c r="Z9286" s="419"/>
      <c r="AA9286" s="419"/>
      <c r="AB9286" s="419"/>
      <c r="AD9286" s="419"/>
      <c r="AE9286" s="419"/>
      <c r="AF9286" s="419"/>
      <c r="AH9286" s="419"/>
      <c r="AI9286" s="419"/>
      <c r="AJ9286" s="419"/>
      <c r="AL9286" s="419"/>
      <c r="AM9286" s="419"/>
      <c r="AN9286" s="403"/>
      <c r="AO9286" s="419"/>
      <c r="AP9286" s="419"/>
      <c r="AQ9286" s="419"/>
      <c r="AR9286" s="419"/>
      <c r="AS9286" s="419"/>
      <c r="AT9286" s="419"/>
      <c r="AU9286" s="419"/>
      <c r="AV9286" s="419"/>
      <c r="AX9286" s="419"/>
      <c r="AY9286" s="419"/>
      <c r="AZ9286" s="419"/>
      <c r="BB9286" s="419"/>
      <c r="BC9286" s="419"/>
      <c r="BD9286" s="419"/>
      <c r="BF9286" s="419"/>
      <c r="BG9286" s="419"/>
      <c r="BH9286" s="419"/>
      <c r="BJ9286" s="419"/>
      <c r="BK9286" s="419"/>
      <c r="BL9286" s="419"/>
      <c r="BN9286" s="419"/>
      <c r="BO9286" s="419"/>
      <c r="BP9286" s="419"/>
      <c r="BR9286" s="419"/>
      <c r="BS9286" s="419"/>
      <c r="BT9286" s="419"/>
      <c r="BV9286" s="419"/>
      <c r="BW9286" s="419"/>
      <c r="BX9286" s="397"/>
      <c r="BZ9286" s="449"/>
      <c r="CB9286" s="419"/>
      <c r="CC9286" s="419"/>
      <c r="CD9286" s="419"/>
      <c r="CF9286" s="419"/>
      <c r="CG9286" s="419"/>
      <c r="CH9286" s="419"/>
    </row>
    <row r="9287" spans="3:86" ht="21" thickBot="1">
      <c r="C9287" s="425"/>
      <c r="P9287" s="431"/>
      <c r="R9287" s="419"/>
      <c r="S9287" s="446"/>
      <c r="T9287" s="419"/>
      <c r="V9287" s="196"/>
      <c r="W9287" s="419"/>
      <c r="X9287" s="419"/>
      <c r="Z9287" s="419"/>
      <c r="AA9287" s="419"/>
      <c r="AB9287" s="419"/>
      <c r="AD9287" s="419"/>
      <c r="AE9287" s="419"/>
      <c r="AF9287" s="419"/>
      <c r="AH9287" s="419"/>
      <c r="AI9287" s="419"/>
      <c r="AJ9287" s="419"/>
      <c r="AL9287" s="419"/>
      <c r="AM9287" s="419"/>
      <c r="AN9287" s="403"/>
      <c r="AO9287" s="419"/>
      <c r="AP9287" s="419"/>
      <c r="AQ9287" s="419"/>
      <c r="AR9287" s="419"/>
      <c r="AS9287" s="419"/>
      <c r="AT9287" s="419"/>
      <c r="AU9287" s="419"/>
      <c r="AV9287" s="419"/>
      <c r="AX9287" s="419"/>
      <c r="AY9287" s="419"/>
      <c r="AZ9287" s="419"/>
      <c r="BB9287" s="419"/>
      <c r="BC9287" s="419"/>
      <c r="BD9287" s="419"/>
      <c r="BF9287" s="419"/>
      <c r="BG9287" s="419"/>
      <c r="BH9287" s="419"/>
      <c r="BJ9287" s="419"/>
      <c r="BK9287" s="419"/>
      <c r="BL9287" s="419"/>
      <c r="BN9287" s="419"/>
      <c r="BO9287" s="419"/>
      <c r="BP9287" s="419"/>
      <c r="BR9287" s="419"/>
      <c r="BS9287" s="419"/>
      <c r="BT9287" s="419"/>
      <c r="BV9287" s="419"/>
      <c r="BW9287" s="419"/>
      <c r="BX9287" s="397"/>
      <c r="BZ9287" s="449"/>
      <c r="CB9287" s="419"/>
      <c r="CC9287" s="419"/>
      <c r="CD9287" s="419"/>
      <c r="CF9287" s="419"/>
      <c r="CG9287" s="419"/>
      <c r="CH9287" s="419"/>
    </row>
    <row r="9288" spans="3:86" ht="21" thickBot="1">
      <c r="C9288" s="425"/>
      <c r="P9288" s="431"/>
      <c r="R9288" s="419"/>
      <c r="S9288" s="446"/>
      <c r="T9288" s="419"/>
      <c r="V9288" s="196"/>
      <c r="W9288" s="419"/>
      <c r="X9288" s="419"/>
      <c r="Z9288" s="419"/>
      <c r="AA9288" s="419"/>
      <c r="AB9288" s="419"/>
      <c r="AD9288" s="419"/>
      <c r="AE9288" s="419"/>
      <c r="AF9288" s="419"/>
      <c r="AH9288" s="419"/>
      <c r="AI9288" s="419"/>
      <c r="AJ9288" s="419"/>
      <c r="AL9288" s="419"/>
      <c r="AM9288" s="419"/>
      <c r="AN9288" s="403"/>
      <c r="AO9288" s="419"/>
      <c r="AP9288" s="419"/>
      <c r="AQ9288" s="419"/>
      <c r="AR9288" s="419"/>
      <c r="AS9288" s="419"/>
      <c r="AT9288" s="419"/>
      <c r="AU9288" s="419"/>
      <c r="AV9288" s="419"/>
      <c r="AX9288" s="419"/>
      <c r="AY9288" s="419"/>
      <c r="AZ9288" s="419"/>
      <c r="BB9288" s="419"/>
      <c r="BC9288" s="419"/>
      <c r="BD9288" s="419"/>
      <c r="BF9288" s="419"/>
      <c r="BG9288" s="419"/>
      <c r="BH9288" s="419"/>
      <c r="BJ9288" s="419"/>
      <c r="BK9288" s="419"/>
      <c r="BL9288" s="419"/>
      <c r="BN9288" s="419"/>
      <c r="BO9288" s="419"/>
      <c r="BP9288" s="419"/>
      <c r="BR9288" s="419"/>
      <c r="BS9288" s="419"/>
      <c r="BT9288" s="419"/>
      <c r="BV9288" s="419"/>
      <c r="BW9288" s="419"/>
      <c r="BX9288" s="397"/>
      <c r="BZ9288" s="449"/>
      <c r="CB9288" s="419"/>
      <c r="CC9288" s="419"/>
      <c r="CD9288" s="419"/>
      <c r="CF9288" s="419"/>
      <c r="CG9288" s="419"/>
      <c r="CH9288" s="419"/>
    </row>
    <row r="9289" spans="3:86" ht="21" thickBot="1">
      <c r="C9289" s="425"/>
      <c r="P9289" s="431"/>
      <c r="R9289" s="419"/>
      <c r="S9289" s="446"/>
      <c r="T9289" s="419"/>
      <c r="V9289" s="196"/>
      <c r="W9289" s="419"/>
      <c r="X9289" s="419"/>
      <c r="Z9289" s="419"/>
      <c r="AA9289" s="419"/>
      <c r="AB9289" s="419"/>
      <c r="AD9289" s="419"/>
      <c r="AE9289" s="419"/>
      <c r="AF9289" s="419"/>
      <c r="AH9289" s="419"/>
      <c r="AI9289" s="419"/>
      <c r="AJ9289" s="419"/>
      <c r="AL9289" s="419"/>
      <c r="AM9289" s="419"/>
      <c r="AN9289" s="403"/>
      <c r="AO9289" s="419"/>
      <c r="AP9289" s="419"/>
      <c r="AQ9289" s="419"/>
      <c r="AR9289" s="419"/>
      <c r="AS9289" s="419"/>
      <c r="AT9289" s="419"/>
      <c r="AU9289" s="419"/>
      <c r="AV9289" s="419"/>
      <c r="AX9289" s="419"/>
      <c r="AY9289" s="419"/>
      <c r="AZ9289" s="419"/>
      <c r="BB9289" s="419"/>
      <c r="BC9289" s="419"/>
      <c r="BD9289" s="419"/>
      <c r="BF9289" s="419"/>
      <c r="BG9289" s="419"/>
      <c r="BH9289" s="419"/>
      <c r="BJ9289" s="419"/>
      <c r="BK9289" s="419"/>
      <c r="BL9289" s="419"/>
      <c r="BN9289" s="419"/>
      <c r="BO9289" s="419"/>
      <c r="BP9289" s="419"/>
      <c r="BR9289" s="419"/>
      <c r="BS9289" s="419"/>
      <c r="BT9289" s="419"/>
      <c r="BV9289" s="419"/>
      <c r="BW9289" s="419"/>
      <c r="BX9289" s="397"/>
      <c r="BZ9289" s="449"/>
      <c r="CB9289" s="419"/>
      <c r="CC9289" s="419"/>
      <c r="CD9289" s="419"/>
      <c r="CF9289" s="419"/>
      <c r="CG9289" s="419"/>
      <c r="CH9289" s="419"/>
    </row>
    <row r="9290" spans="3:86" ht="21" thickBot="1">
      <c r="C9290" s="425"/>
      <c r="P9290" s="431"/>
      <c r="R9290" s="419"/>
      <c r="S9290" s="446"/>
      <c r="T9290" s="419"/>
      <c r="V9290" s="196"/>
      <c r="W9290" s="419"/>
      <c r="X9290" s="419"/>
      <c r="Z9290" s="419"/>
      <c r="AA9290" s="419"/>
      <c r="AB9290" s="419"/>
      <c r="AD9290" s="419"/>
      <c r="AE9290" s="419"/>
      <c r="AF9290" s="419"/>
      <c r="AH9290" s="419"/>
      <c r="AI9290" s="419"/>
      <c r="AJ9290" s="419"/>
      <c r="AL9290" s="419"/>
      <c r="AM9290" s="419"/>
      <c r="AN9290" s="403"/>
      <c r="AO9290" s="419"/>
      <c r="AP9290" s="419"/>
      <c r="AQ9290" s="419"/>
      <c r="AR9290" s="419"/>
      <c r="AS9290" s="419"/>
      <c r="AT9290" s="419"/>
      <c r="AU9290" s="419"/>
      <c r="AV9290" s="419"/>
      <c r="AX9290" s="419"/>
      <c r="AY9290" s="419"/>
      <c r="AZ9290" s="419"/>
      <c r="BB9290" s="419"/>
      <c r="BC9290" s="419"/>
      <c r="BD9290" s="419"/>
      <c r="BF9290" s="419"/>
      <c r="BG9290" s="419"/>
      <c r="BH9290" s="419"/>
      <c r="BJ9290" s="419"/>
      <c r="BK9290" s="419"/>
      <c r="BL9290" s="419"/>
      <c r="BN9290" s="419"/>
      <c r="BO9290" s="419"/>
      <c r="BP9290" s="419"/>
      <c r="BR9290" s="419"/>
      <c r="BS9290" s="419"/>
      <c r="BT9290" s="419"/>
      <c r="BV9290" s="419"/>
      <c r="BW9290" s="419"/>
      <c r="BX9290" s="397"/>
      <c r="BZ9290" s="449"/>
      <c r="CB9290" s="419"/>
      <c r="CC9290" s="419"/>
      <c r="CD9290" s="419"/>
      <c r="CF9290" s="419"/>
      <c r="CG9290" s="419"/>
      <c r="CH9290" s="419"/>
    </row>
    <row r="9291" spans="3:86" ht="21" thickBot="1">
      <c r="C9291" s="425"/>
      <c r="P9291" s="431"/>
      <c r="R9291" s="419"/>
      <c r="S9291" s="446"/>
      <c r="T9291" s="419"/>
      <c r="V9291" s="196"/>
      <c r="W9291" s="419"/>
      <c r="X9291" s="419"/>
      <c r="Z9291" s="419"/>
      <c r="AA9291" s="419"/>
      <c r="AB9291" s="419"/>
      <c r="AD9291" s="419"/>
      <c r="AE9291" s="419"/>
      <c r="AF9291" s="419"/>
      <c r="AH9291" s="419"/>
      <c r="AI9291" s="419"/>
      <c r="AJ9291" s="419"/>
      <c r="AL9291" s="419"/>
      <c r="AM9291" s="419"/>
      <c r="AN9291" s="403"/>
      <c r="AO9291" s="419"/>
      <c r="AP9291" s="419"/>
      <c r="AQ9291" s="419"/>
      <c r="AR9291" s="419"/>
      <c r="AS9291" s="419"/>
      <c r="AT9291" s="419"/>
      <c r="AU9291" s="419"/>
      <c r="AV9291" s="419"/>
      <c r="AX9291" s="419"/>
      <c r="AY9291" s="419"/>
      <c r="AZ9291" s="419"/>
      <c r="BB9291" s="419"/>
      <c r="BC9291" s="419"/>
      <c r="BD9291" s="419"/>
      <c r="BF9291" s="419"/>
      <c r="BG9291" s="419"/>
      <c r="BH9291" s="419"/>
      <c r="BJ9291" s="419"/>
      <c r="BK9291" s="419"/>
      <c r="BL9291" s="419"/>
      <c r="BN9291" s="419"/>
      <c r="BO9291" s="419"/>
      <c r="BP9291" s="419"/>
      <c r="BR9291" s="419"/>
      <c r="BS9291" s="419"/>
      <c r="BT9291" s="419"/>
      <c r="BV9291" s="419"/>
      <c r="BW9291" s="419"/>
      <c r="BX9291" s="397"/>
      <c r="BZ9291" s="449"/>
      <c r="CB9291" s="419"/>
      <c r="CC9291" s="419"/>
      <c r="CD9291" s="419"/>
      <c r="CF9291" s="419"/>
      <c r="CG9291" s="419"/>
      <c r="CH9291" s="419"/>
    </row>
    <row r="9292" spans="3:86" ht="21" thickBot="1">
      <c r="C9292" s="425"/>
      <c r="P9292" s="431"/>
      <c r="R9292" s="419"/>
      <c r="S9292" s="446"/>
      <c r="T9292" s="419"/>
      <c r="V9292" s="196"/>
      <c r="W9292" s="419"/>
      <c r="X9292" s="419"/>
      <c r="Z9292" s="419"/>
      <c r="AA9292" s="419"/>
      <c r="AB9292" s="419"/>
      <c r="AD9292" s="419"/>
      <c r="AE9292" s="419"/>
      <c r="AF9292" s="419"/>
      <c r="AH9292" s="419"/>
      <c r="AI9292" s="419"/>
      <c r="AJ9292" s="419"/>
      <c r="AL9292" s="419"/>
      <c r="AM9292" s="419"/>
      <c r="AN9292" s="403"/>
      <c r="AO9292" s="419"/>
      <c r="AP9292" s="419"/>
      <c r="AQ9292" s="419"/>
      <c r="AR9292" s="419"/>
      <c r="AS9292" s="419"/>
      <c r="AT9292" s="419"/>
      <c r="AU9292" s="419"/>
      <c r="AV9292" s="419"/>
      <c r="AX9292" s="419"/>
      <c r="AY9292" s="419"/>
      <c r="AZ9292" s="419"/>
      <c r="BB9292" s="419"/>
      <c r="BC9292" s="419"/>
      <c r="BD9292" s="419"/>
      <c r="BF9292" s="419"/>
      <c r="BG9292" s="419"/>
      <c r="BH9292" s="419"/>
      <c r="BJ9292" s="419"/>
      <c r="BK9292" s="419"/>
      <c r="BL9292" s="419"/>
      <c r="BN9292" s="419"/>
      <c r="BO9292" s="419"/>
      <c r="BP9292" s="419"/>
      <c r="BR9292" s="419"/>
      <c r="BS9292" s="419"/>
      <c r="BT9292" s="419"/>
      <c r="BV9292" s="419"/>
      <c r="BW9292" s="419"/>
      <c r="BX9292" s="397"/>
      <c r="BZ9292" s="449"/>
      <c r="CB9292" s="419"/>
      <c r="CC9292" s="419"/>
      <c r="CD9292" s="419"/>
      <c r="CF9292" s="419"/>
      <c r="CG9292" s="419"/>
      <c r="CH9292" s="419"/>
    </row>
    <row r="9293" spans="3:86" ht="21" thickBot="1">
      <c r="C9293" s="425"/>
      <c r="P9293" s="431"/>
      <c r="R9293" s="419"/>
      <c r="S9293" s="446"/>
      <c r="T9293" s="419"/>
      <c r="V9293" s="196"/>
      <c r="W9293" s="419"/>
      <c r="X9293" s="419"/>
      <c r="Z9293" s="419"/>
      <c r="AA9293" s="419"/>
      <c r="AB9293" s="419"/>
      <c r="AD9293" s="419"/>
      <c r="AE9293" s="419"/>
      <c r="AF9293" s="419"/>
      <c r="AH9293" s="419"/>
      <c r="AI9293" s="419"/>
      <c r="AJ9293" s="419"/>
      <c r="AL9293" s="419"/>
      <c r="AM9293" s="419"/>
      <c r="AN9293" s="403"/>
      <c r="AO9293" s="419"/>
      <c r="AP9293" s="419"/>
      <c r="AQ9293" s="419"/>
      <c r="AR9293" s="419"/>
      <c r="AS9293" s="419"/>
      <c r="AT9293" s="419"/>
      <c r="AU9293" s="419"/>
      <c r="AV9293" s="419"/>
      <c r="AX9293" s="419"/>
      <c r="AY9293" s="419"/>
      <c r="AZ9293" s="419"/>
      <c r="BB9293" s="419"/>
      <c r="BC9293" s="419"/>
      <c r="BD9293" s="419"/>
      <c r="BF9293" s="419"/>
      <c r="BG9293" s="419"/>
      <c r="BH9293" s="419"/>
      <c r="BJ9293" s="419"/>
      <c r="BK9293" s="419"/>
      <c r="BL9293" s="419"/>
      <c r="BN9293" s="419"/>
      <c r="BO9293" s="419"/>
      <c r="BP9293" s="419"/>
      <c r="BR9293" s="419"/>
      <c r="BS9293" s="419"/>
      <c r="BT9293" s="419"/>
      <c r="BV9293" s="419"/>
      <c r="BW9293" s="419"/>
      <c r="BX9293" s="397"/>
      <c r="BZ9293" s="449"/>
      <c r="CB9293" s="419"/>
      <c r="CC9293" s="419"/>
      <c r="CD9293" s="419"/>
      <c r="CF9293" s="419"/>
      <c r="CG9293" s="419"/>
      <c r="CH9293" s="419"/>
    </row>
    <row r="9294" spans="3:86" ht="21" thickBot="1">
      <c r="C9294" s="425"/>
      <c r="P9294" s="431"/>
      <c r="R9294" s="419"/>
      <c r="S9294" s="446"/>
      <c r="T9294" s="419"/>
      <c r="V9294" s="196"/>
      <c r="W9294" s="419"/>
      <c r="X9294" s="419"/>
      <c r="Z9294" s="419"/>
      <c r="AA9294" s="419"/>
      <c r="AB9294" s="419"/>
      <c r="AD9294" s="419"/>
      <c r="AE9294" s="419"/>
      <c r="AF9294" s="419"/>
      <c r="AH9294" s="419"/>
      <c r="AI9294" s="419"/>
      <c r="AJ9294" s="419"/>
      <c r="AL9294" s="419"/>
      <c r="AM9294" s="419"/>
      <c r="AN9294" s="403"/>
      <c r="AO9294" s="419"/>
      <c r="AP9294" s="419"/>
      <c r="AQ9294" s="419"/>
      <c r="AR9294" s="419"/>
      <c r="AS9294" s="419"/>
      <c r="AT9294" s="419"/>
      <c r="AU9294" s="419"/>
      <c r="AV9294" s="419"/>
      <c r="AX9294" s="419"/>
      <c r="AY9294" s="419"/>
      <c r="AZ9294" s="419"/>
      <c r="BB9294" s="419"/>
      <c r="BC9294" s="419"/>
      <c r="BD9294" s="419"/>
      <c r="BF9294" s="419"/>
      <c r="BG9294" s="419"/>
      <c r="BH9294" s="419"/>
      <c r="BJ9294" s="419"/>
      <c r="BK9294" s="419"/>
      <c r="BL9294" s="419"/>
      <c r="BN9294" s="419"/>
      <c r="BO9294" s="419"/>
      <c r="BP9294" s="419"/>
      <c r="BR9294" s="419"/>
      <c r="BS9294" s="419"/>
      <c r="BT9294" s="419"/>
      <c r="BV9294" s="419"/>
      <c r="BW9294" s="419"/>
      <c r="BX9294" s="397"/>
      <c r="BZ9294" s="449"/>
      <c r="CB9294" s="419"/>
      <c r="CC9294" s="419"/>
      <c r="CD9294" s="419"/>
      <c r="CF9294" s="419"/>
      <c r="CG9294" s="419"/>
      <c r="CH9294" s="419"/>
    </row>
    <row r="9295" spans="3:86" ht="21" thickBot="1">
      <c r="C9295" s="425"/>
      <c r="P9295" s="431"/>
      <c r="R9295" s="419"/>
      <c r="S9295" s="446"/>
      <c r="T9295" s="419"/>
      <c r="V9295" s="196"/>
      <c r="W9295" s="419"/>
      <c r="X9295" s="419"/>
      <c r="Z9295" s="419"/>
      <c r="AA9295" s="419"/>
      <c r="AB9295" s="419"/>
      <c r="AD9295" s="419"/>
      <c r="AE9295" s="419"/>
      <c r="AF9295" s="419"/>
      <c r="AH9295" s="419"/>
      <c r="AI9295" s="419"/>
      <c r="AJ9295" s="419"/>
      <c r="AL9295" s="419"/>
      <c r="AM9295" s="419"/>
      <c r="AN9295" s="403"/>
      <c r="AO9295" s="419"/>
      <c r="AP9295" s="419"/>
      <c r="AQ9295" s="419"/>
      <c r="AR9295" s="419"/>
      <c r="AS9295" s="419"/>
      <c r="AT9295" s="419"/>
      <c r="AU9295" s="419"/>
      <c r="AV9295" s="419"/>
      <c r="AX9295" s="419"/>
      <c r="AY9295" s="419"/>
      <c r="AZ9295" s="419"/>
      <c r="BB9295" s="419"/>
      <c r="BC9295" s="419"/>
      <c r="BD9295" s="419"/>
      <c r="BF9295" s="419"/>
      <c r="BG9295" s="419"/>
      <c r="BH9295" s="419"/>
      <c r="BJ9295" s="419"/>
      <c r="BK9295" s="419"/>
      <c r="BL9295" s="419"/>
      <c r="BN9295" s="419"/>
      <c r="BO9295" s="419"/>
      <c r="BP9295" s="419"/>
      <c r="BR9295" s="419"/>
      <c r="BS9295" s="419"/>
      <c r="BT9295" s="419"/>
      <c r="BV9295" s="419"/>
      <c r="BW9295" s="419"/>
      <c r="BX9295" s="397"/>
      <c r="BZ9295" s="449"/>
      <c r="CB9295" s="419"/>
      <c r="CC9295" s="419"/>
      <c r="CD9295" s="419"/>
      <c r="CF9295" s="419"/>
      <c r="CG9295" s="419"/>
      <c r="CH9295" s="419"/>
    </row>
    <row r="9296" spans="3:86" ht="21" thickBot="1">
      <c r="C9296" s="425"/>
      <c r="P9296" s="431"/>
      <c r="R9296" s="419"/>
      <c r="S9296" s="446"/>
      <c r="T9296" s="419"/>
      <c r="V9296" s="196"/>
      <c r="W9296" s="419"/>
      <c r="X9296" s="419"/>
      <c r="Z9296" s="419"/>
      <c r="AA9296" s="419"/>
      <c r="AB9296" s="419"/>
      <c r="AD9296" s="419"/>
      <c r="AE9296" s="419"/>
      <c r="AF9296" s="419"/>
      <c r="AH9296" s="419"/>
      <c r="AI9296" s="419"/>
      <c r="AJ9296" s="419"/>
      <c r="AL9296" s="419"/>
      <c r="AM9296" s="419"/>
      <c r="AN9296" s="403"/>
      <c r="AO9296" s="419"/>
      <c r="AP9296" s="419"/>
      <c r="AQ9296" s="419"/>
      <c r="AR9296" s="419"/>
      <c r="AS9296" s="419"/>
      <c r="AT9296" s="419"/>
      <c r="AU9296" s="419"/>
      <c r="AV9296" s="419"/>
      <c r="AX9296" s="419"/>
      <c r="AY9296" s="419"/>
      <c r="AZ9296" s="419"/>
      <c r="BB9296" s="419"/>
      <c r="BC9296" s="419"/>
      <c r="BD9296" s="419"/>
      <c r="BF9296" s="419"/>
      <c r="BG9296" s="419"/>
      <c r="BH9296" s="419"/>
      <c r="BJ9296" s="419"/>
      <c r="BK9296" s="419"/>
      <c r="BL9296" s="419"/>
      <c r="BN9296" s="419"/>
      <c r="BO9296" s="419"/>
      <c r="BP9296" s="419"/>
      <c r="BR9296" s="419"/>
      <c r="BS9296" s="419"/>
      <c r="BT9296" s="419"/>
      <c r="BV9296" s="419"/>
      <c r="BW9296" s="419"/>
      <c r="BX9296" s="397"/>
      <c r="BZ9296" s="449"/>
      <c r="CB9296" s="419"/>
      <c r="CC9296" s="419"/>
      <c r="CD9296" s="419"/>
      <c r="CF9296" s="419"/>
      <c r="CG9296" s="419"/>
      <c r="CH9296" s="419"/>
    </row>
    <row r="9297" spans="3:86" ht="21" thickBot="1">
      <c r="C9297" s="425"/>
      <c r="P9297" s="431"/>
      <c r="R9297" s="419"/>
      <c r="S9297" s="446"/>
      <c r="T9297" s="419"/>
      <c r="V9297" s="196"/>
      <c r="W9297" s="419"/>
      <c r="X9297" s="419"/>
      <c r="Z9297" s="419"/>
      <c r="AA9297" s="419"/>
      <c r="AB9297" s="419"/>
      <c r="AD9297" s="419"/>
      <c r="AE9297" s="419"/>
      <c r="AF9297" s="419"/>
      <c r="AH9297" s="419"/>
      <c r="AI9297" s="419"/>
      <c r="AJ9297" s="419"/>
      <c r="AL9297" s="419"/>
      <c r="AM9297" s="419"/>
      <c r="AN9297" s="403"/>
      <c r="AO9297" s="419"/>
      <c r="AP9297" s="419"/>
      <c r="AQ9297" s="419"/>
      <c r="AR9297" s="419"/>
      <c r="AS9297" s="419"/>
      <c r="AT9297" s="419"/>
      <c r="AU9297" s="419"/>
      <c r="AV9297" s="419"/>
      <c r="AX9297" s="419"/>
      <c r="AY9297" s="419"/>
      <c r="AZ9297" s="419"/>
      <c r="BB9297" s="419"/>
      <c r="BC9297" s="419"/>
      <c r="BD9297" s="419"/>
      <c r="BF9297" s="419"/>
      <c r="BG9297" s="419"/>
      <c r="BH9297" s="419"/>
      <c r="BJ9297" s="419"/>
      <c r="BK9297" s="419"/>
      <c r="BL9297" s="419"/>
      <c r="BN9297" s="419"/>
      <c r="BO9297" s="419"/>
      <c r="BP9297" s="419"/>
      <c r="BR9297" s="419"/>
      <c r="BS9297" s="419"/>
      <c r="BT9297" s="419"/>
      <c r="BV9297" s="419"/>
      <c r="BW9297" s="419"/>
      <c r="BX9297" s="397"/>
      <c r="BZ9297" s="449"/>
      <c r="CB9297" s="419"/>
      <c r="CC9297" s="419"/>
      <c r="CD9297" s="419"/>
      <c r="CF9297" s="419"/>
      <c r="CG9297" s="419"/>
      <c r="CH9297" s="419"/>
    </row>
    <row r="9298" spans="3:86" ht="21" thickBot="1">
      <c r="C9298" s="425"/>
      <c r="P9298" s="431"/>
      <c r="R9298" s="419"/>
      <c r="S9298" s="446"/>
      <c r="T9298" s="419"/>
      <c r="V9298" s="196"/>
      <c r="W9298" s="419"/>
      <c r="X9298" s="419"/>
      <c r="Z9298" s="419"/>
      <c r="AA9298" s="419"/>
      <c r="AB9298" s="419"/>
      <c r="AD9298" s="419"/>
      <c r="AE9298" s="419"/>
      <c r="AF9298" s="419"/>
      <c r="AH9298" s="419"/>
      <c r="AI9298" s="419"/>
      <c r="AJ9298" s="419"/>
      <c r="AL9298" s="419"/>
      <c r="AM9298" s="419"/>
      <c r="AN9298" s="403"/>
      <c r="AO9298" s="419"/>
      <c r="AP9298" s="419"/>
      <c r="AQ9298" s="419"/>
      <c r="AR9298" s="419"/>
      <c r="AS9298" s="419"/>
      <c r="AT9298" s="419"/>
      <c r="AU9298" s="419"/>
      <c r="AV9298" s="419"/>
      <c r="AX9298" s="419"/>
      <c r="AY9298" s="419"/>
      <c r="AZ9298" s="419"/>
      <c r="BB9298" s="419"/>
      <c r="BC9298" s="419"/>
      <c r="BD9298" s="419"/>
      <c r="BF9298" s="419"/>
      <c r="BG9298" s="419"/>
      <c r="BH9298" s="419"/>
      <c r="BJ9298" s="419"/>
      <c r="BK9298" s="419"/>
      <c r="BL9298" s="419"/>
      <c r="BN9298" s="419"/>
      <c r="BO9298" s="419"/>
      <c r="BP9298" s="419"/>
      <c r="BR9298" s="419"/>
      <c r="BS9298" s="419"/>
      <c r="BT9298" s="419"/>
      <c r="BV9298" s="419"/>
      <c r="BW9298" s="419"/>
      <c r="BX9298" s="397"/>
      <c r="BZ9298" s="449"/>
      <c r="CB9298" s="419"/>
      <c r="CC9298" s="419"/>
      <c r="CD9298" s="419"/>
      <c r="CF9298" s="419"/>
      <c r="CG9298" s="419"/>
      <c r="CH9298" s="419"/>
    </row>
    <row r="9299" spans="3:86" ht="21" thickBot="1">
      <c r="C9299" s="425"/>
      <c r="P9299" s="431"/>
      <c r="R9299" s="419"/>
      <c r="S9299" s="446"/>
      <c r="T9299" s="419"/>
      <c r="V9299" s="196"/>
      <c r="W9299" s="419"/>
      <c r="X9299" s="419"/>
      <c r="Z9299" s="419"/>
      <c r="AA9299" s="419"/>
      <c r="AB9299" s="419"/>
      <c r="AD9299" s="419"/>
      <c r="AE9299" s="419"/>
      <c r="AF9299" s="419"/>
      <c r="AH9299" s="419"/>
      <c r="AI9299" s="419"/>
      <c r="AJ9299" s="419"/>
      <c r="AL9299" s="419"/>
      <c r="AM9299" s="419"/>
      <c r="AN9299" s="403"/>
      <c r="AO9299" s="419"/>
      <c r="AP9299" s="419"/>
      <c r="AQ9299" s="419"/>
      <c r="AR9299" s="419"/>
      <c r="AS9299" s="419"/>
      <c r="AT9299" s="419"/>
      <c r="AU9299" s="419"/>
      <c r="AV9299" s="419"/>
      <c r="AX9299" s="419"/>
      <c r="AY9299" s="419"/>
      <c r="AZ9299" s="419"/>
      <c r="BB9299" s="419"/>
      <c r="BC9299" s="419"/>
      <c r="BD9299" s="419"/>
      <c r="BF9299" s="419"/>
      <c r="BG9299" s="419"/>
      <c r="BH9299" s="419"/>
      <c r="BJ9299" s="419"/>
      <c r="BK9299" s="419"/>
      <c r="BL9299" s="419"/>
      <c r="BN9299" s="419"/>
      <c r="BO9299" s="419"/>
      <c r="BP9299" s="419"/>
      <c r="BR9299" s="419"/>
      <c r="BS9299" s="419"/>
      <c r="BT9299" s="419"/>
      <c r="BV9299" s="419"/>
      <c r="BW9299" s="419"/>
      <c r="BX9299" s="397"/>
      <c r="BZ9299" s="449"/>
      <c r="CB9299" s="419"/>
      <c r="CC9299" s="419"/>
      <c r="CD9299" s="419"/>
      <c r="CF9299" s="419"/>
      <c r="CG9299" s="419"/>
      <c r="CH9299" s="419"/>
    </row>
    <row r="9300" spans="3:86" ht="21" thickBot="1">
      <c r="C9300" s="425"/>
      <c r="P9300" s="431"/>
      <c r="R9300" s="419"/>
      <c r="S9300" s="446"/>
      <c r="T9300" s="419"/>
      <c r="V9300" s="196"/>
      <c r="W9300" s="419"/>
      <c r="X9300" s="419"/>
      <c r="Z9300" s="419"/>
      <c r="AA9300" s="419"/>
      <c r="AB9300" s="419"/>
      <c r="AD9300" s="419"/>
      <c r="AE9300" s="419"/>
      <c r="AF9300" s="419"/>
      <c r="AH9300" s="419"/>
      <c r="AI9300" s="419"/>
      <c r="AJ9300" s="419"/>
      <c r="AL9300" s="419"/>
      <c r="AM9300" s="419"/>
      <c r="AN9300" s="403"/>
      <c r="AO9300" s="419"/>
      <c r="AP9300" s="419"/>
      <c r="AQ9300" s="419"/>
      <c r="AR9300" s="419"/>
      <c r="AS9300" s="419"/>
      <c r="AT9300" s="419"/>
      <c r="AU9300" s="419"/>
      <c r="AV9300" s="419"/>
      <c r="AX9300" s="419"/>
      <c r="AY9300" s="419"/>
      <c r="AZ9300" s="419"/>
      <c r="BB9300" s="419"/>
      <c r="BC9300" s="419"/>
      <c r="BD9300" s="419"/>
      <c r="BF9300" s="419"/>
      <c r="BG9300" s="419"/>
      <c r="BH9300" s="419"/>
      <c r="BJ9300" s="419"/>
      <c r="BK9300" s="419"/>
      <c r="BL9300" s="419"/>
      <c r="BN9300" s="419"/>
      <c r="BO9300" s="419"/>
      <c r="BP9300" s="419"/>
      <c r="BR9300" s="419"/>
      <c r="BS9300" s="419"/>
      <c r="BT9300" s="419"/>
      <c r="BV9300" s="419"/>
      <c r="BW9300" s="419"/>
      <c r="BX9300" s="397"/>
      <c r="BZ9300" s="449"/>
      <c r="CB9300" s="419"/>
      <c r="CC9300" s="419"/>
      <c r="CD9300" s="419"/>
      <c r="CF9300" s="419"/>
      <c r="CG9300" s="419"/>
      <c r="CH9300" s="419"/>
    </row>
    <row r="9301" spans="3:86" ht="21" thickBot="1">
      <c r="C9301" s="425"/>
      <c r="P9301" s="431"/>
      <c r="R9301" s="419"/>
      <c r="S9301" s="446"/>
      <c r="T9301" s="419"/>
      <c r="V9301" s="196"/>
      <c r="W9301" s="419"/>
      <c r="X9301" s="419"/>
      <c r="Z9301" s="419"/>
      <c r="AA9301" s="419"/>
      <c r="AB9301" s="419"/>
      <c r="AD9301" s="419"/>
      <c r="AE9301" s="419"/>
      <c r="AF9301" s="419"/>
      <c r="AH9301" s="419"/>
      <c r="AI9301" s="419"/>
      <c r="AJ9301" s="419"/>
      <c r="AL9301" s="419"/>
      <c r="AM9301" s="419"/>
      <c r="AN9301" s="403"/>
      <c r="AO9301" s="419"/>
      <c r="AP9301" s="419"/>
      <c r="AQ9301" s="419"/>
      <c r="AR9301" s="419"/>
      <c r="AS9301" s="419"/>
      <c r="AT9301" s="419"/>
      <c r="AU9301" s="419"/>
      <c r="AV9301" s="419"/>
      <c r="AX9301" s="419"/>
      <c r="AY9301" s="419"/>
      <c r="AZ9301" s="419"/>
      <c r="BB9301" s="419"/>
      <c r="BC9301" s="419"/>
      <c r="BD9301" s="419"/>
      <c r="BF9301" s="419"/>
      <c r="BG9301" s="419"/>
      <c r="BH9301" s="419"/>
      <c r="BJ9301" s="419"/>
      <c r="BK9301" s="419"/>
      <c r="BL9301" s="419"/>
      <c r="BN9301" s="419"/>
      <c r="BO9301" s="419"/>
      <c r="BP9301" s="419"/>
      <c r="BR9301" s="419"/>
      <c r="BS9301" s="419"/>
      <c r="BT9301" s="419"/>
      <c r="BV9301" s="419"/>
      <c r="BW9301" s="419"/>
      <c r="BX9301" s="397"/>
      <c r="BZ9301" s="449"/>
      <c r="CB9301" s="419"/>
      <c r="CC9301" s="419"/>
      <c r="CD9301" s="419"/>
      <c r="CF9301" s="419"/>
      <c r="CG9301" s="419"/>
      <c r="CH9301" s="419"/>
    </row>
    <row r="9302" spans="3:86" ht="21" thickBot="1">
      <c r="C9302" s="425"/>
      <c r="P9302" s="431"/>
      <c r="R9302" s="419"/>
      <c r="S9302" s="446"/>
      <c r="T9302" s="419"/>
      <c r="V9302" s="196"/>
      <c r="W9302" s="419"/>
      <c r="X9302" s="419"/>
      <c r="Z9302" s="419"/>
      <c r="AA9302" s="419"/>
      <c r="AB9302" s="419"/>
      <c r="AD9302" s="419"/>
      <c r="AE9302" s="419"/>
      <c r="AF9302" s="419"/>
      <c r="AH9302" s="419"/>
      <c r="AI9302" s="419"/>
      <c r="AJ9302" s="419"/>
      <c r="AL9302" s="419"/>
      <c r="AM9302" s="419"/>
      <c r="AN9302" s="403"/>
      <c r="AO9302" s="419"/>
      <c r="AP9302" s="419"/>
      <c r="AQ9302" s="419"/>
      <c r="AR9302" s="419"/>
      <c r="AS9302" s="419"/>
      <c r="AT9302" s="419"/>
      <c r="AU9302" s="419"/>
      <c r="AV9302" s="419"/>
      <c r="AX9302" s="419"/>
      <c r="AY9302" s="419"/>
      <c r="AZ9302" s="419"/>
      <c r="BB9302" s="419"/>
      <c r="BC9302" s="419"/>
      <c r="BD9302" s="419"/>
      <c r="BF9302" s="419"/>
      <c r="BG9302" s="419"/>
      <c r="BH9302" s="419"/>
      <c r="BJ9302" s="419"/>
      <c r="BK9302" s="419"/>
      <c r="BL9302" s="419"/>
      <c r="BN9302" s="419"/>
      <c r="BO9302" s="419"/>
      <c r="BP9302" s="419"/>
      <c r="BR9302" s="419"/>
      <c r="BS9302" s="419"/>
      <c r="BT9302" s="419"/>
      <c r="BV9302" s="419"/>
      <c r="BW9302" s="419"/>
      <c r="BX9302" s="397"/>
      <c r="BZ9302" s="449"/>
      <c r="CB9302" s="419"/>
      <c r="CC9302" s="419"/>
      <c r="CD9302" s="419"/>
      <c r="CF9302" s="419"/>
      <c r="CG9302" s="419"/>
      <c r="CH9302" s="419"/>
    </row>
    <row r="9303" spans="3:86" ht="21" thickBot="1">
      <c r="C9303" s="425"/>
      <c r="P9303" s="431"/>
      <c r="R9303" s="419"/>
      <c r="S9303" s="446"/>
      <c r="T9303" s="419"/>
      <c r="V9303" s="196"/>
      <c r="W9303" s="419"/>
      <c r="X9303" s="419"/>
      <c r="Z9303" s="419"/>
      <c r="AA9303" s="419"/>
      <c r="AB9303" s="419"/>
      <c r="AD9303" s="419"/>
      <c r="AE9303" s="419"/>
      <c r="AF9303" s="419"/>
      <c r="AH9303" s="419"/>
      <c r="AI9303" s="419"/>
      <c r="AJ9303" s="419"/>
      <c r="AL9303" s="419"/>
      <c r="AM9303" s="419"/>
      <c r="AN9303" s="403"/>
      <c r="AO9303" s="419"/>
      <c r="AP9303" s="419"/>
      <c r="AQ9303" s="419"/>
      <c r="AR9303" s="419"/>
      <c r="AS9303" s="419"/>
      <c r="AT9303" s="419"/>
      <c r="AU9303" s="419"/>
      <c r="AV9303" s="419"/>
      <c r="AX9303" s="419"/>
      <c r="AY9303" s="419"/>
      <c r="AZ9303" s="419"/>
      <c r="BB9303" s="419"/>
      <c r="BC9303" s="419"/>
      <c r="BD9303" s="419"/>
      <c r="BF9303" s="419"/>
      <c r="BG9303" s="419"/>
      <c r="BH9303" s="419"/>
      <c r="BJ9303" s="419"/>
      <c r="BK9303" s="419"/>
      <c r="BL9303" s="419"/>
      <c r="BN9303" s="419"/>
      <c r="BO9303" s="419"/>
      <c r="BP9303" s="419"/>
      <c r="BR9303" s="419"/>
      <c r="BS9303" s="419"/>
      <c r="BT9303" s="419"/>
      <c r="BV9303" s="419"/>
      <c r="BW9303" s="419"/>
      <c r="BX9303" s="397"/>
      <c r="BZ9303" s="449"/>
      <c r="CB9303" s="419"/>
      <c r="CC9303" s="419"/>
      <c r="CD9303" s="419"/>
      <c r="CF9303" s="419"/>
      <c r="CG9303" s="419"/>
      <c r="CH9303" s="419"/>
    </row>
    <row r="9304" spans="3:86" ht="21" thickBot="1">
      <c r="C9304" s="425"/>
      <c r="P9304" s="431"/>
      <c r="R9304" s="419"/>
      <c r="S9304" s="446"/>
      <c r="T9304" s="419"/>
      <c r="V9304" s="196"/>
      <c r="W9304" s="419"/>
      <c r="X9304" s="419"/>
      <c r="Z9304" s="419"/>
      <c r="AA9304" s="419"/>
      <c r="AB9304" s="419"/>
      <c r="AD9304" s="419"/>
      <c r="AE9304" s="419"/>
      <c r="AF9304" s="419"/>
      <c r="AH9304" s="419"/>
      <c r="AI9304" s="419"/>
      <c r="AJ9304" s="419"/>
      <c r="AL9304" s="419"/>
      <c r="AM9304" s="419"/>
      <c r="AN9304" s="403"/>
      <c r="AO9304" s="419"/>
      <c r="AP9304" s="419"/>
      <c r="AQ9304" s="419"/>
      <c r="AR9304" s="419"/>
      <c r="AS9304" s="419"/>
      <c r="AT9304" s="419"/>
      <c r="AU9304" s="419"/>
      <c r="AV9304" s="419"/>
      <c r="AX9304" s="419"/>
      <c r="AY9304" s="419"/>
      <c r="AZ9304" s="419"/>
      <c r="BB9304" s="419"/>
      <c r="BC9304" s="419"/>
      <c r="BD9304" s="419"/>
      <c r="BF9304" s="419"/>
      <c r="BG9304" s="419"/>
      <c r="BH9304" s="419"/>
      <c r="BJ9304" s="419"/>
      <c r="BK9304" s="419"/>
      <c r="BL9304" s="419"/>
      <c r="BN9304" s="419"/>
      <c r="BO9304" s="419"/>
      <c r="BP9304" s="419"/>
      <c r="BR9304" s="419"/>
      <c r="BS9304" s="419"/>
      <c r="BT9304" s="419"/>
      <c r="BV9304" s="419"/>
      <c r="BW9304" s="419"/>
      <c r="BX9304" s="397"/>
      <c r="BZ9304" s="449"/>
      <c r="CB9304" s="419"/>
      <c r="CC9304" s="419"/>
      <c r="CD9304" s="419"/>
      <c r="CF9304" s="419"/>
      <c r="CG9304" s="419"/>
      <c r="CH9304" s="419"/>
    </row>
    <row r="9305" spans="3:86" ht="21" thickBot="1">
      <c r="C9305" s="425"/>
      <c r="P9305" s="431"/>
      <c r="R9305" s="419"/>
      <c r="S9305" s="446"/>
      <c r="T9305" s="419"/>
      <c r="V9305" s="196"/>
      <c r="W9305" s="419"/>
      <c r="X9305" s="419"/>
      <c r="Z9305" s="419"/>
      <c r="AA9305" s="419"/>
      <c r="AB9305" s="419"/>
      <c r="AD9305" s="419"/>
      <c r="AE9305" s="419"/>
      <c r="AF9305" s="419"/>
      <c r="AH9305" s="419"/>
      <c r="AI9305" s="419"/>
      <c r="AJ9305" s="419"/>
      <c r="AL9305" s="419"/>
      <c r="AM9305" s="419"/>
      <c r="AN9305" s="403"/>
      <c r="AO9305" s="419"/>
      <c r="AP9305" s="419"/>
      <c r="AQ9305" s="419"/>
      <c r="AR9305" s="419"/>
      <c r="AS9305" s="419"/>
      <c r="AT9305" s="419"/>
      <c r="AU9305" s="419"/>
      <c r="AV9305" s="419"/>
      <c r="AX9305" s="419"/>
      <c r="AY9305" s="419"/>
      <c r="AZ9305" s="419"/>
      <c r="BB9305" s="419"/>
      <c r="BC9305" s="419"/>
      <c r="BD9305" s="419"/>
      <c r="BF9305" s="419"/>
      <c r="BG9305" s="419"/>
      <c r="BH9305" s="419"/>
      <c r="BJ9305" s="419"/>
      <c r="BK9305" s="419"/>
      <c r="BL9305" s="419"/>
      <c r="BN9305" s="419"/>
      <c r="BO9305" s="419"/>
      <c r="BP9305" s="419"/>
      <c r="BR9305" s="419"/>
      <c r="BS9305" s="419"/>
      <c r="BT9305" s="419"/>
      <c r="BV9305" s="419"/>
      <c r="BW9305" s="419"/>
      <c r="BX9305" s="397"/>
      <c r="BZ9305" s="449"/>
      <c r="CB9305" s="419"/>
      <c r="CC9305" s="419"/>
      <c r="CD9305" s="419"/>
      <c r="CF9305" s="419"/>
      <c r="CG9305" s="419"/>
      <c r="CH9305" s="419"/>
    </row>
    <row r="9306" spans="3:86" ht="21" thickBot="1">
      <c r="C9306" s="425"/>
      <c r="P9306" s="431"/>
      <c r="R9306" s="419"/>
      <c r="S9306" s="446"/>
      <c r="T9306" s="419"/>
      <c r="V9306" s="196"/>
      <c r="W9306" s="419"/>
      <c r="X9306" s="419"/>
      <c r="Z9306" s="419"/>
      <c r="AA9306" s="419"/>
      <c r="AB9306" s="419"/>
      <c r="AD9306" s="419"/>
      <c r="AE9306" s="419"/>
      <c r="AF9306" s="419"/>
      <c r="AH9306" s="419"/>
      <c r="AI9306" s="419"/>
      <c r="AJ9306" s="419"/>
      <c r="AL9306" s="419"/>
      <c r="AM9306" s="419"/>
      <c r="AN9306" s="403"/>
      <c r="AO9306" s="419"/>
      <c r="AP9306" s="419"/>
      <c r="AQ9306" s="419"/>
      <c r="AR9306" s="419"/>
      <c r="AS9306" s="419"/>
      <c r="AT9306" s="419"/>
      <c r="AU9306" s="419"/>
      <c r="AV9306" s="419"/>
      <c r="AX9306" s="419"/>
      <c r="AY9306" s="419"/>
      <c r="AZ9306" s="419"/>
      <c r="BB9306" s="419"/>
      <c r="BC9306" s="419"/>
      <c r="BD9306" s="419"/>
      <c r="BF9306" s="419"/>
      <c r="BG9306" s="419"/>
      <c r="BH9306" s="419"/>
      <c r="BJ9306" s="419"/>
      <c r="BK9306" s="419"/>
      <c r="BL9306" s="419"/>
      <c r="BN9306" s="419"/>
      <c r="BO9306" s="419"/>
      <c r="BP9306" s="419"/>
      <c r="BR9306" s="419"/>
      <c r="BS9306" s="419"/>
      <c r="BT9306" s="419"/>
      <c r="BV9306" s="419"/>
      <c r="BW9306" s="419"/>
      <c r="BX9306" s="397"/>
      <c r="BZ9306" s="449"/>
      <c r="CB9306" s="419"/>
      <c r="CC9306" s="419"/>
      <c r="CD9306" s="419"/>
      <c r="CF9306" s="419"/>
      <c r="CG9306" s="419"/>
      <c r="CH9306" s="419"/>
    </row>
    <row r="9307" spans="3:86" ht="21" thickBot="1">
      <c r="C9307" s="425"/>
      <c r="P9307" s="431"/>
      <c r="R9307" s="419"/>
      <c r="S9307" s="446"/>
      <c r="T9307" s="419"/>
      <c r="V9307" s="196"/>
      <c r="W9307" s="419"/>
      <c r="X9307" s="419"/>
      <c r="Z9307" s="419"/>
      <c r="AA9307" s="419"/>
      <c r="AB9307" s="419"/>
      <c r="AD9307" s="419"/>
      <c r="AE9307" s="419"/>
      <c r="AF9307" s="419"/>
      <c r="AH9307" s="419"/>
      <c r="AI9307" s="419"/>
      <c r="AJ9307" s="419"/>
      <c r="AL9307" s="419"/>
      <c r="AM9307" s="419"/>
      <c r="AN9307" s="403"/>
      <c r="AO9307" s="419"/>
      <c r="AP9307" s="419"/>
      <c r="AQ9307" s="419"/>
      <c r="AR9307" s="419"/>
      <c r="AS9307" s="419"/>
      <c r="AT9307" s="419"/>
      <c r="AU9307" s="419"/>
      <c r="AV9307" s="419"/>
      <c r="AX9307" s="419"/>
      <c r="AY9307" s="419"/>
      <c r="AZ9307" s="419"/>
      <c r="BB9307" s="419"/>
      <c r="BC9307" s="419"/>
      <c r="BD9307" s="419"/>
      <c r="BF9307" s="419"/>
      <c r="BG9307" s="419"/>
      <c r="BH9307" s="419"/>
      <c r="BJ9307" s="419"/>
      <c r="BK9307" s="419"/>
      <c r="BL9307" s="419"/>
      <c r="BN9307" s="419"/>
      <c r="BO9307" s="419"/>
      <c r="BP9307" s="419"/>
      <c r="BR9307" s="419"/>
      <c r="BS9307" s="419"/>
      <c r="BT9307" s="419"/>
      <c r="BV9307" s="419"/>
      <c r="BW9307" s="419"/>
      <c r="BX9307" s="397"/>
      <c r="BZ9307" s="449"/>
      <c r="CB9307" s="419"/>
      <c r="CC9307" s="419"/>
      <c r="CD9307" s="419"/>
      <c r="CF9307" s="419"/>
      <c r="CG9307" s="419"/>
      <c r="CH9307" s="419"/>
    </row>
    <row r="9308" spans="3:86" ht="21" thickBot="1">
      <c r="C9308" s="425"/>
      <c r="P9308" s="431"/>
      <c r="R9308" s="419"/>
      <c r="S9308" s="446"/>
      <c r="T9308" s="419"/>
      <c r="V9308" s="196"/>
      <c r="W9308" s="419"/>
      <c r="X9308" s="419"/>
      <c r="Z9308" s="419"/>
      <c r="AA9308" s="419"/>
      <c r="AB9308" s="419"/>
      <c r="AD9308" s="419"/>
      <c r="AE9308" s="419"/>
      <c r="AF9308" s="419"/>
      <c r="AH9308" s="419"/>
      <c r="AI9308" s="419"/>
      <c r="AJ9308" s="419"/>
      <c r="AL9308" s="419"/>
      <c r="AM9308" s="419"/>
      <c r="AN9308" s="403"/>
      <c r="AO9308" s="419"/>
      <c r="AP9308" s="419"/>
      <c r="AQ9308" s="419"/>
      <c r="AR9308" s="419"/>
      <c r="AS9308" s="419"/>
      <c r="AT9308" s="419"/>
      <c r="AU9308" s="419"/>
      <c r="AV9308" s="419"/>
      <c r="AX9308" s="419"/>
      <c r="AY9308" s="419"/>
      <c r="AZ9308" s="419"/>
      <c r="BB9308" s="419"/>
      <c r="BC9308" s="419"/>
      <c r="BD9308" s="419"/>
      <c r="BF9308" s="419"/>
      <c r="BG9308" s="419"/>
      <c r="BH9308" s="419"/>
      <c r="BJ9308" s="419"/>
      <c r="BK9308" s="419"/>
      <c r="BL9308" s="419"/>
      <c r="BN9308" s="419"/>
      <c r="BO9308" s="419"/>
      <c r="BP9308" s="419"/>
      <c r="BR9308" s="419"/>
      <c r="BS9308" s="419"/>
      <c r="BT9308" s="419"/>
      <c r="BV9308" s="419"/>
      <c r="BW9308" s="419"/>
      <c r="BX9308" s="397"/>
      <c r="BZ9308" s="449"/>
      <c r="CB9308" s="419"/>
      <c r="CC9308" s="419"/>
      <c r="CD9308" s="419"/>
      <c r="CF9308" s="419"/>
      <c r="CG9308" s="419"/>
      <c r="CH9308" s="419"/>
    </row>
    <row r="9309" spans="3:86" ht="21" thickBot="1">
      <c r="C9309" s="425"/>
      <c r="P9309" s="431"/>
      <c r="R9309" s="419"/>
      <c r="S9309" s="446"/>
      <c r="T9309" s="419"/>
      <c r="V9309" s="196"/>
      <c r="W9309" s="419"/>
      <c r="X9309" s="419"/>
      <c r="Z9309" s="419"/>
      <c r="AA9309" s="419"/>
      <c r="AB9309" s="419"/>
      <c r="AD9309" s="419"/>
      <c r="AE9309" s="419"/>
      <c r="AF9309" s="419"/>
      <c r="AH9309" s="419"/>
      <c r="AI9309" s="419"/>
      <c r="AJ9309" s="419"/>
      <c r="AL9309" s="419"/>
      <c r="AM9309" s="419"/>
      <c r="AN9309" s="403"/>
      <c r="AO9309" s="419"/>
      <c r="AP9309" s="419"/>
      <c r="AQ9309" s="419"/>
      <c r="AR9309" s="419"/>
      <c r="AS9309" s="419"/>
      <c r="AT9309" s="419"/>
      <c r="AU9309" s="419"/>
      <c r="AV9309" s="419"/>
      <c r="AX9309" s="419"/>
      <c r="AY9309" s="419"/>
      <c r="AZ9309" s="419"/>
      <c r="BB9309" s="419"/>
      <c r="BC9309" s="419"/>
      <c r="BD9309" s="419"/>
      <c r="BF9309" s="419"/>
      <c r="BG9309" s="419"/>
      <c r="BH9309" s="419"/>
      <c r="BJ9309" s="419"/>
      <c r="BK9309" s="419"/>
      <c r="BL9309" s="419"/>
      <c r="BN9309" s="419"/>
      <c r="BO9309" s="419"/>
      <c r="BP9309" s="419"/>
      <c r="BR9309" s="419"/>
      <c r="BS9309" s="419"/>
      <c r="BT9309" s="419"/>
      <c r="BV9309" s="419"/>
      <c r="BW9309" s="419"/>
      <c r="BX9309" s="397"/>
      <c r="BZ9309" s="449"/>
      <c r="CB9309" s="419"/>
      <c r="CC9309" s="419"/>
      <c r="CD9309" s="419"/>
      <c r="CF9309" s="419"/>
      <c r="CG9309" s="419"/>
      <c r="CH9309" s="419"/>
    </row>
    <row r="9310" spans="3:86" ht="21" thickBot="1">
      <c r="C9310" s="425"/>
      <c r="P9310" s="431"/>
      <c r="R9310" s="419"/>
      <c r="S9310" s="446"/>
      <c r="T9310" s="419"/>
      <c r="V9310" s="196"/>
      <c r="W9310" s="419"/>
      <c r="X9310" s="419"/>
      <c r="Z9310" s="419"/>
      <c r="AA9310" s="419"/>
      <c r="AB9310" s="419"/>
      <c r="AD9310" s="419"/>
      <c r="AE9310" s="419"/>
      <c r="AF9310" s="419"/>
      <c r="AH9310" s="419"/>
      <c r="AI9310" s="419"/>
      <c r="AJ9310" s="419"/>
      <c r="AL9310" s="419"/>
      <c r="AM9310" s="419"/>
      <c r="AN9310" s="403"/>
      <c r="AO9310" s="419"/>
      <c r="AP9310" s="419"/>
      <c r="AQ9310" s="419"/>
      <c r="AR9310" s="419"/>
      <c r="AS9310" s="419"/>
      <c r="AT9310" s="419"/>
      <c r="AU9310" s="419"/>
      <c r="AV9310" s="419"/>
      <c r="AX9310" s="419"/>
      <c r="AY9310" s="419"/>
      <c r="AZ9310" s="419"/>
      <c r="BB9310" s="419"/>
      <c r="BC9310" s="419"/>
      <c r="BD9310" s="419"/>
      <c r="BF9310" s="419"/>
      <c r="BG9310" s="419"/>
      <c r="BH9310" s="419"/>
      <c r="BJ9310" s="419"/>
      <c r="BK9310" s="419"/>
      <c r="BL9310" s="419"/>
      <c r="BN9310" s="419"/>
      <c r="BO9310" s="419"/>
      <c r="BP9310" s="419"/>
      <c r="BR9310" s="419"/>
      <c r="BS9310" s="419"/>
      <c r="BT9310" s="419"/>
      <c r="BV9310" s="419"/>
      <c r="BW9310" s="419"/>
      <c r="BX9310" s="397"/>
      <c r="BZ9310" s="449"/>
      <c r="CB9310" s="419"/>
      <c r="CC9310" s="419"/>
      <c r="CD9310" s="419"/>
      <c r="CF9310" s="419"/>
      <c r="CG9310" s="419"/>
      <c r="CH9310" s="419"/>
    </row>
    <row r="9311" spans="3:86" ht="21" thickBot="1">
      <c r="C9311" s="425"/>
      <c r="P9311" s="431"/>
      <c r="R9311" s="419"/>
      <c r="S9311" s="446"/>
      <c r="T9311" s="419"/>
      <c r="V9311" s="196"/>
      <c r="W9311" s="419"/>
      <c r="X9311" s="419"/>
      <c r="Z9311" s="419"/>
      <c r="AA9311" s="419"/>
      <c r="AB9311" s="419"/>
      <c r="AD9311" s="419"/>
      <c r="AE9311" s="419"/>
      <c r="AF9311" s="419"/>
      <c r="AH9311" s="419"/>
      <c r="AI9311" s="419"/>
      <c r="AJ9311" s="419"/>
      <c r="AL9311" s="419"/>
      <c r="AM9311" s="419"/>
      <c r="AN9311" s="403"/>
      <c r="AO9311" s="419"/>
      <c r="AP9311" s="419"/>
      <c r="AQ9311" s="419"/>
      <c r="AR9311" s="419"/>
      <c r="AS9311" s="419"/>
      <c r="AT9311" s="419"/>
      <c r="AU9311" s="419"/>
      <c r="AV9311" s="419"/>
      <c r="AX9311" s="419"/>
      <c r="AY9311" s="419"/>
      <c r="AZ9311" s="419"/>
      <c r="BB9311" s="419"/>
      <c r="BC9311" s="419"/>
      <c r="BD9311" s="419"/>
      <c r="BF9311" s="419"/>
      <c r="BG9311" s="419"/>
      <c r="BH9311" s="419"/>
      <c r="BJ9311" s="419"/>
      <c r="BK9311" s="419"/>
      <c r="BL9311" s="419"/>
      <c r="BN9311" s="419"/>
      <c r="BO9311" s="419"/>
      <c r="BP9311" s="419"/>
      <c r="BR9311" s="419"/>
      <c r="BS9311" s="419"/>
      <c r="BT9311" s="419"/>
      <c r="BV9311" s="419"/>
      <c r="BW9311" s="419"/>
      <c r="BX9311" s="397"/>
      <c r="BZ9311" s="449"/>
      <c r="CB9311" s="419"/>
      <c r="CC9311" s="419"/>
      <c r="CD9311" s="419"/>
      <c r="CF9311" s="419"/>
      <c r="CG9311" s="419"/>
      <c r="CH9311" s="419"/>
    </row>
    <row r="9312" spans="3:86" ht="21" thickBot="1">
      <c r="C9312" s="425"/>
      <c r="P9312" s="431"/>
      <c r="R9312" s="419"/>
      <c r="S9312" s="446"/>
      <c r="T9312" s="419"/>
      <c r="V9312" s="196"/>
      <c r="W9312" s="419"/>
      <c r="X9312" s="419"/>
      <c r="Z9312" s="419"/>
      <c r="AA9312" s="419"/>
      <c r="AB9312" s="419"/>
      <c r="AD9312" s="419"/>
      <c r="AE9312" s="419"/>
      <c r="AF9312" s="419"/>
      <c r="AH9312" s="419"/>
      <c r="AI9312" s="419"/>
      <c r="AJ9312" s="419"/>
      <c r="AL9312" s="419"/>
      <c r="AM9312" s="419"/>
      <c r="AN9312" s="403"/>
      <c r="AO9312" s="419"/>
      <c r="AP9312" s="419"/>
      <c r="AQ9312" s="419"/>
      <c r="AR9312" s="419"/>
      <c r="AS9312" s="419"/>
      <c r="AT9312" s="419"/>
      <c r="AU9312" s="419"/>
      <c r="AV9312" s="419"/>
      <c r="AX9312" s="419"/>
      <c r="AY9312" s="419"/>
      <c r="AZ9312" s="419"/>
      <c r="BB9312" s="419"/>
      <c r="BC9312" s="419"/>
      <c r="BD9312" s="419"/>
      <c r="BF9312" s="419"/>
      <c r="BG9312" s="419"/>
      <c r="BH9312" s="419"/>
      <c r="BJ9312" s="419"/>
      <c r="BK9312" s="419"/>
      <c r="BL9312" s="419"/>
      <c r="BN9312" s="419"/>
      <c r="BO9312" s="419"/>
      <c r="BP9312" s="419"/>
      <c r="BR9312" s="419"/>
      <c r="BS9312" s="419"/>
      <c r="BT9312" s="419"/>
      <c r="BV9312" s="419"/>
      <c r="BW9312" s="419"/>
      <c r="BX9312" s="397"/>
      <c r="BZ9312" s="449"/>
      <c r="CB9312" s="419"/>
      <c r="CC9312" s="419"/>
      <c r="CD9312" s="419"/>
      <c r="CF9312" s="419"/>
      <c r="CG9312" s="419"/>
      <c r="CH9312" s="419"/>
    </row>
    <row r="9313" spans="3:86" ht="21" thickBot="1">
      <c r="C9313" s="425"/>
      <c r="P9313" s="431"/>
      <c r="R9313" s="419"/>
      <c r="S9313" s="446"/>
      <c r="T9313" s="419"/>
      <c r="V9313" s="196"/>
      <c r="W9313" s="419"/>
      <c r="X9313" s="419"/>
      <c r="Z9313" s="419"/>
      <c r="AA9313" s="419"/>
      <c r="AB9313" s="419"/>
      <c r="AD9313" s="419"/>
      <c r="AE9313" s="419"/>
      <c r="AF9313" s="419"/>
      <c r="AH9313" s="419"/>
      <c r="AI9313" s="419"/>
      <c r="AJ9313" s="419"/>
      <c r="AL9313" s="419"/>
      <c r="AM9313" s="419"/>
      <c r="AN9313" s="403"/>
      <c r="AO9313" s="419"/>
      <c r="AP9313" s="419"/>
      <c r="AQ9313" s="419"/>
      <c r="AR9313" s="419"/>
      <c r="AS9313" s="419"/>
      <c r="AT9313" s="419"/>
      <c r="AU9313" s="419"/>
      <c r="AV9313" s="419"/>
      <c r="AX9313" s="419"/>
      <c r="AY9313" s="419"/>
      <c r="AZ9313" s="419"/>
      <c r="BB9313" s="419"/>
      <c r="BC9313" s="419"/>
      <c r="BD9313" s="419"/>
      <c r="BF9313" s="419"/>
      <c r="BG9313" s="419"/>
      <c r="BH9313" s="419"/>
      <c r="BJ9313" s="419"/>
      <c r="BK9313" s="419"/>
      <c r="BL9313" s="419"/>
      <c r="BN9313" s="419"/>
      <c r="BO9313" s="419"/>
      <c r="BP9313" s="419"/>
      <c r="BR9313" s="419"/>
      <c r="BS9313" s="419"/>
      <c r="BT9313" s="419"/>
      <c r="BV9313" s="419"/>
      <c r="BW9313" s="419"/>
      <c r="BX9313" s="397"/>
      <c r="BZ9313" s="449"/>
      <c r="CB9313" s="419"/>
      <c r="CC9313" s="419"/>
      <c r="CD9313" s="419"/>
      <c r="CF9313" s="419"/>
      <c r="CG9313" s="419"/>
      <c r="CH9313" s="419"/>
    </row>
    <row r="9314" spans="3:86" ht="21" thickBot="1">
      <c r="C9314" s="425"/>
      <c r="P9314" s="431"/>
      <c r="R9314" s="419"/>
      <c r="S9314" s="446"/>
      <c r="T9314" s="419"/>
      <c r="V9314" s="196"/>
      <c r="W9314" s="419"/>
      <c r="X9314" s="419"/>
      <c r="Z9314" s="419"/>
      <c r="AA9314" s="419"/>
      <c r="AB9314" s="419"/>
      <c r="AD9314" s="419"/>
      <c r="AE9314" s="419"/>
      <c r="AF9314" s="419"/>
      <c r="AH9314" s="419"/>
      <c r="AI9314" s="419"/>
      <c r="AJ9314" s="419"/>
      <c r="AL9314" s="419"/>
      <c r="AM9314" s="419"/>
      <c r="AN9314" s="403"/>
      <c r="AO9314" s="419"/>
      <c r="AP9314" s="419"/>
      <c r="AQ9314" s="419"/>
      <c r="AR9314" s="419"/>
      <c r="AS9314" s="419"/>
      <c r="AT9314" s="419"/>
      <c r="AU9314" s="419"/>
      <c r="AV9314" s="419"/>
      <c r="AX9314" s="419"/>
      <c r="AY9314" s="419"/>
      <c r="AZ9314" s="419"/>
      <c r="BB9314" s="419"/>
      <c r="BC9314" s="419"/>
      <c r="BD9314" s="419"/>
      <c r="BF9314" s="419"/>
      <c r="BG9314" s="419"/>
      <c r="BH9314" s="419"/>
      <c r="BJ9314" s="419"/>
      <c r="BK9314" s="419"/>
      <c r="BL9314" s="419"/>
      <c r="BN9314" s="419"/>
      <c r="BO9314" s="419"/>
      <c r="BP9314" s="419"/>
      <c r="BR9314" s="419"/>
      <c r="BS9314" s="419"/>
      <c r="BT9314" s="419"/>
      <c r="BV9314" s="419"/>
      <c r="BW9314" s="419"/>
      <c r="BX9314" s="397"/>
      <c r="BZ9314" s="449"/>
      <c r="CB9314" s="419"/>
      <c r="CC9314" s="419"/>
      <c r="CD9314" s="419"/>
      <c r="CF9314" s="419"/>
      <c r="CG9314" s="419"/>
      <c r="CH9314" s="419"/>
    </row>
    <row r="9315" spans="3:86" ht="21" thickBot="1">
      <c r="C9315" s="425"/>
      <c r="P9315" s="431"/>
      <c r="R9315" s="419"/>
      <c r="S9315" s="446"/>
      <c r="T9315" s="419"/>
      <c r="V9315" s="196"/>
      <c r="W9315" s="419"/>
      <c r="X9315" s="419"/>
      <c r="Z9315" s="419"/>
      <c r="AA9315" s="419"/>
      <c r="AB9315" s="419"/>
      <c r="AD9315" s="419"/>
      <c r="AE9315" s="419"/>
      <c r="AF9315" s="419"/>
      <c r="AH9315" s="419"/>
      <c r="AI9315" s="419"/>
      <c r="AJ9315" s="419"/>
      <c r="AL9315" s="419"/>
      <c r="AM9315" s="419"/>
      <c r="AN9315" s="403"/>
      <c r="AO9315" s="419"/>
      <c r="AP9315" s="419"/>
      <c r="AQ9315" s="419"/>
      <c r="AR9315" s="419"/>
      <c r="AS9315" s="419"/>
      <c r="AT9315" s="419"/>
      <c r="AU9315" s="419"/>
      <c r="AV9315" s="419"/>
      <c r="AX9315" s="419"/>
      <c r="AY9315" s="419"/>
      <c r="AZ9315" s="419"/>
      <c r="BB9315" s="419"/>
      <c r="BC9315" s="419"/>
      <c r="BD9315" s="419"/>
      <c r="BF9315" s="419"/>
      <c r="BG9315" s="419"/>
      <c r="BH9315" s="419"/>
      <c r="BJ9315" s="419"/>
      <c r="BK9315" s="419"/>
      <c r="BL9315" s="419"/>
      <c r="BN9315" s="419"/>
      <c r="BO9315" s="419"/>
      <c r="BP9315" s="419"/>
      <c r="BR9315" s="419"/>
      <c r="BS9315" s="419"/>
      <c r="BT9315" s="419"/>
      <c r="BV9315" s="419"/>
      <c r="BW9315" s="419"/>
      <c r="BX9315" s="397"/>
      <c r="BZ9315" s="449"/>
      <c r="CB9315" s="419"/>
      <c r="CC9315" s="419"/>
      <c r="CD9315" s="419"/>
      <c r="CF9315" s="419"/>
      <c r="CG9315" s="419"/>
      <c r="CH9315" s="419"/>
    </row>
    <row r="9316" spans="3:86" ht="21" thickBot="1">
      <c r="C9316" s="425"/>
      <c r="P9316" s="431"/>
      <c r="R9316" s="419"/>
      <c r="S9316" s="446"/>
      <c r="T9316" s="419"/>
      <c r="V9316" s="196"/>
      <c r="W9316" s="419"/>
      <c r="X9316" s="419"/>
      <c r="Z9316" s="419"/>
      <c r="AA9316" s="419"/>
      <c r="AB9316" s="419"/>
      <c r="AD9316" s="419"/>
      <c r="AE9316" s="419"/>
      <c r="AF9316" s="419"/>
      <c r="AH9316" s="419"/>
      <c r="AI9316" s="419"/>
      <c r="AJ9316" s="419"/>
      <c r="AL9316" s="419"/>
      <c r="AM9316" s="419"/>
      <c r="AN9316" s="403"/>
      <c r="AO9316" s="419"/>
      <c r="AP9316" s="419"/>
      <c r="AQ9316" s="419"/>
      <c r="AR9316" s="419"/>
      <c r="AS9316" s="419"/>
      <c r="AT9316" s="419"/>
      <c r="AU9316" s="419"/>
      <c r="AV9316" s="419"/>
      <c r="AX9316" s="419"/>
      <c r="AY9316" s="419"/>
      <c r="AZ9316" s="419"/>
      <c r="BB9316" s="419"/>
      <c r="BC9316" s="419"/>
      <c r="BD9316" s="419"/>
      <c r="BF9316" s="419"/>
      <c r="BG9316" s="419"/>
      <c r="BH9316" s="419"/>
      <c r="BJ9316" s="419"/>
      <c r="BK9316" s="419"/>
      <c r="BL9316" s="419"/>
      <c r="BN9316" s="419"/>
      <c r="BO9316" s="419"/>
      <c r="BP9316" s="419"/>
      <c r="BR9316" s="419"/>
      <c r="BS9316" s="419"/>
      <c r="BT9316" s="419"/>
      <c r="BV9316" s="419"/>
      <c r="BW9316" s="419"/>
      <c r="BX9316" s="397"/>
      <c r="BZ9316" s="449"/>
      <c r="CB9316" s="419"/>
      <c r="CC9316" s="419"/>
      <c r="CD9316" s="419"/>
      <c r="CF9316" s="419"/>
      <c r="CG9316" s="419"/>
      <c r="CH9316" s="419"/>
    </row>
    <row r="9317" spans="3:86" ht="21" thickBot="1">
      <c r="C9317" s="425"/>
      <c r="P9317" s="431"/>
      <c r="R9317" s="419"/>
      <c r="S9317" s="446"/>
      <c r="T9317" s="419"/>
      <c r="V9317" s="196"/>
      <c r="W9317" s="419"/>
      <c r="X9317" s="419"/>
      <c r="Z9317" s="419"/>
      <c r="AA9317" s="419"/>
      <c r="AB9317" s="419"/>
      <c r="AD9317" s="419"/>
      <c r="AE9317" s="419"/>
      <c r="AF9317" s="419"/>
      <c r="AH9317" s="419"/>
      <c r="AI9317" s="419"/>
      <c r="AJ9317" s="419"/>
      <c r="AL9317" s="419"/>
      <c r="AM9317" s="419"/>
      <c r="AN9317" s="403"/>
      <c r="AO9317" s="419"/>
      <c r="AP9317" s="419"/>
      <c r="AQ9317" s="419"/>
      <c r="AR9317" s="419"/>
      <c r="AS9317" s="419"/>
      <c r="AT9317" s="419"/>
      <c r="AU9317" s="419"/>
      <c r="AV9317" s="419"/>
      <c r="AX9317" s="419"/>
      <c r="AY9317" s="419"/>
      <c r="AZ9317" s="419"/>
      <c r="BB9317" s="419"/>
      <c r="BC9317" s="419"/>
      <c r="BD9317" s="419"/>
      <c r="BF9317" s="419"/>
      <c r="BG9317" s="419"/>
      <c r="BH9317" s="419"/>
      <c r="BJ9317" s="419"/>
      <c r="BK9317" s="419"/>
      <c r="BL9317" s="419"/>
      <c r="BN9317" s="419"/>
      <c r="BO9317" s="419"/>
      <c r="BP9317" s="419"/>
      <c r="BR9317" s="419"/>
      <c r="BS9317" s="419"/>
      <c r="BT9317" s="419"/>
      <c r="BV9317" s="419"/>
      <c r="BW9317" s="419"/>
      <c r="BX9317" s="397"/>
      <c r="BZ9317" s="449"/>
      <c r="CB9317" s="419"/>
      <c r="CC9317" s="419"/>
      <c r="CD9317" s="419"/>
      <c r="CF9317" s="419"/>
      <c r="CG9317" s="419"/>
      <c r="CH9317" s="419"/>
    </row>
    <row r="9318" spans="3:86" ht="21" thickBot="1">
      <c r="C9318" s="425"/>
      <c r="P9318" s="431"/>
      <c r="R9318" s="419"/>
      <c r="S9318" s="446"/>
      <c r="T9318" s="419"/>
      <c r="V9318" s="196"/>
      <c r="W9318" s="419"/>
      <c r="X9318" s="419"/>
      <c r="Z9318" s="419"/>
      <c r="AA9318" s="419"/>
      <c r="AB9318" s="419"/>
      <c r="AD9318" s="419"/>
      <c r="AE9318" s="419"/>
      <c r="AF9318" s="419"/>
      <c r="AH9318" s="419"/>
      <c r="AI9318" s="419"/>
      <c r="AJ9318" s="419"/>
      <c r="AL9318" s="419"/>
      <c r="AM9318" s="419"/>
      <c r="AN9318" s="403"/>
      <c r="AO9318" s="419"/>
      <c r="AP9318" s="419"/>
      <c r="AQ9318" s="419"/>
      <c r="AR9318" s="419"/>
      <c r="AS9318" s="419"/>
      <c r="AT9318" s="419"/>
      <c r="AU9318" s="419"/>
      <c r="AV9318" s="419"/>
      <c r="AX9318" s="419"/>
      <c r="AY9318" s="419"/>
      <c r="AZ9318" s="419"/>
      <c r="BB9318" s="419"/>
      <c r="BC9318" s="419"/>
      <c r="BD9318" s="419"/>
      <c r="BF9318" s="419"/>
      <c r="BG9318" s="419"/>
      <c r="BH9318" s="419"/>
      <c r="BJ9318" s="419"/>
      <c r="BK9318" s="419"/>
      <c r="BL9318" s="419"/>
      <c r="BN9318" s="419"/>
      <c r="BO9318" s="419"/>
      <c r="BP9318" s="419"/>
      <c r="BR9318" s="419"/>
      <c r="BS9318" s="419"/>
      <c r="BT9318" s="419"/>
      <c r="BV9318" s="419"/>
      <c r="BW9318" s="419"/>
      <c r="BX9318" s="397"/>
      <c r="BZ9318" s="449"/>
      <c r="CB9318" s="419"/>
      <c r="CC9318" s="419"/>
      <c r="CD9318" s="419"/>
      <c r="CF9318" s="419"/>
      <c r="CG9318" s="419"/>
      <c r="CH9318" s="419"/>
    </row>
    <row r="9319" spans="3:86" ht="21" thickBot="1">
      <c r="C9319" s="425"/>
      <c r="P9319" s="431"/>
      <c r="R9319" s="419"/>
      <c r="S9319" s="446"/>
      <c r="T9319" s="419"/>
      <c r="V9319" s="196"/>
      <c r="W9319" s="419"/>
      <c r="X9319" s="419"/>
      <c r="Z9319" s="419"/>
      <c r="AA9319" s="419"/>
      <c r="AB9319" s="419"/>
      <c r="AD9319" s="419"/>
      <c r="AE9319" s="419"/>
      <c r="AF9319" s="419"/>
      <c r="AH9319" s="419"/>
      <c r="AI9319" s="419"/>
      <c r="AJ9319" s="419"/>
      <c r="AL9319" s="419"/>
      <c r="AM9319" s="419"/>
      <c r="AN9319" s="403"/>
      <c r="AO9319" s="419"/>
      <c r="AP9319" s="419"/>
      <c r="AQ9319" s="419"/>
      <c r="AR9319" s="419"/>
      <c r="AS9319" s="419"/>
      <c r="AT9319" s="419"/>
      <c r="AU9319" s="419"/>
      <c r="AV9319" s="419"/>
      <c r="AX9319" s="419"/>
      <c r="AY9319" s="419"/>
      <c r="AZ9319" s="419"/>
      <c r="BB9319" s="419"/>
      <c r="BC9319" s="419"/>
      <c r="BD9319" s="419"/>
      <c r="BF9319" s="419"/>
      <c r="BG9319" s="419"/>
      <c r="BH9319" s="419"/>
      <c r="BJ9319" s="419"/>
      <c r="BK9319" s="419"/>
      <c r="BL9319" s="419"/>
      <c r="BN9319" s="419"/>
      <c r="BO9319" s="419"/>
      <c r="BP9319" s="419"/>
      <c r="BR9319" s="419"/>
      <c r="BS9319" s="419"/>
      <c r="BT9319" s="419"/>
      <c r="BV9319" s="419"/>
      <c r="BW9319" s="419"/>
      <c r="BX9319" s="397"/>
      <c r="BZ9319" s="449"/>
      <c r="CB9319" s="419"/>
      <c r="CC9319" s="419"/>
      <c r="CD9319" s="419"/>
      <c r="CF9319" s="419"/>
      <c r="CG9319" s="419"/>
      <c r="CH9319" s="419"/>
    </row>
    <row r="9320" spans="3:86" ht="21" thickBot="1">
      <c r="C9320" s="425"/>
      <c r="P9320" s="431"/>
      <c r="R9320" s="419"/>
      <c r="S9320" s="446"/>
      <c r="T9320" s="419"/>
      <c r="V9320" s="196"/>
      <c r="W9320" s="419"/>
      <c r="X9320" s="419"/>
      <c r="Z9320" s="419"/>
      <c r="AA9320" s="419"/>
      <c r="AB9320" s="419"/>
      <c r="AD9320" s="419"/>
      <c r="AE9320" s="419"/>
      <c r="AF9320" s="419"/>
      <c r="AH9320" s="419"/>
      <c r="AI9320" s="419"/>
      <c r="AJ9320" s="419"/>
      <c r="AL9320" s="419"/>
      <c r="AM9320" s="419"/>
      <c r="AN9320" s="403"/>
      <c r="AO9320" s="419"/>
      <c r="AP9320" s="419"/>
      <c r="AQ9320" s="419"/>
      <c r="AR9320" s="419"/>
      <c r="AS9320" s="419"/>
      <c r="AT9320" s="419"/>
      <c r="AU9320" s="419"/>
      <c r="AV9320" s="419"/>
      <c r="AX9320" s="419"/>
      <c r="AY9320" s="419"/>
      <c r="AZ9320" s="419"/>
      <c r="BB9320" s="419"/>
      <c r="BC9320" s="419"/>
      <c r="BD9320" s="419"/>
      <c r="BF9320" s="419"/>
      <c r="BG9320" s="419"/>
      <c r="BH9320" s="419"/>
      <c r="BJ9320" s="419"/>
      <c r="BK9320" s="419"/>
      <c r="BL9320" s="419"/>
      <c r="BN9320" s="419"/>
      <c r="BO9320" s="419"/>
      <c r="BP9320" s="419"/>
      <c r="BR9320" s="419"/>
      <c r="BS9320" s="419"/>
      <c r="BT9320" s="419"/>
      <c r="BV9320" s="419"/>
      <c r="BW9320" s="419"/>
      <c r="BX9320" s="397"/>
      <c r="BZ9320" s="449"/>
      <c r="CB9320" s="419"/>
      <c r="CC9320" s="419"/>
      <c r="CD9320" s="419"/>
      <c r="CF9320" s="419"/>
      <c r="CG9320" s="419"/>
      <c r="CH9320" s="419"/>
    </row>
    <row r="9321" spans="3:86" ht="21" thickBot="1">
      <c r="C9321" s="425"/>
      <c r="P9321" s="431"/>
      <c r="R9321" s="419"/>
      <c r="S9321" s="446"/>
      <c r="T9321" s="419"/>
      <c r="V9321" s="196"/>
      <c r="W9321" s="419"/>
      <c r="X9321" s="419"/>
      <c r="Z9321" s="419"/>
      <c r="AA9321" s="419"/>
      <c r="AB9321" s="419"/>
      <c r="AD9321" s="419"/>
      <c r="AE9321" s="419"/>
      <c r="AF9321" s="419"/>
      <c r="AH9321" s="419"/>
      <c r="AI9321" s="419"/>
      <c r="AJ9321" s="419"/>
      <c r="AL9321" s="419"/>
      <c r="AM9321" s="419"/>
      <c r="AN9321" s="403"/>
      <c r="AO9321" s="419"/>
      <c r="AP9321" s="419"/>
      <c r="AQ9321" s="419"/>
      <c r="AR9321" s="419"/>
      <c r="AS9321" s="419"/>
      <c r="AT9321" s="419"/>
      <c r="AU9321" s="419"/>
      <c r="AV9321" s="419"/>
      <c r="AX9321" s="419"/>
      <c r="AY9321" s="419"/>
      <c r="AZ9321" s="419"/>
      <c r="BB9321" s="419"/>
      <c r="BC9321" s="419"/>
      <c r="BD9321" s="419"/>
      <c r="BF9321" s="419"/>
      <c r="BG9321" s="419"/>
      <c r="BH9321" s="419"/>
      <c r="BJ9321" s="419"/>
      <c r="BK9321" s="419"/>
      <c r="BL9321" s="419"/>
      <c r="BN9321" s="419"/>
      <c r="BO9321" s="419"/>
      <c r="BP9321" s="419"/>
      <c r="BR9321" s="419"/>
      <c r="BS9321" s="419"/>
      <c r="BT9321" s="419"/>
      <c r="BV9321" s="419"/>
      <c r="BW9321" s="419"/>
      <c r="BX9321" s="397"/>
      <c r="BZ9321" s="449"/>
      <c r="CB9321" s="419"/>
      <c r="CC9321" s="419"/>
      <c r="CD9321" s="419"/>
      <c r="CF9321" s="419"/>
      <c r="CG9321" s="419"/>
      <c r="CH9321" s="419"/>
    </row>
    <row r="9322" spans="3:86" ht="21" thickBot="1">
      <c r="C9322" s="425"/>
      <c r="P9322" s="431"/>
      <c r="R9322" s="419"/>
      <c r="S9322" s="446"/>
      <c r="T9322" s="419"/>
      <c r="V9322" s="196"/>
      <c r="W9322" s="419"/>
      <c r="X9322" s="419"/>
      <c r="Z9322" s="419"/>
      <c r="AA9322" s="419"/>
      <c r="AB9322" s="419"/>
      <c r="AD9322" s="419"/>
      <c r="AE9322" s="419"/>
      <c r="AF9322" s="419"/>
      <c r="AH9322" s="419"/>
      <c r="AI9322" s="419"/>
      <c r="AJ9322" s="419"/>
      <c r="AL9322" s="419"/>
      <c r="AM9322" s="419"/>
      <c r="AN9322" s="403"/>
      <c r="AO9322" s="419"/>
      <c r="AP9322" s="419"/>
      <c r="AQ9322" s="419"/>
      <c r="AR9322" s="419"/>
      <c r="AS9322" s="419"/>
      <c r="AT9322" s="419"/>
      <c r="AU9322" s="419"/>
      <c r="AV9322" s="419"/>
      <c r="AX9322" s="419"/>
      <c r="AY9322" s="419"/>
      <c r="AZ9322" s="419"/>
      <c r="BB9322" s="419"/>
      <c r="BC9322" s="419"/>
      <c r="BD9322" s="419"/>
      <c r="BF9322" s="419"/>
      <c r="BG9322" s="419"/>
      <c r="BH9322" s="419"/>
      <c r="BJ9322" s="419"/>
      <c r="BK9322" s="419"/>
      <c r="BL9322" s="419"/>
      <c r="BN9322" s="419"/>
      <c r="BO9322" s="419"/>
      <c r="BP9322" s="419"/>
      <c r="BR9322" s="419"/>
      <c r="BS9322" s="419"/>
      <c r="BT9322" s="419"/>
      <c r="BV9322" s="419"/>
      <c r="BW9322" s="419"/>
      <c r="BX9322" s="397"/>
      <c r="BZ9322" s="449"/>
      <c r="CB9322" s="419"/>
      <c r="CC9322" s="419"/>
      <c r="CD9322" s="419"/>
      <c r="CF9322" s="419"/>
      <c r="CG9322" s="419"/>
      <c r="CH9322" s="419"/>
    </row>
    <row r="9323" spans="3:86" ht="21" thickBot="1">
      <c r="C9323" s="425"/>
      <c r="P9323" s="431"/>
      <c r="R9323" s="419"/>
      <c r="S9323" s="446"/>
      <c r="T9323" s="419"/>
      <c r="V9323" s="196"/>
      <c r="W9323" s="419"/>
      <c r="X9323" s="419"/>
      <c r="Z9323" s="419"/>
      <c r="AA9323" s="419"/>
      <c r="AB9323" s="419"/>
      <c r="AD9323" s="419"/>
      <c r="AE9323" s="419"/>
      <c r="AF9323" s="419"/>
      <c r="AH9323" s="419"/>
      <c r="AI9323" s="419"/>
      <c r="AJ9323" s="419"/>
      <c r="AL9323" s="419"/>
      <c r="AM9323" s="419"/>
      <c r="AN9323" s="403"/>
      <c r="AO9323" s="419"/>
      <c r="AP9323" s="419"/>
      <c r="AQ9323" s="419"/>
      <c r="AR9323" s="419"/>
      <c r="AS9323" s="419"/>
      <c r="AT9323" s="419"/>
      <c r="AU9323" s="419"/>
      <c r="AV9323" s="419"/>
      <c r="AX9323" s="419"/>
      <c r="AY9323" s="419"/>
      <c r="AZ9323" s="419"/>
      <c r="BB9323" s="419"/>
      <c r="BC9323" s="419"/>
      <c r="BD9323" s="419"/>
      <c r="BF9323" s="419"/>
      <c r="BG9323" s="419"/>
      <c r="BH9323" s="419"/>
      <c r="BJ9323" s="419"/>
      <c r="BK9323" s="419"/>
      <c r="BL9323" s="419"/>
      <c r="BN9323" s="419"/>
      <c r="BO9323" s="419"/>
      <c r="BP9323" s="419"/>
      <c r="BR9323" s="419"/>
      <c r="BS9323" s="419"/>
      <c r="BT9323" s="419"/>
      <c r="BV9323" s="419"/>
      <c r="BW9323" s="419"/>
      <c r="BX9323" s="397"/>
      <c r="BZ9323" s="449"/>
      <c r="CB9323" s="419"/>
      <c r="CC9323" s="419"/>
      <c r="CD9323" s="419"/>
      <c r="CF9323" s="419"/>
      <c r="CG9323" s="419"/>
      <c r="CH9323" s="419"/>
    </row>
    <row r="9324" spans="3:86" ht="21" thickBot="1">
      <c r="C9324" s="425"/>
      <c r="P9324" s="431"/>
      <c r="R9324" s="419"/>
      <c r="S9324" s="446"/>
      <c r="T9324" s="419"/>
      <c r="V9324" s="196"/>
      <c r="W9324" s="419"/>
      <c r="X9324" s="419"/>
      <c r="Z9324" s="419"/>
      <c r="AA9324" s="419"/>
      <c r="AB9324" s="419"/>
      <c r="AD9324" s="419"/>
      <c r="AE9324" s="419"/>
      <c r="AF9324" s="419"/>
      <c r="AH9324" s="419"/>
      <c r="AI9324" s="419"/>
      <c r="AJ9324" s="419"/>
      <c r="AL9324" s="419"/>
      <c r="AM9324" s="419"/>
      <c r="AN9324" s="403"/>
      <c r="AO9324" s="419"/>
      <c r="AP9324" s="419"/>
      <c r="AQ9324" s="419"/>
      <c r="AR9324" s="419"/>
      <c r="AS9324" s="419"/>
      <c r="AT9324" s="419"/>
      <c r="AU9324" s="419"/>
      <c r="AV9324" s="419"/>
      <c r="AX9324" s="419"/>
      <c r="AY9324" s="419"/>
      <c r="AZ9324" s="419"/>
      <c r="BB9324" s="419"/>
      <c r="BC9324" s="419"/>
      <c r="BD9324" s="419"/>
      <c r="BF9324" s="419"/>
      <c r="BG9324" s="419"/>
      <c r="BH9324" s="419"/>
      <c r="BJ9324" s="419"/>
      <c r="BK9324" s="419"/>
      <c r="BL9324" s="419"/>
      <c r="BN9324" s="419"/>
      <c r="BO9324" s="419"/>
      <c r="BP9324" s="419"/>
      <c r="BR9324" s="419"/>
      <c r="BS9324" s="419"/>
      <c r="BT9324" s="419"/>
      <c r="BV9324" s="419"/>
      <c r="BW9324" s="419"/>
      <c r="BX9324" s="397"/>
      <c r="BZ9324" s="449"/>
      <c r="CB9324" s="419"/>
      <c r="CC9324" s="419"/>
      <c r="CD9324" s="419"/>
      <c r="CF9324" s="419"/>
      <c r="CG9324" s="419"/>
      <c r="CH9324" s="419"/>
    </row>
    <row r="9325" spans="3:86" ht="21" thickBot="1">
      <c r="C9325" s="425"/>
      <c r="P9325" s="431"/>
      <c r="R9325" s="419"/>
      <c r="S9325" s="446"/>
      <c r="T9325" s="419"/>
      <c r="V9325" s="196"/>
      <c r="W9325" s="419"/>
      <c r="X9325" s="419"/>
      <c r="Z9325" s="419"/>
      <c r="AA9325" s="419"/>
      <c r="AB9325" s="419"/>
      <c r="AD9325" s="419"/>
      <c r="AE9325" s="419"/>
      <c r="AF9325" s="419"/>
      <c r="AH9325" s="419"/>
      <c r="AI9325" s="419"/>
      <c r="AJ9325" s="419"/>
      <c r="AL9325" s="419"/>
      <c r="AM9325" s="419"/>
      <c r="AN9325" s="403"/>
      <c r="AO9325" s="419"/>
      <c r="AP9325" s="419"/>
      <c r="AQ9325" s="419"/>
      <c r="AR9325" s="419"/>
      <c r="AS9325" s="419"/>
      <c r="AT9325" s="419"/>
      <c r="AU9325" s="419"/>
      <c r="AV9325" s="419"/>
      <c r="AX9325" s="419"/>
      <c r="AY9325" s="419"/>
      <c r="AZ9325" s="419"/>
      <c r="BB9325" s="419"/>
      <c r="BC9325" s="419"/>
      <c r="BD9325" s="419"/>
      <c r="BF9325" s="419"/>
      <c r="BG9325" s="419"/>
      <c r="BH9325" s="419"/>
      <c r="BJ9325" s="419"/>
      <c r="BK9325" s="419"/>
      <c r="BL9325" s="419"/>
      <c r="BN9325" s="419"/>
      <c r="BO9325" s="419"/>
      <c r="BP9325" s="419"/>
      <c r="BR9325" s="419"/>
      <c r="BS9325" s="419"/>
      <c r="BT9325" s="419"/>
      <c r="BV9325" s="419"/>
      <c r="BW9325" s="419"/>
      <c r="BX9325" s="397"/>
      <c r="BZ9325" s="449"/>
      <c r="CB9325" s="419"/>
      <c r="CC9325" s="419"/>
      <c r="CD9325" s="419"/>
      <c r="CF9325" s="419"/>
      <c r="CG9325" s="419"/>
      <c r="CH9325" s="419"/>
    </row>
    <row r="9326" spans="3:86" ht="21" thickBot="1">
      <c r="C9326" s="425"/>
      <c r="P9326" s="431"/>
      <c r="R9326" s="419"/>
      <c r="S9326" s="446"/>
      <c r="T9326" s="419"/>
      <c r="V9326" s="196"/>
      <c r="W9326" s="419"/>
      <c r="X9326" s="419"/>
      <c r="Z9326" s="419"/>
      <c r="AA9326" s="419"/>
      <c r="AB9326" s="419"/>
      <c r="AD9326" s="419"/>
      <c r="AE9326" s="419"/>
      <c r="AF9326" s="419"/>
      <c r="AH9326" s="419"/>
      <c r="AI9326" s="419"/>
      <c r="AJ9326" s="419"/>
      <c r="AL9326" s="419"/>
      <c r="AM9326" s="419"/>
      <c r="AN9326" s="403"/>
      <c r="AO9326" s="419"/>
      <c r="AP9326" s="419"/>
      <c r="AQ9326" s="419"/>
      <c r="AR9326" s="419"/>
      <c r="AS9326" s="419"/>
      <c r="AT9326" s="419"/>
      <c r="AU9326" s="419"/>
      <c r="AV9326" s="419"/>
      <c r="AX9326" s="419"/>
      <c r="AY9326" s="419"/>
      <c r="AZ9326" s="419"/>
      <c r="BB9326" s="419"/>
      <c r="BC9326" s="419"/>
      <c r="BD9326" s="419"/>
      <c r="BF9326" s="419"/>
      <c r="BG9326" s="419"/>
      <c r="BH9326" s="419"/>
      <c r="BJ9326" s="419"/>
      <c r="BK9326" s="419"/>
      <c r="BL9326" s="419"/>
      <c r="BN9326" s="419"/>
      <c r="BO9326" s="419"/>
      <c r="BP9326" s="419"/>
      <c r="BR9326" s="419"/>
      <c r="BS9326" s="419"/>
      <c r="BT9326" s="419"/>
      <c r="BV9326" s="419"/>
      <c r="BW9326" s="419"/>
      <c r="BX9326" s="397"/>
      <c r="BZ9326" s="449"/>
      <c r="CB9326" s="419"/>
      <c r="CC9326" s="419"/>
      <c r="CD9326" s="419"/>
      <c r="CF9326" s="419"/>
      <c r="CG9326" s="419"/>
      <c r="CH9326" s="419"/>
    </row>
    <row r="9327" spans="3:86" ht="21" thickBot="1">
      <c r="C9327" s="425"/>
      <c r="P9327" s="431"/>
      <c r="R9327" s="419"/>
      <c r="S9327" s="446"/>
      <c r="T9327" s="419"/>
      <c r="V9327" s="196"/>
      <c r="W9327" s="419"/>
      <c r="X9327" s="419"/>
      <c r="Z9327" s="419"/>
      <c r="AA9327" s="419"/>
      <c r="AB9327" s="419"/>
      <c r="AD9327" s="419"/>
      <c r="AE9327" s="419"/>
      <c r="AF9327" s="419"/>
      <c r="AH9327" s="419"/>
      <c r="AI9327" s="419"/>
      <c r="AJ9327" s="419"/>
      <c r="AL9327" s="419"/>
      <c r="AM9327" s="419"/>
      <c r="AN9327" s="403"/>
      <c r="AO9327" s="419"/>
      <c r="AP9327" s="419"/>
      <c r="AQ9327" s="419"/>
      <c r="AR9327" s="419"/>
      <c r="AS9327" s="419"/>
      <c r="AT9327" s="419"/>
      <c r="AU9327" s="419"/>
      <c r="AV9327" s="419"/>
      <c r="AX9327" s="419"/>
      <c r="AY9327" s="419"/>
      <c r="AZ9327" s="419"/>
      <c r="BB9327" s="419"/>
      <c r="BC9327" s="419"/>
      <c r="BD9327" s="419"/>
      <c r="BF9327" s="419"/>
      <c r="BG9327" s="419"/>
      <c r="BH9327" s="419"/>
      <c r="BJ9327" s="419"/>
      <c r="BK9327" s="419"/>
      <c r="BL9327" s="419"/>
      <c r="BN9327" s="419"/>
      <c r="BO9327" s="419"/>
      <c r="BP9327" s="419"/>
      <c r="BR9327" s="419"/>
      <c r="BS9327" s="419"/>
      <c r="BT9327" s="419"/>
      <c r="BV9327" s="419"/>
      <c r="BW9327" s="419"/>
      <c r="BX9327" s="397"/>
      <c r="BZ9327" s="449"/>
      <c r="CB9327" s="419"/>
      <c r="CC9327" s="419"/>
      <c r="CD9327" s="419"/>
      <c r="CF9327" s="419"/>
      <c r="CG9327" s="419"/>
      <c r="CH9327" s="419"/>
    </row>
    <row r="9328" spans="3:86" ht="21" thickBot="1">
      <c r="C9328" s="425"/>
      <c r="P9328" s="431"/>
      <c r="R9328" s="419"/>
      <c r="S9328" s="446"/>
      <c r="T9328" s="419"/>
      <c r="V9328" s="196"/>
      <c r="W9328" s="419"/>
      <c r="X9328" s="419"/>
      <c r="Z9328" s="419"/>
      <c r="AA9328" s="419"/>
      <c r="AB9328" s="419"/>
      <c r="AD9328" s="419"/>
      <c r="AE9328" s="419"/>
      <c r="AF9328" s="419"/>
      <c r="AH9328" s="419"/>
      <c r="AI9328" s="419"/>
      <c r="AJ9328" s="419"/>
      <c r="AL9328" s="419"/>
      <c r="AM9328" s="419"/>
      <c r="AN9328" s="403"/>
      <c r="AO9328" s="419"/>
      <c r="AP9328" s="419"/>
      <c r="AQ9328" s="419"/>
      <c r="AR9328" s="419"/>
      <c r="AS9328" s="419"/>
      <c r="AT9328" s="419"/>
      <c r="AU9328" s="419"/>
      <c r="AV9328" s="419"/>
      <c r="AX9328" s="419"/>
      <c r="AY9328" s="419"/>
      <c r="AZ9328" s="419"/>
      <c r="BB9328" s="419"/>
      <c r="BC9328" s="419"/>
      <c r="BD9328" s="419"/>
      <c r="BF9328" s="419"/>
      <c r="BG9328" s="419"/>
      <c r="BH9328" s="419"/>
      <c r="BJ9328" s="419"/>
      <c r="BK9328" s="419"/>
      <c r="BL9328" s="419"/>
      <c r="BN9328" s="419"/>
      <c r="BO9328" s="419"/>
      <c r="BP9328" s="419"/>
      <c r="BR9328" s="419"/>
      <c r="BS9328" s="419"/>
      <c r="BT9328" s="419"/>
      <c r="BV9328" s="419"/>
      <c r="BW9328" s="419"/>
      <c r="BX9328" s="397"/>
      <c r="BZ9328" s="449"/>
      <c r="CB9328" s="419"/>
      <c r="CC9328" s="419"/>
      <c r="CD9328" s="419"/>
      <c r="CF9328" s="419"/>
      <c r="CG9328" s="419"/>
      <c r="CH9328" s="419"/>
    </row>
    <row r="9329" spans="3:86" ht="21" thickBot="1">
      <c r="C9329" s="425"/>
      <c r="P9329" s="431"/>
      <c r="R9329" s="419"/>
      <c r="S9329" s="446"/>
      <c r="T9329" s="419"/>
      <c r="V9329" s="196"/>
      <c r="W9329" s="419"/>
      <c r="X9329" s="419"/>
      <c r="Z9329" s="419"/>
      <c r="AA9329" s="419"/>
      <c r="AB9329" s="419"/>
      <c r="AD9329" s="419"/>
      <c r="AE9329" s="419"/>
      <c r="AF9329" s="419"/>
      <c r="AH9329" s="419"/>
      <c r="AI9329" s="419"/>
      <c r="AJ9329" s="419"/>
      <c r="AL9329" s="419"/>
      <c r="AM9329" s="419"/>
      <c r="AN9329" s="403"/>
      <c r="AO9329" s="419"/>
      <c r="AP9329" s="419"/>
      <c r="AQ9329" s="419"/>
      <c r="AR9329" s="419"/>
      <c r="AS9329" s="419"/>
      <c r="AT9329" s="419"/>
      <c r="AU9329" s="419"/>
      <c r="AV9329" s="419"/>
      <c r="AX9329" s="419"/>
      <c r="AY9329" s="419"/>
      <c r="AZ9329" s="419"/>
      <c r="BB9329" s="419"/>
      <c r="BC9329" s="419"/>
      <c r="BD9329" s="419"/>
      <c r="BF9329" s="419"/>
      <c r="BG9329" s="419"/>
      <c r="BH9329" s="419"/>
      <c r="BJ9329" s="419"/>
      <c r="BK9329" s="419"/>
      <c r="BL9329" s="419"/>
      <c r="BN9329" s="419"/>
      <c r="BO9329" s="419"/>
      <c r="BP9329" s="419"/>
      <c r="BR9329" s="419"/>
      <c r="BS9329" s="419"/>
      <c r="BT9329" s="419"/>
      <c r="BV9329" s="419"/>
      <c r="BW9329" s="419"/>
      <c r="BX9329" s="397"/>
      <c r="BZ9329" s="449"/>
      <c r="CB9329" s="419"/>
      <c r="CC9329" s="419"/>
      <c r="CD9329" s="419"/>
      <c r="CF9329" s="419"/>
      <c r="CG9329" s="419"/>
      <c r="CH9329" s="419"/>
    </row>
    <row r="9330" spans="3:86" ht="21" thickBot="1">
      <c r="C9330" s="425"/>
      <c r="P9330" s="431"/>
      <c r="R9330" s="419"/>
      <c r="S9330" s="446"/>
      <c r="T9330" s="419"/>
      <c r="V9330" s="196"/>
      <c r="W9330" s="419"/>
      <c r="X9330" s="419"/>
      <c r="Z9330" s="419"/>
      <c r="AA9330" s="419"/>
      <c r="AB9330" s="419"/>
      <c r="AD9330" s="419"/>
      <c r="AE9330" s="419"/>
      <c r="AF9330" s="419"/>
      <c r="AH9330" s="419"/>
      <c r="AI9330" s="419"/>
      <c r="AJ9330" s="419"/>
      <c r="AL9330" s="419"/>
      <c r="AM9330" s="419"/>
      <c r="AN9330" s="403"/>
      <c r="AO9330" s="419"/>
      <c r="AP9330" s="419"/>
      <c r="AQ9330" s="419"/>
      <c r="AR9330" s="419"/>
      <c r="AS9330" s="419"/>
      <c r="AT9330" s="419"/>
      <c r="AU9330" s="419"/>
      <c r="AV9330" s="419"/>
      <c r="AX9330" s="419"/>
      <c r="AY9330" s="419"/>
      <c r="AZ9330" s="419"/>
      <c r="BB9330" s="419"/>
      <c r="BC9330" s="419"/>
      <c r="BD9330" s="419"/>
      <c r="BF9330" s="419"/>
      <c r="BG9330" s="419"/>
      <c r="BH9330" s="419"/>
      <c r="BJ9330" s="419"/>
      <c r="BK9330" s="419"/>
      <c r="BL9330" s="419"/>
      <c r="BN9330" s="419"/>
      <c r="BO9330" s="419"/>
      <c r="BP9330" s="419"/>
      <c r="BR9330" s="419"/>
      <c r="BS9330" s="419"/>
      <c r="BT9330" s="419"/>
      <c r="BV9330" s="419"/>
      <c r="BW9330" s="419"/>
      <c r="BX9330" s="397"/>
      <c r="BZ9330" s="449"/>
      <c r="CB9330" s="419"/>
      <c r="CC9330" s="419"/>
      <c r="CD9330" s="419"/>
      <c r="CF9330" s="419"/>
      <c r="CG9330" s="419"/>
      <c r="CH9330" s="419"/>
    </row>
    <row r="9331" spans="3:86" ht="21" thickBot="1">
      <c r="C9331" s="425"/>
      <c r="P9331" s="431"/>
      <c r="R9331" s="419"/>
      <c r="S9331" s="446"/>
      <c r="T9331" s="419"/>
      <c r="V9331" s="196"/>
      <c r="W9331" s="419"/>
      <c r="X9331" s="419"/>
      <c r="Z9331" s="419"/>
      <c r="AA9331" s="419"/>
      <c r="AB9331" s="419"/>
      <c r="AD9331" s="419"/>
      <c r="AE9331" s="419"/>
      <c r="AF9331" s="419"/>
      <c r="AH9331" s="419"/>
      <c r="AI9331" s="419"/>
      <c r="AJ9331" s="419"/>
      <c r="AL9331" s="419"/>
      <c r="AM9331" s="419"/>
      <c r="AN9331" s="403"/>
      <c r="AO9331" s="419"/>
      <c r="AP9331" s="419"/>
      <c r="AQ9331" s="419"/>
      <c r="AR9331" s="419"/>
      <c r="AS9331" s="419"/>
      <c r="AT9331" s="419"/>
      <c r="AU9331" s="419"/>
      <c r="AV9331" s="419"/>
      <c r="AX9331" s="419"/>
      <c r="AY9331" s="419"/>
      <c r="AZ9331" s="419"/>
      <c r="BB9331" s="419"/>
      <c r="BC9331" s="419"/>
      <c r="BD9331" s="419"/>
      <c r="BF9331" s="419"/>
      <c r="BG9331" s="419"/>
      <c r="BH9331" s="419"/>
      <c r="BJ9331" s="419"/>
      <c r="BK9331" s="419"/>
      <c r="BL9331" s="419"/>
      <c r="BN9331" s="419"/>
      <c r="BO9331" s="419"/>
      <c r="BP9331" s="419"/>
      <c r="BR9331" s="419"/>
      <c r="BS9331" s="419"/>
      <c r="BT9331" s="419"/>
      <c r="BV9331" s="419"/>
      <c r="BW9331" s="419"/>
      <c r="BX9331" s="397"/>
      <c r="BZ9331" s="449"/>
      <c r="CB9331" s="419"/>
      <c r="CC9331" s="419"/>
      <c r="CD9331" s="419"/>
      <c r="CF9331" s="419"/>
      <c r="CG9331" s="419"/>
      <c r="CH9331" s="419"/>
    </row>
    <row r="9332" spans="3:86" ht="21" thickBot="1">
      <c r="C9332" s="425"/>
      <c r="P9332" s="431"/>
      <c r="R9332" s="419"/>
      <c r="S9332" s="446"/>
      <c r="T9332" s="419"/>
      <c r="V9332" s="196"/>
      <c r="W9332" s="419"/>
      <c r="X9332" s="419"/>
      <c r="Z9332" s="419"/>
      <c r="AA9332" s="419"/>
      <c r="AB9332" s="419"/>
      <c r="AD9332" s="419"/>
      <c r="AE9332" s="419"/>
      <c r="AF9332" s="419"/>
      <c r="AH9332" s="419"/>
      <c r="AI9332" s="419"/>
      <c r="AJ9332" s="419"/>
      <c r="AL9332" s="419"/>
      <c r="AM9332" s="419"/>
      <c r="AN9332" s="403"/>
      <c r="AO9332" s="419"/>
      <c r="AP9332" s="419"/>
      <c r="AQ9332" s="419"/>
      <c r="AR9332" s="419"/>
      <c r="AS9332" s="419"/>
      <c r="AT9332" s="419"/>
      <c r="AU9332" s="419"/>
      <c r="AV9332" s="419"/>
      <c r="AX9332" s="419"/>
      <c r="AY9332" s="419"/>
      <c r="AZ9332" s="419"/>
      <c r="BB9332" s="419"/>
      <c r="BC9332" s="419"/>
      <c r="BD9332" s="419"/>
      <c r="BF9332" s="419"/>
      <c r="BG9332" s="419"/>
      <c r="BH9332" s="419"/>
      <c r="BJ9332" s="419"/>
      <c r="BK9332" s="419"/>
      <c r="BL9332" s="419"/>
      <c r="BN9332" s="419"/>
      <c r="BO9332" s="419"/>
      <c r="BP9332" s="419"/>
      <c r="BR9332" s="419"/>
      <c r="BS9332" s="419"/>
      <c r="BT9332" s="419"/>
      <c r="BV9332" s="419"/>
      <c r="BW9332" s="419"/>
      <c r="BX9332" s="397"/>
      <c r="BZ9332" s="449"/>
      <c r="CB9332" s="419"/>
      <c r="CC9332" s="419"/>
      <c r="CD9332" s="419"/>
      <c r="CF9332" s="419"/>
      <c r="CG9332" s="419"/>
      <c r="CH9332" s="419"/>
    </row>
    <row r="9333" spans="3:86" ht="21" thickBot="1">
      <c r="C9333" s="425"/>
      <c r="P9333" s="431"/>
      <c r="R9333" s="419"/>
      <c r="S9333" s="446"/>
      <c r="T9333" s="419"/>
      <c r="V9333" s="196"/>
      <c r="W9333" s="419"/>
      <c r="X9333" s="419"/>
      <c r="Z9333" s="419"/>
      <c r="AA9333" s="419"/>
      <c r="AB9333" s="419"/>
      <c r="AD9333" s="419"/>
      <c r="AE9333" s="419"/>
      <c r="AF9333" s="419"/>
      <c r="AH9333" s="419"/>
      <c r="AI9333" s="419"/>
      <c r="AJ9333" s="419"/>
      <c r="AL9333" s="419"/>
      <c r="AM9333" s="419"/>
      <c r="AN9333" s="403"/>
      <c r="AO9333" s="419"/>
      <c r="AP9333" s="419"/>
      <c r="AQ9333" s="419"/>
      <c r="AR9333" s="419"/>
      <c r="AS9333" s="419"/>
      <c r="AT9333" s="419"/>
      <c r="AU9333" s="419"/>
      <c r="AV9333" s="419"/>
      <c r="AX9333" s="419"/>
      <c r="AY9333" s="419"/>
      <c r="AZ9333" s="419"/>
      <c r="BB9333" s="419"/>
      <c r="BC9333" s="419"/>
      <c r="BD9333" s="419"/>
      <c r="BF9333" s="419"/>
      <c r="BG9333" s="419"/>
      <c r="BH9333" s="419"/>
      <c r="BJ9333" s="419"/>
      <c r="BK9333" s="419"/>
      <c r="BL9333" s="419"/>
      <c r="BN9333" s="419"/>
      <c r="BO9333" s="419"/>
      <c r="BP9333" s="419"/>
      <c r="BR9333" s="419"/>
      <c r="BS9333" s="419"/>
      <c r="BT9333" s="419"/>
      <c r="BV9333" s="419"/>
      <c r="BW9333" s="419"/>
      <c r="BX9333" s="397"/>
      <c r="BZ9333" s="449"/>
      <c r="CB9333" s="419"/>
      <c r="CC9333" s="419"/>
      <c r="CD9333" s="419"/>
      <c r="CF9333" s="419"/>
      <c r="CG9333" s="419"/>
      <c r="CH9333" s="419"/>
    </row>
    <row r="9334" spans="3:86" ht="21" thickBot="1">
      <c r="C9334" s="425"/>
      <c r="P9334" s="431"/>
      <c r="R9334" s="419"/>
      <c r="S9334" s="446"/>
      <c r="T9334" s="419"/>
      <c r="V9334" s="196"/>
      <c r="W9334" s="419"/>
      <c r="X9334" s="419"/>
      <c r="Z9334" s="419"/>
      <c r="AA9334" s="419"/>
      <c r="AB9334" s="419"/>
      <c r="AD9334" s="419"/>
      <c r="AE9334" s="419"/>
      <c r="AF9334" s="419"/>
      <c r="AH9334" s="419"/>
      <c r="AI9334" s="419"/>
      <c r="AJ9334" s="419"/>
      <c r="AL9334" s="419"/>
      <c r="AM9334" s="419"/>
      <c r="AN9334" s="403"/>
      <c r="AO9334" s="419"/>
      <c r="AP9334" s="419"/>
      <c r="AQ9334" s="419"/>
      <c r="AR9334" s="419"/>
      <c r="AS9334" s="419"/>
      <c r="AT9334" s="419"/>
      <c r="AU9334" s="419"/>
      <c r="AV9334" s="419"/>
      <c r="AX9334" s="419"/>
      <c r="AY9334" s="419"/>
      <c r="AZ9334" s="419"/>
      <c r="BB9334" s="419"/>
      <c r="BC9334" s="419"/>
      <c r="BD9334" s="419"/>
      <c r="BF9334" s="419"/>
      <c r="BG9334" s="419"/>
      <c r="BH9334" s="419"/>
      <c r="BJ9334" s="419"/>
      <c r="BK9334" s="419"/>
      <c r="BL9334" s="419"/>
      <c r="BN9334" s="419"/>
      <c r="BO9334" s="419"/>
      <c r="BP9334" s="419"/>
      <c r="BR9334" s="419"/>
      <c r="BS9334" s="419"/>
      <c r="BT9334" s="419"/>
      <c r="BV9334" s="419"/>
      <c r="BW9334" s="419"/>
      <c r="BX9334" s="397"/>
      <c r="BZ9334" s="449"/>
      <c r="CB9334" s="419"/>
      <c r="CC9334" s="419"/>
      <c r="CD9334" s="419"/>
      <c r="CF9334" s="419"/>
      <c r="CG9334" s="419"/>
      <c r="CH9334" s="419"/>
    </row>
    <row r="9335" spans="3:86" ht="21" thickBot="1">
      <c r="C9335" s="425"/>
      <c r="P9335" s="431"/>
      <c r="R9335" s="419"/>
      <c r="S9335" s="446"/>
      <c r="T9335" s="419"/>
      <c r="V9335" s="196"/>
      <c r="W9335" s="419"/>
      <c r="X9335" s="419"/>
      <c r="Z9335" s="419"/>
      <c r="AA9335" s="419"/>
      <c r="AB9335" s="419"/>
      <c r="AD9335" s="419"/>
      <c r="AE9335" s="419"/>
      <c r="AF9335" s="419"/>
      <c r="AH9335" s="419"/>
      <c r="AI9335" s="419"/>
      <c r="AJ9335" s="419"/>
      <c r="AL9335" s="419"/>
      <c r="AM9335" s="419"/>
      <c r="AN9335" s="403"/>
      <c r="AO9335" s="419"/>
      <c r="AP9335" s="419"/>
      <c r="AQ9335" s="419"/>
      <c r="AR9335" s="419"/>
      <c r="AS9335" s="419"/>
      <c r="AT9335" s="419"/>
      <c r="AU9335" s="419"/>
      <c r="AV9335" s="419"/>
      <c r="AX9335" s="419"/>
      <c r="AY9335" s="419"/>
      <c r="AZ9335" s="419"/>
      <c r="BB9335" s="419"/>
      <c r="BC9335" s="419"/>
      <c r="BD9335" s="419"/>
      <c r="BF9335" s="419"/>
      <c r="BG9335" s="419"/>
      <c r="BH9335" s="419"/>
      <c r="BJ9335" s="419"/>
      <c r="BK9335" s="419"/>
      <c r="BL9335" s="419"/>
      <c r="BN9335" s="419"/>
      <c r="BO9335" s="419"/>
      <c r="BP9335" s="419"/>
      <c r="BR9335" s="419"/>
      <c r="BS9335" s="419"/>
      <c r="BT9335" s="419"/>
      <c r="BV9335" s="419"/>
      <c r="BW9335" s="419"/>
      <c r="BX9335" s="397"/>
      <c r="BZ9335" s="449"/>
      <c r="CB9335" s="419"/>
      <c r="CC9335" s="419"/>
      <c r="CD9335" s="419"/>
      <c r="CF9335" s="419"/>
      <c r="CG9335" s="419"/>
      <c r="CH9335" s="419"/>
    </row>
    <row r="9336" spans="3:86" ht="21" thickBot="1">
      <c r="C9336" s="425"/>
      <c r="P9336" s="431"/>
      <c r="R9336" s="419"/>
      <c r="S9336" s="446"/>
      <c r="T9336" s="419"/>
      <c r="V9336" s="196"/>
      <c r="W9336" s="419"/>
      <c r="X9336" s="419"/>
      <c r="Z9336" s="419"/>
      <c r="AA9336" s="419"/>
      <c r="AB9336" s="419"/>
      <c r="AD9336" s="419"/>
      <c r="AE9336" s="419"/>
      <c r="AF9336" s="419"/>
      <c r="AH9336" s="419"/>
      <c r="AI9336" s="419"/>
      <c r="AJ9336" s="419"/>
      <c r="AL9336" s="419"/>
      <c r="AM9336" s="419"/>
      <c r="AN9336" s="403"/>
      <c r="AO9336" s="419"/>
      <c r="AP9336" s="419"/>
      <c r="AQ9336" s="419"/>
      <c r="AR9336" s="419"/>
      <c r="AS9336" s="419"/>
      <c r="AT9336" s="419"/>
      <c r="AU9336" s="419"/>
      <c r="AV9336" s="419"/>
      <c r="AX9336" s="419"/>
      <c r="AY9336" s="419"/>
      <c r="AZ9336" s="419"/>
      <c r="BB9336" s="419"/>
      <c r="BC9336" s="419"/>
      <c r="BD9336" s="419"/>
      <c r="BF9336" s="419"/>
      <c r="BG9336" s="419"/>
      <c r="BH9336" s="419"/>
      <c r="BJ9336" s="419"/>
      <c r="BK9336" s="419"/>
      <c r="BL9336" s="419"/>
      <c r="BN9336" s="419"/>
      <c r="BO9336" s="419"/>
      <c r="BP9336" s="419"/>
      <c r="BR9336" s="419"/>
      <c r="BS9336" s="419"/>
      <c r="BT9336" s="419"/>
      <c r="BV9336" s="419"/>
      <c r="BW9336" s="419"/>
      <c r="BX9336" s="397"/>
      <c r="BZ9336" s="449"/>
      <c r="CB9336" s="419"/>
      <c r="CC9336" s="419"/>
      <c r="CD9336" s="419"/>
      <c r="CF9336" s="419"/>
      <c r="CG9336" s="419"/>
      <c r="CH9336" s="419"/>
    </row>
    <row r="9337" spans="3:86" ht="21" thickBot="1">
      <c r="C9337" s="425"/>
      <c r="P9337" s="431"/>
      <c r="R9337" s="419"/>
      <c r="S9337" s="446"/>
      <c r="T9337" s="419"/>
      <c r="V9337" s="196"/>
      <c r="W9337" s="419"/>
      <c r="X9337" s="419"/>
      <c r="Z9337" s="419"/>
      <c r="AA9337" s="419"/>
      <c r="AB9337" s="419"/>
      <c r="AD9337" s="419"/>
      <c r="AE9337" s="419"/>
      <c r="AF9337" s="419"/>
      <c r="AH9337" s="419"/>
      <c r="AI9337" s="419"/>
      <c r="AJ9337" s="419"/>
      <c r="AL9337" s="419"/>
      <c r="AM9337" s="419"/>
      <c r="AN9337" s="403"/>
      <c r="AO9337" s="419"/>
      <c r="AP9337" s="419"/>
      <c r="AQ9337" s="419"/>
      <c r="AR9337" s="419"/>
      <c r="AS9337" s="419"/>
      <c r="AT9337" s="419"/>
      <c r="AU9337" s="419"/>
      <c r="AV9337" s="419"/>
      <c r="AX9337" s="419"/>
      <c r="AY9337" s="419"/>
      <c r="AZ9337" s="419"/>
      <c r="BB9337" s="419"/>
      <c r="BC9337" s="419"/>
      <c r="BD9337" s="419"/>
      <c r="BF9337" s="419"/>
      <c r="BG9337" s="419"/>
      <c r="BH9337" s="419"/>
      <c r="BJ9337" s="419"/>
      <c r="BK9337" s="419"/>
      <c r="BL9337" s="419"/>
      <c r="BN9337" s="419"/>
      <c r="BO9337" s="419"/>
      <c r="BP9337" s="419"/>
      <c r="BR9337" s="419"/>
      <c r="BS9337" s="419"/>
      <c r="BT9337" s="419"/>
      <c r="BV9337" s="419"/>
      <c r="BW9337" s="419"/>
      <c r="BX9337" s="397"/>
      <c r="BZ9337" s="449"/>
      <c r="CB9337" s="419"/>
      <c r="CC9337" s="419"/>
      <c r="CD9337" s="419"/>
      <c r="CF9337" s="419"/>
      <c r="CG9337" s="419"/>
      <c r="CH9337" s="419"/>
    </row>
    <row r="9338" spans="3:86" ht="21" thickBot="1">
      <c r="C9338" s="425"/>
      <c r="P9338" s="431"/>
      <c r="R9338" s="419"/>
      <c r="S9338" s="446"/>
      <c r="T9338" s="419"/>
      <c r="V9338" s="196"/>
      <c r="W9338" s="419"/>
      <c r="X9338" s="419"/>
      <c r="Z9338" s="419"/>
      <c r="AA9338" s="419"/>
      <c r="AB9338" s="419"/>
      <c r="AD9338" s="419"/>
      <c r="AE9338" s="419"/>
      <c r="AF9338" s="419"/>
      <c r="AH9338" s="419"/>
      <c r="AI9338" s="419"/>
      <c r="AJ9338" s="419"/>
      <c r="AL9338" s="419"/>
      <c r="AM9338" s="419"/>
      <c r="AN9338" s="403"/>
      <c r="AO9338" s="419"/>
      <c r="AP9338" s="419"/>
      <c r="AQ9338" s="419"/>
      <c r="AR9338" s="419"/>
      <c r="AS9338" s="419"/>
      <c r="AT9338" s="419"/>
      <c r="AU9338" s="419"/>
      <c r="AV9338" s="419"/>
      <c r="AX9338" s="419"/>
      <c r="AY9338" s="419"/>
      <c r="AZ9338" s="419"/>
      <c r="BB9338" s="419"/>
      <c r="BC9338" s="419"/>
      <c r="BD9338" s="419"/>
      <c r="BF9338" s="419"/>
      <c r="BG9338" s="419"/>
      <c r="BH9338" s="419"/>
      <c r="BJ9338" s="419"/>
      <c r="BK9338" s="419"/>
      <c r="BL9338" s="419"/>
      <c r="BN9338" s="419"/>
      <c r="BO9338" s="419"/>
      <c r="BP9338" s="419"/>
      <c r="BR9338" s="419"/>
      <c r="BS9338" s="419"/>
      <c r="BT9338" s="419"/>
      <c r="BV9338" s="419"/>
      <c r="BW9338" s="419"/>
      <c r="BX9338" s="397"/>
      <c r="BZ9338" s="449"/>
      <c r="CB9338" s="419"/>
      <c r="CC9338" s="419"/>
      <c r="CD9338" s="419"/>
      <c r="CF9338" s="419"/>
      <c r="CG9338" s="419"/>
      <c r="CH9338" s="419"/>
    </row>
    <row r="9339" spans="3:86" ht="21" thickBot="1">
      <c r="C9339" s="425"/>
      <c r="P9339" s="431"/>
      <c r="R9339" s="419"/>
      <c r="S9339" s="446"/>
      <c r="T9339" s="419"/>
      <c r="V9339" s="196"/>
      <c r="W9339" s="419"/>
      <c r="X9339" s="419"/>
      <c r="Z9339" s="419"/>
      <c r="AA9339" s="419"/>
      <c r="AB9339" s="419"/>
      <c r="AD9339" s="419"/>
      <c r="AE9339" s="419"/>
      <c r="AF9339" s="419"/>
      <c r="AH9339" s="419"/>
      <c r="AI9339" s="419"/>
      <c r="AJ9339" s="419"/>
      <c r="AL9339" s="419"/>
      <c r="AM9339" s="419"/>
      <c r="AN9339" s="403"/>
      <c r="AO9339" s="419"/>
      <c r="AP9339" s="419"/>
      <c r="AQ9339" s="419"/>
      <c r="AR9339" s="419"/>
      <c r="AS9339" s="419"/>
      <c r="AT9339" s="419"/>
      <c r="AU9339" s="419"/>
      <c r="AV9339" s="419"/>
      <c r="AX9339" s="419"/>
      <c r="AY9339" s="419"/>
      <c r="AZ9339" s="419"/>
      <c r="BB9339" s="419"/>
      <c r="BC9339" s="419"/>
      <c r="BD9339" s="419"/>
      <c r="BF9339" s="419"/>
      <c r="BG9339" s="419"/>
      <c r="BH9339" s="419"/>
      <c r="BJ9339" s="419"/>
      <c r="BK9339" s="419"/>
      <c r="BL9339" s="419"/>
      <c r="BN9339" s="419"/>
      <c r="BO9339" s="419"/>
      <c r="BP9339" s="419"/>
      <c r="BR9339" s="419"/>
      <c r="BS9339" s="419"/>
      <c r="BT9339" s="419"/>
      <c r="BV9339" s="419"/>
      <c r="BW9339" s="419"/>
      <c r="BX9339" s="397"/>
      <c r="BZ9339" s="449"/>
      <c r="CB9339" s="419"/>
      <c r="CC9339" s="419"/>
      <c r="CD9339" s="419"/>
      <c r="CF9339" s="419"/>
      <c r="CG9339" s="419"/>
      <c r="CH9339" s="419"/>
    </row>
    <row r="9340" spans="3:86" ht="21" thickBot="1">
      <c r="C9340" s="425"/>
      <c r="P9340" s="431"/>
      <c r="R9340" s="419"/>
      <c r="S9340" s="446"/>
      <c r="T9340" s="419"/>
      <c r="V9340" s="196"/>
      <c r="W9340" s="419"/>
      <c r="X9340" s="419"/>
      <c r="Z9340" s="419"/>
      <c r="AA9340" s="419"/>
      <c r="AB9340" s="419"/>
      <c r="AD9340" s="419"/>
      <c r="AE9340" s="419"/>
      <c r="AF9340" s="419"/>
      <c r="AH9340" s="419"/>
      <c r="AI9340" s="419"/>
      <c r="AJ9340" s="419"/>
      <c r="AL9340" s="419"/>
      <c r="AM9340" s="419"/>
      <c r="AN9340" s="403"/>
      <c r="AO9340" s="419"/>
      <c r="AP9340" s="419"/>
      <c r="AQ9340" s="419"/>
      <c r="AR9340" s="419"/>
      <c r="AS9340" s="419"/>
      <c r="AT9340" s="419"/>
      <c r="AU9340" s="419"/>
      <c r="AV9340" s="419"/>
      <c r="AX9340" s="419"/>
      <c r="AY9340" s="419"/>
      <c r="AZ9340" s="419"/>
      <c r="BB9340" s="419"/>
      <c r="BC9340" s="419"/>
      <c r="BD9340" s="419"/>
      <c r="BF9340" s="419"/>
      <c r="BG9340" s="419"/>
      <c r="BH9340" s="419"/>
      <c r="BJ9340" s="419"/>
      <c r="BK9340" s="419"/>
      <c r="BL9340" s="419"/>
      <c r="BN9340" s="419"/>
      <c r="BO9340" s="419"/>
      <c r="BP9340" s="419"/>
      <c r="BR9340" s="419"/>
      <c r="BS9340" s="419"/>
      <c r="BT9340" s="419"/>
      <c r="BV9340" s="419"/>
      <c r="BW9340" s="419"/>
      <c r="BX9340" s="397"/>
      <c r="BZ9340" s="449"/>
      <c r="CB9340" s="419"/>
      <c r="CC9340" s="419"/>
      <c r="CD9340" s="419"/>
      <c r="CF9340" s="419"/>
      <c r="CG9340" s="419"/>
      <c r="CH9340" s="419"/>
    </row>
    <row r="9341" spans="3:86" ht="21" thickBot="1">
      <c r="C9341" s="425"/>
      <c r="P9341" s="431"/>
      <c r="R9341" s="419"/>
      <c r="S9341" s="446"/>
      <c r="T9341" s="419"/>
      <c r="V9341" s="196"/>
      <c r="W9341" s="419"/>
      <c r="X9341" s="419"/>
      <c r="Z9341" s="419"/>
      <c r="AA9341" s="419"/>
      <c r="AB9341" s="419"/>
      <c r="AD9341" s="419"/>
      <c r="AE9341" s="419"/>
      <c r="AF9341" s="419"/>
      <c r="AH9341" s="419"/>
      <c r="AI9341" s="419"/>
      <c r="AJ9341" s="419"/>
      <c r="AL9341" s="419"/>
      <c r="AM9341" s="419"/>
      <c r="AN9341" s="403"/>
      <c r="AO9341" s="419"/>
      <c r="AP9341" s="419"/>
      <c r="AQ9341" s="419"/>
      <c r="AR9341" s="419"/>
      <c r="AS9341" s="419"/>
      <c r="AT9341" s="419"/>
      <c r="AU9341" s="419"/>
      <c r="AV9341" s="419"/>
      <c r="AX9341" s="419"/>
      <c r="AY9341" s="419"/>
      <c r="AZ9341" s="419"/>
      <c r="BB9341" s="419"/>
      <c r="BC9341" s="419"/>
      <c r="BD9341" s="419"/>
      <c r="BF9341" s="419"/>
      <c r="BG9341" s="419"/>
      <c r="BH9341" s="419"/>
      <c r="BJ9341" s="419"/>
      <c r="BK9341" s="419"/>
      <c r="BL9341" s="419"/>
      <c r="BN9341" s="419"/>
      <c r="BO9341" s="419"/>
      <c r="BP9341" s="419"/>
      <c r="BR9341" s="419"/>
      <c r="BS9341" s="419"/>
      <c r="BT9341" s="419"/>
      <c r="BV9341" s="419"/>
      <c r="BW9341" s="419"/>
      <c r="BX9341" s="397"/>
      <c r="BZ9341" s="449"/>
      <c r="CB9341" s="419"/>
      <c r="CC9341" s="419"/>
      <c r="CD9341" s="419"/>
      <c r="CF9341" s="419"/>
      <c r="CG9341" s="419"/>
      <c r="CH9341" s="419"/>
    </row>
    <row r="9342" spans="3:86" ht="21" thickBot="1">
      <c r="C9342" s="425"/>
      <c r="P9342" s="431"/>
      <c r="R9342" s="419"/>
      <c r="S9342" s="446"/>
      <c r="T9342" s="419"/>
      <c r="V9342" s="196"/>
      <c r="W9342" s="419"/>
      <c r="X9342" s="419"/>
      <c r="Z9342" s="419"/>
      <c r="AA9342" s="419"/>
      <c r="AB9342" s="419"/>
      <c r="AD9342" s="419"/>
      <c r="AE9342" s="419"/>
      <c r="AF9342" s="419"/>
      <c r="AH9342" s="419"/>
      <c r="AI9342" s="419"/>
      <c r="AJ9342" s="419"/>
      <c r="AL9342" s="419"/>
      <c r="AM9342" s="419"/>
      <c r="AN9342" s="403"/>
      <c r="AO9342" s="419"/>
      <c r="AP9342" s="419"/>
      <c r="AQ9342" s="419"/>
      <c r="AR9342" s="419"/>
      <c r="AS9342" s="419"/>
      <c r="AT9342" s="419"/>
      <c r="AU9342" s="419"/>
      <c r="AV9342" s="419"/>
      <c r="AX9342" s="419"/>
      <c r="AY9342" s="419"/>
      <c r="AZ9342" s="419"/>
      <c r="BB9342" s="419"/>
      <c r="BC9342" s="419"/>
      <c r="BD9342" s="419"/>
      <c r="BF9342" s="419"/>
      <c r="BG9342" s="419"/>
      <c r="BH9342" s="419"/>
      <c r="BJ9342" s="419"/>
      <c r="BK9342" s="419"/>
      <c r="BL9342" s="419"/>
      <c r="BN9342" s="419"/>
      <c r="BO9342" s="419"/>
      <c r="BP9342" s="419"/>
      <c r="BR9342" s="419"/>
      <c r="BS9342" s="419"/>
      <c r="BT9342" s="419"/>
      <c r="BV9342" s="419"/>
      <c r="BW9342" s="419"/>
      <c r="BX9342" s="397"/>
      <c r="BZ9342" s="449"/>
      <c r="CB9342" s="419"/>
      <c r="CC9342" s="419"/>
      <c r="CD9342" s="419"/>
      <c r="CF9342" s="419"/>
      <c r="CG9342" s="419"/>
      <c r="CH9342" s="419"/>
    </row>
    <row r="9343" spans="3:86" ht="21" thickBot="1">
      <c r="C9343" s="425"/>
      <c r="P9343" s="431"/>
      <c r="R9343" s="419"/>
      <c r="S9343" s="446"/>
      <c r="T9343" s="419"/>
      <c r="V9343" s="196"/>
      <c r="W9343" s="419"/>
      <c r="X9343" s="419"/>
      <c r="Z9343" s="419"/>
      <c r="AA9343" s="419"/>
      <c r="AB9343" s="419"/>
      <c r="AD9343" s="419"/>
      <c r="AE9343" s="419"/>
      <c r="AF9343" s="419"/>
      <c r="AH9343" s="419"/>
      <c r="AI9343" s="419"/>
      <c r="AJ9343" s="419"/>
      <c r="AL9343" s="419"/>
      <c r="AM9343" s="419"/>
      <c r="AN9343" s="403"/>
      <c r="AO9343" s="419"/>
      <c r="AP9343" s="419"/>
      <c r="AQ9343" s="419"/>
      <c r="AR9343" s="419"/>
      <c r="AS9343" s="419"/>
      <c r="AT9343" s="419"/>
      <c r="AU9343" s="419"/>
      <c r="AV9343" s="419"/>
      <c r="AX9343" s="419"/>
      <c r="AY9343" s="419"/>
      <c r="AZ9343" s="419"/>
      <c r="BB9343" s="419"/>
      <c r="BC9343" s="419"/>
      <c r="BD9343" s="419"/>
      <c r="BF9343" s="419"/>
      <c r="BG9343" s="419"/>
      <c r="BH9343" s="419"/>
      <c r="BJ9343" s="419"/>
      <c r="BK9343" s="419"/>
      <c r="BL9343" s="419"/>
      <c r="BN9343" s="419"/>
      <c r="BO9343" s="419"/>
      <c r="BP9343" s="419"/>
      <c r="BR9343" s="419"/>
      <c r="BS9343" s="419"/>
      <c r="BT9343" s="419"/>
      <c r="BV9343" s="419"/>
      <c r="BW9343" s="419"/>
      <c r="BX9343" s="397"/>
      <c r="BZ9343" s="449"/>
      <c r="CB9343" s="419"/>
      <c r="CC9343" s="419"/>
      <c r="CD9343" s="419"/>
      <c r="CF9343" s="419"/>
      <c r="CG9343" s="419"/>
      <c r="CH9343" s="419"/>
    </row>
    <row r="9344" spans="3:86" ht="21" thickBot="1">
      <c r="C9344" s="425"/>
      <c r="P9344" s="431"/>
      <c r="R9344" s="419"/>
      <c r="S9344" s="446"/>
      <c r="T9344" s="419"/>
      <c r="V9344" s="196"/>
      <c r="W9344" s="419"/>
      <c r="X9344" s="419"/>
      <c r="Z9344" s="419"/>
      <c r="AA9344" s="419"/>
      <c r="AB9344" s="419"/>
      <c r="AD9344" s="419"/>
      <c r="AE9344" s="419"/>
      <c r="AF9344" s="419"/>
      <c r="AH9344" s="419"/>
      <c r="AI9344" s="419"/>
      <c r="AJ9344" s="419"/>
      <c r="AL9344" s="419"/>
      <c r="AM9344" s="419"/>
      <c r="AN9344" s="403"/>
      <c r="AO9344" s="419"/>
      <c r="AP9344" s="419"/>
      <c r="AQ9344" s="419"/>
      <c r="AR9344" s="419"/>
      <c r="AS9344" s="419"/>
      <c r="AT9344" s="419"/>
      <c r="AU9344" s="419"/>
      <c r="AV9344" s="419"/>
      <c r="AX9344" s="419"/>
      <c r="AY9344" s="419"/>
      <c r="AZ9344" s="419"/>
      <c r="BB9344" s="419"/>
      <c r="BC9344" s="419"/>
      <c r="BD9344" s="419"/>
      <c r="BF9344" s="419"/>
      <c r="BG9344" s="419"/>
      <c r="BH9344" s="419"/>
      <c r="BJ9344" s="419"/>
      <c r="BK9344" s="419"/>
      <c r="BL9344" s="419"/>
      <c r="BN9344" s="419"/>
      <c r="BO9344" s="419"/>
      <c r="BP9344" s="419"/>
      <c r="BR9344" s="419"/>
      <c r="BS9344" s="419"/>
      <c r="BT9344" s="419"/>
      <c r="BV9344" s="419"/>
      <c r="BW9344" s="419"/>
      <c r="BX9344" s="397"/>
      <c r="BZ9344" s="449"/>
      <c r="CB9344" s="419"/>
      <c r="CC9344" s="419"/>
      <c r="CD9344" s="419"/>
      <c r="CF9344" s="419"/>
      <c r="CG9344" s="419"/>
      <c r="CH9344" s="419"/>
    </row>
    <row r="9345" spans="3:86" ht="21" thickBot="1">
      <c r="C9345" s="425"/>
      <c r="P9345" s="431"/>
      <c r="R9345" s="419"/>
      <c r="S9345" s="446"/>
      <c r="T9345" s="419"/>
      <c r="V9345" s="196"/>
      <c r="W9345" s="419"/>
      <c r="X9345" s="419"/>
      <c r="Z9345" s="419"/>
      <c r="AA9345" s="419"/>
      <c r="AB9345" s="419"/>
      <c r="AD9345" s="419"/>
      <c r="AE9345" s="419"/>
      <c r="AF9345" s="419"/>
      <c r="AH9345" s="419"/>
      <c r="AI9345" s="419"/>
      <c r="AJ9345" s="419"/>
      <c r="AL9345" s="419"/>
      <c r="AM9345" s="419"/>
      <c r="AN9345" s="403"/>
      <c r="AO9345" s="419"/>
      <c r="AP9345" s="419"/>
      <c r="AQ9345" s="419"/>
      <c r="AR9345" s="419"/>
      <c r="AS9345" s="419"/>
      <c r="AT9345" s="419"/>
      <c r="AU9345" s="419"/>
      <c r="AV9345" s="419"/>
      <c r="AX9345" s="419"/>
      <c r="AY9345" s="419"/>
      <c r="AZ9345" s="419"/>
      <c r="BB9345" s="419"/>
      <c r="BC9345" s="419"/>
      <c r="BD9345" s="419"/>
      <c r="BF9345" s="419"/>
      <c r="BG9345" s="419"/>
      <c r="BH9345" s="419"/>
      <c r="BJ9345" s="419"/>
      <c r="BK9345" s="419"/>
      <c r="BL9345" s="419"/>
      <c r="BN9345" s="419"/>
      <c r="BO9345" s="419"/>
      <c r="BP9345" s="419"/>
      <c r="BR9345" s="419"/>
      <c r="BS9345" s="419"/>
      <c r="BT9345" s="419"/>
      <c r="BV9345" s="419"/>
      <c r="BW9345" s="419"/>
      <c r="BX9345" s="397"/>
      <c r="BZ9345" s="449"/>
      <c r="CB9345" s="419"/>
      <c r="CC9345" s="419"/>
      <c r="CD9345" s="419"/>
      <c r="CF9345" s="419"/>
      <c r="CG9345" s="419"/>
      <c r="CH9345" s="419"/>
    </row>
    <row r="9346" spans="3:86" ht="21" thickBot="1">
      <c r="C9346" s="425"/>
      <c r="P9346" s="431"/>
      <c r="R9346" s="419"/>
      <c r="S9346" s="446"/>
      <c r="T9346" s="419"/>
      <c r="V9346" s="196"/>
      <c r="W9346" s="419"/>
      <c r="X9346" s="419"/>
      <c r="Z9346" s="419"/>
      <c r="AA9346" s="419"/>
      <c r="AB9346" s="419"/>
      <c r="AD9346" s="419"/>
      <c r="AE9346" s="419"/>
      <c r="AF9346" s="419"/>
      <c r="AH9346" s="419"/>
      <c r="AI9346" s="419"/>
      <c r="AJ9346" s="419"/>
      <c r="AL9346" s="419"/>
      <c r="AM9346" s="419"/>
      <c r="AN9346" s="403"/>
      <c r="AO9346" s="419"/>
      <c r="AP9346" s="419"/>
      <c r="AQ9346" s="419"/>
      <c r="AR9346" s="419"/>
      <c r="AS9346" s="419"/>
      <c r="AT9346" s="419"/>
      <c r="AU9346" s="419"/>
      <c r="AV9346" s="419"/>
      <c r="AX9346" s="419"/>
      <c r="AY9346" s="419"/>
      <c r="AZ9346" s="419"/>
      <c r="BB9346" s="419"/>
      <c r="BC9346" s="419"/>
      <c r="BD9346" s="419"/>
      <c r="BF9346" s="419"/>
      <c r="BG9346" s="419"/>
      <c r="BH9346" s="419"/>
      <c r="BJ9346" s="419"/>
      <c r="BK9346" s="419"/>
      <c r="BL9346" s="419"/>
      <c r="BN9346" s="419"/>
      <c r="BO9346" s="419"/>
      <c r="BP9346" s="419"/>
      <c r="BR9346" s="419"/>
      <c r="BS9346" s="419"/>
      <c r="BT9346" s="419"/>
      <c r="BV9346" s="419"/>
      <c r="BW9346" s="419"/>
      <c r="BX9346" s="397"/>
      <c r="BZ9346" s="449"/>
      <c r="CB9346" s="419"/>
      <c r="CC9346" s="419"/>
      <c r="CD9346" s="419"/>
      <c r="CF9346" s="419"/>
      <c r="CG9346" s="419"/>
      <c r="CH9346" s="419"/>
    </row>
    <row r="9347" spans="3:86" ht="21" thickBot="1">
      <c r="C9347" s="425"/>
      <c r="P9347" s="431"/>
      <c r="R9347" s="419"/>
      <c r="S9347" s="446"/>
      <c r="T9347" s="419"/>
      <c r="V9347" s="196"/>
      <c r="W9347" s="419"/>
      <c r="X9347" s="419"/>
      <c r="Z9347" s="419"/>
      <c r="AA9347" s="419"/>
      <c r="AB9347" s="419"/>
      <c r="AD9347" s="419"/>
      <c r="AE9347" s="419"/>
      <c r="AF9347" s="419"/>
      <c r="AH9347" s="419"/>
      <c r="AI9347" s="419"/>
      <c r="AJ9347" s="419"/>
      <c r="AL9347" s="419"/>
      <c r="AM9347" s="419"/>
      <c r="AN9347" s="403"/>
      <c r="AO9347" s="419"/>
      <c r="AP9347" s="419"/>
      <c r="AQ9347" s="419"/>
      <c r="AR9347" s="419"/>
      <c r="AS9347" s="419"/>
      <c r="AT9347" s="419"/>
      <c r="AU9347" s="419"/>
      <c r="AV9347" s="419"/>
      <c r="AX9347" s="419"/>
      <c r="AY9347" s="419"/>
      <c r="AZ9347" s="419"/>
      <c r="BB9347" s="419"/>
      <c r="BC9347" s="419"/>
      <c r="BD9347" s="419"/>
      <c r="BF9347" s="419"/>
      <c r="BG9347" s="419"/>
      <c r="BH9347" s="419"/>
      <c r="BJ9347" s="419"/>
      <c r="BK9347" s="419"/>
      <c r="BL9347" s="419"/>
      <c r="BN9347" s="419"/>
      <c r="BO9347" s="419"/>
      <c r="BP9347" s="419"/>
      <c r="BR9347" s="419"/>
      <c r="BS9347" s="419"/>
      <c r="BT9347" s="419"/>
      <c r="BV9347" s="419"/>
      <c r="BW9347" s="419"/>
      <c r="BX9347" s="397"/>
      <c r="BZ9347" s="449"/>
      <c r="CB9347" s="419"/>
      <c r="CC9347" s="419"/>
      <c r="CD9347" s="419"/>
      <c r="CF9347" s="419"/>
      <c r="CG9347" s="419"/>
      <c r="CH9347" s="419"/>
    </row>
    <row r="9348" spans="3:86" ht="21" thickBot="1">
      <c r="C9348" s="425"/>
      <c r="P9348" s="431"/>
      <c r="R9348" s="419"/>
      <c r="S9348" s="446"/>
      <c r="T9348" s="419"/>
      <c r="V9348" s="196"/>
      <c r="W9348" s="419"/>
      <c r="X9348" s="419"/>
      <c r="Z9348" s="419"/>
      <c r="AA9348" s="419"/>
      <c r="AB9348" s="419"/>
      <c r="AD9348" s="419"/>
      <c r="AE9348" s="419"/>
      <c r="AF9348" s="419"/>
      <c r="AH9348" s="419"/>
      <c r="AI9348" s="419"/>
      <c r="AJ9348" s="419"/>
      <c r="AL9348" s="419"/>
      <c r="AM9348" s="419"/>
      <c r="AN9348" s="403"/>
      <c r="AO9348" s="419"/>
      <c r="AP9348" s="419"/>
      <c r="AQ9348" s="419"/>
      <c r="AR9348" s="419"/>
      <c r="AS9348" s="419"/>
      <c r="AT9348" s="419"/>
      <c r="AU9348" s="419"/>
      <c r="AV9348" s="419"/>
      <c r="AX9348" s="419"/>
      <c r="AY9348" s="419"/>
      <c r="AZ9348" s="419"/>
      <c r="BB9348" s="419"/>
      <c r="BC9348" s="419"/>
      <c r="BD9348" s="419"/>
      <c r="BF9348" s="419"/>
      <c r="BG9348" s="419"/>
      <c r="BH9348" s="419"/>
      <c r="BJ9348" s="419"/>
      <c r="BK9348" s="419"/>
      <c r="BL9348" s="419"/>
      <c r="BN9348" s="419"/>
      <c r="BO9348" s="419"/>
      <c r="BP9348" s="419"/>
      <c r="BR9348" s="419"/>
      <c r="BS9348" s="419"/>
      <c r="BT9348" s="419"/>
      <c r="BV9348" s="419"/>
      <c r="BW9348" s="419"/>
      <c r="BX9348" s="397"/>
      <c r="BZ9348" s="449"/>
      <c r="CB9348" s="419"/>
      <c r="CC9348" s="419"/>
      <c r="CD9348" s="419"/>
      <c r="CF9348" s="419"/>
      <c r="CG9348" s="419"/>
      <c r="CH9348" s="419"/>
    </row>
    <row r="9349" spans="3:86" ht="21" thickBot="1">
      <c r="C9349" s="425"/>
      <c r="P9349" s="431"/>
      <c r="R9349" s="419"/>
      <c r="S9349" s="446"/>
      <c r="T9349" s="419"/>
      <c r="V9349" s="196"/>
      <c r="W9349" s="419"/>
      <c r="X9349" s="419"/>
      <c r="Z9349" s="419"/>
      <c r="AA9349" s="419"/>
      <c r="AB9349" s="419"/>
      <c r="AD9349" s="419"/>
      <c r="AE9349" s="419"/>
      <c r="AF9349" s="419"/>
      <c r="AH9349" s="419"/>
      <c r="AI9349" s="419"/>
      <c r="AJ9349" s="419"/>
      <c r="AL9349" s="419"/>
      <c r="AM9349" s="419"/>
      <c r="AN9349" s="403"/>
      <c r="AO9349" s="419"/>
      <c r="AP9349" s="419"/>
      <c r="AQ9349" s="419"/>
      <c r="AR9349" s="419"/>
      <c r="AS9349" s="419"/>
      <c r="AT9349" s="419"/>
      <c r="AU9349" s="419"/>
      <c r="AV9349" s="419"/>
      <c r="AX9349" s="419"/>
      <c r="AY9349" s="419"/>
      <c r="AZ9349" s="419"/>
      <c r="BB9349" s="419"/>
      <c r="BC9349" s="419"/>
      <c r="BD9349" s="419"/>
      <c r="BF9349" s="419"/>
      <c r="BG9349" s="419"/>
      <c r="BH9349" s="419"/>
      <c r="BJ9349" s="419"/>
      <c r="BK9349" s="419"/>
      <c r="BL9349" s="419"/>
      <c r="BN9349" s="419"/>
      <c r="BO9349" s="419"/>
      <c r="BP9349" s="419"/>
      <c r="BR9349" s="419"/>
      <c r="BS9349" s="419"/>
      <c r="BT9349" s="419"/>
      <c r="BV9349" s="419"/>
      <c r="BW9349" s="419"/>
      <c r="BX9349" s="397"/>
      <c r="BZ9349" s="449"/>
      <c r="CB9349" s="419"/>
      <c r="CC9349" s="419"/>
      <c r="CD9349" s="419"/>
      <c r="CF9349" s="419"/>
      <c r="CG9349" s="419"/>
      <c r="CH9349" s="419"/>
    </row>
    <row r="9350" spans="3:86" ht="21" thickBot="1">
      <c r="C9350" s="425"/>
      <c r="P9350" s="431"/>
      <c r="R9350" s="419"/>
      <c r="S9350" s="446"/>
      <c r="T9350" s="419"/>
      <c r="V9350" s="196"/>
      <c r="W9350" s="419"/>
      <c r="X9350" s="419"/>
      <c r="Z9350" s="419"/>
      <c r="AA9350" s="419"/>
      <c r="AB9350" s="419"/>
      <c r="AD9350" s="419"/>
      <c r="AE9350" s="419"/>
      <c r="AF9350" s="419"/>
      <c r="AH9350" s="419"/>
      <c r="AI9350" s="419"/>
      <c r="AJ9350" s="419"/>
      <c r="AL9350" s="419"/>
      <c r="AM9350" s="419"/>
      <c r="AN9350" s="403"/>
      <c r="AO9350" s="419"/>
      <c r="AP9350" s="419"/>
      <c r="AQ9350" s="419"/>
      <c r="AR9350" s="419"/>
      <c r="AS9350" s="419"/>
      <c r="AT9350" s="419"/>
      <c r="AU9350" s="419"/>
      <c r="AV9350" s="419"/>
      <c r="AX9350" s="419"/>
      <c r="AY9350" s="419"/>
      <c r="AZ9350" s="419"/>
      <c r="BB9350" s="419"/>
      <c r="BC9350" s="419"/>
      <c r="BD9350" s="419"/>
      <c r="BF9350" s="419"/>
      <c r="BG9350" s="419"/>
      <c r="BH9350" s="419"/>
      <c r="BJ9350" s="419"/>
      <c r="BK9350" s="419"/>
      <c r="BL9350" s="419"/>
      <c r="BN9350" s="419"/>
      <c r="BO9350" s="419"/>
      <c r="BP9350" s="419"/>
      <c r="BR9350" s="419"/>
      <c r="BS9350" s="419"/>
      <c r="BT9350" s="419"/>
      <c r="BV9350" s="419"/>
      <c r="BW9350" s="419"/>
      <c r="BX9350" s="397"/>
      <c r="BZ9350" s="449"/>
      <c r="CB9350" s="419"/>
      <c r="CC9350" s="419"/>
      <c r="CD9350" s="419"/>
      <c r="CF9350" s="419"/>
      <c r="CG9350" s="419"/>
      <c r="CH9350" s="419"/>
    </row>
    <row r="9351" spans="3:86" ht="21" thickBot="1">
      <c r="C9351" s="425"/>
      <c r="P9351" s="431"/>
      <c r="R9351" s="419"/>
      <c r="S9351" s="446"/>
      <c r="T9351" s="419"/>
      <c r="V9351" s="196"/>
      <c r="W9351" s="419"/>
      <c r="X9351" s="419"/>
      <c r="Z9351" s="419"/>
      <c r="AA9351" s="419"/>
      <c r="AB9351" s="419"/>
      <c r="AD9351" s="419"/>
      <c r="AE9351" s="419"/>
      <c r="AF9351" s="419"/>
      <c r="AH9351" s="419"/>
      <c r="AI9351" s="419"/>
      <c r="AJ9351" s="419"/>
      <c r="AL9351" s="419"/>
      <c r="AM9351" s="419"/>
      <c r="AN9351" s="403"/>
      <c r="AO9351" s="419"/>
      <c r="AP9351" s="419"/>
      <c r="AQ9351" s="419"/>
      <c r="AR9351" s="419"/>
      <c r="AS9351" s="419"/>
      <c r="AT9351" s="419"/>
      <c r="AU9351" s="419"/>
      <c r="AV9351" s="419"/>
      <c r="AX9351" s="419"/>
      <c r="AY9351" s="419"/>
      <c r="AZ9351" s="419"/>
      <c r="BB9351" s="419"/>
      <c r="BC9351" s="419"/>
      <c r="BD9351" s="419"/>
      <c r="BF9351" s="419"/>
      <c r="BG9351" s="419"/>
      <c r="BH9351" s="419"/>
      <c r="BJ9351" s="419"/>
      <c r="BK9351" s="419"/>
      <c r="BL9351" s="419"/>
      <c r="BN9351" s="419"/>
      <c r="BO9351" s="419"/>
      <c r="BP9351" s="419"/>
      <c r="BR9351" s="419"/>
      <c r="BS9351" s="419"/>
      <c r="BT9351" s="419"/>
      <c r="BV9351" s="419"/>
      <c r="BW9351" s="419"/>
      <c r="BX9351" s="397"/>
      <c r="BZ9351" s="449"/>
      <c r="CB9351" s="419"/>
      <c r="CC9351" s="419"/>
      <c r="CD9351" s="419"/>
      <c r="CF9351" s="419"/>
      <c r="CG9351" s="419"/>
      <c r="CH9351" s="419"/>
    </row>
    <row r="9352" spans="3:86" ht="21" thickBot="1">
      <c r="C9352" s="425"/>
      <c r="P9352" s="431"/>
      <c r="R9352" s="419"/>
      <c r="S9352" s="446"/>
      <c r="T9352" s="419"/>
      <c r="V9352" s="196"/>
      <c r="W9352" s="419"/>
      <c r="X9352" s="419"/>
      <c r="Z9352" s="419"/>
      <c r="AA9352" s="419"/>
      <c r="AB9352" s="419"/>
      <c r="AD9352" s="419"/>
      <c r="AE9352" s="419"/>
      <c r="AF9352" s="419"/>
      <c r="AH9352" s="419"/>
      <c r="AI9352" s="419"/>
      <c r="AJ9352" s="419"/>
      <c r="AL9352" s="419"/>
      <c r="AM9352" s="419"/>
      <c r="AN9352" s="403"/>
      <c r="AO9352" s="419"/>
      <c r="AP9352" s="419"/>
      <c r="AQ9352" s="419"/>
      <c r="AR9352" s="419"/>
      <c r="AS9352" s="419"/>
      <c r="AT9352" s="419"/>
      <c r="AU9352" s="419"/>
      <c r="AV9352" s="419"/>
      <c r="AX9352" s="419"/>
      <c r="AY9352" s="419"/>
      <c r="AZ9352" s="419"/>
      <c r="BB9352" s="419"/>
      <c r="BC9352" s="419"/>
      <c r="BD9352" s="419"/>
      <c r="BF9352" s="419"/>
      <c r="BG9352" s="419"/>
      <c r="BH9352" s="419"/>
      <c r="BJ9352" s="419"/>
      <c r="BK9352" s="419"/>
      <c r="BL9352" s="419"/>
      <c r="BN9352" s="419"/>
      <c r="BO9352" s="419"/>
      <c r="BP9352" s="419"/>
      <c r="BR9352" s="419"/>
      <c r="BS9352" s="419"/>
      <c r="BT9352" s="419"/>
      <c r="BV9352" s="419"/>
      <c r="BW9352" s="419"/>
      <c r="BX9352" s="397"/>
      <c r="BZ9352" s="449"/>
      <c r="CB9352" s="419"/>
      <c r="CC9352" s="419"/>
      <c r="CD9352" s="419"/>
      <c r="CF9352" s="419"/>
      <c r="CG9352" s="419"/>
      <c r="CH9352" s="419"/>
    </row>
    <row r="9353" spans="3:86" ht="21" thickBot="1">
      <c r="C9353" s="425"/>
      <c r="P9353" s="431"/>
      <c r="R9353" s="419"/>
      <c r="S9353" s="446"/>
      <c r="T9353" s="419"/>
      <c r="V9353" s="196"/>
      <c r="W9353" s="419"/>
      <c r="X9353" s="419"/>
      <c r="Z9353" s="419"/>
      <c r="AA9353" s="419"/>
      <c r="AB9353" s="419"/>
      <c r="AD9353" s="419"/>
      <c r="AE9353" s="419"/>
      <c r="AF9353" s="419"/>
      <c r="AH9353" s="419"/>
      <c r="AI9353" s="419"/>
      <c r="AJ9353" s="419"/>
      <c r="AL9353" s="419"/>
      <c r="AM9353" s="419"/>
      <c r="AN9353" s="403"/>
      <c r="AO9353" s="419"/>
      <c r="AP9353" s="419"/>
      <c r="AQ9353" s="419"/>
      <c r="AR9353" s="419"/>
      <c r="AS9353" s="419"/>
      <c r="AT9353" s="419"/>
      <c r="AU9353" s="419"/>
      <c r="AV9353" s="419"/>
      <c r="AX9353" s="419"/>
      <c r="AY9353" s="419"/>
      <c r="AZ9353" s="419"/>
      <c r="BB9353" s="419"/>
      <c r="BC9353" s="419"/>
      <c r="BD9353" s="419"/>
      <c r="BF9353" s="419"/>
      <c r="BG9353" s="419"/>
      <c r="BH9353" s="419"/>
      <c r="BJ9353" s="419"/>
      <c r="BK9353" s="419"/>
      <c r="BL9353" s="419"/>
      <c r="BN9353" s="419"/>
      <c r="BO9353" s="419"/>
      <c r="BP9353" s="419"/>
      <c r="BR9353" s="419"/>
      <c r="BS9353" s="419"/>
      <c r="BT9353" s="419"/>
      <c r="BV9353" s="419"/>
      <c r="BW9353" s="419"/>
      <c r="BX9353" s="397"/>
      <c r="BZ9353" s="449"/>
      <c r="CB9353" s="419"/>
      <c r="CC9353" s="419"/>
      <c r="CD9353" s="419"/>
      <c r="CF9353" s="419"/>
      <c r="CG9353" s="419"/>
      <c r="CH9353" s="419"/>
    </row>
    <row r="9354" spans="3:86" ht="21" thickBot="1">
      <c r="C9354" s="425"/>
      <c r="P9354" s="431"/>
      <c r="R9354" s="419"/>
      <c r="S9354" s="446"/>
      <c r="T9354" s="419"/>
      <c r="V9354" s="196"/>
      <c r="W9354" s="419"/>
      <c r="X9354" s="419"/>
      <c r="Z9354" s="419"/>
      <c r="AA9354" s="419"/>
      <c r="AB9354" s="419"/>
      <c r="AD9354" s="419"/>
      <c r="AE9354" s="419"/>
      <c r="AF9354" s="419"/>
      <c r="AH9354" s="419"/>
      <c r="AI9354" s="419"/>
      <c r="AJ9354" s="419"/>
      <c r="AL9354" s="419"/>
      <c r="AM9354" s="419"/>
      <c r="AN9354" s="403"/>
      <c r="AO9354" s="419"/>
      <c r="AP9354" s="419"/>
      <c r="AQ9354" s="419"/>
      <c r="AR9354" s="419"/>
      <c r="AS9354" s="419"/>
      <c r="AT9354" s="419"/>
      <c r="AU9354" s="419"/>
      <c r="AV9354" s="419"/>
      <c r="AX9354" s="419"/>
      <c r="AY9354" s="419"/>
      <c r="AZ9354" s="419"/>
      <c r="BB9354" s="419"/>
      <c r="BC9354" s="419"/>
      <c r="BD9354" s="419"/>
      <c r="BF9354" s="419"/>
      <c r="BG9354" s="419"/>
      <c r="BH9354" s="419"/>
      <c r="BJ9354" s="419"/>
      <c r="BK9354" s="419"/>
      <c r="BL9354" s="419"/>
      <c r="BN9354" s="419"/>
      <c r="BO9354" s="419"/>
      <c r="BP9354" s="419"/>
      <c r="BR9354" s="419"/>
      <c r="BS9354" s="419"/>
      <c r="BT9354" s="419"/>
      <c r="BV9354" s="419"/>
      <c r="BW9354" s="419"/>
      <c r="BX9354" s="397"/>
      <c r="BZ9354" s="449"/>
      <c r="CB9354" s="419"/>
      <c r="CC9354" s="419"/>
      <c r="CD9354" s="419"/>
      <c r="CF9354" s="419"/>
      <c r="CG9354" s="419"/>
      <c r="CH9354" s="419"/>
    </row>
    <row r="9355" spans="3:86" ht="21" thickBot="1">
      <c r="C9355" s="425"/>
      <c r="P9355" s="431"/>
      <c r="R9355" s="419"/>
      <c r="S9355" s="446"/>
      <c r="T9355" s="419"/>
      <c r="V9355" s="196"/>
      <c r="W9355" s="419"/>
      <c r="X9355" s="419"/>
      <c r="Z9355" s="419"/>
      <c r="AA9355" s="419"/>
      <c r="AB9355" s="419"/>
      <c r="AD9355" s="419"/>
      <c r="AE9355" s="419"/>
      <c r="AF9355" s="419"/>
      <c r="AH9355" s="419"/>
      <c r="AI9355" s="419"/>
      <c r="AJ9355" s="419"/>
      <c r="AL9355" s="419"/>
      <c r="AM9355" s="419"/>
      <c r="AN9355" s="403"/>
      <c r="AO9355" s="419"/>
      <c r="AP9355" s="419"/>
      <c r="AQ9355" s="419"/>
      <c r="AR9355" s="419"/>
      <c r="AS9355" s="419"/>
      <c r="AT9355" s="419"/>
      <c r="AU9355" s="419"/>
      <c r="AV9355" s="419"/>
      <c r="AX9355" s="419"/>
      <c r="AY9355" s="419"/>
      <c r="AZ9355" s="419"/>
      <c r="BB9355" s="419"/>
      <c r="BC9355" s="419"/>
      <c r="BD9355" s="419"/>
      <c r="BF9355" s="419"/>
      <c r="BG9355" s="419"/>
      <c r="BH9355" s="419"/>
      <c r="BJ9355" s="419"/>
      <c r="BK9355" s="419"/>
      <c r="BL9355" s="419"/>
      <c r="BN9355" s="419"/>
      <c r="BO9355" s="419"/>
      <c r="BP9355" s="419"/>
      <c r="BR9355" s="419"/>
      <c r="BS9355" s="419"/>
      <c r="BT9355" s="419"/>
      <c r="BV9355" s="419"/>
      <c r="BW9355" s="419"/>
      <c r="BX9355" s="397"/>
      <c r="BZ9355" s="449"/>
      <c r="CB9355" s="419"/>
      <c r="CC9355" s="419"/>
      <c r="CD9355" s="419"/>
      <c r="CF9355" s="419"/>
      <c r="CG9355" s="419"/>
      <c r="CH9355" s="419"/>
    </row>
    <row r="9356" spans="3:86" ht="21" thickBot="1">
      <c r="C9356" s="425"/>
      <c r="P9356" s="431"/>
      <c r="R9356" s="419"/>
      <c r="S9356" s="446"/>
      <c r="T9356" s="419"/>
      <c r="V9356" s="196"/>
      <c r="W9356" s="419"/>
      <c r="X9356" s="419"/>
      <c r="Z9356" s="419"/>
      <c r="AA9356" s="419"/>
      <c r="AB9356" s="419"/>
      <c r="AD9356" s="419"/>
      <c r="AE9356" s="419"/>
      <c r="AF9356" s="419"/>
      <c r="AH9356" s="419"/>
      <c r="AI9356" s="419"/>
      <c r="AJ9356" s="419"/>
      <c r="AL9356" s="419"/>
      <c r="AM9356" s="419"/>
      <c r="AN9356" s="403"/>
      <c r="AO9356" s="419"/>
      <c r="AP9356" s="419"/>
      <c r="AQ9356" s="419"/>
      <c r="AR9356" s="419"/>
      <c r="AS9356" s="419"/>
      <c r="AT9356" s="419"/>
      <c r="AU9356" s="419"/>
      <c r="AV9356" s="419"/>
      <c r="AX9356" s="419"/>
      <c r="AY9356" s="419"/>
      <c r="AZ9356" s="419"/>
      <c r="BB9356" s="419"/>
      <c r="BC9356" s="419"/>
      <c r="BD9356" s="419"/>
      <c r="BF9356" s="419"/>
      <c r="BG9356" s="419"/>
      <c r="BH9356" s="419"/>
      <c r="BJ9356" s="419"/>
      <c r="BK9356" s="419"/>
      <c r="BL9356" s="419"/>
      <c r="BN9356" s="419"/>
      <c r="BO9356" s="419"/>
      <c r="BP9356" s="419"/>
      <c r="BR9356" s="419"/>
      <c r="BS9356" s="419"/>
      <c r="BT9356" s="419"/>
      <c r="BV9356" s="419"/>
      <c r="BW9356" s="419"/>
      <c r="BX9356" s="397"/>
      <c r="BZ9356" s="449"/>
      <c r="CB9356" s="419"/>
      <c r="CC9356" s="419"/>
      <c r="CD9356" s="419"/>
      <c r="CF9356" s="419"/>
      <c r="CG9356" s="419"/>
      <c r="CH9356" s="419"/>
    </row>
    <row r="9357" spans="3:86" ht="21" thickBot="1">
      <c r="C9357" s="425"/>
      <c r="P9357" s="431"/>
      <c r="R9357" s="419"/>
      <c r="S9357" s="446"/>
      <c r="T9357" s="419"/>
      <c r="V9357" s="196"/>
      <c r="W9357" s="419"/>
      <c r="X9357" s="419"/>
      <c r="Z9357" s="419"/>
      <c r="AA9357" s="419"/>
      <c r="AB9357" s="419"/>
      <c r="AD9357" s="419"/>
      <c r="AE9357" s="419"/>
      <c r="AF9357" s="419"/>
      <c r="AH9357" s="419"/>
      <c r="AI9357" s="419"/>
      <c r="AJ9357" s="419"/>
      <c r="AL9357" s="419"/>
      <c r="AM9357" s="419"/>
      <c r="AN9357" s="403"/>
      <c r="AO9357" s="419"/>
      <c r="AP9357" s="419"/>
      <c r="AQ9357" s="419"/>
      <c r="AR9357" s="419"/>
      <c r="AS9357" s="419"/>
      <c r="AT9357" s="419"/>
      <c r="AU9357" s="419"/>
      <c r="AV9357" s="419"/>
      <c r="AX9357" s="419"/>
      <c r="AY9357" s="419"/>
      <c r="AZ9357" s="419"/>
      <c r="BB9357" s="419"/>
      <c r="BC9357" s="419"/>
      <c r="BD9357" s="419"/>
      <c r="BF9357" s="419"/>
      <c r="BG9357" s="419"/>
      <c r="BH9357" s="419"/>
      <c r="BJ9357" s="419"/>
      <c r="BK9357" s="419"/>
      <c r="BL9357" s="419"/>
      <c r="BN9357" s="419"/>
      <c r="BO9357" s="419"/>
      <c r="BP9357" s="419"/>
      <c r="BR9357" s="419"/>
      <c r="BS9357" s="419"/>
      <c r="BT9357" s="419"/>
      <c r="BV9357" s="419"/>
      <c r="BW9357" s="419"/>
      <c r="BX9357" s="397"/>
      <c r="BZ9357" s="449"/>
      <c r="CB9357" s="419"/>
      <c r="CC9357" s="419"/>
      <c r="CD9357" s="419"/>
      <c r="CF9357" s="419"/>
      <c r="CG9357" s="419"/>
      <c r="CH9357" s="419"/>
    </row>
    <row r="9358" spans="3:86" ht="21" thickBot="1">
      <c r="C9358" s="425"/>
      <c r="P9358" s="431"/>
      <c r="R9358" s="419"/>
      <c r="S9358" s="446"/>
      <c r="T9358" s="419"/>
      <c r="V9358" s="196"/>
      <c r="W9358" s="419"/>
      <c r="X9358" s="419"/>
      <c r="Z9358" s="419"/>
      <c r="AA9358" s="419"/>
      <c r="AB9358" s="419"/>
      <c r="AD9358" s="419"/>
      <c r="AE9358" s="419"/>
      <c r="AF9358" s="419"/>
      <c r="AH9358" s="419"/>
      <c r="AI9358" s="419"/>
      <c r="AJ9358" s="419"/>
      <c r="AL9358" s="419"/>
      <c r="AM9358" s="419"/>
      <c r="AN9358" s="403"/>
      <c r="AO9358" s="419"/>
      <c r="AP9358" s="419"/>
      <c r="AQ9358" s="419"/>
      <c r="AR9358" s="419"/>
      <c r="AS9358" s="419"/>
      <c r="AT9358" s="419"/>
      <c r="AU9358" s="419"/>
      <c r="AV9358" s="419"/>
      <c r="AX9358" s="419"/>
      <c r="AY9358" s="419"/>
      <c r="AZ9358" s="419"/>
      <c r="BB9358" s="419"/>
      <c r="BC9358" s="419"/>
      <c r="BD9358" s="419"/>
      <c r="BF9358" s="419"/>
      <c r="BG9358" s="419"/>
      <c r="BH9358" s="419"/>
      <c r="BJ9358" s="419"/>
      <c r="BK9358" s="419"/>
      <c r="BL9358" s="419"/>
      <c r="BN9358" s="419"/>
      <c r="BO9358" s="419"/>
      <c r="BP9358" s="419"/>
      <c r="BR9358" s="419"/>
      <c r="BS9358" s="419"/>
      <c r="BT9358" s="419"/>
      <c r="BV9358" s="419"/>
      <c r="BW9358" s="419"/>
      <c r="BX9358" s="397"/>
      <c r="BZ9358" s="449"/>
      <c r="CB9358" s="419"/>
      <c r="CC9358" s="419"/>
      <c r="CD9358" s="419"/>
      <c r="CF9358" s="419"/>
      <c r="CG9358" s="419"/>
      <c r="CH9358" s="419"/>
    </row>
    <row r="9359" spans="3:86" ht="21" thickBot="1">
      <c r="C9359" s="425"/>
      <c r="P9359" s="431"/>
      <c r="R9359" s="419"/>
      <c r="S9359" s="446"/>
      <c r="T9359" s="419"/>
      <c r="V9359" s="196"/>
      <c r="W9359" s="419"/>
      <c r="X9359" s="419"/>
      <c r="Z9359" s="419"/>
      <c r="AA9359" s="419"/>
      <c r="AB9359" s="419"/>
      <c r="AD9359" s="419"/>
      <c r="AE9359" s="419"/>
      <c r="AF9359" s="419"/>
      <c r="AH9359" s="419"/>
      <c r="AI9359" s="419"/>
      <c r="AJ9359" s="419"/>
      <c r="AL9359" s="419"/>
      <c r="AM9359" s="419"/>
      <c r="AN9359" s="403"/>
      <c r="AO9359" s="419"/>
      <c r="AP9359" s="419"/>
      <c r="AQ9359" s="419"/>
      <c r="AR9359" s="419"/>
      <c r="AS9359" s="419"/>
      <c r="AT9359" s="419"/>
      <c r="AU9359" s="419"/>
      <c r="AV9359" s="419"/>
      <c r="AX9359" s="419"/>
      <c r="AY9359" s="419"/>
      <c r="AZ9359" s="419"/>
      <c r="BB9359" s="419"/>
      <c r="BC9359" s="419"/>
      <c r="BD9359" s="419"/>
      <c r="BF9359" s="419"/>
      <c r="BG9359" s="419"/>
      <c r="BH9359" s="419"/>
      <c r="BJ9359" s="419"/>
      <c r="BK9359" s="419"/>
      <c r="BL9359" s="419"/>
      <c r="BN9359" s="419"/>
      <c r="BO9359" s="419"/>
      <c r="BP9359" s="419"/>
      <c r="BR9359" s="419"/>
      <c r="BS9359" s="419"/>
      <c r="BT9359" s="419"/>
      <c r="BV9359" s="419"/>
      <c r="BW9359" s="419"/>
      <c r="BX9359" s="397"/>
      <c r="BZ9359" s="449"/>
      <c r="CB9359" s="419"/>
      <c r="CC9359" s="419"/>
      <c r="CD9359" s="419"/>
      <c r="CF9359" s="419"/>
      <c r="CG9359" s="419"/>
      <c r="CH9359" s="419"/>
    </row>
    <row r="9360" spans="3:86" ht="21" thickBot="1">
      <c r="C9360" s="425"/>
      <c r="P9360" s="431"/>
      <c r="R9360" s="419"/>
      <c r="S9360" s="446"/>
      <c r="T9360" s="419"/>
      <c r="V9360" s="196"/>
      <c r="W9360" s="419"/>
      <c r="X9360" s="419"/>
      <c r="Z9360" s="419"/>
      <c r="AA9360" s="419"/>
      <c r="AB9360" s="419"/>
      <c r="AD9360" s="419"/>
      <c r="AE9360" s="419"/>
      <c r="AF9360" s="419"/>
      <c r="AH9360" s="419"/>
      <c r="AI9360" s="419"/>
      <c r="AJ9360" s="419"/>
      <c r="AL9360" s="419"/>
      <c r="AM9360" s="419"/>
      <c r="AN9360" s="403"/>
      <c r="AO9360" s="419"/>
      <c r="AP9360" s="419"/>
      <c r="AQ9360" s="419"/>
      <c r="AR9360" s="419"/>
      <c r="AS9360" s="419"/>
      <c r="AT9360" s="419"/>
      <c r="AU9360" s="419"/>
      <c r="AV9360" s="419"/>
      <c r="AX9360" s="419"/>
      <c r="AY9360" s="419"/>
      <c r="AZ9360" s="419"/>
      <c r="BB9360" s="419"/>
      <c r="BC9360" s="419"/>
      <c r="BD9360" s="419"/>
      <c r="BF9360" s="419"/>
      <c r="BG9360" s="419"/>
      <c r="BH9360" s="419"/>
      <c r="BJ9360" s="419"/>
      <c r="BK9360" s="419"/>
      <c r="BL9360" s="419"/>
      <c r="BN9360" s="419"/>
      <c r="BO9360" s="419"/>
      <c r="BP9360" s="419"/>
      <c r="BR9360" s="419"/>
      <c r="BS9360" s="419"/>
      <c r="BT9360" s="419"/>
      <c r="BV9360" s="419"/>
      <c r="BW9360" s="419"/>
      <c r="BX9360" s="397"/>
      <c r="BZ9360" s="449"/>
      <c r="CB9360" s="419"/>
      <c r="CC9360" s="419"/>
      <c r="CD9360" s="419"/>
      <c r="CF9360" s="419"/>
      <c r="CG9360" s="419"/>
      <c r="CH9360" s="419"/>
    </row>
    <row r="9361" spans="3:86" ht="21" thickBot="1">
      <c r="C9361" s="425"/>
      <c r="P9361" s="431"/>
      <c r="R9361" s="419"/>
      <c r="S9361" s="446"/>
      <c r="T9361" s="419"/>
      <c r="V9361" s="196"/>
      <c r="W9361" s="419"/>
      <c r="X9361" s="419"/>
      <c r="Z9361" s="419"/>
      <c r="AA9361" s="419"/>
      <c r="AB9361" s="419"/>
      <c r="AD9361" s="419"/>
      <c r="AE9361" s="419"/>
      <c r="AF9361" s="419"/>
      <c r="AH9361" s="419"/>
      <c r="AI9361" s="419"/>
      <c r="AJ9361" s="419"/>
      <c r="AL9361" s="419"/>
      <c r="AM9361" s="419"/>
      <c r="AN9361" s="403"/>
      <c r="AO9361" s="419"/>
      <c r="AP9361" s="419"/>
      <c r="AQ9361" s="419"/>
      <c r="AR9361" s="419"/>
      <c r="AS9361" s="419"/>
      <c r="AT9361" s="419"/>
      <c r="AU9361" s="419"/>
      <c r="AV9361" s="419"/>
      <c r="AX9361" s="419"/>
      <c r="AY9361" s="419"/>
      <c r="AZ9361" s="419"/>
      <c r="BB9361" s="419"/>
      <c r="BC9361" s="419"/>
      <c r="BD9361" s="419"/>
      <c r="BF9361" s="419"/>
      <c r="BG9361" s="419"/>
      <c r="BH9361" s="419"/>
      <c r="BJ9361" s="419"/>
      <c r="BK9361" s="419"/>
      <c r="BL9361" s="419"/>
      <c r="BN9361" s="419"/>
      <c r="BO9361" s="419"/>
      <c r="BP9361" s="419"/>
      <c r="BR9361" s="419"/>
      <c r="BS9361" s="419"/>
      <c r="BT9361" s="419"/>
      <c r="BV9361" s="419"/>
      <c r="BW9361" s="419"/>
      <c r="BX9361" s="397"/>
      <c r="BZ9361" s="449"/>
      <c r="CB9361" s="419"/>
      <c r="CC9361" s="419"/>
      <c r="CD9361" s="419"/>
      <c r="CF9361" s="419"/>
      <c r="CG9361" s="419"/>
      <c r="CH9361" s="419"/>
    </row>
    <row r="9362" spans="3:86" ht="21" thickBot="1">
      <c r="C9362" s="425"/>
      <c r="P9362" s="431"/>
      <c r="R9362" s="419"/>
      <c r="S9362" s="446"/>
      <c r="T9362" s="419"/>
      <c r="V9362" s="196"/>
      <c r="W9362" s="419"/>
      <c r="X9362" s="419"/>
      <c r="Z9362" s="419"/>
      <c r="AA9362" s="419"/>
      <c r="AB9362" s="419"/>
      <c r="AD9362" s="419"/>
      <c r="AE9362" s="419"/>
      <c r="AF9362" s="419"/>
      <c r="AH9362" s="419"/>
      <c r="AI9362" s="419"/>
      <c r="AJ9362" s="419"/>
      <c r="AL9362" s="419"/>
      <c r="AM9362" s="419"/>
      <c r="AN9362" s="403"/>
      <c r="AO9362" s="419"/>
      <c r="AP9362" s="419"/>
      <c r="AQ9362" s="419"/>
      <c r="AR9362" s="419"/>
      <c r="AS9362" s="419"/>
      <c r="AT9362" s="419"/>
      <c r="AU9362" s="419"/>
      <c r="AV9362" s="419"/>
      <c r="AX9362" s="419"/>
      <c r="AY9362" s="419"/>
      <c r="AZ9362" s="419"/>
      <c r="BB9362" s="419"/>
      <c r="BC9362" s="419"/>
      <c r="BD9362" s="419"/>
      <c r="BF9362" s="419"/>
      <c r="BG9362" s="419"/>
      <c r="BH9362" s="419"/>
      <c r="BJ9362" s="419"/>
      <c r="BK9362" s="419"/>
      <c r="BL9362" s="419"/>
      <c r="BN9362" s="419"/>
      <c r="BO9362" s="419"/>
      <c r="BP9362" s="419"/>
      <c r="BR9362" s="419"/>
      <c r="BS9362" s="419"/>
      <c r="BT9362" s="419"/>
      <c r="BV9362" s="419"/>
      <c r="BW9362" s="419"/>
      <c r="BX9362" s="397"/>
      <c r="BZ9362" s="449"/>
      <c r="CB9362" s="419"/>
      <c r="CC9362" s="419"/>
      <c r="CD9362" s="419"/>
      <c r="CF9362" s="419"/>
      <c r="CG9362" s="419"/>
      <c r="CH9362" s="419"/>
    </row>
    <row r="9363" spans="3:86" ht="21" thickBot="1">
      <c r="C9363" s="425"/>
      <c r="P9363" s="431"/>
      <c r="R9363" s="419"/>
      <c r="S9363" s="446"/>
      <c r="T9363" s="419"/>
      <c r="V9363" s="196"/>
      <c r="W9363" s="419"/>
      <c r="X9363" s="419"/>
      <c r="Z9363" s="419"/>
      <c r="AA9363" s="419"/>
      <c r="AB9363" s="419"/>
      <c r="AD9363" s="419"/>
      <c r="AE9363" s="419"/>
      <c r="AF9363" s="419"/>
      <c r="AH9363" s="419"/>
      <c r="AI9363" s="419"/>
      <c r="AJ9363" s="419"/>
      <c r="AL9363" s="419"/>
      <c r="AM9363" s="419"/>
      <c r="AN9363" s="403"/>
      <c r="AO9363" s="419"/>
      <c r="AP9363" s="419"/>
      <c r="AQ9363" s="419"/>
      <c r="AR9363" s="419"/>
      <c r="AS9363" s="419"/>
      <c r="AT9363" s="419"/>
      <c r="AU9363" s="419"/>
      <c r="AV9363" s="419"/>
      <c r="AX9363" s="419"/>
      <c r="AY9363" s="419"/>
      <c r="AZ9363" s="419"/>
      <c r="BB9363" s="419"/>
      <c r="BC9363" s="419"/>
      <c r="BD9363" s="419"/>
      <c r="BF9363" s="419"/>
      <c r="BG9363" s="419"/>
      <c r="BH9363" s="419"/>
      <c r="BJ9363" s="419"/>
      <c r="BK9363" s="419"/>
      <c r="BL9363" s="419"/>
      <c r="BN9363" s="419"/>
      <c r="BO9363" s="419"/>
      <c r="BP9363" s="419"/>
      <c r="BR9363" s="419"/>
      <c r="BS9363" s="419"/>
      <c r="BT9363" s="419"/>
      <c r="BV9363" s="419"/>
      <c r="BW9363" s="419"/>
      <c r="BX9363" s="397"/>
      <c r="BZ9363" s="449"/>
      <c r="CB9363" s="419"/>
      <c r="CC9363" s="419"/>
      <c r="CD9363" s="419"/>
      <c r="CF9363" s="419"/>
      <c r="CG9363" s="419"/>
      <c r="CH9363" s="419"/>
    </row>
    <row r="9364" spans="3:86" ht="21" thickBot="1">
      <c r="C9364" s="425"/>
      <c r="P9364" s="431"/>
      <c r="R9364" s="419"/>
      <c r="S9364" s="446"/>
      <c r="T9364" s="419"/>
      <c r="V9364" s="196"/>
      <c r="W9364" s="419"/>
      <c r="X9364" s="419"/>
      <c r="Z9364" s="419"/>
      <c r="AA9364" s="419"/>
      <c r="AB9364" s="419"/>
      <c r="AD9364" s="419"/>
      <c r="AE9364" s="419"/>
      <c r="AF9364" s="419"/>
      <c r="AH9364" s="419"/>
      <c r="AI9364" s="419"/>
      <c r="AJ9364" s="419"/>
      <c r="AL9364" s="419"/>
      <c r="AM9364" s="419"/>
      <c r="AN9364" s="403"/>
      <c r="AO9364" s="419"/>
      <c r="AP9364" s="419"/>
      <c r="AQ9364" s="419"/>
      <c r="AR9364" s="419"/>
      <c r="AS9364" s="419"/>
      <c r="AT9364" s="419"/>
      <c r="AU9364" s="419"/>
      <c r="AV9364" s="419"/>
      <c r="AX9364" s="419"/>
      <c r="AY9364" s="419"/>
      <c r="AZ9364" s="419"/>
      <c r="BB9364" s="419"/>
      <c r="BC9364" s="419"/>
      <c r="BD9364" s="419"/>
      <c r="BF9364" s="419"/>
      <c r="BG9364" s="419"/>
      <c r="BH9364" s="419"/>
      <c r="BJ9364" s="419"/>
      <c r="BK9364" s="419"/>
      <c r="BL9364" s="419"/>
      <c r="BN9364" s="419"/>
      <c r="BO9364" s="419"/>
      <c r="BP9364" s="419"/>
      <c r="BR9364" s="419"/>
      <c r="BS9364" s="419"/>
      <c r="BT9364" s="419"/>
      <c r="BV9364" s="419"/>
      <c r="BW9364" s="419"/>
      <c r="BX9364" s="397"/>
      <c r="BZ9364" s="449"/>
      <c r="CB9364" s="419"/>
      <c r="CC9364" s="419"/>
      <c r="CD9364" s="419"/>
      <c r="CF9364" s="419"/>
      <c r="CG9364" s="419"/>
      <c r="CH9364" s="419"/>
    </row>
    <row r="9365" spans="3:86" ht="21" thickBot="1">
      <c r="C9365" s="425"/>
      <c r="P9365" s="431"/>
      <c r="R9365" s="419"/>
      <c r="S9365" s="446"/>
      <c r="T9365" s="419"/>
      <c r="V9365" s="196"/>
      <c r="W9365" s="419"/>
      <c r="X9365" s="419"/>
      <c r="Z9365" s="419"/>
      <c r="AA9365" s="419"/>
      <c r="AB9365" s="419"/>
      <c r="AD9365" s="419"/>
      <c r="AE9365" s="419"/>
      <c r="AF9365" s="419"/>
      <c r="AH9365" s="419"/>
      <c r="AI9365" s="419"/>
      <c r="AJ9365" s="419"/>
      <c r="AL9365" s="419"/>
      <c r="AM9365" s="419"/>
      <c r="AN9365" s="403"/>
      <c r="AO9365" s="419"/>
      <c r="AP9365" s="419"/>
      <c r="AQ9365" s="419"/>
      <c r="AR9365" s="419"/>
      <c r="AS9365" s="419"/>
      <c r="AT9365" s="419"/>
      <c r="AU9365" s="419"/>
      <c r="AV9365" s="419"/>
      <c r="AX9365" s="419"/>
      <c r="AY9365" s="419"/>
      <c r="AZ9365" s="419"/>
      <c r="BB9365" s="419"/>
      <c r="BC9365" s="419"/>
      <c r="BD9365" s="419"/>
      <c r="BF9365" s="419"/>
      <c r="BG9365" s="419"/>
      <c r="BH9365" s="419"/>
      <c r="BJ9365" s="419"/>
      <c r="BK9365" s="419"/>
      <c r="BL9365" s="419"/>
      <c r="BN9365" s="419"/>
      <c r="BO9365" s="419"/>
      <c r="BP9365" s="419"/>
      <c r="BR9365" s="419"/>
      <c r="BS9365" s="419"/>
      <c r="BT9365" s="419"/>
      <c r="BV9365" s="419"/>
      <c r="BW9365" s="419"/>
      <c r="BX9365" s="397"/>
      <c r="BZ9365" s="449"/>
      <c r="CB9365" s="419"/>
      <c r="CC9365" s="419"/>
      <c r="CD9365" s="419"/>
      <c r="CF9365" s="419"/>
      <c r="CG9365" s="419"/>
      <c r="CH9365" s="419"/>
    </row>
    <row r="9366" spans="3:86" ht="21" thickBot="1">
      <c r="C9366" s="425"/>
      <c r="P9366" s="431"/>
      <c r="R9366" s="419"/>
      <c r="S9366" s="446"/>
      <c r="T9366" s="419"/>
      <c r="V9366" s="196"/>
      <c r="W9366" s="419"/>
      <c r="X9366" s="419"/>
      <c r="Z9366" s="419"/>
      <c r="AA9366" s="419"/>
      <c r="AB9366" s="419"/>
      <c r="AD9366" s="419"/>
      <c r="AE9366" s="419"/>
      <c r="AF9366" s="419"/>
      <c r="AH9366" s="419"/>
      <c r="AI9366" s="419"/>
      <c r="AJ9366" s="419"/>
      <c r="AL9366" s="419"/>
      <c r="AM9366" s="419"/>
      <c r="AN9366" s="403"/>
      <c r="AO9366" s="419"/>
      <c r="AP9366" s="419"/>
      <c r="AQ9366" s="419"/>
      <c r="AR9366" s="419"/>
      <c r="AS9366" s="419"/>
      <c r="AT9366" s="419"/>
      <c r="AU9366" s="419"/>
      <c r="AV9366" s="419"/>
      <c r="AX9366" s="419"/>
      <c r="AY9366" s="419"/>
      <c r="AZ9366" s="419"/>
      <c r="BB9366" s="419"/>
      <c r="BC9366" s="419"/>
      <c r="BD9366" s="419"/>
      <c r="BF9366" s="419"/>
      <c r="BG9366" s="419"/>
      <c r="BH9366" s="419"/>
      <c r="BJ9366" s="419"/>
      <c r="BK9366" s="419"/>
      <c r="BL9366" s="419"/>
      <c r="BN9366" s="419"/>
      <c r="BO9366" s="419"/>
      <c r="BP9366" s="419"/>
      <c r="BR9366" s="419"/>
      <c r="BS9366" s="419"/>
      <c r="BT9366" s="419"/>
      <c r="BV9366" s="419"/>
      <c r="BW9366" s="419"/>
      <c r="BX9366" s="397"/>
      <c r="BZ9366" s="449"/>
      <c r="CB9366" s="419"/>
      <c r="CC9366" s="419"/>
      <c r="CD9366" s="419"/>
      <c r="CF9366" s="419"/>
      <c r="CG9366" s="419"/>
      <c r="CH9366" s="419"/>
    </row>
    <row r="9367" spans="3:86" ht="21" thickBot="1">
      <c r="C9367" s="425"/>
      <c r="P9367" s="431"/>
      <c r="R9367" s="419"/>
      <c r="S9367" s="446"/>
      <c r="T9367" s="419"/>
      <c r="V9367" s="196"/>
      <c r="W9367" s="419"/>
      <c r="X9367" s="419"/>
      <c r="Z9367" s="419"/>
      <c r="AA9367" s="419"/>
      <c r="AB9367" s="419"/>
      <c r="AD9367" s="419"/>
      <c r="AE9367" s="419"/>
      <c r="AF9367" s="419"/>
      <c r="AH9367" s="419"/>
      <c r="AI9367" s="419"/>
      <c r="AJ9367" s="419"/>
      <c r="AL9367" s="419"/>
      <c r="AM9367" s="419"/>
      <c r="AN9367" s="403"/>
      <c r="AO9367" s="419"/>
      <c r="AP9367" s="419"/>
      <c r="AQ9367" s="419"/>
      <c r="AR9367" s="419"/>
      <c r="AS9367" s="419"/>
      <c r="AT9367" s="419"/>
      <c r="AU9367" s="419"/>
      <c r="AV9367" s="419"/>
      <c r="AX9367" s="419"/>
      <c r="AY9367" s="419"/>
      <c r="AZ9367" s="419"/>
      <c r="BB9367" s="419"/>
      <c r="BC9367" s="419"/>
      <c r="BD9367" s="419"/>
      <c r="BF9367" s="419"/>
      <c r="BG9367" s="419"/>
      <c r="BH9367" s="419"/>
      <c r="BJ9367" s="419"/>
      <c r="BK9367" s="419"/>
      <c r="BL9367" s="419"/>
      <c r="BN9367" s="419"/>
      <c r="BO9367" s="419"/>
      <c r="BP9367" s="419"/>
      <c r="BR9367" s="419"/>
      <c r="BS9367" s="419"/>
      <c r="BT9367" s="419"/>
      <c r="BV9367" s="419"/>
      <c r="BW9367" s="419"/>
      <c r="BX9367" s="397"/>
      <c r="BZ9367" s="449"/>
      <c r="CB9367" s="419"/>
      <c r="CC9367" s="419"/>
      <c r="CD9367" s="419"/>
      <c r="CF9367" s="419"/>
      <c r="CG9367" s="419"/>
      <c r="CH9367" s="419"/>
    </row>
    <row r="9368" spans="3:86" ht="21" thickBot="1">
      <c r="C9368" s="425"/>
      <c r="P9368" s="431"/>
      <c r="R9368" s="419"/>
      <c r="S9368" s="446"/>
      <c r="T9368" s="419"/>
      <c r="V9368" s="196"/>
      <c r="W9368" s="419"/>
      <c r="X9368" s="419"/>
      <c r="Z9368" s="419"/>
      <c r="AA9368" s="419"/>
      <c r="AB9368" s="419"/>
      <c r="AD9368" s="419"/>
      <c r="AE9368" s="419"/>
      <c r="AF9368" s="419"/>
      <c r="AH9368" s="419"/>
      <c r="AI9368" s="419"/>
      <c r="AJ9368" s="419"/>
      <c r="AL9368" s="419"/>
      <c r="AM9368" s="419"/>
      <c r="AN9368" s="403"/>
      <c r="AO9368" s="419"/>
      <c r="AP9368" s="419"/>
      <c r="AQ9368" s="419"/>
      <c r="AR9368" s="419"/>
      <c r="AS9368" s="419"/>
      <c r="AT9368" s="419"/>
      <c r="AU9368" s="419"/>
      <c r="AV9368" s="419"/>
      <c r="AX9368" s="419"/>
      <c r="AY9368" s="419"/>
      <c r="AZ9368" s="419"/>
      <c r="BB9368" s="419"/>
      <c r="BC9368" s="419"/>
      <c r="BD9368" s="419"/>
      <c r="BF9368" s="419"/>
      <c r="BG9368" s="419"/>
      <c r="BH9368" s="419"/>
      <c r="BJ9368" s="419"/>
      <c r="BK9368" s="419"/>
      <c r="BL9368" s="419"/>
      <c r="BN9368" s="419"/>
      <c r="BO9368" s="419"/>
      <c r="BP9368" s="419"/>
      <c r="BR9368" s="419"/>
      <c r="BS9368" s="419"/>
      <c r="BT9368" s="419"/>
      <c r="BV9368" s="419"/>
      <c r="BW9368" s="419"/>
      <c r="BX9368" s="397"/>
      <c r="BZ9368" s="449"/>
      <c r="CB9368" s="419"/>
      <c r="CC9368" s="419"/>
      <c r="CD9368" s="419"/>
      <c r="CF9368" s="419"/>
      <c r="CG9368" s="419"/>
      <c r="CH9368" s="419"/>
    </row>
    <row r="9369" spans="3:86" ht="21" thickBot="1">
      <c r="C9369" s="425"/>
      <c r="P9369" s="431"/>
      <c r="R9369" s="419"/>
      <c r="S9369" s="446"/>
      <c r="T9369" s="419"/>
      <c r="V9369" s="196"/>
      <c r="W9369" s="419"/>
      <c r="X9369" s="419"/>
      <c r="Z9369" s="419"/>
      <c r="AA9369" s="419"/>
      <c r="AB9369" s="419"/>
      <c r="AD9369" s="419"/>
      <c r="AE9369" s="419"/>
      <c r="AF9369" s="419"/>
      <c r="AH9369" s="419"/>
      <c r="AI9369" s="419"/>
      <c r="AJ9369" s="419"/>
      <c r="AL9369" s="419"/>
      <c r="AM9369" s="419"/>
      <c r="AN9369" s="403"/>
      <c r="AO9369" s="419"/>
      <c r="AP9369" s="419"/>
      <c r="AQ9369" s="419"/>
      <c r="AR9369" s="419"/>
      <c r="AS9369" s="419"/>
      <c r="AT9369" s="419"/>
      <c r="AU9369" s="419"/>
      <c r="AV9369" s="419"/>
      <c r="AX9369" s="419"/>
      <c r="AY9369" s="419"/>
      <c r="AZ9369" s="419"/>
      <c r="BB9369" s="419"/>
      <c r="BC9369" s="419"/>
      <c r="BD9369" s="419"/>
      <c r="BF9369" s="419"/>
      <c r="BG9369" s="419"/>
      <c r="BH9369" s="419"/>
      <c r="BJ9369" s="419"/>
      <c r="BK9369" s="419"/>
      <c r="BL9369" s="419"/>
      <c r="BN9369" s="419"/>
      <c r="BO9369" s="419"/>
      <c r="BP9369" s="419"/>
      <c r="BR9369" s="419"/>
      <c r="BS9369" s="419"/>
      <c r="BT9369" s="419"/>
      <c r="BV9369" s="419"/>
      <c r="BW9369" s="419"/>
      <c r="BX9369" s="397"/>
      <c r="BZ9369" s="449"/>
      <c r="CB9369" s="419"/>
      <c r="CC9369" s="419"/>
      <c r="CD9369" s="419"/>
      <c r="CF9369" s="419"/>
      <c r="CG9369" s="419"/>
      <c r="CH9369" s="419"/>
    </row>
    <row r="9370" spans="3:86" ht="21" thickBot="1">
      <c r="C9370" s="425"/>
      <c r="P9370" s="431"/>
      <c r="R9370" s="419"/>
      <c r="S9370" s="446"/>
      <c r="T9370" s="419"/>
      <c r="V9370" s="196"/>
      <c r="W9370" s="419"/>
      <c r="X9370" s="419"/>
      <c r="Z9370" s="419"/>
      <c r="AA9370" s="419"/>
      <c r="AB9370" s="419"/>
      <c r="AD9370" s="419"/>
      <c r="AE9370" s="419"/>
      <c r="AF9370" s="419"/>
      <c r="AH9370" s="419"/>
      <c r="AI9370" s="419"/>
      <c r="AJ9370" s="419"/>
      <c r="AL9370" s="419"/>
      <c r="AM9370" s="419"/>
      <c r="AN9370" s="403"/>
      <c r="AO9370" s="419"/>
      <c r="AP9370" s="419"/>
      <c r="AQ9370" s="419"/>
      <c r="AR9370" s="419"/>
      <c r="AS9370" s="419"/>
      <c r="AT9370" s="419"/>
      <c r="AU9370" s="419"/>
      <c r="AV9370" s="419"/>
      <c r="AX9370" s="419"/>
      <c r="AY9370" s="419"/>
      <c r="AZ9370" s="419"/>
      <c r="BB9370" s="419"/>
      <c r="BC9370" s="419"/>
      <c r="BD9370" s="419"/>
      <c r="BF9370" s="419"/>
      <c r="BG9370" s="419"/>
      <c r="BH9370" s="419"/>
      <c r="BJ9370" s="419"/>
      <c r="BK9370" s="419"/>
      <c r="BL9370" s="419"/>
      <c r="BN9370" s="419"/>
      <c r="BO9370" s="419"/>
      <c r="BP9370" s="419"/>
      <c r="BR9370" s="419"/>
      <c r="BS9370" s="419"/>
      <c r="BT9370" s="419"/>
      <c r="BV9370" s="419"/>
      <c r="BW9370" s="419"/>
      <c r="BX9370" s="397"/>
      <c r="BZ9370" s="449"/>
      <c r="CB9370" s="419"/>
      <c r="CC9370" s="419"/>
      <c r="CD9370" s="419"/>
      <c r="CF9370" s="419"/>
      <c r="CG9370" s="419"/>
      <c r="CH9370" s="419"/>
    </row>
    <row r="9371" spans="3:86" ht="21" thickBot="1">
      <c r="C9371" s="425"/>
      <c r="P9371" s="431"/>
      <c r="R9371" s="419"/>
      <c r="S9371" s="446"/>
      <c r="T9371" s="419"/>
      <c r="V9371" s="196"/>
      <c r="W9371" s="419"/>
      <c r="X9371" s="419"/>
      <c r="Z9371" s="419"/>
      <c r="AA9371" s="419"/>
      <c r="AB9371" s="419"/>
      <c r="AD9371" s="419"/>
      <c r="AE9371" s="419"/>
      <c r="AF9371" s="419"/>
      <c r="AH9371" s="419"/>
      <c r="AI9371" s="419"/>
      <c r="AJ9371" s="419"/>
      <c r="AL9371" s="419"/>
      <c r="AM9371" s="419"/>
      <c r="AN9371" s="403"/>
      <c r="AO9371" s="419"/>
      <c r="AP9371" s="419"/>
      <c r="AQ9371" s="419"/>
      <c r="AR9371" s="419"/>
      <c r="AS9371" s="419"/>
      <c r="AT9371" s="419"/>
      <c r="AU9371" s="419"/>
      <c r="AV9371" s="419"/>
      <c r="AX9371" s="419"/>
      <c r="AY9371" s="419"/>
      <c r="AZ9371" s="419"/>
      <c r="BB9371" s="419"/>
      <c r="BC9371" s="419"/>
      <c r="BD9371" s="419"/>
      <c r="BF9371" s="419"/>
      <c r="BG9371" s="419"/>
      <c r="BH9371" s="419"/>
      <c r="BJ9371" s="419"/>
      <c r="BK9371" s="419"/>
      <c r="BL9371" s="419"/>
      <c r="BN9371" s="419"/>
      <c r="BO9371" s="419"/>
      <c r="BP9371" s="419"/>
      <c r="BR9371" s="419"/>
      <c r="BS9371" s="419"/>
      <c r="BT9371" s="419"/>
      <c r="BV9371" s="419"/>
      <c r="BW9371" s="419"/>
      <c r="BX9371" s="397"/>
      <c r="BZ9371" s="449"/>
      <c r="CB9371" s="419"/>
      <c r="CC9371" s="419"/>
      <c r="CD9371" s="419"/>
      <c r="CF9371" s="419"/>
      <c r="CG9371" s="419"/>
      <c r="CH9371" s="419"/>
    </row>
    <row r="9372" spans="3:86" ht="21" thickBot="1">
      <c r="C9372" s="425"/>
      <c r="P9372" s="431"/>
      <c r="R9372" s="419"/>
      <c r="S9372" s="446"/>
      <c r="T9372" s="419"/>
      <c r="V9372" s="196"/>
      <c r="W9372" s="419"/>
      <c r="X9372" s="419"/>
      <c r="Z9372" s="419"/>
      <c r="AA9372" s="419"/>
      <c r="AB9372" s="419"/>
      <c r="AD9372" s="419"/>
      <c r="AE9372" s="419"/>
      <c r="AF9372" s="419"/>
      <c r="AH9372" s="419"/>
      <c r="AI9372" s="419"/>
      <c r="AJ9372" s="419"/>
      <c r="AL9372" s="419"/>
      <c r="AM9372" s="419"/>
      <c r="AN9372" s="403"/>
      <c r="AO9372" s="419"/>
      <c r="AP9372" s="419"/>
      <c r="AQ9372" s="419"/>
      <c r="AR9372" s="419"/>
      <c r="AS9372" s="419"/>
      <c r="AT9372" s="419"/>
      <c r="AU9372" s="419"/>
      <c r="AV9372" s="419"/>
      <c r="AX9372" s="419"/>
      <c r="AY9372" s="419"/>
      <c r="AZ9372" s="419"/>
      <c r="BB9372" s="419"/>
      <c r="BC9372" s="419"/>
      <c r="BD9372" s="419"/>
      <c r="BF9372" s="419"/>
      <c r="BG9372" s="419"/>
      <c r="BH9372" s="419"/>
      <c r="BJ9372" s="419"/>
      <c r="BK9372" s="419"/>
      <c r="BL9372" s="419"/>
      <c r="BN9372" s="419"/>
      <c r="BO9372" s="419"/>
      <c r="BP9372" s="419"/>
      <c r="BR9372" s="419"/>
      <c r="BS9372" s="419"/>
      <c r="BT9372" s="419"/>
      <c r="BV9372" s="419"/>
      <c r="BW9372" s="419"/>
      <c r="BX9372" s="397"/>
      <c r="BZ9372" s="449"/>
      <c r="CB9372" s="419"/>
      <c r="CC9372" s="419"/>
      <c r="CD9372" s="419"/>
      <c r="CF9372" s="419"/>
      <c r="CG9372" s="419"/>
      <c r="CH9372" s="419"/>
    </row>
    <row r="9373" spans="3:86" ht="21" thickBot="1">
      <c r="C9373" s="425"/>
      <c r="P9373" s="431"/>
      <c r="R9373" s="419"/>
      <c r="S9373" s="446"/>
      <c r="T9373" s="419"/>
      <c r="V9373" s="196"/>
      <c r="W9373" s="419"/>
      <c r="X9373" s="419"/>
      <c r="Z9373" s="419"/>
      <c r="AA9373" s="419"/>
      <c r="AB9373" s="419"/>
      <c r="AD9373" s="419"/>
      <c r="AE9373" s="419"/>
      <c r="AF9373" s="419"/>
      <c r="AH9373" s="419"/>
      <c r="AI9373" s="419"/>
      <c r="AJ9373" s="419"/>
      <c r="AL9373" s="419"/>
      <c r="AM9373" s="419"/>
      <c r="AN9373" s="403"/>
      <c r="AO9373" s="419"/>
      <c r="AP9373" s="419"/>
      <c r="AQ9373" s="419"/>
      <c r="AR9373" s="419"/>
      <c r="AS9373" s="419"/>
      <c r="AT9373" s="419"/>
      <c r="AU9373" s="419"/>
      <c r="AV9373" s="419"/>
      <c r="AX9373" s="419"/>
      <c r="AY9373" s="419"/>
      <c r="AZ9373" s="419"/>
      <c r="BB9373" s="419"/>
      <c r="BC9373" s="419"/>
      <c r="BD9373" s="419"/>
      <c r="BF9373" s="419"/>
      <c r="BG9373" s="419"/>
      <c r="BH9373" s="419"/>
      <c r="BJ9373" s="419"/>
      <c r="BK9373" s="419"/>
      <c r="BL9373" s="419"/>
      <c r="BN9373" s="419"/>
      <c r="BO9373" s="419"/>
      <c r="BP9373" s="419"/>
      <c r="BR9373" s="419"/>
      <c r="BS9373" s="419"/>
      <c r="BT9373" s="419"/>
      <c r="BV9373" s="419"/>
      <c r="BW9373" s="419"/>
      <c r="BX9373" s="397"/>
      <c r="BZ9373" s="449"/>
      <c r="CB9373" s="419"/>
      <c r="CC9373" s="419"/>
      <c r="CD9373" s="419"/>
      <c r="CF9373" s="419"/>
      <c r="CG9373" s="419"/>
      <c r="CH9373" s="419"/>
    </row>
    <row r="9374" spans="3:86" ht="21" thickBot="1">
      <c r="C9374" s="425"/>
      <c r="P9374" s="431"/>
      <c r="R9374" s="419"/>
      <c r="S9374" s="446"/>
      <c r="T9374" s="419"/>
      <c r="V9374" s="196"/>
      <c r="W9374" s="419"/>
      <c r="X9374" s="419"/>
      <c r="Z9374" s="419"/>
      <c r="AA9374" s="419"/>
      <c r="AB9374" s="419"/>
      <c r="AD9374" s="419"/>
      <c r="AE9374" s="419"/>
      <c r="AF9374" s="419"/>
      <c r="AH9374" s="419"/>
      <c r="AI9374" s="419"/>
      <c r="AJ9374" s="419"/>
      <c r="AL9374" s="419"/>
      <c r="AM9374" s="419"/>
      <c r="AN9374" s="403"/>
      <c r="AO9374" s="419"/>
      <c r="AP9374" s="419"/>
      <c r="AQ9374" s="419"/>
      <c r="AR9374" s="419"/>
      <c r="AS9374" s="419"/>
      <c r="AT9374" s="419"/>
      <c r="AU9374" s="419"/>
      <c r="AV9374" s="419"/>
      <c r="AX9374" s="419"/>
      <c r="AY9374" s="419"/>
      <c r="AZ9374" s="419"/>
      <c r="BB9374" s="419"/>
      <c r="BC9374" s="419"/>
      <c r="BD9374" s="419"/>
      <c r="BF9374" s="419"/>
      <c r="BG9374" s="419"/>
      <c r="BH9374" s="419"/>
      <c r="BJ9374" s="419"/>
      <c r="BK9374" s="419"/>
      <c r="BL9374" s="419"/>
      <c r="BN9374" s="419"/>
      <c r="BO9374" s="419"/>
      <c r="BP9374" s="419"/>
      <c r="BR9374" s="419"/>
      <c r="BS9374" s="419"/>
      <c r="BT9374" s="419"/>
      <c r="BV9374" s="419"/>
      <c r="BW9374" s="419"/>
      <c r="BX9374" s="397"/>
      <c r="BZ9374" s="449"/>
      <c r="CB9374" s="419"/>
      <c r="CC9374" s="419"/>
      <c r="CD9374" s="419"/>
      <c r="CF9374" s="419"/>
      <c r="CG9374" s="419"/>
      <c r="CH9374" s="419"/>
    </row>
    <row r="9375" spans="3:86" ht="21" thickBot="1">
      <c r="C9375" s="425"/>
      <c r="P9375" s="431"/>
      <c r="R9375" s="419"/>
      <c r="S9375" s="446"/>
      <c r="T9375" s="419"/>
      <c r="V9375" s="196"/>
      <c r="W9375" s="419"/>
      <c r="X9375" s="419"/>
      <c r="Z9375" s="419"/>
      <c r="AA9375" s="419"/>
      <c r="AB9375" s="419"/>
      <c r="AD9375" s="419"/>
      <c r="AE9375" s="419"/>
      <c r="AF9375" s="419"/>
      <c r="AH9375" s="419"/>
      <c r="AI9375" s="419"/>
      <c r="AJ9375" s="419"/>
      <c r="AL9375" s="419"/>
      <c r="AM9375" s="419"/>
      <c r="AN9375" s="403"/>
      <c r="AO9375" s="419"/>
      <c r="AP9375" s="419"/>
      <c r="AQ9375" s="419"/>
      <c r="AR9375" s="419"/>
      <c r="AS9375" s="419"/>
      <c r="AT9375" s="419"/>
      <c r="AU9375" s="419"/>
      <c r="AV9375" s="419"/>
      <c r="AX9375" s="419"/>
      <c r="AY9375" s="419"/>
      <c r="AZ9375" s="419"/>
      <c r="BB9375" s="419"/>
      <c r="BC9375" s="419"/>
      <c r="BD9375" s="419"/>
      <c r="BF9375" s="419"/>
      <c r="BG9375" s="419"/>
      <c r="BH9375" s="419"/>
      <c r="BJ9375" s="419"/>
      <c r="BK9375" s="419"/>
      <c r="BL9375" s="419"/>
      <c r="BN9375" s="419"/>
      <c r="BO9375" s="419"/>
      <c r="BP9375" s="419"/>
      <c r="BR9375" s="419"/>
      <c r="BS9375" s="419"/>
      <c r="BT9375" s="419"/>
      <c r="BV9375" s="419"/>
      <c r="BW9375" s="419"/>
      <c r="BX9375" s="397"/>
      <c r="BZ9375" s="449"/>
      <c r="CB9375" s="419"/>
      <c r="CC9375" s="419"/>
      <c r="CD9375" s="419"/>
      <c r="CF9375" s="419"/>
      <c r="CG9375" s="419"/>
      <c r="CH9375" s="419"/>
    </row>
    <row r="9376" spans="3:86" ht="21" thickBot="1">
      <c r="C9376" s="425"/>
      <c r="P9376" s="431"/>
      <c r="R9376" s="419"/>
      <c r="S9376" s="446"/>
      <c r="T9376" s="419"/>
      <c r="V9376" s="196"/>
      <c r="W9376" s="419"/>
      <c r="X9376" s="419"/>
      <c r="Z9376" s="419"/>
      <c r="AA9376" s="419"/>
      <c r="AB9376" s="419"/>
      <c r="AD9376" s="419"/>
      <c r="AE9376" s="419"/>
      <c r="AF9376" s="419"/>
      <c r="AH9376" s="419"/>
      <c r="AI9376" s="419"/>
      <c r="AJ9376" s="419"/>
      <c r="AL9376" s="419"/>
      <c r="AM9376" s="419"/>
      <c r="AN9376" s="403"/>
      <c r="AO9376" s="419"/>
      <c r="AP9376" s="419"/>
      <c r="AQ9376" s="419"/>
      <c r="AR9376" s="419"/>
      <c r="AS9376" s="419"/>
      <c r="AT9376" s="419"/>
      <c r="AU9376" s="419"/>
      <c r="AV9376" s="419"/>
      <c r="AX9376" s="419"/>
      <c r="AY9376" s="419"/>
      <c r="AZ9376" s="419"/>
      <c r="BB9376" s="419"/>
      <c r="BC9376" s="419"/>
      <c r="BD9376" s="419"/>
      <c r="BF9376" s="419"/>
      <c r="BG9376" s="419"/>
      <c r="BH9376" s="419"/>
      <c r="BJ9376" s="419"/>
      <c r="BK9376" s="419"/>
      <c r="BL9376" s="419"/>
      <c r="BN9376" s="419"/>
      <c r="BO9376" s="419"/>
      <c r="BP9376" s="419"/>
      <c r="BR9376" s="419"/>
      <c r="BS9376" s="419"/>
      <c r="BT9376" s="419"/>
      <c r="BV9376" s="419"/>
      <c r="BW9376" s="419"/>
      <c r="BX9376" s="397"/>
      <c r="BZ9376" s="449"/>
      <c r="CB9376" s="419"/>
      <c r="CC9376" s="419"/>
      <c r="CD9376" s="419"/>
      <c r="CF9376" s="419"/>
      <c r="CG9376" s="419"/>
      <c r="CH9376" s="419"/>
    </row>
    <row r="9377" spans="3:86" ht="21" thickBot="1">
      <c r="C9377" s="425"/>
      <c r="P9377" s="431"/>
      <c r="R9377" s="419"/>
      <c r="S9377" s="446"/>
      <c r="T9377" s="419"/>
      <c r="V9377" s="196"/>
      <c r="W9377" s="419"/>
      <c r="X9377" s="419"/>
      <c r="Z9377" s="419"/>
      <c r="AA9377" s="419"/>
      <c r="AB9377" s="419"/>
      <c r="AD9377" s="419"/>
      <c r="AE9377" s="419"/>
      <c r="AF9377" s="419"/>
      <c r="AH9377" s="419"/>
      <c r="AI9377" s="419"/>
      <c r="AJ9377" s="419"/>
      <c r="AL9377" s="419"/>
      <c r="AM9377" s="419"/>
      <c r="AN9377" s="403"/>
      <c r="AO9377" s="419"/>
      <c r="AP9377" s="419"/>
      <c r="AQ9377" s="419"/>
      <c r="AR9377" s="419"/>
      <c r="AS9377" s="419"/>
      <c r="AT9377" s="419"/>
      <c r="AU9377" s="419"/>
      <c r="AV9377" s="419"/>
      <c r="AX9377" s="419"/>
      <c r="AY9377" s="419"/>
      <c r="AZ9377" s="419"/>
      <c r="BB9377" s="419"/>
      <c r="BC9377" s="419"/>
      <c r="BD9377" s="419"/>
      <c r="BF9377" s="419"/>
      <c r="BG9377" s="419"/>
      <c r="BH9377" s="419"/>
      <c r="BJ9377" s="419"/>
      <c r="BK9377" s="419"/>
      <c r="BL9377" s="419"/>
      <c r="BN9377" s="419"/>
      <c r="BO9377" s="419"/>
      <c r="BP9377" s="419"/>
      <c r="BR9377" s="419"/>
      <c r="BS9377" s="419"/>
      <c r="BT9377" s="419"/>
      <c r="BV9377" s="419"/>
      <c r="BW9377" s="419"/>
      <c r="BX9377" s="397"/>
      <c r="BZ9377" s="449"/>
      <c r="CB9377" s="419"/>
      <c r="CC9377" s="419"/>
      <c r="CD9377" s="419"/>
      <c r="CF9377" s="419"/>
      <c r="CG9377" s="419"/>
      <c r="CH9377" s="419"/>
    </row>
    <row r="9378" spans="3:86" ht="21" thickBot="1">
      <c r="C9378" s="425"/>
      <c r="P9378" s="431"/>
      <c r="R9378" s="419"/>
      <c r="S9378" s="446"/>
      <c r="T9378" s="419"/>
      <c r="V9378" s="196"/>
      <c r="W9378" s="419"/>
      <c r="X9378" s="419"/>
      <c r="Z9378" s="419"/>
      <c r="AA9378" s="419"/>
      <c r="AB9378" s="419"/>
      <c r="AD9378" s="419"/>
      <c r="AE9378" s="419"/>
      <c r="AF9378" s="419"/>
      <c r="AH9378" s="419"/>
      <c r="AI9378" s="419"/>
      <c r="AJ9378" s="419"/>
      <c r="AL9378" s="419"/>
      <c r="AM9378" s="419"/>
      <c r="AN9378" s="403"/>
      <c r="AO9378" s="419"/>
      <c r="AP9378" s="419"/>
      <c r="AQ9378" s="419"/>
      <c r="AR9378" s="419"/>
      <c r="AS9378" s="419"/>
      <c r="AT9378" s="419"/>
      <c r="AU9378" s="419"/>
      <c r="AV9378" s="419"/>
      <c r="AX9378" s="419"/>
      <c r="AY9378" s="419"/>
      <c r="AZ9378" s="419"/>
      <c r="BB9378" s="419"/>
      <c r="BC9378" s="419"/>
      <c r="BD9378" s="419"/>
      <c r="BF9378" s="419"/>
      <c r="BG9378" s="419"/>
      <c r="BH9378" s="419"/>
      <c r="BJ9378" s="419"/>
      <c r="BK9378" s="419"/>
      <c r="BL9378" s="419"/>
      <c r="BN9378" s="419"/>
      <c r="BO9378" s="419"/>
      <c r="BP9378" s="419"/>
      <c r="BR9378" s="419"/>
      <c r="BS9378" s="419"/>
      <c r="BT9378" s="419"/>
      <c r="BV9378" s="419"/>
      <c r="BW9378" s="419"/>
      <c r="BX9378" s="397"/>
      <c r="BZ9378" s="449"/>
      <c r="CB9378" s="419"/>
      <c r="CC9378" s="419"/>
      <c r="CD9378" s="419"/>
      <c r="CF9378" s="419"/>
      <c r="CG9378" s="419"/>
      <c r="CH9378" s="419"/>
    </row>
    <row r="9379" spans="3:86" ht="21" thickBot="1">
      <c r="C9379" s="425"/>
      <c r="P9379" s="431"/>
      <c r="R9379" s="419"/>
      <c r="S9379" s="446"/>
      <c r="T9379" s="419"/>
      <c r="V9379" s="196"/>
      <c r="W9379" s="419"/>
      <c r="X9379" s="419"/>
      <c r="Z9379" s="419"/>
      <c r="AA9379" s="419"/>
      <c r="AB9379" s="419"/>
      <c r="AD9379" s="419"/>
      <c r="AE9379" s="419"/>
      <c r="AF9379" s="419"/>
      <c r="AH9379" s="419"/>
      <c r="AI9379" s="419"/>
      <c r="AJ9379" s="419"/>
      <c r="AL9379" s="419"/>
      <c r="AM9379" s="419"/>
      <c r="AN9379" s="403"/>
      <c r="AO9379" s="419"/>
      <c r="AP9379" s="419"/>
      <c r="AQ9379" s="419"/>
      <c r="AR9379" s="419"/>
      <c r="AS9379" s="419"/>
      <c r="AT9379" s="419"/>
      <c r="AU9379" s="419"/>
      <c r="AV9379" s="419"/>
      <c r="AX9379" s="419"/>
      <c r="AY9379" s="419"/>
      <c r="AZ9379" s="419"/>
      <c r="BB9379" s="419"/>
      <c r="BC9379" s="419"/>
      <c r="BD9379" s="419"/>
      <c r="BF9379" s="419"/>
      <c r="BG9379" s="419"/>
      <c r="BH9379" s="419"/>
      <c r="BJ9379" s="419"/>
      <c r="BK9379" s="419"/>
      <c r="BL9379" s="419"/>
      <c r="BN9379" s="419"/>
      <c r="BO9379" s="419"/>
      <c r="BP9379" s="419"/>
      <c r="BR9379" s="419"/>
      <c r="BS9379" s="419"/>
      <c r="BT9379" s="419"/>
      <c r="BV9379" s="419"/>
      <c r="BW9379" s="419"/>
      <c r="BX9379" s="397"/>
      <c r="BZ9379" s="449"/>
      <c r="CB9379" s="419"/>
      <c r="CC9379" s="419"/>
      <c r="CD9379" s="419"/>
      <c r="CF9379" s="419"/>
      <c r="CG9379" s="419"/>
      <c r="CH9379" s="419"/>
    </row>
    <row r="9380" spans="3:86" ht="21" thickBot="1">
      <c r="C9380" s="425"/>
      <c r="P9380" s="431"/>
      <c r="R9380" s="419"/>
      <c r="S9380" s="446"/>
      <c r="T9380" s="419"/>
      <c r="V9380" s="196"/>
      <c r="W9380" s="419"/>
      <c r="X9380" s="419"/>
      <c r="Z9380" s="419"/>
      <c r="AA9380" s="419"/>
      <c r="AB9380" s="419"/>
      <c r="AD9380" s="419"/>
      <c r="AE9380" s="419"/>
      <c r="AF9380" s="419"/>
      <c r="AH9380" s="419"/>
      <c r="AI9380" s="419"/>
      <c r="AJ9380" s="419"/>
      <c r="AL9380" s="419"/>
      <c r="AM9380" s="419"/>
      <c r="AN9380" s="403"/>
      <c r="AO9380" s="419"/>
      <c r="AP9380" s="419"/>
      <c r="AQ9380" s="419"/>
      <c r="AR9380" s="419"/>
      <c r="AS9380" s="419"/>
      <c r="AT9380" s="419"/>
      <c r="AU9380" s="419"/>
      <c r="AV9380" s="419"/>
      <c r="AX9380" s="419"/>
      <c r="AY9380" s="419"/>
      <c r="AZ9380" s="419"/>
      <c r="BB9380" s="419"/>
      <c r="BC9380" s="419"/>
      <c r="BD9380" s="419"/>
      <c r="BF9380" s="419"/>
      <c r="BG9380" s="419"/>
      <c r="BH9380" s="419"/>
      <c r="BJ9380" s="419"/>
      <c r="BK9380" s="419"/>
      <c r="BL9380" s="419"/>
      <c r="BN9380" s="419"/>
      <c r="BO9380" s="419"/>
      <c r="BP9380" s="419"/>
      <c r="BR9380" s="419"/>
      <c r="BS9380" s="419"/>
      <c r="BT9380" s="419"/>
      <c r="BV9380" s="419"/>
      <c r="BW9380" s="419"/>
      <c r="BX9380" s="397"/>
      <c r="BZ9380" s="449"/>
      <c r="CB9380" s="419"/>
      <c r="CC9380" s="419"/>
      <c r="CD9380" s="419"/>
      <c r="CF9380" s="419"/>
      <c r="CG9380" s="419"/>
      <c r="CH9380" s="419"/>
    </row>
    <row r="9381" spans="3:86" ht="21" thickBot="1">
      <c r="C9381" s="425"/>
      <c r="P9381" s="431"/>
      <c r="R9381" s="419"/>
      <c r="S9381" s="446"/>
      <c r="T9381" s="419"/>
      <c r="V9381" s="196"/>
      <c r="W9381" s="419"/>
      <c r="X9381" s="419"/>
      <c r="Z9381" s="419"/>
      <c r="AA9381" s="419"/>
      <c r="AB9381" s="419"/>
      <c r="AD9381" s="419"/>
      <c r="AE9381" s="419"/>
      <c r="AF9381" s="419"/>
      <c r="AH9381" s="419"/>
      <c r="AI9381" s="419"/>
      <c r="AJ9381" s="419"/>
      <c r="AL9381" s="419"/>
      <c r="AM9381" s="419"/>
      <c r="AN9381" s="403"/>
      <c r="AO9381" s="419"/>
      <c r="AP9381" s="419"/>
      <c r="AQ9381" s="419"/>
      <c r="AR9381" s="419"/>
      <c r="AS9381" s="419"/>
      <c r="AT9381" s="419"/>
      <c r="AU9381" s="419"/>
      <c r="AV9381" s="419"/>
      <c r="AX9381" s="419"/>
      <c r="AY9381" s="419"/>
      <c r="AZ9381" s="419"/>
      <c r="BB9381" s="419"/>
      <c r="BC9381" s="419"/>
      <c r="BD9381" s="419"/>
      <c r="BF9381" s="419"/>
      <c r="BG9381" s="419"/>
      <c r="BH9381" s="419"/>
      <c r="BJ9381" s="419"/>
      <c r="BK9381" s="419"/>
      <c r="BL9381" s="419"/>
      <c r="BN9381" s="419"/>
      <c r="BO9381" s="419"/>
      <c r="BP9381" s="419"/>
      <c r="BR9381" s="419"/>
      <c r="BS9381" s="419"/>
      <c r="BT9381" s="419"/>
      <c r="BV9381" s="419"/>
      <c r="BW9381" s="419"/>
      <c r="BX9381" s="397"/>
      <c r="BZ9381" s="449"/>
      <c r="CB9381" s="419"/>
      <c r="CC9381" s="419"/>
      <c r="CD9381" s="419"/>
      <c r="CF9381" s="419"/>
      <c r="CG9381" s="419"/>
      <c r="CH9381" s="419"/>
    </row>
    <row r="9382" spans="3:86" ht="21" thickBot="1">
      <c r="C9382" s="425"/>
      <c r="P9382" s="431"/>
      <c r="R9382" s="419"/>
      <c r="S9382" s="446"/>
      <c r="T9382" s="419"/>
      <c r="V9382" s="196"/>
      <c r="W9382" s="419"/>
      <c r="X9382" s="419"/>
      <c r="Z9382" s="419"/>
      <c r="AA9382" s="419"/>
      <c r="AB9382" s="419"/>
      <c r="AD9382" s="419"/>
      <c r="AE9382" s="419"/>
      <c r="AF9382" s="419"/>
      <c r="AH9382" s="419"/>
      <c r="AI9382" s="419"/>
      <c r="AJ9382" s="419"/>
      <c r="AL9382" s="419"/>
      <c r="AM9382" s="419"/>
      <c r="AN9382" s="403"/>
      <c r="AO9382" s="419"/>
      <c r="AP9382" s="419"/>
      <c r="AQ9382" s="419"/>
      <c r="AR9382" s="419"/>
      <c r="AS9382" s="419"/>
      <c r="AT9382" s="419"/>
      <c r="AU9382" s="419"/>
      <c r="AV9382" s="419"/>
      <c r="AX9382" s="419"/>
      <c r="AY9382" s="419"/>
      <c r="AZ9382" s="419"/>
      <c r="BB9382" s="419"/>
      <c r="BC9382" s="419"/>
      <c r="BD9382" s="419"/>
      <c r="BF9382" s="419"/>
      <c r="BG9382" s="419"/>
      <c r="BH9382" s="419"/>
      <c r="BJ9382" s="419"/>
      <c r="BK9382" s="419"/>
      <c r="BL9382" s="419"/>
      <c r="BN9382" s="419"/>
      <c r="BO9382" s="419"/>
      <c r="BP9382" s="419"/>
      <c r="BR9382" s="419"/>
      <c r="BS9382" s="419"/>
      <c r="BT9382" s="419"/>
      <c r="BV9382" s="419"/>
      <c r="BW9382" s="419"/>
      <c r="BX9382" s="397"/>
      <c r="BZ9382" s="449"/>
      <c r="CB9382" s="419"/>
      <c r="CC9382" s="419"/>
      <c r="CD9382" s="419"/>
      <c r="CF9382" s="419"/>
      <c r="CG9382" s="419"/>
      <c r="CH9382" s="419"/>
    </row>
    <row r="9383" spans="3:86" ht="21" thickBot="1">
      <c r="C9383" s="425"/>
      <c r="P9383" s="431"/>
      <c r="R9383" s="419"/>
      <c r="S9383" s="446"/>
      <c r="T9383" s="419"/>
      <c r="V9383" s="196"/>
      <c r="W9383" s="419"/>
      <c r="X9383" s="419"/>
      <c r="Z9383" s="419"/>
      <c r="AA9383" s="419"/>
      <c r="AB9383" s="419"/>
      <c r="AD9383" s="419"/>
      <c r="AE9383" s="419"/>
      <c r="AF9383" s="419"/>
      <c r="AH9383" s="419"/>
      <c r="AI9383" s="419"/>
      <c r="AJ9383" s="419"/>
      <c r="AL9383" s="419"/>
      <c r="AM9383" s="419"/>
      <c r="AN9383" s="403"/>
      <c r="AO9383" s="419"/>
      <c r="AP9383" s="419"/>
      <c r="AQ9383" s="419"/>
      <c r="AR9383" s="419"/>
      <c r="AS9383" s="419"/>
      <c r="AT9383" s="419"/>
      <c r="AU9383" s="419"/>
      <c r="AV9383" s="419"/>
      <c r="AX9383" s="419"/>
      <c r="AY9383" s="419"/>
      <c r="AZ9383" s="419"/>
      <c r="BB9383" s="419"/>
      <c r="BC9383" s="419"/>
      <c r="BD9383" s="419"/>
      <c r="BF9383" s="419"/>
      <c r="BG9383" s="419"/>
      <c r="BH9383" s="419"/>
      <c r="BJ9383" s="419"/>
      <c r="BK9383" s="419"/>
      <c r="BL9383" s="419"/>
      <c r="BN9383" s="419"/>
      <c r="BO9383" s="419"/>
      <c r="BP9383" s="419"/>
      <c r="BR9383" s="419"/>
      <c r="BS9383" s="419"/>
      <c r="BT9383" s="419"/>
      <c r="BV9383" s="419"/>
      <c r="BW9383" s="419"/>
      <c r="BX9383" s="397"/>
      <c r="BZ9383" s="449"/>
      <c r="CB9383" s="419"/>
      <c r="CC9383" s="419"/>
      <c r="CD9383" s="419"/>
      <c r="CF9383" s="419"/>
      <c r="CG9383" s="419"/>
      <c r="CH9383" s="419"/>
    </row>
    <row r="9384" spans="3:86" ht="21" thickBot="1">
      <c r="C9384" s="425"/>
      <c r="P9384" s="431"/>
      <c r="R9384" s="419"/>
      <c r="S9384" s="446"/>
      <c r="T9384" s="419"/>
      <c r="V9384" s="196"/>
      <c r="W9384" s="419"/>
      <c r="X9384" s="419"/>
      <c r="Z9384" s="419"/>
      <c r="AA9384" s="419"/>
      <c r="AB9384" s="419"/>
      <c r="AD9384" s="419"/>
      <c r="AE9384" s="419"/>
      <c r="AF9384" s="419"/>
      <c r="AH9384" s="419"/>
      <c r="AI9384" s="419"/>
      <c r="AJ9384" s="419"/>
      <c r="AL9384" s="419"/>
      <c r="AM9384" s="419"/>
      <c r="AN9384" s="403"/>
      <c r="AO9384" s="419"/>
      <c r="AP9384" s="419"/>
      <c r="AQ9384" s="419"/>
      <c r="AR9384" s="419"/>
      <c r="AS9384" s="419"/>
      <c r="AT9384" s="419"/>
      <c r="AU9384" s="419"/>
      <c r="AV9384" s="419"/>
      <c r="AX9384" s="419"/>
      <c r="AY9384" s="419"/>
      <c r="AZ9384" s="419"/>
      <c r="BB9384" s="419"/>
      <c r="BC9384" s="419"/>
      <c r="BD9384" s="419"/>
      <c r="BF9384" s="419"/>
      <c r="BG9384" s="419"/>
      <c r="BH9384" s="419"/>
      <c r="BJ9384" s="419"/>
      <c r="BK9384" s="419"/>
      <c r="BL9384" s="419"/>
      <c r="BN9384" s="419"/>
      <c r="BO9384" s="419"/>
      <c r="BP9384" s="419"/>
      <c r="BR9384" s="419"/>
      <c r="BS9384" s="419"/>
      <c r="BT9384" s="419"/>
      <c r="BV9384" s="419"/>
      <c r="BW9384" s="419"/>
      <c r="BX9384" s="397"/>
      <c r="BZ9384" s="449"/>
      <c r="CB9384" s="419"/>
      <c r="CC9384" s="419"/>
      <c r="CD9384" s="419"/>
      <c r="CF9384" s="419"/>
      <c r="CG9384" s="419"/>
      <c r="CH9384" s="419"/>
    </row>
    <row r="9385" spans="3:86" ht="21" thickBot="1">
      <c r="C9385" s="425"/>
      <c r="P9385" s="431"/>
      <c r="R9385" s="419"/>
      <c r="S9385" s="446"/>
      <c r="T9385" s="419"/>
      <c r="V9385" s="196"/>
      <c r="W9385" s="419"/>
      <c r="X9385" s="419"/>
      <c r="Z9385" s="419"/>
      <c r="AA9385" s="419"/>
      <c r="AB9385" s="419"/>
      <c r="AD9385" s="419"/>
      <c r="AE9385" s="419"/>
      <c r="AF9385" s="419"/>
      <c r="AH9385" s="419"/>
      <c r="AI9385" s="419"/>
      <c r="AJ9385" s="419"/>
      <c r="AL9385" s="419"/>
      <c r="AM9385" s="419"/>
      <c r="AN9385" s="403"/>
      <c r="AO9385" s="419"/>
      <c r="AP9385" s="419"/>
      <c r="AQ9385" s="419"/>
      <c r="AR9385" s="419"/>
      <c r="AS9385" s="419"/>
      <c r="AT9385" s="419"/>
      <c r="AU9385" s="419"/>
      <c r="AV9385" s="419"/>
      <c r="AX9385" s="419"/>
      <c r="AY9385" s="419"/>
      <c r="AZ9385" s="419"/>
      <c r="BB9385" s="419"/>
      <c r="BC9385" s="419"/>
      <c r="BD9385" s="419"/>
      <c r="BF9385" s="419"/>
      <c r="BG9385" s="419"/>
      <c r="BH9385" s="419"/>
      <c r="BJ9385" s="419"/>
      <c r="BK9385" s="419"/>
      <c r="BL9385" s="419"/>
      <c r="BN9385" s="419"/>
      <c r="BO9385" s="419"/>
      <c r="BP9385" s="419"/>
      <c r="BR9385" s="419"/>
      <c r="BS9385" s="419"/>
      <c r="BT9385" s="419"/>
      <c r="BV9385" s="419"/>
      <c r="BW9385" s="419"/>
      <c r="BX9385" s="397"/>
      <c r="BZ9385" s="449"/>
      <c r="CB9385" s="419"/>
      <c r="CC9385" s="419"/>
      <c r="CD9385" s="419"/>
      <c r="CF9385" s="419"/>
      <c r="CG9385" s="419"/>
      <c r="CH9385" s="419"/>
    </row>
    <row r="9386" spans="3:86" ht="21" thickBot="1">
      <c r="C9386" s="425"/>
      <c r="P9386" s="431"/>
      <c r="R9386" s="419"/>
      <c r="S9386" s="446"/>
      <c r="T9386" s="419"/>
      <c r="V9386" s="196"/>
      <c r="W9386" s="419"/>
      <c r="X9386" s="419"/>
      <c r="Z9386" s="419"/>
      <c r="AA9386" s="419"/>
      <c r="AB9386" s="419"/>
      <c r="AD9386" s="419"/>
      <c r="AE9386" s="419"/>
      <c r="AF9386" s="419"/>
      <c r="AH9386" s="419"/>
      <c r="AI9386" s="419"/>
      <c r="AJ9386" s="419"/>
      <c r="AL9386" s="419"/>
      <c r="AM9386" s="419"/>
      <c r="AN9386" s="403"/>
      <c r="AO9386" s="419"/>
      <c r="AP9386" s="419"/>
      <c r="AQ9386" s="419"/>
      <c r="AR9386" s="419"/>
      <c r="AS9386" s="419"/>
      <c r="AT9386" s="419"/>
      <c r="AU9386" s="419"/>
      <c r="AV9386" s="419"/>
      <c r="AX9386" s="419"/>
      <c r="AY9386" s="419"/>
      <c r="AZ9386" s="419"/>
      <c r="BB9386" s="419"/>
      <c r="BC9386" s="419"/>
      <c r="BD9386" s="419"/>
      <c r="BF9386" s="419"/>
      <c r="BG9386" s="419"/>
      <c r="BH9386" s="419"/>
      <c r="BJ9386" s="419"/>
      <c r="BK9386" s="419"/>
      <c r="BL9386" s="419"/>
      <c r="BN9386" s="419"/>
      <c r="BO9386" s="419"/>
      <c r="BP9386" s="419"/>
      <c r="BR9386" s="419"/>
      <c r="BS9386" s="419"/>
      <c r="BT9386" s="419"/>
      <c r="BV9386" s="419"/>
      <c r="BW9386" s="419"/>
      <c r="BX9386" s="397"/>
      <c r="BZ9386" s="449"/>
      <c r="CB9386" s="419"/>
      <c r="CC9386" s="419"/>
      <c r="CD9386" s="419"/>
      <c r="CF9386" s="419"/>
      <c r="CG9386" s="419"/>
      <c r="CH9386" s="419"/>
    </row>
    <row r="9387" spans="3:86" ht="21" thickBot="1">
      <c r="C9387" s="425"/>
      <c r="P9387" s="431"/>
      <c r="R9387" s="419"/>
      <c r="S9387" s="446"/>
      <c r="T9387" s="419"/>
      <c r="V9387" s="196"/>
      <c r="W9387" s="419"/>
      <c r="X9387" s="419"/>
      <c r="Z9387" s="419"/>
      <c r="AA9387" s="419"/>
      <c r="AB9387" s="419"/>
      <c r="AD9387" s="419"/>
      <c r="AE9387" s="419"/>
      <c r="AF9387" s="419"/>
      <c r="AH9387" s="419"/>
      <c r="AI9387" s="419"/>
      <c r="AJ9387" s="419"/>
      <c r="AL9387" s="419"/>
      <c r="AM9387" s="419"/>
      <c r="AN9387" s="403"/>
      <c r="AO9387" s="419"/>
      <c r="AP9387" s="419"/>
      <c r="AQ9387" s="419"/>
      <c r="AR9387" s="419"/>
      <c r="AS9387" s="419"/>
      <c r="AT9387" s="419"/>
      <c r="AU9387" s="419"/>
      <c r="AV9387" s="419"/>
      <c r="AX9387" s="419"/>
      <c r="AY9387" s="419"/>
      <c r="AZ9387" s="419"/>
      <c r="BB9387" s="419"/>
      <c r="BC9387" s="419"/>
      <c r="BD9387" s="419"/>
      <c r="BF9387" s="419"/>
      <c r="BG9387" s="419"/>
      <c r="BH9387" s="419"/>
      <c r="BJ9387" s="419"/>
      <c r="BK9387" s="419"/>
      <c r="BL9387" s="419"/>
      <c r="BN9387" s="419"/>
      <c r="BO9387" s="419"/>
      <c r="BP9387" s="419"/>
      <c r="BR9387" s="419"/>
      <c r="BS9387" s="419"/>
      <c r="BT9387" s="419"/>
      <c r="BV9387" s="419"/>
      <c r="BW9387" s="419"/>
      <c r="BX9387" s="397"/>
      <c r="BZ9387" s="449"/>
      <c r="CB9387" s="419"/>
      <c r="CC9387" s="419"/>
      <c r="CD9387" s="419"/>
      <c r="CF9387" s="419"/>
      <c r="CG9387" s="419"/>
      <c r="CH9387" s="419"/>
    </row>
    <row r="9388" spans="3:86" ht="21" thickBot="1">
      <c r="C9388" s="425"/>
      <c r="P9388" s="431"/>
      <c r="R9388" s="419"/>
      <c r="S9388" s="446"/>
      <c r="T9388" s="419"/>
      <c r="V9388" s="196"/>
      <c r="W9388" s="419"/>
      <c r="X9388" s="419"/>
      <c r="Z9388" s="419"/>
      <c r="AA9388" s="419"/>
      <c r="AB9388" s="419"/>
      <c r="AD9388" s="419"/>
      <c r="AE9388" s="419"/>
      <c r="AF9388" s="419"/>
      <c r="AH9388" s="419"/>
      <c r="AI9388" s="419"/>
      <c r="AJ9388" s="419"/>
      <c r="AL9388" s="419"/>
      <c r="AM9388" s="419"/>
      <c r="AN9388" s="403"/>
      <c r="AO9388" s="419"/>
      <c r="AP9388" s="419"/>
      <c r="AQ9388" s="419"/>
      <c r="AR9388" s="419"/>
      <c r="AS9388" s="419"/>
      <c r="AT9388" s="419"/>
      <c r="AU9388" s="419"/>
      <c r="AV9388" s="419"/>
      <c r="AX9388" s="419"/>
      <c r="AY9388" s="419"/>
      <c r="AZ9388" s="419"/>
      <c r="BB9388" s="419"/>
      <c r="BC9388" s="419"/>
      <c r="BD9388" s="419"/>
      <c r="BF9388" s="419"/>
      <c r="BG9388" s="419"/>
      <c r="BH9388" s="419"/>
      <c r="BJ9388" s="419"/>
      <c r="BK9388" s="419"/>
      <c r="BL9388" s="419"/>
      <c r="BN9388" s="419"/>
      <c r="BO9388" s="419"/>
      <c r="BP9388" s="419"/>
      <c r="BR9388" s="419"/>
      <c r="BS9388" s="419"/>
      <c r="BT9388" s="419"/>
      <c r="BV9388" s="419"/>
      <c r="BW9388" s="419"/>
      <c r="BX9388" s="397"/>
      <c r="BZ9388" s="449"/>
      <c r="CB9388" s="419"/>
      <c r="CC9388" s="419"/>
      <c r="CD9388" s="419"/>
      <c r="CF9388" s="419"/>
      <c r="CG9388" s="419"/>
      <c r="CH9388" s="419"/>
    </row>
    <row r="9389" spans="3:86" ht="21" thickBot="1">
      <c r="C9389" s="425"/>
      <c r="P9389" s="431"/>
      <c r="R9389" s="419"/>
      <c r="S9389" s="446"/>
      <c r="T9389" s="419"/>
      <c r="V9389" s="196"/>
      <c r="W9389" s="419"/>
      <c r="X9389" s="419"/>
      <c r="Z9389" s="419"/>
      <c r="AA9389" s="419"/>
      <c r="AB9389" s="419"/>
      <c r="AD9389" s="419"/>
      <c r="AE9389" s="419"/>
      <c r="AF9389" s="419"/>
      <c r="AH9389" s="419"/>
      <c r="AI9389" s="419"/>
      <c r="AJ9389" s="419"/>
      <c r="AL9389" s="419"/>
      <c r="AM9389" s="419"/>
      <c r="AN9389" s="403"/>
      <c r="AO9389" s="419"/>
      <c r="AP9389" s="419"/>
      <c r="AQ9389" s="419"/>
      <c r="AR9389" s="419"/>
      <c r="AS9389" s="419"/>
      <c r="AT9389" s="419"/>
      <c r="AU9389" s="419"/>
      <c r="AV9389" s="419"/>
      <c r="AX9389" s="419"/>
      <c r="AY9389" s="419"/>
      <c r="AZ9389" s="419"/>
      <c r="BB9389" s="419"/>
      <c r="BC9389" s="419"/>
      <c r="BD9389" s="419"/>
      <c r="BF9389" s="419"/>
      <c r="BG9389" s="419"/>
      <c r="BH9389" s="419"/>
      <c r="BJ9389" s="419"/>
      <c r="BK9389" s="419"/>
      <c r="BL9389" s="419"/>
      <c r="BN9389" s="419"/>
      <c r="BO9389" s="419"/>
      <c r="BP9389" s="419"/>
      <c r="BR9389" s="419"/>
      <c r="BS9389" s="419"/>
      <c r="BT9389" s="419"/>
      <c r="BV9389" s="419"/>
      <c r="BW9389" s="419"/>
      <c r="BX9389" s="397"/>
      <c r="BZ9389" s="449"/>
      <c r="CB9389" s="419"/>
      <c r="CC9389" s="419"/>
      <c r="CD9389" s="419"/>
      <c r="CF9389" s="419"/>
      <c r="CG9389" s="419"/>
      <c r="CH9389" s="419"/>
    </row>
    <row r="9390" spans="3:86" ht="21" thickBot="1">
      <c r="C9390" s="425"/>
      <c r="P9390" s="431"/>
      <c r="R9390" s="419"/>
      <c r="S9390" s="446"/>
      <c r="T9390" s="419"/>
      <c r="V9390" s="196"/>
      <c r="W9390" s="419"/>
      <c r="X9390" s="419"/>
      <c r="Z9390" s="419"/>
      <c r="AA9390" s="419"/>
      <c r="AB9390" s="419"/>
      <c r="AD9390" s="419"/>
      <c r="AE9390" s="419"/>
      <c r="AF9390" s="419"/>
      <c r="AH9390" s="419"/>
      <c r="AI9390" s="419"/>
      <c r="AJ9390" s="419"/>
      <c r="AL9390" s="419"/>
      <c r="AM9390" s="419"/>
      <c r="AN9390" s="403"/>
      <c r="AO9390" s="419"/>
      <c r="AP9390" s="419"/>
      <c r="AQ9390" s="419"/>
      <c r="AR9390" s="419"/>
      <c r="AS9390" s="419"/>
      <c r="AT9390" s="419"/>
      <c r="AU9390" s="419"/>
      <c r="AV9390" s="419"/>
      <c r="AX9390" s="419"/>
      <c r="AY9390" s="419"/>
      <c r="AZ9390" s="419"/>
      <c r="BB9390" s="419"/>
      <c r="BC9390" s="419"/>
      <c r="BD9390" s="419"/>
      <c r="BF9390" s="419"/>
      <c r="BG9390" s="419"/>
      <c r="BH9390" s="419"/>
      <c r="BJ9390" s="419"/>
      <c r="BK9390" s="419"/>
      <c r="BL9390" s="419"/>
      <c r="BN9390" s="419"/>
      <c r="BO9390" s="419"/>
      <c r="BP9390" s="419"/>
      <c r="BR9390" s="419"/>
      <c r="BS9390" s="419"/>
      <c r="BT9390" s="419"/>
      <c r="BV9390" s="419"/>
      <c r="BW9390" s="419"/>
      <c r="BX9390" s="397"/>
      <c r="BZ9390" s="449"/>
      <c r="CB9390" s="419"/>
      <c r="CC9390" s="419"/>
      <c r="CD9390" s="419"/>
      <c r="CF9390" s="419"/>
      <c r="CG9390" s="419"/>
      <c r="CH9390" s="419"/>
    </row>
    <row r="9391" spans="3:86" ht="21" thickBot="1">
      <c r="C9391" s="425"/>
      <c r="P9391" s="431"/>
      <c r="R9391" s="419"/>
      <c r="S9391" s="446"/>
      <c r="T9391" s="419"/>
      <c r="V9391" s="196"/>
      <c r="W9391" s="419"/>
      <c r="X9391" s="419"/>
      <c r="Z9391" s="419"/>
      <c r="AA9391" s="419"/>
      <c r="AB9391" s="419"/>
      <c r="AD9391" s="419"/>
      <c r="AE9391" s="419"/>
      <c r="AF9391" s="419"/>
      <c r="AH9391" s="419"/>
      <c r="AI9391" s="419"/>
      <c r="AJ9391" s="419"/>
      <c r="AL9391" s="419"/>
      <c r="AM9391" s="419"/>
      <c r="AN9391" s="403"/>
      <c r="AO9391" s="419"/>
      <c r="AP9391" s="419"/>
      <c r="AQ9391" s="419"/>
      <c r="AR9391" s="419"/>
      <c r="AS9391" s="419"/>
      <c r="AT9391" s="419"/>
      <c r="AU9391" s="419"/>
      <c r="AV9391" s="419"/>
      <c r="AX9391" s="419"/>
      <c r="AY9391" s="419"/>
      <c r="AZ9391" s="419"/>
      <c r="BB9391" s="419"/>
      <c r="BC9391" s="419"/>
      <c r="BD9391" s="419"/>
      <c r="BF9391" s="419"/>
      <c r="BG9391" s="419"/>
      <c r="BH9391" s="419"/>
      <c r="BJ9391" s="419"/>
      <c r="BK9391" s="419"/>
      <c r="BL9391" s="419"/>
      <c r="BN9391" s="419"/>
      <c r="BO9391" s="419"/>
      <c r="BP9391" s="419"/>
      <c r="BR9391" s="419"/>
      <c r="BS9391" s="419"/>
      <c r="BT9391" s="419"/>
      <c r="BV9391" s="419"/>
      <c r="BW9391" s="419"/>
      <c r="BX9391" s="397"/>
      <c r="BZ9391" s="449"/>
      <c r="CB9391" s="419"/>
      <c r="CC9391" s="419"/>
      <c r="CD9391" s="419"/>
      <c r="CF9391" s="419"/>
      <c r="CG9391" s="419"/>
      <c r="CH9391" s="419"/>
    </row>
    <row r="9392" spans="3:86" ht="21" thickBot="1">
      <c r="C9392" s="425"/>
      <c r="P9392" s="431"/>
      <c r="R9392" s="419"/>
      <c r="S9392" s="446"/>
      <c r="T9392" s="419"/>
      <c r="V9392" s="196"/>
      <c r="W9392" s="419"/>
      <c r="X9392" s="419"/>
      <c r="Z9392" s="419"/>
      <c r="AA9392" s="419"/>
      <c r="AB9392" s="419"/>
      <c r="AD9392" s="419"/>
      <c r="AE9392" s="419"/>
      <c r="AF9392" s="419"/>
      <c r="AH9392" s="419"/>
      <c r="AI9392" s="419"/>
      <c r="AJ9392" s="419"/>
      <c r="AL9392" s="419"/>
      <c r="AM9392" s="419"/>
      <c r="AN9392" s="403"/>
      <c r="AO9392" s="419"/>
      <c r="AP9392" s="419"/>
      <c r="AQ9392" s="419"/>
      <c r="AR9392" s="419"/>
      <c r="AS9392" s="419"/>
      <c r="AT9392" s="419"/>
      <c r="AU9392" s="419"/>
      <c r="AV9392" s="419"/>
      <c r="AX9392" s="419"/>
      <c r="AY9392" s="419"/>
      <c r="AZ9392" s="419"/>
      <c r="BB9392" s="419"/>
      <c r="BC9392" s="419"/>
      <c r="BD9392" s="419"/>
      <c r="BF9392" s="419"/>
      <c r="BG9392" s="419"/>
      <c r="BH9392" s="419"/>
      <c r="BJ9392" s="419"/>
      <c r="BK9392" s="419"/>
      <c r="BL9392" s="419"/>
      <c r="BN9392" s="419"/>
      <c r="BO9392" s="419"/>
      <c r="BP9392" s="419"/>
      <c r="BR9392" s="419"/>
      <c r="BS9392" s="419"/>
      <c r="BT9392" s="419"/>
      <c r="BV9392" s="419"/>
      <c r="BW9392" s="419"/>
      <c r="BX9392" s="397"/>
      <c r="BZ9392" s="449"/>
      <c r="CB9392" s="419"/>
      <c r="CC9392" s="419"/>
      <c r="CD9392" s="419"/>
      <c r="CF9392" s="419"/>
      <c r="CG9392" s="419"/>
      <c r="CH9392" s="419"/>
    </row>
    <row r="9393" spans="3:86" ht="21" thickBot="1">
      <c r="C9393" s="425"/>
      <c r="P9393" s="431"/>
      <c r="R9393" s="419"/>
      <c r="S9393" s="446"/>
      <c r="T9393" s="419"/>
      <c r="V9393" s="196"/>
      <c r="W9393" s="419"/>
      <c r="X9393" s="419"/>
      <c r="Z9393" s="419"/>
      <c r="AA9393" s="419"/>
      <c r="AB9393" s="419"/>
      <c r="AD9393" s="419"/>
      <c r="AE9393" s="419"/>
      <c r="AF9393" s="419"/>
      <c r="AH9393" s="419"/>
      <c r="AI9393" s="419"/>
      <c r="AJ9393" s="419"/>
      <c r="AL9393" s="419"/>
      <c r="AM9393" s="419"/>
      <c r="AN9393" s="403"/>
      <c r="AO9393" s="419"/>
      <c r="AP9393" s="419"/>
      <c r="AQ9393" s="419"/>
      <c r="AR9393" s="419"/>
      <c r="AS9393" s="419"/>
      <c r="AT9393" s="419"/>
      <c r="AU9393" s="419"/>
      <c r="AV9393" s="419"/>
      <c r="AX9393" s="419"/>
      <c r="AY9393" s="419"/>
      <c r="AZ9393" s="419"/>
      <c r="BB9393" s="419"/>
      <c r="BC9393" s="419"/>
      <c r="BD9393" s="419"/>
      <c r="BF9393" s="419"/>
      <c r="BG9393" s="419"/>
      <c r="BH9393" s="419"/>
      <c r="BJ9393" s="419"/>
      <c r="BK9393" s="419"/>
      <c r="BL9393" s="419"/>
      <c r="BN9393" s="419"/>
      <c r="BO9393" s="419"/>
      <c r="BP9393" s="419"/>
      <c r="BR9393" s="419"/>
      <c r="BS9393" s="419"/>
      <c r="BT9393" s="419"/>
      <c r="BV9393" s="419"/>
      <c r="BW9393" s="419"/>
      <c r="BX9393" s="397"/>
      <c r="BZ9393" s="449"/>
      <c r="CB9393" s="419"/>
      <c r="CC9393" s="419"/>
      <c r="CD9393" s="419"/>
      <c r="CF9393" s="419"/>
      <c r="CG9393" s="419"/>
      <c r="CH9393" s="419"/>
    </row>
    <row r="9394" spans="3:86" ht="21" thickBot="1">
      <c r="C9394" s="425"/>
      <c r="P9394" s="431"/>
      <c r="R9394" s="419"/>
      <c r="S9394" s="446"/>
      <c r="T9394" s="419"/>
      <c r="V9394" s="196"/>
      <c r="W9394" s="419"/>
      <c r="X9394" s="419"/>
      <c r="Z9394" s="419"/>
      <c r="AA9394" s="419"/>
      <c r="AB9394" s="419"/>
      <c r="AD9394" s="419"/>
      <c r="AE9394" s="419"/>
      <c r="AF9394" s="419"/>
      <c r="AH9394" s="419"/>
      <c r="AI9394" s="419"/>
      <c r="AJ9394" s="419"/>
      <c r="AL9394" s="419"/>
      <c r="AM9394" s="419"/>
      <c r="AN9394" s="403"/>
      <c r="AO9394" s="419"/>
      <c r="AP9394" s="419"/>
      <c r="AQ9394" s="419"/>
      <c r="AR9394" s="419"/>
      <c r="AS9394" s="419"/>
      <c r="AT9394" s="419"/>
      <c r="AU9394" s="419"/>
      <c r="AV9394" s="419"/>
      <c r="AX9394" s="419"/>
      <c r="AY9394" s="419"/>
      <c r="AZ9394" s="419"/>
      <c r="BB9394" s="419"/>
      <c r="BC9394" s="419"/>
      <c r="BD9394" s="419"/>
      <c r="BF9394" s="419"/>
      <c r="BG9394" s="419"/>
      <c r="BH9394" s="419"/>
      <c r="BJ9394" s="419"/>
      <c r="BK9394" s="419"/>
      <c r="BL9394" s="419"/>
      <c r="BN9394" s="419"/>
      <c r="BO9394" s="419"/>
      <c r="BP9394" s="419"/>
      <c r="BR9394" s="419"/>
      <c r="BS9394" s="419"/>
      <c r="BT9394" s="419"/>
      <c r="BV9394" s="419"/>
      <c r="BW9394" s="419"/>
      <c r="BX9394" s="397"/>
      <c r="BZ9394" s="449"/>
      <c r="CB9394" s="419"/>
      <c r="CC9394" s="419"/>
      <c r="CD9394" s="419"/>
      <c r="CF9394" s="419"/>
      <c r="CG9394" s="419"/>
      <c r="CH9394" s="419"/>
    </row>
    <row r="9395" spans="3:86" ht="21" thickBot="1">
      <c r="C9395" s="425"/>
      <c r="P9395" s="431"/>
      <c r="R9395" s="419"/>
      <c r="S9395" s="446"/>
      <c r="T9395" s="419"/>
      <c r="V9395" s="196"/>
      <c r="W9395" s="419"/>
      <c r="X9395" s="419"/>
      <c r="Z9395" s="419"/>
      <c r="AA9395" s="419"/>
      <c r="AB9395" s="419"/>
      <c r="AD9395" s="419"/>
      <c r="AE9395" s="419"/>
      <c r="AF9395" s="419"/>
      <c r="AH9395" s="419"/>
      <c r="AI9395" s="419"/>
      <c r="AJ9395" s="419"/>
      <c r="AL9395" s="419"/>
      <c r="AM9395" s="419"/>
      <c r="AN9395" s="403"/>
      <c r="AO9395" s="419"/>
      <c r="AP9395" s="419"/>
      <c r="AQ9395" s="419"/>
      <c r="AR9395" s="419"/>
      <c r="AS9395" s="419"/>
      <c r="AT9395" s="419"/>
      <c r="AU9395" s="419"/>
      <c r="AV9395" s="419"/>
      <c r="AX9395" s="419"/>
      <c r="AY9395" s="419"/>
      <c r="AZ9395" s="419"/>
      <c r="BB9395" s="419"/>
      <c r="BC9395" s="419"/>
      <c r="BD9395" s="419"/>
      <c r="BF9395" s="419"/>
      <c r="BG9395" s="419"/>
      <c r="BH9395" s="419"/>
      <c r="BJ9395" s="419"/>
      <c r="BK9395" s="419"/>
      <c r="BL9395" s="419"/>
      <c r="BN9395" s="419"/>
      <c r="BO9395" s="419"/>
      <c r="BP9395" s="419"/>
      <c r="BR9395" s="419"/>
      <c r="BS9395" s="419"/>
      <c r="BT9395" s="419"/>
      <c r="BV9395" s="419"/>
      <c r="BW9395" s="419"/>
      <c r="BX9395" s="397"/>
      <c r="BZ9395" s="449"/>
      <c r="CB9395" s="419"/>
      <c r="CC9395" s="419"/>
      <c r="CD9395" s="419"/>
      <c r="CF9395" s="419"/>
      <c r="CG9395" s="419"/>
      <c r="CH9395" s="419"/>
    </row>
    <row r="9396" spans="3:86" ht="21" thickBot="1">
      <c r="C9396" s="425"/>
      <c r="P9396" s="431"/>
      <c r="R9396" s="419"/>
      <c r="S9396" s="446"/>
      <c r="T9396" s="419"/>
      <c r="V9396" s="196"/>
      <c r="W9396" s="419"/>
      <c r="X9396" s="419"/>
      <c r="Z9396" s="419"/>
      <c r="AA9396" s="419"/>
      <c r="AB9396" s="419"/>
      <c r="AD9396" s="419"/>
      <c r="AE9396" s="419"/>
      <c r="AF9396" s="419"/>
      <c r="AH9396" s="419"/>
      <c r="AI9396" s="419"/>
      <c r="AJ9396" s="419"/>
      <c r="AL9396" s="419"/>
      <c r="AM9396" s="419"/>
      <c r="AN9396" s="403"/>
      <c r="AO9396" s="419"/>
      <c r="AP9396" s="419"/>
      <c r="AQ9396" s="419"/>
      <c r="AR9396" s="419"/>
      <c r="AS9396" s="419"/>
      <c r="AT9396" s="419"/>
      <c r="AU9396" s="419"/>
      <c r="AV9396" s="419"/>
      <c r="AX9396" s="419"/>
      <c r="AY9396" s="419"/>
      <c r="AZ9396" s="419"/>
      <c r="BB9396" s="419"/>
      <c r="BC9396" s="419"/>
      <c r="BD9396" s="419"/>
      <c r="BF9396" s="419"/>
      <c r="BG9396" s="419"/>
      <c r="BH9396" s="419"/>
      <c r="BJ9396" s="419"/>
      <c r="BK9396" s="419"/>
      <c r="BL9396" s="419"/>
      <c r="BN9396" s="419"/>
      <c r="BO9396" s="419"/>
      <c r="BP9396" s="419"/>
      <c r="BR9396" s="419"/>
      <c r="BS9396" s="419"/>
      <c r="BT9396" s="419"/>
      <c r="BV9396" s="419"/>
      <c r="BW9396" s="419"/>
      <c r="BX9396" s="397"/>
      <c r="BZ9396" s="449"/>
      <c r="CB9396" s="419"/>
      <c r="CC9396" s="419"/>
      <c r="CD9396" s="419"/>
      <c r="CF9396" s="419"/>
      <c r="CG9396" s="419"/>
      <c r="CH9396" s="419"/>
    </row>
    <row r="9397" spans="3:86" ht="21" thickBot="1">
      <c r="C9397" s="425"/>
      <c r="P9397" s="431"/>
      <c r="R9397" s="419"/>
      <c r="S9397" s="446"/>
      <c r="T9397" s="419"/>
      <c r="V9397" s="196"/>
      <c r="W9397" s="419"/>
      <c r="X9397" s="419"/>
      <c r="Z9397" s="419"/>
      <c r="AA9397" s="419"/>
      <c r="AB9397" s="419"/>
      <c r="AD9397" s="419"/>
      <c r="AE9397" s="419"/>
      <c r="AF9397" s="419"/>
      <c r="AH9397" s="419"/>
      <c r="AI9397" s="419"/>
      <c r="AJ9397" s="419"/>
      <c r="AL9397" s="419"/>
      <c r="AM9397" s="419"/>
      <c r="AN9397" s="403"/>
      <c r="AO9397" s="419"/>
      <c r="AP9397" s="419"/>
      <c r="AQ9397" s="419"/>
      <c r="AR9397" s="419"/>
      <c r="AS9397" s="419"/>
      <c r="AT9397" s="419"/>
      <c r="AU9397" s="419"/>
      <c r="AV9397" s="419"/>
      <c r="AX9397" s="419"/>
      <c r="AY9397" s="419"/>
      <c r="AZ9397" s="419"/>
      <c r="BB9397" s="419"/>
      <c r="BC9397" s="419"/>
      <c r="BD9397" s="419"/>
      <c r="BF9397" s="419"/>
      <c r="BG9397" s="419"/>
      <c r="BH9397" s="419"/>
      <c r="BJ9397" s="419"/>
      <c r="BK9397" s="419"/>
      <c r="BL9397" s="419"/>
      <c r="BN9397" s="419"/>
      <c r="BO9397" s="419"/>
      <c r="BP9397" s="419"/>
      <c r="BR9397" s="419"/>
      <c r="BS9397" s="419"/>
      <c r="BT9397" s="419"/>
      <c r="BV9397" s="419"/>
      <c r="BW9397" s="419"/>
      <c r="BX9397" s="397"/>
      <c r="BZ9397" s="449"/>
      <c r="CB9397" s="419"/>
      <c r="CC9397" s="419"/>
      <c r="CD9397" s="419"/>
      <c r="CF9397" s="419"/>
      <c r="CG9397" s="419"/>
      <c r="CH9397" s="419"/>
    </row>
    <row r="9398" spans="3:86" ht="21" thickBot="1">
      <c r="C9398" s="425"/>
      <c r="P9398" s="431"/>
      <c r="R9398" s="419"/>
      <c r="S9398" s="446"/>
      <c r="T9398" s="419"/>
      <c r="V9398" s="196"/>
      <c r="W9398" s="419"/>
      <c r="X9398" s="419"/>
      <c r="Z9398" s="419"/>
      <c r="AA9398" s="419"/>
      <c r="AB9398" s="419"/>
      <c r="AD9398" s="419"/>
      <c r="AE9398" s="419"/>
      <c r="AF9398" s="419"/>
      <c r="AH9398" s="419"/>
      <c r="AI9398" s="419"/>
      <c r="AJ9398" s="419"/>
      <c r="AL9398" s="419"/>
      <c r="AM9398" s="419"/>
      <c r="AN9398" s="403"/>
      <c r="AO9398" s="419"/>
      <c r="AP9398" s="419"/>
      <c r="AQ9398" s="419"/>
      <c r="AR9398" s="419"/>
      <c r="AS9398" s="419"/>
      <c r="AT9398" s="419"/>
      <c r="AU9398" s="419"/>
      <c r="AV9398" s="419"/>
      <c r="AX9398" s="419"/>
      <c r="AY9398" s="419"/>
      <c r="AZ9398" s="419"/>
      <c r="BB9398" s="419"/>
      <c r="BC9398" s="419"/>
      <c r="BD9398" s="419"/>
      <c r="BF9398" s="419"/>
      <c r="BG9398" s="419"/>
      <c r="BH9398" s="419"/>
      <c r="BJ9398" s="419"/>
      <c r="BK9398" s="419"/>
      <c r="BL9398" s="419"/>
      <c r="BN9398" s="419"/>
      <c r="BO9398" s="419"/>
      <c r="BP9398" s="419"/>
      <c r="BR9398" s="419"/>
      <c r="BS9398" s="419"/>
      <c r="BT9398" s="419"/>
      <c r="BV9398" s="419"/>
      <c r="BW9398" s="419"/>
      <c r="BX9398" s="397"/>
      <c r="BZ9398" s="449"/>
      <c r="CB9398" s="419"/>
      <c r="CC9398" s="419"/>
      <c r="CD9398" s="419"/>
      <c r="CF9398" s="419"/>
      <c r="CG9398" s="419"/>
      <c r="CH9398" s="419"/>
    </row>
    <row r="9399" spans="3:86" ht="21" thickBot="1">
      <c r="C9399" s="425"/>
      <c r="P9399" s="431"/>
      <c r="R9399" s="419"/>
      <c r="S9399" s="446"/>
      <c r="T9399" s="419"/>
      <c r="V9399" s="196"/>
      <c r="W9399" s="419"/>
      <c r="X9399" s="419"/>
      <c r="Z9399" s="419"/>
      <c r="AA9399" s="419"/>
      <c r="AB9399" s="419"/>
      <c r="AD9399" s="419"/>
      <c r="AE9399" s="419"/>
      <c r="AF9399" s="419"/>
      <c r="AH9399" s="419"/>
      <c r="AI9399" s="419"/>
      <c r="AJ9399" s="419"/>
      <c r="AL9399" s="419"/>
      <c r="AM9399" s="419"/>
      <c r="AN9399" s="403"/>
      <c r="AO9399" s="419"/>
      <c r="AP9399" s="419"/>
      <c r="AQ9399" s="419"/>
      <c r="AR9399" s="419"/>
      <c r="AS9399" s="419"/>
      <c r="AT9399" s="419"/>
      <c r="AU9399" s="419"/>
      <c r="AV9399" s="419"/>
      <c r="AX9399" s="419"/>
      <c r="AY9399" s="419"/>
      <c r="AZ9399" s="419"/>
      <c r="BB9399" s="419"/>
      <c r="BC9399" s="419"/>
      <c r="BD9399" s="419"/>
      <c r="BF9399" s="419"/>
      <c r="BG9399" s="419"/>
      <c r="BH9399" s="419"/>
      <c r="BJ9399" s="419"/>
      <c r="BK9399" s="419"/>
      <c r="BL9399" s="419"/>
      <c r="BN9399" s="419"/>
      <c r="BO9399" s="419"/>
      <c r="BP9399" s="419"/>
      <c r="BR9399" s="419"/>
      <c r="BS9399" s="419"/>
      <c r="BT9399" s="419"/>
      <c r="BV9399" s="419"/>
      <c r="BW9399" s="419"/>
      <c r="BX9399" s="397"/>
      <c r="BZ9399" s="449"/>
      <c r="CB9399" s="419"/>
      <c r="CC9399" s="419"/>
      <c r="CD9399" s="419"/>
      <c r="CF9399" s="419"/>
      <c r="CG9399" s="419"/>
      <c r="CH9399" s="419"/>
    </row>
    <row r="9400" spans="3:86" ht="21" thickBot="1">
      <c r="C9400" s="425"/>
      <c r="P9400" s="431"/>
      <c r="R9400" s="419"/>
      <c r="S9400" s="446"/>
      <c r="T9400" s="419"/>
      <c r="V9400" s="196"/>
      <c r="W9400" s="419"/>
      <c r="X9400" s="419"/>
      <c r="Z9400" s="419"/>
      <c r="AA9400" s="419"/>
      <c r="AB9400" s="419"/>
      <c r="AD9400" s="419"/>
      <c r="AE9400" s="419"/>
      <c r="AF9400" s="419"/>
      <c r="AH9400" s="419"/>
      <c r="AI9400" s="419"/>
      <c r="AJ9400" s="419"/>
      <c r="AL9400" s="419"/>
      <c r="AM9400" s="419"/>
      <c r="AN9400" s="403"/>
      <c r="AO9400" s="419"/>
      <c r="AP9400" s="419"/>
      <c r="AQ9400" s="419"/>
      <c r="AR9400" s="419"/>
      <c r="AS9400" s="419"/>
      <c r="AT9400" s="419"/>
      <c r="AU9400" s="419"/>
      <c r="AV9400" s="419"/>
      <c r="AX9400" s="419"/>
      <c r="AY9400" s="419"/>
      <c r="AZ9400" s="419"/>
      <c r="BB9400" s="419"/>
      <c r="BC9400" s="419"/>
      <c r="BD9400" s="419"/>
      <c r="BF9400" s="419"/>
      <c r="BG9400" s="419"/>
      <c r="BH9400" s="419"/>
      <c r="BJ9400" s="419"/>
      <c r="BK9400" s="419"/>
      <c r="BL9400" s="419"/>
      <c r="BN9400" s="419"/>
      <c r="BO9400" s="419"/>
      <c r="BP9400" s="419"/>
      <c r="BR9400" s="419"/>
      <c r="BS9400" s="419"/>
      <c r="BT9400" s="419"/>
      <c r="BV9400" s="419"/>
      <c r="BW9400" s="419"/>
      <c r="BX9400" s="397"/>
      <c r="BZ9400" s="449"/>
      <c r="CB9400" s="419"/>
      <c r="CC9400" s="419"/>
      <c r="CD9400" s="419"/>
      <c r="CF9400" s="419"/>
      <c r="CG9400" s="419"/>
      <c r="CH9400" s="419"/>
    </row>
    <row r="9401" spans="3:86" ht="21" thickBot="1">
      <c r="C9401" s="425"/>
      <c r="P9401" s="431"/>
      <c r="R9401" s="419"/>
      <c r="S9401" s="446"/>
      <c r="T9401" s="419"/>
      <c r="V9401" s="196"/>
      <c r="W9401" s="419"/>
      <c r="X9401" s="419"/>
      <c r="Z9401" s="419"/>
      <c r="AA9401" s="419"/>
      <c r="AB9401" s="419"/>
      <c r="AD9401" s="419"/>
      <c r="AE9401" s="419"/>
      <c r="AF9401" s="419"/>
      <c r="AH9401" s="419"/>
      <c r="AI9401" s="419"/>
      <c r="AJ9401" s="419"/>
      <c r="AL9401" s="419"/>
      <c r="AM9401" s="419"/>
      <c r="AN9401" s="403"/>
      <c r="AO9401" s="419"/>
      <c r="AP9401" s="419"/>
      <c r="AQ9401" s="419"/>
      <c r="AR9401" s="419"/>
      <c r="AS9401" s="419"/>
      <c r="AT9401" s="419"/>
      <c r="AU9401" s="419"/>
      <c r="AV9401" s="419"/>
      <c r="AX9401" s="419"/>
      <c r="AY9401" s="419"/>
      <c r="AZ9401" s="419"/>
      <c r="BB9401" s="419"/>
      <c r="BC9401" s="419"/>
      <c r="BD9401" s="419"/>
      <c r="BF9401" s="419"/>
      <c r="BG9401" s="419"/>
      <c r="BH9401" s="419"/>
      <c r="BJ9401" s="419"/>
      <c r="BK9401" s="419"/>
      <c r="BL9401" s="419"/>
      <c r="BN9401" s="419"/>
      <c r="BO9401" s="419"/>
      <c r="BP9401" s="419"/>
      <c r="BR9401" s="419"/>
      <c r="BS9401" s="419"/>
      <c r="BT9401" s="419"/>
      <c r="BV9401" s="419"/>
      <c r="BW9401" s="419"/>
      <c r="BX9401" s="397"/>
      <c r="BZ9401" s="449"/>
      <c r="CB9401" s="419"/>
      <c r="CC9401" s="419"/>
      <c r="CD9401" s="419"/>
      <c r="CF9401" s="419"/>
      <c r="CG9401" s="419"/>
      <c r="CH9401" s="419"/>
    </row>
    <row r="9402" spans="3:86" ht="21" thickBot="1">
      <c r="C9402" s="425"/>
      <c r="P9402" s="431"/>
      <c r="R9402" s="419"/>
      <c r="S9402" s="446"/>
      <c r="T9402" s="419"/>
      <c r="V9402" s="196"/>
      <c r="W9402" s="419"/>
      <c r="X9402" s="419"/>
      <c r="Z9402" s="419"/>
      <c r="AA9402" s="419"/>
      <c r="AB9402" s="419"/>
      <c r="AD9402" s="419"/>
      <c r="AE9402" s="419"/>
      <c r="AF9402" s="419"/>
      <c r="AH9402" s="419"/>
      <c r="AI9402" s="419"/>
      <c r="AJ9402" s="419"/>
      <c r="AL9402" s="419"/>
      <c r="AM9402" s="419"/>
      <c r="AN9402" s="403"/>
      <c r="AO9402" s="419"/>
      <c r="AP9402" s="419"/>
      <c r="AQ9402" s="419"/>
      <c r="AR9402" s="419"/>
      <c r="AS9402" s="419"/>
      <c r="AT9402" s="419"/>
      <c r="AU9402" s="419"/>
      <c r="AV9402" s="419"/>
      <c r="AX9402" s="419"/>
      <c r="AY9402" s="419"/>
      <c r="AZ9402" s="419"/>
      <c r="BB9402" s="419"/>
      <c r="BC9402" s="419"/>
      <c r="BD9402" s="419"/>
      <c r="BF9402" s="419"/>
      <c r="BG9402" s="419"/>
      <c r="BH9402" s="419"/>
      <c r="BJ9402" s="419"/>
      <c r="BK9402" s="419"/>
      <c r="BL9402" s="419"/>
      <c r="BN9402" s="419"/>
      <c r="BO9402" s="419"/>
      <c r="BP9402" s="419"/>
      <c r="BR9402" s="419"/>
      <c r="BS9402" s="419"/>
      <c r="BT9402" s="419"/>
      <c r="BV9402" s="419"/>
      <c r="BW9402" s="419"/>
      <c r="BX9402" s="397"/>
      <c r="BZ9402" s="449"/>
      <c r="CB9402" s="419"/>
      <c r="CC9402" s="419"/>
      <c r="CD9402" s="419"/>
      <c r="CF9402" s="419"/>
      <c r="CG9402" s="419"/>
      <c r="CH9402" s="419"/>
    </row>
    <row r="9403" spans="3:86" ht="21" thickBot="1">
      <c r="C9403" s="425"/>
      <c r="P9403" s="431"/>
      <c r="R9403" s="419"/>
      <c r="S9403" s="446"/>
      <c r="T9403" s="419"/>
      <c r="V9403" s="196"/>
      <c r="W9403" s="419"/>
      <c r="X9403" s="419"/>
      <c r="Z9403" s="419"/>
      <c r="AA9403" s="419"/>
      <c r="AB9403" s="419"/>
      <c r="AD9403" s="419"/>
      <c r="AE9403" s="419"/>
      <c r="AF9403" s="419"/>
      <c r="AH9403" s="419"/>
      <c r="AI9403" s="419"/>
      <c r="AJ9403" s="419"/>
      <c r="AL9403" s="419"/>
      <c r="AM9403" s="419"/>
      <c r="AN9403" s="403"/>
      <c r="AO9403" s="419"/>
      <c r="AP9403" s="419"/>
      <c r="AQ9403" s="419"/>
      <c r="AR9403" s="419"/>
      <c r="AS9403" s="419"/>
      <c r="AT9403" s="419"/>
      <c r="AU9403" s="419"/>
      <c r="AV9403" s="419"/>
      <c r="AX9403" s="419"/>
      <c r="AY9403" s="419"/>
      <c r="AZ9403" s="419"/>
      <c r="BB9403" s="419"/>
      <c r="BC9403" s="419"/>
      <c r="BD9403" s="419"/>
      <c r="BF9403" s="419"/>
      <c r="BG9403" s="419"/>
      <c r="BH9403" s="419"/>
      <c r="BJ9403" s="419"/>
      <c r="BK9403" s="419"/>
      <c r="BL9403" s="419"/>
      <c r="BN9403" s="419"/>
      <c r="BO9403" s="419"/>
      <c r="BP9403" s="419"/>
      <c r="BR9403" s="419"/>
      <c r="BS9403" s="419"/>
      <c r="BT9403" s="419"/>
      <c r="BV9403" s="419"/>
      <c r="BW9403" s="419"/>
      <c r="BX9403" s="397"/>
      <c r="BZ9403" s="449"/>
      <c r="CB9403" s="419"/>
      <c r="CC9403" s="419"/>
      <c r="CD9403" s="419"/>
      <c r="CF9403" s="419"/>
      <c r="CG9403" s="419"/>
      <c r="CH9403" s="419"/>
    </row>
    <row r="9404" spans="3:86" ht="21" thickBot="1">
      <c r="C9404" s="425"/>
      <c r="P9404" s="431"/>
      <c r="R9404" s="419"/>
      <c r="S9404" s="446"/>
      <c r="T9404" s="419"/>
      <c r="V9404" s="196"/>
      <c r="W9404" s="419"/>
      <c r="X9404" s="419"/>
      <c r="Z9404" s="419"/>
      <c r="AA9404" s="419"/>
      <c r="AB9404" s="419"/>
      <c r="AD9404" s="419"/>
      <c r="AE9404" s="419"/>
      <c r="AF9404" s="419"/>
      <c r="AH9404" s="419"/>
      <c r="AI9404" s="419"/>
      <c r="AJ9404" s="419"/>
      <c r="AL9404" s="419"/>
      <c r="AM9404" s="419"/>
      <c r="AN9404" s="403"/>
      <c r="AO9404" s="419"/>
      <c r="AP9404" s="419"/>
      <c r="AQ9404" s="419"/>
      <c r="AR9404" s="419"/>
      <c r="AS9404" s="419"/>
      <c r="AT9404" s="419"/>
      <c r="AU9404" s="419"/>
      <c r="AV9404" s="419"/>
      <c r="AX9404" s="419"/>
      <c r="AY9404" s="419"/>
      <c r="AZ9404" s="419"/>
      <c r="BB9404" s="419"/>
      <c r="BC9404" s="419"/>
      <c r="BD9404" s="419"/>
      <c r="BF9404" s="419"/>
      <c r="BG9404" s="419"/>
      <c r="BH9404" s="419"/>
      <c r="BJ9404" s="419"/>
      <c r="BK9404" s="419"/>
      <c r="BL9404" s="419"/>
      <c r="BN9404" s="419"/>
      <c r="BO9404" s="419"/>
      <c r="BP9404" s="419"/>
      <c r="BR9404" s="419"/>
      <c r="BS9404" s="419"/>
      <c r="BT9404" s="419"/>
      <c r="BV9404" s="419"/>
      <c r="BW9404" s="419"/>
      <c r="BX9404" s="397"/>
      <c r="BZ9404" s="449"/>
      <c r="CB9404" s="419"/>
      <c r="CC9404" s="419"/>
      <c r="CD9404" s="419"/>
      <c r="CF9404" s="419"/>
      <c r="CG9404" s="419"/>
      <c r="CH9404" s="419"/>
    </row>
    <row r="9405" spans="3:86" ht="21" thickBot="1">
      <c r="C9405" s="425"/>
      <c r="P9405" s="431"/>
      <c r="R9405" s="419"/>
      <c r="S9405" s="446"/>
      <c r="T9405" s="419"/>
      <c r="V9405" s="196"/>
      <c r="W9405" s="419"/>
      <c r="X9405" s="419"/>
      <c r="Z9405" s="419"/>
      <c r="AA9405" s="419"/>
      <c r="AB9405" s="419"/>
      <c r="AD9405" s="419"/>
      <c r="AE9405" s="419"/>
      <c r="AF9405" s="419"/>
      <c r="AH9405" s="419"/>
      <c r="AI9405" s="419"/>
      <c r="AJ9405" s="419"/>
      <c r="AL9405" s="419"/>
      <c r="AM9405" s="419"/>
      <c r="AN9405" s="403"/>
      <c r="AO9405" s="419"/>
      <c r="AP9405" s="419"/>
      <c r="AQ9405" s="419"/>
      <c r="AR9405" s="419"/>
      <c r="AS9405" s="419"/>
      <c r="AT9405" s="419"/>
      <c r="AU9405" s="419"/>
      <c r="AV9405" s="419"/>
      <c r="AX9405" s="419"/>
      <c r="AY9405" s="419"/>
      <c r="AZ9405" s="419"/>
      <c r="BB9405" s="419"/>
      <c r="BC9405" s="419"/>
      <c r="BD9405" s="419"/>
      <c r="BF9405" s="419"/>
      <c r="BG9405" s="419"/>
      <c r="BH9405" s="419"/>
      <c r="BJ9405" s="419"/>
      <c r="BK9405" s="419"/>
      <c r="BL9405" s="419"/>
      <c r="BN9405" s="419"/>
      <c r="BO9405" s="419"/>
      <c r="BP9405" s="419"/>
      <c r="BR9405" s="419"/>
      <c r="BS9405" s="419"/>
      <c r="BT9405" s="419"/>
      <c r="BV9405" s="419"/>
      <c r="BW9405" s="419"/>
      <c r="BX9405" s="397"/>
      <c r="BZ9405" s="449"/>
      <c r="CB9405" s="419"/>
      <c r="CC9405" s="419"/>
      <c r="CD9405" s="419"/>
      <c r="CF9405" s="419"/>
      <c r="CG9405" s="419"/>
      <c r="CH9405" s="419"/>
    </row>
    <row r="9406" spans="3:86" ht="21" thickBot="1">
      <c r="C9406" s="425"/>
      <c r="P9406" s="431"/>
      <c r="R9406" s="419"/>
      <c r="S9406" s="446"/>
      <c r="T9406" s="419"/>
      <c r="V9406" s="196"/>
      <c r="W9406" s="419"/>
      <c r="X9406" s="419"/>
      <c r="Z9406" s="419"/>
      <c r="AA9406" s="419"/>
      <c r="AB9406" s="419"/>
      <c r="AD9406" s="419"/>
      <c r="AE9406" s="419"/>
      <c r="AF9406" s="419"/>
      <c r="AH9406" s="419"/>
      <c r="AI9406" s="419"/>
      <c r="AJ9406" s="419"/>
      <c r="AL9406" s="419"/>
      <c r="AM9406" s="419"/>
      <c r="AN9406" s="403"/>
      <c r="AO9406" s="419"/>
      <c r="AP9406" s="419"/>
      <c r="AQ9406" s="419"/>
      <c r="AR9406" s="419"/>
      <c r="AS9406" s="419"/>
      <c r="AT9406" s="419"/>
      <c r="AU9406" s="419"/>
      <c r="AV9406" s="419"/>
      <c r="AX9406" s="419"/>
      <c r="AY9406" s="419"/>
      <c r="AZ9406" s="419"/>
      <c r="BB9406" s="419"/>
      <c r="BC9406" s="419"/>
      <c r="BD9406" s="419"/>
      <c r="BF9406" s="419"/>
      <c r="BG9406" s="419"/>
      <c r="BH9406" s="419"/>
      <c r="BJ9406" s="419"/>
      <c r="BK9406" s="419"/>
      <c r="BL9406" s="419"/>
      <c r="BN9406" s="419"/>
      <c r="BO9406" s="419"/>
      <c r="BP9406" s="419"/>
      <c r="BR9406" s="419"/>
      <c r="BS9406" s="419"/>
      <c r="BT9406" s="419"/>
      <c r="BV9406" s="419"/>
      <c r="BW9406" s="419"/>
      <c r="BX9406" s="397"/>
      <c r="BZ9406" s="449"/>
      <c r="CB9406" s="419"/>
      <c r="CC9406" s="419"/>
      <c r="CD9406" s="419"/>
      <c r="CF9406" s="419"/>
      <c r="CG9406" s="419"/>
      <c r="CH9406" s="419"/>
    </row>
    <row r="9407" spans="3:86" ht="21" thickBot="1">
      <c r="C9407" s="425"/>
      <c r="P9407" s="431"/>
      <c r="R9407" s="419"/>
      <c r="S9407" s="446"/>
      <c r="T9407" s="419"/>
      <c r="V9407" s="196"/>
      <c r="W9407" s="419"/>
      <c r="X9407" s="419"/>
      <c r="Z9407" s="419"/>
      <c r="AA9407" s="419"/>
      <c r="AB9407" s="419"/>
      <c r="AD9407" s="419"/>
      <c r="AE9407" s="419"/>
      <c r="AF9407" s="419"/>
      <c r="AH9407" s="419"/>
      <c r="AI9407" s="419"/>
      <c r="AJ9407" s="419"/>
      <c r="AL9407" s="419"/>
      <c r="AM9407" s="419"/>
      <c r="AN9407" s="403"/>
      <c r="AO9407" s="419"/>
      <c r="AP9407" s="419"/>
      <c r="AQ9407" s="419"/>
      <c r="AR9407" s="419"/>
      <c r="AS9407" s="419"/>
      <c r="AT9407" s="419"/>
      <c r="AU9407" s="419"/>
      <c r="AV9407" s="419"/>
      <c r="AX9407" s="419"/>
      <c r="AY9407" s="419"/>
      <c r="AZ9407" s="419"/>
      <c r="BB9407" s="419"/>
      <c r="BC9407" s="419"/>
      <c r="BD9407" s="419"/>
      <c r="BF9407" s="419"/>
      <c r="BG9407" s="419"/>
      <c r="BH9407" s="419"/>
      <c r="BJ9407" s="419"/>
      <c r="BK9407" s="419"/>
      <c r="BL9407" s="419"/>
      <c r="BN9407" s="419"/>
      <c r="BO9407" s="419"/>
      <c r="BP9407" s="419"/>
      <c r="BR9407" s="419"/>
      <c r="BS9407" s="419"/>
      <c r="BT9407" s="419"/>
      <c r="BV9407" s="419"/>
      <c r="BW9407" s="419"/>
      <c r="BX9407" s="397"/>
      <c r="BZ9407" s="449"/>
      <c r="CB9407" s="419"/>
      <c r="CC9407" s="419"/>
      <c r="CD9407" s="419"/>
      <c r="CF9407" s="419"/>
      <c r="CG9407" s="419"/>
      <c r="CH9407" s="419"/>
    </row>
    <row r="9408" spans="3:86" ht="21" thickBot="1">
      <c r="C9408" s="425"/>
      <c r="P9408" s="431"/>
      <c r="R9408" s="419"/>
      <c r="S9408" s="446"/>
      <c r="T9408" s="419"/>
      <c r="V9408" s="196"/>
      <c r="W9408" s="419"/>
      <c r="X9408" s="419"/>
      <c r="Z9408" s="419"/>
      <c r="AA9408" s="419"/>
      <c r="AB9408" s="419"/>
      <c r="AD9408" s="419"/>
      <c r="AE9408" s="419"/>
      <c r="AF9408" s="419"/>
      <c r="AH9408" s="419"/>
      <c r="AI9408" s="419"/>
      <c r="AJ9408" s="419"/>
      <c r="AL9408" s="419"/>
      <c r="AM9408" s="419"/>
      <c r="AN9408" s="403"/>
      <c r="AO9408" s="419"/>
      <c r="AP9408" s="419"/>
      <c r="AQ9408" s="419"/>
      <c r="AR9408" s="419"/>
      <c r="AS9408" s="419"/>
      <c r="AT9408" s="419"/>
      <c r="AU9408" s="419"/>
      <c r="AV9408" s="419"/>
      <c r="AX9408" s="419"/>
      <c r="AY9408" s="419"/>
      <c r="AZ9408" s="419"/>
      <c r="BB9408" s="419"/>
      <c r="BC9408" s="419"/>
      <c r="BD9408" s="419"/>
      <c r="BF9408" s="419"/>
      <c r="BG9408" s="419"/>
      <c r="BH9408" s="419"/>
      <c r="BJ9408" s="419"/>
      <c r="BK9408" s="419"/>
      <c r="BL9408" s="419"/>
      <c r="BN9408" s="419"/>
      <c r="BO9408" s="419"/>
      <c r="BP9408" s="419"/>
      <c r="BR9408" s="419"/>
      <c r="BS9408" s="419"/>
      <c r="BT9408" s="419"/>
      <c r="BV9408" s="419"/>
      <c r="BW9408" s="419"/>
      <c r="BX9408" s="397"/>
      <c r="BZ9408" s="449"/>
      <c r="CB9408" s="419"/>
      <c r="CC9408" s="419"/>
      <c r="CD9408" s="419"/>
      <c r="CF9408" s="419"/>
      <c r="CG9408" s="419"/>
      <c r="CH9408" s="419"/>
    </row>
    <row r="9409" spans="3:86" ht="21" thickBot="1">
      <c r="C9409" s="425"/>
      <c r="P9409" s="431"/>
      <c r="R9409" s="419"/>
      <c r="S9409" s="446"/>
      <c r="T9409" s="419"/>
      <c r="V9409" s="196"/>
      <c r="W9409" s="419"/>
      <c r="X9409" s="419"/>
      <c r="Z9409" s="419"/>
      <c r="AA9409" s="419"/>
      <c r="AB9409" s="419"/>
      <c r="AD9409" s="419"/>
      <c r="AE9409" s="419"/>
      <c r="AF9409" s="419"/>
      <c r="AH9409" s="419"/>
      <c r="AI9409" s="419"/>
      <c r="AJ9409" s="419"/>
      <c r="AL9409" s="419"/>
      <c r="AM9409" s="419"/>
      <c r="AN9409" s="403"/>
      <c r="AO9409" s="419"/>
      <c r="AP9409" s="419"/>
      <c r="AQ9409" s="419"/>
      <c r="AR9409" s="419"/>
      <c r="AS9409" s="419"/>
      <c r="AT9409" s="419"/>
      <c r="AU9409" s="419"/>
      <c r="AV9409" s="419"/>
      <c r="AX9409" s="419"/>
      <c r="AY9409" s="419"/>
      <c r="AZ9409" s="419"/>
      <c r="BB9409" s="419"/>
      <c r="BC9409" s="419"/>
      <c r="BD9409" s="419"/>
      <c r="BF9409" s="419"/>
      <c r="BG9409" s="419"/>
      <c r="BH9409" s="419"/>
      <c r="BJ9409" s="419"/>
      <c r="BK9409" s="419"/>
      <c r="BL9409" s="419"/>
      <c r="BN9409" s="419"/>
      <c r="BO9409" s="419"/>
      <c r="BP9409" s="419"/>
      <c r="BR9409" s="419"/>
      <c r="BS9409" s="419"/>
      <c r="BT9409" s="419"/>
      <c r="BV9409" s="419"/>
      <c r="BW9409" s="419"/>
      <c r="BX9409" s="397"/>
      <c r="BZ9409" s="449"/>
      <c r="CB9409" s="419"/>
      <c r="CC9409" s="419"/>
      <c r="CD9409" s="419"/>
      <c r="CF9409" s="419"/>
      <c r="CG9409" s="419"/>
      <c r="CH9409" s="419"/>
    </row>
    <row r="9410" spans="3:86" ht="21" thickBot="1">
      <c r="C9410" s="425"/>
      <c r="P9410" s="431"/>
      <c r="R9410" s="419"/>
      <c r="S9410" s="446"/>
      <c r="T9410" s="419"/>
      <c r="V9410" s="196"/>
      <c r="W9410" s="419"/>
      <c r="X9410" s="419"/>
      <c r="Z9410" s="419"/>
      <c r="AA9410" s="419"/>
      <c r="AB9410" s="419"/>
      <c r="AD9410" s="419"/>
      <c r="AE9410" s="419"/>
      <c r="AF9410" s="419"/>
      <c r="AH9410" s="419"/>
      <c r="AI9410" s="419"/>
      <c r="AJ9410" s="419"/>
      <c r="AL9410" s="419"/>
      <c r="AM9410" s="419"/>
      <c r="AN9410" s="403"/>
      <c r="AO9410" s="419"/>
      <c r="AP9410" s="419"/>
      <c r="AQ9410" s="419"/>
      <c r="AR9410" s="419"/>
      <c r="AS9410" s="419"/>
      <c r="AT9410" s="419"/>
      <c r="AU9410" s="419"/>
      <c r="AV9410" s="419"/>
      <c r="AX9410" s="419"/>
      <c r="AY9410" s="419"/>
      <c r="AZ9410" s="419"/>
      <c r="BB9410" s="419"/>
      <c r="BC9410" s="419"/>
      <c r="BD9410" s="419"/>
      <c r="BF9410" s="419"/>
      <c r="BG9410" s="419"/>
      <c r="BH9410" s="419"/>
      <c r="BJ9410" s="419"/>
      <c r="BK9410" s="419"/>
      <c r="BL9410" s="419"/>
      <c r="BN9410" s="419"/>
      <c r="BO9410" s="419"/>
      <c r="BP9410" s="419"/>
      <c r="BR9410" s="419"/>
      <c r="BS9410" s="419"/>
      <c r="BT9410" s="419"/>
      <c r="BV9410" s="419"/>
      <c r="BW9410" s="419"/>
      <c r="BX9410" s="397"/>
      <c r="BZ9410" s="449"/>
      <c r="CB9410" s="419"/>
      <c r="CC9410" s="419"/>
      <c r="CD9410" s="419"/>
      <c r="CF9410" s="419"/>
      <c r="CG9410" s="419"/>
      <c r="CH9410" s="419"/>
    </row>
    <row r="9411" spans="3:86" ht="21" thickBot="1">
      <c r="C9411" s="425"/>
      <c r="P9411" s="431"/>
      <c r="R9411" s="419"/>
      <c r="S9411" s="446"/>
      <c r="T9411" s="419"/>
      <c r="V9411" s="196"/>
      <c r="W9411" s="419"/>
      <c r="X9411" s="419"/>
      <c r="Z9411" s="419"/>
      <c r="AA9411" s="419"/>
      <c r="AB9411" s="419"/>
      <c r="AD9411" s="419"/>
      <c r="AE9411" s="419"/>
      <c r="AF9411" s="419"/>
      <c r="AH9411" s="419"/>
      <c r="AI9411" s="419"/>
      <c r="AJ9411" s="419"/>
      <c r="AL9411" s="419"/>
      <c r="AM9411" s="419"/>
      <c r="AN9411" s="403"/>
      <c r="AO9411" s="419"/>
      <c r="AP9411" s="419"/>
      <c r="AQ9411" s="419"/>
      <c r="AR9411" s="419"/>
      <c r="AS9411" s="419"/>
      <c r="AT9411" s="419"/>
      <c r="AU9411" s="419"/>
      <c r="AV9411" s="419"/>
      <c r="AX9411" s="419"/>
      <c r="AY9411" s="419"/>
      <c r="AZ9411" s="419"/>
      <c r="BB9411" s="419"/>
      <c r="BC9411" s="419"/>
      <c r="BD9411" s="419"/>
      <c r="BF9411" s="419"/>
      <c r="BG9411" s="419"/>
      <c r="BH9411" s="419"/>
      <c r="BJ9411" s="419"/>
      <c r="BK9411" s="419"/>
      <c r="BL9411" s="419"/>
      <c r="BN9411" s="419"/>
      <c r="BO9411" s="419"/>
      <c r="BP9411" s="419"/>
      <c r="BR9411" s="419"/>
      <c r="BS9411" s="419"/>
      <c r="BT9411" s="419"/>
      <c r="BV9411" s="419"/>
      <c r="BW9411" s="419"/>
      <c r="BX9411" s="397"/>
      <c r="BZ9411" s="449"/>
      <c r="CB9411" s="419"/>
      <c r="CC9411" s="419"/>
      <c r="CD9411" s="419"/>
      <c r="CF9411" s="419"/>
      <c r="CG9411" s="419"/>
      <c r="CH9411" s="419"/>
    </row>
    <row r="9412" spans="3:86" ht="21" thickBot="1">
      <c r="C9412" s="425"/>
      <c r="P9412" s="431"/>
      <c r="R9412" s="419"/>
      <c r="S9412" s="446"/>
      <c r="T9412" s="419"/>
      <c r="V9412" s="196"/>
      <c r="W9412" s="419"/>
      <c r="X9412" s="419"/>
      <c r="Z9412" s="419"/>
      <c r="AA9412" s="419"/>
      <c r="AB9412" s="419"/>
      <c r="AD9412" s="419"/>
      <c r="AE9412" s="419"/>
      <c r="AF9412" s="419"/>
      <c r="AH9412" s="419"/>
      <c r="AI9412" s="419"/>
      <c r="AJ9412" s="419"/>
      <c r="AL9412" s="419"/>
      <c r="AM9412" s="419"/>
      <c r="AN9412" s="403"/>
      <c r="AO9412" s="419"/>
      <c r="AP9412" s="419"/>
      <c r="AQ9412" s="419"/>
      <c r="AR9412" s="419"/>
      <c r="AS9412" s="419"/>
      <c r="AT9412" s="419"/>
      <c r="AU9412" s="419"/>
      <c r="AV9412" s="419"/>
      <c r="AX9412" s="419"/>
      <c r="AY9412" s="419"/>
      <c r="AZ9412" s="419"/>
      <c r="BB9412" s="419"/>
      <c r="BC9412" s="419"/>
      <c r="BD9412" s="419"/>
      <c r="BF9412" s="419"/>
      <c r="BG9412" s="419"/>
      <c r="BH9412" s="419"/>
      <c r="BJ9412" s="419"/>
      <c r="BK9412" s="419"/>
      <c r="BL9412" s="419"/>
      <c r="BN9412" s="419"/>
      <c r="BO9412" s="419"/>
      <c r="BP9412" s="419"/>
      <c r="BR9412" s="419"/>
      <c r="BS9412" s="419"/>
      <c r="BT9412" s="419"/>
      <c r="BV9412" s="419"/>
      <c r="BW9412" s="419"/>
      <c r="BX9412" s="397"/>
      <c r="BZ9412" s="449"/>
      <c r="CB9412" s="419"/>
      <c r="CC9412" s="419"/>
      <c r="CD9412" s="419"/>
      <c r="CF9412" s="419"/>
      <c r="CG9412" s="419"/>
      <c r="CH9412" s="419"/>
    </row>
    <row r="9413" spans="3:86" ht="21" thickBot="1">
      <c r="C9413" s="425"/>
      <c r="P9413" s="431"/>
      <c r="R9413" s="419"/>
      <c r="S9413" s="446"/>
      <c r="T9413" s="419"/>
      <c r="V9413" s="196"/>
      <c r="W9413" s="419"/>
      <c r="X9413" s="419"/>
      <c r="Z9413" s="419"/>
      <c r="AA9413" s="419"/>
      <c r="AB9413" s="419"/>
      <c r="AD9413" s="419"/>
      <c r="AE9413" s="419"/>
      <c r="AF9413" s="419"/>
      <c r="AH9413" s="419"/>
      <c r="AI9413" s="419"/>
      <c r="AJ9413" s="419"/>
      <c r="AL9413" s="419"/>
      <c r="AM9413" s="419"/>
      <c r="AN9413" s="403"/>
      <c r="AO9413" s="419"/>
      <c r="AP9413" s="419"/>
      <c r="AQ9413" s="419"/>
      <c r="AR9413" s="419"/>
      <c r="AS9413" s="419"/>
      <c r="AT9413" s="419"/>
      <c r="AU9413" s="419"/>
      <c r="AV9413" s="419"/>
      <c r="AX9413" s="419"/>
      <c r="AY9413" s="419"/>
      <c r="AZ9413" s="419"/>
      <c r="BB9413" s="419"/>
      <c r="BC9413" s="419"/>
      <c r="BD9413" s="419"/>
      <c r="BF9413" s="419"/>
      <c r="BG9413" s="419"/>
      <c r="BH9413" s="419"/>
      <c r="BJ9413" s="419"/>
      <c r="BK9413" s="419"/>
      <c r="BL9413" s="419"/>
      <c r="BN9413" s="419"/>
      <c r="BO9413" s="419"/>
      <c r="BP9413" s="419"/>
      <c r="BR9413" s="419"/>
      <c r="BS9413" s="419"/>
      <c r="BT9413" s="419"/>
      <c r="BV9413" s="419"/>
      <c r="BW9413" s="419"/>
      <c r="BX9413" s="397"/>
      <c r="BZ9413" s="449"/>
      <c r="CB9413" s="419"/>
      <c r="CC9413" s="419"/>
      <c r="CD9413" s="419"/>
      <c r="CF9413" s="419"/>
      <c r="CG9413" s="419"/>
      <c r="CH9413" s="419"/>
    </row>
    <row r="9414" spans="3:86" ht="21" thickBot="1">
      <c r="C9414" s="425"/>
      <c r="P9414" s="431"/>
      <c r="R9414" s="419"/>
      <c r="S9414" s="446"/>
      <c r="T9414" s="419"/>
      <c r="V9414" s="196"/>
      <c r="W9414" s="419"/>
      <c r="X9414" s="419"/>
      <c r="Z9414" s="419"/>
      <c r="AA9414" s="419"/>
      <c r="AB9414" s="419"/>
      <c r="AD9414" s="419"/>
      <c r="AE9414" s="419"/>
      <c r="AF9414" s="419"/>
      <c r="AH9414" s="419"/>
      <c r="AI9414" s="419"/>
      <c r="AJ9414" s="419"/>
      <c r="AL9414" s="419"/>
      <c r="AM9414" s="419"/>
      <c r="AN9414" s="403"/>
      <c r="AO9414" s="419"/>
      <c r="AP9414" s="419"/>
      <c r="AQ9414" s="419"/>
      <c r="AR9414" s="419"/>
      <c r="AS9414" s="419"/>
      <c r="AT9414" s="419"/>
      <c r="AU9414" s="419"/>
      <c r="AV9414" s="419"/>
      <c r="AX9414" s="419"/>
      <c r="AY9414" s="419"/>
      <c r="AZ9414" s="419"/>
      <c r="BB9414" s="419"/>
      <c r="BC9414" s="419"/>
      <c r="BD9414" s="419"/>
      <c r="BF9414" s="419"/>
      <c r="BG9414" s="419"/>
      <c r="BH9414" s="419"/>
      <c r="BJ9414" s="419"/>
      <c r="BK9414" s="419"/>
      <c r="BL9414" s="419"/>
      <c r="BN9414" s="419"/>
      <c r="BO9414" s="419"/>
      <c r="BP9414" s="419"/>
      <c r="BR9414" s="419"/>
      <c r="BS9414" s="419"/>
      <c r="BT9414" s="419"/>
      <c r="BV9414" s="419"/>
      <c r="BW9414" s="419"/>
      <c r="BX9414" s="397"/>
      <c r="BZ9414" s="449"/>
      <c r="CB9414" s="419"/>
      <c r="CC9414" s="419"/>
      <c r="CD9414" s="419"/>
      <c r="CF9414" s="419"/>
      <c r="CG9414" s="419"/>
      <c r="CH9414" s="419"/>
    </row>
    <row r="9415" spans="3:86" ht="21" thickBot="1">
      <c r="C9415" s="425"/>
      <c r="P9415" s="431"/>
      <c r="R9415" s="419"/>
      <c r="S9415" s="446"/>
      <c r="T9415" s="419"/>
      <c r="V9415" s="196"/>
      <c r="W9415" s="419"/>
      <c r="X9415" s="419"/>
      <c r="Z9415" s="419"/>
      <c r="AA9415" s="419"/>
      <c r="AB9415" s="419"/>
      <c r="AD9415" s="419"/>
      <c r="AE9415" s="419"/>
      <c r="AF9415" s="419"/>
      <c r="AH9415" s="419"/>
      <c r="AI9415" s="419"/>
      <c r="AJ9415" s="419"/>
      <c r="AL9415" s="419"/>
      <c r="AM9415" s="419"/>
      <c r="AN9415" s="403"/>
      <c r="AO9415" s="419"/>
      <c r="AP9415" s="419"/>
      <c r="AQ9415" s="419"/>
      <c r="AR9415" s="419"/>
      <c r="AS9415" s="419"/>
      <c r="AT9415" s="419"/>
      <c r="AU9415" s="419"/>
      <c r="AV9415" s="419"/>
      <c r="AX9415" s="419"/>
      <c r="AY9415" s="419"/>
      <c r="AZ9415" s="419"/>
      <c r="BB9415" s="419"/>
      <c r="BC9415" s="419"/>
      <c r="BD9415" s="419"/>
      <c r="BF9415" s="419"/>
      <c r="BG9415" s="419"/>
      <c r="BH9415" s="419"/>
      <c r="BJ9415" s="419"/>
      <c r="BK9415" s="419"/>
      <c r="BL9415" s="419"/>
      <c r="BN9415" s="419"/>
      <c r="BO9415" s="419"/>
      <c r="BP9415" s="419"/>
      <c r="BR9415" s="419"/>
      <c r="BS9415" s="419"/>
      <c r="BT9415" s="419"/>
      <c r="BV9415" s="419"/>
      <c r="BW9415" s="419"/>
      <c r="BX9415" s="397"/>
      <c r="BZ9415" s="449"/>
      <c r="CB9415" s="419"/>
      <c r="CC9415" s="419"/>
      <c r="CD9415" s="419"/>
      <c r="CF9415" s="419"/>
      <c r="CG9415" s="419"/>
      <c r="CH9415" s="419"/>
    </row>
    <row r="9416" spans="3:86" ht="21" thickBot="1">
      <c r="C9416" s="425"/>
      <c r="P9416" s="431"/>
      <c r="R9416" s="419"/>
      <c r="S9416" s="446"/>
      <c r="T9416" s="419"/>
      <c r="V9416" s="196"/>
      <c r="W9416" s="419"/>
      <c r="X9416" s="419"/>
      <c r="Z9416" s="419"/>
      <c r="AA9416" s="419"/>
      <c r="AB9416" s="419"/>
      <c r="AD9416" s="419"/>
      <c r="AE9416" s="419"/>
      <c r="AF9416" s="419"/>
      <c r="AH9416" s="419"/>
      <c r="AI9416" s="419"/>
      <c r="AJ9416" s="419"/>
      <c r="AL9416" s="419"/>
      <c r="AM9416" s="419"/>
      <c r="AN9416" s="403"/>
      <c r="AO9416" s="419"/>
      <c r="AP9416" s="419"/>
      <c r="AQ9416" s="419"/>
      <c r="AR9416" s="419"/>
      <c r="AS9416" s="419"/>
      <c r="AT9416" s="419"/>
      <c r="AU9416" s="419"/>
      <c r="AV9416" s="419"/>
      <c r="AX9416" s="419"/>
      <c r="AY9416" s="419"/>
      <c r="AZ9416" s="419"/>
      <c r="BB9416" s="419"/>
      <c r="BC9416" s="419"/>
      <c r="BD9416" s="419"/>
      <c r="BF9416" s="419"/>
      <c r="BG9416" s="419"/>
      <c r="BH9416" s="419"/>
      <c r="BJ9416" s="419"/>
      <c r="BK9416" s="419"/>
      <c r="BL9416" s="419"/>
      <c r="BN9416" s="419"/>
      <c r="BO9416" s="419"/>
      <c r="BP9416" s="419"/>
      <c r="BR9416" s="419"/>
      <c r="BS9416" s="419"/>
      <c r="BT9416" s="419"/>
      <c r="BV9416" s="419"/>
      <c r="BW9416" s="419"/>
      <c r="BX9416" s="397"/>
      <c r="BZ9416" s="449"/>
      <c r="CB9416" s="419"/>
      <c r="CC9416" s="419"/>
      <c r="CD9416" s="419"/>
      <c r="CF9416" s="419"/>
      <c r="CG9416" s="419"/>
      <c r="CH9416" s="419"/>
    </row>
    <row r="9417" spans="3:86" ht="21" thickBot="1">
      <c r="C9417" s="425"/>
      <c r="P9417" s="431"/>
      <c r="R9417" s="419"/>
      <c r="S9417" s="446"/>
      <c r="T9417" s="419"/>
      <c r="V9417" s="196"/>
      <c r="W9417" s="419"/>
      <c r="X9417" s="419"/>
      <c r="Z9417" s="419"/>
      <c r="AA9417" s="419"/>
      <c r="AB9417" s="419"/>
      <c r="AD9417" s="419"/>
      <c r="AE9417" s="419"/>
      <c r="AF9417" s="419"/>
      <c r="AH9417" s="419"/>
      <c r="AI9417" s="419"/>
      <c r="AJ9417" s="419"/>
      <c r="AL9417" s="419"/>
      <c r="AM9417" s="419"/>
      <c r="AN9417" s="403"/>
      <c r="AO9417" s="419"/>
      <c r="AP9417" s="419"/>
      <c r="AQ9417" s="419"/>
      <c r="AR9417" s="419"/>
      <c r="AS9417" s="419"/>
      <c r="AT9417" s="419"/>
      <c r="AU9417" s="419"/>
      <c r="AV9417" s="419"/>
      <c r="AX9417" s="419"/>
      <c r="AY9417" s="419"/>
      <c r="AZ9417" s="419"/>
      <c r="BB9417" s="419"/>
      <c r="BC9417" s="419"/>
      <c r="BD9417" s="419"/>
      <c r="BF9417" s="419"/>
      <c r="BG9417" s="419"/>
      <c r="BH9417" s="419"/>
      <c r="BJ9417" s="419"/>
      <c r="BK9417" s="419"/>
      <c r="BL9417" s="419"/>
      <c r="BN9417" s="419"/>
      <c r="BO9417" s="419"/>
      <c r="BP9417" s="419"/>
      <c r="BR9417" s="419"/>
      <c r="BS9417" s="419"/>
      <c r="BT9417" s="419"/>
      <c r="BV9417" s="419"/>
      <c r="BW9417" s="419"/>
      <c r="BX9417" s="397"/>
      <c r="BZ9417" s="449"/>
      <c r="CB9417" s="419"/>
      <c r="CC9417" s="419"/>
      <c r="CD9417" s="419"/>
      <c r="CF9417" s="419"/>
      <c r="CG9417" s="419"/>
      <c r="CH9417" s="419"/>
    </row>
    <row r="9418" spans="3:86" ht="21" thickBot="1">
      <c r="C9418" s="425"/>
      <c r="P9418" s="431"/>
      <c r="R9418" s="419"/>
      <c r="S9418" s="446"/>
      <c r="T9418" s="419"/>
      <c r="V9418" s="196"/>
      <c r="W9418" s="419"/>
      <c r="X9418" s="419"/>
      <c r="Z9418" s="419"/>
      <c r="AA9418" s="419"/>
      <c r="AB9418" s="419"/>
      <c r="AD9418" s="419"/>
      <c r="AE9418" s="419"/>
      <c r="AF9418" s="419"/>
      <c r="AH9418" s="419"/>
      <c r="AI9418" s="419"/>
      <c r="AJ9418" s="419"/>
      <c r="AL9418" s="419"/>
      <c r="AM9418" s="419"/>
      <c r="AN9418" s="403"/>
      <c r="AO9418" s="419"/>
      <c r="AP9418" s="419"/>
      <c r="AQ9418" s="419"/>
      <c r="AR9418" s="419"/>
      <c r="AS9418" s="419"/>
      <c r="AT9418" s="419"/>
      <c r="AU9418" s="419"/>
      <c r="AV9418" s="419"/>
      <c r="AX9418" s="419"/>
      <c r="AY9418" s="419"/>
      <c r="AZ9418" s="419"/>
      <c r="BB9418" s="419"/>
      <c r="BC9418" s="419"/>
      <c r="BD9418" s="419"/>
      <c r="BF9418" s="419"/>
      <c r="BG9418" s="419"/>
      <c r="BH9418" s="419"/>
      <c r="BJ9418" s="419"/>
      <c r="BK9418" s="419"/>
      <c r="BL9418" s="419"/>
      <c r="BN9418" s="419"/>
      <c r="BO9418" s="419"/>
      <c r="BP9418" s="419"/>
      <c r="BR9418" s="419"/>
      <c r="BS9418" s="419"/>
      <c r="BT9418" s="419"/>
      <c r="BV9418" s="419"/>
      <c r="BW9418" s="419"/>
      <c r="BX9418" s="397"/>
      <c r="BZ9418" s="449"/>
      <c r="CB9418" s="419"/>
      <c r="CC9418" s="419"/>
      <c r="CD9418" s="419"/>
      <c r="CF9418" s="419"/>
      <c r="CG9418" s="419"/>
      <c r="CH9418" s="419"/>
    </row>
    <row r="9419" spans="3:86" ht="21" thickBot="1">
      <c r="C9419" s="425"/>
      <c r="P9419" s="431"/>
      <c r="R9419" s="419"/>
      <c r="S9419" s="446"/>
      <c r="T9419" s="419"/>
      <c r="V9419" s="196"/>
      <c r="W9419" s="419"/>
      <c r="X9419" s="419"/>
      <c r="Z9419" s="419"/>
      <c r="AA9419" s="419"/>
      <c r="AB9419" s="419"/>
      <c r="AD9419" s="419"/>
      <c r="AE9419" s="419"/>
      <c r="AF9419" s="419"/>
      <c r="AH9419" s="419"/>
      <c r="AI9419" s="419"/>
      <c r="AJ9419" s="419"/>
      <c r="AL9419" s="419"/>
      <c r="AM9419" s="419"/>
      <c r="AN9419" s="403"/>
      <c r="AO9419" s="419"/>
      <c r="AP9419" s="419"/>
      <c r="AQ9419" s="419"/>
      <c r="AR9419" s="419"/>
      <c r="AS9419" s="419"/>
      <c r="AT9419" s="419"/>
      <c r="AU9419" s="419"/>
      <c r="AV9419" s="419"/>
      <c r="AX9419" s="419"/>
      <c r="AY9419" s="419"/>
      <c r="AZ9419" s="419"/>
      <c r="BB9419" s="419"/>
      <c r="BC9419" s="419"/>
      <c r="BD9419" s="419"/>
      <c r="BF9419" s="419"/>
      <c r="BG9419" s="419"/>
      <c r="BH9419" s="419"/>
      <c r="BJ9419" s="419"/>
      <c r="BK9419" s="419"/>
      <c r="BL9419" s="419"/>
      <c r="BN9419" s="419"/>
      <c r="BO9419" s="419"/>
      <c r="BP9419" s="419"/>
      <c r="BR9419" s="419"/>
      <c r="BS9419" s="419"/>
      <c r="BT9419" s="419"/>
      <c r="BV9419" s="419"/>
      <c r="BW9419" s="419"/>
      <c r="BX9419" s="397"/>
      <c r="BZ9419" s="449"/>
      <c r="CB9419" s="419"/>
      <c r="CC9419" s="419"/>
      <c r="CD9419" s="419"/>
      <c r="CF9419" s="419"/>
      <c r="CG9419" s="419"/>
      <c r="CH9419" s="419"/>
    </row>
    <row r="9420" spans="3:86" ht="21" thickBot="1">
      <c r="C9420" s="425"/>
      <c r="P9420" s="431"/>
      <c r="R9420" s="419"/>
      <c r="S9420" s="446"/>
      <c r="T9420" s="419"/>
      <c r="V9420" s="196"/>
      <c r="W9420" s="419"/>
      <c r="X9420" s="419"/>
      <c r="Z9420" s="419"/>
      <c r="AA9420" s="419"/>
      <c r="AB9420" s="419"/>
      <c r="AD9420" s="419"/>
      <c r="AE9420" s="419"/>
      <c r="AF9420" s="419"/>
      <c r="AH9420" s="419"/>
      <c r="AI9420" s="419"/>
      <c r="AJ9420" s="419"/>
      <c r="AL9420" s="419"/>
      <c r="AM9420" s="419"/>
      <c r="AN9420" s="403"/>
      <c r="AO9420" s="419"/>
      <c r="AP9420" s="419"/>
      <c r="AQ9420" s="419"/>
      <c r="AR9420" s="419"/>
      <c r="AS9420" s="419"/>
      <c r="AT9420" s="419"/>
      <c r="AU9420" s="419"/>
      <c r="AV9420" s="419"/>
      <c r="AX9420" s="419"/>
      <c r="AY9420" s="419"/>
      <c r="AZ9420" s="419"/>
      <c r="BB9420" s="419"/>
      <c r="BC9420" s="419"/>
      <c r="BD9420" s="419"/>
      <c r="BF9420" s="419"/>
      <c r="BG9420" s="419"/>
      <c r="BH9420" s="419"/>
      <c r="BJ9420" s="419"/>
      <c r="BK9420" s="419"/>
      <c r="BL9420" s="419"/>
      <c r="BN9420" s="419"/>
      <c r="BO9420" s="419"/>
      <c r="BP9420" s="419"/>
      <c r="BR9420" s="419"/>
      <c r="BS9420" s="419"/>
      <c r="BT9420" s="419"/>
      <c r="BV9420" s="419"/>
      <c r="BW9420" s="419"/>
      <c r="BX9420" s="397"/>
      <c r="BZ9420" s="449"/>
      <c r="CB9420" s="419"/>
      <c r="CC9420" s="419"/>
      <c r="CD9420" s="419"/>
      <c r="CF9420" s="419"/>
      <c r="CG9420" s="419"/>
      <c r="CH9420" s="419"/>
    </row>
    <row r="9421" spans="3:86" ht="21" thickBot="1">
      <c r="C9421" s="425"/>
      <c r="P9421" s="431"/>
      <c r="R9421" s="419"/>
      <c r="S9421" s="446"/>
      <c r="T9421" s="419"/>
      <c r="V9421" s="196"/>
      <c r="W9421" s="419"/>
      <c r="X9421" s="419"/>
      <c r="Z9421" s="419"/>
      <c r="AA9421" s="419"/>
      <c r="AB9421" s="419"/>
      <c r="AD9421" s="419"/>
      <c r="AE9421" s="419"/>
      <c r="AF9421" s="419"/>
      <c r="AH9421" s="419"/>
      <c r="AI9421" s="419"/>
      <c r="AJ9421" s="419"/>
      <c r="AL9421" s="419"/>
      <c r="AM9421" s="419"/>
      <c r="AN9421" s="403"/>
      <c r="AO9421" s="419"/>
      <c r="AP9421" s="419"/>
      <c r="AQ9421" s="419"/>
      <c r="AR9421" s="419"/>
      <c r="AS9421" s="419"/>
      <c r="AT9421" s="419"/>
      <c r="AU9421" s="419"/>
      <c r="AV9421" s="419"/>
      <c r="AX9421" s="419"/>
      <c r="AY9421" s="419"/>
      <c r="AZ9421" s="419"/>
      <c r="BB9421" s="419"/>
      <c r="BC9421" s="419"/>
      <c r="BD9421" s="419"/>
      <c r="BF9421" s="419"/>
      <c r="BG9421" s="419"/>
      <c r="BH9421" s="419"/>
      <c r="BJ9421" s="419"/>
      <c r="BK9421" s="419"/>
      <c r="BL9421" s="419"/>
      <c r="BN9421" s="419"/>
      <c r="BO9421" s="419"/>
      <c r="BP9421" s="419"/>
      <c r="BR9421" s="419"/>
      <c r="BS9421" s="419"/>
      <c r="BT9421" s="419"/>
      <c r="BV9421" s="419"/>
      <c r="BW9421" s="419"/>
      <c r="BX9421" s="397"/>
      <c r="BZ9421" s="449"/>
      <c r="CB9421" s="419"/>
      <c r="CC9421" s="419"/>
      <c r="CD9421" s="419"/>
      <c r="CF9421" s="419"/>
      <c r="CG9421" s="419"/>
      <c r="CH9421" s="419"/>
    </row>
    <row r="9422" spans="3:86" ht="21" thickBot="1">
      <c r="C9422" s="425"/>
      <c r="P9422" s="431"/>
      <c r="R9422" s="419"/>
      <c r="S9422" s="446"/>
      <c r="T9422" s="419"/>
      <c r="V9422" s="196"/>
      <c r="W9422" s="419"/>
      <c r="X9422" s="419"/>
      <c r="Z9422" s="419"/>
      <c r="AA9422" s="419"/>
      <c r="AB9422" s="419"/>
      <c r="AD9422" s="419"/>
      <c r="AE9422" s="419"/>
      <c r="AF9422" s="419"/>
      <c r="AH9422" s="419"/>
      <c r="AI9422" s="419"/>
      <c r="AJ9422" s="419"/>
      <c r="AL9422" s="419"/>
      <c r="AM9422" s="419"/>
      <c r="AN9422" s="403"/>
      <c r="AO9422" s="419"/>
      <c r="AP9422" s="419"/>
      <c r="AQ9422" s="419"/>
      <c r="AR9422" s="419"/>
      <c r="AS9422" s="419"/>
      <c r="AT9422" s="419"/>
      <c r="AU9422" s="419"/>
      <c r="AV9422" s="419"/>
      <c r="AX9422" s="419"/>
      <c r="AY9422" s="419"/>
      <c r="AZ9422" s="419"/>
      <c r="BB9422" s="419"/>
      <c r="BC9422" s="419"/>
      <c r="BD9422" s="419"/>
      <c r="BF9422" s="419"/>
      <c r="BG9422" s="419"/>
      <c r="BH9422" s="419"/>
      <c r="BJ9422" s="419"/>
      <c r="BK9422" s="419"/>
      <c r="BL9422" s="419"/>
      <c r="BN9422" s="419"/>
      <c r="BO9422" s="419"/>
      <c r="BP9422" s="419"/>
      <c r="BR9422" s="419"/>
      <c r="BS9422" s="419"/>
      <c r="BT9422" s="419"/>
      <c r="BV9422" s="419"/>
      <c r="BW9422" s="419"/>
      <c r="BX9422" s="397"/>
      <c r="BZ9422" s="449"/>
      <c r="CB9422" s="419"/>
      <c r="CC9422" s="419"/>
      <c r="CD9422" s="419"/>
      <c r="CF9422" s="419"/>
      <c r="CG9422" s="419"/>
      <c r="CH9422" s="419"/>
    </row>
    <row r="9423" spans="3:86" ht="21" thickBot="1">
      <c r="C9423" s="425"/>
      <c r="P9423" s="431"/>
      <c r="R9423" s="419"/>
      <c r="S9423" s="446"/>
      <c r="T9423" s="419"/>
      <c r="V9423" s="196"/>
      <c r="W9423" s="419"/>
      <c r="X9423" s="419"/>
      <c r="Z9423" s="419"/>
      <c r="AA9423" s="419"/>
      <c r="AB9423" s="419"/>
      <c r="AD9423" s="419"/>
      <c r="AE9423" s="419"/>
      <c r="AF9423" s="419"/>
      <c r="AH9423" s="419"/>
      <c r="AI9423" s="419"/>
      <c r="AJ9423" s="419"/>
      <c r="AL9423" s="419"/>
      <c r="AM9423" s="419"/>
      <c r="AN9423" s="403"/>
      <c r="AO9423" s="419"/>
      <c r="AP9423" s="419"/>
      <c r="AQ9423" s="419"/>
      <c r="AR9423" s="419"/>
      <c r="AS9423" s="419"/>
      <c r="AT9423" s="419"/>
      <c r="AU9423" s="419"/>
      <c r="AV9423" s="419"/>
      <c r="AX9423" s="419"/>
      <c r="AY9423" s="419"/>
      <c r="AZ9423" s="419"/>
      <c r="BB9423" s="419"/>
      <c r="BC9423" s="419"/>
      <c r="BD9423" s="419"/>
      <c r="BF9423" s="419"/>
      <c r="BG9423" s="419"/>
      <c r="BH9423" s="419"/>
      <c r="BJ9423" s="419"/>
      <c r="BK9423" s="419"/>
      <c r="BL9423" s="419"/>
      <c r="BN9423" s="419"/>
      <c r="BO9423" s="419"/>
      <c r="BP9423" s="419"/>
      <c r="BR9423" s="419"/>
      <c r="BS9423" s="419"/>
      <c r="BT9423" s="419"/>
      <c r="BV9423" s="419"/>
      <c r="BW9423" s="419"/>
      <c r="BX9423" s="397"/>
      <c r="BZ9423" s="449"/>
      <c r="CB9423" s="419"/>
      <c r="CC9423" s="419"/>
      <c r="CD9423" s="419"/>
      <c r="CF9423" s="419"/>
      <c r="CG9423" s="419"/>
      <c r="CH9423" s="419"/>
    </row>
    <row r="9424" spans="3:86" ht="21" thickBot="1">
      <c r="C9424" s="425"/>
      <c r="P9424" s="431"/>
      <c r="R9424" s="419"/>
      <c r="S9424" s="446"/>
      <c r="T9424" s="419"/>
      <c r="V9424" s="196"/>
      <c r="W9424" s="419"/>
      <c r="X9424" s="419"/>
      <c r="Z9424" s="419"/>
      <c r="AA9424" s="419"/>
      <c r="AB9424" s="419"/>
      <c r="AD9424" s="419"/>
      <c r="AE9424" s="419"/>
      <c r="AF9424" s="419"/>
      <c r="AH9424" s="419"/>
      <c r="AI9424" s="419"/>
      <c r="AJ9424" s="419"/>
      <c r="AL9424" s="419"/>
      <c r="AM9424" s="419"/>
      <c r="AN9424" s="403"/>
      <c r="AO9424" s="419"/>
      <c r="AP9424" s="419"/>
      <c r="AQ9424" s="419"/>
      <c r="AR9424" s="419"/>
      <c r="AS9424" s="419"/>
      <c r="AT9424" s="419"/>
      <c r="AU9424" s="419"/>
      <c r="AV9424" s="419"/>
      <c r="AX9424" s="419"/>
      <c r="AY9424" s="419"/>
      <c r="AZ9424" s="419"/>
      <c r="BB9424" s="419"/>
      <c r="BC9424" s="419"/>
      <c r="BD9424" s="419"/>
      <c r="BF9424" s="419"/>
      <c r="BG9424" s="419"/>
      <c r="BH9424" s="419"/>
      <c r="BJ9424" s="419"/>
      <c r="BK9424" s="419"/>
      <c r="BL9424" s="419"/>
      <c r="BN9424" s="419"/>
      <c r="BO9424" s="419"/>
      <c r="BP9424" s="419"/>
      <c r="BR9424" s="419"/>
      <c r="BS9424" s="419"/>
      <c r="BT9424" s="419"/>
      <c r="BV9424" s="419"/>
      <c r="BW9424" s="419"/>
      <c r="BX9424" s="397"/>
      <c r="BZ9424" s="449"/>
      <c r="CB9424" s="419"/>
      <c r="CC9424" s="419"/>
      <c r="CD9424" s="419"/>
      <c r="CF9424" s="419"/>
      <c r="CG9424" s="419"/>
      <c r="CH9424" s="419"/>
    </row>
    <row r="9425" spans="3:86" ht="21" thickBot="1">
      <c r="C9425" s="425"/>
      <c r="P9425" s="431"/>
      <c r="R9425" s="419"/>
      <c r="S9425" s="446"/>
      <c r="T9425" s="419"/>
      <c r="V9425" s="196"/>
      <c r="W9425" s="419"/>
      <c r="X9425" s="419"/>
      <c r="Z9425" s="419"/>
      <c r="AA9425" s="419"/>
      <c r="AB9425" s="419"/>
      <c r="AD9425" s="419"/>
      <c r="AE9425" s="419"/>
      <c r="AF9425" s="419"/>
      <c r="AH9425" s="419"/>
      <c r="AI9425" s="419"/>
      <c r="AJ9425" s="419"/>
      <c r="AL9425" s="419"/>
      <c r="AM9425" s="419"/>
      <c r="AN9425" s="403"/>
      <c r="AO9425" s="419"/>
      <c r="AP9425" s="419"/>
      <c r="AQ9425" s="419"/>
      <c r="AR9425" s="419"/>
      <c r="AS9425" s="419"/>
      <c r="AT9425" s="419"/>
      <c r="AU9425" s="419"/>
      <c r="AV9425" s="419"/>
      <c r="AX9425" s="419"/>
      <c r="AY9425" s="419"/>
      <c r="AZ9425" s="419"/>
      <c r="BB9425" s="419"/>
      <c r="BC9425" s="419"/>
      <c r="BD9425" s="419"/>
      <c r="BF9425" s="419"/>
      <c r="BG9425" s="419"/>
      <c r="BH9425" s="419"/>
      <c r="BJ9425" s="419"/>
      <c r="BK9425" s="419"/>
      <c r="BL9425" s="419"/>
      <c r="BN9425" s="419"/>
      <c r="BO9425" s="419"/>
      <c r="BP9425" s="419"/>
      <c r="BR9425" s="419"/>
      <c r="BS9425" s="419"/>
      <c r="BT9425" s="419"/>
      <c r="BV9425" s="419"/>
      <c r="BW9425" s="419"/>
      <c r="BX9425" s="397"/>
      <c r="BZ9425" s="449"/>
      <c r="CB9425" s="419"/>
      <c r="CC9425" s="419"/>
      <c r="CD9425" s="419"/>
      <c r="CF9425" s="419"/>
      <c r="CG9425" s="419"/>
      <c r="CH9425" s="419"/>
    </row>
    <row r="9426" spans="3:86" ht="21" thickBot="1">
      <c r="C9426" s="425"/>
      <c r="P9426" s="431"/>
      <c r="R9426" s="419"/>
      <c r="S9426" s="446"/>
      <c r="T9426" s="419"/>
      <c r="V9426" s="196"/>
      <c r="W9426" s="419"/>
      <c r="X9426" s="419"/>
      <c r="Z9426" s="419"/>
      <c r="AA9426" s="419"/>
      <c r="AB9426" s="419"/>
      <c r="AD9426" s="419"/>
      <c r="AE9426" s="419"/>
      <c r="AF9426" s="419"/>
      <c r="AH9426" s="419"/>
      <c r="AI9426" s="419"/>
      <c r="AJ9426" s="419"/>
      <c r="AL9426" s="419"/>
      <c r="AM9426" s="419"/>
      <c r="AN9426" s="403"/>
      <c r="AO9426" s="419"/>
      <c r="AP9426" s="419"/>
      <c r="AQ9426" s="419"/>
      <c r="AR9426" s="419"/>
      <c r="AS9426" s="419"/>
      <c r="AT9426" s="419"/>
      <c r="AU9426" s="419"/>
      <c r="AV9426" s="419"/>
      <c r="AX9426" s="419"/>
      <c r="AY9426" s="419"/>
      <c r="AZ9426" s="419"/>
      <c r="BB9426" s="419"/>
      <c r="BC9426" s="419"/>
      <c r="BD9426" s="419"/>
      <c r="BF9426" s="419"/>
      <c r="BG9426" s="419"/>
      <c r="BH9426" s="419"/>
      <c r="BJ9426" s="419"/>
      <c r="BK9426" s="419"/>
      <c r="BL9426" s="419"/>
      <c r="BN9426" s="419"/>
      <c r="BO9426" s="419"/>
      <c r="BP9426" s="419"/>
      <c r="BR9426" s="419"/>
      <c r="BS9426" s="419"/>
      <c r="BT9426" s="419"/>
      <c r="BV9426" s="419"/>
      <c r="BW9426" s="419"/>
      <c r="BX9426" s="397"/>
      <c r="BZ9426" s="449"/>
      <c r="CB9426" s="419"/>
      <c r="CC9426" s="419"/>
      <c r="CD9426" s="419"/>
      <c r="CF9426" s="419"/>
      <c r="CG9426" s="419"/>
      <c r="CH9426" s="419"/>
    </row>
    <row r="9427" spans="3:86" ht="21" thickBot="1">
      <c r="C9427" s="425"/>
      <c r="P9427" s="431"/>
      <c r="R9427" s="419"/>
      <c r="S9427" s="446"/>
      <c r="T9427" s="419"/>
      <c r="V9427" s="196"/>
      <c r="W9427" s="419"/>
      <c r="X9427" s="419"/>
      <c r="Z9427" s="419"/>
      <c r="AA9427" s="419"/>
      <c r="AB9427" s="419"/>
      <c r="AD9427" s="419"/>
      <c r="AE9427" s="419"/>
      <c r="AF9427" s="419"/>
      <c r="AH9427" s="419"/>
      <c r="AI9427" s="419"/>
      <c r="AJ9427" s="419"/>
      <c r="AL9427" s="419"/>
      <c r="AM9427" s="419"/>
      <c r="AN9427" s="403"/>
      <c r="AO9427" s="419"/>
      <c r="AP9427" s="419"/>
      <c r="AQ9427" s="419"/>
      <c r="AR9427" s="419"/>
      <c r="AS9427" s="419"/>
      <c r="AT9427" s="419"/>
      <c r="AU9427" s="419"/>
      <c r="AV9427" s="419"/>
      <c r="AX9427" s="419"/>
      <c r="AY9427" s="419"/>
      <c r="AZ9427" s="419"/>
      <c r="BB9427" s="419"/>
      <c r="BC9427" s="419"/>
      <c r="BD9427" s="419"/>
      <c r="BF9427" s="419"/>
      <c r="BG9427" s="419"/>
      <c r="BH9427" s="419"/>
      <c r="BJ9427" s="419"/>
      <c r="BK9427" s="419"/>
      <c r="BL9427" s="419"/>
      <c r="BN9427" s="419"/>
      <c r="BO9427" s="419"/>
      <c r="BP9427" s="419"/>
      <c r="BR9427" s="419"/>
      <c r="BS9427" s="419"/>
      <c r="BT9427" s="419"/>
      <c r="BV9427" s="419"/>
      <c r="BW9427" s="419"/>
      <c r="BX9427" s="397"/>
      <c r="BZ9427" s="449"/>
      <c r="CB9427" s="419"/>
      <c r="CC9427" s="419"/>
      <c r="CD9427" s="419"/>
      <c r="CF9427" s="419"/>
      <c r="CG9427" s="419"/>
      <c r="CH9427" s="419"/>
    </row>
    <row r="9428" spans="3:86" ht="21" thickBot="1">
      <c r="C9428" s="425"/>
      <c r="P9428" s="431"/>
      <c r="R9428" s="419"/>
      <c r="S9428" s="446"/>
      <c r="T9428" s="419"/>
      <c r="V9428" s="196"/>
      <c r="W9428" s="419"/>
      <c r="X9428" s="419"/>
      <c r="Z9428" s="419"/>
      <c r="AA9428" s="419"/>
      <c r="AB9428" s="419"/>
      <c r="AD9428" s="419"/>
      <c r="AE9428" s="419"/>
      <c r="AF9428" s="419"/>
      <c r="AH9428" s="419"/>
      <c r="AI9428" s="419"/>
      <c r="AJ9428" s="419"/>
      <c r="AL9428" s="419"/>
      <c r="AM9428" s="419"/>
      <c r="AN9428" s="403"/>
      <c r="AO9428" s="419"/>
      <c r="AP9428" s="419"/>
      <c r="AQ9428" s="419"/>
      <c r="AR9428" s="419"/>
      <c r="AS9428" s="419"/>
      <c r="AT9428" s="419"/>
      <c r="AU9428" s="419"/>
      <c r="AV9428" s="419"/>
      <c r="AX9428" s="419"/>
      <c r="AY9428" s="419"/>
      <c r="AZ9428" s="419"/>
      <c r="BB9428" s="419"/>
      <c r="BC9428" s="419"/>
      <c r="BD9428" s="419"/>
      <c r="BF9428" s="419"/>
      <c r="BG9428" s="419"/>
      <c r="BH9428" s="419"/>
      <c r="BJ9428" s="419"/>
      <c r="BK9428" s="419"/>
      <c r="BL9428" s="419"/>
      <c r="BN9428" s="419"/>
      <c r="BO9428" s="419"/>
      <c r="BP9428" s="419"/>
      <c r="BR9428" s="419"/>
      <c r="BS9428" s="419"/>
      <c r="BT9428" s="419"/>
      <c r="BV9428" s="419"/>
      <c r="BW9428" s="419"/>
      <c r="BX9428" s="397"/>
      <c r="BZ9428" s="449"/>
      <c r="CB9428" s="419"/>
      <c r="CC9428" s="419"/>
      <c r="CD9428" s="419"/>
      <c r="CF9428" s="419"/>
      <c r="CG9428" s="419"/>
      <c r="CH9428" s="419"/>
    </row>
    <row r="9429" spans="3:86" ht="21" thickBot="1">
      <c r="C9429" s="425"/>
      <c r="P9429" s="431"/>
      <c r="R9429" s="419"/>
      <c r="S9429" s="446"/>
      <c r="T9429" s="419"/>
      <c r="V9429" s="196"/>
      <c r="W9429" s="419"/>
      <c r="X9429" s="419"/>
      <c r="Z9429" s="419"/>
      <c r="AA9429" s="419"/>
      <c r="AB9429" s="419"/>
      <c r="AD9429" s="419"/>
      <c r="AE9429" s="419"/>
      <c r="AF9429" s="419"/>
      <c r="AH9429" s="419"/>
      <c r="AI9429" s="419"/>
      <c r="AJ9429" s="419"/>
      <c r="AL9429" s="419"/>
      <c r="AM9429" s="419"/>
      <c r="AN9429" s="403"/>
      <c r="AO9429" s="419"/>
      <c r="AP9429" s="419"/>
      <c r="AQ9429" s="419"/>
      <c r="AR9429" s="419"/>
      <c r="AS9429" s="419"/>
      <c r="AT9429" s="419"/>
      <c r="AU9429" s="419"/>
      <c r="AV9429" s="419"/>
      <c r="AX9429" s="419"/>
      <c r="AY9429" s="419"/>
      <c r="AZ9429" s="419"/>
      <c r="BB9429" s="419"/>
      <c r="BC9429" s="419"/>
      <c r="BD9429" s="419"/>
      <c r="BF9429" s="419"/>
      <c r="BG9429" s="419"/>
      <c r="BH9429" s="419"/>
      <c r="BJ9429" s="419"/>
      <c r="BK9429" s="419"/>
      <c r="BL9429" s="419"/>
      <c r="BN9429" s="419"/>
      <c r="BO9429" s="419"/>
      <c r="BP9429" s="419"/>
      <c r="BR9429" s="419"/>
      <c r="BS9429" s="419"/>
      <c r="BT9429" s="419"/>
      <c r="BV9429" s="419"/>
      <c r="BW9429" s="419"/>
      <c r="BX9429" s="397"/>
      <c r="BZ9429" s="449"/>
      <c r="CB9429" s="419"/>
      <c r="CC9429" s="419"/>
      <c r="CD9429" s="419"/>
      <c r="CF9429" s="419"/>
      <c r="CG9429" s="419"/>
      <c r="CH9429" s="419"/>
    </row>
    <row r="9430" spans="3:86" ht="21" thickBot="1">
      <c r="C9430" s="425"/>
      <c r="P9430" s="431"/>
      <c r="R9430" s="419"/>
      <c r="S9430" s="446"/>
      <c r="T9430" s="419"/>
      <c r="V9430" s="196"/>
      <c r="W9430" s="419"/>
      <c r="X9430" s="419"/>
      <c r="Z9430" s="419"/>
      <c r="AA9430" s="419"/>
      <c r="AB9430" s="419"/>
      <c r="AD9430" s="419"/>
      <c r="AE9430" s="419"/>
      <c r="AF9430" s="419"/>
      <c r="AH9430" s="419"/>
      <c r="AI9430" s="419"/>
      <c r="AJ9430" s="419"/>
      <c r="AL9430" s="419"/>
      <c r="AM9430" s="419"/>
      <c r="AN9430" s="403"/>
      <c r="AO9430" s="419"/>
      <c r="AP9430" s="419"/>
      <c r="AQ9430" s="419"/>
      <c r="AR9430" s="419"/>
      <c r="AS9430" s="419"/>
      <c r="AT9430" s="419"/>
      <c r="AU9430" s="419"/>
      <c r="AV9430" s="419"/>
      <c r="AX9430" s="419"/>
      <c r="AY9430" s="419"/>
      <c r="AZ9430" s="419"/>
      <c r="BB9430" s="419"/>
      <c r="BC9430" s="419"/>
      <c r="BD9430" s="419"/>
      <c r="BF9430" s="419"/>
      <c r="BG9430" s="419"/>
      <c r="BH9430" s="419"/>
      <c r="BJ9430" s="419"/>
      <c r="BK9430" s="419"/>
      <c r="BL9430" s="419"/>
      <c r="BN9430" s="419"/>
      <c r="BO9430" s="419"/>
      <c r="BP9430" s="419"/>
      <c r="BR9430" s="419"/>
      <c r="BS9430" s="419"/>
      <c r="BT9430" s="419"/>
      <c r="BV9430" s="419"/>
      <c r="BW9430" s="419"/>
      <c r="BX9430" s="397"/>
      <c r="BZ9430" s="449"/>
      <c r="CB9430" s="419"/>
      <c r="CC9430" s="419"/>
      <c r="CD9430" s="419"/>
      <c r="CF9430" s="419"/>
      <c r="CG9430" s="419"/>
      <c r="CH9430" s="419"/>
    </row>
    <row r="9431" spans="3:86" ht="21" thickBot="1">
      <c r="C9431" s="425"/>
      <c r="P9431" s="431"/>
      <c r="R9431" s="419"/>
      <c r="S9431" s="446"/>
      <c r="T9431" s="419"/>
      <c r="V9431" s="196"/>
      <c r="W9431" s="419"/>
      <c r="X9431" s="419"/>
      <c r="Z9431" s="419"/>
      <c r="AA9431" s="419"/>
      <c r="AB9431" s="419"/>
      <c r="AD9431" s="419"/>
      <c r="AE9431" s="419"/>
      <c r="AF9431" s="419"/>
      <c r="AH9431" s="419"/>
      <c r="AI9431" s="419"/>
      <c r="AJ9431" s="419"/>
      <c r="AL9431" s="419"/>
      <c r="AM9431" s="419"/>
      <c r="AN9431" s="403"/>
      <c r="AO9431" s="419"/>
      <c r="AP9431" s="419"/>
      <c r="AQ9431" s="419"/>
      <c r="AR9431" s="419"/>
      <c r="AS9431" s="419"/>
      <c r="AT9431" s="419"/>
      <c r="AU9431" s="419"/>
      <c r="AV9431" s="419"/>
      <c r="AX9431" s="419"/>
      <c r="AY9431" s="419"/>
      <c r="AZ9431" s="419"/>
      <c r="BB9431" s="419"/>
      <c r="BC9431" s="419"/>
      <c r="BD9431" s="419"/>
      <c r="BF9431" s="419"/>
      <c r="BG9431" s="419"/>
      <c r="BH9431" s="419"/>
      <c r="BJ9431" s="419"/>
      <c r="BK9431" s="419"/>
      <c r="BL9431" s="419"/>
      <c r="BN9431" s="419"/>
      <c r="BO9431" s="419"/>
      <c r="BP9431" s="419"/>
      <c r="BR9431" s="419"/>
      <c r="BS9431" s="419"/>
      <c r="BT9431" s="419"/>
      <c r="BV9431" s="419"/>
      <c r="BW9431" s="419"/>
      <c r="BX9431" s="397"/>
      <c r="BZ9431" s="449"/>
      <c r="CB9431" s="419"/>
      <c r="CC9431" s="419"/>
      <c r="CD9431" s="419"/>
      <c r="CF9431" s="419"/>
      <c r="CG9431" s="419"/>
      <c r="CH9431" s="419"/>
    </row>
    <row r="9432" spans="3:86" ht="21" thickBot="1">
      <c r="C9432" s="425"/>
      <c r="P9432" s="431"/>
      <c r="R9432" s="419"/>
      <c r="S9432" s="446"/>
      <c r="T9432" s="419"/>
      <c r="V9432" s="196"/>
      <c r="W9432" s="419"/>
      <c r="X9432" s="419"/>
      <c r="Z9432" s="419"/>
      <c r="AA9432" s="419"/>
      <c r="AB9432" s="419"/>
      <c r="AD9432" s="419"/>
      <c r="AE9432" s="419"/>
      <c r="AF9432" s="419"/>
      <c r="AH9432" s="419"/>
      <c r="AI9432" s="419"/>
      <c r="AJ9432" s="419"/>
      <c r="AL9432" s="419"/>
      <c r="AM9432" s="419"/>
      <c r="AN9432" s="403"/>
      <c r="AO9432" s="419"/>
      <c r="AP9432" s="419"/>
      <c r="AQ9432" s="419"/>
      <c r="AR9432" s="419"/>
      <c r="AS9432" s="419"/>
      <c r="AT9432" s="419"/>
      <c r="AU9432" s="419"/>
      <c r="AV9432" s="419"/>
      <c r="AX9432" s="419"/>
      <c r="AY9432" s="419"/>
      <c r="AZ9432" s="419"/>
      <c r="BB9432" s="419"/>
      <c r="BC9432" s="419"/>
      <c r="BD9432" s="419"/>
      <c r="BF9432" s="419"/>
      <c r="BG9432" s="419"/>
      <c r="BH9432" s="419"/>
      <c r="BJ9432" s="419"/>
      <c r="BK9432" s="419"/>
      <c r="BL9432" s="419"/>
      <c r="BN9432" s="419"/>
      <c r="BO9432" s="419"/>
      <c r="BP9432" s="419"/>
      <c r="BR9432" s="419"/>
      <c r="BS9432" s="419"/>
      <c r="BT9432" s="419"/>
      <c r="BV9432" s="419"/>
      <c r="BW9432" s="419"/>
      <c r="BX9432" s="397"/>
      <c r="BZ9432" s="449"/>
      <c r="CB9432" s="419"/>
      <c r="CC9432" s="419"/>
      <c r="CD9432" s="419"/>
      <c r="CF9432" s="419"/>
      <c r="CG9432" s="419"/>
      <c r="CH9432" s="419"/>
    </row>
    <row r="9433" spans="3:86" ht="21" thickBot="1">
      <c r="C9433" s="425"/>
      <c r="P9433" s="431"/>
      <c r="R9433" s="419"/>
      <c r="S9433" s="446"/>
      <c r="T9433" s="419"/>
      <c r="V9433" s="196"/>
      <c r="W9433" s="419"/>
      <c r="X9433" s="419"/>
      <c r="Z9433" s="419"/>
      <c r="AA9433" s="419"/>
      <c r="AB9433" s="419"/>
      <c r="AD9433" s="419"/>
      <c r="AE9433" s="419"/>
      <c r="AF9433" s="419"/>
      <c r="AH9433" s="419"/>
      <c r="AI9433" s="419"/>
      <c r="AJ9433" s="419"/>
      <c r="AL9433" s="419"/>
      <c r="AM9433" s="419"/>
      <c r="AN9433" s="403"/>
      <c r="AO9433" s="419"/>
      <c r="AP9433" s="419"/>
      <c r="AQ9433" s="419"/>
      <c r="AR9433" s="419"/>
      <c r="AS9433" s="419"/>
      <c r="AT9433" s="419"/>
      <c r="AU9433" s="419"/>
      <c r="AV9433" s="419"/>
      <c r="AX9433" s="419"/>
      <c r="AY9433" s="419"/>
      <c r="AZ9433" s="419"/>
      <c r="BB9433" s="419"/>
      <c r="BC9433" s="419"/>
      <c r="BD9433" s="419"/>
      <c r="BF9433" s="419"/>
      <c r="BG9433" s="419"/>
      <c r="BH9433" s="419"/>
      <c r="BJ9433" s="419"/>
      <c r="BK9433" s="419"/>
      <c r="BL9433" s="419"/>
      <c r="BN9433" s="419"/>
      <c r="BO9433" s="419"/>
      <c r="BP9433" s="419"/>
      <c r="BR9433" s="419"/>
      <c r="BS9433" s="419"/>
      <c r="BT9433" s="419"/>
      <c r="BV9433" s="419"/>
      <c r="BW9433" s="419"/>
      <c r="BX9433" s="397"/>
      <c r="BZ9433" s="449"/>
      <c r="CB9433" s="419"/>
      <c r="CC9433" s="419"/>
      <c r="CD9433" s="419"/>
      <c r="CF9433" s="419"/>
      <c r="CG9433" s="419"/>
      <c r="CH9433" s="419"/>
    </row>
    <row r="9434" spans="3:86" ht="21" thickBot="1">
      <c r="C9434" s="425"/>
      <c r="P9434" s="431"/>
      <c r="R9434" s="419"/>
      <c r="S9434" s="446"/>
      <c r="T9434" s="419"/>
      <c r="V9434" s="196"/>
      <c r="W9434" s="419"/>
      <c r="X9434" s="419"/>
      <c r="Z9434" s="419"/>
      <c r="AA9434" s="419"/>
      <c r="AB9434" s="419"/>
      <c r="AD9434" s="419"/>
      <c r="AE9434" s="419"/>
      <c r="AF9434" s="419"/>
      <c r="AH9434" s="419"/>
      <c r="AI9434" s="419"/>
      <c r="AJ9434" s="419"/>
      <c r="AL9434" s="419"/>
      <c r="AM9434" s="419"/>
      <c r="AN9434" s="403"/>
      <c r="AO9434" s="419"/>
      <c r="AP9434" s="419"/>
      <c r="AQ9434" s="419"/>
      <c r="AR9434" s="419"/>
      <c r="AS9434" s="419"/>
      <c r="AT9434" s="419"/>
      <c r="AU9434" s="419"/>
      <c r="AV9434" s="419"/>
      <c r="AX9434" s="419"/>
      <c r="AY9434" s="419"/>
      <c r="AZ9434" s="419"/>
      <c r="BB9434" s="419"/>
      <c r="BC9434" s="419"/>
      <c r="BD9434" s="419"/>
      <c r="BF9434" s="419"/>
      <c r="BG9434" s="419"/>
      <c r="BH9434" s="419"/>
      <c r="BJ9434" s="419"/>
      <c r="BK9434" s="419"/>
      <c r="BL9434" s="419"/>
      <c r="BN9434" s="419"/>
      <c r="BO9434" s="419"/>
      <c r="BP9434" s="419"/>
      <c r="BR9434" s="419"/>
      <c r="BS9434" s="419"/>
      <c r="BT9434" s="419"/>
      <c r="BV9434" s="419"/>
      <c r="BW9434" s="419"/>
      <c r="BX9434" s="397"/>
      <c r="BZ9434" s="449"/>
      <c r="CB9434" s="419"/>
      <c r="CC9434" s="419"/>
      <c r="CD9434" s="419"/>
      <c r="CF9434" s="419"/>
      <c r="CG9434" s="419"/>
      <c r="CH9434" s="419"/>
    </row>
    <row r="9435" spans="3:86" ht="21" thickBot="1">
      <c r="C9435" s="425"/>
      <c r="P9435" s="431"/>
      <c r="R9435" s="419"/>
      <c r="S9435" s="446"/>
      <c r="T9435" s="419"/>
      <c r="V9435" s="196"/>
      <c r="W9435" s="419"/>
      <c r="X9435" s="419"/>
      <c r="Z9435" s="419"/>
      <c r="AA9435" s="419"/>
      <c r="AB9435" s="419"/>
      <c r="AD9435" s="419"/>
      <c r="AE9435" s="419"/>
      <c r="AF9435" s="419"/>
      <c r="AH9435" s="419"/>
      <c r="AI9435" s="419"/>
      <c r="AJ9435" s="419"/>
      <c r="AL9435" s="419"/>
      <c r="AM9435" s="419"/>
      <c r="AN9435" s="403"/>
      <c r="AO9435" s="419"/>
      <c r="AP9435" s="419"/>
      <c r="AQ9435" s="419"/>
      <c r="AR9435" s="419"/>
      <c r="AS9435" s="419"/>
      <c r="AT9435" s="419"/>
      <c r="AU9435" s="419"/>
      <c r="AV9435" s="419"/>
      <c r="AX9435" s="419"/>
      <c r="AY9435" s="419"/>
      <c r="AZ9435" s="419"/>
      <c r="BB9435" s="419"/>
      <c r="BC9435" s="419"/>
      <c r="BD9435" s="419"/>
      <c r="BF9435" s="419"/>
      <c r="BG9435" s="419"/>
      <c r="BH9435" s="419"/>
      <c r="BJ9435" s="419"/>
      <c r="BK9435" s="419"/>
      <c r="BL9435" s="419"/>
      <c r="BN9435" s="419"/>
      <c r="BO9435" s="419"/>
      <c r="BP9435" s="419"/>
      <c r="BR9435" s="419"/>
      <c r="BS9435" s="419"/>
      <c r="BT9435" s="419"/>
      <c r="BV9435" s="419"/>
      <c r="BW9435" s="419"/>
      <c r="BX9435" s="397"/>
      <c r="BZ9435" s="449"/>
      <c r="CB9435" s="419"/>
      <c r="CC9435" s="419"/>
      <c r="CD9435" s="419"/>
      <c r="CF9435" s="419"/>
      <c r="CG9435" s="419"/>
      <c r="CH9435" s="419"/>
    </row>
    <row r="9436" spans="3:86" ht="21" thickBot="1">
      <c r="C9436" s="425"/>
      <c r="P9436" s="431"/>
      <c r="R9436" s="419"/>
      <c r="S9436" s="446"/>
      <c r="T9436" s="419"/>
      <c r="V9436" s="196"/>
      <c r="W9436" s="419"/>
      <c r="X9436" s="419"/>
      <c r="Z9436" s="419"/>
      <c r="AA9436" s="419"/>
      <c r="AB9436" s="419"/>
      <c r="AD9436" s="419"/>
      <c r="AE9436" s="419"/>
      <c r="AF9436" s="419"/>
      <c r="AH9436" s="419"/>
      <c r="AI9436" s="419"/>
      <c r="AJ9436" s="419"/>
      <c r="AL9436" s="419"/>
      <c r="AM9436" s="419"/>
      <c r="AN9436" s="403"/>
      <c r="AO9436" s="419"/>
      <c r="AP9436" s="419"/>
      <c r="AQ9436" s="419"/>
      <c r="AR9436" s="419"/>
      <c r="AS9436" s="419"/>
      <c r="AT9436" s="419"/>
      <c r="AU9436" s="419"/>
      <c r="AV9436" s="419"/>
      <c r="AX9436" s="419"/>
      <c r="AY9436" s="419"/>
      <c r="AZ9436" s="419"/>
      <c r="BB9436" s="419"/>
      <c r="BC9436" s="419"/>
      <c r="BD9436" s="419"/>
      <c r="BF9436" s="419"/>
      <c r="BG9436" s="419"/>
      <c r="BH9436" s="419"/>
      <c r="BJ9436" s="419"/>
      <c r="BK9436" s="419"/>
      <c r="BL9436" s="419"/>
      <c r="BN9436" s="419"/>
      <c r="BO9436" s="419"/>
      <c r="BP9436" s="419"/>
      <c r="BR9436" s="419"/>
      <c r="BS9436" s="419"/>
      <c r="BT9436" s="419"/>
      <c r="BV9436" s="419"/>
      <c r="BW9436" s="419"/>
      <c r="BX9436" s="397"/>
      <c r="BZ9436" s="449"/>
      <c r="CB9436" s="419"/>
      <c r="CC9436" s="419"/>
      <c r="CD9436" s="419"/>
      <c r="CF9436" s="419"/>
      <c r="CG9436" s="419"/>
      <c r="CH9436" s="419"/>
    </row>
    <row r="9437" spans="3:86" ht="21" thickBot="1">
      <c r="C9437" s="425"/>
      <c r="P9437" s="431"/>
      <c r="R9437" s="419"/>
      <c r="S9437" s="446"/>
      <c r="T9437" s="419"/>
      <c r="V9437" s="196"/>
      <c r="W9437" s="419"/>
      <c r="X9437" s="419"/>
      <c r="Z9437" s="419"/>
      <c r="AA9437" s="419"/>
      <c r="AB9437" s="419"/>
      <c r="AD9437" s="419"/>
      <c r="AE9437" s="419"/>
      <c r="AF9437" s="419"/>
      <c r="AH9437" s="419"/>
      <c r="AI9437" s="419"/>
      <c r="AJ9437" s="419"/>
      <c r="AL9437" s="419"/>
      <c r="AM9437" s="419"/>
      <c r="AN9437" s="403"/>
      <c r="AO9437" s="419"/>
      <c r="AP9437" s="419"/>
      <c r="AQ9437" s="419"/>
      <c r="AR9437" s="419"/>
      <c r="AS9437" s="419"/>
      <c r="AT9437" s="419"/>
      <c r="AU9437" s="419"/>
      <c r="AV9437" s="419"/>
      <c r="AX9437" s="419"/>
      <c r="AY9437" s="419"/>
      <c r="AZ9437" s="419"/>
      <c r="BB9437" s="419"/>
      <c r="BC9437" s="419"/>
      <c r="BD9437" s="419"/>
      <c r="BF9437" s="419"/>
      <c r="BG9437" s="419"/>
      <c r="BH9437" s="419"/>
      <c r="BJ9437" s="419"/>
      <c r="BK9437" s="419"/>
      <c r="BL9437" s="419"/>
      <c r="BN9437" s="419"/>
      <c r="BO9437" s="419"/>
      <c r="BP9437" s="419"/>
      <c r="BR9437" s="419"/>
      <c r="BS9437" s="419"/>
      <c r="BT9437" s="419"/>
      <c r="BV9437" s="419"/>
      <c r="BW9437" s="419"/>
      <c r="BX9437" s="397"/>
      <c r="BZ9437" s="449"/>
      <c r="CB9437" s="419"/>
      <c r="CC9437" s="419"/>
      <c r="CD9437" s="419"/>
      <c r="CF9437" s="419"/>
      <c r="CG9437" s="419"/>
      <c r="CH9437" s="419"/>
    </row>
    <row r="9438" spans="3:86" ht="21" thickBot="1">
      <c r="C9438" s="425"/>
      <c r="P9438" s="431"/>
      <c r="R9438" s="419"/>
      <c r="S9438" s="446"/>
      <c r="T9438" s="419"/>
      <c r="V9438" s="196"/>
      <c r="W9438" s="419"/>
      <c r="X9438" s="419"/>
      <c r="Z9438" s="419"/>
      <c r="AA9438" s="419"/>
      <c r="AB9438" s="419"/>
      <c r="AD9438" s="419"/>
      <c r="AE9438" s="419"/>
      <c r="AF9438" s="419"/>
      <c r="AH9438" s="419"/>
      <c r="AI9438" s="419"/>
      <c r="AJ9438" s="419"/>
      <c r="AL9438" s="419"/>
      <c r="AM9438" s="419"/>
      <c r="AN9438" s="403"/>
      <c r="AO9438" s="419"/>
      <c r="AP9438" s="419"/>
      <c r="AQ9438" s="419"/>
      <c r="AR9438" s="419"/>
      <c r="AS9438" s="419"/>
      <c r="AT9438" s="419"/>
      <c r="AU9438" s="419"/>
      <c r="AV9438" s="419"/>
      <c r="AX9438" s="419"/>
      <c r="AY9438" s="419"/>
      <c r="AZ9438" s="419"/>
      <c r="BB9438" s="419"/>
      <c r="BC9438" s="419"/>
      <c r="BD9438" s="419"/>
      <c r="BF9438" s="419"/>
      <c r="BG9438" s="419"/>
      <c r="BH9438" s="419"/>
      <c r="BJ9438" s="419"/>
      <c r="BK9438" s="419"/>
      <c r="BL9438" s="419"/>
      <c r="BN9438" s="419"/>
      <c r="BO9438" s="419"/>
      <c r="BP9438" s="419"/>
      <c r="BR9438" s="419"/>
      <c r="BS9438" s="419"/>
      <c r="BT9438" s="419"/>
      <c r="BV9438" s="419"/>
      <c r="BW9438" s="419"/>
      <c r="BX9438" s="397"/>
      <c r="BZ9438" s="449"/>
      <c r="CB9438" s="419"/>
      <c r="CC9438" s="419"/>
      <c r="CD9438" s="419"/>
      <c r="CF9438" s="419"/>
      <c r="CG9438" s="419"/>
      <c r="CH9438" s="419"/>
    </row>
    <row r="9439" spans="3:86" ht="21" thickBot="1">
      <c r="C9439" s="425"/>
      <c r="P9439" s="431"/>
      <c r="R9439" s="419"/>
      <c r="S9439" s="446"/>
      <c r="T9439" s="419"/>
      <c r="V9439" s="196"/>
      <c r="W9439" s="419"/>
      <c r="X9439" s="419"/>
      <c r="Z9439" s="419"/>
      <c r="AA9439" s="419"/>
      <c r="AB9439" s="419"/>
      <c r="AD9439" s="419"/>
      <c r="AE9439" s="419"/>
      <c r="AF9439" s="419"/>
      <c r="AH9439" s="419"/>
      <c r="AI9439" s="419"/>
      <c r="AJ9439" s="419"/>
      <c r="AL9439" s="419"/>
      <c r="AM9439" s="419"/>
      <c r="AN9439" s="403"/>
      <c r="AO9439" s="419"/>
      <c r="AP9439" s="419"/>
      <c r="AQ9439" s="419"/>
      <c r="AR9439" s="419"/>
      <c r="AS9439" s="419"/>
      <c r="AT9439" s="419"/>
      <c r="AU9439" s="419"/>
      <c r="AV9439" s="419"/>
      <c r="AX9439" s="419"/>
      <c r="AY9439" s="419"/>
      <c r="AZ9439" s="419"/>
      <c r="BB9439" s="419"/>
      <c r="BC9439" s="419"/>
      <c r="BD9439" s="419"/>
      <c r="BF9439" s="419"/>
      <c r="BG9439" s="419"/>
      <c r="BH9439" s="419"/>
      <c r="BJ9439" s="419"/>
      <c r="BK9439" s="419"/>
      <c r="BL9439" s="419"/>
      <c r="BN9439" s="419"/>
      <c r="BO9439" s="419"/>
      <c r="BP9439" s="419"/>
      <c r="BR9439" s="419"/>
      <c r="BS9439" s="419"/>
      <c r="BT9439" s="419"/>
      <c r="BV9439" s="419"/>
      <c r="BW9439" s="419"/>
      <c r="BX9439" s="397"/>
      <c r="BZ9439" s="449"/>
      <c r="CB9439" s="419"/>
      <c r="CC9439" s="419"/>
      <c r="CD9439" s="419"/>
      <c r="CF9439" s="419"/>
      <c r="CG9439" s="419"/>
      <c r="CH9439" s="419"/>
    </row>
    <row r="9440" spans="3:86" ht="21" thickBot="1">
      <c r="C9440" s="425"/>
      <c r="P9440" s="431"/>
      <c r="R9440" s="419"/>
      <c r="S9440" s="446"/>
      <c r="T9440" s="419"/>
      <c r="V9440" s="196"/>
      <c r="W9440" s="419"/>
      <c r="X9440" s="419"/>
      <c r="Z9440" s="419"/>
      <c r="AA9440" s="419"/>
      <c r="AB9440" s="419"/>
      <c r="AD9440" s="419"/>
      <c r="AE9440" s="419"/>
      <c r="AF9440" s="419"/>
      <c r="AH9440" s="419"/>
      <c r="AI9440" s="419"/>
      <c r="AJ9440" s="419"/>
      <c r="AL9440" s="419"/>
      <c r="AM9440" s="419"/>
      <c r="AN9440" s="403"/>
      <c r="AO9440" s="419"/>
      <c r="AP9440" s="419"/>
      <c r="AQ9440" s="419"/>
      <c r="AR9440" s="419"/>
      <c r="AS9440" s="419"/>
      <c r="AT9440" s="419"/>
      <c r="AU9440" s="419"/>
      <c r="AV9440" s="419"/>
      <c r="AX9440" s="419"/>
      <c r="AY9440" s="419"/>
      <c r="AZ9440" s="419"/>
      <c r="BB9440" s="419"/>
      <c r="BC9440" s="419"/>
      <c r="BD9440" s="419"/>
      <c r="BF9440" s="419"/>
      <c r="BG9440" s="419"/>
      <c r="BH9440" s="419"/>
      <c r="BJ9440" s="419"/>
      <c r="BK9440" s="419"/>
      <c r="BL9440" s="419"/>
      <c r="BN9440" s="419"/>
      <c r="BO9440" s="419"/>
      <c r="BP9440" s="419"/>
      <c r="BR9440" s="419"/>
      <c r="BS9440" s="419"/>
      <c r="BT9440" s="419"/>
      <c r="BV9440" s="419"/>
      <c r="BW9440" s="419"/>
      <c r="BX9440" s="397"/>
      <c r="BZ9440" s="449"/>
      <c r="CB9440" s="419"/>
      <c r="CC9440" s="419"/>
      <c r="CD9440" s="419"/>
      <c r="CF9440" s="419"/>
      <c r="CG9440" s="419"/>
      <c r="CH9440" s="419"/>
    </row>
    <row r="9441" spans="3:86" ht="21" thickBot="1">
      <c r="C9441" s="425"/>
      <c r="P9441" s="431"/>
      <c r="R9441" s="419"/>
      <c r="S9441" s="446"/>
      <c r="T9441" s="419"/>
      <c r="V9441" s="196"/>
      <c r="W9441" s="419"/>
      <c r="X9441" s="419"/>
      <c r="Z9441" s="419"/>
      <c r="AA9441" s="419"/>
      <c r="AB9441" s="419"/>
      <c r="AD9441" s="419"/>
      <c r="AE9441" s="419"/>
      <c r="AF9441" s="419"/>
      <c r="AH9441" s="419"/>
      <c r="AI9441" s="419"/>
      <c r="AJ9441" s="419"/>
      <c r="AL9441" s="419"/>
      <c r="AM9441" s="419"/>
      <c r="AN9441" s="403"/>
      <c r="AO9441" s="419"/>
      <c r="AP9441" s="419"/>
      <c r="AQ9441" s="419"/>
      <c r="AR9441" s="419"/>
      <c r="AS9441" s="419"/>
      <c r="AT9441" s="419"/>
      <c r="AU9441" s="419"/>
      <c r="AV9441" s="419"/>
      <c r="AX9441" s="419"/>
      <c r="AY9441" s="419"/>
      <c r="AZ9441" s="419"/>
      <c r="BB9441" s="419"/>
      <c r="BC9441" s="419"/>
      <c r="BD9441" s="419"/>
      <c r="BF9441" s="419"/>
      <c r="BG9441" s="419"/>
      <c r="BH9441" s="419"/>
      <c r="BJ9441" s="419"/>
      <c r="BK9441" s="419"/>
      <c r="BL9441" s="419"/>
      <c r="BN9441" s="419"/>
      <c r="BO9441" s="419"/>
      <c r="BP9441" s="419"/>
      <c r="BR9441" s="419"/>
      <c r="BS9441" s="419"/>
      <c r="BT9441" s="419"/>
      <c r="BV9441" s="419"/>
      <c r="BW9441" s="419"/>
      <c r="BX9441" s="397"/>
      <c r="BZ9441" s="449"/>
      <c r="CB9441" s="419"/>
      <c r="CC9441" s="419"/>
      <c r="CD9441" s="419"/>
      <c r="CF9441" s="419"/>
      <c r="CG9441" s="419"/>
      <c r="CH9441" s="419"/>
    </row>
    <row r="9442" spans="3:86" ht="21" thickBot="1">
      <c r="C9442" s="425"/>
      <c r="P9442" s="431"/>
      <c r="R9442" s="419"/>
      <c r="S9442" s="446"/>
      <c r="T9442" s="419"/>
      <c r="V9442" s="196"/>
      <c r="W9442" s="419"/>
      <c r="X9442" s="419"/>
      <c r="Z9442" s="419"/>
      <c r="AA9442" s="419"/>
      <c r="AB9442" s="419"/>
      <c r="AD9442" s="419"/>
      <c r="AE9442" s="419"/>
      <c r="AF9442" s="419"/>
      <c r="AH9442" s="419"/>
      <c r="AI9442" s="419"/>
      <c r="AJ9442" s="419"/>
      <c r="AL9442" s="419"/>
      <c r="AM9442" s="419"/>
      <c r="AN9442" s="403"/>
      <c r="AO9442" s="419"/>
      <c r="AP9442" s="419"/>
      <c r="AQ9442" s="419"/>
      <c r="AR9442" s="419"/>
      <c r="AS9442" s="419"/>
      <c r="AT9442" s="419"/>
      <c r="AU9442" s="419"/>
      <c r="AV9442" s="419"/>
      <c r="AX9442" s="419"/>
      <c r="AY9442" s="419"/>
      <c r="AZ9442" s="419"/>
      <c r="BB9442" s="419"/>
      <c r="BC9442" s="419"/>
      <c r="BD9442" s="419"/>
      <c r="BF9442" s="419"/>
      <c r="BG9442" s="419"/>
      <c r="BH9442" s="419"/>
      <c r="BJ9442" s="419"/>
      <c r="BK9442" s="419"/>
      <c r="BL9442" s="419"/>
      <c r="BN9442" s="419"/>
      <c r="BO9442" s="419"/>
      <c r="BP9442" s="419"/>
      <c r="BR9442" s="419"/>
      <c r="BS9442" s="419"/>
      <c r="BT9442" s="419"/>
      <c r="BV9442" s="419"/>
      <c r="BW9442" s="419"/>
      <c r="BX9442" s="397"/>
      <c r="BZ9442" s="449"/>
      <c r="CB9442" s="419"/>
      <c r="CC9442" s="419"/>
      <c r="CD9442" s="419"/>
      <c r="CF9442" s="419"/>
      <c r="CG9442" s="419"/>
      <c r="CH9442" s="419"/>
    </row>
    <row r="9443" spans="3:86" ht="21" thickBot="1">
      <c r="C9443" s="425"/>
      <c r="P9443" s="431"/>
      <c r="R9443" s="419"/>
      <c r="S9443" s="446"/>
      <c r="T9443" s="419"/>
      <c r="V9443" s="196"/>
      <c r="W9443" s="419"/>
      <c r="X9443" s="419"/>
      <c r="Z9443" s="419"/>
      <c r="AA9443" s="419"/>
      <c r="AB9443" s="419"/>
      <c r="AD9443" s="419"/>
      <c r="AE9443" s="419"/>
      <c r="AF9443" s="419"/>
      <c r="AH9443" s="419"/>
      <c r="AI9443" s="419"/>
      <c r="AJ9443" s="419"/>
      <c r="AL9443" s="419"/>
      <c r="AM9443" s="419"/>
      <c r="AN9443" s="403"/>
      <c r="AO9443" s="419"/>
      <c r="AP9443" s="419"/>
      <c r="AQ9443" s="419"/>
      <c r="AR9443" s="419"/>
      <c r="AS9443" s="419"/>
      <c r="AT9443" s="419"/>
      <c r="AU9443" s="419"/>
      <c r="AV9443" s="419"/>
      <c r="AX9443" s="419"/>
      <c r="AY9443" s="419"/>
      <c r="AZ9443" s="419"/>
      <c r="BB9443" s="419"/>
      <c r="BC9443" s="419"/>
      <c r="BD9443" s="419"/>
      <c r="BF9443" s="419"/>
      <c r="BG9443" s="419"/>
      <c r="BH9443" s="419"/>
      <c r="BJ9443" s="419"/>
      <c r="BK9443" s="419"/>
      <c r="BL9443" s="419"/>
      <c r="BN9443" s="419"/>
      <c r="BO9443" s="419"/>
      <c r="BP9443" s="419"/>
      <c r="BR9443" s="419"/>
      <c r="BS9443" s="419"/>
      <c r="BT9443" s="419"/>
      <c r="BV9443" s="419"/>
      <c r="BW9443" s="419"/>
      <c r="BX9443" s="397"/>
      <c r="BZ9443" s="449"/>
      <c r="CB9443" s="419"/>
      <c r="CC9443" s="419"/>
      <c r="CD9443" s="419"/>
      <c r="CF9443" s="419"/>
      <c r="CG9443" s="419"/>
      <c r="CH9443" s="419"/>
    </row>
    <row r="9444" spans="3:86" ht="21" thickBot="1">
      <c r="C9444" s="425"/>
      <c r="P9444" s="431"/>
      <c r="R9444" s="419"/>
      <c r="S9444" s="446"/>
      <c r="T9444" s="419"/>
      <c r="V9444" s="196"/>
      <c r="W9444" s="419"/>
      <c r="X9444" s="419"/>
      <c r="Z9444" s="419"/>
      <c r="AA9444" s="419"/>
      <c r="AB9444" s="419"/>
      <c r="AD9444" s="419"/>
      <c r="AE9444" s="419"/>
      <c r="AF9444" s="419"/>
      <c r="AH9444" s="419"/>
      <c r="AI9444" s="419"/>
      <c r="AJ9444" s="419"/>
      <c r="AL9444" s="419"/>
      <c r="AM9444" s="419"/>
      <c r="AN9444" s="403"/>
      <c r="AO9444" s="419"/>
      <c r="AP9444" s="419"/>
      <c r="AQ9444" s="419"/>
      <c r="AR9444" s="419"/>
      <c r="AS9444" s="419"/>
      <c r="AT9444" s="419"/>
      <c r="AU9444" s="419"/>
      <c r="AV9444" s="419"/>
      <c r="AX9444" s="419"/>
      <c r="AY9444" s="419"/>
      <c r="AZ9444" s="419"/>
      <c r="BB9444" s="419"/>
      <c r="BC9444" s="419"/>
      <c r="BD9444" s="419"/>
      <c r="BF9444" s="419"/>
      <c r="BG9444" s="419"/>
      <c r="BH9444" s="419"/>
      <c r="BJ9444" s="419"/>
      <c r="BK9444" s="419"/>
      <c r="BL9444" s="419"/>
      <c r="BN9444" s="419"/>
      <c r="BO9444" s="419"/>
      <c r="BP9444" s="419"/>
      <c r="BR9444" s="419"/>
      <c r="BS9444" s="419"/>
      <c r="BT9444" s="419"/>
      <c r="BV9444" s="419"/>
      <c r="BW9444" s="419"/>
      <c r="BX9444" s="397"/>
      <c r="BZ9444" s="449"/>
      <c r="CB9444" s="419"/>
      <c r="CC9444" s="419"/>
      <c r="CD9444" s="419"/>
      <c r="CF9444" s="419"/>
      <c r="CG9444" s="419"/>
      <c r="CH9444" s="419"/>
    </row>
    <row r="9445" spans="3:86" ht="21" thickBot="1">
      <c r="C9445" s="425"/>
      <c r="P9445" s="431"/>
      <c r="R9445" s="419"/>
      <c r="S9445" s="446"/>
      <c r="T9445" s="419"/>
      <c r="V9445" s="196"/>
      <c r="W9445" s="419"/>
      <c r="X9445" s="419"/>
      <c r="Z9445" s="419"/>
      <c r="AA9445" s="419"/>
      <c r="AB9445" s="419"/>
      <c r="AD9445" s="419"/>
      <c r="AE9445" s="419"/>
      <c r="AF9445" s="419"/>
      <c r="AH9445" s="419"/>
      <c r="AI9445" s="419"/>
      <c r="AJ9445" s="419"/>
      <c r="AL9445" s="419"/>
      <c r="AM9445" s="419"/>
      <c r="AN9445" s="403"/>
      <c r="AO9445" s="419"/>
      <c r="AP9445" s="419"/>
      <c r="AQ9445" s="419"/>
      <c r="AR9445" s="419"/>
      <c r="AS9445" s="419"/>
      <c r="AT9445" s="419"/>
      <c r="AU9445" s="419"/>
      <c r="AV9445" s="419"/>
      <c r="AX9445" s="419"/>
      <c r="AY9445" s="419"/>
      <c r="AZ9445" s="419"/>
      <c r="BB9445" s="419"/>
      <c r="BC9445" s="419"/>
      <c r="BD9445" s="419"/>
      <c r="BF9445" s="419"/>
      <c r="BG9445" s="419"/>
      <c r="BH9445" s="419"/>
      <c r="BJ9445" s="419"/>
      <c r="BK9445" s="419"/>
      <c r="BL9445" s="419"/>
      <c r="BN9445" s="419"/>
      <c r="BO9445" s="419"/>
      <c r="BP9445" s="419"/>
      <c r="BR9445" s="419"/>
      <c r="BS9445" s="419"/>
      <c r="BT9445" s="419"/>
      <c r="BV9445" s="419"/>
      <c r="BW9445" s="419"/>
      <c r="BX9445" s="397"/>
      <c r="BZ9445" s="449"/>
      <c r="CB9445" s="419"/>
      <c r="CC9445" s="419"/>
      <c r="CD9445" s="419"/>
      <c r="CF9445" s="419"/>
      <c r="CG9445" s="419"/>
      <c r="CH9445" s="419"/>
    </row>
    <row r="9446" spans="3:86" ht="21" thickBot="1">
      <c r="C9446" s="425"/>
      <c r="P9446" s="431"/>
      <c r="R9446" s="419"/>
      <c r="S9446" s="446"/>
      <c r="T9446" s="419"/>
      <c r="V9446" s="196"/>
      <c r="W9446" s="419"/>
      <c r="X9446" s="419"/>
      <c r="Z9446" s="419"/>
      <c r="AA9446" s="419"/>
      <c r="AB9446" s="419"/>
      <c r="AD9446" s="419"/>
      <c r="AE9446" s="419"/>
      <c r="AF9446" s="419"/>
      <c r="AH9446" s="419"/>
      <c r="AI9446" s="419"/>
      <c r="AJ9446" s="419"/>
      <c r="AL9446" s="419"/>
      <c r="AM9446" s="419"/>
      <c r="AN9446" s="403"/>
      <c r="AO9446" s="419"/>
      <c r="AP9446" s="419"/>
      <c r="AQ9446" s="419"/>
      <c r="AR9446" s="419"/>
      <c r="AS9446" s="419"/>
      <c r="AT9446" s="419"/>
      <c r="AU9446" s="419"/>
      <c r="AV9446" s="419"/>
      <c r="AX9446" s="419"/>
      <c r="AY9446" s="419"/>
      <c r="AZ9446" s="419"/>
      <c r="BB9446" s="419"/>
      <c r="BC9446" s="419"/>
      <c r="BD9446" s="419"/>
      <c r="BF9446" s="419"/>
      <c r="BG9446" s="419"/>
      <c r="BH9446" s="419"/>
      <c r="BJ9446" s="419"/>
      <c r="BK9446" s="419"/>
      <c r="BL9446" s="419"/>
      <c r="BN9446" s="419"/>
      <c r="BO9446" s="419"/>
      <c r="BP9446" s="419"/>
      <c r="BR9446" s="419"/>
      <c r="BS9446" s="419"/>
      <c r="BT9446" s="419"/>
      <c r="BV9446" s="419"/>
      <c r="BW9446" s="419"/>
      <c r="BX9446" s="397"/>
      <c r="BZ9446" s="449"/>
      <c r="CB9446" s="419"/>
      <c r="CC9446" s="419"/>
      <c r="CD9446" s="419"/>
      <c r="CF9446" s="419"/>
      <c r="CG9446" s="419"/>
      <c r="CH9446" s="419"/>
    </row>
    <row r="9447" spans="3:86" ht="21" thickBot="1">
      <c r="C9447" s="425"/>
      <c r="P9447" s="431"/>
      <c r="R9447" s="419"/>
      <c r="S9447" s="446"/>
      <c r="T9447" s="419"/>
      <c r="V9447" s="196"/>
      <c r="W9447" s="419"/>
      <c r="X9447" s="419"/>
      <c r="Z9447" s="419"/>
      <c r="AA9447" s="419"/>
      <c r="AB9447" s="419"/>
      <c r="AD9447" s="419"/>
      <c r="AE9447" s="419"/>
      <c r="AF9447" s="419"/>
      <c r="AH9447" s="419"/>
      <c r="AI9447" s="419"/>
      <c r="AJ9447" s="419"/>
      <c r="AL9447" s="419"/>
      <c r="AM9447" s="419"/>
      <c r="AN9447" s="403"/>
      <c r="AO9447" s="419"/>
      <c r="AP9447" s="419"/>
      <c r="AQ9447" s="419"/>
      <c r="AR9447" s="419"/>
      <c r="AS9447" s="419"/>
      <c r="AT9447" s="419"/>
      <c r="AU9447" s="419"/>
      <c r="AV9447" s="419"/>
      <c r="AX9447" s="419"/>
      <c r="AY9447" s="419"/>
      <c r="AZ9447" s="419"/>
      <c r="BB9447" s="419"/>
      <c r="BC9447" s="419"/>
      <c r="BD9447" s="419"/>
      <c r="BF9447" s="419"/>
      <c r="BG9447" s="419"/>
      <c r="BH9447" s="419"/>
      <c r="BJ9447" s="419"/>
      <c r="BK9447" s="419"/>
      <c r="BL9447" s="419"/>
      <c r="BN9447" s="419"/>
      <c r="BO9447" s="419"/>
      <c r="BP9447" s="419"/>
      <c r="BR9447" s="419"/>
      <c r="BS9447" s="419"/>
      <c r="BT9447" s="419"/>
      <c r="BV9447" s="419"/>
      <c r="BW9447" s="419"/>
      <c r="BX9447" s="397"/>
      <c r="BZ9447" s="449"/>
      <c r="CB9447" s="419"/>
      <c r="CC9447" s="419"/>
      <c r="CD9447" s="419"/>
      <c r="CF9447" s="419"/>
      <c r="CG9447" s="419"/>
      <c r="CH9447" s="419"/>
    </row>
    <row r="9448" spans="3:86" ht="21" thickBot="1">
      <c r="C9448" s="425"/>
      <c r="P9448" s="431"/>
      <c r="R9448" s="419"/>
      <c r="S9448" s="446"/>
      <c r="T9448" s="419"/>
      <c r="V9448" s="196"/>
      <c r="W9448" s="419"/>
      <c r="X9448" s="419"/>
      <c r="Z9448" s="419"/>
      <c r="AA9448" s="419"/>
      <c r="AB9448" s="419"/>
      <c r="AD9448" s="419"/>
      <c r="AE9448" s="419"/>
      <c r="AF9448" s="419"/>
      <c r="AH9448" s="419"/>
      <c r="AI9448" s="419"/>
      <c r="AJ9448" s="419"/>
      <c r="AL9448" s="419"/>
      <c r="AM9448" s="419"/>
      <c r="AN9448" s="403"/>
      <c r="AO9448" s="419"/>
      <c r="AP9448" s="419"/>
      <c r="AQ9448" s="419"/>
      <c r="AR9448" s="419"/>
      <c r="AS9448" s="419"/>
      <c r="AT9448" s="419"/>
      <c r="AU9448" s="419"/>
      <c r="AV9448" s="419"/>
      <c r="AX9448" s="419"/>
      <c r="AY9448" s="419"/>
      <c r="AZ9448" s="419"/>
      <c r="BB9448" s="419"/>
      <c r="BC9448" s="419"/>
      <c r="BD9448" s="419"/>
      <c r="BF9448" s="419"/>
      <c r="BG9448" s="419"/>
      <c r="BH9448" s="419"/>
      <c r="BJ9448" s="419"/>
      <c r="BK9448" s="419"/>
      <c r="BL9448" s="419"/>
      <c r="BN9448" s="419"/>
      <c r="BO9448" s="419"/>
      <c r="BP9448" s="419"/>
      <c r="BR9448" s="419"/>
      <c r="BS9448" s="419"/>
      <c r="BT9448" s="419"/>
      <c r="BV9448" s="419"/>
      <c r="BW9448" s="419"/>
      <c r="BX9448" s="397"/>
      <c r="BZ9448" s="449"/>
      <c r="CB9448" s="419"/>
      <c r="CC9448" s="419"/>
      <c r="CD9448" s="419"/>
      <c r="CF9448" s="419"/>
      <c r="CG9448" s="419"/>
      <c r="CH9448" s="419"/>
    </row>
    <row r="9449" spans="3:86" ht="21" thickBot="1">
      <c r="C9449" s="425"/>
      <c r="P9449" s="431"/>
      <c r="R9449" s="419"/>
      <c r="S9449" s="446"/>
      <c r="T9449" s="419"/>
      <c r="V9449" s="196"/>
      <c r="W9449" s="419"/>
      <c r="X9449" s="419"/>
      <c r="Z9449" s="419"/>
      <c r="AA9449" s="419"/>
      <c r="AB9449" s="419"/>
      <c r="AD9449" s="419"/>
      <c r="AE9449" s="419"/>
      <c r="AF9449" s="419"/>
      <c r="AH9449" s="419"/>
      <c r="AI9449" s="419"/>
      <c r="AJ9449" s="419"/>
      <c r="AL9449" s="419"/>
      <c r="AM9449" s="419"/>
      <c r="AN9449" s="403"/>
      <c r="AO9449" s="419"/>
      <c r="AP9449" s="419"/>
      <c r="AQ9449" s="419"/>
      <c r="AR9449" s="419"/>
      <c r="AS9449" s="419"/>
      <c r="AT9449" s="419"/>
      <c r="AU9449" s="419"/>
      <c r="AV9449" s="419"/>
      <c r="AX9449" s="419"/>
      <c r="AY9449" s="419"/>
      <c r="AZ9449" s="419"/>
      <c r="BB9449" s="419"/>
      <c r="BC9449" s="419"/>
      <c r="BD9449" s="419"/>
      <c r="BF9449" s="419"/>
      <c r="BG9449" s="419"/>
      <c r="BH9449" s="419"/>
      <c r="BJ9449" s="419"/>
      <c r="BK9449" s="419"/>
      <c r="BL9449" s="419"/>
      <c r="BN9449" s="419"/>
      <c r="BO9449" s="419"/>
      <c r="BP9449" s="419"/>
      <c r="BR9449" s="419"/>
      <c r="BS9449" s="419"/>
      <c r="BT9449" s="419"/>
      <c r="BV9449" s="419"/>
      <c r="BW9449" s="419"/>
      <c r="BX9449" s="397"/>
      <c r="BZ9449" s="449"/>
      <c r="CB9449" s="419"/>
      <c r="CC9449" s="419"/>
      <c r="CD9449" s="419"/>
      <c r="CF9449" s="419"/>
      <c r="CG9449" s="419"/>
      <c r="CH9449" s="419"/>
    </row>
    <row r="9450" spans="3:86" ht="21" thickBot="1">
      <c r="C9450" s="425"/>
      <c r="P9450" s="431"/>
      <c r="R9450" s="419"/>
      <c r="S9450" s="446"/>
      <c r="T9450" s="419"/>
      <c r="V9450" s="196"/>
      <c r="W9450" s="419"/>
      <c r="X9450" s="419"/>
      <c r="Z9450" s="419"/>
      <c r="AA9450" s="419"/>
      <c r="AB9450" s="419"/>
      <c r="AD9450" s="419"/>
      <c r="AE9450" s="419"/>
      <c r="AF9450" s="419"/>
      <c r="AH9450" s="419"/>
      <c r="AI9450" s="419"/>
      <c r="AJ9450" s="419"/>
      <c r="AL9450" s="419"/>
      <c r="AM9450" s="419"/>
      <c r="AN9450" s="403"/>
      <c r="AO9450" s="419"/>
      <c r="AP9450" s="419"/>
      <c r="AQ9450" s="419"/>
      <c r="AR9450" s="419"/>
      <c r="AS9450" s="419"/>
      <c r="AT9450" s="419"/>
      <c r="AU9450" s="419"/>
      <c r="AV9450" s="419"/>
      <c r="AX9450" s="419"/>
      <c r="AY9450" s="419"/>
      <c r="AZ9450" s="419"/>
      <c r="BB9450" s="419"/>
      <c r="BC9450" s="419"/>
      <c r="BD9450" s="419"/>
      <c r="BF9450" s="419"/>
      <c r="BG9450" s="419"/>
      <c r="BH9450" s="419"/>
      <c r="BJ9450" s="419"/>
      <c r="BK9450" s="419"/>
      <c r="BL9450" s="419"/>
      <c r="BN9450" s="419"/>
      <c r="BO9450" s="419"/>
      <c r="BP9450" s="419"/>
      <c r="BR9450" s="419"/>
      <c r="BS9450" s="419"/>
      <c r="BT9450" s="419"/>
      <c r="BV9450" s="419"/>
      <c r="BW9450" s="419"/>
      <c r="BX9450" s="397"/>
      <c r="BZ9450" s="449"/>
      <c r="CB9450" s="419"/>
      <c r="CC9450" s="419"/>
      <c r="CD9450" s="419"/>
      <c r="CF9450" s="419"/>
      <c r="CG9450" s="419"/>
      <c r="CH9450" s="419"/>
    </row>
    <row r="9451" spans="3:86" ht="21" thickBot="1">
      <c r="C9451" s="425"/>
      <c r="P9451" s="431"/>
      <c r="R9451" s="419"/>
      <c r="S9451" s="446"/>
      <c r="T9451" s="419"/>
      <c r="V9451" s="196"/>
      <c r="W9451" s="419"/>
      <c r="X9451" s="419"/>
      <c r="Z9451" s="419"/>
      <c r="AA9451" s="419"/>
      <c r="AB9451" s="419"/>
      <c r="AD9451" s="419"/>
      <c r="AE9451" s="419"/>
      <c r="AF9451" s="419"/>
      <c r="AH9451" s="419"/>
      <c r="AI9451" s="419"/>
      <c r="AJ9451" s="419"/>
      <c r="AL9451" s="419"/>
      <c r="AM9451" s="419"/>
      <c r="AN9451" s="403"/>
      <c r="AO9451" s="419"/>
      <c r="AP9451" s="419"/>
      <c r="AQ9451" s="419"/>
      <c r="AR9451" s="419"/>
      <c r="AS9451" s="419"/>
      <c r="AT9451" s="419"/>
      <c r="AU9451" s="419"/>
      <c r="AV9451" s="419"/>
      <c r="AX9451" s="419"/>
      <c r="AY9451" s="419"/>
      <c r="AZ9451" s="419"/>
      <c r="BB9451" s="419"/>
      <c r="BC9451" s="419"/>
      <c r="BD9451" s="419"/>
      <c r="BF9451" s="419"/>
      <c r="BG9451" s="419"/>
      <c r="BH9451" s="419"/>
      <c r="BJ9451" s="419"/>
      <c r="BK9451" s="419"/>
      <c r="BL9451" s="419"/>
      <c r="BN9451" s="419"/>
      <c r="BO9451" s="419"/>
      <c r="BP9451" s="419"/>
      <c r="BR9451" s="419"/>
      <c r="BS9451" s="419"/>
      <c r="BT9451" s="419"/>
      <c r="BV9451" s="419"/>
      <c r="BW9451" s="419"/>
      <c r="BX9451" s="397"/>
      <c r="BZ9451" s="449"/>
      <c r="CB9451" s="419"/>
      <c r="CC9451" s="419"/>
      <c r="CD9451" s="419"/>
      <c r="CF9451" s="419"/>
      <c r="CG9451" s="419"/>
      <c r="CH9451" s="419"/>
    </row>
    <row r="9452" spans="3:86" ht="21" thickBot="1">
      <c r="C9452" s="425"/>
      <c r="P9452" s="431"/>
      <c r="R9452" s="419"/>
      <c r="S9452" s="446"/>
      <c r="T9452" s="419"/>
      <c r="V9452" s="196"/>
      <c r="W9452" s="419"/>
      <c r="X9452" s="419"/>
      <c r="Z9452" s="419"/>
      <c r="AA9452" s="419"/>
      <c r="AB9452" s="419"/>
      <c r="AD9452" s="419"/>
      <c r="AE9452" s="419"/>
      <c r="AF9452" s="419"/>
      <c r="AH9452" s="419"/>
      <c r="AI9452" s="419"/>
      <c r="AJ9452" s="419"/>
      <c r="AL9452" s="419"/>
      <c r="AM9452" s="419"/>
      <c r="AN9452" s="403"/>
      <c r="AO9452" s="419"/>
      <c r="AP9452" s="419"/>
      <c r="AQ9452" s="419"/>
      <c r="AR9452" s="419"/>
      <c r="AS9452" s="419"/>
      <c r="AT9452" s="419"/>
      <c r="AU9452" s="419"/>
      <c r="AV9452" s="419"/>
      <c r="AX9452" s="419"/>
      <c r="AY9452" s="419"/>
      <c r="AZ9452" s="419"/>
      <c r="BB9452" s="419"/>
      <c r="BC9452" s="419"/>
      <c r="BD9452" s="419"/>
      <c r="BF9452" s="419"/>
      <c r="BG9452" s="419"/>
      <c r="BH9452" s="419"/>
      <c r="BJ9452" s="419"/>
      <c r="BK9452" s="419"/>
      <c r="BL9452" s="419"/>
      <c r="BN9452" s="419"/>
      <c r="BO9452" s="419"/>
      <c r="BP9452" s="419"/>
      <c r="BR9452" s="419"/>
      <c r="BS9452" s="419"/>
      <c r="BT9452" s="419"/>
      <c r="BV9452" s="419"/>
      <c r="BW9452" s="419"/>
      <c r="BX9452" s="397"/>
      <c r="BZ9452" s="449"/>
      <c r="CB9452" s="419"/>
      <c r="CC9452" s="419"/>
      <c r="CD9452" s="419"/>
      <c r="CF9452" s="419"/>
      <c r="CG9452" s="419"/>
      <c r="CH9452" s="419"/>
    </row>
    <row r="9453" spans="3:86" ht="21" thickBot="1">
      <c r="C9453" s="425"/>
      <c r="P9453" s="431"/>
      <c r="R9453" s="419"/>
      <c r="S9453" s="446"/>
      <c r="T9453" s="419"/>
      <c r="V9453" s="196"/>
      <c r="W9453" s="419"/>
      <c r="X9453" s="419"/>
      <c r="Z9453" s="419"/>
      <c r="AA9453" s="419"/>
      <c r="AB9453" s="419"/>
      <c r="AD9453" s="419"/>
      <c r="AE9453" s="419"/>
      <c r="AF9453" s="419"/>
      <c r="AH9453" s="419"/>
      <c r="AI9453" s="419"/>
      <c r="AJ9453" s="419"/>
      <c r="AL9453" s="419"/>
      <c r="AM9453" s="419"/>
      <c r="AN9453" s="403"/>
      <c r="AO9453" s="419"/>
      <c r="AP9453" s="419"/>
      <c r="AQ9453" s="419"/>
      <c r="AR9453" s="419"/>
      <c r="AS9453" s="419"/>
      <c r="AT9453" s="419"/>
      <c r="AU9453" s="419"/>
      <c r="AV9453" s="419"/>
      <c r="AX9453" s="419"/>
      <c r="AY9453" s="419"/>
      <c r="AZ9453" s="419"/>
      <c r="BB9453" s="419"/>
      <c r="BC9453" s="419"/>
      <c r="BD9453" s="419"/>
      <c r="BF9453" s="419"/>
      <c r="BG9453" s="419"/>
      <c r="BH9453" s="419"/>
      <c r="BJ9453" s="419"/>
      <c r="BK9453" s="419"/>
      <c r="BL9453" s="419"/>
      <c r="BN9453" s="419"/>
      <c r="BO9453" s="419"/>
      <c r="BP9453" s="419"/>
      <c r="BR9453" s="419"/>
      <c r="BS9453" s="419"/>
      <c r="BT9453" s="419"/>
      <c r="BV9453" s="419"/>
      <c r="BW9453" s="419"/>
      <c r="BX9453" s="397"/>
      <c r="BZ9453" s="449"/>
      <c r="CB9453" s="419"/>
      <c r="CC9453" s="419"/>
      <c r="CD9453" s="419"/>
      <c r="CF9453" s="419"/>
      <c r="CG9453" s="419"/>
      <c r="CH9453" s="419"/>
    </row>
    <row r="9454" spans="3:86" ht="21" thickBot="1">
      <c r="C9454" s="425"/>
      <c r="P9454" s="431"/>
      <c r="R9454" s="419"/>
      <c r="S9454" s="446"/>
      <c r="T9454" s="419"/>
      <c r="V9454" s="196"/>
      <c r="W9454" s="419"/>
      <c r="X9454" s="419"/>
      <c r="Z9454" s="419"/>
      <c r="AA9454" s="419"/>
      <c r="AB9454" s="419"/>
      <c r="AD9454" s="419"/>
      <c r="AE9454" s="419"/>
      <c r="AF9454" s="419"/>
      <c r="AH9454" s="419"/>
      <c r="AI9454" s="419"/>
      <c r="AJ9454" s="419"/>
      <c r="AL9454" s="419"/>
      <c r="AM9454" s="419"/>
      <c r="AN9454" s="403"/>
      <c r="AO9454" s="419"/>
      <c r="AP9454" s="419"/>
      <c r="AQ9454" s="419"/>
      <c r="AR9454" s="419"/>
      <c r="AS9454" s="419"/>
      <c r="AT9454" s="419"/>
      <c r="AU9454" s="419"/>
      <c r="AV9454" s="419"/>
      <c r="AX9454" s="419"/>
      <c r="AY9454" s="419"/>
      <c r="AZ9454" s="419"/>
      <c r="BB9454" s="419"/>
      <c r="BC9454" s="419"/>
      <c r="BD9454" s="419"/>
      <c r="BF9454" s="419"/>
      <c r="BG9454" s="419"/>
      <c r="BH9454" s="419"/>
      <c r="BJ9454" s="419"/>
      <c r="BK9454" s="419"/>
      <c r="BL9454" s="419"/>
      <c r="BN9454" s="419"/>
      <c r="BO9454" s="419"/>
      <c r="BP9454" s="419"/>
      <c r="BR9454" s="419"/>
      <c r="BS9454" s="419"/>
      <c r="BT9454" s="419"/>
      <c r="BV9454" s="419"/>
      <c r="BW9454" s="419"/>
      <c r="BX9454" s="397"/>
      <c r="BZ9454" s="449"/>
      <c r="CB9454" s="419"/>
      <c r="CC9454" s="419"/>
      <c r="CD9454" s="419"/>
      <c r="CF9454" s="419"/>
      <c r="CG9454" s="419"/>
      <c r="CH9454" s="419"/>
    </row>
    <row r="9455" spans="3:86" ht="21" thickBot="1">
      <c r="C9455" s="425"/>
      <c r="P9455" s="431"/>
      <c r="R9455" s="419"/>
      <c r="S9455" s="446"/>
      <c r="T9455" s="419"/>
      <c r="V9455" s="196"/>
      <c r="W9455" s="419"/>
      <c r="X9455" s="419"/>
      <c r="Z9455" s="419"/>
      <c r="AA9455" s="419"/>
      <c r="AB9455" s="419"/>
      <c r="AD9455" s="419"/>
      <c r="AE9455" s="419"/>
      <c r="AF9455" s="419"/>
      <c r="AH9455" s="419"/>
      <c r="AI9455" s="419"/>
      <c r="AJ9455" s="419"/>
      <c r="AL9455" s="419"/>
      <c r="AM9455" s="419"/>
      <c r="AN9455" s="403"/>
      <c r="AO9455" s="419"/>
      <c r="AP9455" s="419"/>
      <c r="AQ9455" s="419"/>
      <c r="AR9455" s="419"/>
      <c r="AS9455" s="419"/>
      <c r="AT9455" s="419"/>
      <c r="AU9455" s="419"/>
      <c r="AV9455" s="419"/>
      <c r="AX9455" s="419"/>
      <c r="AY9455" s="419"/>
      <c r="AZ9455" s="419"/>
      <c r="BB9455" s="419"/>
      <c r="BC9455" s="419"/>
      <c r="BD9455" s="419"/>
      <c r="BF9455" s="419"/>
      <c r="BG9455" s="419"/>
      <c r="BH9455" s="419"/>
      <c r="BJ9455" s="419"/>
      <c r="BK9455" s="419"/>
      <c r="BL9455" s="419"/>
      <c r="BN9455" s="419"/>
      <c r="BO9455" s="419"/>
      <c r="BP9455" s="419"/>
      <c r="BR9455" s="419"/>
      <c r="BS9455" s="419"/>
      <c r="BT9455" s="419"/>
      <c r="BV9455" s="419"/>
      <c r="BW9455" s="419"/>
      <c r="BX9455" s="397"/>
      <c r="BZ9455" s="449"/>
      <c r="CB9455" s="419"/>
      <c r="CC9455" s="419"/>
      <c r="CD9455" s="419"/>
      <c r="CF9455" s="419"/>
      <c r="CG9455" s="419"/>
      <c r="CH9455" s="419"/>
    </row>
    <row r="9456" spans="3:86" ht="21" thickBot="1">
      <c r="C9456" s="425"/>
      <c r="P9456" s="431"/>
      <c r="R9456" s="419"/>
      <c r="S9456" s="446"/>
      <c r="T9456" s="419"/>
      <c r="V9456" s="196"/>
      <c r="W9456" s="419"/>
      <c r="X9456" s="419"/>
      <c r="Z9456" s="419"/>
      <c r="AA9456" s="419"/>
      <c r="AB9456" s="419"/>
      <c r="AD9456" s="419"/>
      <c r="AE9456" s="419"/>
      <c r="AF9456" s="419"/>
      <c r="AH9456" s="419"/>
      <c r="AI9456" s="419"/>
      <c r="AJ9456" s="419"/>
      <c r="AL9456" s="419"/>
      <c r="AM9456" s="419"/>
      <c r="AN9456" s="403"/>
      <c r="AO9456" s="419"/>
      <c r="AP9456" s="419"/>
      <c r="AQ9456" s="419"/>
      <c r="AR9456" s="419"/>
      <c r="AS9456" s="419"/>
      <c r="AT9456" s="419"/>
      <c r="AU9456" s="419"/>
      <c r="AV9456" s="419"/>
      <c r="AX9456" s="419"/>
      <c r="AY9456" s="419"/>
      <c r="AZ9456" s="419"/>
      <c r="BB9456" s="419"/>
      <c r="BC9456" s="419"/>
      <c r="BD9456" s="419"/>
      <c r="BF9456" s="419"/>
      <c r="BG9456" s="419"/>
      <c r="BH9456" s="419"/>
      <c r="BJ9456" s="419"/>
      <c r="BK9456" s="419"/>
      <c r="BL9456" s="419"/>
      <c r="BN9456" s="419"/>
      <c r="BO9456" s="419"/>
      <c r="BP9456" s="419"/>
      <c r="BR9456" s="419"/>
      <c r="BS9456" s="419"/>
      <c r="BT9456" s="419"/>
      <c r="BV9456" s="419"/>
      <c r="BW9456" s="419"/>
      <c r="BX9456" s="397"/>
      <c r="BZ9456" s="449"/>
      <c r="CB9456" s="419"/>
      <c r="CC9456" s="419"/>
      <c r="CD9456" s="419"/>
      <c r="CF9456" s="419"/>
      <c r="CG9456" s="419"/>
      <c r="CH9456" s="419"/>
    </row>
    <row r="9457" spans="3:86" ht="21" thickBot="1">
      <c r="C9457" s="425"/>
      <c r="P9457" s="431"/>
      <c r="R9457" s="419"/>
      <c r="S9457" s="446"/>
      <c r="T9457" s="419"/>
      <c r="V9457" s="196"/>
      <c r="W9457" s="419"/>
      <c r="X9457" s="419"/>
      <c r="Z9457" s="419"/>
      <c r="AA9457" s="419"/>
      <c r="AB9457" s="419"/>
      <c r="AD9457" s="419"/>
      <c r="AE9457" s="419"/>
      <c r="AF9457" s="419"/>
      <c r="AH9457" s="419"/>
      <c r="AI9457" s="419"/>
      <c r="AJ9457" s="419"/>
      <c r="AL9457" s="419"/>
      <c r="AM9457" s="419"/>
      <c r="AN9457" s="403"/>
      <c r="AO9457" s="419"/>
      <c r="AP9457" s="419"/>
      <c r="AQ9457" s="419"/>
      <c r="AR9457" s="419"/>
      <c r="AS9457" s="419"/>
      <c r="AT9457" s="419"/>
      <c r="AU9457" s="419"/>
      <c r="AV9457" s="419"/>
      <c r="AX9457" s="419"/>
      <c r="AY9457" s="419"/>
      <c r="AZ9457" s="419"/>
      <c r="BB9457" s="419"/>
      <c r="BC9457" s="419"/>
      <c r="BD9457" s="419"/>
      <c r="BF9457" s="419"/>
      <c r="BG9457" s="419"/>
      <c r="BH9457" s="419"/>
      <c r="BJ9457" s="419"/>
      <c r="BK9457" s="419"/>
      <c r="BL9457" s="419"/>
      <c r="BN9457" s="419"/>
      <c r="BO9457" s="419"/>
      <c r="BP9457" s="419"/>
      <c r="BR9457" s="419"/>
      <c r="BS9457" s="419"/>
      <c r="BT9457" s="419"/>
      <c r="BV9457" s="419"/>
      <c r="BW9457" s="419"/>
      <c r="BX9457" s="397"/>
      <c r="BZ9457" s="449"/>
      <c r="CB9457" s="419"/>
      <c r="CC9457" s="419"/>
      <c r="CD9457" s="419"/>
      <c r="CF9457" s="419"/>
      <c r="CG9457" s="419"/>
      <c r="CH9457" s="419"/>
    </row>
    <row r="9458" spans="3:86" ht="21" thickBot="1">
      <c r="C9458" s="425"/>
      <c r="P9458" s="431"/>
      <c r="R9458" s="419"/>
      <c r="S9458" s="446"/>
      <c r="T9458" s="419"/>
      <c r="V9458" s="196"/>
      <c r="W9458" s="419"/>
      <c r="X9458" s="419"/>
      <c r="Z9458" s="419"/>
      <c r="AA9458" s="419"/>
      <c r="AB9458" s="419"/>
      <c r="AD9458" s="419"/>
      <c r="AE9458" s="419"/>
      <c r="AF9458" s="419"/>
      <c r="AH9458" s="419"/>
      <c r="AI9458" s="419"/>
      <c r="AJ9458" s="419"/>
      <c r="AL9458" s="419"/>
      <c r="AM9458" s="419"/>
      <c r="AN9458" s="403"/>
      <c r="AO9458" s="419"/>
      <c r="AP9458" s="419"/>
      <c r="AQ9458" s="419"/>
      <c r="AR9458" s="419"/>
      <c r="AS9458" s="419"/>
      <c r="AT9458" s="419"/>
      <c r="AU9458" s="419"/>
      <c r="AV9458" s="419"/>
      <c r="AX9458" s="419"/>
      <c r="AY9458" s="419"/>
      <c r="AZ9458" s="419"/>
      <c r="BB9458" s="419"/>
      <c r="BC9458" s="419"/>
      <c r="BD9458" s="419"/>
      <c r="BF9458" s="419"/>
      <c r="BG9458" s="419"/>
      <c r="BH9458" s="419"/>
      <c r="BJ9458" s="419"/>
      <c r="BK9458" s="419"/>
      <c r="BL9458" s="419"/>
      <c r="BN9458" s="419"/>
      <c r="BO9458" s="419"/>
      <c r="BP9458" s="419"/>
      <c r="BR9458" s="419"/>
      <c r="BS9458" s="419"/>
      <c r="BT9458" s="419"/>
      <c r="BV9458" s="419"/>
      <c r="BW9458" s="419"/>
      <c r="BX9458" s="397"/>
      <c r="BZ9458" s="449"/>
      <c r="CB9458" s="419"/>
      <c r="CC9458" s="419"/>
      <c r="CD9458" s="419"/>
      <c r="CF9458" s="419"/>
      <c r="CG9458" s="419"/>
      <c r="CH9458" s="419"/>
    </row>
    <row r="9459" spans="3:86" ht="21" thickBot="1">
      <c r="C9459" s="425"/>
      <c r="P9459" s="431"/>
      <c r="R9459" s="419"/>
      <c r="S9459" s="446"/>
      <c r="T9459" s="419"/>
      <c r="V9459" s="196"/>
      <c r="W9459" s="419"/>
      <c r="X9459" s="419"/>
      <c r="Z9459" s="419"/>
      <c r="AA9459" s="419"/>
      <c r="AB9459" s="419"/>
      <c r="AD9459" s="419"/>
      <c r="AE9459" s="419"/>
      <c r="AF9459" s="419"/>
      <c r="AH9459" s="419"/>
      <c r="AI9459" s="419"/>
      <c r="AJ9459" s="419"/>
      <c r="AL9459" s="419"/>
      <c r="AM9459" s="419"/>
      <c r="AN9459" s="403"/>
      <c r="AO9459" s="419"/>
      <c r="AP9459" s="419"/>
      <c r="AQ9459" s="419"/>
      <c r="AR9459" s="419"/>
      <c r="AS9459" s="419"/>
      <c r="AT9459" s="419"/>
      <c r="AU9459" s="419"/>
      <c r="AV9459" s="419"/>
      <c r="AX9459" s="419"/>
      <c r="AY9459" s="419"/>
      <c r="AZ9459" s="419"/>
      <c r="BB9459" s="419"/>
      <c r="BC9459" s="419"/>
      <c r="BD9459" s="419"/>
      <c r="BF9459" s="419"/>
      <c r="BG9459" s="419"/>
      <c r="BH9459" s="419"/>
      <c r="BJ9459" s="419"/>
      <c r="BK9459" s="419"/>
      <c r="BL9459" s="419"/>
      <c r="BN9459" s="419"/>
      <c r="BO9459" s="419"/>
      <c r="BP9459" s="419"/>
      <c r="BR9459" s="419"/>
      <c r="BS9459" s="419"/>
      <c r="BT9459" s="419"/>
      <c r="BV9459" s="419"/>
      <c r="BW9459" s="419"/>
      <c r="BX9459" s="397"/>
      <c r="BZ9459" s="449"/>
      <c r="CB9459" s="419"/>
      <c r="CC9459" s="419"/>
      <c r="CD9459" s="419"/>
      <c r="CF9459" s="419"/>
      <c r="CG9459" s="419"/>
      <c r="CH9459" s="419"/>
    </row>
    <row r="9460" spans="3:86" ht="21" thickBot="1">
      <c r="C9460" s="425"/>
      <c r="P9460" s="431"/>
      <c r="R9460" s="419"/>
      <c r="S9460" s="446"/>
      <c r="T9460" s="419"/>
      <c r="V9460" s="196"/>
      <c r="W9460" s="419"/>
      <c r="X9460" s="419"/>
      <c r="Z9460" s="419"/>
      <c r="AA9460" s="419"/>
      <c r="AB9460" s="419"/>
      <c r="AD9460" s="419"/>
      <c r="AE9460" s="419"/>
      <c r="AF9460" s="419"/>
      <c r="AH9460" s="419"/>
      <c r="AI9460" s="419"/>
      <c r="AJ9460" s="419"/>
      <c r="AL9460" s="419"/>
      <c r="AM9460" s="419"/>
      <c r="AN9460" s="403"/>
      <c r="AO9460" s="419"/>
      <c r="AP9460" s="419"/>
      <c r="AQ9460" s="419"/>
      <c r="AR9460" s="419"/>
      <c r="AS9460" s="419"/>
      <c r="AT9460" s="419"/>
      <c r="AU9460" s="419"/>
      <c r="AV9460" s="419"/>
      <c r="AX9460" s="419"/>
      <c r="AY9460" s="419"/>
      <c r="AZ9460" s="419"/>
      <c r="BB9460" s="419"/>
      <c r="BC9460" s="419"/>
      <c r="BD9460" s="419"/>
      <c r="BF9460" s="419"/>
      <c r="BG9460" s="419"/>
      <c r="BH9460" s="419"/>
      <c r="BJ9460" s="419"/>
      <c r="BK9460" s="419"/>
      <c r="BL9460" s="419"/>
      <c r="BN9460" s="419"/>
      <c r="BO9460" s="419"/>
      <c r="BP9460" s="419"/>
      <c r="BR9460" s="419"/>
      <c r="BS9460" s="419"/>
      <c r="BT9460" s="419"/>
      <c r="BV9460" s="419"/>
      <c r="BW9460" s="419"/>
      <c r="BX9460" s="397"/>
      <c r="BZ9460" s="449"/>
      <c r="CB9460" s="419"/>
      <c r="CC9460" s="419"/>
      <c r="CD9460" s="419"/>
      <c r="CF9460" s="419"/>
      <c r="CG9460" s="419"/>
      <c r="CH9460" s="419"/>
    </row>
    <row r="9461" spans="3:86" ht="21" thickBot="1">
      <c r="C9461" s="425"/>
      <c r="P9461" s="431"/>
      <c r="R9461" s="419"/>
      <c r="S9461" s="446"/>
      <c r="T9461" s="419"/>
      <c r="V9461" s="196"/>
      <c r="W9461" s="419"/>
      <c r="X9461" s="419"/>
      <c r="Z9461" s="419"/>
      <c r="AA9461" s="419"/>
      <c r="AB9461" s="419"/>
      <c r="AD9461" s="419"/>
      <c r="AE9461" s="419"/>
      <c r="AF9461" s="419"/>
      <c r="AH9461" s="419"/>
      <c r="AI9461" s="419"/>
      <c r="AJ9461" s="419"/>
      <c r="AL9461" s="419"/>
      <c r="AM9461" s="419"/>
      <c r="AN9461" s="403"/>
      <c r="AO9461" s="419"/>
      <c r="AP9461" s="419"/>
      <c r="AQ9461" s="419"/>
      <c r="AR9461" s="419"/>
      <c r="AS9461" s="419"/>
      <c r="AT9461" s="419"/>
      <c r="AU9461" s="419"/>
      <c r="AV9461" s="419"/>
      <c r="AX9461" s="419"/>
      <c r="AY9461" s="419"/>
      <c r="AZ9461" s="419"/>
      <c r="BB9461" s="419"/>
      <c r="BC9461" s="419"/>
      <c r="BD9461" s="419"/>
      <c r="BF9461" s="419"/>
      <c r="BG9461" s="419"/>
      <c r="BH9461" s="419"/>
      <c r="BJ9461" s="419"/>
      <c r="BK9461" s="419"/>
      <c r="BL9461" s="419"/>
      <c r="BN9461" s="419"/>
      <c r="BO9461" s="419"/>
      <c r="BP9461" s="419"/>
      <c r="BR9461" s="419"/>
      <c r="BS9461" s="419"/>
      <c r="BT9461" s="419"/>
      <c r="BV9461" s="419"/>
      <c r="BW9461" s="419"/>
      <c r="BX9461" s="397"/>
      <c r="BZ9461" s="449"/>
      <c r="CB9461" s="419"/>
      <c r="CC9461" s="419"/>
      <c r="CD9461" s="419"/>
      <c r="CF9461" s="419"/>
      <c r="CG9461" s="419"/>
      <c r="CH9461" s="419"/>
    </row>
    <row r="9462" spans="3:86" ht="21" thickBot="1">
      <c r="C9462" s="425"/>
      <c r="P9462" s="431"/>
      <c r="R9462" s="419"/>
      <c r="S9462" s="446"/>
      <c r="T9462" s="419"/>
      <c r="V9462" s="196"/>
      <c r="W9462" s="419"/>
      <c r="X9462" s="419"/>
      <c r="Z9462" s="419"/>
      <c r="AA9462" s="419"/>
      <c r="AB9462" s="419"/>
      <c r="AD9462" s="419"/>
      <c r="AE9462" s="419"/>
      <c r="AF9462" s="419"/>
      <c r="AH9462" s="419"/>
      <c r="AI9462" s="419"/>
      <c r="AJ9462" s="419"/>
      <c r="AL9462" s="419"/>
      <c r="AM9462" s="419"/>
      <c r="AN9462" s="403"/>
      <c r="AO9462" s="419"/>
      <c r="AP9462" s="419"/>
      <c r="AQ9462" s="419"/>
      <c r="AR9462" s="419"/>
      <c r="AS9462" s="419"/>
      <c r="AT9462" s="419"/>
      <c r="AU9462" s="419"/>
      <c r="AV9462" s="419"/>
      <c r="AX9462" s="419"/>
      <c r="AY9462" s="419"/>
      <c r="AZ9462" s="419"/>
      <c r="BB9462" s="419"/>
      <c r="BC9462" s="419"/>
      <c r="BD9462" s="419"/>
      <c r="BF9462" s="419"/>
      <c r="BG9462" s="419"/>
      <c r="BH9462" s="419"/>
      <c r="BJ9462" s="419"/>
      <c r="BK9462" s="419"/>
      <c r="BL9462" s="419"/>
      <c r="BN9462" s="419"/>
      <c r="BO9462" s="419"/>
      <c r="BP9462" s="419"/>
      <c r="BR9462" s="419"/>
      <c r="BS9462" s="419"/>
      <c r="BT9462" s="419"/>
      <c r="BV9462" s="419"/>
      <c r="BW9462" s="419"/>
      <c r="BX9462" s="397"/>
      <c r="BZ9462" s="449"/>
      <c r="CB9462" s="419"/>
      <c r="CC9462" s="419"/>
      <c r="CD9462" s="419"/>
      <c r="CF9462" s="419"/>
      <c r="CG9462" s="419"/>
      <c r="CH9462" s="419"/>
    </row>
    <row r="9463" spans="3:86" ht="21" thickBot="1">
      <c r="C9463" s="425"/>
      <c r="P9463" s="431"/>
      <c r="R9463" s="419"/>
      <c r="S9463" s="446"/>
      <c r="T9463" s="419"/>
      <c r="V9463" s="196"/>
      <c r="W9463" s="419"/>
      <c r="X9463" s="419"/>
      <c r="Z9463" s="419"/>
      <c r="AA9463" s="419"/>
      <c r="AB9463" s="419"/>
      <c r="AD9463" s="419"/>
      <c r="AE9463" s="419"/>
      <c r="AF9463" s="419"/>
      <c r="AH9463" s="419"/>
      <c r="AI9463" s="419"/>
      <c r="AJ9463" s="419"/>
      <c r="AL9463" s="419"/>
      <c r="AM9463" s="419"/>
      <c r="AN9463" s="403"/>
      <c r="AO9463" s="419"/>
      <c r="AP9463" s="419"/>
      <c r="AQ9463" s="419"/>
      <c r="AR9463" s="419"/>
      <c r="AS9463" s="419"/>
      <c r="AT9463" s="419"/>
      <c r="AU9463" s="419"/>
      <c r="AV9463" s="419"/>
      <c r="AX9463" s="419"/>
      <c r="AY9463" s="419"/>
      <c r="AZ9463" s="419"/>
      <c r="BB9463" s="419"/>
      <c r="BC9463" s="419"/>
      <c r="BD9463" s="419"/>
      <c r="BF9463" s="419"/>
      <c r="BG9463" s="419"/>
      <c r="BH9463" s="419"/>
      <c r="BJ9463" s="419"/>
      <c r="BK9463" s="419"/>
      <c r="BL9463" s="419"/>
      <c r="BN9463" s="419"/>
      <c r="BO9463" s="419"/>
      <c r="BP9463" s="419"/>
      <c r="BR9463" s="419"/>
      <c r="BS9463" s="419"/>
      <c r="BT9463" s="419"/>
      <c r="BV9463" s="419"/>
      <c r="BW9463" s="419"/>
      <c r="BX9463" s="397"/>
      <c r="BZ9463" s="449"/>
      <c r="CB9463" s="419"/>
      <c r="CC9463" s="419"/>
      <c r="CD9463" s="419"/>
      <c r="CF9463" s="419"/>
      <c r="CG9463" s="419"/>
      <c r="CH9463" s="419"/>
    </row>
    <row r="9464" spans="3:86" ht="21" thickBot="1">
      <c r="C9464" s="425"/>
      <c r="P9464" s="431"/>
      <c r="R9464" s="419"/>
      <c r="S9464" s="446"/>
      <c r="T9464" s="419"/>
      <c r="V9464" s="196"/>
      <c r="W9464" s="419"/>
      <c r="X9464" s="419"/>
      <c r="Z9464" s="419"/>
      <c r="AA9464" s="419"/>
      <c r="AB9464" s="419"/>
      <c r="AD9464" s="419"/>
      <c r="AE9464" s="419"/>
      <c r="AF9464" s="419"/>
      <c r="AH9464" s="419"/>
      <c r="AI9464" s="419"/>
      <c r="AJ9464" s="419"/>
      <c r="AL9464" s="419"/>
      <c r="AM9464" s="419"/>
      <c r="AN9464" s="403"/>
      <c r="AO9464" s="419"/>
      <c r="AP9464" s="419"/>
      <c r="AQ9464" s="419"/>
      <c r="AR9464" s="419"/>
      <c r="AS9464" s="419"/>
      <c r="AT9464" s="419"/>
      <c r="AU9464" s="419"/>
      <c r="AV9464" s="419"/>
      <c r="AX9464" s="419"/>
      <c r="AY9464" s="419"/>
      <c r="AZ9464" s="419"/>
      <c r="BB9464" s="419"/>
      <c r="BC9464" s="419"/>
      <c r="BD9464" s="419"/>
      <c r="BF9464" s="419"/>
      <c r="BG9464" s="419"/>
      <c r="BH9464" s="419"/>
      <c r="BJ9464" s="419"/>
      <c r="BK9464" s="419"/>
      <c r="BL9464" s="419"/>
      <c r="BN9464" s="419"/>
      <c r="BO9464" s="419"/>
      <c r="BP9464" s="419"/>
      <c r="BR9464" s="419"/>
      <c r="BS9464" s="419"/>
      <c r="BT9464" s="419"/>
      <c r="BV9464" s="419"/>
      <c r="BW9464" s="419"/>
      <c r="BX9464" s="397"/>
      <c r="BZ9464" s="449"/>
      <c r="CB9464" s="419"/>
      <c r="CC9464" s="419"/>
      <c r="CD9464" s="419"/>
      <c r="CF9464" s="419"/>
      <c r="CG9464" s="419"/>
      <c r="CH9464" s="419"/>
    </row>
    <row r="9465" spans="3:86" ht="21" thickBot="1">
      <c r="C9465" s="425"/>
      <c r="P9465" s="431"/>
      <c r="R9465" s="419"/>
      <c r="S9465" s="446"/>
      <c r="T9465" s="419"/>
      <c r="V9465" s="196"/>
      <c r="W9465" s="419"/>
      <c r="X9465" s="419"/>
      <c r="Z9465" s="419"/>
      <c r="AA9465" s="419"/>
      <c r="AB9465" s="419"/>
      <c r="AD9465" s="419"/>
      <c r="AE9465" s="419"/>
      <c r="AF9465" s="419"/>
      <c r="AH9465" s="419"/>
      <c r="AI9465" s="419"/>
      <c r="AJ9465" s="419"/>
      <c r="AL9465" s="419"/>
      <c r="AM9465" s="419"/>
      <c r="AN9465" s="403"/>
      <c r="AO9465" s="419"/>
      <c r="AP9465" s="419"/>
      <c r="AQ9465" s="419"/>
      <c r="AR9465" s="419"/>
      <c r="AS9465" s="419"/>
      <c r="AT9465" s="419"/>
      <c r="AU9465" s="419"/>
      <c r="AV9465" s="419"/>
      <c r="AX9465" s="419"/>
      <c r="AY9465" s="419"/>
      <c r="AZ9465" s="419"/>
      <c r="BB9465" s="419"/>
      <c r="BC9465" s="419"/>
      <c r="BD9465" s="419"/>
      <c r="BF9465" s="419"/>
      <c r="BG9465" s="419"/>
      <c r="BH9465" s="419"/>
      <c r="BJ9465" s="419"/>
      <c r="BK9465" s="419"/>
      <c r="BL9465" s="419"/>
      <c r="BN9465" s="419"/>
      <c r="BO9465" s="419"/>
      <c r="BP9465" s="419"/>
      <c r="BR9465" s="419"/>
      <c r="BS9465" s="419"/>
      <c r="BT9465" s="419"/>
      <c r="BV9465" s="419"/>
      <c r="BW9465" s="419"/>
      <c r="BX9465" s="397"/>
      <c r="BZ9465" s="449"/>
      <c r="CB9465" s="419"/>
      <c r="CC9465" s="419"/>
      <c r="CD9465" s="419"/>
      <c r="CF9465" s="419"/>
      <c r="CG9465" s="419"/>
      <c r="CH9465" s="419"/>
    </row>
    <row r="9466" spans="3:86" ht="21" thickBot="1">
      <c r="C9466" s="425"/>
      <c r="P9466" s="431"/>
      <c r="R9466" s="419"/>
      <c r="S9466" s="446"/>
      <c r="T9466" s="419"/>
      <c r="V9466" s="196"/>
      <c r="W9466" s="419"/>
      <c r="X9466" s="419"/>
      <c r="Z9466" s="419"/>
      <c r="AA9466" s="419"/>
      <c r="AB9466" s="419"/>
      <c r="AD9466" s="419"/>
      <c r="AE9466" s="419"/>
      <c r="AF9466" s="419"/>
      <c r="AH9466" s="419"/>
      <c r="AI9466" s="419"/>
      <c r="AJ9466" s="419"/>
      <c r="AL9466" s="419"/>
      <c r="AM9466" s="419"/>
      <c r="AN9466" s="403"/>
      <c r="AO9466" s="419"/>
      <c r="AP9466" s="419"/>
      <c r="AQ9466" s="419"/>
      <c r="AR9466" s="419"/>
      <c r="AS9466" s="419"/>
      <c r="AT9466" s="419"/>
      <c r="AU9466" s="419"/>
      <c r="AV9466" s="419"/>
      <c r="AX9466" s="419"/>
      <c r="AY9466" s="419"/>
      <c r="AZ9466" s="419"/>
      <c r="BB9466" s="419"/>
      <c r="BC9466" s="419"/>
      <c r="BD9466" s="419"/>
      <c r="BF9466" s="419"/>
      <c r="BG9466" s="419"/>
      <c r="BH9466" s="419"/>
      <c r="BJ9466" s="419"/>
      <c r="BK9466" s="419"/>
      <c r="BL9466" s="419"/>
      <c r="BN9466" s="419"/>
      <c r="BO9466" s="419"/>
      <c r="BP9466" s="419"/>
      <c r="BR9466" s="419"/>
      <c r="BS9466" s="419"/>
      <c r="BT9466" s="419"/>
      <c r="BV9466" s="419"/>
      <c r="BW9466" s="419"/>
      <c r="BX9466" s="397"/>
      <c r="BZ9466" s="449"/>
      <c r="CB9466" s="419"/>
      <c r="CC9466" s="419"/>
      <c r="CD9466" s="419"/>
      <c r="CF9466" s="419"/>
      <c r="CG9466" s="419"/>
      <c r="CH9466" s="419"/>
    </row>
    <row r="9467" spans="3:86" ht="21" thickBot="1">
      <c r="C9467" s="425"/>
      <c r="P9467" s="431"/>
      <c r="R9467" s="419"/>
      <c r="S9467" s="446"/>
      <c r="T9467" s="419"/>
      <c r="V9467" s="196"/>
      <c r="W9467" s="419"/>
      <c r="X9467" s="419"/>
      <c r="Z9467" s="419"/>
      <c r="AA9467" s="419"/>
      <c r="AB9467" s="419"/>
      <c r="AD9467" s="419"/>
      <c r="AE9467" s="419"/>
      <c r="AF9467" s="419"/>
      <c r="AH9467" s="419"/>
      <c r="AI9467" s="419"/>
      <c r="AJ9467" s="419"/>
      <c r="AL9467" s="419"/>
      <c r="AM9467" s="419"/>
      <c r="AN9467" s="403"/>
      <c r="AO9467" s="419"/>
      <c r="AP9467" s="419"/>
      <c r="AQ9467" s="419"/>
      <c r="AR9467" s="419"/>
      <c r="AS9467" s="419"/>
      <c r="AT9467" s="419"/>
      <c r="AU9467" s="419"/>
      <c r="AV9467" s="419"/>
      <c r="AX9467" s="419"/>
      <c r="AY9467" s="419"/>
      <c r="AZ9467" s="419"/>
      <c r="BB9467" s="419"/>
      <c r="BC9467" s="419"/>
      <c r="BD9467" s="419"/>
      <c r="BF9467" s="419"/>
      <c r="BG9467" s="419"/>
      <c r="BH9467" s="419"/>
      <c r="BJ9467" s="419"/>
      <c r="BK9467" s="419"/>
      <c r="BL9467" s="419"/>
      <c r="BN9467" s="419"/>
      <c r="BO9467" s="419"/>
      <c r="BP9467" s="419"/>
      <c r="BR9467" s="419"/>
      <c r="BS9467" s="419"/>
      <c r="BT9467" s="419"/>
      <c r="BV9467" s="419"/>
      <c r="BW9467" s="419"/>
      <c r="BX9467" s="397"/>
      <c r="BZ9467" s="449"/>
      <c r="CB9467" s="419"/>
      <c r="CC9467" s="419"/>
      <c r="CD9467" s="419"/>
      <c r="CF9467" s="419"/>
      <c r="CG9467" s="419"/>
      <c r="CH9467" s="419"/>
    </row>
    <row r="9468" spans="3:86" ht="21" thickBot="1">
      <c r="C9468" s="425"/>
      <c r="P9468" s="431"/>
      <c r="R9468" s="419"/>
      <c r="S9468" s="446"/>
      <c r="T9468" s="419"/>
      <c r="V9468" s="196"/>
      <c r="W9468" s="419"/>
      <c r="X9468" s="419"/>
      <c r="Z9468" s="419"/>
      <c r="AA9468" s="419"/>
      <c r="AB9468" s="419"/>
      <c r="AD9468" s="419"/>
      <c r="AE9468" s="419"/>
      <c r="AF9468" s="419"/>
      <c r="AH9468" s="419"/>
      <c r="AI9468" s="419"/>
      <c r="AJ9468" s="419"/>
      <c r="AL9468" s="419"/>
      <c r="AM9468" s="419"/>
      <c r="AN9468" s="403"/>
      <c r="AO9468" s="419"/>
      <c r="AP9468" s="419"/>
      <c r="AQ9468" s="419"/>
      <c r="AR9468" s="419"/>
      <c r="AS9468" s="419"/>
      <c r="AT9468" s="419"/>
      <c r="AU9468" s="419"/>
      <c r="AV9468" s="419"/>
      <c r="AX9468" s="419"/>
      <c r="AY9468" s="419"/>
      <c r="AZ9468" s="419"/>
      <c r="BB9468" s="419"/>
      <c r="BC9468" s="419"/>
      <c r="BD9468" s="419"/>
      <c r="BF9468" s="419"/>
      <c r="BG9468" s="419"/>
      <c r="BH9468" s="419"/>
      <c r="BJ9468" s="419"/>
      <c r="BK9468" s="419"/>
      <c r="BL9468" s="419"/>
      <c r="BN9468" s="419"/>
      <c r="BO9468" s="419"/>
      <c r="BP9468" s="419"/>
      <c r="BR9468" s="419"/>
      <c r="BS9468" s="419"/>
      <c r="BT9468" s="419"/>
      <c r="BV9468" s="419"/>
      <c r="BW9468" s="419"/>
      <c r="BX9468" s="397"/>
      <c r="BZ9468" s="449"/>
      <c r="CB9468" s="419"/>
      <c r="CC9468" s="419"/>
      <c r="CD9468" s="419"/>
      <c r="CF9468" s="419"/>
      <c r="CG9468" s="419"/>
      <c r="CH9468" s="419"/>
    </row>
    <row r="9469" spans="3:86" ht="21" thickBot="1">
      <c r="C9469" s="425"/>
      <c r="P9469" s="431"/>
      <c r="R9469" s="419"/>
      <c r="S9469" s="446"/>
      <c r="T9469" s="419"/>
      <c r="V9469" s="196"/>
      <c r="W9469" s="419"/>
      <c r="X9469" s="419"/>
      <c r="Z9469" s="419"/>
      <c r="AA9469" s="419"/>
      <c r="AB9469" s="419"/>
      <c r="AD9469" s="419"/>
      <c r="AE9469" s="419"/>
      <c r="AF9469" s="419"/>
      <c r="AH9469" s="419"/>
      <c r="AI9469" s="419"/>
      <c r="AJ9469" s="419"/>
      <c r="AL9469" s="419"/>
      <c r="AM9469" s="419"/>
      <c r="AN9469" s="403"/>
      <c r="AO9469" s="419"/>
      <c r="AP9469" s="419"/>
      <c r="AQ9469" s="419"/>
      <c r="AR9469" s="419"/>
      <c r="AS9469" s="419"/>
      <c r="AT9469" s="419"/>
      <c r="AU9469" s="419"/>
      <c r="AV9469" s="419"/>
      <c r="AX9469" s="419"/>
      <c r="AY9469" s="419"/>
      <c r="AZ9469" s="419"/>
      <c r="BB9469" s="419"/>
      <c r="BC9469" s="419"/>
      <c r="BD9469" s="419"/>
      <c r="BF9469" s="419"/>
      <c r="BG9469" s="419"/>
      <c r="BH9469" s="419"/>
      <c r="BJ9469" s="419"/>
      <c r="BK9469" s="419"/>
      <c r="BL9469" s="419"/>
      <c r="BN9469" s="419"/>
      <c r="BO9469" s="419"/>
      <c r="BP9469" s="419"/>
      <c r="BR9469" s="419"/>
      <c r="BS9469" s="419"/>
      <c r="BT9469" s="419"/>
      <c r="BV9469" s="419"/>
      <c r="BW9469" s="419"/>
      <c r="BX9469" s="397"/>
      <c r="BZ9469" s="449"/>
      <c r="CB9469" s="419"/>
      <c r="CC9469" s="419"/>
      <c r="CD9469" s="419"/>
      <c r="CF9469" s="419"/>
      <c r="CG9469" s="419"/>
      <c r="CH9469" s="419"/>
    </row>
    <row r="9470" spans="3:86" ht="21" thickBot="1">
      <c r="C9470" s="425"/>
      <c r="P9470" s="431"/>
      <c r="R9470" s="419"/>
      <c r="S9470" s="446"/>
      <c r="T9470" s="419"/>
      <c r="V9470" s="196"/>
      <c r="W9470" s="419"/>
      <c r="X9470" s="419"/>
      <c r="Z9470" s="419"/>
      <c r="AA9470" s="419"/>
      <c r="AB9470" s="419"/>
      <c r="AD9470" s="419"/>
      <c r="AE9470" s="419"/>
      <c r="AF9470" s="419"/>
      <c r="AH9470" s="419"/>
      <c r="AI9470" s="419"/>
      <c r="AJ9470" s="419"/>
      <c r="AL9470" s="419"/>
      <c r="AM9470" s="419"/>
      <c r="AN9470" s="403"/>
      <c r="AO9470" s="419"/>
      <c r="AP9470" s="419"/>
      <c r="AQ9470" s="419"/>
      <c r="AR9470" s="419"/>
      <c r="AS9470" s="419"/>
      <c r="AT9470" s="419"/>
      <c r="AU9470" s="419"/>
      <c r="AV9470" s="419"/>
      <c r="AX9470" s="419"/>
      <c r="AY9470" s="419"/>
      <c r="AZ9470" s="419"/>
      <c r="BB9470" s="419"/>
      <c r="BC9470" s="419"/>
      <c r="BD9470" s="419"/>
      <c r="BF9470" s="419"/>
      <c r="BG9470" s="419"/>
      <c r="BH9470" s="419"/>
      <c r="BJ9470" s="419"/>
      <c r="BK9470" s="419"/>
      <c r="BL9470" s="419"/>
      <c r="BN9470" s="419"/>
      <c r="BO9470" s="419"/>
      <c r="BP9470" s="419"/>
      <c r="BR9470" s="419"/>
      <c r="BS9470" s="419"/>
      <c r="BT9470" s="419"/>
      <c r="BV9470" s="419"/>
      <c r="BW9470" s="419"/>
      <c r="BX9470" s="397"/>
      <c r="BZ9470" s="449"/>
      <c r="CB9470" s="419"/>
      <c r="CC9470" s="419"/>
      <c r="CD9470" s="419"/>
      <c r="CF9470" s="419"/>
      <c r="CG9470" s="419"/>
      <c r="CH9470" s="419"/>
    </row>
    <row r="9471" spans="3:86" ht="21" thickBot="1">
      <c r="C9471" s="425"/>
      <c r="P9471" s="431"/>
      <c r="R9471" s="419"/>
      <c r="S9471" s="446"/>
      <c r="T9471" s="419"/>
      <c r="V9471" s="196"/>
      <c r="W9471" s="419"/>
      <c r="X9471" s="419"/>
      <c r="Z9471" s="419"/>
      <c r="AA9471" s="419"/>
      <c r="AB9471" s="419"/>
      <c r="AD9471" s="419"/>
      <c r="AE9471" s="419"/>
      <c r="AF9471" s="419"/>
      <c r="AH9471" s="419"/>
      <c r="AI9471" s="419"/>
      <c r="AJ9471" s="419"/>
      <c r="AL9471" s="419"/>
      <c r="AM9471" s="419"/>
      <c r="AN9471" s="403"/>
      <c r="AO9471" s="419"/>
      <c r="AP9471" s="419"/>
      <c r="AQ9471" s="419"/>
      <c r="AR9471" s="419"/>
      <c r="AS9471" s="419"/>
      <c r="AT9471" s="419"/>
      <c r="AU9471" s="419"/>
      <c r="AV9471" s="419"/>
      <c r="AX9471" s="419"/>
      <c r="AY9471" s="419"/>
      <c r="AZ9471" s="419"/>
      <c r="BB9471" s="419"/>
      <c r="BC9471" s="419"/>
      <c r="BD9471" s="419"/>
      <c r="BF9471" s="419"/>
      <c r="BG9471" s="419"/>
      <c r="BH9471" s="419"/>
      <c r="BJ9471" s="419"/>
      <c r="BK9471" s="419"/>
      <c r="BL9471" s="419"/>
      <c r="BN9471" s="419"/>
      <c r="BO9471" s="419"/>
      <c r="BP9471" s="419"/>
      <c r="BR9471" s="419"/>
      <c r="BS9471" s="419"/>
      <c r="BT9471" s="419"/>
      <c r="BV9471" s="419"/>
      <c r="BW9471" s="419"/>
      <c r="BX9471" s="397"/>
      <c r="BZ9471" s="449"/>
      <c r="CB9471" s="419"/>
      <c r="CC9471" s="419"/>
      <c r="CD9471" s="419"/>
      <c r="CF9471" s="419"/>
      <c r="CG9471" s="419"/>
      <c r="CH9471" s="419"/>
    </row>
    <row r="9472" spans="3:86" ht="21" thickBot="1">
      <c r="C9472" s="425"/>
      <c r="P9472" s="431"/>
      <c r="R9472" s="419"/>
      <c r="S9472" s="446"/>
      <c r="T9472" s="419"/>
      <c r="V9472" s="196"/>
      <c r="W9472" s="419"/>
      <c r="X9472" s="419"/>
      <c r="Z9472" s="419"/>
      <c r="AA9472" s="419"/>
      <c r="AB9472" s="419"/>
      <c r="AD9472" s="419"/>
      <c r="AE9472" s="419"/>
      <c r="AF9472" s="419"/>
      <c r="AH9472" s="419"/>
      <c r="AI9472" s="419"/>
      <c r="AJ9472" s="419"/>
      <c r="AL9472" s="419"/>
      <c r="AM9472" s="419"/>
      <c r="AN9472" s="403"/>
      <c r="AO9472" s="419"/>
      <c r="AP9472" s="419"/>
      <c r="AQ9472" s="419"/>
      <c r="AR9472" s="419"/>
      <c r="AS9472" s="419"/>
      <c r="AT9472" s="419"/>
      <c r="AU9472" s="419"/>
      <c r="AV9472" s="419"/>
      <c r="AX9472" s="419"/>
      <c r="AY9472" s="419"/>
      <c r="AZ9472" s="419"/>
      <c r="BB9472" s="419"/>
      <c r="BC9472" s="419"/>
      <c r="BD9472" s="419"/>
      <c r="BF9472" s="419"/>
      <c r="BG9472" s="419"/>
      <c r="BH9472" s="419"/>
      <c r="BJ9472" s="419"/>
      <c r="BK9472" s="419"/>
      <c r="BL9472" s="419"/>
      <c r="BN9472" s="419"/>
      <c r="BO9472" s="419"/>
      <c r="BP9472" s="419"/>
      <c r="BR9472" s="419"/>
      <c r="BS9472" s="419"/>
      <c r="BT9472" s="419"/>
      <c r="BV9472" s="419"/>
      <c r="BW9472" s="419"/>
      <c r="BX9472" s="397"/>
      <c r="BZ9472" s="449"/>
      <c r="CB9472" s="419"/>
      <c r="CC9472" s="419"/>
      <c r="CD9472" s="419"/>
      <c r="CF9472" s="419"/>
      <c r="CG9472" s="419"/>
      <c r="CH9472" s="419"/>
    </row>
    <row r="9473" spans="3:86" ht="21" thickBot="1">
      <c r="C9473" s="425"/>
      <c r="P9473" s="431"/>
      <c r="R9473" s="419"/>
      <c r="S9473" s="446"/>
      <c r="T9473" s="419"/>
      <c r="V9473" s="196"/>
      <c r="W9473" s="419"/>
      <c r="X9473" s="419"/>
      <c r="Z9473" s="419"/>
      <c r="AA9473" s="419"/>
      <c r="AB9473" s="419"/>
      <c r="AD9473" s="419"/>
      <c r="AE9473" s="419"/>
      <c r="AF9473" s="419"/>
      <c r="AH9473" s="419"/>
      <c r="AI9473" s="419"/>
      <c r="AJ9473" s="419"/>
      <c r="AL9473" s="419"/>
      <c r="AM9473" s="419"/>
      <c r="AN9473" s="403"/>
      <c r="AO9473" s="419"/>
      <c r="AP9473" s="419"/>
      <c r="AQ9473" s="419"/>
      <c r="AR9473" s="419"/>
      <c r="AS9473" s="419"/>
      <c r="AT9473" s="419"/>
      <c r="AU9473" s="419"/>
      <c r="AV9473" s="419"/>
      <c r="AX9473" s="419"/>
      <c r="AY9473" s="419"/>
      <c r="AZ9473" s="419"/>
      <c r="BB9473" s="419"/>
      <c r="BC9473" s="419"/>
      <c r="BD9473" s="419"/>
      <c r="BF9473" s="419"/>
      <c r="BG9473" s="419"/>
      <c r="BH9473" s="419"/>
      <c r="BJ9473" s="419"/>
      <c r="BK9473" s="419"/>
      <c r="BL9473" s="419"/>
      <c r="BN9473" s="419"/>
      <c r="BO9473" s="419"/>
      <c r="BP9473" s="419"/>
      <c r="BR9473" s="419"/>
      <c r="BS9473" s="419"/>
      <c r="BT9473" s="419"/>
      <c r="BV9473" s="419"/>
      <c r="BW9473" s="419"/>
      <c r="BX9473" s="397"/>
      <c r="BZ9473" s="449"/>
      <c r="CB9473" s="419"/>
      <c r="CC9473" s="419"/>
      <c r="CD9473" s="419"/>
      <c r="CF9473" s="419"/>
      <c r="CG9473" s="419"/>
      <c r="CH9473" s="419"/>
    </row>
    <row r="9474" spans="3:86" ht="21" thickBot="1">
      <c r="C9474" s="425"/>
      <c r="P9474" s="431"/>
      <c r="R9474" s="419"/>
      <c r="S9474" s="446"/>
      <c r="T9474" s="419"/>
      <c r="V9474" s="196"/>
      <c r="W9474" s="419"/>
      <c r="X9474" s="419"/>
      <c r="Z9474" s="419"/>
      <c r="AA9474" s="419"/>
      <c r="AB9474" s="419"/>
      <c r="AD9474" s="419"/>
      <c r="AE9474" s="419"/>
      <c r="AF9474" s="419"/>
      <c r="AH9474" s="419"/>
      <c r="AI9474" s="419"/>
      <c r="AJ9474" s="419"/>
      <c r="AL9474" s="419"/>
      <c r="AM9474" s="419"/>
      <c r="AN9474" s="403"/>
      <c r="AO9474" s="419"/>
      <c r="AP9474" s="419"/>
      <c r="AQ9474" s="419"/>
      <c r="AR9474" s="419"/>
      <c r="AS9474" s="419"/>
      <c r="AT9474" s="419"/>
      <c r="AU9474" s="419"/>
      <c r="AV9474" s="419"/>
      <c r="AX9474" s="419"/>
      <c r="AY9474" s="419"/>
      <c r="AZ9474" s="419"/>
      <c r="BB9474" s="419"/>
      <c r="BC9474" s="419"/>
      <c r="BD9474" s="419"/>
      <c r="BF9474" s="419"/>
      <c r="BG9474" s="419"/>
      <c r="BH9474" s="419"/>
      <c r="BJ9474" s="419"/>
      <c r="BK9474" s="419"/>
      <c r="BL9474" s="419"/>
      <c r="BN9474" s="419"/>
      <c r="BO9474" s="419"/>
      <c r="BP9474" s="419"/>
      <c r="BR9474" s="419"/>
      <c r="BS9474" s="419"/>
      <c r="BT9474" s="419"/>
      <c r="BV9474" s="419"/>
      <c r="BW9474" s="419"/>
      <c r="BX9474" s="397"/>
      <c r="BZ9474" s="449"/>
      <c r="CB9474" s="419"/>
      <c r="CC9474" s="419"/>
      <c r="CD9474" s="419"/>
      <c r="CF9474" s="419"/>
      <c r="CG9474" s="419"/>
      <c r="CH9474" s="419"/>
    </row>
    <row r="9475" spans="3:86" ht="21" thickBot="1">
      <c r="C9475" s="425"/>
      <c r="P9475" s="431"/>
      <c r="R9475" s="419"/>
      <c r="S9475" s="446"/>
      <c r="T9475" s="419"/>
      <c r="V9475" s="196"/>
      <c r="W9475" s="419"/>
      <c r="X9475" s="419"/>
      <c r="Z9475" s="419"/>
      <c r="AA9475" s="419"/>
      <c r="AB9475" s="419"/>
      <c r="AD9475" s="419"/>
      <c r="AE9475" s="419"/>
      <c r="AF9475" s="419"/>
      <c r="AH9475" s="419"/>
      <c r="AI9475" s="419"/>
      <c r="AJ9475" s="419"/>
      <c r="AL9475" s="419"/>
      <c r="AM9475" s="419"/>
      <c r="AN9475" s="403"/>
      <c r="AO9475" s="419"/>
      <c r="AP9475" s="419"/>
      <c r="AQ9475" s="419"/>
      <c r="AR9475" s="419"/>
      <c r="AS9475" s="419"/>
      <c r="AT9475" s="419"/>
      <c r="AU9475" s="419"/>
      <c r="AV9475" s="419"/>
      <c r="AX9475" s="419"/>
      <c r="AY9475" s="419"/>
      <c r="AZ9475" s="419"/>
      <c r="BB9475" s="419"/>
      <c r="BC9475" s="419"/>
      <c r="BD9475" s="419"/>
      <c r="BF9475" s="419"/>
      <c r="BG9475" s="419"/>
      <c r="BH9475" s="419"/>
      <c r="BJ9475" s="419"/>
      <c r="BK9475" s="419"/>
      <c r="BL9475" s="419"/>
      <c r="BN9475" s="419"/>
      <c r="BO9475" s="419"/>
      <c r="BP9475" s="419"/>
      <c r="BR9475" s="419"/>
      <c r="BS9475" s="419"/>
      <c r="BT9475" s="419"/>
      <c r="BV9475" s="419"/>
      <c r="BW9475" s="419"/>
      <c r="BX9475" s="397"/>
      <c r="BZ9475" s="449"/>
      <c r="CB9475" s="419"/>
      <c r="CC9475" s="419"/>
      <c r="CD9475" s="419"/>
      <c r="CF9475" s="419"/>
      <c r="CG9475" s="419"/>
      <c r="CH9475" s="419"/>
    </row>
    <row r="9476" spans="3:86" ht="21" thickBot="1">
      <c r="C9476" s="425"/>
      <c r="P9476" s="431"/>
      <c r="R9476" s="419"/>
      <c r="S9476" s="446"/>
      <c r="T9476" s="419"/>
      <c r="V9476" s="196"/>
      <c r="W9476" s="419"/>
      <c r="X9476" s="419"/>
      <c r="Z9476" s="419"/>
      <c r="AA9476" s="419"/>
      <c r="AB9476" s="419"/>
      <c r="AD9476" s="419"/>
      <c r="AE9476" s="419"/>
      <c r="AF9476" s="419"/>
      <c r="AH9476" s="419"/>
      <c r="AI9476" s="419"/>
      <c r="AJ9476" s="419"/>
      <c r="AL9476" s="419"/>
      <c r="AM9476" s="419"/>
      <c r="AN9476" s="403"/>
      <c r="AO9476" s="419"/>
      <c r="AP9476" s="419"/>
      <c r="AQ9476" s="419"/>
      <c r="AR9476" s="419"/>
      <c r="AS9476" s="419"/>
      <c r="AT9476" s="419"/>
      <c r="AU9476" s="419"/>
      <c r="AV9476" s="419"/>
      <c r="AX9476" s="419"/>
      <c r="AY9476" s="419"/>
      <c r="AZ9476" s="419"/>
      <c r="BB9476" s="419"/>
      <c r="BC9476" s="419"/>
      <c r="BD9476" s="419"/>
      <c r="BF9476" s="419"/>
      <c r="BG9476" s="419"/>
      <c r="BH9476" s="419"/>
      <c r="BJ9476" s="419"/>
      <c r="BK9476" s="419"/>
      <c r="BL9476" s="419"/>
      <c r="BN9476" s="419"/>
      <c r="BO9476" s="419"/>
      <c r="BP9476" s="419"/>
      <c r="BR9476" s="419"/>
      <c r="BS9476" s="419"/>
      <c r="BT9476" s="419"/>
      <c r="BV9476" s="419"/>
      <c r="BW9476" s="419"/>
      <c r="BX9476" s="397"/>
      <c r="BZ9476" s="449"/>
      <c r="CB9476" s="419"/>
      <c r="CC9476" s="419"/>
      <c r="CD9476" s="419"/>
      <c r="CF9476" s="419"/>
      <c r="CG9476" s="419"/>
      <c r="CH9476" s="419"/>
    </row>
    <row r="9477" spans="3:86" ht="21" thickBot="1">
      <c r="C9477" s="425"/>
      <c r="P9477" s="431"/>
      <c r="R9477" s="419"/>
      <c r="S9477" s="446"/>
      <c r="T9477" s="419"/>
      <c r="V9477" s="196"/>
      <c r="W9477" s="419"/>
      <c r="X9477" s="419"/>
      <c r="Z9477" s="419"/>
      <c r="AA9477" s="419"/>
      <c r="AB9477" s="419"/>
      <c r="AD9477" s="419"/>
      <c r="AE9477" s="419"/>
      <c r="AF9477" s="419"/>
      <c r="AH9477" s="419"/>
      <c r="AI9477" s="419"/>
      <c r="AJ9477" s="419"/>
      <c r="AL9477" s="419"/>
      <c r="AM9477" s="419"/>
      <c r="AN9477" s="403"/>
      <c r="AO9477" s="419"/>
      <c r="AP9477" s="419"/>
      <c r="AQ9477" s="419"/>
      <c r="AR9477" s="419"/>
      <c r="AS9477" s="419"/>
      <c r="AT9477" s="419"/>
      <c r="AU9477" s="419"/>
      <c r="AV9477" s="419"/>
      <c r="AX9477" s="419"/>
      <c r="AY9477" s="419"/>
      <c r="AZ9477" s="419"/>
      <c r="BB9477" s="419"/>
      <c r="BC9477" s="419"/>
      <c r="BD9477" s="419"/>
      <c r="BF9477" s="419"/>
      <c r="BG9477" s="419"/>
      <c r="BH9477" s="419"/>
      <c r="BJ9477" s="419"/>
      <c r="BK9477" s="419"/>
      <c r="BL9477" s="419"/>
      <c r="BN9477" s="419"/>
      <c r="BO9477" s="419"/>
      <c r="BP9477" s="419"/>
      <c r="BR9477" s="419"/>
      <c r="BS9477" s="419"/>
      <c r="BT9477" s="419"/>
      <c r="BV9477" s="419"/>
      <c r="BW9477" s="419"/>
      <c r="BX9477" s="397"/>
      <c r="BZ9477" s="449"/>
      <c r="CB9477" s="419"/>
      <c r="CC9477" s="419"/>
      <c r="CD9477" s="419"/>
      <c r="CF9477" s="419"/>
      <c r="CG9477" s="419"/>
      <c r="CH9477" s="419"/>
    </row>
    <row r="9478" spans="3:86" ht="21" thickBot="1">
      <c r="C9478" s="425"/>
      <c r="P9478" s="431"/>
      <c r="R9478" s="419"/>
      <c r="S9478" s="446"/>
      <c r="T9478" s="419"/>
      <c r="V9478" s="196"/>
      <c r="W9478" s="419"/>
      <c r="X9478" s="419"/>
      <c r="Z9478" s="419"/>
      <c r="AA9478" s="419"/>
      <c r="AB9478" s="419"/>
      <c r="AD9478" s="419"/>
      <c r="AE9478" s="419"/>
      <c r="AF9478" s="419"/>
      <c r="AH9478" s="419"/>
      <c r="AI9478" s="419"/>
      <c r="AJ9478" s="419"/>
      <c r="AL9478" s="419"/>
      <c r="AM9478" s="419"/>
      <c r="AN9478" s="403"/>
      <c r="AO9478" s="419"/>
      <c r="AP9478" s="419"/>
      <c r="AQ9478" s="419"/>
      <c r="AR9478" s="419"/>
      <c r="AS9478" s="419"/>
      <c r="AT9478" s="419"/>
      <c r="AU9478" s="419"/>
      <c r="AV9478" s="419"/>
      <c r="AX9478" s="419"/>
      <c r="AY9478" s="419"/>
      <c r="AZ9478" s="419"/>
      <c r="BB9478" s="419"/>
      <c r="BC9478" s="419"/>
      <c r="BD9478" s="419"/>
      <c r="BF9478" s="419"/>
      <c r="BG9478" s="419"/>
      <c r="BH9478" s="419"/>
      <c r="BJ9478" s="419"/>
      <c r="BK9478" s="419"/>
      <c r="BL9478" s="419"/>
      <c r="BN9478" s="419"/>
      <c r="BO9478" s="419"/>
      <c r="BP9478" s="419"/>
      <c r="BR9478" s="419"/>
      <c r="BS9478" s="419"/>
      <c r="BT9478" s="419"/>
      <c r="BV9478" s="419"/>
      <c r="BW9478" s="419"/>
      <c r="BX9478" s="397"/>
      <c r="BZ9478" s="449"/>
      <c r="CB9478" s="419"/>
      <c r="CC9478" s="419"/>
      <c r="CD9478" s="419"/>
      <c r="CF9478" s="419"/>
      <c r="CG9478" s="419"/>
      <c r="CH9478" s="419"/>
    </row>
    <row r="9479" spans="3:86" ht="21" thickBot="1">
      <c r="C9479" s="425"/>
      <c r="P9479" s="431"/>
      <c r="R9479" s="419"/>
      <c r="S9479" s="446"/>
      <c r="T9479" s="419"/>
      <c r="V9479" s="196"/>
      <c r="W9479" s="419"/>
      <c r="X9479" s="419"/>
      <c r="Z9479" s="419"/>
      <c r="AA9479" s="419"/>
      <c r="AB9479" s="419"/>
      <c r="AD9479" s="419"/>
      <c r="AE9479" s="419"/>
      <c r="AF9479" s="419"/>
      <c r="AH9479" s="419"/>
      <c r="AI9479" s="419"/>
      <c r="AJ9479" s="419"/>
      <c r="AL9479" s="419"/>
      <c r="AM9479" s="419"/>
      <c r="AN9479" s="403"/>
      <c r="AO9479" s="419"/>
      <c r="AP9479" s="419"/>
      <c r="AQ9479" s="419"/>
      <c r="AR9479" s="419"/>
      <c r="AS9479" s="419"/>
      <c r="AT9479" s="419"/>
      <c r="AU9479" s="419"/>
      <c r="AV9479" s="419"/>
      <c r="AX9479" s="419"/>
      <c r="AY9479" s="419"/>
      <c r="AZ9479" s="419"/>
      <c r="BB9479" s="419"/>
      <c r="BC9479" s="419"/>
      <c r="BD9479" s="419"/>
      <c r="BF9479" s="419"/>
      <c r="BG9479" s="419"/>
      <c r="BH9479" s="419"/>
      <c r="BJ9479" s="419"/>
      <c r="BK9479" s="419"/>
      <c r="BL9479" s="419"/>
      <c r="BN9479" s="419"/>
      <c r="BO9479" s="419"/>
      <c r="BP9479" s="419"/>
      <c r="BR9479" s="419"/>
      <c r="BS9479" s="419"/>
      <c r="BT9479" s="419"/>
      <c r="BV9479" s="419"/>
      <c r="BW9479" s="419"/>
      <c r="BX9479" s="397"/>
      <c r="BZ9479" s="449"/>
      <c r="CB9479" s="419"/>
      <c r="CC9479" s="419"/>
      <c r="CD9479" s="419"/>
      <c r="CF9479" s="419"/>
      <c r="CG9479" s="419"/>
      <c r="CH9479" s="419"/>
    </row>
    <row r="9480" spans="3:86" ht="21" thickBot="1">
      <c r="C9480" s="425"/>
      <c r="P9480" s="431"/>
      <c r="R9480" s="419"/>
      <c r="S9480" s="446"/>
      <c r="T9480" s="419"/>
      <c r="V9480" s="196"/>
      <c r="W9480" s="419"/>
      <c r="X9480" s="419"/>
      <c r="Z9480" s="419"/>
      <c r="AA9480" s="419"/>
      <c r="AB9480" s="419"/>
      <c r="AD9480" s="419"/>
      <c r="AE9480" s="419"/>
      <c r="AF9480" s="419"/>
      <c r="AH9480" s="419"/>
      <c r="AI9480" s="419"/>
      <c r="AJ9480" s="419"/>
      <c r="AL9480" s="419"/>
      <c r="AM9480" s="419"/>
      <c r="AN9480" s="403"/>
      <c r="AO9480" s="419"/>
      <c r="AP9480" s="419"/>
      <c r="AQ9480" s="419"/>
      <c r="AR9480" s="419"/>
      <c r="AS9480" s="419"/>
      <c r="AT9480" s="419"/>
      <c r="AU9480" s="419"/>
      <c r="AV9480" s="419"/>
      <c r="AX9480" s="419"/>
      <c r="AY9480" s="419"/>
      <c r="AZ9480" s="419"/>
      <c r="BB9480" s="419"/>
      <c r="BC9480" s="419"/>
      <c r="BD9480" s="419"/>
      <c r="BF9480" s="419"/>
      <c r="BG9480" s="419"/>
      <c r="BH9480" s="419"/>
      <c r="BJ9480" s="419"/>
      <c r="BK9480" s="419"/>
      <c r="BL9480" s="419"/>
      <c r="BN9480" s="419"/>
      <c r="BO9480" s="419"/>
      <c r="BP9480" s="419"/>
      <c r="BR9480" s="419"/>
      <c r="BS9480" s="419"/>
      <c r="BT9480" s="419"/>
      <c r="BV9480" s="419"/>
      <c r="BW9480" s="419"/>
      <c r="BX9480" s="397"/>
      <c r="BZ9480" s="449"/>
      <c r="CB9480" s="419"/>
      <c r="CC9480" s="419"/>
      <c r="CD9480" s="419"/>
      <c r="CF9480" s="419"/>
      <c r="CG9480" s="419"/>
      <c r="CH9480" s="419"/>
    </row>
    <row r="9481" spans="3:86" ht="21" thickBot="1">
      <c r="C9481" s="425"/>
      <c r="P9481" s="431"/>
      <c r="R9481" s="419"/>
      <c r="S9481" s="446"/>
      <c r="T9481" s="419"/>
      <c r="V9481" s="196"/>
      <c r="W9481" s="419"/>
      <c r="X9481" s="419"/>
      <c r="Z9481" s="419"/>
      <c r="AA9481" s="419"/>
      <c r="AB9481" s="419"/>
      <c r="AD9481" s="419"/>
      <c r="AE9481" s="419"/>
      <c r="AF9481" s="419"/>
      <c r="AH9481" s="419"/>
      <c r="AI9481" s="419"/>
      <c r="AJ9481" s="419"/>
      <c r="AL9481" s="419"/>
      <c r="AM9481" s="419"/>
      <c r="AN9481" s="403"/>
      <c r="AO9481" s="419"/>
      <c r="AP9481" s="419"/>
      <c r="AQ9481" s="419"/>
      <c r="AR9481" s="419"/>
      <c r="AS9481" s="419"/>
      <c r="AT9481" s="419"/>
      <c r="AU9481" s="419"/>
      <c r="AV9481" s="419"/>
      <c r="AX9481" s="419"/>
      <c r="AY9481" s="419"/>
      <c r="AZ9481" s="419"/>
      <c r="BB9481" s="419"/>
      <c r="BC9481" s="419"/>
      <c r="BD9481" s="419"/>
      <c r="BF9481" s="419"/>
      <c r="BG9481" s="419"/>
      <c r="BH9481" s="419"/>
      <c r="BJ9481" s="419"/>
      <c r="BK9481" s="419"/>
      <c r="BL9481" s="419"/>
      <c r="BN9481" s="419"/>
      <c r="BO9481" s="419"/>
      <c r="BP9481" s="419"/>
      <c r="BR9481" s="419"/>
      <c r="BS9481" s="419"/>
      <c r="BT9481" s="419"/>
      <c r="BV9481" s="419"/>
      <c r="BW9481" s="419"/>
      <c r="BX9481" s="397"/>
      <c r="BZ9481" s="449"/>
      <c r="CB9481" s="419"/>
      <c r="CC9481" s="419"/>
      <c r="CD9481" s="419"/>
      <c r="CF9481" s="419"/>
      <c r="CG9481" s="419"/>
      <c r="CH9481" s="419"/>
    </row>
    <row r="9482" spans="3:86" ht="21" thickBot="1">
      <c r="C9482" s="425"/>
      <c r="P9482" s="431"/>
      <c r="R9482" s="419"/>
      <c r="S9482" s="446"/>
      <c r="T9482" s="419"/>
      <c r="V9482" s="196"/>
      <c r="W9482" s="419"/>
      <c r="X9482" s="419"/>
      <c r="Z9482" s="419"/>
      <c r="AA9482" s="419"/>
      <c r="AB9482" s="419"/>
      <c r="AD9482" s="419"/>
      <c r="AE9482" s="419"/>
      <c r="AF9482" s="419"/>
      <c r="AH9482" s="419"/>
      <c r="AI9482" s="419"/>
      <c r="AJ9482" s="419"/>
      <c r="AL9482" s="419"/>
      <c r="AM9482" s="419"/>
      <c r="AN9482" s="403"/>
      <c r="AO9482" s="419"/>
      <c r="AP9482" s="419"/>
      <c r="AQ9482" s="419"/>
      <c r="AR9482" s="419"/>
      <c r="AS9482" s="419"/>
      <c r="AT9482" s="419"/>
      <c r="AU9482" s="419"/>
      <c r="AV9482" s="419"/>
      <c r="AX9482" s="419"/>
      <c r="AY9482" s="419"/>
      <c r="AZ9482" s="419"/>
      <c r="BB9482" s="419"/>
      <c r="BC9482" s="419"/>
      <c r="BD9482" s="419"/>
      <c r="BF9482" s="419"/>
      <c r="BG9482" s="419"/>
      <c r="BH9482" s="419"/>
      <c r="BJ9482" s="419"/>
      <c r="BK9482" s="419"/>
      <c r="BL9482" s="419"/>
      <c r="BN9482" s="419"/>
      <c r="BO9482" s="419"/>
      <c r="BP9482" s="419"/>
      <c r="BR9482" s="419"/>
      <c r="BS9482" s="419"/>
      <c r="BT9482" s="419"/>
      <c r="BV9482" s="419"/>
      <c r="BW9482" s="419"/>
      <c r="BX9482" s="397"/>
      <c r="BZ9482" s="449"/>
      <c r="CB9482" s="419"/>
      <c r="CC9482" s="419"/>
      <c r="CD9482" s="419"/>
      <c r="CF9482" s="419"/>
      <c r="CG9482" s="419"/>
      <c r="CH9482" s="419"/>
    </row>
    <row r="9483" spans="3:86" ht="21" thickBot="1">
      <c r="C9483" s="425"/>
      <c r="P9483" s="431"/>
      <c r="R9483" s="419"/>
      <c r="S9483" s="446"/>
      <c r="T9483" s="419"/>
      <c r="V9483" s="196"/>
      <c r="W9483" s="419"/>
      <c r="X9483" s="419"/>
      <c r="Z9483" s="419"/>
      <c r="AA9483" s="419"/>
      <c r="AB9483" s="419"/>
      <c r="AD9483" s="419"/>
      <c r="AE9483" s="419"/>
      <c r="AF9483" s="419"/>
      <c r="AH9483" s="419"/>
      <c r="AI9483" s="419"/>
      <c r="AJ9483" s="419"/>
      <c r="AL9483" s="419"/>
      <c r="AM9483" s="419"/>
      <c r="AN9483" s="403"/>
      <c r="AO9483" s="419"/>
      <c r="AP9483" s="419"/>
      <c r="AQ9483" s="419"/>
      <c r="AR9483" s="419"/>
      <c r="AS9483" s="419"/>
      <c r="AT9483" s="419"/>
      <c r="AU9483" s="419"/>
      <c r="AV9483" s="419"/>
      <c r="AX9483" s="419"/>
      <c r="AY9483" s="419"/>
      <c r="AZ9483" s="419"/>
      <c r="BB9483" s="419"/>
      <c r="BC9483" s="419"/>
      <c r="BD9483" s="419"/>
      <c r="BF9483" s="419"/>
      <c r="BG9483" s="419"/>
      <c r="BH9483" s="419"/>
      <c r="BJ9483" s="419"/>
      <c r="BK9483" s="419"/>
      <c r="BL9483" s="419"/>
      <c r="BN9483" s="419"/>
      <c r="BO9483" s="419"/>
      <c r="BP9483" s="419"/>
      <c r="BR9483" s="419"/>
      <c r="BS9483" s="419"/>
      <c r="BT9483" s="419"/>
      <c r="BV9483" s="419"/>
      <c r="BW9483" s="419"/>
      <c r="BX9483" s="397"/>
      <c r="BZ9483" s="449"/>
      <c r="CB9483" s="419"/>
      <c r="CC9483" s="419"/>
      <c r="CD9483" s="419"/>
      <c r="CF9483" s="419"/>
      <c r="CG9483" s="419"/>
      <c r="CH9483" s="419"/>
    </row>
    <row r="9484" spans="3:86" ht="21" thickBot="1">
      <c r="C9484" s="425"/>
      <c r="P9484" s="431"/>
      <c r="R9484" s="419"/>
      <c r="S9484" s="446"/>
      <c r="T9484" s="419"/>
      <c r="V9484" s="196"/>
      <c r="W9484" s="419"/>
      <c r="X9484" s="419"/>
      <c r="Z9484" s="419"/>
      <c r="AA9484" s="419"/>
      <c r="AB9484" s="419"/>
      <c r="AD9484" s="419"/>
      <c r="AE9484" s="419"/>
      <c r="AF9484" s="419"/>
      <c r="AH9484" s="419"/>
      <c r="AI9484" s="419"/>
      <c r="AJ9484" s="419"/>
      <c r="AL9484" s="419"/>
      <c r="AM9484" s="419"/>
      <c r="AN9484" s="403"/>
      <c r="AO9484" s="419"/>
      <c r="AP9484" s="419"/>
      <c r="AQ9484" s="419"/>
      <c r="AR9484" s="419"/>
      <c r="AS9484" s="419"/>
      <c r="AT9484" s="419"/>
      <c r="AU9484" s="419"/>
      <c r="AV9484" s="419"/>
      <c r="AX9484" s="419"/>
      <c r="AY9484" s="419"/>
      <c r="AZ9484" s="419"/>
      <c r="BB9484" s="419"/>
      <c r="BC9484" s="419"/>
      <c r="BD9484" s="419"/>
      <c r="BF9484" s="419"/>
      <c r="BG9484" s="419"/>
      <c r="BH9484" s="419"/>
      <c r="BJ9484" s="419"/>
      <c r="BK9484" s="419"/>
      <c r="BL9484" s="419"/>
      <c r="BN9484" s="419"/>
      <c r="BO9484" s="419"/>
      <c r="BP9484" s="419"/>
      <c r="BR9484" s="419"/>
      <c r="BS9484" s="419"/>
      <c r="BT9484" s="419"/>
      <c r="BV9484" s="419"/>
      <c r="BW9484" s="419"/>
      <c r="BX9484" s="397"/>
      <c r="BZ9484" s="449"/>
      <c r="CB9484" s="419"/>
      <c r="CC9484" s="419"/>
      <c r="CD9484" s="419"/>
      <c r="CF9484" s="419"/>
      <c r="CG9484" s="419"/>
      <c r="CH9484" s="419"/>
    </row>
    <row r="9485" spans="3:86" ht="21" thickBot="1">
      <c r="C9485" s="425"/>
      <c r="P9485" s="431"/>
      <c r="R9485" s="419"/>
      <c r="S9485" s="446"/>
      <c r="T9485" s="419"/>
      <c r="V9485" s="196"/>
      <c r="W9485" s="419"/>
      <c r="X9485" s="419"/>
      <c r="Z9485" s="419"/>
      <c r="AA9485" s="419"/>
      <c r="AB9485" s="419"/>
      <c r="AD9485" s="419"/>
      <c r="AE9485" s="419"/>
      <c r="AF9485" s="419"/>
      <c r="AH9485" s="419"/>
      <c r="AI9485" s="419"/>
      <c r="AJ9485" s="419"/>
      <c r="AL9485" s="419"/>
      <c r="AM9485" s="419"/>
      <c r="AN9485" s="403"/>
      <c r="AO9485" s="419"/>
      <c r="AP9485" s="419"/>
      <c r="AQ9485" s="419"/>
      <c r="AR9485" s="419"/>
      <c r="AS9485" s="419"/>
      <c r="AT9485" s="419"/>
      <c r="AU9485" s="419"/>
      <c r="AV9485" s="419"/>
      <c r="AX9485" s="419"/>
      <c r="AY9485" s="419"/>
      <c r="AZ9485" s="419"/>
      <c r="BB9485" s="419"/>
      <c r="BC9485" s="419"/>
      <c r="BD9485" s="419"/>
      <c r="BF9485" s="419"/>
      <c r="BG9485" s="419"/>
      <c r="BH9485" s="419"/>
      <c r="BJ9485" s="419"/>
      <c r="BK9485" s="419"/>
      <c r="BL9485" s="419"/>
      <c r="BN9485" s="419"/>
      <c r="BO9485" s="419"/>
      <c r="BP9485" s="419"/>
      <c r="BR9485" s="419"/>
      <c r="BS9485" s="419"/>
      <c r="BT9485" s="419"/>
      <c r="BV9485" s="419"/>
      <c r="BW9485" s="419"/>
      <c r="BX9485" s="397"/>
      <c r="BZ9485" s="449"/>
      <c r="CB9485" s="419"/>
      <c r="CC9485" s="419"/>
      <c r="CD9485" s="419"/>
      <c r="CF9485" s="419"/>
      <c r="CG9485" s="419"/>
      <c r="CH9485" s="419"/>
    </row>
    <row r="9486" spans="3:86" ht="21" thickBot="1">
      <c r="C9486" s="425"/>
      <c r="P9486" s="431"/>
      <c r="R9486" s="419"/>
      <c r="S9486" s="446"/>
      <c r="T9486" s="419"/>
      <c r="V9486" s="196"/>
      <c r="W9486" s="419"/>
      <c r="X9486" s="419"/>
      <c r="Z9486" s="419"/>
      <c r="AA9486" s="419"/>
      <c r="AB9486" s="419"/>
      <c r="AD9486" s="419"/>
      <c r="AE9486" s="419"/>
      <c r="AF9486" s="419"/>
      <c r="AH9486" s="419"/>
      <c r="AI9486" s="419"/>
      <c r="AJ9486" s="419"/>
      <c r="AL9486" s="419"/>
      <c r="AM9486" s="419"/>
      <c r="AN9486" s="403"/>
      <c r="AO9486" s="419"/>
      <c r="AP9486" s="419"/>
      <c r="AQ9486" s="419"/>
      <c r="AR9486" s="419"/>
      <c r="AS9486" s="419"/>
      <c r="AT9486" s="419"/>
      <c r="AU9486" s="419"/>
      <c r="AV9486" s="419"/>
      <c r="AX9486" s="419"/>
      <c r="AY9486" s="419"/>
      <c r="AZ9486" s="419"/>
      <c r="BB9486" s="419"/>
      <c r="BC9486" s="419"/>
      <c r="BD9486" s="419"/>
      <c r="BF9486" s="419"/>
      <c r="BG9486" s="419"/>
      <c r="BH9486" s="419"/>
      <c r="BJ9486" s="419"/>
      <c r="BK9486" s="419"/>
      <c r="BL9486" s="419"/>
      <c r="BN9486" s="419"/>
      <c r="BO9486" s="419"/>
      <c r="BP9486" s="419"/>
      <c r="BR9486" s="419"/>
      <c r="BS9486" s="419"/>
      <c r="BT9486" s="419"/>
      <c r="BV9486" s="419"/>
      <c r="BW9486" s="419"/>
      <c r="BX9486" s="397"/>
      <c r="BZ9486" s="449"/>
      <c r="CB9486" s="419"/>
      <c r="CC9486" s="419"/>
      <c r="CD9486" s="419"/>
      <c r="CF9486" s="419"/>
      <c r="CG9486" s="419"/>
      <c r="CH9486" s="419"/>
    </row>
    <row r="9487" spans="3:86" ht="21" thickBot="1">
      <c r="C9487" s="425"/>
      <c r="P9487" s="431"/>
      <c r="R9487" s="419"/>
      <c r="S9487" s="446"/>
      <c r="T9487" s="419"/>
      <c r="V9487" s="196"/>
      <c r="W9487" s="419"/>
      <c r="X9487" s="419"/>
      <c r="Z9487" s="419"/>
      <c r="AA9487" s="419"/>
      <c r="AB9487" s="419"/>
      <c r="AD9487" s="419"/>
      <c r="AE9487" s="419"/>
      <c r="AF9487" s="419"/>
      <c r="AH9487" s="419"/>
      <c r="AI9487" s="419"/>
      <c r="AJ9487" s="419"/>
      <c r="AL9487" s="419"/>
      <c r="AM9487" s="419"/>
      <c r="AN9487" s="403"/>
      <c r="AO9487" s="419"/>
      <c r="AP9487" s="419"/>
      <c r="AQ9487" s="419"/>
      <c r="AR9487" s="419"/>
      <c r="AS9487" s="419"/>
      <c r="AT9487" s="419"/>
      <c r="AU9487" s="419"/>
      <c r="AV9487" s="419"/>
      <c r="AX9487" s="419"/>
      <c r="AY9487" s="419"/>
      <c r="AZ9487" s="419"/>
      <c r="BB9487" s="419"/>
      <c r="BC9487" s="419"/>
      <c r="BD9487" s="419"/>
      <c r="BF9487" s="419"/>
      <c r="BG9487" s="419"/>
      <c r="BH9487" s="419"/>
      <c r="BJ9487" s="419"/>
      <c r="BK9487" s="419"/>
      <c r="BL9487" s="419"/>
      <c r="BN9487" s="419"/>
      <c r="BO9487" s="419"/>
      <c r="BP9487" s="419"/>
      <c r="BR9487" s="419"/>
      <c r="BS9487" s="419"/>
      <c r="BT9487" s="419"/>
      <c r="BV9487" s="419"/>
      <c r="BW9487" s="419"/>
      <c r="BX9487" s="397"/>
      <c r="BZ9487" s="449"/>
      <c r="CB9487" s="419"/>
      <c r="CC9487" s="419"/>
      <c r="CD9487" s="419"/>
      <c r="CF9487" s="419"/>
      <c r="CG9487" s="419"/>
      <c r="CH9487" s="419"/>
    </row>
    <row r="9488" spans="3:86" ht="21" thickBot="1">
      <c r="C9488" s="425"/>
      <c r="P9488" s="431"/>
      <c r="R9488" s="419"/>
      <c r="S9488" s="446"/>
      <c r="T9488" s="419"/>
      <c r="V9488" s="196"/>
      <c r="W9488" s="419"/>
      <c r="X9488" s="419"/>
      <c r="Z9488" s="419"/>
      <c r="AA9488" s="419"/>
      <c r="AB9488" s="419"/>
      <c r="AD9488" s="419"/>
      <c r="AE9488" s="419"/>
      <c r="AF9488" s="419"/>
      <c r="AH9488" s="419"/>
      <c r="AI9488" s="419"/>
      <c r="AJ9488" s="419"/>
      <c r="AL9488" s="419"/>
      <c r="AM9488" s="419"/>
      <c r="AN9488" s="403"/>
      <c r="AO9488" s="419"/>
      <c r="AP9488" s="419"/>
      <c r="AQ9488" s="419"/>
      <c r="AR9488" s="419"/>
      <c r="AS9488" s="419"/>
      <c r="AT9488" s="419"/>
      <c r="AU9488" s="419"/>
      <c r="AV9488" s="419"/>
      <c r="AX9488" s="419"/>
      <c r="AY9488" s="419"/>
      <c r="AZ9488" s="419"/>
      <c r="BB9488" s="419"/>
      <c r="BC9488" s="419"/>
      <c r="BD9488" s="419"/>
      <c r="BF9488" s="419"/>
      <c r="BG9488" s="419"/>
      <c r="BH9488" s="419"/>
      <c r="BJ9488" s="419"/>
      <c r="BK9488" s="419"/>
      <c r="BL9488" s="419"/>
      <c r="BN9488" s="419"/>
      <c r="BO9488" s="419"/>
      <c r="BP9488" s="419"/>
      <c r="BR9488" s="419"/>
      <c r="BS9488" s="419"/>
      <c r="BT9488" s="419"/>
      <c r="BV9488" s="419"/>
      <c r="BW9488" s="419"/>
      <c r="BX9488" s="397"/>
      <c r="BZ9488" s="449"/>
      <c r="CB9488" s="419"/>
      <c r="CC9488" s="419"/>
      <c r="CD9488" s="419"/>
      <c r="CF9488" s="419"/>
      <c r="CG9488" s="419"/>
      <c r="CH9488" s="419"/>
    </row>
    <row r="9489" spans="3:86" ht="21" thickBot="1">
      <c r="C9489" s="425"/>
      <c r="P9489" s="431"/>
      <c r="R9489" s="419"/>
      <c r="S9489" s="446"/>
      <c r="T9489" s="419"/>
      <c r="V9489" s="196"/>
      <c r="W9489" s="419"/>
      <c r="X9489" s="419"/>
      <c r="Z9489" s="419"/>
      <c r="AA9489" s="419"/>
      <c r="AB9489" s="419"/>
      <c r="AD9489" s="419"/>
      <c r="AE9489" s="419"/>
      <c r="AF9489" s="419"/>
      <c r="AH9489" s="419"/>
      <c r="AI9489" s="419"/>
      <c r="AJ9489" s="419"/>
      <c r="AL9489" s="419"/>
      <c r="AM9489" s="419"/>
      <c r="AN9489" s="403"/>
      <c r="AO9489" s="419"/>
      <c r="AP9489" s="419"/>
      <c r="AQ9489" s="419"/>
      <c r="AR9489" s="419"/>
      <c r="AS9489" s="419"/>
      <c r="AT9489" s="419"/>
      <c r="AU9489" s="419"/>
      <c r="AV9489" s="419"/>
      <c r="AX9489" s="419"/>
      <c r="AY9489" s="419"/>
      <c r="AZ9489" s="419"/>
      <c r="BB9489" s="419"/>
      <c r="BC9489" s="419"/>
      <c r="BD9489" s="419"/>
      <c r="BF9489" s="419"/>
      <c r="BG9489" s="419"/>
      <c r="BH9489" s="419"/>
      <c r="BJ9489" s="419"/>
      <c r="BK9489" s="419"/>
      <c r="BL9489" s="419"/>
      <c r="BN9489" s="419"/>
      <c r="BO9489" s="419"/>
      <c r="BP9489" s="419"/>
      <c r="BR9489" s="419"/>
      <c r="BS9489" s="419"/>
      <c r="BT9489" s="419"/>
      <c r="BV9489" s="419"/>
      <c r="BW9489" s="419"/>
      <c r="BX9489" s="397"/>
      <c r="BZ9489" s="449"/>
      <c r="CB9489" s="419"/>
      <c r="CC9489" s="419"/>
      <c r="CD9489" s="419"/>
      <c r="CF9489" s="419"/>
      <c r="CG9489" s="419"/>
      <c r="CH9489" s="419"/>
    </row>
    <row r="9490" spans="3:86" ht="21" thickBot="1">
      <c r="C9490" s="425"/>
      <c r="P9490" s="431"/>
      <c r="R9490" s="419"/>
      <c r="S9490" s="446"/>
      <c r="T9490" s="419"/>
      <c r="V9490" s="196"/>
      <c r="W9490" s="419"/>
      <c r="X9490" s="419"/>
      <c r="Z9490" s="419"/>
      <c r="AA9490" s="419"/>
      <c r="AB9490" s="419"/>
      <c r="AD9490" s="419"/>
      <c r="AE9490" s="419"/>
      <c r="AF9490" s="419"/>
      <c r="AH9490" s="419"/>
      <c r="AI9490" s="419"/>
      <c r="AJ9490" s="419"/>
      <c r="AL9490" s="419"/>
      <c r="AM9490" s="419"/>
      <c r="AN9490" s="403"/>
      <c r="AO9490" s="419"/>
      <c r="AP9490" s="419"/>
      <c r="AQ9490" s="419"/>
      <c r="AR9490" s="419"/>
      <c r="AS9490" s="419"/>
      <c r="AT9490" s="419"/>
      <c r="AU9490" s="419"/>
      <c r="AV9490" s="419"/>
      <c r="AX9490" s="419"/>
      <c r="AY9490" s="419"/>
      <c r="AZ9490" s="419"/>
      <c r="BB9490" s="419"/>
      <c r="BC9490" s="419"/>
      <c r="BD9490" s="419"/>
      <c r="BF9490" s="419"/>
      <c r="BG9490" s="419"/>
      <c r="BH9490" s="419"/>
      <c r="BJ9490" s="419"/>
      <c r="BK9490" s="419"/>
      <c r="BL9490" s="419"/>
      <c r="BN9490" s="419"/>
      <c r="BO9490" s="419"/>
      <c r="BP9490" s="419"/>
      <c r="BR9490" s="419"/>
      <c r="BS9490" s="419"/>
      <c r="BT9490" s="419"/>
      <c r="BV9490" s="419"/>
      <c r="BW9490" s="419"/>
      <c r="BX9490" s="397"/>
      <c r="BZ9490" s="449"/>
      <c r="CB9490" s="419"/>
      <c r="CC9490" s="419"/>
      <c r="CD9490" s="419"/>
      <c r="CF9490" s="419"/>
      <c r="CG9490" s="419"/>
      <c r="CH9490" s="419"/>
    </row>
    <row r="9491" spans="3:86" ht="21" thickBot="1">
      <c r="C9491" s="425"/>
      <c r="P9491" s="431"/>
      <c r="R9491" s="419"/>
      <c r="S9491" s="446"/>
      <c r="T9491" s="419"/>
      <c r="V9491" s="196"/>
      <c r="W9491" s="419"/>
      <c r="X9491" s="419"/>
      <c r="Z9491" s="419"/>
      <c r="AA9491" s="419"/>
      <c r="AB9491" s="419"/>
      <c r="AD9491" s="419"/>
      <c r="AE9491" s="419"/>
      <c r="AF9491" s="419"/>
      <c r="AH9491" s="419"/>
      <c r="AI9491" s="419"/>
      <c r="AJ9491" s="419"/>
      <c r="AL9491" s="419"/>
      <c r="AM9491" s="419"/>
      <c r="AN9491" s="403"/>
      <c r="AO9491" s="419"/>
      <c r="AP9491" s="419"/>
      <c r="AQ9491" s="419"/>
      <c r="AR9491" s="419"/>
      <c r="AS9491" s="419"/>
      <c r="AT9491" s="419"/>
      <c r="AU9491" s="419"/>
      <c r="AV9491" s="419"/>
      <c r="AX9491" s="419"/>
      <c r="AY9491" s="419"/>
      <c r="AZ9491" s="419"/>
      <c r="BB9491" s="419"/>
      <c r="BC9491" s="419"/>
      <c r="BD9491" s="419"/>
      <c r="BF9491" s="419"/>
      <c r="BG9491" s="419"/>
      <c r="BH9491" s="419"/>
      <c r="BJ9491" s="419"/>
      <c r="BK9491" s="419"/>
      <c r="BL9491" s="419"/>
      <c r="BN9491" s="419"/>
      <c r="BO9491" s="419"/>
      <c r="BP9491" s="419"/>
      <c r="BR9491" s="419"/>
      <c r="BS9491" s="419"/>
      <c r="BT9491" s="419"/>
      <c r="BV9491" s="419"/>
      <c r="BW9491" s="419"/>
      <c r="BX9491" s="397"/>
      <c r="BZ9491" s="449"/>
      <c r="CB9491" s="419"/>
      <c r="CC9491" s="419"/>
      <c r="CD9491" s="419"/>
      <c r="CF9491" s="419"/>
      <c r="CG9491" s="419"/>
      <c r="CH9491" s="419"/>
    </row>
    <row r="9492" spans="3:86" ht="21" thickBot="1">
      <c r="C9492" s="425"/>
      <c r="P9492" s="431"/>
      <c r="R9492" s="419"/>
      <c r="S9492" s="446"/>
      <c r="T9492" s="419"/>
      <c r="V9492" s="196"/>
      <c r="W9492" s="419"/>
      <c r="X9492" s="419"/>
      <c r="Z9492" s="419"/>
      <c r="AA9492" s="419"/>
      <c r="AB9492" s="419"/>
      <c r="AD9492" s="419"/>
      <c r="AE9492" s="419"/>
      <c r="AF9492" s="419"/>
      <c r="AH9492" s="419"/>
      <c r="AI9492" s="419"/>
      <c r="AJ9492" s="419"/>
      <c r="AL9492" s="419"/>
      <c r="AM9492" s="419"/>
      <c r="AN9492" s="403"/>
      <c r="AO9492" s="419"/>
      <c r="AP9492" s="419"/>
      <c r="AQ9492" s="419"/>
      <c r="AR9492" s="419"/>
      <c r="AS9492" s="419"/>
      <c r="AT9492" s="419"/>
      <c r="AU9492" s="419"/>
      <c r="AV9492" s="419"/>
      <c r="AX9492" s="419"/>
      <c r="AY9492" s="419"/>
      <c r="AZ9492" s="419"/>
      <c r="BB9492" s="419"/>
      <c r="BC9492" s="419"/>
      <c r="BD9492" s="419"/>
      <c r="BF9492" s="419"/>
      <c r="BG9492" s="419"/>
      <c r="BH9492" s="419"/>
      <c r="BJ9492" s="419"/>
      <c r="BK9492" s="419"/>
      <c r="BL9492" s="419"/>
      <c r="BN9492" s="419"/>
      <c r="BO9492" s="419"/>
      <c r="BP9492" s="419"/>
      <c r="BR9492" s="419"/>
      <c r="BS9492" s="419"/>
      <c r="BT9492" s="419"/>
      <c r="BV9492" s="419"/>
      <c r="BW9492" s="419"/>
      <c r="BX9492" s="397"/>
      <c r="BZ9492" s="449"/>
      <c r="CB9492" s="419"/>
      <c r="CC9492" s="419"/>
      <c r="CD9492" s="419"/>
      <c r="CF9492" s="419"/>
      <c r="CG9492" s="419"/>
      <c r="CH9492" s="419"/>
    </row>
    <row r="9493" spans="3:86" ht="21" thickBot="1">
      <c r="C9493" s="425"/>
      <c r="P9493" s="431"/>
      <c r="R9493" s="419"/>
      <c r="S9493" s="446"/>
      <c r="T9493" s="419"/>
      <c r="V9493" s="196"/>
      <c r="W9493" s="419"/>
      <c r="X9493" s="419"/>
      <c r="Z9493" s="419"/>
      <c r="AA9493" s="419"/>
      <c r="AB9493" s="419"/>
      <c r="AD9493" s="419"/>
      <c r="AE9493" s="419"/>
      <c r="AF9493" s="419"/>
      <c r="AH9493" s="419"/>
      <c r="AI9493" s="419"/>
      <c r="AJ9493" s="419"/>
      <c r="AL9493" s="419"/>
      <c r="AM9493" s="419"/>
      <c r="AN9493" s="403"/>
      <c r="AO9493" s="419"/>
      <c r="AP9493" s="419"/>
      <c r="AQ9493" s="419"/>
      <c r="AR9493" s="419"/>
      <c r="AS9493" s="419"/>
      <c r="AT9493" s="419"/>
      <c r="AU9493" s="419"/>
      <c r="AV9493" s="419"/>
      <c r="AX9493" s="419"/>
      <c r="AY9493" s="419"/>
      <c r="AZ9493" s="419"/>
      <c r="BB9493" s="419"/>
      <c r="BC9493" s="419"/>
      <c r="BD9493" s="419"/>
      <c r="BF9493" s="419"/>
      <c r="BG9493" s="419"/>
      <c r="BH9493" s="419"/>
      <c r="BJ9493" s="419"/>
      <c r="BK9493" s="419"/>
      <c r="BL9493" s="419"/>
      <c r="BN9493" s="419"/>
      <c r="BO9493" s="419"/>
      <c r="BP9493" s="419"/>
      <c r="BR9493" s="419"/>
      <c r="BS9493" s="419"/>
      <c r="BT9493" s="419"/>
      <c r="BV9493" s="419"/>
      <c r="BW9493" s="419"/>
      <c r="BX9493" s="397"/>
      <c r="BZ9493" s="449"/>
      <c r="CB9493" s="419"/>
      <c r="CC9493" s="419"/>
      <c r="CD9493" s="419"/>
      <c r="CF9493" s="419"/>
      <c r="CG9493" s="419"/>
      <c r="CH9493" s="419"/>
    </row>
    <row r="9494" spans="3:86" ht="21" thickBot="1">
      <c r="C9494" s="425"/>
      <c r="P9494" s="431"/>
      <c r="R9494" s="419"/>
      <c r="S9494" s="446"/>
      <c r="T9494" s="419"/>
      <c r="V9494" s="196"/>
      <c r="W9494" s="419"/>
      <c r="X9494" s="419"/>
      <c r="Z9494" s="419"/>
      <c r="AA9494" s="419"/>
      <c r="AB9494" s="419"/>
      <c r="AD9494" s="419"/>
      <c r="AE9494" s="419"/>
      <c r="AF9494" s="419"/>
      <c r="AH9494" s="419"/>
      <c r="AI9494" s="419"/>
      <c r="AJ9494" s="419"/>
      <c r="AL9494" s="419"/>
      <c r="AM9494" s="419"/>
      <c r="AN9494" s="403"/>
      <c r="AO9494" s="419"/>
      <c r="AP9494" s="419"/>
      <c r="AQ9494" s="419"/>
      <c r="AR9494" s="419"/>
      <c r="AS9494" s="419"/>
      <c r="AT9494" s="419"/>
      <c r="AU9494" s="419"/>
      <c r="AV9494" s="419"/>
      <c r="AX9494" s="419"/>
      <c r="AY9494" s="419"/>
      <c r="AZ9494" s="419"/>
      <c r="BB9494" s="419"/>
      <c r="BC9494" s="419"/>
      <c r="BD9494" s="419"/>
      <c r="BF9494" s="419"/>
      <c r="BG9494" s="419"/>
      <c r="BH9494" s="419"/>
      <c r="BJ9494" s="419"/>
      <c r="BK9494" s="419"/>
      <c r="BL9494" s="419"/>
      <c r="BN9494" s="419"/>
      <c r="BO9494" s="419"/>
      <c r="BP9494" s="419"/>
      <c r="BR9494" s="419"/>
      <c r="BS9494" s="419"/>
      <c r="BT9494" s="419"/>
      <c r="BV9494" s="419"/>
      <c r="BW9494" s="419"/>
      <c r="BX9494" s="397"/>
      <c r="BZ9494" s="449"/>
      <c r="CB9494" s="419"/>
      <c r="CC9494" s="419"/>
      <c r="CD9494" s="419"/>
      <c r="CF9494" s="419"/>
      <c r="CG9494" s="419"/>
      <c r="CH9494" s="419"/>
    </row>
    <row r="9495" spans="3:86" ht="21" thickBot="1">
      <c r="C9495" s="425"/>
      <c r="P9495" s="431"/>
      <c r="R9495" s="419"/>
      <c r="S9495" s="446"/>
      <c r="T9495" s="419"/>
      <c r="V9495" s="196"/>
      <c r="W9495" s="419"/>
      <c r="X9495" s="419"/>
      <c r="Z9495" s="419"/>
      <c r="AA9495" s="419"/>
      <c r="AB9495" s="419"/>
      <c r="AD9495" s="419"/>
      <c r="AE9495" s="419"/>
      <c r="AF9495" s="419"/>
      <c r="AH9495" s="419"/>
      <c r="AI9495" s="419"/>
      <c r="AJ9495" s="419"/>
      <c r="AL9495" s="419"/>
      <c r="AM9495" s="419"/>
      <c r="AN9495" s="403"/>
      <c r="AO9495" s="419"/>
      <c r="AP9495" s="419"/>
      <c r="AQ9495" s="419"/>
      <c r="AR9495" s="419"/>
      <c r="AS9495" s="419"/>
      <c r="AT9495" s="419"/>
      <c r="AU9495" s="419"/>
      <c r="AV9495" s="419"/>
      <c r="AX9495" s="419"/>
      <c r="AY9495" s="419"/>
      <c r="AZ9495" s="419"/>
      <c r="BB9495" s="419"/>
      <c r="BC9495" s="419"/>
      <c r="BD9495" s="419"/>
      <c r="BF9495" s="419"/>
      <c r="BG9495" s="419"/>
      <c r="BH9495" s="419"/>
      <c r="BJ9495" s="419"/>
      <c r="BK9495" s="419"/>
      <c r="BL9495" s="419"/>
      <c r="BN9495" s="419"/>
      <c r="BO9495" s="419"/>
      <c r="BP9495" s="419"/>
      <c r="BR9495" s="419"/>
      <c r="BS9495" s="419"/>
      <c r="BT9495" s="419"/>
      <c r="BV9495" s="419"/>
      <c r="BW9495" s="419"/>
      <c r="BX9495" s="397"/>
      <c r="BZ9495" s="449"/>
      <c r="CB9495" s="419"/>
      <c r="CC9495" s="419"/>
      <c r="CD9495" s="419"/>
      <c r="CF9495" s="419"/>
      <c r="CG9495" s="419"/>
      <c r="CH9495" s="419"/>
    </row>
    <row r="9496" spans="3:86" ht="21" thickBot="1">
      <c r="C9496" s="425"/>
      <c r="P9496" s="431"/>
      <c r="R9496" s="419"/>
      <c r="S9496" s="446"/>
      <c r="T9496" s="419"/>
      <c r="V9496" s="196"/>
      <c r="W9496" s="419"/>
      <c r="X9496" s="419"/>
      <c r="Z9496" s="419"/>
      <c r="AA9496" s="419"/>
      <c r="AB9496" s="419"/>
      <c r="AD9496" s="419"/>
      <c r="AE9496" s="419"/>
      <c r="AF9496" s="419"/>
      <c r="AH9496" s="419"/>
      <c r="AI9496" s="419"/>
      <c r="AJ9496" s="419"/>
      <c r="AL9496" s="419"/>
      <c r="AM9496" s="419"/>
      <c r="AN9496" s="403"/>
      <c r="AO9496" s="419"/>
      <c r="AP9496" s="419"/>
      <c r="AQ9496" s="419"/>
      <c r="AR9496" s="419"/>
      <c r="AS9496" s="419"/>
      <c r="AT9496" s="419"/>
      <c r="AU9496" s="419"/>
      <c r="AV9496" s="419"/>
      <c r="AX9496" s="419"/>
      <c r="AY9496" s="419"/>
      <c r="AZ9496" s="419"/>
      <c r="BB9496" s="419"/>
      <c r="BC9496" s="419"/>
      <c r="BD9496" s="419"/>
      <c r="BF9496" s="419"/>
      <c r="BG9496" s="419"/>
      <c r="BH9496" s="419"/>
      <c r="BJ9496" s="419"/>
      <c r="BK9496" s="419"/>
      <c r="BL9496" s="419"/>
      <c r="BN9496" s="419"/>
      <c r="BO9496" s="419"/>
      <c r="BP9496" s="419"/>
      <c r="BR9496" s="419"/>
      <c r="BS9496" s="419"/>
      <c r="BT9496" s="419"/>
      <c r="BV9496" s="419"/>
      <c r="BW9496" s="419"/>
      <c r="BX9496" s="397"/>
      <c r="BZ9496" s="449"/>
      <c r="CB9496" s="419"/>
      <c r="CC9496" s="419"/>
      <c r="CD9496" s="419"/>
      <c r="CF9496" s="419"/>
      <c r="CG9496" s="419"/>
      <c r="CH9496" s="419"/>
    </row>
    <row r="9497" spans="3:86" ht="21" thickBot="1">
      <c r="C9497" s="425"/>
      <c r="P9497" s="431"/>
      <c r="R9497" s="419"/>
      <c r="S9497" s="446"/>
      <c r="T9497" s="419"/>
      <c r="V9497" s="196"/>
      <c r="W9497" s="419"/>
      <c r="X9497" s="419"/>
      <c r="Z9497" s="419"/>
      <c r="AA9497" s="419"/>
      <c r="AB9497" s="419"/>
      <c r="AD9497" s="419"/>
      <c r="AE9497" s="419"/>
      <c r="AF9497" s="419"/>
      <c r="AH9497" s="419"/>
      <c r="AI9497" s="419"/>
      <c r="AJ9497" s="419"/>
      <c r="AL9497" s="419"/>
      <c r="AM9497" s="419"/>
      <c r="AN9497" s="403"/>
      <c r="AO9497" s="419"/>
      <c r="AP9497" s="419"/>
      <c r="AQ9497" s="419"/>
      <c r="AR9497" s="419"/>
      <c r="AS9497" s="419"/>
      <c r="AT9497" s="419"/>
      <c r="AU9497" s="419"/>
      <c r="AV9497" s="419"/>
      <c r="AX9497" s="419"/>
      <c r="AY9497" s="419"/>
      <c r="AZ9497" s="419"/>
      <c r="BB9497" s="419"/>
      <c r="BC9497" s="419"/>
      <c r="BD9497" s="419"/>
      <c r="BF9497" s="419"/>
      <c r="BG9497" s="419"/>
      <c r="BH9497" s="419"/>
      <c r="BJ9497" s="419"/>
      <c r="BK9497" s="419"/>
      <c r="BL9497" s="419"/>
      <c r="BN9497" s="419"/>
      <c r="BO9497" s="419"/>
      <c r="BP9497" s="419"/>
      <c r="BR9497" s="419"/>
      <c r="BS9497" s="419"/>
      <c r="BT9497" s="419"/>
      <c r="BV9497" s="419"/>
      <c r="BW9497" s="419"/>
      <c r="BX9497" s="397"/>
      <c r="BZ9497" s="449"/>
      <c r="CB9497" s="419"/>
      <c r="CC9497" s="419"/>
      <c r="CD9497" s="419"/>
      <c r="CF9497" s="419"/>
      <c r="CG9497" s="419"/>
      <c r="CH9497" s="419"/>
    </row>
    <row r="9498" spans="3:86" ht="21" thickBot="1">
      <c r="C9498" s="425"/>
      <c r="P9498" s="431"/>
      <c r="R9498" s="419"/>
      <c r="S9498" s="446"/>
      <c r="T9498" s="419"/>
      <c r="V9498" s="196"/>
      <c r="W9498" s="419"/>
      <c r="X9498" s="419"/>
      <c r="Z9498" s="419"/>
      <c r="AA9498" s="419"/>
      <c r="AB9498" s="419"/>
      <c r="AD9498" s="419"/>
      <c r="AE9498" s="419"/>
      <c r="AF9498" s="419"/>
      <c r="AH9498" s="419"/>
      <c r="AI9498" s="419"/>
      <c r="AJ9498" s="419"/>
      <c r="AL9498" s="419"/>
      <c r="AM9498" s="419"/>
      <c r="AN9498" s="403"/>
      <c r="AO9498" s="419"/>
      <c r="AP9498" s="419"/>
      <c r="AQ9498" s="419"/>
      <c r="AR9498" s="419"/>
      <c r="AS9498" s="419"/>
      <c r="AT9498" s="419"/>
      <c r="AU9498" s="419"/>
      <c r="AV9498" s="419"/>
      <c r="AX9498" s="419"/>
      <c r="AY9498" s="419"/>
      <c r="AZ9498" s="419"/>
      <c r="BB9498" s="419"/>
      <c r="BC9498" s="419"/>
      <c r="BD9498" s="419"/>
      <c r="BF9498" s="419"/>
      <c r="BG9498" s="419"/>
      <c r="BH9498" s="419"/>
      <c r="BJ9498" s="419"/>
      <c r="BK9498" s="419"/>
      <c r="BL9498" s="419"/>
      <c r="BN9498" s="419"/>
      <c r="BO9498" s="419"/>
      <c r="BP9498" s="419"/>
      <c r="BR9498" s="419"/>
      <c r="BS9498" s="419"/>
      <c r="BT9498" s="419"/>
      <c r="BV9498" s="419"/>
      <c r="BW9498" s="419"/>
      <c r="BX9498" s="397"/>
      <c r="BZ9498" s="449"/>
      <c r="CB9498" s="419"/>
      <c r="CC9498" s="419"/>
      <c r="CD9498" s="419"/>
      <c r="CF9498" s="419"/>
      <c r="CG9498" s="419"/>
      <c r="CH9498" s="419"/>
    </row>
    <row r="9499" spans="3:86" ht="21" thickBot="1">
      <c r="C9499" s="425"/>
      <c r="P9499" s="431"/>
      <c r="R9499" s="419"/>
      <c r="S9499" s="446"/>
      <c r="T9499" s="419"/>
      <c r="V9499" s="196"/>
      <c r="W9499" s="419"/>
      <c r="X9499" s="419"/>
      <c r="Z9499" s="419"/>
      <c r="AA9499" s="419"/>
      <c r="AB9499" s="419"/>
      <c r="AD9499" s="419"/>
      <c r="AE9499" s="419"/>
      <c r="AF9499" s="419"/>
      <c r="AH9499" s="419"/>
      <c r="AI9499" s="419"/>
      <c r="AJ9499" s="419"/>
      <c r="AL9499" s="419"/>
      <c r="AM9499" s="419"/>
      <c r="AN9499" s="403"/>
      <c r="AO9499" s="419"/>
      <c r="AP9499" s="419"/>
      <c r="AQ9499" s="419"/>
      <c r="AR9499" s="419"/>
      <c r="AS9499" s="419"/>
      <c r="AT9499" s="419"/>
      <c r="AU9499" s="419"/>
      <c r="AV9499" s="419"/>
      <c r="AX9499" s="419"/>
      <c r="AY9499" s="419"/>
      <c r="AZ9499" s="419"/>
      <c r="BB9499" s="419"/>
      <c r="BC9499" s="419"/>
      <c r="BD9499" s="419"/>
      <c r="BF9499" s="419"/>
      <c r="BG9499" s="419"/>
      <c r="BH9499" s="419"/>
      <c r="BJ9499" s="419"/>
      <c r="BK9499" s="419"/>
      <c r="BL9499" s="419"/>
      <c r="BN9499" s="419"/>
      <c r="BO9499" s="419"/>
      <c r="BP9499" s="419"/>
      <c r="BR9499" s="419"/>
      <c r="BS9499" s="419"/>
      <c r="BT9499" s="419"/>
      <c r="BV9499" s="419"/>
      <c r="BW9499" s="419"/>
      <c r="BX9499" s="397"/>
      <c r="BZ9499" s="449"/>
      <c r="CB9499" s="419"/>
      <c r="CC9499" s="419"/>
      <c r="CD9499" s="419"/>
      <c r="CF9499" s="419"/>
      <c r="CG9499" s="419"/>
      <c r="CH9499" s="419"/>
    </row>
    <row r="9500" spans="3:86" ht="21" thickBot="1">
      <c r="C9500" s="425"/>
      <c r="P9500" s="431"/>
      <c r="R9500" s="419"/>
      <c r="S9500" s="446"/>
      <c r="T9500" s="419"/>
      <c r="V9500" s="196"/>
      <c r="W9500" s="419"/>
      <c r="X9500" s="419"/>
      <c r="Z9500" s="419"/>
      <c r="AA9500" s="419"/>
      <c r="AB9500" s="419"/>
      <c r="AD9500" s="419"/>
      <c r="AE9500" s="419"/>
      <c r="AF9500" s="419"/>
      <c r="AH9500" s="419"/>
      <c r="AI9500" s="419"/>
      <c r="AJ9500" s="419"/>
      <c r="AL9500" s="419"/>
      <c r="AM9500" s="419"/>
      <c r="AN9500" s="403"/>
      <c r="AO9500" s="419"/>
      <c r="AP9500" s="419"/>
      <c r="AQ9500" s="419"/>
      <c r="AR9500" s="419"/>
      <c r="AS9500" s="419"/>
      <c r="AT9500" s="419"/>
      <c r="AU9500" s="419"/>
      <c r="AV9500" s="419"/>
      <c r="AX9500" s="419"/>
      <c r="AY9500" s="419"/>
      <c r="AZ9500" s="419"/>
      <c r="BB9500" s="419"/>
      <c r="BC9500" s="419"/>
      <c r="BD9500" s="419"/>
      <c r="BF9500" s="419"/>
      <c r="BG9500" s="419"/>
      <c r="BH9500" s="419"/>
      <c r="BJ9500" s="419"/>
      <c r="BK9500" s="419"/>
      <c r="BL9500" s="419"/>
      <c r="BN9500" s="419"/>
      <c r="BO9500" s="419"/>
      <c r="BP9500" s="419"/>
      <c r="BR9500" s="419"/>
      <c r="BS9500" s="419"/>
      <c r="BT9500" s="419"/>
      <c r="BV9500" s="419"/>
      <c r="BW9500" s="419"/>
      <c r="BX9500" s="397"/>
      <c r="BZ9500" s="449"/>
      <c r="CB9500" s="419"/>
      <c r="CC9500" s="419"/>
      <c r="CD9500" s="419"/>
      <c r="CF9500" s="419"/>
      <c r="CG9500" s="419"/>
      <c r="CH9500" s="419"/>
    </row>
    <row r="9501" spans="3:86" ht="21" thickBot="1">
      <c r="C9501" s="425"/>
      <c r="P9501" s="431"/>
      <c r="R9501" s="419"/>
      <c r="S9501" s="446"/>
      <c r="T9501" s="419"/>
      <c r="V9501" s="196"/>
      <c r="W9501" s="419"/>
      <c r="X9501" s="419"/>
      <c r="Z9501" s="419"/>
      <c r="AA9501" s="419"/>
      <c r="AB9501" s="419"/>
      <c r="AD9501" s="419"/>
      <c r="AE9501" s="419"/>
      <c r="AF9501" s="419"/>
      <c r="AH9501" s="419"/>
      <c r="AI9501" s="419"/>
      <c r="AJ9501" s="419"/>
      <c r="AL9501" s="419"/>
      <c r="AM9501" s="419"/>
      <c r="AN9501" s="403"/>
      <c r="AO9501" s="419"/>
      <c r="AP9501" s="419"/>
      <c r="AQ9501" s="419"/>
      <c r="AR9501" s="419"/>
      <c r="AS9501" s="419"/>
      <c r="AT9501" s="419"/>
      <c r="AU9501" s="419"/>
      <c r="AV9501" s="419"/>
      <c r="AX9501" s="419"/>
      <c r="AY9501" s="419"/>
      <c r="AZ9501" s="419"/>
      <c r="BB9501" s="419"/>
      <c r="BC9501" s="419"/>
      <c r="BD9501" s="419"/>
      <c r="BF9501" s="419"/>
      <c r="BG9501" s="419"/>
      <c r="BH9501" s="419"/>
      <c r="BJ9501" s="419"/>
      <c r="BK9501" s="419"/>
      <c r="BL9501" s="419"/>
      <c r="BN9501" s="419"/>
      <c r="BO9501" s="419"/>
      <c r="BP9501" s="419"/>
      <c r="BR9501" s="419"/>
      <c r="BS9501" s="419"/>
      <c r="BT9501" s="419"/>
      <c r="BV9501" s="419"/>
      <c r="BW9501" s="419"/>
      <c r="BX9501" s="397"/>
      <c r="BZ9501" s="449"/>
      <c r="CB9501" s="419"/>
      <c r="CC9501" s="419"/>
      <c r="CD9501" s="419"/>
      <c r="CF9501" s="419"/>
      <c r="CG9501" s="419"/>
      <c r="CH9501" s="419"/>
    </row>
    <row r="9502" spans="3:86" ht="21" thickBot="1">
      <c r="C9502" s="425"/>
      <c r="P9502" s="431"/>
      <c r="R9502" s="419"/>
      <c r="S9502" s="446"/>
      <c r="T9502" s="419"/>
      <c r="V9502" s="196"/>
      <c r="W9502" s="419"/>
      <c r="X9502" s="419"/>
      <c r="Z9502" s="419"/>
      <c r="AA9502" s="419"/>
      <c r="AB9502" s="419"/>
      <c r="AD9502" s="419"/>
      <c r="AE9502" s="419"/>
      <c r="AF9502" s="419"/>
      <c r="AH9502" s="419"/>
      <c r="AI9502" s="419"/>
      <c r="AJ9502" s="419"/>
      <c r="AL9502" s="419"/>
      <c r="AM9502" s="419"/>
      <c r="AN9502" s="403"/>
      <c r="AO9502" s="419"/>
      <c r="AP9502" s="419"/>
      <c r="AQ9502" s="419"/>
      <c r="AR9502" s="419"/>
      <c r="AS9502" s="419"/>
      <c r="AT9502" s="419"/>
      <c r="AU9502" s="419"/>
      <c r="AV9502" s="419"/>
      <c r="AX9502" s="419"/>
      <c r="AY9502" s="419"/>
      <c r="AZ9502" s="419"/>
      <c r="BB9502" s="419"/>
      <c r="BC9502" s="419"/>
      <c r="BD9502" s="419"/>
      <c r="BF9502" s="419"/>
      <c r="BG9502" s="419"/>
      <c r="BH9502" s="419"/>
      <c r="BJ9502" s="419"/>
      <c r="BK9502" s="419"/>
      <c r="BL9502" s="419"/>
      <c r="BN9502" s="419"/>
      <c r="BO9502" s="419"/>
      <c r="BP9502" s="419"/>
      <c r="BR9502" s="419"/>
      <c r="BS9502" s="419"/>
      <c r="BT9502" s="419"/>
      <c r="BV9502" s="419"/>
      <c r="BW9502" s="419"/>
      <c r="BX9502" s="397"/>
      <c r="BZ9502" s="449"/>
      <c r="CB9502" s="419"/>
      <c r="CC9502" s="419"/>
      <c r="CD9502" s="419"/>
      <c r="CF9502" s="419"/>
      <c r="CG9502" s="419"/>
      <c r="CH9502" s="419"/>
    </row>
    <row r="9503" spans="3:86" ht="21" thickBot="1">
      <c r="C9503" s="425"/>
      <c r="P9503" s="431"/>
      <c r="R9503" s="419"/>
      <c r="S9503" s="446"/>
      <c r="T9503" s="419"/>
      <c r="V9503" s="196"/>
      <c r="W9503" s="419"/>
      <c r="X9503" s="419"/>
      <c r="Z9503" s="419"/>
      <c r="AA9503" s="419"/>
      <c r="AB9503" s="419"/>
      <c r="AD9503" s="419"/>
      <c r="AE9503" s="419"/>
      <c r="AF9503" s="419"/>
      <c r="AH9503" s="419"/>
      <c r="AI9503" s="419"/>
      <c r="AJ9503" s="419"/>
      <c r="AL9503" s="419"/>
      <c r="AM9503" s="419"/>
      <c r="AN9503" s="403"/>
      <c r="AO9503" s="419"/>
      <c r="AP9503" s="419"/>
      <c r="AQ9503" s="419"/>
      <c r="AR9503" s="419"/>
      <c r="AS9503" s="419"/>
      <c r="AT9503" s="419"/>
      <c r="AU9503" s="419"/>
      <c r="AV9503" s="419"/>
      <c r="AX9503" s="419"/>
      <c r="AY9503" s="419"/>
      <c r="AZ9503" s="419"/>
      <c r="BB9503" s="419"/>
      <c r="BC9503" s="419"/>
      <c r="BD9503" s="419"/>
      <c r="BF9503" s="419"/>
      <c r="BG9503" s="419"/>
      <c r="BH9503" s="419"/>
      <c r="BJ9503" s="419"/>
      <c r="BK9503" s="419"/>
      <c r="BL9503" s="419"/>
      <c r="BN9503" s="419"/>
      <c r="BO9503" s="419"/>
      <c r="BP9503" s="419"/>
      <c r="BR9503" s="419"/>
      <c r="BS9503" s="419"/>
      <c r="BT9503" s="419"/>
      <c r="BV9503" s="419"/>
      <c r="BW9503" s="419"/>
      <c r="BX9503" s="397"/>
      <c r="BZ9503" s="449"/>
      <c r="CB9503" s="419"/>
      <c r="CC9503" s="419"/>
      <c r="CD9503" s="419"/>
      <c r="CF9503" s="419"/>
      <c r="CG9503" s="419"/>
      <c r="CH9503" s="419"/>
    </row>
    <row r="9504" spans="3:86" ht="21" thickBot="1">
      <c r="C9504" s="425"/>
      <c r="P9504" s="431"/>
      <c r="R9504" s="419"/>
      <c r="S9504" s="446"/>
      <c r="T9504" s="419"/>
      <c r="V9504" s="196"/>
      <c r="W9504" s="419"/>
      <c r="X9504" s="419"/>
      <c r="Z9504" s="419"/>
      <c r="AA9504" s="419"/>
      <c r="AB9504" s="419"/>
      <c r="AD9504" s="419"/>
      <c r="AE9504" s="419"/>
      <c r="AF9504" s="419"/>
      <c r="AH9504" s="419"/>
      <c r="AI9504" s="419"/>
      <c r="AJ9504" s="419"/>
      <c r="AL9504" s="419"/>
      <c r="AM9504" s="419"/>
      <c r="AN9504" s="403"/>
      <c r="AO9504" s="419"/>
      <c r="AP9504" s="419"/>
      <c r="AQ9504" s="419"/>
      <c r="AR9504" s="419"/>
      <c r="AS9504" s="419"/>
      <c r="AT9504" s="419"/>
      <c r="AU9504" s="419"/>
      <c r="AV9504" s="419"/>
      <c r="AX9504" s="419"/>
      <c r="AY9504" s="419"/>
      <c r="AZ9504" s="419"/>
      <c r="BB9504" s="419"/>
      <c r="BC9504" s="419"/>
      <c r="BD9504" s="419"/>
      <c r="BF9504" s="419"/>
      <c r="BG9504" s="419"/>
      <c r="BH9504" s="419"/>
      <c r="BJ9504" s="419"/>
      <c r="BK9504" s="419"/>
      <c r="BL9504" s="419"/>
      <c r="BN9504" s="419"/>
      <c r="BO9504" s="419"/>
      <c r="BP9504" s="419"/>
      <c r="BR9504" s="419"/>
      <c r="BS9504" s="419"/>
      <c r="BT9504" s="419"/>
      <c r="BV9504" s="419"/>
      <c r="BW9504" s="419"/>
      <c r="BX9504" s="397"/>
      <c r="BZ9504" s="449"/>
      <c r="CB9504" s="419"/>
      <c r="CC9504" s="419"/>
      <c r="CD9504" s="419"/>
      <c r="CF9504" s="419"/>
      <c r="CG9504" s="419"/>
      <c r="CH9504" s="419"/>
    </row>
    <row r="9505" spans="3:86" ht="21" thickBot="1">
      <c r="C9505" s="425"/>
      <c r="P9505" s="431"/>
      <c r="R9505" s="419"/>
      <c r="S9505" s="446"/>
      <c r="T9505" s="419"/>
      <c r="V9505" s="196"/>
      <c r="W9505" s="419"/>
      <c r="X9505" s="419"/>
      <c r="Z9505" s="419"/>
      <c r="AA9505" s="419"/>
      <c r="AB9505" s="419"/>
      <c r="AD9505" s="419"/>
      <c r="AE9505" s="419"/>
      <c r="AF9505" s="419"/>
      <c r="AH9505" s="419"/>
      <c r="AI9505" s="419"/>
      <c r="AJ9505" s="419"/>
      <c r="AL9505" s="419"/>
      <c r="AM9505" s="419"/>
      <c r="AN9505" s="403"/>
      <c r="AO9505" s="419"/>
      <c r="AP9505" s="419"/>
      <c r="AQ9505" s="419"/>
      <c r="AR9505" s="419"/>
      <c r="AS9505" s="419"/>
      <c r="AT9505" s="419"/>
      <c r="AU9505" s="419"/>
      <c r="AV9505" s="419"/>
      <c r="AX9505" s="419"/>
      <c r="AY9505" s="419"/>
      <c r="AZ9505" s="419"/>
      <c r="BB9505" s="419"/>
      <c r="BC9505" s="419"/>
      <c r="BD9505" s="419"/>
      <c r="BF9505" s="419"/>
      <c r="BG9505" s="419"/>
      <c r="BH9505" s="419"/>
      <c r="BJ9505" s="419"/>
      <c r="BK9505" s="419"/>
      <c r="BL9505" s="419"/>
      <c r="BN9505" s="419"/>
      <c r="BO9505" s="419"/>
      <c r="BP9505" s="419"/>
      <c r="BR9505" s="419"/>
      <c r="BS9505" s="419"/>
      <c r="BT9505" s="419"/>
      <c r="BV9505" s="419"/>
      <c r="BW9505" s="419"/>
      <c r="BX9505" s="397"/>
      <c r="BZ9505" s="449"/>
      <c r="CB9505" s="419"/>
      <c r="CC9505" s="419"/>
      <c r="CD9505" s="419"/>
      <c r="CF9505" s="419"/>
      <c r="CG9505" s="419"/>
      <c r="CH9505" s="419"/>
    </row>
    <row r="9506" spans="3:86" ht="21" thickBot="1">
      <c r="C9506" s="425"/>
      <c r="P9506" s="431"/>
      <c r="R9506" s="419"/>
      <c r="S9506" s="446"/>
      <c r="T9506" s="419"/>
      <c r="V9506" s="196"/>
      <c r="W9506" s="419"/>
      <c r="X9506" s="419"/>
      <c r="Z9506" s="419"/>
      <c r="AA9506" s="419"/>
      <c r="AB9506" s="419"/>
      <c r="AD9506" s="419"/>
      <c r="AE9506" s="419"/>
      <c r="AF9506" s="419"/>
      <c r="AH9506" s="419"/>
      <c r="AI9506" s="419"/>
      <c r="AJ9506" s="419"/>
      <c r="AL9506" s="419"/>
      <c r="AM9506" s="419"/>
      <c r="AN9506" s="403"/>
      <c r="AO9506" s="419"/>
      <c r="AP9506" s="419"/>
      <c r="AQ9506" s="419"/>
      <c r="AR9506" s="419"/>
      <c r="AS9506" s="419"/>
      <c r="AT9506" s="419"/>
      <c r="AU9506" s="419"/>
      <c r="AV9506" s="419"/>
      <c r="AX9506" s="419"/>
      <c r="AY9506" s="419"/>
      <c r="AZ9506" s="419"/>
      <c r="BB9506" s="419"/>
      <c r="BC9506" s="419"/>
      <c r="BD9506" s="419"/>
      <c r="BF9506" s="419"/>
      <c r="BG9506" s="419"/>
      <c r="BH9506" s="419"/>
      <c r="BJ9506" s="419"/>
      <c r="BK9506" s="419"/>
      <c r="BL9506" s="419"/>
      <c r="BN9506" s="419"/>
      <c r="BO9506" s="419"/>
      <c r="BP9506" s="419"/>
      <c r="BR9506" s="419"/>
      <c r="BS9506" s="419"/>
      <c r="BT9506" s="419"/>
      <c r="BV9506" s="419"/>
      <c r="BW9506" s="419"/>
      <c r="BX9506" s="397"/>
      <c r="BZ9506" s="449"/>
      <c r="CB9506" s="419"/>
      <c r="CC9506" s="419"/>
      <c r="CD9506" s="419"/>
      <c r="CF9506" s="419"/>
      <c r="CG9506" s="419"/>
      <c r="CH9506" s="419"/>
    </row>
    <row r="9507" spans="3:86" ht="21" thickBot="1">
      <c r="C9507" s="425"/>
      <c r="P9507" s="431"/>
      <c r="R9507" s="419"/>
      <c r="S9507" s="446"/>
      <c r="T9507" s="419"/>
      <c r="V9507" s="196"/>
      <c r="W9507" s="419"/>
      <c r="X9507" s="419"/>
      <c r="Z9507" s="419"/>
      <c r="AA9507" s="419"/>
      <c r="AB9507" s="419"/>
      <c r="AD9507" s="419"/>
      <c r="AE9507" s="419"/>
      <c r="AF9507" s="419"/>
      <c r="AH9507" s="419"/>
      <c r="AI9507" s="419"/>
      <c r="AJ9507" s="419"/>
      <c r="AL9507" s="419"/>
      <c r="AM9507" s="419"/>
      <c r="AN9507" s="403"/>
      <c r="AO9507" s="419"/>
      <c r="AP9507" s="419"/>
      <c r="AQ9507" s="419"/>
      <c r="AR9507" s="419"/>
      <c r="AS9507" s="419"/>
      <c r="AT9507" s="419"/>
      <c r="AU9507" s="419"/>
      <c r="AV9507" s="419"/>
      <c r="AX9507" s="419"/>
      <c r="AY9507" s="419"/>
      <c r="AZ9507" s="419"/>
      <c r="BB9507" s="419"/>
      <c r="BC9507" s="419"/>
      <c r="BD9507" s="419"/>
      <c r="BF9507" s="419"/>
      <c r="BG9507" s="419"/>
      <c r="BH9507" s="419"/>
      <c r="BJ9507" s="419"/>
      <c r="BK9507" s="419"/>
      <c r="BL9507" s="419"/>
      <c r="BN9507" s="419"/>
      <c r="BO9507" s="419"/>
      <c r="BP9507" s="419"/>
      <c r="BR9507" s="419"/>
      <c r="BS9507" s="419"/>
      <c r="BT9507" s="419"/>
      <c r="BV9507" s="419"/>
      <c r="BW9507" s="419"/>
      <c r="BX9507" s="397"/>
      <c r="BZ9507" s="449"/>
      <c r="CB9507" s="419"/>
      <c r="CC9507" s="419"/>
      <c r="CD9507" s="419"/>
      <c r="CF9507" s="419"/>
      <c r="CG9507" s="419"/>
      <c r="CH9507" s="419"/>
    </row>
    <row r="9508" spans="3:86" ht="21" thickBot="1">
      <c r="C9508" s="425"/>
      <c r="P9508" s="431"/>
      <c r="R9508" s="419"/>
      <c r="S9508" s="446"/>
      <c r="T9508" s="419"/>
      <c r="V9508" s="196"/>
      <c r="W9508" s="419"/>
      <c r="X9508" s="419"/>
      <c r="Z9508" s="419"/>
      <c r="AA9508" s="419"/>
      <c r="AB9508" s="419"/>
      <c r="AD9508" s="419"/>
      <c r="AE9508" s="419"/>
      <c r="AF9508" s="419"/>
      <c r="AH9508" s="419"/>
      <c r="AI9508" s="419"/>
      <c r="AJ9508" s="419"/>
      <c r="AL9508" s="419"/>
      <c r="AM9508" s="419"/>
      <c r="AN9508" s="403"/>
      <c r="AO9508" s="419"/>
      <c r="AP9508" s="419"/>
      <c r="AQ9508" s="419"/>
      <c r="AR9508" s="419"/>
      <c r="AS9508" s="419"/>
      <c r="AT9508" s="419"/>
      <c r="AU9508" s="419"/>
      <c r="AV9508" s="419"/>
      <c r="AX9508" s="419"/>
      <c r="AY9508" s="419"/>
      <c r="AZ9508" s="419"/>
      <c r="BB9508" s="419"/>
      <c r="BC9508" s="419"/>
      <c r="BD9508" s="419"/>
      <c r="BF9508" s="419"/>
      <c r="BG9508" s="419"/>
      <c r="BH9508" s="419"/>
      <c r="BJ9508" s="419"/>
      <c r="BK9508" s="419"/>
      <c r="BL9508" s="419"/>
      <c r="BN9508" s="419"/>
      <c r="BO9508" s="419"/>
      <c r="BP9508" s="419"/>
      <c r="BR9508" s="419"/>
      <c r="BS9508" s="419"/>
      <c r="BT9508" s="419"/>
      <c r="BV9508" s="419"/>
      <c r="BW9508" s="419"/>
      <c r="BX9508" s="397"/>
      <c r="BZ9508" s="449"/>
      <c r="CB9508" s="419"/>
      <c r="CC9508" s="419"/>
      <c r="CD9508" s="419"/>
      <c r="CF9508" s="419"/>
      <c r="CG9508" s="419"/>
      <c r="CH9508" s="419"/>
    </row>
    <row r="9509" spans="3:86" ht="21" thickBot="1">
      <c r="C9509" s="425"/>
      <c r="P9509" s="431"/>
      <c r="R9509" s="419"/>
      <c r="S9509" s="446"/>
      <c r="T9509" s="419"/>
      <c r="V9509" s="196"/>
      <c r="W9509" s="419"/>
      <c r="X9509" s="419"/>
      <c r="Z9509" s="419"/>
      <c r="AA9509" s="419"/>
      <c r="AB9509" s="419"/>
      <c r="AD9509" s="419"/>
      <c r="AE9509" s="419"/>
      <c r="AF9509" s="419"/>
      <c r="AH9509" s="419"/>
      <c r="AI9509" s="419"/>
      <c r="AJ9509" s="419"/>
      <c r="AL9509" s="419"/>
      <c r="AM9509" s="419"/>
      <c r="AN9509" s="403"/>
      <c r="AO9509" s="419"/>
      <c r="AP9509" s="419"/>
      <c r="AQ9509" s="419"/>
      <c r="AR9509" s="419"/>
      <c r="AS9509" s="419"/>
      <c r="AT9509" s="419"/>
      <c r="AU9509" s="419"/>
      <c r="AV9509" s="419"/>
      <c r="AX9509" s="419"/>
      <c r="AY9509" s="419"/>
      <c r="AZ9509" s="419"/>
      <c r="BB9509" s="419"/>
      <c r="BC9509" s="419"/>
      <c r="BD9509" s="419"/>
      <c r="BF9509" s="419"/>
      <c r="BG9509" s="419"/>
      <c r="BH9509" s="419"/>
      <c r="BJ9509" s="419"/>
      <c r="BK9509" s="419"/>
      <c r="BL9509" s="419"/>
      <c r="BN9509" s="419"/>
      <c r="BO9509" s="419"/>
      <c r="BP9509" s="419"/>
      <c r="BR9509" s="419"/>
      <c r="BS9509" s="419"/>
      <c r="BT9509" s="419"/>
      <c r="BV9509" s="419"/>
      <c r="BW9509" s="419"/>
      <c r="BX9509" s="397"/>
      <c r="BZ9509" s="449"/>
      <c r="CB9509" s="419"/>
      <c r="CC9509" s="419"/>
      <c r="CD9509" s="419"/>
      <c r="CF9509" s="419"/>
      <c r="CG9509" s="419"/>
      <c r="CH9509" s="419"/>
    </row>
    <row r="9510" spans="3:86" ht="21" thickBot="1">
      <c r="C9510" s="425"/>
      <c r="P9510" s="431"/>
      <c r="R9510" s="419"/>
      <c r="S9510" s="446"/>
      <c r="T9510" s="419"/>
      <c r="V9510" s="196"/>
      <c r="W9510" s="419"/>
      <c r="X9510" s="419"/>
      <c r="Z9510" s="419"/>
      <c r="AA9510" s="419"/>
      <c r="AB9510" s="419"/>
      <c r="AD9510" s="419"/>
      <c r="AE9510" s="419"/>
      <c r="AF9510" s="419"/>
      <c r="AH9510" s="419"/>
      <c r="AI9510" s="419"/>
      <c r="AJ9510" s="419"/>
      <c r="AL9510" s="419"/>
      <c r="AM9510" s="419"/>
      <c r="AN9510" s="403"/>
      <c r="AO9510" s="419"/>
      <c r="AP9510" s="419"/>
      <c r="AQ9510" s="419"/>
      <c r="AR9510" s="419"/>
      <c r="AS9510" s="419"/>
      <c r="AT9510" s="419"/>
      <c r="AU9510" s="419"/>
      <c r="AV9510" s="419"/>
      <c r="AX9510" s="419"/>
      <c r="AY9510" s="419"/>
      <c r="AZ9510" s="419"/>
      <c r="BB9510" s="419"/>
      <c r="BC9510" s="419"/>
      <c r="BD9510" s="419"/>
      <c r="BF9510" s="419"/>
      <c r="BG9510" s="419"/>
      <c r="BH9510" s="419"/>
      <c r="BJ9510" s="419"/>
      <c r="BK9510" s="419"/>
      <c r="BL9510" s="419"/>
      <c r="BN9510" s="419"/>
      <c r="BO9510" s="419"/>
      <c r="BP9510" s="419"/>
      <c r="BR9510" s="419"/>
      <c r="BS9510" s="419"/>
      <c r="BT9510" s="419"/>
      <c r="BV9510" s="419"/>
      <c r="BW9510" s="419"/>
      <c r="BX9510" s="397"/>
      <c r="BZ9510" s="449"/>
      <c r="CB9510" s="419"/>
      <c r="CC9510" s="419"/>
      <c r="CD9510" s="419"/>
      <c r="CF9510" s="419"/>
      <c r="CG9510" s="419"/>
      <c r="CH9510" s="419"/>
    </row>
    <row r="9511" spans="3:86" ht="21" thickBot="1">
      <c r="C9511" s="425"/>
      <c r="P9511" s="431"/>
      <c r="R9511" s="419"/>
      <c r="S9511" s="446"/>
      <c r="T9511" s="419"/>
      <c r="V9511" s="196"/>
      <c r="W9511" s="419"/>
      <c r="X9511" s="419"/>
      <c r="Z9511" s="419"/>
      <c r="AA9511" s="419"/>
      <c r="AB9511" s="419"/>
      <c r="AD9511" s="419"/>
      <c r="AE9511" s="419"/>
      <c r="AF9511" s="419"/>
      <c r="AH9511" s="419"/>
      <c r="AI9511" s="419"/>
      <c r="AJ9511" s="419"/>
      <c r="AL9511" s="419"/>
      <c r="AM9511" s="419"/>
      <c r="AN9511" s="403"/>
      <c r="AO9511" s="419"/>
      <c r="AP9511" s="419"/>
      <c r="AQ9511" s="419"/>
      <c r="AR9511" s="419"/>
      <c r="AS9511" s="419"/>
      <c r="AT9511" s="419"/>
      <c r="AU9511" s="419"/>
      <c r="AV9511" s="419"/>
      <c r="AX9511" s="419"/>
      <c r="AY9511" s="419"/>
      <c r="AZ9511" s="419"/>
      <c r="BB9511" s="419"/>
      <c r="BC9511" s="419"/>
      <c r="BD9511" s="419"/>
      <c r="BF9511" s="419"/>
      <c r="BG9511" s="419"/>
      <c r="BH9511" s="419"/>
      <c r="BJ9511" s="419"/>
      <c r="BK9511" s="419"/>
      <c r="BL9511" s="419"/>
      <c r="BN9511" s="419"/>
      <c r="BO9511" s="419"/>
      <c r="BP9511" s="419"/>
      <c r="BR9511" s="419"/>
      <c r="BS9511" s="419"/>
      <c r="BT9511" s="419"/>
      <c r="BV9511" s="419"/>
      <c r="BW9511" s="419"/>
      <c r="BX9511" s="397"/>
      <c r="BZ9511" s="449"/>
      <c r="CB9511" s="419"/>
      <c r="CC9511" s="419"/>
      <c r="CD9511" s="419"/>
      <c r="CF9511" s="419"/>
      <c r="CG9511" s="419"/>
      <c r="CH9511" s="419"/>
    </row>
    <row r="9512" spans="3:86" ht="21" thickBot="1">
      <c r="C9512" s="425"/>
      <c r="P9512" s="431"/>
      <c r="R9512" s="419"/>
      <c r="S9512" s="446"/>
      <c r="T9512" s="419"/>
      <c r="V9512" s="196"/>
      <c r="W9512" s="419"/>
      <c r="X9512" s="419"/>
      <c r="Z9512" s="419"/>
      <c r="AA9512" s="419"/>
      <c r="AB9512" s="419"/>
      <c r="AD9512" s="419"/>
      <c r="AE9512" s="419"/>
      <c r="AF9512" s="419"/>
      <c r="AH9512" s="419"/>
      <c r="AI9512" s="419"/>
      <c r="AJ9512" s="419"/>
      <c r="AL9512" s="419"/>
      <c r="AM9512" s="419"/>
      <c r="AN9512" s="403"/>
      <c r="AO9512" s="419"/>
      <c r="AP9512" s="419"/>
      <c r="AQ9512" s="419"/>
      <c r="AR9512" s="419"/>
      <c r="AS9512" s="419"/>
      <c r="AT9512" s="419"/>
      <c r="AU9512" s="419"/>
      <c r="AV9512" s="419"/>
      <c r="AX9512" s="419"/>
      <c r="AY9512" s="419"/>
      <c r="AZ9512" s="419"/>
      <c r="BB9512" s="419"/>
      <c r="BC9512" s="419"/>
      <c r="BD9512" s="419"/>
      <c r="BF9512" s="419"/>
      <c r="BG9512" s="419"/>
      <c r="BH9512" s="419"/>
      <c r="BJ9512" s="419"/>
      <c r="BK9512" s="419"/>
      <c r="BL9512" s="419"/>
      <c r="BN9512" s="419"/>
      <c r="BO9512" s="419"/>
      <c r="BP9512" s="419"/>
      <c r="BR9512" s="419"/>
      <c r="BS9512" s="419"/>
      <c r="BT9512" s="419"/>
      <c r="BV9512" s="419"/>
      <c r="BW9512" s="419"/>
      <c r="BX9512" s="397"/>
      <c r="BZ9512" s="449"/>
      <c r="CB9512" s="419"/>
      <c r="CC9512" s="419"/>
      <c r="CD9512" s="419"/>
      <c r="CF9512" s="419"/>
      <c r="CG9512" s="419"/>
      <c r="CH9512" s="419"/>
    </row>
    <row r="9513" spans="3:86" ht="21" thickBot="1">
      <c r="C9513" s="425"/>
      <c r="P9513" s="431"/>
      <c r="R9513" s="419"/>
      <c r="S9513" s="446"/>
      <c r="T9513" s="419"/>
      <c r="V9513" s="196"/>
      <c r="W9513" s="419"/>
      <c r="X9513" s="419"/>
      <c r="Z9513" s="419"/>
      <c r="AA9513" s="419"/>
      <c r="AB9513" s="419"/>
      <c r="AD9513" s="419"/>
      <c r="AE9513" s="419"/>
      <c r="AF9513" s="419"/>
      <c r="AH9513" s="419"/>
      <c r="AI9513" s="419"/>
      <c r="AJ9513" s="419"/>
      <c r="AL9513" s="419"/>
      <c r="AM9513" s="419"/>
      <c r="AN9513" s="403"/>
      <c r="AO9513" s="419"/>
      <c r="AP9513" s="419"/>
      <c r="AQ9513" s="419"/>
      <c r="AR9513" s="419"/>
      <c r="AS9513" s="419"/>
      <c r="AT9513" s="419"/>
      <c r="AU9513" s="419"/>
      <c r="AV9513" s="419"/>
      <c r="AX9513" s="419"/>
      <c r="AY9513" s="419"/>
      <c r="AZ9513" s="419"/>
      <c r="BB9513" s="419"/>
      <c r="BC9513" s="419"/>
      <c r="BD9513" s="419"/>
      <c r="BF9513" s="419"/>
      <c r="BG9513" s="419"/>
      <c r="BH9513" s="419"/>
      <c r="BJ9513" s="419"/>
      <c r="BK9513" s="419"/>
      <c r="BL9513" s="419"/>
      <c r="BN9513" s="419"/>
      <c r="BO9513" s="419"/>
      <c r="BP9513" s="419"/>
      <c r="BR9513" s="419"/>
      <c r="BS9513" s="419"/>
      <c r="BT9513" s="419"/>
      <c r="BV9513" s="419"/>
      <c r="BW9513" s="419"/>
      <c r="BX9513" s="397"/>
      <c r="BZ9513" s="449"/>
      <c r="CB9513" s="419"/>
      <c r="CC9513" s="419"/>
      <c r="CD9513" s="419"/>
      <c r="CF9513" s="419"/>
      <c r="CG9513" s="419"/>
      <c r="CH9513" s="419"/>
    </row>
    <row r="9514" spans="3:86" ht="21" thickBot="1">
      <c r="C9514" s="425"/>
      <c r="P9514" s="431"/>
      <c r="R9514" s="419"/>
      <c r="S9514" s="446"/>
      <c r="T9514" s="419"/>
      <c r="V9514" s="196"/>
      <c r="W9514" s="419"/>
      <c r="X9514" s="419"/>
      <c r="Z9514" s="419"/>
      <c r="AA9514" s="419"/>
      <c r="AB9514" s="419"/>
      <c r="AD9514" s="419"/>
      <c r="AE9514" s="419"/>
      <c r="AF9514" s="419"/>
      <c r="AH9514" s="419"/>
      <c r="AI9514" s="419"/>
      <c r="AJ9514" s="419"/>
      <c r="AL9514" s="419"/>
      <c r="AM9514" s="419"/>
      <c r="AN9514" s="403"/>
      <c r="AO9514" s="419"/>
      <c r="AP9514" s="419"/>
      <c r="AQ9514" s="419"/>
      <c r="AR9514" s="419"/>
      <c r="AS9514" s="419"/>
      <c r="AT9514" s="419"/>
      <c r="AU9514" s="419"/>
      <c r="AV9514" s="419"/>
      <c r="AX9514" s="419"/>
      <c r="AY9514" s="419"/>
      <c r="AZ9514" s="419"/>
      <c r="BB9514" s="419"/>
      <c r="BC9514" s="419"/>
      <c r="BD9514" s="419"/>
      <c r="BF9514" s="419"/>
      <c r="BG9514" s="419"/>
      <c r="BH9514" s="419"/>
      <c r="BJ9514" s="419"/>
      <c r="BK9514" s="419"/>
      <c r="BL9514" s="419"/>
      <c r="BN9514" s="419"/>
      <c r="BO9514" s="419"/>
      <c r="BP9514" s="419"/>
      <c r="BR9514" s="419"/>
      <c r="BS9514" s="419"/>
      <c r="BT9514" s="419"/>
      <c r="BV9514" s="419"/>
      <c r="BW9514" s="419"/>
      <c r="BX9514" s="397"/>
      <c r="BZ9514" s="449"/>
      <c r="CB9514" s="419"/>
      <c r="CC9514" s="419"/>
      <c r="CD9514" s="419"/>
      <c r="CF9514" s="419"/>
      <c r="CG9514" s="419"/>
      <c r="CH9514" s="419"/>
    </row>
    <row r="9515" spans="3:86" ht="21" thickBot="1">
      <c r="C9515" s="425"/>
      <c r="P9515" s="431"/>
      <c r="R9515" s="419"/>
      <c r="S9515" s="446"/>
      <c r="T9515" s="419"/>
      <c r="V9515" s="196"/>
      <c r="W9515" s="419"/>
      <c r="X9515" s="419"/>
      <c r="Z9515" s="419"/>
      <c r="AA9515" s="419"/>
      <c r="AB9515" s="419"/>
      <c r="AD9515" s="419"/>
      <c r="AE9515" s="419"/>
      <c r="AF9515" s="419"/>
      <c r="AH9515" s="419"/>
      <c r="AI9515" s="419"/>
      <c r="AJ9515" s="419"/>
      <c r="AL9515" s="419"/>
      <c r="AM9515" s="419"/>
      <c r="AN9515" s="403"/>
      <c r="AO9515" s="419"/>
      <c r="AP9515" s="419"/>
      <c r="AQ9515" s="419"/>
      <c r="AR9515" s="419"/>
      <c r="AS9515" s="419"/>
      <c r="AT9515" s="419"/>
      <c r="AU9515" s="419"/>
      <c r="AV9515" s="419"/>
      <c r="AX9515" s="419"/>
      <c r="AY9515" s="419"/>
      <c r="AZ9515" s="419"/>
      <c r="BB9515" s="419"/>
      <c r="BC9515" s="419"/>
      <c r="BD9515" s="419"/>
      <c r="BF9515" s="419"/>
      <c r="BG9515" s="419"/>
      <c r="BH9515" s="419"/>
      <c r="BJ9515" s="419"/>
      <c r="BK9515" s="419"/>
      <c r="BL9515" s="419"/>
      <c r="BN9515" s="419"/>
      <c r="BO9515" s="419"/>
      <c r="BP9515" s="419"/>
      <c r="BR9515" s="419"/>
      <c r="BS9515" s="419"/>
      <c r="BT9515" s="419"/>
      <c r="BV9515" s="419"/>
      <c r="BW9515" s="419"/>
      <c r="BX9515" s="397"/>
      <c r="BZ9515" s="449"/>
      <c r="CB9515" s="419"/>
      <c r="CC9515" s="419"/>
      <c r="CD9515" s="419"/>
      <c r="CF9515" s="419"/>
      <c r="CG9515" s="419"/>
      <c r="CH9515" s="419"/>
    </row>
    <row r="9516" spans="3:86" ht="21" thickBot="1">
      <c r="C9516" s="425"/>
      <c r="P9516" s="431"/>
      <c r="R9516" s="419"/>
      <c r="S9516" s="446"/>
      <c r="T9516" s="419"/>
      <c r="V9516" s="196"/>
      <c r="W9516" s="419"/>
      <c r="X9516" s="419"/>
      <c r="Z9516" s="419"/>
      <c r="AA9516" s="419"/>
      <c r="AB9516" s="419"/>
      <c r="AD9516" s="419"/>
      <c r="AE9516" s="419"/>
      <c r="AF9516" s="419"/>
      <c r="AH9516" s="419"/>
      <c r="AI9516" s="419"/>
      <c r="AJ9516" s="419"/>
      <c r="AL9516" s="419"/>
      <c r="AM9516" s="419"/>
      <c r="AN9516" s="403"/>
      <c r="AO9516" s="419"/>
      <c r="AP9516" s="419"/>
      <c r="AQ9516" s="419"/>
      <c r="AR9516" s="419"/>
      <c r="AS9516" s="419"/>
      <c r="AT9516" s="419"/>
      <c r="AU9516" s="419"/>
      <c r="AV9516" s="419"/>
      <c r="AX9516" s="419"/>
      <c r="AY9516" s="419"/>
      <c r="AZ9516" s="419"/>
      <c r="BB9516" s="419"/>
      <c r="BC9516" s="419"/>
      <c r="BD9516" s="419"/>
      <c r="BF9516" s="419"/>
      <c r="BG9516" s="419"/>
      <c r="BH9516" s="419"/>
      <c r="BJ9516" s="419"/>
      <c r="BK9516" s="419"/>
      <c r="BL9516" s="419"/>
      <c r="BN9516" s="419"/>
      <c r="BO9516" s="419"/>
      <c r="BP9516" s="419"/>
      <c r="BR9516" s="419"/>
      <c r="BS9516" s="419"/>
      <c r="BT9516" s="419"/>
      <c r="BV9516" s="419"/>
      <c r="BW9516" s="419"/>
      <c r="BX9516" s="397"/>
      <c r="BZ9516" s="449"/>
      <c r="CB9516" s="419"/>
      <c r="CC9516" s="419"/>
      <c r="CD9516" s="419"/>
      <c r="CF9516" s="419"/>
      <c r="CG9516" s="419"/>
      <c r="CH9516" s="419"/>
    </row>
    <row r="9517" spans="3:86" ht="21" thickBot="1">
      <c r="C9517" s="425"/>
      <c r="P9517" s="431"/>
      <c r="R9517" s="419"/>
      <c r="S9517" s="446"/>
      <c r="T9517" s="419"/>
      <c r="V9517" s="196"/>
      <c r="W9517" s="419"/>
      <c r="X9517" s="419"/>
      <c r="Z9517" s="419"/>
      <c r="AA9517" s="419"/>
      <c r="AB9517" s="419"/>
      <c r="AD9517" s="419"/>
      <c r="AE9517" s="419"/>
      <c r="AF9517" s="419"/>
      <c r="AH9517" s="419"/>
      <c r="AI9517" s="419"/>
      <c r="AJ9517" s="419"/>
      <c r="AL9517" s="419"/>
      <c r="AM9517" s="419"/>
      <c r="AN9517" s="403"/>
      <c r="AO9517" s="419"/>
      <c r="AP9517" s="419"/>
      <c r="AQ9517" s="419"/>
      <c r="AR9517" s="419"/>
      <c r="AS9517" s="419"/>
      <c r="AT9517" s="419"/>
      <c r="AU9517" s="419"/>
      <c r="AV9517" s="419"/>
      <c r="AX9517" s="419"/>
      <c r="AY9517" s="419"/>
      <c r="AZ9517" s="419"/>
      <c r="BB9517" s="419"/>
      <c r="BC9517" s="419"/>
      <c r="BD9517" s="419"/>
      <c r="BF9517" s="419"/>
      <c r="BG9517" s="419"/>
      <c r="BH9517" s="419"/>
      <c r="BJ9517" s="419"/>
      <c r="BK9517" s="419"/>
      <c r="BL9517" s="419"/>
      <c r="BN9517" s="419"/>
      <c r="BO9517" s="419"/>
      <c r="BP9517" s="419"/>
      <c r="BR9517" s="419"/>
      <c r="BS9517" s="419"/>
      <c r="BT9517" s="419"/>
      <c r="BV9517" s="419"/>
      <c r="BW9517" s="419"/>
      <c r="BX9517" s="397"/>
      <c r="BZ9517" s="449"/>
      <c r="CB9517" s="419"/>
      <c r="CC9517" s="419"/>
      <c r="CD9517" s="419"/>
      <c r="CF9517" s="419"/>
      <c r="CG9517" s="419"/>
      <c r="CH9517" s="419"/>
    </row>
    <row r="9518" spans="3:86" ht="21" thickBot="1">
      <c r="C9518" s="425"/>
      <c r="P9518" s="431"/>
      <c r="R9518" s="419"/>
      <c r="S9518" s="446"/>
      <c r="T9518" s="419"/>
      <c r="V9518" s="196"/>
      <c r="W9518" s="419"/>
      <c r="X9518" s="419"/>
      <c r="Z9518" s="419"/>
      <c r="AA9518" s="419"/>
      <c r="AB9518" s="419"/>
      <c r="AD9518" s="419"/>
      <c r="AE9518" s="419"/>
      <c r="AF9518" s="419"/>
      <c r="AH9518" s="419"/>
      <c r="AI9518" s="419"/>
      <c r="AJ9518" s="419"/>
      <c r="AL9518" s="419"/>
      <c r="AM9518" s="419"/>
      <c r="AN9518" s="403"/>
      <c r="AO9518" s="419"/>
      <c r="AP9518" s="419"/>
      <c r="AQ9518" s="419"/>
      <c r="AR9518" s="419"/>
      <c r="AS9518" s="419"/>
      <c r="AT9518" s="419"/>
      <c r="AU9518" s="419"/>
      <c r="AV9518" s="419"/>
      <c r="AX9518" s="419"/>
      <c r="AY9518" s="419"/>
      <c r="AZ9518" s="419"/>
      <c r="BB9518" s="419"/>
      <c r="BC9518" s="419"/>
      <c r="BD9518" s="419"/>
      <c r="BF9518" s="419"/>
      <c r="BG9518" s="419"/>
      <c r="BH9518" s="419"/>
      <c r="BJ9518" s="419"/>
      <c r="BK9518" s="419"/>
      <c r="BL9518" s="419"/>
      <c r="BN9518" s="419"/>
      <c r="BO9518" s="419"/>
      <c r="BP9518" s="419"/>
      <c r="BR9518" s="419"/>
      <c r="BS9518" s="419"/>
      <c r="BT9518" s="419"/>
      <c r="BV9518" s="419"/>
      <c r="BW9518" s="419"/>
      <c r="BX9518" s="397"/>
      <c r="BZ9518" s="449"/>
      <c r="CB9518" s="419"/>
      <c r="CC9518" s="419"/>
      <c r="CD9518" s="419"/>
      <c r="CF9518" s="419"/>
      <c r="CG9518" s="419"/>
      <c r="CH9518" s="419"/>
    </row>
    <row r="9519" spans="3:86" ht="21" thickBot="1">
      <c r="C9519" s="425"/>
      <c r="P9519" s="431"/>
      <c r="R9519" s="419"/>
      <c r="S9519" s="446"/>
      <c r="T9519" s="419"/>
      <c r="V9519" s="196"/>
      <c r="W9519" s="419"/>
      <c r="X9519" s="419"/>
      <c r="Z9519" s="419"/>
      <c r="AA9519" s="419"/>
      <c r="AB9519" s="419"/>
      <c r="AD9519" s="419"/>
      <c r="AE9519" s="419"/>
      <c r="AF9519" s="419"/>
      <c r="AH9519" s="419"/>
      <c r="AI9519" s="419"/>
      <c r="AJ9519" s="419"/>
      <c r="AL9519" s="419"/>
      <c r="AM9519" s="419"/>
      <c r="AN9519" s="403"/>
      <c r="AO9519" s="419"/>
      <c r="AP9519" s="419"/>
      <c r="AQ9519" s="419"/>
      <c r="AR9519" s="419"/>
      <c r="AS9519" s="419"/>
      <c r="AT9519" s="419"/>
      <c r="AU9519" s="419"/>
      <c r="AV9519" s="419"/>
      <c r="AX9519" s="419"/>
      <c r="AY9519" s="419"/>
      <c r="AZ9519" s="419"/>
      <c r="BB9519" s="419"/>
      <c r="BC9519" s="419"/>
      <c r="BD9519" s="419"/>
      <c r="BF9519" s="419"/>
      <c r="BG9519" s="419"/>
      <c r="BH9519" s="419"/>
      <c r="BJ9519" s="419"/>
      <c r="BK9519" s="419"/>
      <c r="BL9519" s="419"/>
      <c r="BN9519" s="419"/>
      <c r="BO9519" s="419"/>
      <c r="BP9519" s="419"/>
      <c r="BR9519" s="419"/>
      <c r="BS9519" s="419"/>
      <c r="BT9519" s="419"/>
      <c r="BV9519" s="419"/>
      <c r="BW9519" s="419"/>
      <c r="BX9519" s="397"/>
      <c r="BZ9519" s="449"/>
      <c r="CB9519" s="419"/>
      <c r="CC9519" s="419"/>
      <c r="CD9519" s="419"/>
      <c r="CF9519" s="419"/>
      <c r="CG9519" s="419"/>
      <c r="CH9519" s="419"/>
    </row>
    <row r="9520" spans="3:86" ht="21" thickBot="1">
      <c r="C9520" s="425"/>
      <c r="P9520" s="431"/>
      <c r="R9520" s="419"/>
      <c r="S9520" s="446"/>
      <c r="T9520" s="419"/>
      <c r="V9520" s="196"/>
      <c r="W9520" s="419"/>
      <c r="X9520" s="419"/>
      <c r="Z9520" s="419"/>
      <c r="AA9520" s="419"/>
      <c r="AB9520" s="419"/>
      <c r="AD9520" s="419"/>
      <c r="AE9520" s="419"/>
      <c r="AF9520" s="419"/>
      <c r="AH9520" s="419"/>
      <c r="AI9520" s="419"/>
      <c r="AJ9520" s="419"/>
      <c r="AL9520" s="419"/>
      <c r="AM9520" s="419"/>
      <c r="AN9520" s="403"/>
      <c r="AO9520" s="419"/>
      <c r="AP9520" s="419"/>
      <c r="AQ9520" s="419"/>
      <c r="AR9520" s="419"/>
      <c r="AS9520" s="419"/>
      <c r="AT9520" s="419"/>
      <c r="AU9520" s="419"/>
      <c r="AV9520" s="419"/>
      <c r="AX9520" s="419"/>
      <c r="AY9520" s="419"/>
      <c r="AZ9520" s="419"/>
      <c r="BB9520" s="419"/>
      <c r="BC9520" s="419"/>
      <c r="BD9520" s="419"/>
      <c r="BF9520" s="419"/>
      <c r="BG9520" s="419"/>
      <c r="BH9520" s="419"/>
      <c r="BJ9520" s="419"/>
      <c r="BK9520" s="419"/>
      <c r="BL9520" s="419"/>
      <c r="BN9520" s="419"/>
      <c r="BO9520" s="419"/>
      <c r="BP9520" s="419"/>
      <c r="BR9520" s="419"/>
      <c r="BS9520" s="419"/>
      <c r="BT9520" s="419"/>
      <c r="BV9520" s="419"/>
      <c r="BW9520" s="419"/>
      <c r="BX9520" s="397"/>
      <c r="BZ9520" s="449"/>
      <c r="CB9520" s="419"/>
      <c r="CC9520" s="419"/>
      <c r="CD9520" s="419"/>
      <c r="CF9520" s="419"/>
      <c r="CG9520" s="419"/>
      <c r="CH9520" s="419"/>
    </row>
    <row r="9521" spans="3:86" ht="21" thickBot="1">
      <c r="C9521" s="425"/>
      <c r="P9521" s="431"/>
      <c r="R9521" s="419"/>
      <c r="S9521" s="446"/>
      <c r="T9521" s="419"/>
      <c r="V9521" s="196"/>
      <c r="W9521" s="419"/>
      <c r="X9521" s="419"/>
      <c r="Z9521" s="419"/>
      <c r="AA9521" s="419"/>
      <c r="AB9521" s="419"/>
      <c r="AD9521" s="419"/>
      <c r="AE9521" s="419"/>
      <c r="AF9521" s="419"/>
      <c r="AH9521" s="419"/>
      <c r="AI9521" s="419"/>
      <c r="AJ9521" s="419"/>
      <c r="AL9521" s="419"/>
      <c r="AM9521" s="419"/>
      <c r="AN9521" s="403"/>
      <c r="AO9521" s="419"/>
      <c r="AP9521" s="419"/>
      <c r="AQ9521" s="419"/>
      <c r="AR9521" s="419"/>
      <c r="AS9521" s="419"/>
      <c r="AT9521" s="419"/>
      <c r="AU9521" s="419"/>
      <c r="AV9521" s="419"/>
      <c r="AX9521" s="419"/>
      <c r="AY9521" s="419"/>
      <c r="AZ9521" s="419"/>
      <c r="BB9521" s="419"/>
      <c r="BC9521" s="419"/>
      <c r="BD9521" s="419"/>
      <c r="BF9521" s="419"/>
      <c r="BG9521" s="419"/>
      <c r="BH9521" s="419"/>
      <c r="BJ9521" s="419"/>
      <c r="BK9521" s="419"/>
      <c r="BL9521" s="419"/>
      <c r="BN9521" s="419"/>
      <c r="BO9521" s="419"/>
      <c r="BP9521" s="419"/>
      <c r="BR9521" s="419"/>
      <c r="BS9521" s="419"/>
      <c r="BT9521" s="419"/>
      <c r="BV9521" s="419"/>
      <c r="BW9521" s="419"/>
      <c r="BX9521" s="397"/>
      <c r="BZ9521" s="449"/>
      <c r="CB9521" s="419"/>
      <c r="CC9521" s="419"/>
      <c r="CD9521" s="419"/>
      <c r="CF9521" s="419"/>
      <c r="CG9521" s="419"/>
      <c r="CH9521" s="419"/>
    </row>
    <row r="9522" spans="3:86" ht="21" thickBot="1">
      <c r="C9522" s="425"/>
      <c r="P9522" s="431"/>
      <c r="R9522" s="419"/>
      <c r="S9522" s="446"/>
      <c r="T9522" s="419"/>
      <c r="V9522" s="196"/>
      <c r="W9522" s="419"/>
      <c r="X9522" s="419"/>
      <c r="Z9522" s="419"/>
      <c r="AA9522" s="419"/>
      <c r="AB9522" s="419"/>
      <c r="AD9522" s="419"/>
      <c r="AE9522" s="419"/>
      <c r="AF9522" s="419"/>
      <c r="AH9522" s="419"/>
      <c r="AI9522" s="419"/>
      <c r="AJ9522" s="419"/>
      <c r="AL9522" s="419"/>
      <c r="AM9522" s="419"/>
      <c r="AN9522" s="403"/>
      <c r="AO9522" s="419"/>
      <c r="AP9522" s="419"/>
      <c r="AQ9522" s="419"/>
      <c r="AR9522" s="419"/>
      <c r="AS9522" s="419"/>
      <c r="AT9522" s="419"/>
      <c r="AU9522" s="419"/>
      <c r="AV9522" s="419"/>
      <c r="AX9522" s="419"/>
      <c r="AY9522" s="419"/>
      <c r="AZ9522" s="419"/>
      <c r="BB9522" s="419"/>
      <c r="BC9522" s="419"/>
      <c r="BD9522" s="419"/>
      <c r="BF9522" s="419"/>
      <c r="BG9522" s="419"/>
      <c r="BH9522" s="419"/>
      <c r="BJ9522" s="419"/>
      <c r="BK9522" s="419"/>
      <c r="BL9522" s="419"/>
      <c r="BN9522" s="419"/>
      <c r="BO9522" s="419"/>
      <c r="BP9522" s="419"/>
      <c r="BR9522" s="419"/>
      <c r="BS9522" s="419"/>
      <c r="BT9522" s="419"/>
      <c r="BV9522" s="419"/>
      <c r="BW9522" s="419"/>
      <c r="BX9522" s="397"/>
      <c r="BZ9522" s="449"/>
      <c r="CB9522" s="419"/>
      <c r="CC9522" s="419"/>
      <c r="CD9522" s="419"/>
      <c r="CF9522" s="419"/>
      <c r="CG9522" s="419"/>
      <c r="CH9522" s="419"/>
    </row>
    <row r="9523" spans="3:86" ht="21" thickBot="1">
      <c r="C9523" s="425"/>
      <c r="P9523" s="431"/>
      <c r="R9523" s="419"/>
      <c r="S9523" s="446"/>
      <c r="T9523" s="419"/>
      <c r="V9523" s="196"/>
      <c r="W9523" s="419"/>
      <c r="X9523" s="419"/>
      <c r="Z9523" s="419"/>
      <c r="AA9523" s="419"/>
      <c r="AB9523" s="419"/>
      <c r="AD9523" s="419"/>
      <c r="AE9523" s="419"/>
      <c r="AF9523" s="419"/>
      <c r="AH9523" s="419"/>
      <c r="AI9523" s="419"/>
      <c r="AJ9523" s="419"/>
      <c r="AL9523" s="419"/>
      <c r="AM9523" s="419"/>
      <c r="AN9523" s="403"/>
      <c r="AO9523" s="419"/>
      <c r="AP9523" s="419"/>
      <c r="AQ9523" s="419"/>
      <c r="AR9523" s="419"/>
      <c r="AS9523" s="419"/>
      <c r="AT9523" s="419"/>
      <c r="AU9523" s="419"/>
      <c r="AV9523" s="419"/>
      <c r="AX9523" s="419"/>
      <c r="AY9523" s="419"/>
      <c r="AZ9523" s="419"/>
      <c r="BB9523" s="419"/>
      <c r="BC9523" s="419"/>
      <c r="BD9523" s="419"/>
      <c r="BF9523" s="419"/>
      <c r="BG9523" s="419"/>
      <c r="BH9523" s="419"/>
      <c r="BJ9523" s="419"/>
      <c r="BK9523" s="419"/>
      <c r="BL9523" s="419"/>
      <c r="BN9523" s="419"/>
      <c r="BO9523" s="419"/>
      <c r="BP9523" s="419"/>
      <c r="BR9523" s="419"/>
      <c r="BS9523" s="419"/>
      <c r="BT9523" s="419"/>
      <c r="BV9523" s="419"/>
      <c r="BW9523" s="419"/>
      <c r="BX9523" s="397"/>
      <c r="BZ9523" s="449"/>
      <c r="CB9523" s="419"/>
      <c r="CC9523" s="419"/>
      <c r="CD9523" s="419"/>
      <c r="CF9523" s="419"/>
      <c r="CG9523" s="419"/>
      <c r="CH9523" s="419"/>
    </row>
    <row r="9524" spans="3:86" ht="21" thickBot="1">
      <c r="C9524" s="425"/>
      <c r="P9524" s="431"/>
      <c r="R9524" s="419"/>
      <c r="S9524" s="446"/>
      <c r="T9524" s="419"/>
      <c r="V9524" s="196"/>
      <c r="W9524" s="419"/>
      <c r="X9524" s="419"/>
      <c r="Z9524" s="419"/>
      <c r="AA9524" s="419"/>
      <c r="AB9524" s="419"/>
      <c r="AD9524" s="419"/>
      <c r="AE9524" s="419"/>
      <c r="AF9524" s="419"/>
      <c r="AH9524" s="419"/>
      <c r="AI9524" s="419"/>
      <c r="AJ9524" s="419"/>
      <c r="AL9524" s="419"/>
      <c r="AM9524" s="419"/>
      <c r="AN9524" s="403"/>
      <c r="AO9524" s="419"/>
      <c r="AP9524" s="419"/>
      <c r="AQ9524" s="419"/>
      <c r="AR9524" s="419"/>
      <c r="AS9524" s="419"/>
      <c r="AT9524" s="419"/>
      <c r="AU9524" s="419"/>
      <c r="AV9524" s="419"/>
      <c r="AX9524" s="419"/>
      <c r="AY9524" s="419"/>
      <c r="AZ9524" s="419"/>
      <c r="BB9524" s="419"/>
      <c r="BC9524" s="419"/>
      <c r="BD9524" s="419"/>
      <c r="BF9524" s="419"/>
      <c r="BG9524" s="419"/>
      <c r="BH9524" s="419"/>
      <c r="BJ9524" s="419"/>
      <c r="BK9524" s="419"/>
      <c r="BL9524" s="419"/>
      <c r="BN9524" s="419"/>
      <c r="BO9524" s="419"/>
      <c r="BP9524" s="419"/>
      <c r="BR9524" s="419"/>
      <c r="BS9524" s="419"/>
      <c r="BT9524" s="419"/>
      <c r="BV9524" s="419"/>
      <c r="BW9524" s="419"/>
      <c r="BX9524" s="397"/>
      <c r="BZ9524" s="449"/>
      <c r="CB9524" s="419"/>
      <c r="CC9524" s="419"/>
      <c r="CD9524" s="419"/>
      <c r="CF9524" s="419"/>
      <c r="CG9524" s="419"/>
      <c r="CH9524" s="419"/>
    </row>
    <row r="9525" spans="3:86" ht="21" thickBot="1">
      <c r="C9525" s="425"/>
      <c r="P9525" s="431"/>
      <c r="R9525" s="419"/>
      <c r="S9525" s="446"/>
      <c r="T9525" s="419"/>
      <c r="V9525" s="196"/>
      <c r="W9525" s="419"/>
      <c r="X9525" s="419"/>
      <c r="Z9525" s="419"/>
      <c r="AA9525" s="419"/>
      <c r="AB9525" s="419"/>
      <c r="AD9525" s="419"/>
      <c r="AE9525" s="419"/>
      <c r="AF9525" s="419"/>
      <c r="AH9525" s="419"/>
      <c r="AI9525" s="419"/>
      <c r="AJ9525" s="419"/>
      <c r="AL9525" s="419"/>
      <c r="AM9525" s="419"/>
      <c r="AN9525" s="403"/>
      <c r="AO9525" s="419"/>
      <c r="AP9525" s="419"/>
      <c r="AQ9525" s="419"/>
      <c r="AR9525" s="419"/>
      <c r="AS9525" s="419"/>
      <c r="AT9525" s="419"/>
      <c r="AU9525" s="419"/>
      <c r="AV9525" s="419"/>
      <c r="AX9525" s="419"/>
      <c r="AY9525" s="419"/>
      <c r="AZ9525" s="419"/>
      <c r="BB9525" s="419"/>
      <c r="BC9525" s="419"/>
      <c r="BD9525" s="419"/>
      <c r="BF9525" s="419"/>
      <c r="BG9525" s="419"/>
      <c r="BH9525" s="419"/>
      <c r="BJ9525" s="419"/>
      <c r="BK9525" s="419"/>
      <c r="BL9525" s="419"/>
      <c r="BN9525" s="419"/>
      <c r="BO9525" s="419"/>
      <c r="BP9525" s="419"/>
      <c r="BR9525" s="419"/>
      <c r="BS9525" s="419"/>
      <c r="BT9525" s="419"/>
      <c r="BV9525" s="419"/>
      <c r="BW9525" s="419"/>
      <c r="BX9525" s="397"/>
      <c r="BZ9525" s="449"/>
      <c r="CB9525" s="419"/>
      <c r="CC9525" s="419"/>
      <c r="CD9525" s="419"/>
      <c r="CF9525" s="419"/>
      <c r="CG9525" s="419"/>
      <c r="CH9525" s="419"/>
    </row>
    <row r="9526" spans="3:86" ht="21" thickBot="1">
      <c r="C9526" s="425"/>
      <c r="P9526" s="431"/>
      <c r="R9526" s="419"/>
      <c r="S9526" s="446"/>
      <c r="T9526" s="419"/>
      <c r="V9526" s="196"/>
      <c r="W9526" s="419"/>
      <c r="X9526" s="419"/>
      <c r="Z9526" s="419"/>
      <c r="AA9526" s="419"/>
      <c r="AB9526" s="419"/>
      <c r="AD9526" s="419"/>
      <c r="AE9526" s="419"/>
      <c r="AF9526" s="419"/>
      <c r="AH9526" s="419"/>
      <c r="AI9526" s="419"/>
      <c r="AJ9526" s="419"/>
      <c r="AL9526" s="419"/>
      <c r="AM9526" s="419"/>
      <c r="AN9526" s="403"/>
      <c r="AO9526" s="419"/>
      <c r="AP9526" s="419"/>
      <c r="AQ9526" s="419"/>
      <c r="AR9526" s="419"/>
      <c r="AS9526" s="419"/>
      <c r="AT9526" s="419"/>
      <c r="AU9526" s="419"/>
      <c r="AV9526" s="419"/>
      <c r="AX9526" s="419"/>
      <c r="AY9526" s="419"/>
      <c r="AZ9526" s="419"/>
      <c r="BB9526" s="419"/>
      <c r="BC9526" s="419"/>
      <c r="BD9526" s="419"/>
      <c r="BF9526" s="419"/>
      <c r="BG9526" s="419"/>
      <c r="BH9526" s="419"/>
      <c r="BJ9526" s="419"/>
      <c r="BK9526" s="419"/>
      <c r="BL9526" s="419"/>
      <c r="BN9526" s="419"/>
      <c r="BO9526" s="419"/>
      <c r="BP9526" s="419"/>
      <c r="BR9526" s="419"/>
      <c r="BS9526" s="419"/>
      <c r="BT9526" s="419"/>
      <c r="BV9526" s="419"/>
      <c r="BW9526" s="419"/>
      <c r="BX9526" s="397"/>
      <c r="BZ9526" s="449"/>
      <c r="CB9526" s="419"/>
      <c r="CC9526" s="419"/>
      <c r="CD9526" s="419"/>
      <c r="CF9526" s="419"/>
      <c r="CG9526" s="419"/>
      <c r="CH9526" s="419"/>
    </row>
    <row r="9527" spans="3:86" ht="21" thickBot="1">
      <c r="C9527" s="425"/>
      <c r="P9527" s="431"/>
      <c r="R9527" s="419"/>
      <c r="S9527" s="446"/>
      <c r="T9527" s="419"/>
      <c r="V9527" s="196"/>
      <c r="W9527" s="419"/>
      <c r="X9527" s="419"/>
      <c r="Z9527" s="419"/>
      <c r="AA9527" s="419"/>
      <c r="AB9527" s="419"/>
      <c r="AD9527" s="419"/>
      <c r="AE9527" s="419"/>
      <c r="AF9527" s="419"/>
      <c r="AH9527" s="419"/>
      <c r="AI9527" s="419"/>
      <c r="AJ9527" s="419"/>
      <c r="AL9527" s="419"/>
      <c r="AM9527" s="419"/>
      <c r="AN9527" s="403"/>
      <c r="AO9527" s="419"/>
      <c r="AP9527" s="419"/>
      <c r="AQ9527" s="419"/>
      <c r="AR9527" s="419"/>
      <c r="AS9527" s="419"/>
      <c r="AT9527" s="419"/>
      <c r="AU9527" s="419"/>
      <c r="AV9527" s="419"/>
      <c r="AX9527" s="419"/>
      <c r="AY9527" s="419"/>
      <c r="AZ9527" s="419"/>
      <c r="BB9527" s="419"/>
      <c r="BC9527" s="419"/>
      <c r="BD9527" s="419"/>
      <c r="BF9527" s="419"/>
      <c r="BG9527" s="419"/>
      <c r="BH9527" s="419"/>
      <c r="BJ9527" s="419"/>
      <c r="BK9527" s="419"/>
      <c r="BL9527" s="419"/>
      <c r="BN9527" s="419"/>
      <c r="BO9527" s="419"/>
      <c r="BP9527" s="419"/>
      <c r="BR9527" s="419"/>
      <c r="BS9527" s="419"/>
      <c r="BT9527" s="419"/>
      <c r="BV9527" s="419"/>
      <c r="BW9527" s="419"/>
      <c r="BX9527" s="397"/>
      <c r="BZ9527" s="449"/>
      <c r="CB9527" s="419"/>
      <c r="CC9527" s="419"/>
      <c r="CD9527" s="419"/>
      <c r="CF9527" s="419"/>
      <c r="CG9527" s="419"/>
      <c r="CH9527" s="419"/>
    </row>
    <row r="9528" spans="3:86" ht="21" thickBot="1">
      <c r="C9528" s="425"/>
      <c r="P9528" s="431"/>
      <c r="R9528" s="419"/>
      <c r="S9528" s="446"/>
      <c r="T9528" s="419"/>
      <c r="V9528" s="196"/>
      <c r="W9528" s="419"/>
      <c r="X9528" s="419"/>
      <c r="Z9528" s="419"/>
      <c r="AA9528" s="419"/>
      <c r="AB9528" s="419"/>
      <c r="AD9528" s="419"/>
      <c r="AE9528" s="419"/>
      <c r="AF9528" s="419"/>
      <c r="AH9528" s="419"/>
      <c r="AI9528" s="419"/>
      <c r="AJ9528" s="419"/>
      <c r="AL9528" s="419"/>
      <c r="AM9528" s="419"/>
      <c r="AN9528" s="403"/>
      <c r="AO9528" s="419"/>
      <c r="AP9528" s="419"/>
      <c r="AQ9528" s="419"/>
      <c r="AR9528" s="419"/>
      <c r="AS9528" s="419"/>
      <c r="AT9528" s="419"/>
      <c r="AU9528" s="419"/>
      <c r="AV9528" s="419"/>
      <c r="AX9528" s="419"/>
      <c r="AY9528" s="419"/>
      <c r="AZ9528" s="419"/>
      <c r="BB9528" s="419"/>
      <c r="BC9528" s="419"/>
      <c r="BD9528" s="419"/>
      <c r="BF9528" s="419"/>
      <c r="BG9528" s="419"/>
      <c r="BH9528" s="419"/>
      <c r="BJ9528" s="419"/>
      <c r="BK9528" s="419"/>
      <c r="BL9528" s="419"/>
      <c r="BN9528" s="419"/>
      <c r="BO9528" s="419"/>
      <c r="BP9528" s="419"/>
      <c r="BR9528" s="419"/>
      <c r="BS9528" s="419"/>
      <c r="BT9528" s="419"/>
      <c r="BV9528" s="419"/>
      <c r="BW9528" s="419"/>
      <c r="BX9528" s="397"/>
      <c r="BZ9528" s="449"/>
      <c r="CB9528" s="419"/>
      <c r="CC9528" s="419"/>
      <c r="CD9528" s="419"/>
      <c r="CF9528" s="419"/>
      <c r="CG9528" s="419"/>
      <c r="CH9528" s="419"/>
    </row>
    <row r="9529" spans="3:86" ht="21" thickBot="1">
      <c r="C9529" s="425"/>
      <c r="P9529" s="431"/>
      <c r="R9529" s="419"/>
      <c r="S9529" s="446"/>
      <c r="T9529" s="419"/>
      <c r="V9529" s="196"/>
      <c r="W9529" s="419"/>
      <c r="X9529" s="419"/>
      <c r="Z9529" s="419"/>
      <c r="AA9529" s="419"/>
      <c r="AB9529" s="419"/>
      <c r="AD9529" s="419"/>
      <c r="AE9529" s="419"/>
      <c r="AF9529" s="419"/>
      <c r="AH9529" s="419"/>
      <c r="AI9529" s="419"/>
      <c r="AJ9529" s="419"/>
      <c r="AL9529" s="419"/>
      <c r="AM9529" s="419"/>
      <c r="AN9529" s="403"/>
      <c r="AO9529" s="419"/>
      <c r="AP9529" s="419"/>
      <c r="AQ9529" s="419"/>
      <c r="AR9529" s="419"/>
      <c r="AS9529" s="419"/>
      <c r="AT9529" s="419"/>
      <c r="AU9529" s="419"/>
      <c r="AV9529" s="419"/>
      <c r="AX9529" s="419"/>
      <c r="AY9529" s="419"/>
      <c r="AZ9529" s="419"/>
      <c r="BB9529" s="419"/>
      <c r="BC9529" s="419"/>
      <c r="BD9529" s="419"/>
      <c r="BF9529" s="419"/>
      <c r="BG9529" s="419"/>
      <c r="BH9529" s="419"/>
      <c r="BJ9529" s="419"/>
      <c r="BK9529" s="419"/>
      <c r="BL9529" s="419"/>
      <c r="BN9529" s="419"/>
      <c r="BO9529" s="419"/>
      <c r="BP9529" s="419"/>
      <c r="BR9529" s="419"/>
      <c r="BS9529" s="419"/>
      <c r="BT9529" s="419"/>
      <c r="BV9529" s="419"/>
      <c r="BW9529" s="419"/>
      <c r="BX9529" s="397"/>
      <c r="BZ9529" s="449"/>
      <c r="CB9529" s="419"/>
      <c r="CC9529" s="419"/>
      <c r="CD9529" s="419"/>
      <c r="CF9529" s="419"/>
      <c r="CG9529" s="419"/>
      <c r="CH9529" s="419"/>
    </row>
    <row r="9530" spans="3:86" ht="21" thickBot="1">
      <c r="C9530" s="425"/>
      <c r="P9530" s="431"/>
      <c r="R9530" s="419"/>
      <c r="S9530" s="446"/>
      <c r="T9530" s="419"/>
      <c r="V9530" s="196"/>
      <c r="W9530" s="419"/>
      <c r="X9530" s="419"/>
      <c r="Z9530" s="419"/>
      <c r="AA9530" s="419"/>
      <c r="AB9530" s="419"/>
      <c r="AD9530" s="419"/>
      <c r="AE9530" s="419"/>
      <c r="AF9530" s="419"/>
      <c r="AH9530" s="419"/>
      <c r="AI9530" s="419"/>
      <c r="AJ9530" s="419"/>
      <c r="AL9530" s="419"/>
      <c r="AM9530" s="419"/>
      <c r="AN9530" s="403"/>
      <c r="AO9530" s="419"/>
      <c r="AP9530" s="419"/>
      <c r="AQ9530" s="419"/>
      <c r="AR9530" s="419"/>
      <c r="AS9530" s="419"/>
      <c r="AT9530" s="419"/>
      <c r="AU9530" s="419"/>
      <c r="AV9530" s="419"/>
      <c r="AX9530" s="419"/>
      <c r="AY9530" s="419"/>
      <c r="AZ9530" s="419"/>
      <c r="BB9530" s="419"/>
      <c r="BC9530" s="419"/>
      <c r="BD9530" s="419"/>
      <c r="BF9530" s="419"/>
      <c r="BG9530" s="419"/>
      <c r="BH9530" s="419"/>
      <c r="BJ9530" s="419"/>
      <c r="BK9530" s="419"/>
      <c r="BL9530" s="419"/>
      <c r="BN9530" s="419"/>
      <c r="BO9530" s="419"/>
      <c r="BP9530" s="419"/>
      <c r="BR9530" s="419"/>
      <c r="BS9530" s="419"/>
      <c r="BT9530" s="419"/>
      <c r="BV9530" s="419"/>
      <c r="BW9530" s="419"/>
      <c r="BX9530" s="397"/>
      <c r="BZ9530" s="449"/>
      <c r="CB9530" s="419"/>
      <c r="CC9530" s="419"/>
      <c r="CD9530" s="419"/>
      <c r="CF9530" s="419"/>
      <c r="CG9530" s="419"/>
      <c r="CH9530" s="419"/>
    </row>
    <row r="9531" spans="3:86" ht="21" thickBot="1">
      <c r="C9531" s="425"/>
      <c r="P9531" s="431"/>
      <c r="R9531" s="419"/>
      <c r="S9531" s="446"/>
      <c r="T9531" s="419"/>
      <c r="V9531" s="196"/>
      <c r="W9531" s="419"/>
      <c r="X9531" s="419"/>
      <c r="Z9531" s="419"/>
      <c r="AA9531" s="419"/>
      <c r="AB9531" s="419"/>
      <c r="AD9531" s="419"/>
      <c r="AE9531" s="419"/>
      <c r="AF9531" s="419"/>
      <c r="AH9531" s="419"/>
      <c r="AI9531" s="419"/>
      <c r="AJ9531" s="419"/>
      <c r="AL9531" s="419"/>
      <c r="AM9531" s="419"/>
      <c r="AN9531" s="403"/>
      <c r="AO9531" s="419"/>
      <c r="AP9531" s="419"/>
      <c r="AQ9531" s="419"/>
      <c r="AR9531" s="419"/>
      <c r="AS9531" s="419"/>
      <c r="AT9531" s="419"/>
      <c r="AU9531" s="419"/>
      <c r="AV9531" s="419"/>
      <c r="AX9531" s="419"/>
      <c r="AY9531" s="419"/>
      <c r="AZ9531" s="419"/>
      <c r="BB9531" s="419"/>
      <c r="BC9531" s="419"/>
      <c r="BD9531" s="419"/>
      <c r="BF9531" s="419"/>
      <c r="BG9531" s="419"/>
      <c r="BH9531" s="419"/>
      <c r="BJ9531" s="419"/>
      <c r="BK9531" s="419"/>
      <c r="BL9531" s="419"/>
      <c r="BN9531" s="419"/>
      <c r="BO9531" s="419"/>
      <c r="BP9531" s="419"/>
      <c r="BR9531" s="419"/>
      <c r="BS9531" s="419"/>
      <c r="BT9531" s="419"/>
      <c r="BV9531" s="419"/>
      <c r="BW9531" s="419"/>
      <c r="BX9531" s="397"/>
      <c r="BZ9531" s="449"/>
      <c r="CB9531" s="419"/>
      <c r="CC9531" s="419"/>
      <c r="CD9531" s="419"/>
      <c r="CF9531" s="419"/>
      <c r="CG9531" s="419"/>
      <c r="CH9531" s="419"/>
    </row>
    <row r="9532" spans="3:86" ht="21" thickBot="1">
      <c r="C9532" s="425"/>
      <c r="P9532" s="431"/>
      <c r="R9532" s="419"/>
      <c r="S9532" s="446"/>
      <c r="T9532" s="419"/>
      <c r="V9532" s="196"/>
      <c r="W9532" s="419"/>
      <c r="X9532" s="419"/>
      <c r="Z9532" s="419"/>
      <c r="AA9532" s="419"/>
      <c r="AB9532" s="419"/>
      <c r="AD9532" s="419"/>
      <c r="AE9532" s="419"/>
      <c r="AF9532" s="419"/>
      <c r="AH9532" s="419"/>
      <c r="AI9532" s="419"/>
      <c r="AJ9532" s="419"/>
      <c r="AL9532" s="419"/>
      <c r="AM9532" s="419"/>
      <c r="AN9532" s="403"/>
      <c r="AO9532" s="419"/>
      <c r="AP9532" s="419"/>
      <c r="AQ9532" s="419"/>
      <c r="AR9532" s="419"/>
      <c r="AS9532" s="419"/>
      <c r="AT9532" s="419"/>
      <c r="AU9532" s="419"/>
      <c r="AV9532" s="419"/>
      <c r="AX9532" s="419"/>
      <c r="AY9532" s="419"/>
      <c r="AZ9532" s="419"/>
      <c r="BB9532" s="419"/>
      <c r="BC9532" s="419"/>
      <c r="BD9532" s="419"/>
      <c r="BF9532" s="419"/>
      <c r="BG9532" s="419"/>
      <c r="BH9532" s="419"/>
      <c r="BJ9532" s="419"/>
      <c r="BK9532" s="419"/>
      <c r="BL9532" s="419"/>
      <c r="BN9532" s="419"/>
      <c r="BO9532" s="419"/>
      <c r="BP9532" s="419"/>
      <c r="BR9532" s="419"/>
      <c r="BS9532" s="419"/>
      <c r="BT9532" s="419"/>
      <c r="BV9532" s="419"/>
      <c r="BW9532" s="419"/>
      <c r="BX9532" s="397"/>
      <c r="BZ9532" s="449"/>
      <c r="CB9532" s="419"/>
      <c r="CC9532" s="419"/>
      <c r="CD9532" s="419"/>
      <c r="CF9532" s="419"/>
      <c r="CG9532" s="419"/>
      <c r="CH9532" s="419"/>
    </row>
    <row r="9533" spans="3:86" ht="21" thickBot="1">
      <c r="C9533" s="425"/>
      <c r="P9533" s="431"/>
      <c r="R9533" s="419"/>
      <c r="S9533" s="446"/>
      <c r="T9533" s="419"/>
      <c r="V9533" s="196"/>
      <c r="W9533" s="419"/>
      <c r="X9533" s="419"/>
      <c r="Z9533" s="419"/>
      <c r="AA9533" s="419"/>
      <c r="AB9533" s="419"/>
      <c r="AD9533" s="419"/>
      <c r="AE9533" s="419"/>
      <c r="AF9533" s="419"/>
      <c r="AH9533" s="419"/>
      <c r="AI9533" s="419"/>
      <c r="AJ9533" s="419"/>
      <c r="AL9533" s="419"/>
      <c r="AM9533" s="419"/>
      <c r="AN9533" s="403"/>
      <c r="AO9533" s="419"/>
      <c r="AP9533" s="419"/>
      <c r="AQ9533" s="419"/>
      <c r="AR9533" s="419"/>
      <c r="AS9533" s="419"/>
      <c r="AT9533" s="419"/>
      <c r="AU9533" s="419"/>
      <c r="AV9533" s="419"/>
      <c r="AX9533" s="419"/>
      <c r="AY9533" s="419"/>
      <c r="AZ9533" s="419"/>
      <c r="BB9533" s="419"/>
      <c r="BC9533" s="419"/>
      <c r="BD9533" s="419"/>
      <c r="BF9533" s="419"/>
      <c r="BG9533" s="419"/>
      <c r="BH9533" s="419"/>
      <c r="BJ9533" s="419"/>
      <c r="BK9533" s="419"/>
      <c r="BL9533" s="419"/>
      <c r="BN9533" s="419"/>
      <c r="BO9533" s="419"/>
      <c r="BP9533" s="419"/>
      <c r="BR9533" s="419"/>
      <c r="BS9533" s="419"/>
      <c r="BT9533" s="419"/>
      <c r="BV9533" s="419"/>
      <c r="BW9533" s="419"/>
      <c r="BX9533" s="397"/>
      <c r="BZ9533" s="449"/>
      <c r="CB9533" s="419"/>
      <c r="CC9533" s="419"/>
      <c r="CD9533" s="419"/>
      <c r="CF9533" s="419"/>
      <c r="CG9533" s="419"/>
      <c r="CH9533" s="419"/>
    </row>
    <row r="9534" spans="3:86" ht="21" thickBot="1">
      <c r="C9534" s="425"/>
      <c r="P9534" s="431"/>
      <c r="R9534" s="419"/>
      <c r="S9534" s="446"/>
      <c r="T9534" s="419"/>
      <c r="V9534" s="196"/>
      <c r="W9534" s="419"/>
      <c r="X9534" s="419"/>
      <c r="Z9534" s="419"/>
      <c r="AA9534" s="419"/>
      <c r="AB9534" s="419"/>
      <c r="AD9534" s="419"/>
      <c r="AE9534" s="419"/>
      <c r="AF9534" s="419"/>
      <c r="AH9534" s="419"/>
      <c r="AI9534" s="419"/>
      <c r="AJ9534" s="419"/>
      <c r="AL9534" s="419"/>
      <c r="AM9534" s="419"/>
      <c r="AN9534" s="403"/>
      <c r="AO9534" s="419"/>
      <c r="AP9534" s="419"/>
      <c r="AQ9534" s="419"/>
      <c r="AR9534" s="419"/>
      <c r="AS9534" s="419"/>
      <c r="AT9534" s="419"/>
      <c r="AU9534" s="419"/>
      <c r="AV9534" s="419"/>
      <c r="AX9534" s="419"/>
      <c r="AY9534" s="419"/>
      <c r="AZ9534" s="419"/>
      <c r="BB9534" s="419"/>
      <c r="BC9534" s="419"/>
      <c r="BD9534" s="419"/>
      <c r="BF9534" s="419"/>
      <c r="BG9534" s="419"/>
      <c r="BH9534" s="419"/>
      <c r="BJ9534" s="419"/>
      <c r="BK9534" s="419"/>
      <c r="BL9534" s="419"/>
      <c r="BN9534" s="419"/>
      <c r="BO9534" s="419"/>
      <c r="BP9534" s="419"/>
      <c r="BR9534" s="419"/>
      <c r="BS9534" s="419"/>
      <c r="BT9534" s="419"/>
      <c r="BV9534" s="419"/>
      <c r="BW9534" s="419"/>
      <c r="BX9534" s="397"/>
      <c r="BZ9534" s="449"/>
      <c r="CB9534" s="419"/>
      <c r="CC9534" s="419"/>
      <c r="CD9534" s="419"/>
      <c r="CF9534" s="419"/>
      <c r="CG9534" s="419"/>
      <c r="CH9534" s="419"/>
    </row>
    <row r="9535" spans="3:86" ht="21" thickBot="1">
      <c r="C9535" s="425"/>
      <c r="P9535" s="431"/>
      <c r="R9535" s="419"/>
      <c r="S9535" s="446"/>
      <c r="T9535" s="419"/>
      <c r="V9535" s="196"/>
      <c r="W9535" s="419"/>
      <c r="X9535" s="419"/>
      <c r="Z9535" s="419"/>
      <c r="AA9535" s="419"/>
      <c r="AB9535" s="419"/>
      <c r="AD9535" s="419"/>
      <c r="AE9535" s="419"/>
      <c r="AF9535" s="419"/>
      <c r="AH9535" s="419"/>
      <c r="AI9535" s="419"/>
      <c r="AJ9535" s="419"/>
      <c r="AL9535" s="419"/>
      <c r="AM9535" s="419"/>
      <c r="AN9535" s="403"/>
      <c r="AO9535" s="419"/>
      <c r="AP9535" s="419"/>
      <c r="AQ9535" s="419"/>
      <c r="AR9535" s="419"/>
      <c r="AS9535" s="419"/>
      <c r="AT9535" s="419"/>
      <c r="AU9535" s="419"/>
      <c r="AV9535" s="419"/>
      <c r="AX9535" s="419"/>
      <c r="AY9535" s="419"/>
      <c r="AZ9535" s="419"/>
      <c r="BB9535" s="419"/>
      <c r="BC9535" s="419"/>
      <c r="BD9535" s="419"/>
      <c r="BF9535" s="419"/>
      <c r="BG9535" s="419"/>
      <c r="BH9535" s="419"/>
      <c r="BJ9535" s="419"/>
      <c r="BK9535" s="419"/>
      <c r="BL9535" s="419"/>
      <c r="BN9535" s="419"/>
      <c r="BO9535" s="419"/>
      <c r="BP9535" s="419"/>
      <c r="BR9535" s="419"/>
      <c r="BS9535" s="419"/>
      <c r="BT9535" s="419"/>
      <c r="BV9535" s="419"/>
      <c r="BW9535" s="419"/>
      <c r="BX9535" s="397"/>
      <c r="BZ9535" s="449"/>
      <c r="CB9535" s="419"/>
      <c r="CC9535" s="419"/>
      <c r="CD9535" s="419"/>
      <c r="CF9535" s="419"/>
      <c r="CG9535" s="419"/>
      <c r="CH9535" s="419"/>
    </row>
    <row r="9536" spans="3:86" ht="21" thickBot="1">
      <c r="C9536" s="425"/>
      <c r="P9536" s="431"/>
      <c r="R9536" s="419"/>
      <c r="S9536" s="446"/>
      <c r="T9536" s="419"/>
      <c r="V9536" s="196"/>
      <c r="W9536" s="419"/>
      <c r="X9536" s="419"/>
      <c r="Z9536" s="419"/>
      <c r="AA9536" s="419"/>
      <c r="AB9536" s="419"/>
      <c r="AD9536" s="419"/>
      <c r="AE9536" s="419"/>
      <c r="AF9536" s="419"/>
      <c r="AH9536" s="419"/>
      <c r="AI9536" s="419"/>
      <c r="AJ9536" s="419"/>
      <c r="AL9536" s="419"/>
      <c r="AM9536" s="419"/>
      <c r="AN9536" s="403"/>
      <c r="AO9536" s="419"/>
      <c r="AP9536" s="419"/>
      <c r="AQ9536" s="419"/>
      <c r="AR9536" s="419"/>
      <c r="AS9536" s="419"/>
      <c r="AT9536" s="419"/>
      <c r="AU9536" s="419"/>
      <c r="AV9536" s="419"/>
      <c r="AX9536" s="419"/>
      <c r="AY9536" s="419"/>
      <c r="AZ9536" s="419"/>
      <c r="BB9536" s="419"/>
      <c r="BC9536" s="419"/>
      <c r="BD9536" s="419"/>
      <c r="BF9536" s="419"/>
      <c r="BG9536" s="419"/>
      <c r="BH9536" s="419"/>
      <c r="BJ9536" s="419"/>
      <c r="BK9536" s="419"/>
      <c r="BL9536" s="419"/>
      <c r="BN9536" s="419"/>
      <c r="BO9536" s="419"/>
      <c r="BP9536" s="419"/>
      <c r="BR9536" s="419"/>
      <c r="BS9536" s="419"/>
      <c r="BT9536" s="419"/>
      <c r="BV9536" s="419"/>
      <c r="BW9536" s="419"/>
      <c r="BX9536" s="397"/>
      <c r="BZ9536" s="449"/>
      <c r="CB9536" s="419"/>
      <c r="CC9536" s="419"/>
      <c r="CD9536" s="419"/>
      <c r="CF9536" s="419"/>
      <c r="CG9536" s="419"/>
      <c r="CH9536" s="419"/>
    </row>
    <row r="9537" spans="3:86" ht="21" thickBot="1">
      <c r="C9537" s="425"/>
      <c r="P9537" s="431"/>
      <c r="R9537" s="419"/>
      <c r="S9537" s="446"/>
      <c r="T9537" s="419"/>
      <c r="V9537" s="196"/>
      <c r="W9537" s="419"/>
      <c r="X9537" s="419"/>
      <c r="Z9537" s="419"/>
      <c r="AA9537" s="419"/>
      <c r="AB9537" s="419"/>
      <c r="AD9537" s="419"/>
      <c r="AE9537" s="419"/>
      <c r="AF9537" s="419"/>
      <c r="AH9537" s="419"/>
      <c r="AI9537" s="419"/>
      <c r="AJ9537" s="419"/>
      <c r="AL9537" s="419"/>
      <c r="AM9537" s="419"/>
      <c r="AN9537" s="403"/>
      <c r="AO9537" s="419"/>
      <c r="AP9537" s="419"/>
      <c r="AQ9537" s="419"/>
      <c r="AR9537" s="419"/>
      <c r="AS9537" s="419"/>
      <c r="AT9537" s="419"/>
      <c r="AU9537" s="419"/>
      <c r="AV9537" s="419"/>
      <c r="AX9537" s="419"/>
      <c r="AY9537" s="419"/>
      <c r="AZ9537" s="419"/>
      <c r="BB9537" s="419"/>
      <c r="BC9537" s="419"/>
      <c r="BD9537" s="419"/>
      <c r="BF9537" s="419"/>
      <c r="BG9537" s="419"/>
      <c r="BH9537" s="419"/>
      <c r="BJ9537" s="419"/>
      <c r="BK9537" s="419"/>
      <c r="BL9537" s="419"/>
      <c r="BN9537" s="419"/>
      <c r="BO9537" s="419"/>
      <c r="BP9537" s="419"/>
      <c r="BR9537" s="419"/>
      <c r="BS9537" s="419"/>
      <c r="BT9537" s="419"/>
      <c r="BV9537" s="419"/>
      <c r="BW9537" s="419"/>
      <c r="BX9537" s="397"/>
      <c r="BZ9537" s="449"/>
      <c r="CB9537" s="419"/>
      <c r="CC9537" s="419"/>
      <c r="CD9537" s="419"/>
      <c r="CF9537" s="419"/>
      <c r="CG9537" s="419"/>
      <c r="CH9537" s="419"/>
    </row>
    <row r="9538" spans="3:86" ht="21" thickBot="1">
      <c r="C9538" s="425"/>
      <c r="P9538" s="431"/>
      <c r="R9538" s="419"/>
      <c r="S9538" s="446"/>
      <c r="T9538" s="419"/>
      <c r="V9538" s="196"/>
      <c r="W9538" s="419"/>
      <c r="X9538" s="419"/>
      <c r="Z9538" s="419"/>
      <c r="AA9538" s="419"/>
      <c r="AB9538" s="419"/>
      <c r="AD9538" s="419"/>
      <c r="AE9538" s="419"/>
      <c r="AF9538" s="419"/>
      <c r="AH9538" s="419"/>
      <c r="AI9538" s="419"/>
      <c r="AJ9538" s="419"/>
      <c r="AL9538" s="419"/>
      <c r="AM9538" s="419"/>
      <c r="AN9538" s="403"/>
      <c r="AO9538" s="419"/>
      <c r="AP9538" s="419"/>
      <c r="AQ9538" s="419"/>
      <c r="AR9538" s="419"/>
      <c r="AS9538" s="419"/>
      <c r="AT9538" s="419"/>
      <c r="AU9538" s="419"/>
      <c r="AV9538" s="419"/>
      <c r="AX9538" s="419"/>
      <c r="AY9538" s="419"/>
      <c r="AZ9538" s="419"/>
      <c r="BB9538" s="419"/>
      <c r="BC9538" s="419"/>
      <c r="BD9538" s="419"/>
      <c r="BF9538" s="419"/>
      <c r="BG9538" s="419"/>
      <c r="BH9538" s="419"/>
      <c r="BJ9538" s="419"/>
      <c r="BK9538" s="419"/>
      <c r="BL9538" s="419"/>
      <c r="BN9538" s="419"/>
      <c r="BO9538" s="419"/>
      <c r="BP9538" s="419"/>
      <c r="BR9538" s="419"/>
      <c r="BS9538" s="419"/>
      <c r="BT9538" s="419"/>
      <c r="BV9538" s="419"/>
      <c r="BW9538" s="419"/>
      <c r="BX9538" s="397"/>
      <c r="BZ9538" s="449"/>
      <c r="CB9538" s="419"/>
      <c r="CC9538" s="419"/>
      <c r="CD9538" s="419"/>
      <c r="CF9538" s="419"/>
      <c r="CG9538" s="419"/>
      <c r="CH9538" s="419"/>
    </row>
    <row r="9539" spans="3:86" ht="21" thickBot="1">
      <c r="C9539" s="425"/>
      <c r="P9539" s="431"/>
      <c r="R9539" s="419"/>
      <c r="S9539" s="446"/>
      <c r="T9539" s="419"/>
      <c r="V9539" s="196"/>
      <c r="W9539" s="419"/>
      <c r="X9539" s="419"/>
      <c r="Z9539" s="419"/>
      <c r="AA9539" s="419"/>
      <c r="AB9539" s="419"/>
      <c r="AD9539" s="419"/>
      <c r="AE9539" s="419"/>
      <c r="AF9539" s="419"/>
      <c r="AH9539" s="419"/>
      <c r="AI9539" s="419"/>
      <c r="AJ9539" s="419"/>
      <c r="AL9539" s="419"/>
      <c r="AM9539" s="419"/>
      <c r="AN9539" s="403"/>
      <c r="AO9539" s="419"/>
      <c r="AP9539" s="419"/>
      <c r="AQ9539" s="419"/>
      <c r="AR9539" s="419"/>
      <c r="AS9539" s="419"/>
      <c r="AT9539" s="419"/>
      <c r="AU9539" s="419"/>
      <c r="AV9539" s="419"/>
      <c r="AX9539" s="419"/>
      <c r="AY9539" s="419"/>
      <c r="AZ9539" s="419"/>
      <c r="BB9539" s="419"/>
      <c r="BC9539" s="419"/>
      <c r="BD9539" s="419"/>
      <c r="BF9539" s="419"/>
      <c r="BG9539" s="419"/>
      <c r="BH9539" s="419"/>
      <c r="BJ9539" s="419"/>
      <c r="BK9539" s="419"/>
      <c r="BL9539" s="419"/>
      <c r="BN9539" s="419"/>
      <c r="BO9539" s="419"/>
      <c r="BP9539" s="419"/>
      <c r="BR9539" s="419"/>
      <c r="BS9539" s="419"/>
      <c r="BT9539" s="419"/>
      <c r="BV9539" s="419"/>
      <c r="BW9539" s="419"/>
      <c r="BX9539" s="397"/>
      <c r="BZ9539" s="449"/>
      <c r="CB9539" s="419"/>
      <c r="CC9539" s="419"/>
      <c r="CD9539" s="419"/>
      <c r="CF9539" s="419"/>
      <c r="CG9539" s="419"/>
      <c r="CH9539" s="419"/>
    </row>
    <row r="9540" spans="3:86" ht="21" thickBot="1">
      <c r="C9540" s="425"/>
      <c r="P9540" s="431"/>
      <c r="R9540" s="419"/>
      <c r="S9540" s="446"/>
      <c r="T9540" s="419"/>
      <c r="V9540" s="196"/>
      <c r="W9540" s="419"/>
      <c r="X9540" s="419"/>
      <c r="Z9540" s="419"/>
      <c r="AA9540" s="419"/>
      <c r="AB9540" s="419"/>
      <c r="AD9540" s="419"/>
      <c r="AE9540" s="419"/>
      <c r="AF9540" s="419"/>
      <c r="AH9540" s="419"/>
      <c r="AI9540" s="419"/>
      <c r="AJ9540" s="419"/>
      <c r="AL9540" s="419"/>
      <c r="AM9540" s="419"/>
      <c r="AN9540" s="403"/>
      <c r="AO9540" s="419"/>
      <c r="AP9540" s="419"/>
      <c r="AQ9540" s="419"/>
      <c r="AR9540" s="419"/>
      <c r="AS9540" s="419"/>
      <c r="AT9540" s="419"/>
      <c r="AU9540" s="419"/>
      <c r="AV9540" s="419"/>
      <c r="AX9540" s="419"/>
      <c r="AY9540" s="419"/>
      <c r="AZ9540" s="419"/>
      <c r="BB9540" s="419"/>
      <c r="BC9540" s="419"/>
      <c r="BD9540" s="419"/>
      <c r="BF9540" s="419"/>
      <c r="BG9540" s="419"/>
      <c r="BH9540" s="419"/>
      <c r="BJ9540" s="419"/>
      <c r="BK9540" s="419"/>
      <c r="BL9540" s="419"/>
      <c r="BN9540" s="419"/>
      <c r="BO9540" s="419"/>
      <c r="BP9540" s="419"/>
      <c r="BR9540" s="419"/>
      <c r="BS9540" s="419"/>
      <c r="BT9540" s="419"/>
      <c r="BV9540" s="419"/>
      <c r="BW9540" s="419"/>
      <c r="BX9540" s="397"/>
      <c r="BZ9540" s="449"/>
      <c r="CB9540" s="419"/>
      <c r="CC9540" s="419"/>
      <c r="CD9540" s="419"/>
      <c r="CF9540" s="419"/>
      <c r="CG9540" s="419"/>
      <c r="CH9540" s="419"/>
    </row>
    <row r="9541" spans="3:86" ht="21" thickBot="1">
      <c r="C9541" s="425"/>
      <c r="P9541" s="431"/>
      <c r="R9541" s="419"/>
      <c r="S9541" s="446"/>
      <c r="T9541" s="419"/>
      <c r="V9541" s="196"/>
      <c r="W9541" s="419"/>
      <c r="X9541" s="419"/>
      <c r="Z9541" s="419"/>
      <c r="AA9541" s="419"/>
      <c r="AB9541" s="419"/>
      <c r="AD9541" s="419"/>
      <c r="AE9541" s="419"/>
      <c r="AF9541" s="419"/>
      <c r="AH9541" s="419"/>
      <c r="AI9541" s="419"/>
      <c r="AJ9541" s="419"/>
      <c r="AL9541" s="419"/>
      <c r="AM9541" s="419"/>
      <c r="AN9541" s="403"/>
      <c r="AO9541" s="419"/>
      <c r="AP9541" s="419"/>
      <c r="AQ9541" s="419"/>
      <c r="AR9541" s="419"/>
      <c r="AS9541" s="419"/>
      <c r="AT9541" s="419"/>
      <c r="AU9541" s="419"/>
      <c r="AV9541" s="419"/>
      <c r="AX9541" s="419"/>
      <c r="AY9541" s="419"/>
      <c r="AZ9541" s="419"/>
      <c r="BB9541" s="419"/>
      <c r="BC9541" s="419"/>
      <c r="BD9541" s="419"/>
      <c r="BF9541" s="419"/>
      <c r="BG9541" s="419"/>
      <c r="BH9541" s="419"/>
      <c r="BJ9541" s="419"/>
      <c r="BK9541" s="419"/>
      <c r="BL9541" s="419"/>
      <c r="BN9541" s="419"/>
      <c r="BO9541" s="419"/>
      <c r="BP9541" s="419"/>
      <c r="BR9541" s="419"/>
      <c r="BS9541" s="419"/>
      <c r="BT9541" s="419"/>
      <c r="BV9541" s="419"/>
      <c r="BW9541" s="419"/>
      <c r="BX9541" s="397"/>
      <c r="BZ9541" s="449"/>
      <c r="CB9541" s="419"/>
      <c r="CC9541" s="419"/>
      <c r="CD9541" s="419"/>
      <c r="CF9541" s="419"/>
      <c r="CG9541" s="419"/>
      <c r="CH9541" s="419"/>
    </row>
    <row r="9542" spans="3:86" ht="21" thickBot="1">
      <c r="C9542" s="425"/>
      <c r="P9542" s="431"/>
      <c r="R9542" s="419"/>
      <c r="S9542" s="446"/>
      <c r="T9542" s="419"/>
      <c r="V9542" s="196"/>
      <c r="W9542" s="419"/>
      <c r="X9542" s="419"/>
      <c r="Z9542" s="419"/>
      <c r="AA9542" s="419"/>
      <c r="AB9542" s="419"/>
      <c r="AD9542" s="419"/>
      <c r="AE9542" s="419"/>
      <c r="AF9542" s="419"/>
      <c r="AH9542" s="419"/>
      <c r="AI9542" s="419"/>
      <c r="AJ9542" s="419"/>
      <c r="AL9542" s="419"/>
      <c r="AM9542" s="419"/>
      <c r="AN9542" s="403"/>
      <c r="AO9542" s="419"/>
      <c r="AP9542" s="419"/>
      <c r="AQ9542" s="419"/>
      <c r="AR9542" s="419"/>
      <c r="AS9542" s="419"/>
      <c r="AT9542" s="419"/>
      <c r="AU9542" s="419"/>
      <c r="AV9542" s="419"/>
      <c r="AX9542" s="419"/>
      <c r="AY9542" s="419"/>
      <c r="AZ9542" s="419"/>
      <c r="BB9542" s="419"/>
      <c r="BC9542" s="419"/>
      <c r="BD9542" s="419"/>
      <c r="BF9542" s="419"/>
      <c r="BG9542" s="419"/>
      <c r="BH9542" s="419"/>
      <c r="BJ9542" s="419"/>
      <c r="BK9542" s="419"/>
      <c r="BL9542" s="419"/>
      <c r="BN9542" s="419"/>
      <c r="BO9542" s="419"/>
      <c r="BP9542" s="419"/>
      <c r="BR9542" s="419"/>
      <c r="BS9542" s="419"/>
      <c r="BT9542" s="419"/>
      <c r="BV9542" s="419"/>
      <c r="BW9542" s="419"/>
      <c r="BX9542" s="397"/>
      <c r="BZ9542" s="449"/>
      <c r="CB9542" s="419"/>
      <c r="CC9542" s="419"/>
      <c r="CD9542" s="419"/>
      <c r="CF9542" s="419"/>
      <c r="CG9542" s="419"/>
      <c r="CH9542" s="419"/>
    </row>
    <row r="9543" spans="3:86" ht="21" thickBot="1">
      <c r="C9543" s="425"/>
      <c r="P9543" s="431"/>
      <c r="R9543" s="419"/>
      <c r="S9543" s="446"/>
      <c r="T9543" s="419"/>
      <c r="V9543" s="196"/>
      <c r="W9543" s="419"/>
      <c r="X9543" s="419"/>
      <c r="Z9543" s="419"/>
      <c r="AA9543" s="419"/>
      <c r="AB9543" s="419"/>
      <c r="AD9543" s="419"/>
      <c r="AE9543" s="419"/>
      <c r="AF9543" s="419"/>
      <c r="AH9543" s="419"/>
      <c r="AI9543" s="419"/>
      <c r="AJ9543" s="419"/>
      <c r="AL9543" s="419"/>
      <c r="AM9543" s="419"/>
      <c r="AN9543" s="403"/>
      <c r="AO9543" s="419"/>
      <c r="AP9543" s="419"/>
      <c r="AQ9543" s="419"/>
      <c r="AR9543" s="419"/>
      <c r="AS9543" s="419"/>
      <c r="AT9543" s="419"/>
      <c r="AU9543" s="419"/>
      <c r="AV9543" s="419"/>
      <c r="AX9543" s="419"/>
      <c r="AY9543" s="419"/>
      <c r="AZ9543" s="419"/>
      <c r="BB9543" s="419"/>
      <c r="BC9543" s="419"/>
      <c r="BD9543" s="419"/>
      <c r="BF9543" s="419"/>
      <c r="BG9543" s="419"/>
      <c r="BH9543" s="419"/>
      <c r="BJ9543" s="419"/>
      <c r="BK9543" s="419"/>
      <c r="BL9543" s="419"/>
      <c r="BN9543" s="419"/>
      <c r="BO9543" s="419"/>
      <c r="BP9543" s="419"/>
      <c r="BR9543" s="419"/>
      <c r="BS9543" s="419"/>
      <c r="BT9543" s="419"/>
      <c r="BV9543" s="419"/>
      <c r="BW9543" s="419"/>
      <c r="BX9543" s="397"/>
      <c r="BZ9543" s="449"/>
      <c r="CB9543" s="419"/>
      <c r="CC9543" s="419"/>
      <c r="CD9543" s="419"/>
      <c r="CF9543" s="419"/>
      <c r="CG9543" s="419"/>
      <c r="CH9543" s="419"/>
    </row>
    <row r="9544" spans="3:86" ht="21" thickBot="1">
      <c r="C9544" s="425"/>
      <c r="P9544" s="431"/>
      <c r="R9544" s="419"/>
      <c r="S9544" s="446"/>
      <c r="T9544" s="419"/>
      <c r="V9544" s="196"/>
      <c r="W9544" s="419"/>
      <c r="X9544" s="419"/>
      <c r="Z9544" s="419"/>
      <c r="AA9544" s="419"/>
      <c r="AB9544" s="419"/>
      <c r="AD9544" s="419"/>
      <c r="AE9544" s="419"/>
      <c r="AF9544" s="419"/>
      <c r="AH9544" s="419"/>
      <c r="AI9544" s="419"/>
      <c r="AJ9544" s="419"/>
      <c r="AL9544" s="419"/>
      <c r="AM9544" s="419"/>
      <c r="AN9544" s="403"/>
      <c r="AO9544" s="419"/>
      <c r="AP9544" s="419"/>
      <c r="AQ9544" s="419"/>
      <c r="AR9544" s="419"/>
      <c r="AS9544" s="419"/>
      <c r="AT9544" s="419"/>
      <c r="AU9544" s="419"/>
      <c r="AV9544" s="419"/>
      <c r="AX9544" s="419"/>
      <c r="AY9544" s="419"/>
      <c r="AZ9544" s="419"/>
      <c r="BB9544" s="419"/>
      <c r="BC9544" s="419"/>
      <c r="BD9544" s="419"/>
      <c r="BF9544" s="419"/>
      <c r="BG9544" s="419"/>
      <c r="BH9544" s="419"/>
      <c r="BJ9544" s="419"/>
      <c r="BK9544" s="419"/>
      <c r="BL9544" s="419"/>
      <c r="BN9544" s="419"/>
      <c r="BO9544" s="419"/>
      <c r="BP9544" s="419"/>
      <c r="BR9544" s="419"/>
      <c r="BS9544" s="419"/>
      <c r="BT9544" s="419"/>
      <c r="BV9544" s="419"/>
      <c r="BW9544" s="419"/>
      <c r="BX9544" s="397"/>
      <c r="BZ9544" s="449"/>
      <c r="CB9544" s="419"/>
      <c r="CC9544" s="419"/>
      <c r="CD9544" s="419"/>
      <c r="CF9544" s="419"/>
      <c r="CG9544" s="419"/>
      <c r="CH9544" s="419"/>
    </row>
    <row r="9545" spans="3:86" ht="21" thickBot="1">
      <c r="C9545" s="425"/>
      <c r="P9545" s="431"/>
      <c r="R9545" s="419"/>
      <c r="S9545" s="446"/>
      <c r="T9545" s="419"/>
      <c r="V9545" s="196"/>
      <c r="W9545" s="419"/>
      <c r="X9545" s="419"/>
      <c r="Z9545" s="419"/>
      <c r="AA9545" s="419"/>
      <c r="AB9545" s="419"/>
      <c r="AD9545" s="419"/>
      <c r="AE9545" s="419"/>
      <c r="AF9545" s="419"/>
      <c r="AH9545" s="419"/>
      <c r="AI9545" s="419"/>
      <c r="AJ9545" s="419"/>
      <c r="AL9545" s="419"/>
      <c r="AM9545" s="419"/>
      <c r="AN9545" s="403"/>
      <c r="AO9545" s="419"/>
      <c r="AP9545" s="419"/>
      <c r="AQ9545" s="419"/>
      <c r="AR9545" s="419"/>
      <c r="AS9545" s="419"/>
      <c r="AT9545" s="419"/>
      <c r="AU9545" s="419"/>
      <c r="AV9545" s="419"/>
      <c r="AX9545" s="419"/>
      <c r="AY9545" s="419"/>
      <c r="AZ9545" s="419"/>
      <c r="BB9545" s="419"/>
      <c r="BC9545" s="419"/>
      <c r="BD9545" s="419"/>
      <c r="BF9545" s="419"/>
      <c r="BG9545" s="419"/>
      <c r="BH9545" s="419"/>
      <c r="BJ9545" s="419"/>
      <c r="BK9545" s="419"/>
      <c r="BL9545" s="419"/>
      <c r="BN9545" s="419"/>
      <c r="BO9545" s="419"/>
      <c r="BP9545" s="419"/>
      <c r="BR9545" s="419"/>
      <c r="BS9545" s="419"/>
      <c r="BT9545" s="419"/>
      <c r="BV9545" s="419"/>
      <c r="BW9545" s="419"/>
      <c r="BX9545" s="397"/>
      <c r="BZ9545" s="449"/>
      <c r="CB9545" s="419"/>
      <c r="CC9545" s="419"/>
      <c r="CD9545" s="419"/>
      <c r="CF9545" s="419"/>
      <c r="CG9545" s="419"/>
      <c r="CH9545" s="419"/>
    </row>
    <row r="9546" spans="3:86" ht="21" thickBot="1">
      <c r="C9546" s="425"/>
      <c r="P9546" s="431"/>
      <c r="R9546" s="419"/>
      <c r="S9546" s="446"/>
      <c r="T9546" s="419"/>
      <c r="V9546" s="196"/>
      <c r="W9546" s="419"/>
      <c r="X9546" s="419"/>
      <c r="Z9546" s="419"/>
      <c r="AA9546" s="419"/>
      <c r="AB9546" s="419"/>
      <c r="AD9546" s="419"/>
      <c r="AE9546" s="419"/>
      <c r="AF9546" s="419"/>
      <c r="AH9546" s="419"/>
      <c r="AI9546" s="419"/>
      <c r="AJ9546" s="419"/>
      <c r="AL9546" s="419"/>
      <c r="AM9546" s="419"/>
      <c r="AN9546" s="403"/>
      <c r="AO9546" s="419"/>
      <c r="AP9546" s="419"/>
      <c r="AQ9546" s="419"/>
      <c r="AR9546" s="419"/>
      <c r="AS9546" s="419"/>
      <c r="AT9546" s="419"/>
      <c r="AU9546" s="419"/>
      <c r="AV9546" s="419"/>
      <c r="AX9546" s="419"/>
      <c r="AY9546" s="419"/>
      <c r="AZ9546" s="419"/>
      <c r="BB9546" s="419"/>
      <c r="BC9546" s="419"/>
      <c r="BD9546" s="419"/>
      <c r="BF9546" s="419"/>
      <c r="BG9546" s="419"/>
      <c r="BH9546" s="419"/>
      <c r="BJ9546" s="419"/>
      <c r="BK9546" s="419"/>
      <c r="BL9546" s="419"/>
      <c r="BN9546" s="419"/>
      <c r="BO9546" s="419"/>
      <c r="BP9546" s="419"/>
      <c r="BR9546" s="419"/>
      <c r="BS9546" s="419"/>
      <c r="BT9546" s="419"/>
      <c r="BV9546" s="419"/>
      <c r="BW9546" s="419"/>
      <c r="BX9546" s="397"/>
      <c r="BZ9546" s="449"/>
      <c r="CB9546" s="419"/>
      <c r="CC9546" s="419"/>
      <c r="CD9546" s="419"/>
      <c r="CF9546" s="419"/>
      <c r="CG9546" s="419"/>
      <c r="CH9546" s="419"/>
    </row>
    <row r="9547" spans="3:86" ht="21" thickBot="1">
      <c r="C9547" s="425"/>
      <c r="P9547" s="431"/>
      <c r="R9547" s="419"/>
      <c r="S9547" s="446"/>
      <c r="T9547" s="419"/>
      <c r="V9547" s="196"/>
      <c r="W9547" s="419"/>
      <c r="X9547" s="419"/>
      <c r="Z9547" s="419"/>
      <c r="AA9547" s="419"/>
      <c r="AB9547" s="419"/>
      <c r="AD9547" s="419"/>
      <c r="AE9547" s="419"/>
      <c r="AF9547" s="419"/>
      <c r="AH9547" s="419"/>
      <c r="AI9547" s="419"/>
      <c r="AJ9547" s="419"/>
      <c r="AL9547" s="419"/>
      <c r="AM9547" s="419"/>
      <c r="AN9547" s="403"/>
      <c r="AO9547" s="419"/>
      <c r="AP9547" s="419"/>
      <c r="AQ9547" s="419"/>
      <c r="AR9547" s="419"/>
      <c r="AS9547" s="419"/>
      <c r="AT9547" s="419"/>
      <c r="AU9547" s="419"/>
      <c r="AV9547" s="419"/>
      <c r="AX9547" s="419"/>
      <c r="AY9547" s="419"/>
      <c r="AZ9547" s="419"/>
      <c r="BB9547" s="419"/>
      <c r="BC9547" s="419"/>
      <c r="BD9547" s="419"/>
      <c r="BF9547" s="419"/>
      <c r="BG9547" s="419"/>
      <c r="BH9547" s="419"/>
      <c r="BJ9547" s="419"/>
      <c r="BK9547" s="419"/>
      <c r="BL9547" s="419"/>
      <c r="BN9547" s="419"/>
      <c r="BO9547" s="419"/>
      <c r="BP9547" s="419"/>
      <c r="BR9547" s="419"/>
      <c r="BS9547" s="419"/>
      <c r="BT9547" s="419"/>
      <c r="BV9547" s="419"/>
      <c r="BW9547" s="419"/>
      <c r="BX9547" s="397"/>
      <c r="BZ9547" s="449"/>
      <c r="CB9547" s="419"/>
      <c r="CC9547" s="419"/>
      <c r="CD9547" s="419"/>
      <c r="CF9547" s="419"/>
      <c r="CG9547" s="419"/>
      <c r="CH9547" s="419"/>
    </row>
    <row r="9548" spans="3:86" ht="21" thickBot="1">
      <c r="C9548" s="425"/>
      <c r="P9548" s="431"/>
      <c r="R9548" s="419"/>
      <c r="S9548" s="446"/>
      <c r="T9548" s="419"/>
      <c r="V9548" s="196"/>
      <c r="W9548" s="419"/>
      <c r="X9548" s="419"/>
      <c r="Z9548" s="419"/>
      <c r="AA9548" s="419"/>
      <c r="AB9548" s="419"/>
      <c r="AD9548" s="419"/>
      <c r="AE9548" s="419"/>
      <c r="AF9548" s="419"/>
      <c r="AH9548" s="419"/>
      <c r="AI9548" s="419"/>
      <c r="AJ9548" s="419"/>
      <c r="AL9548" s="419"/>
      <c r="AM9548" s="419"/>
      <c r="AN9548" s="403"/>
      <c r="AO9548" s="419"/>
      <c r="AP9548" s="419"/>
      <c r="AQ9548" s="419"/>
      <c r="AR9548" s="419"/>
      <c r="AS9548" s="419"/>
      <c r="AT9548" s="419"/>
      <c r="AU9548" s="419"/>
      <c r="AV9548" s="419"/>
      <c r="AX9548" s="419"/>
      <c r="AY9548" s="419"/>
      <c r="AZ9548" s="419"/>
      <c r="BB9548" s="419"/>
      <c r="BC9548" s="419"/>
      <c r="BD9548" s="419"/>
      <c r="BF9548" s="419"/>
      <c r="BG9548" s="419"/>
      <c r="BH9548" s="419"/>
      <c r="BJ9548" s="419"/>
      <c r="BK9548" s="419"/>
      <c r="BL9548" s="419"/>
      <c r="BN9548" s="419"/>
      <c r="BO9548" s="419"/>
      <c r="BP9548" s="419"/>
      <c r="BR9548" s="419"/>
      <c r="BS9548" s="419"/>
      <c r="BT9548" s="419"/>
      <c r="BV9548" s="419"/>
      <c r="BW9548" s="419"/>
      <c r="BX9548" s="397"/>
      <c r="BZ9548" s="449"/>
      <c r="CB9548" s="419"/>
      <c r="CC9548" s="419"/>
      <c r="CD9548" s="419"/>
      <c r="CF9548" s="419"/>
      <c r="CG9548" s="419"/>
      <c r="CH9548" s="419"/>
    </row>
    <row r="9549" spans="3:86" ht="21" thickBot="1">
      <c r="C9549" s="425"/>
      <c r="P9549" s="431"/>
      <c r="R9549" s="419"/>
      <c r="S9549" s="446"/>
      <c r="T9549" s="419"/>
      <c r="V9549" s="196"/>
      <c r="W9549" s="419"/>
      <c r="X9549" s="419"/>
      <c r="Z9549" s="419"/>
      <c r="AA9549" s="419"/>
      <c r="AB9549" s="419"/>
      <c r="AD9549" s="419"/>
      <c r="AE9549" s="419"/>
      <c r="AF9549" s="419"/>
      <c r="AH9549" s="419"/>
      <c r="AI9549" s="419"/>
      <c r="AJ9549" s="419"/>
      <c r="AL9549" s="419"/>
      <c r="AM9549" s="419"/>
      <c r="AN9549" s="403"/>
      <c r="AO9549" s="419"/>
      <c r="AP9549" s="419"/>
      <c r="AQ9549" s="419"/>
      <c r="AR9549" s="419"/>
      <c r="AS9549" s="419"/>
      <c r="AT9549" s="419"/>
      <c r="AU9549" s="419"/>
      <c r="AV9549" s="419"/>
      <c r="AX9549" s="419"/>
      <c r="AY9549" s="419"/>
      <c r="AZ9549" s="419"/>
      <c r="BB9549" s="419"/>
      <c r="BC9549" s="419"/>
      <c r="BD9549" s="419"/>
      <c r="BF9549" s="419"/>
      <c r="BG9549" s="419"/>
      <c r="BH9549" s="419"/>
      <c r="BJ9549" s="419"/>
      <c r="BK9549" s="419"/>
      <c r="BL9549" s="419"/>
      <c r="BN9549" s="419"/>
      <c r="BO9549" s="419"/>
      <c r="BP9549" s="419"/>
      <c r="BR9549" s="419"/>
      <c r="BS9549" s="419"/>
      <c r="BT9549" s="419"/>
      <c r="BV9549" s="419"/>
      <c r="BW9549" s="419"/>
      <c r="BX9549" s="397"/>
      <c r="BZ9549" s="449"/>
      <c r="CB9549" s="419"/>
      <c r="CC9549" s="419"/>
      <c r="CD9549" s="419"/>
      <c r="CF9549" s="419"/>
      <c r="CG9549" s="419"/>
      <c r="CH9549" s="419"/>
    </row>
    <row r="9550" spans="3:86" ht="21" thickBot="1">
      <c r="C9550" s="425"/>
      <c r="P9550" s="431"/>
      <c r="R9550" s="419"/>
      <c r="S9550" s="446"/>
      <c r="T9550" s="419"/>
      <c r="V9550" s="196"/>
      <c r="W9550" s="419"/>
      <c r="X9550" s="419"/>
      <c r="Z9550" s="419"/>
      <c r="AA9550" s="419"/>
      <c r="AB9550" s="419"/>
      <c r="AD9550" s="419"/>
      <c r="AE9550" s="419"/>
      <c r="AF9550" s="419"/>
      <c r="AH9550" s="419"/>
      <c r="AI9550" s="419"/>
      <c r="AJ9550" s="419"/>
      <c r="AL9550" s="419"/>
      <c r="AM9550" s="419"/>
      <c r="AN9550" s="403"/>
      <c r="AO9550" s="419"/>
      <c r="AP9550" s="419"/>
      <c r="AQ9550" s="419"/>
      <c r="AR9550" s="419"/>
      <c r="AS9550" s="419"/>
      <c r="AT9550" s="419"/>
      <c r="AU9550" s="419"/>
      <c r="AV9550" s="419"/>
      <c r="AX9550" s="419"/>
      <c r="AY9550" s="419"/>
      <c r="AZ9550" s="419"/>
      <c r="BB9550" s="419"/>
      <c r="BC9550" s="419"/>
      <c r="BD9550" s="419"/>
      <c r="BF9550" s="419"/>
      <c r="BG9550" s="419"/>
      <c r="BH9550" s="419"/>
      <c r="BJ9550" s="419"/>
      <c r="BK9550" s="419"/>
      <c r="BL9550" s="419"/>
      <c r="BN9550" s="419"/>
      <c r="BO9550" s="419"/>
      <c r="BP9550" s="419"/>
      <c r="BR9550" s="419"/>
      <c r="BS9550" s="419"/>
      <c r="BT9550" s="419"/>
      <c r="BV9550" s="419"/>
      <c r="BW9550" s="419"/>
      <c r="BX9550" s="397"/>
      <c r="BZ9550" s="449"/>
      <c r="CB9550" s="419"/>
      <c r="CC9550" s="419"/>
      <c r="CD9550" s="419"/>
      <c r="CF9550" s="419"/>
      <c r="CG9550" s="419"/>
      <c r="CH9550" s="419"/>
    </row>
    <row r="9551" spans="3:86" ht="21" thickBot="1">
      <c r="C9551" s="425"/>
      <c r="P9551" s="431"/>
      <c r="R9551" s="419"/>
      <c r="S9551" s="446"/>
      <c r="T9551" s="419"/>
      <c r="V9551" s="196"/>
      <c r="W9551" s="419"/>
      <c r="X9551" s="419"/>
      <c r="Z9551" s="419"/>
      <c r="AA9551" s="419"/>
      <c r="AB9551" s="419"/>
      <c r="AD9551" s="419"/>
      <c r="AE9551" s="419"/>
      <c r="AF9551" s="419"/>
      <c r="AH9551" s="419"/>
      <c r="AI9551" s="419"/>
      <c r="AJ9551" s="419"/>
      <c r="AL9551" s="419"/>
      <c r="AM9551" s="419"/>
      <c r="AN9551" s="403"/>
      <c r="AO9551" s="419"/>
      <c r="AP9551" s="419"/>
      <c r="AQ9551" s="419"/>
      <c r="AR9551" s="419"/>
      <c r="AS9551" s="419"/>
      <c r="AT9551" s="419"/>
      <c r="AU9551" s="419"/>
      <c r="AV9551" s="419"/>
      <c r="AX9551" s="419"/>
      <c r="AY9551" s="419"/>
      <c r="AZ9551" s="419"/>
      <c r="BB9551" s="419"/>
      <c r="BC9551" s="419"/>
      <c r="BD9551" s="419"/>
      <c r="BF9551" s="419"/>
      <c r="BG9551" s="419"/>
      <c r="BH9551" s="419"/>
      <c r="BJ9551" s="419"/>
      <c r="BK9551" s="419"/>
      <c r="BL9551" s="419"/>
      <c r="BN9551" s="419"/>
      <c r="BO9551" s="419"/>
      <c r="BP9551" s="419"/>
      <c r="BR9551" s="419"/>
      <c r="BS9551" s="419"/>
      <c r="BT9551" s="419"/>
      <c r="BV9551" s="419"/>
      <c r="BW9551" s="419"/>
      <c r="BX9551" s="397"/>
      <c r="BZ9551" s="449"/>
      <c r="CB9551" s="419"/>
      <c r="CC9551" s="419"/>
      <c r="CD9551" s="419"/>
      <c r="CF9551" s="419"/>
      <c r="CG9551" s="419"/>
      <c r="CH9551" s="419"/>
    </row>
    <row r="9552" spans="3:86" ht="21" thickBot="1">
      <c r="C9552" s="425"/>
      <c r="P9552" s="431"/>
      <c r="R9552" s="419"/>
      <c r="S9552" s="446"/>
      <c r="T9552" s="419"/>
      <c r="V9552" s="196"/>
      <c r="W9552" s="419"/>
      <c r="X9552" s="419"/>
      <c r="Z9552" s="419"/>
      <c r="AA9552" s="419"/>
      <c r="AB9552" s="419"/>
      <c r="AD9552" s="419"/>
      <c r="AE9552" s="419"/>
      <c r="AF9552" s="419"/>
      <c r="AH9552" s="419"/>
      <c r="AI9552" s="419"/>
      <c r="AJ9552" s="419"/>
      <c r="AL9552" s="419"/>
      <c r="AM9552" s="419"/>
      <c r="AN9552" s="403"/>
      <c r="AO9552" s="419"/>
      <c r="AP9552" s="419"/>
      <c r="AQ9552" s="419"/>
      <c r="AR9552" s="419"/>
      <c r="AS9552" s="419"/>
      <c r="AT9552" s="419"/>
      <c r="AU9552" s="419"/>
      <c r="AV9552" s="419"/>
      <c r="AX9552" s="419"/>
      <c r="AY9552" s="419"/>
      <c r="AZ9552" s="419"/>
      <c r="BB9552" s="419"/>
      <c r="BC9552" s="419"/>
      <c r="BD9552" s="419"/>
      <c r="BF9552" s="419"/>
      <c r="BG9552" s="419"/>
      <c r="BH9552" s="419"/>
      <c r="BJ9552" s="419"/>
      <c r="BK9552" s="419"/>
      <c r="BL9552" s="419"/>
      <c r="BN9552" s="419"/>
      <c r="BO9552" s="419"/>
      <c r="BP9552" s="419"/>
      <c r="BR9552" s="419"/>
      <c r="BS9552" s="419"/>
      <c r="BT9552" s="419"/>
      <c r="BV9552" s="419"/>
      <c r="BW9552" s="419"/>
      <c r="BX9552" s="397"/>
      <c r="BZ9552" s="449"/>
      <c r="CB9552" s="419"/>
      <c r="CC9552" s="419"/>
      <c r="CD9552" s="419"/>
      <c r="CF9552" s="419"/>
      <c r="CG9552" s="419"/>
      <c r="CH9552" s="419"/>
    </row>
    <row r="9553" spans="3:86" ht="21" thickBot="1">
      <c r="C9553" s="425"/>
      <c r="P9553" s="431"/>
      <c r="R9553" s="419"/>
      <c r="S9553" s="446"/>
      <c r="T9553" s="419"/>
      <c r="V9553" s="196"/>
      <c r="W9553" s="419"/>
      <c r="X9553" s="419"/>
      <c r="Z9553" s="419"/>
      <c r="AA9553" s="419"/>
      <c r="AB9553" s="419"/>
      <c r="AD9553" s="419"/>
      <c r="AE9553" s="419"/>
      <c r="AF9553" s="419"/>
      <c r="AH9553" s="419"/>
      <c r="AI9553" s="419"/>
      <c r="AJ9553" s="419"/>
      <c r="AL9553" s="419"/>
      <c r="AM9553" s="419"/>
      <c r="AN9553" s="403"/>
      <c r="AO9553" s="419"/>
      <c r="AP9553" s="419"/>
      <c r="AQ9553" s="419"/>
      <c r="AR9553" s="419"/>
      <c r="AS9553" s="419"/>
      <c r="AT9553" s="419"/>
      <c r="AU9553" s="419"/>
      <c r="AV9553" s="419"/>
      <c r="AX9553" s="419"/>
      <c r="AY9553" s="419"/>
      <c r="AZ9553" s="419"/>
      <c r="BB9553" s="419"/>
      <c r="BC9553" s="419"/>
      <c r="BD9553" s="419"/>
      <c r="BF9553" s="419"/>
      <c r="BG9553" s="419"/>
      <c r="BH9553" s="419"/>
      <c r="BJ9553" s="419"/>
      <c r="BK9553" s="419"/>
      <c r="BL9553" s="419"/>
      <c r="BN9553" s="419"/>
      <c r="BO9553" s="419"/>
      <c r="BP9553" s="419"/>
      <c r="BR9553" s="419"/>
      <c r="BS9553" s="419"/>
      <c r="BT9553" s="419"/>
      <c r="BV9553" s="419"/>
      <c r="BW9553" s="419"/>
      <c r="BX9553" s="397"/>
      <c r="BZ9553" s="449"/>
      <c r="CB9553" s="419"/>
      <c r="CC9553" s="419"/>
      <c r="CD9553" s="419"/>
      <c r="CF9553" s="419"/>
      <c r="CG9553" s="419"/>
      <c r="CH9553" s="419"/>
    </row>
    <row r="9554" spans="3:86" ht="21" thickBot="1">
      <c r="C9554" s="425"/>
      <c r="P9554" s="431"/>
      <c r="R9554" s="419"/>
      <c r="S9554" s="446"/>
      <c r="T9554" s="419"/>
      <c r="V9554" s="196"/>
      <c r="W9554" s="419"/>
      <c r="X9554" s="419"/>
      <c r="Z9554" s="419"/>
      <c r="AA9554" s="419"/>
      <c r="AB9554" s="419"/>
      <c r="AD9554" s="419"/>
      <c r="AE9554" s="419"/>
      <c r="AF9554" s="419"/>
      <c r="AH9554" s="419"/>
      <c r="AI9554" s="419"/>
      <c r="AJ9554" s="419"/>
      <c r="AL9554" s="419"/>
      <c r="AM9554" s="419"/>
      <c r="AN9554" s="403"/>
      <c r="AO9554" s="419"/>
      <c r="AP9554" s="419"/>
      <c r="AQ9554" s="419"/>
      <c r="AR9554" s="419"/>
      <c r="AS9554" s="419"/>
      <c r="AT9554" s="419"/>
      <c r="AU9554" s="419"/>
      <c r="AV9554" s="419"/>
      <c r="AX9554" s="419"/>
      <c r="AY9554" s="419"/>
      <c r="AZ9554" s="419"/>
      <c r="BB9554" s="419"/>
      <c r="BC9554" s="419"/>
      <c r="BD9554" s="419"/>
      <c r="BF9554" s="419"/>
      <c r="BG9554" s="419"/>
      <c r="BH9554" s="419"/>
      <c r="BJ9554" s="419"/>
      <c r="BK9554" s="419"/>
      <c r="BL9554" s="419"/>
      <c r="BN9554" s="419"/>
      <c r="BO9554" s="419"/>
      <c r="BP9554" s="419"/>
      <c r="BR9554" s="419"/>
      <c r="BS9554" s="419"/>
      <c r="BT9554" s="419"/>
      <c r="BV9554" s="419"/>
      <c r="BW9554" s="419"/>
      <c r="BX9554" s="397"/>
      <c r="BZ9554" s="449"/>
      <c r="CB9554" s="419"/>
      <c r="CC9554" s="419"/>
      <c r="CD9554" s="419"/>
      <c r="CF9554" s="419"/>
      <c r="CG9554" s="419"/>
      <c r="CH9554" s="419"/>
    </row>
    <row r="9555" spans="3:86" ht="21" thickBot="1">
      <c r="C9555" s="425"/>
      <c r="P9555" s="431"/>
      <c r="R9555" s="419"/>
      <c r="S9555" s="446"/>
      <c r="T9555" s="419"/>
      <c r="V9555" s="196"/>
      <c r="W9555" s="419"/>
      <c r="X9555" s="419"/>
      <c r="Z9555" s="419"/>
      <c r="AA9555" s="419"/>
      <c r="AB9555" s="419"/>
      <c r="AD9555" s="419"/>
      <c r="AE9555" s="419"/>
      <c r="AF9555" s="419"/>
      <c r="AH9555" s="419"/>
      <c r="AI9555" s="419"/>
      <c r="AJ9555" s="419"/>
      <c r="AL9555" s="419"/>
      <c r="AM9555" s="419"/>
      <c r="AN9555" s="403"/>
      <c r="AO9555" s="419"/>
      <c r="AP9555" s="419"/>
      <c r="AQ9555" s="419"/>
      <c r="AR9555" s="419"/>
      <c r="AS9555" s="419"/>
      <c r="AT9555" s="419"/>
      <c r="AU9555" s="419"/>
      <c r="AV9555" s="419"/>
      <c r="AX9555" s="419"/>
      <c r="AY9555" s="419"/>
      <c r="AZ9555" s="419"/>
      <c r="BB9555" s="419"/>
      <c r="BC9555" s="419"/>
      <c r="BD9555" s="419"/>
      <c r="BF9555" s="419"/>
      <c r="BG9555" s="419"/>
      <c r="BH9555" s="419"/>
      <c r="BJ9555" s="419"/>
      <c r="BK9555" s="419"/>
      <c r="BL9555" s="419"/>
      <c r="BN9555" s="419"/>
      <c r="BO9555" s="419"/>
      <c r="BP9555" s="419"/>
      <c r="BR9555" s="419"/>
      <c r="BS9555" s="419"/>
      <c r="BT9555" s="419"/>
      <c r="BV9555" s="419"/>
      <c r="BW9555" s="419"/>
      <c r="BX9555" s="397"/>
      <c r="BZ9555" s="449"/>
      <c r="CB9555" s="419"/>
      <c r="CC9555" s="419"/>
      <c r="CD9555" s="419"/>
      <c r="CF9555" s="419"/>
      <c r="CG9555" s="419"/>
      <c r="CH9555" s="419"/>
    </row>
    <row r="9556" spans="3:86" ht="21" thickBot="1">
      <c r="C9556" s="425"/>
      <c r="P9556" s="431"/>
      <c r="R9556" s="419"/>
      <c r="S9556" s="446"/>
      <c r="T9556" s="419"/>
      <c r="V9556" s="196"/>
      <c r="W9556" s="419"/>
      <c r="X9556" s="419"/>
      <c r="Z9556" s="419"/>
      <c r="AA9556" s="419"/>
      <c r="AB9556" s="419"/>
      <c r="AD9556" s="419"/>
      <c r="AE9556" s="419"/>
      <c r="AF9556" s="419"/>
      <c r="AH9556" s="419"/>
      <c r="AI9556" s="419"/>
      <c r="AJ9556" s="419"/>
      <c r="AL9556" s="419"/>
      <c r="AM9556" s="419"/>
      <c r="AN9556" s="403"/>
      <c r="AO9556" s="419"/>
      <c r="AP9556" s="419"/>
      <c r="AQ9556" s="419"/>
      <c r="AR9556" s="419"/>
      <c r="AS9556" s="419"/>
      <c r="AT9556" s="419"/>
      <c r="AU9556" s="419"/>
      <c r="AV9556" s="419"/>
      <c r="AX9556" s="419"/>
      <c r="AY9556" s="419"/>
      <c r="AZ9556" s="419"/>
      <c r="BB9556" s="419"/>
      <c r="BC9556" s="419"/>
      <c r="BD9556" s="419"/>
      <c r="BF9556" s="419"/>
      <c r="BG9556" s="419"/>
      <c r="BH9556" s="419"/>
      <c r="BJ9556" s="419"/>
      <c r="BK9556" s="419"/>
      <c r="BL9556" s="419"/>
      <c r="BN9556" s="419"/>
      <c r="BO9556" s="419"/>
      <c r="BP9556" s="419"/>
      <c r="BR9556" s="419"/>
      <c r="BS9556" s="419"/>
      <c r="BT9556" s="419"/>
      <c r="BV9556" s="419"/>
      <c r="BW9556" s="419"/>
      <c r="BX9556" s="397"/>
      <c r="BZ9556" s="449"/>
      <c r="CB9556" s="419"/>
      <c r="CC9556" s="419"/>
      <c r="CD9556" s="419"/>
      <c r="CF9556" s="419"/>
      <c r="CG9556" s="419"/>
      <c r="CH9556" s="419"/>
    </row>
    <row r="9557" spans="3:86" ht="21" thickBot="1">
      <c r="C9557" s="425"/>
      <c r="P9557" s="431"/>
      <c r="R9557" s="419"/>
      <c r="S9557" s="446"/>
      <c r="T9557" s="419"/>
      <c r="V9557" s="196"/>
      <c r="W9557" s="419"/>
      <c r="X9557" s="419"/>
      <c r="Z9557" s="419"/>
      <c r="AA9557" s="419"/>
      <c r="AB9557" s="419"/>
      <c r="AD9557" s="419"/>
      <c r="AE9557" s="419"/>
      <c r="AF9557" s="419"/>
      <c r="AH9557" s="419"/>
      <c r="AI9557" s="419"/>
      <c r="AJ9557" s="419"/>
      <c r="AL9557" s="419"/>
      <c r="AM9557" s="419"/>
      <c r="AN9557" s="403"/>
      <c r="AO9557" s="419"/>
      <c r="AP9557" s="419"/>
      <c r="AQ9557" s="419"/>
      <c r="AR9557" s="419"/>
      <c r="AS9557" s="419"/>
      <c r="AT9557" s="419"/>
      <c r="AU9557" s="419"/>
      <c r="AV9557" s="419"/>
      <c r="AX9557" s="419"/>
      <c r="AY9557" s="419"/>
      <c r="AZ9557" s="419"/>
      <c r="BB9557" s="419"/>
      <c r="BC9557" s="419"/>
      <c r="BD9557" s="419"/>
      <c r="BF9557" s="419"/>
      <c r="BG9557" s="419"/>
      <c r="BH9557" s="419"/>
      <c r="BJ9557" s="419"/>
      <c r="BK9557" s="419"/>
      <c r="BL9557" s="419"/>
      <c r="BN9557" s="419"/>
      <c r="BO9557" s="419"/>
      <c r="BP9557" s="419"/>
      <c r="BR9557" s="419"/>
      <c r="BS9557" s="419"/>
      <c r="BT9557" s="419"/>
      <c r="BV9557" s="419"/>
      <c r="BW9557" s="419"/>
      <c r="BX9557" s="397"/>
      <c r="BZ9557" s="449"/>
      <c r="CB9557" s="419"/>
      <c r="CC9557" s="419"/>
      <c r="CD9557" s="419"/>
      <c r="CF9557" s="419"/>
      <c r="CG9557" s="419"/>
      <c r="CH9557" s="419"/>
    </row>
    <row r="9558" spans="3:86" ht="21" thickBot="1">
      <c r="C9558" s="425"/>
      <c r="P9558" s="431"/>
      <c r="R9558" s="419"/>
      <c r="S9558" s="446"/>
      <c r="T9558" s="419"/>
      <c r="V9558" s="196"/>
      <c r="W9558" s="419"/>
      <c r="X9558" s="419"/>
      <c r="Z9558" s="419"/>
      <c r="AA9558" s="419"/>
      <c r="AB9558" s="419"/>
      <c r="AD9558" s="419"/>
      <c r="AE9558" s="419"/>
      <c r="AF9558" s="419"/>
      <c r="AH9558" s="419"/>
      <c r="AI9558" s="419"/>
      <c r="AJ9558" s="419"/>
      <c r="AL9558" s="419"/>
      <c r="AM9558" s="419"/>
      <c r="AN9558" s="403"/>
      <c r="AO9558" s="419"/>
      <c r="AP9558" s="419"/>
      <c r="AQ9558" s="419"/>
      <c r="AR9558" s="419"/>
      <c r="AS9558" s="419"/>
      <c r="AT9558" s="419"/>
      <c r="AU9558" s="419"/>
      <c r="AV9558" s="419"/>
      <c r="AX9558" s="419"/>
      <c r="AY9558" s="419"/>
      <c r="AZ9558" s="419"/>
      <c r="BB9558" s="419"/>
      <c r="BC9558" s="419"/>
      <c r="BD9558" s="419"/>
      <c r="BF9558" s="419"/>
      <c r="BG9558" s="419"/>
      <c r="BH9558" s="419"/>
      <c r="BJ9558" s="419"/>
      <c r="BK9558" s="419"/>
      <c r="BL9558" s="419"/>
      <c r="BN9558" s="419"/>
      <c r="BO9558" s="419"/>
      <c r="BP9558" s="419"/>
      <c r="BR9558" s="419"/>
      <c r="BS9558" s="419"/>
      <c r="BT9558" s="419"/>
      <c r="BV9558" s="419"/>
      <c r="BW9558" s="419"/>
      <c r="BX9558" s="397"/>
      <c r="BZ9558" s="449"/>
      <c r="CB9558" s="419"/>
      <c r="CC9558" s="419"/>
      <c r="CD9558" s="419"/>
      <c r="CF9558" s="419"/>
      <c r="CG9558" s="419"/>
      <c r="CH9558" s="419"/>
    </row>
    <row r="9559" spans="3:86" ht="21" thickBot="1">
      <c r="C9559" s="425"/>
      <c r="P9559" s="431"/>
      <c r="R9559" s="419"/>
      <c r="S9559" s="446"/>
      <c r="T9559" s="419"/>
      <c r="V9559" s="196"/>
      <c r="W9559" s="419"/>
      <c r="X9559" s="419"/>
      <c r="Z9559" s="419"/>
      <c r="AA9559" s="419"/>
      <c r="AB9559" s="419"/>
      <c r="AD9559" s="419"/>
      <c r="AE9559" s="419"/>
      <c r="AF9559" s="419"/>
      <c r="AH9559" s="419"/>
      <c r="AI9559" s="419"/>
      <c r="AJ9559" s="419"/>
      <c r="AL9559" s="419"/>
      <c r="AM9559" s="419"/>
      <c r="AN9559" s="403"/>
      <c r="AO9559" s="419"/>
      <c r="AP9559" s="419"/>
      <c r="AQ9559" s="419"/>
      <c r="AR9559" s="419"/>
      <c r="AS9559" s="419"/>
      <c r="AT9559" s="419"/>
      <c r="AU9559" s="419"/>
      <c r="AV9559" s="419"/>
      <c r="AX9559" s="419"/>
      <c r="AY9559" s="419"/>
      <c r="AZ9559" s="419"/>
      <c r="BB9559" s="419"/>
      <c r="BC9559" s="419"/>
      <c r="BD9559" s="419"/>
      <c r="BF9559" s="419"/>
      <c r="BG9559" s="419"/>
      <c r="BH9559" s="419"/>
      <c r="BJ9559" s="419"/>
      <c r="BK9559" s="419"/>
      <c r="BL9559" s="419"/>
      <c r="BN9559" s="419"/>
      <c r="BO9559" s="419"/>
      <c r="BP9559" s="419"/>
      <c r="BR9559" s="419"/>
      <c r="BS9559" s="419"/>
      <c r="BT9559" s="419"/>
      <c r="BV9559" s="419"/>
      <c r="BW9559" s="419"/>
      <c r="BX9559" s="397"/>
      <c r="BZ9559" s="449"/>
      <c r="CB9559" s="419"/>
      <c r="CC9559" s="419"/>
      <c r="CD9559" s="419"/>
      <c r="CF9559" s="419"/>
      <c r="CG9559" s="419"/>
      <c r="CH9559" s="419"/>
    </row>
    <row r="9560" spans="3:86" ht="21" thickBot="1">
      <c r="C9560" s="425"/>
      <c r="P9560" s="431"/>
      <c r="R9560" s="419"/>
      <c r="S9560" s="446"/>
      <c r="T9560" s="419"/>
      <c r="V9560" s="196"/>
      <c r="W9560" s="419"/>
      <c r="X9560" s="419"/>
      <c r="Z9560" s="419"/>
      <c r="AA9560" s="419"/>
      <c r="AB9560" s="419"/>
      <c r="AD9560" s="419"/>
      <c r="AE9560" s="419"/>
      <c r="AF9560" s="419"/>
      <c r="AH9560" s="419"/>
      <c r="AI9560" s="419"/>
      <c r="AJ9560" s="419"/>
      <c r="AL9560" s="419"/>
      <c r="AM9560" s="419"/>
      <c r="AN9560" s="403"/>
      <c r="AO9560" s="419"/>
      <c r="AP9560" s="419"/>
      <c r="AQ9560" s="419"/>
      <c r="AR9560" s="419"/>
      <c r="AS9560" s="419"/>
      <c r="AT9560" s="419"/>
      <c r="AU9560" s="419"/>
      <c r="AV9560" s="419"/>
      <c r="AX9560" s="419"/>
      <c r="AY9560" s="419"/>
      <c r="AZ9560" s="419"/>
      <c r="BB9560" s="419"/>
      <c r="BC9560" s="419"/>
      <c r="BD9560" s="419"/>
      <c r="BF9560" s="419"/>
      <c r="BG9560" s="419"/>
      <c r="BH9560" s="419"/>
      <c r="BJ9560" s="419"/>
      <c r="BK9560" s="419"/>
      <c r="BL9560" s="419"/>
      <c r="BN9560" s="419"/>
      <c r="BO9560" s="419"/>
      <c r="BP9560" s="419"/>
      <c r="BR9560" s="419"/>
      <c r="BS9560" s="419"/>
      <c r="BT9560" s="419"/>
      <c r="BV9560" s="419"/>
      <c r="BW9560" s="419"/>
      <c r="BX9560" s="397"/>
      <c r="BZ9560" s="449"/>
      <c r="CB9560" s="419"/>
      <c r="CC9560" s="419"/>
      <c r="CD9560" s="419"/>
      <c r="CF9560" s="419"/>
      <c r="CG9560" s="419"/>
      <c r="CH9560" s="419"/>
    </row>
    <row r="9561" spans="3:86" ht="21" thickBot="1">
      <c r="C9561" s="425"/>
      <c r="P9561" s="431"/>
      <c r="R9561" s="419"/>
      <c r="S9561" s="446"/>
      <c r="T9561" s="419"/>
      <c r="V9561" s="196"/>
      <c r="W9561" s="419"/>
      <c r="X9561" s="419"/>
      <c r="Z9561" s="419"/>
      <c r="AA9561" s="419"/>
      <c r="AB9561" s="419"/>
      <c r="AD9561" s="419"/>
      <c r="AE9561" s="419"/>
      <c r="AF9561" s="419"/>
      <c r="AH9561" s="419"/>
      <c r="AI9561" s="419"/>
      <c r="AJ9561" s="419"/>
      <c r="AL9561" s="419"/>
      <c r="AM9561" s="419"/>
      <c r="AN9561" s="403"/>
      <c r="AO9561" s="419"/>
      <c r="AP9561" s="419"/>
      <c r="AQ9561" s="419"/>
      <c r="AR9561" s="419"/>
      <c r="AS9561" s="419"/>
      <c r="AT9561" s="419"/>
      <c r="AU9561" s="419"/>
      <c r="AV9561" s="419"/>
      <c r="AX9561" s="419"/>
      <c r="AY9561" s="419"/>
      <c r="AZ9561" s="419"/>
      <c r="BB9561" s="419"/>
      <c r="BC9561" s="419"/>
      <c r="BD9561" s="419"/>
      <c r="BF9561" s="419"/>
      <c r="BG9561" s="419"/>
      <c r="BH9561" s="419"/>
      <c r="BJ9561" s="419"/>
      <c r="BK9561" s="419"/>
      <c r="BL9561" s="419"/>
      <c r="BN9561" s="419"/>
      <c r="BO9561" s="419"/>
      <c r="BP9561" s="419"/>
      <c r="BR9561" s="419"/>
      <c r="BS9561" s="419"/>
      <c r="BT9561" s="419"/>
      <c r="BV9561" s="419"/>
      <c r="BW9561" s="419"/>
      <c r="BX9561" s="397"/>
      <c r="BZ9561" s="449"/>
      <c r="CB9561" s="419"/>
      <c r="CC9561" s="419"/>
      <c r="CD9561" s="419"/>
      <c r="CF9561" s="419"/>
      <c r="CG9561" s="419"/>
      <c r="CH9561" s="419"/>
    </row>
    <row r="9562" spans="3:86" ht="21" thickBot="1">
      <c r="C9562" s="425"/>
      <c r="P9562" s="431"/>
      <c r="R9562" s="419"/>
      <c r="S9562" s="446"/>
      <c r="T9562" s="419"/>
      <c r="V9562" s="196"/>
      <c r="W9562" s="419"/>
      <c r="X9562" s="419"/>
      <c r="Z9562" s="419"/>
      <c r="AA9562" s="419"/>
      <c r="AB9562" s="419"/>
      <c r="AD9562" s="419"/>
      <c r="AE9562" s="419"/>
      <c r="AF9562" s="419"/>
      <c r="AH9562" s="419"/>
      <c r="AI9562" s="419"/>
      <c r="AJ9562" s="419"/>
      <c r="AL9562" s="419"/>
      <c r="AM9562" s="419"/>
      <c r="AN9562" s="403"/>
      <c r="AO9562" s="419"/>
      <c r="AP9562" s="419"/>
      <c r="AQ9562" s="419"/>
      <c r="AR9562" s="419"/>
      <c r="AS9562" s="419"/>
      <c r="AT9562" s="419"/>
      <c r="AU9562" s="419"/>
      <c r="AV9562" s="419"/>
      <c r="AX9562" s="419"/>
      <c r="AY9562" s="419"/>
      <c r="AZ9562" s="419"/>
      <c r="BB9562" s="419"/>
      <c r="BC9562" s="419"/>
      <c r="BD9562" s="419"/>
      <c r="BF9562" s="419"/>
      <c r="BG9562" s="419"/>
      <c r="BH9562" s="419"/>
      <c r="BJ9562" s="419"/>
      <c r="BK9562" s="419"/>
      <c r="BL9562" s="419"/>
      <c r="BN9562" s="419"/>
      <c r="BO9562" s="419"/>
      <c r="BP9562" s="419"/>
      <c r="BR9562" s="419"/>
      <c r="BS9562" s="419"/>
      <c r="BT9562" s="419"/>
      <c r="BV9562" s="419"/>
      <c r="BW9562" s="419"/>
      <c r="BX9562" s="397"/>
      <c r="BZ9562" s="449"/>
      <c r="CB9562" s="419"/>
      <c r="CC9562" s="419"/>
      <c r="CD9562" s="419"/>
      <c r="CF9562" s="419"/>
      <c r="CG9562" s="419"/>
      <c r="CH9562" s="419"/>
    </row>
    <row r="9563" spans="3:86" ht="21" thickBot="1">
      <c r="C9563" s="425"/>
      <c r="P9563" s="431"/>
      <c r="R9563" s="419"/>
      <c r="S9563" s="446"/>
      <c r="T9563" s="419"/>
      <c r="V9563" s="196"/>
      <c r="W9563" s="419"/>
      <c r="X9563" s="419"/>
      <c r="Z9563" s="419"/>
      <c r="AA9563" s="419"/>
      <c r="AB9563" s="419"/>
      <c r="AD9563" s="419"/>
      <c r="AE9563" s="419"/>
      <c r="AF9563" s="419"/>
      <c r="AH9563" s="419"/>
      <c r="AI9563" s="419"/>
      <c r="AJ9563" s="419"/>
      <c r="AL9563" s="419"/>
      <c r="AM9563" s="419"/>
      <c r="AN9563" s="403"/>
      <c r="AO9563" s="419"/>
      <c r="AP9563" s="419"/>
      <c r="AQ9563" s="419"/>
      <c r="AR9563" s="419"/>
      <c r="AS9563" s="419"/>
      <c r="AT9563" s="419"/>
      <c r="AU9563" s="419"/>
      <c r="AV9563" s="419"/>
      <c r="AX9563" s="419"/>
      <c r="AY9563" s="419"/>
      <c r="AZ9563" s="419"/>
      <c r="BB9563" s="419"/>
      <c r="BC9563" s="419"/>
      <c r="BD9563" s="419"/>
      <c r="BF9563" s="419"/>
      <c r="BG9563" s="419"/>
      <c r="BH9563" s="419"/>
      <c r="BJ9563" s="419"/>
      <c r="BK9563" s="419"/>
      <c r="BL9563" s="419"/>
      <c r="BN9563" s="419"/>
      <c r="BO9563" s="419"/>
      <c r="BP9563" s="419"/>
      <c r="BR9563" s="419"/>
      <c r="BS9563" s="419"/>
      <c r="BT9563" s="419"/>
      <c r="BV9563" s="419"/>
      <c r="BW9563" s="419"/>
      <c r="BX9563" s="397"/>
      <c r="BZ9563" s="449"/>
      <c r="CB9563" s="419"/>
      <c r="CC9563" s="419"/>
      <c r="CD9563" s="419"/>
      <c r="CF9563" s="419"/>
      <c r="CG9563" s="419"/>
      <c r="CH9563" s="419"/>
    </row>
    <row r="9564" spans="3:86" ht="21" thickBot="1">
      <c r="C9564" s="425"/>
      <c r="P9564" s="431"/>
      <c r="R9564" s="419"/>
      <c r="S9564" s="446"/>
      <c r="T9564" s="419"/>
      <c r="V9564" s="196"/>
      <c r="W9564" s="419"/>
      <c r="X9564" s="419"/>
      <c r="Z9564" s="419"/>
      <c r="AA9564" s="419"/>
      <c r="AB9564" s="419"/>
      <c r="AD9564" s="419"/>
      <c r="AE9564" s="419"/>
      <c r="AF9564" s="419"/>
      <c r="AH9564" s="419"/>
      <c r="AI9564" s="419"/>
      <c r="AJ9564" s="419"/>
      <c r="AL9564" s="419"/>
      <c r="AM9564" s="419"/>
      <c r="AN9564" s="403"/>
      <c r="AO9564" s="419"/>
      <c r="AP9564" s="419"/>
      <c r="AQ9564" s="419"/>
      <c r="AR9564" s="419"/>
      <c r="AS9564" s="419"/>
      <c r="AT9564" s="419"/>
      <c r="AU9564" s="419"/>
      <c r="AV9564" s="419"/>
      <c r="AX9564" s="419"/>
      <c r="AY9564" s="419"/>
      <c r="AZ9564" s="419"/>
      <c r="BB9564" s="419"/>
      <c r="BC9564" s="419"/>
      <c r="BD9564" s="419"/>
      <c r="BF9564" s="419"/>
      <c r="BG9564" s="419"/>
      <c r="BH9564" s="419"/>
      <c r="BJ9564" s="419"/>
      <c r="BK9564" s="419"/>
      <c r="BL9564" s="419"/>
      <c r="BN9564" s="419"/>
      <c r="BO9564" s="419"/>
      <c r="BP9564" s="419"/>
      <c r="BR9564" s="419"/>
      <c r="BS9564" s="419"/>
      <c r="BT9564" s="419"/>
      <c r="BV9564" s="419"/>
      <c r="BW9564" s="419"/>
      <c r="BX9564" s="397"/>
      <c r="BZ9564" s="449"/>
      <c r="CB9564" s="419"/>
      <c r="CC9564" s="419"/>
      <c r="CD9564" s="419"/>
      <c r="CF9564" s="419"/>
      <c r="CG9564" s="419"/>
      <c r="CH9564" s="419"/>
    </row>
    <row r="9565" spans="3:86" ht="21" thickBot="1">
      <c r="C9565" s="425"/>
      <c r="P9565" s="431"/>
      <c r="R9565" s="419"/>
      <c r="S9565" s="446"/>
      <c r="T9565" s="419"/>
      <c r="V9565" s="196"/>
      <c r="W9565" s="419"/>
      <c r="X9565" s="419"/>
      <c r="Z9565" s="419"/>
      <c r="AA9565" s="419"/>
      <c r="AB9565" s="419"/>
      <c r="AD9565" s="419"/>
      <c r="AE9565" s="419"/>
      <c r="AF9565" s="419"/>
      <c r="AH9565" s="419"/>
      <c r="AI9565" s="419"/>
      <c r="AJ9565" s="419"/>
      <c r="AL9565" s="419"/>
      <c r="AM9565" s="419"/>
      <c r="AN9565" s="403"/>
      <c r="AO9565" s="419"/>
      <c r="AP9565" s="419"/>
      <c r="AQ9565" s="419"/>
      <c r="AR9565" s="419"/>
      <c r="AS9565" s="419"/>
      <c r="AT9565" s="419"/>
      <c r="AU9565" s="419"/>
      <c r="AV9565" s="419"/>
      <c r="AX9565" s="419"/>
      <c r="AY9565" s="419"/>
      <c r="AZ9565" s="419"/>
      <c r="BB9565" s="419"/>
      <c r="BC9565" s="419"/>
      <c r="BD9565" s="419"/>
      <c r="BF9565" s="419"/>
      <c r="BG9565" s="419"/>
      <c r="BH9565" s="419"/>
      <c r="BJ9565" s="419"/>
      <c r="BK9565" s="419"/>
      <c r="BL9565" s="419"/>
      <c r="BN9565" s="419"/>
      <c r="BO9565" s="419"/>
      <c r="BP9565" s="419"/>
      <c r="BR9565" s="419"/>
      <c r="BS9565" s="419"/>
      <c r="BT9565" s="419"/>
      <c r="BV9565" s="419"/>
      <c r="BW9565" s="419"/>
      <c r="BX9565" s="397"/>
      <c r="BZ9565" s="449"/>
      <c r="CB9565" s="419"/>
      <c r="CC9565" s="419"/>
      <c r="CD9565" s="419"/>
      <c r="CF9565" s="419"/>
      <c r="CG9565" s="419"/>
      <c r="CH9565" s="419"/>
    </row>
    <row r="9566" spans="3:86" ht="21" thickBot="1">
      <c r="C9566" s="425"/>
      <c r="P9566" s="431"/>
      <c r="R9566" s="419"/>
      <c r="S9566" s="446"/>
      <c r="T9566" s="419"/>
      <c r="V9566" s="196"/>
      <c r="W9566" s="419"/>
      <c r="X9566" s="419"/>
      <c r="Z9566" s="419"/>
      <c r="AA9566" s="419"/>
      <c r="AB9566" s="419"/>
      <c r="AD9566" s="419"/>
      <c r="AE9566" s="419"/>
      <c r="AF9566" s="419"/>
      <c r="AH9566" s="419"/>
      <c r="AI9566" s="419"/>
      <c r="AJ9566" s="419"/>
      <c r="AL9566" s="419"/>
      <c r="AM9566" s="419"/>
      <c r="AN9566" s="403"/>
      <c r="AO9566" s="419"/>
      <c r="AP9566" s="419"/>
      <c r="AQ9566" s="419"/>
      <c r="AR9566" s="419"/>
      <c r="AS9566" s="419"/>
      <c r="AT9566" s="419"/>
      <c r="AU9566" s="419"/>
      <c r="AV9566" s="419"/>
      <c r="AX9566" s="419"/>
      <c r="AY9566" s="419"/>
      <c r="AZ9566" s="419"/>
      <c r="BB9566" s="419"/>
      <c r="BC9566" s="419"/>
      <c r="BD9566" s="419"/>
      <c r="BF9566" s="419"/>
      <c r="BG9566" s="419"/>
      <c r="BH9566" s="419"/>
      <c r="BJ9566" s="419"/>
      <c r="BK9566" s="419"/>
      <c r="BL9566" s="419"/>
      <c r="BN9566" s="419"/>
      <c r="BO9566" s="419"/>
      <c r="BP9566" s="419"/>
      <c r="BR9566" s="419"/>
      <c r="BS9566" s="419"/>
      <c r="BT9566" s="419"/>
      <c r="BV9566" s="419"/>
      <c r="BW9566" s="419"/>
      <c r="BX9566" s="397"/>
      <c r="BZ9566" s="449"/>
      <c r="CB9566" s="419"/>
      <c r="CC9566" s="419"/>
      <c r="CD9566" s="419"/>
      <c r="CF9566" s="419"/>
      <c r="CG9566" s="419"/>
      <c r="CH9566" s="419"/>
    </row>
    <row r="9567" spans="3:86" ht="21" thickBot="1">
      <c r="C9567" s="425"/>
      <c r="P9567" s="431"/>
      <c r="R9567" s="419"/>
      <c r="S9567" s="446"/>
      <c r="T9567" s="419"/>
      <c r="V9567" s="196"/>
      <c r="W9567" s="419"/>
      <c r="X9567" s="419"/>
      <c r="Z9567" s="419"/>
      <c r="AA9567" s="419"/>
      <c r="AB9567" s="419"/>
      <c r="AD9567" s="419"/>
      <c r="AE9567" s="419"/>
      <c r="AF9567" s="419"/>
      <c r="AH9567" s="419"/>
      <c r="AI9567" s="419"/>
      <c r="AJ9567" s="419"/>
      <c r="AL9567" s="419"/>
      <c r="AM9567" s="419"/>
      <c r="AN9567" s="403"/>
      <c r="AO9567" s="419"/>
      <c r="AP9567" s="419"/>
      <c r="AQ9567" s="419"/>
      <c r="AR9567" s="419"/>
      <c r="AS9567" s="419"/>
      <c r="AT9567" s="419"/>
      <c r="AU9567" s="419"/>
      <c r="AV9567" s="419"/>
      <c r="AX9567" s="419"/>
      <c r="AY9567" s="419"/>
      <c r="AZ9567" s="419"/>
      <c r="BB9567" s="419"/>
      <c r="BC9567" s="419"/>
      <c r="BD9567" s="419"/>
      <c r="BF9567" s="419"/>
      <c r="BG9567" s="419"/>
      <c r="BH9567" s="419"/>
      <c r="BJ9567" s="419"/>
      <c r="BK9567" s="419"/>
      <c r="BL9567" s="419"/>
      <c r="BN9567" s="419"/>
      <c r="BO9567" s="419"/>
      <c r="BP9567" s="419"/>
      <c r="BR9567" s="419"/>
      <c r="BS9567" s="419"/>
      <c r="BT9567" s="419"/>
      <c r="BV9567" s="419"/>
      <c r="BW9567" s="419"/>
      <c r="BX9567" s="397"/>
      <c r="BZ9567" s="449"/>
      <c r="CB9567" s="419"/>
      <c r="CC9567" s="419"/>
      <c r="CD9567" s="419"/>
      <c r="CF9567" s="419"/>
      <c r="CG9567" s="419"/>
      <c r="CH9567" s="419"/>
    </row>
    <row r="9568" spans="3:86" ht="21" thickBot="1">
      <c r="C9568" s="425"/>
      <c r="P9568" s="431"/>
      <c r="R9568" s="419"/>
      <c r="S9568" s="446"/>
      <c r="T9568" s="419"/>
      <c r="V9568" s="196"/>
      <c r="W9568" s="419"/>
      <c r="X9568" s="419"/>
      <c r="Z9568" s="419"/>
      <c r="AA9568" s="419"/>
      <c r="AB9568" s="419"/>
      <c r="AD9568" s="419"/>
      <c r="AE9568" s="419"/>
      <c r="AF9568" s="419"/>
      <c r="AH9568" s="419"/>
      <c r="AI9568" s="419"/>
      <c r="AJ9568" s="419"/>
      <c r="AL9568" s="419"/>
      <c r="AM9568" s="419"/>
      <c r="AN9568" s="403"/>
      <c r="AO9568" s="419"/>
      <c r="AP9568" s="419"/>
      <c r="AQ9568" s="419"/>
      <c r="AR9568" s="419"/>
      <c r="AS9568" s="419"/>
      <c r="AT9568" s="419"/>
      <c r="AU9568" s="419"/>
      <c r="AV9568" s="419"/>
      <c r="AX9568" s="419"/>
      <c r="AY9568" s="419"/>
      <c r="AZ9568" s="419"/>
      <c r="BB9568" s="419"/>
      <c r="BC9568" s="419"/>
      <c r="BD9568" s="419"/>
      <c r="BF9568" s="419"/>
      <c r="BG9568" s="419"/>
      <c r="BH9568" s="419"/>
      <c r="BJ9568" s="419"/>
      <c r="BK9568" s="419"/>
      <c r="BL9568" s="419"/>
      <c r="BN9568" s="419"/>
      <c r="BO9568" s="419"/>
      <c r="BP9568" s="419"/>
      <c r="BR9568" s="419"/>
      <c r="BS9568" s="419"/>
      <c r="BT9568" s="419"/>
      <c r="BV9568" s="419"/>
      <c r="BW9568" s="419"/>
      <c r="BX9568" s="397"/>
      <c r="BZ9568" s="449"/>
      <c r="CB9568" s="419"/>
      <c r="CC9568" s="419"/>
      <c r="CD9568" s="419"/>
      <c r="CF9568" s="419"/>
      <c r="CG9568" s="419"/>
      <c r="CH9568" s="419"/>
    </row>
    <row r="9569" spans="3:86" ht="21" thickBot="1">
      <c r="C9569" s="425"/>
      <c r="P9569" s="431"/>
      <c r="R9569" s="419"/>
      <c r="S9569" s="446"/>
      <c r="T9569" s="419"/>
      <c r="V9569" s="196"/>
      <c r="W9569" s="419"/>
      <c r="X9569" s="419"/>
      <c r="Z9569" s="419"/>
      <c r="AA9569" s="419"/>
      <c r="AB9569" s="419"/>
      <c r="AD9569" s="419"/>
      <c r="AE9569" s="419"/>
      <c r="AF9569" s="419"/>
      <c r="AH9569" s="419"/>
      <c r="AI9569" s="419"/>
      <c r="AJ9569" s="419"/>
      <c r="AL9569" s="419"/>
      <c r="AM9569" s="419"/>
      <c r="AN9569" s="403"/>
      <c r="AO9569" s="419"/>
      <c r="AP9569" s="419"/>
      <c r="AQ9569" s="419"/>
      <c r="AR9569" s="419"/>
      <c r="AS9569" s="419"/>
      <c r="AT9569" s="419"/>
      <c r="AU9569" s="419"/>
      <c r="AV9569" s="419"/>
      <c r="AX9569" s="419"/>
      <c r="AY9569" s="419"/>
      <c r="AZ9569" s="419"/>
      <c r="BB9569" s="419"/>
      <c r="BC9569" s="419"/>
      <c r="BD9569" s="419"/>
      <c r="BF9569" s="419"/>
      <c r="BG9569" s="419"/>
      <c r="BH9569" s="419"/>
      <c r="BJ9569" s="419"/>
      <c r="BK9569" s="419"/>
      <c r="BL9569" s="419"/>
      <c r="BN9569" s="419"/>
      <c r="BO9569" s="419"/>
      <c r="BP9569" s="419"/>
      <c r="BR9569" s="419"/>
      <c r="BS9569" s="419"/>
      <c r="BT9569" s="419"/>
      <c r="BV9569" s="419"/>
      <c r="BW9569" s="419"/>
      <c r="BX9569" s="397"/>
      <c r="BZ9569" s="449"/>
      <c r="CB9569" s="419"/>
      <c r="CC9569" s="419"/>
      <c r="CD9569" s="419"/>
      <c r="CF9569" s="419"/>
      <c r="CG9569" s="419"/>
      <c r="CH9569" s="419"/>
    </row>
    <row r="9570" spans="3:86" ht="21" thickBot="1">
      <c r="C9570" s="425"/>
      <c r="P9570" s="431"/>
      <c r="R9570" s="419"/>
      <c r="S9570" s="446"/>
      <c r="T9570" s="419"/>
      <c r="V9570" s="196"/>
      <c r="W9570" s="419"/>
      <c r="X9570" s="419"/>
      <c r="Z9570" s="419"/>
      <c r="AA9570" s="419"/>
      <c r="AB9570" s="419"/>
      <c r="AD9570" s="419"/>
      <c r="AE9570" s="419"/>
      <c r="AF9570" s="419"/>
      <c r="AH9570" s="419"/>
      <c r="AI9570" s="419"/>
      <c r="AJ9570" s="419"/>
      <c r="AL9570" s="419"/>
      <c r="AM9570" s="419"/>
      <c r="AN9570" s="403"/>
      <c r="AO9570" s="419"/>
      <c r="AP9570" s="419"/>
      <c r="AQ9570" s="419"/>
      <c r="AR9570" s="419"/>
      <c r="AS9570" s="419"/>
      <c r="AT9570" s="419"/>
      <c r="AU9570" s="419"/>
      <c r="AV9570" s="419"/>
      <c r="AX9570" s="419"/>
      <c r="AY9570" s="419"/>
      <c r="AZ9570" s="419"/>
      <c r="BB9570" s="419"/>
      <c r="BC9570" s="419"/>
      <c r="BD9570" s="419"/>
      <c r="BF9570" s="419"/>
      <c r="BG9570" s="419"/>
      <c r="BH9570" s="419"/>
      <c r="BJ9570" s="419"/>
      <c r="BK9570" s="419"/>
      <c r="BL9570" s="419"/>
      <c r="BN9570" s="419"/>
      <c r="BO9570" s="419"/>
      <c r="BP9570" s="419"/>
      <c r="BR9570" s="419"/>
      <c r="BS9570" s="419"/>
      <c r="BT9570" s="419"/>
      <c r="BV9570" s="419"/>
      <c r="BW9570" s="419"/>
      <c r="BX9570" s="397"/>
      <c r="BZ9570" s="449"/>
      <c r="CB9570" s="419"/>
      <c r="CC9570" s="419"/>
      <c r="CD9570" s="419"/>
      <c r="CF9570" s="419"/>
      <c r="CG9570" s="419"/>
      <c r="CH9570" s="419"/>
    </row>
    <row r="9571" spans="3:86" ht="21" thickBot="1">
      <c r="C9571" s="425"/>
      <c r="P9571" s="431"/>
      <c r="R9571" s="419"/>
      <c r="S9571" s="446"/>
      <c r="T9571" s="419"/>
      <c r="V9571" s="196"/>
      <c r="W9571" s="419"/>
      <c r="X9571" s="419"/>
      <c r="Z9571" s="419"/>
      <c r="AA9571" s="419"/>
      <c r="AB9571" s="419"/>
      <c r="AD9571" s="419"/>
      <c r="AE9571" s="419"/>
      <c r="AF9571" s="419"/>
      <c r="AH9571" s="419"/>
      <c r="AI9571" s="419"/>
      <c r="AJ9571" s="419"/>
      <c r="AL9571" s="419"/>
      <c r="AM9571" s="419"/>
      <c r="AN9571" s="403"/>
      <c r="AO9571" s="419"/>
      <c r="AP9571" s="419"/>
      <c r="AQ9571" s="419"/>
      <c r="AR9571" s="419"/>
      <c r="AS9571" s="419"/>
      <c r="AT9571" s="419"/>
      <c r="AU9571" s="419"/>
      <c r="AV9571" s="419"/>
      <c r="AX9571" s="419"/>
      <c r="AY9571" s="419"/>
      <c r="AZ9571" s="419"/>
      <c r="BB9571" s="419"/>
      <c r="BC9571" s="419"/>
      <c r="BD9571" s="419"/>
      <c r="BF9571" s="419"/>
      <c r="BG9571" s="419"/>
      <c r="BH9571" s="419"/>
      <c r="BJ9571" s="419"/>
      <c r="BK9571" s="419"/>
      <c r="BL9571" s="419"/>
      <c r="BN9571" s="419"/>
      <c r="BO9571" s="419"/>
      <c r="BP9571" s="419"/>
      <c r="BR9571" s="419"/>
      <c r="BS9571" s="419"/>
      <c r="BT9571" s="419"/>
      <c r="BV9571" s="419"/>
      <c r="BW9571" s="419"/>
      <c r="BX9571" s="397"/>
      <c r="BZ9571" s="449"/>
      <c r="CB9571" s="419"/>
      <c r="CC9571" s="419"/>
      <c r="CD9571" s="419"/>
      <c r="CF9571" s="419"/>
      <c r="CG9571" s="419"/>
      <c r="CH9571" s="419"/>
    </row>
    <row r="9572" spans="3:86" ht="21" thickBot="1">
      <c r="C9572" s="425"/>
      <c r="P9572" s="431"/>
      <c r="R9572" s="419"/>
      <c r="S9572" s="446"/>
      <c r="T9572" s="419"/>
      <c r="V9572" s="196"/>
      <c r="W9572" s="419"/>
      <c r="X9572" s="419"/>
      <c r="Z9572" s="419"/>
      <c r="AA9572" s="419"/>
      <c r="AB9572" s="419"/>
      <c r="AD9572" s="419"/>
      <c r="AE9572" s="419"/>
      <c r="AF9572" s="419"/>
      <c r="AH9572" s="419"/>
      <c r="AI9572" s="419"/>
      <c r="AJ9572" s="419"/>
      <c r="AL9572" s="419"/>
      <c r="AM9572" s="419"/>
      <c r="AN9572" s="403"/>
      <c r="AO9572" s="419"/>
      <c r="AP9572" s="419"/>
      <c r="AQ9572" s="419"/>
      <c r="AR9572" s="419"/>
      <c r="AS9572" s="419"/>
      <c r="AT9572" s="419"/>
      <c r="AU9572" s="419"/>
      <c r="AV9572" s="419"/>
      <c r="AX9572" s="419"/>
      <c r="AY9572" s="419"/>
      <c r="AZ9572" s="419"/>
      <c r="BB9572" s="419"/>
      <c r="BC9572" s="419"/>
      <c r="BD9572" s="419"/>
      <c r="BF9572" s="419"/>
      <c r="BG9572" s="419"/>
      <c r="BH9572" s="419"/>
      <c r="BJ9572" s="419"/>
      <c r="BK9572" s="419"/>
      <c r="BL9572" s="419"/>
      <c r="BN9572" s="419"/>
      <c r="BO9572" s="419"/>
      <c r="BP9572" s="419"/>
      <c r="BR9572" s="419"/>
      <c r="BS9572" s="419"/>
      <c r="BT9572" s="419"/>
      <c r="BV9572" s="419"/>
      <c r="BW9572" s="419"/>
      <c r="BX9572" s="397"/>
      <c r="BZ9572" s="449"/>
      <c r="CB9572" s="419"/>
      <c r="CC9572" s="419"/>
      <c r="CD9572" s="419"/>
      <c r="CF9572" s="419"/>
      <c r="CG9572" s="419"/>
      <c r="CH9572" s="419"/>
    </row>
    <row r="9573" spans="3:86" ht="21" thickBot="1">
      <c r="C9573" s="425"/>
      <c r="P9573" s="431"/>
      <c r="R9573" s="419"/>
      <c r="S9573" s="446"/>
      <c r="T9573" s="419"/>
      <c r="V9573" s="196"/>
      <c r="W9573" s="419"/>
      <c r="X9573" s="419"/>
      <c r="Z9573" s="419"/>
      <c r="AA9573" s="419"/>
      <c r="AB9573" s="419"/>
      <c r="AD9573" s="419"/>
      <c r="AE9573" s="419"/>
      <c r="AF9573" s="419"/>
      <c r="AH9573" s="419"/>
      <c r="AI9573" s="419"/>
      <c r="AJ9573" s="419"/>
      <c r="AL9573" s="419"/>
      <c r="AM9573" s="419"/>
      <c r="AN9573" s="403"/>
      <c r="AO9573" s="419"/>
      <c r="AP9573" s="419"/>
      <c r="AQ9573" s="419"/>
      <c r="AR9573" s="419"/>
      <c r="AS9573" s="419"/>
      <c r="AT9573" s="419"/>
      <c r="AU9573" s="419"/>
      <c r="AV9573" s="419"/>
      <c r="AX9573" s="419"/>
      <c r="AY9573" s="419"/>
      <c r="AZ9573" s="419"/>
      <c r="BB9573" s="419"/>
      <c r="BC9573" s="419"/>
      <c r="BD9573" s="419"/>
      <c r="BF9573" s="419"/>
      <c r="BG9573" s="419"/>
      <c r="BH9573" s="419"/>
      <c r="BJ9573" s="419"/>
      <c r="BK9573" s="419"/>
      <c r="BL9573" s="419"/>
      <c r="BN9573" s="419"/>
      <c r="BO9573" s="419"/>
      <c r="BP9573" s="419"/>
      <c r="BR9573" s="419"/>
      <c r="BS9573" s="419"/>
      <c r="BT9573" s="419"/>
      <c r="BV9573" s="419"/>
      <c r="BW9573" s="419"/>
      <c r="BX9573" s="397"/>
      <c r="BZ9573" s="449"/>
      <c r="CB9573" s="419"/>
      <c r="CC9573" s="419"/>
      <c r="CD9573" s="419"/>
      <c r="CF9573" s="419"/>
      <c r="CG9573" s="419"/>
      <c r="CH9573" s="419"/>
    </row>
    <row r="9574" spans="3:86" ht="21" thickBot="1">
      <c r="C9574" s="425"/>
      <c r="P9574" s="431"/>
      <c r="R9574" s="419"/>
      <c r="S9574" s="446"/>
      <c r="T9574" s="419"/>
      <c r="V9574" s="196"/>
      <c r="W9574" s="419"/>
      <c r="X9574" s="419"/>
      <c r="Z9574" s="419"/>
      <c r="AA9574" s="419"/>
      <c r="AB9574" s="419"/>
      <c r="AD9574" s="419"/>
      <c r="AE9574" s="419"/>
      <c r="AF9574" s="419"/>
      <c r="AH9574" s="419"/>
      <c r="AI9574" s="419"/>
      <c r="AJ9574" s="419"/>
      <c r="AL9574" s="419"/>
      <c r="AM9574" s="419"/>
      <c r="AN9574" s="403"/>
      <c r="AO9574" s="419"/>
      <c r="AP9574" s="419"/>
      <c r="AQ9574" s="419"/>
      <c r="AR9574" s="419"/>
      <c r="AS9574" s="419"/>
      <c r="AT9574" s="419"/>
      <c r="AU9574" s="419"/>
      <c r="AV9574" s="419"/>
      <c r="AX9574" s="419"/>
      <c r="AY9574" s="419"/>
      <c r="AZ9574" s="419"/>
      <c r="BB9574" s="419"/>
      <c r="BC9574" s="419"/>
      <c r="BD9574" s="419"/>
      <c r="BF9574" s="419"/>
      <c r="BG9574" s="419"/>
      <c r="BH9574" s="419"/>
      <c r="BJ9574" s="419"/>
      <c r="BK9574" s="419"/>
      <c r="BL9574" s="419"/>
      <c r="BN9574" s="419"/>
      <c r="BO9574" s="419"/>
      <c r="BP9574" s="419"/>
      <c r="BR9574" s="419"/>
      <c r="BS9574" s="419"/>
      <c r="BT9574" s="419"/>
      <c r="BV9574" s="419"/>
      <c r="BW9574" s="419"/>
      <c r="BX9574" s="397"/>
      <c r="BZ9574" s="449"/>
      <c r="CB9574" s="419"/>
      <c r="CC9574" s="419"/>
      <c r="CD9574" s="419"/>
      <c r="CF9574" s="419"/>
      <c r="CG9574" s="419"/>
      <c r="CH9574" s="419"/>
    </row>
    <row r="9575" spans="3:86" ht="21" thickBot="1">
      <c r="C9575" s="425"/>
      <c r="P9575" s="431"/>
      <c r="R9575" s="419"/>
      <c r="S9575" s="446"/>
      <c r="T9575" s="419"/>
      <c r="V9575" s="196"/>
      <c r="W9575" s="419"/>
      <c r="X9575" s="419"/>
      <c r="Z9575" s="419"/>
      <c r="AA9575" s="419"/>
      <c r="AB9575" s="419"/>
      <c r="AD9575" s="419"/>
      <c r="AE9575" s="419"/>
      <c r="AF9575" s="419"/>
      <c r="AH9575" s="419"/>
      <c r="AI9575" s="419"/>
      <c r="AJ9575" s="419"/>
      <c r="AL9575" s="419"/>
      <c r="AM9575" s="419"/>
      <c r="AN9575" s="403"/>
      <c r="AO9575" s="419"/>
      <c r="AP9575" s="419"/>
      <c r="AQ9575" s="419"/>
      <c r="AR9575" s="419"/>
      <c r="AS9575" s="419"/>
      <c r="AT9575" s="419"/>
      <c r="AU9575" s="419"/>
      <c r="AV9575" s="419"/>
      <c r="AX9575" s="419"/>
      <c r="AY9575" s="419"/>
      <c r="AZ9575" s="419"/>
      <c r="BB9575" s="419"/>
      <c r="BC9575" s="419"/>
      <c r="BD9575" s="419"/>
      <c r="BF9575" s="419"/>
      <c r="BG9575" s="419"/>
      <c r="BH9575" s="419"/>
      <c r="BJ9575" s="419"/>
      <c r="BK9575" s="419"/>
      <c r="BL9575" s="419"/>
      <c r="BN9575" s="419"/>
      <c r="BO9575" s="419"/>
      <c r="BP9575" s="419"/>
      <c r="BR9575" s="419"/>
      <c r="BS9575" s="419"/>
      <c r="BT9575" s="419"/>
      <c r="BV9575" s="419"/>
      <c r="BW9575" s="419"/>
      <c r="BX9575" s="397"/>
      <c r="BZ9575" s="449"/>
      <c r="CB9575" s="419"/>
      <c r="CC9575" s="419"/>
      <c r="CD9575" s="419"/>
      <c r="CF9575" s="419"/>
      <c r="CG9575" s="419"/>
      <c r="CH9575" s="419"/>
    </row>
    <row r="9576" spans="3:86" ht="21" thickBot="1">
      <c r="C9576" s="425"/>
      <c r="P9576" s="431"/>
      <c r="R9576" s="419"/>
      <c r="S9576" s="446"/>
      <c r="T9576" s="419"/>
      <c r="V9576" s="196"/>
      <c r="W9576" s="419"/>
      <c r="X9576" s="419"/>
      <c r="Z9576" s="419"/>
      <c r="AA9576" s="419"/>
      <c r="AB9576" s="419"/>
      <c r="AD9576" s="419"/>
      <c r="AE9576" s="419"/>
      <c r="AF9576" s="419"/>
      <c r="AH9576" s="419"/>
      <c r="AI9576" s="419"/>
      <c r="AJ9576" s="419"/>
      <c r="AL9576" s="419"/>
      <c r="AM9576" s="419"/>
      <c r="AN9576" s="403"/>
      <c r="AO9576" s="419"/>
      <c r="AP9576" s="419"/>
      <c r="AQ9576" s="419"/>
      <c r="AR9576" s="419"/>
      <c r="AS9576" s="419"/>
      <c r="AT9576" s="419"/>
      <c r="AU9576" s="419"/>
      <c r="AV9576" s="419"/>
      <c r="AX9576" s="419"/>
      <c r="AY9576" s="419"/>
      <c r="AZ9576" s="419"/>
      <c r="BB9576" s="419"/>
      <c r="BC9576" s="419"/>
      <c r="BD9576" s="419"/>
      <c r="BF9576" s="419"/>
      <c r="BG9576" s="419"/>
      <c r="BH9576" s="419"/>
      <c r="BJ9576" s="419"/>
      <c r="BK9576" s="419"/>
      <c r="BL9576" s="419"/>
      <c r="BN9576" s="419"/>
      <c r="BO9576" s="419"/>
      <c r="BP9576" s="419"/>
      <c r="BR9576" s="419"/>
      <c r="BS9576" s="419"/>
      <c r="BT9576" s="419"/>
      <c r="BV9576" s="419"/>
      <c r="BW9576" s="419"/>
      <c r="BX9576" s="397"/>
      <c r="BZ9576" s="449"/>
      <c r="CB9576" s="419"/>
      <c r="CC9576" s="419"/>
      <c r="CD9576" s="419"/>
      <c r="CF9576" s="419"/>
      <c r="CG9576" s="419"/>
      <c r="CH9576" s="419"/>
    </row>
    <row r="9577" spans="3:86" ht="21" thickBot="1">
      <c r="C9577" s="425"/>
      <c r="P9577" s="431"/>
      <c r="R9577" s="419"/>
      <c r="S9577" s="446"/>
      <c r="T9577" s="419"/>
      <c r="V9577" s="196"/>
      <c r="W9577" s="419"/>
      <c r="X9577" s="419"/>
      <c r="Z9577" s="419"/>
      <c r="AA9577" s="419"/>
      <c r="AB9577" s="419"/>
      <c r="AD9577" s="419"/>
      <c r="AE9577" s="419"/>
      <c r="AF9577" s="419"/>
      <c r="AH9577" s="419"/>
      <c r="AI9577" s="419"/>
      <c r="AJ9577" s="419"/>
      <c r="AL9577" s="419"/>
      <c r="AM9577" s="419"/>
      <c r="AN9577" s="403"/>
      <c r="AO9577" s="419"/>
      <c r="AP9577" s="419"/>
      <c r="AQ9577" s="419"/>
      <c r="AR9577" s="419"/>
      <c r="AS9577" s="419"/>
      <c r="AT9577" s="419"/>
      <c r="AU9577" s="419"/>
      <c r="AV9577" s="419"/>
      <c r="AX9577" s="419"/>
      <c r="AY9577" s="419"/>
      <c r="AZ9577" s="419"/>
      <c r="BB9577" s="419"/>
      <c r="BC9577" s="419"/>
      <c r="BD9577" s="419"/>
      <c r="BF9577" s="419"/>
      <c r="BG9577" s="419"/>
      <c r="BH9577" s="419"/>
      <c r="BJ9577" s="419"/>
      <c r="BK9577" s="419"/>
      <c r="BL9577" s="419"/>
      <c r="BN9577" s="419"/>
      <c r="BO9577" s="419"/>
      <c r="BP9577" s="419"/>
      <c r="BR9577" s="419"/>
      <c r="BS9577" s="419"/>
      <c r="BT9577" s="419"/>
      <c r="BV9577" s="419"/>
      <c r="BW9577" s="419"/>
      <c r="BX9577" s="397"/>
      <c r="BZ9577" s="449"/>
      <c r="CB9577" s="419"/>
      <c r="CC9577" s="419"/>
      <c r="CD9577" s="419"/>
      <c r="CF9577" s="419"/>
      <c r="CG9577" s="419"/>
      <c r="CH9577" s="419"/>
    </row>
    <row r="9578" spans="3:86" ht="21" thickBot="1">
      <c r="C9578" s="425"/>
      <c r="P9578" s="431"/>
      <c r="R9578" s="419"/>
      <c r="S9578" s="446"/>
      <c r="T9578" s="419"/>
      <c r="V9578" s="196"/>
      <c r="W9578" s="419"/>
      <c r="X9578" s="419"/>
      <c r="Z9578" s="419"/>
      <c r="AA9578" s="419"/>
      <c r="AB9578" s="419"/>
      <c r="AD9578" s="419"/>
      <c r="AE9578" s="419"/>
      <c r="AF9578" s="419"/>
      <c r="AH9578" s="419"/>
      <c r="AI9578" s="419"/>
      <c r="AJ9578" s="419"/>
      <c r="AL9578" s="419"/>
      <c r="AM9578" s="419"/>
      <c r="AN9578" s="403"/>
      <c r="AO9578" s="419"/>
      <c r="AP9578" s="419"/>
      <c r="AQ9578" s="419"/>
      <c r="AR9578" s="419"/>
      <c r="AS9578" s="419"/>
      <c r="AT9578" s="419"/>
      <c r="AU9578" s="419"/>
      <c r="AV9578" s="419"/>
      <c r="AX9578" s="419"/>
      <c r="AY9578" s="419"/>
      <c r="AZ9578" s="419"/>
      <c r="BB9578" s="419"/>
      <c r="BC9578" s="419"/>
      <c r="BD9578" s="419"/>
      <c r="BF9578" s="419"/>
      <c r="BG9578" s="419"/>
      <c r="BH9578" s="419"/>
      <c r="BJ9578" s="419"/>
      <c r="BK9578" s="419"/>
      <c r="BL9578" s="419"/>
      <c r="BN9578" s="419"/>
      <c r="BO9578" s="419"/>
      <c r="BP9578" s="419"/>
      <c r="BR9578" s="419"/>
      <c r="BS9578" s="419"/>
      <c r="BT9578" s="419"/>
      <c r="BV9578" s="419"/>
      <c r="BW9578" s="419"/>
      <c r="BX9578" s="397"/>
      <c r="BZ9578" s="449"/>
      <c r="CB9578" s="419"/>
      <c r="CC9578" s="419"/>
      <c r="CD9578" s="419"/>
      <c r="CF9578" s="419"/>
      <c r="CG9578" s="419"/>
      <c r="CH9578" s="419"/>
    </row>
    <row r="9579" spans="3:86" ht="21" thickBot="1">
      <c r="C9579" s="425"/>
      <c r="P9579" s="431"/>
      <c r="R9579" s="419"/>
      <c r="S9579" s="446"/>
      <c r="T9579" s="419"/>
      <c r="V9579" s="196"/>
      <c r="W9579" s="419"/>
      <c r="X9579" s="419"/>
      <c r="Z9579" s="419"/>
      <c r="AA9579" s="419"/>
      <c r="AB9579" s="419"/>
      <c r="AD9579" s="419"/>
      <c r="AE9579" s="419"/>
      <c r="AF9579" s="419"/>
      <c r="AH9579" s="419"/>
      <c r="AI9579" s="419"/>
      <c r="AJ9579" s="419"/>
      <c r="AL9579" s="419"/>
      <c r="AM9579" s="419"/>
      <c r="AN9579" s="403"/>
      <c r="AO9579" s="419"/>
      <c r="AP9579" s="419"/>
      <c r="AQ9579" s="419"/>
      <c r="AR9579" s="419"/>
      <c r="AS9579" s="419"/>
      <c r="AT9579" s="419"/>
      <c r="AU9579" s="419"/>
      <c r="AV9579" s="419"/>
      <c r="AX9579" s="419"/>
      <c r="AY9579" s="419"/>
      <c r="AZ9579" s="419"/>
      <c r="BB9579" s="419"/>
      <c r="BC9579" s="419"/>
      <c r="BD9579" s="419"/>
      <c r="BF9579" s="419"/>
      <c r="BG9579" s="419"/>
      <c r="BH9579" s="419"/>
      <c r="BJ9579" s="419"/>
      <c r="BK9579" s="419"/>
      <c r="BL9579" s="419"/>
      <c r="BN9579" s="419"/>
      <c r="BO9579" s="419"/>
      <c r="BP9579" s="419"/>
      <c r="BR9579" s="419"/>
      <c r="BS9579" s="419"/>
      <c r="BT9579" s="419"/>
      <c r="BV9579" s="419"/>
      <c r="BW9579" s="419"/>
      <c r="BX9579" s="397"/>
      <c r="BZ9579" s="449"/>
      <c r="CB9579" s="419"/>
      <c r="CC9579" s="419"/>
      <c r="CD9579" s="419"/>
      <c r="CF9579" s="419"/>
      <c r="CG9579" s="419"/>
      <c r="CH9579" s="419"/>
    </row>
    <row r="9580" spans="3:86" ht="21" thickBot="1">
      <c r="C9580" s="425"/>
      <c r="P9580" s="431"/>
      <c r="R9580" s="419"/>
      <c r="S9580" s="446"/>
      <c r="T9580" s="419"/>
      <c r="V9580" s="196"/>
      <c r="W9580" s="419"/>
      <c r="X9580" s="419"/>
      <c r="Z9580" s="419"/>
      <c r="AA9580" s="419"/>
      <c r="AB9580" s="419"/>
      <c r="AD9580" s="419"/>
      <c r="AE9580" s="419"/>
      <c r="AF9580" s="419"/>
      <c r="AH9580" s="419"/>
      <c r="AI9580" s="419"/>
      <c r="AJ9580" s="419"/>
      <c r="AL9580" s="419"/>
      <c r="AM9580" s="419"/>
      <c r="AN9580" s="403"/>
      <c r="AO9580" s="419"/>
      <c r="AP9580" s="419"/>
      <c r="AQ9580" s="419"/>
      <c r="AR9580" s="419"/>
      <c r="AS9580" s="419"/>
      <c r="AT9580" s="419"/>
      <c r="AU9580" s="419"/>
      <c r="AV9580" s="419"/>
      <c r="AX9580" s="419"/>
      <c r="AY9580" s="419"/>
      <c r="AZ9580" s="419"/>
      <c r="BB9580" s="419"/>
      <c r="BC9580" s="419"/>
      <c r="BD9580" s="419"/>
      <c r="BF9580" s="419"/>
      <c r="BG9580" s="419"/>
      <c r="BH9580" s="419"/>
      <c r="BJ9580" s="419"/>
      <c r="BK9580" s="419"/>
      <c r="BL9580" s="419"/>
      <c r="BN9580" s="419"/>
      <c r="BO9580" s="419"/>
      <c r="BP9580" s="419"/>
      <c r="BR9580" s="419"/>
      <c r="BS9580" s="419"/>
      <c r="BT9580" s="419"/>
      <c r="BV9580" s="419"/>
      <c r="BW9580" s="419"/>
      <c r="BX9580" s="397"/>
      <c r="BZ9580" s="449"/>
      <c r="CB9580" s="419"/>
      <c r="CC9580" s="419"/>
      <c r="CD9580" s="419"/>
      <c r="CF9580" s="419"/>
      <c r="CG9580" s="419"/>
      <c r="CH9580" s="419"/>
    </row>
    <row r="9581" spans="3:86" ht="21" thickBot="1">
      <c r="C9581" s="425"/>
      <c r="P9581" s="431"/>
      <c r="R9581" s="419"/>
      <c r="S9581" s="446"/>
      <c r="T9581" s="419"/>
      <c r="V9581" s="196"/>
      <c r="W9581" s="419"/>
      <c r="X9581" s="419"/>
      <c r="Z9581" s="419"/>
      <c r="AA9581" s="419"/>
      <c r="AB9581" s="419"/>
      <c r="AD9581" s="419"/>
      <c r="AE9581" s="419"/>
      <c r="AF9581" s="419"/>
      <c r="AH9581" s="419"/>
      <c r="AI9581" s="419"/>
      <c r="AJ9581" s="419"/>
      <c r="AL9581" s="419"/>
      <c r="AM9581" s="419"/>
      <c r="AN9581" s="403"/>
      <c r="AO9581" s="419"/>
      <c r="AP9581" s="419"/>
      <c r="AQ9581" s="419"/>
      <c r="AR9581" s="419"/>
      <c r="AS9581" s="419"/>
      <c r="AT9581" s="419"/>
      <c r="AU9581" s="419"/>
      <c r="AV9581" s="419"/>
      <c r="AX9581" s="419"/>
      <c r="AY9581" s="419"/>
      <c r="AZ9581" s="419"/>
      <c r="BB9581" s="419"/>
      <c r="BC9581" s="419"/>
      <c r="BD9581" s="419"/>
      <c r="BF9581" s="419"/>
      <c r="BG9581" s="419"/>
      <c r="BH9581" s="419"/>
      <c r="BJ9581" s="419"/>
      <c r="BK9581" s="419"/>
      <c r="BL9581" s="419"/>
      <c r="BN9581" s="419"/>
      <c r="BO9581" s="419"/>
      <c r="BP9581" s="419"/>
      <c r="BR9581" s="419"/>
      <c r="BS9581" s="419"/>
      <c r="BT9581" s="419"/>
      <c r="BV9581" s="419"/>
      <c r="BW9581" s="419"/>
      <c r="BX9581" s="397"/>
      <c r="BZ9581" s="449"/>
      <c r="CB9581" s="419"/>
      <c r="CC9581" s="419"/>
      <c r="CD9581" s="419"/>
      <c r="CF9581" s="419"/>
      <c r="CG9581" s="419"/>
      <c r="CH9581" s="419"/>
    </row>
    <row r="9582" spans="3:86" ht="21" thickBot="1">
      <c r="C9582" s="425"/>
      <c r="P9582" s="431"/>
      <c r="R9582" s="419"/>
      <c r="S9582" s="446"/>
      <c r="T9582" s="419"/>
      <c r="V9582" s="196"/>
      <c r="W9582" s="419"/>
      <c r="X9582" s="419"/>
      <c r="Z9582" s="419"/>
      <c r="AA9582" s="419"/>
      <c r="AB9582" s="419"/>
      <c r="AD9582" s="419"/>
      <c r="AE9582" s="419"/>
      <c r="AF9582" s="419"/>
      <c r="AH9582" s="419"/>
      <c r="AI9582" s="419"/>
      <c r="AJ9582" s="419"/>
      <c r="AL9582" s="419"/>
      <c r="AM9582" s="419"/>
      <c r="AN9582" s="403"/>
      <c r="AO9582" s="419"/>
      <c r="AP9582" s="419"/>
      <c r="AQ9582" s="419"/>
      <c r="AR9582" s="419"/>
      <c r="AS9582" s="419"/>
      <c r="AT9582" s="419"/>
      <c r="AU9582" s="419"/>
      <c r="AV9582" s="419"/>
      <c r="AX9582" s="419"/>
      <c r="AY9582" s="419"/>
      <c r="AZ9582" s="419"/>
      <c r="BB9582" s="419"/>
      <c r="BC9582" s="419"/>
      <c r="BD9582" s="419"/>
      <c r="BF9582" s="419"/>
      <c r="BG9582" s="419"/>
      <c r="BH9582" s="419"/>
      <c r="BJ9582" s="419"/>
      <c r="BK9582" s="419"/>
      <c r="BL9582" s="419"/>
      <c r="BN9582" s="419"/>
      <c r="BO9582" s="419"/>
      <c r="BP9582" s="419"/>
      <c r="BR9582" s="419"/>
      <c r="BS9582" s="419"/>
      <c r="BT9582" s="419"/>
      <c r="BV9582" s="419"/>
      <c r="BW9582" s="419"/>
      <c r="BX9582" s="397"/>
      <c r="BZ9582" s="449"/>
      <c r="CB9582" s="419"/>
      <c r="CC9582" s="419"/>
      <c r="CD9582" s="419"/>
      <c r="CF9582" s="419"/>
      <c r="CG9582" s="419"/>
      <c r="CH9582" s="419"/>
    </row>
    <row r="9583" spans="3:86" ht="21" thickBot="1">
      <c r="C9583" s="425"/>
      <c r="P9583" s="431"/>
      <c r="R9583" s="419"/>
      <c r="S9583" s="446"/>
      <c r="T9583" s="419"/>
      <c r="V9583" s="196"/>
      <c r="W9583" s="419"/>
      <c r="X9583" s="419"/>
      <c r="Z9583" s="419"/>
      <c r="AA9583" s="419"/>
      <c r="AB9583" s="419"/>
      <c r="AD9583" s="419"/>
      <c r="AE9583" s="419"/>
      <c r="AF9583" s="419"/>
      <c r="AH9583" s="419"/>
      <c r="AI9583" s="419"/>
      <c r="AJ9583" s="419"/>
      <c r="AL9583" s="419"/>
      <c r="AM9583" s="419"/>
      <c r="AN9583" s="403"/>
      <c r="AO9583" s="419"/>
      <c r="AP9583" s="419"/>
      <c r="AQ9583" s="419"/>
      <c r="AR9583" s="419"/>
      <c r="AS9583" s="419"/>
      <c r="AT9583" s="419"/>
      <c r="AU9583" s="419"/>
      <c r="AV9583" s="419"/>
      <c r="AX9583" s="419"/>
      <c r="AY9583" s="419"/>
      <c r="AZ9583" s="419"/>
      <c r="BB9583" s="419"/>
      <c r="BC9583" s="419"/>
      <c r="BD9583" s="419"/>
      <c r="BF9583" s="419"/>
      <c r="BG9583" s="419"/>
      <c r="BH9583" s="419"/>
      <c r="BJ9583" s="419"/>
      <c r="BK9583" s="419"/>
      <c r="BL9583" s="419"/>
      <c r="BN9583" s="419"/>
      <c r="BO9583" s="419"/>
      <c r="BP9583" s="419"/>
      <c r="BR9583" s="419"/>
      <c r="BS9583" s="419"/>
      <c r="BT9583" s="419"/>
      <c r="BV9583" s="419"/>
      <c r="BW9583" s="419"/>
      <c r="BX9583" s="397"/>
      <c r="BZ9583" s="449"/>
      <c r="CB9583" s="419"/>
      <c r="CC9583" s="419"/>
      <c r="CD9583" s="419"/>
      <c r="CF9583" s="419"/>
      <c r="CG9583" s="419"/>
      <c r="CH9583" s="419"/>
    </row>
    <row r="9584" spans="3:86" ht="21" thickBot="1">
      <c r="C9584" s="425"/>
      <c r="P9584" s="431"/>
      <c r="R9584" s="419"/>
      <c r="S9584" s="446"/>
      <c r="T9584" s="419"/>
      <c r="V9584" s="196"/>
      <c r="W9584" s="419"/>
      <c r="X9584" s="419"/>
      <c r="Z9584" s="419"/>
      <c r="AA9584" s="419"/>
      <c r="AB9584" s="419"/>
      <c r="AD9584" s="419"/>
      <c r="AE9584" s="419"/>
      <c r="AF9584" s="419"/>
      <c r="AH9584" s="419"/>
      <c r="AI9584" s="419"/>
      <c r="AJ9584" s="419"/>
      <c r="AL9584" s="419"/>
      <c r="AM9584" s="419"/>
      <c r="AN9584" s="403"/>
      <c r="AO9584" s="419"/>
      <c r="AP9584" s="419"/>
      <c r="AQ9584" s="419"/>
      <c r="AR9584" s="419"/>
      <c r="AS9584" s="419"/>
      <c r="AT9584" s="419"/>
      <c r="AU9584" s="419"/>
      <c r="AV9584" s="419"/>
      <c r="AX9584" s="419"/>
      <c r="AY9584" s="419"/>
      <c r="AZ9584" s="419"/>
      <c r="BB9584" s="419"/>
      <c r="BC9584" s="419"/>
      <c r="BD9584" s="419"/>
      <c r="BF9584" s="419"/>
      <c r="BG9584" s="419"/>
      <c r="BH9584" s="419"/>
      <c r="BJ9584" s="419"/>
      <c r="BK9584" s="419"/>
      <c r="BL9584" s="419"/>
      <c r="BN9584" s="419"/>
      <c r="BO9584" s="419"/>
      <c r="BP9584" s="419"/>
      <c r="BR9584" s="419"/>
      <c r="BS9584" s="419"/>
      <c r="BT9584" s="419"/>
      <c r="BV9584" s="419"/>
      <c r="BW9584" s="419"/>
      <c r="BX9584" s="397"/>
      <c r="BZ9584" s="449"/>
      <c r="CB9584" s="419"/>
      <c r="CC9584" s="419"/>
      <c r="CD9584" s="419"/>
      <c r="CF9584" s="419"/>
      <c r="CG9584" s="419"/>
      <c r="CH9584" s="419"/>
    </row>
    <row r="9585" spans="3:86" ht="21" thickBot="1">
      <c r="C9585" s="425"/>
      <c r="P9585" s="431"/>
      <c r="R9585" s="419"/>
      <c r="S9585" s="446"/>
      <c r="T9585" s="419"/>
      <c r="V9585" s="196"/>
      <c r="W9585" s="419"/>
      <c r="X9585" s="419"/>
      <c r="Z9585" s="419"/>
      <c r="AA9585" s="419"/>
      <c r="AB9585" s="419"/>
      <c r="AD9585" s="419"/>
      <c r="AE9585" s="419"/>
      <c r="AF9585" s="419"/>
      <c r="AH9585" s="419"/>
      <c r="AI9585" s="419"/>
      <c r="AJ9585" s="419"/>
      <c r="AL9585" s="419"/>
      <c r="AM9585" s="419"/>
      <c r="AN9585" s="403"/>
      <c r="AO9585" s="419"/>
      <c r="AP9585" s="419"/>
      <c r="AQ9585" s="419"/>
      <c r="AR9585" s="419"/>
      <c r="AS9585" s="419"/>
      <c r="AT9585" s="419"/>
      <c r="AU9585" s="419"/>
      <c r="AV9585" s="419"/>
      <c r="AX9585" s="419"/>
      <c r="AY9585" s="419"/>
      <c r="AZ9585" s="419"/>
      <c r="BB9585" s="419"/>
      <c r="BC9585" s="419"/>
      <c r="BD9585" s="419"/>
      <c r="BF9585" s="419"/>
      <c r="BG9585" s="419"/>
      <c r="BH9585" s="419"/>
      <c r="BJ9585" s="419"/>
      <c r="BK9585" s="419"/>
      <c r="BL9585" s="419"/>
      <c r="BN9585" s="419"/>
      <c r="BO9585" s="419"/>
      <c r="BP9585" s="419"/>
      <c r="BR9585" s="419"/>
      <c r="BS9585" s="419"/>
      <c r="BT9585" s="419"/>
      <c r="BV9585" s="419"/>
      <c r="BW9585" s="419"/>
      <c r="BX9585" s="397"/>
      <c r="BZ9585" s="449"/>
      <c r="CB9585" s="419"/>
      <c r="CC9585" s="419"/>
      <c r="CD9585" s="419"/>
      <c r="CF9585" s="419"/>
      <c r="CG9585" s="419"/>
      <c r="CH9585" s="419"/>
    </row>
    <row r="9586" spans="3:86" ht="21" thickBot="1">
      <c r="C9586" s="425"/>
      <c r="P9586" s="431"/>
      <c r="R9586" s="419"/>
      <c r="S9586" s="446"/>
      <c r="T9586" s="419"/>
      <c r="V9586" s="196"/>
      <c r="W9586" s="419"/>
      <c r="X9586" s="419"/>
      <c r="Z9586" s="419"/>
      <c r="AA9586" s="419"/>
      <c r="AB9586" s="419"/>
      <c r="AD9586" s="419"/>
      <c r="AE9586" s="419"/>
      <c r="AF9586" s="419"/>
      <c r="AH9586" s="419"/>
      <c r="AI9586" s="419"/>
      <c r="AJ9586" s="419"/>
      <c r="AL9586" s="419"/>
      <c r="AM9586" s="419"/>
      <c r="AN9586" s="403"/>
      <c r="AO9586" s="419"/>
      <c r="AP9586" s="419"/>
      <c r="AQ9586" s="419"/>
      <c r="AR9586" s="419"/>
      <c r="AS9586" s="419"/>
      <c r="AT9586" s="419"/>
      <c r="AU9586" s="419"/>
      <c r="AV9586" s="419"/>
      <c r="AX9586" s="419"/>
      <c r="AY9586" s="419"/>
      <c r="AZ9586" s="419"/>
      <c r="BB9586" s="419"/>
      <c r="BC9586" s="419"/>
      <c r="BD9586" s="419"/>
      <c r="BF9586" s="419"/>
      <c r="BG9586" s="419"/>
      <c r="BH9586" s="419"/>
      <c r="BJ9586" s="419"/>
      <c r="BK9586" s="419"/>
      <c r="BL9586" s="419"/>
      <c r="BN9586" s="419"/>
      <c r="BO9586" s="419"/>
      <c r="BP9586" s="419"/>
      <c r="BR9586" s="419"/>
      <c r="BS9586" s="419"/>
      <c r="BT9586" s="419"/>
      <c r="BV9586" s="419"/>
      <c r="BW9586" s="419"/>
      <c r="BX9586" s="397"/>
      <c r="BZ9586" s="449"/>
      <c r="CB9586" s="419"/>
      <c r="CC9586" s="419"/>
      <c r="CD9586" s="419"/>
      <c r="CF9586" s="419"/>
      <c r="CG9586" s="419"/>
      <c r="CH9586" s="419"/>
    </row>
    <row r="9587" spans="3:86" ht="21" thickBot="1">
      <c r="C9587" s="425"/>
      <c r="P9587" s="431"/>
      <c r="R9587" s="419"/>
      <c r="S9587" s="446"/>
      <c r="T9587" s="419"/>
      <c r="V9587" s="196"/>
      <c r="W9587" s="419"/>
      <c r="X9587" s="419"/>
      <c r="Z9587" s="419"/>
      <c r="AA9587" s="419"/>
      <c r="AB9587" s="419"/>
      <c r="AD9587" s="419"/>
      <c r="AE9587" s="419"/>
      <c r="AF9587" s="419"/>
      <c r="AH9587" s="419"/>
      <c r="AI9587" s="419"/>
      <c r="AJ9587" s="419"/>
      <c r="AL9587" s="419"/>
      <c r="AM9587" s="419"/>
      <c r="AN9587" s="403"/>
      <c r="AO9587" s="419"/>
      <c r="AP9587" s="419"/>
      <c r="AQ9587" s="419"/>
      <c r="AR9587" s="419"/>
      <c r="AS9587" s="419"/>
      <c r="AT9587" s="419"/>
      <c r="AU9587" s="419"/>
      <c r="AV9587" s="419"/>
      <c r="AX9587" s="419"/>
      <c r="AY9587" s="419"/>
      <c r="AZ9587" s="419"/>
      <c r="BB9587" s="419"/>
      <c r="BC9587" s="419"/>
      <c r="BD9587" s="419"/>
      <c r="BF9587" s="419"/>
      <c r="BG9587" s="419"/>
      <c r="BH9587" s="419"/>
      <c r="BJ9587" s="419"/>
      <c r="BK9587" s="419"/>
      <c r="BL9587" s="419"/>
      <c r="BN9587" s="419"/>
      <c r="BO9587" s="419"/>
      <c r="BP9587" s="419"/>
      <c r="BR9587" s="419"/>
      <c r="BS9587" s="419"/>
      <c r="BT9587" s="419"/>
      <c r="BV9587" s="419"/>
      <c r="BW9587" s="419"/>
      <c r="BX9587" s="397"/>
      <c r="BZ9587" s="449"/>
      <c r="CB9587" s="419"/>
      <c r="CC9587" s="419"/>
      <c r="CD9587" s="419"/>
      <c r="CF9587" s="419"/>
      <c r="CG9587" s="419"/>
      <c r="CH9587" s="419"/>
    </row>
    <row r="9588" spans="3:86" ht="21" thickBot="1">
      <c r="C9588" s="425"/>
      <c r="P9588" s="431"/>
      <c r="R9588" s="419"/>
      <c r="S9588" s="446"/>
      <c r="T9588" s="419"/>
      <c r="V9588" s="196"/>
      <c r="W9588" s="419"/>
      <c r="X9588" s="419"/>
      <c r="Z9588" s="419"/>
      <c r="AA9588" s="419"/>
      <c r="AB9588" s="419"/>
      <c r="AD9588" s="419"/>
      <c r="AE9588" s="419"/>
      <c r="AF9588" s="419"/>
      <c r="AH9588" s="419"/>
      <c r="AI9588" s="419"/>
      <c r="AJ9588" s="419"/>
      <c r="AL9588" s="419"/>
      <c r="AM9588" s="419"/>
      <c r="AN9588" s="403"/>
      <c r="AO9588" s="419"/>
      <c r="AP9588" s="419"/>
      <c r="AQ9588" s="419"/>
      <c r="AR9588" s="419"/>
      <c r="AS9588" s="419"/>
      <c r="AT9588" s="419"/>
      <c r="AU9588" s="419"/>
      <c r="AV9588" s="419"/>
      <c r="AX9588" s="419"/>
      <c r="AY9588" s="419"/>
      <c r="AZ9588" s="419"/>
      <c r="BB9588" s="419"/>
      <c r="BC9588" s="419"/>
      <c r="BD9588" s="419"/>
      <c r="BF9588" s="419"/>
      <c r="BG9588" s="419"/>
      <c r="BH9588" s="419"/>
      <c r="BJ9588" s="419"/>
      <c r="BK9588" s="419"/>
      <c r="BL9588" s="419"/>
      <c r="BN9588" s="419"/>
      <c r="BO9588" s="419"/>
      <c r="BP9588" s="419"/>
      <c r="BR9588" s="419"/>
      <c r="BS9588" s="419"/>
      <c r="BT9588" s="419"/>
      <c r="BV9588" s="419"/>
      <c r="BW9588" s="419"/>
      <c r="BX9588" s="397"/>
      <c r="BZ9588" s="449"/>
      <c r="CB9588" s="419"/>
      <c r="CC9588" s="419"/>
      <c r="CD9588" s="419"/>
      <c r="CF9588" s="419"/>
      <c r="CG9588" s="419"/>
      <c r="CH9588" s="419"/>
    </row>
    <row r="9589" spans="3:86" ht="21" thickBot="1">
      <c r="C9589" s="425"/>
      <c r="P9589" s="431"/>
      <c r="R9589" s="419"/>
      <c r="S9589" s="446"/>
      <c r="T9589" s="419"/>
      <c r="V9589" s="196"/>
      <c r="W9589" s="419"/>
      <c r="X9589" s="419"/>
      <c r="Z9589" s="419"/>
      <c r="AA9589" s="419"/>
      <c r="AB9589" s="419"/>
      <c r="AD9589" s="419"/>
      <c r="AE9589" s="419"/>
      <c r="AF9589" s="419"/>
      <c r="AH9589" s="419"/>
      <c r="AI9589" s="419"/>
      <c r="AJ9589" s="419"/>
      <c r="AL9589" s="419"/>
      <c r="AM9589" s="419"/>
      <c r="AN9589" s="403"/>
      <c r="AO9589" s="419"/>
      <c r="AP9589" s="419"/>
      <c r="AQ9589" s="419"/>
      <c r="AR9589" s="419"/>
      <c r="AS9589" s="419"/>
      <c r="AT9589" s="419"/>
      <c r="AU9589" s="419"/>
      <c r="AV9589" s="419"/>
      <c r="AX9589" s="419"/>
      <c r="AY9589" s="419"/>
      <c r="AZ9589" s="419"/>
      <c r="BB9589" s="419"/>
      <c r="BC9589" s="419"/>
      <c r="BD9589" s="419"/>
      <c r="BF9589" s="419"/>
      <c r="BG9589" s="419"/>
      <c r="BH9589" s="419"/>
      <c r="BJ9589" s="419"/>
      <c r="BK9589" s="419"/>
      <c r="BL9589" s="419"/>
      <c r="BN9589" s="419"/>
      <c r="BO9589" s="419"/>
      <c r="BP9589" s="419"/>
      <c r="BR9589" s="419"/>
      <c r="BS9589" s="419"/>
      <c r="BT9589" s="419"/>
      <c r="BV9589" s="419"/>
      <c r="BW9589" s="419"/>
      <c r="BX9589" s="397"/>
      <c r="BZ9589" s="449"/>
      <c r="CB9589" s="419"/>
      <c r="CC9589" s="419"/>
      <c r="CD9589" s="419"/>
      <c r="CF9589" s="419"/>
      <c r="CG9589" s="419"/>
      <c r="CH9589" s="419"/>
    </row>
    <row r="9590" spans="3:86" ht="21" thickBot="1">
      <c r="C9590" s="425"/>
      <c r="P9590" s="431"/>
      <c r="R9590" s="419"/>
      <c r="S9590" s="446"/>
      <c r="T9590" s="419"/>
      <c r="V9590" s="196"/>
      <c r="W9590" s="419"/>
      <c r="X9590" s="419"/>
      <c r="Z9590" s="419"/>
      <c r="AA9590" s="419"/>
      <c r="AB9590" s="419"/>
      <c r="AD9590" s="419"/>
      <c r="AE9590" s="419"/>
      <c r="AF9590" s="419"/>
      <c r="AH9590" s="419"/>
      <c r="AI9590" s="419"/>
      <c r="AJ9590" s="419"/>
      <c r="AL9590" s="419"/>
      <c r="AM9590" s="419"/>
      <c r="AN9590" s="403"/>
      <c r="AO9590" s="419"/>
      <c r="AP9590" s="419"/>
      <c r="AQ9590" s="419"/>
      <c r="AR9590" s="419"/>
      <c r="AS9590" s="419"/>
      <c r="AT9590" s="419"/>
      <c r="AU9590" s="419"/>
      <c r="AV9590" s="419"/>
      <c r="AX9590" s="419"/>
      <c r="AY9590" s="419"/>
      <c r="AZ9590" s="419"/>
      <c r="BB9590" s="419"/>
      <c r="BC9590" s="419"/>
      <c r="BD9590" s="419"/>
      <c r="BF9590" s="419"/>
      <c r="BG9590" s="419"/>
      <c r="BH9590" s="419"/>
      <c r="BJ9590" s="419"/>
      <c r="BK9590" s="419"/>
      <c r="BL9590" s="419"/>
      <c r="BN9590" s="419"/>
      <c r="BO9590" s="419"/>
      <c r="BP9590" s="419"/>
      <c r="BR9590" s="419"/>
      <c r="BS9590" s="419"/>
      <c r="BT9590" s="419"/>
      <c r="BV9590" s="419"/>
      <c r="BW9590" s="419"/>
      <c r="BX9590" s="397"/>
      <c r="BZ9590" s="449"/>
      <c r="CB9590" s="419"/>
      <c r="CC9590" s="419"/>
      <c r="CD9590" s="419"/>
      <c r="CF9590" s="419"/>
      <c r="CG9590" s="419"/>
      <c r="CH9590" s="419"/>
    </row>
    <row r="9591" spans="3:86" ht="21" thickBot="1">
      <c r="C9591" s="425"/>
      <c r="P9591" s="431"/>
      <c r="R9591" s="419"/>
      <c r="S9591" s="446"/>
      <c r="T9591" s="419"/>
      <c r="V9591" s="196"/>
      <c r="W9591" s="419"/>
      <c r="X9591" s="419"/>
      <c r="Z9591" s="419"/>
      <c r="AA9591" s="419"/>
      <c r="AB9591" s="419"/>
      <c r="AD9591" s="419"/>
      <c r="AE9591" s="419"/>
      <c r="AF9591" s="419"/>
      <c r="AH9591" s="419"/>
      <c r="AI9591" s="419"/>
      <c r="AJ9591" s="419"/>
      <c r="AL9591" s="419"/>
      <c r="AM9591" s="419"/>
      <c r="AN9591" s="403"/>
      <c r="AO9591" s="419"/>
      <c r="AP9591" s="419"/>
      <c r="AQ9591" s="419"/>
      <c r="AR9591" s="419"/>
      <c r="AS9591" s="419"/>
      <c r="AT9591" s="419"/>
      <c r="AU9591" s="419"/>
      <c r="AV9591" s="419"/>
      <c r="AX9591" s="419"/>
      <c r="AY9591" s="419"/>
      <c r="AZ9591" s="419"/>
      <c r="BB9591" s="419"/>
      <c r="BC9591" s="419"/>
      <c r="BD9591" s="419"/>
      <c r="BF9591" s="419"/>
      <c r="BG9591" s="419"/>
      <c r="BH9591" s="419"/>
      <c r="BJ9591" s="419"/>
      <c r="BK9591" s="419"/>
      <c r="BL9591" s="419"/>
      <c r="BN9591" s="419"/>
      <c r="BO9591" s="419"/>
      <c r="BP9591" s="419"/>
      <c r="BR9591" s="419"/>
      <c r="BS9591" s="419"/>
      <c r="BT9591" s="419"/>
      <c r="BV9591" s="419"/>
      <c r="BW9591" s="419"/>
      <c r="BX9591" s="397"/>
      <c r="BZ9591" s="449"/>
      <c r="CB9591" s="419"/>
      <c r="CC9591" s="419"/>
      <c r="CD9591" s="419"/>
      <c r="CF9591" s="419"/>
      <c r="CG9591" s="419"/>
      <c r="CH9591" s="419"/>
    </row>
    <row r="9592" spans="3:86" ht="21" thickBot="1">
      <c r="C9592" s="425"/>
      <c r="P9592" s="431"/>
      <c r="R9592" s="419"/>
      <c r="S9592" s="446"/>
      <c r="T9592" s="419"/>
      <c r="V9592" s="196"/>
      <c r="W9592" s="419"/>
      <c r="X9592" s="419"/>
      <c r="Z9592" s="419"/>
      <c r="AA9592" s="419"/>
      <c r="AB9592" s="419"/>
      <c r="AD9592" s="419"/>
      <c r="AE9592" s="419"/>
      <c r="AF9592" s="419"/>
      <c r="AH9592" s="419"/>
      <c r="AI9592" s="419"/>
      <c r="AJ9592" s="419"/>
      <c r="AL9592" s="419"/>
      <c r="AM9592" s="419"/>
      <c r="AN9592" s="403"/>
      <c r="AO9592" s="419"/>
      <c r="AP9592" s="419"/>
      <c r="AQ9592" s="419"/>
      <c r="AR9592" s="419"/>
      <c r="AS9592" s="419"/>
      <c r="AT9592" s="419"/>
      <c r="AU9592" s="419"/>
      <c r="AV9592" s="419"/>
      <c r="AX9592" s="419"/>
      <c r="AY9592" s="419"/>
      <c r="AZ9592" s="419"/>
      <c r="BB9592" s="419"/>
      <c r="BC9592" s="419"/>
      <c r="BD9592" s="419"/>
      <c r="BF9592" s="419"/>
      <c r="BG9592" s="419"/>
      <c r="BH9592" s="419"/>
      <c r="BJ9592" s="419"/>
      <c r="BK9592" s="419"/>
      <c r="BL9592" s="419"/>
      <c r="BN9592" s="419"/>
      <c r="BO9592" s="419"/>
      <c r="BP9592" s="419"/>
      <c r="BR9592" s="419"/>
      <c r="BS9592" s="419"/>
      <c r="BT9592" s="419"/>
      <c r="BV9592" s="419"/>
      <c r="BW9592" s="419"/>
      <c r="BX9592" s="397"/>
      <c r="BZ9592" s="449"/>
      <c r="CB9592" s="419"/>
      <c r="CC9592" s="419"/>
      <c r="CD9592" s="419"/>
      <c r="CF9592" s="419"/>
      <c r="CG9592" s="419"/>
      <c r="CH9592" s="419"/>
    </row>
    <row r="9593" spans="3:86" ht="21" thickBot="1">
      <c r="C9593" s="425"/>
      <c r="P9593" s="431"/>
      <c r="R9593" s="419"/>
      <c r="S9593" s="446"/>
      <c r="T9593" s="419"/>
      <c r="V9593" s="196"/>
      <c r="W9593" s="419"/>
      <c r="X9593" s="419"/>
      <c r="Z9593" s="419"/>
      <c r="AA9593" s="419"/>
      <c r="AB9593" s="419"/>
      <c r="AD9593" s="419"/>
      <c r="AE9593" s="419"/>
      <c r="AF9593" s="419"/>
      <c r="AH9593" s="419"/>
      <c r="AI9593" s="419"/>
      <c r="AJ9593" s="419"/>
      <c r="AL9593" s="419"/>
      <c r="AM9593" s="419"/>
      <c r="AN9593" s="403"/>
      <c r="AO9593" s="419"/>
      <c r="AP9593" s="419"/>
      <c r="AQ9593" s="419"/>
      <c r="AR9593" s="419"/>
      <c r="AS9593" s="419"/>
      <c r="AT9593" s="419"/>
      <c r="AU9593" s="419"/>
      <c r="AV9593" s="419"/>
      <c r="AX9593" s="419"/>
      <c r="AY9593" s="419"/>
      <c r="AZ9593" s="419"/>
      <c r="BB9593" s="419"/>
      <c r="BC9593" s="419"/>
      <c r="BD9593" s="419"/>
      <c r="BF9593" s="419"/>
      <c r="BG9593" s="419"/>
      <c r="BH9593" s="419"/>
      <c r="BJ9593" s="419"/>
      <c r="BK9593" s="419"/>
      <c r="BL9593" s="419"/>
      <c r="BN9593" s="419"/>
      <c r="BO9593" s="419"/>
      <c r="BP9593" s="419"/>
      <c r="BR9593" s="419"/>
      <c r="BS9593" s="419"/>
      <c r="BT9593" s="419"/>
      <c r="BV9593" s="419"/>
      <c r="BW9593" s="419"/>
      <c r="BX9593" s="397"/>
      <c r="BZ9593" s="449"/>
      <c r="CB9593" s="419"/>
      <c r="CC9593" s="419"/>
      <c r="CD9593" s="419"/>
      <c r="CF9593" s="419"/>
      <c r="CG9593" s="419"/>
      <c r="CH9593" s="419"/>
    </row>
    <row r="9594" spans="3:86" ht="21" thickBot="1">
      <c r="C9594" s="425"/>
      <c r="P9594" s="431"/>
      <c r="R9594" s="419"/>
      <c r="S9594" s="446"/>
      <c r="T9594" s="419"/>
      <c r="V9594" s="196"/>
      <c r="W9594" s="419"/>
      <c r="X9594" s="419"/>
      <c r="Z9594" s="419"/>
      <c r="AA9594" s="419"/>
      <c r="AB9594" s="419"/>
      <c r="AD9594" s="419"/>
      <c r="AE9594" s="419"/>
      <c r="AF9594" s="419"/>
      <c r="AH9594" s="419"/>
      <c r="AI9594" s="419"/>
      <c r="AJ9594" s="419"/>
      <c r="AL9594" s="419"/>
      <c r="AM9594" s="419"/>
      <c r="AN9594" s="403"/>
      <c r="AO9594" s="419"/>
      <c r="AP9594" s="419"/>
      <c r="AQ9594" s="419"/>
      <c r="AR9594" s="419"/>
      <c r="AS9594" s="419"/>
      <c r="AT9594" s="419"/>
      <c r="AU9594" s="419"/>
      <c r="AV9594" s="419"/>
      <c r="AX9594" s="419"/>
      <c r="AY9594" s="419"/>
      <c r="AZ9594" s="419"/>
      <c r="BB9594" s="419"/>
      <c r="BC9594" s="419"/>
      <c r="BD9594" s="419"/>
      <c r="BF9594" s="419"/>
      <c r="BG9594" s="419"/>
      <c r="BH9594" s="419"/>
      <c r="BJ9594" s="419"/>
      <c r="BK9594" s="419"/>
      <c r="BL9594" s="419"/>
      <c r="BN9594" s="419"/>
      <c r="BO9594" s="419"/>
      <c r="BP9594" s="419"/>
      <c r="BR9594" s="419"/>
      <c r="BS9594" s="419"/>
      <c r="BT9594" s="419"/>
      <c r="BV9594" s="419"/>
      <c r="BW9594" s="419"/>
      <c r="BX9594" s="397"/>
      <c r="BZ9594" s="449"/>
      <c r="CB9594" s="419"/>
      <c r="CC9594" s="419"/>
      <c r="CD9594" s="419"/>
      <c r="CF9594" s="419"/>
      <c r="CG9594" s="419"/>
      <c r="CH9594" s="419"/>
    </row>
    <row r="9595" spans="3:86" ht="21" thickBot="1">
      <c r="C9595" s="425"/>
      <c r="P9595" s="431"/>
      <c r="R9595" s="419"/>
      <c r="S9595" s="446"/>
      <c r="T9595" s="419"/>
      <c r="V9595" s="196"/>
      <c r="W9595" s="419"/>
      <c r="X9595" s="419"/>
      <c r="Z9595" s="419"/>
      <c r="AA9595" s="419"/>
      <c r="AB9595" s="419"/>
      <c r="AD9595" s="419"/>
      <c r="AE9595" s="419"/>
      <c r="AF9595" s="419"/>
      <c r="AH9595" s="419"/>
      <c r="AI9595" s="419"/>
      <c r="AJ9595" s="419"/>
      <c r="AL9595" s="419"/>
      <c r="AM9595" s="419"/>
      <c r="AN9595" s="403"/>
      <c r="AO9595" s="419"/>
      <c r="AP9595" s="419"/>
      <c r="AQ9595" s="419"/>
      <c r="AR9595" s="419"/>
      <c r="AS9595" s="419"/>
      <c r="AT9595" s="419"/>
      <c r="AU9595" s="419"/>
      <c r="AV9595" s="419"/>
      <c r="AX9595" s="419"/>
      <c r="AY9595" s="419"/>
      <c r="AZ9595" s="419"/>
      <c r="BB9595" s="419"/>
      <c r="BC9595" s="419"/>
      <c r="BD9595" s="419"/>
      <c r="BF9595" s="419"/>
      <c r="BG9595" s="419"/>
      <c r="BH9595" s="419"/>
      <c r="BJ9595" s="419"/>
      <c r="BK9595" s="419"/>
      <c r="BL9595" s="419"/>
      <c r="BN9595" s="419"/>
      <c r="BO9595" s="419"/>
      <c r="BP9595" s="419"/>
      <c r="BR9595" s="419"/>
      <c r="BS9595" s="419"/>
      <c r="BT9595" s="419"/>
      <c r="BV9595" s="419"/>
      <c r="BW9595" s="419"/>
      <c r="BX9595" s="397"/>
      <c r="BZ9595" s="449"/>
      <c r="CB9595" s="419"/>
      <c r="CC9595" s="419"/>
      <c r="CD9595" s="419"/>
      <c r="CF9595" s="419"/>
      <c r="CG9595" s="419"/>
      <c r="CH9595" s="419"/>
    </row>
    <row r="9596" spans="3:86" ht="21" thickBot="1">
      <c r="C9596" s="425"/>
      <c r="P9596" s="431"/>
      <c r="R9596" s="419"/>
      <c r="S9596" s="446"/>
      <c r="T9596" s="419"/>
      <c r="V9596" s="196"/>
      <c r="W9596" s="419"/>
      <c r="X9596" s="419"/>
      <c r="Z9596" s="419"/>
      <c r="AA9596" s="419"/>
      <c r="AB9596" s="419"/>
      <c r="AD9596" s="419"/>
      <c r="AE9596" s="419"/>
      <c r="AF9596" s="419"/>
      <c r="AH9596" s="419"/>
      <c r="AI9596" s="419"/>
      <c r="AJ9596" s="419"/>
      <c r="AL9596" s="419"/>
      <c r="AM9596" s="419"/>
      <c r="AN9596" s="403"/>
      <c r="AO9596" s="419"/>
      <c r="AP9596" s="419"/>
      <c r="AQ9596" s="419"/>
      <c r="AR9596" s="419"/>
      <c r="AS9596" s="419"/>
      <c r="AT9596" s="419"/>
      <c r="AU9596" s="419"/>
      <c r="AV9596" s="419"/>
      <c r="AX9596" s="419"/>
      <c r="AY9596" s="419"/>
      <c r="AZ9596" s="419"/>
      <c r="BB9596" s="419"/>
      <c r="BC9596" s="419"/>
      <c r="BD9596" s="419"/>
      <c r="BF9596" s="419"/>
      <c r="BG9596" s="419"/>
      <c r="BH9596" s="419"/>
      <c r="BJ9596" s="419"/>
      <c r="BK9596" s="419"/>
      <c r="BL9596" s="419"/>
      <c r="BN9596" s="419"/>
      <c r="BO9596" s="419"/>
      <c r="BP9596" s="419"/>
      <c r="BR9596" s="419"/>
      <c r="BS9596" s="419"/>
      <c r="BT9596" s="419"/>
      <c r="BV9596" s="419"/>
      <c r="BW9596" s="419"/>
      <c r="BX9596" s="397"/>
      <c r="BZ9596" s="449"/>
      <c r="CB9596" s="419"/>
      <c r="CC9596" s="419"/>
      <c r="CD9596" s="419"/>
      <c r="CF9596" s="419"/>
      <c r="CG9596" s="419"/>
      <c r="CH9596" s="419"/>
    </row>
    <row r="9597" spans="3:86" ht="21" thickBot="1">
      <c r="C9597" s="425"/>
      <c r="P9597" s="431"/>
      <c r="R9597" s="419"/>
      <c r="S9597" s="446"/>
      <c r="T9597" s="419"/>
      <c r="V9597" s="196"/>
      <c r="W9597" s="419"/>
      <c r="X9597" s="419"/>
      <c r="Z9597" s="419"/>
      <c r="AA9597" s="419"/>
      <c r="AB9597" s="419"/>
      <c r="AD9597" s="419"/>
      <c r="AE9597" s="419"/>
      <c r="AF9597" s="419"/>
      <c r="AH9597" s="419"/>
      <c r="AI9597" s="419"/>
      <c r="AJ9597" s="419"/>
      <c r="AL9597" s="419"/>
      <c r="AM9597" s="419"/>
      <c r="AN9597" s="403"/>
      <c r="AO9597" s="419"/>
      <c r="AP9597" s="419"/>
      <c r="AQ9597" s="419"/>
      <c r="AR9597" s="419"/>
      <c r="AS9597" s="419"/>
      <c r="AT9597" s="419"/>
      <c r="AU9597" s="419"/>
      <c r="AV9597" s="419"/>
      <c r="AX9597" s="419"/>
      <c r="AY9597" s="419"/>
      <c r="AZ9597" s="419"/>
      <c r="BB9597" s="419"/>
      <c r="BC9597" s="419"/>
      <c r="BD9597" s="419"/>
      <c r="BF9597" s="419"/>
      <c r="BG9597" s="419"/>
      <c r="BH9597" s="419"/>
      <c r="BJ9597" s="419"/>
      <c r="BK9597" s="419"/>
      <c r="BL9597" s="419"/>
      <c r="BN9597" s="419"/>
      <c r="BO9597" s="419"/>
      <c r="BP9597" s="419"/>
      <c r="BR9597" s="419"/>
      <c r="BS9597" s="419"/>
      <c r="BT9597" s="419"/>
      <c r="BV9597" s="419"/>
      <c r="BW9597" s="419"/>
      <c r="BX9597" s="397"/>
      <c r="BZ9597" s="449"/>
      <c r="CB9597" s="419"/>
      <c r="CC9597" s="419"/>
      <c r="CD9597" s="419"/>
      <c r="CF9597" s="419"/>
      <c r="CG9597" s="419"/>
      <c r="CH9597" s="419"/>
    </row>
    <row r="9598" spans="3:86" ht="21" thickBot="1">
      <c r="C9598" s="425"/>
      <c r="P9598" s="431"/>
      <c r="R9598" s="419"/>
      <c r="S9598" s="446"/>
      <c r="T9598" s="419"/>
      <c r="V9598" s="196"/>
      <c r="W9598" s="419"/>
      <c r="X9598" s="419"/>
      <c r="Z9598" s="419"/>
      <c r="AA9598" s="419"/>
      <c r="AB9598" s="419"/>
      <c r="AD9598" s="419"/>
      <c r="AE9598" s="419"/>
      <c r="AF9598" s="419"/>
      <c r="AH9598" s="419"/>
      <c r="AI9598" s="419"/>
      <c r="AJ9598" s="419"/>
      <c r="AL9598" s="419"/>
      <c r="AM9598" s="419"/>
      <c r="AN9598" s="403"/>
      <c r="AO9598" s="419"/>
      <c r="AP9598" s="419"/>
      <c r="AQ9598" s="419"/>
      <c r="AR9598" s="419"/>
      <c r="AS9598" s="419"/>
      <c r="AT9598" s="419"/>
      <c r="AU9598" s="419"/>
      <c r="AV9598" s="419"/>
      <c r="AX9598" s="419"/>
      <c r="AY9598" s="419"/>
      <c r="AZ9598" s="419"/>
      <c r="BB9598" s="419"/>
      <c r="BC9598" s="419"/>
      <c r="BD9598" s="419"/>
      <c r="BF9598" s="419"/>
      <c r="BG9598" s="419"/>
      <c r="BH9598" s="419"/>
      <c r="BJ9598" s="419"/>
      <c r="BK9598" s="419"/>
      <c r="BL9598" s="419"/>
      <c r="BN9598" s="419"/>
      <c r="BO9598" s="419"/>
      <c r="BP9598" s="419"/>
      <c r="BR9598" s="419"/>
      <c r="BS9598" s="419"/>
      <c r="BT9598" s="419"/>
      <c r="BV9598" s="419"/>
      <c r="BW9598" s="419"/>
      <c r="BX9598" s="397"/>
      <c r="BZ9598" s="449"/>
      <c r="CB9598" s="419"/>
      <c r="CC9598" s="419"/>
      <c r="CD9598" s="419"/>
      <c r="CF9598" s="419"/>
      <c r="CG9598" s="419"/>
      <c r="CH9598" s="419"/>
    </row>
    <row r="9599" spans="3:86" ht="21" thickBot="1">
      <c r="C9599" s="425"/>
      <c r="P9599" s="431"/>
      <c r="R9599" s="419"/>
      <c r="S9599" s="446"/>
      <c r="T9599" s="419"/>
      <c r="V9599" s="196"/>
      <c r="W9599" s="419"/>
      <c r="X9599" s="419"/>
      <c r="Z9599" s="419"/>
      <c r="AA9599" s="419"/>
      <c r="AB9599" s="419"/>
      <c r="AD9599" s="419"/>
      <c r="AE9599" s="419"/>
      <c r="AF9599" s="419"/>
      <c r="AH9599" s="419"/>
      <c r="AI9599" s="419"/>
      <c r="AJ9599" s="419"/>
      <c r="AL9599" s="419"/>
      <c r="AM9599" s="419"/>
      <c r="AN9599" s="403"/>
      <c r="AO9599" s="419"/>
      <c r="AP9599" s="419"/>
      <c r="AQ9599" s="419"/>
      <c r="AR9599" s="419"/>
      <c r="AS9599" s="419"/>
      <c r="AT9599" s="419"/>
      <c r="AU9599" s="419"/>
      <c r="AV9599" s="419"/>
      <c r="AX9599" s="419"/>
      <c r="AY9599" s="419"/>
      <c r="AZ9599" s="419"/>
      <c r="BB9599" s="419"/>
      <c r="BC9599" s="419"/>
      <c r="BD9599" s="419"/>
      <c r="BF9599" s="419"/>
      <c r="BG9599" s="419"/>
      <c r="BH9599" s="419"/>
      <c r="BJ9599" s="419"/>
      <c r="BK9599" s="419"/>
      <c r="BL9599" s="419"/>
      <c r="BN9599" s="419"/>
      <c r="BO9599" s="419"/>
      <c r="BP9599" s="419"/>
      <c r="BR9599" s="419"/>
      <c r="BS9599" s="419"/>
      <c r="BT9599" s="419"/>
      <c r="BV9599" s="419"/>
      <c r="BW9599" s="419"/>
      <c r="BX9599" s="397"/>
      <c r="BZ9599" s="449"/>
      <c r="CB9599" s="419"/>
      <c r="CC9599" s="419"/>
      <c r="CD9599" s="419"/>
      <c r="CF9599" s="419"/>
      <c r="CG9599" s="419"/>
      <c r="CH9599" s="419"/>
    </row>
    <row r="9600" spans="3:86" ht="21" thickBot="1">
      <c r="C9600" s="425"/>
      <c r="P9600" s="431"/>
      <c r="R9600" s="419"/>
      <c r="S9600" s="446"/>
      <c r="T9600" s="419"/>
      <c r="V9600" s="196"/>
      <c r="W9600" s="419"/>
      <c r="X9600" s="419"/>
      <c r="Z9600" s="419"/>
      <c r="AA9600" s="419"/>
      <c r="AB9600" s="419"/>
      <c r="AD9600" s="419"/>
      <c r="AE9600" s="419"/>
      <c r="AF9600" s="419"/>
      <c r="AH9600" s="419"/>
      <c r="AI9600" s="419"/>
      <c r="AJ9600" s="419"/>
      <c r="AL9600" s="419"/>
      <c r="AM9600" s="419"/>
      <c r="AN9600" s="403"/>
      <c r="AO9600" s="419"/>
      <c r="AP9600" s="419"/>
      <c r="AQ9600" s="419"/>
      <c r="AR9600" s="419"/>
      <c r="AS9600" s="419"/>
      <c r="AT9600" s="419"/>
      <c r="AU9600" s="419"/>
      <c r="AV9600" s="419"/>
      <c r="AX9600" s="419"/>
      <c r="AY9600" s="419"/>
      <c r="AZ9600" s="419"/>
      <c r="BB9600" s="419"/>
      <c r="BC9600" s="419"/>
      <c r="BD9600" s="419"/>
      <c r="BF9600" s="419"/>
      <c r="BG9600" s="419"/>
      <c r="BH9600" s="419"/>
      <c r="BJ9600" s="419"/>
      <c r="BK9600" s="419"/>
      <c r="BL9600" s="419"/>
      <c r="BN9600" s="419"/>
      <c r="BO9600" s="419"/>
      <c r="BP9600" s="419"/>
      <c r="BR9600" s="419"/>
      <c r="BS9600" s="419"/>
      <c r="BT9600" s="419"/>
      <c r="BV9600" s="419"/>
      <c r="BW9600" s="419"/>
      <c r="BX9600" s="397"/>
      <c r="BZ9600" s="449"/>
      <c r="CB9600" s="419"/>
      <c r="CC9600" s="419"/>
      <c r="CD9600" s="419"/>
      <c r="CF9600" s="419"/>
      <c r="CG9600" s="419"/>
      <c r="CH9600" s="419"/>
    </row>
    <row r="9601" spans="3:86" ht="21" thickBot="1">
      <c r="C9601" s="425"/>
      <c r="P9601" s="431"/>
      <c r="R9601" s="419"/>
      <c r="S9601" s="446"/>
      <c r="T9601" s="419"/>
      <c r="V9601" s="196"/>
      <c r="W9601" s="419"/>
      <c r="X9601" s="419"/>
      <c r="Z9601" s="419"/>
      <c r="AA9601" s="419"/>
      <c r="AB9601" s="419"/>
      <c r="AD9601" s="419"/>
      <c r="AE9601" s="419"/>
      <c r="AF9601" s="419"/>
      <c r="AH9601" s="419"/>
      <c r="AI9601" s="419"/>
      <c r="AJ9601" s="419"/>
      <c r="AL9601" s="419"/>
      <c r="AM9601" s="419"/>
      <c r="AN9601" s="403"/>
      <c r="AO9601" s="419"/>
      <c r="AP9601" s="419"/>
      <c r="AQ9601" s="419"/>
      <c r="AR9601" s="419"/>
      <c r="AS9601" s="419"/>
      <c r="AT9601" s="419"/>
      <c r="AU9601" s="419"/>
      <c r="AV9601" s="419"/>
      <c r="AX9601" s="419"/>
      <c r="AY9601" s="419"/>
      <c r="AZ9601" s="419"/>
      <c r="BB9601" s="419"/>
      <c r="BC9601" s="419"/>
      <c r="BD9601" s="419"/>
      <c r="BF9601" s="419"/>
      <c r="BG9601" s="419"/>
      <c r="BH9601" s="419"/>
      <c r="BJ9601" s="419"/>
      <c r="BK9601" s="419"/>
      <c r="BL9601" s="419"/>
      <c r="BN9601" s="419"/>
      <c r="BO9601" s="419"/>
      <c r="BP9601" s="419"/>
      <c r="BR9601" s="419"/>
      <c r="BS9601" s="419"/>
      <c r="BT9601" s="419"/>
      <c r="BV9601" s="419"/>
      <c r="BW9601" s="419"/>
      <c r="BX9601" s="397"/>
      <c r="BZ9601" s="449"/>
      <c r="CB9601" s="419"/>
      <c r="CC9601" s="419"/>
      <c r="CD9601" s="419"/>
      <c r="CF9601" s="419"/>
      <c r="CG9601" s="419"/>
      <c r="CH9601" s="419"/>
    </row>
    <row r="9602" spans="3:86" ht="21" thickBot="1">
      <c r="C9602" s="425"/>
      <c r="P9602" s="431"/>
      <c r="R9602" s="419"/>
      <c r="S9602" s="446"/>
      <c r="T9602" s="419"/>
      <c r="V9602" s="196"/>
      <c r="W9602" s="419"/>
      <c r="X9602" s="419"/>
      <c r="Z9602" s="419"/>
      <c r="AA9602" s="419"/>
      <c r="AB9602" s="419"/>
      <c r="AD9602" s="419"/>
      <c r="AE9602" s="419"/>
      <c r="AF9602" s="419"/>
      <c r="AH9602" s="419"/>
      <c r="AI9602" s="419"/>
      <c r="AJ9602" s="419"/>
      <c r="AL9602" s="419"/>
      <c r="AM9602" s="419"/>
      <c r="AN9602" s="403"/>
      <c r="AO9602" s="419"/>
      <c r="AP9602" s="419"/>
      <c r="AQ9602" s="419"/>
      <c r="AR9602" s="419"/>
      <c r="AS9602" s="419"/>
      <c r="AT9602" s="419"/>
      <c r="AU9602" s="419"/>
      <c r="AV9602" s="419"/>
      <c r="AX9602" s="419"/>
      <c r="AY9602" s="419"/>
      <c r="AZ9602" s="419"/>
      <c r="BB9602" s="419"/>
      <c r="BC9602" s="419"/>
      <c r="BD9602" s="419"/>
      <c r="BF9602" s="419"/>
      <c r="BG9602" s="419"/>
      <c r="BH9602" s="419"/>
      <c r="BJ9602" s="419"/>
      <c r="BK9602" s="419"/>
      <c r="BL9602" s="419"/>
      <c r="BN9602" s="419"/>
      <c r="BO9602" s="419"/>
      <c r="BP9602" s="419"/>
      <c r="BR9602" s="419"/>
      <c r="BS9602" s="419"/>
      <c r="BT9602" s="419"/>
      <c r="BV9602" s="419"/>
      <c r="BW9602" s="419"/>
      <c r="BX9602" s="397"/>
      <c r="BZ9602" s="449"/>
      <c r="CB9602" s="419"/>
      <c r="CC9602" s="419"/>
      <c r="CD9602" s="419"/>
      <c r="CF9602" s="419"/>
      <c r="CG9602" s="419"/>
      <c r="CH9602" s="419"/>
    </row>
    <row r="9603" spans="3:86" ht="21" thickBot="1">
      <c r="C9603" s="425"/>
      <c r="P9603" s="431"/>
      <c r="R9603" s="419"/>
      <c r="S9603" s="446"/>
      <c r="T9603" s="419"/>
      <c r="V9603" s="196"/>
      <c r="W9603" s="419"/>
      <c r="X9603" s="419"/>
      <c r="Z9603" s="419"/>
      <c r="AA9603" s="419"/>
      <c r="AB9603" s="419"/>
      <c r="AD9603" s="419"/>
      <c r="AE9603" s="419"/>
      <c r="AF9603" s="419"/>
      <c r="AH9603" s="419"/>
      <c r="AI9603" s="419"/>
      <c r="AJ9603" s="419"/>
      <c r="AL9603" s="419"/>
      <c r="AM9603" s="419"/>
      <c r="AN9603" s="403"/>
      <c r="AO9603" s="419"/>
      <c r="AP9603" s="419"/>
      <c r="AQ9603" s="419"/>
      <c r="AR9603" s="419"/>
      <c r="AS9603" s="419"/>
      <c r="AT9603" s="419"/>
      <c r="AU9603" s="419"/>
      <c r="AV9603" s="419"/>
      <c r="AX9603" s="419"/>
      <c r="AY9603" s="419"/>
      <c r="AZ9603" s="419"/>
      <c r="BB9603" s="419"/>
      <c r="BC9603" s="419"/>
      <c r="BD9603" s="419"/>
      <c r="BF9603" s="419"/>
      <c r="BG9603" s="419"/>
      <c r="BH9603" s="419"/>
      <c r="BJ9603" s="419"/>
      <c r="BK9603" s="419"/>
      <c r="BL9603" s="419"/>
      <c r="BN9603" s="419"/>
      <c r="BO9603" s="419"/>
      <c r="BP9603" s="419"/>
      <c r="BR9603" s="419"/>
      <c r="BS9603" s="419"/>
      <c r="BT9603" s="419"/>
      <c r="BV9603" s="419"/>
      <c r="BW9603" s="419"/>
      <c r="BX9603" s="397"/>
      <c r="BZ9603" s="449"/>
      <c r="CB9603" s="419"/>
      <c r="CC9603" s="419"/>
      <c r="CD9603" s="419"/>
      <c r="CF9603" s="419"/>
      <c r="CG9603" s="419"/>
      <c r="CH9603" s="419"/>
    </row>
    <row r="9604" spans="3:86" ht="21" thickBot="1">
      <c r="C9604" s="425"/>
      <c r="P9604" s="431"/>
      <c r="R9604" s="419"/>
      <c r="S9604" s="446"/>
      <c r="T9604" s="419"/>
      <c r="V9604" s="196"/>
      <c r="W9604" s="419"/>
      <c r="X9604" s="419"/>
      <c r="Z9604" s="419"/>
      <c r="AA9604" s="419"/>
      <c r="AB9604" s="419"/>
      <c r="AD9604" s="419"/>
      <c r="AE9604" s="419"/>
      <c r="AF9604" s="419"/>
      <c r="AH9604" s="419"/>
      <c r="AI9604" s="419"/>
      <c r="AJ9604" s="419"/>
      <c r="AL9604" s="419"/>
      <c r="AM9604" s="419"/>
      <c r="AN9604" s="403"/>
      <c r="AO9604" s="419"/>
      <c r="AP9604" s="419"/>
      <c r="AQ9604" s="419"/>
      <c r="AR9604" s="419"/>
      <c r="AS9604" s="419"/>
      <c r="AT9604" s="419"/>
      <c r="AU9604" s="419"/>
      <c r="AV9604" s="419"/>
      <c r="AX9604" s="419"/>
      <c r="AY9604" s="419"/>
      <c r="AZ9604" s="419"/>
      <c r="BB9604" s="419"/>
      <c r="BC9604" s="419"/>
      <c r="BD9604" s="419"/>
      <c r="BF9604" s="419"/>
      <c r="BG9604" s="419"/>
      <c r="BH9604" s="419"/>
      <c r="BJ9604" s="419"/>
      <c r="BK9604" s="419"/>
      <c r="BL9604" s="419"/>
      <c r="BN9604" s="419"/>
      <c r="BO9604" s="419"/>
      <c r="BP9604" s="419"/>
      <c r="BR9604" s="419"/>
      <c r="BS9604" s="419"/>
      <c r="BT9604" s="419"/>
      <c r="BV9604" s="419"/>
      <c r="BW9604" s="419"/>
      <c r="BX9604" s="397"/>
      <c r="BZ9604" s="449"/>
      <c r="CB9604" s="419"/>
      <c r="CC9604" s="419"/>
      <c r="CD9604" s="419"/>
      <c r="CF9604" s="419"/>
      <c r="CG9604" s="419"/>
      <c r="CH9604" s="419"/>
    </row>
    <row r="9605" spans="3:86" ht="21" thickBot="1">
      <c r="C9605" s="425"/>
      <c r="P9605" s="431"/>
      <c r="R9605" s="419"/>
      <c r="S9605" s="446"/>
      <c r="T9605" s="419"/>
      <c r="V9605" s="196"/>
      <c r="W9605" s="419"/>
      <c r="X9605" s="419"/>
      <c r="Z9605" s="419"/>
      <c r="AA9605" s="419"/>
      <c r="AB9605" s="419"/>
      <c r="AD9605" s="419"/>
      <c r="AE9605" s="419"/>
      <c r="AF9605" s="419"/>
      <c r="AH9605" s="419"/>
      <c r="AI9605" s="419"/>
      <c r="AJ9605" s="419"/>
      <c r="AL9605" s="419"/>
      <c r="AM9605" s="419"/>
      <c r="AN9605" s="403"/>
      <c r="AO9605" s="419"/>
      <c r="AP9605" s="419"/>
      <c r="AQ9605" s="419"/>
      <c r="AR9605" s="419"/>
      <c r="AS9605" s="419"/>
      <c r="AT9605" s="419"/>
      <c r="AU9605" s="419"/>
      <c r="AV9605" s="419"/>
      <c r="AX9605" s="419"/>
      <c r="AY9605" s="419"/>
      <c r="AZ9605" s="419"/>
      <c r="BB9605" s="419"/>
      <c r="BC9605" s="419"/>
      <c r="BD9605" s="419"/>
      <c r="BF9605" s="419"/>
      <c r="BG9605" s="419"/>
      <c r="BH9605" s="419"/>
      <c r="BJ9605" s="419"/>
      <c r="BK9605" s="419"/>
      <c r="BL9605" s="419"/>
      <c r="BN9605" s="419"/>
      <c r="BO9605" s="419"/>
      <c r="BP9605" s="419"/>
      <c r="BR9605" s="419"/>
      <c r="BS9605" s="419"/>
      <c r="BT9605" s="419"/>
      <c r="BV9605" s="419"/>
      <c r="BW9605" s="419"/>
      <c r="BX9605" s="397"/>
      <c r="BZ9605" s="449"/>
      <c r="CB9605" s="419"/>
      <c r="CC9605" s="419"/>
      <c r="CD9605" s="419"/>
      <c r="CF9605" s="419"/>
      <c r="CG9605" s="419"/>
      <c r="CH9605" s="419"/>
    </row>
    <row r="9606" spans="3:86" ht="21" thickBot="1">
      <c r="C9606" s="425"/>
      <c r="P9606" s="431"/>
      <c r="R9606" s="419"/>
      <c r="S9606" s="446"/>
      <c r="T9606" s="419"/>
      <c r="V9606" s="196"/>
      <c r="W9606" s="419"/>
      <c r="X9606" s="419"/>
      <c r="Z9606" s="419"/>
      <c r="AA9606" s="419"/>
      <c r="AB9606" s="419"/>
      <c r="AD9606" s="419"/>
      <c r="AE9606" s="419"/>
      <c r="AF9606" s="419"/>
      <c r="AH9606" s="419"/>
      <c r="AI9606" s="419"/>
      <c r="AJ9606" s="419"/>
      <c r="AL9606" s="419"/>
      <c r="AM9606" s="419"/>
      <c r="AN9606" s="403"/>
      <c r="AO9606" s="419"/>
      <c r="AP9606" s="419"/>
      <c r="AQ9606" s="419"/>
      <c r="AR9606" s="419"/>
      <c r="AS9606" s="419"/>
      <c r="AT9606" s="419"/>
      <c r="AU9606" s="419"/>
      <c r="AV9606" s="419"/>
      <c r="AX9606" s="419"/>
      <c r="AY9606" s="419"/>
      <c r="AZ9606" s="419"/>
      <c r="BB9606" s="419"/>
      <c r="BC9606" s="419"/>
      <c r="BD9606" s="419"/>
      <c r="BF9606" s="419"/>
      <c r="BG9606" s="419"/>
      <c r="BH9606" s="419"/>
      <c r="BJ9606" s="419"/>
      <c r="BK9606" s="419"/>
      <c r="BL9606" s="419"/>
      <c r="BN9606" s="419"/>
      <c r="BO9606" s="419"/>
      <c r="BP9606" s="419"/>
      <c r="BR9606" s="419"/>
      <c r="BS9606" s="419"/>
      <c r="BT9606" s="419"/>
      <c r="BV9606" s="419"/>
      <c r="BW9606" s="419"/>
      <c r="BX9606" s="397"/>
      <c r="BZ9606" s="449"/>
      <c r="CB9606" s="419"/>
      <c r="CC9606" s="419"/>
      <c r="CD9606" s="419"/>
      <c r="CF9606" s="419"/>
      <c r="CG9606" s="419"/>
      <c r="CH9606" s="419"/>
    </row>
    <row r="9607" spans="3:86" ht="21" thickBot="1">
      <c r="C9607" s="425"/>
      <c r="P9607" s="431"/>
      <c r="R9607" s="419"/>
      <c r="S9607" s="446"/>
      <c r="T9607" s="419"/>
      <c r="V9607" s="196"/>
      <c r="W9607" s="419"/>
      <c r="X9607" s="419"/>
      <c r="Z9607" s="419"/>
      <c r="AA9607" s="419"/>
      <c r="AB9607" s="419"/>
      <c r="AD9607" s="419"/>
      <c r="AE9607" s="419"/>
      <c r="AF9607" s="419"/>
      <c r="AH9607" s="419"/>
      <c r="AI9607" s="419"/>
      <c r="AJ9607" s="419"/>
      <c r="AL9607" s="419"/>
      <c r="AM9607" s="419"/>
      <c r="AN9607" s="403"/>
      <c r="AO9607" s="419"/>
      <c r="AP9607" s="419"/>
      <c r="AQ9607" s="419"/>
      <c r="AR9607" s="419"/>
      <c r="AS9607" s="419"/>
      <c r="AT9607" s="419"/>
      <c r="AU9607" s="419"/>
      <c r="AV9607" s="419"/>
      <c r="AX9607" s="419"/>
      <c r="AY9607" s="419"/>
      <c r="AZ9607" s="419"/>
      <c r="BB9607" s="419"/>
      <c r="BC9607" s="419"/>
      <c r="BD9607" s="419"/>
      <c r="BF9607" s="419"/>
      <c r="BG9607" s="419"/>
      <c r="BH9607" s="419"/>
      <c r="BJ9607" s="419"/>
      <c r="BK9607" s="419"/>
      <c r="BL9607" s="419"/>
      <c r="BN9607" s="419"/>
      <c r="BO9607" s="419"/>
      <c r="BP9607" s="419"/>
      <c r="BR9607" s="419"/>
      <c r="BS9607" s="419"/>
      <c r="BT9607" s="419"/>
      <c r="BV9607" s="419"/>
      <c r="BW9607" s="419"/>
      <c r="BX9607" s="397"/>
      <c r="BZ9607" s="449"/>
      <c r="CB9607" s="419"/>
      <c r="CC9607" s="419"/>
      <c r="CD9607" s="419"/>
      <c r="CF9607" s="419"/>
      <c r="CG9607" s="419"/>
      <c r="CH9607" s="419"/>
    </row>
    <row r="9608" spans="3:86" ht="21" thickBot="1">
      <c r="C9608" s="425"/>
      <c r="P9608" s="431"/>
      <c r="R9608" s="419"/>
      <c r="S9608" s="446"/>
      <c r="T9608" s="419"/>
      <c r="V9608" s="196"/>
      <c r="W9608" s="419"/>
      <c r="X9608" s="419"/>
      <c r="Z9608" s="419"/>
      <c r="AA9608" s="419"/>
      <c r="AB9608" s="419"/>
      <c r="AD9608" s="419"/>
      <c r="AE9608" s="419"/>
      <c r="AF9608" s="419"/>
      <c r="AH9608" s="419"/>
      <c r="AI9608" s="419"/>
      <c r="AJ9608" s="419"/>
      <c r="AL9608" s="419"/>
      <c r="AM9608" s="419"/>
      <c r="AN9608" s="403"/>
      <c r="AO9608" s="419"/>
      <c r="AP9608" s="419"/>
      <c r="AQ9608" s="419"/>
      <c r="AR9608" s="419"/>
      <c r="AS9608" s="419"/>
      <c r="AT9608" s="419"/>
      <c r="AU9608" s="419"/>
      <c r="AV9608" s="419"/>
      <c r="AX9608" s="419"/>
      <c r="AY9608" s="419"/>
      <c r="AZ9608" s="419"/>
      <c r="BB9608" s="419"/>
      <c r="BC9608" s="419"/>
      <c r="BD9608" s="419"/>
      <c r="BF9608" s="419"/>
      <c r="BG9608" s="419"/>
      <c r="BH9608" s="419"/>
      <c r="BJ9608" s="419"/>
      <c r="BK9608" s="419"/>
      <c r="BL9608" s="419"/>
      <c r="BN9608" s="419"/>
      <c r="BO9608" s="419"/>
      <c r="BP9608" s="419"/>
      <c r="BR9608" s="419"/>
      <c r="BS9608" s="419"/>
      <c r="BT9608" s="419"/>
      <c r="BV9608" s="419"/>
      <c r="BW9608" s="419"/>
      <c r="BX9608" s="397"/>
      <c r="BZ9608" s="449"/>
      <c r="CB9608" s="419"/>
      <c r="CC9608" s="419"/>
      <c r="CD9608" s="419"/>
      <c r="CF9608" s="419"/>
      <c r="CG9608" s="419"/>
      <c r="CH9608" s="419"/>
    </row>
    <row r="9609" spans="3:86" ht="21" thickBot="1">
      <c r="C9609" s="425"/>
      <c r="P9609" s="431"/>
      <c r="R9609" s="419"/>
      <c r="S9609" s="446"/>
      <c r="T9609" s="419"/>
      <c r="V9609" s="196"/>
      <c r="W9609" s="419"/>
      <c r="X9609" s="419"/>
      <c r="Z9609" s="419"/>
      <c r="AA9609" s="419"/>
      <c r="AB9609" s="419"/>
      <c r="AD9609" s="419"/>
      <c r="AE9609" s="419"/>
      <c r="AF9609" s="419"/>
      <c r="AH9609" s="419"/>
      <c r="AI9609" s="419"/>
      <c r="AJ9609" s="419"/>
      <c r="AL9609" s="419"/>
      <c r="AM9609" s="419"/>
      <c r="AN9609" s="403"/>
      <c r="AO9609" s="419"/>
      <c r="AP9609" s="419"/>
      <c r="AQ9609" s="419"/>
      <c r="AR9609" s="419"/>
      <c r="AS9609" s="419"/>
      <c r="AT9609" s="419"/>
      <c r="AU9609" s="419"/>
      <c r="AV9609" s="419"/>
      <c r="AX9609" s="419"/>
      <c r="AY9609" s="419"/>
      <c r="AZ9609" s="419"/>
      <c r="BB9609" s="419"/>
      <c r="BC9609" s="419"/>
      <c r="BD9609" s="419"/>
      <c r="BF9609" s="419"/>
      <c r="BG9609" s="419"/>
      <c r="BH9609" s="419"/>
      <c r="BJ9609" s="419"/>
      <c r="BK9609" s="419"/>
      <c r="BL9609" s="419"/>
      <c r="BN9609" s="419"/>
      <c r="BO9609" s="419"/>
      <c r="BP9609" s="419"/>
      <c r="BR9609" s="419"/>
      <c r="BS9609" s="419"/>
      <c r="BT9609" s="419"/>
      <c r="BV9609" s="419"/>
      <c r="BW9609" s="419"/>
      <c r="BX9609" s="397"/>
      <c r="BZ9609" s="449"/>
      <c r="CB9609" s="419"/>
      <c r="CC9609" s="419"/>
      <c r="CD9609" s="419"/>
      <c r="CF9609" s="419"/>
      <c r="CG9609" s="419"/>
      <c r="CH9609" s="419"/>
    </row>
    <row r="9610" spans="3:86" ht="21" thickBot="1">
      <c r="C9610" s="425"/>
      <c r="P9610" s="431"/>
      <c r="R9610" s="419"/>
      <c r="S9610" s="446"/>
      <c r="T9610" s="419"/>
      <c r="V9610" s="196"/>
      <c r="W9610" s="419"/>
      <c r="X9610" s="419"/>
      <c r="Z9610" s="419"/>
      <c r="AA9610" s="419"/>
      <c r="AB9610" s="419"/>
      <c r="AD9610" s="419"/>
      <c r="AE9610" s="419"/>
      <c r="AF9610" s="419"/>
      <c r="AH9610" s="419"/>
      <c r="AI9610" s="419"/>
      <c r="AJ9610" s="419"/>
      <c r="AL9610" s="419"/>
      <c r="AM9610" s="419"/>
      <c r="AN9610" s="403"/>
      <c r="AO9610" s="419"/>
      <c r="AP9610" s="419"/>
      <c r="AQ9610" s="419"/>
      <c r="AR9610" s="419"/>
      <c r="AS9610" s="419"/>
      <c r="AT9610" s="419"/>
      <c r="AU9610" s="419"/>
      <c r="AV9610" s="419"/>
      <c r="AX9610" s="419"/>
      <c r="AY9610" s="419"/>
      <c r="AZ9610" s="419"/>
      <c r="BB9610" s="419"/>
      <c r="BC9610" s="419"/>
      <c r="BD9610" s="419"/>
      <c r="BF9610" s="419"/>
      <c r="BG9610" s="419"/>
      <c r="BH9610" s="419"/>
      <c r="BJ9610" s="419"/>
      <c r="BK9610" s="419"/>
      <c r="BL9610" s="419"/>
      <c r="BN9610" s="419"/>
      <c r="BO9610" s="419"/>
      <c r="BP9610" s="419"/>
      <c r="BR9610" s="419"/>
      <c r="BS9610" s="419"/>
      <c r="BT9610" s="419"/>
      <c r="BV9610" s="419"/>
      <c r="BW9610" s="419"/>
      <c r="BX9610" s="397"/>
      <c r="BZ9610" s="449"/>
      <c r="CB9610" s="419"/>
      <c r="CC9610" s="419"/>
      <c r="CD9610" s="419"/>
      <c r="CF9610" s="419"/>
      <c r="CG9610" s="419"/>
      <c r="CH9610" s="419"/>
    </row>
    <row r="9611" spans="3:86" ht="21" thickBot="1">
      <c r="C9611" s="425"/>
      <c r="P9611" s="431"/>
      <c r="R9611" s="419"/>
      <c r="S9611" s="446"/>
      <c r="T9611" s="419"/>
      <c r="V9611" s="196"/>
      <c r="W9611" s="419"/>
      <c r="X9611" s="419"/>
      <c r="Z9611" s="419"/>
      <c r="AA9611" s="419"/>
      <c r="AB9611" s="419"/>
      <c r="AD9611" s="419"/>
      <c r="AE9611" s="419"/>
      <c r="AF9611" s="419"/>
      <c r="AH9611" s="419"/>
      <c r="AI9611" s="419"/>
      <c r="AJ9611" s="419"/>
      <c r="AL9611" s="419"/>
      <c r="AM9611" s="419"/>
      <c r="AN9611" s="403"/>
      <c r="AO9611" s="419"/>
      <c r="AP9611" s="419"/>
      <c r="AQ9611" s="419"/>
      <c r="AR9611" s="419"/>
      <c r="AS9611" s="419"/>
      <c r="AT9611" s="419"/>
      <c r="AU9611" s="419"/>
      <c r="AV9611" s="419"/>
      <c r="AX9611" s="419"/>
      <c r="AY9611" s="419"/>
      <c r="AZ9611" s="419"/>
      <c r="BB9611" s="419"/>
      <c r="BC9611" s="419"/>
      <c r="BD9611" s="419"/>
      <c r="BF9611" s="419"/>
      <c r="BG9611" s="419"/>
      <c r="BH9611" s="419"/>
      <c r="BJ9611" s="419"/>
      <c r="BK9611" s="419"/>
      <c r="BL9611" s="419"/>
      <c r="BN9611" s="419"/>
      <c r="BO9611" s="419"/>
      <c r="BP9611" s="419"/>
      <c r="BR9611" s="419"/>
      <c r="BS9611" s="419"/>
      <c r="BT9611" s="419"/>
      <c r="BV9611" s="419"/>
      <c r="BW9611" s="419"/>
      <c r="BX9611" s="397"/>
      <c r="BZ9611" s="449"/>
      <c r="CB9611" s="419"/>
      <c r="CC9611" s="419"/>
      <c r="CD9611" s="419"/>
      <c r="CF9611" s="419"/>
      <c r="CG9611" s="419"/>
      <c r="CH9611" s="419"/>
    </row>
    <row r="9612" spans="3:86" ht="21" thickBot="1">
      <c r="C9612" s="425"/>
      <c r="P9612" s="431"/>
      <c r="R9612" s="419"/>
      <c r="S9612" s="446"/>
      <c r="T9612" s="419"/>
      <c r="V9612" s="196"/>
      <c r="W9612" s="419"/>
      <c r="X9612" s="419"/>
      <c r="Z9612" s="419"/>
      <c r="AA9612" s="419"/>
      <c r="AB9612" s="419"/>
      <c r="AD9612" s="419"/>
      <c r="AE9612" s="419"/>
      <c r="AF9612" s="419"/>
      <c r="AH9612" s="419"/>
      <c r="AI9612" s="419"/>
      <c r="AJ9612" s="419"/>
      <c r="AL9612" s="419"/>
      <c r="AM9612" s="419"/>
      <c r="AN9612" s="403"/>
      <c r="AO9612" s="419"/>
      <c r="AP9612" s="419"/>
      <c r="AQ9612" s="419"/>
      <c r="AR9612" s="419"/>
      <c r="AS9612" s="419"/>
      <c r="AT9612" s="419"/>
      <c r="AU9612" s="419"/>
      <c r="AV9612" s="419"/>
      <c r="AX9612" s="419"/>
      <c r="AY9612" s="419"/>
      <c r="AZ9612" s="419"/>
      <c r="BB9612" s="419"/>
      <c r="BC9612" s="419"/>
      <c r="BD9612" s="419"/>
      <c r="BF9612" s="419"/>
      <c r="BG9612" s="419"/>
      <c r="BH9612" s="419"/>
      <c r="BJ9612" s="419"/>
      <c r="BK9612" s="419"/>
      <c r="BL9612" s="419"/>
      <c r="BN9612" s="419"/>
      <c r="BO9612" s="419"/>
      <c r="BP9612" s="419"/>
      <c r="BR9612" s="419"/>
      <c r="BS9612" s="419"/>
      <c r="BT9612" s="419"/>
      <c r="BV9612" s="419"/>
      <c r="BW9612" s="419"/>
      <c r="BX9612" s="397"/>
      <c r="BZ9612" s="449"/>
      <c r="CB9612" s="419"/>
      <c r="CC9612" s="419"/>
      <c r="CD9612" s="419"/>
      <c r="CF9612" s="419"/>
      <c r="CG9612" s="419"/>
      <c r="CH9612" s="419"/>
    </row>
    <row r="9613" spans="3:86" ht="21" thickBot="1">
      <c r="C9613" s="425"/>
      <c r="P9613" s="431"/>
      <c r="R9613" s="419"/>
      <c r="S9613" s="446"/>
      <c r="T9613" s="419"/>
      <c r="V9613" s="196"/>
      <c r="W9613" s="419"/>
      <c r="X9613" s="419"/>
      <c r="Z9613" s="419"/>
      <c r="AA9613" s="419"/>
      <c r="AB9613" s="419"/>
      <c r="AD9613" s="419"/>
      <c r="AE9613" s="419"/>
      <c r="AF9613" s="419"/>
      <c r="AH9613" s="419"/>
      <c r="AI9613" s="419"/>
      <c r="AJ9613" s="419"/>
      <c r="AL9613" s="419"/>
      <c r="AM9613" s="419"/>
      <c r="AN9613" s="403"/>
      <c r="AO9613" s="419"/>
      <c r="AP9613" s="419"/>
      <c r="AQ9613" s="419"/>
      <c r="AR9613" s="419"/>
      <c r="AS9613" s="419"/>
      <c r="AT9613" s="419"/>
      <c r="AU9613" s="419"/>
      <c r="AV9613" s="419"/>
      <c r="AX9613" s="419"/>
      <c r="AY9613" s="419"/>
      <c r="AZ9613" s="419"/>
      <c r="BB9613" s="419"/>
      <c r="BC9613" s="419"/>
      <c r="BD9613" s="419"/>
      <c r="BF9613" s="419"/>
      <c r="BG9613" s="419"/>
      <c r="BH9613" s="419"/>
      <c r="BJ9613" s="419"/>
      <c r="BK9613" s="419"/>
      <c r="BL9613" s="419"/>
      <c r="BN9613" s="419"/>
      <c r="BO9613" s="419"/>
      <c r="BP9613" s="419"/>
      <c r="BR9613" s="419"/>
      <c r="BS9613" s="419"/>
      <c r="BT9613" s="419"/>
      <c r="BV9613" s="419"/>
      <c r="BW9613" s="419"/>
      <c r="BX9613" s="397"/>
      <c r="BZ9613" s="449"/>
      <c r="CB9613" s="419"/>
      <c r="CC9613" s="419"/>
      <c r="CD9613" s="419"/>
      <c r="CF9613" s="419"/>
      <c r="CG9613" s="419"/>
      <c r="CH9613" s="419"/>
    </row>
    <row r="9614" spans="3:86" ht="21" thickBot="1">
      <c r="C9614" s="425"/>
      <c r="P9614" s="431"/>
      <c r="R9614" s="419"/>
      <c r="S9614" s="446"/>
      <c r="T9614" s="419"/>
      <c r="V9614" s="196"/>
      <c r="W9614" s="419"/>
      <c r="X9614" s="419"/>
      <c r="Z9614" s="419"/>
      <c r="AA9614" s="419"/>
      <c r="AB9614" s="419"/>
      <c r="AD9614" s="419"/>
      <c r="AE9614" s="419"/>
      <c r="AF9614" s="419"/>
      <c r="AH9614" s="419"/>
      <c r="AI9614" s="419"/>
      <c r="AJ9614" s="419"/>
      <c r="AL9614" s="419"/>
      <c r="AM9614" s="419"/>
      <c r="AN9614" s="403"/>
      <c r="AO9614" s="419"/>
      <c r="AP9614" s="419"/>
      <c r="AQ9614" s="419"/>
      <c r="AR9614" s="419"/>
      <c r="AS9614" s="419"/>
      <c r="AT9614" s="419"/>
      <c r="AU9614" s="419"/>
      <c r="AV9614" s="419"/>
      <c r="AX9614" s="419"/>
      <c r="AY9614" s="419"/>
      <c r="AZ9614" s="419"/>
      <c r="BB9614" s="419"/>
      <c r="BC9614" s="419"/>
      <c r="BD9614" s="419"/>
      <c r="BF9614" s="419"/>
      <c r="BG9614" s="419"/>
      <c r="BH9614" s="419"/>
      <c r="BJ9614" s="419"/>
      <c r="BK9614" s="419"/>
      <c r="BL9614" s="419"/>
      <c r="BN9614" s="419"/>
      <c r="BO9614" s="419"/>
      <c r="BP9614" s="419"/>
      <c r="BR9614" s="419"/>
      <c r="BS9614" s="419"/>
      <c r="BT9614" s="419"/>
      <c r="BV9614" s="419"/>
      <c r="BW9614" s="419"/>
      <c r="BX9614" s="397"/>
      <c r="BZ9614" s="449"/>
      <c r="CB9614" s="419"/>
      <c r="CC9614" s="419"/>
      <c r="CD9614" s="419"/>
      <c r="CF9614" s="419"/>
      <c r="CG9614" s="419"/>
      <c r="CH9614" s="419"/>
    </row>
    <row r="9615" spans="3:86" ht="21" thickBot="1">
      <c r="C9615" s="425"/>
      <c r="P9615" s="431"/>
      <c r="R9615" s="419"/>
      <c r="S9615" s="446"/>
      <c r="T9615" s="419"/>
      <c r="V9615" s="196"/>
      <c r="W9615" s="419"/>
      <c r="X9615" s="419"/>
      <c r="Z9615" s="419"/>
      <c r="AA9615" s="419"/>
      <c r="AB9615" s="419"/>
      <c r="AD9615" s="419"/>
      <c r="AE9615" s="419"/>
      <c r="AF9615" s="419"/>
      <c r="AH9615" s="419"/>
      <c r="AI9615" s="419"/>
      <c r="AJ9615" s="419"/>
      <c r="AL9615" s="419"/>
      <c r="AM9615" s="419"/>
      <c r="AN9615" s="403"/>
      <c r="AO9615" s="419"/>
      <c r="AP9615" s="419"/>
      <c r="AQ9615" s="419"/>
      <c r="AR9615" s="419"/>
      <c r="AS9615" s="419"/>
      <c r="AT9615" s="419"/>
      <c r="AU9615" s="419"/>
      <c r="AV9615" s="419"/>
      <c r="AX9615" s="419"/>
      <c r="AY9615" s="419"/>
      <c r="AZ9615" s="419"/>
      <c r="BB9615" s="419"/>
      <c r="BC9615" s="419"/>
      <c r="BD9615" s="419"/>
      <c r="BF9615" s="419"/>
      <c r="BG9615" s="419"/>
      <c r="BH9615" s="419"/>
      <c r="BJ9615" s="419"/>
      <c r="BK9615" s="419"/>
      <c r="BL9615" s="419"/>
      <c r="BN9615" s="419"/>
      <c r="BO9615" s="419"/>
      <c r="BP9615" s="419"/>
      <c r="BR9615" s="419"/>
      <c r="BS9615" s="419"/>
      <c r="BT9615" s="419"/>
      <c r="BV9615" s="419"/>
      <c r="BW9615" s="419"/>
      <c r="BX9615" s="397"/>
      <c r="BZ9615" s="449"/>
      <c r="CB9615" s="419"/>
      <c r="CC9615" s="419"/>
      <c r="CD9615" s="419"/>
      <c r="CF9615" s="419"/>
      <c r="CG9615" s="419"/>
      <c r="CH9615" s="419"/>
    </row>
    <row r="9616" spans="3:86" ht="21" thickBot="1">
      <c r="C9616" s="425"/>
      <c r="P9616" s="431"/>
      <c r="R9616" s="419"/>
      <c r="S9616" s="446"/>
      <c r="T9616" s="419"/>
      <c r="V9616" s="196"/>
      <c r="W9616" s="419"/>
      <c r="X9616" s="419"/>
      <c r="Z9616" s="419"/>
      <c r="AA9616" s="419"/>
      <c r="AB9616" s="419"/>
      <c r="AD9616" s="419"/>
      <c r="AE9616" s="419"/>
      <c r="AF9616" s="419"/>
      <c r="AH9616" s="419"/>
      <c r="AI9616" s="419"/>
      <c r="AJ9616" s="419"/>
      <c r="AL9616" s="419"/>
      <c r="AM9616" s="419"/>
      <c r="AN9616" s="403"/>
      <c r="AO9616" s="419"/>
      <c r="AP9616" s="419"/>
      <c r="AQ9616" s="419"/>
      <c r="AR9616" s="419"/>
      <c r="AS9616" s="419"/>
      <c r="AT9616" s="419"/>
      <c r="AU9616" s="419"/>
      <c r="AV9616" s="419"/>
      <c r="AX9616" s="419"/>
      <c r="AY9616" s="419"/>
      <c r="AZ9616" s="419"/>
      <c r="BB9616" s="419"/>
      <c r="BC9616" s="419"/>
      <c r="BD9616" s="419"/>
      <c r="BF9616" s="419"/>
      <c r="BG9616" s="419"/>
      <c r="BH9616" s="419"/>
      <c r="BJ9616" s="419"/>
      <c r="BK9616" s="419"/>
      <c r="BL9616" s="419"/>
      <c r="BN9616" s="419"/>
      <c r="BO9616" s="419"/>
      <c r="BP9616" s="419"/>
      <c r="BR9616" s="419"/>
      <c r="BS9616" s="419"/>
      <c r="BT9616" s="419"/>
      <c r="BV9616" s="419"/>
      <c r="BW9616" s="419"/>
      <c r="BX9616" s="397"/>
      <c r="BZ9616" s="449"/>
      <c r="CB9616" s="419"/>
      <c r="CC9616" s="419"/>
      <c r="CD9616" s="419"/>
      <c r="CF9616" s="419"/>
      <c r="CG9616" s="419"/>
      <c r="CH9616" s="419"/>
    </row>
    <row r="9617" spans="3:86" ht="21" thickBot="1">
      <c r="C9617" s="425"/>
      <c r="P9617" s="431"/>
      <c r="R9617" s="419"/>
      <c r="S9617" s="446"/>
      <c r="T9617" s="419"/>
      <c r="V9617" s="196"/>
      <c r="W9617" s="419"/>
      <c r="X9617" s="419"/>
      <c r="Z9617" s="419"/>
      <c r="AA9617" s="419"/>
      <c r="AB9617" s="419"/>
      <c r="AD9617" s="419"/>
      <c r="AE9617" s="419"/>
      <c r="AF9617" s="419"/>
      <c r="AH9617" s="419"/>
      <c r="AI9617" s="419"/>
      <c r="AJ9617" s="419"/>
      <c r="AL9617" s="419"/>
      <c r="AM9617" s="419"/>
      <c r="AN9617" s="403"/>
      <c r="AO9617" s="419"/>
      <c r="AP9617" s="419"/>
      <c r="AQ9617" s="419"/>
      <c r="AR9617" s="419"/>
      <c r="AS9617" s="419"/>
      <c r="AT9617" s="419"/>
      <c r="AU9617" s="419"/>
      <c r="AV9617" s="419"/>
      <c r="AX9617" s="419"/>
      <c r="AY9617" s="419"/>
      <c r="AZ9617" s="419"/>
      <c r="BB9617" s="419"/>
      <c r="BC9617" s="419"/>
      <c r="BD9617" s="419"/>
      <c r="BF9617" s="419"/>
      <c r="BG9617" s="419"/>
      <c r="BH9617" s="419"/>
      <c r="BJ9617" s="419"/>
      <c r="BK9617" s="419"/>
      <c r="BL9617" s="419"/>
      <c r="BN9617" s="419"/>
      <c r="BO9617" s="419"/>
      <c r="BP9617" s="419"/>
      <c r="BR9617" s="419"/>
      <c r="BS9617" s="419"/>
      <c r="BT9617" s="419"/>
      <c r="BV9617" s="419"/>
      <c r="BW9617" s="419"/>
      <c r="BX9617" s="397"/>
      <c r="BZ9617" s="449"/>
      <c r="CB9617" s="419"/>
      <c r="CC9617" s="419"/>
      <c r="CD9617" s="419"/>
      <c r="CF9617" s="419"/>
      <c r="CG9617" s="419"/>
      <c r="CH9617" s="419"/>
    </row>
    <row r="9618" spans="3:86" ht="21" thickBot="1">
      <c r="C9618" s="425"/>
      <c r="P9618" s="431"/>
      <c r="R9618" s="419"/>
      <c r="S9618" s="446"/>
      <c r="T9618" s="419"/>
      <c r="V9618" s="196"/>
      <c r="W9618" s="419"/>
      <c r="X9618" s="419"/>
      <c r="Z9618" s="419"/>
      <c r="AA9618" s="419"/>
      <c r="AB9618" s="419"/>
      <c r="AD9618" s="419"/>
      <c r="AE9618" s="419"/>
      <c r="AF9618" s="419"/>
      <c r="AH9618" s="419"/>
      <c r="AI9618" s="419"/>
      <c r="AJ9618" s="419"/>
      <c r="AL9618" s="419"/>
      <c r="AM9618" s="419"/>
      <c r="AN9618" s="403"/>
      <c r="AO9618" s="419"/>
      <c r="AP9618" s="419"/>
      <c r="AQ9618" s="419"/>
      <c r="AR9618" s="419"/>
      <c r="AS9618" s="419"/>
      <c r="AT9618" s="419"/>
      <c r="AU9618" s="419"/>
      <c r="AV9618" s="419"/>
      <c r="AX9618" s="419"/>
      <c r="AY9618" s="419"/>
      <c r="AZ9618" s="419"/>
      <c r="BB9618" s="419"/>
      <c r="BC9618" s="419"/>
      <c r="BD9618" s="419"/>
      <c r="BF9618" s="419"/>
      <c r="BG9618" s="419"/>
      <c r="BH9618" s="419"/>
      <c r="BJ9618" s="419"/>
      <c r="BK9618" s="419"/>
      <c r="BL9618" s="419"/>
      <c r="BN9618" s="419"/>
      <c r="BO9618" s="419"/>
      <c r="BP9618" s="419"/>
      <c r="BR9618" s="419"/>
      <c r="BS9618" s="419"/>
      <c r="BT9618" s="419"/>
      <c r="BV9618" s="419"/>
      <c r="BW9618" s="419"/>
      <c r="BX9618" s="397"/>
      <c r="BZ9618" s="449"/>
      <c r="CB9618" s="419"/>
      <c r="CC9618" s="419"/>
      <c r="CD9618" s="419"/>
      <c r="CF9618" s="419"/>
      <c r="CG9618" s="419"/>
      <c r="CH9618" s="419"/>
    </row>
    <row r="9619" spans="3:86" ht="21" thickBot="1">
      <c r="C9619" s="425"/>
      <c r="P9619" s="431"/>
      <c r="R9619" s="419"/>
      <c r="S9619" s="446"/>
      <c r="T9619" s="419"/>
      <c r="V9619" s="196"/>
      <c r="W9619" s="419"/>
      <c r="X9619" s="419"/>
      <c r="Z9619" s="419"/>
      <c r="AA9619" s="419"/>
      <c r="AB9619" s="419"/>
      <c r="AD9619" s="419"/>
      <c r="AE9619" s="419"/>
      <c r="AF9619" s="419"/>
      <c r="AH9619" s="419"/>
      <c r="AI9619" s="419"/>
      <c r="AJ9619" s="419"/>
      <c r="AL9619" s="419"/>
      <c r="AM9619" s="419"/>
      <c r="AN9619" s="403"/>
      <c r="AO9619" s="419"/>
      <c r="AP9619" s="419"/>
      <c r="AQ9619" s="419"/>
      <c r="AR9619" s="419"/>
      <c r="AS9619" s="419"/>
      <c r="AT9619" s="419"/>
      <c r="AU9619" s="419"/>
      <c r="AV9619" s="419"/>
      <c r="AX9619" s="419"/>
      <c r="AY9619" s="419"/>
      <c r="AZ9619" s="419"/>
      <c r="BB9619" s="419"/>
      <c r="BC9619" s="419"/>
      <c r="BD9619" s="419"/>
      <c r="BF9619" s="419"/>
      <c r="BG9619" s="419"/>
      <c r="BH9619" s="419"/>
      <c r="BJ9619" s="419"/>
      <c r="BK9619" s="419"/>
      <c r="BL9619" s="419"/>
      <c r="BN9619" s="419"/>
      <c r="BO9619" s="419"/>
      <c r="BP9619" s="419"/>
      <c r="BR9619" s="419"/>
      <c r="BS9619" s="419"/>
      <c r="BT9619" s="419"/>
      <c r="BV9619" s="419"/>
      <c r="BW9619" s="419"/>
      <c r="BX9619" s="397"/>
      <c r="BZ9619" s="449"/>
      <c r="CB9619" s="419"/>
      <c r="CC9619" s="419"/>
      <c r="CD9619" s="419"/>
      <c r="CF9619" s="419"/>
      <c r="CG9619" s="419"/>
      <c r="CH9619" s="419"/>
    </row>
    <row r="9620" spans="3:86" ht="21" thickBot="1">
      <c r="C9620" s="425"/>
      <c r="P9620" s="431"/>
      <c r="R9620" s="419"/>
      <c r="S9620" s="446"/>
      <c r="T9620" s="419"/>
      <c r="V9620" s="196"/>
      <c r="W9620" s="419"/>
      <c r="X9620" s="419"/>
      <c r="Z9620" s="419"/>
      <c r="AA9620" s="419"/>
      <c r="AB9620" s="419"/>
      <c r="AD9620" s="419"/>
      <c r="AE9620" s="419"/>
      <c r="AF9620" s="419"/>
      <c r="AH9620" s="419"/>
      <c r="AI9620" s="419"/>
      <c r="AJ9620" s="419"/>
      <c r="AL9620" s="419"/>
      <c r="AM9620" s="419"/>
      <c r="AN9620" s="403"/>
      <c r="AO9620" s="419"/>
      <c r="AP9620" s="419"/>
      <c r="AQ9620" s="419"/>
      <c r="AR9620" s="419"/>
      <c r="AS9620" s="419"/>
      <c r="AT9620" s="419"/>
      <c r="AU9620" s="419"/>
      <c r="AV9620" s="419"/>
      <c r="AX9620" s="419"/>
      <c r="AY9620" s="419"/>
      <c r="AZ9620" s="419"/>
      <c r="BB9620" s="419"/>
      <c r="BC9620" s="419"/>
      <c r="BD9620" s="419"/>
      <c r="BF9620" s="419"/>
      <c r="BG9620" s="419"/>
      <c r="BH9620" s="419"/>
      <c r="BJ9620" s="419"/>
      <c r="BK9620" s="419"/>
      <c r="BL9620" s="419"/>
      <c r="BN9620" s="419"/>
      <c r="BO9620" s="419"/>
      <c r="BP9620" s="419"/>
      <c r="BR9620" s="419"/>
      <c r="BS9620" s="419"/>
      <c r="BT9620" s="419"/>
      <c r="BV9620" s="419"/>
      <c r="BW9620" s="419"/>
      <c r="BX9620" s="397"/>
      <c r="BZ9620" s="449"/>
      <c r="CB9620" s="419"/>
      <c r="CC9620" s="419"/>
      <c r="CD9620" s="419"/>
      <c r="CF9620" s="419"/>
      <c r="CG9620" s="419"/>
      <c r="CH9620" s="419"/>
    </row>
    <row r="9621" spans="3:86" ht="21" thickBot="1">
      <c r="C9621" s="425"/>
      <c r="P9621" s="431"/>
      <c r="R9621" s="419"/>
      <c r="S9621" s="446"/>
      <c r="T9621" s="419"/>
      <c r="V9621" s="196"/>
      <c r="W9621" s="419"/>
      <c r="X9621" s="419"/>
      <c r="Z9621" s="419"/>
      <c r="AA9621" s="419"/>
      <c r="AB9621" s="419"/>
      <c r="AD9621" s="419"/>
      <c r="AE9621" s="419"/>
      <c r="AF9621" s="419"/>
      <c r="AH9621" s="419"/>
      <c r="AI9621" s="419"/>
      <c r="AJ9621" s="419"/>
      <c r="AL9621" s="419"/>
      <c r="AM9621" s="419"/>
      <c r="AN9621" s="403"/>
      <c r="AO9621" s="419"/>
      <c r="AP9621" s="419"/>
      <c r="AQ9621" s="419"/>
      <c r="AR9621" s="419"/>
      <c r="AS9621" s="419"/>
      <c r="AT9621" s="419"/>
      <c r="AU9621" s="419"/>
      <c r="AV9621" s="419"/>
      <c r="AX9621" s="419"/>
      <c r="AY9621" s="419"/>
      <c r="AZ9621" s="419"/>
      <c r="BB9621" s="419"/>
      <c r="BC9621" s="419"/>
      <c r="BD9621" s="419"/>
      <c r="BF9621" s="419"/>
      <c r="BG9621" s="419"/>
      <c r="BH9621" s="419"/>
      <c r="BJ9621" s="419"/>
      <c r="BK9621" s="419"/>
      <c r="BL9621" s="419"/>
      <c r="BN9621" s="419"/>
      <c r="BO9621" s="419"/>
      <c r="BP9621" s="419"/>
      <c r="BR9621" s="419"/>
      <c r="BS9621" s="419"/>
      <c r="BT9621" s="419"/>
      <c r="BV9621" s="419"/>
      <c r="BW9621" s="419"/>
      <c r="BX9621" s="397"/>
      <c r="BZ9621" s="449"/>
      <c r="CB9621" s="419"/>
      <c r="CC9621" s="419"/>
      <c r="CD9621" s="419"/>
      <c r="CF9621" s="419"/>
      <c r="CG9621" s="419"/>
      <c r="CH9621" s="419"/>
    </row>
    <row r="9622" spans="3:86" ht="21" thickBot="1">
      <c r="C9622" s="425"/>
      <c r="P9622" s="431"/>
      <c r="R9622" s="419"/>
      <c r="S9622" s="446"/>
      <c r="T9622" s="419"/>
      <c r="V9622" s="196"/>
      <c r="W9622" s="419"/>
      <c r="X9622" s="419"/>
      <c r="Z9622" s="419"/>
      <c r="AA9622" s="419"/>
      <c r="AB9622" s="419"/>
      <c r="AD9622" s="419"/>
      <c r="AE9622" s="419"/>
      <c r="AF9622" s="419"/>
      <c r="AH9622" s="419"/>
      <c r="AI9622" s="419"/>
      <c r="AJ9622" s="419"/>
      <c r="AL9622" s="419"/>
      <c r="AM9622" s="419"/>
      <c r="AN9622" s="403"/>
      <c r="AO9622" s="419"/>
      <c r="AP9622" s="419"/>
      <c r="AQ9622" s="419"/>
      <c r="AR9622" s="419"/>
      <c r="AS9622" s="419"/>
      <c r="AT9622" s="419"/>
      <c r="AU9622" s="419"/>
      <c r="AV9622" s="419"/>
      <c r="AX9622" s="419"/>
      <c r="AY9622" s="419"/>
      <c r="AZ9622" s="419"/>
      <c r="BB9622" s="419"/>
      <c r="BC9622" s="419"/>
      <c r="BD9622" s="419"/>
      <c r="BF9622" s="419"/>
      <c r="BG9622" s="419"/>
      <c r="BH9622" s="419"/>
      <c r="BJ9622" s="419"/>
      <c r="BK9622" s="419"/>
      <c r="BL9622" s="419"/>
      <c r="BN9622" s="419"/>
      <c r="BO9622" s="419"/>
      <c r="BP9622" s="419"/>
      <c r="BR9622" s="419"/>
      <c r="BS9622" s="419"/>
      <c r="BT9622" s="419"/>
      <c r="BV9622" s="419"/>
      <c r="BW9622" s="419"/>
      <c r="BX9622" s="397"/>
      <c r="BZ9622" s="449"/>
      <c r="CB9622" s="419"/>
      <c r="CC9622" s="419"/>
      <c r="CD9622" s="419"/>
      <c r="CF9622" s="419"/>
      <c r="CG9622" s="419"/>
      <c r="CH9622" s="419"/>
    </row>
    <row r="9623" spans="3:86" ht="21" thickBot="1">
      <c r="C9623" s="425"/>
      <c r="P9623" s="431"/>
      <c r="R9623" s="419"/>
      <c r="S9623" s="446"/>
      <c r="T9623" s="419"/>
      <c r="V9623" s="196"/>
      <c r="W9623" s="419"/>
      <c r="X9623" s="419"/>
      <c r="Z9623" s="419"/>
      <c r="AA9623" s="419"/>
      <c r="AB9623" s="419"/>
      <c r="AD9623" s="419"/>
      <c r="AE9623" s="419"/>
      <c r="AF9623" s="419"/>
      <c r="AH9623" s="419"/>
      <c r="AI9623" s="419"/>
      <c r="AJ9623" s="419"/>
      <c r="AL9623" s="419"/>
      <c r="AM9623" s="419"/>
      <c r="AN9623" s="403"/>
      <c r="AO9623" s="419"/>
      <c r="AP9623" s="419"/>
      <c r="AQ9623" s="419"/>
      <c r="AR9623" s="419"/>
      <c r="AS9623" s="419"/>
      <c r="AT9623" s="419"/>
      <c r="AU9623" s="419"/>
      <c r="AV9623" s="419"/>
      <c r="AX9623" s="419"/>
      <c r="AY9623" s="419"/>
      <c r="AZ9623" s="419"/>
      <c r="BB9623" s="419"/>
      <c r="BC9623" s="419"/>
      <c r="BD9623" s="419"/>
      <c r="BF9623" s="419"/>
      <c r="BG9623" s="419"/>
      <c r="BH9623" s="419"/>
      <c r="BJ9623" s="419"/>
      <c r="BK9623" s="419"/>
      <c r="BL9623" s="419"/>
      <c r="BN9623" s="419"/>
      <c r="BO9623" s="419"/>
      <c r="BP9623" s="419"/>
      <c r="BR9623" s="419"/>
      <c r="BS9623" s="419"/>
      <c r="BT9623" s="419"/>
      <c r="BV9623" s="419"/>
      <c r="BW9623" s="419"/>
      <c r="BX9623" s="397"/>
      <c r="BZ9623" s="449"/>
      <c r="CB9623" s="419"/>
      <c r="CC9623" s="419"/>
      <c r="CD9623" s="419"/>
      <c r="CF9623" s="419"/>
      <c r="CG9623" s="419"/>
      <c r="CH9623" s="419"/>
    </row>
    <row r="9624" spans="3:86" ht="21" thickBot="1">
      <c r="C9624" s="425"/>
      <c r="P9624" s="431"/>
      <c r="R9624" s="419"/>
      <c r="S9624" s="446"/>
      <c r="T9624" s="419"/>
      <c r="V9624" s="196"/>
      <c r="W9624" s="419"/>
      <c r="X9624" s="419"/>
      <c r="Z9624" s="419"/>
      <c r="AA9624" s="419"/>
      <c r="AB9624" s="419"/>
      <c r="AD9624" s="419"/>
      <c r="AE9624" s="419"/>
      <c r="AF9624" s="419"/>
      <c r="AH9624" s="419"/>
      <c r="AI9624" s="419"/>
      <c r="AJ9624" s="419"/>
      <c r="AL9624" s="419"/>
      <c r="AM9624" s="419"/>
      <c r="AN9624" s="403"/>
      <c r="AO9624" s="419"/>
      <c r="AP9624" s="419"/>
      <c r="AQ9624" s="419"/>
      <c r="AR9624" s="419"/>
      <c r="AS9624" s="419"/>
      <c r="AT9624" s="419"/>
      <c r="AU9624" s="419"/>
      <c r="AV9624" s="419"/>
      <c r="AX9624" s="419"/>
      <c r="AY9624" s="419"/>
      <c r="AZ9624" s="419"/>
      <c r="BB9624" s="419"/>
      <c r="BC9624" s="419"/>
      <c r="BD9624" s="419"/>
      <c r="BF9624" s="419"/>
      <c r="BG9624" s="419"/>
      <c r="BH9624" s="419"/>
      <c r="BJ9624" s="419"/>
      <c r="BK9624" s="419"/>
      <c r="BL9624" s="419"/>
      <c r="BN9624" s="419"/>
      <c r="BO9624" s="419"/>
      <c r="BP9624" s="419"/>
      <c r="BR9624" s="419"/>
      <c r="BS9624" s="419"/>
      <c r="BT9624" s="419"/>
      <c r="BV9624" s="419"/>
      <c r="BW9624" s="419"/>
      <c r="BX9624" s="397"/>
      <c r="BZ9624" s="449"/>
      <c r="CB9624" s="419"/>
      <c r="CC9624" s="419"/>
      <c r="CD9624" s="419"/>
      <c r="CF9624" s="419"/>
      <c r="CG9624" s="419"/>
      <c r="CH9624" s="419"/>
    </row>
    <row r="9625" spans="3:86" ht="21" thickBot="1">
      <c r="C9625" s="425"/>
      <c r="P9625" s="431"/>
      <c r="R9625" s="419"/>
      <c r="S9625" s="446"/>
      <c r="T9625" s="419"/>
      <c r="V9625" s="196"/>
      <c r="W9625" s="419"/>
      <c r="X9625" s="419"/>
      <c r="Z9625" s="419"/>
      <c r="AA9625" s="419"/>
      <c r="AB9625" s="419"/>
      <c r="AD9625" s="419"/>
      <c r="AE9625" s="419"/>
      <c r="AF9625" s="419"/>
      <c r="AH9625" s="419"/>
      <c r="AI9625" s="419"/>
      <c r="AJ9625" s="419"/>
      <c r="AL9625" s="419"/>
      <c r="AM9625" s="419"/>
      <c r="AN9625" s="403"/>
      <c r="AO9625" s="419"/>
      <c r="AP9625" s="419"/>
      <c r="AQ9625" s="419"/>
      <c r="AR9625" s="419"/>
      <c r="AS9625" s="419"/>
      <c r="AT9625" s="419"/>
      <c r="AU9625" s="419"/>
      <c r="AV9625" s="419"/>
      <c r="AX9625" s="419"/>
      <c r="AY9625" s="419"/>
      <c r="AZ9625" s="419"/>
      <c r="BB9625" s="419"/>
      <c r="BC9625" s="419"/>
      <c r="BD9625" s="419"/>
      <c r="BF9625" s="419"/>
      <c r="BG9625" s="419"/>
      <c r="BH9625" s="419"/>
      <c r="BJ9625" s="419"/>
      <c r="BK9625" s="419"/>
      <c r="BL9625" s="419"/>
      <c r="BN9625" s="419"/>
      <c r="BO9625" s="419"/>
      <c r="BP9625" s="419"/>
      <c r="BR9625" s="419"/>
      <c r="BS9625" s="419"/>
      <c r="BT9625" s="419"/>
      <c r="BV9625" s="419"/>
      <c r="BW9625" s="419"/>
      <c r="BX9625" s="397"/>
      <c r="BZ9625" s="449"/>
      <c r="CB9625" s="419"/>
      <c r="CC9625" s="419"/>
      <c r="CD9625" s="419"/>
      <c r="CF9625" s="419"/>
      <c r="CG9625" s="419"/>
      <c r="CH9625" s="419"/>
    </row>
    <row r="9626" spans="3:86" ht="21" thickBot="1">
      <c r="C9626" s="425"/>
      <c r="P9626" s="431"/>
      <c r="R9626" s="419"/>
      <c r="S9626" s="446"/>
      <c r="T9626" s="419"/>
      <c r="V9626" s="196"/>
      <c r="W9626" s="419"/>
      <c r="X9626" s="419"/>
      <c r="Z9626" s="419"/>
      <c r="AA9626" s="419"/>
      <c r="AB9626" s="419"/>
      <c r="AD9626" s="419"/>
      <c r="AE9626" s="419"/>
      <c r="AF9626" s="419"/>
      <c r="AH9626" s="419"/>
      <c r="AI9626" s="419"/>
      <c r="AJ9626" s="419"/>
      <c r="AL9626" s="419"/>
      <c r="AM9626" s="419"/>
      <c r="AN9626" s="403"/>
      <c r="AO9626" s="419"/>
      <c r="AP9626" s="419"/>
      <c r="AQ9626" s="419"/>
      <c r="AR9626" s="419"/>
      <c r="AS9626" s="419"/>
      <c r="AT9626" s="419"/>
      <c r="AU9626" s="419"/>
      <c r="AV9626" s="419"/>
      <c r="AX9626" s="419"/>
      <c r="AY9626" s="419"/>
      <c r="AZ9626" s="419"/>
      <c r="BB9626" s="419"/>
      <c r="BC9626" s="419"/>
      <c r="BD9626" s="419"/>
      <c r="BF9626" s="419"/>
      <c r="BG9626" s="419"/>
      <c r="BH9626" s="419"/>
      <c r="BJ9626" s="419"/>
      <c r="BK9626" s="419"/>
      <c r="BL9626" s="419"/>
      <c r="BN9626" s="419"/>
      <c r="BO9626" s="419"/>
      <c r="BP9626" s="419"/>
      <c r="BR9626" s="419"/>
      <c r="BS9626" s="419"/>
      <c r="BT9626" s="419"/>
      <c r="BV9626" s="419"/>
      <c r="BW9626" s="419"/>
      <c r="BX9626" s="397"/>
      <c r="BZ9626" s="449"/>
      <c r="CB9626" s="419"/>
      <c r="CC9626" s="419"/>
      <c r="CD9626" s="419"/>
      <c r="CF9626" s="419"/>
      <c r="CG9626" s="419"/>
      <c r="CH9626" s="419"/>
    </row>
    <row r="9627" spans="3:86" ht="21" thickBot="1">
      <c r="C9627" s="425"/>
      <c r="P9627" s="431"/>
      <c r="R9627" s="419"/>
      <c r="S9627" s="446"/>
      <c r="T9627" s="419"/>
      <c r="V9627" s="196"/>
      <c r="W9627" s="419"/>
      <c r="X9627" s="419"/>
      <c r="Z9627" s="419"/>
      <c r="AA9627" s="419"/>
      <c r="AB9627" s="419"/>
      <c r="AD9627" s="419"/>
      <c r="AE9627" s="419"/>
      <c r="AF9627" s="419"/>
      <c r="AH9627" s="419"/>
      <c r="AI9627" s="419"/>
      <c r="AJ9627" s="419"/>
      <c r="AL9627" s="419"/>
      <c r="AM9627" s="419"/>
      <c r="AN9627" s="403"/>
      <c r="AO9627" s="419"/>
      <c r="AP9627" s="419"/>
      <c r="AQ9627" s="419"/>
      <c r="AR9627" s="419"/>
      <c r="AS9627" s="419"/>
      <c r="AT9627" s="419"/>
      <c r="AU9627" s="419"/>
      <c r="AV9627" s="419"/>
      <c r="AX9627" s="419"/>
      <c r="AY9627" s="419"/>
      <c r="AZ9627" s="419"/>
      <c r="BB9627" s="419"/>
      <c r="BC9627" s="419"/>
      <c r="BD9627" s="419"/>
      <c r="BF9627" s="419"/>
      <c r="BG9627" s="419"/>
      <c r="BH9627" s="419"/>
      <c r="BJ9627" s="419"/>
      <c r="BK9627" s="419"/>
      <c r="BL9627" s="419"/>
      <c r="BN9627" s="419"/>
      <c r="BO9627" s="419"/>
      <c r="BP9627" s="419"/>
      <c r="BR9627" s="419"/>
      <c r="BS9627" s="419"/>
      <c r="BT9627" s="419"/>
      <c r="BV9627" s="419"/>
      <c r="BW9627" s="419"/>
      <c r="BX9627" s="397"/>
      <c r="BZ9627" s="449"/>
      <c r="CB9627" s="419"/>
      <c r="CC9627" s="419"/>
      <c r="CD9627" s="419"/>
      <c r="CF9627" s="419"/>
      <c r="CG9627" s="419"/>
      <c r="CH9627" s="419"/>
    </row>
    <row r="9628" spans="3:86" ht="21" thickBot="1">
      <c r="C9628" s="425"/>
      <c r="P9628" s="431"/>
      <c r="R9628" s="419"/>
      <c r="S9628" s="446"/>
      <c r="T9628" s="419"/>
      <c r="V9628" s="196"/>
      <c r="W9628" s="419"/>
      <c r="X9628" s="419"/>
      <c r="Z9628" s="419"/>
      <c r="AA9628" s="419"/>
      <c r="AB9628" s="419"/>
      <c r="AD9628" s="419"/>
      <c r="AE9628" s="419"/>
      <c r="AF9628" s="419"/>
      <c r="AH9628" s="419"/>
      <c r="AI9628" s="419"/>
      <c r="AJ9628" s="419"/>
      <c r="AL9628" s="419"/>
      <c r="AM9628" s="419"/>
      <c r="AN9628" s="403"/>
      <c r="AO9628" s="419"/>
      <c r="AP9628" s="419"/>
      <c r="AQ9628" s="419"/>
      <c r="AR9628" s="419"/>
      <c r="AS9628" s="419"/>
      <c r="AT9628" s="419"/>
      <c r="AU9628" s="419"/>
      <c r="AV9628" s="419"/>
      <c r="AX9628" s="419"/>
      <c r="AY9628" s="419"/>
      <c r="AZ9628" s="419"/>
      <c r="BB9628" s="419"/>
      <c r="BC9628" s="419"/>
      <c r="BD9628" s="419"/>
      <c r="BF9628" s="419"/>
      <c r="BG9628" s="419"/>
      <c r="BH9628" s="419"/>
      <c r="BJ9628" s="419"/>
      <c r="BK9628" s="419"/>
      <c r="BL9628" s="419"/>
      <c r="BN9628" s="419"/>
      <c r="BO9628" s="419"/>
      <c r="BP9628" s="419"/>
      <c r="BR9628" s="419"/>
      <c r="BS9628" s="419"/>
      <c r="BT9628" s="419"/>
      <c r="BV9628" s="419"/>
      <c r="BW9628" s="419"/>
      <c r="BX9628" s="397"/>
      <c r="BZ9628" s="449"/>
      <c r="CB9628" s="419"/>
      <c r="CC9628" s="419"/>
      <c r="CD9628" s="419"/>
      <c r="CF9628" s="419"/>
      <c r="CG9628" s="419"/>
      <c r="CH9628" s="419"/>
    </row>
    <row r="9629" spans="3:86" ht="21" thickBot="1">
      <c r="C9629" s="425"/>
      <c r="P9629" s="431"/>
      <c r="R9629" s="419"/>
      <c r="S9629" s="446"/>
      <c r="T9629" s="419"/>
      <c r="V9629" s="196"/>
      <c r="W9629" s="419"/>
      <c r="X9629" s="419"/>
      <c r="Z9629" s="419"/>
      <c r="AA9629" s="419"/>
      <c r="AB9629" s="419"/>
      <c r="AD9629" s="419"/>
      <c r="AE9629" s="419"/>
      <c r="AF9629" s="419"/>
      <c r="AH9629" s="419"/>
      <c r="AI9629" s="419"/>
      <c r="AJ9629" s="419"/>
      <c r="AL9629" s="419"/>
      <c r="AM9629" s="419"/>
      <c r="AN9629" s="403"/>
      <c r="AO9629" s="419"/>
      <c r="AP9629" s="419"/>
      <c r="AQ9629" s="419"/>
      <c r="AR9629" s="419"/>
      <c r="AS9629" s="419"/>
      <c r="AT9629" s="419"/>
      <c r="AU9629" s="419"/>
      <c r="AV9629" s="419"/>
      <c r="AX9629" s="419"/>
      <c r="AY9629" s="419"/>
      <c r="AZ9629" s="419"/>
      <c r="BB9629" s="419"/>
      <c r="BC9629" s="419"/>
      <c r="BD9629" s="419"/>
      <c r="BF9629" s="419"/>
      <c r="BG9629" s="419"/>
      <c r="BH9629" s="419"/>
      <c r="BJ9629" s="419"/>
      <c r="BK9629" s="419"/>
      <c r="BL9629" s="419"/>
      <c r="BN9629" s="419"/>
      <c r="BO9629" s="419"/>
      <c r="BP9629" s="419"/>
      <c r="BR9629" s="419"/>
      <c r="BS9629" s="419"/>
      <c r="BT9629" s="419"/>
      <c r="BV9629" s="419"/>
      <c r="BW9629" s="419"/>
      <c r="BX9629" s="397"/>
      <c r="BZ9629" s="449"/>
      <c r="CB9629" s="419"/>
      <c r="CC9629" s="419"/>
      <c r="CD9629" s="419"/>
      <c r="CF9629" s="419"/>
      <c r="CG9629" s="419"/>
      <c r="CH9629" s="419"/>
    </row>
    <row r="9630" spans="3:86" ht="21" thickBot="1">
      <c r="C9630" s="425"/>
      <c r="P9630" s="431"/>
      <c r="R9630" s="419"/>
      <c r="S9630" s="446"/>
      <c r="T9630" s="419"/>
      <c r="V9630" s="196"/>
      <c r="W9630" s="419"/>
      <c r="X9630" s="419"/>
      <c r="Z9630" s="419"/>
      <c r="AA9630" s="419"/>
      <c r="AB9630" s="419"/>
      <c r="AD9630" s="419"/>
      <c r="AE9630" s="419"/>
      <c r="AF9630" s="419"/>
      <c r="AH9630" s="419"/>
      <c r="AI9630" s="419"/>
      <c r="AJ9630" s="419"/>
      <c r="AL9630" s="419"/>
      <c r="AM9630" s="419"/>
      <c r="AN9630" s="403"/>
      <c r="AO9630" s="419"/>
      <c r="AP9630" s="419"/>
      <c r="AQ9630" s="419"/>
      <c r="AR9630" s="419"/>
      <c r="AS9630" s="419"/>
      <c r="AT9630" s="419"/>
      <c r="AU9630" s="419"/>
      <c r="AV9630" s="419"/>
      <c r="AX9630" s="419"/>
      <c r="AY9630" s="419"/>
      <c r="AZ9630" s="419"/>
      <c r="BB9630" s="419"/>
      <c r="BC9630" s="419"/>
      <c r="BD9630" s="419"/>
      <c r="BF9630" s="419"/>
      <c r="BG9630" s="419"/>
      <c r="BH9630" s="419"/>
      <c r="BJ9630" s="419"/>
      <c r="BK9630" s="419"/>
      <c r="BL9630" s="419"/>
      <c r="BN9630" s="419"/>
      <c r="BO9630" s="419"/>
      <c r="BP9630" s="419"/>
      <c r="BR9630" s="419"/>
      <c r="BS9630" s="419"/>
      <c r="BT9630" s="419"/>
      <c r="BV9630" s="419"/>
      <c r="BW9630" s="419"/>
      <c r="BX9630" s="397"/>
      <c r="BZ9630" s="449"/>
      <c r="CB9630" s="419"/>
      <c r="CC9630" s="419"/>
      <c r="CD9630" s="419"/>
      <c r="CF9630" s="419"/>
      <c r="CG9630" s="419"/>
      <c r="CH9630" s="419"/>
    </row>
    <row r="9631" spans="3:86" ht="21" thickBot="1">
      <c r="C9631" s="425"/>
      <c r="P9631" s="431"/>
      <c r="R9631" s="419"/>
      <c r="S9631" s="446"/>
      <c r="T9631" s="419"/>
      <c r="V9631" s="196"/>
      <c r="W9631" s="419"/>
      <c r="X9631" s="419"/>
      <c r="Z9631" s="419"/>
      <c r="AA9631" s="419"/>
      <c r="AB9631" s="419"/>
      <c r="AD9631" s="419"/>
      <c r="AE9631" s="419"/>
      <c r="AF9631" s="419"/>
      <c r="AH9631" s="419"/>
      <c r="AI9631" s="419"/>
      <c r="AJ9631" s="419"/>
      <c r="AL9631" s="419"/>
      <c r="AM9631" s="419"/>
      <c r="AN9631" s="403"/>
      <c r="AO9631" s="419"/>
      <c r="AP9631" s="419"/>
      <c r="AQ9631" s="419"/>
      <c r="AR9631" s="419"/>
      <c r="AS9631" s="419"/>
      <c r="AT9631" s="419"/>
      <c r="AU9631" s="419"/>
      <c r="AV9631" s="419"/>
      <c r="AX9631" s="419"/>
      <c r="AY9631" s="419"/>
      <c r="AZ9631" s="419"/>
      <c r="BB9631" s="419"/>
      <c r="BC9631" s="419"/>
      <c r="BD9631" s="419"/>
      <c r="BF9631" s="419"/>
      <c r="BG9631" s="419"/>
      <c r="BH9631" s="419"/>
      <c r="BJ9631" s="419"/>
      <c r="BK9631" s="419"/>
      <c r="BL9631" s="419"/>
      <c r="BN9631" s="419"/>
      <c r="BO9631" s="419"/>
      <c r="BP9631" s="419"/>
      <c r="BR9631" s="419"/>
      <c r="BS9631" s="419"/>
      <c r="BT9631" s="419"/>
      <c r="BV9631" s="419"/>
      <c r="BW9631" s="419"/>
      <c r="BX9631" s="397"/>
      <c r="BZ9631" s="449"/>
      <c r="CB9631" s="419"/>
      <c r="CC9631" s="419"/>
      <c r="CD9631" s="419"/>
      <c r="CF9631" s="419"/>
      <c r="CG9631" s="419"/>
      <c r="CH9631" s="419"/>
    </row>
    <row r="9632" spans="3:86" ht="21" thickBot="1">
      <c r="C9632" s="425"/>
      <c r="P9632" s="431"/>
      <c r="R9632" s="419"/>
      <c r="S9632" s="446"/>
      <c r="T9632" s="419"/>
      <c r="V9632" s="196"/>
      <c r="W9632" s="419"/>
      <c r="X9632" s="419"/>
      <c r="Z9632" s="419"/>
      <c r="AA9632" s="419"/>
      <c r="AB9632" s="419"/>
      <c r="AD9632" s="419"/>
      <c r="AE9632" s="419"/>
      <c r="AF9632" s="419"/>
      <c r="AH9632" s="419"/>
      <c r="AI9632" s="419"/>
      <c r="AJ9632" s="419"/>
      <c r="AL9632" s="419"/>
      <c r="AM9632" s="419"/>
      <c r="AN9632" s="403"/>
      <c r="AO9632" s="419"/>
      <c r="AP9632" s="419"/>
      <c r="AQ9632" s="419"/>
      <c r="AR9632" s="419"/>
      <c r="AS9632" s="419"/>
      <c r="AT9632" s="419"/>
      <c r="AU9632" s="419"/>
      <c r="AV9632" s="419"/>
      <c r="AX9632" s="419"/>
      <c r="AY9632" s="419"/>
      <c r="AZ9632" s="419"/>
      <c r="BB9632" s="419"/>
      <c r="BC9632" s="419"/>
      <c r="BD9632" s="419"/>
      <c r="BF9632" s="419"/>
      <c r="BG9632" s="419"/>
      <c r="BH9632" s="419"/>
      <c r="BJ9632" s="419"/>
      <c r="BK9632" s="419"/>
      <c r="BL9632" s="419"/>
      <c r="BN9632" s="419"/>
      <c r="BO9632" s="419"/>
      <c r="BP9632" s="419"/>
      <c r="BR9632" s="419"/>
      <c r="BS9632" s="419"/>
      <c r="BT9632" s="419"/>
      <c r="BV9632" s="419"/>
      <c r="BW9632" s="419"/>
      <c r="BX9632" s="397"/>
      <c r="BZ9632" s="449"/>
      <c r="CB9632" s="419"/>
      <c r="CC9632" s="419"/>
      <c r="CD9632" s="419"/>
      <c r="CF9632" s="419"/>
      <c r="CG9632" s="419"/>
      <c r="CH9632" s="419"/>
    </row>
    <row r="9633" spans="3:86" ht="21" thickBot="1">
      <c r="C9633" s="425"/>
      <c r="P9633" s="431"/>
      <c r="R9633" s="419"/>
      <c r="S9633" s="446"/>
      <c r="T9633" s="419"/>
      <c r="V9633" s="196"/>
      <c r="W9633" s="419"/>
      <c r="X9633" s="419"/>
      <c r="Z9633" s="419"/>
      <c r="AA9633" s="419"/>
      <c r="AB9633" s="419"/>
      <c r="AD9633" s="419"/>
      <c r="AE9633" s="419"/>
      <c r="AF9633" s="419"/>
      <c r="AH9633" s="419"/>
      <c r="AI9633" s="419"/>
      <c r="AJ9633" s="419"/>
      <c r="AL9633" s="419"/>
      <c r="AM9633" s="419"/>
      <c r="AN9633" s="403"/>
      <c r="AO9633" s="419"/>
      <c r="AP9633" s="419"/>
      <c r="AQ9633" s="419"/>
      <c r="AR9633" s="419"/>
      <c r="AS9633" s="419"/>
      <c r="AT9633" s="419"/>
      <c r="AU9633" s="419"/>
      <c r="AV9633" s="419"/>
      <c r="AX9633" s="419"/>
      <c r="AY9633" s="419"/>
      <c r="AZ9633" s="419"/>
      <c r="BB9633" s="419"/>
      <c r="BC9633" s="419"/>
      <c r="BD9633" s="419"/>
      <c r="BF9633" s="419"/>
      <c r="BG9633" s="419"/>
      <c r="BH9633" s="419"/>
      <c r="BJ9633" s="419"/>
      <c r="BK9633" s="419"/>
      <c r="BL9633" s="419"/>
      <c r="BN9633" s="419"/>
      <c r="BO9633" s="419"/>
      <c r="BP9633" s="419"/>
      <c r="BR9633" s="419"/>
      <c r="BS9633" s="419"/>
      <c r="BT9633" s="419"/>
      <c r="BV9633" s="419"/>
      <c r="BW9633" s="419"/>
      <c r="BX9633" s="397"/>
      <c r="BZ9633" s="449"/>
      <c r="CB9633" s="419"/>
      <c r="CC9633" s="419"/>
      <c r="CD9633" s="419"/>
      <c r="CF9633" s="419"/>
      <c r="CG9633" s="419"/>
      <c r="CH9633" s="419"/>
    </row>
    <row r="9634" spans="3:86" ht="21" thickBot="1">
      <c r="C9634" s="425"/>
      <c r="P9634" s="431"/>
      <c r="R9634" s="419"/>
      <c r="S9634" s="446"/>
      <c r="T9634" s="419"/>
      <c r="V9634" s="196"/>
      <c r="W9634" s="419"/>
      <c r="X9634" s="419"/>
      <c r="Z9634" s="419"/>
      <c r="AA9634" s="419"/>
      <c r="AB9634" s="419"/>
      <c r="AD9634" s="419"/>
      <c r="AE9634" s="419"/>
      <c r="AF9634" s="419"/>
      <c r="AH9634" s="419"/>
      <c r="AI9634" s="419"/>
      <c r="AJ9634" s="419"/>
      <c r="AL9634" s="419"/>
      <c r="AM9634" s="419"/>
      <c r="AN9634" s="403"/>
      <c r="AO9634" s="419"/>
      <c r="AP9634" s="419"/>
      <c r="AQ9634" s="419"/>
      <c r="AR9634" s="419"/>
      <c r="AS9634" s="419"/>
      <c r="AT9634" s="419"/>
      <c r="AU9634" s="419"/>
      <c r="AV9634" s="419"/>
      <c r="AX9634" s="419"/>
      <c r="AY9634" s="419"/>
      <c r="AZ9634" s="419"/>
      <c r="BB9634" s="419"/>
      <c r="BC9634" s="419"/>
      <c r="BD9634" s="419"/>
      <c r="BF9634" s="419"/>
      <c r="BG9634" s="419"/>
      <c r="BH9634" s="419"/>
      <c r="BJ9634" s="419"/>
      <c r="BK9634" s="419"/>
      <c r="BL9634" s="419"/>
      <c r="BN9634" s="419"/>
      <c r="BO9634" s="419"/>
      <c r="BP9634" s="419"/>
      <c r="BR9634" s="419"/>
      <c r="BS9634" s="419"/>
      <c r="BT9634" s="419"/>
      <c r="BV9634" s="419"/>
      <c r="BW9634" s="419"/>
      <c r="BX9634" s="397"/>
      <c r="BZ9634" s="449"/>
      <c r="CB9634" s="419"/>
      <c r="CC9634" s="419"/>
      <c r="CD9634" s="419"/>
      <c r="CF9634" s="419"/>
      <c r="CG9634" s="419"/>
      <c r="CH9634" s="419"/>
    </row>
    <row r="9635" spans="3:86" ht="21" thickBot="1">
      <c r="C9635" s="425"/>
      <c r="P9635" s="431"/>
      <c r="R9635" s="419"/>
      <c r="S9635" s="446"/>
      <c r="T9635" s="419"/>
      <c r="V9635" s="196"/>
      <c r="W9635" s="419"/>
      <c r="X9635" s="419"/>
      <c r="Z9635" s="419"/>
      <c r="AA9635" s="419"/>
      <c r="AB9635" s="419"/>
      <c r="AD9635" s="419"/>
      <c r="AE9635" s="419"/>
      <c r="AF9635" s="419"/>
      <c r="AH9635" s="419"/>
      <c r="AI9635" s="419"/>
      <c r="AJ9635" s="419"/>
      <c r="AL9635" s="419"/>
      <c r="AM9635" s="419"/>
      <c r="AN9635" s="403"/>
      <c r="AO9635" s="419"/>
      <c r="AP9635" s="419"/>
      <c r="AQ9635" s="419"/>
      <c r="AR9635" s="419"/>
      <c r="AS9635" s="419"/>
      <c r="AT9635" s="419"/>
      <c r="AU9635" s="419"/>
      <c r="AV9635" s="419"/>
      <c r="AX9635" s="419"/>
      <c r="AY9635" s="419"/>
      <c r="AZ9635" s="419"/>
      <c r="BB9635" s="419"/>
      <c r="BC9635" s="419"/>
      <c r="BD9635" s="419"/>
      <c r="BF9635" s="419"/>
      <c r="BG9635" s="419"/>
      <c r="BH9635" s="419"/>
      <c r="BJ9635" s="419"/>
      <c r="BK9635" s="419"/>
      <c r="BL9635" s="419"/>
      <c r="BN9635" s="419"/>
      <c r="BO9635" s="419"/>
      <c r="BP9635" s="419"/>
      <c r="BR9635" s="419"/>
      <c r="BS9635" s="419"/>
      <c r="BT9635" s="419"/>
      <c r="BV9635" s="419"/>
      <c r="BW9635" s="419"/>
      <c r="BX9635" s="397"/>
      <c r="BZ9635" s="449"/>
      <c r="CB9635" s="419"/>
      <c r="CC9635" s="419"/>
      <c r="CD9635" s="419"/>
      <c r="CF9635" s="419"/>
      <c r="CG9635" s="419"/>
      <c r="CH9635" s="419"/>
    </row>
    <row r="9636" spans="3:86" ht="21" thickBot="1">
      <c r="C9636" s="425"/>
      <c r="P9636" s="431"/>
      <c r="R9636" s="419"/>
      <c r="S9636" s="446"/>
      <c r="T9636" s="419"/>
      <c r="V9636" s="196"/>
      <c r="W9636" s="419"/>
      <c r="X9636" s="419"/>
      <c r="Z9636" s="419"/>
      <c r="AA9636" s="419"/>
      <c r="AB9636" s="419"/>
      <c r="AD9636" s="419"/>
      <c r="AE9636" s="419"/>
      <c r="AF9636" s="419"/>
      <c r="AH9636" s="419"/>
      <c r="AI9636" s="419"/>
      <c r="AJ9636" s="419"/>
      <c r="AL9636" s="419"/>
      <c r="AM9636" s="419"/>
      <c r="AN9636" s="403"/>
      <c r="AO9636" s="419"/>
      <c r="AP9636" s="419"/>
      <c r="AQ9636" s="419"/>
      <c r="AR9636" s="419"/>
      <c r="AS9636" s="419"/>
      <c r="AT9636" s="419"/>
      <c r="AU9636" s="419"/>
      <c r="AV9636" s="419"/>
      <c r="AX9636" s="419"/>
      <c r="AY9636" s="419"/>
      <c r="AZ9636" s="419"/>
      <c r="BB9636" s="419"/>
      <c r="BC9636" s="419"/>
      <c r="BD9636" s="419"/>
      <c r="BF9636" s="419"/>
      <c r="BG9636" s="419"/>
      <c r="BH9636" s="419"/>
      <c r="BJ9636" s="419"/>
      <c r="BK9636" s="419"/>
      <c r="BL9636" s="419"/>
      <c r="BN9636" s="419"/>
      <c r="BO9636" s="419"/>
      <c r="BP9636" s="419"/>
      <c r="BR9636" s="419"/>
      <c r="BS9636" s="419"/>
      <c r="BT9636" s="419"/>
      <c r="BV9636" s="419"/>
      <c r="BW9636" s="419"/>
      <c r="BX9636" s="397"/>
      <c r="BZ9636" s="449"/>
      <c r="CB9636" s="419"/>
      <c r="CC9636" s="419"/>
      <c r="CD9636" s="419"/>
      <c r="CF9636" s="419"/>
      <c r="CG9636" s="419"/>
      <c r="CH9636" s="419"/>
    </row>
    <row r="9637" spans="3:86" ht="21" thickBot="1">
      <c r="C9637" s="425"/>
      <c r="P9637" s="431"/>
      <c r="R9637" s="419"/>
      <c r="S9637" s="446"/>
      <c r="T9637" s="419"/>
      <c r="V9637" s="196"/>
      <c r="W9637" s="419"/>
      <c r="X9637" s="419"/>
      <c r="Z9637" s="419"/>
      <c r="AA9637" s="419"/>
      <c r="AB9637" s="419"/>
      <c r="AD9637" s="419"/>
      <c r="AE9637" s="419"/>
      <c r="AF9637" s="419"/>
      <c r="AH9637" s="419"/>
      <c r="AI9637" s="419"/>
      <c r="AJ9637" s="419"/>
      <c r="AL9637" s="419"/>
      <c r="AM9637" s="419"/>
      <c r="AN9637" s="403"/>
      <c r="AO9637" s="419"/>
      <c r="AP9637" s="419"/>
      <c r="AQ9637" s="419"/>
      <c r="AR9637" s="419"/>
      <c r="AS9637" s="419"/>
      <c r="AT9637" s="419"/>
      <c r="AU9637" s="419"/>
      <c r="AV9637" s="419"/>
      <c r="AX9637" s="419"/>
      <c r="AY9637" s="419"/>
      <c r="AZ9637" s="419"/>
      <c r="BB9637" s="419"/>
      <c r="BC9637" s="419"/>
      <c r="BD9637" s="419"/>
      <c r="BF9637" s="419"/>
      <c r="BG9637" s="419"/>
      <c r="BH9637" s="419"/>
      <c r="BJ9637" s="419"/>
      <c r="BK9637" s="419"/>
      <c r="BL9637" s="419"/>
      <c r="BN9637" s="419"/>
      <c r="BO9637" s="419"/>
      <c r="BP9637" s="419"/>
      <c r="BR9637" s="419"/>
      <c r="BS9637" s="419"/>
      <c r="BT9637" s="419"/>
      <c r="BV9637" s="419"/>
      <c r="BW9637" s="419"/>
      <c r="BX9637" s="397"/>
      <c r="BZ9637" s="449"/>
      <c r="CB9637" s="419"/>
      <c r="CC9637" s="419"/>
      <c r="CD9637" s="419"/>
      <c r="CF9637" s="419"/>
      <c r="CG9637" s="419"/>
      <c r="CH9637" s="419"/>
    </row>
    <row r="9638" spans="3:86" ht="21" thickBot="1">
      <c r="C9638" s="425"/>
      <c r="P9638" s="431"/>
      <c r="R9638" s="419"/>
      <c r="S9638" s="446"/>
      <c r="T9638" s="419"/>
      <c r="V9638" s="196"/>
      <c r="W9638" s="419"/>
      <c r="X9638" s="419"/>
      <c r="Z9638" s="419"/>
      <c r="AA9638" s="419"/>
      <c r="AB9638" s="419"/>
      <c r="AD9638" s="419"/>
      <c r="AE9638" s="419"/>
      <c r="AF9638" s="419"/>
      <c r="AH9638" s="419"/>
      <c r="AI9638" s="419"/>
      <c r="AJ9638" s="419"/>
      <c r="AL9638" s="419"/>
      <c r="AM9638" s="419"/>
      <c r="AN9638" s="403"/>
      <c r="AO9638" s="419"/>
      <c r="AP9638" s="419"/>
      <c r="AQ9638" s="419"/>
      <c r="AR9638" s="419"/>
      <c r="AS9638" s="419"/>
      <c r="AT9638" s="419"/>
      <c r="AU9638" s="419"/>
      <c r="AV9638" s="419"/>
      <c r="AX9638" s="419"/>
      <c r="AY9638" s="419"/>
      <c r="AZ9638" s="419"/>
      <c r="BB9638" s="419"/>
      <c r="BC9638" s="419"/>
      <c r="BD9638" s="419"/>
      <c r="BF9638" s="419"/>
      <c r="BG9638" s="419"/>
      <c r="BH9638" s="419"/>
      <c r="BJ9638" s="419"/>
      <c r="BK9638" s="419"/>
      <c r="BL9638" s="419"/>
      <c r="BN9638" s="419"/>
      <c r="BO9638" s="419"/>
      <c r="BP9638" s="419"/>
      <c r="BR9638" s="419"/>
      <c r="BS9638" s="419"/>
      <c r="BT9638" s="419"/>
      <c r="BV9638" s="419"/>
      <c r="BW9638" s="419"/>
      <c r="BX9638" s="397"/>
      <c r="BZ9638" s="449"/>
      <c r="CB9638" s="419"/>
      <c r="CC9638" s="419"/>
      <c r="CD9638" s="419"/>
      <c r="CF9638" s="419"/>
      <c r="CG9638" s="419"/>
      <c r="CH9638" s="419"/>
    </row>
    <row r="9639" spans="3:86" ht="21" thickBot="1">
      <c r="C9639" s="425"/>
      <c r="P9639" s="431"/>
      <c r="R9639" s="419"/>
      <c r="S9639" s="446"/>
      <c r="T9639" s="419"/>
      <c r="V9639" s="196"/>
      <c r="W9639" s="419"/>
      <c r="X9639" s="419"/>
      <c r="Z9639" s="419"/>
      <c r="AA9639" s="419"/>
      <c r="AB9639" s="419"/>
      <c r="AD9639" s="419"/>
      <c r="AE9639" s="419"/>
      <c r="AF9639" s="419"/>
      <c r="AH9639" s="419"/>
      <c r="AI9639" s="419"/>
      <c r="AJ9639" s="419"/>
      <c r="AL9639" s="419"/>
      <c r="AM9639" s="419"/>
      <c r="AN9639" s="403"/>
      <c r="AO9639" s="419"/>
      <c r="AP9639" s="419"/>
      <c r="AQ9639" s="419"/>
      <c r="AR9639" s="419"/>
      <c r="AS9639" s="419"/>
      <c r="AT9639" s="419"/>
      <c r="AU9639" s="419"/>
      <c r="AV9639" s="419"/>
      <c r="AX9639" s="419"/>
      <c r="AY9639" s="419"/>
      <c r="AZ9639" s="419"/>
      <c r="BB9639" s="419"/>
      <c r="BC9639" s="419"/>
      <c r="BD9639" s="419"/>
      <c r="BF9639" s="419"/>
      <c r="BG9639" s="419"/>
      <c r="BH9639" s="419"/>
      <c r="BJ9639" s="419"/>
      <c r="BK9639" s="419"/>
      <c r="BL9639" s="419"/>
      <c r="BN9639" s="419"/>
      <c r="BO9639" s="419"/>
      <c r="BP9639" s="419"/>
      <c r="BR9639" s="419"/>
      <c r="BS9639" s="419"/>
      <c r="BT9639" s="419"/>
      <c r="BV9639" s="419"/>
      <c r="BW9639" s="419"/>
      <c r="BX9639" s="397"/>
      <c r="BZ9639" s="449"/>
      <c r="CB9639" s="419"/>
      <c r="CC9639" s="419"/>
      <c r="CD9639" s="419"/>
      <c r="CF9639" s="419"/>
      <c r="CG9639" s="419"/>
      <c r="CH9639" s="419"/>
    </row>
    <row r="9640" spans="3:86" ht="21" thickBot="1">
      <c r="C9640" s="425"/>
      <c r="P9640" s="431"/>
      <c r="R9640" s="419"/>
      <c r="S9640" s="446"/>
      <c r="T9640" s="419"/>
      <c r="V9640" s="196"/>
      <c r="W9640" s="419"/>
      <c r="X9640" s="419"/>
      <c r="Z9640" s="419"/>
      <c r="AA9640" s="419"/>
      <c r="AB9640" s="419"/>
      <c r="AD9640" s="419"/>
      <c r="AE9640" s="419"/>
      <c r="AF9640" s="419"/>
      <c r="AH9640" s="419"/>
      <c r="AI9640" s="419"/>
      <c r="AJ9640" s="419"/>
      <c r="AL9640" s="419"/>
      <c r="AM9640" s="419"/>
      <c r="AN9640" s="403"/>
      <c r="AO9640" s="419"/>
      <c r="AP9640" s="419"/>
      <c r="AQ9640" s="419"/>
      <c r="AR9640" s="419"/>
      <c r="AS9640" s="419"/>
      <c r="AT9640" s="419"/>
      <c r="AU9640" s="419"/>
      <c r="AV9640" s="419"/>
      <c r="AX9640" s="419"/>
      <c r="AY9640" s="419"/>
      <c r="AZ9640" s="419"/>
      <c r="BB9640" s="419"/>
      <c r="BC9640" s="419"/>
      <c r="BD9640" s="419"/>
      <c r="BF9640" s="419"/>
      <c r="BG9640" s="419"/>
      <c r="BH9640" s="419"/>
      <c r="BJ9640" s="419"/>
      <c r="BK9640" s="419"/>
      <c r="BL9640" s="419"/>
      <c r="BN9640" s="419"/>
      <c r="BO9640" s="419"/>
      <c r="BP9640" s="419"/>
      <c r="BR9640" s="419"/>
      <c r="BS9640" s="419"/>
      <c r="BT9640" s="419"/>
      <c r="BV9640" s="419"/>
      <c r="BW9640" s="419"/>
      <c r="BX9640" s="397"/>
      <c r="BZ9640" s="449"/>
      <c r="CB9640" s="419"/>
      <c r="CC9640" s="419"/>
      <c r="CD9640" s="419"/>
      <c r="CF9640" s="419"/>
      <c r="CG9640" s="419"/>
      <c r="CH9640" s="419"/>
    </row>
    <row r="9641" spans="3:86" ht="21" thickBot="1">
      <c r="C9641" s="425"/>
      <c r="P9641" s="431"/>
      <c r="R9641" s="419"/>
      <c r="S9641" s="446"/>
      <c r="T9641" s="419"/>
      <c r="V9641" s="196"/>
      <c r="W9641" s="419"/>
      <c r="X9641" s="419"/>
      <c r="Z9641" s="419"/>
      <c r="AA9641" s="419"/>
      <c r="AB9641" s="419"/>
      <c r="AD9641" s="419"/>
      <c r="AE9641" s="419"/>
      <c r="AF9641" s="419"/>
      <c r="AH9641" s="419"/>
      <c r="AI9641" s="419"/>
      <c r="AJ9641" s="419"/>
      <c r="AL9641" s="419"/>
      <c r="AM9641" s="419"/>
      <c r="AN9641" s="403"/>
      <c r="AO9641" s="419"/>
      <c r="AP9641" s="419"/>
      <c r="AQ9641" s="419"/>
      <c r="AR9641" s="419"/>
      <c r="AS9641" s="419"/>
      <c r="AT9641" s="419"/>
      <c r="AU9641" s="419"/>
      <c r="AV9641" s="419"/>
      <c r="AX9641" s="419"/>
      <c r="AY9641" s="419"/>
      <c r="AZ9641" s="419"/>
      <c r="BB9641" s="419"/>
      <c r="BC9641" s="419"/>
      <c r="BD9641" s="419"/>
      <c r="BF9641" s="419"/>
      <c r="BG9641" s="419"/>
      <c r="BH9641" s="419"/>
      <c r="BJ9641" s="419"/>
      <c r="BK9641" s="419"/>
      <c r="BL9641" s="419"/>
      <c r="BN9641" s="419"/>
      <c r="BO9641" s="419"/>
      <c r="BP9641" s="419"/>
      <c r="BR9641" s="419"/>
      <c r="BS9641" s="419"/>
      <c r="BT9641" s="419"/>
      <c r="BV9641" s="419"/>
      <c r="BW9641" s="419"/>
      <c r="BX9641" s="397"/>
      <c r="BZ9641" s="449"/>
      <c r="CB9641" s="419"/>
      <c r="CC9641" s="419"/>
      <c r="CD9641" s="419"/>
      <c r="CF9641" s="419"/>
      <c r="CG9641" s="419"/>
      <c r="CH9641" s="419"/>
    </row>
    <row r="9642" spans="3:86" ht="21" thickBot="1">
      <c r="C9642" s="425"/>
      <c r="P9642" s="431"/>
      <c r="R9642" s="419"/>
      <c r="S9642" s="446"/>
      <c r="T9642" s="419"/>
      <c r="V9642" s="196"/>
      <c r="W9642" s="419"/>
      <c r="X9642" s="419"/>
      <c r="Z9642" s="419"/>
      <c r="AA9642" s="419"/>
      <c r="AB9642" s="419"/>
      <c r="AD9642" s="419"/>
      <c r="AE9642" s="419"/>
      <c r="AF9642" s="419"/>
      <c r="AH9642" s="419"/>
      <c r="AI9642" s="419"/>
      <c r="AJ9642" s="419"/>
      <c r="AL9642" s="419"/>
      <c r="AM9642" s="419"/>
      <c r="AN9642" s="403"/>
      <c r="AO9642" s="419"/>
      <c r="AP9642" s="419"/>
      <c r="AQ9642" s="419"/>
      <c r="AR9642" s="419"/>
      <c r="AS9642" s="419"/>
      <c r="AT9642" s="419"/>
      <c r="AU9642" s="419"/>
      <c r="AV9642" s="419"/>
      <c r="AX9642" s="419"/>
      <c r="AY9642" s="419"/>
      <c r="AZ9642" s="419"/>
      <c r="BB9642" s="419"/>
      <c r="BC9642" s="419"/>
      <c r="BD9642" s="419"/>
      <c r="BF9642" s="419"/>
      <c r="BG9642" s="419"/>
      <c r="BH9642" s="419"/>
      <c r="BJ9642" s="419"/>
      <c r="BK9642" s="419"/>
      <c r="BL9642" s="419"/>
      <c r="BN9642" s="419"/>
      <c r="BO9642" s="419"/>
      <c r="BP9642" s="419"/>
      <c r="BR9642" s="419"/>
      <c r="BS9642" s="419"/>
      <c r="BT9642" s="419"/>
      <c r="BV9642" s="419"/>
      <c r="BW9642" s="419"/>
      <c r="BX9642" s="397"/>
      <c r="BZ9642" s="449"/>
      <c r="CB9642" s="419"/>
      <c r="CC9642" s="419"/>
      <c r="CD9642" s="419"/>
      <c r="CF9642" s="419"/>
      <c r="CG9642" s="419"/>
      <c r="CH9642" s="419"/>
    </row>
    <row r="9643" spans="3:86" ht="21" thickBot="1">
      <c r="C9643" s="425"/>
      <c r="P9643" s="431"/>
      <c r="R9643" s="419"/>
      <c r="S9643" s="446"/>
      <c r="T9643" s="419"/>
      <c r="V9643" s="196"/>
      <c r="W9643" s="419"/>
      <c r="X9643" s="419"/>
      <c r="Z9643" s="419"/>
      <c r="AA9643" s="419"/>
      <c r="AB9643" s="419"/>
      <c r="AD9643" s="419"/>
      <c r="AE9643" s="419"/>
      <c r="AF9643" s="419"/>
      <c r="AH9643" s="419"/>
      <c r="AI9643" s="419"/>
      <c r="AJ9643" s="419"/>
      <c r="AL9643" s="419"/>
      <c r="AM9643" s="419"/>
      <c r="AN9643" s="403"/>
      <c r="AO9643" s="419"/>
      <c r="AP9643" s="419"/>
      <c r="AQ9643" s="419"/>
      <c r="AR9643" s="419"/>
      <c r="AS9643" s="419"/>
      <c r="AT9643" s="419"/>
      <c r="AU9643" s="419"/>
      <c r="AV9643" s="419"/>
      <c r="AX9643" s="419"/>
      <c r="AY9643" s="419"/>
      <c r="AZ9643" s="419"/>
      <c r="BB9643" s="419"/>
      <c r="BC9643" s="419"/>
      <c r="BD9643" s="419"/>
      <c r="BF9643" s="419"/>
      <c r="BG9643" s="419"/>
      <c r="BH9643" s="419"/>
      <c r="BJ9643" s="419"/>
      <c r="BK9643" s="419"/>
      <c r="BL9643" s="419"/>
      <c r="BN9643" s="419"/>
      <c r="BO9643" s="419"/>
      <c r="BP9643" s="419"/>
      <c r="BR9643" s="419"/>
      <c r="BS9643" s="419"/>
      <c r="BT9643" s="419"/>
      <c r="BV9643" s="419"/>
      <c r="BW9643" s="419"/>
      <c r="BX9643" s="397"/>
      <c r="BZ9643" s="449"/>
      <c r="CB9643" s="419"/>
      <c r="CC9643" s="419"/>
      <c r="CD9643" s="419"/>
      <c r="CF9643" s="419"/>
      <c r="CG9643" s="419"/>
      <c r="CH9643" s="419"/>
    </row>
    <row r="9644" spans="3:86" ht="21" thickBot="1">
      <c r="C9644" s="425"/>
      <c r="P9644" s="431"/>
      <c r="R9644" s="419"/>
      <c r="S9644" s="446"/>
      <c r="T9644" s="419"/>
      <c r="V9644" s="196"/>
      <c r="W9644" s="419"/>
      <c r="X9644" s="419"/>
      <c r="Z9644" s="419"/>
      <c r="AA9644" s="419"/>
      <c r="AB9644" s="419"/>
      <c r="AD9644" s="419"/>
      <c r="AE9644" s="419"/>
      <c r="AF9644" s="419"/>
      <c r="AH9644" s="419"/>
      <c r="AI9644" s="419"/>
      <c r="AJ9644" s="419"/>
      <c r="AL9644" s="419"/>
      <c r="AM9644" s="419"/>
      <c r="AN9644" s="403"/>
      <c r="AO9644" s="419"/>
      <c r="AP9644" s="419"/>
      <c r="AQ9644" s="419"/>
      <c r="AR9644" s="419"/>
      <c r="AS9644" s="419"/>
      <c r="AT9644" s="419"/>
      <c r="AU9644" s="419"/>
      <c r="AV9644" s="419"/>
      <c r="AX9644" s="419"/>
      <c r="AY9644" s="419"/>
      <c r="AZ9644" s="419"/>
      <c r="BB9644" s="419"/>
      <c r="BC9644" s="419"/>
      <c r="BD9644" s="419"/>
      <c r="BF9644" s="419"/>
      <c r="BG9644" s="419"/>
      <c r="BH9644" s="419"/>
      <c r="BJ9644" s="419"/>
      <c r="BK9644" s="419"/>
      <c r="BL9644" s="419"/>
      <c r="BN9644" s="419"/>
      <c r="BO9644" s="419"/>
      <c r="BP9644" s="419"/>
      <c r="BR9644" s="419"/>
      <c r="BS9644" s="419"/>
      <c r="BT9644" s="419"/>
      <c r="BV9644" s="419"/>
      <c r="BW9644" s="419"/>
      <c r="BX9644" s="397"/>
      <c r="BZ9644" s="449"/>
      <c r="CB9644" s="419"/>
      <c r="CC9644" s="419"/>
      <c r="CD9644" s="419"/>
      <c r="CF9644" s="419"/>
      <c r="CG9644" s="419"/>
      <c r="CH9644" s="419"/>
    </row>
    <row r="9645" spans="3:86" ht="21" thickBot="1">
      <c r="C9645" s="425"/>
      <c r="P9645" s="431"/>
      <c r="R9645" s="419"/>
      <c r="S9645" s="446"/>
      <c r="T9645" s="419"/>
      <c r="V9645" s="196"/>
      <c r="W9645" s="419"/>
      <c r="X9645" s="419"/>
      <c r="Z9645" s="419"/>
      <c r="AA9645" s="419"/>
      <c r="AB9645" s="419"/>
      <c r="AD9645" s="419"/>
      <c r="AE9645" s="419"/>
      <c r="AF9645" s="419"/>
      <c r="AH9645" s="419"/>
      <c r="AI9645" s="419"/>
      <c r="AJ9645" s="419"/>
      <c r="AL9645" s="419"/>
      <c r="AM9645" s="419"/>
      <c r="AN9645" s="403"/>
      <c r="AO9645" s="419"/>
      <c r="AP9645" s="419"/>
      <c r="AQ9645" s="419"/>
      <c r="AR9645" s="419"/>
      <c r="AS9645" s="419"/>
      <c r="AT9645" s="419"/>
      <c r="AU9645" s="419"/>
      <c r="AV9645" s="419"/>
      <c r="AX9645" s="419"/>
      <c r="AY9645" s="419"/>
      <c r="AZ9645" s="419"/>
      <c r="BB9645" s="419"/>
      <c r="BC9645" s="419"/>
      <c r="BD9645" s="419"/>
      <c r="BF9645" s="419"/>
      <c r="BG9645" s="419"/>
      <c r="BH9645" s="419"/>
      <c r="BJ9645" s="419"/>
      <c r="BK9645" s="419"/>
      <c r="BL9645" s="419"/>
      <c r="BN9645" s="419"/>
      <c r="BO9645" s="419"/>
      <c r="BP9645" s="419"/>
      <c r="BR9645" s="419"/>
      <c r="BS9645" s="419"/>
      <c r="BT9645" s="419"/>
      <c r="BV9645" s="419"/>
      <c r="BW9645" s="419"/>
      <c r="BX9645" s="397"/>
      <c r="BZ9645" s="449"/>
      <c r="CB9645" s="419"/>
      <c r="CC9645" s="419"/>
      <c r="CD9645" s="419"/>
      <c r="CF9645" s="419"/>
      <c r="CG9645" s="419"/>
      <c r="CH9645" s="419"/>
    </row>
    <row r="9646" spans="3:86" ht="21" thickBot="1">
      <c r="C9646" s="425"/>
      <c r="P9646" s="431"/>
      <c r="R9646" s="419"/>
      <c r="S9646" s="446"/>
      <c r="T9646" s="419"/>
      <c r="V9646" s="196"/>
      <c r="W9646" s="419"/>
      <c r="X9646" s="419"/>
      <c r="Z9646" s="419"/>
      <c r="AA9646" s="419"/>
      <c r="AB9646" s="419"/>
      <c r="AD9646" s="419"/>
      <c r="AE9646" s="419"/>
      <c r="AF9646" s="419"/>
      <c r="AH9646" s="419"/>
      <c r="AI9646" s="419"/>
      <c r="AJ9646" s="419"/>
      <c r="AL9646" s="419"/>
      <c r="AM9646" s="419"/>
      <c r="AN9646" s="403"/>
      <c r="AO9646" s="419"/>
      <c r="AP9646" s="419"/>
      <c r="AQ9646" s="419"/>
      <c r="AR9646" s="419"/>
      <c r="AS9646" s="419"/>
      <c r="AT9646" s="419"/>
      <c r="AU9646" s="419"/>
      <c r="AV9646" s="419"/>
      <c r="AX9646" s="419"/>
      <c r="AY9646" s="419"/>
      <c r="AZ9646" s="419"/>
      <c r="BB9646" s="419"/>
      <c r="BC9646" s="419"/>
      <c r="BD9646" s="419"/>
      <c r="BF9646" s="419"/>
      <c r="BG9646" s="419"/>
      <c r="BH9646" s="419"/>
      <c r="BJ9646" s="419"/>
      <c r="BK9646" s="419"/>
      <c r="BL9646" s="419"/>
      <c r="BN9646" s="419"/>
      <c r="BO9646" s="419"/>
      <c r="BP9646" s="419"/>
      <c r="BR9646" s="419"/>
      <c r="BS9646" s="419"/>
      <c r="BT9646" s="419"/>
      <c r="BV9646" s="419"/>
      <c r="BW9646" s="419"/>
      <c r="BX9646" s="397"/>
      <c r="BZ9646" s="449"/>
      <c r="CB9646" s="419"/>
      <c r="CC9646" s="419"/>
      <c r="CD9646" s="419"/>
      <c r="CF9646" s="419"/>
      <c r="CG9646" s="419"/>
      <c r="CH9646" s="419"/>
    </row>
    <row r="9647" spans="3:86" ht="21" thickBot="1">
      <c r="C9647" s="425"/>
      <c r="P9647" s="431"/>
      <c r="R9647" s="419"/>
      <c r="S9647" s="446"/>
      <c r="T9647" s="419"/>
      <c r="V9647" s="196"/>
      <c r="W9647" s="419"/>
      <c r="X9647" s="419"/>
      <c r="Z9647" s="419"/>
      <c r="AA9647" s="419"/>
      <c r="AB9647" s="419"/>
      <c r="AD9647" s="419"/>
      <c r="AE9647" s="419"/>
      <c r="AF9647" s="419"/>
      <c r="AH9647" s="419"/>
      <c r="AI9647" s="419"/>
      <c r="AJ9647" s="419"/>
      <c r="AL9647" s="419"/>
      <c r="AM9647" s="419"/>
      <c r="AN9647" s="403"/>
      <c r="AO9647" s="419"/>
      <c r="AP9647" s="419"/>
      <c r="AQ9647" s="419"/>
      <c r="AR9647" s="419"/>
      <c r="AS9647" s="419"/>
      <c r="AT9647" s="419"/>
      <c r="AU9647" s="419"/>
      <c r="AV9647" s="419"/>
      <c r="AX9647" s="419"/>
      <c r="AY9647" s="419"/>
      <c r="AZ9647" s="419"/>
      <c r="BB9647" s="419"/>
      <c r="BC9647" s="419"/>
      <c r="BD9647" s="419"/>
      <c r="BF9647" s="419"/>
      <c r="BG9647" s="419"/>
      <c r="BH9647" s="419"/>
      <c r="BJ9647" s="419"/>
      <c r="BK9647" s="419"/>
      <c r="BL9647" s="419"/>
      <c r="BN9647" s="419"/>
      <c r="BO9647" s="419"/>
      <c r="BP9647" s="419"/>
      <c r="BR9647" s="419"/>
      <c r="BS9647" s="419"/>
      <c r="BT9647" s="419"/>
      <c r="BV9647" s="419"/>
      <c r="BW9647" s="419"/>
      <c r="BX9647" s="397"/>
      <c r="BZ9647" s="449"/>
      <c r="CB9647" s="419"/>
      <c r="CC9647" s="419"/>
      <c r="CD9647" s="419"/>
      <c r="CF9647" s="419"/>
      <c r="CG9647" s="419"/>
      <c r="CH9647" s="419"/>
    </row>
    <row r="9648" spans="3:86" ht="21" thickBot="1">
      <c r="C9648" s="425"/>
      <c r="P9648" s="431"/>
      <c r="R9648" s="419"/>
      <c r="S9648" s="446"/>
      <c r="T9648" s="419"/>
      <c r="V9648" s="196"/>
      <c r="W9648" s="419"/>
      <c r="X9648" s="419"/>
      <c r="Z9648" s="419"/>
      <c r="AA9648" s="419"/>
      <c r="AB9648" s="419"/>
      <c r="AD9648" s="419"/>
      <c r="AE9648" s="419"/>
      <c r="AF9648" s="419"/>
      <c r="AH9648" s="419"/>
      <c r="AI9648" s="419"/>
      <c r="AJ9648" s="419"/>
      <c r="AL9648" s="419"/>
      <c r="AM9648" s="419"/>
      <c r="AN9648" s="403"/>
      <c r="AO9648" s="419"/>
      <c r="AP9648" s="419"/>
      <c r="AQ9648" s="419"/>
      <c r="AR9648" s="419"/>
      <c r="AS9648" s="419"/>
      <c r="AT9648" s="419"/>
      <c r="AU9648" s="419"/>
      <c r="AV9648" s="419"/>
      <c r="AX9648" s="419"/>
      <c r="AY9648" s="419"/>
      <c r="AZ9648" s="419"/>
      <c r="BB9648" s="419"/>
      <c r="BC9648" s="419"/>
      <c r="BD9648" s="419"/>
      <c r="BF9648" s="419"/>
      <c r="BG9648" s="419"/>
      <c r="BH9648" s="419"/>
      <c r="BJ9648" s="419"/>
      <c r="BK9648" s="419"/>
      <c r="BL9648" s="419"/>
      <c r="BN9648" s="419"/>
      <c r="BO9648" s="419"/>
      <c r="BP9648" s="419"/>
      <c r="BR9648" s="419"/>
      <c r="BS9648" s="419"/>
      <c r="BT9648" s="419"/>
      <c r="BV9648" s="419"/>
      <c r="BW9648" s="419"/>
      <c r="BX9648" s="397"/>
      <c r="BZ9648" s="449"/>
      <c r="CB9648" s="419"/>
      <c r="CC9648" s="419"/>
      <c r="CD9648" s="419"/>
      <c r="CF9648" s="419"/>
      <c r="CG9648" s="419"/>
      <c r="CH9648" s="419"/>
    </row>
    <row r="9649" spans="3:86" ht="21" thickBot="1">
      <c r="C9649" s="425"/>
      <c r="P9649" s="431"/>
      <c r="R9649" s="419"/>
      <c r="S9649" s="446"/>
      <c r="T9649" s="419"/>
      <c r="V9649" s="196"/>
      <c r="W9649" s="419"/>
      <c r="X9649" s="419"/>
      <c r="Z9649" s="419"/>
      <c r="AA9649" s="419"/>
      <c r="AB9649" s="419"/>
      <c r="AD9649" s="419"/>
      <c r="AE9649" s="419"/>
      <c r="AF9649" s="419"/>
      <c r="AH9649" s="419"/>
      <c r="AI9649" s="419"/>
      <c r="AJ9649" s="419"/>
      <c r="AL9649" s="419"/>
      <c r="AM9649" s="419"/>
      <c r="AN9649" s="403"/>
      <c r="AO9649" s="419"/>
      <c r="AP9649" s="419"/>
      <c r="AQ9649" s="419"/>
      <c r="AR9649" s="419"/>
      <c r="AS9649" s="419"/>
      <c r="AT9649" s="419"/>
      <c r="AU9649" s="419"/>
      <c r="AV9649" s="419"/>
      <c r="AX9649" s="419"/>
      <c r="AY9649" s="419"/>
      <c r="AZ9649" s="419"/>
      <c r="BB9649" s="419"/>
      <c r="BC9649" s="419"/>
      <c r="BD9649" s="419"/>
      <c r="BF9649" s="419"/>
      <c r="BG9649" s="419"/>
      <c r="BH9649" s="419"/>
      <c r="BJ9649" s="419"/>
      <c r="BK9649" s="419"/>
      <c r="BL9649" s="419"/>
      <c r="BN9649" s="419"/>
      <c r="BO9649" s="419"/>
      <c r="BP9649" s="419"/>
      <c r="BR9649" s="419"/>
      <c r="BS9649" s="419"/>
      <c r="BT9649" s="419"/>
      <c r="BV9649" s="419"/>
      <c r="BW9649" s="419"/>
      <c r="BX9649" s="397"/>
      <c r="BZ9649" s="449"/>
      <c r="CB9649" s="419"/>
      <c r="CC9649" s="419"/>
      <c r="CD9649" s="419"/>
      <c r="CF9649" s="419"/>
      <c r="CG9649" s="419"/>
      <c r="CH9649" s="419"/>
    </row>
    <row r="9650" spans="3:86" ht="21" thickBot="1">
      <c r="C9650" s="425"/>
      <c r="P9650" s="431"/>
      <c r="R9650" s="419"/>
      <c r="S9650" s="446"/>
      <c r="T9650" s="419"/>
      <c r="V9650" s="196"/>
      <c r="W9650" s="419"/>
      <c r="X9650" s="419"/>
      <c r="Z9650" s="419"/>
      <c r="AA9650" s="419"/>
      <c r="AB9650" s="419"/>
      <c r="AD9650" s="419"/>
      <c r="AE9650" s="419"/>
      <c r="AF9650" s="419"/>
      <c r="AH9650" s="419"/>
      <c r="AI9650" s="419"/>
      <c r="AJ9650" s="419"/>
      <c r="AL9650" s="419"/>
      <c r="AM9650" s="419"/>
      <c r="AN9650" s="403"/>
      <c r="AO9650" s="419"/>
      <c r="AP9650" s="419"/>
      <c r="AQ9650" s="419"/>
      <c r="AR9650" s="419"/>
      <c r="AS9650" s="419"/>
      <c r="AT9650" s="419"/>
      <c r="AU9650" s="419"/>
      <c r="AV9650" s="419"/>
      <c r="AX9650" s="419"/>
      <c r="AY9650" s="419"/>
      <c r="AZ9650" s="419"/>
      <c r="BB9650" s="419"/>
      <c r="BC9650" s="419"/>
      <c r="BD9650" s="419"/>
      <c r="BF9650" s="419"/>
      <c r="BG9650" s="419"/>
      <c r="BH9650" s="419"/>
      <c r="BJ9650" s="419"/>
      <c r="BK9650" s="419"/>
      <c r="BL9650" s="419"/>
      <c r="BN9650" s="419"/>
      <c r="BO9650" s="419"/>
      <c r="BP9650" s="419"/>
      <c r="BR9650" s="419"/>
      <c r="BS9650" s="419"/>
      <c r="BT9650" s="419"/>
      <c r="BV9650" s="419"/>
      <c r="BW9650" s="419"/>
      <c r="BX9650" s="397"/>
      <c r="BZ9650" s="449"/>
      <c r="CB9650" s="419"/>
      <c r="CC9650" s="419"/>
      <c r="CD9650" s="419"/>
      <c r="CF9650" s="419"/>
      <c r="CG9650" s="419"/>
      <c r="CH9650" s="419"/>
    </row>
    <row r="9651" spans="3:86" ht="21" thickBot="1">
      <c r="C9651" s="425"/>
      <c r="P9651" s="431"/>
      <c r="R9651" s="419"/>
      <c r="S9651" s="446"/>
      <c r="T9651" s="419"/>
      <c r="V9651" s="196"/>
      <c r="W9651" s="419"/>
      <c r="X9651" s="419"/>
      <c r="Z9651" s="419"/>
      <c r="AA9651" s="419"/>
      <c r="AB9651" s="419"/>
      <c r="AD9651" s="419"/>
      <c r="AE9651" s="419"/>
      <c r="AF9651" s="419"/>
      <c r="AH9651" s="419"/>
      <c r="AI9651" s="419"/>
      <c r="AJ9651" s="419"/>
      <c r="AL9651" s="419"/>
      <c r="AM9651" s="419"/>
      <c r="AN9651" s="403"/>
      <c r="AO9651" s="419"/>
      <c r="AP9651" s="419"/>
      <c r="AQ9651" s="419"/>
      <c r="AR9651" s="419"/>
      <c r="AS9651" s="419"/>
      <c r="AT9651" s="419"/>
      <c r="AU9651" s="419"/>
      <c r="AV9651" s="419"/>
      <c r="AX9651" s="419"/>
      <c r="AY9651" s="419"/>
      <c r="AZ9651" s="419"/>
      <c r="BB9651" s="419"/>
      <c r="BC9651" s="419"/>
      <c r="BD9651" s="419"/>
      <c r="BF9651" s="419"/>
      <c r="BG9651" s="419"/>
      <c r="BH9651" s="419"/>
      <c r="BJ9651" s="419"/>
      <c r="BK9651" s="419"/>
      <c r="BL9651" s="419"/>
      <c r="BN9651" s="419"/>
      <c r="BO9651" s="419"/>
      <c r="BP9651" s="419"/>
      <c r="BR9651" s="419"/>
      <c r="BS9651" s="419"/>
      <c r="BT9651" s="419"/>
      <c r="BV9651" s="419"/>
      <c r="BW9651" s="419"/>
      <c r="BX9651" s="397"/>
      <c r="BZ9651" s="449"/>
      <c r="CB9651" s="419"/>
      <c r="CC9651" s="419"/>
      <c r="CD9651" s="419"/>
      <c r="CF9651" s="419"/>
      <c r="CG9651" s="419"/>
      <c r="CH9651" s="419"/>
    </row>
    <row r="9652" spans="3:86" ht="21" thickBot="1">
      <c r="C9652" s="425"/>
      <c r="P9652" s="431"/>
      <c r="R9652" s="419"/>
      <c r="S9652" s="446"/>
      <c r="T9652" s="419"/>
      <c r="V9652" s="196"/>
      <c r="W9652" s="419"/>
      <c r="X9652" s="419"/>
      <c r="Z9652" s="419"/>
      <c r="AA9652" s="419"/>
      <c r="AB9652" s="419"/>
      <c r="AD9652" s="419"/>
      <c r="AE9652" s="419"/>
      <c r="AF9652" s="419"/>
      <c r="AH9652" s="419"/>
      <c r="AI9652" s="419"/>
      <c r="AJ9652" s="419"/>
      <c r="AL9652" s="419"/>
      <c r="AM9652" s="419"/>
      <c r="AN9652" s="403"/>
      <c r="AO9652" s="419"/>
      <c r="AP9652" s="419"/>
      <c r="AQ9652" s="419"/>
      <c r="AR9652" s="419"/>
      <c r="AS9652" s="419"/>
      <c r="AT9652" s="419"/>
      <c r="AU9652" s="419"/>
      <c r="AV9652" s="419"/>
      <c r="AX9652" s="419"/>
      <c r="AY9652" s="419"/>
      <c r="AZ9652" s="419"/>
      <c r="BB9652" s="419"/>
      <c r="BC9652" s="419"/>
      <c r="BD9652" s="419"/>
      <c r="BF9652" s="419"/>
      <c r="BG9652" s="419"/>
      <c r="BH9652" s="419"/>
      <c r="BJ9652" s="419"/>
      <c r="BK9652" s="419"/>
      <c r="BL9652" s="419"/>
      <c r="BN9652" s="419"/>
      <c r="BO9652" s="419"/>
      <c r="BP9652" s="419"/>
      <c r="BR9652" s="419"/>
      <c r="BS9652" s="419"/>
      <c r="BT9652" s="419"/>
      <c r="BV9652" s="419"/>
      <c r="BW9652" s="419"/>
      <c r="BX9652" s="397"/>
      <c r="BZ9652" s="449"/>
      <c r="CB9652" s="419"/>
      <c r="CC9652" s="419"/>
      <c r="CD9652" s="419"/>
      <c r="CF9652" s="419"/>
      <c r="CG9652" s="419"/>
      <c r="CH9652" s="419"/>
    </row>
    <row r="9653" spans="3:86" ht="21" thickBot="1">
      <c r="C9653" s="425"/>
      <c r="P9653" s="431"/>
      <c r="R9653" s="419"/>
      <c r="S9653" s="446"/>
      <c r="T9653" s="419"/>
      <c r="V9653" s="196"/>
      <c r="W9653" s="419"/>
      <c r="X9653" s="419"/>
      <c r="Z9653" s="419"/>
      <c r="AA9653" s="419"/>
      <c r="AB9653" s="419"/>
      <c r="AD9653" s="419"/>
      <c r="AE9653" s="419"/>
      <c r="AF9653" s="419"/>
      <c r="AH9653" s="419"/>
      <c r="AI9653" s="419"/>
      <c r="AJ9653" s="419"/>
      <c r="AL9653" s="419"/>
      <c r="AM9653" s="419"/>
      <c r="AN9653" s="403"/>
      <c r="AO9653" s="419"/>
      <c r="AP9653" s="419"/>
      <c r="AQ9653" s="419"/>
      <c r="AR9653" s="419"/>
      <c r="AS9653" s="419"/>
      <c r="AT9653" s="419"/>
      <c r="AU9653" s="419"/>
      <c r="AV9653" s="419"/>
      <c r="AX9653" s="419"/>
      <c r="AY9653" s="419"/>
      <c r="AZ9653" s="419"/>
      <c r="BB9653" s="419"/>
      <c r="BC9653" s="419"/>
      <c r="BD9653" s="419"/>
      <c r="BF9653" s="419"/>
      <c r="BG9653" s="419"/>
      <c r="BH9653" s="419"/>
      <c r="BJ9653" s="419"/>
      <c r="BK9653" s="419"/>
      <c r="BL9653" s="419"/>
      <c r="BN9653" s="419"/>
      <c r="BO9653" s="419"/>
      <c r="BP9653" s="419"/>
      <c r="BR9653" s="419"/>
      <c r="BS9653" s="419"/>
      <c r="BT9653" s="419"/>
      <c r="BV9653" s="419"/>
      <c r="BW9653" s="419"/>
      <c r="BX9653" s="397"/>
      <c r="BZ9653" s="449"/>
      <c r="CB9653" s="419"/>
      <c r="CC9653" s="419"/>
      <c r="CD9653" s="419"/>
      <c r="CF9653" s="419"/>
      <c r="CG9653" s="419"/>
      <c r="CH9653" s="419"/>
    </row>
    <row r="9654" spans="3:86" ht="21" thickBot="1">
      <c r="C9654" s="425"/>
      <c r="P9654" s="431"/>
      <c r="R9654" s="419"/>
      <c r="S9654" s="446"/>
      <c r="T9654" s="419"/>
      <c r="V9654" s="196"/>
      <c r="W9654" s="419"/>
      <c r="X9654" s="419"/>
      <c r="Z9654" s="419"/>
      <c r="AA9654" s="419"/>
      <c r="AB9654" s="419"/>
      <c r="AD9654" s="419"/>
      <c r="AE9654" s="419"/>
      <c r="AF9654" s="419"/>
      <c r="AH9654" s="419"/>
      <c r="AI9654" s="419"/>
      <c r="AJ9654" s="419"/>
      <c r="AL9654" s="419"/>
      <c r="AM9654" s="419"/>
      <c r="AN9654" s="403"/>
      <c r="AO9654" s="419"/>
      <c r="AP9654" s="419"/>
      <c r="AQ9654" s="419"/>
      <c r="AR9654" s="419"/>
      <c r="AS9654" s="419"/>
      <c r="AT9654" s="419"/>
      <c r="AU9654" s="419"/>
      <c r="AV9654" s="419"/>
      <c r="AX9654" s="419"/>
      <c r="AY9654" s="419"/>
      <c r="AZ9654" s="419"/>
      <c r="BB9654" s="419"/>
      <c r="BC9654" s="419"/>
      <c r="BD9654" s="419"/>
      <c r="BF9654" s="419"/>
      <c r="BG9654" s="419"/>
      <c r="BH9654" s="419"/>
      <c r="BJ9654" s="419"/>
      <c r="BK9654" s="419"/>
      <c r="BL9654" s="419"/>
      <c r="BN9654" s="419"/>
      <c r="BO9654" s="419"/>
      <c r="BP9654" s="419"/>
      <c r="BR9654" s="419"/>
      <c r="BS9654" s="419"/>
      <c r="BT9654" s="419"/>
      <c r="BV9654" s="419"/>
      <c r="BW9654" s="419"/>
      <c r="BX9654" s="397"/>
      <c r="BZ9654" s="449"/>
      <c r="CB9654" s="419"/>
      <c r="CC9654" s="419"/>
      <c r="CD9654" s="419"/>
      <c r="CF9654" s="419"/>
      <c r="CG9654" s="419"/>
      <c r="CH9654" s="419"/>
    </row>
    <row r="9655" spans="3:86" ht="21" thickBot="1">
      <c r="C9655" s="425"/>
      <c r="P9655" s="431"/>
      <c r="R9655" s="419"/>
      <c r="S9655" s="446"/>
      <c r="T9655" s="419"/>
      <c r="V9655" s="196"/>
      <c r="W9655" s="419"/>
      <c r="X9655" s="419"/>
      <c r="Z9655" s="419"/>
      <c r="AA9655" s="419"/>
      <c r="AB9655" s="419"/>
      <c r="AD9655" s="419"/>
      <c r="AE9655" s="419"/>
      <c r="AF9655" s="419"/>
      <c r="AH9655" s="419"/>
      <c r="AI9655" s="419"/>
      <c r="AJ9655" s="419"/>
      <c r="AL9655" s="419"/>
      <c r="AM9655" s="419"/>
      <c r="AN9655" s="403"/>
      <c r="AO9655" s="419"/>
      <c r="AP9655" s="419"/>
      <c r="AQ9655" s="419"/>
      <c r="AR9655" s="419"/>
      <c r="AS9655" s="419"/>
      <c r="AT9655" s="419"/>
      <c r="AU9655" s="419"/>
      <c r="AV9655" s="419"/>
      <c r="AX9655" s="419"/>
      <c r="AY9655" s="419"/>
      <c r="AZ9655" s="419"/>
      <c r="BB9655" s="419"/>
      <c r="BC9655" s="419"/>
      <c r="BD9655" s="419"/>
      <c r="BF9655" s="419"/>
      <c r="BG9655" s="419"/>
      <c r="BH9655" s="419"/>
      <c r="BJ9655" s="419"/>
      <c r="BK9655" s="419"/>
      <c r="BL9655" s="419"/>
      <c r="BN9655" s="419"/>
      <c r="BO9655" s="419"/>
      <c r="BP9655" s="419"/>
      <c r="BR9655" s="419"/>
      <c r="BS9655" s="419"/>
      <c r="BT9655" s="419"/>
      <c r="BV9655" s="419"/>
      <c r="BW9655" s="419"/>
      <c r="BX9655" s="397"/>
      <c r="BZ9655" s="449"/>
      <c r="CB9655" s="419"/>
      <c r="CC9655" s="419"/>
      <c r="CD9655" s="419"/>
      <c r="CF9655" s="419"/>
      <c r="CG9655" s="419"/>
      <c r="CH9655" s="419"/>
    </row>
    <row r="9656" spans="3:86" ht="21" thickBot="1">
      <c r="C9656" s="425"/>
      <c r="P9656" s="431"/>
      <c r="R9656" s="419"/>
      <c r="S9656" s="446"/>
      <c r="T9656" s="419"/>
      <c r="V9656" s="196"/>
      <c r="W9656" s="419"/>
      <c r="X9656" s="419"/>
      <c r="Z9656" s="419"/>
      <c r="AA9656" s="419"/>
      <c r="AB9656" s="419"/>
      <c r="AD9656" s="419"/>
      <c r="AE9656" s="419"/>
      <c r="AF9656" s="419"/>
      <c r="AH9656" s="419"/>
      <c r="AI9656" s="419"/>
      <c r="AJ9656" s="419"/>
      <c r="AL9656" s="419"/>
      <c r="AM9656" s="419"/>
      <c r="AN9656" s="403"/>
      <c r="AO9656" s="419"/>
      <c r="AP9656" s="419"/>
      <c r="AQ9656" s="419"/>
      <c r="AR9656" s="419"/>
      <c r="AS9656" s="419"/>
      <c r="AT9656" s="419"/>
      <c r="AU9656" s="419"/>
      <c r="AV9656" s="419"/>
      <c r="AX9656" s="419"/>
      <c r="AY9656" s="419"/>
      <c r="AZ9656" s="419"/>
      <c r="BB9656" s="419"/>
      <c r="BC9656" s="419"/>
      <c r="BD9656" s="419"/>
      <c r="BF9656" s="419"/>
      <c r="BG9656" s="419"/>
      <c r="BH9656" s="419"/>
      <c r="BJ9656" s="419"/>
      <c r="BK9656" s="419"/>
      <c r="BL9656" s="419"/>
      <c r="BN9656" s="419"/>
      <c r="BO9656" s="419"/>
      <c r="BP9656" s="419"/>
      <c r="BR9656" s="419"/>
      <c r="BS9656" s="419"/>
      <c r="BT9656" s="419"/>
      <c r="BV9656" s="419"/>
      <c r="BW9656" s="419"/>
      <c r="BX9656" s="397"/>
      <c r="BZ9656" s="449"/>
      <c r="CB9656" s="419"/>
      <c r="CC9656" s="419"/>
      <c r="CD9656" s="419"/>
      <c r="CF9656" s="419"/>
      <c r="CG9656" s="419"/>
      <c r="CH9656" s="419"/>
    </row>
    <row r="9657" spans="3:86" ht="21" thickBot="1">
      <c r="C9657" s="425"/>
      <c r="P9657" s="431"/>
      <c r="R9657" s="419"/>
      <c r="S9657" s="446"/>
      <c r="T9657" s="419"/>
      <c r="V9657" s="196"/>
      <c r="W9657" s="419"/>
      <c r="X9657" s="419"/>
      <c r="Z9657" s="419"/>
      <c r="AA9657" s="419"/>
      <c r="AB9657" s="419"/>
      <c r="AD9657" s="419"/>
      <c r="AE9657" s="419"/>
      <c r="AF9657" s="419"/>
      <c r="AH9657" s="419"/>
      <c r="AI9657" s="419"/>
      <c r="AJ9657" s="419"/>
      <c r="AL9657" s="419"/>
      <c r="AM9657" s="419"/>
      <c r="AN9657" s="403"/>
      <c r="AO9657" s="419"/>
      <c r="AP9657" s="419"/>
      <c r="AQ9657" s="419"/>
      <c r="AR9657" s="419"/>
      <c r="AS9657" s="419"/>
      <c r="AT9657" s="419"/>
      <c r="AU9657" s="419"/>
      <c r="AV9657" s="419"/>
      <c r="AX9657" s="419"/>
      <c r="AY9657" s="419"/>
      <c r="AZ9657" s="419"/>
      <c r="BB9657" s="419"/>
      <c r="BC9657" s="419"/>
      <c r="BD9657" s="419"/>
      <c r="BF9657" s="419"/>
      <c r="BG9657" s="419"/>
      <c r="BH9657" s="419"/>
      <c r="BJ9657" s="419"/>
      <c r="BK9657" s="419"/>
      <c r="BL9657" s="419"/>
      <c r="BN9657" s="419"/>
      <c r="BO9657" s="419"/>
      <c r="BP9657" s="419"/>
      <c r="BR9657" s="419"/>
      <c r="BS9657" s="419"/>
      <c r="BT9657" s="419"/>
      <c r="BV9657" s="419"/>
      <c r="BW9657" s="419"/>
      <c r="BX9657" s="397"/>
      <c r="BZ9657" s="449"/>
      <c r="CB9657" s="419"/>
      <c r="CC9657" s="419"/>
      <c r="CD9657" s="419"/>
      <c r="CF9657" s="419"/>
      <c r="CG9657" s="419"/>
      <c r="CH9657" s="419"/>
    </row>
    <row r="9658" spans="3:86" ht="21" thickBot="1">
      <c r="C9658" s="425"/>
      <c r="P9658" s="431"/>
      <c r="R9658" s="419"/>
      <c r="S9658" s="446"/>
      <c r="T9658" s="419"/>
      <c r="V9658" s="196"/>
      <c r="W9658" s="419"/>
      <c r="X9658" s="419"/>
      <c r="Z9658" s="419"/>
      <c r="AA9658" s="419"/>
      <c r="AB9658" s="419"/>
      <c r="AD9658" s="419"/>
      <c r="AE9658" s="419"/>
      <c r="AF9658" s="419"/>
      <c r="AH9658" s="419"/>
      <c r="AI9658" s="419"/>
      <c r="AJ9658" s="419"/>
      <c r="AL9658" s="419"/>
      <c r="AM9658" s="419"/>
      <c r="AN9658" s="403"/>
      <c r="AO9658" s="419"/>
      <c r="AP9658" s="419"/>
      <c r="AQ9658" s="419"/>
      <c r="AR9658" s="419"/>
      <c r="AS9658" s="419"/>
      <c r="AT9658" s="419"/>
      <c r="AU9658" s="419"/>
      <c r="AV9658" s="419"/>
      <c r="AX9658" s="419"/>
      <c r="AY9658" s="419"/>
      <c r="AZ9658" s="419"/>
      <c r="BB9658" s="419"/>
      <c r="BC9658" s="419"/>
      <c r="BD9658" s="419"/>
      <c r="BF9658" s="419"/>
      <c r="BG9658" s="419"/>
      <c r="BH9658" s="419"/>
      <c r="BJ9658" s="419"/>
      <c r="BK9658" s="419"/>
      <c r="BL9658" s="419"/>
      <c r="BN9658" s="419"/>
      <c r="BO9658" s="419"/>
      <c r="BP9658" s="419"/>
      <c r="BR9658" s="419"/>
      <c r="BS9658" s="419"/>
      <c r="BT9658" s="419"/>
      <c r="BV9658" s="419"/>
      <c r="BW9658" s="419"/>
      <c r="BX9658" s="397"/>
      <c r="BZ9658" s="449"/>
      <c r="CB9658" s="419"/>
      <c r="CC9658" s="419"/>
      <c r="CD9658" s="419"/>
      <c r="CF9658" s="419"/>
      <c r="CG9658" s="419"/>
      <c r="CH9658" s="419"/>
    </row>
    <row r="9659" spans="3:86" ht="21" thickBot="1">
      <c r="C9659" s="425"/>
      <c r="P9659" s="431"/>
      <c r="R9659" s="419"/>
      <c r="S9659" s="446"/>
      <c r="T9659" s="419"/>
      <c r="V9659" s="196"/>
      <c r="W9659" s="419"/>
      <c r="X9659" s="419"/>
      <c r="Z9659" s="419"/>
      <c r="AA9659" s="419"/>
      <c r="AB9659" s="419"/>
      <c r="AD9659" s="419"/>
      <c r="AE9659" s="419"/>
      <c r="AF9659" s="419"/>
      <c r="AH9659" s="419"/>
      <c r="AI9659" s="419"/>
      <c r="AJ9659" s="419"/>
      <c r="AL9659" s="419"/>
      <c r="AM9659" s="419"/>
      <c r="AN9659" s="403"/>
      <c r="AO9659" s="419"/>
      <c r="AP9659" s="419"/>
      <c r="AQ9659" s="419"/>
      <c r="AR9659" s="419"/>
      <c r="AS9659" s="419"/>
      <c r="AT9659" s="419"/>
      <c r="AU9659" s="419"/>
      <c r="AV9659" s="419"/>
      <c r="AX9659" s="419"/>
      <c r="AY9659" s="419"/>
      <c r="AZ9659" s="419"/>
      <c r="BB9659" s="419"/>
      <c r="BC9659" s="419"/>
      <c r="BD9659" s="419"/>
      <c r="BF9659" s="419"/>
      <c r="BG9659" s="419"/>
      <c r="BH9659" s="419"/>
      <c r="BJ9659" s="419"/>
      <c r="BK9659" s="419"/>
      <c r="BL9659" s="419"/>
      <c r="BN9659" s="419"/>
      <c r="BO9659" s="419"/>
      <c r="BP9659" s="419"/>
      <c r="BR9659" s="419"/>
      <c r="BS9659" s="419"/>
      <c r="BT9659" s="419"/>
      <c r="BV9659" s="419"/>
      <c r="BW9659" s="419"/>
      <c r="BX9659" s="397"/>
      <c r="BZ9659" s="449"/>
      <c r="CB9659" s="419"/>
      <c r="CC9659" s="419"/>
      <c r="CD9659" s="419"/>
      <c r="CF9659" s="419"/>
      <c r="CG9659" s="419"/>
      <c r="CH9659" s="419"/>
    </row>
    <row r="9660" spans="3:86" ht="21" thickBot="1">
      <c r="C9660" s="425"/>
      <c r="P9660" s="431"/>
      <c r="R9660" s="419"/>
      <c r="S9660" s="446"/>
      <c r="T9660" s="419"/>
      <c r="V9660" s="196"/>
      <c r="W9660" s="419"/>
      <c r="X9660" s="419"/>
      <c r="Z9660" s="419"/>
      <c r="AA9660" s="419"/>
      <c r="AB9660" s="419"/>
      <c r="AD9660" s="419"/>
      <c r="AE9660" s="419"/>
      <c r="AF9660" s="419"/>
      <c r="AH9660" s="419"/>
      <c r="AI9660" s="419"/>
      <c r="AJ9660" s="419"/>
      <c r="AL9660" s="419"/>
      <c r="AM9660" s="419"/>
      <c r="AN9660" s="403"/>
      <c r="AO9660" s="419"/>
      <c r="AP9660" s="419"/>
      <c r="AQ9660" s="419"/>
      <c r="AR9660" s="419"/>
      <c r="AS9660" s="419"/>
      <c r="AT9660" s="419"/>
      <c r="AU9660" s="419"/>
      <c r="AV9660" s="419"/>
      <c r="AX9660" s="419"/>
      <c r="AY9660" s="419"/>
      <c r="AZ9660" s="419"/>
      <c r="BB9660" s="419"/>
      <c r="BC9660" s="419"/>
      <c r="BD9660" s="419"/>
      <c r="BF9660" s="419"/>
      <c r="BG9660" s="419"/>
      <c r="BH9660" s="419"/>
      <c r="BJ9660" s="419"/>
      <c r="BK9660" s="419"/>
      <c r="BL9660" s="419"/>
      <c r="BN9660" s="419"/>
      <c r="BO9660" s="419"/>
      <c r="BP9660" s="419"/>
      <c r="BR9660" s="419"/>
      <c r="BS9660" s="419"/>
      <c r="BT9660" s="419"/>
      <c r="BV9660" s="419"/>
      <c r="BW9660" s="419"/>
      <c r="BX9660" s="397"/>
      <c r="BZ9660" s="449"/>
      <c r="CB9660" s="419"/>
      <c r="CC9660" s="419"/>
      <c r="CD9660" s="419"/>
      <c r="CF9660" s="419"/>
      <c r="CG9660" s="419"/>
      <c r="CH9660" s="419"/>
    </row>
    <row r="9661" spans="3:86" ht="21" thickBot="1">
      <c r="C9661" s="425"/>
      <c r="P9661" s="431"/>
      <c r="R9661" s="419"/>
      <c r="S9661" s="446"/>
      <c r="T9661" s="419"/>
      <c r="V9661" s="196"/>
      <c r="W9661" s="419"/>
      <c r="X9661" s="419"/>
      <c r="Z9661" s="419"/>
      <c r="AA9661" s="419"/>
      <c r="AB9661" s="419"/>
      <c r="AD9661" s="419"/>
      <c r="AE9661" s="419"/>
      <c r="AF9661" s="419"/>
      <c r="AH9661" s="419"/>
      <c r="AI9661" s="419"/>
      <c r="AJ9661" s="419"/>
      <c r="AL9661" s="419"/>
      <c r="AM9661" s="419"/>
      <c r="AN9661" s="403"/>
      <c r="AO9661" s="419"/>
      <c r="AP9661" s="419"/>
      <c r="AQ9661" s="419"/>
      <c r="AR9661" s="419"/>
      <c r="AS9661" s="419"/>
      <c r="AT9661" s="419"/>
      <c r="AU9661" s="419"/>
      <c r="AV9661" s="419"/>
      <c r="AX9661" s="419"/>
      <c r="AY9661" s="419"/>
      <c r="AZ9661" s="419"/>
      <c r="BB9661" s="419"/>
      <c r="BC9661" s="419"/>
      <c r="BD9661" s="419"/>
      <c r="BF9661" s="419"/>
      <c r="BG9661" s="419"/>
      <c r="BH9661" s="419"/>
      <c r="BJ9661" s="419"/>
      <c r="BK9661" s="419"/>
      <c r="BL9661" s="419"/>
      <c r="BN9661" s="419"/>
      <c r="BO9661" s="419"/>
      <c r="BP9661" s="419"/>
      <c r="BR9661" s="419"/>
      <c r="BS9661" s="419"/>
      <c r="BT9661" s="419"/>
      <c r="BV9661" s="419"/>
      <c r="BW9661" s="419"/>
      <c r="BX9661" s="397"/>
      <c r="BZ9661" s="449"/>
      <c r="CB9661" s="419"/>
      <c r="CC9661" s="419"/>
      <c r="CD9661" s="419"/>
      <c r="CF9661" s="419"/>
      <c r="CG9661" s="419"/>
      <c r="CH9661" s="419"/>
    </row>
    <row r="9662" spans="3:86" ht="21" thickBot="1">
      <c r="C9662" s="425"/>
      <c r="P9662" s="431"/>
      <c r="R9662" s="419"/>
      <c r="S9662" s="446"/>
      <c r="T9662" s="419"/>
      <c r="V9662" s="196"/>
      <c r="W9662" s="419"/>
      <c r="X9662" s="419"/>
      <c r="Z9662" s="419"/>
      <c r="AA9662" s="419"/>
      <c r="AB9662" s="419"/>
      <c r="AD9662" s="419"/>
      <c r="AE9662" s="419"/>
      <c r="AF9662" s="419"/>
      <c r="AH9662" s="419"/>
      <c r="AI9662" s="419"/>
      <c r="AJ9662" s="419"/>
      <c r="AL9662" s="419"/>
      <c r="AM9662" s="419"/>
      <c r="AN9662" s="403"/>
      <c r="AO9662" s="419"/>
      <c r="AP9662" s="419"/>
      <c r="AQ9662" s="419"/>
      <c r="AR9662" s="419"/>
      <c r="AS9662" s="419"/>
      <c r="AT9662" s="419"/>
      <c r="AU9662" s="419"/>
      <c r="AV9662" s="419"/>
      <c r="AX9662" s="419"/>
      <c r="AY9662" s="419"/>
      <c r="AZ9662" s="419"/>
      <c r="BB9662" s="419"/>
      <c r="BC9662" s="419"/>
      <c r="BD9662" s="419"/>
      <c r="BF9662" s="419"/>
      <c r="BG9662" s="419"/>
      <c r="BH9662" s="419"/>
      <c r="BJ9662" s="419"/>
      <c r="BK9662" s="419"/>
      <c r="BL9662" s="419"/>
      <c r="BN9662" s="419"/>
      <c r="BO9662" s="419"/>
      <c r="BP9662" s="419"/>
      <c r="BR9662" s="419"/>
      <c r="BS9662" s="419"/>
      <c r="BT9662" s="419"/>
      <c r="BV9662" s="419"/>
      <c r="BW9662" s="419"/>
      <c r="BX9662" s="397"/>
      <c r="BZ9662" s="449"/>
      <c r="CB9662" s="419"/>
      <c r="CC9662" s="419"/>
      <c r="CD9662" s="419"/>
      <c r="CF9662" s="419"/>
      <c r="CG9662" s="419"/>
      <c r="CH9662" s="419"/>
    </row>
    <row r="9663" spans="3:86" ht="21" thickBot="1">
      <c r="C9663" s="425"/>
      <c r="P9663" s="431"/>
      <c r="R9663" s="419"/>
      <c r="S9663" s="446"/>
      <c r="T9663" s="419"/>
      <c r="V9663" s="196"/>
      <c r="W9663" s="419"/>
      <c r="X9663" s="419"/>
      <c r="Z9663" s="419"/>
      <c r="AA9663" s="419"/>
      <c r="AB9663" s="419"/>
      <c r="AD9663" s="419"/>
      <c r="AE9663" s="419"/>
      <c r="AF9663" s="419"/>
      <c r="AH9663" s="419"/>
      <c r="AI9663" s="419"/>
      <c r="AJ9663" s="419"/>
      <c r="AL9663" s="419"/>
      <c r="AM9663" s="419"/>
      <c r="AN9663" s="403"/>
      <c r="AO9663" s="419"/>
      <c r="AP9663" s="419"/>
      <c r="AQ9663" s="419"/>
      <c r="AR9663" s="419"/>
      <c r="AS9663" s="419"/>
      <c r="AT9663" s="419"/>
      <c r="AU9663" s="419"/>
      <c r="AV9663" s="419"/>
      <c r="AX9663" s="419"/>
      <c r="AY9663" s="419"/>
      <c r="AZ9663" s="419"/>
      <c r="BB9663" s="419"/>
      <c r="BC9663" s="419"/>
      <c r="BD9663" s="419"/>
      <c r="BF9663" s="419"/>
      <c r="BG9663" s="419"/>
      <c r="BH9663" s="419"/>
      <c r="BJ9663" s="419"/>
      <c r="BK9663" s="419"/>
      <c r="BL9663" s="419"/>
      <c r="BN9663" s="419"/>
      <c r="BO9663" s="419"/>
      <c r="BP9663" s="419"/>
      <c r="BR9663" s="419"/>
      <c r="BS9663" s="419"/>
      <c r="BT9663" s="419"/>
      <c r="BV9663" s="419"/>
      <c r="BW9663" s="419"/>
      <c r="BX9663" s="397"/>
      <c r="BZ9663" s="449"/>
      <c r="CB9663" s="419"/>
      <c r="CC9663" s="419"/>
      <c r="CD9663" s="419"/>
      <c r="CF9663" s="419"/>
      <c r="CG9663" s="419"/>
      <c r="CH9663" s="419"/>
    </row>
    <row r="9664" spans="3:86" ht="21" thickBot="1">
      <c r="C9664" s="425"/>
      <c r="P9664" s="431"/>
      <c r="R9664" s="419"/>
      <c r="S9664" s="446"/>
      <c r="T9664" s="419"/>
      <c r="V9664" s="196"/>
      <c r="W9664" s="419"/>
      <c r="X9664" s="419"/>
      <c r="Z9664" s="419"/>
      <c r="AA9664" s="419"/>
      <c r="AB9664" s="419"/>
      <c r="AD9664" s="419"/>
      <c r="AE9664" s="419"/>
      <c r="AF9664" s="419"/>
      <c r="AH9664" s="419"/>
      <c r="AI9664" s="419"/>
      <c r="AJ9664" s="419"/>
      <c r="AL9664" s="419"/>
      <c r="AM9664" s="419"/>
      <c r="AN9664" s="403"/>
      <c r="AO9664" s="419"/>
      <c r="AP9664" s="419"/>
      <c r="AQ9664" s="419"/>
      <c r="AR9664" s="419"/>
      <c r="AS9664" s="419"/>
      <c r="AT9664" s="419"/>
      <c r="AU9664" s="419"/>
      <c r="AV9664" s="419"/>
      <c r="AX9664" s="419"/>
      <c r="AY9664" s="419"/>
      <c r="AZ9664" s="419"/>
      <c r="BB9664" s="419"/>
      <c r="BC9664" s="419"/>
      <c r="BD9664" s="419"/>
      <c r="BF9664" s="419"/>
      <c r="BG9664" s="419"/>
      <c r="BH9664" s="419"/>
      <c r="BJ9664" s="419"/>
      <c r="BK9664" s="419"/>
      <c r="BL9664" s="419"/>
      <c r="BN9664" s="419"/>
      <c r="BO9664" s="419"/>
      <c r="BP9664" s="419"/>
      <c r="BR9664" s="419"/>
      <c r="BS9664" s="419"/>
      <c r="BT9664" s="419"/>
      <c r="BV9664" s="419"/>
      <c r="BW9664" s="419"/>
      <c r="BX9664" s="397"/>
      <c r="BZ9664" s="449"/>
      <c r="CB9664" s="419"/>
      <c r="CC9664" s="419"/>
      <c r="CD9664" s="419"/>
      <c r="CF9664" s="419"/>
      <c r="CG9664" s="419"/>
      <c r="CH9664" s="419"/>
    </row>
    <row r="9665" spans="3:86" ht="21" thickBot="1">
      <c r="C9665" s="425"/>
      <c r="P9665" s="431"/>
      <c r="R9665" s="419"/>
      <c r="S9665" s="446"/>
      <c r="T9665" s="419"/>
      <c r="V9665" s="196"/>
      <c r="W9665" s="419"/>
      <c r="X9665" s="419"/>
      <c r="Z9665" s="419"/>
      <c r="AA9665" s="419"/>
      <c r="AB9665" s="419"/>
      <c r="AD9665" s="419"/>
      <c r="AE9665" s="419"/>
      <c r="AF9665" s="419"/>
      <c r="AH9665" s="419"/>
      <c r="AI9665" s="419"/>
      <c r="AJ9665" s="419"/>
      <c r="AL9665" s="419"/>
      <c r="AM9665" s="419"/>
      <c r="AN9665" s="403"/>
      <c r="AO9665" s="419"/>
      <c r="AP9665" s="419"/>
      <c r="AQ9665" s="419"/>
      <c r="AR9665" s="419"/>
      <c r="AS9665" s="419"/>
      <c r="AT9665" s="419"/>
      <c r="AU9665" s="419"/>
      <c r="AV9665" s="419"/>
      <c r="AX9665" s="419"/>
      <c r="AY9665" s="419"/>
      <c r="AZ9665" s="419"/>
      <c r="BB9665" s="419"/>
      <c r="BC9665" s="419"/>
      <c r="BD9665" s="419"/>
      <c r="BF9665" s="419"/>
      <c r="BG9665" s="419"/>
      <c r="BH9665" s="419"/>
      <c r="BJ9665" s="419"/>
      <c r="BK9665" s="419"/>
      <c r="BL9665" s="419"/>
      <c r="BN9665" s="419"/>
      <c r="BO9665" s="419"/>
      <c r="BP9665" s="419"/>
      <c r="BR9665" s="419"/>
      <c r="BS9665" s="419"/>
      <c r="BT9665" s="419"/>
      <c r="BV9665" s="419"/>
      <c r="BW9665" s="419"/>
      <c r="BX9665" s="397"/>
      <c r="BZ9665" s="449"/>
      <c r="CB9665" s="419"/>
      <c r="CC9665" s="419"/>
      <c r="CD9665" s="419"/>
      <c r="CF9665" s="419"/>
      <c r="CG9665" s="419"/>
      <c r="CH9665" s="419"/>
    </row>
    <row r="9666" spans="3:86" ht="21" thickBot="1">
      <c r="C9666" s="425"/>
      <c r="P9666" s="431"/>
      <c r="R9666" s="419"/>
      <c r="S9666" s="446"/>
      <c r="T9666" s="419"/>
      <c r="V9666" s="196"/>
      <c r="W9666" s="419"/>
      <c r="X9666" s="419"/>
      <c r="Z9666" s="419"/>
      <c r="AA9666" s="419"/>
      <c r="AB9666" s="419"/>
      <c r="AD9666" s="419"/>
      <c r="AE9666" s="419"/>
      <c r="AF9666" s="419"/>
      <c r="AH9666" s="419"/>
      <c r="AI9666" s="419"/>
      <c r="AJ9666" s="419"/>
      <c r="AL9666" s="419"/>
      <c r="AM9666" s="419"/>
      <c r="AN9666" s="403"/>
      <c r="AO9666" s="419"/>
      <c r="AP9666" s="419"/>
      <c r="AQ9666" s="419"/>
      <c r="AR9666" s="419"/>
      <c r="AS9666" s="419"/>
      <c r="AT9666" s="419"/>
      <c r="AU9666" s="419"/>
      <c r="AV9666" s="419"/>
      <c r="AX9666" s="419"/>
      <c r="AY9666" s="419"/>
      <c r="AZ9666" s="419"/>
      <c r="BB9666" s="419"/>
      <c r="BC9666" s="419"/>
      <c r="BD9666" s="419"/>
      <c r="BF9666" s="419"/>
      <c r="BG9666" s="419"/>
      <c r="BH9666" s="419"/>
      <c r="BJ9666" s="419"/>
      <c r="BK9666" s="419"/>
      <c r="BL9666" s="419"/>
      <c r="BN9666" s="419"/>
      <c r="BO9666" s="419"/>
      <c r="BP9666" s="419"/>
      <c r="BR9666" s="419"/>
      <c r="BS9666" s="419"/>
      <c r="BT9666" s="419"/>
      <c r="BV9666" s="419"/>
      <c r="BW9666" s="419"/>
      <c r="BX9666" s="397"/>
      <c r="BZ9666" s="449"/>
      <c r="CB9666" s="419"/>
      <c r="CC9666" s="419"/>
      <c r="CD9666" s="419"/>
      <c r="CF9666" s="419"/>
      <c r="CG9666" s="419"/>
      <c r="CH9666" s="419"/>
    </row>
    <row r="9667" spans="3:86" ht="21" thickBot="1">
      <c r="C9667" s="425"/>
      <c r="P9667" s="431"/>
      <c r="R9667" s="419"/>
      <c r="S9667" s="446"/>
      <c r="T9667" s="419"/>
      <c r="V9667" s="196"/>
      <c r="W9667" s="419"/>
      <c r="X9667" s="419"/>
      <c r="Z9667" s="419"/>
      <c r="AA9667" s="419"/>
      <c r="AB9667" s="419"/>
      <c r="AD9667" s="419"/>
      <c r="AE9667" s="419"/>
      <c r="AF9667" s="419"/>
      <c r="AH9667" s="419"/>
      <c r="AI9667" s="419"/>
      <c r="AJ9667" s="419"/>
      <c r="AL9667" s="419"/>
      <c r="AM9667" s="419"/>
      <c r="AN9667" s="403"/>
      <c r="AO9667" s="419"/>
      <c r="AP9667" s="419"/>
      <c r="AQ9667" s="419"/>
      <c r="AR9667" s="419"/>
      <c r="AS9667" s="419"/>
      <c r="AT9667" s="419"/>
      <c r="AU9667" s="419"/>
      <c r="AV9667" s="419"/>
      <c r="AX9667" s="419"/>
      <c r="AY9667" s="419"/>
      <c r="AZ9667" s="419"/>
      <c r="BB9667" s="419"/>
      <c r="BC9667" s="419"/>
      <c r="BD9667" s="419"/>
      <c r="BF9667" s="419"/>
      <c r="BG9667" s="419"/>
      <c r="BH9667" s="419"/>
      <c r="BJ9667" s="419"/>
      <c r="BK9667" s="419"/>
      <c r="BL9667" s="419"/>
      <c r="BN9667" s="419"/>
      <c r="BO9667" s="419"/>
      <c r="BP9667" s="419"/>
      <c r="BR9667" s="419"/>
      <c r="BS9667" s="419"/>
      <c r="BT9667" s="419"/>
      <c r="BV9667" s="419"/>
      <c r="BW9667" s="419"/>
      <c r="BX9667" s="397"/>
      <c r="BZ9667" s="449"/>
      <c r="CB9667" s="419"/>
      <c r="CC9667" s="419"/>
      <c r="CD9667" s="419"/>
      <c r="CF9667" s="419"/>
      <c r="CG9667" s="419"/>
      <c r="CH9667" s="419"/>
    </row>
    <row r="9668" spans="3:86" ht="21" thickBot="1">
      <c r="C9668" s="425"/>
      <c r="P9668" s="431"/>
      <c r="R9668" s="419"/>
      <c r="S9668" s="446"/>
      <c r="T9668" s="419"/>
      <c r="V9668" s="196"/>
      <c r="W9668" s="419"/>
      <c r="X9668" s="419"/>
      <c r="Z9668" s="419"/>
      <c r="AA9668" s="419"/>
      <c r="AB9668" s="419"/>
      <c r="AD9668" s="419"/>
      <c r="AE9668" s="419"/>
      <c r="AF9668" s="419"/>
      <c r="AH9668" s="419"/>
      <c r="AI9668" s="419"/>
      <c r="AJ9668" s="419"/>
      <c r="AL9668" s="419"/>
      <c r="AM9668" s="419"/>
      <c r="AN9668" s="403"/>
      <c r="AO9668" s="419"/>
      <c r="AP9668" s="419"/>
      <c r="AQ9668" s="419"/>
      <c r="AR9668" s="419"/>
      <c r="AS9668" s="419"/>
      <c r="AT9668" s="419"/>
      <c r="AU9668" s="419"/>
      <c r="AV9668" s="419"/>
      <c r="AX9668" s="419"/>
      <c r="AY9668" s="419"/>
      <c r="AZ9668" s="419"/>
      <c r="BB9668" s="419"/>
      <c r="BC9668" s="419"/>
      <c r="BD9668" s="419"/>
      <c r="BF9668" s="419"/>
      <c r="BG9668" s="419"/>
      <c r="BH9668" s="419"/>
      <c r="BJ9668" s="419"/>
      <c r="BK9668" s="419"/>
      <c r="BL9668" s="419"/>
      <c r="BN9668" s="419"/>
      <c r="BO9668" s="419"/>
      <c r="BP9668" s="419"/>
      <c r="BR9668" s="419"/>
      <c r="BS9668" s="419"/>
      <c r="BT9668" s="419"/>
      <c r="BV9668" s="419"/>
      <c r="BW9668" s="419"/>
      <c r="BX9668" s="397"/>
      <c r="BZ9668" s="449"/>
      <c r="CB9668" s="419"/>
      <c r="CC9668" s="419"/>
      <c r="CD9668" s="419"/>
      <c r="CF9668" s="419"/>
      <c r="CG9668" s="419"/>
      <c r="CH9668" s="419"/>
    </row>
    <row r="9669" spans="3:86" ht="21" thickBot="1">
      <c r="C9669" s="425"/>
      <c r="P9669" s="431"/>
      <c r="R9669" s="419"/>
      <c r="S9669" s="446"/>
      <c r="T9669" s="419"/>
      <c r="V9669" s="196"/>
      <c r="W9669" s="419"/>
      <c r="X9669" s="419"/>
      <c r="Z9669" s="419"/>
      <c r="AA9669" s="419"/>
      <c r="AB9669" s="419"/>
      <c r="AD9669" s="419"/>
      <c r="AE9669" s="419"/>
      <c r="AF9669" s="419"/>
      <c r="AH9669" s="419"/>
      <c r="AI9669" s="419"/>
      <c r="AJ9669" s="419"/>
      <c r="AL9669" s="419"/>
      <c r="AM9669" s="419"/>
      <c r="AN9669" s="403"/>
      <c r="AO9669" s="419"/>
      <c r="AP9669" s="419"/>
      <c r="AQ9669" s="419"/>
      <c r="AR9669" s="419"/>
      <c r="AS9669" s="419"/>
      <c r="AT9669" s="419"/>
      <c r="AU9669" s="419"/>
      <c r="AV9669" s="419"/>
      <c r="AX9669" s="419"/>
      <c r="AY9669" s="419"/>
      <c r="AZ9669" s="419"/>
      <c r="BB9669" s="419"/>
      <c r="BC9669" s="419"/>
      <c r="BD9669" s="419"/>
      <c r="BF9669" s="419"/>
      <c r="BG9669" s="419"/>
      <c r="BH9669" s="419"/>
      <c r="BJ9669" s="419"/>
      <c r="BK9669" s="419"/>
      <c r="BL9669" s="419"/>
      <c r="BN9669" s="419"/>
      <c r="BO9669" s="419"/>
      <c r="BP9669" s="419"/>
      <c r="BR9669" s="419"/>
      <c r="BS9669" s="419"/>
      <c r="BT9669" s="419"/>
      <c r="BV9669" s="419"/>
      <c r="BW9669" s="419"/>
      <c r="BX9669" s="397"/>
      <c r="BZ9669" s="449"/>
      <c r="CB9669" s="419"/>
      <c r="CC9669" s="419"/>
      <c r="CD9669" s="419"/>
      <c r="CF9669" s="419"/>
      <c r="CG9669" s="419"/>
      <c r="CH9669" s="419"/>
    </row>
    <row r="9670" spans="3:86" ht="21" thickBot="1">
      <c r="C9670" s="425"/>
      <c r="P9670" s="431"/>
      <c r="R9670" s="419"/>
      <c r="S9670" s="446"/>
      <c r="T9670" s="419"/>
      <c r="V9670" s="196"/>
      <c r="W9670" s="419"/>
      <c r="X9670" s="419"/>
      <c r="Z9670" s="419"/>
      <c r="AA9670" s="419"/>
      <c r="AB9670" s="419"/>
      <c r="AD9670" s="419"/>
      <c r="AE9670" s="419"/>
      <c r="AF9670" s="419"/>
      <c r="AH9670" s="419"/>
      <c r="AI9670" s="419"/>
      <c r="AJ9670" s="419"/>
      <c r="AL9670" s="419"/>
      <c r="AM9670" s="419"/>
      <c r="AN9670" s="403"/>
      <c r="AO9670" s="419"/>
      <c r="AP9670" s="419"/>
      <c r="AQ9670" s="419"/>
      <c r="AR9670" s="419"/>
      <c r="AS9670" s="419"/>
      <c r="AT9670" s="419"/>
      <c r="AU9670" s="419"/>
      <c r="AV9670" s="419"/>
      <c r="AX9670" s="419"/>
      <c r="AY9670" s="419"/>
      <c r="AZ9670" s="419"/>
      <c r="BB9670" s="419"/>
      <c r="BC9670" s="419"/>
      <c r="BD9670" s="419"/>
      <c r="BF9670" s="419"/>
      <c r="BG9670" s="419"/>
      <c r="BH9670" s="419"/>
      <c r="BJ9670" s="419"/>
      <c r="BK9670" s="419"/>
      <c r="BL9670" s="419"/>
      <c r="BN9670" s="419"/>
      <c r="BO9670" s="419"/>
      <c r="BP9670" s="419"/>
      <c r="BR9670" s="419"/>
      <c r="BS9670" s="419"/>
      <c r="BT9670" s="419"/>
      <c r="BV9670" s="419"/>
      <c r="BW9670" s="419"/>
      <c r="BX9670" s="397"/>
      <c r="BZ9670" s="449"/>
      <c r="CB9670" s="419"/>
      <c r="CC9670" s="419"/>
      <c r="CD9670" s="419"/>
      <c r="CF9670" s="419"/>
      <c r="CG9670" s="419"/>
      <c r="CH9670" s="419"/>
    </row>
    <row r="9671" spans="3:86" ht="21" thickBot="1">
      <c r="C9671" s="425"/>
      <c r="P9671" s="431"/>
      <c r="R9671" s="419"/>
      <c r="S9671" s="446"/>
      <c r="T9671" s="419"/>
      <c r="V9671" s="196"/>
      <c r="W9671" s="419"/>
      <c r="X9671" s="419"/>
      <c r="Z9671" s="419"/>
      <c r="AA9671" s="419"/>
      <c r="AB9671" s="419"/>
      <c r="AD9671" s="419"/>
      <c r="AE9671" s="419"/>
      <c r="AF9671" s="419"/>
      <c r="AH9671" s="419"/>
      <c r="AI9671" s="419"/>
      <c r="AJ9671" s="419"/>
      <c r="AL9671" s="419"/>
      <c r="AM9671" s="419"/>
      <c r="AN9671" s="403"/>
      <c r="AO9671" s="419"/>
      <c r="AP9671" s="419"/>
      <c r="AQ9671" s="419"/>
      <c r="AR9671" s="419"/>
      <c r="AS9671" s="419"/>
      <c r="AT9671" s="419"/>
      <c r="AU9671" s="419"/>
      <c r="AV9671" s="419"/>
      <c r="AX9671" s="419"/>
      <c r="AY9671" s="419"/>
      <c r="AZ9671" s="419"/>
      <c r="BB9671" s="419"/>
      <c r="BC9671" s="419"/>
      <c r="BD9671" s="419"/>
      <c r="BF9671" s="419"/>
      <c r="BG9671" s="419"/>
      <c r="BH9671" s="419"/>
      <c r="BJ9671" s="419"/>
      <c r="BK9671" s="419"/>
      <c r="BL9671" s="419"/>
      <c r="BN9671" s="419"/>
      <c r="BO9671" s="419"/>
      <c r="BP9671" s="419"/>
      <c r="BR9671" s="419"/>
      <c r="BS9671" s="419"/>
      <c r="BT9671" s="419"/>
      <c r="BV9671" s="419"/>
      <c r="BW9671" s="419"/>
      <c r="BX9671" s="397"/>
      <c r="BZ9671" s="449"/>
      <c r="CB9671" s="419"/>
      <c r="CC9671" s="419"/>
      <c r="CD9671" s="419"/>
      <c r="CF9671" s="419"/>
      <c r="CG9671" s="419"/>
      <c r="CH9671" s="419"/>
    </row>
    <row r="9672" spans="3:86" ht="21" thickBot="1">
      <c r="C9672" s="425"/>
      <c r="P9672" s="431"/>
      <c r="R9672" s="419"/>
      <c r="S9672" s="446"/>
      <c r="T9672" s="419"/>
      <c r="V9672" s="196"/>
      <c r="W9672" s="419"/>
      <c r="X9672" s="419"/>
      <c r="Z9672" s="419"/>
      <c r="AA9672" s="419"/>
      <c r="AB9672" s="419"/>
      <c r="AD9672" s="419"/>
      <c r="AE9672" s="419"/>
      <c r="AF9672" s="419"/>
      <c r="AH9672" s="419"/>
      <c r="AI9672" s="419"/>
      <c r="AJ9672" s="419"/>
      <c r="AL9672" s="419"/>
      <c r="AM9672" s="419"/>
      <c r="AN9672" s="403"/>
      <c r="AO9672" s="419"/>
      <c r="AP9672" s="419"/>
      <c r="AQ9672" s="419"/>
      <c r="AR9672" s="419"/>
      <c r="AS9672" s="419"/>
      <c r="AT9672" s="419"/>
      <c r="AU9672" s="419"/>
      <c r="AV9672" s="419"/>
      <c r="AX9672" s="419"/>
      <c r="AY9672" s="419"/>
      <c r="AZ9672" s="419"/>
      <c r="BB9672" s="419"/>
      <c r="BC9672" s="419"/>
      <c r="BD9672" s="419"/>
      <c r="BF9672" s="419"/>
      <c r="BG9672" s="419"/>
      <c r="BH9672" s="419"/>
      <c r="BJ9672" s="419"/>
      <c r="BK9672" s="419"/>
      <c r="BL9672" s="419"/>
      <c r="BN9672" s="419"/>
      <c r="BO9672" s="419"/>
      <c r="BP9672" s="419"/>
      <c r="BR9672" s="419"/>
      <c r="BS9672" s="419"/>
      <c r="BT9672" s="419"/>
      <c r="BV9672" s="419"/>
      <c r="BW9672" s="419"/>
      <c r="BX9672" s="397"/>
      <c r="BZ9672" s="449"/>
      <c r="CB9672" s="419"/>
      <c r="CC9672" s="419"/>
      <c r="CD9672" s="419"/>
      <c r="CF9672" s="419"/>
      <c r="CG9672" s="419"/>
      <c r="CH9672" s="419"/>
    </row>
    <row r="9673" spans="3:86" ht="21" thickBot="1">
      <c r="C9673" s="425"/>
      <c r="P9673" s="431"/>
      <c r="R9673" s="419"/>
      <c r="S9673" s="446"/>
      <c r="T9673" s="419"/>
      <c r="V9673" s="196"/>
      <c r="W9673" s="419"/>
      <c r="X9673" s="419"/>
      <c r="Z9673" s="419"/>
      <c r="AA9673" s="419"/>
      <c r="AB9673" s="419"/>
      <c r="AD9673" s="419"/>
      <c r="AE9673" s="419"/>
      <c r="AF9673" s="419"/>
      <c r="AH9673" s="419"/>
      <c r="AI9673" s="419"/>
      <c r="AJ9673" s="419"/>
      <c r="AL9673" s="419"/>
      <c r="AM9673" s="419"/>
      <c r="AN9673" s="403"/>
      <c r="AO9673" s="419"/>
      <c r="AP9673" s="419"/>
      <c r="AQ9673" s="419"/>
      <c r="AR9673" s="419"/>
      <c r="AS9673" s="419"/>
      <c r="AT9673" s="419"/>
      <c r="AU9673" s="419"/>
      <c r="AV9673" s="419"/>
      <c r="AX9673" s="419"/>
      <c r="AY9673" s="419"/>
      <c r="AZ9673" s="419"/>
      <c r="BB9673" s="419"/>
      <c r="BC9673" s="419"/>
      <c r="BD9673" s="419"/>
      <c r="BF9673" s="419"/>
      <c r="BG9673" s="419"/>
      <c r="BH9673" s="419"/>
      <c r="BJ9673" s="419"/>
      <c r="BK9673" s="419"/>
      <c r="BL9673" s="419"/>
      <c r="BN9673" s="419"/>
      <c r="BO9673" s="419"/>
      <c r="BP9673" s="419"/>
      <c r="BR9673" s="419"/>
      <c r="BS9673" s="419"/>
      <c r="BT9673" s="419"/>
      <c r="BV9673" s="419"/>
      <c r="BW9673" s="419"/>
      <c r="BX9673" s="397"/>
      <c r="BZ9673" s="449"/>
      <c r="CB9673" s="419"/>
      <c r="CC9673" s="419"/>
      <c r="CD9673" s="419"/>
      <c r="CF9673" s="419"/>
      <c r="CG9673" s="419"/>
      <c r="CH9673" s="419"/>
    </row>
    <row r="9674" spans="3:86" ht="21" thickBot="1">
      <c r="C9674" s="425"/>
      <c r="P9674" s="431"/>
      <c r="R9674" s="419"/>
      <c r="S9674" s="446"/>
      <c r="T9674" s="419"/>
      <c r="V9674" s="196"/>
      <c r="W9674" s="419"/>
      <c r="X9674" s="419"/>
      <c r="Z9674" s="419"/>
      <c r="AA9674" s="419"/>
      <c r="AB9674" s="419"/>
      <c r="AD9674" s="419"/>
      <c r="AE9674" s="419"/>
      <c r="AF9674" s="419"/>
      <c r="AH9674" s="419"/>
      <c r="AI9674" s="419"/>
      <c r="AJ9674" s="419"/>
      <c r="AL9674" s="419"/>
      <c r="AM9674" s="419"/>
      <c r="AN9674" s="403"/>
      <c r="AO9674" s="419"/>
      <c r="AP9674" s="419"/>
      <c r="AQ9674" s="419"/>
      <c r="AR9674" s="419"/>
      <c r="AS9674" s="419"/>
      <c r="AT9674" s="419"/>
      <c r="AU9674" s="419"/>
      <c r="AV9674" s="419"/>
      <c r="AX9674" s="419"/>
      <c r="AY9674" s="419"/>
      <c r="AZ9674" s="419"/>
      <c r="BB9674" s="419"/>
      <c r="BC9674" s="419"/>
      <c r="BD9674" s="419"/>
      <c r="BF9674" s="419"/>
      <c r="BG9674" s="419"/>
      <c r="BH9674" s="419"/>
      <c r="BJ9674" s="419"/>
      <c r="BK9674" s="419"/>
      <c r="BL9674" s="419"/>
      <c r="BN9674" s="419"/>
      <c r="BO9674" s="419"/>
      <c r="BP9674" s="419"/>
      <c r="BR9674" s="419"/>
      <c r="BS9674" s="419"/>
      <c r="BT9674" s="419"/>
      <c r="BV9674" s="419"/>
      <c r="BW9674" s="419"/>
      <c r="BX9674" s="397"/>
      <c r="BZ9674" s="449"/>
      <c r="CB9674" s="419"/>
      <c r="CC9674" s="419"/>
      <c r="CD9674" s="419"/>
      <c r="CF9674" s="419"/>
      <c r="CG9674" s="419"/>
      <c r="CH9674" s="419"/>
    </row>
    <row r="9675" spans="3:86" ht="21" thickBot="1">
      <c r="C9675" s="425"/>
      <c r="P9675" s="431"/>
      <c r="R9675" s="419"/>
      <c r="S9675" s="446"/>
      <c r="T9675" s="419"/>
      <c r="V9675" s="196"/>
      <c r="W9675" s="419"/>
      <c r="X9675" s="419"/>
      <c r="Z9675" s="419"/>
      <c r="AA9675" s="419"/>
      <c r="AB9675" s="419"/>
      <c r="AD9675" s="419"/>
      <c r="AE9675" s="419"/>
      <c r="AF9675" s="419"/>
      <c r="AH9675" s="419"/>
      <c r="AI9675" s="419"/>
      <c r="AJ9675" s="419"/>
      <c r="AL9675" s="419"/>
      <c r="AM9675" s="419"/>
      <c r="AN9675" s="403"/>
      <c r="AO9675" s="419"/>
      <c r="AP9675" s="419"/>
      <c r="AQ9675" s="419"/>
      <c r="AR9675" s="419"/>
      <c r="AS9675" s="419"/>
      <c r="AT9675" s="419"/>
      <c r="AU9675" s="419"/>
      <c r="AV9675" s="419"/>
      <c r="AX9675" s="419"/>
      <c r="AY9675" s="419"/>
      <c r="AZ9675" s="419"/>
      <c r="BB9675" s="419"/>
      <c r="BC9675" s="419"/>
      <c r="BD9675" s="419"/>
      <c r="BF9675" s="419"/>
      <c r="BG9675" s="419"/>
      <c r="BH9675" s="419"/>
      <c r="BJ9675" s="419"/>
      <c r="BK9675" s="419"/>
      <c r="BL9675" s="419"/>
      <c r="BN9675" s="419"/>
      <c r="BO9675" s="419"/>
      <c r="BP9675" s="419"/>
      <c r="BR9675" s="419"/>
      <c r="BS9675" s="419"/>
      <c r="BT9675" s="419"/>
      <c r="BV9675" s="419"/>
      <c r="BW9675" s="419"/>
      <c r="BX9675" s="397"/>
      <c r="BZ9675" s="449"/>
      <c r="CB9675" s="419"/>
      <c r="CC9675" s="419"/>
      <c r="CD9675" s="419"/>
      <c r="CF9675" s="419"/>
      <c r="CG9675" s="419"/>
      <c r="CH9675" s="419"/>
    </row>
    <row r="9676" spans="3:86" ht="21" thickBot="1">
      <c r="C9676" s="425"/>
      <c r="P9676" s="431"/>
      <c r="R9676" s="419"/>
      <c r="S9676" s="446"/>
      <c r="T9676" s="419"/>
      <c r="V9676" s="196"/>
      <c r="W9676" s="419"/>
      <c r="X9676" s="419"/>
      <c r="Z9676" s="419"/>
      <c r="AA9676" s="419"/>
      <c r="AB9676" s="419"/>
      <c r="AD9676" s="419"/>
      <c r="AE9676" s="419"/>
      <c r="AF9676" s="419"/>
      <c r="AH9676" s="419"/>
      <c r="AI9676" s="419"/>
      <c r="AJ9676" s="419"/>
      <c r="AL9676" s="419"/>
      <c r="AM9676" s="419"/>
      <c r="AN9676" s="403"/>
      <c r="AO9676" s="419"/>
      <c r="AP9676" s="419"/>
      <c r="AQ9676" s="419"/>
      <c r="AR9676" s="419"/>
      <c r="AS9676" s="419"/>
      <c r="AT9676" s="419"/>
      <c r="AU9676" s="419"/>
      <c r="AV9676" s="419"/>
      <c r="AX9676" s="419"/>
      <c r="AY9676" s="419"/>
      <c r="AZ9676" s="419"/>
      <c r="BB9676" s="419"/>
      <c r="BC9676" s="419"/>
      <c r="BD9676" s="419"/>
      <c r="BF9676" s="419"/>
      <c r="BG9676" s="419"/>
      <c r="BH9676" s="419"/>
      <c r="BJ9676" s="419"/>
      <c r="BK9676" s="419"/>
      <c r="BL9676" s="419"/>
      <c r="BN9676" s="419"/>
      <c r="BO9676" s="419"/>
      <c r="BP9676" s="419"/>
      <c r="BR9676" s="419"/>
      <c r="BS9676" s="419"/>
      <c r="BT9676" s="419"/>
      <c r="BV9676" s="419"/>
      <c r="BW9676" s="419"/>
      <c r="BX9676" s="397"/>
      <c r="BZ9676" s="449"/>
      <c r="CB9676" s="419"/>
      <c r="CC9676" s="419"/>
      <c r="CD9676" s="419"/>
      <c r="CF9676" s="419"/>
      <c r="CG9676" s="419"/>
      <c r="CH9676" s="419"/>
    </row>
    <row r="9677" spans="3:86" ht="21" thickBot="1">
      <c r="C9677" s="425"/>
      <c r="P9677" s="431"/>
      <c r="R9677" s="419"/>
      <c r="S9677" s="446"/>
      <c r="T9677" s="419"/>
      <c r="V9677" s="196"/>
      <c r="W9677" s="419"/>
      <c r="X9677" s="419"/>
      <c r="Z9677" s="419"/>
      <c r="AA9677" s="419"/>
      <c r="AB9677" s="419"/>
      <c r="AD9677" s="419"/>
      <c r="AE9677" s="419"/>
      <c r="AF9677" s="419"/>
      <c r="AH9677" s="419"/>
      <c r="AI9677" s="419"/>
      <c r="AJ9677" s="419"/>
      <c r="AL9677" s="419"/>
      <c r="AM9677" s="419"/>
      <c r="AN9677" s="403"/>
      <c r="AO9677" s="419"/>
      <c r="AP9677" s="419"/>
      <c r="AQ9677" s="419"/>
      <c r="AR9677" s="419"/>
      <c r="AS9677" s="419"/>
      <c r="AT9677" s="419"/>
      <c r="AU9677" s="419"/>
      <c r="AV9677" s="419"/>
      <c r="AX9677" s="419"/>
      <c r="AY9677" s="419"/>
      <c r="AZ9677" s="419"/>
      <c r="BB9677" s="419"/>
      <c r="BC9677" s="419"/>
      <c r="BD9677" s="419"/>
      <c r="BF9677" s="419"/>
      <c r="BG9677" s="419"/>
      <c r="BH9677" s="419"/>
      <c r="BJ9677" s="419"/>
      <c r="BK9677" s="419"/>
      <c r="BL9677" s="419"/>
      <c r="BN9677" s="419"/>
      <c r="BO9677" s="419"/>
      <c r="BP9677" s="419"/>
      <c r="BR9677" s="419"/>
      <c r="BS9677" s="419"/>
      <c r="BT9677" s="419"/>
      <c r="BV9677" s="419"/>
      <c r="BW9677" s="419"/>
      <c r="BX9677" s="397"/>
      <c r="BZ9677" s="449"/>
      <c r="CB9677" s="419"/>
      <c r="CC9677" s="419"/>
      <c r="CD9677" s="419"/>
      <c r="CF9677" s="419"/>
      <c r="CG9677" s="419"/>
      <c r="CH9677" s="419"/>
    </row>
    <row r="9678" spans="3:86" ht="21" thickBot="1">
      <c r="C9678" s="425"/>
      <c r="P9678" s="431"/>
      <c r="R9678" s="419"/>
      <c r="S9678" s="446"/>
      <c r="T9678" s="419"/>
      <c r="V9678" s="196"/>
      <c r="W9678" s="419"/>
      <c r="X9678" s="419"/>
      <c r="Z9678" s="419"/>
      <c r="AA9678" s="419"/>
      <c r="AB9678" s="419"/>
      <c r="AD9678" s="419"/>
      <c r="AE9678" s="419"/>
      <c r="AF9678" s="419"/>
      <c r="AH9678" s="419"/>
      <c r="AI9678" s="419"/>
      <c r="AJ9678" s="419"/>
      <c r="AL9678" s="419"/>
      <c r="AM9678" s="419"/>
      <c r="AN9678" s="403"/>
      <c r="AO9678" s="419"/>
      <c r="AP9678" s="419"/>
      <c r="AQ9678" s="419"/>
      <c r="AR9678" s="419"/>
      <c r="AS9678" s="419"/>
      <c r="AT9678" s="419"/>
      <c r="AU9678" s="419"/>
      <c r="AV9678" s="419"/>
      <c r="AX9678" s="419"/>
      <c r="AY9678" s="419"/>
      <c r="AZ9678" s="419"/>
      <c r="BB9678" s="419"/>
      <c r="BC9678" s="419"/>
      <c r="BD9678" s="419"/>
      <c r="BF9678" s="419"/>
      <c r="BG9678" s="419"/>
      <c r="BH9678" s="419"/>
      <c r="BJ9678" s="419"/>
      <c r="BK9678" s="419"/>
      <c r="BL9678" s="419"/>
      <c r="BN9678" s="419"/>
      <c r="BO9678" s="419"/>
      <c r="BP9678" s="419"/>
      <c r="BR9678" s="419"/>
      <c r="BS9678" s="419"/>
      <c r="BT9678" s="419"/>
      <c r="BV9678" s="419"/>
      <c r="BW9678" s="419"/>
      <c r="BX9678" s="397"/>
      <c r="BZ9678" s="449"/>
      <c r="CB9678" s="419"/>
      <c r="CC9678" s="419"/>
      <c r="CD9678" s="419"/>
      <c r="CF9678" s="419"/>
      <c r="CG9678" s="419"/>
      <c r="CH9678" s="419"/>
    </row>
    <row r="9679" spans="3:86" ht="21" thickBot="1">
      <c r="C9679" s="425"/>
      <c r="P9679" s="431"/>
      <c r="R9679" s="419"/>
      <c r="S9679" s="446"/>
      <c r="T9679" s="419"/>
      <c r="V9679" s="196"/>
      <c r="W9679" s="419"/>
      <c r="X9679" s="419"/>
      <c r="Z9679" s="419"/>
      <c r="AA9679" s="419"/>
      <c r="AB9679" s="419"/>
      <c r="AD9679" s="419"/>
      <c r="AE9679" s="419"/>
      <c r="AF9679" s="419"/>
      <c r="AH9679" s="419"/>
      <c r="AI9679" s="419"/>
      <c r="AJ9679" s="419"/>
      <c r="AL9679" s="419"/>
      <c r="AM9679" s="419"/>
      <c r="AN9679" s="403"/>
      <c r="AO9679" s="419"/>
      <c r="AP9679" s="419"/>
      <c r="AQ9679" s="419"/>
      <c r="AR9679" s="419"/>
      <c r="AS9679" s="419"/>
      <c r="AT9679" s="419"/>
      <c r="AU9679" s="419"/>
      <c r="AV9679" s="419"/>
      <c r="AX9679" s="419"/>
      <c r="AY9679" s="419"/>
      <c r="AZ9679" s="419"/>
      <c r="BB9679" s="419"/>
      <c r="BC9679" s="419"/>
      <c r="BD9679" s="419"/>
      <c r="BF9679" s="419"/>
      <c r="BG9679" s="419"/>
      <c r="BH9679" s="419"/>
      <c r="BJ9679" s="419"/>
      <c r="BK9679" s="419"/>
      <c r="BL9679" s="419"/>
      <c r="BN9679" s="419"/>
      <c r="BO9679" s="419"/>
      <c r="BP9679" s="419"/>
      <c r="BR9679" s="419"/>
      <c r="BS9679" s="419"/>
      <c r="BT9679" s="419"/>
      <c r="BV9679" s="419"/>
      <c r="BW9679" s="419"/>
      <c r="BX9679" s="397"/>
      <c r="BZ9679" s="449"/>
      <c r="CB9679" s="419"/>
      <c r="CC9679" s="419"/>
      <c r="CD9679" s="419"/>
      <c r="CF9679" s="419"/>
      <c r="CG9679" s="419"/>
      <c r="CH9679" s="419"/>
    </row>
    <row r="9680" spans="3:86" ht="21" thickBot="1">
      <c r="C9680" s="425"/>
      <c r="P9680" s="431"/>
      <c r="R9680" s="419"/>
      <c r="S9680" s="446"/>
      <c r="T9680" s="419"/>
      <c r="V9680" s="196"/>
      <c r="W9680" s="419"/>
      <c r="X9680" s="419"/>
      <c r="Z9680" s="419"/>
      <c r="AA9680" s="419"/>
      <c r="AB9680" s="419"/>
      <c r="AD9680" s="419"/>
      <c r="AE9680" s="419"/>
      <c r="AF9680" s="419"/>
      <c r="AH9680" s="419"/>
      <c r="AI9680" s="419"/>
      <c r="AJ9680" s="419"/>
      <c r="AL9680" s="419"/>
      <c r="AM9680" s="419"/>
      <c r="AN9680" s="403"/>
      <c r="AO9680" s="419"/>
      <c r="AP9680" s="419"/>
      <c r="AQ9680" s="419"/>
      <c r="AR9680" s="419"/>
      <c r="AS9680" s="419"/>
      <c r="AT9680" s="419"/>
      <c r="AU9680" s="419"/>
      <c r="AV9680" s="419"/>
      <c r="AX9680" s="419"/>
      <c r="AY9680" s="419"/>
      <c r="AZ9680" s="419"/>
      <c r="BB9680" s="419"/>
      <c r="BC9680" s="419"/>
      <c r="BD9680" s="419"/>
      <c r="BF9680" s="419"/>
      <c r="BG9680" s="419"/>
      <c r="BH9680" s="419"/>
      <c r="BJ9680" s="419"/>
      <c r="BK9680" s="419"/>
      <c r="BL9680" s="419"/>
      <c r="BN9680" s="419"/>
      <c r="BO9680" s="419"/>
      <c r="BP9680" s="419"/>
      <c r="BR9680" s="419"/>
      <c r="BS9680" s="419"/>
      <c r="BT9680" s="419"/>
      <c r="BV9680" s="419"/>
      <c r="BW9680" s="419"/>
      <c r="BX9680" s="397"/>
      <c r="BZ9680" s="449"/>
      <c r="CB9680" s="419"/>
      <c r="CC9680" s="419"/>
      <c r="CD9680" s="419"/>
      <c r="CF9680" s="419"/>
      <c r="CG9680" s="419"/>
      <c r="CH9680" s="419"/>
    </row>
    <row r="9681" spans="3:86" ht="21" thickBot="1">
      <c r="C9681" s="425"/>
      <c r="P9681" s="431"/>
      <c r="R9681" s="419"/>
      <c r="S9681" s="446"/>
      <c r="T9681" s="419"/>
      <c r="V9681" s="196"/>
      <c r="W9681" s="419"/>
      <c r="X9681" s="419"/>
      <c r="Z9681" s="419"/>
      <c r="AA9681" s="419"/>
      <c r="AB9681" s="419"/>
      <c r="AD9681" s="419"/>
      <c r="AE9681" s="419"/>
      <c r="AF9681" s="419"/>
      <c r="AH9681" s="419"/>
      <c r="AI9681" s="419"/>
      <c r="AJ9681" s="419"/>
      <c r="AL9681" s="419"/>
      <c r="AM9681" s="419"/>
      <c r="AN9681" s="403"/>
      <c r="AO9681" s="419"/>
      <c r="AP9681" s="419"/>
      <c r="AQ9681" s="419"/>
      <c r="AR9681" s="419"/>
      <c r="AS9681" s="419"/>
      <c r="AT9681" s="419"/>
      <c r="AU9681" s="419"/>
      <c r="AV9681" s="419"/>
      <c r="AX9681" s="419"/>
      <c r="AY9681" s="419"/>
      <c r="AZ9681" s="419"/>
      <c r="BB9681" s="419"/>
      <c r="BC9681" s="419"/>
      <c r="BD9681" s="419"/>
      <c r="BF9681" s="419"/>
      <c r="BG9681" s="419"/>
      <c r="BH9681" s="419"/>
      <c r="BJ9681" s="419"/>
      <c r="BK9681" s="419"/>
      <c r="BL9681" s="419"/>
      <c r="BN9681" s="419"/>
      <c r="BO9681" s="419"/>
      <c r="BP9681" s="419"/>
      <c r="BR9681" s="419"/>
      <c r="BS9681" s="419"/>
      <c r="BT9681" s="419"/>
      <c r="BV9681" s="419"/>
      <c r="BW9681" s="419"/>
      <c r="BX9681" s="397"/>
      <c r="BZ9681" s="449"/>
      <c r="CB9681" s="419"/>
      <c r="CC9681" s="419"/>
      <c r="CD9681" s="419"/>
      <c r="CF9681" s="419"/>
      <c r="CG9681" s="419"/>
      <c r="CH9681" s="419"/>
    </row>
    <row r="9682" spans="3:86" ht="21" thickBot="1">
      <c r="C9682" s="425"/>
      <c r="P9682" s="431"/>
      <c r="R9682" s="419"/>
      <c r="S9682" s="446"/>
      <c r="T9682" s="419"/>
      <c r="V9682" s="196"/>
      <c r="W9682" s="419"/>
      <c r="X9682" s="419"/>
      <c r="Z9682" s="419"/>
      <c r="AA9682" s="419"/>
      <c r="AB9682" s="419"/>
      <c r="AD9682" s="419"/>
      <c r="AE9682" s="419"/>
      <c r="AF9682" s="419"/>
      <c r="AH9682" s="419"/>
      <c r="AI9682" s="419"/>
      <c r="AJ9682" s="419"/>
      <c r="AL9682" s="419"/>
      <c r="AM9682" s="419"/>
      <c r="AN9682" s="403"/>
      <c r="AO9682" s="419"/>
      <c r="AP9682" s="419"/>
      <c r="AQ9682" s="419"/>
      <c r="AR9682" s="419"/>
      <c r="AS9682" s="419"/>
      <c r="AT9682" s="419"/>
      <c r="AU9682" s="419"/>
      <c r="AV9682" s="419"/>
      <c r="AX9682" s="419"/>
      <c r="AY9682" s="419"/>
      <c r="AZ9682" s="419"/>
      <c r="BB9682" s="419"/>
      <c r="BC9682" s="419"/>
      <c r="BD9682" s="419"/>
      <c r="BF9682" s="419"/>
      <c r="BG9682" s="419"/>
      <c r="BH9682" s="419"/>
      <c r="BJ9682" s="419"/>
      <c r="BK9682" s="419"/>
      <c r="BL9682" s="419"/>
      <c r="BN9682" s="419"/>
      <c r="BO9682" s="419"/>
      <c r="BP9682" s="419"/>
      <c r="BR9682" s="419"/>
      <c r="BS9682" s="419"/>
      <c r="BT9682" s="419"/>
      <c r="BV9682" s="419"/>
      <c r="BW9682" s="419"/>
      <c r="BX9682" s="397"/>
      <c r="BZ9682" s="449"/>
      <c r="CB9682" s="419"/>
      <c r="CC9682" s="419"/>
      <c r="CD9682" s="419"/>
      <c r="CF9682" s="419"/>
      <c r="CG9682" s="419"/>
      <c r="CH9682" s="419"/>
    </row>
    <row r="9683" spans="3:86" ht="21" thickBot="1">
      <c r="C9683" s="425"/>
      <c r="P9683" s="431"/>
      <c r="R9683" s="419"/>
      <c r="S9683" s="446"/>
      <c r="T9683" s="419"/>
      <c r="V9683" s="196"/>
      <c r="W9683" s="419"/>
      <c r="X9683" s="419"/>
      <c r="Z9683" s="419"/>
      <c r="AA9683" s="419"/>
      <c r="AB9683" s="419"/>
      <c r="AD9683" s="419"/>
      <c r="AE9683" s="419"/>
      <c r="AF9683" s="419"/>
      <c r="AH9683" s="419"/>
      <c r="AI9683" s="419"/>
      <c r="AJ9683" s="419"/>
      <c r="AL9683" s="419"/>
      <c r="AM9683" s="419"/>
      <c r="AN9683" s="403"/>
      <c r="AO9683" s="419"/>
      <c r="AP9683" s="419"/>
      <c r="AQ9683" s="419"/>
      <c r="AR9683" s="419"/>
      <c r="AS9683" s="419"/>
      <c r="AT9683" s="419"/>
      <c r="AU9683" s="419"/>
      <c r="AV9683" s="419"/>
      <c r="AX9683" s="419"/>
      <c r="AY9683" s="419"/>
      <c r="AZ9683" s="419"/>
      <c r="BB9683" s="419"/>
      <c r="BC9683" s="419"/>
      <c r="BD9683" s="419"/>
      <c r="BF9683" s="419"/>
      <c r="BG9683" s="419"/>
      <c r="BH9683" s="419"/>
      <c r="BJ9683" s="419"/>
      <c r="BK9683" s="419"/>
      <c r="BL9683" s="419"/>
      <c r="BN9683" s="419"/>
      <c r="BO9683" s="419"/>
      <c r="BP9683" s="419"/>
      <c r="BR9683" s="419"/>
      <c r="BS9683" s="419"/>
      <c r="BT9683" s="419"/>
      <c r="BV9683" s="419"/>
      <c r="BW9683" s="419"/>
      <c r="BX9683" s="397"/>
      <c r="BZ9683" s="449"/>
      <c r="CB9683" s="419"/>
      <c r="CC9683" s="419"/>
      <c r="CD9683" s="419"/>
      <c r="CF9683" s="419"/>
      <c r="CG9683" s="419"/>
      <c r="CH9683" s="419"/>
    </row>
    <row r="9684" spans="3:86" ht="21" thickBot="1">
      <c r="C9684" s="425"/>
      <c r="P9684" s="431"/>
      <c r="R9684" s="419"/>
      <c r="S9684" s="446"/>
      <c r="T9684" s="419"/>
      <c r="V9684" s="196"/>
      <c r="W9684" s="419"/>
      <c r="X9684" s="419"/>
      <c r="Z9684" s="419"/>
      <c r="AA9684" s="419"/>
      <c r="AB9684" s="419"/>
      <c r="AD9684" s="419"/>
      <c r="AE9684" s="419"/>
      <c r="AF9684" s="419"/>
      <c r="AH9684" s="419"/>
      <c r="AI9684" s="419"/>
      <c r="AJ9684" s="419"/>
      <c r="AL9684" s="419"/>
      <c r="AM9684" s="419"/>
      <c r="AN9684" s="403"/>
      <c r="AO9684" s="419"/>
      <c r="AP9684" s="419"/>
      <c r="AQ9684" s="419"/>
      <c r="AR9684" s="419"/>
      <c r="AS9684" s="419"/>
      <c r="AT9684" s="419"/>
      <c r="AU9684" s="419"/>
      <c r="AV9684" s="419"/>
      <c r="AX9684" s="419"/>
      <c r="AY9684" s="419"/>
      <c r="AZ9684" s="419"/>
      <c r="BB9684" s="419"/>
      <c r="BC9684" s="419"/>
      <c r="BD9684" s="419"/>
      <c r="BF9684" s="419"/>
      <c r="BG9684" s="419"/>
      <c r="BH9684" s="419"/>
      <c r="BJ9684" s="419"/>
      <c r="BK9684" s="419"/>
      <c r="BL9684" s="419"/>
      <c r="BN9684" s="419"/>
      <c r="BO9684" s="419"/>
      <c r="BP9684" s="419"/>
      <c r="BR9684" s="419"/>
      <c r="BS9684" s="419"/>
      <c r="BT9684" s="419"/>
      <c r="BV9684" s="419"/>
      <c r="BW9684" s="419"/>
      <c r="BX9684" s="397"/>
      <c r="BZ9684" s="449"/>
      <c r="CB9684" s="419"/>
      <c r="CC9684" s="419"/>
      <c r="CD9684" s="419"/>
      <c r="CF9684" s="419"/>
      <c r="CG9684" s="419"/>
      <c r="CH9684" s="419"/>
    </row>
    <row r="9685" spans="3:86" ht="21" thickBot="1">
      <c r="C9685" s="425"/>
      <c r="P9685" s="431"/>
      <c r="R9685" s="419"/>
      <c r="S9685" s="446"/>
      <c r="T9685" s="419"/>
      <c r="V9685" s="196"/>
      <c r="W9685" s="419"/>
      <c r="X9685" s="419"/>
      <c r="Z9685" s="419"/>
      <c r="AA9685" s="419"/>
      <c r="AB9685" s="419"/>
      <c r="AD9685" s="419"/>
      <c r="AE9685" s="419"/>
      <c r="AF9685" s="419"/>
      <c r="AH9685" s="419"/>
      <c r="AI9685" s="419"/>
      <c r="AJ9685" s="419"/>
      <c r="AL9685" s="419"/>
      <c r="AM9685" s="419"/>
      <c r="AN9685" s="403"/>
      <c r="AO9685" s="419"/>
      <c r="AP9685" s="419"/>
      <c r="AQ9685" s="419"/>
      <c r="AR9685" s="419"/>
      <c r="AS9685" s="419"/>
      <c r="AT9685" s="419"/>
      <c r="AU9685" s="419"/>
      <c r="AV9685" s="419"/>
      <c r="AX9685" s="419"/>
      <c r="AY9685" s="419"/>
      <c r="AZ9685" s="419"/>
      <c r="BB9685" s="419"/>
      <c r="BC9685" s="419"/>
      <c r="BD9685" s="419"/>
      <c r="BF9685" s="419"/>
      <c r="BG9685" s="419"/>
      <c r="BH9685" s="419"/>
      <c r="BJ9685" s="419"/>
      <c r="BK9685" s="419"/>
      <c r="BL9685" s="419"/>
      <c r="BN9685" s="419"/>
      <c r="BO9685" s="419"/>
      <c r="BP9685" s="419"/>
      <c r="BR9685" s="419"/>
      <c r="BS9685" s="419"/>
      <c r="BT9685" s="419"/>
      <c r="BV9685" s="419"/>
      <c r="BW9685" s="419"/>
      <c r="BX9685" s="397"/>
      <c r="BZ9685" s="449"/>
      <c r="CB9685" s="419"/>
      <c r="CC9685" s="419"/>
      <c r="CD9685" s="419"/>
      <c r="CF9685" s="419"/>
      <c r="CG9685" s="419"/>
      <c r="CH9685" s="419"/>
    </row>
    <row r="9686" spans="3:86" ht="21" thickBot="1">
      <c r="C9686" s="425"/>
      <c r="P9686" s="431"/>
      <c r="R9686" s="419"/>
      <c r="S9686" s="446"/>
      <c r="T9686" s="419"/>
      <c r="V9686" s="196"/>
      <c r="W9686" s="419"/>
      <c r="X9686" s="419"/>
      <c r="Z9686" s="419"/>
      <c r="AA9686" s="419"/>
      <c r="AB9686" s="419"/>
      <c r="AD9686" s="419"/>
      <c r="AE9686" s="419"/>
      <c r="AF9686" s="419"/>
      <c r="AH9686" s="419"/>
      <c r="AI9686" s="419"/>
      <c r="AJ9686" s="419"/>
      <c r="AL9686" s="419"/>
      <c r="AM9686" s="419"/>
      <c r="AN9686" s="403"/>
      <c r="AO9686" s="419"/>
      <c r="AP9686" s="419"/>
      <c r="AQ9686" s="419"/>
      <c r="AR9686" s="419"/>
      <c r="AS9686" s="419"/>
      <c r="AT9686" s="419"/>
      <c r="AU9686" s="419"/>
      <c r="AV9686" s="419"/>
      <c r="AX9686" s="419"/>
      <c r="AY9686" s="419"/>
      <c r="AZ9686" s="419"/>
      <c r="BB9686" s="419"/>
      <c r="BC9686" s="419"/>
      <c r="BD9686" s="419"/>
      <c r="BF9686" s="419"/>
      <c r="BG9686" s="419"/>
      <c r="BH9686" s="419"/>
      <c r="BJ9686" s="419"/>
      <c r="BK9686" s="419"/>
      <c r="BL9686" s="419"/>
      <c r="BN9686" s="419"/>
      <c r="BO9686" s="419"/>
      <c r="BP9686" s="419"/>
      <c r="BR9686" s="419"/>
      <c r="BS9686" s="419"/>
      <c r="BT9686" s="419"/>
      <c r="BV9686" s="419"/>
      <c r="BW9686" s="419"/>
      <c r="BX9686" s="397"/>
      <c r="BZ9686" s="449"/>
      <c r="CB9686" s="419"/>
      <c r="CC9686" s="419"/>
      <c r="CD9686" s="419"/>
      <c r="CF9686" s="419"/>
      <c r="CG9686" s="419"/>
      <c r="CH9686" s="419"/>
    </row>
    <row r="9687" spans="3:86" ht="21" thickBot="1">
      <c r="C9687" s="425"/>
      <c r="P9687" s="431"/>
      <c r="R9687" s="419"/>
      <c r="S9687" s="446"/>
      <c r="T9687" s="419"/>
      <c r="V9687" s="196"/>
      <c r="W9687" s="419"/>
      <c r="X9687" s="419"/>
      <c r="Z9687" s="419"/>
      <c r="AA9687" s="419"/>
      <c r="AB9687" s="419"/>
      <c r="AD9687" s="419"/>
      <c r="AE9687" s="419"/>
      <c r="AF9687" s="419"/>
      <c r="AH9687" s="419"/>
      <c r="AI9687" s="419"/>
      <c r="AJ9687" s="419"/>
      <c r="AL9687" s="419"/>
      <c r="AM9687" s="419"/>
      <c r="AN9687" s="403"/>
      <c r="AO9687" s="419"/>
      <c r="AP9687" s="419"/>
      <c r="AQ9687" s="419"/>
      <c r="AR9687" s="419"/>
      <c r="AS9687" s="419"/>
      <c r="AT9687" s="419"/>
      <c r="AU9687" s="419"/>
      <c r="AV9687" s="419"/>
      <c r="AX9687" s="419"/>
      <c r="AY9687" s="419"/>
      <c r="AZ9687" s="419"/>
      <c r="BB9687" s="419"/>
      <c r="BC9687" s="419"/>
      <c r="BD9687" s="419"/>
      <c r="BF9687" s="419"/>
      <c r="BG9687" s="419"/>
      <c r="BH9687" s="419"/>
      <c r="BJ9687" s="419"/>
      <c r="BK9687" s="419"/>
      <c r="BL9687" s="419"/>
      <c r="BN9687" s="419"/>
      <c r="BO9687" s="419"/>
      <c r="BP9687" s="419"/>
      <c r="BR9687" s="419"/>
      <c r="BS9687" s="419"/>
      <c r="BT9687" s="419"/>
      <c r="BV9687" s="419"/>
      <c r="BW9687" s="419"/>
      <c r="BX9687" s="397"/>
      <c r="BZ9687" s="449"/>
      <c r="CB9687" s="419"/>
      <c r="CC9687" s="419"/>
      <c r="CD9687" s="419"/>
      <c r="CF9687" s="419"/>
      <c r="CG9687" s="419"/>
      <c r="CH9687" s="419"/>
    </row>
    <row r="9688" spans="3:86" ht="21" thickBot="1">
      <c r="C9688" s="425"/>
      <c r="P9688" s="431"/>
      <c r="R9688" s="419"/>
      <c r="S9688" s="446"/>
      <c r="T9688" s="419"/>
      <c r="V9688" s="196"/>
      <c r="W9688" s="419"/>
      <c r="X9688" s="419"/>
      <c r="Z9688" s="419"/>
      <c r="AA9688" s="419"/>
      <c r="AB9688" s="419"/>
      <c r="AD9688" s="419"/>
      <c r="AE9688" s="419"/>
      <c r="AF9688" s="419"/>
      <c r="AH9688" s="419"/>
      <c r="AI9688" s="419"/>
      <c r="AJ9688" s="419"/>
      <c r="AL9688" s="419"/>
      <c r="AM9688" s="419"/>
      <c r="AN9688" s="403"/>
      <c r="AO9688" s="419"/>
      <c r="AP9688" s="419"/>
      <c r="AQ9688" s="419"/>
      <c r="AR9688" s="419"/>
      <c r="AS9688" s="419"/>
      <c r="AT9688" s="419"/>
      <c r="AU9688" s="419"/>
      <c r="AV9688" s="419"/>
      <c r="AX9688" s="419"/>
      <c r="AY9688" s="419"/>
      <c r="AZ9688" s="419"/>
      <c r="BB9688" s="419"/>
      <c r="BC9688" s="419"/>
      <c r="BD9688" s="419"/>
      <c r="BF9688" s="419"/>
      <c r="BG9688" s="419"/>
      <c r="BH9688" s="419"/>
      <c r="BJ9688" s="419"/>
      <c r="BK9688" s="419"/>
      <c r="BL9688" s="419"/>
      <c r="BN9688" s="419"/>
      <c r="BO9688" s="419"/>
      <c r="BP9688" s="419"/>
      <c r="BR9688" s="419"/>
      <c r="BS9688" s="419"/>
      <c r="BT9688" s="419"/>
      <c r="BV9688" s="419"/>
      <c r="BW9688" s="419"/>
      <c r="BX9688" s="397"/>
      <c r="BZ9688" s="449"/>
      <c r="CB9688" s="419"/>
      <c r="CC9688" s="419"/>
      <c r="CD9688" s="419"/>
      <c r="CF9688" s="419"/>
      <c r="CG9688" s="419"/>
      <c r="CH9688" s="419"/>
    </row>
    <row r="9689" spans="3:86" ht="21" thickBot="1">
      <c r="C9689" s="425"/>
      <c r="P9689" s="431"/>
      <c r="R9689" s="419"/>
      <c r="S9689" s="446"/>
      <c r="T9689" s="419"/>
      <c r="V9689" s="196"/>
      <c r="W9689" s="419"/>
      <c r="X9689" s="419"/>
      <c r="Z9689" s="419"/>
      <c r="AA9689" s="419"/>
      <c r="AB9689" s="419"/>
      <c r="AD9689" s="419"/>
      <c r="AE9689" s="419"/>
      <c r="AF9689" s="419"/>
      <c r="AH9689" s="419"/>
      <c r="AI9689" s="419"/>
      <c r="AJ9689" s="419"/>
      <c r="AL9689" s="419"/>
      <c r="AM9689" s="419"/>
      <c r="AN9689" s="403"/>
      <c r="AO9689" s="419"/>
      <c r="AP9689" s="419"/>
      <c r="AQ9689" s="419"/>
      <c r="AR9689" s="419"/>
      <c r="AS9689" s="419"/>
      <c r="AT9689" s="419"/>
      <c r="AU9689" s="419"/>
      <c r="AV9689" s="419"/>
      <c r="AX9689" s="419"/>
      <c r="AY9689" s="419"/>
      <c r="AZ9689" s="419"/>
      <c r="BB9689" s="419"/>
      <c r="BC9689" s="419"/>
      <c r="BD9689" s="419"/>
      <c r="BF9689" s="419"/>
      <c r="BG9689" s="419"/>
      <c r="BH9689" s="419"/>
      <c r="BJ9689" s="419"/>
      <c r="BK9689" s="419"/>
      <c r="BL9689" s="419"/>
      <c r="BN9689" s="419"/>
      <c r="BO9689" s="419"/>
      <c r="BP9689" s="419"/>
      <c r="BR9689" s="419"/>
      <c r="BS9689" s="419"/>
      <c r="BT9689" s="419"/>
      <c r="BV9689" s="419"/>
      <c r="BW9689" s="419"/>
      <c r="BX9689" s="397"/>
      <c r="BZ9689" s="449"/>
      <c r="CB9689" s="419"/>
      <c r="CC9689" s="419"/>
      <c r="CD9689" s="419"/>
      <c r="CF9689" s="419"/>
      <c r="CG9689" s="419"/>
      <c r="CH9689" s="419"/>
    </row>
    <row r="9690" spans="3:86" ht="21" thickBot="1">
      <c r="C9690" s="425"/>
      <c r="P9690" s="431"/>
      <c r="R9690" s="419"/>
      <c r="S9690" s="446"/>
      <c r="T9690" s="419"/>
      <c r="V9690" s="196"/>
      <c r="W9690" s="419"/>
      <c r="X9690" s="419"/>
      <c r="Z9690" s="419"/>
      <c r="AA9690" s="419"/>
      <c r="AB9690" s="419"/>
      <c r="AD9690" s="419"/>
      <c r="AE9690" s="419"/>
      <c r="AF9690" s="419"/>
      <c r="AH9690" s="419"/>
      <c r="AI9690" s="419"/>
      <c r="AJ9690" s="419"/>
      <c r="AL9690" s="419"/>
      <c r="AM9690" s="419"/>
      <c r="AN9690" s="403"/>
      <c r="AO9690" s="419"/>
      <c r="AP9690" s="419"/>
      <c r="AQ9690" s="419"/>
      <c r="AR9690" s="419"/>
      <c r="AS9690" s="419"/>
      <c r="AT9690" s="419"/>
      <c r="AU9690" s="419"/>
      <c r="AV9690" s="419"/>
      <c r="AX9690" s="419"/>
      <c r="AY9690" s="419"/>
      <c r="AZ9690" s="419"/>
      <c r="BB9690" s="419"/>
      <c r="BC9690" s="419"/>
      <c r="BD9690" s="419"/>
      <c r="BF9690" s="419"/>
      <c r="BG9690" s="419"/>
      <c r="BH9690" s="419"/>
      <c r="BJ9690" s="419"/>
      <c r="BK9690" s="419"/>
      <c r="BL9690" s="419"/>
      <c r="BN9690" s="419"/>
      <c r="BO9690" s="419"/>
      <c r="BP9690" s="419"/>
      <c r="BR9690" s="419"/>
      <c r="BS9690" s="419"/>
      <c r="BT9690" s="419"/>
      <c r="BV9690" s="419"/>
      <c r="BW9690" s="419"/>
      <c r="BX9690" s="397"/>
      <c r="BZ9690" s="449"/>
      <c r="CB9690" s="419"/>
      <c r="CC9690" s="419"/>
      <c r="CD9690" s="419"/>
      <c r="CF9690" s="419"/>
      <c r="CG9690" s="419"/>
      <c r="CH9690" s="419"/>
    </row>
    <row r="9691" spans="3:86" ht="21" thickBot="1">
      <c r="C9691" s="425"/>
      <c r="P9691" s="431"/>
      <c r="R9691" s="419"/>
      <c r="S9691" s="446"/>
      <c r="T9691" s="419"/>
      <c r="V9691" s="196"/>
      <c r="W9691" s="419"/>
      <c r="X9691" s="419"/>
      <c r="Z9691" s="419"/>
      <c r="AA9691" s="419"/>
      <c r="AB9691" s="419"/>
      <c r="AD9691" s="419"/>
      <c r="AE9691" s="419"/>
      <c r="AF9691" s="419"/>
      <c r="AH9691" s="419"/>
      <c r="AI9691" s="419"/>
      <c r="AJ9691" s="419"/>
      <c r="AL9691" s="419"/>
      <c r="AM9691" s="419"/>
      <c r="AN9691" s="403"/>
      <c r="AO9691" s="419"/>
      <c r="AP9691" s="419"/>
      <c r="AQ9691" s="419"/>
      <c r="AR9691" s="419"/>
      <c r="AS9691" s="419"/>
      <c r="AT9691" s="419"/>
      <c r="AU9691" s="419"/>
      <c r="AV9691" s="419"/>
      <c r="AX9691" s="419"/>
      <c r="AY9691" s="419"/>
      <c r="AZ9691" s="419"/>
      <c r="BB9691" s="419"/>
      <c r="BC9691" s="419"/>
      <c r="BD9691" s="419"/>
      <c r="BF9691" s="419"/>
      <c r="BG9691" s="419"/>
      <c r="BH9691" s="419"/>
      <c r="BJ9691" s="419"/>
      <c r="BK9691" s="419"/>
      <c r="BL9691" s="419"/>
      <c r="BN9691" s="419"/>
      <c r="BO9691" s="419"/>
      <c r="BP9691" s="419"/>
      <c r="BR9691" s="419"/>
      <c r="BS9691" s="419"/>
      <c r="BT9691" s="419"/>
      <c r="BV9691" s="419"/>
      <c r="BW9691" s="419"/>
      <c r="BX9691" s="397"/>
      <c r="BZ9691" s="449"/>
      <c r="CB9691" s="419"/>
      <c r="CC9691" s="419"/>
      <c r="CD9691" s="419"/>
      <c r="CF9691" s="419"/>
      <c r="CG9691" s="419"/>
      <c r="CH9691" s="419"/>
    </row>
    <row r="9692" spans="3:86" ht="21" thickBot="1">
      <c r="C9692" s="425"/>
      <c r="P9692" s="431"/>
      <c r="R9692" s="419"/>
      <c r="S9692" s="446"/>
      <c r="T9692" s="419"/>
      <c r="V9692" s="196"/>
      <c r="W9692" s="419"/>
      <c r="X9692" s="419"/>
      <c r="Z9692" s="419"/>
      <c r="AA9692" s="419"/>
      <c r="AB9692" s="419"/>
      <c r="AD9692" s="419"/>
      <c r="AE9692" s="419"/>
      <c r="AF9692" s="419"/>
      <c r="AH9692" s="419"/>
      <c r="AI9692" s="419"/>
      <c r="AJ9692" s="419"/>
      <c r="AL9692" s="419"/>
      <c r="AM9692" s="419"/>
      <c r="AN9692" s="403"/>
      <c r="AO9692" s="419"/>
      <c r="AP9692" s="419"/>
      <c r="AQ9692" s="419"/>
      <c r="AR9692" s="419"/>
      <c r="AS9692" s="419"/>
      <c r="AT9692" s="419"/>
      <c r="AU9692" s="419"/>
      <c r="AV9692" s="419"/>
      <c r="AX9692" s="419"/>
      <c r="AY9692" s="419"/>
      <c r="AZ9692" s="419"/>
      <c r="BB9692" s="419"/>
      <c r="BC9692" s="419"/>
      <c r="BD9692" s="419"/>
      <c r="BF9692" s="419"/>
      <c r="BG9692" s="419"/>
      <c r="BH9692" s="419"/>
      <c r="BJ9692" s="419"/>
      <c r="BK9692" s="419"/>
      <c r="BL9692" s="419"/>
      <c r="BN9692" s="419"/>
      <c r="BO9692" s="419"/>
      <c r="BP9692" s="419"/>
      <c r="BR9692" s="419"/>
      <c r="BS9692" s="419"/>
      <c r="BT9692" s="419"/>
      <c r="BV9692" s="419"/>
      <c r="BW9692" s="419"/>
      <c r="BX9692" s="397"/>
      <c r="BZ9692" s="449"/>
      <c r="CB9692" s="419"/>
      <c r="CC9692" s="419"/>
      <c r="CD9692" s="419"/>
      <c r="CF9692" s="419"/>
      <c r="CG9692" s="419"/>
      <c r="CH9692" s="419"/>
    </row>
    <row r="9693" spans="3:86" ht="21" thickBot="1">
      <c r="C9693" s="425"/>
      <c r="P9693" s="431"/>
      <c r="R9693" s="419"/>
      <c r="S9693" s="446"/>
      <c r="T9693" s="419"/>
      <c r="V9693" s="196"/>
      <c r="W9693" s="419"/>
      <c r="X9693" s="419"/>
      <c r="Z9693" s="419"/>
      <c r="AA9693" s="419"/>
      <c r="AB9693" s="419"/>
      <c r="AD9693" s="419"/>
      <c r="AE9693" s="419"/>
      <c r="AF9693" s="419"/>
      <c r="AH9693" s="419"/>
      <c r="AI9693" s="419"/>
      <c r="AJ9693" s="419"/>
      <c r="AL9693" s="419"/>
      <c r="AM9693" s="419"/>
      <c r="AN9693" s="403"/>
      <c r="AO9693" s="419"/>
      <c r="AP9693" s="419"/>
      <c r="AQ9693" s="419"/>
      <c r="AR9693" s="419"/>
      <c r="AS9693" s="419"/>
      <c r="AT9693" s="419"/>
      <c r="AU9693" s="419"/>
      <c r="AV9693" s="419"/>
      <c r="AX9693" s="419"/>
      <c r="AY9693" s="419"/>
      <c r="AZ9693" s="419"/>
      <c r="BB9693" s="419"/>
      <c r="BC9693" s="419"/>
      <c r="BD9693" s="419"/>
      <c r="BF9693" s="419"/>
      <c r="BG9693" s="419"/>
      <c r="BH9693" s="419"/>
      <c r="BJ9693" s="419"/>
      <c r="BK9693" s="419"/>
      <c r="BL9693" s="419"/>
      <c r="BN9693" s="419"/>
      <c r="BO9693" s="419"/>
      <c r="BP9693" s="419"/>
      <c r="BR9693" s="419"/>
      <c r="BS9693" s="419"/>
      <c r="BT9693" s="419"/>
      <c r="BV9693" s="419"/>
      <c r="BW9693" s="419"/>
      <c r="BX9693" s="397"/>
      <c r="BZ9693" s="449"/>
      <c r="CB9693" s="419"/>
      <c r="CC9693" s="419"/>
      <c r="CD9693" s="419"/>
      <c r="CF9693" s="419"/>
      <c r="CG9693" s="419"/>
      <c r="CH9693" s="419"/>
    </row>
    <row r="9694" spans="3:86" ht="21" thickBot="1">
      <c r="C9694" s="425"/>
      <c r="P9694" s="431"/>
      <c r="R9694" s="419"/>
      <c r="S9694" s="446"/>
      <c r="T9694" s="419"/>
      <c r="V9694" s="196"/>
      <c r="W9694" s="419"/>
      <c r="X9694" s="419"/>
      <c r="Z9694" s="419"/>
      <c r="AA9694" s="419"/>
      <c r="AB9694" s="419"/>
      <c r="AD9694" s="419"/>
      <c r="AE9694" s="419"/>
      <c r="AF9694" s="419"/>
      <c r="AH9694" s="419"/>
      <c r="AI9694" s="419"/>
      <c r="AJ9694" s="419"/>
      <c r="AL9694" s="419"/>
      <c r="AM9694" s="419"/>
      <c r="AN9694" s="403"/>
      <c r="AO9694" s="419"/>
      <c r="AP9694" s="419"/>
      <c r="AQ9694" s="419"/>
      <c r="AR9694" s="419"/>
      <c r="AS9694" s="419"/>
      <c r="AT9694" s="419"/>
      <c r="AU9694" s="419"/>
      <c r="AV9694" s="419"/>
      <c r="AX9694" s="419"/>
      <c r="AY9694" s="419"/>
      <c r="AZ9694" s="419"/>
      <c r="BB9694" s="419"/>
      <c r="BC9694" s="419"/>
      <c r="BD9694" s="419"/>
      <c r="BF9694" s="419"/>
      <c r="BG9694" s="419"/>
      <c r="BH9694" s="419"/>
      <c r="BJ9694" s="419"/>
      <c r="BK9694" s="419"/>
      <c r="BL9694" s="419"/>
      <c r="BN9694" s="419"/>
      <c r="BO9694" s="419"/>
      <c r="BP9694" s="419"/>
      <c r="BR9694" s="419"/>
      <c r="BS9694" s="419"/>
      <c r="BT9694" s="419"/>
      <c r="BV9694" s="419"/>
      <c r="BW9694" s="419"/>
      <c r="BX9694" s="397"/>
      <c r="BZ9694" s="449"/>
      <c r="CB9694" s="419"/>
      <c r="CC9694" s="419"/>
      <c r="CD9694" s="419"/>
      <c r="CF9694" s="419"/>
      <c r="CG9694" s="419"/>
      <c r="CH9694" s="419"/>
    </row>
    <row r="9695" spans="3:86" ht="21" thickBot="1">
      <c r="C9695" s="425"/>
      <c r="P9695" s="431"/>
      <c r="R9695" s="419"/>
      <c r="S9695" s="446"/>
      <c r="T9695" s="419"/>
      <c r="V9695" s="196"/>
      <c r="W9695" s="419"/>
      <c r="X9695" s="419"/>
      <c r="Z9695" s="419"/>
      <c r="AA9695" s="419"/>
      <c r="AB9695" s="419"/>
      <c r="AD9695" s="419"/>
      <c r="AE9695" s="419"/>
      <c r="AF9695" s="419"/>
      <c r="AH9695" s="419"/>
      <c r="AI9695" s="419"/>
      <c r="AJ9695" s="419"/>
      <c r="AL9695" s="419"/>
      <c r="AM9695" s="419"/>
      <c r="AN9695" s="403"/>
      <c r="AO9695" s="419"/>
      <c r="AP9695" s="419"/>
      <c r="AQ9695" s="419"/>
      <c r="AR9695" s="419"/>
      <c r="AS9695" s="419"/>
      <c r="AT9695" s="419"/>
      <c r="AU9695" s="419"/>
      <c r="AV9695" s="419"/>
      <c r="AX9695" s="419"/>
      <c r="AY9695" s="419"/>
      <c r="AZ9695" s="419"/>
      <c r="BB9695" s="419"/>
      <c r="BC9695" s="419"/>
      <c r="BD9695" s="419"/>
      <c r="BF9695" s="419"/>
      <c r="BG9695" s="419"/>
      <c r="BH9695" s="419"/>
      <c r="BJ9695" s="419"/>
      <c r="BK9695" s="419"/>
      <c r="BL9695" s="419"/>
      <c r="BN9695" s="419"/>
      <c r="BO9695" s="419"/>
      <c r="BP9695" s="419"/>
      <c r="BR9695" s="419"/>
      <c r="BS9695" s="419"/>
      <c r="BT9695" s="419"/>
      <c r="BV9695" s="419"/>
      <c r="BW9695" s="419"/>
      <c r="BX9695" s="397"/>
      <c r="BZ9695" s="449"/>
      <c r="CB9695" s="419"/>
      <c r="CC9695" s="419"/>
      <c r="CD9695" s="419"/>
      <c r="CF9695" s="419"/>
      <c r="CG9695" s="419"/>
      <c r="CH9695" s="419"/>
    </row>
    <row r="9696" spans="3:86" ht="21" thickBot="1">
      <c r="C9696" s="425"/>
      <c r="P9696" s="431"/>
      <c r="R9696" s="419"/>
      <c r="S9696" s="446"/>
      <c r="T9696" s="419"/>
      <c r="V9696" s="196"/>
      <c r="W9696" s="419"/>
      <c r="X9696" s="419"/>
      <c r="Z9696" s="419"/>
      <c r="AA9696" s="419"/>
      <c r="AB9696" s="419"/>
      <c r="AD9696" s="419"/>
      <c r="AE9696" s="419"/>
      <c r="AF9696" s="419"/>
      <c r="AH9696" s="419"/>
      <c r="AI9696" s="419"/>
      <c r="AJ9696" s="419"/>
      <c r="AL9696" s="419"/>
      <c r="AM9696" s="419"/>
      <c r="AN9696" s="403"/>
      <c r="AO9696" s="419"/>
      <c r="AP9696" s="419"/>
      <c r="AQ9696" s="419"/>
      <c r="AR9696" s="419"/>
      <c r="AS9696" s="419"/>
      <c r="AT9696" s="419"/>
      <c r="AU9696" s="419"/>
      <c r="AV9696" s="419"/>
      <c r="AX9696" s="419"/>
      <c r="AY9696" s="419"/>
      <c r="AZ9696" s="419"/>
      <c r="BB9696" s="419"/>
      <c r="BC9696" s="419"/>
      <c r="BD9696" s="419"/>
      <c r="BF9696" s="419"/>
      <c r="BG9696" s="419"/>
      <c r="BH9696" s="419"/>
      <c r="BJ9696" s="419"/>
      <c r="BK9696" s="419"/>
      <c r="BL9696" s="419"/>
      <c r="BN9696" s="419"/>
      <c r="BO9696" s="419"/>
      <c r="BP9696" s="419"/>
      <c r="BR9696" s="419"/>
      <c r="BS9696" s="419"/>
      <c r="BT9696" s="419"/>
      <c r="BV9696" s="419"/>
      <c r="BW9696" s="419"/>
      <c r="BX9696" s="397"/>
      <c r="BZ9696" s="449"/>
      <c r="CB9696" s="419"/>
      <c r="CC9696" s="419"/>
      <c r="CD9696" s="419"/>
      <c r="CF9696" s="419"/>
      <c r="CG9696" s="419"/>
      <c r="CH9696" s="419"/>
    </row>
    <row r="9697" spans="3:86" ht="21" thickBot="1">
      <c r="C9697" s="425"/>
      <c r="P9697" s="431"/>
      <c r="R9697" s="419"/>
      <c r="S9697" s="446"/>
      <c r="T9697" s="419"/>
      <c r="V9697" s="196"/>
      <c r="W9697" s="419"/>
      <c r="X9697" s="419"/>
      <c r="Z9697" s="419"/>
      <c r="AA9697" s="419"/>
      <c r="AB9697" s="419"/>
      <c r="AD9697" s="419"/>
      <c r="AE9697" s="419"/>
      <c r="AF9697" s="419"/>
      <c r="AH9697" s="419"/>
      <c r="AI9697" s="419"/>
      <c r="AJ9697" s="419"/>
      <c r="AL9697" s="419"/>
      <c r="AM9697" s="419"/>
      <c r="AN9697" s="403"/>
      <c r="AO9697" s="419"/>
      <c r="AP9697" s="419"/>
      <c r="AQ9697" s="419"/>
      <c r="AR9697" s="419"/>
      <c r="AS9697" s="419"/>
      <c r="AT9697" s="419"/>
      <c r="AU9697" s="419"/>
      <c r="AV9697" s="419"/>
      <c r="AX9697" s="419"/>
      <c r="AY9697" s="419"/>
      <c r="AZ9697" s="419"/>
      <c r="BB9697" s="419"/>
      <c r="BC9697" s="419"/>
      <c r="BD9697" s="419"/>
      <c r="BF9697" s="419"/>
      <c r="BG9697" s="419"/>
      <c r="BH9697" s="419"/>
      <c r="BJ9697" s="419"/>
      <c r="BK9697" s="419"/>
      <c r="BL9697" s="419"/>
      <c r="BN9697" s="419"/>
      <c r="BO9697" s="419"/>
      <c r="BP9697" s="419"/>
      <c r="BR9697" s="419"/>
      <c r="BS9697" s="419"/>
      <c r="BT9697" s="419"/>
      <c r="BV9697" s="419"/>
      <c r="BW9697" s="419"/>
      <c r="BX9697" s="397"/>
      <c r="BZ9697" s="449"/>
      <c r="CB9697" s="419"/>
      <c r="CC9697" s="419"/>
      <c r="CD9697" s="419"/>
      <c r="CF9697" s="419"/>
      <c r="CG9697" s="419"/>
      <c r="CH9697" s="419"/>
    </row>
    <row r="9698" spans="3:86" ht="21" thickBot="1">
      <c r="C9698" s="425"/>
      <c r="P9698" s="431"/>
      <c r="R9698" s="419"/>
      <c r="S9698" s="446"/>
      <c r="T9698" s="419"/>
      <c r="V9698" s="196"/>
      <c r="W9698" s="419"/>
      <c r="X9698" s="419"/>
      <c r="Z9698" s="419"/>
      <c r="AA9698" s="419"/>
      <c r="AB9698" s="419"/>
      <c r="AD9698" s="419"/>
      <c r="AE9698" s="419"/>
      <c r="AF9698" s="419"/>
      <c r="AH9698" s="419"/>
      <c r="AI9698" s="419"/>
      <c r="AJ9698" s="419"/>
      <c r="AL9698" s="419"/>
      <c r="AM9698" s="419"/>
      <c r="AN9698" s="403"/>
      <c r="AO9698" s="419"/>
      <c r="AP9698" s="419"/>
      <c r="AQ9698" s="419"/>
      <c r="AR9698" s="419"/>
      <c r="AS9698" s="419"/>
      <c r="AT9698" s="419"/>
      <c r="AU9698" s="419"/>
      <c r="AV9698" s="419"/>
      <c r="AX9698" s="419"/>
      <c r="AY9698" s="419"/>
      <c r="AZ9698" s="419"/>
      <c r="BB9698" s="419"/>
      <c r="BC9698" s="419"/>
      <c r="BD9698" s="419"/>
      <c r="BF9698" s="419"/>
      <c r="BG9698" s="419"/>
      <c r="BH9698" s="419"/>
      <c r="BJ9698" s="419"/>
      <c r="BK9698" s="419"/>
      <c r="BL9698" s="419"/>
      <c r="BN9698" s="419"/>
      <c r="BO9698" s="419"/>
      <c r="BP9698" s="419"/>
      <c r="BR9698" s="419"/>
      <c r="BS9698" s="419"/>
      <c r="BT9698" s="419"/>
      <c r="BV9698" s="419"/>
      <c r="BW9698" s="419"/>
      <c r="BX9698" s="397"/>
      <c r="BZ9698" s="449"/>
      <c r="CB9698" s="419"/>
      <c r="CC9698" s="419"/>
      <c r="CD9698" s="419"/>
      <c r="CF9698" s="419"/>
      <c r="CG9698" s="419"/>
      <c r="CH9698" s="419"/>
    </row>
    <row r="9699" spans="3:86" ht="21" thickBot="1">
      <c r="C9699" s="425"/>
      <c r="P9699" s="431"/>
      <c r="R9699" s="419"/>
      <c r="S9699" s="446"/>
      <c r="T9699" s="419"/>
      <c r="V9699" s="196"/>
      <c r="W9699" s="419"/>
      <c r="X9699" s="419"/>
      <c r="Z9699" s="419"/>
      <c r="AA9699" s="419"/>
      <c r="AB9699" s="419"/>
      <c r="AD9699" s="419"/>
      <c r="AE9699" s="419"/>
      <c r="AF9699" s="419"/>
      <c r="AH9699" s="419"/>
      <c r="AI9699" s="419"/>
      <c r="AJ9699" s="419"/>
      <c r="AL9699" s="419"/>
      <c r="AM9699" s="419"/>
      <c r="AN9699" s="403"/>
      <c r="AO9699" s="419"/>
      <c r="AP9699" s="419"/>
      <c r="AQ9699" s="419"/>
      <c r="AR9699" s="419"/>
      <c r="AS9699" s="419"/>
      <c r="AT9699" s="419"/>
      <c r="AU9699" s="419"/>
      <c r="AV9699" s="419"/>
      <c r="AX9699" s="419"/>
      <c r="AY9699" s="419"/>
      <c r="AZ9699" s="419"/>
      <c r="BB9699" s="419"/>
      <c r="BC9699" s="419"/>
      <c r="BD9699" s="419"/>
      <c r="BF9699" s="419"/>
      <c r="BG9699" s="419"/>
      <c r="BH9699" s="419"/>
      <c r="BJ9699" s="419"/>
      <c r="BK9699" s="419"/>
      <c r="BL9699" s="419"/>
      <c r="BN9699" s="419"/>
      <c r="BO9699" s="419"/>
      <c r="BP9699" s="419"/>
      <c r="BR9699" s="419"/>
      <c r="BS9699" s="419"/>
      <c r="BT9699" s="419"/>
      <c r="BV9699" s="419"/>
      <c r="BW9699" s="419"/>
      <c r="BX9699" s="397"/>
      <c r="BZ9699" s="449"/>
      <c r="CB9699" s="419"/>
      <c r="CC9699" s="419"/>
      <c r="CD9699" s="419"/>
      <c r="CF9699" s="419"/>
      <c r="CG9699" s="419"/>
      <c r="CH9699" s="419"/>
    </row>
    <row r="9700" spans="3:86" ht="21" thickBot="1">
      <c r="C9700" s="425"/>
      <c r="P9700" s="431"/>
      <c r="R9700" s="419"/>
      <c r="S9700" s="446"/>
      <c r="T9700" s="419"/>
      <c r="V9700" s="196"/>
      <c r="W9700" s="419"/>
      <c r="X9700" s="419"/>
      <c r="Z9700" s="419"/>
      <c r="AA9700" s="419"/>
      <c r="AB9700" s="419"/>
      <c r="AD9700" s="419"/>
      <c r="AE9700" s="419"/>
      <c r="AF9700" s="419"/>
      <c r="AH9700" s="419"/>
      <c r="AI9700" s="419"/>
      <c r="AJ9700" s="419"/>
      <c r="AL9700" s="419"/>
      <c r="AM9700" s="419"/>
      <c r="AN9700" s="403"/>
      <c r="AO9700" s="419"/>
      <c r="AP9700" s="419"/>
      <c r="AQ9700" s="419"/>
      <c r="AR9700" s="419"/>
      <c r="AS9700" s="419"/>
      <c r="AT9700" s="419"/>
      <c r="AU9700" s="419"/>
      <c r="AV9700" s="419"/>
      <c r="AX9700" s="419"/>
      <c r="AY9700" s="419"/>
      <c r="AZ9700" s="419"/>
      <c r="BB9700" s="419"/>
      <c r="BC9700" s="419"/>
      <c r="BD9700" s="419"/>
      <c r="BF9700" s="419"/>
      <c r="BG9700" s="419"/>
      <c r="BH9700" s="419"/>
      <c r="BJ9700" s="419"/>
      <c r="BK9700" s="419"/>
      <c r="BL9700" s="419"/>
      <c r="BN9700" s="419"/>
      <c r="BO9700" s="419"/>
      <c r="BP9700" s="419"/>
      <c r="BR9700" s="419"/>
      <c r="BS9700" s="419"/>
      <c r="BT9700" s="419"/>
      <c r="BV9700" s="419"/>
      <c r="BW9700" s="419"/>
      <c r="BX9700" s="397"/>
      <c r="BZ9700" s="449"/>
      <c r="CB9700" s="419"/>
      <c r="CC9700" s="419"/>
      <c r="CD9700" s="419"/>
      <c r="CF9700" s="419"/>
      <c r="CG9700" s="419"/>
      <c r="CH9700" s="419"/>
    </row>
    <row r="9701" spans="3:86" ht="21" thickBot="1">
      <c r="C9701" s="425"/>
      <c r="P9701" s="431"/>
      <c r="R9701" s="419"/>
      <c r="S9701" s="446"/>
      <c r="T9701" s="419"/>
      <c r="V9701" s="196"/>
      <c r="W9701" s="419"/>
      <c r="X9701" s="419"/>
      <c r="Z9701" s="419"/>
      <c r="AA9701" s="419"/>
      <c r="AB9701" s="419"/>
      <c r="AD9701" s="419"/>
      <c r="AE9701" s="419"/>
      <c r="AF9701" s="419"/>
      <c r="AH9701" s="419"/>
      <c r="AI9701" s="419"/>
      <c r="AJ9701" s="419"/>
      <c r="AL9701" s="419"/>
      <c r="AM9701" s="419"/>
      <c r="AN9701" s="403"/>
      <c r="AO9701" s="419"/>
      <c r="AP9701" s="419"/>
      <c r="AQ9701" s="419"/>
      <c r="AR9701" s="419"/>
      <c r="AS9701" s="419"/>
      <c r="AT9701" s="419"/>
      <c r="AU9701" s="419"/>
      <c r="AV9701" s="419"/>
      <c r="AX9701" s="419"/>
      <c r="AY9701" s="419"/>
      <c r="AZ9701" s="419"/>
      <c r="BB9701" s="419"/>
      <c r="BC9701" s="419"/>
      <c r="BD9701" s="419"/>
      <c r="BF9701" s="419"/>
      <c r="BG9701" s="419"/>
      <c r="BH9701" s="419"/>
      <c r="BJ9701" s="419"/>
      <c r="BK9701" s="419"/>
      <c r="BL9701" s="419"/>
      <c r="BN9701" s="419"/>
      <c r="BO9701" s="419"/>
      <c r="BP9701" s="419"/>
      <c r="BR9701" s="419"/>
      <c r="BS9701" s="419"/>
      <c r="BT9701" s="419"/>
      <c r="BV9701" s="419"/>
      <c r="BW9701" s="419"/>
      <c r="BX9701" s="397"/>
      <c r="BZ9701" s="449"/>
      <c r="CB9701" s="419"/>
      <c r="CC9701" s="419"/>
      <c r="CD9701" s="419"/>
      <c r="CF9701" s="419"/>
      <c r="CG9701" s="419"/>
      <c r="CH9701" s="419"/>
    </row>
    <row r="9702" spans="3:86" ht="21" thickBot="1">
      <c r="C9702" s="425"/>
      <c r="P9702" s="431"/>
      <c r="R9702" s="419"/>
      <c r="S9702" s="446"/>
      <c r="T9702" s="419"/>
      <c r="V9702" s="196"/>
      <c r="W9702" s="419"/>
      <c r="X9702" s="419"/>
      <c r="Z9702" s="419"/>
      <c r="AA9702" s="419"/>
      <c r="AB9702" s="419"/>
      <c r="AD9702" s="419"/>
      <c r="AE9702" s="419"/>
      <c r="AF9702" s="419"/>
      <c r="AH9702" s="419"/>
      <c r="AI9702" s="419"/>
      <c r="AJ9702" s="419"/>
      <c r="AL9702" s="419"/>
      <c r="AM9702" s="419"/>
      <c r="AN9702" s="403"/>
      <c r="AO9702" s="419"/>
      <c r="AP9702" s="419"/>
      <c r="AQ9702" s="419"/>
      <c r="AR9702" s="419"/>
      <c r="AS9702" s="419"/>
      <c r="AT9702" s="419"/>
      <c r="AU9702" s="419"/>
      <c r="AV9702" s="419"/>
      <c r="AX9702" s="419"/>
      <c r="AY9702" s="419"/>
      <c r="AZ9702" s="419"/>
      <c r="BB9702" s="419"/>
      <c r="BC9702" s="419"/>
      <c r="BD9702" s="419"/>
      <c r="BF9702" s="419"/>
      <c r="BG9702" s="419"/>
      <c r="BH9702" s="419"/>
      <c r="BJ9702" s="419"/>
      <c r="BK9702" s="419"/>
      <c r="BL9702" s="419"/>
      <c r="BN9702" s="419"/>
      <c r="BO9702" s="419"/>
      <c r="BP9702" s="419"/>
      <c r="BR9702" s="419"/>
      <c r="BS9702" s="419"/>
      <c r="BT9702" s="419"/>
      <c r="BV9702" s="419"/>
      <c r="BW9702" s="419"/>
      <c r="BX9702" s="397"/>
      <c r="BZ9702" s="449"/>
      <c r="CB9702" s="419"/>
      <c r="CC9702" s="419"/>
      <c r="CD9702" s="419"/>
      <c r="CF9702" s="419"/>
      <c r="CG9702" s="419"/>
      <c r="CH9702" s="419"/>
    </row>
    <row r="9703" spans="3:86" ht="21" thickBot="1">
      <c r="C9703" s="425"/>
      <c r="P9703" s="431"/>
      <c r="R9703" s="419"/>
      <c r="S9703" s="446"/>
      <c r="T9703" s="419"/>
      <c r="V9703" s="196"/>
      <c r="W9703" s="419"/>
      <c r="X9703" s="419"/>
      <c r="Z9703" s="419"/>
      <c r="AA9703" s="419"/>
      <c r="AB9703" s="419"/>
      <c r="AD9703" s="419"/>
      <c r="AE9703" s="419"/>
      <c r="AF9703" s="419"/>
      <c r="AH9703" s="419"/>
      <c r="AI9703" s="419"/>
      <c r="AJ9703" s="419"/>
      <c r="AL9703" s="419"/>
      <c r="AM9703" s="419"/>
      <c r="AN9703" s="403"/>
      <c r="AO9703" s="419"/>
      <c r="AP9703" s="419"/>
      <c r="AQ9703" s="419"/>
      <c r="AR9703" s="419"/>
      <c r="AS9703" s="419"/>
      <c r="AT9703" s="419"/>
      <c r="AU9703" s="419"/>
      <c r="AV9703" s="419"/>
      <c r="AX9703" s="419"/>
      <c r="AY9703" s="419"/>
      <c r="AZ9703" s="419"/>
      <c r="BB9703" s="419"/>
      <c r="BC9703" s="419"/>
      <c r="BD9703" s="419"/>
      <c r="BF9703" s="419"/>
      <c r="BG9703" s="419"/>
      <c r="BH9703" s="419"/>
      <c r="BJ9703" s="419"/>
      <c r="BK9703" s="419"/>
      <c r="BL9703" s="419"/>
      <c r="BN9703" s="419"/>
      <c r="BO9703" s="419"/>
      <c r="BP9703" s="419"/>
      <c r="BR9703" s="419"/>
      <c r="BS9703" s="419"/>
      <c r="BT9703" s="419"/>
      <c r="BV9703" s="419"/>
      <c r="BW9703" s="419"/>
      <c r="BX9703" s="397"/>
      <c r="BZ9703" s="449"/>
      <c r="CB9703" s="419"/>
      <c r="CC9703" s="419"/>
      <c r="CD9703" s="419"/>
      <c r="CF9703" s="419"/>
      <c r="CG9703" s="419"/>
      <c r="CH9703" s="419"/>
    </row>
    <row r="9704" spans="3:86" ht="21" thickBot="1">
      <c r="C9704" s="425"/>
      <c r="P9704" s="431"/>
      <c r="R9704" s="419"/>
      <c r="S9704" s="446"/>
      <c r="T9704" s="419"/>
      <c r="V9704" s="196"/>
      <c r="W9704" s="419"/>
      <c r="X9704" s="419"/>
      <c r="Z9704" s="419"/>
      <c r="AA9704" s="419"/>
      <c r="AB9704" s="419"/>
      <c r="AD9704" s="419"/>
      <c r="AE9704" s="419"/>
      <c r="AF9704" s="419"/>
      <c r="AH9704" s="419"/>
      <c r="AI9704" s="419"/>
      <c r="AJ9704" s="419"/>
      <c r="AL9704" s="419"/>
      <c r="AM9704" s="419"/>
      <c r="AN9704" s="403"/>
      <c r="AO9704" s="419"/>
      <c r="AP9704" s="419"/>
      <c r="AQ9704" s="419"/>
      <c r="AR9704" s="419"/>
      <c r="AS9704" s="419"/>
      <c r="AT9704" s="419"/>
      <c r="AU9704" s="419"/>
      <c r="AV9704" s="419"/>
      <c r="AX9704" s="419"/>
      <c r="AY9704" s="419"/>
      <c r="AZ9704" s="419"/>
      <c r="BB9704" s="419"/>
      <c r="BC9704" s="419"/>
      <c r="BD9704" s="419"/>
      <c r="BF9704" s="419"/>
      <c r="BG9704" s="419"/>
      <c r="BH9704" s="419"/>
      <c r="BJ9704" s="419"/>
      <c r="BK9704" s="419"/>
      <c r="BL9704" s="419"/>
      <c r="BN9704" s="419"/>
      <c r="BO9704" s="419"/>
      <c r="BP9704" s="419"/>
      <c r="BR9704" s="419"/>
      <c r="BS9704" s="419"/>
      <c r="BT9704" s="419"/>
      <c r="BV9704" s="419"/>
      <c r="BW9704" s="419"/>
      <c r="BX9704" s="397"/>
      <c r="BZ9704" s="449"/>
      <c r="CB9704" s="419"/>
      <c r="CC9704" s="419"/>
      <c r="CD9704" s="419"/>
      <c r="CF9704" s="419"/>
      <c r="CG9704" s="419"/>
      <c r="CH9704" s="419"/>
    </row>
    <row r="9705" spans="3:86" ht="21" thickBot="1">
      <c r="C9705" s="425"/>
      <c r="P9705" s="431"/>
      <c r="R9705" s="419"/>
      <c r="S9705" s="446"/>
      <c r="T9705" s="419"/>
      <c r="V9705" s="196"/>
      <c r="W9705" s="419"/>
      <c r="X9705" s="419"/>
      <c r="Z9705" s="419"/>
      <c r="AA9705" s="419"/>
      <c r="AB9705" s="419"/>
      <c r="AD9705" s="419"/>
      <c r="AE9705" s="419"/>
      <c r="AF9705" s="419"/>
      <c r="AH9705" s="419"/>
      <c r="AI9705" s="419"/>
      <c r="AJ9705" s="419"/>
      <c r="AL9705" s="419"/>
      <c r="AM9705" s="419"/>
      <c r="AN9705" s="403"/>
      <c r="AO9705" s="419"/>
      <c r="AP9705" s="419"/>
      <c r="AQ9705" s="419"/>
      <c r="AR9705" s="419"/>
      <c r="AS9705" s="419"/>
      <c r="AT9705" s="419"/>
      <c r="AU9705" s="419"/>
      <c r="AV9705" s="419"/>
      <c r="AX9705" s="419"/>
      <c r="AY9705" s="419"/>
      <c r="AZ9705" s="419"/>
      <c r="BB9705" s="419"/>
      <c r="BC9705" s="419"/>
      <c r="BD9705" s="419"/>
      <c r="BF9705" s="419"/>
      <c r="BG9705" s="419"/>
      <c r="BH9705" s="419"/>
      <c r="BJ9705" s="419"/>
      <c r="BK9705" s="419"/>
      <c r="BL9705" s="419"/>
      <c r="BN9705" s="419"/>
      <c r="BO9705" s="419"/>
      <c r="BP9705" s="419"/>
      <c r="BR9705" s="419"/>
      <c r="BS9705" s="419"/>
      <c r="BT9705" s="419"/>
      <c r="BV9705" s="419"/>
      <c r="BW9705" s="419"/>
      <c r="BX9705" s="397"/>
      <c r="BZ9705" s="449"/>
      <c r="CB9705" s="419"/>
      <c r="CC9705" s="419"/>
      <c r="CD9705" s="419"/>
      <c r="CF9705" s="419"/>
      <c r="CG9705" s="419"/>
      <c r="CH9705" s="419"/>
    </row>
    <row r="9706" spans="3:86" ht="21" thickBot="1">
      <c r="C9706" s="425"/>
      <c r="P9706" s="431"/>
      <c r="R9706" s="419"/>
      <c r="S9706" s="446"/>
      <c r="T9706" s="419"/>
      <c r="V9706" s="196"/>
      <c r="W9706" s="419"/>
      <c r="X9706" s="419"/>
      <c r="Z9706" s="419"/>
      <c r="AA9706" s="419"/>
      <c r="AB9706" s="419"/>
      <c r="AD9706" s="419"/>
      <c r="AE9706" s="419"/>
      <c r="AF9706" s="419"/>
      <c r="AH9706" s="419"/>
      <c r="AI9706" s="419"/>
      <c r="AJ9706" s="419"/>
      <c r="AL9706" s="419"/>
      <c r="AM9706" s="419"/>
      <c r="AN9706" s="403"/>
      <c r="AO9706" s="419"/>
      <c r="AP9706" s="419"/>
      <c r="AQ9706" s="419"/>
      <c r="AR9706" s="419"/>
      <c r="AS9706" s="419"/>
      <c r="AT9706" s="419"/>
      <c r="AU9706" s="419"/>
      <c r="AV9706" s="419"/>
      <c r="AX9706" s="419"/>
      <c r="AY9706" s="419"/>
      <c r="AZ9706" s="419"/>
      <c r="BB9706" s="419"/>
      <c r="BC9706" s="419"/>
      <c r="BD9706" s="419"/>
      <c r="BF9706" s="419"/>
      <c r="BG9706" s="419"/>
      <c r="BH9706" s="419"/>
      <c r="BJ9706" s="419"/>
      <c r="BK9706" s="419"/>
      <c r="BL9706" s="419"/>
      <c r="BN9706" s="419"/>
      <c r="BO9706" s="419"/>
      <c r="BP9706" s="419"/>
      <c r="BR9706" s="419"/>
      <c r="BS9706" s="419"/>
      <c r="BT9706" s="419"/>
      <c r="BV9706" s="419"/>
      <c r="BW9706" s="419"/>
      <c r="BX9706" s="397"/>
      <c r="BZ9706" s="449"/>
      <c r="CB9706" s="419"/>
      <c r="CC9706" s="419"/>
      <c r="CD9706" s="419"/>
      <c r="CF9706" s="419"/>
      <c r="CG9706" s="419"/>
      <c r="CH9706" s="419"/>
    </row>
    <row r="9707" spans="3:86" ht="21" thickBot="1">
      <c r="C9707" s="425"/>
      <c r="P9707" s="431"/>
      <c r="R9707" s="419"/>
      <c r="S9707" s="446"/>
      <c r="T9707" s="419"/>
      <c r="V9707" s="196"/>
      <c r="W9707" s="419"/>
      <c r="X9707" s="419"/>
      <c r="Z9707" s="419"/>
      <c r="AA9707" s="419"/>
      <c r="AB9707" s="419"/>
      <c r="AD9707" s="419"/>
      <c r="AE9707" s="419"/>
      <c r="AF9707" s="419"/>
      <c r="AH9707" s="419"/>
      <c r="AI9707" s="419"/>
      <c r="AJ9707" s="419"/>
      <c r="AL9707" s="419"/>
      <c r="AM9707" s="419"/>
      <c r="AN9707" s="403"/>
      <c r="AO9707" s="419"/>
      <c r="AP9707" s="419"/>
      <c r="AQ9707" s="419"/>
      <c r="AR9707" s="419"/>
      <c r="AS9707" s="419"/>
      <c r="AT9707" s="419"/>
      <c r="AU9707" s="419"/>
      <c r="AV9707" s="419"/>
      <c r="AX9707" s="419"/>
      <c r="AY9707" s="419"/>
      <c r="AZ9707" s="419"/>
      <c r="BB9707" s="419"/>
      <c r="BC9707" s="419"/>
      <c r="BD9707" s="419"/>
      <c r="BF9707" s="419"/>
      <c r="BG9707" s="419"/>
      <c r="BH9707" s="419"/>
      <c r="BJ9707" s="419"/>
      <c r="BK9707" s="419"/>
      <c r="BL9707" s="419"/>
      <c r="BN9707" s="419"/>
      <c r="BO9707" s="419"/>
      <c r="BP9707" s="419"/>
      <c r="BR9707" s="419"/>
      <c r="BS9707" s="419"/>
      <c r="BT9707" s="419"/>
      <c r="BV9707" s="419"/>
      <c r="BW9707" s="419"/>
      <c r="BX9707" s="397"/>
      <c r="BZ9707" s="449"/>
      <c r="CB9707" s="419"/>
      <c r="CC9707" s="419"/>
      <c r="CD9707" s="419"/>
      <c r="CF9707" s="419"/>
      <c r="CG9707" s="419"/>
      <c r="CH9707" s="419"/>
    </row>
    <row r="9708" spans="3:86" ht="21" thickBot="1">
      <c r="C9708" s="425"/>
      <c r="P9708" s="431"/>
      <c r="R9708" s="419"/>
      <c r="S9708" s="446"/>
      <c r="T9708" s="419"/>
      <c r="V9708" s="196"/>
      <c r="W9708" s="419"/>
      <c r="X9708" s="419"/>
      <c r="Z9708" s="419"/>
      <c r="AA9708" s="419"/>
      <c r="AB9708" s="419"/>
      <c r="AD9708" s="419"/>
      <c r="AE9708" s="419"/>
      <c r="AF9708" s="419"/>
      <c r="AH9708" s="419"/>
      <c r="AI9708" s="419"/>
      <c r="AJ9708" s="419"/>
      <c r="AL9708" s="419"/>
      <c r="AM9708" s="419"/>
      <c r="AN9708" s="403"/>
      <c r="AO9708" s="419"/>
      <c r="AP9708" s="419"/>
      <c r="AQ9708" s="419"/>
      <c r="AR9708" s="419"/>
      <c r="AS9708" s="419"/>
      <c r="AT9708" s="419"/>
      <c r="AU9708" s="419"/>
      <c r="AV9708" s="419"/>
      <c r="AX9708" s="419"/>
      <c r="AY9708" s="419"/>
      <c r="AZ9708" s="419"/>
      <c r="BB9708" s="419"/>
      <c r="BC9708" s="419"/>
      <c r="BD9708" s="419"/>
      <c r="BF9708" s="419"/>
      <c r="BG9708" s="419"/>
      <c r="BH9708" s="419"/>
      <c r="BJ9708" s="419"/>
      <c r="BK9708" s="419"/>
      <c r="BL9708" s="419"/>
      <c r="BN9708" s="419"/>
      <c r="BO9708" s="419"/>
      <c r="BP9708" s="419"/>
      <c r="BR9708" s="419"/>
      <c r="BS9708" s="419"/>
      <c r="BT9708" s="419"/>
      <c r="BV9708" s="419"/>
      <c r="BW9708" s="419"/>
      <c r="BX9708" s="397"/>
      <c r="BZ9708" s="449"/>
      <c r="CB9708" s="419"/>
      <c r="CC9708" s="419"/>
      <c r="CD9708" s="419"/>
      <c r="CF9708" s="419"/>
      <c r="CG9708" s="419"/>
      <c r="CH9708" s="419"/>
    </row>
    <row r="9709" spans="3:86" ht="21" thickBot="1">
      <c r="C9709" s="425"/>
      <c r="P9709" s="431"/>
      <c r="R9709" s="419"/>
      <c r="S9709" s="446"/>
      <c r="T9709" s="419"/>
      <c r="V9709" s="196"/>
      <c r="W9709" s="419"/>
      <c r="X9709" s="419"/>
      <c r="Z9709" s="419"/>
      <c r="AA9709" s="419"/>
      <c r="AB9709" s="419"/>
      <c r="AD9709" s="419"/>
      <c r="AE9709" s="419"/>
      <c r="AF9709" s="419"/>
      <c r="AH9709" s="419"/>
      <c r="AI9709" s="419"/>
      <c r="AJ9709" s="419"/>
      <c r="AL9709" s="419"/>
      <c r="AM9709" s="419"/>
      <c r="AN9709" s="403"/>
      <c r="AO9709" s="419"/>
      <c r="AP9709" s="419"/>
      <c r="AQ9709" s="419"/>
      <c r="AR9709" s="419"/>
      <c r="AS9709" s="419"/>
      <c r="AT9709" s="419"/>
      <c r="AU9709" s="419"/>
      <c r="AV9709" s="419"/>
      <c r="AX9709" s="419"/>
      <c r="AY9709" s="419"/>
      <c r="AZ9709" s="419"/>
      <c r="BB9709" s="419"/>
      <c r="BC9709" s="419"/>
      <c r="BD9709" s="419"/>
      <c r="BF9709" s="419"/>
      <c r="BG9709" s="419"/>
      <c r="BH9709" s="419"/>
      <c r="BJ9709" s="419"/>
      <c r="BK9709" s="419"/>
      <c r="BL9709" s="419"/>
      <c r="BN9709" s="419"/>
      <c r="BO9709" s="419"/>
      <c r="BP9709" s="419"/>
      <c r="BR9709" s="419"/>
      <c r="BS9709" s="419"/>
      <c r="BT9709" s="419"/>
      <c r="BV9709" s="419"/>
      <c r="BW9709" s="419"/>
      <c r="BX9709" s="397"/>
      <c r="BZ9709" s="449"/>
      <c r="CB9709" s="419"/>
      <c r="CC9709" s="419"/>
      <c r="CD9709" s="419"/>
      <c r="CF9709" s="419"/>
      <c r="CG9709" s="419"/>
      <c r="CH9709" s="419"/>
    </row>
    <row r="9710" spans="3:86" ht="21" thickBot="1">
      <c r="C9710" s="425"/>
      <c r="P9710" s="431"/>
      <c r="R9710" s="419"/>
      <c r="S9710" s="446"/>
      <c r="T9710" s="419"/>
      <c r="V9710" s="196"/>
      <c r="W9710" s="419"/>
      <c r="X9710" s="419"/>
      <c r="Z9710" s="419"/>
      <c r="AA9710" s="419"/>
      <c r="AB9710" s="419"/>
      <c r="AD9710" s="419"/>
      <c r="AE9710" s="419"/>
      <c r="AF9710" s="419"/>
      <c r="AH9710" s="419"/>
      <c r="AI9710" s="419"/>
      <c r="AJ9710" s="419"/>
      <c r="AL9710" s="419"/>
      <c r="AM9710" s="419"/>
      <c r="AN9710" s="403"/>
      <c r="AO9710" s="419"/>
      <c r="AP9710" s="419"/>
      <c r="AQ9710" s="419"/>
      <c r="AR9710" s="419"/>
      <c r="AS9710" s="419"/>
      <c r="AT9710" s="419"/>
      <c r="AU9710" s="419"/>
      <c r="AV9710" s="419"/>
      <c r="AX9710" s="419"/>
      <c r="AY9710" s="419"/>
      <c r="AZ9710" s="419"/>
      <c r="BB9710" s="419"/>
      <c r="BC9710" s="419"/>
      <c r="BD9710" s="419"/>
      <c r="BF9710" s="419"/>
      <c r="BG9710" s="419"/>
      <c r="BH9710" s="419"/>
      <c r="BJ9710" s="419"/>
      <c r="BK9710" s="419"/>
      <c r="BL9710" s="419"/>
      <c r="BN9710" s="419"/>
      <c r="BO9710" s="419"/>
      <c r="BP9710" s="419"/>
      <c r="BR9710" s="419"/>
      <c r="BS9710" s="419"/>
      <c r="BT9710" s="419"/>
      <c r="BV9710" s="419"/>
      <c r="BW9710" s="419"/>
      <c r="BX9710" s="397"/>
      <c r="BZ9710" s="449"/>
      <c r="CB9710" s="419"/>
      <c r="CC9710" s="419"/>
      <c r="CD9710" s="419"/>
      <c r="CF9710" s="419"/>
      <c r="CG9710" s="419"/>
      <c r="CH9710" s="419"/>
    </row>
    <row r="9711" spans="3:86" ht="21" thickBot="1">
      <c r="C9711" s="425"/>
      <c r="P9711" s="431"/>
      <c r="R9711" s="419"/>
      <c r="S9711" s="446"/>
      <c r="T9711" s="419"/>
      <c r="V9711" s="196"/>
      <c r="W9711" s="419"/>
      <c r="X9711" s="419"/>
      <c r="Z9711" s="419"/>
      <c r="AA9711" s="419"/>
      <c r="AB9711" s="419"/>
      <c r="AD9711" s="419"/>
      <c r="AE9711" s="419"/>
      <c r="AF9711" s="419"/>
      <c r="AH9711" s="419"/>
      <c r="AI9711" s="419"/>
      <c r="AJ9711" s="419"/>
      <c r="AL9711" s="419"/>
      <c r="AM9711" s="419"/>
      <c r="AN9711" s="403"/>
      <c r="AO9711" s="419"/>
      <c r="AP9711" s="419"/>
      <c r="AQ9711" s="419"/>
      <c r="AR9711" s="419"/>
      <c r="AS9711" s="419"/>
      <c r="AT9711" s="419"/>
      <c r="AU9711" s="419"/>
      <c r="AV9711" s="419"/>
      <c r="AX9711" s="419"/>
      <c r="AY9711" s="419"/>
      <c r="AZ9711" s="419"/>
      <c r="BB9711" s="419"/>
      <c r="BC9711" s="419"/>
      <c r="BD9711" s="419"/>
      <c r="BF9711" s="419"/>
      <c r="BG9711" s="419"/>
      <c r="BH9711" s="419"/>
      <c r="BJ9711" s="419"/>
      <c r="BK9711" s="419"/>
      <c r="BL9711" s="419"/>
      <c r="BN9711" s="419"/>
      <c r="BO9711" s="419"/>
      <c r="BP9711" s="419"/>
      <c r="BR9711" s="419"/>
      <c r="BS9711" s="419"/>
      <c r="BT9711" s="419"/>
      <c r="BV9711" s="419"/>
      <c r="BW9711" s="419"/>
      <c r="BX9711" s="397"/>
      <c r="BZ9711" s="449"/>
      <c r="CB9711" s="419"/>
      <c r="CC9711" s="419"/>
      <c r="CD9711" s="419"/>
      <c r="CF9711" s="419"/>
      <c r="CG9711" s="419"/>
      <c r="CH9711" s="419"/>
    </row>
    <row r="9712" spans="3:86" ht="21" thickBot="1">
      <c r="C9712" s="425"/>
      <c r="P9712" s="431"/>
      <c r="R9712" s="419"/>
      <c r="S9712" s="446"/>
      <c r="T9712" s="419"/>
      <c r="V9712" s="196"/>
      <c r="W9712" s="419"/>
      <c r="X9712" s="419"/>
      <c r="Z9712" s="419"/>
      <c r="AA9712" s="419"/>
      <c r="AB9712" s="419"/>
      <c r="AD9712" s="419"/>
      <c r="AE9712" s="419"/>
      <c r="AF9712" s="419"/>
      <c r="AH9712" s="419"/>
      <c r="AI9712" s="419"/>
      <c r="AJ9712" s="419"/>
      <c r="AL9712" s="419"/>
      <c r="AM9712" s="419"/>
      <c r="AN9712" s="403"/>
      <c r="AO9712" s="419"/>
      <c r="AP9712" s="419"/>
      <c r="AQ9712" s="419"/>
      <c r="AR9712" s="419"/>
      <c r="AS9712" s="419"/>
      <c r="AT9712" s="419"/>
      <c r="AU9712" s="419"/>
      <c r="AV9712" s="419"/>
      <c r="AX9712" s="419"/>
      <c r="AY9712" s="419"/>
      <c r="AZ9712" s="419"/>
      <c r="BB9712" s="419"/>
      <c r="BC9712" s="419"/>
      <c r="BD9712" s="419"/>
      <c r="BF9712" s="419"/>
      <c r="BG9712" s="419"/>
      <c r="BH9712" s="419"/>
      <c r="BJ9712" s="419"/>
      <c r="BK9712" s="419"/>
      <c r="BL9712" s="419"/>
      <c r="BN9712" s="419"/>
      <c r="BO9712" s="419"/>
      <c r="BP9712" s="419"/>
      <c r="BR9712" s="419"/>
      <c r="BS9712" s="419"/>
      <c r="BT9712" s="419"/>
      <c r="BV9712" s="419"/>
      <c r="BW9712" s="419"/>
      <c r="BX9712" s="397"/>
      <c r="BZ9712" s="449"/>
      <c r="CB9712" s="419"/>
      <c r="CC9712" s="419"/>
      <c r="CD9712" s="419"/>
      <c r="CF9712" s="419"/>
      <c r="CG9712" s="419"/>
      <c r="CH9712" s="419"/>
    </row>
    <row r="9713" spans="3:86" ht="21" thickBot="1">
      <c r="C9713" s="425"/>
      <c r="P9713" s="431"/>
      <c r="R9713" s="419"/>
      <c r="S9713" s="446"/>
      <c r="T9713" s="419"/>
      <c r="V9713" s="196"/>
      <c r="W9713" s="419"/>
      <c r="X9713" s="419"/>
      <c r="Z9713" s="419"/>
      <c r="AA9713" s="419"/>
      <c r="AB9713" s="419"/>
      <c r="AD9713" s="419"/>
      <c r="AE9713" s="419"/>
      <c r="AF9713" s="419"/>
      <c r="AH9713" s="419"/>
      <c r="AI9713" s="419"/>
      <c r="AJ9713" s="419"/>
      <c r="AL9713" s="419"/>
      <c r="AM9713" s="419"/>
      <c r="AN9713" s="403"/>
      <c r="AO9713" s="419"/>
      <c r="AP9713" s="419"/>
      <c r="AQ9713" s="419"/>
      <c r="AR9713" s="419"/>
      <c r="AS9713" s="419"/>
      <c r="AT9713" s="419"/>
      <c r="AU9713" s="419"/>
      <c r="AV9713" s="419"/>
      <c r="AX9713" s="419"/>
      <c r="AY9713" s="419"/>
      <c r="AZ9713" s="419"/>
      <c r="BB9713" s="419"/>
      <c r="BC9713" s="419"/>
      <c r="BD9713" s="419"/>
      <c r="BF9713" s="419"/>
      <c r="BG9713" s="419"/>
      <c r="BH9713" s="419"/>
      <c r="BJ9713" s="419"/>
      <c r="BK9713" s="419"/>
      <c r="BL9713" s="419"/>
      <c r="BN9713" s="419"/>
      <c r="BO9713" s="419"/>
      <c r="BP9713" s="419"/>
      <c r="BR9713" s="419"/>
      <c r="BS9713" s="419"/>
      <c r="BT9713" s="419"/>
      <c r="BV9713" s="419"/>
      <c r="BW9713" s="419"/>
      <c r="BX9713" s="397"/>
      <c r="BZ9713" s="449"/>
      <c r="CB9713" s="419"/>
      <c r="CC9713" s="419"/>
      <c r="CD9713" s="419"/>
      <c r="CF9713" s="419"/>
      <c r="CG9713" s="419"/>
      <c r="CH9713" s="419"/>
    </row>
    <row r="9714" spans="3:86" ht="21" thickBot="1">
      <c r="C9714" s="425"/>
      <c r="P9714" s="431"/>
      <c r="R9714" s="419"/>
      <c r="S9714" s="446"/>
      <c r="T9714" s="419"/>
      <c r="V9714" s="196"/>
      <c r="W9714" s="419"/>
      <c r="X9714" s="419"/>
      <c r="Z9714" s="419"/>
      <c r="AA9714" s="419"/>
      <c r="AB9714" s="419"/>
      <c r="AD9714" s="419"/>
      <c r="AE9714" s="419"/>
      <c r="AF9714" s="419"/>
      <c r="AH9714" s="419"/>
      <c r="AI9714" s="419"/>
      <c r="AJ9714" s="419"/>
      <c r="AL9714" s="419"/>
      <c r="AM9714" s="419"/>
      <c r="AN9714" s="403"/>
      <c r="AO9714" s="419"/>
      <c r="AP9714" s="419"/>
      <c r="AQ9714" s="419"/>
      <c r="AR9714" s="419"/>
      <c r="AS9714" s="419"/>
      <c r="AT9714" s="419"/>
      <c r="AU9714" s="419"/>
      <c r="AV9714" s="419"/>
      <c r="AX9714" s="419"/>
      <c r="AY9714" s="419"/>
      <c r="AZ9714" s="419"/>
      <c r="BB9714" s="419"/>
      <c r="BC9714" s="419"/>
      <c r="BD9714" s="419"/>
      <c r="BF9714" s="419"/>
      <c r="BG9714" s="419"/>
      <c r="BH9714" s="419"/>
      <c r="BJ9714" s="419"/>
      <c r="BK9714" s="419"/>
      <c r="BL9714" s="419"/>
      <c r="BN9714" s="419"/>
      <c r="BO9714" s="419"/>
      <c r="BP9714" s="419"/>
      <c r="BR9714" s="419"/>
      <c r="BS9714" s="419"/>
      <c r="BT9714" s="419"/>
      <c r="BV9714" s="419"/>
      <c r="BW9714" s="419"/>
      <c r="BX9714" s="397"/>
      <c r="BZ9714" s="449"/>
      <c r="CB9714" s="419"/>
      <c r="CC9714" s="419"/>
      <c r="CD9714" s="419"/>
      <c r="CF9714" s="419"/>
      <c r="CG9714" s="419"/>
      <c r="CH9714" s="419"/>
    </row>
    <row r="9715" spans="3:86" ht="21" thickBot="1">
      <c r="C9715" s="425"/>
      <c r="P9715" s="431"/>
      <c r="R9715" s="419"/>
      <c r="S9715" s="446"/>
      <c r="T9715" s="419"/>
      <c r="V9715" s="196"/>
      <c r="W9715" s="419"/>
      <c r="X9715" s="419"/>
      <c r="Z9715" s="419"/>
      <c r="AA9715" s="419"/>
      <c r="AB9715" s="419"/>
      <c r="AD9715" s="419"/>
      <c r="AE9715" s="419"/>
      <c r="AF9715" s="419"/>
      <c r="AH9715" s="419"/>
      <c r="AI9715" s="419"/>
      <c r="AJ9715" s="419"/>
      <c r="AL9715" s="419"/>
      <c r="AM9715" s="419"/>
      <c r="AN9715" s="403"/>
      <c r="AO9715" s="419"/>
      <c r="AP9715" s="419"/>
      <c r="AQ9715" s="419"/>
      <c r="AR9715" s="419"/>
      <c r="AS9715" s="419"/>
      <c r="AT9715" s="419"/>
      <c r="AU9715" s="419"/>
      <c r="AV9715" s="419"/>
      <c r="AX9715" s="419"/>
      <c r="AY9715" s="419"/>
      <c r="AZ9715" s="419"/>
      <c r="BB9715" s="419"/>
      <c r="BC9715" s="419"/>
      <c r="BD9715" s="419"/>
      <c r="BF9715" s="419"/>
      <c r="BG9715" s="419"/>
      <c r="BH9715" s="419"/>
      <c r="BJ9715" s="419"/>
      <c r="BK9715" s="419"/>
      <c r="BL9715" s="419"/>
      <c r="BN9715" s="419"/>
      <c r="BO9715" s="419"/>
      <c r="BP9715" s="419"/>
      <c r="BR9715" s="419"/>
      <c r="BS9715" s="419"/>
      <c r="BT9715" s="419"/>
      <c r="BV9715" s="419"/>
      <c r="BW9715" s="419"/>
      <c r="BX9715" s="397"/>
      <c r="BZ9715" s="449"/>
      <c r="CB9715" s="419"/>
      <c r="CC9715" s="419"/>
      <c r="CD9715" s="419"/>
      <c r="CF9715" s="419"/>
      <c r="CG9715" s="419"/>
      <c r="CH9715" s="419"/>
    </row>
    <row r="9716" spans="3:86" ht="21" thickBot="1">
      <c r="C9716" s="425"/>
      <c r="P9716" s="431"/>
      <c r="R9716" s="419"/>
      <c r="S9716" s="446"/>
      <c r="T9716" s="419"/>
      <c r="V9716" s="196"/>
      <c r="W9716" s="419"/>
      <c r="X9716" s="419"/>
      <c r="Z9716" s="419"/>
      <c r="AA9716" s="419"/>
      <c r="AB9716" s="419"/>
      <c r="AD9716" s="419"/>
      <c r="AE9716" s="419"/>
      <c r="AF9716" s="419"/>
      <c r="AH9716" s="419"/>
      <c r="AI9716" s="419"/>
      <c r="AJ9716" s="419"/>
      <c r="AL9716" s="419"/>
      <c r="AM9716" s="419"/>
      <c r="AN9716" s="403"/>
      <c r="AO9716" s="419"/>
      <c r="AP9716" s="419"/>
      <c r="AQ9716" s="419"/>
      <c r="AR9716" s="419"/>
      <c r="AS9716" s="419"/>
      <c r="AT9716" s="419"/>
      <c r="AU9716" s="419"/>
      <c r="AV9716" s="419"/>
      <c r="AX9716" s="419"/>
      <c r="AY9716" s="419"/>
      <c r="AZ9716" s="419"/>
      <c r="BB9716" s="419"/>
      <c r="BC9716" s="419"/>
      <c r="BD9716" s="419"/>
      <c r="BF9716" s="419"/>
      <c r="BG9716" s="419"/>
      <c r="BH9716" s="419"/>
      <c r="BJ9716" s="419"/>
      <c r="BK9716" s="419"/>
      <c r="BL9716" s="419"/>
      <c r="BN9716" s="419"/>
      <c r="BO9716" s="419"/>
      <c r="BP9716" s="419"/>
      <c r="BR9716" s="419"/>
      <c r="BS9716" s="419"/>
      <c r="BT9716" s="419"/>
      <c r="BV9716" s="419"/>
      <c r="BW9716" s="419"/>
      <c r="BX9716" s="397"/>
      <c r="BZ9716" s="449"/>
      <c r="CB9716" s="419"/>
      <c r="CC9716" s="419"/>
      <c r="CD9716" s="419"/>
      <c r="CF9716" s="419"/>
      <c r="CG9716" s="419"/>
      <c r="CH9716" s="419"/>
    </row>
    <row r="9717" spans="3:86" ht="21" thickBot="1">
      <c r="C9717" s="425"/>
      <c r="P9717" s="431"/>
      <c r="R9717" s="419"/>
      <c r="S9717" s="446"/>
      <c r="T9717" s="419"/>
      <c r="V9717" s="196"/>
      <c r="W9717" s="419"/>
      <c r="X9717" s="419"/>
      <c r="Z9717" s="419"/>
      <c r="AA9717" s="419"/>
      <c r="AB9717" s="419"/>
      <c r="AD9717" s="419"/>
      <c r="AE9717" s="419"/>
      <c r="AF9717" s="419"/>
      <c r="AH9717" s="419"/>
      <c r="AI9717" s="419"/>
      <c r="AJ9717" s="419"/>
      <c r="AL9717" s="419"/>
      <c r="AM9717" s="419"/>
      <c r="AN9717" s="403"/>
      <c r="AO9717" s="419"/>
      <c r="AP9717" s="419"/>
      <c r="AQ9717" s="419"/>
      <c r="AR9717" s="419"/>
      <c r="AS9717" s="419"/>
      <c r="AT9717" s="419"/>
      <c r="AU9717" s="419"/>
      <c r="AV9717" s="419"/>
      <c r="AX9717" s="419"/>
      <c r="AY9717" s="419"/>
      <c r="AZ9717" s="419"/>
      <c r="BB9717" s="419"/>
      <c r="BC9717" s="419"/>
      <c r="BD9717" s="419"/>
      <c r="BF9717" s="419"/>
      <c r="BG9717" s="419"/>
      <c r="BH9717" s="419"/>
      <c r="BJ9717" s="419"/>
      <c r="BK9717" s="419"/>
      <c r="BL9717" s="419"/>
      <c r="BN9717" s="419"/>
      <c r="BO9717" s="419"/>
      <c r="BP9717" s="419"/>
      <c r="BR9717" s="419"/>
      <c r="BS9717" s="419"/>
      <c r="BT9717" s="419"/>
      <c r="BV9717" s="419"/>
      <c r="BW9717" s="419"/>
      <c r="BX9717" s="397"/>
      <c r="BZ9717" s="449"/>
      <c r="CB9717" s="419"/>
      <c r="CC9717" s="419"/>
      <c r="CD9717" s="419"/>
      <c r="CF9717" s="419"/>
      <c r="CG9717" s="419"/>
      <c r="CH9717" s="419"/>
    </row>
    <row r="9718" spans="3:86" ht="21" thickBot="1">
      <c r="C9718" s="425"/>
      <c r="P9718" s="431"/>
      <c r="R9718" s="419"/>
      <c r="S9718" s="446"/>
      <c r="T9718" s="419"/>
      <c r="V9718" s="196"/>
      <c r="W9718" s="419"/>
      <c r="X9718" s="419"/>
      <c r="Z9718" s="419"/>
      <c r="AA9718" s="419"/>
      <c r="AB9718" s="419"/>
      <c r="AD9718" s="419"/>
      <c r="AE9718" s="419"/>
      <c r="AF9718" s="419"/>
      <c r="AH9718" s="419"/>
      <c r="AI9718" s="419"/>
      <c r="AJ9718" s="419"/>
      <c r="AL9718" s="419"/>
      <c r="AM9718" s="419"/>
      <c r="AN9718" s="403"/>
      <c r="AO9718" s="419"/>
      <c r="AP9718" s="419"/>
      <c r="AQ9718" s="419"/>
      <c r="AR9718" s="419"/>
      <c r="AS9718" s="419"/>
      <c r="AT9718" s="419"/>
      <c r="AU9718" s="419"/>
      <c r="AV9718" s="419"/>
      <c r="AX9718" s="419"/>
      <c r="AY9718" s="419"/>
      <c r="AZ9718" s="419"/>
      <c r="BB9718" s="419"/>
      <c r="BC9718" s="419"/>
      <c r="BD9718" s="419"/>
      <c r="BF9718" s="419"/>
      <c r="BG9718" s="419"/>
      <c r="BH9718" s="419"/>
      <c r="BJ9718" s="419"/>
      <c r="BK9718" s="419"/>
      <c r="BL9718" s="419"/>
      <c r="BN9718" s="419"/>
      <c r="BO9718" s="419"/>
      <c r="BP9718" s="419"/>
      <c r="BR9718" s="419"/>
      <c r="BS9718" s="419"/>
      <c r="BT9718" s="419"/>
      <c r="BV9718" s="419"/>
      <c r="BW9718" s="419"/>
      <c r="BX9718" s="397"/>
      <c r="BZ9718" s="449"/>
      <c r="CB9718" s="419"/>
      <c r="CC9718" s="419"/>
      <c r="CD9718" s="419"/>
      <c r="CF9718" s="419"/>
      <c r="CG9718" s="419"/>
      <c r="CH9718" s="419"/>
    </row>
    <row r="9719" spans="3:86" ht="21" thickBot="1">
      <c r="C9719" s="425"/>
      <c r="P9719" s="431"/>
      <c r="R9719" s="419"/>
      <c r="S9719" s="446"/>
      <c r="T9719" s="419"/>
      <c r="V9719" s="196"/>
      <c r="W9719" s="419"/>
      <c r="X9719" s="419"/>
      <c r="Z9719" s="419"/>
      <c r="AA9719" s="419"/>
      <c r="AB9719" s="419"/>
      <c r="AD9719" s="419"/>
      <c r="AE9719" s="419"/>
      <c r="AF9719" s="419"/>
      <c r="AH9719" s="419"/>
      <c r="AI9719" s="419"/>
      <c r="AJ9719" s="419"/>
      <c r="AL9719" s="419"/>
      <c r="AM9719" s="419"/>
      <c r="AN9719" s="403"/>
      <c r="AO9719" s="419"/>
      <c r="AP9719" s="419"/>
      <c r="AQ9719" s="419"/>
      <c r="AR9719" s="419"/>
      <c r="AS9719" s="419"/>
      <c r="AT9719" s="419"/>
      <c r="AU9719" s="419"/>
      <c r="AV9719" s="419"/>
      <c r="AX9719" s="419"/>
      <c r="AY9719" s="419"/>
      <c r="AZ9719" s="419"/>
      <c r="BB9719" s="419"/>
      <c r="BC9719" s="419"/>
      <c r="BD9719" s="419"/>
      <c r="BF9719" s="419"/>
      <c r="BG9719" s="419"/>
      <c r="BH9719" s="419"/>
      <c r="BJ9719" s="419"/>
      <c r="BK9719" s="419"/>
      <c r="BL9719" s="419"/>
      <c r="BN9719" s="419"/>
      <c r="BO9719" s="419"/>
      <c r="BP9719" s="419"/>
      <c r="BR9719" s="419"/>
      <c r="BS9719" s="419"/>
      <c r="BT9719" s="419"/>
      <c r="BV9719" s="419"/>
      <c r="BW9719" s="419"/>
      <c r="BX9719" s="397"/>
      <c r="BZ9719" s="449"/>
      <c r="CB9719" s="419"/>
      <c r="CC9719" s="419"/>
      <c r="CD9719" s="419"/>
      <c r="CF9719" s="419"/>
      <c r="CG9719" s="419"/>
      <c r="CH9719" s="419"/>
    </row>
    <row r="9720" spans="3:86" ht="21" thickBot="1">
      <c r="C9720" s="425"/>
      <c r="P9720" s="431"/>
      <c r="R9720" s="419"/>
      <c r="S9720" s="446"/>
      <c r="T9720" s="419"/>
      <c r="V9720" s="196"/>
      <c r="W9720" s="419"/>
      <c r="X9720" s="419"/>
      <c r="Z9720" s="419"/>
      <c r="AA9720" s="419"/>
      <c r="AB9720" s="419"/>
      <c r="AD9720" s="419"/>
      <c r="AE9720" s="419"/>
      <c r="AF9720" s="419"/>
      <c r="AH9720" s="419"/>
      <c r="AI9720" s="419"/>
      <c r="AJ9720" s="419"/>
      <c r="AL9720" s="419"/>
      <c r="AM9720" s="419"/>
      <c r="AN9720" s="403"/>
      <c r="AO9720" s="419"/>
      <c r="AP9720" s="419"/>
      <c r="AQ9720" s="419"/>
      <c r="AR9720" s="419"/>
      <c r="AS9720" s="419"/>
      <c r="AT9720" s="419"/>
      <c r="AU9720" s="419"/>
      <c r="AV9720" s="419"/>
      <c r="AX9720" s="419"/>
      <c r="AY9720" s="419"/>
      <c r="AZ9720" s="419"/>
      <c r="BB9720" s="419"/>
      <c r="BC9720" s="419"/>
      <c r="BD9720" s="419"/>
      <c r="BF9720" s="419"/>
      <c r="BG9720" s="419"/>
      <c r="BH9720" s="419"/>
      <c r="BJ9720" s="419"/>
      <c r="BK9720" s="419"/>
      <c r="BL9720" s="419"/>
      <c r="BN9720" s="419"/>
      <c r="BO9720" s="419"/>
      <c r="BP9720" s="419"/>
      <c r="BR9720" s="419"/>
      <c r="BS9720" s="419"/>
      <c r="BT9720" s="419"/>
      <c r="BV9720" s="419"/>
      <c r="BW9720" s="419"/>
      <c r="BX9720" s="397"/>
      <c r="BZ9720" s="449"/>
      <c r="CB9720" s="419"/>
      <c r="CC9720" s="419"/>
      <c r="CD9720" s="419"/>
      <c r="CF9720" s="419"/>
      <c r="CG9720" s="419"/>
      <c r="CH9720" s="419"/>
    </row>
    <row r="9721" spans="3:86" ht="21" thickBot="1">
      <c r="C9721" s="425"/>
      <c r="P9721" s="431"/>
      <c r="R9721" s="419"/>
      <c r="S9721" s="446"/>
      <c r="T9721" s="419"/>
      <c r="V9721" s="196"/>
      <c r="W9721" s="419"/>
      <c r="X9721" s="419"/>
      <c r="Z9721" s="419"/>
      <c r="AA9721" s="419"/>
      <c r="AB9721" s="419"/>
      <c r="AD9721" s="419"/>
      <c r="AE9721" s="419"/>
      <c r="AF9721" s="419"/>
      <c r="AH9721" s="419"/>
      <c r="AI9721" s="419"/>
      <c r="AJ9721" s="419"/>
      <c r="AL9721" s="419"/>
      <c r="AM9721" s="419"/>
      <c r="AN9721" s="403"/>
      <c r="AO9721" s="419"/>
      <c r="AP9721" s="419"/>
      <c r="AQ9721" s="419"/>
      <c r="AR9721" s="419"/>
      <c r="AS9721" s="419"/>
      <c r="AT9721" s="419"/>
      <c r="AU9721" s="419"/>
      <c r="AV9721" s="419"/>
      <c r="AX9721" s="419"/>
      <c r="AY9721" s="419"/>
      <c r="AZ9721" s="419"/>
      <c r="BB9721" s="419"/>
      <c r="BC9721" s="419"/>
      <c r="BD9721" s="419"/>
      <c r="BF9721" s="419"/>
      <c r="BG9721" s="419"/>
      <c r="BH9721" s="419"/>
      <c r="BJ9721" s="419"/>
      <c r="BK9721" s="419"/>
      <c r="BL9721" s="419"/>
      <c r="BN9721" s="419"/>
      <c r="BO9721" s="419"/>
      <c r="BP9721" s="419"/>
      <c r="BR9721" s="419"/>
      <c r="BS9721" s="419"/>
      <c r="BT9721" s="419"/>
      <c r="BV9721" s="419"/>
      <c r="BW9721" s="419"/>
      <c r="BX9721" s="397"/>
      <c r="BZ9721" s="449"/>
      <c r="CB9721" s="419"/>
      <c r="CC9721" s="419"/>
      <c r="CD9721" s="419"/>
      <c r="CF9721" s="419"/>
      <c r="CG9721" s="419"/>
      <c r="CH9721" s="419"/>
    </row>
    <row r="9722" spans="3:86" ht="21" thickBot="1">
      <c r="C9722" s="425"/>
      <c r="P9722" s="431"/>
      <c r="R9722" s="419"/>
      <c r="S9722" s="446"/>
      <c r="T9722" s="419"/>
      <c r="V9722" s="196"/>
      <c r="W9722" s="419"/>
      <c r="X9722" s="419"/>
      <c r="Z9722" s="419"/>
      <c r="AA9722" s="419"/>
      <c r="AB9722" s="419"/>
      <c r="AD9722" s="419"/>
      <c r="AE9722" s="419"/>
      <c r="AF9722" s="419"/>
      <c r="AH9722" s="419"/>
      <c r="AI9722" s="419"/>
      <c r="AJ9722" s="419"/>
      <c r="AL9722" s="419"/>
      <c r="AM9722" s="419"/>
      <c r="AN9722" s="403"/>
      <c r="AO9722" s="419"/>
      <c r="AP9722" s="419"/>
      <c r="AQ9722" s="419"/>
      <c r="AR9722" s="419"/>
      <c r="AS9722" s="419"/>
      <c r="AT9722" s="419"/>
      <c r="AU9722" s="419"/>
      <c r="AV9722" s="419"/>
      <c r="AX9722" s="419"/>
      <c r="AY9722" s="419"/>
      <c r="AZ9722" s="419"/>
      <c r="BB9722" s="419"/>
      <c r="BC9722" s="419"/>
      <c r="BD9722" s="419"/>
      <c r="BF9722" s="419"/>
      <c r="BG9722" s="419"/>
      <c r="BH9722" s="419"/>
      <c r="BJ9722" s="419"/>
      <c r="BK9722" s="419"/>
      <c r="BL9722" s="419"/>
      <c r="BN9722" s="419"/>
      <c r="BO9722" s="419"/>
      <c r="BP9722" s="419"/>
      <c r="BR9722" s="419"/>
      <c r="BS9722" s="419"/>
      <c r="BT9722" s="419"/>
      <c r="BV9722" s="419"/>
      <c r="BW9722" s="419"/>
      <c r="BX9722" s="397"/>
      <c r="BZ9722" s="449"/>
      <c r="CB9722" s="419"/>
      <c r="CC9722" s="419"/>
      <c r="CD9722" s="419"/>
      <c r="CF9722" s="419"/>
      <c r="CG9722" s="419"/>
      <c r="CH9722" s="419"/>
    </row>
    <row r="9723" spans="3:86" ht="21" thickBot="1">
      <c r="C9723" s="425"/>
      <c r="P9723" s="431"/>
      <c r="R9723" s="419"/>
      <c r="S9723" s="446"/>
      <c r="T9723" s="419"/>
      <c r="V9723" s="196"/>
      <c r="W9723" s="419"/>
      <c r="X9723" s="419"/>
      <c r="Z9723" s="419"/>
      <c r="AA9723" s="419"/>
      <c r="AB9723" s="419"/>
      <c r="AD9723" s="419"/>
      <c r="AE9723" s="419"/>
      <c r="AF9723" s="419"/>
      <c r="AH9723" s="419"/>
      <c r="AI9723" s="419"/>
      <c r="AJ9723" s="419"/>
      <c r="AL9723" s="419"/>
      <c r="AM9723" s="419"/>
      <c r="AN9723" s="403"/>
      <c r="AO9723" s="419"/>
      <c r="AP9723" s="419"/>
      <c r="AQ9723" s="419"/>
      <c r="AR9723" s="419"/>
      <c r="AS9723" s="419"/>
      <c r="AT9723" s="419"/>
      <c r="AU9723" s="419"/>
      <c r="AV9723" s="419"/>
      <c r="AX9723" s="419"/>
      <c r="AY9723" s="419"/>
      <c r="AZ9723" s="419"/>
      <c r="BB9723" s="419"/>
      <c r="BC9723" s="419"/>
      <c r="BD9723" s="419"/>
      <c r="BF9723" s="419"/>
      <c r="BG9723" s="419"/>
      <c r="BH9723" s="419"/>
      <c r="BJ9723" s="419"/>
      <c r="BK9723" s="419"/>
      <c r="BL9723" s="419"/>
      <c r="BN9723" s="419"/>
      <c r="BO9723" s="419"/>
      <c r="BP9723" s="419"/>
      <c r="BR9723" s="419"/>
      <c r="BS9723" s="419"/>
      <c r="BT9723" s="419"/>
      <c r="BV9723" s="419"/>
      <c r="BW9723" s="419"/>
      <c r="BX9723" s="397"/>
      <c r="BZ9723" s="449"/>
      <c r="CB9723" s="419"/>
      <c r="CC9723" s="419"/>
      <c r="CD9723" s="419"/>
      <c r="CF9723" s="419"/>
      <c r="CG9723" s="419"/>
      <c r="CH9723" s="419"/>
    </row>
    <row r="9724" spans="3:86" ht="21" thickBot="1">
      <c r="C9724" s="425"/>
      <c r="P9724" s="431"/>
      <c r="R9724" s="419"/>
      <c r="S9724" s="446"/>
      <c r="T9724" s="419"/>
      <c r="V9724" s="196"/>
      <c r="W9724" s="419"/>
      <c r="X9724" s="419"/>
      <c r="Z9724" s="419"/>
      <c r="AA9724" s="419"/>
      <c r="AB9724" s="419"/>
      <c r="AD9724" s="419"/>
      <c r="AE9724" s="419"/>
      <c r="AF9724" s="419"/>
      <c r="AH9724" s="419"/>
      <c r="AI9724" s="419"/>
      <c r="AJ9724" s="419"/>
      <c r="AL9724" s="419"/>
      <c r="AM9724" s="419"/>
      <c r="AN9724" s="403"/>
      <c r="AO9724" s="419"/>
      <c r="AP9724" s="419"/>
      <c r="AQ9724" s="419"/>
      <c r="AR9724" s="419"/>
      <c r="AS9724" s="419"/>
      <c r="AT9724" s="419"/>
      <c r="AU9724" s="419"/>
      <c r="AV9724" s="419"/>
      <c r="AX9724" s="419"/>
      <c r="AY9724" s="419"/>
      <c r="AZ9724" s="419"/>
      <c r="BB9724" s="419"/>
      <c r="BC9724" s="419"/>
      <c r="BD9724" s="419"/>
      <c r="BF9724" s="419"/>
      <c r="BG9724" s="419"/>
      <c r="BH9724" s="419"/>
      <c r="BJ9724" s="419"/>
      <c r="BK9724" s="419"/>
      <c r="BL9724" s="419"/>
      <c r="BN9724" s="419"/>
      <c r="BO9724" s="419"/>
      <c r="BP9724" s="419"/>
      <c r="BR9724" s="419"/>
      <c r="BS9724" s="419"/>
      <c r="BT9724" s="419"/>
      <c r="BV9724" s="419"/>
      <c r="BW9724" s="419"/>
      <c r="BX9724" s="397"/>
      <c r="BZ9724" s="449"/>
      <c r="CB9724" s="419"/>
      <c r="CC9724" s="419"/>
      <c r="CD9724" s="419"/>
      <c r="CF9724" s="419"/>
      <c r="CG9724" s="419"/>
      <c r="CH9724" s="419"/>
    </row>
    <row r="9725" spans="3:86" ht="21" thickBot="1">
      <c r="C9725" s="425"/>
      <c r="P9725" s="431"/>
      <c r="R9725" s="419"/>
      <c r="S9725" s="446"/>
      <c r="T9725" s="419"/>
      <c r="V9725" s="196"/>
      <c r="W9725" s="419"/>
      <c r="X9725" s="419"/>
      <c r="Z9725" s="419"/>
      <c r="AA9725" s="419"/>
      <c r="AB9725" s="419"/>
      <c r="AD9725" s="419"/>
      <c r="AE9725" s="419"/>
      <c r="AF9725" s="419"/>
      <c r="AH9725" s="419"/>
      <c r="AI9725" s="419"/>
      <c r="AJ9725" s="419"/>
      <c r="AL9725" s="419"/>
      <c r="AM9725" s="419"/>
      <c r="AN9725" s="403"/>
      <c r="AO9725" s="419"/>
      <c r="AP9725" s="419"/>
      <c r="AQ9725" s="419"/>
      <c r="AR9725" s="419"/>
      <c r="AS9725" s="419"/>
      <c r="AT9725" s="419"/>
      <c r="AU9725" s="419"/>
      <c r="AV9725" s="419"/>
      <c r="AX9725" s="419"/>
      <c r="AY9725" s="419"/>
      <c r="AZ9725" s="419"/>
      <c r="BB9725" s="419"/>
      <c r="BC9725" s="419"/>
      <c r="BD9725" s="419"/>
      <c r="BF9725" s="419"/>
      <c r="BG9725" s="419"/>
      <c r="BH9725" s="419"/>
      <c r="BJ9725" s="419"/>
      <c r="BK9725" s="419"/>
      <c r="BL9725" s="419"/>
      <c r="BN9725" s="419"/>
      <c r="BO9725" s="419"/>
      <c r="BP9725" s="419"/>
      <c r="BR9725" s="419"/>
      <c r="BS9725" s="419"/>
      <c r="BT9725" s="419"/>
      <c r="BV9725" s="419"/>
      <c r="BW9725" s="419"/>
      <c r="BX9725" s="397"/>
      <c r="BZ9725" s="449"/>
      <c r="CB9725" s="419"/>
      <c r="CC9725" s="419"/>
      <c r="CD9725" s="419"/>
      <c r="CF9725" s="419"/>
      <c r="CG9725" s="419"/>
      <c r="CH9725" s="419"/>
    </row>
    <row r="9726" spans="3:86" ht="21" thickBot="1">
      <c r="C9726" s="425"/>
      <c r="P9726" s="431"/>
      <c r="R9726" s="419"/>
      <c r="S9726" s="446"/>
      <c r="T9726" s="419"/>
      <c r="V9726" s="196"/>
      <c r="W9726" s="419"/>
      <c r="X9726" s="419"/>
      <c r="Z9726" s="419"/>
      <c r="AA9726" s="419"/>
      <c r="AB9726" s="419"/>
      <c r="AD9726" s="419"/>
      <c r="AE9726" s="419"/>
      <c r="AF9726" s="419"/>
      <c r="AH9726" s="419"/>
      <c r="AI9726" s="419"/>
      <c r="AJ9726" s="419"/>
      <c r="AL9726" s="419"/>
      <c r="AM9726" s="419"/>
      <c r="AN9726" s="403"/>
      <c r="AO9726" s="419"/>
      <c r="AP9726" s="419"/>
      <c r="AQ9726" s="419"/>
      <c r="AR9726" s="419"/>
      <c r="AS9726" s="419"/>
      <c r="AT9726" s="419"/>
      <c r="AU9726" s="419"/>
      <c r="AV9726" s="419"/>
      <c r="AX9726" s="419"/>
      <c r="AY9726" s="419"/>
      <c r="AZ9726" s="419"/>
      <c r="BB9726" s="419"/>
      <c r="BC9726" s="419"/>
      <c r="BD9726" s="419"/>
      <c r="BF9726" s="419"/>
      <c r="BG9726" s="419"/>
      <c r="BH9726" s="419"/>
      <c r="BJ9726" s="419"/>
      <c r="BK9726" s="419"/>
      <c r="BL9726" s="419"/>
      <c r="BN9726" s="419"/>
      <c r="BO9726" s="419"/>
      <c r="BP9726" s="419"/>
      <c r="BR9726" s="419"/>
      <c r="BS9726" s="419"/>
      <c r="BT9726" s="419"/>
      <c r="BV9726" s="419"/>
      <c r="BW9726" s="419"/>
      <c r="BX9726" s="397"/>
      <c r="BZ9726" s="449"/>
      <c r="CB9726" s="419"/>
      <c r="CC9726" s="419"/>
      <c r="CD9726" s="419"/>
      <c r="CF9726" s="419"/>
      <c r="CG9726" s="419"/>
      <c r="CH9726" s="419"/>
    </row>
    <row r="9727" spans="3:86" ht="21" thickBot="1">
      <c r="C9727" s="425"/>
      <c r="P9727" s="431"/>
      <c r="R9727" s="419"/>
      <c r="S9727" s="446"/>
      <c r="T9727" s="419"/>
      <c r="V9727" s="196"/>
      <c r="W9727" s="419"/>
      <c r="X9727" s="419"/>
      <c r="Z9727" s="419"/>
      <c r="AA9727" s="419"/>
      <c r="AB9727" s="419"/>
      <c r="AD9727" s="419"/>
      <c r="AE9727" s="419"/>
      <c r="AF9727" s="419"/>
      <c r="AH9727" s="419"/>
      <c r="AI9727" s="419"/>
      <c r="AJ9727" s="419"/>
      <c r="AL9727" s="419"/>
      <c r="AM9727" s="419"/>
      <c r="AN9727" s="403"/>
      <c r="AO9727" s="419"/>
      <c r="AP9727" s="419"/>
      <c r="AQ9727" s="419"/>
      <c r="AR9727" s="419"/>
      <c r="AS9727" s="419"/>
      <c r="AT9727" s="419"/>
      <c r="AU9727" s="419"/>
      <c r="AV9727" s="419"/>
      <c r="AX9727" s="419"/>
      <c r="AY9727" s="419"/>
      <c r="AZ9727" s="419"/>
      <c r="BB9727" s="419"/>
      <c r="BC9727" s="419"/>
      <c r="BD9727" s="419"/>
      <c r="BF9727" s="419"/>
      <c r="BG9727" s="419"/>
      <c r="BH9727" s="419"/>
      <c r="BJ9727" s="419"/>
      <c r="BK9727" s="419"/>
      <c r="BL9727" s="419"/>
      <c r="BN9727" s="419"/>
      <c r="BO9727" s="419"/>
      <c r="BP9727" s="419"/>
      <c r="BR9727" s="419"/>
      <c r="BS9727" s="419"/>
      <c r="BT9727" s="419"/>
      <c r="BV9727" s="419"/>
      <c r="BW9727" s="419"/>
      <c r="BX9727" s="397"/>
      <c r="BZ9727" s="449"/>
      <c r="CB9727" s="419"/>
      <c r="CC9727" s="419"/>
      <c r="CD9727" s="419"/>
      <c r="CF9727" s="419"/>
      <c r="CG9727" s="419"/>
      <c r="CH9727" s="419"/>
    </row>
    <row r="9728" spans="3:86" ht="21" thickBot="1">
      <c r="C9728" s="425"/>
      <c r="P9728" s="431"/>
      <c r="R9728" s="419"/>
      <c r="S9728" s="446"/>
      <c r="T9728" s="419"/>
      <c r="V9728" s="196"/>
      <c r="W9728" s="419"/>
      <c r="X9728" s="419"/>
      <c r="Z9728" s="419"/>
      <c r="AA9728" s="419"/>
      <c r="AB9728" s="419"/>
      <c r="AD9728" s="419"/>
      <c r="AE9728" s="419"/>
      <c r="AF9728" s="419"/>
      <c r="AH9728" s="419"/>
      <c r="AI9728" s="419"/>
      <c r="AJ9728" s="419"/>
      <c r="AL9728" s="419"/>
      <c r="AM9728" s="419"/>
      <c r="AN9728" s="403"/>
      <c r="AO9728" s="419"/>
      <c r="AP9728" s="419"/>
      <c r="AQ9728" s="419"/>
      <c r="AR9728" s="419"/>
      <c r="AS9728" s="419"/>
      <c r="AT9728" s="419"/>
      <c r="AU9728" s="419"/>
      <c r="AV9728" s="419"/>
      <c r="AX9728" s="419"/>
      <c r="AY9728" s="419"/>
      <c r="AZ9728" s="419"/>
      <c r="BB9728" s="419"/>
      <c r="BC9728" s="419"/>
      <c r="BD9728" s="419"/>
      <c r="BF9728" s="419"/>
      <c r="BG9728" s="419"/>
      <c r="BH9728" s="419"/>
      <c r="BJ9728" s="419"/>
      <c r="BK9728" s="419"/>
      <c r="BL9728" s="419"/>
      <c r="BN9728" s="419"/>
      <c r="BO9728" s="419"/>
      <c r="BP9728" s="419"/>
      <c r="BR9728" s="419"/>
      <c r="BS9728" s="419"/>
      <c r="BT9728" s="419"/>
      <c r="BV9728" s="419"/>
      <c r="BW9728" s="419"/>
      <c r="BX9728" s="397"/>
      <c r="BZ9728" s="449"/>
      <c r="CB9728" s="419"/>
      <c r="CC9728" s="419"/>
      <c r="CD9728" s="419"/>
      <c r="CF9728" s="419"/>
      <c r="CG9728" s="419"/>
      <c r="CH9728" s="419"/>
    </row>
    <row r="9729" spans="3:86" ht="21" thickBot="1">
      <c r="C9729" s="425"/>
      <c r="P9729" s="431"/>
      <c r="R9729" s="419"/>
      <c r="S9729" s="446"/>
      <c r="T9729" s="419"/>
      <c r="V9729" s="196"/>
      <c r="W9729" s="419"/>
      <c r="X9729" s="419"/>
      <c r="Z9729" s="419"/>
      <c r="AA9729" s="419"/>
      <c r="AB9729" s="419"/>
      <c r="AD9729" s="419"/>
      <c r="AE9729" s="419"/>
      <c r="AF9729" s="419"/>
      <c r="AH9729" s="419"/>
      <c r="AI9729" s="419"/>
      <c r="AJ9729" s="419"/>
      <c r="AL9729" s="419"/>
      <c r="AM9729" s="419"/>
      <c r="AN9729" s="403"/>
      <c r="AO9729" s="419"/>
      <c r="AP9729" s="419"/>
      <c r="AQ9729" s="419"/>
      <c r="AR9729" s="419"/>
      <c r="AS9729" s="419"/>
      <c r="AT9729" s="419"/>
      <c r="AU9729" s="419"/>
      <c r="AV9729" s="419"/>
      <c r="AX9729" s="419"/>
      <c r="AY9729" s="419"/>
      <c r="AZ9729" s="419"/>
      <c r="BB9729" s="419"/>
      <c r="BC9729" s="419"/>
      <c r="BD9729" s="419"/>
      <c r="BF9729" s="419"/>
      <c r="BG9729" s="419"/>
      <c r="BH9729" s="419"/>
      <c r="BJ9729" s="419"/>
      <c r="BK9729" s="419"/>
      <c r="BL9729" s="419"/>
      <c r="BN9729" s="419"/>
      <c r="BO9729" s="419"/>
      <c r="BP9729" s="419"/>
      <c r="BR9729" s="419"/>
      <c r="BS9729" s="419"/>
      <c r="BT9729" s="419"/>
      <c r="BV9729" s="419"/>
      <c r="BW9729" s="419"/>
      <c r="BX9729" s="397"/>
      <c r="BZ9729" s="449"/>
      <c r="CB9729" s="419"/>
      <c r="CC9729" s="419"/>
      <c r="CD9729" s="419"/>
      <c r="CF9729" s="419"/>
      <c r="CG9729" s="419"/>
      <c r="CH9729" s="419"/>
    </row>
    <row r="9730" spans="3:86" ht="21" thickBot="1">
      <c r="C9730" s="425"/>
      <c r="P9730" s="431"/>
      <c r="R9730" s="419"/>
      <c r="S9730" s="446"/>
      <c r="T9730" s="419"/>
      <c r="V9730" s="196"/>
      <c r="W9730" s="419"/>
      <c r="X9730" s="419"/>
      <c r="Z9730" s="419"/>
      <c r="AA9730" s="419"/>
      <c r="AB9730" s="419"/>
      <c r="AD9730" s="419"/>
      <c r="AE9730" s="419"/>
      <c r="AF9730" s="419"/>
      <c r="AH9730" s="419"/>
      <c r="AI9730" s="419"/>
      <c r="AJ9730" s="419"/>
      <c r="AL9730" s="419"/>
      <c r="AM9730" s="419"/>
      <c r="AN9730" s="403"/>
      <c r="AO9730" s="419"/>
      <c r="AP9730" s="419"/>
      <c r="AQ9730" s="419"/>
      <c r="AR9730" s="419"/>
      <c r="AS9730" s="419"/>
      <c r="AT9730" s="419"/>
      <c r="AU9730" s="419"/>
      <c r="AV9730" s="419"/>
      <c r="AX9730" s="419"/>
      <c r="AY9730" s="419"/>
      <c r="AZ9730" s="419"/>
      <c r="BB9730" s="419"/>
      <c r="BC9730" s="419"/>
      <c r="BD9730" s="419"/>
      <c r="BF9730" s="419"/>
      <c r="BG9730" s="419"/>
      <c r="BH9730" s="419"/>
      <c r="BJ9730" s="419"/>
      <c r="BK9730" s="419"/>
      <c r="BL9730" s="419"/>
      <c r="BN9730" s="419"/>
      <c r="BO9730" s="419"/>
      <c r="BP9730" s="419"/>
      <c r="BR9730" s="419"/>
      <c r="BS9730" s="419"/>
      <c r="BT9730" s="419"/>
      <c r="BV9730" s="419"/>
      <c r="BW9730" s="419"/>
      <c r="BX9730" s="397"/>
      <c r="BZ9730" s="449"/>
      <c r="CB9730" s="419"/>
      <c r="CC9730" s="419"/>
      <c r="CD9730" s="419"/>
      <c r="CF9730" s="419"/>
      <c r="CG9730" s="419"/>
      <c r="CH9730" s="419"/>
    </row>
    <row r="9731" spans="3:86" ht="21" thickBot="1">
      <c r="C9731" s="425"/>
      <c r="P9731" s="431"/>
      <c r="R9731" s="419"/>
      <c r="S9731" s="446"/>
      <c r="T9731" s="419"/>
      <c r="V9731" s="196"/>
      <c r="W9731" s="419"/>
      <c r="X9731" s="419"/>
      <c r="Z9731" s="419"/>
      <c r="AA9731" s="419"/>
      <c r="AB9731" s="419"/>
      <c r="AD9731" s="419"/>
      <c r="AE9731" s="419"/>
      <c r="AF9731" s="419"/>
      <c r="AH9731" s="419"/>
      <c r="AI9731" s="419"/>
      <c r="AJ9731" s="419"/>
      <c r="AL9731" s="419"/>
      <c r="AM9731" s="419"/>
      <c r="AN9731" s="403"/>
      <c r="AO9731" s="419"/>
      <c r="AP9731" s="419"/>
      <c r="AQ9731" s="419"/>
      <c r="AR9731" s="419"/>
      <c r="AS9731" s="419"/>
      <c r="AT9731" s="419"/>
      <c r="AU9731" s="419"/>
      <c r="AV9731" s="419"/>
      <c r="AX9731" s="419"/>
      <c r="AY9731" s="419"/>
      <c r="AZ9731" s="419"/>
      <c r="BB9731" s="419"/>
      <c r="BC9731" s="419"/>
      <c r="BD9731" s="419"/>
      <c r="BF9731" s="419"/>
      <c r="BG9731" s="419"/>
      <c r="BH9731" s="419"/>
      <c r="BJ9731" s="419"/>
      <c r="BK9731" s="419"/>
      <c r="BL9731" s="419"/>
      <c r="BN9731" s="419"/>
      <c r="BO9731" s="419"/>
      <c r="BP9731" s="419"/>
      <c r="BR9731" s="419"/>
      <c r="BS9731" s="419"/>
      <c r="BT9731" s="419"/>
      <c r="BV9731" s="419"/>
      <c r="BW9731" s="419"/>
      <c r="BX9731" s="397"/>
      <c r="BZ9731" s="449"/>
      <c r="CB9731" s="419"/>
      <c r="CC9731" s="419"/>
      <c r="CD9731" s="419"/>
      <c r="CF9731" s="419"/>
      <c r="CG9731" s="419"/>
      <c r="CH9731" s="419"/>
    </row>
    <row r="9732" spans="3:86" ht="21" thickBot="1">
      <c r="C9732" s="425"/>
      <c r="P9732" s="431"/>
      <c r="R9732" s="419"/>
      <c r="S9732" s="446"/>
      <c r="T9732" s="419"/>
      <c r="V9732" s="196"/>
      <c r="W9732" s="419"/>
      <c r="X9732" s="419"/>
      <c r="Z9732" s="419"/>
      <c r="AA9732" s="419"/>
      <c r="AB9732" s="419"/>
      <c r="AD9732" s="419"/>
      <c r="AE9732" s="419"/>
      <c r="AF9732" s="419"/>
      <c r="AH9732" s="419"/>
      <c r="AI9732" s="419"/>
      <c r="AJ9732" s="419"/>
      <c r="AL9732" s="419"/>
      <c r="AM9732" s="419"/>
      <c r="AN9732" s="403"/>
      <c r="AO9732" s="419"/>
      <c r="AP9732" s="419"/>
      <c r="AQ9732" s="419"/>
      <c r="AR9732" s="419"/>
      <c r="AS9732" s="419"/>
      <c r="AT9732" s="419"/>
      <c r="AU9732" s="419"/>
      <c r="AV9732" s="419"/>
      <c r="AX9732" s="419"/>
      <c r="AY9732" s="419"/>
      <c r="AZ9732" s="419"/>
      <c r="BB9732" s="419"/>
      <c r="BC9732" s="419"/>
      <c r="BD9732" s="419"/>
      <c r="BF9732" s="419"/>
      <c r="BG9732" s="419"/>
      <c r="BH9732" s="419"/>
      <c r="BJ9732" s="419"/>
      <c r="BK9732" s="419"/>
      <c r="BL9732" s="419"/>
      <c r="BN9732" s="419"/>
      <c r="BO9732" s="419"/>
      <c r="BP9732" s="419"/>
      <c r="BR9732" s="419"/>
      <c r="BS9732" s="419"/>
      <c r="BT9732" s="419"/>
      <c r="BV9732" s="419"/>
      <c r="BW9732" s="419"/>
      <c r="BX9732" s="397"/>
      <c r="BZ9732" s="449"/>
      <c r="CB9732" s="419"/>
      <c r="CC9732" s="419"/>
      <c r="CD9732" s="419"/>
      <c r="CF9732" s="419"/>
      <c r="CG9732" s="419"/>
      <c r="CH9732" s="419"/>
    </row>
    <row r="9733" spans="3:86" ht="21" thickBot="1">
      <c r="C9733" s="425"/>
      <c r="P9733" s="431"/>
      <c r="R9733" s="419"/>
      <c r="S9733" s="446"/>
      <c r="T9733" s="419"/>
      <c r="V9733" s="196"/>
      <c r="W9733" s="419"/>
      <c r="X9733" s="419"/>
      <c r="Z9733" s="419"/>
      <c r="AA9733" s="419"/>
      <c r="AB9733" s="419"/>
      <c r="AD9733" s="419"/>
      <c r="AE9733" s="419"/>
      <c r="AF9733" s="419"/>
      <c r="AH9733" s="419"/>
      <c r="AI9733" s="419"/>
      <c r="AJ9733" s="419"/>
      <c r="AL9733" s="419"/>
      <c r="AM9733" s="419"/>
      <c r="AN9733" s="403"/>
      <c r="AO9733" s="419"/>
      <c r="AP9733" s="419"/>
      <c r="AQ9733" s="419"/>
      <c r="AR9733" s="419"/>
      <c r="AS9733" s="419"/>
      <c r="AT9733" s="419"/>
      <c r="AU9733" s="419"/>
      <c r="AV9733" s="419"/>
      <c r="AX9733" s="419"/>
      <c r="AY9733" s="419"/>
      <c r="AZ9733" s="419"/>
      <c r="BB9733" s="419"/>
      <c r="BC9733" s="419"/>
      <c r="BD9733" s="419"/>
      <c r="BF9733" s="419"/>
      <c r="BG9733" s="419"/>
      <c r="BH9733" s="419"/>
      <c r="BJ9733" s="419"/>
      <c r="BK9733" s="419"/>
      <c r="BL9733" s="419"/>
      <c r="BN9733" s="419"/>
      <c r="BO9733" s="419"/>
      <c r="BP9733" s="419"/>
      <c r="BR9733" s="419"/>
      <c r="BS9733" s="419"/>
      <c r="BT9733" s="419"/>
      <c r="BV9733" s="419"/>
      <c r="BW9733" s="419"/>
      <c r="BX9733" s="397"/>
      <c r="BZ9733" s="449"/>
      <c r="CB9733" s="419"/>
      <c r="CC9733" s="419"/>
      <c r="CD9733" s="419"/>
      <c r="CF9733" s="419"/>
      <c r="CG9733" s="419"/>
      <c r="CH9733" s="419"/>
    </row>
    <row r="9734" spans="3:86" ht="21" thickBot="1">
      <c r="C9734" s="425"/>
      <c r="P9734" s="431"/>
      <c r="R9734" s="419"/>
      <c r="S9734" s="446"/>
      <c r="T9734" s="419"/>
      <c r="V9734" s="196"/>
      <c r="W9734" s="419"/>
      <c r="X9734" s="419"/>
      <c r="Z9734" s="419"/>
      <c r="AA9734" s="419"/>
      <c r="AB9734" s="419"/>
      <c r="AD9734" s="419"/>
      <c r="AE9734" s="419"/>
      <c r="AF9734" s="419"/>
      <c r="AH9734" s="419"/>
      <c r="AI9734" s="419"/>
      <c r="AJ9734" s="419"/>
      <c r="AL9734" s="419"/>
      <c r="AM9734" s="419"/>
      <c r="AN9734" s="403"/>
      <c r="AO9734" s="419"/>
      <c r="AP9734" s="419"/>
      <c r="AQ9734" s="419"/>
      <c r="AR9734" s="419"/>
      <c r="AS9734" s="419"/>
      <c r="AT9734" s="419"/>
      <c r="AU9734" s="419"/>
      <c r="AV9734" s="419"/>
      <c r="AX9734" s="419"/>
      <c r="AY9734" s="419"/>
      <c r="AZ9734" s="419"/>
      <c r="BB9734" s="419"/>
      <c r="BC9734" s="419"/>
      <c r="BD9734" s="419"/>
      <c r="BF9734" s="419"/>
      <c r="BG9734" s="419"/>
      <c r="BH9734" s="419"/>
      <c r="BJ9734" s="419"/>
      <c r="BK9734" s="419"/>
      <c r="BL9734" s="419"/>
      <c r="BN9734" s="419"/>
      <c r="BO9734" s="419"/>
      <c r="BP9734" s="419"/>
      <c r="BR9734" s="419"/>
      <c r="BS9734" s="419"/>
      <c r="BT9734" s="419"/>
      <c r="BV9734" s="419"/>
      <c r="BW9734" s="419"/>
      <c r="BX9734" s="397"/>
      <c r="BZ9734" s="449"/>
      <c r="CB9734" s="419"/>
      <c r="CC9734" s="419"/>
      <c r="CD9734" s="419"/>
      <c r="CF9734" s="419"/>
      <c r="CG9734" s="419"/>
      <c r="CH9734" s="419"/>
    </row>
    <row r="9735" spans="3:86" ht="21" thickBot="1">
      <c r="C9735" s="425"/>
      <c r="P9735" s="431"/>
      <c r="R9735" s="419"/>
      <c r="S9735" s="446"/>
      <c r="T9735" s="419"/>
      <c r="V9735" s="196"/>
      <c r="W9735" s="419"/>
      <c r="X9735" s="419"/>
      <c r="Z9735" s="419"/>
      <c r="AA9735" s="419"/>
      <c r="AB9735" s="419"/>
      <c r="AD9735" s="419"/>
      <c r="AE9735" s="419"/>
      <c r="AF9735" s="419"/>
      <c r="AH9735" s="419"/>
      <c r="AI9735" s="419"/>
      <c r="AJ9735" s="419"/>
      <c r="AL9735" s="419"/>
      <c r="AM9735" s="419"/>
      <c r="AN9735" s="403"/>
      <c r="AO9735" s="419"/>
      <c r="AP9735" s="419"/>
      <c r="AQ9735" s="419"/>
      <c r="AR9735" s="419"/>
      <c r="AS9735" s="419"/>
      <c r="AT9735" s="419"/>
      <c r="AU9735" s="419"/>
      <c r="AV9735" s="419"/>
      <c r="AX9735" s="419"/>
      <c r="AY9735" s="419"/>
      <c r="AZ9735" s="419"/>
      <c r="BB9735" s="419"/>
      <c r="BC9735" s="419"/>
      <c r="BD9735" s="419"/>
      <c r="BF9735" s="419"/>
      <c r="BG9735" s="419"/>
      <c r="BH9735" s="419"/>
      <c r="BJ9735" s="419"/>
      <c r="BK9735" s="419"/>
      <c r="BL9735" s="419"/>
      <c r="BN9735" s="419"/>
      <c r="BO9735" s="419"/>
      <c r="BP9735" s="419"/>
      <c r="BR9735" s="419"/>
      <c r="BS9735" s="419"/>
      <c r="BT9735" s="419"/>
      <c r="BV9735" s="419"/>
      <c r="BW9735" s="419"/>
      <c r="BX9735" s="397"/>
      <c r="BZ9735" s="449"/>
      <c r="CB9735" s="419"/>
      <c r="CC9735" s="419"/>
      <c r="CD9735" s="419"/>
      <c r="CF9735" s="419"/>
      <c r="CG9735" s="419"/>
      <c r="CH9735" s="419"/>
    </row>
    <row r="9736" spans="3:86" ht="21" thickBot="1">
      <c r="C9736" s="425"/>
      <c r="P9736" s="431"/>
      <c r="R9736" s="419"/>
      <c r="S9736" s="446"/>
      <c r="T9736" s="419"/>
      <c r="V9736" s="196"/>
      <c r="W9736" s="419"/>
      <c r="X9736" s="419"/>
      <c r="Z9736" s="419"/>
      <c r="AA9736" s="419"/>
      <c r="AB9736" s="419"/>
      <c r="AD9736" s="419"/>
      <c r="AE9736" s="419"/>
      <c r="AF9736" s="419"/>
      <c r="AH9736" s="419"/>
      <c r="AI9736" s="419"/>
      <c r="AJ9736" s="419"/>
      <c r="AL9736" s="419"/>
      <c r="AM9736" s="419"/>
      <c r="AN9736" s="403"/>
      <c r="AO9736" s="419"/>
      <c r="AP9736" s="419"/>
      <c r="AQ9736" s="419"/>
      <c r="AR9736" s="419"/>
      <c r="AS9736" s="419"/>
      <c r="AT9736" s="419"/>
      <c r="AU9736" s="419"/>
      <c r="AV9736" s="419"/>
      <c r="AX9736" s="419"/>
      <c r="AY9736" s="419"/>
      <c r="AZ9736" s="419"/>
      <c r="BB9736" s="419"/>
      <c r="BC9736" s="419"/>
      <c r="BD9736" s="419"/>
      <c r="BF9736" s="419"/>
      <c r="BG9736" s="419"/>
      <c r="BH9736" s="419"/>
      <c r="BJ9736" s="419"/>
      <c r="BK9736" s="419"/>
      <c r="BL9736" s="419"/>
      <c r="BN9736" s="419"/>
      <c r="BO9736" s="419"/>
      <c r="BP9736" s="419"/>
      <c r="BR9736" s="419"/>
      <c r="BS9736" s="419"/>
      <c r="BT9736" s="419"/>
      <c r="BV9736" s="419"/>
      <c r="BW9736" s="419"/>
      <c r="BX9736" s="397"/>
      <c r="BZ9736" s="449"/>
      <c r="CB9736" s="419"/>
      <c r="CC9736" s="419"/>
      <c r="CD9736" s="419"/>
      <c r="CF9736" s="419"/>
      <c r="CG9736" s="419"/>
      <c r="CH9736" s="419"/>
    </row>
    <row r="9737" spans="3:86" ht="21" thickBot="1">
      <c r="C9737" s="425"/>
      <c r="P9737" s="431"/>
      <c r="R9737" s="419"/>
      <c r="S9737" s="446"/>
      <c r="T9737" s="419"/>
      <c r="V9737" s="196"/>
      <c r="W9737" s="419"/>
      <c r="X9737" s="419"/>
      <c r="Z9737" s="419"/>
      <c r="AA9737" s="419"/>
      <c r="AB9737" s="419"/>
      <c r="AD9737" s="419"/>
      <c r="AE9737" s="419"/>
      <c r="AF9737" s="419"/>
      <c r="AH9737" s="419"/>
      <c r="AI9737" s="419"/>
      <c r="AJ9737" s="419"/>
      <c r="AL9737" s="419"/>
      <c r="AM9737" s="419"/>
      <c r="AN9737" s="403"/>
      <c r="AO9737" s="419"/>
      <c r="AP9737" s="419"/>
      <c r="AQ9737" s="419"/>
      <c r="AR9737" s="419"/>
      <c r="AS9737" s="419"/>
      <c r="AT9737" s="419"/>
      <c r="AU9737" s="419"/>
      <c r="AV9737" s="419"/>
      <c r="AX9737" s="419"/>
      <c r="AY9737" s="419"/>
      <c r="AZ9737" s="419"/>
      <c r="BB9737" s="419"/>
      <c r="BC9737" s="419"/>
      <c r="BD9737" s="419"/>
      <c r="BF9737" s="419"/>
      <c r="BG9737" s="419"/>
      <c r="BH9737" s="419"/>
      <c r="BJ9737" s="419"/>
      <c r="BK9737" s="419"/>
      <c r="BL9737" s="419"/>
      <c r="BN9737" s="419"/>
      <c r="BO9737" s="419"/>
      <c r="BP9737" s="419"/>
      <c r="BR9737" s="419"/>
      <c r="BS9737" s="419"/>
      <c r="BT9737" s="419"/>
      <c r="BV9737" s="419"/>
      <c r="BW9737" s="419"/>
      <c r="BX9737" s="397"/>
      <c r="BZ9737" s="449"/>
      <c r="CB9737" s="419"/>
      <c r="CC9737" s="419"/>
      <c r="CD9737" s="419"/>
      <c r="CF9737" s="419"/>
      <c r="CG9737" s="419"/>
      <c r="CH9737" s="419"/>
    </row>
    <row r="9738" spans="3:86" ht="21" thickBot="1">
      <c r="C9738" s="425"/>
      <c r="P9738" s="431"/>
      <c r="R9738" s="419"/>
      <c r="S9738" s="446"/>
      <c r="T9738" s="419"/>
      <c r="V9738" s="196"/>
      <c r="W9738" s="419"/>
      <c r="X9738" s="419"/>
      <c r="Z9738" s="419"/>
      <c r="AA9738" s="419"/>
      <c r="AB9738" s="419"/>
      <c r="AD9738" s="419"/>
      <c r="AE9738" s="419"/>
      <c r="AF9738" s="419"/>
      <c r="AH9738" s="419"/>
      <c r="AI9738" s="419"/>
      <c r="AJ9738" s="419"/>
      <c r="AL9738" s="419"/>
      <c r="AM9738" s="419"/>
      <c r="AN9738" s="403"/>
      <c r="AO9738" s="419"/>
      <c r="AP9738" s="419"/>
      <c r="AQ9738" s="419"/>
      <c r="AR9738" s="419"/>
      <c r="AS9738" s="419"/>
      <c r="AT9738" s="419"/>
      <c r="AU9738" s="419"/>
      <c r="AV9738" s="419"/>
      <c r="AX9738" s="419"/>
      <c r="AY9738" s="419"/>
      <c r="AZ9738" s="419"/>
      <c r="BB9738" s="419"/>
      <c r="BC9738" s="419"/>
      <c r="BD9738" s="419"/>
      <c r="BF9738" s="419"/>
      <c r="BG9738" s="419"/>
      <c r="BH9738" s="419"/>
      <c r="BJ9738" s="419"/>
      <c r="BK9738" s="419"/>
      <c r="BL9738" s="419"/>
      <c r="BN9738" s="419"/>
      <c r="BO9738" s="419"/>
      <c r="BP9738" s="419"/>
      <c r="BR9738" s="419"/>
      <c r="BS9738" s="419"/>
      <c r="BT9738" s="419"/>
      <c r="BV9738" s="419"/>
      <c r="BW9738" s="419"/>
      <c r="BX9738" s="397"/>
      <c r="BZ9738" s="449"/>
      <c r="CB9738" s="419"/>
      <c r="CC9738" s="419"/>
      <c r="CD9738" s="419"/>
      <c r="CF9738" s="419"/>
      <c r="CG9738" s="419"/>
      <c r="CH9738" s="419"/>
    </row>
    <row r="9739" spans="3:86" ht="21" thickBot="1">
      <c r="C9739" s="425"/>
      <c r="P9739" s="431"/>
      <c r="R9739" s="419"/>
      <c r="S9739" s="446"/>
      <c r="T9739" s="419"/>
      <c r="V9739" s="196"/>
      <c r="W9739" s="419"/>
      <c r="X9739" s="419"/>
      <c r="Z9739" s="419"/>
      <c r="AA9739" s="419"/>
      <c r="AB9739" s="419"/>
      <c r="AD9739" s="419"/>
      <c r="AE9739" s="419"/>
      <c r="AF9739" s="419"/>
      <c r="AH9739" s="419"/>
      <c r="AI9739" s="419"/>
      <c r="AJ9739" s="419"/>
      <c r="AL9739" s="419"/>
      <c r="AM9739" s="419"/>
      <c r="AN9739" s="403"/>
      <c r="AO9739" s="419"/>
      <c r="AP9739" s="419"/>
      <c r="AQ9739" s="419"/>
      <c r="AR9739" s="419"/>
      <c r="AS9739" s="419"/>
      <c r="AT9739" s="419"/>
      <c r="AU9739" s="419"/>
      <c r="AV9739" s="419"/>
      <c r="AX9739" s="419"/>
      <c r="AY9739" s="419"/>
      <c r="AZ9739" s="419"/>
      <c r="BB9739" s="419"/>
      <c r="BC9739" s="419"/>
      <c r="BD9739" s="419"/>
      <c r="BF9739" s="419"/>
      <c r="BG9739" s="419"/>
      <c r="BH9739" s="419"/>
      <c r="BJ9739" s="419"/>
      <c r="BK9739" s="419"/>
      <c r="BL9739" s="419"/>
      <c r="BN9739" s="419"/>
      <c r="BO9739" s="419"/>
      <c r="BP9739" s="419"/>
      <c r="BR9739" s="419"/>
      <c r="BS9739" s="419"/>
      <c r="BT9739" s="419"/>
      <c r="BV9739" s="419"/>
      <c r="BW9739" s="419"/>
      <c r="BX9739" s="397"/>
      <c r="BZ9739" s="449"/>
      <c r="CB9739" s="419"/>
      <c r="CC9739" s="419"/>
      <c r="CD9739" s="419"/>
      <c r="CF9739" s="419"/>
      <c r="CG9739" s="419"/>
      <c r="CH9739" s="419"/>
    </row>
    <row r="9740" spans="3:86" ht="21" thickBot="1">
      <c r="C9740" s="425"/>
      <c r="P9740" s="431"/>
      <c r="R9740" s="419"/>
      <c r="S9740" s="446"/>
      <c r="T9740" s="419"/>
      <c r="V9740" s="196"/>
      <c r="W9740" s="419"/>
      <c r="X9740" s="419"/>
      <c r="Z9740" s="419"/>
      <c r="AA9740" s="419"/>
      <c r="AB9740" s="419"/>
      <c r="AD9740" s="419"/>
      <c r="AE9740" s="419"/>
      <c r="AF9740" s="419"/>
      <c r="AH9740" s="419"/>
      <c r="AI9740" s="419"/>
      <c r="AJ9740" s="419"/>
      <c r="AL9740" s="419"/>
      <c r="AM9740" s="419"/>
      <c r="AN9740" s="403"/>
      <c r="AO9740" s="419"/>
      <c r="AP9740" s="419"/>
      <c r="AQ9740" s="419"/>
      <c r="AR9740" s="419"/>
      <c r="AS9740" s="419"/>
      <c r="AT9740" s="419"/>
      <c r="AU9740" s="419"/>
      <c r="AV9740" s="419"/>
      <c r="AX9740" s="419"/>
      <c r="AY9740" s="419"/>
      <c r="AZ9740" s="419"/>
      <c r="BB9740" s="419"/>
      <c r="BC9740" s="419"/>
      <c r="BD9740" s="419"/>
      <c r="BF9740" s="419"/>
      <c r="BG9740" s="419"/>
      <c r="BH9740" s="419"/>
      <c r="BJ9740" s="419"/>
      <c r="BK9740" s="419"/>
      <c r="BL9740" s="419"/>
      <c r="BN9740" s="419"/>
      <c r="BO9740" s="419"/>
      <c r="BP9740" s="419"/>
      <c r="BR9740" s="419"/>
      <c r="BS9740" s="419"/>
      <c r="BT9740" s="419"/>
      <c r="BV9740" s="419"/>
      <c r="BW9740" s="419"/>
      <c r="BX9740" s="397"/>
      <c r="BZ9740" s="449"/>
      <c r="CB9740" s="419"/>
      <c r="CC9740" s="419"/>
      <c r="CD9740" s="419"/>
      <c r="CF9740" s="419"/>
      <c r="CG9740" s="419"/>
      <c r="CH9740" s="419"/>
    </row>
    <row r="9741" spans="3:86" ht="21" thickBot="1">
      <c r="C9741" s="425"/>
      <c r="P9741" s="431"/>
      <c r="R9741" s="419"/>
      <c r="S9741" s="446"/>
      <c r="T9741" s="419"/>
      <c r="V9741" s="196"/>
      <c r="W9741" s="419"/>
      <c r="X9741" s="419"/>
      <c r="Z9741" s="419"/>
      <c r="AA9741" s="419"/>
      <c r="AB9741" s="419"/>
      <c r="AD9741" s="419"/>
      <c r="AE9741" s="419"/>
      <c r="AF9741" s="419"/>
      <c r="AH9741" s="419"/>
      <c r="AI9741" s="419"/>
      <c r="AJ9741" s="419"/>
      <c r="AL9741" s="419"/>
      <c r="AM9741" s="419"/>
      <c r="AN9741" s="403"/>
      <c r="AO9741" s="419"/>
      <c r="AP9741" s="419"/>
      <c r="AQ9741" s="419"/>
      <c r="AR9741" s="419"/>
      <c r="AS9741" s="419"/>
      <c r="AT9741" s="419"/>
      <c r="AU9741" s="419"/>
      <c r="AV9741" s="419"/>
      <c r="AX9741" s="419"/>
      <c r="AY9741" s="419"/>
      <c r="AZ9741" s="419"/>
      <c r="BB9741" s="419"/>
      <c r="BC9741" s="419"/>
      <c r="BD9741" s="419"/>
      <c r="BF9741" s="419"/>
      <c r="BG9741" s="419"/>
      <c r="BH9741" s="419"/>
      <c r="BJ9741" s="419"/>
      <c r="BK9741" s="419"/>
      <c r="BL9741" s="419"/>
      <c r="BN9741" s="419"/>
      <c r="BO9741" s="419"/>
      <c r="BP9741" s="419"/>
      <c r="BR9741" s="419"/>
      <c r="BS9741" s="419"/>
      <c r="BT9741" s="419"/>
      <c r="BV9741" s="419"/>
      <c r="BW9741" s="419"/>
      <c r="BX9741" s="397"/>
      <c r="BZ9741" s="449"/>
      <c r="CB9741" s="419"/>
      <c r="CC9741" s="419"/>
      <c r="CD9741" s="419"/>
      <c r="CF9741" s="419"/>
      <c r="CG9741" s="419"/>
      <c r="CH9741" s="419"/>
    </row>
    <row r="9742" spans="3:86" ht="21" thickBot="1">
      <c r="C9742" s="425"/>
      <c r="P9742" s="431"/>
      <c r="R9742" s="419"/>
      <c r="S9742" s="446"/>
      <c r="T9742" s="419"/>
      <c r="V9742" s="196"/>
      <c r="W9742" s="419"/>
      <c r="X9742" s="419"/>
      <c r="Z9742" s="419"/>
      <c r="AA9742" s="419"/>
      <c r="AB9742" s="419"/>
      <c r="AD9742" s="419"/>
      <c r="AE9742" s="419"/>
      <c r="AF9742" s="419"/>
      <c r="AH9742" s="419"/>
      <c r="AI9742" s="419"/>
      <c r="AJ9742" s="419"/>
      <c r="AL9742" s="419"/>
      <c r="AM9742" s="419"/>
      <c r="AN9742" s="403"/>
      <c r="AO9742" s="419"/>
      <c r="AP9742" s="419"/>
      <c r="AQ9742" s="419"/>
      <c r="AR9742" s="419"/>
      <c r="AS9742" s="419"/>
      <c r="AT9742" s="419"/>
      <c r="AU9742" s="419"/>
      <c r="AV9742" s="419"/>
      <c r="AX9742" s="419"/>
      <c r="AY9742" s="419"/>
      <c r="AZ9742" s="419"/>
      <c r="BB9742" s="419"/>
      <c r="BC9742" s="419"/>
      <c r="BD9742" s="419"/>
      <c r="BF9742" s="419"/>
      <c r="BG9742" s="419"/>
      <c r="BH9742" s="419"/>
      <c r="BJ9742" s="419"/>
      <c r="BK9742" s="419"/>
      <c r="BL9742" s="419"/>
      <c r="BN9742" s="419"/>
      <c r="BO9742" s="419"/>
      <c r="BP9742" s="419"/>
      <c r="BR9742" s="419"/>
      <c r="BS9742" s="419"/>
      <c r="BT9742" s="419"/>
      <c r="BV9742" s="419"/>
      <c r="BW9742" s="419"/>
      <c r="BX9742" s="397"/>
      <c r="BZ9742" s="449"/>
      <c r="CB9742" s="419"/>
      <c r="CC9742" s="419"/>
      <c r="CD9742" s="419"/>
      <c r="CF9742" s="419"/>
      <c r="CG9742" s="419"/>
      <c r="CH9742" s="419"/>
    </row>
    <row r="9743" spans="3:86" ht="21" thickBot="1">
      <c r="C9743" s="425"/>
      <c r="P9743" s="431"/>
      <c r="R9743" s="419"/>
      <c r="S9743" s="446"/>
      <c r="T9743" s="419"/>
      <c r="V9743" s="196"/>
      <c r="W9743" s="419"/>
      <c r="X9743" s="419"/>
      <c r="Z9743" s="419"/>
      <c r="AA9743" s="419"/>
      <c r="AB9743" s="419"/>
      <c r="AD9743" s="419"/>
      <c r="AE9743" s="419"/>
      <c r="AF9743" s="419"/>
      <c r="AH9743" s="419"/>
      <c r="AI9743" s="419"/>
      <c r="AJ9743" s="419"/>
      <c r="AL9743" s="419"/>
      <c r="AM9743" s="419"/>
      <c r="AN9743" s="403"/>
      <c r="AO9743" s="419"/>
      <c r="AP9743" s="419"/>
      <c r="AQ9743" s="419"/>
      <c r="AR9743" s="419"/>
      <c r="AS9743" s="419"/>
      <c r="AT9743" s="419"/>
      <c r="AU9743" s="419"/>
      <c r="AV9743" s="419"/>
      <c r="AX9743" s="419"/>
      <c r="AY9743" s="419"/>
      <c r="AZ9743" s="419"/>
      <c r="BB9743" s="419"/>
      <c r="BC9743" s="419"/>
      <c r="BD9743" s="419"/>
      <c r="BF9743" s="419"/>
      <c r="BG9743" s="419"/>
      <c r="BH9743" s="419"/>
      <c r="BJ9743" s="419"/>
      <c r="BK9743" s="419"/>
      <c r="BL9743" s="419"/>
      <c r="BN9743" s="419"/>
      <c r="BO9743" s="419"/>
      <c r="BP9743" s="419"/>
      <c r="BR9743" s="419"/>
      <c r="BS9743" s="419"/>
      <c r="BT9743" s="419"/>
      <c r="BV9743" s="419"/>
      <c r="BW9743" s="419"/>
      <c r="BX9743" s="397"/>
      <c r="BZ9743" s="449"/>
      <c r="CB9743" s="419"/>
      <c r="CC9743" s="419"/>
      <c r="CD9743" s="419"/>
      <c r="CF9743" s="419"/>
      <c r="CG9743" s="419"/>
      <c r="CH9743" s="419"/>
    </row>
    <row r="9744" spans="3:86" ht="21" thickBot="1">
      <c r="C9744" s="425"/>
      <c r="P9744" s="431"/>
      <c r="R9744" s="419"/>
      <c r="S9744" s="446"/>
      <c r="T9744" s="419"/>
      <c r="V9744" s="196"/>
      <c r="W9744" s="419"/>
      <c r="X9744" s="419"/>
      <c r="Z9744" s="419"/>
      <c r="AA9744" s="419"/>
      <c r="AB9744" s="419"/>
      <c r="AD9744" s="419"/>
      <c r="AE9744" s="419"/>
      <c r="AF9744" s="419"/>
      <c r="AH9744" s="419"/>
      <c r="AI9744" s="419"/>
      <c r="AJ9744" s="419"/>
      <c r="AL9744" s="419"/>
      <c r="AM9744" s="419"/>
      <c r="AN9744" s="403"/>
      <c r="AO9744" s="419"/>
      <c r="AP9744" s="419"/>
      <c r="AQ9744" s="419"/>
      <c r="AR9744" s="419"/>
      <c r="AS9744" s="419"/>
      <c r="AT9744" s="419"/>
      <c r="AU9744" s="419"/>
      <c r="AV9744" s="419"/>
      <c r="AX9744" s="419"/>
      <c r="AY9744" s="419"/>
      <c r="AZ9744" s="419"/>
      <c r="BB9744" s="419"/>
      <c r="BC9744" s="419"/>
      <c r="BD9744" s="419"/>
      <c r="BF9744" s="419"/>
      <c r="BG9744" s="419"/>
      <c r="BH9744" s="419"/>
      <c r="BJ9744" s="419"/>
      <c r="BK9744" s="419"/>
      <c r="BL9744" s="419"/>
      <c r="BN9744" s="419"/>
      <c r="BO9744" s="419"/>
      <c r="BP9744" s="419"/>
      <c r="BR9744" s="419"/>
      <c r="BS9744" s="419"/>
      <c r="BT9744" s="419"/>
      <c r="BV9744" s="419"/>
      <c r="BW9744" s="419"/>
      <c r="BX9744" s="397"/>
      <c r="BZ9744" s="449"/>
      <c r="CB9744" s="419"/>
      <c r="CC9744" s="419"/>
      <c r="CD9744" s="419"/>
      <c r="CF9744" s="419"/>
      <c r="CG9744" s="419"/>
      <c r="CH9744" s="419"/>
    </row>
    <row r="9745" spans="3:86" ht="21" thickBot="1">
      <c r="C9745" s="425"/>
      <c r="P9745" s="431"/>
      <c r="R9745" s="419"/>
      <c r="S9745" s="446"/>
      <c r="T9745" s="419"/>
      <c r="V9745" s="196"/>
      <c r="W9745" s="419"/>
      <c r="X9745" s="419"/>
      <c r="Z9745" s="419"/>
      <c r="AA9745" s="419"/>
      <c r="AB9745" s="419"/>
      <c r="AD9745" s="419"/>
      <c r="AE9745" s="419"/>
      <c r="AF9745" s="419"/>
      <c r="AH9745" s="419"/>
      <c r="AI9745" s="419"/>
      <c r="AJ9745" s="419"/>
      <c r="AL9745" s="419"/>
      <c r="AM9745" s="419"/>
      <c r="AN9745" s="403"/>
      <c r="AO9745" s="419"/>
      <c r="AP9745" s="419"/>
      <c r="AQ9745" s="419"/>
      <c r="AR9745" s="419"/>
      <c r="AS9745" s="419"/>
      <c r="AT9745" s="419"/>
      <c r="AU9745" s="419"/>
      <c r="AV9745" s="419"/>
      <c r="AX9745" s="419"/>
      <c r="AY9745" s="419"/>
      <c r="AZ9745" s="419"/>
      <c r="BB9745" s="419"/>
      <c r="BC9745" s="419"/>
      <c r="BD9745" s="419"/>
      <c r="BF9745" s="419"/>
      <c r="BG9745" s="419"/>
      <c r="BH9745" s="419"/>
      <c r="BJ9745" s="419"/>
      <c r="BK9745" s="419"/>
      <c r="BL9745" s="419"/>
      <c r="BN9745" s="419"/>
      <c r="BO9745" s="419"/>
      <c r="BP9745" s="419"/>
      <c r="BR9745" s="419"/>
      <c r="BS9745" s="419"/>
      <c r="BT9745" s="419"/>
      <c r="BV9745" s="419"/>
      <c r="BW9745" s="419"/>
      <c r="BX9745" s="397"/>
      <c r="BZ9745" s="449"/>
      <c r="CB9745" s="419"/>
      <c r="CC9745" s="419"/>
      <c r="CD9745" s="419"/>
      <c r="CF9745" s="419"/>
      <c r="CG9745" s="419"/>
      <c r="CH9745" s="419"/>
    </row>
    <row r="9746" spans="3:86" ht="21" thickBot="1">
      <c r="C9746" s="425"/>
      <c r="P9746" s="431"/>
      <c r="R9746" s="419"/>
      <c r="S9746" s="446"/>
      <c r="T9746" s="419"/>
      <c r="V9746" s="196"/>
      <c r="W9746" s="419"/>
      <c r="X9746" s="419"/>
      <c r="Z9746" s="419"/>
      <c r="AA9746" s="419"/>
      <c r="AB9746" s="419"/>
      <c r="AD9746" s="419"/>
      <c r="AE9746" s="419"/>
      <c r="AF9746" s="419"/>
      <c r="AH9746" s="419"/>
      <c r="AI9746" s="419"/>
      <c r="AJ9746" s="419"/>
      <c r="AL9746" s="419"/>
      <c r="AM9746" s="419"/>
      <c r="AN9746" s="403"/>
      <c r="AO9746" s="419"/>
      <c r="AP9746" s="419"/>
      <c r="AQ9746" s="419"/>
      <c r="AR9746" s="419"/>
      <c r="AS9746" s="419"/>
      <c r="AT9746" s="419"/>
      <c r="AU9746" s="419"/>
      <c r="AV9746" s="419"/>
      <c r="AX9746" s="419"/>
      <c r="AY9746" s="419"/>
      <c r="AZ9746" s="419"/>
      <c r="BB9746" s="419"/>
      <c r="BC9746" s="419"/>
      <c r="BD9746" s="419"/>
      <c r="BF9746" s="419"/>
      <c r="BG9746" s="419"/>
      <c r="BH9746" s="419"/>
      <c r="BJ9746" s="419"/>
      <c r="BK9746" s="419"/>
      <c r="BL9746" s="419"/>
      <c r="BN9746" s="419"/>
      <c r="BO9746" s="419"/>
      <c r="BP9746" s="419"/>
      <c r="BR9746" s="419"/>
      <c r="BS9746" s="419"/>
      <c r="BT9746" s="419"/>
      <c r="BV9746" s="419"/>
      <c r="BW9746" s="419"/>
      <c r="BX9746" s="397"/>
      <c r="BZ9746" s="449"/>
      <c r="CB9746" s="419"/>
      <c r="CC9746" s="419"/>
      <c r="CD9746" s="419"/>
      <c r="CF9746" s="419"/>
      <c r="CG9746" s="419"/>
      <c r="CH9746" s="419"/>
    </row>
    <row r="9747" spans="3:86" ht="21" thickBot="1">
      <c r="C9747" s="425"/>
      <c r="P9747" s="431"/>
      <c r="R9747" s="419"/>
      <c r="S9747" s="446"/>
      <c r="T9747" s="419"/>
      <c r="V9747" s="196"/>
      <c r="W9747" s="419"/>
      <c r="X9747" s="419"/>
      <c r="Z9747" s="419"/>
      <c r="AA9747" s="419"/>
      <c r="AB9747" s="419"/>
      <c r="AD9747" s="419"/>
      <c r="AE9747" s="419"/>
      <c r="AF9747" s="419"/>
      <c r="AH9747" s="419"/>
      <c r="AI9747" s="419"/>
      <c r="AJ9747" s="419"/>
      <c r="AL9747" s="419"/>
      <c r="AM9747" s="419"/>
      <c r="AN9747" s="403"/>
      <c r="AO9747" s="419"/>
      <c r="AP9747" s="419"/>
      <c r="AQ9747" s="419"/>
      <c r="AR9747" s="419"/>
      <c r="AS9747" s="419"/>
      <c r="AT9747" s="419"/>
      <c r="AU9747" s="419"/>
      <c r="AV9747" s="419"/>
      <c r="AX9747" s="419"/>
      <c r="AY9747" s="419"/>
      <c r="AZ9747" s="419"/>
      <c r="BB9747" s="419"/>
      <c r="BC9747" s="419"/>
      <c r="BD9747" s="419"/>
      <c r="BF9747" s="419"/>
      <c r="BG9747" s="419"/>
      <c r="BH9747" s="419"/>
      <c r="BJ9747" s="419"/>
      <c r="BK9747" s="419"/>
      <c r="BL9747" s="419"/>
      <c r="BN9747" s="419"/>
      <c r="BO9747" s="419"/>
      <c r="BP9747" s="419"/>
      <c r="BR9747" s="419"/>
      <c r="BS9747" s="419"/>
      <c r="BT9747" s="419"/>
      <c r="BV9747" s="419"/>
      <c r="BW9747" s="419"/>
      <c r="BX9747" s="397"/>
      <c r="BZ9747" s="449"/>
      <c r="CB9747" s="419"/>
      <c r="CC9747" s="419"/>
      <c r="CD9747" s="419"/>
      <c r="CF9747" s="419"/>
      <c r="CG9747" s="419"/>
      <c r="CH9747" s="419"/>
    </row>
    <row r="9748" spans="3:86" ht="21" thickBot="1">
      <c r="C9748" s="425"/>
      <c r="P9748" s="431"/>
      <c r="R9748" s="419"/>
      <c r="S9748" s="446"/>
      <c r="T9748" s="419"/>
      <c r="V9748" s="196"/>
      <c r="W9748" s="419"/>
      <c r="X9748" s="419"/>
      <c r="Z9748" s="419"/>
      <c r="AA9748" s="419"/>
      <c r="AB9748" s="419"/>
      <c r="AD9748" s="419"/>
      <c r="AE9748" s="419"/>
      <c r="AF9748" s="419"/>
      <c r="AH9748" s="419"/>
      <c r="AI9748" s="419"/>
      <c r="AJ9748" s="419"/>
      <c r="AL9748" s="419"/>
      <c r="AM9748" s="419"/>
      <c r="AN9748" s="403"/>
      <c r="AO9748" s="419"/>
      <c r="AP9748" s="419"/>
      <c r="AQ9748" s="419"/>
      <c r="AR9748" s="419"/>
      <c r="AS9748" s="419"/>
      <c r="AT9748" s="419"/>
      <c r="AU9748" s="419"/>
      <c r="AV9748" s="419"/>
      <c r="AX9748" s="419"/>
      <c r="AY9748" s="419"/>
      <c r="AZ9748" s="419"/>
      <c r="BB9748" s="419"/>
      <c r="BC9748" s="419"/>
      <c r="BD9748" s="419"/>
      <c r="BF9748" s="419"/>
      <c r="BG9748" s="419"/>
      <c r="BH9748" s="419"/>
      <c r="BJ9748" s="419"/>
      <c r="BK9748" s="419"/>
      <c r="BL9748" s="419"/>
      <c r="BN9748" s="419"/>
      <c r="BO9748" s="419"/>
      <c r="BP9748" s="419"/>
      <c r="BR9748" s="419"/>
      <c r="BS9748" s="419"/>
      <c r="BT9748" s="419"/>
      <c r="BV9748" s="419"/>
      <c r="BW9748" s="419"/>
      <c r="BX9748" s="397"/>
      <c r="BZ9748" s="449"/>
      <c r="CB9748" s="419"/>
      <c r="CC9748" s="419"/>
      <c r="CD9748" s="419"/>
      <c r="CF9748" s="419"/>
      <c r="CG9748" s="419"/>
      <c r="CH9748" s="419"/>
    </row>
    <row r="9749" spans="3:86" ht="21" thickBot="1">
      <c r="C9749" s="425"/>
      <c r="P9749" s="431"/>
      <c r="R9749" s="419"/>
      <c r="S9749" s="446"/>
      <c r="T9749" s="419"/>
      <c r="V9749" s="196"/>
      <c r="W9749" s="419"/>
      <c r="X9749" s="419"/>
      <c r="Z9749" s="419"/>
      <c r="AA9749" s="419"/>
      <c r="AB9749" s="419"/>
      <c r="AD9749" s="419"/>
      <c r="AE9749" s="419"/>
      <c r="AF9749" s="419"/>
      <c r="AH9749" s="419"/>
      <c r="AI9749" s="419"/>
      <c r="AJ9749" s="419"/>
      <c r="AL9749" s="419"/>
      <c r="AM9749" s="419"/>
      <c r="AN9749" s="403"/>
      <c r="AO9749" s="419"/>
      <c r="AP9749" s="419"/>
      <c r="AQ9749" s="419"/>
      <c r="AR9749" s="419"/>
      <c r="AS9749" s="419"/>
      <c r="AT9749" s="419"/>
      <c r="AU9749" s="419"/>
      <c r="AV9749" s="419"/>
      <c r="AX9749" s="419"/>
      <c r="AY9749" s="419"/>
      <c r="AZ9749" s="419"/>
      <c r="BB9749" s="419"/>
      <c r="BC9749" s="419"/>
      <c r="BD9749" s="419"/>
      <c r="BF9749" s="419"/>
      <c r="BG9749" s="419"/>
      <c r="BH9749" s="419"/>
      <c r="BJ9749" s="419"/>
      <c r="BK9749" s="419"/>
      <c r="BL9749" s="419"/>
      <c r="BN9749" s="419"/>
      <c r="BO9749" s="419"/>
      <c r="BP9749" s="419"/>
      <c r="BR9749" s="419"/>
      <c r="BS9749" s="419"/>
      <c r="BT9749" s="419"/>
      <c r="BV9749" s="419"/>
      <c r="BW9749" s="419"/>
      <c r="BX9749" s="397"/>
      <c r="BZ9749" s="449"/>
      <c r="CB9749" s="419"/>
      <c r="CC9749" s="419"/>
      <c r="CD9749" s="419"/>
      <c r="CF9749" s="419"/>
      <c r="CG9749" s="419"/>
      <c r="CH9749" s="419"/>
    </row>
    <row r="9750" spans="3:86" ht="21" thickBot="1">
      <c r="C9750" s="425"/>
      <c r="P9750" s="431"/>
      <c r="R9750" s="419"/>
      <c r="S9750" s="446"/>
      <c r="T9750" s="419"/>
      <c r="V9750" s="196"/>
      <c r="W9750" s="419"/>
      <c r="X9750" s="419"/>
      <c r="Z9750" s="419"/>
      <c r="AA9750" s="419"/>
      <c r="AB9750" s="419"/>
      <c r="AD9750" s="419"/>
      <c r="AE9750" s="419"/>
      <c r="AF9750" s="419"/>
      <c r="AH9750" s="419"/>
      <c r="AI9750" s="419"/>
      <c r="AJ9750" s="419"/>
      <c r="AL9750" s="419"/>
      <c r="AM9750" s="419"/>
      <c r="AN9750" s="403"/>
      <c r="AO9750" s="419"/>
      <c r="AP9750" s="419"/>
      <c r="AQ9750" s="419"/>
      <c r="AR9750" s="419"/>
      <c r="AS9750" s="419"/>
      <c r="AT9750" s="419"/>
      <c r="AU9750" s="419"/>
      <c r="AV9750" s="419"/>
      <c r="AX9750" s="419"/>
      <c r="AY9750" s="419"/>
      <c r="AZ9750" s="419"/>
      <c r="BB9750" s="419"/>
      <c r="BC9750" s="419"/>
      <c r="BD9750" s="419"/>
      <c r="BF9750" s="419"/>
      <c r="BG9750" s="419"/>
      <c r="BH9750" s="419"/>
      <c r="BJ9750" s="419"/>
      <c r="BK9750" s="419"/>
      <c r="BL9750" s="419"/>
      <c r="BN9750" s="419"/>
      <c r="BO9750" s="419"/>
      <c r="BP9750" s="419"/>
      <c r="BR9750" s="419"/>
      <c r="BS9750" s="419"/>
      <c r="BT9750" s="419"/>
      <c r="BV9750" s="419"/>
      <c r="BW9750" s="419"/>
      <c r="BX9750" s="397"/>
      <c r="BZ9750" s="449"/>
      <c r="CB9750" s="419"/>
      <c r="CC9750" s="419"/>
      <c r="CD9750" s="419"/>
      <c r="CF9750" s="419"/>
      <c r="CG9750" s="419"/>
      <c r="CH9750" s="419"/>
    </row>
    <row r="9751" spans="3:86" ht="21" thickBot="1">
      <c r="C9751" s="425"/>
      <c r="P9751" s="431"/>
      <c r="R9751" s="419"/>
      <c r="S9751" s="446"/>
      <c r="T9751" s="419"/>
      <c r="V9751" s="196"/>
      <c r="W9751" s="419"/>
      <c r="X9751" s="419"/>
      <c r="Z9751" s="419"/>
      <c r="AA9751" s="419"/>
      <c r="AB9751" s="419"/>
      <c r="AD9751" s="419"/>
      <c r="AE9751" s="419"/>
      <c r="AF9751" s="419"/>
      <c r="AH9751" s="419"/>
      <c r="AI9751" s="419"/>
      <c r="AJ9751" s="419"/>
      <c r="AL9751" s="419"/>
      <c r="AM9751" s="419"/>
      <c r="AN9751" s="403"/>
      <c r="AO9751" s="419"/>
      <c r="AP9751" s="419"/>
      <c r="AQ9751" s="419"/>
      <c r="AR9751" s="419"/>
      <c r="AS9751" s="419"/>
      <c r="AT9751" s="419"/>
      <c r="AU9751" s="419"/>
      <c r="AV9751" s="419"/>
      <c r="AX9751" s="419"/>
      <c r="AY9751" s="419"/>
      <c r="AZ9751" s="419"/>
      <c r="BB9751" s="419"/>
      <c r="BC9751" s="419"/>
      <c r="BD9751" s="419"/>
      <c r="BF9751" s="419"/>
      <c r="BG9751" s="419"/>
      <c r="BH9751" s="419"/>
      <c r="BJ9751" s="419"/>
      <c r="BK9751" s="419"/>
      <c r="BL9751" s="419"/>
      <c r="BN9751" s="419"/>
      <c r="BO9751" s="419"/>
      <c r="BP9751" s="419"/>
      <c r="BR9751" s="419"/>
      <c r="BS9751" s="419"/>
      <c r="BT9751" s="419"/>
      <c r="BV9751" s="419"/>
      <c r="BW9751" s="419"/>
      <c r="BX9751" s="397"/>
      <c r="BZ9751" s="449"/>
      <c r="CB9751" s="419"/>
      <c r="CC9751" s="419"/>
      <c r="CD9751" s="419"/>
      <c r="CF9751" s="419"/>
      <c r="CG9751" s="419"/>
      <c r="CH9751" s="419"/>
    </row>
    <row r="9752" spans="3:86" ht="21" thickBot="1">
      <c r="C9752" s="425"/>
      <c r="P9752" s="431"/>
      <c r="R9752" s="419"/>
      <c r="S9752" s="446"/>
      <c r="T9752" s="419"/>
      <c r="V9752" s="196"/>
      <c r="W9752" s="419"/>
      <c r="X9752" s="419"/>
      <c r="Z9752" s="419"/>
      <c r="AA9752" s="419"/>
      <c r="AB9752" s="419"/>
      <c r="AD9752" s="419"/>
      <c r="AE9752" s="419"/>
      <c r="AF9752" s="419"/>
      <c r="AH9752" s="419"/>
      <c r="AI9752" s="419"/>
      <c r="AJ9752" s="419"/>
      <c r="AL9752" s="419"/>
      <c r="AM9752" s="419"/>
      <c r="AN9752" s="403"/>
      <c r="AO9752" s="419"/>
      <c r="AP9752" s="419"/>
      <c r="AQ9752" s="419"/>
      <c r="AR9752" s="419"/>
      <c r="AS9752" s="419"/>
      <c r="AT9752" s="419"/>
      <c r="AU9752" s="419"/>
      <c r="AV9752" s="419"/>
      <c r="AX9752" s="419"/>
      <c r="AY9752" s="419"/>
      <c r="AZ9752" s="419"/>
      <c r="BB9752" s="419"/>
      <c r="BC9752" s="419"/>
      <c r="BD9752" s="419"/>
      <c r="BF9752" s="419"/>
      <c r="BG9752" s="419"/>
      <c r="BH9752" s="419"/>
      <c r="BJ9752" s="419"/>
      <c r="BK9752" s="419"/>
      <c r="BL9752" s="419"/>
      <c r="BN9752" s="419"/>
      <c r="BO9752" s="419"/>
      <c r="BP9752" s="419"/>
      <c r="BR9752" s="419"/>
      <c r="BS9752" s="419"/>
      <c r="BT9752" s="419"/>
      <c r="BV9752" s="419"/>
      <c r="BW9752" s="419"/>
      <c r="BX9752" s="397"/>
      <c r="BZ9752" s="449"/>
      <c r="CB9752" s="419"/>
      <c r="CC9752" s="419"/>
      <c r="CD9752" s="419"/>
      <c r="CF9752" s="419"/>
      <c r="CG9752" s="419"/>
      <c r="CH9752" s="419"/>
    </row>
    <row r="9753" spans="3:86" ht="21" thickBot="1">
      <c r="C9753" s="425"/>
      <c r="P9753" s="431"/>
      <c r="R9753" s="419"/>
      <c r="S9753" s="446"/>
      <c r="T9753" s="419"/>
      <c r="V9753" s="196"/>
      <c r="W9753" s="419"/>
      <c r="X9753" s="419"/>
      <c r="Z9753" s="419"/>
      <c r="AA9753" s="419"/>
      <c r="AB9753" s="419"/>
      <c r="AD9753" s="419"/>
      <c r="AE9753" s="419"/>
      <c r="AF9753" s="419"/>
      <c r="AH9753" s="419"/>
      <c r="AI9753" s="419"/>
      <c r="AJ9753" s="419"/>
      <c r="AL9753" s="419"/>
      <c r="AM9753" s="419"/>
      <c r="AN9753" s="403"/>
      <c r="AO9753" s="419"/>
      <c r="AP9753" s="419"/>
      <c r="AQ9753" s="419"/>
      <c r="AR9753" s="419"/>
      <c r="AS9753" s="419"/>
      <c r="AT9753" s="419"/>
      <c r="AU9753" s="419"/>
      <c r="AV9753" s="419"/>
      <c r="AX9753" s="419"/>
      <c r="AY9753" s="419"/>
      <c r="AZ9753" s="419"/>
      <c r="BB9753" s="419"/>
      <c r="BC9753" s="419"/>
      <c r="BD9753" s="419"/>
      <c r="BF9753" s="419"/>
      <c r="BG9753" s="419"/>
      <c r="BH9753" s="419"/>
      <c r="BJ9753" s="419"/>
      <c r="BK9753" s="419"/>
      <c r="BL9753" s="419"/>
      <c r="BN9753" s="419"/>
      <c r="BO9753" s="419"/>
      <c r="BP9753" s="419"/>
      <c r="BR9753" s="419"/>
      <c r="BS9753" s="419"/>
      <c r="BT9753" s="419"/>
      <c r="BV9753" s="419"/>
      <c r="BW9753" s="419"/>
      <c r="BX9753" s="397"/>
      <c r="BZ9753" s="449"/>
      <c r="CB9753" s="419"/>
      <c r="CC9753" s="419"/>
      <c r="CD9753" s="419"/>
      <c r="CF9753" s="419"/>
      <c r="CG9753" s="419"/>
      <c r="CH9753" s="419"/>
    </row>
    <row r="9754" spans="3:86" ht="21" thickBot="1">
      <c r="C9754" s="425"/>
      <c r="P9754" s="431"/>
      <c r="R9754" s="419"/>
      <c r="S9754" s="446"/>
      <c r="T9754" s="419"/>
      <c r="V9754" s="196"/>
      <c r="W9754" s="419"/>
      <c r="X9754" s="419"/>
      <c r="Z9754" s="419"/>
      <c r="AA9754" s="419"/>
      <c r="AB9754" s="419"/>
      <c r="AD9754" s="419"/>
      <c r="AE9754" s="419"/>
      <c r="AF9754" s="419"/>
      <c r="AH9754" s="419"/>
      <c r="AI9754" s="419"/>
      <c r="AJ9754" s="419"/>
      <c r="AL9754" s="419"/>
      <c r="AM9754" s="419"/>
      <c r="AN9754" s="403"/>
      <c r="AO9754" s="419"/>
      <c r="AP9754" s="419"/>
      <c r="AQ9754" s="419"/>
      <c r="AR9754" s="419"/>
      <c r="AS9754" s="419"/>
      <c r="AT9754" s="419"/>
      <c r="AU9754" s="419"/>
      <c r="AV9754" s="419"/>
      <c r="AX9754" s="419"/>
      <c r="AY9754" s="419"/>
      <c r="AZ9754" s="419"/>
      <c r="BB9754" s="419"/>
      <c r="BC9754" s="419"/>
      <c r="BD9754" s="419"/>
      <c r="BF9754" s="419"/>
      <c r="BG9754" s="419"/>
      <c r="BH9754" s="419"/>
      <c r="BJ9754" s="419"/>
      <c r="BK9754" s="419"/>
      <c r="BL9754" s="419"/>
      <c r="BN9754" s="419"/>
      <c r="BO9754" s="419"/>
      <c r="BP9754" s="419"/>
      <c r="BR9754" s="419"/>
      <c r="BS9754" s="419"/>
      <c r="BT9754" s="419"/>
      <c r="BV9754" s="419"/>
      <c r="BW9754" s="419"/>
      <c r="BX9754" s="397"/>
      <c r="BZ9754" s="449"/>
      <c r="CB9754" s="419"/>
      <c r="CC9754" s="419"/>
      <c r="CD9754" s="419"/>
      <c r="CF9754" s="419"/>
      <c r="CG9754" s="419"/>
      <c r="CH9754" s="419"/>
    </row>
    <row r="9755" spans="3:86" ht="21" thickBot="1">
      <c r="C9755" s="425"/>
      <c r="P9755" s="431"/>
      <c r="R9755" s="419"/>
      <c r="S9755" s="446"/>
      <c r="T9755" s="419"/>
      <c r="V9755" s="196"/>
      <c r="W9755" s="419"/>
      <c r="X9755" s="419"/>
      <c r="Z9755" s="419"/>
      <c r="AA9755" s="419"/>
      <c r="AB9755" s="419"/>
      <c r="AD9755" s="419"/>
      <c r="AE9755" s="419"/>
      <c r="AF9755" s="419"/>
      <c r="AH9755" s="419"/>
      <c r="AI9755" s="419"/>
      <c r="AJ9755" s="419"/>
      <c r="AL9755" s="419"/>
      <c r="AM9755" s="419"/>
      <c r="AN9755" s="403"/>
      <c r="AO9755" s="419"/>
      <c r="AP9755" s="419"/>
      <c r="AQ9755" s="419"/>
      <c r="AR9755" s="419"/>
      <c r="AS9755" s="419"/>
      <c r="AT9755" s="419"/>
      <c r="AU9755" s="419"/>
      <c r="AV9755" s="419"/>
      <c r="AX9755" s="419"/>
      <c r="AY9755" s="419"/>
      <c r="AZ9755" s="419"/>
      <c r="BB9755" s="419"/>
      <c r="BC9755" s="419"/>
      <c r="BD9755" s="419"/>
      <c r="BF9755" s="419"/>
      <c r="BG9755" s="419"/>
      <c r="BH9755" s="419"/>
      <c r="BJ9755" s="419"/>
      <c r="BK9755" s="419"/>
      <c r="BL9755" s="419"/>
      <c r="BN9755" s="419"/>
      <c r="BO9755" s="419"/>
      <c r="BP9755" s="419"/>
      <c r="BR9755" s="419"/>
      <c r="BS9755" s="419"/>
      <c r="BT9755" s="419"/>
      <c r="BV9755" s="419"/>
      <c r="BW9755" s="419"/>
      <c r="BX9755" s="397"/>
      <c r="BZ9755" s="449"/>
      <c r="CB9755" s="419"/>
      <c r="CC9755" s="419"/>
      <c r="CD9755" s="419"/>
      <c r="CF9755" s="419"/>
      <c r="CG9755" s="419"/>
      <c r="CH9755" s="419"/>
    </row>
    <row r="9756" spans="3:86" ht="21" thickBot="1">
      <c r="C9756" s="425"/>
      <c r="P9756" s="431"/>
      <c r="R9756" s="419"/>
      <c r="S9756" s="446"/>
      <c r="T9756" s="419"/>
      <c r="V9756" s="196"/>
      <c r="W9756" s="419"/>
      <c r="X9756" s="419"/>
      <c r="Z9756" s="419"/>
      <c r="AA9756" s="419"/>
      <c r="AB9756" s="419"/>
      <c r="AD9756" s="419"/>
      <c r="AE9756" s="419"/>
      <c r="AF9756" s="419"/>
      <c r="AH9756" s="419"/>
      <c r="AI9756" s="419"/>
      <c r="AJ9756" s="419"/>
      <c r="AL9756" s="419"/>
      <c r="AM9756" s="419"/>
      <c r="AN9756" s="403"/>
      <c r="AO9756" s="419"/>
      <c r="AP9756" s="419"/>
      <c r="AQ9756" s="419"/>
      <c r="AR9756" s="419"/>
      <c r="AS9756" s="419"/>
      <c r="AT9756" s="419"/>
      <c r="AU9756" s="419"/>
      <c r="AV9756" s="419"/>
      <c r="AX9756" s="419"/>
      <c r="AY9756" s="419"/>
      <c r="AZ9756" s="419"/>
      <c r="BB9756" s="419"/>
      <c r="BC9756" s="419"/>
      <c r="BD9756" s="419"/>
      <c r="BF9756" s="419"/>
      <c r="BG9756" s="419"/>
      <c r="BH9756" s="419"/>
      <c r="BJ9756" s="419"/>
      <c r="BK9756" s="419"/>
      <c r="BL9756" s="419"/>
      <c r="BN9756" s="419"/>
      <c r="BO9756" s="419"/>
      <c r="BP9756" s="419"/>
      <c r="BR9756" s="419"/>
      <c r="BS9756" s="419"/>
      <c r="BT9756" s="419"/>
      <c r="BV9756" s="419"/>
      <c r="BW9756" s="419"/>
      <c r="BX9756" s="397"/>
      <c r="BZ9756" s="449"/>
      <c r="CB9756" s="419"/>
      <c r="CC9756" s="419"/>
      <c r="CD9756" s="419"/>
      <c r="CF9756" s="419"/>
      <c r="CG9756" s="419"/>
      <c r="CH9756" s="419"/>
    </row>
    <row r="9757" spans="3:86" ht="21" thickBot="1">
      <c r="C9757" s="425"/>
      <c r="P9757" s="431"/>
      <c r="R9757" s="419"/>
      <c r="S9757" s="446"/>
      <c r="T9757" s="419"/>
      <c r="V9757" s="196"/>
      <c r="W9757" s="419"/>
      <c r="X9757" s="419"/>
      <c r="Z9757" s="419"/>
      <c r="AA9757" s="419"/>
      <c r="AB9757" s="419"/>
      <c r="AD9757" s="419"/>
      <c r="AE9757" s="419"/>
      <c r="AF9757" s="419"/>
      <c r="AH9757" s="419"/>
      <c r="AI9757" s="419"/>
      <c r="AJ9757" s="419"/>
      <c r="AL9757" s="419"/>
      <c r="AM9757" s="419"/>
      <c r="AN9757" s="403"/>
      <c r="AO9757" s="419"/>
      <c r="AP9757" s="419"/>
      <c r="AQ9757" s="419"/>
      <c r="AR9757" s="419"/>
      <c r="AS9757" s="419"/>
      <c r="AT9757" s="419"/>
      <c r="AU9757" s="419"/>
      <c r="AV9757" s="419"/>
      <c r="AX9757" s="419"/>
      <c r="AY9757" s="419"/>
      <c r="AZ9757" s="419"/>
      <c r="BB9757" s="419"/>
      <c r="BC9757" s="419"/>
      <c r="BD9757" s="419"/>
      <c r="BF9757" s="419"/>
      <c r="BG9757" s="419"/>
      <c r="BH9757" s="419"/>
      <c r="BJ9757" s="419"/>
      <c r="BK9757" s="419"/>
      <c r="BL9757" s="419"/>
      <c r="BN9757" s="419"/>
      <c r="BO9757" s="419"/>
      <c r="BP9757" s="419"/>
      <c r="BR9757" s="419"/>
      <c r="BS9757" s="419"/>
      <c r="BT9757" s="419"/>
      <c r="BV9757" s="419"/>
      <c r="BW9757" s="419"/>
      <c r="BX9757" s="397"/>
      <c r="BZ9757" s="449"/>
      <c r="CB9757" s="419"/>
      <c r="CC9757" s="419"/>
      <c r="CD9757" s="419"/>
      <c r="CF9757" s="419"/>
      <c r="CG9757" s="419"/>
      <c r="CH9757" s="419"/>
    </row>
    <row r="9758" spans="3:86" ht="21" thickBot="1">
      <c r="C9758" s="425"/>
      <c r="P9758" s="431"/>
      <c r="R9758" s="419"/>
      <c r="S9758" s="446"/>
      <c r="T9758" s="419"/>
      <c r="V9758" s="196"/>
      <c r="W9758" s="419"/>
      <c r="X9758" s="419"/>
      <c r="Z9758" s="419"/>
      <c r="AA9758" s="419"/>
      <c r="AB9758" s="419"/>
      <c r="AD9758" s="419"/>
      <c r="AE9758" s="419"/>
      <c r="AF9758" s="419"/>
      <c r="AH9758" s="419"/>
      <c r="AI9758" s="419"/>
      <c r="AJ9758" s="419"/>
      <c r="AL9758" s="419"/>
      <c r="AM9758" s="419"/>
      <c r="AN9758" s="403"/>
      <c r="AO9758" s="419"/>
      <c r="AP9758" s="419"/>
      <c r="AQ9758" s="419"/>
      <c r="AR9758" s="419"/>
      <c r="AS9758" s="419"/>
      <c r="AT9758" s="419"/>
      <c r="AU9758" s="419"/>
      <c r="AV9758" s="419"/>
      <c r="AX9758" s="419"/>
      <c r="AY9758" s="419"/>
      <c r="AZ9758" s="419"/>
      <c r="BB9758" s="419"/>
      <c r="BC9758" s="419"/>
      <c r="BD9758" s="419"/>
      <c r="BF9758" s="419"/>
      <c r="BG9758" s="419"/>
      <c r="BH9758" s="419"/>
      <c r="BJ9758" s="419"/>
      <c r="BK9758" s="419"/>
      <c r="BL9758" s="419"/>
      <c r="BN9758" s="419"/>
      <c r="BO9758" s="419"/>
      <c r="BP9758" s="419"/>
      <c r="BR9758" s="419"/>
      <c r="BS9758" s="419"/>
      <c r="BT9758" s="419"/>
      <c r="BV9758" s="419"/>
      <c r="BW9758" s="419"/>
      <c r="BX9758" s="397"/>
      <c r="BZ9758" s="449"/>
      <c r="CB9758" s="419"/>
      <c r="CC9758" s="419"/>
      <c r="CD9758" s="419"/>
      <c r="CF9758" s="419"/>
      <c r="CG9758" s="419"/>
      <c r="CH9758" s="419"/>
    </row>
    <row r="9759" spans="3:86" ht="21" thickBot="1">
      <c r="C9759" s="425"/>
      <c r="P9759" s="431"/>
      <c r="R9759" s="419"/>
      <c r="S9759" s="446"/>
      <c r="T9759" s="419"/>
      <c r="V9759" s="196"/>
      <c r="W9759" s="419"/>
      <c r="X9759" s="419"/>
      <c r="Z9759" s="419"/>
      <c r="AA9759" s="419"/>
      <c r="AB9759" s="419"/>
      <c r="AD9759" s="419"/>
      <c r="AE9759" s="419"/>
      <c r="AF9759" s="419"/>
      <c r="AH9759" s="419"/>
      <c r="AI9759" s="419"/>
      <c r="AJ9759" s="419"/>
      <c r="AL9759" s="419"/>
      <c r="AM9759" s="419"/>
      <c r="AN9759" s="403"/>
      <c r="AO9759" s="419"/>
      <c r="AP9759" s="419"/>
      <c r="AQ9759" s="419"/>
      <c r="AR9759" s="419"/>
      <c r="AS9759" s="419"/>
      <c r="AT9759" s="419"/>
      <c r="AU9759" s="419"/>
      <c r="AV9759" s="419"/>
      <c r="AX9759" s="419"/>
      <c r="AY9759" s="419"/>
      <c r="AZ9759" s="419"/>
      <c r="BB9759" s="419"/>
      <c r="BC9759" s="419"/>
      <c r="BD9759" s="419"/>
      <c r="BF9759" s="419"/>
      <c r="BG9759" s="419"/>
      <c r="BH9759" s="419"/>
      <c r="BJ9759" s="419"/>
      <c r="BK9759" s="419"/>
      <c r="BL9759" s="419"/>
      <c r="BN9759" s="419"/>
      <c r="BO9759" s="419"/>
      <c r="BP9759" s="419"/>
      <c r="BR9759" s="419"/>
      <c r="BS9759" s="419"/>
      <c r="BT9759" s="419"/>
      <c r="BV9759" s="419"/>
      <c r="BW9759" s="419"/>
      <c r="BX9759" s="397"/>
      <c r="BZ9759" s="449"/>
      <c r="CB9759" s="419"/>
      <c r="CC9759" s="419"/>
      <c r="CD9759" s="419"/>
      <c r="CF9759" s="419"/>
      <c r="CG9759" s="419"/>
      <c r="CH9759" s="419"/>
    </row>
    <row r="9760" spans="3:86" ht="21" thickBot="1">
      <c r="C9760" s="425"/>
      <c r="P9760" s="431"/>
      <c r="R9760" s="419"/>
      <c r="S9760" s="446"/>
      <c r="T9760" s="419"/>
      <c r="V9760" s="196"/>
      <c r="W9760" s="419"/>
      <c r="X9760" s="419"/>
      <c r="Z9760" s="419"/>
      <c r="AA9760" s="419"/>
      <c r="AB9760" s="419"/>
      <c r="AD9760" s="419"/>
      <c r="AE9760" s="419"/>
      <c r="AF9760" s="419"/>
      <c r="AH9760" s="419"/>
      <c r="AI9760" s="419"/>
      <c r="AJ9760" s="419"/>
      <c r="AL9760" s="419"/>
      <c r="AM9760" s="419"/>
      <c r="AN9760" s="403"/>
      <c r="AO9760" s="419"/>
      <c r="AP9760" s="419"/>
      <c r="AQ9760" s="419"/>
      <c r="AR9760" s="419"/>
      <c r="AS9760" s="419"/>
      <c r="AT9760" s="419"/>
      <c r="AU9760" s="419"/>
      <c r="AV9760" s="419"/>
      <c r="AX9760" s="419"/>
      <c r="AY9760" s="419"/>
      <c r="AZ9760" s="419"/>
      <c r="BB9760" s="419"/>
      <c r="BC9760" s="419"/>
      <c r="BD9760" s="419"/>
      <c r="BF9760" s="419"/>
      <c r="BG9760" s="419"/>
      <c r="BH9760" s="419"/>
      <c r="BJ9760" s="419"/>
      <c r="BK9760" s="419"/>
      <c r="BL9760" s="419"/>
      <c r="BN9760" s="419"/>
      <c r="BO9760" s="419"/>
      <c r="BP9760" s="419"/>
      <c r="BR9760" s="419"/>
      <c r="BS9760" s="419"/>
      <c r="BT9760" s="419"/>
      <c r="BV9760" s="419"/>
      <c r="BW9760" s="419"/>
      <c r="BX9760" s="397"/>
      <c r="BZ9760" s="449"/>
      <c r="CB9760" s="419"/>
      <c r="CC9760" s="419"/>
      <c r="CD9760" s="419"/>
      <c r="CF9760" s="419"/>
      <c r="CG9760" s="419"/>
      <c r="CH9760" s="419"/>
    </row>
    <row r="9761" spans="3:86" ht="21" thickBot="1">
      <c r="C9761" s="425"/>
      <c r="P9761" s="431"/>
      <c r="R9761" s="419"/>
      <c r="S9761" s="446"/>
      <c r="T9761" s="419"/>
      <c r="V9761" s="196"/>
      <c r="W9761" s="419"/>
      <c r="X9761" s="419"/>
      <c r="Z9761" s="419"/>
      <c r="AA9761" s="419"/>
      <c r="AB9761" s="419"/>
      <c r="AD9761" s="419"/>
      <c r="AE9761" s="419"/>
      <c r="AF9761" s="419"/>
      <c r="AH9761" s="419"/>
      <c r="AI9761" s="419"/>
      <c r="AJ9761" s="419"/>
      <c r="AL9761" s="419"/>
      <c r="AM9761" s="419"/>
      <c r="AN9761" s="403"/>
      <c r="AO9761" s="419"/>
      <c r="AP9761" s="419"/>
      <c r="AQ9761" s="419"/>
      <c r="AR9761" s="419"/>
      <c r="AS9761" s="419"/>
      <c r="AT9761" s="419"/>
      <c r="AU9761" s="419"/>
      <c r="AV9761" s="419"/>
      <c r="AX9761" s="419"/>
      <c r="AY9761" s="419"/>
      <c r="AZ9761" s="419"/>
      <c r="BB9761" s="419"/>
      <c r="BC9761" s="419"/>
      <c r="BD9761" s="419"/>
      <c r="BF9761" s="419"/>
      <c r="BG9761" s="419"/>
      <c r="BH9761" s="419"/>
      <c r="BJ9761" s="419"/>
      <c r="BK9761" s="419"/>
      <c r="BL9761" s="419"/>
      <c r="BN9761" s="419"/>
      <c r="BO9761" s="419"/>
      <c r="BP9761" s="419"/>
      <c r="BR9761" s="419"/>
      <c r="BS9761" s="419"/>
      <c r="BT9761" s="419"/>
      <c r="BV9761" s="419"/>
      <c r="BW9761" s="419"/>
      <c r="BX9761" s="397"/>
      <c r="BZ9761" s="449"/>
      <c r="CB9761" s="419"/>
      <c r="CC9761" s="419"/>
      <c r="CD9761" s="419"/>
      <c r="CF9761" s="419"/>
      <c r="CG9761" s="419"/>
      <c r="CH9761" s="419"/>
    </row>
    <row r="9762" spans="3:86" ht="21" thickBot="1">
      <c r="C9762" s="425"/>
      <c r="P9762" s="431"/>
      <c r="R9762" s="419"/>
      <c r="S9762" s="446"/>
      <c r="T9762" s="419"/>
      <c r="V9762" s="196"/>
      <c r="W9762" s="419"/>
      <c r="X9762" s="419"/>
      <c r="Z9762" s="419"/>
      <c r="AA9762" s="419"/>
      <c r="AB9762" s="419"/>
      <c r="AD9762" s="419"/>
      <c r="AE9762" s="419"/>
      <c r="AF9762" s="419"/>
      <c r="AH9762" s="419"/>
      <c r="AI9762" s="419"/>
      <c r="AJ9762" s="419"/>
      <c r="AL9762" s="419"/>
      <c r="AM9762" s="419"/>
      <c r="AN9762" s="403"/>
      <c r="AO9762" s="419"/>
      <c r="AP9762" s="419"/>
      <c r="AQ9762" s="419"/>
      <c r="AR9762" s="419"/>
      <c r="AS9762" s="419"/>
      <c r="AT9762" s="419"/>
      <c r="AU9762" s="419"/>
      <c r="AV9762" s="419"/>
      <c r="AX9762" s="419"/>
      <c r="AY9762" s="419"/>
      <c r="AZ9762" s="419"/>
      <c r="BB9762" s="419"/>
      <c r="BC9762" s="419"/>
      <c r="BD9762" s="419"/>
      <c r="BF9762" s="419"/>
      <c r="BG9762" s="419"/>
      <c r="BH9762" s="419"/>
      <c r="BJ9762" s="419"/>
      <c r="BK9762" s="419"/>
      <c r="BL9762" s="419"/>
      <c r="BN9762" s="419"/>
      <c r="BO9762" s="419"/>
      <c r="BP9762" s="419"/>
      <c r="BR9762" s="419"/>
      <c r="BS9762" s="419"/>
      <c r="BT9762" s="419"/>
      <c r="BV9762" s="419"/>
      <c r="BW9762" s="419"/>
      <c r="BX9762" s="397"/>
      <c r="BZ9762" s="449"/>
      <c r="CB9762" s="419"/>
      <c r="CC9762" s="419"/>
      <c r="CD9762" s="419"/>
      <c r="CF9762" s="419"/>
      <c r="CG9762" s="419"/>
      <c r="CH9762" s="419"/>
    </row>
    <row r="9763" spans="3:86" ht="21" thickBot="1">
      <c r="C9763" s="425"/>
      <c r="P9763" s="431"/>
      <c r="R9763" s="419"/>
      <c r="S9763" s="446"/>
      <c r="T9763" s="419"/>
      <c r="V9763" s="196"/>
      <c r="W9763" s="419"/>
      <c r="X9763" s="419"/>
      <c r="Z9763" s="419"/>
      <c r="AA9763" s="419"/>
      <c r="AB9763" s="419"/>
      <c r="AD9763" s="419"/>
      <c r="AE9763" s="419"/>
      <c r="AF9763" s="419"/>
      <c r="AH9763" s="419"/>
      <c r="AI9763" s="419"/>
      <c r="AJ9763" s="419"/>
      <c r="AL9763" s="419"/>
      <c r="AM9763" s="419"/>
      <c r="AN9763" s="403"/>
      <c r="AO9763" s="419"/>
      <c r="AP9763" s="419"/>
      <c r="AQ9763" s="419"/>
      <c r="AR9763" s="419"/>
      <c r="AS9763" s="419"/>
      <c r="AT9763" s="419"/>
      <c r="AU9763" s="419"/>
      <c r="AV9763" s="419"/>
      <c r="AX9763" s="419"/>
      <c r="AY9763" s="419"/>
      <c r="AZ9763" s="419"/>
      <c r="BB9763" s="419"/>
      <c r="BC9763" s="419"/>
      <c r="BD9763" s="419"/>
      <c r="BF9763" s="419"/>
      <c r="BG9763" s="419"/>
      <c r="BH9763" s="419"/>
      <c r="BJ9763" s="419"/>
      <c r="BK9763" s="419"/>
      <c r="BL9763" s="419"/>
      <c r="BN9763" s="419"/>
      <c r="BO9763" s="419"/>
      <c r="BP9763" s="419"/>
      <c r="BR9763" s="419"/>
      <c r="BS9763" s="419"/>
      <c r="BT9763" s="419"/>
      <c r="BV9763" s="419"/>
      <c r="BW9763" s="419"/>
      <c r="BX9763" s="397"/>
      <c r="BZ9763" s="449"/>
      <c r="CB9763" s="419"/>
      <c r="CC9763" s="419"/>
      <c r="CD9763" s="419"/>
      <c r="CF9763" s="419"/>
      <c r="CG9763" s="419"/>
      <c r="CH9763" s="419"/>
    </row>
    <row r="9764" spans="3:86" ht="21" thickBot="1">
      <c r="C9764" s="425"/>
      <c r="P9764" s="431"/>
      <c r="R9764" s="419"/>
      <c r="S9764" s="446"/>
      <c r="T9764" s="419"/>
      <c r="V9764" s="196"/>
      <c r="W9764" s="419"/>
      <c r="X9764" s="419"/>
      <c r="Z9764" s="419"/>
      <c r="AA9764" s="419"/>
      <c r="AB9764" s="419"/>
      <c r="AD9764" s="419"/>
      <c r="AE9764" s="419"/>
      <c r="AF9764" s="419"/>
      <c r="AH9764" s="419"/>
      <c r="AI9764" s="419"/>
      <c r="AJ9764" s="419"/>
      <c r="AL9764" s="419"/>
      <c r="AM9764" s="419"/>
      <c r="AN9764" s="403"/>
      <c r="AO9764" s="419"/>
      <c r="AP9764" s="419"/>
      <c r="AQ9764" s="419"/>
      <c r="AR9764" s="419"/>
      <c r="AS9764" s="419"/>
      <c r="AT9764" s="419"/>
      <c r="AU9764" s="419"/>
      <c r="AV9764" s="419"/>
      <c r="AX9764" s="419"/>
      <c r="AY9764" s="419"/>
      <c r="AZ9764" s="419"/>
      <c r="BB9764" s="419"/>
      <c r="BC9764" s="419"/>
      <c r="BD9764" s="419"/>
      <c r="BF9764" s="419"/>
      <c r="BG9764" s="419"/>
      <c r="BH9764" s="419"/>
      <c r="BJ9764" s="419"/>
      <c r="BK9764" s="419"/>
      <c r="BL9764" s="419"/>
      <c r="BN9764" s="419"/>
      <c r="BO9764" s="419"/>
      <c r="BP9764" s="419"/>
      <c r="BR9764" s="419"/>
      <c r="BS9764" s="419"/>
      <c r="BT9764" s="419"/>
      <c r="BV9764" s="419"/>
      <c r="BW9764" s="419"/>
      <c r="BX9764" s="397"/>
      <c r="BZ9764" s="449"/>
      <c r="CB9764" s="419"/>
      <c r="CC9764" s="419"/>
      <c r="CD9764" s="419"/>
      <c r="CF9764" s="419"/>
      <c r="CG9764" s="419"/>
      <c r="CH9764" s="419"/>
    </row>
    <row r="9765" spans="3:86" ht="21" thickBot="1">
      <c r="C9765" s="425"/>
      <c r="P9765" s="431"/>
      <c r="R9765" s="419"/>
      <c r="S9765" s="446"/>
      <c r="T9765" s="419"/>
      <c r="V9765" s="196"/>
      <c r="W9765" s="419"/>
      <c r="X9765" s="419"/>
      <c r="Z9765" s="419"/>
      <c r="AA9765" s="419"/>
      <c r="AB9765" s="419"/>
      <c r="AD9765" s="419"/>
      <c r="AE9765" s="419"/>
      <c r="AF9765" s="419"/>
      <c r="AH9765" s="419"/>
      <c r="AI9765" s="419"/>
      <c r="AJ9765" s="419"/>
      <c r="AL9765" s="419"/>
      <c r="AM9765" s="419"/>
      <c r="AN9765" s="403"/>
      <c r="AO9765" s="419"/>
      <c r="AP9765" s="419"/>
      <c r="AQ9765" s="419"/>
      <c r="AR9765" s="419"/>
      <c r="AS9765" s="419"/>
      <c r="AT9765" s="419"/>
      <c r="AU9765" s="419"/>
      <c r="AV9765" s="419"/>
      <c r="AX9765" s="419"/>
      <c r="AY9765" s="419"/>
      <c r="AZ9765" s="419"/>
      <c r="BB9765" s="419"/>
      <c r="BC9765" s="419"/>
      <c r="BD9765" s="419"/>
      <c r="BF9765" s="419"/>
      <c r="BG9765" s="419"/>
      <c r="BH9765" s="419"/>
      <c r="BJ9765" s="419"/>
      <c r="BK9765" s="419"/>
      <c r="BL9765" s="419"/>
      <c r="BN9765" s="419"/>
      <c r="BO9765" s="419"/>
      <c r="BP9765" s="419"/>
      <c r="BR9765" s="419"/>
      <c r="BS9765" s="419"/>
      <c r="BT9765" s="419"/>
      <c r="BV9765" s="419"/>
      <c r="BW9765" s="419"/>
      <c r="BX9765" s="397"/>
      <c r="BZ9765" s="449"/>
      <c r="CB9765" s="419"/>
      <c r="CC9765" s="419"/>
      <c r="CD9765" s="419"/>
      <c r="CF9765" s="419"/>
      <c r="CG9765" s="419"/>
      <c r="CH9765" s="419"/>
    </row>
    <row r="9766" spans="3:86" ht="21" thickBot="1">
      <c r="C9766" s="425"/>
      <c r="P9766" s="431"/>
      <c r="R9766" s="419"/>
      <c r="S9766" s="446"/>
      <c r="T9766" s="419"/>
      <c r="V9766" s="196"/>
      <c r="W9766" s="419"/>
      <c r="X9766" s="419"/>
      <c r="Z9766" s="419"/>
      <c r="AA9766" s="419"/>
      <c r="AB9766" s="419"/>
      <c r="AD9766" s="419"/>
      <c r="AE9766" s="419"/>
      <c r="AF9766" s="419"/>
      <c r="AH9766" s="419"/>
      <c r="AI9766" s="419"/>
      <c r="AJ9766" s="419"/>
      <c r="AL9766" s="419"/>
      <c r="AM9766" s="419"/>
      <c r="AN9766" s="403"/>
      <c r="AO9766" s="419"/>
      <c r="AP9766" s="419"/>
      <c r="AQ9766" s="419"/>
      <c r="AR9766" s="419"/>
      <c r="AS9766" s="419"/>
      <c r="AT9766" s="419"/>
      <c r="AU9766" s="419"/>
      <c r="AV9766" s="419"/>
      <c r="AX9766" s="419"/>
      <c r="AY9766" s="419"/>
      <c r="AZ9766" s="419"/>
      <c r="BB9766" s="419"/>
      <c r="BC9766" s="419"/>
      <c r="BD9766" s="419"/>
      <c r="BF9766" s="419"/>
      <c r="BG9766" s="419"/>
      <c r="BH9766" s="419"/>
      <c r="BJ9766" s="419"/>
      <c r="BK9766" s="419"/>
      <c r="BL9766" s="419"/>
      <c r="BN9766" s="419"/>
      <c r="BO9766" s="419"/>
      <c r="BP9766" s="419"/>
      <c r="BR9766" s="419"/>
      <c r="BS9766" s="419"/>
      <c r="BT9766" s="419"/>
      <c r="BV9766" s="419"/>
      <c r="BW9766" s="419"/>
      <c r="BX9766" s="397"/>
      <c r="BZ9766" s="449"/>
      <c r="CB9766" s="419"/>
      <c r="CC9766" s="419"/>
      <c r="CD9766" s="419"/>
      <c r="CF9766" s="419"/>
      <c r="CG9766" s="419"/>
      <c r="CH9766" s="419"/>
    </row>
    <row r="9767" spans="3:86" ht="21" thickBot="1">
      <c r="C9767" s="425"/>
      <c r="P9767" s="431"/>
      <c r="R9767" s="419"/>
      <c r="S9767" s="446"/>
      <c r="T9767" s="419"/>
      <c r="V9767" s="196"/>
      <c r="W9767" s="419"/>
      <c r="X9767" s="419"/>
      <c r="Z9767" s="419"/>
      <c r="AA9767" s="419"/>
      <c r="AB9767" s="419"/>
      <c r="AD9767" s="419"/>
      <c r="AE9767" s="419"/>
      <c r="AF9767" s="419"/>
      <c r="AH9767" s="419"/>
      <c r="AI9767" s="419"/>
      <c r="AJ9767" s="419"/>
      <c r="AL9767" s="419"/>
      <c r="AM9767" s="419"/>
      <c r="AN9767" s="403"/>
      <c r="AO9767" s="419"/>
      <c r="AP9767" s="419"/>
      <c r="AQ9767" s="419"/>
      <c r="AR9767" s="419"/>
      <c r="AS9767" s="419"/>
      <c r="AT9767" s="419"/>
      <c r="AU9767" s="419"/>
      <c r="AV9767" s="419"/>
      <c r="AX9767" s="419"/>
      <c r="AY9767" s="419"/>
      <c r="AZ9767" s="419"/>
      <c r="BB9767" s="419"/>
      <c r="BC9767" s="419"/>
      <c r="BD9767" s="419"/>
      <c r="BF9767" s="419"/>
      <c r="BG9767" s="419"/>
      <c r="BH9767" s="419"/>
      <c r="BJ9767" s="419"/>
      <c r="BK9767" s="419"/>
      <c r="BL9767" s="419"/>
      <c r="BN9767" s="419"/>
      <c r="BO9767" s="419"/>
      <c r="BP9767" s="419"/>
      <c r="BR9767" s="419"/>
      <c r="BS9767" s="419"/>
      <c r="BT9767" s="419"/>
      <c r="BV9767" s="419"/>
      <c r="BW9767" s="419"/>
      <c r="BX9767" s="397"/>
      <c r="BZ9767" s="449"/>
      <c r="CB9767" s="419"/>
      <c r="CC9767" s="419"/>
      <c r="CD9767" s="419"/>
      <c r="CF9767" s="419"/>
      <c r="CG9767" s="419"/>
      <c r="CH9767" s="419"/>
    </row>
    <row r="9768" spans="3:86" ht="21" thickBot="1">
      <c r="C9768" s="425"/>
      <c r="P9768" s="431"/>
      <c r="R9768" s="419"/>
      <c r="S9768" s="446"/>
      <c r="T9768" s="419"/>
      <c r="V9768" s="196"/>
      <c r="W9768" s="419"/>
      <c r="X9768" s="419"/>
      <c r="Z9768" s="419"/>
      <c r="AA9768" s="419"/>
      <c r="AB9768" s="419"/>
      <c r="AD9768" s="419"/>
      <c r="AE9768" s="419"/>
      <c r="AF9768" s="419"/>
      <c r="AH9768" s="419"/>
      <c r="AI9768" s="419"/>
      <c r="AJ9768" s="419"/>
      <c r="AL9768" s="419"/>
      <c r="AM9768" s="419"/>
      <c r="AN9768" s="403"/>
      <c r="AO9768" s="419"/>
      <c r="AP9768" s="419"/>
      <c r="AQ9768" s="419"/>
      <c r="AR9768" s="419"/>
      <c r="AS9768" s="419"/>
      <c r="AT9768" s="419"/>
      <c r="AU9768" s="419"/>
      <c r="AV9768" s="419"/>
      <c r="AX9768" s="419"/>
      <c r="AY9768" s="419"/>
      <c r="AZ9768" s="419"/>
      <c r="BB9768" s="419"/>
      <c r="BC9768" s="419"/>
      <c r="BD9768" s="419"/>
      <c r="BF9768" s="419"/>
      <c r="BG9768" s="419"/>
      <c r="BH9768" s="419"/>
      <c r="BJ9768" s="419"/>
      <c r="BK9768" s="419"/>
      <c r="BL9768" s="419"/>
      <c r="BN9768" s="419"/>
      <c r="BO9768" s="419"/>
      <c r="BP9768" s="419"/>
      <c r="BR9768" s="419"/>
      <c r="BS9768" s="419"/>
      <c r="BT9768" s="419"/>
      <c r="BV9768" s="419"/>
      <c r="BW9768" s="419"/>
      <c r="BX9768" s="397"/>
      <c r="BZ9768" s="449"/>
      <c r="CB9768" s="419"/>
      <c r="CC9768" s="419"/>
      <c r="CD9768" s="419"/>
      <c r="CF9768" s="419"/>
      <c r="CG9768" s="419"/>
      <c r="CH9768" s="419"/>
    </row>
    <row r="9769" spans="3:86" ht="21" thickBot="1">
      <c r="C9769" s="425"/>
      <c r="P9769" s="431"/>
      <c r="R9769" s="419"/>
      <c r="S9769" s="446"/>
      <c r="T9769" s="419"/>
      <c r="V9769" s="196"/>
      <c r="W9769" s="419"/>
      <c r="X9769" s="419"/>
      <c r="Z9769" s="419"/>
      <c r="AA9769" s="419"/>
      <c r="AB9769" s="419"/>
      <c r="AD9769" s="419"/>
      <c r="AE9769" s="419"/>
      <c r="AF9769" s="419"/>
      <c r="AH9769" s="419"/>
      <c r="AI9769" s="419"/>
      <c r="AJ9769" s="419"/>
      <c r="AL9769" s="419"/>
      <c r="AM9769" s="419"/>
      <c r="AN9769" s="403"/>
      <c r="AO9769" s="419"/>
      <c r="AP9769" s="419"/>
      <c r="AQ9769" s="419"/>
      <c r="AR9769" s="419"/>
      <c r="AS9769" s="419"/>
      <c r="AT9769" s="419"/>
      <c r="AU9769" s="419"/>
      <c r="AV9769" s="419"/>
      <c r="AX9769" s="419"/>
      <c r="AY9769" s="419"/>
      <c r="AZ9769" s="419"/>
      <c r="BB9769" s="419"/>
      <c r="BC9769" s="419"/>
      <c r="BD9769" s="419"/>
      <c r="BF9769" s="419"/>
      <c r="BG9769" s="419"/>
      <c r="BH9769" s="419"/>
      <c r="BJ9769" s="419"/>
      <c r="BK9769" s="419"/>
      <c r="BL9769" s="419"/>
      <c r="BN9769" s="419"/>
      <c r="BO9769" s="419"/>
      <c r="BP9769" s="419"/>
      <c r="BR9769" s="419"/>
      <c r="BS9769" s="419"/>
      <c r="BT9769" s="419"/>
      <c r="BV9769" s="419"/>
      <c r="BW9769" s="419"/>
      <c r="BX9769" s="397"/>
      <c r="BZ9769" s="449"/>
      <c r="CB9769" s="419"/>
      <c r="CC9769" s="419"/>
      <c r="CD9769" s="419"/>
      <c r="CF9769" s="419"/>
      <c r="CG9769" s="419"/>
      <c r="CH9769" s="419"/>
    </row>
    <row r="9770" spans="3:86" ht="21" thickBot="1">
      <c r="C9770" s="425"/>
      <c r="P9770" s="431"/>
      <c r="R9770" s="419"/>
      <c r="S9770" s="446"/>
      <c r="T9770" s="419"/>
      <c r="V9770" s="196"/>
      <c r="W9770" s="419"/>
      <c r="X9770" s="419"/>
      <c r="Z9770" s="419"/>
      <c r="AA9770" s="419"/>
      <c r="AB9770" s="419"/>
      <c r="AD9770" s="419"/>
      <c r="AE9770" s="419"/>
      <c r="AF9770" s="419"/>
      <c r="AH9770" s="419"/>
      <c r="AI9770" s="419"/>
      <c r="AJ9770" s="419"/>
      <c r="AL9770" s="419"/>
      <c r="AM9770" s="419"/>
      <c r="AN9770" s="403"/>
      <c r="AO9770" s="419"/>
      <c r="AP9770" s="419"/>
      <c r="AQ9770" s="419"/>
      <c r="AR9770" s="419"/>
      <c r="AS9770" s="419"/>
      <c r="AT9770" s="419"/>
      <c r="AU9770" s="419"/>
      <c r="AV9770" s="419"/>
      <c r="AX9770" s="419"/>
      <c r="AY9770" s="419"/>
      <c r="AZ9770" s="419"/>
      <c r="BB9770" s="419"/>
      <c r="BC9770" s="419"/>
      <c r="BD9770" s="419"/>
      <c r="BF9770" s="419"/>
      <c r="BG9770" s="419"/>
      <c r="BH9770" s="419"/>
      <c r="BJ9770" s="419"/>
      <c r="BK9770" s="419"/>
      <c r="BL9770" s="419"/>
      <c r="BN9770" s="419"/>
      <c r="BO9770" s="419"/>
      <c r="BP9770" s="419"/>
      <c r="BR9770" s="419"/>
      <c r="BS9770" s="419"/>
      <c r="BT9770" s="419"/>
      <c r="BV9770" s="419"/>
      <c r="BW9770" s="419"/>
      <c r="BX9770" s="397"/>
      <c r="BZ9770" s="449"/>
      <c r="CB9770" s="419"/>
      <c r="CC9770" s="419"/>
      <c r="CD9770" s="419"/>
      <c r="CF9770" s="419"/>
      <c r="CG9770" s="419"/>
      <c r="CH9770" s="419"/>
    </row>
    <row r="9771" spans="3:86" ht="21" thickBot="1">
      <c r="C9771" s="425"/>
      <c r="P9771" s="431"/>
      <c r="R9771" s="419"/>
      <c r="S9771" s="446"/>
      <c r="T9771" s="419"/>
      <c r="V9771" s="196"/>
      <c r="W9771" s="419"/>
      <c r="X9771" s="419"/>
      <c r="Z9771" s="419"/>
      <c r="AA9771" s="419"/>
      <c r="AB9771" s="419"/>
      <c r="AD9771" s="419"/>
      <c r="AE9771" s="419"/>
      <c r="AF9771" s="419"/>
      <c r="AH9771" s="419"/>
      <c r="AI9771" s="419"/>
      <c r="AJ9771" s="419"/>
      <c r="AL9771" s="419"/>
      <c r="AM9771" s="419"/>
      <c r="AN9771" s="403"/>
      <c r="AO9771" s="419"/>
      <c r="AP9771" s="419"/>
      <c r="AQ9771" s="419"/>
      <c r="AR9771" s="419"/>
      <c r="AS9771" s="419"/>
      <c r="AT9771" s="419"/>
      <c r="AU9771" s="419"/>
      <c r="AV9771" s="419"/>
      <c r="AX9771" s="419"/>
      <c r="AY9771" s="419"/>
      <c r="AZ9771" s="419"/>
      <c r="BB9771" s="419"/>
      <c r="BC9771" s="419"/>
      <c r="BD9771" s="419"/>
      <c r="BF9771" s="419"/>
      <c r="BG9771" s="419"/>
      <c r="BH9771" s="419"/>
      <c r="BJ9771" s="419"/>
      <c r="BK9771" s="419"/>
      <c r="BL9771" s="419"/>
      <c r="BN9771" s="419"/>
      <c r="BO9771" s="419"/>
      <c r="BP9771" s="419"/>
      <c r="BR9771" s="419"/>
      <c r="BS9771" s="419"/>
      <c r="BT9771" s="419"/>
      <c r="BV9771" s="419"/>
      <c r="BW9771" s="419"/>
      <c r="BX9771" s="397"/>
      <c r="BZ9771" s="449"/>
      <c r="CB9771" s="419"/>
      <c r="CC9771" s="419"/>
      <c r="CD9771" s="419"/>
      <c r="CF9771" s="419"/>
      <c r="CG9771" s="419"/>
      <c r="CH9771" s="419"/>
    </row>
    <row r="9772" spans="3:86" ht="21" thickBot="1">
      <c r="C9772" s="425"/>
      <c r="P9772" s="431"/>
      <c r="R9772" s="419"/>
      <c r="S9772" s="446"/>
      <c r="T9772" s="419"/>
      <c r="V9772" s="196"/>
      <c r="W9772" s="419"/>
      <c r="X9772" s="419"/>
      <c r="Z9772" s="419"/>
      <c r="AA9772" s="419"/>
      <c r="AB9772" s="419"/>
      <c r="AD9772" s="419"/>
      <c r="AE9772" s="419"/>
      <c r="AF9772" s="419"/>
      <c r="AH9772" s="419"/>
      <c r="AI9772" s="419"/>
      <c r="AJ9772" s="419"/>
      <c r="AL9772" s="419"/>
      <c r="AM9772" s="419"/>
      <c r="AN9772" s="403"/>
      <c r="AO9772" s="419"/>
      <c r="AP9772" s="419"/>
      <c r="AQ9772" s="419"/>
      <c r="AR9772" s="419"/>
      <c r="AS9772" s="419"/>
      <c r="AT9772" s="419"/>
      <c r="AU9772" s="419"/>
      <c r="AV9772" s="419"/>
      <c r="AX9772" s="419"/>
      <c r="AY9772" s="419"/>
      <c r="AZ9772" s="419"/>
      <c r="BB9772" s="419"/>
      <c r="BC9772" s="419"/>
      <c r="BD9772" s="419"/>
      <c r="BF9772" s="419"/>
      <c r="BG9772" s="419"/>
      <c r="BH9772" s="419"/>
      <c r="BJ9772" s="419"/>
      <c r="BK9772" s="419"/>
      <c r="BL9772" s="419"/>
      <c r="BN9772" s="419"/>
      <c r="BO9772" s="419"/>
      <c r="BP9772" s="419"/>
      <c r="BR9772" s="419"/>
      <c r="BS9772" s="419"/>
      <c r="BT9772" s="419"/>
      <c r="BV9772" s="419"/>
      <c r="BW9772" s="419"/>
      <c r="BX9772" s="397"/>
      <c r="BZ9772" s="449"/>
      <c r="CB9772" s="419"/>
      <c r="CC9772" s="419"/>
      <c r="CD9772" s="419"/>
      <c r="CF9772" s="419"/>
      <c r="CG9772" s="419"/>
      <c r="CH9772" s="419"/>
    </row>
    <row r="9773" spans="3:86" ht="21" thickBot="1">
      <c r="C9773" s="425"/>
      <c r="P9773" s="431"/>
      <c r="R9773" s="419"/>
      <c r="S9773" s="446"/>
      <c r="T9773" s="419"/>
      <c r="V9773" s="196"/>
      <c r="W9773" s="419"/>
      <c r="X9773" s="419"/>
      <c r="Z9773" s="419"/>
      <c r="AA9773" s="419"/>
      <c r="AB9773" s="419"/>
      <c r="AD9773" s="419"/>
      <c r="AE9773" s="419"/>
      <c r="AF9773" s="419"/>
      <c r="AH9773" s="419"/>
      <c r="AI9773" s="419"/>
      <c r="AJ9773" s="419"/>
      <c r="AL9773" s="419"/>
      <c r="AM9773" s="419"/>
      <c r="AN9773" s="403"/>
      <c r="AO9773" s="419"/>
      <c r="AP9773" s="419"/>
      <c r="AQ9773" s="419"/>
      <c r="AR9773" s="419"/>
      <c r="AS9773" s="419"/>
      <c r="AT9773" s="419"/>
      <c r="AU9773" s="419"/>
      <c r="AV9773" s="419"/>
      <c r="AX9773" s="419"/>
      <c r="AY9773" s="419"/>
      <c r="AZ9773" s="419"/>
      <c r="BB9773" s="419"/>
      <c r="BC9773" s="419"/>
      <c r="BD9773" s="419"/>
      <c r="BF9773" s="419"/>
      <c r="BG9773" s="419"/>
      <c r="BH9773" s="419"/>
      <c r="BJ9773" s="419"/>
      <c r="BK9773" s="419"/>
      <c r="BL9773" s="419"/>
      <c r="BN9773" s="419"/>
      <c r="BO9773" s="419"/>
      <c r="BP9773" s="419"/>
      <c r="BR9773" s="419"/>
      <c r="BS9773" s="419"/>
      <c r="BT9773" s="419"/>
      <c r="BV9773" s="419"/>
      <c r="BW9773" s="419"/>
      <c r="BX9773" s="397"/>
      <c r="BZ9773" s="449"/>
      <c r="CB9773" s="419"/>
      <c r="CC9773" s="419"/>
      <c r="CD9773" s="419"/>
      <c r="CF9773" s="419"/>
      <c r="CG9773" s="419"/>
      <c r="CH9773" s="419"/>
    </row>
    <row r="9774" spans="3:86" ht="21" thickBot="1">
      <c r="C9774" s="425"/>
      <c r="P9774" s="431"/>
      <c r="R9774" s="419"/>
      <c r="S9774" s="446"/>
      <c r="T9774" s="419"/>
      <c r="V9774" s="196"/>
      <c r="W9774" s="419"/>
      <c r="X9774" s="419"/>
      <c r="Z9774" s="419"/>
      <c r="AA9774" s="419"/>
      <c r="AB9774" s="419"/>
      <c r="AD9774" s="419"/>
      <c r="AE9774" s="419"/>
      <c r="AF9774" s="419"/>
      <c r="AH9774" s="419"/>
      <c r="AI9774" s="419"/>
      <c r="AJ9774" s="419"/>
      <c r="AL9774" s="419"/>
      <c r="AM9774" s="419"/>
      <c r="AN9774" s="403"/>
      <c r="AO9774" s="419"/>
      <c r="AP9774" s="419"/>
      <c r="AQ9774" s="419"/>
      <c r="AR9774" s="419"/>
      <c r="AS9774" s="419"/>
      <c r="AT9774" s="419"/>
      <c r="AU9774" s="419"/>
      <c r="AV9774" s="419"/>
      <c r="AX9774" s="419"/>
      <c r="AY9774" s="419"/>
      <c r="AZ9774" s="419"/>
      <c r="BB9774" s="419"/>
      <c r="BC9774" s="419"/>
      <c r="BD9774" s="419"/>
      <c r="BF9774" s="419"/>
      <c r="BG9774" s="419"/>
      <c r="BH9774" s="419"/>
      <c r="BJ9774" s="419"/>
      <c r="BK9774" s="419"/>
      <c r="BL9774" s="419"/>
      <c r="BN9774" s="419"/>
      <c r="BO9774" s="419"/>
      <c r="BP9774" s="419"/>
      <c r="BR9774" s="419"/>
      <c r="BS9774" s="419"/>
      <c r="BT9774" s="419"/>
      <c r="BV9774" s="419"/>
      <c r="BW9774" s="419"/>
      <c r="BX9774" s="397"/>
      <c r="BZ9774" s="449"/>
      <c r="CB9774" s="419"/>
      <c r="CC9774" s="419"/>
      <c r="CD9774" s="419"/>
      <c r="CF9774" s="419"/>
      <c r="CG9774" s="419"/>
      <c r="CH9774" s="419"/>
    </row>
    <row r="9775" spans="3:86" ht="21" thickBot="1">
      <c r="C9775" s="425"/>
      <c r="P9775" s="431"/>
      <c r="R9775" s="419"/>
      <c r="S9775" s="446"/>
      <c r="T9775" s="419"/>
      <c r="V9775" s="196"/>
      <c r="W9775" s="419"/>
      <c r="X9775" s="419"/>
      <c r="Z9775" s="419"/>
      <c r="AA9775" s="419"/>
      <c r="AB9775" s="419"/>
      <c r="AD9775" s="419"/>
      <c r="AE9775" s="419"/>
      <c r="AF9775" s="419"/>
      <c r="AH9775" s="419"/>
      <c r="AI9775" s="419"/>
      <c r="AJ9775" s="419"/>
      <c r="AL9775" s="419"/>
      <c r="AM9775" s="419"/>
      <c r="AN9775" s="403"/>
      <c r="AO9775" s="419"/>
      <c r="AP9775" s="419"/>
      <c r="AQ9775" s="419"/>
      <c r="AR9775" s="419"/>
      <c r="AS9775" s="419"/>
      <c r="AT9775" s="419"/>
      <c r="AU9775" s="419"/>
      <c r="AV9775" s="419"/>
      <c r="AX9775" s="419"/>
      <c r="AY9775" s="419"/>
      <c r="AZ9775" s="419"/>
      <c r="BB9775" s="419"/>
      <c r="BC9775" s="419"/>
      <c r="BD9775" s="419"/>
      <c r="BF9775" s="419"/>
      <c r="BG9775" s="419"/>
      <c r="BH9775" s="419"/>
      <c r="BJ9775" s="419"/>
      <c r="BK9775" s="419"/>
      <c r="BL9775" s="419"/>
      <c r="BN9775" s="419"/>
      <c r="BO9775" s="419"/>
      <c r="BP9775" s="419"/>
      <c r="BR9775" s="419"/>
      <c r="BS9775" s="419"/>
      <c r="BT9775" s="419"/>
      <c r="BV9775" s="419"/>
      <c r="BW9775" s="419"/>
      <c r="BX9775" s="397"/>
      <c r="BZ9775" s="449"/>
      <c r="CB9775" s="419"/>
      <c r="CC9775" s="419"/>
      <c r="CD9775" s="419"/>
      <c r="CF9775" s="419"/>
      <c r="CG9775" s="419"/>
      <c r="CH9775" s="419"/>
    </row>
    <row r="9776" spans="3:86" ht="21" thickBot="1">
      <c r="C9776" s="425"/>
      <c r="P9776" s="431"/>
      <c r="R9776" s="419"/>
      <c r="S9776" s="446"/>
      <c r="T9776" s="419"/>
      <c r="V9776" s="196"/>
      <c r="W9776" s="419"/>
      <c r="X9776" s="419"/>
      <c r="Z9776" s="419"/>
      <c r="AA9776" s="419"/>
      <c r="AB9776" s="419"/>
      <c r="AD9776" s="419"/>
      <c r="AE9776" s="419"/>
      <c r="AF9776" s="419"/>
      <c r="AH9776" s="419"/>
      <c r="AI9776" s="419"/>
      <c r="AJ9776" s="419"/>
      <c r="AL9776" s="419"/>
      <c r="AM9776" s="419"/>
      <c r="AN9776" s="403"/>
      <c r="AO9776" s="419"/>
      <c r="AP9776" s="419"/>
      <c r="AQ9776" s="419"/>
      <c r="AR9776" s="419"/>
      <c r="AS9776" s="419"/>
      <c r="AT9776" s="419"/>
      <c r="AU9776" s="419"/>
      <c r="AV9776" s="419"/>
      <c r="AX9776" s="419"/>
      <c r="AY9776" s="419"/>
      <c r="AZ9776" s="419"/>
      <c r="BB9776" s="419"/>
      <c r="BC9776" s="419"/>
      <c r="BD9776" s="419"/>
      <c r="BF9776" s="419"/>
      <c r="BG9776" s="419"/>
      <c r="BH9776" s="419"/>
      <c r="BJ9776" s="419"/>
      <c r="BK9776" s="419"/>
      <c r="BL9776" s="419"/>
      <c r="BN9776" s="419"/>
      <c r="BO9776" s="419"/>
      <c r="BP9776" s="419"/>
      <c r="BR9776" s="419"/>
      <c r="BS9776" s="419"/>
      <c r="BT9776" s="419"/>
      <c r="BV9776" s="419"/>
      <c r="BW9776" s="419"/>
      <c r="BX9776" s="397"/>
      <c r="BZ9776" s="449"/>
      <c r="CB9776" s="419"/>
      <c r="CC9776" s="419"/>
      <c r="CD9776" s="419"/>
      <c r="CF9776" s="419"/>
      <c r="CG9776" s="419"/>
      <c r="CH9776" s="419"/>
    </row>
    <row r="9777" spans="3:86" ht="21" thickBot="1">
      <c r="C9777" s="425"/>
      <c r="P9777" s="431"/>
      <c r="R9777" s="419"/>
      <c r="S9777" s="446"/>
      <c r="T9777" s="419"/>
      <c r="V9777" s="196"/>
      <c r="W9777" s="419"/>
      <c r="X9777" s="419"/>
      <c r="Z9777" s="419"/>
      <c r="AA9777" s="419"/>
      <c r="AB9777" s="419"/>
      <c r="AD9777" s="419"/>
      <c r="AE9777" s="419"/>
      <c r="AF9777" s="419"/>
      <c r="AH9777" s="419"/>
      <c r="AI9777" s="419"/>
      <c r="AJ9777" s="419"/>
      <c r="AL9777" s="419"/>
      <c r="AM9777" s="419"/>
      <c r="AN9777" s="403"/>
      <c r="AO9777" s="419"/>
      <c r="AP9777" s="419"/>
      <c r="AQ9777" s="419"/>
      <c r="AR9777" s="419"/>
      <c r="AS9777" s="419"/>
      <c r="AT9777" s="419"/>
      <c r="AU9777" s="419"/>
      <c r="AV9777" s="419"/>
      <c r="AX9777" s="419"/>
      <c r="AY9777" s="419"/>
      <c r="AZ9777" s="419"/>
      <c r="BB9777" s="419"/>
      <c r="BC9777" s="419"/>
      <c r="BD9777" s="419"/>
      <c r="BF9777" s="419"/>
      <c r="BG9777" s="419"/>
      <c r="BH9777" s="419"/>
      <c r="BJ9777" s="419"/>
      <c r="BK9777" s="419"/>
      <c r="BL9777" s="419"/>
      <c r="BN9777" s="419"/>
      <c r="BO9777" s="419"/>
      <c r="BP9777" s="419"/>
      <c r="BR9777" s="419"/>
      <c r="BS9777" s="419"/>
      <c r="BT9777" s="419"/>
      <c r="BV9777" s="419"/>
      <c r="BW9777" s="419"/>
      <c r="BX9777" s="397"/>
      <c r="BZ9777" s="449"/>
      <c r="CB9777" s="419"/>
      <c r="CC9777" s="419"/>
      <c r="CD9777" s="419"/>
      <c r="CF9777" s="419"/>
      <c r="CG9777" s="419"/>
      <c r="CH9777" s="419"/>
    </row>
    <row r="9778" spans="3:86" ht="21" thickBot="1">
      <c r="C9778" s="425"/>
      <c r="P9778" s="431"/>
      <c r="R9778" s="419"/>
      <c r="S9778" s="446"/>
      <c r="T9778" s="419"/>
      <c r="V9778" s="196"/>
      <c r="W9778" s="419"/>
      <c r="X9778" s="419"/>
      <c r="Z9778" s="419"/>
      <c r="AA9778" s="419"/>
      <c r="AB9778" s="419"/>
      <c r="AD9778" s="419"/>
      <c r="AE9778" s="419"/>
      <c r="AF9778" s="419"/>
      <c r="AH9778" s="419"/>
      <c r="AI9778" s="419"/>
      <c r="AJ9778" s="419"/>
      <c r="AL9778" s="419"/>
      <c r="AM9778" s="419"/>
      <c r="AN9778" s="403"/>
      <c r="AO9778" s="419"/>
      <c r="AP9778" s="419"/>
      <c r="AQ9778" s="419"/>
      <c r="AR9778" s="419"/>
      <c r="AS9778" s="419"/>
      <c r="AT9778" s="419"/>
      <c r="AU9778" s="419"/>
      <c r="AV9778" s="419"/>
      <c r="AX9778" s="419"/>
      <c r="AY9778" s="419"/>
      <c r="AZ9778" s="419"/>
      <c r="BB9778" s="419"/>
      <c r="BC9778" s="419"/>
      <c r="BD9778" s="419"/>
      <c r="BF9778" s="419"/>
      <c r="BG9778" s="419"/>
      <c r="BH9778" s="419"/>
      <c r="BJ9778" s="419"/>
      <c r="BK9778" s="419"/>
      <c r="BL9778" s="419"/>
      <c r="BN9778" s="419"/>
      <c r="BO9778" s="419"/>
      <c r="BP9778" s="419"/>
      <c r="BR9778" s="419"/>
      <c r="BS9778" s="419"/>
      <c r="BT9778" s="419"/>
      <c r="BV9778" s="419"/>
      <c r="BW9778" s="419"/>
      <c r="BX9778" s="397"/>
      <c r="BZ9778" s="449"/>
      <c r="CB9778" s="419"/>
      <c r="CC9778" s="419"/>
      <c r="CD9778" s="419"/>
      <c r="CF9778" s="419"/>
      <c r="CG9778" s="419"/>
      <c r="CH9778" s="419"/>
    </row>
    <row r="9779" spans="3:86" ht="21" thickBot="1">
      <c r="C9779" s="425"/>
      <c r="P9779" s="431"/>
      <c r="R9779" s="419"/>
      <c r="S9779" s="446"/>
      <c r="T9779" s="419"/>
      <c r="V9779" s="196"/>
      <c r="W9779" s="419"/>
      <c r="X9779" s="419"/>
      <c r="Z9779" s="419"/>
      <c r="AA9779" s="419"/>
      <c r="AB9779" s="419"/>
      <c r="AD9779" s="419"/>
      <c r="AE9779" s="419"/>
      <c r="AF9779" s="419"/>
      <c r="AH9779" s="419"/>
      <c r="AI9779" s="419"/>
      <c r="AJ9779" s="419"/>
      <c r="AL9779" s="419"/>
      <c r="AM9779" s="419"/>
      <c r="AN9779" s="403"/>
      <c r="AO9779" s="419"/>
      <c r="AP9779" s="419"/>
      <c r="AQ9779" s="419"/>
      <c r="AR9779" s="419"/>
      <c r="AS9779" s="419"/>
      <c r="AT9779" s="419"/>
      <c r="AU9779" s="419"/>
      <c r="AV9779" s="419"/>
      <c r="AX9779" s="419"/>
      <c r="AY9779" s="419"/>
      <c r="AZ9779" s="419"/>
      <c r="BB9779" s="419"/>
      <c r="BC9779" s="419"/>
      <c r="BD9779" s="419"/>
      <c r="BF9779" s="419"/>
      <c r="BG9779" s="419"/>
      <c r="BH9779" s="419"/>
      <c r="BJ9779" s="419"/>
      <c r="BK9779" s="419"/>
      <c r="BL9779" s="419"/>
      <c r="BN9779" s="419"/>
      <c r="BO9779" s="419"/>
      <c r="BP9779" s="419"/>
      <c r="BR9779" s="419"/>
      <c r="BS9779" s="419"/>
      <c r="BT9779" s="419"/>
      <c r="BV9779" s="419"/>
      <c r="BW9779" s="419"/>
      <c r="BX9779" s="397"/>
      <c r="BZ9779" s="449"/>
      <c r="CB9779" s="419"/>
      <c r="CC9779" s="419"/>
      <c r="CD9779" s="419"/>
      <c r="CF9779" s="419"/>
      <c r="CG9779" s="419"/>
      <c r="CH9779" s="419"/>
    </row>
    <row r="9780" spans="3:86" ht="21" thickBot="1">
      <c r="C9780" s="425"/>
      <c r="P9780" s="431"/>
      <c r="R9780" s="419"/>
      <c r="S9780" s="446"/>
      <c r="T9780" s="419"/>
      <c r="V9780" s="196"/>
      <c r="W9780" s="419"/>
      <c r="X9780" s="419"/>
      <c r="Z9780" s="419"/>
      <c r="AA9780" s="419"/>
      <c r="AB9780" s="419"/>
      <c r="AD9780" s="419"/>
      <c r="AE9780" s="419"/>
      <c r="AF9780" s="419"/>
      <c r="AH9780" s="419"/>
      <c r="AI9780" s="419"/>
      <c r="AJ9780" s="419"/>
      <c r="AL9780" s="419"/>
      <c r="AM9780" s="419"/>
      <c r="AN9780" s="403"/>
      <c r="AO9780" s="419"/>
      <c r="AP9780" s="419"/>
      <c r="AQ9780" s="419"/>
      <c r="AR9780" s="419"/>
      <c r="AS9780" s="419"/>
      <c r="AT9780" s="419"/>
      <c r="AU9780" s="419"/>
      <c r="AV9780" s="419"/>
      <c r="AX9780" s="419"/>
      <c r="AY9780" s="419"/>
      <c r="AZ9780" s="419"/>
      <c r="BB9780" s="419"/>
      <c r="BC9780" s="419"/>
      <c r="BD9780" s="419"/>
      <c r="BF9780" s="419"/>
      <c r="BG9780" s="419"/>
      <c r="BH9780" s="419"/>
      <c r="BJ9780" s="419"/>
      <c r="BK9780" s="419"/>
      <c r="BL9780" s="419"/>
      <c r="BN9780" s="419"/>
      <c r="BO9780" s="419"/>
      <c r="BP9780" s="419"/>
      <c r="BR9780" s="419"/>
      <c r="BS9780" s="419"/>
      <c r="BT9780" s="419"/>
      <c r="BV9780" s="419"/>
      <c r="BW9780" s="419"/>
      <c r="BX9780" s="397"/>
      <c r="BZ9780" s="449"/>
      <c r="CB9780" s="419"/>
      <c r="CC9780" s="419"/>
      <c r="CD9780" s="419"/>
      <c r="CF9780" s="419"/>
      <c r="CG9780" s="419"/>
      <c r="CH9780" s="419"/>
    </row>
    <row r="9781" spans="3:86" ht="21" thickBot="1">
      <c r="C9781" s="425"/>
      <c r="P9781" s="431"/>
      <c r="R9781" s="419"/>
      <c r="S9781" s="446"/>
      <c r="T9781" s="419"/>
      <c r="V9781" s="196"/>
      <c r="W9781" s="419"/>
      <c r="X9781" s="419"/>
      <c r="Z9781" s="419"/>
      <c r="AA9781" s="419"/>
      <c r="AB9781" s="419"/>
      <c r="AD9781" s="419"/>
      <c r="AE9781" s="419"/>
      <c r="AF9781" s="419"/>
      <c r="AH9781" s="419"/>
      <c r="AI9781" s="419"/>
      <c r="AJ9781" s="419"/>
      <c r="AL9781" s="419"/>
      <c r="AM9781" s="419"/>
      <c r="AN9781" s="403"/>
      <c r="AO9781" s="419"/>
      <c r="AP9781" s="419"/>
      <c r="AQ9781" s="419"/>
      <c r="AR9781" s="419"/>
      <c r="AS9781" s="419"/>
      <c r="AT9781" s="419"/>
      <c r="AU9781" s="419"/>
      <c r="AV9781" s="419"/>
      <c r="AX9781" s="419"/>
      <c r="AY9781" s="419"/>
      <c r="AZ9781" s="419"/>
      <c r="BB9781" s="419"/>
      <c r="BC9781" s="419"/>
      <c r="BD9781" s="419"/>
      <c r="BF9781" s="419"/>
      <c r="BG9781" s="419"/>
      <c r="BH9781" s="419"/>
      <c r="BJ9781" s="419"/>
      <c r="BK9781" s="419"/>
      <c r="BL9781" s="419"/>
      <c r="BN9781" s="419"/>
      <c r="BO9781" s="419"/>
      <c r="BP9781" s="419"/>
      <c r="BR9781" s="419"/>
      <c r="BS9781" s="419"/>
      <c r="BT9781" s="419"/>
      <c r="BV9781" s="419"/>
      <c r="BW9781" s="419"/>
      <c r="BX9781" s="397"/>
      <c r="BZ9781" s="449"/>
      <c r="CB9781" s="419"/>
      <c r="CC9781" s="419"/>
      <c r="CD9781" s="419"/>
      <c r="CF9781" s="419"/>
      <c r="CG9781" s="419"/>
      <c r="CH9781" s="419"/>
    </row>
    <row r="9782" spans="3:86" ht="21" thickBot="1">
      <c r="C9782" s="425"/>
      <c r="P9782" s="431"/>
      <c r="R9782" s="419"/>
      <c r="S9782" s="446"/>
      <c r="T9782" s="419"/>
      <c r="V9782" s="196"/>
      <c r="W9782" s="419"/>
      <c r="X9782" s="419"/>
      <c r="Z9782" s="419"/>
      <c r="AA9782" s="419"/>
      <c r="AB9782" s="419"/>
      <c r="AD9782" s="419"/>
      <c r="AE9782" s="419"/>
      <c r="AF9782" s="419"/>
      <c r="AH9782" s="419"/>
      <c r="AI9782" s="419"/>
      <c r="AJ9782" s="419"/>
      <c r="AL9782" s="419"/>
      <c r="AM9782" s="419"/>
      <c r="AN9782" s="403"/>
      <c r="AO9782" s="419"/>
      <c r="AP9782" s="419"/>
      <c r="AQ9782" s="419"/>
      <c r="AR9782" s="419"/>
      <c r="AS9782" s="419"/>
      <c r="AT9782" s="419"/>
      <c r="AU9782" s="419"/>
      <c r="AV9782" s="419"/>
      <c r="AX9782" s="419"/>
      <c r="AY9782" s="419"/>
      <c r="AZ9782" s="419"/>
      <c r="BB9782" s="419"/>
      <c r="BC9782" s="419"/>
      <c r="BD9782" s="419"/>
      <c r="BF9782" s="419"/>
      <c r="BG9782" s="419"/>
      <c r="BH9782" s="419"/>
      <c r="BJ9782" s="419"/>
      <c r="BK9782" s="419"/>
      <c r="BL9782" s="419"/>
      <c r="BN9782" s="419"/>
      <c r="BO9782" s="419"/>
      <c r="BP9782" s="419"/>
      <c r="BR9782" s="419"/>
      <c r="BS9782" s="419"/>
      <c r="BT9782" s="419"/>
      <c r="BV9782" s="419"/>
      <c r="BW9782" s="419"/>
      <c r="BX9782" s="397"/>
      <c r="BZ9782" s="449"/>
      <c r="CB9782" s="419"/>
      <c r="CC9782" s="419"/>
      <c r="CD9782" s="419"/>
      <c r="CF9782" s="419"/>
      <c r="CG9782" s="419"/>
      <c r="CH9782" s="419"/>
    </row>
    <row r="9783" spans="3:86" ht="21" thickBot="1">
      <c r="C9783" s="425"/>
      <c r="P9783" s="431"/>
      <c r="R9783" s="419"/>
      <c r="S9783" s="446"/>
      <c r="T9783" s="419"/>
      <c r="V9783" s="196"/>
      <c r="W9783" s="419"/>
      <c r="X9783" s="419"/>
      <c r="Z9783" s="419"/>
      <c r="AA9783" s="419"/>
      <c r="AB9783" s="419"/>
      <c r="AD9783" s="419"/>
      <c r="AE9783" s="419"/>
      <c r="AF9783" s="419"/>
      <c r="AH9783" s="419"/>
      <c r="AI9783" s="419"/>
      <c r="AJ9783" s="419"/>
      <c r="AL9783" s="419"/>
      <c r="AM9783" s="419"/>
      <c r="AN9783" s="403"/>
      <c r="AO9783" s="419"/>
      <c r="AP9783" s="419"/>
      <c r="AQ9783" s="419"/>
      <c r="AR9783" s="419"/>
      <c r="AS9783" s="419"/>
      <c r="AT9783" s="419"/>
      <c r="AU9783" s="419"/>
      <c r="AV9783" s="419"/>
      <c r="AX9783" s="419"/>
      <c r="AY9783" s="419"/>
      <c r="AZ9783" s="419"/>
      <c r="BB9783" s="419"/>
      <c r="BC9783" s="419"/>
      <c r="BD9783" s="419"/>
      <c r="BF9783" s="419"/>
      <c r="BG9783" s="419"/>
      <c r="BH9783" s="419"/>
      <c r="BJ9783" s="419"/>
      <c r="BK9783" s="419"/>
      <c r="BL9783" s="419"/>
      <c r="BN9783" s="419"/>
      <c r="BO9783" s="419"/>
      <c r="BP9783" s="419"/>
      <c r="BR9783" s="419"/>
      <c r="BS9783" s="419"/>
      <c r="BT9783" s="419"/>
      <c r="BV9783" s="419"/>
      <c r="BW9783" s="419"/>
      <c r="BX9783" s="397"/>
      <c r="BZ9783" s="449"/>
      <c r="CB9783" s="419"/>
      <c r="CC9783" s="419"/>
      <c r="CD9783" s="419"/>
      <c r="CF9783" s="419"/>
      <c r="CG9783" s="419"/>
      <c r="CH9783" s="419"/>
    </row>
    <row r="9784" spans="3:86" ht="21" thickBot="1">
      <c r="C9784" s="425"/>
      <c r="P9784" s="431"/>
      <c r="R9784" s="419"/>
      <c r="S9784" s="446"/>
      <c r="T9784" s="419"/>
      <c r="V9784" s="196"/>
      <c r="W9784" s="419"/>
      <c r="X9784" s="419"/>
      <c r="Z9784" s="419"/>
      <c r="AA9784" s="419"/>
      <c r="AB9784" s="419"/>
      <c r="AD9784" s="419"/>
      <c r="AE9784" s="419"/>
      <c r="AF9784" s="419"/>
      <c r="AH9784" s="419"/>
      <c r="AI9784" s="419"/>
      <c r="AJ9784" s="419"/>
      <c r="AL9784" s="419"/>
      <c r="AM9784" s="419"/>
      <c r="AN9784" s="403"/>
      <c r="AO9784" s="419"/>
      <c r="AP9784" s="419"/>
      <c r="AQ9784" s="419"/>
      <c r="AR9784" s="419"/>
      <c r="AS9784" s="419"/>
      <c r="AT9784" s="419"/>
      <c r="AU9784" s="419"/>
      <c r="AV9784" s="419"/>
      <c r="AX9784" s="419"/>
      <c r="AY9784" s="419"/>
      <c r="AZ9784" s="419"/>
      <c r="BB9784" s="419"/>
      <c r="BC9784" s="419"/>
      <c r="BD9784" s="419"/>
      <c r="BF9784" s="419"/>
      <c r="BG9784" s="419"/>
      <c r="BH9784" s="419"/>
      <c r="BJ9784" s="419"/>
      <c r="BK9784" s="419"/>
      <c r="BL9784" s="419"/>
      <c r="BN9784" s="419"/>
      <c r="BO9784" s="419"/>
      <c r="BP9784" s="419"/>
      <c r="BR9784" s="419"/>
      <c r="BS9784" s="419"/>
      <c r="BT9784" s="419"/>
      <c r="BV9784" s="419"/>
      <c r="BW9784" s="419"/>
      <c r="BX9784" s="397"/>
      <c r="BZ9784" s="449"/>
      <c r="CB9784" s="419"/>
      <c r="CC9784" s="419"/>
      <c r="CD9784" s="419"/>
      <c r="CF9784" s="419"/>
      <c r="CG9784" s="419"/>
      <c r="CH9784" s="419"/>
    </row>
    <row r="9785" spans="3:86" ht="21" thickBot="1">
      <c r="C9785" s="425"/>
      <c r="P9785" s="431"/>
      <c r="R9785" s="419"/>
      <c r="S9785" s="446"/>
      <c r="T9785" s="419"/>
      <c r="V9785" s="196"/>
      <c r="W9785" s="419"/>
      <c r="X9785" s="419"/>
      <c r="Z9785" s="419"/>
      <c r="AA9785" s="419"/>
      <c r="AB9785" s="419"/>
      <c r="AD9785" s="419"/>
      <c r="AE9785" s="419"/>
      <c r="AF9785" s="419"/>
      <c r="AH9785" s="419"/>
      <c r="AI9785" s="419"/>
      <c r="AJ9785" s="419"/>
      <c r="AL9785" s="419"/>
      <c r="AM9785" s="419"/>
      <c r="AN9785" s="403"/>
      <c r="AO9785" s="419"/>
      <c r="AP9785" s="419"/>
      <c r="AQ9785" s="419"/>
      <c r="AR9785" s="419"/>
      <c r="AS9785" s="419"/>
      <c r="AT9785" s="419"/>
      <c r="AU9785" s="419"/>
      <c r="AV9785" s="419"/>
      <c r="AX9785" s="419"/>
      <c r="AY9785" s="419"/>
      <c r="AZ9785" s="419"/>
      <c r="BB9785" s="419"/>
      <c r="BC9785" s="419"/>
      <c r="BD9785" s="419"/>
      <c r="BF9785" s="419"/>
      <c r="BG9785" s="419"/>
      <c r="BH9785" s="419"/>
      <c r="BJ9785" s="419"/>
      <c r="BK9785" s="419"/>
      <c r="BL9785" s="419"/>
      <c r="BN9785" s="419"/>
      <c r="BO9785" s="419"/>
      <c r="BP9785" s="419"/>
      <c r="BR9785" s="419"/>
      <c r="BS9785" s="419"/>
      <c r="BT9785" s="419"/>
      <c r="BV9785" s="419"/>
      <c r="BW9785" s="419"/>
      <c r="BX9785" s="397"/>
      <c r="BZ9785" s="449"/>
      <c r="CB9785" s="419"/>
      <c r="CC9785" s="419"/>
      <c r="CD9785" s="419"/>
      <c r="CF9785" s="419"/>
      <c r="CG9785" s="419"/>
      <c r="CH9785" s="419"/>
    </row>
    <row r="9786" spans="3:86" ht="21" thickBot="1">
      <c r="C9786" s="425"/>
      <c r="P9786" s="431"/>
      <c r="R9786" s="419"/>
      <c r="S9786" s="446"/>
      <c r="T9786" s="419"/>
      <c r="V9786" s="196"/>
      <c r="W9786" s="419"/>
      <c r="X9786" s="419"/>
      <c r="Z9786" s="419"/>
      <c r="AA9786" s="419"/>
      <c r="AB9786" s="419"/>
      <c r="AD9786" s="419"/>
      <c r="AE9786" s="419"/>
      <c r="AF9786" s="419"/>
      <c r="AH9786" s="419"/>
      <c r="AI9786" s="419"/>
      <c r="AJ9786" s="419"/>
      <c r="AL9786" s="419"/>
      <c r="AM9786" s="419"/>
      <c r="AN9786" s="403"/>
      <c r="AO9786" s="419"/>
      <c r="AP9786" s="419"/>
      <c r="AQ9786" s="419"/>
      <c r="AR9786" s="419"/>
      <c r="AS9786" s="419"/>
      <c r="AT9786" s="419"/>
      <c r="AU9786" s="419"/>
      <c r="AV9786" s="419"/>
      <c r="AX9786" s="419"/>
      <c r="AY9786" s="419"/>
      <c r="AZ9786" s="419"/>
      <c r="BB9786" s="419"/>
      <c r="BC9786" s="419"/>
      <c r="BD9786" s="419"/>
      <c r="BF9786" s="419"/>
      <c r="BG9786" s="419"/>
      <c r="BH9786" s="419"/>
      <c r="BJ9786" s="419"/>
      <c r="BK9786" s="419"/>
      <c r="BL9786" s="419"/>
      <c r="BN9786" s="419"/>
      <c r="BO9786" s="419"/>
      <c r="BP9786" s="419"/>
      <c r="BR9786" s="419"/>
      <c r="BS9786" s="419"/>
      <c r="BT9786" s="419"/>
      <c r="BV9786" s="419"/>
      <c r="BW9786" s="419"/>
      <c r="BX9786" s="397"/>
      <c r="BZ9786" s="449"/>
      <c r="CB9786" s="419"/>
      <c r="CC9786" s="419"/>
      <c r="CD9786" s="419"/>
      <c r="CF9786" s="419"/>
      <c r="CG9786" s="419"/>
      <c r="CH9786" s="419"/>
    </row>
    <row r="9787" spans="3:86" ht="21" thickBot="1">
      <c r="C9787" s="425"/>
      <c r="P9787" s="431"/>
      <c r="R9787" s="419"/>
      <c r="S9787" s="446"/>
      <c r="T9787" s="419"/>
      <c r="V9787" s="196"/>
      <c r="W9787" s="419"/>
      <c r="X9787" s="419"/>
      <c r="Z9787" s="419"/>
      <c r="AA9787" s="419"/>
      <c r="AB9787" s="419"/>
      <c r="AD9787" s="419"/>
      <c r="AE9787" s="419"/>
      <c r="AF9787" s="419"/>
      <c r="AH9787" s="419"/>
      <c r="AI9787" s="419"/>
      <c r="AJ9787" s="419"/>
      <c r="AL9787" s="419"/>
      <c r="AM9787" s="419"/>
      <c r="AN9787" s="403"/>
      <c r="AO9787" s="419"/>
      <c r="AP9787" s="419"/>
      <c r="AQ9787" s="419"/>
      <c r="AR9787" s="419"/>
      <c r="AS9787" s="419"/>
      <c r="AT9787" s="419"/>
      <c r="AU9787" s="419"/>
      <c r="AV9787" s="419"/>
      <c r="AX9787" s="419"/>
      <c r="AY9787" s="419"/>
      <c r="AZ9787" s="419"/>
      <c r="BB9787" s="419"/>
      <c r="BC9787" s="419"/>
      <c r="BD9787" s="419"/>
      <c r="BF9787" s="419"/>
      <c r="BG9787" s="419"/>
      <c r="BH9787" s="419"/>
      <c r="BJ9787" s="419"/>
      <c r="BK9787" s="419"/>
      <c r="BL9787" s="419"/>
      <c r="BN9787" s="419"/>
      <c r="BO9787" s="419"/>
      <c r="BP9787" s="419"/>
      <c r="BR9787" s="419"/>
      <c r="BS9787" s="419"/>
      <c r="BT9787" s="419"/>
      <c r="BV9787" s="419"/>
      <c r="BW9787" s="419"/>
      <c r="BX9787" s="397"/>
      <c r="BZ9787" s="449"/>
      <c r="CB9787" s="419"/>
      <c r="CC9787" s="419"/>
      <c r="CD9787" s="419"/>
      <c r="CF9787" s="419"/>
      <c r="CG9787" s="419"/>
      <c r="CH9787" s="419"/>
    </row>
    <row r="9788" spans="3:86" ht="21" thickBot="1">
      <c r="C9788" s="425"/>
      <c r="P9788" s="431"/>
      <c r="R9788" s="419"/>
      <c r="S9788" s="446"/>
      <c r="T9788" s="419"/>
      <c r="V9788" s="196"/>
      <c r="W9788" s="419"/>
      <c r="X9788" s="419"/>
      <c r="Z9788" s="419"/>
      <c r="AA9788" s="419"/>
      <c r="AB9788" s="419"/>
      <c r="AD9788" s="419"/>
      <c r="AE9788" s="419"/>
      <c r="AF9788" s="419"/>
      <c r="AH9788" s="419"/>
      <c r="AI9788" s="419"/>
      <c r="AJ9788" s="419"/>
      <c r="AL9788" s="419"/>
      <c r="AM9788" s="419"/>
      <c r="AN9788" s="403"/>
      <c r="AO9788" s="419"/>
      <c r="AP9788" s="419"/>
      <c r="AQ9788" s="419"/>
      <c r="AR9788" s="419"/>
      <c r="AS9788" s="419"/>
      <c r="AT9788" s="419"/>
      <c r="AU9788" s="419"/>
      <c r="AV9788" s="419"/>
      <c r="AX9788" s="419"/>
      <c r="AY9788" s="419"/>
      <c r="AZ9788" s="419"/>
      <c r="BB9788" s="419"/>
      <c r="BC9788" s="419"/>
      <c r="BD9788" s="419"/>
      <c r="BF9788" s="419"/>
      <c r="BG9788" s="419"/>
      <c r="BH9788" s="419"/>
      <c r="BJ9788" s="419"/>
      <c r="BK9788" s="419"/>
      <c r="BL9788" s="419"/>
      <c r="BN9788" s="419"/>
      <c r="BO9788" s="419"/>
      <c r="BP9788" s="419"/>
      <c r="BR9788" s="419"/>
      <c r="BS9788" s="419"/>
      <c r="BT9788" s="419"/>
      <c r="BV9788" s="419"/>
      <c r="BW9788" s="419"/>
      <c r="BX9788" s="397"/>
      <c r="BZ9788" s="449"/>
      <c r="CB9788" s="419"/>
      <c r="CC9788" s="419"/>
      <c r="CD9788" s="419"/>
      <c r="CF9788" s="419"/>
      <c r="CG9788" s="419"/>
      <c r="CH9788" s="419"/>
    </row>
    <row r="9789" spans="3:86" ht="21" thickBot="1">
      <c r="C9789" s="425"/>
      <c r="P9789" s="431"/>
      <c r="R9789" s="419"/>
      <c r="S9789" s="446"/>
      <c r="T9789" s="419"/>
      <c r="V9789" s="196"/>
      <c r="W9789" s="419"/>
      <c r="X9789" s="419"/>
      <c r="Z9789" s="419"/>
      <c r="AA9789" s="419"/>
      <c r="AB9789" s="419"/>
      <c r="AD9789" s="419"/>
      <c r="AE9789" s="419"/>
      <c r="AF9789" s="419"/>
      <c r="AH9789" s="419"/>
      <c r="AI9789" s="419"/>
      <c r="AJ9789" s="419"/>
      <c r="AL9789" s="419"/>
      <c r="AM9789" s="419"/>
      <c r="AN9789" s="403"/>
      <c r="AO9789" s="419"/>
      <c r="AP9789" s="419"/>
      <c r="AQ9789" s="419"/>
      <c r="AR9789" s="419"/>
      <c r="AS9789" s="419"/>
      <c r="AT9789" s="419"/>
      <c r="AU9789" s="419"/>
      <c r="AV9789" s="419"/>
      <c r="AX9789" s="419"/>
      <c r="AY9789" s="419"/>
      <c r="AZ9789" s="419"/>
      <c r="BB9789" s="419"/>
      <c r="BC9789" s="419"/>
      <c r="BD9789" s="419"/>
      <c r="BF9789" s="419"/>
      <c r="BG9789" s="419"/>
      <c r="BH9789" s="419"/>
      <c r="BJ9789" s="419"/>
      <c r="BK9789" s="419"/>
      <c r="BL9789" s="419"/>
      <c r="BN9789" s="419"/>
      <c r="BO9789" s="419"/>
      <c r="BP9789" s="419"/>
      <c r="BR9789" s="419"/>
      <c r="BS9789" s="419"/>
      <c r="BT9789" s="419"/>
      <c r="BV9789" s="419"/>
      <c r="BW9789" s="419"/>
      <c r="BX9789" s="397"/>
      <c r="BZ9789" s="449"/>
      <c r="CB9789" s="419"/>
      <c r="CC9789" s="419"/>
      <c r="CD9789" s="419"/>
      <c r="CF9789" s="419"/>
      <c r="CG9789" s="419"/>
      <c r="CH9789" s="419"/>
    </row>
    <row r="9790" spans="3:86" ht="21" thickBot="1">
      <c r="C9790" s="425"/>
      <c r="P9790" s="431"/>
      <c r="R9790" s="419"/>
      <c r="S9790" s="446"/>
      <c r="T9790" s="419"/>
      <c r="V9790" s="196"/>
      <c r="W9790" s="419"/>
      <c r="X9790" s="419"/>
      <c r="Z9790" s="419"/>
      <c r="AA9790" s="419"/>
      <c r="AB9790" s="419"/>
      <c r="AD9790" s="419"/>
      <c r="AE9790" s="419"/>
      <c r="AF9790" s="419"/>
      <c r="AH9790" s="419"/>
      <c r="AI9790" s="419"/>
      <c r="AJ9790" s="419"/>
      <c r="AL9790" s="419"/>
      <c r="AM9790" s="419"/>
      <c r="AN9790" s="403"/>
      <c r="AO9790" s="419"/>
      <c r="AP9790" s="419"/>
      <c r="AQ9790" s="419"/>
      <c r="AR9790" s="419"/>
      <c r="AS9790" s="419"/>
      <c r="AT9790" s="419"/>
      <c r="AU9790" s="419"/>
      <c r="AV9790" s="419"/>
      <c r="AX9790" s="419"/>
      <c r="AY9790" s="419"/>
      <c r="AZ9790" s="419"/>
      <c r="BB9790" s="419"/>
      <c r="BC9790" s="419"/>
      <c r="BD9790" s="419"/>
      <c r="BF9790" s="419"/>
      <c r="BG9790" s="419"/>
      <c r="BH9790" s="419"/>
      <c r="BJ9790" s="419"/>
      <c r="BK9790" s="419"/>
      <c r="BL9790" s="419"/>
      <c r="BN9790" s="419"/>
      <c r="BO9790" s="419"/>
      <c r="BP9790" s="419"/>
      <c r="BR9790" s="419"/>
      <c r="BS9790" s="419"/>
      <c r="BT9790" s="419"/>
      <c r="BV9790" s="419"/>
      <c r="BW9790" s="419"/>
      <c r="BX9790" s="397"/>
      <c r="BZ9790" s="449"/>
      <c r="CB9790" s="419"/>
      <c r="CC9790" s="419"/>
      <c r="CD9790" s="419"/>
      <c r="CF9790" s="419"/>
      <c r="CG9790" s="419"/>
      <c r="CH9790" s="419"/>
    </row>
    <row r="9791" spans="3:86" ht="21" thickBot="1">
      <c r="C9791" s="425"/>
      <c r="P9791" s="431"/>
      <c r="R9791" s="419"/>
      <c r="S9791" s="446"/>
      <c r="T9791" s="419"/>
      <c r="V9791" s="196"/>
      <c r="W9791" s="419"/>
      <c r="X9791" s="419"/>
      <c r="Z9791" s="419"/>
      <c r="AA9791" s="419"/>
      <c r="AB9791" s="419"/>
      <c r="AD9791" s="419"/>
      <c r="AE9791" s="419"/>
      <c r="AF9791" s="419"/>
      <c r="AH9791" s="419"/>
      <c r="AI9791" s="419"/>
      <c r="AJ9791" s="419"/>
      <c r="AL9791" s="419"/>
      <c r="AM9791" s="419"/>
      <c r="AN9791" s="403"/>
      <c r="AO9791" s="419"/>
      <c r="AP9791" s="419"/>
      <c r="AQ9791" s="419"/>
      <c r="AR9791" s="419"/>
      <c r="AS9791" s="419"/>
      <c r="AT9791" s="419"/>
      <c r="AU9791" s="419"/>
      <c r="AV9791" s="419"/>
      <c r="AX9791" s="419"/>
      <c r="AY9791" s="419"/>
      <c r="AZ9791" s="419"/>
      <c r="BB9791" s="419"/>
      <c r="BC9791" s="419"/>
      <c r="BD9791" s="419"/>
      <c r="BF9791" s="419"/>
      <c r="BG9791" s="419"/>
      <c r="BH9791" s="419"/>
      <c r="BJ9791" s="419"/>
      <c r="BK9791" s="419"/>
      <c r="BL9791" s="419"/>
      <c r="BN9791" s="419"/>
      <c r="BO9791" s="419"/>
      <c r="BP9791" s="419"/>
      <c r="BR9791" s="419"/>
      <c r="BS9791" s="419"/>
      <c r="BT9791" s="419"/>
      <c r="BV9791" s="419"/>
      <c r="BW9791" s="419"/>
      <c r="BX9791" s="397"/>
      <c r="BZ9791" s="449"/>
      <c r="CB9791" s="419"/>
      <c r="CC9791" s="419"/>
      <c r="CD9791" s="419"/>
      <c r="CF9791" s="419"/>
      <c r="CG9791" s="419"/>
      <c r="CH9791" s="419"/>
    </row>
    <row r="9792" spans="3:86" ht="21" thickBot="1">
      <c r="C9792" s="425"/>
      <c r="P9792" s="431"/>
      <c r="R9792" s="419"/>
      <c r="S9792" s="446"/>
      <c r="T9792" s="419"/>
      <c r="V9792" s="196"/>
      <c r="W9792" s="419"/>
      <c r="X9792" s="419"/>
      <c r="Z9792" s="419"/>
      <c r="AA9792" s="419"/>
      <c r="AB9792" s="419"/>
      <c r="AD9792" s="419"/>
      <c r="AE9792" s="419"/>
      <c r="AF9792" s="419"/>
      <c r="AH9792" s="419"/>
      <c r="AI9792" s="419"/>
      <c r="AJ9792" s="419"/>
      <c r="AL9792" s="419"/>
      <c r="AM9792" s="419"/>
      <c r="AN9792" s="403"/>
      <c r="AO9792" s="419"/>
      <c r="AP9792" s="419"/>
      <c r="AQ9792" s="419"/>
      <c r="AR9792" s="419"/>
      <c r="AS9792" s="419"/>
      <c r="AT9792" s="419"/>
      <c r="AU9792" s="419"/>
      <c r="AV9792" s="419"/>
      <c r="AX9792" s="419"/>
      <c r="AY9792" s="419"/>
      <c r="AZ9792" s="419"/>
      <c r="BB9792" s="419"/>
      <c r="BC9792" s="419"/>
      <c r="BD9792" s="419"/>
      <c r="BF9792" s="419"/>
      <c r="BG9792" s="419"/>
      <c r="BH9792" s="419"/>
      <c r="BJ9792" s="419"/>
      <c r="BK9792" s="419"/>
      <c r="BL9792" s="419"/>
      <c r="BN9792" s="419"/>
      <c r="BO9792" s="419"/>
      <c r="BP9792" s="419"/>
      <c r="BR9792" s="419"/>
      <c r="BS9792" s="419"/>
      <c r="BT9792" s="419"/>
      <c r="BV9792" s="419"/>
      <c r="BW9792" s="419"/>
      <c r="BX9792" s="397"/>
      <c r="BZ9792" s="449"/>
      <c r="CB9792" s="419"/>
      <c r="CC9792" s="419"/>
      <c r="CD9792" s="419"/>
      <c r="CF9792" s="419"/>
      <c r="CG9792" s="419"/>
      <c r="CH9792" s="419"/>
    </row>
    <row r="9793" spans="3:86" ht="21" thickBot="1">
      <c r="C9793" s="425"/>
      <c r="P9793" s="431"/>
      <c r="R9793" s="419"/>
      <c r="S9793" s="446"/>
      <c r="T9793" s="419"/>
      <c r="V9793" s="196"/>
      <c r="W9793" s="419"/>
      <c r="X9793" s="419"/>
      <c r="Z9793" s="419"/>
      <c r="AA9793" s="419"/>
      <c r="AB9793" s="419"/>
      <c r="AD9793" s="419"/>
      <c r="AE9793" s="419"/>
      <c r="AF9793" s="419"/>
      <c r="AH9793" s="419"/>
      <c r="AI9793" s="419"/>
      <c r="AJ9793" s="419"/>
      <c r="AL9793" s="419"/>
      <c r="AM9793" s="419"/>
      <c r="AN9793" s="403"/>
      <c r="AO9793" s="419"/>
      <c r="AP9793" s="419"/>
      <c r="AQ9793" s="419"/>
      <c r="AR9793" s="419"/>
      <c r="AS9793" s="419"/>
      <c r="AT9793" s="419"/>
      <c r="AU9793" s="419"/>
      <c r="AV9793" s="419"/>
      <c r="AX9793" s="419"/>
      <c r="AY9793" s="419"/>
      <c r="AZ9793" s="419"/>
      <c r="BB9793" s="419"/>
      <c r="BC9793" s="419"/>
      <c r="BD9793" s="419"/>
      <c r="BF9793" s="419"/>
      <c r="BG9793" s="419"/>
      <c r="BH9793" s="419"/>
      <c r="BJ9793" s="419"/>
      <c r="BK9793" s="419"/>
      <c r="BL9793" s="419"/>
      <c r="BN9793" s="419"/>
      <c r="BO9793" s="419"/>
      <c r="BP9793" s="419"/>
      <c r="BR9793" s="419"/>
      <c r="BS9793" s="419"/>
      <c r="BT9793" s="419"/>
      <c r="BV9793" s="419"/>
      <c r="BW9793" s="419"/>
      <c r="BX9793" s="397"/>
      <c r="BZ9793" s="449"/>
      <c r="CB9793" s="419"/>
      <c r="CC9793" s="419"/>
      <c r="CD9793" s="419"/>
      <c r="CF9793" s="419"/>
      <c r="CG9793" s="419"/>
      <c r="CH9793" s="419"/>
    </row>
    <row r="9794" spans="3:86" ht="21" thickBot="1">
      <c r="C9794" s="425"/>
      <c r="P9794" s="431"/>
      <c r="R9794" s="419"/>
      <c r="S9794" s="446"/>
      <c r="T9794" s="419"/>
      <c r="V9794" s="196"/>
      <c r="W9794" s="419"/>
      <c r="X9794" s="419"/>
      <c r="Z9794" s="419"/>
      <c r="AA9794" s="419"/>
      <c r="AB9794" s="419"/>
      <c r="AD9794" s="419"/>
      <c r="AE9794" s="419"/>
      <c r="AF9794" s="419"/>
      <c r="AH9794" s="419"/>
      <c r="AI9794" s="419"/>
      <c r="AJ9794" s="419"/>
      <c r="AL9794" s="419"/>
      <c r="AM9794" s="419"/>
      <c r="AN9794" s="403"/>
      <c r="AO9794" s="419"/>
      <c r="AP9794" s="419"/>
      <c r="AQ9794" s="419"/>
      <c r="AR9794" s="419"/>
      <c r="AS9794" s="419"/>
      <c r="AT9794" s="419"/>
      <c r="AU9794" s="419"/>
      <c r="AV9794" s="419"/>
      <c r="AX9794" s="419"/>
      <c r="AY9794" s="419"/>
      <c r="AZ9794" s="419"/>
      <c r="BB9794" s="419"/>
      <c r="BC9794" s="419"/>
      <c r="BD9794" s="419"/>
      <c r="BF9794" s="419"/>
      <c r="BG9794" s="419"/>
      <c r="BH9794" s="419"/>
      <c r="BJ9794" s="419"/>
      <c r="BK9794" s="419"/>
      <c r="BL9794" s="419"/>
      <c r="BN9794" s="419"/>
      <c r="BO9794" s="419"/>
      <c r="BP9794" s="419"/>
      <c r="BR9794" s="419"/>
      <c r="BS9794" s="419"/>
      <c r="BT9794" s="419"/>
      <c r="BV9794" s="419"/>
      <c r="BW9794" s="419"/>
      <c r="BX9794" s="397"/>
      <c r="BZ9794" s="449"/>
      <c r="CB9794" s="419"/>
      <c r="CC9794" s="419"/>
      <c r="CD9794" s="419"/>
      <c r="CF9794" s="419"/>
      <c r="CG9794" s="419"/>
      <c r="CH9794" s="419"/>
    </row>
    <row r="9795" spans="3:86" ht="21" thickBot="1">
      <c r="C9795" s="425"/>
      <c r="P9795" s="431"/>
      <c r="R9795" s="419"/>
      <c r="S9795" s="446"/>
      <c r="T9795" s="419"/>
      <c r="V9795" s="196"/>
      <c r="W9795" s="419"/>
      <c r="X9795" s="419"/>
      <c r="Z9795" s="419"/>
      <c r="AA9795" s="419"/>
      <c r="AB9795" s="419"/>
      <c r="AD9795" s="419"/>
      <c r="AE9795" s="419"/>
      <c r="AF9795" s="419"/>
      <c r="AH9795" s="419"/>
      <c r="AI9795" s="419"/>
      <c r="AJ9795" s="419"/>
      <c r="AL9795" s="419"/>
      <c r="AM9795" s="419"/>
      <c r="AN9795" s="403"/>
      <c r="AO9795" s="419"/>
      <c r="AP9795" s="419"/>
      <c r="AQ9795" s="419"/>
      <c r="AR9795" s="419"/>
      <c r="AS9795" s="419"/>
      <c r="AT9795" s="419"/>
      <c r="AU9795" s="419"/>
      <c r="AV9795" s="419"/>
      <c r="AX9795" s="419"/>
      <c r="AY9795" s="419"/>
      <c r="AZ9795" s="419"/>
      <c r="BB9795" s="419"/>
      <c r="BC9795" s="419"/>
      <c r="BD9795" s="419"/>
      <c r="BF9795" s="419"/>
      <c r="BG9795" s="419"/>
      <c r="BH9795" s="419"/>
      <c r="BJ9795" s="419"/>
      <c r="BK9795" s="419"/>
      <c r="BL9795" s="419"/>
      <c r="BN9795" s="419"/>
      <c r="BO9795" s="419"/>
      <c r="BP9795" s="419"/>
      <c r="BR9795" s="419"/>
      <c r="BS9795" s="419"/>
      <c r="BT9795" s="419"/>
      <c r="BV9795" s="419"/>
      <c r="BW9795" s="419"/>
      <c r="BX9795" s="397"/>
      <c r="BZ9795" s="449"/>
      <c r="CB9795" s="419"/>
      <c r="CC9795" s="419"/>
      <c r="CD9795" s="419"/>
      <c r="CF9795" s="419"/>
      <c r="CG9795" s="419"/>
      <c r="CH9795" s="419"/>
    </row>
    <row r="9796" spans="3:86" ht="21" thickBot="1">
      <c r="C9796" s="425"/>
      <c r="P9796" s="431"/>
      <c r="R9796" s="419"/>
      <c r="S9796" s="446"/>
      <c r="T9796" s="419"/>
      <c r="V9796" s="196"/>
      <c r="W9796" s="419"/>
      <c r="X9796" s="419"/>
      <c r="Z9796" s="419"/>
      <c r="AA9796" s="419"/>
      <c r="AB9796" s="419"/>
      <c r="AD9796" s="419"/>
      <c r="AE9796" s="419"/>
      <c r="AF9796" s="419"/>
      <c r="AH9796" s="419"/>
      <c r="AI9796" s="419"/>
      <c r="AJ9796" s="419"/>
      <c r="AL9796" s="419"/>
      <c r="AM9796" s="419"/>
      <c r="AN9796" s="403"/>
      <c r="AO9796" s="419"/>
      <c r="AP9796" s="419"/>
      <c r="AQ9796" s="419"/>
      <c r="AR9796" s="419"/>
      <c r="AS9796" s="419"/>
      <c r="AT9796" s="419"/>
      <c r="AU9796" s="419"/>
      <c r="AV9796" s="419"/>
      <c r="AX9796" s="419"/>
      <c r="AY9796" s="419"/>
      <c r="AZ9796" s="419"/>
      <c r="BB9796" s="419"/>
      <c r="BC9796" s="419"/>
      <c r="BD9796" s="419"/>
      <c r="BF9796" s="419"/>
      <c r="BG9796" s="419"/>
      <c r="BH9796" s="419"/>
      <c r="BJ9796" s="419"/>
      <c r="BK9796" s="419"/>
      <c r="BL9796" s="419"/>
      <c r="BN9796" s="419"/>
      <c r="BO9796" s="419"/>
      <c r="BP9796" s="419"/>
      <c r="BR9796" s="419"/>
      <c r="BS9796" s="419"/>
      <c r="BT9796" s="419"/>
      <c r="BV9796" s="419"/>
      <c r="BW9796" s="419"/>
      <c r="BX9796" s="397"/>
      <c r="BZ9796" s="449"/>
      <c r="CB9796" s="419"/>
      <c r="CC9796" s="419"/>
      <c r="CD9796" s="419"/>
      <c r="CF9796" s="419"/>
      <c r="CG9796" s="419"/>
      <c r="CH9796" s="419"/>
    </row>
    <row r="9797" spans="3:86" ht="21" thickBot="1">
      <c r="C9797" s="425"/>
      <c r="P9797" s="431"/>
      <c r="R9797" s="419"/>
      <c r="S9797" s="446"/>
      <c r="T9797" s="419"/>
      <c r="V9797" s="196"/>
      <c r="W9797" s="419"/>
      <c r="X9797" s="419"/>
      <c r="Z9797" s="419"/>
      <c r="AA9797" s="419"/>
      <c r="AB9797" s="419"/>
      <c r="AD9797" s="419"/>
      <c r="AE9797" s="419"/>
      <c r="AF9797" s="419"/>
      <c r="AH9797" s="419"/>
      <c r="AI9797" s="419"/>
      <c r="AJ9797" s="419"/>
      <c r="AL9797" s="419"/>
      <c r="AM9797" s="419"/>
      <c r="AN9797" s="403"/>
      <c r="AO9797" s="419"/>
      <c r="AP9797" s="419"/>
      <c r="AQ9797" s="419"/>
      <c r="AR9797" s="419"/>
      <c r="AS9797" s="419"/>
      <c r="AT9797" s="419"/>
      <c r="AU9797" s="419"/>
      <c r="AV9797" s="419"/>
      <c r="AX9797" s="419"/>
      <c r="AY9797" s="419"/>
      <c r="AZ9797" s="419"/>
      <c r="BB9797" s="419"/>
      <c r="BC9797" s="419"/>
      <c r="BD9797" s="419"/>
      <c r="BF9797" s="419"/>
      <c r="BG9797" s="419"/>
      <c r="BH9797" s="419"/>
      <c r="BJ9797" s="419"/>
      <c r="BK9797" s="419"/>
      <c r="BL9797" s="419"/>
      <c r="BN9797" s="419"/>
      <c r="BO9797" s="419"/>
      <c r="BP9797" s="419"/>
      <c r="BR9797" s="419"/>
      <c r="BS9797" s="419"/>
      <c r="BT9797" s="419"/>
      <c r="BV9797" s="419"/>
      <c r="BW9797" s="419"/>
      <c r="BX9797" s="397"/>
      <c r="BZ9797" s="449"/>
      <c r="CB9797" s="419"/>
      <c r="CC9797" s="419"/>
      <c r="CD9797" s="419"/>
      <c r="CF9797" s="419"/>
      <c r="CG9797" s="419"/>
      <c r="CH9797" s="419"/>
    </row>
    <row r="9798" spans="3:86" ht="21" thickBot="1">
      <c r="C9798" s="425"/>
      <c r="P9798" s="431"/>
      <c r="R9798" s="419"/>
      <c r="S9798" s="446"/>
      <c r="T9798" s="419"/>
      <c r="V9798" s="196"/>
      <c r="W9798" s="419"/>
      <c r="X9798" s="419"/>
      <c r="Z9798" s="419"/>
      <c r="AA9798" s="419"/>
      <c r="AB9798" s="419"/>
      <c r="AD9798" s="419"/>
      <c r="AE9798" s="419"/>
      <c r="AF9798" s="419"/>
      <c r="AH9798" s="419"/>
      <c r="AI9798" s="419"/>
      <c r="AJ9798" s="419"/>
      <c r="AL9798" s="419"/>
      <c r="AM9798" s="419"/>
      <c r="AN9798" s="403"/>
      <c r="AO9798" s="419"/>
      <c r="AP9798" s="419"/>
      <c r="AQ9798" s="419"/>
      <c r="AR9798" s="419"/>
      <c r="AS9798" s="419"/>
      <c r="AT9798" s="419"/>
      <c r="AU9798" s="419"/>
      <c r="AV9798" s="419"/>
      <c r="AX9798" s="419"/>
      <c r="AY9798" s="419"/>
      <c r="AZ9798" s="419"/>
      <c r="BB9798" s="419"/>
      <c r="BC9798" s="419"/>
      <c r="BD9798" s="419"/>
      <c r="BF9798" s="419"/>
      <c r="BG9798" s="419"/>
      <c r="BH9798" s="419"/>
      <c r="BJ9798" s="419"/>
      <c r="BK9798" s="419"/>
      <c r="BL9798" s="419"/>
      <c r="BN9798" s="419"/>
      <c r="BO9798" s="419"/>
      <c r="BP9798" s="419"/>
      <c r="BR9798" s="419"/>
      <c r="BS9798" s="419"/>
      <c r="BT9798" s="419"/>
      <c r="BV9798" s="419"/>
      <c r="BW9798" s="419"/>
      <c r="BX9798" s="397"/>
      <c r="BZ9798" s="449"/>
      <c r="CB9798" s="419"/>
      <c r="CC9798" s="419"/>
      <c r="CD9798" s="419"/>
      <c r="CF9798" s="419"/>
      <c r="CG9798" s="419"/>
      <c r="CH9798" s="419"/>
    </row>
    <row r="9799" spans="3:86" ht="21" thickBot="1">
      <c r="C9799" s="425"/>
      <c r="P9799" s="431"/>
      <c r="R9799" s="419"/>
      <c r="S9799" s="446"/>
      <c r="T9799" s="419"/>
      <c r="V9799" s="196"/>
      <c r="W9799" s="419"/>
      <c r="X9799" s="419"/>
      <c r="Z9799" s="419"/>
      <c r="AA9799" s="419"/>
      <c r="AB9799" s="419"/>
      <c r="AD9799" s="419"/>
      <c r="AE9799" s="419"/>
      <c r="AF9799" s="419"/>
      <c r="AH9799" s="419"/>
      <c r="AI9799" s="419"/>
      <c r="AJ9799" s="419"/>
      <c r="AL9799" s="419"/>
      <c r="AM9799" s="419"/>
      <c r="AN9799" s="403"/>
      <c r="AO9799" s="419"/>
      <c r="AP9799" s="419"/>
      <c r="AQ9799" s="419"/>
      <c r="AR9799" s="419"/>
      <c r="AS9799" s="419"/>
      <c r="AT9799" s="419"/>
      <c r="AU9799" s="419"/>
      <c r="AV9799" s="419"/>
      <c r="AX9799" s="419"/>
      <c r="AY9799" s="419"/>
      <c r="AZ9799" s="419"/>
      <c r="BB9799" s="419"/>
      <c r="BC9799" s="419"/>
      <c r="BD9799" s="419"/>
      <c r="BF9799" s="419"/>
      <c r="BG9799" s="419"/>
      <c r="BH9799" s="419"/>
      <c r="BJ9799" s="419"/>
      <c r="BK9799" s="419"/>
      <c r="BL9799" s="419"/>
      <c r="BN9799" s="419"/>
      <c r="BO9799" s="419"/>
      <c r="BP9799" s="419"/>
      <c r="BR9799" s="419"/>
      <c r="BS9799" s="419"/>
      <c r="BT9799" s="419"/>
      <c r="BV9799" s="419"/>
      <c r="BW9799" s="419"/>
      <c r="BX9799" s="397"/>
      <c r="BZ9799" s="449"/>
      <c r="CB9799" s="419"/>
      <c r="CC9799" s="419"/>
      <c r="CD9799" s="419"/>
      <c r="CF9799" s="419"/>
      <c r="CG9799" s="419"/>
      <c r="CH9799" s="419"/>
    </row>
    <row r="9800" spans="3:86" ht="21" thickBot="1">
      <c r="C9800" s="425"/>
      <c r="P9800" s="431"/>
      <c r="R9800" s="419"/>
      <c r="S9800" s="446"/>
      <c r="T9800" s="419"/>
      <c r="V9800" s="196"/>
      <c r="W9800" s="419"/>
      <c r="X9800" s="419"/>
      <c r="Z9800" s="419"/>
      <c r="AA9800" s="419"/>
      <c r="AB9800" s="419"/>
      <c r="AD9800" s="419"/>
      <c r="AE9800" s="419"/>
      <c r="AF9800" s="419"/>
      <c r="AH9800" s="419"/>
      <c r="AI9800" s="419"/>
      <c r="AJ9800" s="419"/>
      <c r="AL9800" s="419"/>
      <c r="AM9800" s="419"/>
      <c r="AN9800" s="403"/>
      <c r="AO9800" s="419"/>
      <c r="AP9800" s="419"/>
      <c r="AQ9800" s="419"/>
      <c r="AR9800" s="419"/>
      <c r="AS9800" s="419"/>
      <c r="AT9800" s="419"/>
      <c r="AU9800" s="419"/>
      <c r="AV9800" s="419"/>
      <c r="AX9800" s="419"/>
      <c r="AY9800" s="419"/>
      <c r="AZ9800" s="419"/>
      <c r="BB9800" s="419"/>
      <c r="BC9800" s="419"/>
      <c r="BD9800" s="419"/>
      <c r="BF9800" s="419"/>
      <c r="BG9800" s="419"/>
      <c r="BH9800" s="419"/>
      <c r="BJ9800" s="419"/>
      <c r="BK9800" s="419"/>
      <c r="BL9800" s="419"/>
      <c r="BN9800" s="419"/>
      <c r="BO9800" s="419"/>
      <c r="BP9800" s="419"/>
      <c r="BR9800" s="419"/>
      <c r="BS9800" s="419"/>
      <c r="BT9800" s="419"/>
      <c r="BV9800" s="419"/>
      <c r="BW9800" s="419"/>
      <c r="BX9800" s="397"/>
      <c r="BZ9800" s="449"/>
      <c r="CB9800" s="419"/>
      <c r="CC9800" s="419"/>
      <c r="CD9800" s="419"/>
      <c r="CF9800" s="419"/>
      <c r="CG9800" s="419"/>
      <c r="CH9800" s="419"/>
    </row>
    <row r="9801" spans="3:86" ht="21" thickBot="1">
      <c r="C9801" s="425"/>
      <c r="P9801" s="431"/>
      <c r="R9801" s="419"/>
      <c r="S9801" s="446"/>
      <c r="T9801" s="419"/>
      <c r="V9801" s="196"/>
      <c r="W9801" s="419"/>
      <c r="X9801" s="419"/>
      <c r="Z9801" s="419"/>
      <c r="AA9801" s="419"/>
      <c r="AB9801" s="419"/>
      <c r="AD9801" s="419"/>
      <c r="AE9801" s="419"/>
      <c r="AF9801" s="419"/>
      <c r="AH9801" s="419"/>
      <c r="AI9801" s="419"/>
      <c r="AJ9801" s="419"/>
      <c r="AL9801" s="419"/>
      <c r="AM9801" s="419"/>
      <c r="AN9801" s="403"/>
      <c r="AO9801" s="419"/>
      <c r="AP9801" s="419"/>
      <c r="AQ9801" s="419"/>
      <c r="AR9801" s="419"/>
      <c r="AS9801" s="419"/>
      <c r="AT9801" s="419"/>
      <c r="AU9801" s="419"/>
      <c r="AV9801" s="419"/>
      <c r="AX9801" s="419"/>
      <c r="AY9801" s="419"/>
      <c r="AZ9801" s="419"/>
      <c r="BB9801" s="419"/>
      <c r="BC9801" s="419"/>
      <c r="BD9801" s="419"/>
      <c r="BF9801" s="419"/>
      <c r="BG9801" s="419"/>
      <c r="BH9801" s="419"/>
      <c r="BJ9801" s="419"/>
      <c r="BK9801" s="419"/>
      <c r="BL9801" s="419"/>
      <c r="BN9801" s="419"/>
      <c r="BO9801" s="419"/>
      <c r="BP9801" s="419"/>
      <c r="BR9801" s="419"/>
      <c r="BS9801" s="419"/>
      <c r="BT9801" s="419"/>
      <c r="BV9801" s="419"/>
      <c r="BW9801" s="419"/>
      <c r="BX9801" s="397"/>
      <c r="BZ9801" s="449"/>
      <c r="CB9801" s="419"/>
      <c r="CC9801" s="419"/>
      <c r="CD9801" s="419"/>
      <c r="CF9801" s="419"/>
      <c r="CG9801" s="419"/>
      <c r="CH9801" s="419"/>
    </row>
    <row r="9802" spans="3:86" ht="21" thickBot="1">
      <c r="C9802" s="425"/>
      <c r="P9802" s="431"/>
      <c r="R9802" s="419"/>
      <c r="S9802" s="446"/>
      <c r="T9802" s="419"/>
      <c r="V9802" s="196"/>
      <c r="W9802" s="419"/>
      <c r="X9802" s="419"/>
      <c r="Z9802" s="419"/>
      <c r="AA9802" s="419"/>
      <c r="AB9802" s="419"/>
      <c r="AD9802" s="419"/>
      <c r="AE9802" s="419"/>
      <c r="AF9802" s="419"/>
      <c r="AH9802" s="419"/>
      <c r="AI9802" s="419"/>
      <c r="AJ9802" s="419"/>
      <c r="AL9802" s="419"/>
      <c r="AM9802" s="419"/>
      <c r="AN9802" s="403"/>
      <c r="AO9802" s="419"/>
      <c r="AP9802" s="419"/>
      <c r="AQ9802" s="419"/>
      <c r="AR9802" s="419"/>
      <c r="AS9802" s="419"/>
      <c r="AT9802" s="419"/>
      <c r="AU9802" s="419"/>
      <c r="AV9802" s="419"/>
      <c r="AX9802" s="419"/>
      <c r="AY9802" s="419"/>
      <c r="AZ9802" s="419"/>
      <c r="BB9802" s="419"/>
      <c r="BC9802" s="419"/>
      <c r="BD9802" s="419"/>
      <c r="BF9802" s="419"/>
      <c r="BG9802" s="419"/>
      <c r="BH9802" s="419"/>
      <c r="BJ9802" s="419"/>
      <c r="BK9802" s="419"/>
      <c r="BL9802" s="419"/>
      <c r="BN9802" s="419"/>
      <c r="BO9802" s="419"/>
      <c r="BP9802" s="419"/>
      <c r="BR9802" s="419"/>
      <c r="BS9802" s="419"/>
      <c r="BT9802" s="419"/>
      <c r="BV9802" s="419"/>
      <c r="BW9802" s="419"/>
      <c r="BX9802" s="397"/>
      <c r="BZ9802" s="449"/>
      <c r="CB9802" s="419"/>
      <c r="CC9802" s="419"/>
      <c r="CD9802" s="419"/>
      <c r="CF9802" s="419"/>
      <c r="CG9802" s="419"/>
      <c r="CH9802" s="419"/>
    </row>
    <row r="9803" spans="3:86" ht="21" thickBot="1">
      <c r="C9803" s="425"/>
      <c r="P9803" s="431"/>
      <c r="R9803" s="419"/>
      <c r="S9803" s="446"/>
      <c r="T9803" s="419"/>
      <c r="V9803" s="196"/>
      <c r="W9803" s="419"/>
      <c r="X9803" s="419"/>
      <c r="Z9803" s="419"/>
      <c r="AA9803" s="419"/>
      <c r="AB9803" s="419"/>
      <c r="AD9803" s="419"/>
      <c r="AE9803" s="419"/>
      <c r="AF9803" s="419"/>
      <c r="AH9803" s="419"/>
      <c r="AI9803" s="419"/>
      <c r="AJ9803" s="419"/>
      <c r="AL9803" s="419"/>
      <c r="AM9803" s="419"/>
      <c r="AN9803" s="403"/>
      <c r="AO9803" s="419"/>
      <c r="AP9803" s="419"/>
      <c r="AQ9803" s="419"/>
      <c r="AR9803" s="419"/>
      <c r="AS9803" s="419"/>
      <c r="AT9803" s="419"/>
      <c r="AU9803" s="419"/>
      <c r="AV9803" s="419"/>
      <c r="AX9803" s="419"/>
      <c r="AY9803" s="419"/>
      <c r="AZ9803" s="419"/>
      <c r="BB9803" s="419"/>
      <c r="BC9803" s="419"/>
      <c r="BD9803" s="419"/>
      <c r="BF9803" s="419"/>
      <c r="BG9803" s="419"/>
      <c r="BH9803" s="419"/>
      <c r="BJ9803" s="419"/>
      <c r="BK9803" s="419"/>
      <c r="BL9803" s="419"/>
      <c r="BN9803" s="419"/>
      <c r="BO9803" s="419"/>
      <c r="BP9803" s="419"/>
      <c r="BR9803" s="419"/>
      <c r="BS9803" s="419"/>
      <c r="BT9803" s="419"/>
      <c r="BV9803" s="419"/>
      <c r="BW9803" s="419"/>
      <c r="BX9803" s="397"/>
      <c r="BZ9803" s="449"/>
      <c r="CB9803" s="419"/>
      <c r="CC9803" s="419"/>
      <c r="CD9803" s="419"/>
      <c r="CF9803" s="419"/>
      <c r="CG9803" s="419"/>
      <c r="CH9803" s="419"/>
    </row>
    <row r="9804" spans="3:86" ht="21" thickBot="1">
      <c r="C9804" s="425"/>
      <c r="P9804" s="431"/>
      <c r="R9804" s="419"/>
      <c r="S9804" s="446"/>
      <c r="T9804" s="419"/>
      <c r="V9804" s="196"/>
      <c r="W9804" s="419"/>
      <c r="X9804" s="419"/>
      <c r="Z9804" s="419"/>
      <c r="AA9804" s="419"/>
      <c r="AB9804" s="419"/>
      <c r="AD9804" s="419"/>
      <c r="AE9804" s="419"/>
      <c r="AF9804" s="419"/>
      <c r="AH9804" s="419"/>
      <c r="AI9804" s="419"/>
      <c r="AJ9804" s="419"/>
      <c r="AL9804" s="419"/>
      <c r="AM9804" s="419"/>
      <c r="AN9804" s="403"/>
      <c r="AO9804" s="419"/>
      <c r="AP9804" s="419"/>
      <c r="AQ9804" s="419"/>
      <c r="AR9804" s="419"/>
      <c r="AS9804" s="419"/>
      <c r="AT9804" s="419"/>
      <c r="AU9804" s="419"/>
      <c r="AV9804" s="419"/>
      <c r="AX9804" s="419"/>
      <c r="AY9804" s="419"/>
      <c r="AZ9804" s="419"/>
      <c r="BB9804" s="419"/>
      <c r="BC9804" s="419"/>
      <c r="BD9804" s="419"/>
      <c r="BF9804" s="419"/>
      <c r="BG9804" s="419"/>
      <c r="BH9804" s="419"/>
      <c r="BJ9804" s="419"/>
      <c r="BK9804" s="419"/>
      <c r="BL9804" s="419"/>
      <c r="BN9804" s="419"/>
      <c r="BO9804" s="419"/>
      <c r="BP9804" s="419"/>
      <c r="BR9804" s="419"/>
      <c r="BS9804" s="419"/>
      <c r="BT9804" s="419"/>
      <c r="BV9804" s="419"/>
      <c r="BW9804" s="419"/>
      <c r="BX9804" s="397"/>
      <c r="BZ9804" s="449"/>
      <c r="CB9804" s="419"/>
      <c r="CC9804" s="419"/>
      <c r="CD9804" s="419"/>
      <c r="CF9804" s="419"/>
      <c r="CG9804" s="419"/>
      <c r="CH9804" s="419"/>
    </row>
    <row r="9805" spans="3:86" ht="21" thickBot="1">
      <c r="C9805" s="425"/>
      <c r="P9805" s="431"/>
      <c r="R9805" s="419"/>
      <c r="S9805" s="446"/>
      <c r="T9805" s="419"/>
      <c r="V9805" s="196"/>
      <c r="W9805" s="419"/>
      <c r="X9805" s="419"/>
      <c r="Z9805" s="419"/>
      <c r="AA9805" s="419"/>
      <c r="AB9805" s="419"/>
      <c r="AD9805" s="419"/>
      <c r="AE9805" s="419"/>
      <c r="AF9805" s="419"/>
      <c r="AH9805" s="419"/>
      <c r="AI9805" s="419"/>
      <c r="AJ9805" s="419"/>
      <c r="AL9805" s="419"/>
      <c r="AM9805" s="419"/>
      <c r="AN9805" s="403"/>
      <c r="AO9805" s="419"/>
      <c r="AP9805" s="419"/>
      <c r="AQ9805" s="419"/>
      <c r="AR9805" s="419"/>
      <c r="AS9805" s="419"/>
      <c r="AT9805" s="419"/>
      <c r="AU9805" s="419"/>
      <c r="AV9805" s="419"/>
      <c r="AX9805" s="419"/>
      <c r="AY9805" s="419"/>
      <c r="AZ9805" s="419"/>
      <c r="BB9805" s="419"/>
      <c r="BC9805" s="419"/>
      <c r="BD9805" s="419"/>
      <c r="BF9805" s="419"/>
      <c r="BG9805" s="419"/>
      <c r="BH9805" s="419"/>
      <c r="BJ9805" s="419"/>
      <c r="BK9805" s="419"/>
      <c r="BL9805" s="419"/>
      <c r="BN9805" s="419"/>
      <c r="BO9805" s="419"/>
      <c r="BP9805" s="419"/>
      <c r="BR9805" s="419"/>
      <c r="BS9805" s="419"/>
      <c r="BT9805" s="419"/>
      <c r="BV9805" s="419"/>
      <c r="BW9805" s="419"/>
      <c r="BX9805" s="397"/>
      <c r="BZ9805" s="449"/>
      <c r="CB9805" s="419"/>
      <c r="CC9805" s="419"/>
      <c r="CD9805" s="419"/>
      <c r="CF9805" s="419"/>
      <c r="CG9805" s="419"/>
      <c r="CH9805" s="419"/>
    </row>
    <row r="9806" spans="3:86" ht="21" thickBot="1">
      <c r="C9806" s="425"/>
      <c r="P9806" s="431"/>
      <c r="R9806" s="419"/>
      <c r="S9806" s="446"/>
      <c r="T9806" s="419"/>
      <c r="V9806" s="196"/>
      <c r="W9806" s="419"/>
      <c r="X9806" s="419"/>
      <c r="Z9806" s="419"/>
      <c r="AA9806" s="419"/>
      <c r="AB9806" s="419"/>
      <c r="AD9806" s="419"/>
      <c r="AE9806" s="419"/>
      <c r="AF9806" s="419"/>
      <c r="AH9806" s="419"/>
      <c r="AI9806" s="419"/>
      <c r="AJ9806" s="419"/>
      <c r="AL9806" s="419"/>
      <c r="AM9806" s="419"/>
      <c r="AN9806" s="403"/>
      <c r="AO9806" s="419"/>
      <c r="AP9806" s="419"/>
      <c r="AQ9806" s="419"/>
      <c r="AR9806" s="419"/>
      <c r="AS9806" s="419"/>
      <c r="AT9806" s="419"/>
      <c r="AU9806" s="419"/>
      <c r="AV9806" s="419"/>
      <c r="AX9806" s="419"/>
      <c r="AY9806" s="419"/>
      <c r="AZ9806" s="419"/>
      <c r="BB9806" s="419"/>
      <c r="BC9806" s="419"/>
      <c r="BD9806" s="419"/>
      <c r="BF9806" s="419"/>
      <c r="BG9806" s="419"/>
      <c r="BH9806" s="419"/>
      <c r="BJ9806" s="419"/>
      <c r="BK9806" s="419"/>
      <c r="BL9806" s="419"/>
      <c r="BN9806" s="419"/>
      <c r="BO9806" s="419"/>
      <c r="BP9806" s="419"/>
      <c r="BR9806" s="419"/>
      <c r="BS9806" s="419"/>
      <c r="BT9806" s="419"/>
      <c r="BV9806" s="419"/>
      <c r="BW9806" s="419"/>
      <c r="BX9806" s="397"/>
      <c r="BZ9806" s="449"/>
      <c r="CB9806" s="419"/>
      <c r="CC9806" s="419"/>
      <c r="CD9806" s="419"/>
      <c r="CF9806" s="419"/>
      <c r="CG9806" s="419"/>
      <c r="CH9806" s="419"/>
    </row>
    <row r="9807" spans="3:86" ht="21" thickBot="1">
      <c r="C9807" s="425"/>
      <c r="P9807" s="431"/>
      <c r="R9807" s="419"/>
      <c r="S9807" s="446"/>
      <c r="T9807" s="419"/>
      <c r="V9807" s="196"/>
      <c r="W9807" s="419"/>
      <c r="X9807" s="419"/>
      <c r="Z9807" s="419"/>
      <c r="AA9807" s="419"/>
      <c r="AB9807" s="419"/>
      <c r="AD9807" s="419"/>
      <c r="AE9807" s="419"/>
      <c r="AF9807" s="419"/>
      <c r="AH9807" s="419"/>
      <c r="AI9807" s="419"/>
      <c r="AJ9807" s="419"/>
      <c r="AL9807" s="419"/>
      <c r="AM9807" s="419"/>
      <c r="AN9807" s="403"/>
      <c r="AO9807" s="419"/>
      <c r="AP9807" s="419"/>
      <c r="AQ9807" s="419"/>
      <c r="AR9807" s="419"/>
      <c r="AS9807" s="419"/>
      <c r="AT9807" s="419"/>
      <c r="AU9807" s="419"/>
      <c r="AV9807" s="419"/>
      <c r="AX9807" s="419"/>
      <c r="AY9807" s="419"/>
      <c r="AZ9807" s="419"/>
      <c r="BB9807" s="419"/>
      <c r="BC9807" s="419"/>
      <c r="BD9807" s="419"/>
      <c r="BF9807" s="419"/>
      <c r="BG9807" s="419"/>
      <c r="BH9807" s="419"/>
      <c r="BJ9807" s="419"/>
      <c r="BK9807" s="419"/>
      <c r="BL9807" s="419"/>
      <c r="BN9807" s="419"/>
      <c r="BO9807" s="419"/>
      <c r="BP9807" s="419"/>
      <c r="BR9807" s="419"/>
      <c r="BS9807" s="419"/>
      <c r="BT9807" s="419"/>
      <c r="BV9807" s="419"/>
      <c r="BW9807" s="419"/>
      <c r="BX9807" s="397"/>
      <c r="BZ9807" s="449"/>
      <c r="CB9807" s="419"/>
      <c r="CC9807" s="419"/>
      <c r="CD9807" s="419"/>
      <c r="CF9807" s="419"/>
      <c r="CG9807" s="419"/>
      <c r="CH9807" s="419"/>
    </row>
    <row r="9808" spans="3:86" ht="21" thickBot="1">
      <c r="C9808" s="425"/>
      <c r="P9808" s="431"/>
      <c r="R9808" s="419"/>
      <c r="S9808" s="446"/>
      <c r="T9808" s="419"/>
      <c r="V9808" s="196"/>
      <c r="W9808" s="419"/>
      <c r="X9808" s="419"/>
      <c r="Z9808" s="419"/>
      <c r="AA9808" s="419"/>
      <c r="AB9808" s="419"/>
      <c r="AD9808" s="419"/>
      <c r="AE9808" s="419"/>
      <c r="AF9808" s="419"/>
      <c r="AH9808" s="419"/>
      <c r="AI9808" s="419"/>
      <c r="AJ9808" s="419"/>
      <c r="AL9808" s="419"/>
      <c r="AM9808" s="419"/>
      <c r="AN9808" s="403"/>
      <c r="AO9808" s="419"/>
      <c r="AP9808" s="419"/>
      <c r="AQ9808" s="419"/>
      <c r="AR9808" s="419"/>
      <c r="AS9808" s="419"/>
      <c r="AT9808" s="419"/>
      <c r="AU9808" s="419"/>
      <c r="AV9808" s="419"/>
      <c r="AX9808" s="419"/>
      <c r="AY9808" s="419"/>
      <c r="AZ9808" s="419"/>
      <c r="BB9808" s="419"/>
      <c r="BC9808" s="419"/>
      <c r="BD9808" s="419"/>
      <c r="BF9808" s="419"/>
      <c r="BG9808" s="419"/>
      <c r="BH9808" s="419"/>
      <c r="BJ9808" s="419"/>
      <c r="BK9808" s="419"/>
      <c r="BL9808" s="419"/>
      <c r="BN9808" s="419"/>
      <c r="BO9808" s="419"/>
      <c r="BP9808" s="419"/>
      <c r="BR9808" s="419"/>
      <c r="BS9808" s="419"/>
      <c r="BT9808" s="419"/>
      <c r="BV9808" s="419"/>
      <c r="BW9808" s="419"/>
      <c r="BX9808" s="397"/>
      <c r="BZ9808" s="449"/>
      <c r="CB9808" s="419"/>
      <c r="CC9808" s="419"/>
      <c r="CD9808" s="419"/>
      <c r="CF9808" s="419"/>
      <c r="CG9808" s="419"/>
      <c r="CH9808" s="419"/>
    </row>
    <row r="9809" spans="3:86" ht="21" thickBot="1">
      <c r="C9809" s="425"/>
      <c r="P9809" s="431"/>
      <c r="R9809" s="419"/>
      <c r="S9809" s="446"/>
      <c r="T9809" s="419"/>
      <c r="V9809" s="196"/>
      <c r="W9809" s="419"/>
      <c r="X9809" s="419"/>
      <c r="Z9809" s="419"/>
      <c r="AA9809" s="419"/>
      <c r="AB9809" s="419"/>
      <c r="AD9809" s="419"/>
      <c r="AE9809" s="419"/>
      <c r="AF9809" s="419"/>
      <c r="AH9809" s="419"/>
      <c r="AI9809" s="419"/>
      <c r="AJ9809" s="419"/>
      <c r="AL9809" s="419"/>
      <c r="AM9809" s="419"/>
      <c r="AN9809" s="403"/>
      <c r="AO9809" s="419"/>
      <c r="AP9809" s="419"/>
      <c r="AQ9809" s="419"/>
      <c r="AR9809" s="419"/>
      <c r="AS9809" s="419"/>
      <c r="AT9809" s="419"/>
      <c r="AU9809" s="419"/>
      <c r="AV9809" s="419"/>
      <c r="AX9809" s="419"/>
      <c r="AY9809" s="419"/>
      <c r="AZ9809" s="419"/>
      <c r="BB9809" s="419"/>
      <c r="BC9809" s="419"/>
      <c r="BD9809" s="419"/>
      <c r="BF9809" s="419"/>
      <c r="BG9809" s="419"/>
      <c r="BH9809" s="419"/>
      <c r="BJ9809" s="419"/>
      <c r="BK9809" s="419"/>
      <c r="BL9809" s="419"/>
      <c r="BN9809" s="419"/>
      <c r="BO9809" s="419"/>
      <c r="BP9809" s="419"/>
      <c r="BR9809" s="419"/>
      <c r="BS9809" s="419"/>
      <c r="BT9809" s="419"/>
      <c r="BV9809" s="419"/>
      <c r="BW9809" s="419"/>
      <c r="BX9809" s="397"/>
      <c r="BZ9809" s="449"/>
      <c r="CB9809" s="419"/>
      <c r="CC9809" s="419"/>
      <c r="CD9809" s="419"/>
      <c r="CF9809" s="419"/>
      <c r="CG9809" s="419"/>
      <c r="CH9809" s="419"/>
    </row>
    <row r="9810" spans="3:86" ht="21" thickBot="1">
      <c r="C9810" s="425"/>
      <c r="P9810" s="431"/>
      <c r="R9810" s="419"/>
      <c r="S9810" s="446"/>
      <c r="T9810" s="419"/>
      <c r="V9810" s="196"/>
      <c r="W9810" s="419"/>
      <c r="X9810" s="419"/>
      <c r="Z9810" s="419"/>
      <c r="AA9810" s="419"/>
      <c r="AB9810" s="419"/>
      <c r="AD9810" s="419"/>
      <c r="AE9810" s="419"/>
      <c r="AF9810" s="419"/>
      <c r="AH9810" s="419"/>
      <c r="AI9810" s="419"/>
      <c r="AJ9810" s="419"/>
      <c r="AL9810" s="419"/>
      <c r="AM9810" s="419"/>
      <c r="AN9810" s="403"/>
      <c r="AO9810" s="419"/>
      <c r="AP9810" s="419"/>
      <c r="AQ9810" s="419"/>
      <c r="AR9810" s="419"/>
      <c r="AS9810" s="419"/>
      <c r="AT9810" s="419"/>
      <c r="AU9810" s="419"/>
      <c r="AV9810" s="419"/>
      <c r="AX9810" s="419"/>
      <c r="AY9810" s="419"/>
      <c r="AZ9810" s="419"/>
      <c r="BB9810" s="419"/>
      <c r="BC9810" s="419"/>
      <c r="BD9810" s="419"/>
      <c r="BF9810" s="419"/>
      <c r="BG9810" s="419"/>
      <c r="BH9810" s="419"/>
      <c r="BJ9810" s="419"/>
      <c r="BK9810" s="419"/>
      <c r="BL9810" s="419"/>
      <c r="BN9810" s="419"/>
      <c r="BO9810" s="419"/>
      <c r="BP9810" s="419"/>
      <c r="BR9810" s="419"/>
      <c r="BS9810" s="419"/>
      <c r="BT9810" s="419"/>
      <c r="BV9810" s="419"/>
      <c r="BW9810" s="419"/>
      <c r="BX9810" s="397"/>
      <c r="BZ9810" s="449"/>
      <c r="CB9810" s="419"/>
      <c r="CC9810" s="419"/>
      <c r="CD9810" s="419"/>
      <c r="CF9810" s="419"/>
      <c r="CG9810" s="419"/>
      <c r="CH9810" s="419"/>
    </row>
    <row r="9811" spans="3:86" ht="21" thickBot="1">
      <c r="C9811" s="425"/>
      <c r="P9811" s="431"/>
      <c r="R9811" s="419"/>
      <c r="S9811" s="446"/>
      <c r="T9811" s="419"/>
      <c r="V9811" s="196"/>
      <c r="W9811" s="419"/>
      <c r="X9811" s="419"/>
      <c r="Z9811" s="419"/>
      <c r="AA9811" s="419"/>
      <c r="AB9811" s="419"/>
      <c r="AD9811" s="419"/>
      <c r="AE9811" s="419"/>
      <c r="AF9811" s="419"/>
      <c r="AH9811" s="419"/>
      <c r="AI9811" s="419"/>
      <c r="AJ9811" s="419"/>
      <c r="AL9811" s="419"/>
      <c r="AM9811" s="419"/>
      <c r="AN9811" s="403"/>
      <c r="AO9811" s="419"/>
      <c r="AP9811" s="419"/>
      <c r="AQ9811" s="419"/>
      <c r="AR9811" s="419"/>
      <c r="AS9811" s="419"/>
      <c r="AT9811" s="419"/>
      <c r="AU9811" s="419"/>
      <c r="AV9811" s="419"/>
      <c r="AX9811" s="419"/>
      <c r="AY9811" s="419"/>
      <c r="AZ9811" s="419"/>
      <c r="BB9811" s="419"/>
      <c r="BC9811" s="419"/>
      <c r="BD9811" s="419"/>
      <c r="BF9811" s="419"/>
      <c r="BG9811" s="419"/>
      <c r="BH9811" s="419"/>
      <c r="BJ9811" s="419"/>
      <c r="BK9811" s="419"/>
      <c r="BL9811" s="419"/>
      <c r="BN9811" s="419"/>
      <c r="BO9811" s="419"/>
      <c r="BP9811" s="419"/>
      <c r="BR9811" s="419"/>
      <c r="BS9811" s="419"/>
      <c r="BT9811" s="419"/>
      <c r="BV9811" s="419"/>
      <c r="BW9811" s="419"/>
      <c r="BX9811" s="397"/>
      <c r="BZ9811" s="449"/>
      <c r="CB9811" s="419"/>
      <c r="CC9811" s="419"/>
      <c r="CD9811" s="419"/>
      <c r="CF9811" s="419"/>
      <c r="CG9811" s="419"/>
      <c r="CH9811" s="419"/>
    </row>
    <row r="9812" spans="3:86" ht="21" thickBot="1">
      <c r="C9812" s="425"/>
      <c r="P9812" s="431"/>
      <c r="R9812" s="419"/>
      <c r="S9812" s="446"/>
      <c r="T9812" s="419"/>
      <c r="V9812" s="196"/>
      <c r="W9812" s="419"/>
      <c r="X9812" s="419"/>
      <c r="Z9812" s="419"/>
      <c r="AA9812" s="419"/>
      <c r="AB9812" s="419"/>
      <c r="AD9812" s="419"/>
      <c r="AE9812" s="419"/>
      <c r="AF9812" s="419"/>
      <c r="AH9812" s="419"/>
      <c r="AI9812" s="419"/>
      <c r="AJ9812" s="419"/>
      <c r="AL9812" s="419"/>
      <c r="AM9812" s="419"/>
      <c r="AN9812" s="403"/>
      <c r="AO9812" s="419"/>
      <c r="AP9812" s="419"/>
      <c r="AQ9812" s="419"/>
      <c r="AR9812" s="419"/>
      <c r="AS9812" s="419"/>
      <c r="AT9812" s="419"/>
      <c r="AU9812" s="419"/>
      <c r="AV9812" s="419"/>
      <c r="AX9812" s="419"/>
      <c r="AY9812" s="419"/>
      <c r="AZ9812" s="419"/>
      <c r="BB9812" s="419"/>
      <c r="BC9812" s="419"/>
      <c r="BD9812" s="419"/>
      <c r="BF9812" s="419"/>
      <c r="BG9812" s="419"/>
      <c r="BH9812" s="419"/>
      <c r="BJ9812" s="419"/>
      <c r="BK9812" s="419"/>
      <c r="BL9812" s="419"/>
      <c r="BN9812" s="419"/>
      <c r="BO9812" s="419"/>
      <c r="BP9812" s="419"/>
      <c r="BR9812" s="419"/>
      <c r="BS9812" s="419"/>
      <c r="BT9812" s="419"/>
      <c r="BV9812" s="419"/>
      <c r="BW9812" s="419"/>
      <c r="BX9812" s="397"/>
      <c r="BZ9812" s="449"/>
      <c r="CB9812" s="419"/>
      <c r="CC9812" s="419"/>
      <c r="CD9812" s="419"/>
      <c r="CF9812" s="419"/>
      <c r="CG9812" s="419"/>
      <c r="CH9812" s="419"/>
    </row>
    <row r="9813" spans="3:86" ht="21" thickBot="1">
      <c r="C9813" s="425"/>
      <c r="P9813" s="431"/>
      <c r="R9813" s="419"/>
      <c r="S9813" s="446"/>
      <c r="T9813" s="419"/>
      <c r="V9813" s="196"/>
      <c r="W9813" s="419"/>
      <c r="X9813" s="419"/>
      <c r="Z9813" s="419"/>
      <c r="AA9813" s="419"/>
      <c r="AB9813" s="419"/>
      <c r="AD9813" s="419"/>
      <c r="AE9813" s="419"/>
      <c r="AF9813" s="419"/>
      <c r="AH9813" s="419"/>
      <c r="AI9813" s="419"/>
      <c r="AJ9813" s="419"/>
      <c r="AL9813" s="419"/>
      <c r="AM9813" s="419"/>
      <c r="AN9813" s="403"/>
      <c r="AO9813" s="419"/>
      <c r="AP9813" s="419"/>
      <c r="AQ9813" s="419"/>
      <c r="AR9813" s="419"/>
      <c r="AS9813" s="419"/>
      <c r="AT9813" s="419"/>
      <c r="AU9813" s="419"/>
      <c r="AV9813" s="419"/>
      <c r="AX9813" s="419"/>
      <c r="AY9813" s="419"/>
      <c r="AZ9813" s="419"/>
      <c r="BB9813" s="419"/>
      <c r="BC9813" s="419"/>
      <c r="BD9813" s="419"/>
      <c r="BF9813" s="419"/>
      <c r="BG9813" s="419"/>
      <c r="BH9813" s="419"/>
      <c r="BJ9813" s="419"/>
      <c r="BK9813" s="419"/>
      <c r="BL9813" s="419"/>
      <c r="BN9813" s="419"/>
      <c r="BO9813" s="419"/>
      <c r="BP9813" s="419"/>
      <c r="BR9813" s="419"/>
      <c r="BS9813" s="419"/>
      <c r="BT9813" s="419"/>
      <c r="BV9813" s="419"/>
      <c r="BW9813" s="419"/>
      <c r="BX9813" s="397"/>
      <c r="BZ9813" s="449"/>
      <c r="CB9813" s="419"/>
      <c r="CC9813" s="419"/>
      <c r="CD9813" s="419"/>
      <c r="CF9813" s="419"/>
      <c r="CG9813" s="419"/>
      <c r="CH9813" s="419"/>
    </row>
    <row r="9814" spans="3:86" ht="21" thickBot="1">
      <c r="C9814" s="425"/>
      <c r="P9814" s="431"/>
      <c r="R9814" s="419"/>
      <c r="S9814" s="446"/>
      <c r="T9814" s="419"/>
      <c r="V9814" s="196"/>
      <c r="W9814" s="419"/>
      <c r="X9814" s="419"/>
      <c r="Z9814" s="419"/>
      <c r="AA9814" s="419"/>
      <c r="AB9814" s="419"/>
      <c r="AD9814" s="419"/>
      <c r="AE9814" s="419"/>
      <c r="AF9814" s="419"/>
      <c r="AH9814" s="419"/>
      <c r="AI9814" s="419"/>
      <c r="AJ9814" s="419"/>
      <c r="AL9814" s="419"/>
      <c r="AM9814" s="419"/>
      <c r="AN9814" s="403"/>
      <c r="AO9814" s="419"/>
      <c r="AP9814" s="419"/>
      <c r="AQ9814" s="419"/>
      <c r="AR9814" s="419"/>
      <c r="AS9814" s="419"/>
      <c r="AT9814" s="419"/>
      <c r="AU9814" s="419"/>
      <c r="AV9814" s="419"/>
      <c r="AX9814" s="419"/>
      <c r="AY9814" s="419"/>
      <c r="AZ9814" s="419"/>
      <c r="BB9814" s="419"/>
      <c r="BC9814" s="419"/>
      <c r="BD9814" s="419"/>
      <c r="BF9814" s="419"/>
      <c r="BG9814" s="419"/>
      <c r="BH9814" s="419"/>
      <c r="BJ9814" s="419"/>
      <c r="BK9814" s="419"/>
      <c r="BL9814" s="419"/>
      <c r="BN9814" s="419"/>
      <c r="BO9814" s="419"/>
      <c r="BP9814" s="419"/>
      <c r="BR9814" s="419"/>
      <c r="BS9814" s="419"/>
      <c r="BT9814" s="419"/>
      <c r="BV9814" s="419"/>
      <c r="BW9814" s="419"/>
      <c r="BX9814" s="397"/>
      <c r="BZ9814" s="449"/>
      <c r="CB9814" s="419"/>
      <c r="CC9814" s="419"/>
      <c r="CD9814" s="419"/>
      <c r="CF9814" s="419"/>
      <c r="CG9814" s="419"/>
      <c r="CH9814" s="419"/>
    </row>
    <row r="9815" spans="3:86" ht="21" thickBot="1">
      <c r="C9815" s="425"/>
      <c r="P9815" s="431"/>
      <c r="R9815" s="419"/>
      <c r="S9815" s="446"/>
      <c r="T9815" s="419"/>
      <c r="V9815" s="196"/>
      <c r="W9815" s="419"/>
      <c r="X9815" s="419"/>
      <c r="Z9815" s="419"/>
      <c r="AA9815" s="419"/>
      <c r="AB9815" s="419"/>
      <c r="AD9815" s="419"/>
      <c r="AE9815" s="419"/>
      <c r="AF9815" s="419"/>
      <c r="AH9815" s="419"/>
      <c r="AI9815" s="419"/>
      <c r="AJ9815" s="419"/>
      <c r="AL9815" s="419"/>
      <c r="AM9815" s="419"/>
      <c r="AN9815" s="403"/>
      <c r="AO9815" s="419"/>
      <c r="AP9815" s="419"/>
      <c r="AQ9815" s="419"/>
      <c r="AR9815" s="419"/>
      <c r="AS9815" s="419"/>
      <c r="AT9815" s="419"/>
      <c r="AU9815" s="419"/>
      <c r="AV9815" s="419"/>
      <c r="AX9815" s="419"/>
      <c r="AY9815" s="419"/>
      <c r="AZ9815" s="419"/>
      <c r="BB9815" s="419"/>
      <c r="BC9815" s="419"/>
      <c r="BD9815" s="419"/>
      <c r="BF9815" s="419"/>
      <c r="BG9815" s="419"/>
      <c r="BH9815" s="419"/>
      <c r="BJ9815" s="419"/>
      <c r="BK9815" s="419"/>
      <c r="BL9815" s="419"/>
      <c r="BN9815" s="419"/>
      <c r="BO9815" s="419"/>
      <c r="BP9815" s="419"/>
      <c r="BR9815" s="419"/>
      <c r="BS9815" s="419"/>
      <c r="BT9815" s="419"/>
      <c r="BV9815" s="419"/>
      <c r="BW9815" s="419"/>
      <c r="BX9815" s="397"/>
      <c r="BZ9815" s="449"/>
      <c r="CB9815" s="419"/>
      <c r="CC9815" s="419"/>
      <c r="CD9815" s="419"/>
      <c r="CF9815" s="419"/>
      <c r="CG9815" s="419"/>
      <c r="CH9815" s="419"/>
    </row>
    <row r="9816" spans="3:86" ht="21" thickBot="1">
      <c r="C9816" s="425"/>
      <c r="P9816" s="431"/>
      <c r="R9816" s="419"/>
      <c r="S9816" s="446"/>
      <c r="T9816" s="419"/>
      <c r="V9816" s="196"/>
      <c r="W9816" s="419"/>
      <c r="X9816" s="419"/>
      <c r="Z9816" s="419"/>
      <c r="AA9816" s="419"/>
      <c r="AB9816" s="419"/>
      <c r="AD9816" s="419"/>
      <c r="AE9816" s="419"/>
      <c r="AF9816" s="419"/>
      <c r="AH9816" s="419"/>
      <c r="AI9816" s="419"/>
      <c r="AJ9816" s="419"/>
      <c r="AL9816" s="419"/>
      <c r="AM9816" s="419"/>
      <c r="AN9816" s="403"/>
      <c r="AO9816" s="419"/>
      <c r="AP9816" s="419"/>
      <c r="AQ9816" s="419"/>
      <c r="AR9816" s="419"/>
      <c r="AS9816" s="419"/>
      <c r="AT9816" s="419"/>
      <c r="AU9816" s="419"/>
      <c r="AV9816" s="419"/>
      <c r="AX9816" s="419"/>
      <c r="AY9816" s="419"/>
      <c r="AZ9816" s="419"/>
      <c r="BB9816" s="419"/>
      <c r="BC9816" s="419"/>
      <c r="BD9816" s="419"/>
      <c r="BF9816" s="419"/>
      <c r="BG9816" s="419"/>
      <c r="BH9816" s="419"/>
      <c r="BJ9816" s="419"/>
      <c r="BK9816" s="419"/>
      <c r="BL9816" s="419"/>
      <c r="BN9816" s="419"/>
      <c r="BO9816" s="419"/>
      <c r="BP9816" s="419"/>
      <c r="BR9816" s="419"/>
      <c r="BS9816" s="419"/>
      <c r="BT9816" s="419"/>
      <c r="BV9816" s="419"/>
      <c r="BW9816" s="419"/>
      <c r="BX9816" s="397"/>
      <c r="BZ9816" s="449"/>
      <c r="CB9816" s="419"/>
      <c r="CC9816" s="419"/>
      <c r="CD9816" s="419"/>
      <c r="CF9816" s="419"/>
      <c r="CG9816" s="419"/>
      <c r="CH9816" s="419"/>
    </row>
    <row r="9817" spans="3:86" ht="21" thickBot="1">
      <c r="C9817" s="425"/>
      <c r="P9817" s="431"/>
      <c r="R9817" s="419"/>
      <c r="S9817" s="446"/>
      <c r="T9817" s="419"/>
      <c r="V9817" s="196"/>
      <c r="W9817" s="419"/>
      <c r="X9817" s="419"/>
      <c r="Z9817" s="419"/>
      <c r="AA9817" s="419"/>
      <c r="AB9817" s="419"/>
      <c r="AD9817" s="419"/>
      <c r="AE9817" s="419"/>
      <c r="AF9817" s="419"/>
      <c r="AH9817" s="419"/>
      <c r="AI9817" s="419"/>
      <c r="AJ9817" s="419"/>
      <c r="AL9817" s="419"/>
      <c r="AM9817" s="419"/>
      <c r="AN9817" s="403"/>
      <c r="AO9817" s="419"/>
      <c r="AP9817" s="419"/>
      <c r="AQ9817" s="419"/>
      <c r="AR9817" s="419"/>
      <c r="AS9817" s="419"/>
      <c r="AT9817" s="419"/>
      <c r="AU9817" s="419"/>
      <c r="AV9817" s="419"/>
      <c r="AX9817" s="419"/>
      <c r="AY9817" s="419"/>
      <c r="AZ9817" s="419"/>
      <c r="BB9817" s="419"/>
      <c r="BC9817" s="419"/>
      <c r="BD9817" s="419"/>
      <c r="BF9817" s="419"/>
      <c r="BG9817" s="419"/>
      <c r="BH9817" s="419"/>
      <c r="BJ9817" s="419"/>
      <c r="BK9817" s="419"/>
      <c r="BL9817" s="419"/>
      <c r="BN9817" s="419"/>
      <c r="BO9817" s="419"/>
      <c r="BP9817" s="419"/>
      <c r="BR9817" s="419"/>
      <c r="BS9817" s="419"/>
      <c r="BT9817" s="419"/>
      <c r="BV9817" s="419"/>
      <c r="BW9817" s="419"/>
      <c r="BX9817" s="397"/>
      <c r="BZ9817" s="449"/>
      <c r="CB9817" s="419"/>
      <c r="CC9817" s="419"/>
      <c r="CD9817" s="419"/>
      <c r="CF9817" s="419"/>
      <c r="CG9817" s="419"/>
      <c r="CH9817" s="419"/>
    </row>
    <row r="9818" spans="3:86" ht="21" thickBot="1">
      <c r="C9818" s="425"/>
      <c r="P9818" s="431"/>
      <c r="R9818" s="419"/>
      <c r="S9818" s="446"/>
      <c r="T9818" s="419"/>
      <c r="V9818" s="196"/>
      <c r="W9818" s="419"/>
      <c r="X9818" s="419"/>
      <c r="Z9818" s="419"/>
      <c r="AA9818" s="419"/>
      <c r="AB9818" s="419"/>
      <c r="AD9818" s="419"/>
      <c r="AE9818" s="419"/>
      <c r="AF9818" s="419"/>
      <c r="AH9818" s="419"/>
      <c r="AI9818" s="419"/>
      <c r="AJ9818" s="419"/>
      <c r="AL9818" s="419"/>
      <c r="AM9818" s="419"/>
      <c r="AN9818" s="403"/>
      <c r="AO9818" s="419"/>
      <c r="AP9818" s="419"/>
      <c r="AQ9818" s="419"/>
      <c r="AR9818" s="419"/>
      <c r="AS9818" s="419"/>
      <c r="AT9818" s="419"/>
      <c r="AU9818" s="419"/>
      <c r="AV9818" s="419"/>
      <c r="AX9818" s="419"/>
      <c r="AY9818" s="419"/>
      <c r="AZ9818" s="419"/>
      <c r="BB9818" s="419"/>
      <c r="BC9818" s="419"/>
      <c r="BD9818" s="419"/>
      <c r="BF9818" s="419"/>
      <c r="BG9818" s="419"/>
      <c r="BH9818" s="419"/>
      <c r="BJ9818" s="419"/>
      <c r="BK9818" s="419"/>
      <c r="BL9818" s="419"/>
      <c r="BN9818" s="419"/>
      <c r="BO9818" s="419"/>
      <c r="BP9818" s="419"/>
      <c r="BR9818" s="419"/>
      <c r="BS9818" s="419"/>
      <c r="BT9818" s="419"/>
      <c r="BV9818" s="419"/>
      <c r="BW9818" s="419"/>
      <c r="BX9818" s="397"/>
      <c r="BZ9818" s="449"/>
      <c r="CB9818" s="419"/>
      <c r="CC9818" s="419"/>
      <c r="CD9818" s="419"/>
      <c r="CF9818" s="419"/>
      <c r="CG9818" s="419"/>
      <c r="CH9818" s="419"/>
    </row>
    <row r="9819" spans="3:86" ht="21" thickBot="1">
      <c r="C9819" s="425"/>
      <c r="P9819" s="431"/>
      <c r="R9819" s="419"/>
      <c r="S9819" s="446"/>
      <c r="T9819" s="419"/>
      <c r="V9819" s="196"/>
      <c r="W9819" s="419"/>
      <c r="X9819" s="419"/>
      <c r="Z9819" s="419"/>
      <c r="AA9819" s="419"/>
      <c r="AB9819" s="419"/>
      <c r="AD9819" s="419"/>
      <c r="AE9819" s="419"/>
      <c r="AF9819" s="419"/>
      <c r="AH9819" s="419"/>
      <c r="AI9819" s="419"/>
      <c r="AJ9819" s="419"/>
      <c r="AL9819" s="419"/>
      <c r="AM9819" s="419"/>
      <c r="AN9819" s="403"/>
      <c r="AO9819" s="419"/>
      <c r="AP9819" s="419"/>
      <c r="AQ9819" s="419"/>
      <c r="AR9819" s="419"/>
      <c r="AS9819" s="419"/>
      <c r="AT9819" s="419"/>
      <c r="AU9819" s="419"/>
      <c r="AV9819" s="419"/>
      <c r="AX9819" s="419"/>
      <c r="AY9819" s="419"/>
      <c r="AZ9819" s="419"/>
      <c r="BB9819" s="419"/>
      <c r="BC9819" s="419"/>
      <c r="BD9819" s="419"/>
      <c r="BF9819" s="419"/>
      <c r="BG9819" s="419"/>
      <c r="BH9819" s="419"/>
      <c r="BJ9819" s="419"/>
      <c r="BK9819" s="419"/>
      <c r="BL9819" s="419"/>
      <c r="BN9819" s="419"/>
      <c r="BO9819" s="419"/>
      <c r="BP9819" s="419"/>
      <c r="BR9819" s="419"/>
      <c r="BS9819" s="419"/>
      <c r="BT9819" s="419"/>
      <c r="BV9819" s="419"/>
      <c r="BW9819" s="419"/>
      <c r="BX9819" s="397"/>
      <c r="BZ9819" s="449"/>
      <c r="CB9819" s="419"/>
      <c r="CC9819" s="419"/>
      <c r="CD9819" s="419"/>
      <c r="CF9819" s="419"/>
      <c r="CG9819" s="419"/>
      <c r="CH9819" s="419"/>
    </row>
    <row r="9820" spans="3:86" ht="21" thickBot="1">
      <c r="C9820" s="425"/>
      <c r="P9820" s="431"/>
      <c r="R9820" s="419"/>
      <c r="S9820" s="446"/>
      <c r="T9820" s="419"/>
      <c r="V9820" s="196"/>
      <c r="W9820" s="419"/>
      <c r="X9820" s="419"/>
      <c r="Z9820" s="419"/>
      <c r="AA9820" s="419"/>
      <c r="AB9820" s="419"/>
      <c r="AD9820" s="419"/>
      <c r="AE9820" s="419"/>
      <c r="AF9820" s="419"/>
      <c r="AH9820" s="419"/>
      <c r="AI9820" s="419"/>
      <c r="AJ9820" s="419"/>
      <c r="AL9820" s="419"/>
      <c r="AM9820" s="419"/>
      <c r="AN9820" s="403"/>
      <c r="AO9820" s="419"/>
      <c r="AP9820" s="419"/>
      <c r="AQ9820" s="419"/>
      <c r="AR9820" s="419"/>
      <c r="AS9820" s="419"/>
      <c r="AT9820" s="419"/>
      <c r="AU9820" s="419"/>
      <c r="AV9820" s="419"/>
      <c r="AX9820" s="419"/>
      <c r="AY9820" s="419"/>
      <c r="AZ9820" s="419"/>
      <c r="BB9820" s="419"/>
      <c r="BC9820" s="419"/>
      <c r="BD9820" s="419"/>
      <c r="BF9820" s="419"/>
      <c r="BG9820" s="419"/>
      <c r="BH9820" s="419"/>
      <c r="BJ9820" s="419"/>
      <c r="BK9820" s="419"/>
      <c r="BL9820" s="419"/>
      <c r="BN9820" s="419"/>
      <c r="BO9820" s="419"/>
      <c r="BP9820" s="419"/>
      <c r="BR9820" s="419"/>
      <c r="BS9820" s="419"/>
      <c r="BT9820" s="419"/>
      <c r="BV9820" s="419"/>
      <c r="BW9820" s="419"/>
      <c r="BX9820" s="397"/>
      <c r="BZ9820" s="449"/>
      <c r="CB9820" s="419"/>
      <c r="CC9820" s="419"/>
      <c r="CD9820" s="419"/>
      <c r="CF9820" s="419"/>
      <c r="CG9820" s="419"/>
      <c r="CH9820" s="419"/>
    </row>
    <row r="9821" spans="3:86" ht="21" thickBot="1">
      <c r="C9821" s="425"/>
      <c r="P9821" s="431"/>
      <c r="R9821" s="419"/>
      <c r="S9821" s="446"/>
      <c r="T9821" s="419"/>
      <c r="V9821" s="196"/>
      <c r="W9821" s="419"/>
      <c r="X9821" s="419"/>
      <c r="Z9821" s="419"/>
      <c r="AA9821" s="419"/>
      <c r="AB9821" s="419"/>
      <c r="AD9821" s="419"/>
      <c r="AE9821" s="419"/>
      <c r="AF9821" s="419"/>
      <c r="AH9821" s="419"/>
      <c r="AI9821" s="419"/>
      <c r="AJ9821" s="419"/>
      <c r="AL9821" s="419"/>
      <c r="AM9821" s="419"/>
      <c r="AN9821" s="403"/>
      <c r="AO9821" s="419"/>
      <c r="AP9821" s="419"/>
      <c r="AQ9821" s="419"/>
      <c r="AR9821" s="419"/>
      <c r="AS9821" s="419"/>
      <c r="AT9821" s="419"/>
      <c r="AU9821" s="419"/>
      <c r="AV9821" s="419"/>
      <c r="AX9821" s="419"/>
      <c r="AY9821" s="419"/>
      <c r="AZ9821" s="419"/>
      <c r="BB9821" s="419"/>
      <c r="BC9821" s="419"/>
      <c r="BD9821" s="419"/>
      <c r="BF9821" s="419"/>
      <c r="BG9821" s="419"/>
      <c r="BH9821" s="419"/>
      <c r="BJ9821" s="419"/>
      <c r="BK9821" s="419"/>
      <c r="BL9821" s="419"/>
      <c r="BN9821" s="419"/>
      <c r="BO9821" s="419"/>
      <c r="BP9821" s="419"/>
      <c r="BR9821" s="419"/>
      <c r="BS9821" s="419"/>
      <c r="BT9821" s="419"/>
      <c r="BV9821" s="419"/>
      <c r="BW9821" s="419"/>
      <c r="BX9821" s="397"/>
      <c r="BZ9821" s="449"/>
      <c r="CB9821" s="419"/>
      <c r="CC9821" s="419"/>
      <c r="CD9821" s="419"/>
      <c r="CF9821" s="419"/>
      <c r="CG9821" s="419"/>
      <c r="CH9821" s="419"/>
    </row>
    <row r="9822" spans="3:86" ht="21" thickBot="1">
      <c r="C9822" s="425"/>
      <c r="P9822" s="431"/>
      <c r="R9822" s="419"/>
      <c r="S9822" s="446"/>
      <c r="T9822" s="419"/>
      <c r="V9822" s="196"/>
      <c r="W9822" s="419"/>
      <c r="X9822" s="419"/>
      <c r="Z9822" s="419"/>
      <c r="AA9822" s="419"/>
      <c r="AB9822" s="419"/>
      <c r="AD9822" s="419"/>
      <c r="AE9822" s="419"/>
      <c r="AF9822" s="419"/>
      <c r="AH9822" s="419"/>
      <c r="AI9822" s="419"/>
      <c r="AJ9822" s="419"/>
      <c r="AL9822" s="419"/>
      <c r="AM9822" s="419"/>
      <c r="AN9822" s="403"/>
      <c r="AO9822" s="419"/>
      <c r="AP9822" s="419"/>
      <c r="AQ9822" s="419"/>
      <c r="AR9822" s="419"/>
      <c r="AS9822" s="419"/>
      <c r="AT9822" s="419"/>
      <c r="AU9822" s="419"/>
      <c r="AV9822" s="419"/>
      <c r="AX9822" s="419"/>
      <c r="AY9822" s="419"/>
      <c r="AZ9822" s="419"/>
      <c r="BB9822" s="419"/>
      <c r="BC9822" s="419"/>
      <c r="BD9822" s="419"/>
      <c r="BF9822" s="419"/>
      <c r="BG9822" s="419"/>
      <c r="BH9822" s="419"/>
      <c r="BJ9822" s="419"/>
      <c r="BK9822" s="419"/>
      <c r="BL9822" s="419"/>
      <c r="BN9822" s="419"/>
      <c r="BO9822" s="419"/>
      <c r="BP9822" s="419"/>
      <c r="BR9822" s="419"/>
      <c r="BS9822" s="419"/>
      <c r="BT9822" s="419"/>
      <c r="BV9822" s="419"/>
      <c r="BW9822" s="419"/>
      <c r="BX9822" s="397"/>
      <c r="BZ9822" s="449"/>
      <c r="CB9822" s="419"/>
      <c r="CC9822" s="419"/>
      <c r="CD9822" s="419"/>
      <c r="CF9822" s="419"/>
      <c r="CG9822" s="419"/>
      <c r="CH9822" s="419"/>
    </row>
    <row r="9823" spans="3:86" ht="21" thickBot="1">
      <c r="C9823" s="425"/>
      <c r="P9823" s="431"/>
      <c r="R9823" s="419"/>
      <c r="S9823" s="446"/>
      <c r="T9823" s="419"/>
      <c r="V9823" s="196"/>
      <c r="W9823" s="419"/>
      <c r="X9823" s="419"/>
      <c r="Z9823" s="419"/>
      <c r="AA9823" s="419"/>
      <c r="AB9823" s="419"/>
      <c r="AD9823" s="419"/>
      <c r="AE9823" s="419"/>
      <c r="AF9823" s="419"/>
      <c r="AH9823" s="419"/>
      <c r="AI9823" s="419"/>
      <c r="AJ9823" s="419"/>
      <c r="AL9823" s="419"/>
      <c r="AM9823" s="419"/>
      <c r="AN9823" s="403"/>
      <c r="AO9823" s="419"/>
      <c r="AP9823" s="419"/>
      <c r="AQ9823" s="419"/>
      <c r="AR9823" s="419"/>
      <c r="AS9823" s="419"/>
      <c r="AT9823" s="419"/>
      <c r="AU9823" s="419"/>
      <c r="AV9823" s="419"/>
      <c r="AX9823" s="419"/>
      <c r="AY9823" s="419"/>
      <c r="AZ9823" s="419"/>
      <c r="BB9823" s="419"/>
      <c r="BC9823" s="419"/>
      <c r="BD9823" s="419"/>
      <c r="BF9823" s="419"/>
      <c r="BG9823" s="419"/>
      <c r="BH9823" s="419"/>
      <c r="BJ9823" s="419"/>
      <c r="BK9823" s="419"/>
      <c r="BL9823" s="419"/>
      <c r="BN9823" s="419"/>
      <c r="BO9823" s="419"/>
      <c r="BP9823" s="419"/>
      <c r="BR9823" s="419"/>
      <c r="BS9823" s="419"/>
      <c r="BT9823" s="419"/>
      <c r="BV9823" s="419"/>
      <c r="BW9823" s="419"/>
      <c r="BX9823" s="397"/>
      <c r="BZ9823" s="449"/>
      <c r="CB9823" s="419"/>
      <c r="CC9823" s="419"/>
      <c r="CD9823" s="419"/>
      <c r="CF9823" s="419"/>
      <c r="CG9823" s="419"/>
      <c r="CH9823" s="419"/>
    </row>
    <row r="9824" spans="3:86" ht="21" thickBot="1">
      <c r="C9824" s="425"/>
      <c r="P9824" s="431"/>
      <c r="R9824" s="419"/>
      <c r="S9824" s="446"/>
      <c r="T9824" s="419"/>
      <c r="V9824" s="196"/>
      <c r="W9824" s="419"/>
      <c r="X9824" s="419"/>
      <c r="Z9824" s="419"/>
      <c r="AA9824" s="419"/>
      <c r="AB9824" s="419"/>
      <c r="AD9824" s="419"/>
      <c r="AE9824" s="419"/>
      <c r="AF9824" s="419"/>
      <c r="AH9824" s="419"/>
      <c r="AI9824" s="419"/>
      <c r="AJ9824" s="419"/>
      <c r="AL9824" s="419"/>
      <c r="AM9824" s="419"/>
      <c r="AN9824" s="403"/>
      <c r="AO9824" s="419"/>
      <c r="AP9824" s="419"/>
      <c r="AQ9824" s="419"/>
      <c r="AR9824" s="419"/>
      <c r="AS9824" s="419"/>
      <c r="AT9824" s="419"/>
      <c r="AU9824" s="419"/>
      <c r="AV9824" s="419"/>
      <c r="AX9824" s="419"/>
      <c r="AY9824" s="419"/>
      <c r="AZ9824" s="419"/>
      <c r="BB9824" s="419"/>
      <c r="BC9824" s="419"/>
      <c r="BD9824" s="419"/>
      <c r="BF9824" s="419"/>
      <c r="BG9824" s="419"/>
      <c r="BH9824" s="419"/>
      <c r="BJ9824" s="419"/>
      <c r="BK9824" s="419"/>
      <c r="BL9824" s="419"/>
      <c r="BN9824" s="419"/>
      <c r="BO9824" s="419"/>
      <c r="BP9824" s="419"/>
      <c r="BR9824" s="419"/>
      <c r="BS9824" s="419"/>
      <c r="BT9824" s="419"/>
      <c r="BV9824" s="419"/>
      <c r="BW9824" s="419"/>
      <c r="BX9824" s="397"/>
      <c r="BZ9824" s="449"/>
      <c r="CB9824" s="419"/>
      <c r="CC9824" s="419"/>
      <c r="CD9824" s="419"/>
      <c r="CF9824" s="419"/>
      <c r="CG9824" s="419"/>
      <c r="CH9824" s="419"/>
    </row>
    <row r="9825" spans="3:86" ht="21" thickBot="1">
      <c r="C9825" s="425"/>
      <c r="P9825" s="431"/>
      <c r="R9825" s="419"/>
      <c r="S9825" s="446"/>
      <c r="T9825" s="419"/>
      <c r="V9825" s="196"/>
      <c r="W9825" s="419"/>
      <c r="X9825" s="419"/>
      <c r="Z9825" s="419"/>
      <c r="AA9825" s="419"/>
      <c r="AB9825" s="419"/>
      <c r="AD9825" s="419"/>
      <c r="AE9825" s="419"/>
      <c r="AF9825" s="419"/>
      <c r="AH9825" s="419"/>
      <c r="AI9825" s="419"/>
      <c r="AJ9825" s="419"/>
      <c r="AL9825" s="419"/>
      <c r="AM9825" s="419"/>
      <c r="AN9825" s="403"/>
      <c r="AO9825" s="419"/>
      <c r="AP9825" s="419"/>
      <c r="AQ9825" s="419"/>
      <c r="AR9825" s="419"/>
      <c r="AS9825" s="419"/>
      <c r="AT9825" s="419"/>
      <c r="AU9825" s="419"/>
      <c r="AV9825" s="419"/>
      <c r="AX9825" s="419"/>
      <c r="AY9825" s="419"/>
      <c r="AZ9825" s="419"/>
      <c r="BB9825" s="419"/>
      <c r="BC9825" s="419"/>
      <c r="BD9825" s="419"/>
      <c r="BF9825" s="419"/>
      <c r="BG9825" s="419"/>
      <c r="BH9825" s="419"/>
      <c r="BJ9825" s="419"/>
      <c r="BK9825" s="419"/>
      <c r="BL9825" s="419"/>
      <c r="BN9825" s="419"/>
      <c r="BO9825" s="419"/>
      <c r="BP9825" s="419"/>
      <c r="BR9825" s="419"/>
      <c r="BS9825" s="419"/>
      <c r="BT9825" s="419"/>
      <c r="BV9825" s="419"/>
      <c r="BW9825" s="419"/>
      <c r="BX9825" s="397"/>
      <c r="BZ9825" s="449"/>
      <c r="CB9825" s="419"/>
      <c r="CC9825" s="419"/>
      <c r="CD9825" s="419"/>
      <c r="CF9825" s="419"/>
      <c r="CG9825" s="419"/>
      <c r="CH9825" s="419"/>
    </row>
    <row r="9826" spans="3:86" ht="21" thickBot="1">
      <c r="C9826" s="425"/>
      <c r="P9826" s="431"/>
      <c r="R9826" s="419"/>
      <c r="S9826" s="446"/>
      <c r="T9826" s="419"/>
      <c r="V9826" s="196"/>
      <c r="W9826" s="419"/>
      <c r="X9826" s="419"/>
      <c r="Z9826" s="419"/>
      <c r="AA9826" s="419"/>
      <c r="AB9826" s="419"/>
      <c r="AD9826" s="419"/>
      <c r="AE9826" s="419"/>
      <c r="AF9826" s="419"/>
      <c r="AH9826" s="419"/>
      <c r="AI9826" s="419"/>
      <c r="AJ9826" s="419"/>
      <c r="AL9826" s="419"/>
      <c r="AM9826" s="419"/>
      <c r="AN9826" s="403"/>
      <c r="AO9826" s="419"/>
      <c r="AP9826" s="419"/>
      <c r="AQ9826" s="419"/>
      <c r="AR9826" s="419"/>
      <c r="AS9826" s="419"/>
      <c r="AT9826" s="419"/>
      <c r="AU9826" s="419"/>
      <c r="AV9826" s="419"/>
      <c r="AX9826" s="419"/>
      <c r="AY9826" s="419"/>
      <c r="AZ9826" s="419"/>
      <c r="BB9826" s="419"/>
      <c r="BC9826" s="419"/>
      <c r="BD9826" s="419"/>
      <c r="BF9826" s="419"/>
      <c r="BG9826" s="419"/>
      <c r="BH9826" s="419"/>
      <c r="BJ9826" s="419"/>
      <c r="BK9826" s="419"/>
      <c r="BL9826" s="419"/>
      <c r="BN9826" s="419"/>
      <c r="BO9826" s="419"/>
      <c r="BP9826" s="419"/>
      <c r="BR9826" s="419"/>
      <c r="BS9826" s="419"/>
      <c r="BT9826" s="419"/>
      <c r="BV9826" s="419"/>
      <c r="BW9826" s="419"/>
      <c r="BX9826" s="397"/>
      <c r="BZ9826" s="449"/>
      <c r="CB9826" s="419"/>
      <c r="CC9826" s="419"/>
      <c r="CD9826" s="419"/>
      <c r="CF9826" s="419"/>
      <c r="CG9826" s="419"/>
      <c r="CH9826" s="419"/>
    </row>
    <row r="9827" spans="3:86" ht="21" thickBot="1">
      <c r="C9827" s="425"/>
      <c r="P9827" s="431"/>
      <c r="R9827" s="419"/>
      <c r="S9827" s="446"/>
      <c r="T9827" s="419"/>
      <c r="V9827" s="196"/>
      <c r="W9827" s="419"/>
      <c r="X9827" s="419"/>
      <c r="Z9827" s="419"/>
      <c r="AA9827" s="419"/>
      <c r="AB9827" s="419"/>
      <c r="AD9827" s="419"/>
      <c r="AE9827" s="419"/>
      <c r="AF9827" s="419"/>
      <c r="AH9827" s="419"/>
      <c r="AI9827" s="419"/>
      <c r="AJ9827" s="419"/>
      <c r="AL9827" s="419"/>
      <c r="AM9827" s="419"/>
      <c r="AN9827" s="403"/>
      <c r="AO9827" s="419"/>
      <c r="AP9827" s="419"/>
      <c r="AQ9827" s="419"/>
      <c r="AR9827" s="419"/>
      <c r="AS9827" s="419"/>
      <c r="AT9827" s="419"/>
      <c r="AU9827" s="419"/>
      <c r="AV9827" s="419"/>
      <c r="AX9827" s="419"/>
      <c r="AY9827" s="419"/>
      <c r="AZ9827" s="419"/>
      <c r="BB9827" s="419"/>
      <c r="BC9827" s="419"/>
      <c r="BD9827" s="419"/>
      <c r="BF9827" s="419"/>
      <c r="BG9827" s="419"/>
      <c r="BH9827" s="419"/>
      <c r="BJ9827" s="419"/>
      <c r="BK9827" s="419"/>
      <c r="BL9827" s="419"/>
      <c r="BN9827" s="419"/>
      <c r="BO9827" s="419"/>
      <c r="BP9827" s="419"/>
      <c r="BR9827" s="419"/>
      <c r="BS9827" s="419"/>
      <c r="BT9827" s="419"/>
      <c r="BV9827" s="419"/>
      <c r="BW9827" s="419"/>
      <c r="BX9827" s="397"/>
      <c r="BZ9827" s="449"/>
      <c r="CB9827" s="419"/>
      <c r="CC9827" s="419"/>
      <c r="CD9827" s="419"/>
      <c r="CF9827" s="419"/>
      <c r="CG9827" s="419"/>
      <c r="CH9827" s="419"/>
    </row>
    <row r="9828" spans="3:86" ht="21" thickBot="1">
      <c r="C9828" s="425"/>
      <c r="P9828" s="431"/>
      <c r="R9828" s="419"/>
      <c r="S9828" s="446"/>
      <c r="T9828" s="419"/>
      <c r="V9828" s="196"/>
      <c r="W9828" s="419"/>
      <c r="X9828" s="419"/>
      <c r="Z9828" s="419"/>
      <c r="AA9828" s="419"/>
      <c r="AB9828" s="419"/>
      <c r="AD9828" s="419"/>
      <c r="AE9828" s="419"/>
      <c r="AF9828" s="419"/>
      <c r="AH9828" s="419"/>
      <c r="AI9828" s="419"/>
      <c r="AJ9828" s="419"/>
      <c r="AL9828" s="419"/>
      <c r="AM9828" s="419"/>
      <c r="AN9828" s="403"/>
      <c r="AO9828" s="419"/>
      <c r="AP9828" s="419"/>
      <c r="AQ9828" s="419"/>
      <c r="AR9828" s="419"/>
      <c r="AS9828" s="419"/>
      <c r="AT9828" s="419"/>
      <c r="AU9828" s="419"/>
      <c r="AV9828" s="419"/>
      <c r="AX9828" s="419"/>
      <c r="AY9828" s="419"/>
      <c r="AZ9828" s="419"/>
      <c r="BB9828" s="419"/>
      <c r="BC9828" s="419"/>
      <c r="BD9828" s="419"/>
      <c r="BF9828" s="419"/>
      <c r="BG9828" s="419"/>
      <c r="BH9828" s="419"/>
      <c r="BJ9828" s="419"/>
      <c r="BK9828" s="419"/>
      <c r="BL9828" s="419"/>
      <c r="BN9828" s="419"/>
      <c r="BO9828" s="419"/>
      <c r="BP9828" s="419"/>
      <c r="BR9828" s="419"/>
      <c r="BS9828" s="419"/>
      <c r="BT9828" s="419"/>
      <c r="BV9828" s="419"/>
      <c r="BW9828" s="419"/>
      <c r="BX9828" s="397"/>
      <c r="BZ9828" s="449"/>
      <c r="CB9828" s="419"/>
      <c r="CC9828" s="419"/>
      <c r="CD9828" s="419"/>
      <c r="CF9828" s="419"/>
      <c r="CG9828" s="419"/>
      <c r="CH9828" s="419"/>
    </row>
    <row r="9829" spans="3:86" ht="21" thickBot="1">
      <c r="C9829" s="425"/>
      <c r="P9829" s="431"/>
      <c r="R9829" s="419"/>
      <c r="S9829" s="446"/>
      <c r="T9829" s="419"/>
      <c r="V9829" s="196"/>
      <c r="W9829" s="419"/>
      <c r="X9829" s="419"/>
      <c r="Z9829" s="419"/>
      <c r="AA9829" s="419"/>
      <c r="AB9829" s="419"/>
      <c r="AD9829" s="419"/>
      <c r="AE9829" s="419"/>
      <c r="AF9829" s="419"/>
      <c r="AH9829" s="419"/>
      <c r="AI9829" s="419"/>
      <c r="AJ9829" s="419"/>
      <c r="AL9829" s="419"/>
      <c r="AM9829" s="419"/>
      <c r="AN9829" s="403"/>
      <c r="AO9829" s="419"/>
      <c r="AP9829" s="419"/>
      <c r="AQ9829" s="419"/>
      <c r="AR9829" s="419"/>
      <c r="AS9829" s="419"/>
      <c r="AT9829" s="419"/>
      <c r="AU9829" s="419"/>
      <c r="AV9829" s="419"/>
      <c r="AX9829" s="419"/>
      <c r="AY9829" s="419"/>
      <c r="AZ9829" s="419"/>
      <c r="BB9829" s="419"/>
      <c r="BC9829" s="419"/>
      <c r="BD9829" s="419"/>
      <c r="BF9829" s="419"/>
      <c r="BG9829" s="419"/>
      <c r="BH9829" s="419"/>
      <c r="BJ9829" s="419"/>
      <c r="BK9829" s="419"/>
      <c r="BL9829" s="419"/>
      <c r="BN9829" s="419"/>
      <c r="BO9829" s="419"/>
      <c r="BP9829" s="419"/>
      <c r="BR9829" s="419"/>
      <c r="BS9829" s="419"/>
      <c r="BT9829" s="419"/>
      <c r="BV9829" s="419"/>
      <c r="BW9829" s="419"/>
      <c r="BX9829" s="397"/>
      <c r="BZ9829" s="449"/>
      <c r="CB9829" s="419"/>
      <c r="CC9829" s="419"/>
      <c r="CD9829" s="419"/>
      <c r="CF9829" s="419"/>
      <c r="CG9829" s="419"/>
      <c r="CH9829" s="419"/>
    </row>
    <row r="9830" spans="3:86" ht="21" thickBot="1">
      <c r="C9830" s="425"/>
      <c r="P9830" s="431"/>
      <c r="R9830" s="419"/>
      <c r="S9830" s="446"/>
      <c r="T9830" s="419"/>
      <c r="V9830" s="196"/>
      <c r="W9830" s="419"/>
      <c r="X9830" s="419"/>
      <c r="Z9830" s="419"/>
      <c r="AA9830" s="419"/>
      <c r="AB9830" s="419"/>
      <c r="AD9830" s="419"/>
      <c r="AE9830" s="419"/>
      <c r="AF9830" s="419"/>
      <c r="AH9830" s="419"/>
      <c r="AI9830" s="419"/>
      <c r="AJ9830" s="419"/>
      <c r="AL9830" s="419"/>
      <c r="AM9830" s="419"/>
      <c r="AN9830" s="403"/>
      <c r="AO9830" s="419"/>
      <c r="AP9830" s="419"/>
      <c r="AQ9830" s="419"/>
      <c r="AR9830" s="419"/>
      <c r="AS9830" s="419"/>
      <c r="AT9830" s="419"/>
      <c r="AU9830" s="419"/>
      <c r="AV9830" s="419"/>
      <c r="AX9830" s="419"/>
      <c r="AY9830" s="419"/>
      <c r="AZ9830" s="419"/>
      <c r="BB9830" s="419"/>
      <c r="BC9830" s="419"/>
      <c r="BD9830" s="419"/>
      <c r="BF9830" s="419"/>
      <c r="BG9830" s="419"/>
      <c r="BH9830" s="419"/>
      <c r="BJ9830" s="419"/>
      <c r="BK9830" s="419"/>
      <c r="BL9830" s="419"/>
      <c r="BN9830" s="419"/>
      <c r="BO9830" s="419"/>
      <c r="BP9830" s="419"/>
      <c r="BR9830" s="419"/>
      <c r="BS9830" s="419"/>
      <c r="BT9830" s="419"/>
      <c r="BV9830" s="419"/>
      <c r="BW9830" s="419"/>
      <c r="BX9830" s="397"/>
      <c r="BZ9830" s="449"/>
      <c r="CB9830" s="419"/>
      <c r="CC9830" s="419"/>
      <c r="CD9830" s="419"/>
      <c r="CF9830" s="419"/>
      <c r="CG9830" s="419"/>
      <c r="CH9830" s="419"/>
    </row>
    <row r="9831" spans="3:86" ht="21" thickBot="1">
      <c r="C9831" s="425"/>
      <c r="P9831" s="431"/>
      <c r="R9831" s="419"/>
      <c r="S9831" s="446"/>
      <c r="T9831" s="419"/>
      <c r="V9831" s="196"/>
      <c r="W9831" s="419"/>
      <c r="X9831" s="419"/>
      <c r="Z9831" s="419"/>
      <c r="AA9831" s="419"/>
      <c r="AB9831" s="419"/>
      <c r="AD9831" s="419"/>
      <c r="AE9831" s="419"/>
      <c r="AF9831" s="419"/>
      <c r="AH9831" s="419"/>
      <c r="AI9831" s="419"/>
      <c r="AJ9831" s="419"/>
      <c r="AL9831" s="419"/>
      <c r="AM9831" s="419"/>
      <c r="AN9831" s="403"/>
      <c r="AO9831" s="419"/>
      <c r="AP9831" s="419"/>
      <c r="AQ9831" s="419"/>
      <c r="AR9831" s="419"/>
      <c r="AS9831" s="419"/>
      <c r="AT9831" s="419"/>
      <c r="AU9831" s="419"/>
      <c r="AV9831" s="419"/>
      <c r="AX9831" s="419"/>
      <c r="AY9831" s="419"/>
      <c r="AZ9831" s="419"/>
      <c r="BB9831" s="419"/>
      <c r="BC9831" s="419"/>
      <c r="BD9831" s="419"/>
      <c r="BF9831" s="419"/>
      <c r="BG9831" s="419"/>
      <c r="BH9831" s="419"/>
      <c r="BJ9831" s="419"/>
      <c r="BK9831" s="419"/>
      <c r="BL9831" s="419"/>
      <c r="BN9831" s="419"/>
      <c r="BO9831" s="419"/>
      <c r="BP9831" s="419"/>
      <c r="BR9831" s="419"/>
      <c r="BS9831" s="419"/>
      <c r="BT9831" s="419"/>
      <c r="BV9831" s="419"/>
      <c r="BW9831" s="419"/>
      <c r="BX9831" s="397"/>
      <c r="BZ9831" s="449"/>
      <c r="CB9831" s="419"/>
      <c r="CC9831" s="419"/>
      <c r="CD9831" s="419"/>
      <c r="CF9831" s="419"/>
      <c r="CG9831" s="419"/>
      <c r="CH9831" s="419"/>
    </row>
    <row r="9832" spans="3:86" ht="21" thickBot="1">
      <c r="C9832" s="425"/>
      <c r="P9832" s="431"/>
      <c r="R9832" s="419"/>
      <c r="S9832" s="446"/>
      <c r="T9832" s="419"/>
      <c r="V9832" s="196"/>
      <c r="W9832" s="419"/>
      <c r="X9832" s="419"/>
      <c r="Z9832" s="419"/>
      <c r="AA9832" s="419"/>
      <c r="AB9832" s="419"/>
      <c r="AD9832" s="419"/>
      <c r="AE9832" s="419"/>
      <c r="AF9832" s="419"/>
      <c r="AH9832" s="419"/>
      <c r="AI9832" s="419"/>
      <c r="AJ9832" s="419"/>
      <c r="AL9832" s="419"/>
      <c r="AM9832" s="419"/>
      <c r="AN9832" s="403"/>
      <c r="AO9832" s="419"/>
      <c r="AP9832" s="419"/>
      <c r="AQ9832" s="419"/>
      <c r="AR9832" s="419"/>
      <c r="AS9832" s="419"/>
      <c r="AT9832" s="419"/>
      <c r="AU9832" s="419"/>
      <c r="AV9832" s="419"/>
      <c r="AX9832" s="419"/>
      <c r="AY9832" s="419"/>
      <c r="AZ9832" s="419"/>
      <c r="BB9832" s="419"/>
      <c r="BC9832" s="419"/>
      <c r="BD9832" s="419"/>
      <c r="BF9832" s="419"/>
      <c r="BG9832" s="419"/>
      <c r="BH9832" s="419"/>
      <c r="BJ9832" s="419"/>
      <c r="BK9832" s="419"/>
      <c r="BL9832" s="419"/>
      <c r="BN9832" s="419"/>
      <c r="BO9832" s="419"/>
      <c r="BP9832" s="419"/>
      <c r="BR9832" s="419"/>
      <c r="BS9832" s="419"/>
      <c r="BT9832" s="419"/>
      <c r="BV9832" s="419"/>
      <c r="BW9832" s="419"/>
      <c r="BX9832" s="397"/>
      <c r="BZ9832" s="449"/>
      <c r="CB9832" s="419"/>
      <c r="CC9832" s="419"/>
      <c r="CD9832" s="419"/>
      <c r="CF9832" s="419"/>
      <c r="CG9832" s="419"/>
      <c r="CH9832" s="419"/>
    </row>
    <row r="9833" spans="3:86" ht="21" thickBot="1">
      <c r="C9833" s="425"/>
      <c r="P9833" s="431"/>
      <c r="R9833" s="419"/>
      <c r="S9833" s="446"/>
      <c r="T9833" s="419"/>
      <c r="V9833" s="196"/>
      <c r="W9833" s="419"/>
      <c r="X9833" s="419"/>
      <c r="Z9833" s="419"/>
      <c r="AA9833" s="419"/>
      <c r="AB9833" s="419"/>
      <c r="AD9833" s="419"/>
      <c r="AE9833" s="419"/>
      <c r="AF9833" s="419"/>
      <c r="AH9833" s="419"/>
      <c r="AI9833" s="419"/>
      <c r="AJ9833" s="419"/>
      <c r="AL9833" s="419"/>
      <c r="AM9833" s="419"/>
      <c r="AN9833" s="403"/>
      <c r="AO9833" s="419"/>
      <c r="AP9833" s="419"/>
      <c r="AQ9833" s="419"/>
      <c r="AR9833" s="419"/>
      <c r="AS9833" s="419"/>
      <c r="AT9833" s="419"/>
      <c r="AU9833" s="419"/>
      <c r="AV9833" s="419"/>
      <c r="AX9833" s="419"/>
      <c r="AY9833" s="419"/>
      <c r="AZ9833" s="419"/>
      <c r="BB9833" s="419"/>
      <c r="BC9833" s="419"/>
      <c r="BD9833" s="419"/>
      <c r="BF9833" s="419"/>
      <c r="BG9833" s="419"/>
      <c r="BH9833" s="419"/>
      <c r="BJ9833" s="419"/>
      <c r="BK9833" s="419"/>
      <c r="BL9833" s="419"/>
      <c r="BN9833" s="419"/>
      <c r="BO9833" s="419"/>
      <c r="BP9833" s="419"/>
      <c r="BR9833" s="419"/>
      <c r="BS9833" s="419"/>
      <c r="BT9833" s="419"/>
      <c r="BV9833" s="419"/>
      <c r="BW9833" s="419"/>
      <c r="BX9833" s="397"/>
      <c r="BZ9833" s="449"/>
      <c r="CB9833" s="419"/>
      <c r="CC9833" s="419"/>
      <c r="CD9833" s="419"/>
      <c r="CF9833" s="419"/>
      <c r="CG9833" s="419"/>
      <c r="CH9833" s="419"/>
    </row>
    <row r="9834" spans="3:86" ht="21" thickBot="1">
      <c r="C9834" s="425"/>
      <c r="P9834" s="431"/>
      <c r="R9834" s="419"/>
      <c r="S9834" s="446"/>
      <c r="T9834" s="419"/>
      <c r="V9834" s="196"/>
      <c r="W9834" s="419"/>
      <c r="X9834" s="419"/>
      <c r="Z9834" s="419"/>
      <c r="AA9834" s="419"/>
      <c r="AB9834" s="419"/>
      <c r="AD9834" s="419"/>
      <c r="AE9834" s="419"/>
      <c r="AF9834" s="419"/>
      <c r="AH9834" s="419"/>
      <c r="AI9834" s="419"/>
      <c r="AJ9834" s="419"/>
      <c r="AL9834" s="419"/>
      <c r="AM9834" s="419"/>
      <c r="AN9834" s="403"/>
      <c r="AO9834" s="419"/>
      <c r="AP9834" s="419"/>
      <c r="AQ9834" s="419"/>
      <c r="AR9834" s="419"/>
      <c r="AS9834" s="419"/>
      <c r="AT9834" s="419"/>
      <c r="AU9834" s="419"/>
      <c r="AV9834" s="419"/>
      <c r="AX9834" s="419"/>
      <c r="AY9834" s="419"/>
      <c r="AZ9834" s="419"/>
      <c r="BB9834" s="419"/>
      <c r="BC9834" s="419"/>
      <c r="BD9834" s="419"/>
      <c r="BF9834" s="419"/>
      <c r="BG9834" s="419"/>
      <c r="BH9834" s="419"/>
      <c r="BJ9834" s="419"/>
      <c r="BK9834" s="419"/>
      <c r="BL9834" s="419"/>
      <c r="BN9834" s="419"/>
      <c r="BO9834" s="419"/>
      <c r="BP9834" s="419"/>
      <c r="BR9834" s="419"/>
      <c r="BS9834" s="419"/>
      <c r="BT9834" s="419"/>
      <c r="BV9834" s="419"/>
      <c r="BW9834" s="419"/>
      <c r="BX9834" s="397"/>
      <c r="BZ9834" s="449"/>
      <c r="CB9834" s="419"/>
      <c r="CC9834" s="419"/>
      <c r="CD9834" s="419"/>
      <c r="CF9834" s="419"/>
      <c r="CG9834" s="419"/>
      <c r="CH9834" s="419"/>
    </row>
    <row r="9835" spans="3:86" ht="21" thickBot="1">
      <c r="C9835" s="425"/>
      <c r="P9835" s="431"/>
      <c r="R9835" s="419"/>
      <c r="S9835" s="446"/>
      <c r="T9835" s="419"/>
      <c r="V9835" s="196"/>
      <c r="W9835" s="419"/>
      <c r="X9835" s="419"/>
      <c r="Z9835" s="419"/>
      <c r="AA9835" s="419"/>
      <c r="AB9835" s="419"/>
      <c r="AD9835" s="419"/>
      <c r="AE9835" s="419"/>
      <c r="AF9835" s="419"/>
      <c r="AH9835" s="419"/>
      <c r="AI9835" s="419"/>
      <c r="AJ9835" s="419"/>
      <c r="AL9835" s="419"/>
      <c r="AM9835" s="419"/>
      <c r="AN9835" s="403"/>
      <c r="AO9835" s="419"/>
      <c r="AP9835" s="419"/>
      <c r="AQ9835" s="419"/>
      <c r="AR9835" s="419"/>
      <c r="AS9835" s="419"/>
      <c r="AT9835" s="419"/>
      <c r="AU9835" s="419"/>
      <c r="AV9835" s="419"/>
      <c r="AX9835" s="419"/>
      <c r="AY9835" s="419"/>
      <c r="AZ9835" s="419"/>
      <c r="BB9835" s="419"/>
      <c r="BC9835" s="419"/>
      <c r="BD9835" s="419"/>
      <c r="BF9835" s="419"/>
      <c r="BG9835" s="419"/>
      <c r="BH9835" s="419"/>
      <c r="BJ9835" s="419"/>
      <c r="BK9835" s="419"/>
      <c r="BL9835" s="419"/>
      <c r="BN9835" s="419"/>
      <c r="BO9835" s="419"/>
      <c r="BP9835" s="419"/>
      <c r="BR9835" s="419"/>
      <c r="BS9835" s="419"/>
      <c r="BT9835" s="419"/>
      <c r="BV9835" s="419"/>
      <c r="BW9835" s="419"/>
      <c r="BX9835" s="397"/>
      <c r="BZ9835" s="449"/>
      <c r="CB9835" s="419"/>
      <c r="CC9835" s="419"/>
      <c r="CD9835" s="419"/>
      <c r="CF9835" s="419"/>
      <c r="CG9835" s="419"/>
      <c r="CH9835" s="419"/>
    </row>
    <row r="9836" spans="3:86" ht="21" thickBot="1">
      <c r="C9836" s="425"/>
      <c r="P9836" s="431"/>
      <c r="R9836" s="419"/>
      <c r="S9836" s="446"/>
      <c r="T9836" s="419"/>
      <c r="V9836" s="196"/>
      <c r="W9836" s="419"/>
      <c r="X9836" s="419"/>
      <c r="Z9836" s="419"/>
      <c r="AA9836" s="419"/>
      <c r="AB9836" s="419"/>
      <c r="AD9836" s="419"/>
      <c r="AE9836" s="419"/>
      <c r="AF9836" s="419"/>
      <c r="AH9836" s="419"/>
      <c r="AI9836" s="419"/>
      <c r="AJ9836" s="419"/>
      <c r="AL9836" s="419"/>
      <c r="AM9836" s="419"/>
      <c r="AN9836" s="403"/>
      <c r="AO9836" s="419"/>
      <c r="AP9836" s="419"/>
      <c r="AQ9836" s="419"/>
      <c r="AR9836" s="419"/>
      <c r="AS9836" s="419"/>
      <c r="AT9836" s="419"/>
      <c r="AU9836" s="419"/>
      <c r="AV9836" s="419"/>
      <c r="AX9836" s="419"/>
      <c r="AY9836" s="419"/>
      <c r="AZ9836" s="419"/>
      <c r="BB9836" s="419"/>
      <c r="BC9836" s="419"/>
      <c r="BD9836" s="419"/>
      <c r="BF9836" s="419"/>
      <c r="BG9836" s="419"/>
      <c r="BH9836" s="419"/>
      <c r="BJ9836" s="419"/>
      <c r="BK9836" s="419"/>
      <c r="BL9836" s="419"/>
      <c r="BN9836" s="419"/>
      <c r="BO9836" s="419"/>
      <c r="BP9836" s="419"/>
      <c r="BR9836" s="419"/>
      <c r="BS9836" s="419"/>
      <c r="BT9836" s="419"/>
      <c r="BV9836" s="419"/>
      <c r="BW9836" s="419"/>
      <c r="BX9836" s="397"/>
      <c r="BZ9836" s="449"/>
      <c r="CB9836" s="419"/>
      <c r="CC9836" s="419"/>
      <c r="CD9836" s="419"/>
      <c r="CF9836" s="419"/>
      <c r="CG9836" s="419"/>
      <c r="CH9836" s="419"/>
    </row>
    <row r="9837" spans="3:86" ht="21" thickBot="1">
      <c r="C9837" s="425"/>
      <c r="P9837" s="431"/>
      <c r="R9837" s="419"/>
      <c r="S9837" s="446"/>
      <c r="T9837" s="419"/>
      <c r="V9837" s="196"/>
      <c r="W9837" s="419"/>
      <c r="X9837" s="419"/>
      <c r="Z9837" s="419"/>
      <c r="AA9837" s="419"/>
      <c r="AB9837" s="419"/>
      <c r="AD9837" s="419"/>
      <c r="AE9837" s="419"/>
      <c r="AF9837" s="419"/>
      <c r="AH9837" s="419"/>
      <c r="AI9837" s="419"/>
      <c r="AJ9837" s="419"/>
      <c r="AL9837" s="419"/>
      <c r="AM9837" s="419"/>
      <c r="AN9837" s="403"/>
      <c r="AO9837" s="419"/>
      <c r="AP9837" s="419"/>
      <c r="AQ9837" s="419"/>
      <c r="AR9837" s="419"/>
      <c r="AS9837" s="419"/>
      <c r="AT9837" s="419"/>
      <c r="AU9837" s="419"/>
      <c r="AV9837" s="419"/>
      <c r="AX9837" s="419"/>
      <c r="AY9837" s="419"/>
      <c r="AZ9837" s="419"/>
      <c r="BB9837" s="419"/>
      <c r="BC9837" s="419"/>
      <c r="BD9837" s="419"/>
      <c r="BF9837" s="419"/>
      <c r="BG9837" s="419"/>
      <c r="BH9837" s="419"/>
      <c r="BJ9837" s="419"/>
      <c r="BK9837" s="419"/>
      <c r="BL9837" s="419"/>
      <c r="BN9837" s="419"/>
      <c r="BO9837" s="419"/>
      <c r="BP9837" s="419"/>
      <c r="BR9837" s="419"/>
      <c r="BS9837" s="419"/>
      <c r="BT9837" s="419"/>
      <c r="BV9837" s="419"/>
      <c r="BW9837" s="419"/>
      <c r="BX9837" s="397"/>
      <c r="BZ9837" s="449"/>
      <c r="CB9837" s="419"/>
      <c r="CC9837" s="419"/>
      <c r="CD9837" s="419"/>
      <c r="CF9837" s="419"/>
      <c r="CG9837" s="419"/>
      <c r="CH9837" s="419"/>
    </row>
    <row r="9838" spans="3:86" ht="21" thickBot="1">
      <c r="C9838" s="425"/>
      <c r="P9838" s="431"/>
      <c r="R9838" s="419"/>
      <c r="S9838" s="446"/>
      <c r="T9838" s="419"/>
      <c r="V9838" s="196"/>
      <c r="W9838" s="419"/>
      <c r="X9838" s="419"/>
      <c r="Z9838" s="419"/>
      <c r="AA9838" s="419"/>
      <c r="AB9838" s="419"/>
      <c r="AD9838" s="419"/>
      <c r="AE9838" s="419"/>
      <c r="AF9838" s="419"/>
      <c r="AH9838" s="419"/>
      <c r="AI9838" s="419"/>
      <c r="AJ9838" s="419"/>
      <c r="AL9838" s="419"/>
      <c r="AM9838" s="419"/>
      <c r="AN9838" s="403"/>
      <c r="AO9838" s="419"/>
      <c r="AP9838" s="419"/>
      <c r="AQ9838" s="419"/>
      <c r="AR9838" s="419"/>
      <c r="AS9838" s="419"/>
      <c r="AT9838" s="419"/>
      <c r="AU9838" s="419"/>
      <c r="AV9838" s="419"/>
      <c r="AX9838" s="419"/>
      <c r="AY9838" s="419"/>
      <c r="AZ9838" s="419"/>
      <c r="BB9838" s="419"/>
      <c r="BC9838" s="419"/>
      <c r="BD9838" s="419"/>
      <c r="BF9838" s="419"/>
      <c r="BG9838" s="419"/>
      <c r="BH9838" s="419"/>
      <c r="BJ9838" s="419"/>
      <c r="BK9838" s="419"/>
      <c r="BL9838" s="419"/>
      <c r="BN9838" s="419"/>
      <c r="BO9838" s="419"/>
      <c r="BP9838" s="419"/>
      <c r="BR9838" s="419"/>
      <c r="BS9838" s="419"/>
      <c r="BT9838" s="419"/>
      <c r="BV9838" s="419"/>
      <c r="BW9838" s="419"/>
      <c r="BX9838" s="397"/>
      <c r="BZ9838" s="449"/>
      <c r="CB9838" s="419"/>
      <c r="CC9838" s="419"/>
      <c r="CD9838" s="419"/>
      <c r="CF9838" s="419"/>
      <c r="CG9838" s="419"/>
      <c r="CH9838" s="419"/>
    </row>
    <row r="9839" spans="3:86" ht="21" thickBot="1">
      <c r="C9839" s="425"/>
      <c r="P9839" s="431"/>
      <c r="R9839" s="419"/>
      <c r="S9839" s="446"/>
      <c r="T9839" s="419"/>
      <c r="V9839" s="196"/>
      <c r="W9839" s="419"/>
      <c r="X9839" s="419"/>
      <c r="Z9839" s="419"/>
      <c r="AA9839" s="419"/>
      <c r="AB9839" s="419"/>
      <c r="AD9839" s="419"/>
      <c r="AE9839" s="419"/>
      <c r="AF9839" s="419"/>
      <c r="AH9839" s="419"/>
      <c r="AI9839" s="419"/>
      <c r="AJ9839" s="419"/>
      <c r="AL9839" s="419"/>
      <c r="AM9839" s="419"/>
      <c r="AN9839" s="403"/>
      <c r="AO9839" s="419"/>
      <c r="AP9839" s="419"/>
      <c r="AQ9839" s="419"/>
      <c r="AR9839" s="419"/>
      <c r="AS9839" s="419"/>
      <c r="AT9839" s="419"/>
      <c r="AU9839" s="419"/>
      <c r="AV9839" s="419"/>
      <c r="AX9839" s="419"/>
      <c r="AY9839" s="419"/>
      <c r="AZ9839" s="419"/>
      <c r="BB9839" s="419"/>
      <c r="BC9839" s="419"/>
      <c r="BD9839" s="419"/>
      <c r="BF9839" s="419"/>
      <c r="BG9839" s="419"/>
      <c r="BH9839" s="419"/>
      <c r="BJ9839" s="419"/>
      <c r="BK9839" s="419"/>
      <c r="BL9839" s="419"/>
      <c r="BN9839" s="419"/>
      <c r="BO9839" s="419"/>
      <c r="BP9839" s="419"/>
      <c r="BR9839" s="419"/>
      <c r="BS9839" s="419"/>
      <c r="BT9839" s="419"/>
      <c r="BV9839" s="419"/>
      <c r="BW9839" s="419"/>
      <c r="BX9839" s="397"/>
      <c r="BZ9839" s="449"/>
      <c r="CB9839" s="419"/>
      <c r="CC9839" s="419"/>
      <c r="CD9839" s="419"/>
      <c r="CF9839" s="419"/>
      <c r="CG9839" s="419"/>
      <c r="CH9839" s="419"/>
    </row>
    <row r="9840" spans="3:86" ht="21" thickBot="1">
      <c r="C9840" s="425"/>
      <c r="P9840" s="431"/>
      <c r="R9840" s="419"/>
      <c r="S9840" s="446"/>
      <c r="T9840" s="419"/>
      <c r="V9840" s="196"/>
      <c r="W9840" s="419"/>
      <c r="X9840" s="419"/>
      <c r="Z9840" s="419"/>
      <c r="AA9840" s="419"/>
      <c r="AB9840" s="419"/>
      <c r="AD9840" s="419"/>
      <c r="AE9840" s="419"/>
      <c r="AF9840" s="419"/>
      <c r="AH9840" s="419"/>
      <c r="AI9840" s="419"/>
      <c r="AJ9840" s="419"/>
      <c r="AL9840" s="419"/>
      <c r="AM9840" s="419"/>
      <c r="AN9840" s="403"/>
      <c r="AO9840" s="419"/>
      <c r="AP9840" s="419"/>
      <c r="AQ9840" s="419"/>
      <c r="AR9840" s="419"/>
      <c r="AS9840" s="419"/>
      <c r="AT9840" s="419"/>
      <c r="AU9840" s="419"/>
      <c r="AV9840" s="419"/>
      <c r="AX9840" s="419"/>
      <c r="AY9840" s="419"/>
      <c r="AZ9840" s="419"/>
      <c r="BB9840" s="419"/>
      <c r="BC9840" s="419"/>
      <c r="BD9840" s="419"/>
      <c r="BF9840" s="419"/>
      <c r="BG9840" s="419"/>
      <c r="BH9840" s="419"/>
      <c r="BJ9840" s="419"/>
      <c r="BK9840" s="419"/>
      <c r="BL9840" s="419"/>
      <c r="BN9840" s="419"/>
      <c r="BO9840" s="419"/>
      <c r="BP9840" s="419"/>
      <c r="BR9840" s="419"/>
      <c r="BS9840" s="419"/>
      <c r="BT9840" s="419"/>
      <c r="BV9840" s="419"/>
      <c r="BW9840" s="419"/>
      <c r="BX9840" s="397"/>
      <c r="BZ9840" s="449"/>
      <c r="CB9840" s="419"/>
      <c r="CC9840" s="419"/>
      <c r="CD9840" s="419"/>
      <c r="CF9840" s="419"/>
      <c r="CG9840" s="419"/>
      <c r="CH9840" s="419"/>
    </row>
    <row r="9841" spans="3:86" ht="21" thickBot="1">
      <c r="C9841" s="425"/>
      <c r="P9841" s="431"/>
      <c r="R9841" s="419"/>
      <c r="S9841" s="446"/>
      <c r="T9841" s="419"/>
      <c r="V9841" s="196"/>
      <c r="W9841" s="419"/>
      <c r="X9841" s="419"/>
      <c r="Z9841" s="419"/>
      <c r="AA9841" s="419"/>
      <c r="AB9841" s="419"/>
      <c r="AD9841" s="419"/>
      <c r="AE9841" s="419"/>
      <c r="AF9841" s="419"/>
      <c r="AH9841" s="419"/>
      <c r="AI9841" s="419"/>
      <c r="AJ9841" s="419"/>
      <c r="AL9841" s="419"/>
      <c r="AM9841" s="419"/>
      <c r="AN9841" s="403"/>
      <c r="AO9841" s="419"/>
      <c r="AP9841" s="419"/>
      <c r="AQ9841" s="419"/>
      <c r="AR9841" s="419"/>
      <c r="AS9841" s="419"/>
      <c r="AT9841" s="419"/>
      <c r="AU9841" s="419"/>
      <c r="AV9841" s="419"/>
      <c r="AX9841" s="419"/>
      <c r="AY9841" s="419"/>
      <c r="AZ9841" s="419"/>
      <c r="BB9841" s="419"/>
      <c r="BC9841" s="419"/>
      <c r="BD9841" s="419"/>
      <c r="BF9841" s="419"/>
      <c r="BG9841" s="419"/>
      <c r="BH9841" s="419"/>
      <c r="BJ9841" s="419"/>
      <c r="BK9841" s="419"/>
      <c r="BL9841" s="419"/>
      <c r="BN9841" s="419"/>
      <c r="BO9841" s="419"/>
      <c r="BP9841" s="419"/>
      <c r="BR9841" s="419"/>
      <c r="BS9841" s="419"/>
      <c r="BT9841" s="419"/>
      <c r="BV9841" s="419"/>
      <c r="BW9841" s="419"/>
      <c r="BX9841" s="397"/>
      <c r="BZ9841" s="449"/>
      <c r="CB9841" s="419"/>
      <c r="CC9841" s="419"/>
      <c r="CD9841" s="419"/>
      <c r="CF9841" s="419"/>
      <c r="CG9841" s="419"/>
      <c r="CH9841" s="419"/>
    </row>
    <row r="9842" spans="3:86" ht="21" thickBot="1">
      <c r="C9842" s="425"/>
      <c r="P9842" s="431"/>
      <c r="R9842" s="419"/>
      <c r="S9842" s="446"/>
      <c r="T9842" s="419"/>
      <c r="V9842" s="196"/>
      <c r="W9842" s="419"/>
      <c r="X9842" s="419"/>
      <c r="Z9842" s="419"/>
      <c r="AA9842" s="419"/>
      <c r="AB9842" s="419"/>
      <c r="AD9842" s="419"/>
      <c r="AE9842" s="419"/>
      <c r="AF9842" s="419"/>
      <c r="AH9842" s="419"/>
      <c r="AI9842" s="419"/>
      <c r="AJ9842" s="419"/>
      <c r="AL9842" s="419"/>
      <c r="AM9842" s="419"/>
      <c r="AN9842" s="403"/>
      <c r="AO9842" s="419"/>
      <c r="AP9842" s="419"/>
      <c r="AQ9842" s="419"/>
      <c r="AR9842" s="419"/>
      <c r="AS9842" s="419"/>
      <c r="AT9842" s="419"/>
      <c r="AU9842" s="419"/>
      <c r="AV9842" s="419"/>
      <c r="AX9842" s="419"/>
      <c r="AY9842" s="419"/>
      <c r="AZ9842" s="419"/>
      <c r="BB9842" s="419"/>
      <c r="BC9842" s="419"/>
      <c r="BD9842" s="419"/>
      <c r="BF9842" s="419"/>
      <c r="BG9842" s="419"/>
      <c r="BH9842" s="419"/>
      <c r="BJ9842" s="419"/>
      <c r="BK9842" s="419"/>
      <c r="BL9842" s="419"/>
      <c r="BN9842" s="419"/>
      <c r="BO9842" s="419"/>
      <c r="BP9842" s="419"/>
      <c r="BR9842" s="419"/>
      <c r="BS9842" s="419"/>
      <c r="BT9842" s="419"/>
      <c r="BV9842" s="419"/>
      <c r="BW9842" s="419"/>
      <c r="BX9842" s="397"/>
      <c r="BZ9842" s="449"/>
      <c r="CB9842" s="419"/>
      <c r="CC9842" s="419"/>
      <c r="CD9842" s="419"/>
      <c r="CF9842" s="419"/>
      <c r="CG9842" s="419"/>
      <c r="CH9842" s="419"/>
    </row>
    <row r="9843" spans="3:86" ht="21" thickBot="1">
      <c r="C9843" s="425"/>
      <c r="P9843" s="431"/>
      <c r="R9843" s="419"/>
      <c r="S9843" s="446"/>
      <c r="T9843" s="419"/>
      <c r="V9843" s="196"/>
      <c r="W9843" s="419"/>
      <c r="X9843" s="419"/>
      <c r="Z9843" s="419"/>
      <c r="AA9843" s="419"/>
      <c r="AB9843" s="419"/>
      <c r="AD9843" s="419"/>
      <c r="AE9843" s="419"/>
      <c r="AF9843" s="419"/>
      <c r="AH9843" s="419"/>
      <c r="AI9843" s="419"/>
      <c r="AJ9843" s="419"/>
      <c r="AL9843" s="419"/>
      <c r="AM9843" s="419"/>
      <c r="AN9843" s="403"/>
      <c r="AO9843" s="419"/>
      <c r="AP9843" s="419"/>
      <c r="AQ9843" s="419"/>
      <c r="AR9843" s="419"/>
      <c r="AS9843" s="419"/>
      <c r="AT9843" s="419"/>
      <c r="AU9843" s="419"/>
      <c r="AV9843" s="419"/>
      <c r="AX9843" s="419"/>
      <c r="AY9843" s="419"/>
      <c r="AZ9843" s="419"/>
      <c r="BB9843" s="419"/>
      <c r="BC9843" s="419"/>
      <c r="BD9843" s="419"/>
      <c r="BF9843" s="419"/>
      <c r="BG9843" s="419"/>
      <c r="BH9843" s="419"/>
      <c r="BJ9843" s="419"/>
      <c r="BK9843" s="419"/>
      <c r="BL9843" s="419"/>
      <c r="BN9843" s="419"/>
      <c r="BO9843" s="419"/>
      <c r="BP9843" s="419"/>
      <c r="BR9843" s="419"/>
      <c r="BS9843" s="419"/>
      <c r="BT9843" s="419"/>
      <c r="BV9843" s="419"/>
      <c r="BW9843" s="419"/>
      <c r="BX9843" s="397"/>
      <c r="BZ9843" s="449"/>
      <c r="CB9843" s="419"/>
      <c r="CC9843" s="419"/>
      <c r="CD9843" s="419"/>
      <c r="CF9843" s="419"/>
      <c r="CG9843" s="419"/>
      <c r="CH9843" s="419"/>
    </row>
    <row r="9844" spans="3:86" ht="21" thickBot="1">
      <c r="C9844" s="425"/>
      <c r="P9844" s="431"/>
      <c r="R9844" s="419"/>
      <c r="S9844" s="446"/>
      <c r="T9844" s="419"/>
      <c r="V9844" s="196"/>
      <c r="W9844" s="419"/>
      <c r="X9844" s="419"/>
      <c r="Z9844" s="419"/>
      <c r="AA9844" s="419"/>
      <c r="AB9844" s="419"/>
      <c r="AD9844" s="419"/>
      <c r="AE9844" s="419"/>
      <c r="AF9844" s="419"/>
      <c r="AH9844" s="419"/>
      <c r="AI9844" s="419"/>
      <c r="AJ9844" s="419"/>
      <c r="AL9844" s="419"/>
      <c r="AM9844" s="419"/>
      <c r="AN9844" s="403"/>
      <c r="AO9844" s="419"/>
      <c r="AP9844" s="419"/>
      <c r="AQ9844" s="419"/>
      <c r="AR9844" s="419"/>
      <c r="AS9844" s="419"/>
      <c r="AT9844" s="419"/>
      <c r="AU9844" s="419"/>
      <c r="AV9844" s="419"/>
      <c r="AX9844" s="419"/>
      <c r="AY9844" s="419"/>
      <c r="AZ9844" s="419"/>
      <c r="BB9844" s="419"/>
      <c r="BC9844" s="419"/>
      <c r="BD9844" s="419"/>
      <c r="BF9844" s="419"/>
      <c r="BG9844" s="419"/>
      <c r="BH9844" s="419"/>
      <c r="BJ9844" s="419"/>
      <c r="BK9844" s="419"/>
      <c r="BL9844" s="419"/>
      <c r="BN9844" s="419"/>
      <c r="BO9844" s="419"/>
      <c r="BP9844" s="419"/>
      <c r="BR9844" s="419"/>
      <c r="BS9844" s="419"/>
      <c r="BT9844" s="419"/>
      <c r="BV9844" s="419"/>
      <c r="BW9844" s="419"/>
      <c r="BX9844" s="397"/>
      <c r="BZ9844" s="449"/>
      <c r="CB9844" s="419"/>
      <c r="CC9844" s="419"/>
      <c r="CD9844" s="419"/>
      <c r="CF9844" s="419"/>
      <c r="CG9844" s="419"/>
      <c r="CH9844" s="419"/>
    </row>
    <row r="9845" spans="3:86" ht="21" thickBot="1">
      <c r="C9845" s="425"/>
      <c r="P9845" s="431"/>
      <c r="R9845" s="419"/>
      <c r="S9845" s="446"/>
      <c r="T9845" s="419"/>
      <c r="V9845" s="196"/>
      <c r="W9845" s="419"/>
      <c r="X9845" s="419"/>
      <c r="Z9845" s="419"/>
      <c r="AA9845" s="419"/>
      <c r="AB9845" s="419"/>
      <c r="AD9845" s="419"/>
      <c r="AE9845" s="419"/>
      <c r="AF9845" s="419"/>
      <c r="AH9845" s="419"/>
      <c r="AI9845" s="419"/>
      <c r="AJ9845" s="419"/>
      <c r="AL9845" s="419"/>
      <c r="AM9845" s="419"/>
      <c r="AN9845" s="403"/>
      <c r="AO9845" s="419"/>
      <c r="AP9845" s="419"/>
      <c r="AQ9845" s="419"/>
      <c r="AR9845" s="419"/>
      <c r="AS9845" s="419"/>
      <c r="AT9845" s="419"/>
      <c r="AU9845" s="419"/>
      <c r="AV9845" s="419"/>
      <c r="AX9845" s="419"/>
      <c r="AY9845" s="419"/>
      <c r="AZ9845" s="419"/>
      <c r="BB9845" s="419"/>
      <c r="BC9845" s="419"/>
      <c r="BD9845" s="419"/>
      <c r="BF9845" s="419"/>
      <c r="BG9845" s="419"/>
      <c r="BH9845" s="419"/>
      <c r="BJ9845" s="419"/>
      <c r="BK9845" s="419"/>
      <c r="BL9845" s="419"/>
      <c r="BN9845" s="419"/>
      <c r="BO9845" s="419"/>
      <c r="BP9845" s="419"/>
      <c r="BR9845" s="419"/>
      <c r="BS9845" s="419"/>
      <c r="BT9845" s="419"/>
      <c r="BV9845" s="419"/>
      <c r="BW9845" s="419"/>
      <c r="BX9845" s="397"/>
      <c r="BZ9845" s="449"/>
      <c r="CB9845" s="419"/>
      <c r="CC9845" s="419"/>
      <c r="CD9845" s="419"/>
      <c r="CF9845" s="419"/>
      <c r="CG9845" s="419"/>
      <c r="CH9845" s="419"/>
    </row>
    <row r="9846" spans="3:86" ht="21" thickBot="1">
      <c r="C9846" s="425"/>
      <c r="P9846" s="431"/>
      <c r="R9846" s="419"/>
      <c r="S9846" s="446"/>
      <c r="T9846" s="419"/>
      <c r="V9846" s="196"/>
      <c r="W9846" s="419"/>
      <c r="X9846" s="419"/>
      <c r="Z9846" s="419"/>
      <c r="AA9846" s="419"/>
      <c r="AB9846" s="419"/>
      <c r="AD9846" s="419"/>
      <c r="AE9846" s="419"/>
      <c r="AF9846" s="419"/>
      <c r="AH9846" s="419"/>
      <c r="AI9846" s="419"/>
      <c r="AJ9846" s="419"/>
      <c r="AL9846" s="419"/>
      <c r="AM9846" s="419"/>
      <c r="AN9846" s="403"/>
      <c r="AO9846" s="419"/>
      <c r="AP9846" s="419"/>
      <c r="AQ9846" s="419"/>
      <c r="AR9846" s="419"/>
      <c r="AS9846" s="419"/>
      <c r="AT9846" s="419"/>
      <c r="AU9846" s="419"/>
      <c r="AV9846" s="419"/>
      <c r="AX9846" s="419"/>
      <c r="AY9846" s="419"/>
      <c r="AZ9846" s="419"/>
      <c r="BB9846" s="419"/>
      <c r="BC9846" s="419"/>
      <c r="BD9846" s="419"/>
      <c r="BF9846" s="419"/>
      <c r="BG9846" s="419"/>
      <c r="BH9846" s="419"/>
      <c r="BJ9846" s="419"/>
      <c r="BK9846" s="419"/>
      <c r="BL9846" s="419"/>
      <c r="BN9846" s="419"/>
      <c r="BO9846" s="419"/>
      <c r="BP9846" s="419"/>
      <c r="BR9846" s="419"/>
      <c r="BS9846" s="419"/>
      <c r="BT9846" s="419"/>
      <c r="BV9846" s="419"/>
      <c r="BW9846" s="419"/>
      <c r="BX9846" s="397"/>
      <c r="BZ9846" s="449"/>
      <c r="CB9846" s="419"/>
      <c r="CC9846" s="419"/>
      <c r="CD9846" s="419"/>
      <c r="CF9846" s="419"/>
      <c r="CG9846" s="419"/>
      <c r="CH9846" s="419"/>
    </row>
    <row r="9847" spans="3:86" ht="21" thickBot="1">
      <c r="C9847" s="425"/>
      <c r="P9847" s="431"/>
      <c r="R9847" s="419"/>
      <c r="S9847" s="446"/>
      <c r="T9847" s="419"/>
      <c r="V9847" s="196"/>
      <c r="W9847" s="419"/>
      <c r="X9847" s="419"/>
      <c r="Z9847" s="419"/>
      <c r="AA9847" s="419"/>
      <c r="AB9847" s="419"/>
      <c r="AD9847" s="419"/>
      <c r="AE9847" s="419"/>
      <c r="AF9847" s="419"/>
      <c r="AH9847" s="419"/>
      <c r="AI9847" s="419"/>
      <c r="AJ9847" s="419"/>
      <c r="AL9847" s="419"/>
      <c r="AM9847" s="419"/>
      <c r="AN9847" s="403"/>
      <c r="AO9847" s="419"/>
      <c r="AP9847" s="419"/>
      <c r="AQ9847" s="419"/>
      <c r="AR9847" s="419"/>
      <c r="AS9847" s="419"/>
      <c r="AT9847" s="419"/>
      <c r="AU9847" s="419"/>
      <c r="AV9847" s="419"/>
      <c r="AX9847" s="419"/>
      <c r="AY9847" s="419"/>
      <c r="AZ9847" s="419"/>
      <c r="BB9847" s="419"/>
      <c r="BC9847" s="419"/>
      <c r="BD9847" s="419"/>
      <c r="BF9847" s="419"/>
      <c r="BG9847" s="419"/>
      <c r="BH9847" s="419"/>
      <c r="BJ9847" s="419"/>
      <c r="BK9847" s="419"/>
      <c r="BL9847" s="419"/>
      <c r="BN9847" s="419"/>
      <c r="BO9847" s="419"/>
      <c r="BP9847" s="419"/>
      <c r="BR9847" s="419"/>
      <c r="BS9847" s="419"/>
      <c r="BT9847" s="419"/>
      <c r="BV9847" s="419"/>
      <c r="BW9847" s="419"/>
      <c r="BX9847" s="397"/>
      <c r="BZ9847" s="449"/>
      <c r="CB9847" s="419"/>
      <c r="CC9847" s="419"/>
      <c r="CD9847" s="419"/>
      <c r="CF9847" s="419"/>
      <c r="CG9847" s="419"/>
      <c r="CH9847" s="419"/>
    </row>
    <row r="9848" spans="3:86" ht="21" thickBot="1">
      <c r="C9848" s="425"/>
      <c r="P9848" s="431"/>
      <c r="R9848" s="419"/>
      <c r="S9848" s="446"/>
      <c r="T9848" s="419"/>
      <c r="V9848" s="196"/>
      <c r="W9848" s="419"/>
      <c r="X9848" s="419"/>
      <c r="Z9848" s="419"/>
      <c r="AA9848" s="419"/>
      <c r="AB9848" s="419"/>
      <c r="AD9848" s="419"/>
      <c r="AE9848" s="419"/>
      <c r="AF9848" s="419"/>
      <c r="AH9848" s="419"/>
      <c r="AI9848" s="419"/>
      <c r="AJ9848" s="419"/>
      <c r="AL9848" s="419"/>
      <c r="AM9848" s="419"/>
      <c r="AN9848" s="403"/>
      <c r="AO9848" s="419"/>
      <c r="AP9848" s="419"/>
      <c r="AQ9848" s="419"/>
      <c r="AR9848" s="419"/>
      <c r="AS9848" s="419"/>
      <c r="AT9848" s="419"/>
      <c r="AU9848" s="419"/>
      <c r="AV9848" s="419"/>
      <c r="AX9848" s="419"/>
      <c r="AY9848" s="419"/>
      <c r="AZ9848" s="419"/>
      <c r="BB9848" s="419"/>
      <c r="BC9848" s="419"/>
      <c r="BD9848" s="419"/>
      <c r="BF9848" s="419"/>
      <c r="BG9848" s="419"/>
      <c r="BH9848" s="419"/>
      <c r="BJ9848" s="419"/>
      <c r="BK9848" s="419"/>
      <c r="BL9848" s="419"/>
      <c r="BN9848" s="419"/>
      <c r="BO9848" s="419"/>
      <c r="BP9848" s="419"/>
      <c r="BR9848" s="419"/>
      <c r="BS9848" s="419"/>
      <c r="BT9848" s="419"/>
      <c r="BV9848" s="419"/>
      <c r="BW9848" s="419"/>
      <c r="BX9848" s="397"/>
      <c r="BZ9848" s="449"/>
      <c r="CB9848" s="419"/>
      <c r="CC9848" s="419"/>
      <c r="CD9848" s="419"/>
      <c r="CF9848" s="419"/>
      <c r="CG9848" s="419"/>
      <c r="CH9848" s="419"/>
    </row>
    <row r="9849" spans="3:86" ht="21" thickBot="1">
      <c r="C9849" s="425"/>
      <c r="P9849" s="431"/>
      <c r="R9849" s="419"/>
      <c r="S9849" s="446"/>
      <c r="T9849" s="419"/>
      <c r="V9849" s="196"/>
      <c r="W9849" s="419"/>
      <c r="X9849" s="419"/>
      <c r="Z9849" s="419"/>
      <c r="AA9849" s="419"/>
      <c r="AB9849" s="419"/>
      <c r="AD9849" s="419"/>
      <c r="AE9849" s="419"/>
      <c r="AF9849" s="419"/>
      <c r="AH9849" s="419"/>
      <c r="AI9849" s="419"/>
      <c r="AJ9849" s="419"/>
      <c r="AL9849" s="419"/>
      <c r="AM9849" s="419"/>
      <c r="AN9849" s="403"/>
      <c r="AO9849" s="419"/>
      <c r="AP9849" s="419"/>
      <c r="AQ9849" s="419"/>
      <c r="AR9849" s="419"/>
      <c r="AS9849" s="419"/>
      <c r="AT9849" s="419"/>
      <c r="AU9849" s="419"/>
      <c r="AV9849" s="419"/>
      <c r="AX9849" s="419"/>
      <c r="AY9849" s="419"/>
      <c r="AZ9849" s="419"/>
      <c r="BB9849" s="419"/>
      <c r="BC9849" s="419"/>
      <c r="BD9849" s="419"/>
      <c r="BF9849" s="419"/>
      <c r="BG9849" s="419"/>
      <c r="BH9849" s="419"/>
      <c r="BJ9849" s="419"/>
      <c r="BK9849" s="419"/>
      <c r="BL9849" s="419"/>
      <c r="BN9849" s="419"/>
      <c r="BO9849" s="419"/>
      <c r="BP9849" s="419"/>
      <c r="BR9849" s="419"/>
      <c r="BS9849" s="419"/>
      <c r="BT9849" s="419"/>
      <c r="BV9849" s="419"/>
      <c r="BW9849" s="419"/>
      <c r="BX9849" s="397"/>
      <c r="BZ9849" s="449"/>
      <c r="CB9849" s="419"/>
      <c r="CC9849" s="419"/>
      <c r="CD9849" s="419"/>
      <c r="CF9849" s="419"/>
      <c r="CG9849" s="419"/>
      <c r="CH9849" s="419"/>
    </row>
    <row r="9850" spans="3:86" ht="21" thickBot="1">
      <c r="C9850" s="425"/>
      <c r="P9850" s="431"/>
      <c r="R9850" s="419"/>
      <c r="S9850" s="446"/>
      <c r="T9850" s="419"/>
      <c r="V9850" s="196"/>
      <c r="W9850" s="419"/>
      <c r="X9850" s="419"/>
      <c r="Z9850" s="419"/>
      <c r="AA9850" s="419"/>
      <c r="AB9850" s="419"/>
      <c r="AD9850" s="419"/>
      <c r="AE9850" s="419"/>
      <c r="AF9850" s="419"/>
      <c r="AH9850" s="419"/>
      <c r="AI9850" s="419"/>
      <c r="AJ9850" s="419"/>
      <c r="AL9850" s="419"/>
      <c r="AM9850" s="419"/>
      <c r="AN9850" s="403"/>
      <c r="AO9850" s="419"/>
      <c r="AP9850" s="419"/>
      <c r="AQ9850" s="419"/>
      <c r="AR9850" s="419"/>
      <c r="AS9850" s="419"/>
      <c r="AT9850" s="419"/>
      <c r="AU9850" s="419"/>
      <c r="AV9850" s="419"/>
      <c r="AX9850" s="419"/>
      <c r="AY9850" s="419"/>
      <c r="AZ9850" s="419"/>
      <c r="BB9850" s="419"/>
      <c r="BC9850" s="419"/>
      <c r="BD9850" s="419"/>
      <c r="BF9850" s="419"/>
      <c r="BG9850" s="419"/>
      <c r="BH9850" s="419"/>
      <c r="BJ9850" s="419"/>
      <c r="BK9850" s="419"/>
      <c r="BL9850" s="419"/>
      <c r="BN9850" s="419"/>
      <c r="BO9850" s="419"/>
      <c r="BP9850" s="419"/>
      <c r="BR9850" s="419"/>
      <c r="BS9850" s="419"/>
      <c r="BT9850" s="419"/>
      <c r="BV9850" s="419"/>
      <c r="BW9850" s="419"/>
      <c r="BX9850" s="397"/>
      <c r="BZ9850" s="449"/>
      <c r="CB9850" s="419"/>
      <c r="CC9850" s="419"/>
      <c r="CD9850" s="419"/>
      <c r="CF9850" s="419"/>
      <c r="CG9850" s="419"/>
      <c r="CH9850" s="419"/>
    </row>
    <row r="9851" spans="3:86" ht="21" thickBot="1">
      <c r="C9851" s="425"/>
      <c r="P9851" s="431"/>
      <c r="R9851" s="419"/>
      <c r="S9851" s="446"/>
      <c r="T9851" s="419"/>
      <c r="V9851" s="196"/>
      <c r="W9851" s="419"/>
      <c r="X9851" s="419"/>
      <c r="Z9851" s="419"/>
      <c r="AA9851" s="419"/>
      <c r="AB9851" s="419"/>
      <c r="AD9851" s="419"/>
      <c r="AE9851" s="419"/>
      <c r="AF9851" s="419"/>
      <c r="AH9851" s="419"/>
      <c r="AI9851" s="419"/>
      <c r="AJ9851" s="419"/>
      <c r="AL9851" s="419"/>
      <c r="AM9851" s="419"/>
      <c r="AN9851" s="403"/>
      <c r="AO9851" s="419"/>
      <c r="AP9851" s="419"/>
      <c r="AQ9851" s="419"/>
      <c r="AR9851" s="419"/>
      <c r="AS9851" s="419"/>
      <c r="AT9851" s="419"/>
      <c r="AU9851" s="419"/>
      <c r="AV9851" s="419"/>
      <c r="AX9851" s="419"/>
      <c r="AY9851" s="419"/>
      <c r="AZ9851" s="419"/>
      <c r="BB9851" s="419"/>
      <c r="BC9851" s="419"/>
      <c r="BD9851" s="419"/>
      <c r="BF9851" s="419"/>
      <c r="BG9851" s="419"/>
      <c r="BH9851" s="419"/>
      <c r="BJ9851" s="419"/>
      <c r="BK9851" s="419"/>
      <c r="BL9851" s="419"/>
      <c r="BN9851" s="419"/>
      <c r="BO9851" s="419"/>
      <c r="BP9851" s="419"/>
      <c r="BR9851" s="419"/>
      <c r="BS9851" s="419"/>
      <c r="BT9851" s="419"/>
      <c r="BV9851" s="419"/>
      <c r="BW9851" s="419"/>
      <c r="BX9851" s="397"/>
      <c r="BZ9851" s="449"/>
      <c r="CB9851" s="419"/>
      <c r="CC9851" s="419"/>
      <c r="CD9851" s="419"/>
      <c r="CF9851" s="419"/>
      <c r="CG9851" s="419"/>
      <c r="CH9851" s="419"/>
    </row>
    <row r="9852" spans="3:86" ht="21" thickBot="1">
      <c r="C9852" s="425"/>
      <c r="P9852" s="431"/>
      <c r="R9852" s="419"/>
      <c r="S9852" s="446"/>
      <c r="T9852" s="419"/>
      <c r="V9852" s="196"/>
      <c r="W9852" s="419"/>
      <c r="X9852" s="419"/>
      <c r="Z9852" s="419"/>
      <c r="AA9852" s="419"/>
      <c r="AB9852" s="419"/>
      <c r="AD9852" s="419"/>
      <c r="AE9852" s="419"/>
      <c r="AF9852" s="419"/>
      <c r="AH9852" s="419"/>
      <c r="AI9852" s="419"/>
      <c r="AJ9852" s="419"/>
      <c r="AL9852" s="419"/>
      <c r="AM9852" s="419"/>
      <c r="AN9852" s="403"/>
      <c r="AO9852" s="419"/>
      <c r="AP9852" s="419"/>
      <c r="AQ9852" s="419"/>
      <c r="AR9852" s="419"/>
      <c r="AS9852" s="419"/>
      <c r="AT9852" s="419"/>
      <c r="AU9852" s="419"/>
      <c r="AV9852" s="419"/>
      <c r="AX9852" s="419"/>
      <c r="AY9852" s="419"/>
      <c r="AZ9852" s="419"/>
      <c r="BB9852" s="419"/>
      <c r="BC9852" s="419"/>
      <c r="BD9852" s="419"/>
      <c r="BF9852" s="419"/>
      <c r="BG9852" s="419"/>
      <c r="BH9852" s="419"/>
      <c r="BJ9852" s="419"/>
      <c r="BK9852" s="419"/>
      <c r="BL9852" s="419"/>
      <c r="BN9852" s="419"/>
      <c r="BO9852" s="419"/>
      <c r="BP9852" s="419"/>
      <c r="BR9852" s="419"/>
      <c r="BS9852" s="419"/>
      <c r="BT9852" s="419"/>
      <c r="BV9852" s="419"/>
      <c r="BW9852" s="419"/>
      <c r="BX9852" s="397"/>
      <c r="BZ9852" s="449"/>
      <c r="CB9852" s="419"/>
      <c r="CC9852" s="419"/>
      <c r="CD9852" s="419"/>
      <c r="CF9852" s="419"/>
      <c r="CG9852" s="419"/>
      <c r="CH9852" s="419"/>
    </row>
    <row r="9853" spans="3:86" ht="21" thickBot="1">
      <c r="C9853" s="425"/>
      <c r="P9853" s="431"/>
      <c r="R9853" s="419"/>
      <c r="S9853" s="446"/>
      <c r="T9853" s="419"/>
      <c r="V9853" s="196"/>
      <c r="W9853" s="419"/>
      <c r="X9853" s="419"/>
      <c r="Z9853" s="419"/>
      <c r="AA9853" s="419"/>
      <c r="AB9853" s="419"/>
      <c r="AD9853" s="419"/>
      <c r="AE9853" s="419"/>
      <c r="AF9853" s="419"/>
      <c r="AH9853" s="419"/>
      <c r="AI9853" s="419"/>
      <c r="AJ9853" s="419"/>
      <c r="AL9853" s="419"/>
      <c r="AM9853" s="419"/>
      <c r="AN9853" s="403"/>
      <c r="AO9853" s="419"/>
      <c r="AP9853" s="419"/>
      <c r="AQ9853" s="419"/>
      <c r="AR9853" s="419"/>
      <c r="AS9853" s="419"/>
      <c r="AT9853" s="419"/>
      <c r="AU9853" s="419"/>
      <c r="AV9853" s="419"/>
      <c r="AX9853" s="419"/>
      <c r="AY9853" s="419"/>
      <c r="AZ9853" s="419"/>
      <c r="BB9853" s="419"/>
      <c r="BC9853" s="419"/>
      <c r="BD9853" s="419"/>
      <c r="BF9853" s="419"/>
      <c r="BG9853" s="419"/>
      <c r="BH9853" s="419"/>
      <c r="BJ9853" s="419"/>
      <c r="BK9853" s="419"/>
      <c r="BL9853" s="419"/>
      <c r="BN9853" s="419"/>
      <c r="BO9853" s="419"/>
      <c r="BP9853" s="419"/>
      <c r="BR9853" s="419"/>
      <c r="BS9853" s="419"/>
      <c r="BT9853" s="419"/>
      <c r="BV9853" s="419"/>
      <c r="BW9853" s="419"/>
      <c r="BX9853" s="397"/>
      <c r="BZ9853" s="449"/>
      <c r="CB9853" s="419"/>
      <c r="CC9853" s="419"/>
      <c r="CD9853" s="419"/>
      <c r="CF9853" s="419"/>
      <c r="CG9853" s="419"/>
      <c r="CH9853" s="419"/>
    </row>
    <row r="9854" spans="3:86" ht="21" thickBot="1">
      <c r="C9854" s="425"/>
      <c r="P9854" s="431"/>
      <c r="R9854" s="419"/>
      <c r="S9854" s="446"/>
      <c r="T9854" s="419"/>
      <c r="V9854" s="196"/>
      <c r="W9854" s="419"/>
      <c r="X9854" s="419"/>
      <c r="Z9854" s="419"/>
      <c r="AA9854" s="419"/>
      <c r="AB9854" s="419"/>
      <c r="AD9854" s="419"/>
      <c r="AE9854" s="419"/>
      <c r="AF9854" s="419"/>
      <c r="AH9854" s="419"/>
      <c r="AI9854" s="419"/>
      <c r="AJ9854" s="419"/>
      <c r="AL9854" s="419"/>
      <c r="AM9854" s="419"/>
      <c r="AN9854" s="403"/>
      <c r="AO9854" s="419"/>
      <c r="AP9854" s="419"/>
      <c r="AQ9854" s="419"/>
      <c r="AR9854" s="419"/>
      <c r="AS9854" s="419"/>
      <c r="AT9854" s="419"/>
      <c r="AU9854" s="419"/>
      <c r="AV9854" s="419"/>
      <c r="AX9854" s="419"/>
      <c r="AY9854" s="419"/>
      <c r="AZ9854" s="419"/>
      <c r="BB9854" s="419"/>
      <c r="BC9854" s="419"/>
      <c r="BD9854" s="419"/>
      <c r="BF9854" s="419"/>
      <c r="BG9854" s="419"/>
      <c r="BH9854" s="419"/>
      <c r="BJ9854" s="419"/>
      <c r="BK9854" s="419"/>
      <c r="BL9854" s="419"/>
      <c r="BN9854" s="419"/>
      <c r="BO9854" s="419"/>
      <c r="BP9854" s="419"/>
      <c r="BR9854" s="419"/>
      <c r="BS9854" s="419"/>
      <c r="BT9854" s="419"/>
      <c r="BV9854" s="419"/>
      <c r="BW9854" s="419"/>
      <c r="BX9854" s="397"/>
      <c r="BZ9854" s="449"/>
      <c r="CB9854" s="419"/>
      <c r="CC9854" s="419"/>
      <c r="CD9854" s="419"/>
      <c r="CF9854" s="419"/>
      <c r="CG9854" s="419"/>
      <c r="CH9854" s="419"/>
    </row>
    <row r="9855" spans="3:86" ht="21" thickBot="1">
      <c r="C9855" s="425"/>
      <c r="P9855" s="431"/>
      <c r="R9855" s="419"/>
      <c r="S9855" s="446"/>
      <c r="T9855" s="419"/>
      <c r="V9855" s="196"/>
      <c r="W9855" s="419"/>
      <c r="X9855" s="419"/>
      <c r="Z9855" s="419"/>
      <c r="AA9855" s="419"/>
      <c r="AB9855" s="419"/>
      <c r="AD9855" s="419"/>
      <c r="AE9855" s="419"/>
      <c r="AF9855" s="419"/>
      <c r="AH9855" s="419"/>
      <c r="AI9855" s="419"/>
      <c r="AJ9855" s="419"/>
      <c r="AL9855" s="419"/>
      <c r="AM9855" s="419"/>
      <c r="AN9855" s="403"/>
      <c r="AO9855" s="419"/>
      <c r="AP9855" s="419"/>
      <c r="AQ9855" s="419"/>
      <c r="AR9855" s="419"/>
      <c r="AS9855" s="419"/>
      <c r="AT9855" s="419"/>
      <c r="AU9855" s="419"/>
      <c r="AV9855" s="419"/>
      <c r="AX9855" s="419"/>
      <c r="AY9855" s="419"/>
      <c r="AZ9855" s="419"/>
      <c r="BB9855" s="419"/>
      <c r="BC9855" s="419"/>
      <c r="BD9855" s="419"/>
      <c r="BF9855" s="419"/>
      <c r="BG9855" s="419"/>
      <c r="BH9855" s="419"/>
      <c r="BJ9855" s="419"/>
      <c r="BK9855" s="419"/>
      <c r="BL9855" s="419"/>
      <c r="BN9855" s="419"/>
      <c r="BO9855" s="419"/>
      <c r="BP9855" s="419"/>
      <c r="BR9855" s="419"/>
      <c r="BS9855" s="419"/>
      <c r="BT9855" s="419"/>
      <c r="BV9855" s="419"/>
      <c r="BW9855" s="419"/>
      <c r="BX9855" s="397"/>
      <c r="BZ9855" s="449"/>
      <c r="CB9855" s="419"/>
      <c r="CC9855" s="419"/>
      <c r="CD9855" s="419"/>
      <c r="CF9855" s="419"/>
      <c r="CG9855" s="419"/>
      <c r="CH9855" s="419"/>
    </row>
    <row r="9856" spans="3:86" ht="21" thickBot="1">
      <c r="C9856" s="425"/>
      <c r="P9856" s="431"/>
      <c r="R9856" s="419"/>
      <c r="S9856" s="446"/>
      <c r="T9856" s="419"/>
      <c r="V9856" s="196"/>
      <c r="W9856" s="419"/>
      <c r="X9856" s="419"/>
      <c r="Z9856" s="419"/>
      <c r="AA9856" s="419"/>
      <c r="AB9856" s="419"/>
      <c r="AD9856" s="419"/>
      <c r="AE9856" s="419"/>
      <c r="AF9856" s="419"/>
      <c r="AH9856" s="419"/>
      <c r="AI9856" s="419"/>
      <c r="AJ9856" s="419"/>
      <c r="AL9856" s="419"/>
      <c r="AM9856" s="419"/>
      <c r="AN9856" s="403"/>
      <c r="AO9856" s="419"/>
      <c r="AP9856" s="419"/>
      <c r="AQ9856" s="419"/>
      <c r="AR9856" s="419"/>
      <c r="AS9856" s="419"/>
      <c r="AT9856" s="419"/>
      <c r="AU9856" s="419"/>
      <c r="AV9856" s="419"/>
      <c r="AX9856" s="419"/>
      <c r="AY9856" s="419"/>
      <c r="AZ9856" s="419"/>
      <c r="BB9856" s="419"/>
      <c r="BC9856" s="419"/>
      <c r="BD9856" s="419"/>
      <c r="BF9856" s="419"/>
      <c r="BG9856" s="419"/>
      <c r="BH9856" s="419"/>
      <c r="BJ9856" s="419"/>
      <c r="BK9856" s="419"/>
      <c r="BL9856" s="419"/>
      <c r="BN9856" s="419"/>
      <c r="BO9856" s="419"/>
      <c r="BP9856" s="419"/>
      <c r="BR9856" s="419"/>
      <c r="BS9856" s="419"/>
      <c r="BT9856" s="419"/>
      <c r="BV9856" s="419"/>
      <c r="BW9856" s="419"/>
      <c r="BX9856" s="397"/>
      <c r="BZ9856" s="449"/>
      <c r="CB9856" s="419"/>
      <c r="CC9856" s="419"/>
      <c r="CD9856" s="419"/>
      <c r="CF9856" s="419"/>
      <c r="CG9856" s="419"/>
      <c r="CH9856" s="419"/>
    </row>
    <row r="9857" spans="3:86" ht="21" thickBot="1">
      <c r="C9857" s="425"/>
      <c r="P9857" s="431"/>
      <c r="R9857" s="419"/>
      <c r="S9857" s="446"/>
      <c r="T9857" s="419"/>
      <c r="V9857" s="196"/>
      <c r="W9857" s="419"/>
      <c r="X9857" s="419"/>
      <c r="Z9857" s="419"/>
      <c r="AA9857" s="419"/>
      <c r="AB9857" s="419"/>
      <c r="AD9857" s="419"/>
      <c r="AE9857" s="419"/>
      <c r="AF9857" s="419"/>
      <c r="AH9857" s="419"/>
      <c r="AI9857" s="419"/>
      <c r="AJ9857" s="419"/>
      <c r="AL9857" s="419"/>
      <c r="AM9857" s="419"/>
      <c r="AN9857" s="403"/>
      <c r="AO9857" s="419"/>
      <c r="AP9857" s="419"/>
      <c r="AQ9857" s="419"/>
      <c r="AR9857" s="419"/>
      <c r="AS9857" s="419"/>
      <c r="AT9857" s="419"/>
      <c r="AU9857" s="419"/>
      <c r="AV9857" s="419"/>
      <c r="AX9857" s="419"/>
      <c r="AY9857" s="419"/>
      <c r="AZ9857" s="419"/>
      <c r="BB9857" s="419"/>
      <c r="BC9857" s="419"/>
      <c r="BD9857" s="419"/>
      <c r="BF9857" s="419"/>
      <c r="BG9857" s="419"/>
      <c r="BH9857" s="419"/>
      <c r="BJ9857" s="419"/>
      <c r="BK9857" s="419"/>
      <c r="BL9857" s="419"/>
      <c r="BN9857" s="419"/>
      <c r="BO9857" s="419"/>
      <c r="BP9857" s="419"/>
      <c r="BR9857" s="419"/>
      <c r="BS9857" s="419"/>
      <c r="BT9857" s="419"/>
      <c r="BV9857" s="419"/>
      <c r="BW9857" s="419"/>
      <c r="BX9857" s="397"/>
      <c r="BZ9857" s="449"/>
      <c r="CB9857" s="419"/>
      <c r="CC9857" s="419"/>
      <c r="CD9857" s="419"/>
      <c r="CF9857" s="419"/>
      <c r="CG9857" s="419"/>
      <c r="CH9857" s="419"/>
    </row>
    <row r="9858" spans="3:86" ht="21" thickBot="1">
      <c r="C9858" s="425"/>
      <c r="P9858" s="431"/>
      <c r="R9858" s="419"/>
      <c r="S9858" s="446"/>
      <c r="T9858" s="419"/>
      <c r="V9858" s="196"/>
      <c r="W9858" s="419"/>
      <c r="X9858" s="419"/>
      <c r="Z9858" s="419"/>
      <c r="AA9858" s="419"/>
      <c r="AB9858" s="419"/>
      <c r="AD9858" s="419"/>
      <c r="AE9858" s="419"/>
      <c r="AF9858" s="419"/>
      <c r="AH9858" s="419"/>
      <c r="AI9858" s="419"/>
      <c r="AJ9858" s="419"/>
      <c r="AL9858" s="419"/>
      <c r="AM9858" s="419"/>
      <c r="AN9858" s="403"/>
      <c r="AO9858" s="419"/>
      <c r="AP9858" s="419"/>
      <c r="AQ9858" s="419"/>
      <c r="AR9858" s="419"/>
      <c r="AS9858" s="419"/>
      <c r="AT9858" s="419"/>
      <c r="AU9858" s="419"/>
      <c r="AV9858" s="419"/>
      <c r="AX9858" s="419"/>
      <c r="AY9858" s="419"/>
      <c r="AZ9858" s="419"/>
      <c r="BB9858" s="419"/>
      <c r="BC9858" s="419"/>
      <c r="BD9858" s="419"/>
      <c r="BF9858" s="419"/>
      <c r="BG9858" s="419"/>
      <c r="BH9858" s="419"/>
      <c r="BJ9858" s="419"/>
      <c r="BK9858" s="419"/>
      <c r="BL9858" s="419"/>
      <c r="BN9858" s="419"/>
      <c r="BO9858" s="419"/>
      <c r="BP9858" s="419"/>
      <c r="BR9858" s="419"/>
      <c r="BS9858" s="419"/>
      <c r="BT9858" s="419"/>
      <c r="BV9858" s="419"/>
      <c r="BW9858" s="419"/>
      <c r="BX9858" s="397"/>
      <c r="BZ9858" s="449"/>
      <c r="CB9858" s="419"/>
      <c r="CC9858" s="419"/>
      <c r="CD9858" s="419"/>
      <c r="CF9858" s="419"/>
      <c r="CG9858" s="419"/>
      <c r="CH9858" s="419"/>
    </row>
    <row r="9859" spans="3:86" ht="21" thickBot="1">
      <c r="C9859" s="425"/>
      <c r="P9859" s="431"/>
      <c r="R9859" s="419"/>
      <c r="S9859" s="446"/>
      <c r="T9859" s="419"/>
      <c r="V9859" s="196"/>
      <c r="W9859" s="419"/>
      <c r="X9859" s="419"/>
      <c r="Z9859" s="419"/>
      <c r="AA9859" s="419"/>
      <c r="AB9859" s="419"/>
      <c r="AD9859" s="419"/>
      <c r="AE9859" s="419"/>
      <c r="AF9859" s="419"/>
      <c r="AH9859" s="419"/>
      <c r="AI9859" s="419"/>
      <c r="AJ9859" s="419"/>
      <c r="AL9859" s="419"/>
      <c r="AM9859" s="419"/>
      <c r="AN9859" s="403"/>
      <c r="AO9859" s="419"/>
      <c r="AP9859" s="419"/>
      <c r="AQ9859" s="419"/>
      <c r="AR9859" s="419"/>
      <c r="AS9859" s="419"/>
      <c r="AT9859" s="419"/>
      <c r="AU9859" s="419"/>
      <c r="AV9859" s="419"/>
      <c r="AX9859" s="419"/>
      <c r="AY9859" s="419"/>
      <c r="AZ9859" s="419"/>
      <c r="BB9859" s="419"/>
      <c r="BC9859" s="419"/>
      <c r="BD9859" s="419"/>
      <c r="BF9859" s="419"/>
      <c r="BG9859" s="419"/>
      <c r="BH9859" s="419"/>
      <c r="BJ9859" s="419"/>
      <c r="BK9859" s="419"/>
      <c r="BL9859" s="419"/>
      <c r="BN9859" s="419"/>
      <c r="BO9859" s="419"/>
      <c r="BP9859" s="419"/>
      <c r="BR9859" s="419"/>
      <c r="BS9859" s="419"/>
      <c r="BT9859" s="419"/>
      <c r="BV9859" s="419"/>
      <c r="BW9859" s="419"/>
      <c r="BX9859" s="397"/>
      <c r="BZ9859" s="449"/>
      <c r="CB9859" s="419"/>
      <c r="CC9859" s="419"/>
      <c r="CD9859" s="419"/>
      <c r="CF9859" s="419"/>
      <c r="CG9859" s="419"/>
      <c r="CH9859" s="419"/>
    </row>
    <row r="9860" spans="3:86" ht="21" thickBot="1">
      <c r="C9860" s="425"/>
      <c r="P9860" s="431"/>
      <c r="R9860" s="419"/>
      <c r="S9860" s="446"/>
      <c r="T9860" s="419"/>
      <c r="V9860" s="196"/>
      <c r="W9860" s="419"/>
      <c r="X9860" s="419"/>
      <c r="Z9860" s="419"/>
      <c r="AA9860" s="419"/>
      <c r="AB9860" s="419"/>
      <c r="AD9860" s="419"/>
      <c r="AE9860" s="419"/>
      <c r="AF9860" s="419"/>
      <c r="AH9860" s="419"/>
      <c r="AI9860" s="419"/>
      <c r="AJ9860" s="419"/>
      <c r="AL9860" s="419"/>
      <c r="AM9860" s="419"/>
      <c r="AN9860" s="403"/>
      <c r="AO9860" s="419"/>
      <c r="AP9860" s="419"/>
      <c r="AQ9860" s="419"/>
      <c r="AR9860" s="419"/>
      <c r="AS9860" s="419"/>
      <c r="AT9860" s="419"/>
      <c r="AU9860" s="419"/>
      <c r="AV9860" s="419"/>
      <c r="AX9860" s="419"/>
      <c r="AY9860" s="419"/>
      <c r="AZ9860" s="419"/>
      <c r="BB9860" s="419"/>
      <c r="BC9860" s="419"/>
      <c r="BD9860" s="419"/>
      <c r="BF9860" s="419"/>
      <c r="BG9860" s="419"/>
      <c r="BH9860" s="419"/>
      <c r="BJ9860" s="419"/>
      <c r="BK9860" s="419"/>
      <c r="BL9860" s="419"/>
      <c r="BN9860" s="419"/>
      <c r="BO9860" s="419"/>
      <c r="BP9860" s="419"/>
      <c r="BR9860" s="419"/>
      <c r="BS9860" s="419"/>
      <c r="BT9860" s="419"/>
      <c r="BV9860" s="419"/>
      <c r="BW9860" s="419"/>
      <c r="BX9860" s="397"/>
      <c r="BZ9860" s="449"/>
      <c r="CB9860" s="419"/>
      <c r="CC9860" s="419"/>
      <c r="CD9860" s="419"/>
      <c r="CF9860" s="419"/>
      <c r="CG9860" s="419"/>
      <c r="CH9860" s="419"/>
    </row>
    <row r="9861" spans="3:86" ht="21" thickBot="1">
      <c r="C9861" s="425"/>
      <c r="P9861" s="431"/>
      <c r="R9861" s="419"/>
      <c r="S9861" s="446"/>
      <c r="T9861" s="419"/>
      <c r="V9861" s="196"/>
      <c r="W9861" s="419"/>
      <c r="X9861" s="419"/>
      <c r="Z9861" s="419"/>
      <c r="AA9861" s="419"/>
      <c r="AB9861" s="419"/>
      <c r="AD9861" s="419"/>
      <c r="AE9861" s="419"/>
      <c r="AF9861" s="419"/>
      <c r="AH9861" s="419"/>
      <c r="AI9861" s="419"/>
      <c r="AJ9861" s="419"/>
      <c r="AL9861" s="419"/>
      <c r="AM9861" s="419"/>
      <c r="AN9861" s="403"/>
      <c r="AO9861" s="419"/>
      <c r="AP9861" s="419"/>
      <c r="AQ9861" s="419"/>
      <c r="AR9861" s="419"/>
      <c r="AS9861" s="419"/>
      <c r="AT9861" s="419"/>
      <c r="AU9861" s="419"/>
      <c r="AV9861" s="419"/>
      <c r="AX9861" s="419"/>
      <c r="AY9861" s="419"/>
      <c r="AZ9861" s="419"/>
      <c r="BB9861" s="419"/>
      <c r="BC9861" s="419"/>
      <c r="BD9861" s="419"/>
      <c r="BF9861" s="419"/>
      <c r="BG9861" s="419"/>
      <c r="BH9861" s="419"/>
      <c r="BJ9861" s="419"/>
      <c r="BK9861" s="419"/>
      <c r="BL9861" s="419"/>
      <c r="BN9861" s="419"/>
      <c r="BO9861" s="419"/>
      <c r="BP9861" s="419"/>
      <c r="BR9861" s="419"/>
      <c r="BS9861" s="419"/>
      <c r="BT9861" s="419"/>
      <c r="BV9861" s="419"/>
      <c r="BW9861" s="419"/>
      <c r="BX9861" s="397"/>
      <c r="BZ9861" s="449"/>
      <c r="CB9861" s="419"/>
      <c r="CC9861" s="419"/>
      <c r="CD9861" s="419"/>
      <c r="CF9861" s="419"/>
      <c r="CG9861" s="419"/>
      <c r="CH9861" s="419"/>
    </row>
    <row r="9862" spans="3:86" ht="21" thickBot="1">
      <c r="C9862" s="425"/>
      <c r="P9862" s="431"/>
      <c r="R9862" s="419"/>
      <c r="S9862" s="446"/>
      <c r="T9862" s="419"/>
      <c r="V9862" s="196"/>
      <c r="W9862" s="419"/>
      <c r="X9862" s="419"/>
      <c r="Z9862" s="419"/>
      <c r="AA9862" s="419"/>
      <c r="AB9862" s="419"/>
      <c r="AD9862" s="419"/>
      <c r="AE9862" s="419"/>
      <c r="AF9862" s="419"/>
      <c r="AH9862" s="419"/>
      <c r="AI9862" s="419"/>
      <c r="AJ9862" s="419"/>
      <c r="AL9862" s="419"/>
      <c r="AM9862" s="419"/>
      <c r="AN9862" s="403"/>
      <c r="AO9862" s="419"/>
      <c r="AP9862" s="419"/>
      <c r="AQ9862" s="419"/>
      <c r="AR9862" s="419"/>
      <c r="AS9862" s="419"/>
      <c r="AT9862" s="419"/>
      <c r="AU9862" s="419"/>
      <c r="AV9862" s="419"/>
      <c r="AX9862" s="419"/>
      <c r="AY9862" s="419"/>
      <c r="AZ9862" s="419"/>
      <c r="BB9862" s="419"/>
      <c r="BC9862" s="419"/>
      <c r="BD9862" s="419"/>
      <c r="BF9862" s="419"/>
      <c r="BG9862" s="419"/>
      <c r="BH9862" s="419"/>
      <c r="BJ9862" s="419"/>
      <c r="BK9862" s="419"/>
      <c r="BL9862" s="419"/>
      <c r="BN9862" s="419"/>
      <c r="BO9862" s="419"/>
      <c r="BP9862" s="419"/>
      <c r="BR9862" s="419"/>
      <c r="BS9862" s="419"/>
      <c r="BT9862" s="419"/>
      <c r="BV9862" s="419"/>
      <c r="BW9862" s="419"/>
      <c r="BX9862" s="397"/>
      <c r="BZ9862" s="449"/>
      <c r="CB9862" s="419"/>
      <c r="CC9862" s="419"/>
      <c r="CD9862" s="419"/>
      <c r="CF9862" s="419"/>
      <c r="CG9862" s="419"/>
      <c r="CH9862" s="419"/>
    </row>
    <row r="9863" spans="3:86" ht="21" thickBot="1">
      <c r="C9863" s="425"/>
      <c r="P9863" s="431"/>
      <c r="R9863" s="419"/>
      <c r="S9863" s="446"/>
      <c r="T9863" s="419"/>
      <c r="V9863" s="196"/>
      <c r="W9863" s="419"/>
      <c r="X9863" s="419"/>
      <c r="Z9863" s="419"/>
      <c r="AA9863" s="419"/>
      <c r="AB9863" s="419"/>
      <c r="AD9863" s="419"/>
      <c r="AE9863" s="419"/>
      <c r="AF9863" s="419"/>
      <c r="AH9863" s="419"/>
      <c r="AI9863" s="419"/>
      <c r="AJ9863" s="419"/>
      <c r="AL9863" s="419"/>
      <c r="AM9863" s="419"/>
      <c r="AN9863" s="403"/>
      <c r="AO9863" s="419"/>
      <c r="AP9863" s="419"/>
      <c r="AQ9863" s="419"/>
      <c r="AR9863" s="419"/>
      <c r="AS9863" s="419"/>
      <c r="AT9863" s="419"/>
      <c r="AU9863" s="419"/>
      <c r="AV9863" s="419"/>
      <c r="AX9863" s="419"/>
      <c r="AY9863" s="419"/>
      <c r="AZ9863" s="419"/>
      <c r="BB9863" s="419"/>
      <c r="BC9863" s="419"/>
      <c r="BD9863" s="419"/>
      <c r="BF9863" s="419"/>
      <c r="BG9863" s="419"/>
      <c r="BH9863" s="419"/>
      <c r="BJ9863" s="419"/>
      <c r="BK9863" s="419"/>
      <c r="BL9863" s="419"/>
      <c r="BN9863" s="419"/>
      <c r="BO9863" s="419"/>
      <c r="BP9863" s="419"/>
      <c r="BR9863" s="419"/>
      <c r="BS9863" s="419"/>
      <c r="BT9863" s="419"/>
      <c r="BV9863" s="419"/>
      <c r="BW9863" s="419"/>
      <c r="BX9863" s="397"/>
      <c r="BZ9863" s="449"/>
      <c r="CB9863" s="419"/>
      <c r="CC9863" s="419"/>
      <c r="CD9863" s="419"/>
      <c r="CF9863" s="419"/>
      <c r="CG9863" s="419"/>
      <c r="CH9863" s="419"/>
    </row>
    <row r="9864" spans="3:86" ht="21" thickBot="1">
      <c r="C9864" s="425"/>
      <c r="P9864" s="431"/>
      <c r="R9864" s="419"/>
      <c r="S9864" s="446"/>
      <c r="T9864" s="419"/>
      <c r="V9864" s="196"/>
      <c r="W9864" s="419"/>
      <c r="X9864" s="419"/>
      <c r="Z9864" s="419"/>
      <c r="AA9864" s="419"/>
      <c r="AB9864" s="419"/>
      <c r="AD9864" s="419"/>
      <c r="AE9864" s="419"/>
      <c r="AF9864" s="419"/>
      <c r="AH9864" s="419"/>
      <c r="AI9864" s="419"/>
      <c r="AJ9864" s="419"/>
      <c r="AL9864" s="419"/>
      <c r="AM9864" s="419"/>
      <c r="AN9864" s="403"/>
      <c r="AO9864" s="419"/>
      <c r="AP9864" s="419"/>
      <c r="AQ9864" s="419"/>
      <c r="AR9864" s="419"/>
      <c r="AS9864" s="419"/>
      <c r="AT9864" s="419"/>
      <c r="AU9864" s="419"/>
      <c r="AV9864" s="419"/>
      <c r="AX9864" s="419"/>
      <c r="AY9864" s="419"/>
      <c r="AZ9864" s="419"/>
      <c r="BB9864" s="419"/>
      <c r="BC9864" s="419"/>
      <c r="BD9864" s="419"/>
      <c r="BF9864" s="419"/>
      <c r="BG9864" s="419"/>
      <c r="BH9864" s="419"/>
      <c r="BJ9864" s="419"/>
      <c r="BK9864" s="419"/>
      <c r="BL9864" s="419"/>
      <c r="BN9864" s="419"/>
      <c r="BO9864" s="419"/>
      <c r="BP9864" s="419"/>
      <c r="BR9864" s="419"/>
      <c r="BS9864" s="419"/>
      <c r="BT9864" s="419"/>
      <c r="BV9864" s="419"/>
      <c r="BW9864" s="419"/>
      <c r="BX9864" s="397"/>
      <c r="BZ9864" s="449"/>
      <c r="CB9864" s="419"/>
      <c r="CC9864" s="419"/>
      <c r="CD9864" s="419"/>
      <c r="CF9864" s="419"/>
      <c r="CG9864" s="419"/>
      <c r="CH9864" s="419"/>
    </row>
    <row r="9865" spans="3:86" ht="21" thickBot="1">
      <c r="C9865" s="425"/>
      <c r="P9865" s="431"/>
      <c r="R9865" s="419"/>
      <c r="S9865" s="446"/>
      <c r="T9865" s="419"/>
      <c r="V9865" s="196"/>
      <c r="W9865" s="419"/>
      <c r="X9865" s="419"/>
      <c r="Z9865" s="419"/>
      <c r="AA9865" s="419"/>
      <c r="AB9865" s="419"/>
      <c r="AD9865" s="419"/>
      <c r="AE9865" s="419"/>
      <c r="AF9865" s="419"/>
      <c r="AH9865" s="419"/>
      <c r="AI9865" s="419"/>
      <c r="AJ9865" s="419"/>
      <c r="AL9865" s="419"/>
      <c r="AM9865" s="419"/>
      <c r="AN9865" s="403"/>
      <c r="AO9865" s="419"/>
      <c r="AP9865" s="419"/>
      <c r="AQ9865" s="419"/>
      <c r="AR9865" s="419"/>
      <c r="AS9865" s="419"/>
      <c r="AT9865" s="419"/>
      <c r="AU9865" s="419"/>
      <c r="AV9865" s="419"/>
      <c r="AX9865" s="419"/>
      <c r="AY9865" s="419"/>
      <c r="AZ9865" s="419"/>
      <c r="BB9865" s="419"/>
      <c r="BC9865" s="419"/>
      <c r="BD9865" s="419"/>
      <c r="BF9865" s="419"/>
      <c r="BG9865" s="419"/>
      <c r="BH9865" s="419"/>
      <c r="BJ9865" s="419"/>
      <c r="BK9865" s="419"/>
      <c r="BL9865" s="419"/>
      <c r="BN9865" s="419"/>
      <c r="BO9865" s="419"/>
      <c r="BP9865" s="419"/>
      <c r="BR9865" s="419"/>
      <c r="BS9865" s="419"/>
      <c r="BT9865" s="419"/>
      <c r="BV9865" s="419"/>
      <c r="BW9865" s="419"/>
      <c r="BX9865" s="397"/>
      <c r="BZ9865" s="449"/>
      <c r="CB9865" s="419"/>
      <c r="CC9865" s="419"/>
      <c r="CD9865" s="419"/>
      <c r="CF9865" s="419"/>
      <c r="CG9865" s="419"/>
      <c r="CH9865" s="419"/>
    </row>
    <row r="9866" spans="3:86" ht="21" thickBot="1">
      <c r="C9866" s="425"/>
      <c r="P9866" s="431"/>
      <c r="R9866" s="419"/>
      <c r="S9866" s="446"/>
      <c r="T9866" s="419"/>
      <c r="V9866" s="196"/>
      <c r="W9866" s="419"/>
      <c r="X9866" s="419"/>
      <c r="Z9866" s="419"/>
      <c r="AA9866" s="419"/>
      <c r="AB9866" s="419"/>
      <c r="AD9866" s="419"/>
      <c r="AE9866" s="419"/>
      <c r="AF9866" s="419"/>
      <c r="AH9866" s="419"/>
      <c r="AI9866" s="419"/>
      <c r="AJ9866" s="419"/>
      <c r="AL9866" s="419"/>
      <c r="AM9866" s="419"/>
      <c r="AN9866" s="403"/>
      <c r="AO9866" s="419"/>
      <c r="AP9866" s="419"/>
      <c r="AQ9866" s="419"/>
      <c r="AR9866" s="419"/>
      <c r="AS9866" s="419"/>
      <c r="AT9866" s="419"/>
      <c r="AU9866" s="419"/>
      <c r="AV9866" s="419"/>
      <c r="AX9866" s="419"/>
      <c r="AY9866" s="419"/>
      <c r="AZ9866" s="419"/>
      <c r="BB9866" s="419"/>
      <c r="BC9866" s="419"/>
      <c r="BD9866" s="419"/>
      <c r="BF9866" s="419"/>
      <c r="BG9866" s="419"/>
      <c r="BH9866" s="419"/>
      <c r="BJ9866" s="419"/>
      <c r="BK9866" s="419"/>
      <c r="BL9866" s="419"/>
      <c r="BN9866" s="419"/>
      <c r="BO9866" s="419"/>
      <c r="BP9866" s="419"/>
      <c r="BR9866" s="419"/>
      <c r="BS9866" s="419"/>
      <c r="BT9866" s="419"/>
      <c r="BV9866" s="419"/>
      <c r="BW9866" s="419"/>
      <c r="BX9866" s="397"/>
      <c r="BZ9866" s="449"/>
      <c r="CB9866" s="419"/>
      <c r="CC9866" s="419"/>
      <c r="CD9866" s="419"/>
      <c r="CF9866" s="419"/>
      <c r="CG9866" s="419"/>
      <c r="CH9866" s="419"/>
    </row>
    <row r="9867" spans="3:86" ht="21" thickBot="1">
      <c r="C9867" s="425"/>
      <c r="P9867" s="431"/>
      <c r="R9867" s="419"/>
      <c r="S9867" s="446"/>
      <c r="T9867" s="419"/>
      <c r="V9867" s="196"/>
      <c r="W9867" s="419"/>
      <c r="X9867" s="419"/>
      <c r="Z9867" s="419"/>
      <c r="AA9867" s="419"/>
      <c r="AB9867" s="419"/>
      <c r="AD9867" s="419"/>
      <c r="AE9867" s="419"/>
      <c r="AF9867" s="419"/>
      <c r="AH9867" s="419"/>
      <c r="AI9867" s="419"/>
      <c r="AJ9867" s="419"/>
      <c r="AL9867" s="419"/>
      <c r="AM9867" s="419"/>
      <c r="AN9867" s="403"/>
      <c r="AO9867" s="419"/>
      <c r="AP9867" s="419"/>
      <c r="AQ9867" s="419"/>
      <c r="AR9867" s="419"/>
      <c r="AS9867" s="419"/>
      <c r="AT9867" s="419"/>
      <c r="AU9867" s="419"/>
      <c r="AV9867" s="419"/>
      <c r="AX9867" s="419"/>
      <c r="AY9867" s="419"/>
      <c r="AZ9867" s="419"/>
      <c r="BB9867" s="419"/>
      <c r="BC9867" s="419"/>
      <c r="BD9867" s="419"/>
      <c r="BF9867" s="419"/>
      <c r="BG9867" s="419"/>
      <c r="BH9867" s="419"/>
      <c r="BJ9867" s="419"/>
      <c r="BK9867" s="419"/>
      <c r="BL9867" s="419"/>
      <c r="BN9867" s="419"/>
      <c r="BO9867" s="419"/>
      <c r="BP9867" s="419"/>
      <c r="BR9867" s="419"/>
      <c r="BS9867" s="419"/>
      <c r="BT9867" s="419"/>
      <c r="BV9867" s="419"/>
      <c r="BW9867" s="419"/>
      <c r="BX9867" s="397"/>
      <c r="BZ9867" s="449"/>
      <c r="CB9867" s="419"/>
      <c r="CC9867" s="419"/>
      <c r="CD9867" s="419"/>
      <c r="CF9867" s="419"/>
      <c r="CG9867" s="419"/>
      <c r="CH9867" s="419"/>
    </row>
    <row r="9868" spans="3:86" ht="21" thickBot="1">
      <c r="C9868" s="425"/>
      <c r="P9868" s="431"/>
      <c r="R9868" s="419"/>
      <c r="S9868" s="446"/>
      <c r="T9868" s="419"/>
      <c r="V9868" s="196"/>
      <c r="W9868" s="419"/>
      <c r="X9868" s="419"/>
      <c r="Z9868" s="419"/>
      <c r="AA9868" s="419"/>
      <c r="AB9868" s="419"/>
      <c r="AD9868" s="419"/>
      <c r="AE9868" s="419"/>
      <c r="AF9868" s="419"/>
      <c r="AH9868" s="419"/>
      <c r="AI9868" s="419"/>
      <c r="AJ9868" s="419"/>
      <c r="AL9868" s="419"/>
      <c r="AM9868" s="419"/>
      <c r="AN9868" s="403"/>
      <c r="AO9868" s="419"/>
      <c r="AP9868" s="419"/>
      <c r="AQ9868" s="419"/>
      <c r="AR9868" s="419"/>
      <c r="AS9868" s="419"/>
      <c r="AT9868" s="419"/>
      <c r="AU9868" s="419"/>
      <c r="AV9868" s="419"/>
      <c r="AX9868" s="419"/>
      <c r="AY9868" s="419"/>
      <c r="AZ9868" s="419"/>
      <c r="BB9868" s="419"/>
      <c r="BC9868" s="419"/>
      <c r="BD9868" s="419"/>
      <c r="BF9868" s="419"/>
      <c r="BG9868" s="419"/>
      <c r="BH9868" s="419"/>
      <c r="BJ9868" s="419"/>
      <c r="BK9868" s="419"/>
      <c r="BL9868" s="419"/>
      <c r="BN9868" s="419"/>
      <c r="BO9868" s="419"/>
      <c r="BP9868" s="419"/>
      <c r="BR9868" s="419"/>
      <c r="BS9868" s="419"/>
      <c r="BT9868" s="419"/>
      <c r="BV9868" s="419"/>
      <c r="BW9868" s="419"/>
      <c r="BX9868" s="397"/>
      <c r="BZ9868" s="449"/>
      <c r="CB9868" s="419"/>
      <c r="CC9868" s="419"/>
      <c r="CD9868" s="419"/>
      <c r="CF9868" s="419"/>
      <c r="CG9868" s="419"/>
      <c r="CH9868" s="419"/>
    </row>
    <row r="9869" spans="3:86" ht="21" thickBot="1">
      <c r="C9869" s="425"/>
      <c r="P9869" s="431"/>
      <c r="R9869" s="419"/>
      <c r="S9869" s="446"/>
      <c r="T9869" s="419"/>
      <c r="V9869" s="196"/>
      <c r="W9869" s="419"/>
      <c r="X9869" s="419"/>
      <c r="Z9869" s="419"/>
      <c r="AA9869" s="419"/>
      <c r="AB9869" s="419"/>
      <c r="AD9869" s="419"/>
      <c r="AE9869" s="419"/>
      <c r="AF9869" s="419"/>
      <c r="AH9869" s="419"/>
      <c r="AI9869" s="419"/>
      <c r="AJ9869" s="419"/>
      <c r="AL9869" s="419"/>
      <c r="AM9869" s="419"/>
      <c r="AN9869" s="403"/>
      <c r="AO9869" s="419"/>
      <c r="AP9869" s="419"/>
      <c r="AQ9869" s="419"/>
      <c r="AR9869" s="419"/>
      <c r="AS9869" s="419"/>
      <c r="AT9869" s="419"/>
      <c r="AU9869" s="419"/>
      <c r="AV9869" s="419"/>
      <c r="AX9869" s="419"/>
      <c r="AY9869" s="419"/>
      <c r="AZ9869" s="419"/>
      <c r="BB9869" s="419"/>
      <c r="BC9869" s="419"/>
      <c r="BD9869" s="419"/>
      <c r="BF9869" s="419"/>
      <c r="BG9869" s="419"/>
      <c r="BH9869" s="419"/>
      <c r="BJ9869" s="419"/>
      <c r="BK9869" s="419"/>
      <c r="BL9869" s="419"/>
      <c r="BN9869" s="419"/>
      <c r="BO9869" s="419"/>
      <c r="BP9869" s="419"/>
      <c r="BR9869" s="419"/>
      <c r="BS9869" s="419"/>
      <c r="BT9869" s="419"/>
      <c r="BV9869" s="419"/>
      <c r="BW9869" s="419"/>
      <c r="BX9869" s="397"/>
      <c r="BZ9869" s="449"/>
      <c r="CB9869" s="419"/>
      <c r="CC9869" s="419"/>
      <c r="CD9869" s="419"/>
      <c r="CF9869" s="419"/>
      <c r="CG9869" s="419"/>
      <c r="CH9869" s="419"/>
    </row>
    <row r="9870" spans="3:86" ht="21" thickBot="1">
      <c r="C9870" s="425"/>
      <c r="P9870" s="431"/>
      <c r="R9870" s="419"/>
      <c r="S9870" s="446"/>
      <c r="T9870" s="419"/>
      <c r="V9870" s="196"/>
      <c r="W9870" s="419"/>
      <c r="X9870" s="419"/>
      <c r="Z9870" s="419"/>
      <c r="AA9870" s="419"/>
      <c r="AB9870" s="419"/>
      <c r="AD9870" s="419"/>
      <c r="AE9870" s="419"/>
      <c r="AF9870" s="419"/>
      <c r="AH9870" s="419"/>
      <c r="AI9870" s="419"/>
      <c r="AJ9870" s="419"/>
      <c r="AL9870" s="419"/>
      <c r="AM9870" s="419"/>
      <c r="AN9870" s="403"/>
      <c r="AO9870" s="419"/>
      <c r="AP9870" s="419"/>
      <c r="AQ9870" s="419"/>
      <c r="AR9870" s="419"/>
      <c r="AS9870" s="419"/>
      <c r="AT9870" s="419"/>
      <c r="AU9870" s="419"/>
      <c r="AV9870" s="419"/>
      <c r="AX9870" s="419"/>
      <c r="AY9870" s="419"/>
      <c r="AZ9870" s="419"/>
      <c r="BB9870" s="419"/>
      <c r="BC9870" s="419"/>
      <c r="BD9870" s="419"/>
      <c r="BF9870" s="419"/>
      <c r="BG9870" s="419"/>
      <c r="BH9870" s="419"/>
      <c r="BJ9870" s="419"/>
      <c r="BK9870" s="419"/>
      <c r="BL9870" s="419"/>
      <c r="BN9870" s="419"/>
      <c r="BO9870" s="419"/>
      <c r="BP9870" s="419"/>
      <c r="BR9870" s="419"/>
      <c r="BS9870" s="419"/>
      <c r="BT9870" s="419"/>
      <c r="BV9870" s="419"/>
      <c r="BW9870" s="419"/>
      <c r="BX9870" s="397"/>
      <c r="BZ9870" s="449"/>
      <c r="CB9870" s="419"/>
      <c r="CC9870" s="419"/>
      <c r="CD9870" s="419"/>
      <c r="CF9870" s="419"/>
      <c r="CG9870" s="419"/>
      <c r="CH9870" s="419"/>
    </row>
    <row r="9871" spans="3:86" ht="21" thickBot="1">
      <c r="C9871" s="425"/>
      <c r="P9871" s="431"/>
      <c r="R9871" s="419"/>
      <c r="S9871" s="446"/>
      <c r="T9871" s="419"/>
      <c r="V9871" s="196"/>
      <c r="W9871" s="419"/>
      <c r="X9871" s="419"/>
      <c r="Z9871" s="419"/>
      <c r="AA9871" s="419"/>
      <c r="AB9871" s="419"/>
      <c r="AD9871" s="419"/>
      <c r="AE9871" s="419"/>
      <c r="AF9871" s="419"/>
      <c r="AH9871" s="419"/>
      <c r="AI9871" s="419"/>
      <c r="AJ9871" s="419"/>
      <c r="AL9871" s="419"/>
      <c r="AM9871" s="419"/>
      <c r="AN9871" s="403"/>
      <c r="AO9871" s="419"/>
      <c r="AP9871" s="419"/>
      <c r="AQ9871" s="419"/>
      <c r="AR9871" s="419"/>
      <c r="AS9871" s="419"/>
      <c r="AT9871" s="419"/>
      <c r="AU9871" s="419"/>
      <c r="AV9871" s="419"/>
      <c r="AX9871" s="419"/>
      <c r="AY9871" s="419"/>
      <c r="AZ9871" s="419"/>
      <c r="BB9871" s="419"/>
      <c r="BC9871" s="419"/>
      <c r="BD9871" s="419"/>
      <c r="BF9871" s="419"/>
      <c r="BG9871" s="419"/>
      <c r="BH9871" s="419"/>
      <c r="BJ9871" s="419"/>
      <c r="BK9871" s="419"/>
      <c r="BL9871" s="419"/>
      <c r="BN9871" s="419"/>
      <c r="BO9871" s="419"/>
      <c r="BP9871" s="419"/>
      <c r="BR9871" s="419"/>
      <c r="BS9871" s="419"/>
      <c r="BT9871" s="419"/>
      <c r="BV9871" s="419"/>
      <c r="BW9871" s="419"/>
      <c r="BX9871" s="397"/>
      <c r="BZ9871" s="449"/>
      <c r="CB9871" s="419"/>
      <c r="CC9871" s="419"/>
      <c r="CD9871" s="419"/>
      <c r="CF9871" s="419"/>
      <c r="CG9871" s="419"/>
      <c r="CH9871" s="419"/>
    </row>
    <row r="9872" spans="3:86" ht="21" thickBot="1">
      <c r="C9872" s="425"/>
      <c r="P9872" s="431"/>
      <c r="R9872" s="419"/>
      <c r="S9872" s="446"/>
      <c r="T9872" s="419"/>
      <c r="V9872" s="196"/>
      <c r="W9872" s="419"/>
      <c r="X9872" s="419"/>
      <c r="Z9872" s="419"/>
      <c r="AA9872" s="419"/>
      <c r="AB9872" s="419"/>
      <c r="AD9872" s="419"/>
      <c r="AE9872" s="419"/>
      <c r="AF9872" s="419"/>
      <c r="AH9872" s="419"/>
      <c r="AI9872" s="419"/>
      <c r="AJ9872" s="419"/>
      <c r="AL9872" s="419"/>
      <c r="AM9872" s="419"/>
      <c r="AN9872" s="403"/>
      <c r="AO9872" s="419"/>
      <c r="AP9872" s="419"/>
      <c r="AQ9872" s="419"/>
      <c r="AR9872" s="419"/>
      <c r="AS9872" s="419"/>
      <c r="AT9872" s="419"/>
      <c r="AU9872" s="419"/>
      <c r="AV9872" s="419"/>
      <c r="AX9872" s="419"/>
      <c r="AY9872" s="419"/>
      <c r="AZ9872" s="419"/>
      <c r="BB9872" s="419"/>
      <c r="BC9872" s="419"/>
      <c r="BD9872" s="419"/>
      <c r="BF9872" s="419"/>
      <c r="BG9872" s="419"/>
      <c r="BH9872" s="419"/>
      <c r="BJ9872" s="419"/>
      <c r="BK9872" s="419"/>
      <c r="BL9872" s="419"/>
      <c r="BN9872" s="419"/>
      <c r="BO9872" s="419"/>
      <c r="BP9872" s="419"/>
      <c r="BR9872" s="419"/>
      <c r="BS9872" s="419"/>
      <c r="BT9872" s="419"/>
      <c r="BV9872" s="419"/>
      <c r="BW9872" s="419"/>
      <c r="BX9872" s="397"/>
      <c r="BZ9872" s="449"/>
      <c r="CB9872" s="419"/>
      <c r="CC9872" s="419"/>
      <c r="CD9872" s="419"/>
      <c r="CF9872" s="419"/>
      <c r="CG9872" s="419"/>
      <c r="CH9872" s="419"/>
    </row>
    <row r="9873" spans="3:86" ht="21" thickBot="1">
      <c r="C9873" s="425"/>
      <c r="P9873" s="431"/>
      <c r="R9873" s="419"/>
      <c r="S9873" s="446"/>
      <c r="T9873" s="419"/>
      <c r="V9873" s="196"/>
      <c r="W9873" s="419"/>
      <c r="X9873" s="419"/>
      <c r="Z9873" s="419"/>
      <c r="AA9873" s="419"/>
      <c r="AB9873" s="419"/>
      <c r="AD9873" s="419"/>
      <c r="AE9873" s="419"/>
      <c r="AF9873" s="419"/>
      <c r="AH9873" s="419"/>
      <c r="AI9873" s="419"/>
      <c r="AJ9873" s="419"/>
      <c r="AL9873" s="419"/>
      <c r="AM9873" s="419"/>
      <c r="AN9873" s="403"/>
      <c r="AO9873" s="419"/>
      <c r="AP9873" s="419"/>
      <c r="AQ9873" s="419"/>
      <c r="AR9873" s="419"/>
      <c r="AS9873" s="419"/>
      <c r="AT9873" s="419"/>
      <c r="AU9873" s="419"/>
      <c r="AV9873" s="419"/>
      <c r="AX9873" s="419"/>
      <c r="AY9873" s="419"/>
      <c r="AZ9873" s="419"/>
      <c r="BB9873" s="419"/>
      <c r="BC9873" s="419"/>
      <c r="BD9873" s="419"/>
      <c r="BF9873" s="419"/>
      <c r="BG9873" s="419"/>
      <c r="BH9873" s="419"/>
      <c r="BJ9873" s="419"/>
      <c r="BK9873" s="419"/>
      <c r="BL9873" s="419"/>
      <c r="BN9873" s="419"/>
      <c r="BO9873" s="419"/>
      <c r="BP9873" s="419"/>
      <c r="BR9873" s="419"/>
      <c r="BS9873" s="419"/>
      <c r="BT9873" s="419"/>
      <c r="BV9873" s="419"/>
      <c r="BW9873" s="419"/>
      <c r="BX9873" s="397"/>
      <c r="BZ9873" s="449"/>
      <c r="CB9873" s="419"/>
      <c r="CC9873" s="419"/>
      <c r="CD9873" s="419"/>
      <c r="CF9873" s="419"/>
      <c r="CG9873" s="419"/>
      <c r="CH9873" s="419"/>
    </row>
    <row r="9874" spans="3:86" ht="21" thickBot="1">
      <c r="C9874" s="425"/>
      <c r="P9874" s="431"/>
      <c r="R9874" s="419"/>
      <c r="S9874" s="446"/>
      <c r="T9874" s="419"/>
      <c r="V9874" s="196"/>
      <c r="W9874" s="419"/>
      <c r="X9874" s="419"/>
      <c r="Z9874" s="419"/>
      <c r="AA9874" s="419"/>
      <c r="AB9874" s="419"/>
      <c r="AD9874" s="419"/>
      <c r="AE9874" s="419"/>
      <c r="AF9874" s="419"/>
      <c r="AH9874" s="419"/>
      <c r="AI9874" s="419"/>
      <c r="AJ9874" s="419"/>
      <c r="AL9874" s="419"/>
      <c r="AM9874" s="419"/>
      <c r="AN9874" s="403"/>
      <c r="AO9874" s="419"/>
      <c r="AP9874" s="419"/>
      <c r="AQ9874" s="419"/>
      <c r="AR9874" s="419"/>
      <c r="AS9874" s="419"/>
      <c r="AT9874" s="419"/>
      <c r="AU9874" s="419"/>
      <c r="AV9874" s="419"/>
      <c r="AX9874" s="419"/>
      <c r="AY9874" s="419"/>
      <c r="AZ9874" s="419"/>
      <c r="BB9874" s="419"/>
      <c r="BC9874" s="419"/>
      <c r="BD9874" s="419"/>
      <c r="BF9874" s="419"/>
      <c r="BG9874" s="419"/>
      <c r="BH9874" s="419"/>
      <c r="BJ9874" s="419"/>
      <c r="BK9874" s="419"/>
      <c r="BL9874" s="419"/>
      <c r="BN9874" s="419"/>
      <c r="BO9874" s="419"/>
      <c r="BP9874" s="419"/>
      <c r="BR9874" s="419"/>
      <c r="BS9874" s="419"/>
      <c r="BT9874" s="419"/>
      <c r="BV9874" s="419"/>
      <c r="BW9874" s="419"/>
      <c r="BX9874" s="397"/>
      <c r="BZ9874" s="449"/>
      <c r="CB9874" s="419"/>
      <c r="CC9874" s="419"/>
      <c r="CD9874" s="419"/>
      <c r="CF9874" s="419"/>
      <c r="CG9874" s="419"/>
      <c r="CH9874" s="419"/>
    </row>
    <row r="9875" spans="3:86" ht="21" thickBot="1">
      <c r="C9875" s="425"/>
      <c r="P9875" s="431"/>
      <c r="R9875" s="419"/>
      <c r="S9875" s="446"/>
      <c r="T9875" s="419"/>
      <c r="V9875" s="196"/>
      <c r="W9875" s="419"/>
      <c r="X9875" s="419"/>
      <c r="Z9875" s="419"/>
      <c r="AA9875" s="419"/>
      <c r="AB9875" s="419"/>
      <c r="AD9875" s="419"/>
      <c r="AE9875" s="419"/>
      <c r="AF9875" s="419"/>
      <c r="AH9875" s="419"/>
      <c r="AI9875" s="419"/>
      <c r="AJ9875" s="419"/>
      <c r="AL9875" s="419"/>
      <c r="AM9875" s="419"/>
      <c r="AN9875" s="403"/>
      <c r="AO9875" s="419"/>
      <c r="AP9875" s="419"/>
      <c r="AQ9875" s="419"/>
      <c r="AR9875" s="419"/>
      <c r="AS9875" s="419"/>
      <c r="AT9875" s="419"/>
      <c r="AU9875" s="419"/>
      <c r="AV9875" s="419"/>
      <c r="AX9875" s="419"/>
      <c r="AY9875" s="419"/>
      <c r="AZ9875" s="419"/>
      <c r="BB9875" s="419"/>
      <c r="BC9875" s="419"/>
      <c r="BD9875" s="419"/>
      <c r="BF9875" s="419"/>
      <c r="BG9875" s="419"/>
      <c r="BH9875" s="419"/>
      <c r="BJ9875" s="419"/>
      <c r="BK9875" s="419"/>
      <c r="BL9875" s="419"/>
      <c r="BN9875" s="419"/>
      <c r="BO9875" s="419"/>
      <c r="BP9875" s="419"/>
      <c r="BR9875" s="419"/>
      <c r="BS9875" s="419"/>
      <c r="BT9875" s="419"/>
      <c r="BV9875" s="419"/>
      <c r="BW9875" s="419"/>
      <c r="BX9875" s="397"/>
      <c r="BZ9875" s="449"/>
      <c r="CB9875" s="419"/>
      <c r="CC9875" s="419"/>
      <c r="CD9875" s="419"/>
      <c r="CF9875" s="419"/>
      <c r="CG9875" s="419"/>
      <c r="CH9875" s="419"/>
    </row>
    <row r="9876" spans="3:86" ht="21" thickBot="1">
      <c r="C9876" s="425"/>
      <c r="P9876" s="431"/>
      <c r="R9876" s="419"/>
      <c r="S9876" s="446"/>
      <c r="T9876" s="419"/>
      <c r="V9876" s="196"/>
      <c r="W9876" s="419"/>
      <c r="X9876" s="419"/>
      <c r="Z9876" s="419"/>
      <c r="AA9876" s="419"/>
      <c r="AB9876" s="419"/>
      <c r="AD9876" s="419"/>
      <c r="AE9876" s="419"/>
      <c r="AF9876" s="419"/>
      <c r="AH9876" s="419"/>
      <c r="AI9876" s="419"/>
      <c r="AJ9876" s="419"/>
      <c r="AL9876" s="419"/>
      <c r="AM9876" s="419"/>
      <c r="AN9876" s="403"/>
      <c r="AO9876" s="419"/>
      <c r="AP9876" s="419"/>
      <c r="AQ9876" s="419"/>
      <c r="AR9876" s="419"/>
      <c r="AS9876" s="419"/>
      <c r="AT9876" s="419"/>
      <c r="AU9876" s="419"/>
      <c r="AV9876" s="419"/>
      <c r="AX9876" s="419"/>
      <c r="AY9876" s="419"/>
      <c r="AZ9876" s="419"/>
      <c r="BB9876" s="419"/>
      <c r="BC9876" s="419"/>
      <c r="BD9876" s="419"/>
      <c r="BF9876" s="419"/>
      <c r="BG9876" s="419"/>
      <c r="BH9876" s="419"/>
      <c r="BJ9876" s="419"/>
      <c r="BK9876" s="419"/>
      <c r="BL9876" s="419"/>
      <c r="BN9876" s="419"/>
      <c r="BO9876" s="419"/>
      <c r="BP9876" s="419"/>
      <c r="BR9876" s="419"/>
      <c r="BS9876" s="419"/>
      <c r="BT9876" s="419"/>
      <c r="BV9876" s="419"/>
      <c r="BW9876" s="419"/>
      <c r="BX9876" s="397"/>
      <c r="BZ9876" s="449"/>
      <c r="CB9876" s="419"/>
      <c r="CC9876" s="419"/>
      <c r="CD9876" s="419"/>
      <c r="CF9876" s="419"/>
      <c r="CG9876" s="419"/>
      <c r="CH9876" s="419"/>
    </row>
    <row r="9877" spans="3:86" ht="21" thickBot="1">
      <c r="C9877" s="425"/>
      <c r="P9877" s="431"/>
      <c r="R9877" s="419"/>
      <c r="S9877" s="446"/>
      <c r="T9877" s="419"/>
      <c r="V9877" s="196"/>
      <c r="W9877" s="419"/>
      <c r="X9877" s="419"/>
      <c r="Z9877" s="419"/>
      <c r="AA9877" s="419"/>
      <c r="AB9877" s="419"/>
      <c r="AD9877" s="419"/>
      <c r="AE9877" s="419"/>
      <c r="AF9877" s="419"/>
      <c r="AH9877" s="419"/>
      <c r="AI9877" s="419"/>
      <c r="AJ9877" s="419"/>
      <c r="AL9877" s="419"/>
      <c r="AM9877" s="419"/>
      <c r="AN9877" s="403"/>
      <c r="AO9877" s="419"/>
      <c r="AP9877" s="419"/>
      <c r="AQ9877" s="419"/>
      <c r="AR9877" s="419"/>
      <c r="AS9877" s="419"/>
      <c r="AT9877" s="419"/>
      <c r="AU9877" s="419"/>
      <c r="AV9877" s="419"/>
      <c r="AX9877" s="419"/>
      <c r="AY9877" s="419"/>
      <c r="AZ9877" s="419"/>
      <c r="BB9877" s="419"/>
      <c r="BC9877" s="419"/>
      <c r="BD9877" s="419"/>
      <c r="BF9877" s="419"/>
      <c r="BG9877" s="419"/>
      <c r="BH9877" s="419"/>
      <c r="BJ9877" s="419"/>
      <c r="BK9877" s="419"/>
      <c r="BL9877" s="419"/>
      <c r="BN9877" s="419"/>
      <c r="BO9877" s="419"/>
      <c r="BP9877" s="419"/>
      <c r="BR9877" s="419"/>
      <c r="BS9877" s="419"/>
      <c r="BT9877" s="419"/>
      <c r="BV9877" s="419"/>
      <c r="BW9877" s="419"/>
      <c r="BX9877" s="397"/>
      <c r="BZ9877" s="449"/>
      <c r="CB9877" s="419"/>
      <c r="CC9877" s="419"/>
      <c r="CD9877" s="419"/>
      <c r="CF9877" s="419"/>
      <c r="CG9877" s="419"/>
      <c r="CH9877" s="419"/>
    </row>
    <row r="9878" spans="3:86" ht="21" thickBot="1">
      <c r="C9878" s="425"/>
      <c r="P9878" s="431"/>
      <c r="R9878" s="419"/>
      <c r="S9878" s="446"/>
      <c r="T9878" s="419"/>
      <c r="V9878" s="196"/>
      <c r="W9878" s="419"/>
      <c r="X9878" s="419"/>
      <c r="Z9878" s="419"/>
      <c r="AA9878" s="419"/>
      <c r="AB9878" s="419"/>
      <c r="AD9878" s="419"/>
      <c r="AE9878" s="419"/>
      <c r="AF9878" s="419"/>
      <c r="AH9878" s="419"/>
      <c r="AI9878" s="419"/>
      <c r="AJ9878" s="419"/>
      <c r="AL9878" s="419"/>
      <c r="AM9878" s="419"/>
      <c r="AN9878" s="403"/>
      <c r="AO9878" s="419"/>
      <c r="AP9878" s="419"/>
      <c r="AQ9878" s="419"/>
      <c r="AR9878" s="419"/>
      <c r="AS9878" s="419"/>
      <c r="AT9878" s="419"/>
      <c r="AU9878" s="419"/>
      <c r="AV9878" s="419"/>
      <c r="AX9878" s="419"/>
      <c r="AY9878" s="419"/>
      <c r="AZ9878" s="419"/>
      <c r="BB9878" s="419"/>
      <c r="BC9878" s="419"/>
      <c r="BD9878" s="419"/>
      <c r="BF9878" s="419"/>
      <c r="BG9878" s="419"/>
      <c r="BH9878" s="419"/>
      <c r="BJ9878" s="419"/>
      <c r="BK9878" s="419"/>
      <c r="BL9878" s="419"/>
      <c r="BN9878" s="419"/>
      <c r="BO9878" s="419"/>
      <c r="BP9878" s="419"/>
      <c r="BR9878" s="419"/>
      <c r="BS9878" s="419"/>
      <c r="BT9878" s="419"/>
      <c r="BV9878" s="419"/>
      <c r="BW9878" s="419"/>
      <c r="BX9878" s="397"/>
      <c r="BZ9878" s="449"/>
      <c r="CB9878" s="419"/>
      <c r="CC9878" s="419"/>
      <c r="CD9878" s="419"/>
      <c r="CF9878" s="419"/>
      <c r="CG9878" s="419"/>
      <c r="CH9878" s="419"/>
    </row>
    <row r="9879" spans="3:86" ht="21" thickBot="1">
      <c r="C9879" s="425"/>
      <c r="P9879" s="431"/>
      <c r="R9879" s="419"/>
      <c r="S9879" s="446"/>
      <c r="T9879" s="419"/>
      <c r="V9879" s="196"/>
      <c r="W9879" s="419"/>
      <c r="X9879" s="419"/>
      <c r="Z9879" s="419"/>
      <c r="AA9879" s="419"/>
      <c r="AB9879" s="419"/>
      <c r="AD9879" s="419"/>
      <c r="AE9879" s="419"/>
      <c r="AF9879" s="419"/>
      <c r="AH9879" s="419"/>
      <c r="AI9879" s="419"/>
      <c r="AJ9879" s="419"/>
      <c r="AL9879" s="419"/>
      <c r="AM9879" s="419"/>
      <c r="AN9879" s="403"/>
      <c r="AO9879" s="419"/>
      <c r="AP9879" s="419"/>
      <c r="AQ9879" s="419"/>
      <c r="AR9879" s="419"/>
      <c r="AS9879" s="419"/>
      <c r="AT9879" s="419"/>
      <c r="AU9879" s="419"/>
      <c r="AV9879" s="419"/>
      <c r="AX9879" s="419"/>
      <c r="AY9879" s="419"/>
      <c r="AZ9879" s="419"/>
      <c r="BB9879" s="419"/>
      <c r="BC9879" s="419"/>
      <c r="BD9879" s="419"/>
      <c r="BF9879" s="419"/>
      <c r="BG9879" s="419"/>
      <c r="BH9879" s="419"/>
      <c r="BJ9879" s="419"/>
      <c r="BK9879" s="419"/>
      <c r="BL9879" s="419"/>
      <c r="BN9879" s="419"/>
      <c r="BO9879" s="419"/>
      <c r="BP9879" s="419"/>
      <c r="BR9879" s="419"/>
      <c r="BS9879" s="419"/>
      <c r="BT9879" s="419"/>
      <c r="BV9879" s="419"/>
      <c r="BW9879" s="419"/>
      <c r="BX9879" s="397"/>
      <c r="BZ9879" s="449"/>
      <c r="CB9879" s="419"/>
      <c r="CC9879" s="419"/>
      <c r="CD9879" s="419"/>
      <c r="CF9879" s="419"/>
      <c r="CG9879" s="419"/>
      <c r="CH9879" s="419"/>
    </row>
    <row r="9880" spans="3:86" ht="21" thickBot="1">
      <c r="C9880" s="425"/>
      <c r="P9880" s="431"/>
      <c r="R9880" s="419"/>
      <c r="S9880" s="446"/>
      <c r="T9880" s="419"/>
      <c r="V9880" s="196"/>
      <c r="W9880" s="419"/>
      <c r="X9880" s="419"/>
      <c r="Z9880" s="419"/>
      <c r="AA9880" s="419"/>
      <c r="AB9880" s="419"/>
      <c r="AD9880" s="419"/>
      <c r="AE9880" s="419"/>
      <c r="AF9880" s="419"/>
      <c r="AH9880" s="419"/>
      <c r="AI9880" s="419"/>
      <c r="AJ9880" s="419"/>
      <c r="AL9880" s="419"/>
      <c r="AM9880" s="419"/>
      <c r="AN9880" s="403"/>
      <c r="AO9880" s="419"/>
      <c r="AP9880" s="419"/>
      <c r="AQ9880" s="419"/>
      <c r="AR9880" s="419"/>
      <c r="AS9880" s="419"/>
      <c r="AT9880" s="419"/>
      <c r="AU9880" s="419"/>
      <c r="AV9880" s="419"/>
      <c r="AX9880" s="419"/>
      <c r="AY9880" s="419"/>
      <c r="AZ9880" s="419"/>
      <c r="BB9880" s="419"/>
      <c r="BC9880" s="419"/>
      <c r="BD9880" s="419"/>
      <c r="BF9880" s="419"/>
      <c r="BG9880" s="419"/>
      <c r="BH9880" s="419"/>
      <c r="BJ9880" s="419"/>
      <c r="BK9880" s="419"/>
      <c r="BL9880" s="419"/>
      <c r="BN9880" s="419"/>
      <c r="BO9880" s="419"/>
      <c r="BP9880" s="419"/>
      <c r="BR9880" s="419"/>
      <c r="BS9880" s="419"/>
      <c r="BT9880" s="419"/>
      <c r="BV9880" s="419"/>
      <c r="BW9880" s="419"/>
      <c r="BX9880" s="397"/>
      <c r="BZ9880" s="449"/>
      <c r="CB9880" s="419"/>
      <c r="CC9880" s="419"/>
      <c r="CD9880" s="419"/>
      <c r="CF9880" s="419"/>
      <c r="CG9880" s="419"/>
      <c r="CH9880" s="419"/>
    </row>
    <row r="9881" spans="3:86" ht="21" thickBot="1">
      <c r="C9881" s="425"/>
      <c r="P9881" s="431"/>
      <c r="R9881" s="419"/>
      <c r="S9881" s="446"/>
      <c r="T9881" s="419"/>
      <c r="V9881" s="196"/>
      <c r="W9881" s="419"/>
      <c r="X9881" s="419"/>
      <c r="Z9881" s="419"/>
      <c r="AA9881" s="419"/>
      <c r="AB9881" s="419"/>
      <c r="AD9881" s="419"/>
      <c r="AE9881" s="419"/>
      <c r="AF9881" s="419"/>
      <c r="AH9881" s="419"/>
      <c r="AI9881" s="419"/>
      <c r="AJ9881" s="419"/>
      <c r="AL9881" s="419"/>
      <c r="AM9881" s="419"/>
      <c r="AN9881" s="403"/>
      <c r="AO9881" s="419"/>
      <c r="AP9881" s="419"/>
      <c r="AQ9881" s="419"/>
      <c r="AR9881" s="419"/>
      <c r="AS9881" s="419"/>
      <c r="AT9881" s="419"/>
      <c r="AU9881" s="419"/>
      <c r="AV9881" s="419"/>
      <c r="AX9881" s="419"/>
      <c r="AY9881" s="419"/>
      <c r="AZ9881" s="419"/>
      <c r="BB9881" s="419"/>
      <c r="BC9881" s="419"/>
      <c r="BD9881" s="419"/>
      <c r="BF9881" s="419"/>
      <c r="BG9881" s="419"/>
      <c r="BH9881" s="419"/>
      <c r="BJ9881" s="419"/>
      <c r="BK9881" s="419"/>
      <c r="BL9881" s="419"/>
      <c r="BN9881" s="419"/>
      <c r="BO9881" s="419"/>
      <c r="BP9881" s="419"/>
      <c r="BR9881" s="419"/>
      <c r="BS9881" s="419"/>
      <c r="BT9881" s="419"/>
      <c r="BV9881" s="419"/>
      <c r="BW9881" s="419"/>
      <c r="BX9881" s="397"/>
      <c r="BZ9881" s="449"/>
      <c r="CB9881" s="419"/>
      <c r="CC9881" s="419"/>
      <c r="CD9881" s="419"/>
      <c r="CF9881" s="419"/>
      <c r="CG9881" s="419"/>
      <c r="CH9881" s="419"/>
    </row>
    <row r="9882" spans="3:86" ht="21" thickBot="1">
      <c r="C9882" s="425"/>
      <c r="P9882" s="431"/>
      <c r="R9882" s="419"/>
      <c r="S9882" s="446"/>
      <c r="T9882" s="419"/>
      <c r="V9882" s="196"/>
      <c r="W9882" s="419"/>
      <c r="X9882" s="419"/>
      <c r="Z9882" s="419"/>
      <c r="AA9882" s="419"/>
      <c r="AB9882" s="419"/>
      <c r="AD9882" s="419"/>
      <c r="AE9882" s="419"/>
      <c r="AF9882" s="419"/>
      <c r="AH9882" s="419"/>
      <c r="AI9882" s="419"/>
      <c r="AJ9882" s="419"/>
      <c r="AL9882" s="419"/>
      <c r="AM9882" s="419"/>
      <c r="AN9882" s="403"/>
      <c r="AO9882" s="419"/>
      <c r="AP9882" s="419"/>
      <c r="AQ9882" s="419"/>
      <c r="AR9882" s="419"/>
      <c r="AS9882" s="419"/>
      <c r="AT9882" s="419"/>
      <c r="AU9882" s="419"/>
      <c r="AV9882" s="419"/>
      <c r="AX9882" s="419"/>
      <c r="AY9882" s="419"/>
      <c r="AZ9882" s="419"/>
      <c r="BB9882" s="419"/>
      <c r="BC9882" s="419"/>
      <c r="BD9882" s="419"/>
      <c r="BF9882" s="419"/>
      <c r="BG9882" s="419"/>
      <c r="BH9882" s="419"/>
      <c r="BJ9882" s="419"/>
      <c r="BK9882" s="419"/>
      <c r="BL9882" s="419"/>
      <c r="BN9882" s="419"/>
      <c r="BO9882" s="419"/>
      <c r="BP9882" s="419"/>
      <c r="BR9882" s="419"/>
      <c r="BS9882" s="419"/>
      <c r="BT9882" s="419"/>
      <c r="BV9882" s="419"/>
      <c r="BW9882" s="419"/>
      <c r="BX9882" s="397"/>
      <c r="BZ9882" s="449"/>
      <c r="CB9882" s="419"/>
      <c r="CC9882" s="419"/>
      <c r="CD9882" s="419"/>
      <c r="CF9882" s="419"/>
      <c r="CG9882" s="419"/>
      <c r="CH9882" s="419"/>
    </row>
    <row r="9883" spans="3:86" ht="21" thickBot="1">
      <c r="C9883" s="425"/>
      <c r="P9883" s="431"/>
      <c r="R9883" s="419"/>
      <c r="S9883" s="446"/>
      <c r="T9883" s="419"/>
      <c r="V9883" s="196"/>
      <c r="W9883" s="419"/>
      <c r="X9883" s="419"/>
      <c r="Z9883" s="419"/>
      <c r="AA9883" s="419"/>
      <c r="AB9883" s="419"/>
      <c r="AD9883" s="419"/>
      <c r="AE9883" s="419"/>
      <c r="AF9883" s="419"/>
      <c r="AH9883" s="419"/>
      <c r="AI9883" s="419"/>
      <c r="AJ9883" s="419"/>
      <c r="AL9883" s="419"/>
      <c r="AM9883" s="419"/>
      <c r="AN9883" s="403"/>
      <c r="AO9883" s="419"/>
      <c r="AP9883" s="419"/>
      <c r="AQ9883" s="419"/>
      <c r="AR9883" s="419"/>
      <c r="AS9883" s="419"/>
      <c r="AT9883" s="419"/>
      <c r="AU9883" s="419"/>
      <c r="AV9883" s="419"/>
      <c r="AX9883" s="419"/>
      <c r="AY9883" s="419"/>
      <c r="AZ9883" s="419"/>
      <c r="BB9883" s="419"/>
      <c r="BC9883" s="419"/>
      <c r="BD9883" s="419"/>
      <c r="BF9883" s="419"/>
      <c r="BG9883" s="419"/>
      <c r="BH9883" s="419"/>
      <c r="BJ9883" s="419"/>
      <c r="BK9883" s="419"/>
      <c r="BL9883" s="419"/>
      <c r="BN9883" s="419"/>
      <c r="BO9883" s="419"/>
      <c r="BP9883" s="419"/>
      <c r="BR9883" s="419"/>
      <c r="BS9883" s="419"/>
      <c r="BT9883" s="419"/>
      <c r="BV9883" s="419"/>
      <c r="BW9883" s="419"/>
      <c r="BX9883" s="397"/>
      <c r="BZ9883" s="449"/>
      <c r="CB9883" s="419"/>
      <c r="CC9883" s="419"/>
      <c r="CD9883" s="419"/>
      <c r="CF9883" s="419"/>
      <c r="CG9883" s="419"/>
      <c r="CH9883" s="419"/>
    </row>
    <row r="9884" spans="3:86" ht="21" thickBot="1">
      <c r="C9884" s="425"/>
      <c r="P9884" s="431"/>
      <c r="R9884" s="419"/>
      <c r="S9884" s="446"/>
      <c r="T9884" s="419"/>
      <c r="V9884" s="196"/>
      <c r="W9884" s="419"/>
      <c r="X9884" s="419"/>
      <c r="Z9884" s="419"/>
      <c r="AA9884" s="419"/>
      <c r="AB9884" s="419"/>
      <c r="AD9884" s="419"/>
      <c r="AE9884" s="419"/>
      <c r="AF9884" s="419"/>
      <c r="AH9884" s="419"/>
      <c r="AI9884" s="419"/>
      <c r="AJ9884" s="419"/>
      <c r="AL9884" s="419"/>
      <c r="AM9884" s="419"/>
      <c r="AN9884" s="403"/>
      <c r="AO9884" s="419"/>
      <c r="AP9884" s="419"/>
      <c r="AQ9884" s="419"/>
      <c r="AR9884" s="419"/>
      <c r="AS9884" s="419"/>
      <c r="AT9884" s="419"/>
      <c r="AU9884" s="419"/>
      <c r="AV9884" s="419"/>
      <c r="AX9884" s="419"/>
      <c r="AY9884" s="419"/>
      <c r="AZ9884" s="419"/>
      <c r="BB9884" s="419"/>
      <c r="BC9884" s="419"/>
      <c r="BD9884" s="419"/>
      <c r="BF9884" s="419"/>
      <c r="BG9884" s="419"/>
      <c r="BH9884" s="419"/>
      <c r="BJ9884" s="419"/>
      <c r="BK9884" s="419"/>
      <c r="BL9884" s="419"/>
      <c r="BN9884" s="419"/>
      <c r="BO9884" s="419"/>
      <c r="BP9884" s="419"/>
      <c r="BR9884" s="419"/>
      <c r="BS9884" s="419"/>
      <c r="BT9884" s="419"/>
      <c r="BV9884" s="419"/>
      <c r="BW9884" s="419"/>
      <c r="BX9884" s="397"/>
      <c r="BZ9884" s="449"/>
      <c r="CB9884" s="419"/>
      <c r="CC9884" s="419"/>
      <c r="CD9884" s="419"/>
      <c r="CF9884" s="419"/>
      <c r="CG9884" s="419"/>
      <c r="CH9884" s="419"/>
    </row>
    <row r="9885" spans="3:86" ht="21" thickBot="1">
      <c r="C9885" s="425"/>
      <c r="P9885" s="431"/>
      <c r="R9885" s="419"/>
      <c r="S9885" s="446"/>
      <c r="T9885" s="419"/>
      <c r="V9885" s="196"/>
      <c r="W9885" s="419"/>
      <c r="X9885" s="419"/>
      <c r="Z9885" s="419"/>
      <c r="AA9885" s="419"/>
      <c r="AB9885" s="419"/>
      <c r="AD9885" s="419"/>
      <c r="AE9885" s="419"/>
      <c r="AF9885" s="419"/>
      <c r="AH9885" s="419"/>
      <c r="AI9885" s="419"/>
      <c r="AJ9885" s="419"/>
      <c r="AL9885" s="419"/>
      <c r="AM9885" s="419"/>
      <c r="AN9885" s="403"/>
      <c r="AO9885" s="419"/>
      <c r="AP9885" s="419"/>
      <c r="AQ9885" s="419"/>
      <c r="AR9885" s="419"/>
      <c r="AS9885" s="419"/>
      <c r="AT9885" s="419"/>
      <c r="AU9885" s="419"/>
      <c r="AV9885" s="419"/>
      <c r="AX9885" s="419"/>
      <c r="AY9885" s="419"/>
      <c r="AZ9885" s="419"/>
      <c r="BB9885" s="419"/>
      <c r="BC9885" s="419"/>
      <c r="BD9885" s="419"/>
      <c r="BF9885" s="419"/>
      <c r="BG9885" s="419"/>
      <c r="BH9885" s="419"/>
      <c r="BJ9885" s="419"/>
      <c r="BK9885" s="419"/>
      <c r="BL9885" s="419"/>
      <c r="BN9885" s="419"/>
      <c r="BO9885" s="419"/>
      <c r="BP9885" s="419"/>
      <c r="BR9885" s="419"/>
      <c r="BS9885" s="419"/>
      <c r="BT9885" s="419"/>
      <c r="BV9885" s="419"/>
      <c r="BW9885" s="419"/>
      <c r="BX9885" s="397"/>
      <c r="BZ9885" s="449"/>
      <c r="CB9885" s="419"/>
      <c r="CC9885" s="419"/>
      <c r="CD9885" s="419"/>
      <c r="CF9885" s="419"/>
      <c r="CG9885" s="419"/>
      <c r="CH9885" s="419"/>
    </row>
    <row r="9886" spans="3:86" ht="21" thickBot="1">
      <c r="C9886" s="425"/>
      <c r="P9886" s="431"/>
      <c r="R9886" s="419"/>
      <c r="S9886" s="446"/>
      <c r="T9886" s="419"/>
      <c r="V9886" s="196"/>
      <c r="W9886" s="419"/>
      <c r="X9886" s="419"/>
      <c r="Z9886" s="419"/>
      <c r="AA9886" s="419"/>
      <c r="AB9886" s="419"/>
      <c r="AD9886" s="419"/>
      <c r="AE9886" s="419"/>
      <c r="AF9886" s="419"/>
      <c r="AH9886" s="419"/>
      <c r="AI9886" s="419"/>
      <c r="AJ9886" s="419"/>
      <c r="AL9886" s="419"/>
      <c r="AM9886" s="419"/>
      <c r="AN9886" s="403"/>
      <c r="AO9886" s="419"/>
      <c r="AP9886" s="419"/>
      <c r="AQ9886" s="419"/>
      <c r="AR9886" s="419"/>
      <c r="AS9886" s="419"/>
      <c r="AT9886" s="419"/>
      <c r="AU9886" s="419"/>
      <c r="AV9886" s="419"/>
      <c r="AX9886" s="419"/>
      <c r="AY9886" s="419"/>
      <c r="AZ9886" s="419"/>
      <c r="BB9886" s="419"/>
      <c r="BC9886" s="419"/>
      <c r="BD9886" s="419"/>
      <c r="BF9886" s="419"/>
      <c r="BG9886" s="419"/>
      <c r="BH9886" s="419"/>
      <c r="BJ9886" s="419"/>
      <c r="BK9886" s="419"/>
      <c r="BL9886" s="419"/>
      <c r="BN9886" s="419"/>
      <c r="BO9886" s="419"/>
      <c r="BP9886" s="419"/>
      <c r="BR9886" s="419"/>
      <c r="BS9886" s="419"/>
      <c r="BT9886" s="419"/>
      <c r="BV9886" s="419"/>
      <c r="BW9886" s="419"/>
      <c r="BX9886" s="397"/>
      <c r="BZ9886" s="449"/>
      <c r="CB9886" s="419"/>
      <c r="CC9886" s="419"/>
      <c r="CD9886" s="419"/>
      <c r="CF9886" s="419"/>
      <c r="CG9886" s="419"/>
      <c r="CH9886" s="419"/>
    </row>
    <row r="9887" spans="3:86" ht="21" thickBot="1">
      <c r="C9887" s="425"/>
      <c r="P9887" s="431"/>
      <c r="R9887" s="419"/>
      <c r="S9887" s="446"/>
      <c r="T9887" s="419"/>
      <c r="V9887" s="196"/>
      <c r="W9887" s="419"/>
      <c r="X9887" s="419"/>
      <c r="Z9887" s="419"/>
      <c r="AA9887" s="419"/>
      <c r="AB9887" s="419"/>
      <c r="AD9887" s="419"/>
      <c r="AE9887" s="419"/>
      <c r="AF9887" s="419"/>
      <c r="AH9887" s="419"/>
      <c r="AI9887" s="419"/>
      <c r="AJ9887" s="419"/>
      <c r="AL9887" s="419"/>
      <c r="AM9887" s="419"/>
      <c r="AN9887" s="403"/>
      <c r="AO9887" s="419"/>
      <c r="AP9887" s="419"/>
      <c r="AQ9887" s="419"/>
      <c r="AR9887" s="419"/>
      <c r="AS9887" s="419"/>
      <c r="AT9887" s="419"/>
      <c r="AU9887" s="419"/>
      <c r="AV9887" s="419"/>
      <c r="AX9887" s="419"/>
      <c r="AY9887" s="419"/>
      <c r="AZ9887" s="419"/>
      <c r="BB9887" s="419"/>
      <c r="BC9887" s="419"/>
      <c r="BD9887" s="419"/>
      <c r="BF9887" s="419"/>
      <c r="BG9887" s="419"/>
      <c r="BH9887" s="419"/>
      <c r="BJ9887" s="419"/>
      <c r="BK9887" s="419"/>
      <c r="BL9887" s="419"/>
      <c r="BN9887" s="419"/>
      <c r="BO9887" s="419"/>
      <c r="BP9887" s="419"/>
      <c r="BR9887" s="419"/>
      <c r="BS9887" s="419"/>
      <c r="BT9887" s="419"/>
      <c r="BV9887" s="419"/>
      <c r="BW9887" s="419"/>
      <c r="BX9887" s="397"/>
      <c r="BZ9887" s="449"/>
      <c r="CB9887" s="419"/>
      <c r="CC9887" s="419"/>
      <c r="CD9887" s="419"/>
      <c r="CF9887" s="419"/>
      <c r="CG9887" s="419"/>
      <c r="CH9887" s="419"/>
    </row>
    <row r="9888" spans="3:86" ht="21" thickBot="1">
      <c r="C9888" s="425"/>
      <c r="P9888" s="431"/>
      <c r="R9888" s="419"/>
      <c r="S9888" s="446"/>
      <c r="T9888" s="419"/>
      <c r="V9888" s="196"/>
      <c r="W9888" s="419"/>
      <c r="X9888" s="419"/>
      <c r="Z9888" s="419"/>
      <c r="AA9888" s="419"/>
      <c r="AB9888" s="419"/>
      <c r="AD9888" s="419"/>
      <c r="AE9888" s="419"/>
      <c r="AF9888" s="419"/>
      <c r="AH9888" s="419"/>
      <c r="AI9888" s="419"/>
      <c r="AJ9888" s="419"/>
      <c r="AL9888" s="419"/>
      <c r="AM9888" s="419"/>
      <c r="AN9888" s="403"/>
      <c r="AO9888" s="419"/>
      <c r="AP9888" s="419"/>
      <c r="AQ9888" s="419"/>
      <c r="AR9888" s="419"/>
      <c r="AS9888" s="419"/>
      <c r="AT9888" s="419"/>
      <c r="AU9888" s="419"/>
      <c r="AV9888" s="419"/>
      <c r="AX9888" s="419"/>
      <c r="AY9888" s="419"/>
      <c r="AZ9888" s="419"/>
      <c r="BB9888" s="419"/>
      <c r="BC9888" s="419"/>
      <c r="BD9888" s="419"/>
      <c r="BF9888" s="419"/>
      <c r="BG9888" s="419"/>
      <c r="BH9888" s="419"/>
      <c r="BJ9888" s="419"/>
      <c r="BK9888" s="419"/>
      <c r="BL9888" s="419"/>
      <c r="BN9888" s="419"/>
      <c r="BO9888" s="419"/>
      <c r="BP9888" s="419"/>
      <c r="BR9888" s="419"/>
      <c r="BS9888" s="419"/>
      <c r="BT9888" s="419"/>
      <c r="BV9888" s="419"/>
      <c r="BW9888" s="419"/>
      <c r="BX9888" s="397"/>
      <c r="BZ9888" s="449"/>
      <c r="CB9888" s="419"/>
      <c r="CC9888" s="419"/>
      <c r="CD9888" s="419"/>
      <c r="CF9888" s="419"/>
      <c r="CG9888" s="419"/>
      <c r="CH9888" s="419"/>
    </row>
    <row r="9889" spans="3:86" ht="21" thickBot="1">
      <c r="C9889" s="425"/>
      <c r="P9889" s="431"/>
      <c r="R9889" s="419"/>
      <c r="S9889" s="446"/>
      <c r="T9889" s="419"/>
      <c r="V9889" s="196"/>
      <c r="W9889" s="419"/>
      <c r="X9889" s="419"/>
      <c r="Z9889" s="419"/>
      <c r="AA9889" s="419"/>
      <c r="AB9889" s="419"/>
      <c r="AD9889" s="419"/>
      <c r="AE9889" s="419"/>
      <c r="AF9889" s="419"/>
      <c r="AH9889" s="419"/>
      <c r="AI9889" s="419"/>
      <c r="AJ9889" s="419"/>
      <c r="AL9889" s="419"/>
      <c r="AM9889" s="419"/>
      <c r="AN9889" s="403"/>
      <c r="AO9889" s="419"/>
      <c r="AP9889" s="419"/>
      <c r="AQ9889" s="419"/>
      <c r="AR9889" s="419"/>
      <c r="AS9889" s="419"/>
      <c r="AT9889" s="419"/>
      <c r="AU9889" s="419"/>
      <c r="AV9889" s="419"/>
      <c r="AX9889" s="419"/>
      <c r="AY9889" s="419"/>
      <c r="AZ9889" s="419"/>
      <c r="BB9889" s="419"/>
      <c r="BC9889" s="419"/>
      <c r="BD9889" s="419"/>
      <c r="BF9889" s="419"/>
      <c r="BG9889" s="419"/>
      <c r="BH9889" s="419"/>
      <c r="BJ9889" s="419"/>
      <c r="BK9889" s="419"/>
      <c r="BL9889" s="419"/>
      <c r="BN9889" s="419"/>
      <c r="BO9889" s="419"/>
      <c r="BP9889" s="419"/>
      <c r="BR9889" s="419"/>
      <c r="BS9889" s="419"/>
      <c r="BT9889" s="419"/>
      <c r="BV9889" s="419"/>
      <c r="BW9889" s="419"/>
      <c r="BX9889" s="397"/>
      <c r="BZ9889" s="449"/>
      <c r="CB9889" s="419"/>
      <c r="CC9889" s="419"/>
      <c r="CD9889" s="419"/>
      <c r="CF9889" s="419"/>
      <c r="CG9889" s="419"/>
      <c r="CH9889" s="419"/>
    </row>
    <row r="9890" spans="3:86" ht="21" thickBot="1">
      <c r="C9890" s="425"/>
      <c r="P9890" s="431"/>
      <c r="R9890" s="419"/>
      <c r="S9890" s="446"/>
      <c r="T9890" s="419"/>
      <c r="V9890" s="196"/>
      <c r="W9890" s="419"/>
      <c r="X9890" s="419"/>
      <c r="Z9890" s="419"/>
      <c r="AA9890" s="419"/>
      <c r="AB9890" s="419"/>
      <c r="AD9890" s="419"/>
      <c r="AE9890" s="419"/>
      <c r="AF9890" s="419"/>
      <c r="AH9890" s="419"/>
      <c r="AI9890" s="419"/>
      <c r="AJ9890" s="419"/>
      <c r="AL9890" s="419"/>
      <c r="AM9890" s="419"/>
      <c r="AN9890" s="403"/>
      <c r="AO9890" s="419"/>
      <c r="AP9890" s="419"/>
      <c r="AQ9890" s="419"/>
      <c r="AR9890" s="419"/>
      <c r="AS9890" s="419"/>
      <c r="AT9890" s="419"/>
      <c r="AU9890" s="419"/>
      <c r="AV9890" s="419"/>
      <c r="AX9890" s="419"/>
      <c r="AY9890" s="419"/>
      <c r="AZ9890" s="419"/>
      <c r="BB9890" s="419"/>
      <c r="BC9890" s="419"/>
      <c r="BD9890" s="419"/>
      <c r="BF9890" s="419"/>
      <c r="BG9890" s="419"/>
      <c r="BH9890" s="419"/>
      <c r="BJ9890" s="419"/>
      <c r="BK9890" s="419"/>
      <c r="BL9890" s="419"/>
      <c r="BN9890" s="419"/>
      <c r="BO9890" s="419"/>
      <c r="BP9890" s="419"/>
      <c r="BR9890" s="419"/>
      <c r="BS9890" s="419"/>
      <c r="BT9890" s="419"/>
      <c r="BV9890" s="419"/>
      <c r="BW9890" s="419"/>
      <c r="BX9890" s="397"/>
      <c r="BZ9890" s="449"/>
      <c r="CB9890" s="419"/>
      <c r="CC9890" s="419"/>
      <c r="CD9890" s="419"/>
      <c r="CF9890" s="419"/>
      <c r="CG9890" s="419"/>
      <c r="CH9890" s="419"/>
    </row>
    <row r="9891" spans="3:86" ht="21" thickBot="1">
      <c r="C9891" s="425"/>
      <c r="P9891" s="431"/>
      <c r="R9891" s="419"/>
      <c r="S9891" s="446"/>
      <c r="T9891" s="419"/>
      <c r="V9891" s="196"/>
      <c r="W9891" s="419"/>
      <c r="X9891" s="419"/>
      <c r="Z9891" s="419"/>
      <c r="AA9891" s="419"/>
      <c r="AB9891" s="419"/>
      <c r="AD9891" s="419"/>
      <c r="AE9891" s="419"/>
      <c r="AF9891" s="419"/>
      <c r="AH9891" s="419"/>
      <c r="AI9891" s="419"/>
      <c r="AJ9891" s="419"/>
      <c r="AL9891" s="419"/>
      <c r="AM9891" s="419"/>
      <c r="AN9891" s="403"/>
      <c r="AO9891" s="419"/>
      <c r="AP9891" s="419"/>
      <c r="AQ9891" s="419"/>
      <c r="AR9891" s="419"/>
      <c r="AS9891" s="419"/>
      <c r="AT9891" s="419"/>
      <c r="AU9891" s="419"/>
      <c r="AV9891" s="419"/>
      <c r="AX9891" s="419"/>
      <c r="AY9891" s="419"/>
      <c r="AZ9891" s="419"/>
      <c r="BB9891" s="419"/>
      <c r="BC9891" s="419"/>
      <c r="BD9891" s="419"/>
      <c r="BF9891" s="419"/>
      <c r="BG9891" s="419"/>
      <c r="BH9891" s="419"/>
      <c r="BJ9891" s="419"/>
      <c r="BK9891" s="419"/>
      <c r="BL9891" s="419"/>
      <c r="BN9891" s="419"/>
      <c r="BO9891" s="419"/>
      <c r="BP9891" s="419"/>
      <c r="BR9891" s="419"/>
      <c r="BS9891" s="419"/>
      <c r="BT9891" s="419"/>
      <c r="BV9891" s="419"/>
      <c r="BW9891" s="419"/>
      <c r="BX9891" s="397"/>
      <c r="BZ9891" s="449"/>
      <c r="CB9891" s="419"/>
      <c r="CC9891" s="419"/>
      <c r="CD9891" s="419"/>
      <c r="CF9891" s="419"/>
      <c r="CG9891" s="419"/>
      <c r="CH9891" s="419"/>
    </row>
    <row r="9892" spans="3:86" ht="21" thickBot="1">
      <c r="C9892" s="425"/>
      <c r="P9892" s="431"/>
      <c r="R9892" s="419"/>
      <c r="S9892" s="446"/>
      <c r="T9892" s="419"/>
      <c r="V9892" s="196"/>
      <c r="W9892" s="419"/>
      <c r="X9892" s="419"/>
      <c r="Z9892" s="419"/>
      <c r="AA9892" s="419"/>
      <c r="AB9892" s="419"/>
      <c r="AD9892" s="419"/>
      <c r="AE9892" s="419"/>
      <c r="AF9892" s="419"/>
      <c r="AH9892" s="419"/>
      <c r="AI9892" s="419"/>
      <c r="AJ9892" s="419"/>
      <c r="AL9892" s="419"/>
      <c r="AM9892" s="419"/>
      <c r="AN9892" s="403"/>
      <c r="AO9892" s="419"/>
      <c r="AP9892" s="419"/>
      <c r="AQ9892" s="419"/>
      <c r="AR9892" s="419"/>
      <c r="AS9892" s="419"/>
      <c r="AT9892" s="419"/>
      <c r="AU9892" s="419"/>
      <c r="AV9892" s="419"/>
      <c r="AX9892" s="419"/>
      <c r="AY9892" s="419"/>
      <c r="AZ9892" s="419"/>
      <c r="BB9892" s="419"/>
      <c r="BC9892" s="419"/>
      <c r="BD9892" s="419"/>
      <c r="BF9892" s="419"/>
      <c r="BG9892" s="419"/>
      <c r="BH9892" s="419"/>
      <c r="BJ9892" s="419"/>
      <c r="BK9892" s="419"/>
      <c r="BL9892" s="419"/>
      <c r="BN9892" s="419"/>
      <c r="BO9892" s="419"/>
      <c r="BP9892" s="419"/>
      <c r="BR9892" s="419"/>
      <c r="BS9892" s="419"/>
      <c r="BT9892" s="419"/>
      <c r="BV9892" s="419"/>
      <c r="BW9892" s="419"/>
      <c r="BX9892" s="397"/>
      <c r="BZ9892" s="449"/>
      <c r="CB9892" s="419"/>
      <c r="CC9892" s="419"/>
      <c r="CD9892" s="419"/>
      <c r="CF9892" s="419"/>
      <c r="CG9892" s="419"/>
      <c r="CH9892" s="419"/>
    </row>
    <row r="9893" spans="3:86" ht="21" thickBot="1">
      <c r="C9893" s="425"/>
      <c r="P9893" s="431"/>
      <c r="R9893" s="419"/>
      <c r="S9893" s="446"/>
      <c r="T9893" s="419"/>
      <c r="V9893" s="196"/>
      <c r="W9893" s="419"/>
      <c r="X9893" s="419"/>
      <c r="Z9893" s="419"/>
      <c r="AA9893" s="419"/>
      <c r="AB9893" s="419"/>
      <c r="AD9893" s="419"/>
      <c r="AE9893" s="419"/>
      <c r="AF9893" s="419"/>
      <c r="AH9893" s="419"/>
      <c r="AI9893" s="419"/>
      <c r="AJ9893" s="419"/>
      <c r="AL9893" s="419"/>
      <c r="AM9893" s="419"/>
      <c r="AN9893" s="403"/>
      <c r="AO9893" s="419"/>
      <c r="AP9893" s="419"/>
      <c r="AQ9893" s="419"/>
      <c r="AR9893" s="419"/>
      <c r="AS9893" s="419"/>
      <c r="AT9893" s="419"/>
      <c r="AU9893" s="419"/>
      <c r="AV9893" s="419"/>
      <c r="AX9893" s="419"/>
      <c r="AY9893" s="419"/>
      <c r="AZ9893" s="419"/>
      <c r="BB9893" s="419"/>
      <c r="BC9893" s="419"/>
      <c r="BD9893" s="419"/>
      <c r="BF9893" s="419"/>
      <c r="BG9893" s="419"/>
      <c r="BH9893" s="419"/>
      <c r="BJ9893" s="419"/>
      <c r="BK9893" s="419"/>
      <c r="BL9893" s="419"/>
      <c r="BN9893" s="419"/>
      <c r="BO9893" s="419"/>
      <c r="BP9893" s="419"/>
      <c r="BR9893" s="419"/>
      <c r="BS9893" s="419"/>
      <c r="BT9893" s="419"/>
      <c r="BV9893" s="419"/>
      <c r="BW9893" s="419"/>
      <c r="BX9893" s="397"/>
      <c r="BZ9893" s="449"/>
      <c r="CB9893" s="419"/>
      <c r="CC9893" s="419"/>
      <c r="CD9893" s="419"/>
      <c r="CF9893" s="419"/>
      <c r="CG9893" s="419"/>
      <c r="CH9893" s="419"/>
    </row>
    <row r="9894" spans="3:86" ht="21" thickBot="1">
      <c r="C9894" s="425"/>
      <c r="P9894" s="431"/>
      <c r="R9894" s="419"/>
      <c r="S9894" s="446"/>
      <c r="T9894" s="419"/>
      <c r="V9894" s="196"/>
      <c r="W9894" s="419"/>
      <c r="X9894" s="419"/>
      <c r="Z9894" s="419"/>
      <c r="AA9894" s="419"/>
      <c r="AB9894" s="419"/>
      <c r="AD9894" s="419"/>
      <c r="AE9894" s="419"/>
      <c r="AF9894" s="419"/>
      <c r="AH9894" s="419"/>
      <c r="AI9894" s="419"/>
      <c r="AJ9894" s="419"/>
      <c r="AL9894" s="419"/>
      <c r="AM9894" s="419"/>
      <c r="AN9894" s="403"/>
      <c r="AO9894" s="419"/>
      <c r="AP9894" s="419"/>
      <c r="AQ9894" s="419"/>
      <c r="AR9894" s="419"/>
      <c r="AS9894" s="419"/>
      <c r="AT9894" s="419"/>
      <c r="AU9894" s="419"/>
      <c r="AV9894" s="419"/>
      <c r="AX9894" s="419"/>
      <c r="AY9894" s="419"/>
      <c r="AZ9894" s="419"/>
      <c r="BB9894" s="419"/>
      <c r="BC9894" s="419"/>
      <c r="BD9894" s="419"/>
      <c r="BF9894" s="419"/>
      <c r="BG9894" s="419"/>
      <c r="BH9894" s="419"/>
      <c r="BJ9894" s="419"/>
      <c r="BK9894" s="419"/>
      <c r="BL9894" s="419"/>
      <c r="BN9894" s="419"/>
      <c r="BO9894" s="419"/>
      <c r="BP9894" s="419"/>
      <c r="BR9894" s="419"/>
      <c r="BS9894" s="419"/>
      <c r="BT9894" s="419"/>
      <c r="BV9894" s="419"/>
      <c r="BW9894" s="419"/>
      <c r="BX9894" s="397"/>
      <c r="BZ9894" s="449"/>
      <c r="CB9894" s="419"/>
      <c r="CC9894" s="419"/>
      <c r="CD9894" s="419"/>
      <c r="CF9894" s="419"/>
      <c r="CG9894" s="419"/>
      <c r="CH9894" s="419"/>
    </row>
    <row r="9895" spans="3:86" ht="21" thickBot="1">
      <c r="C9895" s="425"/>
      <c r="P9895" s="431"/>
      <c r="R9895" s="419"/>
      <c r="S9895" s="446"/>
      <c r="T9895" s="419"/>
      <c r="V9895" s="196"/>
      <c r="W9895" s="419"/>
      <c r="X9895" s="419"/>
      <c r="Z9895" s="419"/>
      <c r="AA9895" s="419"/>
      <c r="AB9895" s="419"/>
      <c r="AD9895" s="419"/>
      <c r="AE9895" s="419"/>
      <c r="AF9895" s="419"/>
      <c r="AH9895" s="419"/>
      <c r="AI9895" s="419"/>
      <c r="AJ9895" s="419"/>
      <c r="AL9895" s="419"/>
      <c r="AM9895" s="419"/>
      <c r="AN9895" s="403"/>
      <c r="AO9895" s="419"/>
      <c r="AP9895" s="419"/>
      <c r="AQ9895" s="419"/>
      <c r="AR9895" s="419"/>
      <c r="AS9895" s="419"/>
      <c r="AT9895" s="419"/>
      <c r="AU9895" s="419"/>
      <c r="AV9895" s="419"/>
      <c r="AX9895" s="419"/>
      <c r="AY9895" s="419"/>
      <c r="AZ9895" s="419"/>
      <c r="BB9895" s="419"/>
      <c r="BC9895" s="419"/>
      <c r="BD9895" s="419"/>
      <c r="BF9895" s="419"/>
      <c r="BG9895" s="419"/>
      <c r="BH9895" s="419"/>
      <c r="BJ9895" s="419"/>
      <c r="BK9895" s="419"/>
      <c r="BL9895" s="419"/>
      <c r="BN9895" s="419"/>
      <c r="BO9895" s="419"/>
      <c r="BP9895" s="419"/>
      <c r="BR9895" s="419"/>
      <c r="BS9895" s="419"/>
      <c r="BT9895" s="419"/>
      <c r="BV9895" s="419"/>
      <c r="BW9895" s="419"/>
      <c r="BX9895" s="397"/>
      <c r="BZ9895" s="449"/>
      <c r="CB9895" s="419"/>
      <c r="CC9895" s="419"/>
      <c r="CD9895" s="419"/>
      <c r="CF9895" s="419"/>
      <c r="CG9895" s="419"/>
      <c r="CH9895" s="419"/>
    </row>
    <row r="9896" spans="3:86" ht="21" thickBot="1">
      <c r="C9896" s="425"/>
      <c r="P9896" s="431"/>
      <c r="R9896" s="419"/>
      <c r="S9896" s="446"/>
      <c r="T9896" s="419"/>
      <c r="V9896" s="196"/>
      <c r="W9896" s="419"/>
      <c r="X9896" s="419"/>
      <c r="Z9896" s="419"/>
      <c r="AA9896" s="419"/>
      <c r="AB9896" s="419"/>
      <c r="AD9896" s="419"/>
      <c r="AE9896" s="419"/>
      <c r="AF9896" s="419"/>
      <c r="AH9896" s="419"/>
      <c r="AI9896" s="419"/>
      <c r="AJ9896" s="419"/>
      <c r="AL9896" s="419"/>
      <c r="AM9896" s="419"/>
      <c r="AN9896" s="403"/>
      <c r="AO9896" s="419"/>
      <c r="AP9896" s="419"/>
      <c r="AQ9896" s="419"/>
      <c r="AR9896" s="419"/>
      <c r="AS9896" s="419"/>
      <c r="AT9896" s="419"/>
      <c r="AU9896" s="419"/>
      <c r="AV9896" s="419"/>
      <c r="AX9896" s="419"/>
      <c r="AY9896" s="419"/>
      <c r="AZ9896" s="419"/>
      <c r="BB9896" s="419"/>
      <c r="BC9896" s="419"/>
      <c r="BD9896" s="419"/>
      <c r="BF9896" s="419"/>
      <c r="BG9896" s="419"/>
      <c r="BH9896" s="419"/>
      <c r="BJ9896" s="419"/>
      <c r="BK9896" s="419"/>
      <c r="BL9896" s="419"/>
      <c r="BN9896" s="419"/>
      <c r="BO9896" s="419"/>
      <c r="BP9896" s="419"/>
      <c r="BR9896" s="419"/>
      <c r="BS9896" s="419"/>
      <c r="BT9896" s="419"/>
      <c r="BV9896" s="419"/>
      <c r="BW9896" s="419"/>
      <c r="BX9896" s="397"/>
      <c r="BZ9896" s="449"/>
      <c r="CB9896" s="419"/>
      <c r="CC9896" s="419"/>
      <c r="CD9896" s="419"/>
      <c r="CF9896" s="419"/>
      <c r="CG9896" s="419"/>
      <c r="CH9896" s="419"/>
    </row>
    <row r="9897" spans="3:86" ht="21" thickBot="1">
      <c r="C9897" s="425"/>
      <c r="P9897" s="431"/>
      <c r="R9897" s="419"/>
      <c r="S9897" s="446"/>
      <c r="T9897" s="419"/>
      <c r="V9897" s="196"/>
      <c r="W9897" s="419"/>
      <c r="X9897" s="419"/>
      <c r="Z9897" s="419"/>
      <c r="AA9897" s="419"/>
      <c r="AB9897" s="419"/>
      <c r="AD9897" s="419"/>
      <c r="AE9897" s="419"/>
      <c r="AF9897" s="419"/>
      <c r="AH9897" s="419"/>
      <c r="AI9897" s="419"/>
      <c r="AJ9897" s="419"/>
      <c r="AL9897" s="419"/>
      <c r="AM9897" s="419"/>
      <c r="AN9897" s="403"/>
      <c r="AO9897" s="419"/>
      <c r="AP9897" s="419"/>
      <c r="AQ9897" s="419"/>
      <c r="AR9897" s="419"/>
      <c r="AS9897" s="419"/>
      <c r="AT9897" s="419"/>
      <c r="AU9897" s="419"/>
      <c r="AV9897" s="419"/>
      <c r="AX9897" s="419"/>
      <c r="AY9897" s="419"/>
      <c r="AZ9897" s="419"/>
      <c r="BB9897" s="419"/>
      <c r="BC9897" s="419"/>
      <c r="BD9897" s="419"/>
      <c r="BF9897" s="419"/>
      <c r="BG9897" s="419"/>
      <c r="BH9897" s="419"/>
      <c r="BJ9897" s="419"/>
      <c r="BK9897" s="419"/>
      <c r="BL9897" s="419"/>
      <c r="BN9897" s="419"/>
      <c r="BO9897" s="419"/>
      <c r="BP9897" s="419"/>
      <c r="BR9897" s="419"/>
      <c r="BS9897" s="419"/>
      <c r="BT9897" s="419"/>
      <c r="BV9897" s="419"/>
      <c r="BW9897" s="419"/>
      <c r="BX9897" s="397"/>
      <c r="BZ9897" s="449"/>
      <c r="CB9897" s="419"/>
      <c r="CC9897" s="419"/>
      <c r="CD9897" s="419"/>
      <c r="CF9897" s="419"/>
      <c r="CG9897" s="419"/>
      <c r="CH9897" s="419"/>
    </row>
    <row r="9898" spans="3:86" ht="21" thickBot="1">
      <c r="C9898" s="425"/>
      <c r="P9898" s="431"/>
      <c r="R9898" s="419"/>
      <c r="S9898" s="446"/>
      <c r="T9898" s="419"/>
      <c r="V9898" s="196"/>
      <c r="W9898" s="419"/>
      <c r="X9898" s="419"/>
      <c r="Z9898" s="419"/>
      <c r="AA9898" s="419"/>
      <c r="AB9898" s="419"/>
      <c r="AD9898" s="419"/>
      <c r="AE9898" s="419"/>
      <c r="AF9898" s="419"/>
      <c r="AH9898" s="419"/>
      <c r="AI9898" s="419"/>
      <c r="AJ9898" s="419"/>
      <c r="AL9898" s="419"/>
      <c r="AM9898" s="419"/>
      <c r="AN9898" s="403"/>
      <c r="AO9898" s="419"/>
      <c r="AP9898" s="419"/>
      <c r="AQ9898" s="419"/>
      <c r="AR9898" s="419"/>
      <c r="AS9898" s="419"/>
      <c r="AT9898" s="419"/>
      <c r="AU9898" s="419"/>
      <c r="AV9898" s="419"/>
      <c r="AX9898" s="419"/>
      <c r="AY9898" s="419"/>
      <c r="AZ9898" s="419"/>
      <c r="BB9898" s="419"/>
      <c r="BC9898" s="419"/>
      <c r="BD9898" s="419"/>
      <c r="BF9898" s="419"/>
      <c r="BG9898" s="419"/>
      <c r="BH9898" s="419"/>
      <c r="BJ9898" s="419"/>
      <c r="BK9898" s="419"/>
      <c r="BL9898" s="419"/>
      <c r="BN9898" s="419"/>
      <c r="BO9898" s="419"/>
      <c r="BP9898" s="419"/>
      <c r="BR9898" s="419"/>
      <c r="BS9898" s="419"/>
      <c r="BT9898" s="419"/>
      <c r="BV9898" s="419"/>
      <c r="BW9898" s="419"/>
      <c r="BX9898" s="397"/>
      <c r="BZ9898" s="449"/>
      <c r="CB9898" s="419"/>
      <c r="CC9898" s="419"/>
      <c r="CD9898" s="419"/>
      <c r="CF9898" s="419"/>
      <c r="CG9898" s="419"/>
      <c r="CH9898" s="419"/>
    </row>
    <row r="9899" spans="3:86" ht="21" thickBot="1">
      <c r="C9899" s="425"/>
      <c r="P9899" s="431"/>
      <c r="R9899" s="419"/>
      <c r="S9899" s="446"/>
      <c r="T9899" s="419"/>
      <c r="V9899" s="196"/>
      <c r="W9899" s="419"/>
      <c r="X9899" s="419"/>
      <c r="Z9899" s="419"/>
      <c r="AA9899" s="419"/>
      <c r="AB9899" s="419"/>
      <c r="AD9899" s="419"/>
      <c r="AE9899" s="419"/>
      <c r="AF9899" s="419"/>
      <c r="AH9899" s="419"/>
      <c r="AI9899" s="419"/>
      <c r="AJ9899" s="419"/>
      <c r="AL9899" s="419"/>
      <c r="AM9899" s="419"/>
      <c r="AN9899" s="403"/>
      <c r="AO9899" s="419"/>
      <c r="AP9899" s="419"/>
      <c r="AQ9899" s="419"/>
      <c r="AR9899" s="419"/>
      <c r="AS9899" s="419"/>
      <c r="AT9899" s="419"/>
      <c r="AU9899" s="419"/>
      <c r="AV9899" s="419"/>
      <c r="AX9899" s="419"/>
      <c r="AY9899" s="419"/>
      <c r="AZ9899" s="419"/>
      <c r="BB9899" s="419"/>
      <c r="BC9899" s="419"/>
      <c r="BD9899" s="419"/>
      <c r="BF9899" s="419"/>
      <c r="BG9899" s="419"/>
      <c r="BH9899" s="419"/>
      <c r="BJ9899" s="419"/>
      <c r="BK9899" s="419"/>
      <c r="BL9899" s="419"/>
      <c r="BN9899" s="419"/>
      <c r="BO9899" s="419"/>
      <c r="BP9899" s="419"/>
      <c r="BR9899" s="419"/>
      <c r="BS9899" s="419"/>
      <c r="BT9899" s="419"/>
      <c r="BV9899" s="419"/>
      <c r="BW9899" s="419"/>
      <c r="BX9899" s="397"/>
      <c r="BZ9899" s="449"/>
      <c r="CB9899" s="419"/>
      <c r="CC9899" s="419"/>
      <c r="CD9899" s="419"/>
      <c r="CF9899" s="419"/>
      <c r="CG9899" s="419"/>
      <c r="CH9899" s="419"/>
    </row>
    <row r="9900" spans="3:86" ht="21" thickBot="1">
      <c r="C9900" s="425"/>
      <c r="P9900" s="431"/>
      <c r="R9900" s="419"/>
      <c r="S9900" s="446"/>
      <c r="T9900" s="419"/>
      <c r="V9900" s="196"/>
      <c r="W9900" s="419"/>
      <c r="X9900" s="419"/>
      <c r="Z9900" s="419"/>
      <c r="AA9900" s="419"/>
      <c r="AB9900" s="419"/>
      <c r="AD9900" s="419"/>
      <c r="AE9900" s="419"/>
      <c r="AF9900" s="419"/>
      <c r="AH9900" s="419"/>
      <c r="AI9900" s="419"/>
      <c r="AJ9900" s="419"/>
      <c r="AL9900" s="419"/>
      <c r="AM9900" s="419"/>
      <c r="AN9900" s="403"/>
      <c r="AO9900" s="419"/>
      <c r="AP9900" s="419"/>
      <c r="AQ9900" s="419"/>
      <c r="AR9900" s="419"/>
      <c r="AS9900" s="419"/>
      <c r="AT9900" s="419"/>
      <c r="AU9900" s="419"/>
      <c r="AV9900" s="419"/>
      <c r="AX9900" s="419"/>
      <c r="AY9900" s="419"/>
      <c r="AZ9900" s="419"/>
      <c r="BB9900" s="419"/>
      <c r="BC9900" s="419"/>
      <c r="BD9900" s="419"/>
      <c r="BF9900" s="419"/>
      <c r="BG9900" s="419"/>
      <c r="BH9900" s="419"/>
      <c r="BJ9900" s="419"/>
      <c r="BK9900" s="419"/>
      <c r="BL9900" s="419"/>
      <c r="BN9900" s="419"/>
      <c r="BO9900" s="419"/>
      <c r="BP9900" s="419"/>
      <c r="BR9900" s="419"/>
      <c r="BS9900" s="419"/>
      <c r="BT9900" s="419"/>
      <c r="BV9900" s="419"/>
      <c r="BW9900" s="419"/>
      <c r="BX9900" s="397"/>
      <c r="BZ9900" s="449"/>
      <c r="CB9900" s="419"/>
      <c r="CC9900" s="419"/>
      <c r="CD9900" s="419"/>
      <c r="CF9900" s="419"/>
      <c r="CG9900" s="419"/>
      <c r="CH9900" s="419"/>
    </row>
    <row r="9901" spans="3:86" ht="21" thickBot="1">
      <c r="C9901" s="425"/>
      <c r="P9901" s="431"/>
      <c r="R9901" s="419"/>
      <c r="S9901" s="446"/>
      <c r="T9901" s="419"/>
      <c r="V9901" s="196"/>
      <c r="W9901" s="419"/>
      <c r="X9901" s="419"/>
      <c r="Z9901" s="419"/>
      <c r="AA9901" s="419"/>
      <c r="AB9901" s="419"/>
      <c r="AD9901" s="419"/>
      <c r="AE9901" s="419"/>
      <c r="AF9901" s="419"/>
      <c r="AH9901" s="419"/>
      <c r="AI9901" s="419"/>
      <c r="AJ9901" s="419"/>
      <c r="AL9901" s="419"/>
      <c r="AM9901" s="419"/>
      <c r="AN9901" s="403"/>
      <c r="AO9901" s="419"/>
      <c r="AP9901" s="419"/>
      <c r="AQ9901" s="419"/>
      <c r="AR9901" s="419"/>
      <c r="AS9901" s="419"/>
      <c r="AT9901" s="419"/>
      <c r="AU9901" s="419"/>
      <c r="AV9901" s="419"/>
      <c r="AX9901" s="419"/>
      <c r="AY9901" s="419"/>
      <c r="AZ9901" s="419"/>
      <c r="BB9901" s="419"/>
      <c r="BC9901" s="419"/>
      <c r="BD9901" s="419"/>
      <c r="BF9901" s="419"/>
      <c r="BG9901" s="419"/>
      <c r="BH9901" s="419"/>
      <c r="BJ9901" s="419"/>
      <c r="BK9901" s="419"/>
      <c r="BL9901" s="419"/>
      <c r="BN9901" s="419"/>
      <c r="BO9901" s="419"/>
      <c r="BP9901" s="419"/>
      <c r="BR9901" s="419"/>
      <c r="BS9901" s="419"/>
      <c r="BT9901" s="419"/>
      <c r="BV9901" s="419"/>
      <c r="BW9901" s="419"/>
      <c r="BX9901" s="397"/>
      <c r="BZ9901" s="449"/>
      <c r="CB9901" s="419"/>
      <c r="CC9901" s="419"/>
      <c r="CD9901" s="419"/>
      <c r="CF9901" s="419"/>
      <c r="CG9901" s="419"/>
      <c r="CH9901" s="419"/>
    </row>
    <row r="9902" spans="3:86" ht="21" thickBot="1">
      <c r="C9902" s="425"/>
      <c r="P9902" s="431"/>
      <c r="R9902" s="419"/>
      <c r="S9902" s="446"/>
      <c r="T9902" s="419"/>
      <c r="V9902" s="196"/>
      <c r="W9902" s="419"/>
      <c r="X9902" s="419"/>
      <c r="Z9902" s="419"/>
      <c r="AA9902" s="419"/>
      <c r="AB9902" s="419"/>
      <c r="AD9902" s="419"/>
      <c r="AE9902" s="419"/>
      <c r="AF9902" s="419"/>
      <c r="AH9902" s="419"/>
      <c r="AI9902" s="419"/>
      <c r="AJ9902" s="419"/>
      <c r="AL9902" s="419"/>
      <c r="AM9902" s="419"/>
      <c r="AN9902" s="403"/>
      <c r="AO9902" s="419"/>
      <c r="AP9902" s="419"/>
      <c r="AQ9902" s="419"/>
      <c r="AR9902" s="419"/>
      <c r="AS9902" s="419"/>
      <c r="AT9902" s="419"/>
      <c r="AU9902" s="419"/>
      <c r="AV9902" s="419"/>
      <c r="AX9902" s="419"/>
      <c r="AY9902" s="419"/>
      <c r="AZ9902" s="419"/>
      <c r="BB9902" s="419"/>
      <c r="BC9902" s="419"/>
      <c r="BD9902" s="419"/>
      <c r="BF9902" s="419"/>
      <c r="BG9902" s="419"/>
      <c r="BH9902" s="419"/>
      <c r="BJ9902" s="419"/>
      <c r="BK9902" s="419"/>
      <c r="BL9902" s="419"/>
      <c r="BN9902" s="419"/>
      <c r="BO9902" s="419"/>
      <c r="BP9902" s="419"/>
      <c r="BR9902" s="419"/>
      <c r="BS9902" s="419"/>
      <c r="BT9902" s="419"/>
      <c r="BV9902" s="419"/>
      <c r="BW9902" s="419"/>
      <c r="BX9902" s="397"/>
      <c r="BZ9902" s="449"/>
      <c r="CB9902" s="419"/>
      <c r="CC9902" s="419"/>
      <c r="CD9902" s="419"/>
      <c r="CF9902" s="419"/>
      <c r="CG9902" s="419"/>
      <c r="CH9902" s="419"/>
    </row>
    <row r="9903" spans="3:86" ht="21" thickBot="1">
      <c r="C9903" s="425"/>
      <c r="P9903" s="431"/>
      <c r="R9903" s="419"/>
      <c r="S9903" s="446"/>
      <c r="T9903" s="419"/>
      <c r="V9903" s="196"/>
      <c r="W9903" s="419"/>
      <c r="X9903" s="419"/>
      <c r="Z9903" s="419"/>
      <c r="AA9903" s="419"/>
      <c r="AB9903" s="419"/>
      <c r="AD9903" s="419"/>
      <c r="AE9903" s="419"/>
      <c r="AF9903" s="419"/>
      <c r="AH9903" s="419"/>
      <c r="AI9903" s="419"/>
      <c r="AJ9903" s="419"/>
      <c r="AL9903" s="419"/>
      <c r="AM9903" s="419"/>
      <c r="AN9903" s="403"/>
      <c r="AO9903" s="419"/>
      <c r="AP9903" s="419"/>
      <c r="AQ9903" s="419"/>
      <c r="AR9903" s="419"/>
      <c r="AS9903" s="419"/>
      <c r="AT9903" s="419"/>
      <c r="AU9903" s="419"/>
      <c r="AV9903" s="419"/>
      <c r="AX9903" s="419"/>
      <c r="AY9903" s="419"/>
      <c r="AZ9903" s="419"/>
      <c r="BB9903" s="419"/>
      <c r="BC9903" s="419"/>
      <c r="BD9903" s="419"/>
      <c r="BF9903" s="419"/>
      <c r="BG9903" s="419"/>
      <c r="BH9903" s="419"/>
      <c r="BJ9903" s="419"/>
      <c r="BK9903" s="419"/>
      <c r="BL9903" s="419"/>
      <c r="BN9903" s="419"/>
      <c r="BO9903" s="419"/>
      <c r="BP9903" s="419"/>
      <c r="BR9903" s="419"/>
      <c r="BS9903" s="419"/>
      <c r="BT9903" s="419"/>
      <c r="BV9903" s="419"/>
      <c r="BW9903" s="419"/>
      <c r="BX9903" s="397"/>
      <c r="BZ9903" s="449"/>
      <c r="CB9903" s="419"/>
      <c r="CC9903" s="419"/>
      <c r="CD9903" s="419"/>
      <c r="CF9903" s="419"/>
      <c r="CG9903" s="419"/>
      <c r="CH9903" s="419"/>
    </row>
    <row r="9904" spans="3:86" ht="21" thickBot="1">
      <c r="C9904" s="425"/>
      <c r="P9904" s="431"/>
      <c r="R9904" s="419"/>
      <c r="S9904" s="446"/>
      <c r="T9904" s="419"/>
      <c r="V9904" s="196"/>
      <c r="W9904" s="419"/>
      <c r="X9904" s="419"/>
      <c r="Z9904" s="419"/>
      <c r="AA9904" s="419"/>
      <c r="AB9904" s="419"/>
      <c r="AD9904" s="419"/>
      <c r="AE9904" s="419"/>
      <c r="AF9904" s="419"/>
      <c r="AH9904" s="419"/>
      <c r="AI9904" s="419"/>
      <c r="AJ9904" s="419"/>
      <c r="AL9904" s="419"/>
      <c r="AM9904" s="419"/>
      <c r="AN9904" s="403"/>
      <c r="AO9904" s="419"/>
      <c r="AP9904" s="419"/>
      <c r="AQ9904" s="419"/>
      <c r="AR9904" s="419"/>
      <c r="AS9904" s="419"/>
      <c r="AT9904" s="419"/>
      <c r="AU9904" s="419"/>
      <c r="AV9904" s="419"/>
      <c r="AX9904" s="419"/>
      <c r="AY9904" s="419"/>
      <c r="AZ9904" s="419"/>
      <c r="BB9904" s="419"/>
      <c r="BC9904" s="419"/>
      <c r="BD9904" s="419"/>
      <c r="BF9904" s="419"/>
      <c r="BG9904" s="419"/>
      <c r="BH9904" s="419"/>
      <c r="BJ9904" s="419"/>
      <c r="BK9904" s="419"/>
      <c r="BL9904" s="419"/>
      <c r="BN9904" s="419"/>
      <c r="BO9904" s="419"/>
      <c r="BP9904" s="419"/>
      <c r="BR9904" s="419"/>
      <c r="BS9904" s="419"/>
      <c r="BT9904" s="419"/>
      <c r="BV9904" s="419"/>
      <c r="BW9904" s="419"/>
      <c r="BX9904" s="397"/>
      <c r="BZ9904" s="449"/>
      <c r="CB9904" s="419"/>
      <c r="CC9904" s="419"/>
      <c r="CD9904" s="419"/>
      <c r="CF9904" s="419"/>
      <c r="CG9904" s="419"/>
      <c r="CH9904" s="419"/>
    </row>
    <row r="9905" spans="3:86" ht="21" thickBot="1">
      <c r="C9905" s="425"/>
      <c r="P9905" s="431"/>
      <c r="R9905" s="419"/>
      <c r="S9905" s="446"/>
      <c r="T9905" s="419"/>
      <c r="V9905" s="196"/>
      <c r="W9905" s="419"/>
      <c r="X9905" s="419"/>
      <c r="Z9905" s="419"/>
      <c r="AA9905" s="419"/>
      <c r="AB9905" s="419"/>
      <c r="AD9905" s="419"/>
      <c r="AE9905" s="419"/>
      <c r="AF9905" s="419"/>
      <c r="AH9905" s="419"/>
      <c r="AI9905" s="419"/>
      <c r="AJ9905" s="419"/>
      <c r="AL9905" s="419"/>
      <c r="AM9905" s="419"/>
      <c r="AN9905" s="403"/>
      <c r="AO9905" s="419"/>
      <c r="AP9905" s="419"/>
      <c r="AQ9905" s="419"/>
      <c r="AR9905" s="419"/>
      <c r="AS9905" s="419"/>
      <c r="AT9905" s="419"/>
      <c r="AU9905" s="419"/>
      <c r="AV9905" s="419"/>
      <c r="AX9905" s="419"/>
      <c r="AY9905" s="419"/>
      <c r="AZ9905" s="419"/>
      <c r="BB9905" s="419"/>
      <c r="BC9905" s="419"/>
      <c r="BD9905" s="419"/>
      <c r="BF9905" s="419"/>
      <c r="BG9905" s="419"/>
      <c r="BH9905" s="419"/>
      <c r="BJ9905" s="419"/>
      <c r="BK9905" s="419"/>
      <c r="BL9905" s="419"/>
      <c r="BN9905" s="419"/>
      <c r="BO9905" s="419"/>
      <c r="BP9905" s="419"/>
      <c r="BR9905" s="419"/>
      <c r="BS9905" s="419"/>
      <c r="BT9905" s="419"/>
      <c r="BV9905" s="419"/>
      <c r="BW9905" s="419"/>
      <c r="BX9905" s="397"/>
      <c r="BZ9905" s="449"/>
      <c r="CB9905" s="419"/>
      <c r="CC9905" s="419"/>
      <c r="CD9905" s="419"/>
      <c r="CF9905" s="419"/>
      <c r="CG9905" s="419"/>
      <c r="CH9905" s="419"/>
    </row>
    <row r="9906" spans="3:86" ht="21" thickBot="1">
      <c r="C9906" s="425"/>
      <c r="P9906" s="431"/>
      <c r="R9906" s="419"/>
      <c r="S9906" s="446"/>
      <c r="T9906" s="419"/>
      <c r="V9906" s="196"/>
      <c r="W9906" s="419"/>
      <c r="X9906" s="419"/>
      <c r="Z9906" s="419"/>
      <c r="AA9906" s="419"/>
      <c r="AB9906" s="419"/>
      <c r="AD9906" s="419"/>
      <c r="AE9906" s="419"/>
      <c r="AF9906" s="419"/>
      <c r="AH9906" s="419"/>
      <c r="AI9906" s="419"/>
      <c r="AJ9906" s="419"/>
      <c r="AL9906" s="419"/>
      <c r="AM9906" s="419"/>
      <c r="AN9906" s="403"/>
      <c r="AO9906" s="419"/>
      <c r="AP9906" s="419"/>
      <c r="AQ9906" s="419"/>
      <c r="AR9906" s="419"/>
      <c r="AS9906" s="419"/>
      <c r="AT9906" s="419"/>
      <c r="AU9906" s="419"/>
      <c r="AV9906" s="419"/>
      <c r="AX9906" s="419"/>
      <c r="AY9906" s="419"/>
      <c r="AZ9906" s="419"/>
      <c r="BB9906" s="419"/>
      <c r="BC9906" s="419"/>
      <c r="BD9906" s="419"/>
      <c r="BF9906" s="419"/>
      <c r="BG9906" s="419"/>
      <c r="BH9906" s="419"/>
      <c r="BJ9906" s="419"/>
      <c r="BK9906" s="419"/>
      <c r="BL9906" s="419"/>
      <c r="BN9906" s="419"/>
      <c r="BO9906" s="419"/>
      <c r="BP9906" s="419"/>
      <c r="BR9906" s="419"/>
      <c r="BS9906" s="419"/>
      <c r="BT9906" s="419"/>
      <c r="BV9906" s="419"/>
      <c r="BW9906" s="419"/>
      <c r="BX9906" s="397"/>
      <c r="BZ9906" s="449"/>
      <c r="CB9906" s="419"/>
      <c r="CC9906" s="419"/>
      <c r="CD9906" s="419"/>
      <c r="CF9906" s="419"/>
      <c r="CG9906" s="419"/>
      <c r="CH9906" s="419"/>
    </row>
    <row r="9907" spans="3:86" ht="21" thickBot="1">
      <c r="C9907" s="425"/>
      <c r="P9907" s="431"/>
      <c r="R9907" s="419"/>
      <c r="S9907" s="446"/>
      <c r="T9907" s="419"/>
      <c r="V9907" s="196"/>
      <c r="W9907" s="419"/>
      <c r="X9907" s="419"/>
      <c r="Z9907" s="419"/>
      <c r="AA9907" s="419"/>
      <c r="AB9907" s="419"/>
      <c r="AD9907" s="419"/>
      <c r="AE9907" s="419"/>
      <c r="AF9907" s="419"/>
      <c r="AH9907" s="419"/>
      <c r="AI9907" s="419"/>
      <c r="AJ9907" s="419"/>
      <c r="AL9907" s="419"/>
      <c r="AM9907" s="419"/>
      <c r="AN9907" s="403"/>
      <c r="AO9907" s="419"/>
      <c r="AP9907" s="419"/>
      <c r="AQ9907" s="419"/>
      <c r="AR9907" s="419"/>
      <c r="AS9907" s="419"/>
      <c r="AT9907" s="419"/>
      <c r="AU9907" s="419"/>
      <c r="AV9907" s="419"/>
      <c r="AX9907" s="419"/>
      <c r="AY9907" s="419"/>
      <c r="AZ9907" s="419"/>
      <c r="BB9907" s="419"/>
      <c r="BC9907" s="419"/>
      <c r="BD9907" s="419"/>
      <c r="BF9907" s="419"/>
      <c r="BG9907" s="419"/>
      <c r="BH9907" s="419"/>
      <c r="BJ9907" s="419"/>
      <c r="BK9907" s="419"/>
      <c r="BL9907" s="419"/>
      <c r="BN9907" s="419"/>
      <c r="BO9907" s="419"/>
      <c r="BP9907" s="419"/>
      <c r="BR9907" s="419"/>
      <c r="BS9907" s="419"/>
      <c r="BT9907" s="419"/>
      <c r="BV9907" s="419"/>
      <c r="BW9907" s="419"/>
      <c r="BX9907" s="397"/>
      <c r="BZ9907" s="449"/>
      <c r="CB9907" s="419"/>
      <c r="CC9907" s="419"/>
      <c r="CD9907" s="419"/>
      <c r="CF9907" s="419"/>
      <c r="CG9907" s="419"/>
      <c r="CH9907" s="419"/>
    </row>
    <row r="9908" spans="3:86" ht="21" thickBot="1">
      <c r="C9908" s="425"/>
      <c r="P9908" s="431"/>
      <c r="R9908" s="419"/>
      <c r="S9908" s="446"/>
      <c r="T9908" s="419"/>
      <c r="V9908" s="196"/>
      <c r="W9908" s="419"/>
      <c r="X9908" s="419"/>
      <c r="Z9908" s="419"/>
      <c r="AA9908" s="419"/>
      <c r="AB9908" s="419"/>
      <c r="AD9908" s="419"/>
      <c r="AE9908" s="419"/>
      <c r="AF9908" s="419"/>
      <c r="AH9908" s="419"/>
      <c r="AI9908" s="419"/>
      <c r="AJ9908" s="419"/>
      <c r="AL9908" s="419"/>
      <c r="AM9908" s="419"/>
      <c r="AN9908" s="403"/>
      <c r="AO9908" s="419"/>
      <c r="AP9908" s="419"/>
      <c r="AQ9908" s="419"/>
      <c r="AR9908" s="419"/>
      <c r="AS9908" s="419"/>
      <c r="AT9908" s="419"/>
      <c r="AU9908" s="419"/>
      <c r="AV9908" s="419"/>
      <c r="AX9908" s="419"/>
      <c r="AY9908" s="419"/>
      <c r="AZ9908" s="419"/>
      <c r="BB9908" s="419"/>
      <c r="BC9908" s="419"/>
      <c r="BD9908" s="419"/>
      <c r="BF9908" s="419"/>
      <c r="BG9908" s="419"/>
      <c r="BH9908" s="419"/>
      <c r="BJ9908" s="419"/>
      <c r="BK9908" s="419"/>
      <c r="BL9908" s="419"/>
      <c r="BN9908" s="419"/>
      <c r="BO9908" s="419"/>
      <c r="BP9908" s="419"/>
      <c r="BR9908" s="419"/>
      <c r="BS9908" s="419"/>
      <c r="BT9908" s="419"/>
      <c r="BV9908" s="419"/>
      <c r="BW9908" s="419"/>
      <c r="BX9908" s="397"/>
      <c r="BZ9908" s="449"/>
      <c r="CB9908" s="419"/>
      <c r="CC9908" s="419"/>
      <c r="CD9908" s="419"/>
      <c r="CF9908" s="419"/>
      <c r="CG9908" s="419"/>
      <c r="CH9908" s="419"/>
    </row>
    <row r="9909" spans="3:86" ht="21" thickBot="1">
      <c r="C9909" s="425"/>
      <c r="P9909" s="431"/>
      <c r="R9909" s="419"/>
      <c r="S9909" s="446"/>
      <c r="T9909" s="419"/>
      <c r="V9909" s="196"/>
      <c r="W9909" s="419"/>
      <c r="X9909" s="419"/>
      <c r="Z9909" s="419"/>
      <c r="AA9909" s="419"/>
      <c r="AB9909" s="419"/>
      <c r="AD9909" s="419"/>
      <c r="AE9909" s="419"/>
      <c r="AF9909" s="419"/>
      <c r="AH9909" s="419"/>
      <c r="AI9909" s="419"/>
      <c r="AJ9909" s="419"/>
      <c r="AL9909" s="419"/>
      <c r="AM9909" s="419"/>
      <c r="AN9909" s="403"/>
      <c r="AO9909" s="419"/>
      <c r="AP9909" s="419"/>
      <c r="AQ9909" s="419"/>
      <c r="AR9909" s="419"/>
      <c r="AS9909" s="419"/>
      <c r="AT9909" s="419"/>
      <c r="AU9909" s="419"/>
      <c r="AV9909" s="419"/>
      <c r="AX9909" s="419"/>
      <c r="AY9909" s="419"/>
      <c r="AZ9909" s="419"/>
      <c r="BB9909" s="419"/>
      <c r="BC9909" s="419"/>
      <c r="BD9909" s="419"/>
      <c r="BF9909" s="419"/>
      <c r="BG9909" s="419"/>
      <c r="BH9909" s="419"/>
      <c r="BJ9909" s="419"/>
      <c r="BK9909" s="419"/>
      <c r="BL9909" s="419"/>
      <c r="BN9909" s="419"/>
      <c r="BO9909" s="419"/>
      <c r="BP9909" s="419"/>
      <c r="BR9909" s="419"/>
      <c r="BS9909" s="419"/>
      <c r="BT9909" s="419"/>
      <c r="BV9909" s="419"/>
      <c r="BW9909" s="419"/>
      <c r="BX9909" s="397"/>
      <c r="BZ9909" s="449"/>
      <c r="CB9909" s="419"/>
      <c r="CC9909" s="419"/>
      <c r="CD9909" s="419"/>
      <c r="CF9909" s="419"/>
      <c r="CG9909" s="419"/>
      <c r="CH9909" s="419"/>
    </row>
    <row r="9910" spans="3:86" ht="21" thickBot="1">
      <c r="C9910" s="425"/>
      <c r="P9910" s="431"/>
      <c r="R9910" s="419"/>
      <c r="S9910" s="446"/>
      <c r="T9910" s="419"/>
      <c r="V9910" s="196"/>
      <c r="W9910" s="419"/>
      <c r="X9910" s="419"/>
      <c r="Z9910" s="419"/>
      <c r="AA9910" s="419"/>
      <c r="AB9910" s="419"/>
      <c r="AD9910" s="419"/>
      <c r="AE9910" s="419"/>
      <c r="AF9910" s="419"/>
      <c r="AH9910" s="419"/>
      <c r="AI9910" s="419"/>
      <c r="AJ9910" s="419"/>
      <c r="AL9910" s="419"/>
      <c r="AM9910" s="419"/>
      <c r="AN9910" s="403"/>
      <c r="AO9910" s="419"/>
      <c r="AP9910" s="419"/>
      <c r="AQ9910" s="419"/>
      <c r="AR9910" s="419"/>
      <c r="AS9910" s="419"/>
      <c r="AT9910" s="419"/>
      <c r="AU9910" s="419"/>
      <c r="AV9910" s="419"/>
      <c r="AX9910" s="419"/>
      <c r="AY9910" s="419"/>
      <c r="AZ9910" s="419"/>
      <c r="BB9910" s="419"/>
      <c r="BC9910" s="419"/>
      <c r="BD9910" s="419"/>
      <c r="BF9910" s="419"/>
      <c r="BG9910" s="419"/>
      <c r="BH9910" s="419"/>
      <c r="BJ9910" s="419"/>
      <c r="BK9910" s="419"/>
      <c r="BL9910" s="419"/>
      <c r="BN9910" s="419"/>
      <c r="BO9910" s="419"/>
      <c r="BP9910" s="419"/>
      <c r="BR9910" s="419"/>
      <c r="BS9910" s="419"/>
      <c r="BT9910" s="419"/>
      <c r="BV9910" s="419"/>
      <c r="BW9910" s="419"/>
      <c r="BX9910" s="397"/>
      <c r="BZ9910" s="449"/>
      <c r="CB9910" s="419"/>
      <c r="CC9910" s="419"/>
      <c r="CD9910" s="419"/>
      <c r="CF9910" s="419"/>
      <c r="CG9910" s="419"/>
      <c r="CH9910" s="419"/>
    </row>
    <row r="9911" spans="3:86" ht="21" thickBot="1">
      <c r="C9911" s="425"/>
      <c r="P9911" s="431"/>
      <c r="R9911" s="419"/>
      <c r="S9911" s="446"/>
      <c r="T9911" s="419"/>
      <c r="V9911" s="196"/>
      <c r="W9911" s="419"/>
      <c r="X9911" s="419"/>
      <c r="Z9911" s="419"/>
      <c r="AA9911" s="419"/>
      <c r="AB9911" s="419"/>
      <c r="AD9911" s="419"/>
      <c r="AE9911" s="419"/>
      <c r="AF9911" s="419"/>
      <c r="AH9911" s="419"/>
      <c r="AI9911" s="419"/>
      <c r="AJ9911" s="419"/>
      <c r="AL9911" s="419"/>
      <c r="AM9911" s="419"/>
      <c r="AN9911" s="403"/>
      <c r="AO9911" s="419"/>
      <c r="AP9911" s="419"/>
      <c r="AQ9911" s="419"/>
      <c r="AR9911" s="419"/>
      <c r="AS9911" s="419"/>
      <c r="AT9911" s="419"/>
      <c r="AU9911" s="419"/>
      <c r="AV9911" s="419"/>
      <c r="AX9911" s="419"/>
      <c r="AY9911" s="419"/>
      <c r="AZ9911" s="419"/>
      <c r="BB9911" s="419"/>
      <c r="BC9911" s="419"/>
      <c r="BD9911" s="419"/>
      <c r="BF9911" s="419"/>
      <c r="BG9911" s="419"/>
      <c r="BH9911" s="419"/>
      <c r="BJ9911" s="419"/>
      <c r="BK9911" s="419"/>
      <c r="BL9911" s="419"/>
      <c r="BN9911" s="419"/>
      <c r="BO9911" s="419"/>
      <c r="BP9911" s="419"/>
      <c r="BR9911" s="419"/>
      <c r="BS9911" s="419"/>
      <c r="BT9911" s="419"/>
      <c r="BV9911" s="419"/>
      <c r="BW9911" s="419"/>
      <c r="BX9911" s="397"/>
      <c r="BZ9911" s="449"/>
      <c r="CB9911" s="419"/>
      <c r="CC9911" s="419"/>
      <c r="CD9911" s="419"/>
      <c r="CF9911" s="419"/>
      <c r="CG9911" s="419"/>
      <c r="CH9911" s="419"/>
    </row>
    <row r="9912" spans="3:86" ht="21" thickBot="1">
      <c r="C9912" s="425"/>
      <c r="P9912" s="431"/>
      <c r="R9912" s="419"/>
      <c r="S9912" s="446"/>
      <c r="T9912" s="419"/>
      <c r="V9912" s="196"/>
      <c r="W9912" s="419"/>
      <c r="X9912" s="419"/>
      <c r="Z9912" s="419"/>
      <c r="AA9912" s="419"/>
      <c r="AB9912" s="419"/>
      <c r="AD9912" s="419"/>
      <c r="AE9912" s="419"/>
      <c r="AF9912" s="419"/>
      <c r="AH9912" s="419"/>
      <c r="AI9912" s="419"/>
      <c r="AJ9912" s="419"/>
      <c r="AL9912" s="419"/>
      <c r="AM9912" s="419"/>
      <c r="AN9912" s="403"/>
      <c r="AO9912" s="419"/>
      <c r="AP9912" s="419"/>
      <c r="AQ9912" s="419"/>
      <c r="AR9912" s="419"/>
      <c r="AS9912" s="419"/>
      <c r="AT9912" s="419"/>
      <c r="AU9912" s="419"/>
      <c r="AV9912" s="419"/>
      <c r="AX9912" s="419"/>
      <c r="AY9912" s="419"/>
      <c r="AZ9912" s="419"/>
      <c r="BB9912" s="419"/>
      <c r="BC9912" s="419"/>
      <c r="BD9912" s="419"/>
      <c r="BF9912" s="419"/>
      <c r="BG9912" s="419"/>
      <c r="BH9912" s="419"/>
      <c r="BJ9912" s="419"/>
      <c r="BK9912" s="419"/>
      <c r="BL9912" s="419"/>
      <c r="BN9912" s="419"/>
      <c r="BO9912" s="419"/>
      <c r="BP9912" s="419"/>
      <c r="BR9912" s="419"/>
      <c r="BS9912" s="419"/>
      <c r="BT9912" s="419"/>
      <c r="BV9912" s="419"/>
      <c r="BW9912" s="419"/>
      <c r="BX9912" s="397"/>
      <c r="BZ9912" s="449"/>
      <c r="CB9912" s="419"/>
      <c r="CC9912" s="419"/>
      <c r="CD9912" s="419"/>
      <c r="CF9912" s="419"/>
      <c r="CG9912" s="419"/>
      <c r="CH9912" s="419"/>
    </row>
    <row r="9913" spans="3:86" ht="21" thickBot="1">
      <c r="C9913" s="425"/>
      <c r="P9913" s="431"/>
      <c r="R9913" s="419"/>
      <c r="S9913" s="446"/>
      <c r="T9913" s="419"/>
      <c r="V9913" s="196"/>
      <c r="W9913" s="419"/>
      <c r="X9913" s="419"/>
      <c r="Z9913" s="419"/>
      <c r="AA9913" s="419"/>
      <c r="AB9913" s="419"/>
      <c r="AD9913" s="419"/>
      <c r="AE9913" s="419"/>
      <c r="AF9913" s="419"/>
      <c r="AH9913" s="419"/>
      <c r="AI9913" s="419"/>
      <c r="AJ9913" s="419"/>
      <c r="AL9913" s="419"/>
      <c r="AM9913" s="419"/>
      <c r="AN9913" s="403"/>
      <c r="AO9913" s="419"/>
      <c r="AP9913" s="419"/>
      <c r="AQ9913" s="419"/>
      <c r="AR9913" s="419"/>
      <c r="AS9913" s="419"/>
      <c r="AT9913" s="419"/>
      <c r="AU9913" s="419"/>
      <c r="AV9913" s="419"/>
      <c r="AX9913" s="419"/>
      <c r="AY9913" s="419"/>
      <c r="AZ9913" s="419"/>
      <c r="BB9913" s="419"/>
      <c r="BC9913" s="419"/>
      <c r="BD9913" s="419"/>
      <c r="BF9913" s="419"/>
      <c r="BG9913" s="419"/>
      <c r="BH9913" s="419"/>
      <c r="BJ9913" s="419"/>
      <c r="BK9913" s="419"/>
      <c r="BL9913" s="419"/>
      <c r="BN9913" s="419"/>
      <c r="BO9913" s="419"/>
      <c r="BP9913" s="419"/>
      <c r="BR9913" s="419"/>
      <c r="BS9913" s="419"/>
      <c r="BT9913" s="419"/>
      <c r="BV9913" s="419"/>
      <c r="BW9913" s="419"/>
      <c r="BX9913" s="397"/>
      <c r="BZ9913" s="449"/>
      <c r="CB9913" s="419"/>
      <c r="CC9913" s="419"/>
      <c r="CD9913" s="419"/>
      <c r="CF9913" s="419"/>
      <c r="CG9913" s="419"/>
      <c r="CH9913" s="419"/>
    </row>
    <row r="9914" spans="3:86" ht="21" thickBot="1">
      <c r="C9914" s="425"/>
      <c r="P9914" s="431"/>
      <c r="R9914" s="419"/>
      <c r="S9914" s="446"/>
      <c r="T9914" s="419"/>
      <c r="V9914" s="196"/>
      <c r="W9914" s="419"/>
      <c r="X9914" s="419"/>
      <c r="Z9914" s="419"/>
      <c r="AA9914" s="419"/>
      <c r="AB9914" s="419"/>
      <c r="AD9914" s="419"/>
      <c r="AE9914" s="419"/>
      <c r="AF9914" s="419"/>
      <c r="AH9914" s="419"/>
      <c r="AI9914" s="419"/>
      <c r="AJ9914" s="419"/>
      <c r="AL9914" s="419"/>
      <c r="AM9914" s="419"/>
      <c r="AN9914" s="403"/>
      <c r="AO9914" s="419"/>
      <c r="AP9914" s="419"/>
      <c r="AQ9914" s="419"/>
      <c r="AR9914" s="419"/>
      <c r="AS9914" s="419"/>
      <c r="AT9914" s="419"/>
      <c r="AU9914" s="419"/>
      <c r="AV9914" s="419"/>
      <c r="AX9914" s="419"/>
      <c r="AY9914" s="419"/>
      <c r="AZ9914" s="419"/>
      <c r="BB9914" s="419"/>
      <c r="BC9914" s="419"/>
      <c r="BD9914" s="419"/>
      <c r="BF9914" s="419"/>
      <c r="BG9914" s="419"/>
      <c r="BH9914" s="419"/>
      <c r="BJ9914" s="419"/>
      <c r="BK9914" s="419"/>
      <c r="BL9914" s="419"/>
      <c r="BN9914" s="419"/>
      <c r="BO9914" s="419"/>
      <c r="BP9914" s="419"/>
      <c r="BR9914" s="419"/>
      <c r="BS9914" s="419"/>
      <c r="BT9914" s="419"/>
      <c r="BV9914" s="419"/>
      <c r="BW9914" s="419"/>
      <c r="BX9914" s="397"/>
      <c r="BZ9914" s="449"/>
      <c r="CB9914" s="419"/>
      <c r="CC9914" s="419"/>
      <c r="CD9914" s="419"/>
      <c r="CF9914" s="419"/>
      <c r="CG9914" s="419"/>
      <c r="CH9914" s="419"/>
    </row>
    <row r="9915" spans="3:86" ht="21" thickBot="1">
      <c r="C9915" s="425"/>
      <c r="P9915" s="431"/>
      <c r="R9915" s="419"/>
      <c r="S9915" s="446"/>
      <c r="T9915" s="419"/>
      <c r="V9915" s="196"/>
      <c r="W9915" s="419"/>
      <c r="X9915" s="419"/>
      <c r="Z9915" s="419"/>
      <c r="AA9915" s="419"/>
      <c r="AB9915" s="419"/>
      <c r="AD9915" s="419"/>
      <c r="AE9915" s="419"/>
      <c r="AF9915" s="419"/>
      <c r="AH9915" s="419"/>
      <c r="AI9915" s="419"/>
      <c r="AJ9915" s="419"/>
      <c r="AL9915" s="419"/>
      <c r="AM9915" s="419"/>
      <c r="AN9915" s="403"/>
      <c r="AO9915" s="419"/>
      <c r="AP9915" s="419"/>
      <c r="AQ9915" s="419"/>
      <c r="AR9915" s="419"/>
      <c r="AS9915" s="419"/>
      <c r="AT9915" s="419"/>
      <c r="AU9915" s="419"/>
      <c r="AV9915" s="419"/>
      <c r="AX9915" s="419"/>
      <c r="AY9915" s="419"/>
      <c r="AZ9915" s="419"/>
      <c r="BB9915" s="419"/>
      <c r="BC9915" s="419"/>
      <c r="BD9915" s="419"/>
      <c r="BF9915" s="419"/>
      <c r="BG9915" s="419"/>
      <c r="BH9915" s="419"/>
      <c r="BJ9915" s="419"/>
      <c r="BK9915" s="419"/>
      <c r="BL9915" s="419"/>
      <c r="BN9915" s="419"/>
      <c r="BO9915" s="419"/>
      <c r="BP9915" s="419"/>
      <c r="BR9915" s="419"/>
      <c r="BS9915" s="419"/>
      <c r="BT9915" s="419"/>
      <c r="BV9915" s="419"/>
      <c r="BW9915" s="419"/>
      <c r="BX9915" s="397"/>
      <c r="BZ9915" s="449"/>
      <c r="CB9915" s="419"/>
      <c r="CC9915" s="419"/>
      <c r="CD9915" s="419"/>
      <c r="CF9915" s="419"/>
      <c r="CG9915" s="419"/>
      <c r="CH9915" s="419"/>
    </row>
    <row r="9916" spans="3:86" ht="21" thickBot="1">
      <c r="C9916" s="425"/>
      <c r="P9916" s="431"/>
      <c r="R9916" s="419"/>
      <c r="S9916" s="446"/>
      <c r="T9916" s="419"/>
      <c r="V9916" s="196"/>
      <c r="W9916" s="419"/>
      <c r="X9916" s="419"/>
      <c r="Z9916" s="419"/>
      <c r="AA9916" s="419"/>
      <c r="AB9916" s="419"/>
      <c r="AD9916" s="419"/>
      <c r="AE9916" s="419"/>
      <c r="AF9916" s="419"/>
      <c r="AH9916" s="419"/>
      <c r="AI9916" s="419"/>
      <c r="AJ9916" s="419"/>
      <c r="AL9916" s="419"/>
      <c r="AM9916" s="419"/>
      <c r="AN9916" s="403"/>
      <c r="AO9916" s="419"/>
      <c r="AP9916" s="419"/>
      <c r="AQ9916" s="419"/>
      <c r="AR9916" s="419"/>
      <c r="AS9916" s="419"/>
      <c r="AT9916" s="419"/>
      <c r="AU9916" s="419"/>
      <c r="AV9916" s="419"/>
      <c r="AX9916" s="419"/>
      <c r="AY9916" s="419"/>
      <c r="AZ9916" s="419"/>
      <c r="BB9916" s="419"/>
      <c r="BC9916" s="419"/>
      <c r="BD9916" s="419"/>
      <c r="BF9916" s="419"/>
      <c r="BG9916" s="419"/>
      <c r="BH9916" s="419"/>
      <c r="BJ9916" s="419"/>
      <c r="BK9916" s="419"/>
      <c r="BL9916" s="419"/>
      <c r="BN9916" s="419"/>
      <c r="BO9916" s="419"/>
      <c r="BP9916" s="419"/>
      <c r="BR9916" s="419"/>
      <c r="BS9916" s="419"/>
      <c r="BT9916" s="419"/>
      <c r="BV9916" s="419"/>
      <c r="BW9916" s="419"/>
      <c r="BX9916" s="397"/>
      <c r="BZ9916" s="449"/>
      <c r="CB9916" s="419"/>
      <c r="CC9916" s="419"/>
      <c r="CD9916" s="419"/>
      <c r="CF9916" s="419"/>
      <c r="CG9916" s="419"/>
      <c r="CH9916" s="419"/>
    </row>
    <row r="9917" spans="3:86" ht="21" thickBot="1">
      <c r="C9917" s="425"/>
      <c r="P9917" s="431"/>
      <c r="R9917" s="419"/>
      <c r="S9917" s="446"/>
      <c r="T9917" s="419"/>
      <c r="V9917" s="196"/>
      <c r="W9917" s="419"/>
      <c r="X9917" s="419"/>
      <c r="Z9917" s="419"/>
      <c r="AA9917" s="419"/>
      <c r="AB9917" s="419"/>
      <c r="AD9917" s="419"/>
      <c r="AE9917" s="419"/>
      <c r="AF9917" s="419"/>
      <c r="AH9917" s="419"/>
      <c r="AI9917" s="419"/>
      <c r="AJ9917" s="419"/>
      <c r="AL9917" s="419"/>
      <c r="AM9917" s="419"/>
      <c r="AN9917" s="403"/>
      <c r="AO9917" s="419"/>
      <c r="AP9917" s="419"/>
      <c r="AQ9917" s="419"/>
      <c r="AR9917" s="419"/>
      <c r="AS9917" s="419"/>
      <c r="AT9917" s="419"/>
      <c r="AU9917" s="419"/>
      <c r="AV9917" s="419"/>
      <c r="AX9917" s="419"/>
      <c r="AY9917" s="419"/>
      <c r="AZ9917" s="419"/>
      <c r="BB9917" s="419"/>
      <c r="BC9917" s="419"/>
      <c r="BD9917" s="419"/>
      <c r="BF9917" s="419"/>
      <c r="BG9917" s="419"/>
      <c r="BH9917" s="419"/>
      <c r="BJ9917" s="419"/>
      <c r="BK9917" s="419"/>
      <c r="BL9917" s="419"/>
      <c r="BN9917" s="419"/>
      <c r="BO9917" s="419"/>
      <c r="BP9917" s="419"/>
      <c r="BR9917" s="419"/>
      <c r="BS9917" s="419"/>
      <c r="BT9917" s="419"/>
      <c r="BV9917" s="419"/>
      <c r="BW9917" s="419"/>
      <c r="BX9917" s="397"/>
      <c r="BZ9917" s="449"/>
      <c r="CB9917" s="419"/>
      <c r="CC9917" s="419"/>
      <c r="CD9917" s="419"/>
      <c r="CF9917" s="419"/>
      <c r="CG9917" s="419"/>
      <c r="CH9917" s="419"/>
    </row>
    <row r="9918" spans="3:86" ht="21" thickBot="1">
      <c r="C9918" s="425"/>
      <c r="P9918" s="431"/>
      <c r="R9918" s="419"/>
      <c r="S9918" s="446"/>
      <c r="T9918" s="419"/>
      <c r="V9918" s="196"/>
      <c r="W9918" s="419"/>
      <c r="X9918" s="419"/>
      <c r="Z9918" s="419"/>
      <c r="AA9918" s="419"/>
      <c r="AB9918" s="419"/>
      <c r="AD9918" s="419"/>
      <c r="AE9918" s="419"/>
      <c r="AF9918" s="419"/>
      <c r="AH9918" s="419"/>
      <c r="AI9918" s="419"/>
      <c r="AJ9918" s="419"/>
      <c r="AL9918" s="419"/>
      <c r="AM9918" s="419"/>
      <c r="AN9918" s="403"/>
      <c r="AO9918" s="419"/>
      <c r="AP9918" s="419"/>
      <c r="AQ9918" s="419"/>
      <c r="AR9918" s="419"/>
      <c r="AS9918" s="419"/>
      <c r="AT9918" s="419"/>
      <c r="AU9918" s="419"/>
      <c r="AV9918" s="419"/>
      <c r="AX9918" s="419"/>
      <c r="AY9918" s="419"/>
      <c r="AZ9918" s="419"/>
      <c r="BB9918" s="419"/>
      <c r="BC9918" s="419"/>
      <c r="BD9918" s="419"/>
      <c r="BF9918" s="419"/>
      <c r="BG9918" s="419"/>
      <c r="BH9918" s="419"/>
      <c r="BJ9918" s="419"/>
      <c r="BK9918" s="419"/>
      <c r="BL9918" s="419"/>
      <c r="BN9918" s="419"/>
      <c r="BO9918" s="419"/>
      <c r="BP9918" s="419"/>
      <c r="BR9918" s="419"/>
      <c r="BS9918" s="419"/>
      <c r="BT9918" s="419"/>
      <c r="BV9918" s="419"/>
      <c r="BW9918" s="419"/>
      <c r="BX9918" s="397"/>
      <c r="BZ9918" s="449"/>
      <c r="CB9918" s="419"/>
      <c r="CC9918" s="419"/>
      <c r="CD9918" s="419"/>
      <c r="CF9918" s="419"/>
      <c r="CG9918" s="419"/>
      <c r="CH9918" s="419"/>
    </row>
    <row r="9919" spans="3:86" ht="21" thickBot="1">
      <c r="C9919" s="425"/>
      <c r="P9919" s="431"/>
      <c r="R9919" s="419"/>
      <c r="S9919" s="446"/>
      <c r="T9919" s="419"/>
      <c r="V9919" s="196"/>
      <c r="W9919" s="419"/>
      <c r="X9919" s="419"/>
      <c r="Z9919" s="419"/>
      <c r="AA9919" s="419"/>
      <c r="AB9919" s="419"/>
      <c r="AD9919" s="419"/>
      <c r="AE9919" s="419"/>
      <c r="AF9919" s="419"/>
      <c r="AH9919" s="419"/>
      <c r="AI9919" s="419"/>
      <c r="AJ9919" s="419"/>
      <c r="AL9919" s="419"/>
      <c r="AM9919" s="419"/>
      <c r="AN9919" s="403"/>
      <c r="AO9919" s="419"/>
      <c r="AP9919" s="419"/>
      <c r="AQ9919" s="419"/>
      <c r="AR9919" s="419"/>
      <c r="AS9919" s="419"/>
      <c r="AT9919" s="419"/>
      <c r="AU9919" s="419"/>
      <c r="AV9919" s="419"/>
      <c r="AX9919" s="419"/>
      <c r="AY9919" s="419"/>
      <c r="AZ9919" s="419"/>
      <c r="BB9919" s="419"/>
      <c r="BC9919" s="419"/>
      <c r="BD9919" s="419"/>
      <c r="BF9919" s="419"/>
      <c r="BG9919" s="419"/>
      <c r="BH9919" s="419"/>
      <c r="BJ9919" s="419"/>
      <c r="BK9919" s="419"/>
      <c r="BL9919" s="419"/>
      <c r="BN9919" s="419"/>
      <c r="BO9919" s="419"/>
      <c r="BP9919" s="419"/>
      <c r="BR9919" s="419"/>
      <c r="BS9919" s="419"/>
      <c r="BT9919" s="419"/>
      <c r="BV9919" s="419"/>
      <c r="BW9919" s="419"/>
      <c r="BX9919" s="397"/>
      <c r="BZ9919" s="449"/>
      <c r="CB9919" s="419"/>
      <c r="CC9919" s="419"/>
      <c r="CD9919" s="419"/>
      <c r="CF9919" s="419"/>
      <c r="CG9919" s="419"/>
      <c r="CH9919" s="419"/>
    </row>
    <row r="9920" spans="3:86" ht="21" thickBot="1">
      <c r="C9920" s="425"/>
      <c r="P9920" s="431"/>
      <c r="R9920" s="419"/>
      <c r="S9920" s="446"/>
      <c r="T9920" s="419"/>
      <c r="V9920" s="196"/>
      <c r="W9920" s="419"/>
      <c r="X9920" s="419"/>
      <c r="Z9920" s="419"/>
      <c r="AA9920" s="419"/>
      <c r="AB9920" s="419"/>
      <c r="AD9920" s="419"/>
      <c r="AE9920" s="419"/>
      <c r="AF9920" s="419"/>
      <c r="AH9920" s="419"/>
      <c r="AI9920" s="419"/>
      <c r="AJ9920" s="419"/>
      <c r="AL9920" s="419"/>
      <c r="AM9920" s="419"/>
      <c r="AN9920" s="403"/>
      <c r="AO9920" s="419"/>
      <c r="AP9920" s="419"/>
      <c r="AQ9920" s="419"/>
      <c r="AR9920" s="419"/>
      <c r="AS9920" s="419"/>
      <c r="AT9920" s="419"/>
      <c r="AU9920" s="419"/>
      <c r="AV9920" s="419"/>
      <c r="AX9920" s="419"/>
      <c r="AY9920" s="419"/>
      <c r="AZ9920" s="419"/>
      <c r="BB9920" s="419"/>
      <c r="BC9920" s="419"/>
      <c r="BD9920" s="419"/>
      <c r="BF9920" s="419"/>
      <c r="BG9920" s="419"/>
      <c r="BH9920" s="419"/>
      <c r="BJ9920" s="419"/>
      <c r="BK9920" s="419"/>
      <c r="BL9920" s="419"/>
      <c r="BN9920" s="419"/>
      <c r="BO9920" s="419"/>
      <c r="BP9920" s="419"/>
      <c r="BR9920" s="419"/>
      <c r="BS9920" s="419"/>
      <c r="BT9920" s="419"/>
      <c r="BV9920" s="419"/>
      <c r="BW9920" s="419"/>
      <c r="BX9920" s="397"/>
      <c r="BZ9920" s="449"/>
      <c r="CB9920" s="419"/>
      <c r="CC9920" s="419"/>
      <c r="CD9920" s="419"/>
      <c r="CF9920" s="419"/>
      <c r="CG9920" s="419"/>
      <c r="CH9920" s="419"/>
    </row>
    <row r="9921" spans="3:86" ht="21" thickBot="1">
      <c r="C9921" s="425"/>
      <c r="P9921" s="431"/>
      <c r="R9921" s="419"/>
      <c r="S9921" s="446"/>
      <c r="T9921" s="419"/>
      <c r="V9921" s="196"/>
      <c r="W9921" s="419"/>
      <c r="X9921" s="419"/>
      <c r="Z9921" s="419"/>
      <c r="AA9921" s="419"/>
      <c r="AB9921" s="419"/>
      <c r="AD9921" s="419"/>
      <c r="AE9921" s="419"/>
      <c r="AF9921" s="419"/>
      <c r="AH9921" s="419"/>
      <c r="AI9921" s="419"/>
      <c r="AJ9921" s="419"/>
      <c r="AL9921" s="419"/>
      <c r="AM9921" s="419"/>
      <c r="AN9921" s="403"/>
      <c r="AO9921" s="419"/>
      <c r="AP9921" s="419"/>
      <c r="AQ9921" s="419"/>
      <c r="AR9921" s="419"/>
      <c r="AS9921" s="419"/>
      <c r="AT9921" s="419"/>
      <c r="AU9921" s="419"/>
      <c r="AV9921" s="419"/>
      <c r="AX9921" s="419"/>
      <c r="AY9921" s="419"/>
      <c r="AZ9921" s="419"/>
      <c r="BB9921" s="419"/>
      <c r="BC9921" s="419"/>
      <c r="BD9921" s="419"/>
      <c r="BF9921" s="419"/>
      <c r="BG9921" s="419"/>
      <c r="BH9921" s="419"/>
      <c r="BJ9921" s="419"/>
      <c r="BK9921" s="419"/>
      <c r="BL9921" s="419"/>
      <c r="BN9921" s="419"/>
      <c r="BO9921" s="419"/>
      <c r="BP9921" s="419"/>
      <c r="BR9921" s="419"/>
      <c r="BS9921" s="419"/>
      <c r="BT9921" s="419"/>
      <c r="BV9921" s="419"/>
      <c r="BW9921" s="419"/>
      <c r="BX9921" s="397"/>
      <c r="BZ9921" s="449"/>
      <c r="CB9921" s="419"/>
      <c r="CC9921" s="419"/>
      <c r="CD9921" s="419"/>
      <c r="CF9921" s="419"/>
      <c r="CG9921" s="419"/>
      <c r="CH9921" s="419"/>
    </row>
    <row r="9922" spans="3:86" ht="21" thickBot="1">
      <c r="C9922" s="425"/>
      <c r="P9922" s="431"/>
      <c r="R9922" s="419"/>
      <c r="S9922" s="446"/>
      <c r="T9922" s="419"/>
      <c r="V9922" s="196"/>
      <c r="W9922" s="419"/>
      <c r="X9922" s="419"/>
      <c r="Z9922" s="419"/>
      <c r="AA9922" s="419"/>
      <c r="AB9922" s="419"/>
      <c r="AD9922" s="419"/>
      <c r="AE9922" s="419"/>
      <c r="AF9922" s="419"/>
      <c r="AH9922" s="419"/>
      <c r="AI9922" s="419"/>
      <c r="AJ9922" s="419"/>
      <c r="AL9922" s="419"/>
      <c r="AM9922" s="419"/>
      <c r="AN9922" s="403"/>
      <c r="AO9922" s="419"/>
      <c r="AP9922" s="419"/>
      <c r="AQ9922" s="419"/>
      <c r="AR9922" s="419"/>
      <c r="AS9922" s="419"/>
      <c r="AT9922" s="419"/>
      <c r="AU9922" s="419"/>
      <c r="AV9922" s="419"/>
      <c r="AX9922" s="419"/>
      <c r="AY9922" s="419"/>
      <c r="AZ9922" s="419"/>
      <c r="BB9922" s="419"/>
      <c r="BC9922" s="419"/>
      <c r="BD9922" s="419"/>
      <c r="BF9922" s="419"/>
      <c r="BG9922" s="419"/>
      <c r="BH9922" s="419"/>
      <c r="BJ9922" s="419"/>
      <c r="BK9922" s="419"/>
      <c r="BL9922" s="419"/>
      <c r="BN9922" s="419"/>
      <c r="BO9922" s="419"/>
      <c r="BP9922" s="419"/>
      <c r="BR9922" s="419"/>
      <c r="BS9922" s="419"/>
      <c r="BT9922" s="419"/>
      <c r="BV9922" s="419"/>
      <c r="BW9922" s="419"/>
      <c r="BX9922" s="397"/>
      <c r="BZ9922" s="449"/>
      <c r="CB9922" s="419"/>
      <c r="CC9922" s="419"/>
      <c r="CD9922" s="419"/>
      <c r="CF9922" s="419"/>
      <c r="CG9922" s="419"/>
      <c r="CH9922" s="419"/>
    </row>
    <row r="9923" spans="3:86" ht="21" thickBot="1">
      <c r="C9923" s="425"/>
      <c r="P9923" s="431"/>
      <c r="R9923" s="419"/>
      <c r="S9923" s="446"/>
      <c r="T9923" s="419"/>
      <c r="V9923" s="196"/>
      <c r="W9923" s="419"/>
      <c r="X9923" s="419"/>
      <c r="Z9923" s="419"/>
      <c r="AA9923" s="419"/>
      <c r="AB9923" s="419"/>
      <c r="AD9923" s="419"/>
      <c r="AE9923" s="419"/>
      <c r="AF9923" s="419"/>
      <c r="AH9923" s="419"/>
      <c r="AI9923" s="419"/>
      <c r="AJ9923" s="419"/>
      <c r="AL9923" s="419"/>
      <c r="AM9923" s="419"/>
      <c r="AN9923" s="403"/>
      <c r="AO9923" s="419"/>
      <c r="AP9923" s="419"/>
      <c r="AQ9923" s="419"/>
      <c r="AR9923" s="419"/>
      <c r="AS9923" s="419"/>
      <c r="AT9923" s="419"/>
      <c r="AU9923" s="419"/>
      <c r="AV9923" s="419"/>
      <c r="AX9923" s="419"/>
      <c r="AY9923" s="419"/>
      <c r="AZ9923" s="419"/>
      <c r="BB9923" s="419"/>
      <c r="BC9923" s="419"/>
      <c r="BD9923" s="419"/>
      <c r="BF9923" s="419"/>
      <c r="BG9923" s="419"/>
      <c r="BH9923" s="419"/>
      <c r="BJ9923" s="419"/>
      <c r="BK9923" s="419"/>
      <c r="BL9923" s="419"/>
      <c r="BN9923" s="419"/>
      <c r="BO9923" s="419"/>
      <c r="BP9923" s="419"/>
      <c r="BR9923" s="419"/>
      <c r="BS9923" s="419"/>
      <c r="BT9923" s="419"/>
      <c r="BV9923" s="419"/>
      <c r="BW9923" s="419"/>
      <c r="BX9923" s="397"/>
      <c r="BZ9923" s="449"/>
      <c r="CB9923" s="419"/>
      <c r="CC9923" s="419"/>
      <c r="CD9923" s="419"/>
      <c r="CF9923" s="419"/>
      <c r="CG9923" s="419"/>
      <c r="CH9923" s="419"/>
    </row>
    <row r="9924" spans="3:86" ht="21" thickBot="1">
      <c r="C9924" s="425"/>
      <c r="P9924" s="431"/>
      <c r="R9924" s="419"/>
      <c r="S9924" s="446"/>
      <c r="T9924" s="419"/>
      <c r="V9924" s="196"/>
      <c r="W9924" s="419"/>
      <c r="X9924" s="419"/>
      <c r="Z9924" s="419"/>
      <c r="AA9924" s="419"/>
      <c r="AB9924" s="419"/>
      <c r="AD9924" s="419"/>
      <c r="AE9924" s="419"/>
      <c r="AF9924" s="419"/>
      <c r="AH9924" s="419"/>
      <c r="AI9924" s="419"/>
      <c r="AJ9924" s="419"/>
      <c r="AL9924" s="419"/>
      <c r="AM9924" s="419"/>
      <c r="AN9924" s="403"/>
      <c r="AO9924" s="419"/>
      <c r="AP9924" s="419"/>
      <c r="AQ9924" s="419"/>
      <c r="AR9924" s="419"/>
      <c r="AS9924" s="419"/>
      <c r="AT9924" s="419"/>
      <c r="AU9924" s="419"/>
      <c r="AV9924" s="419"/>
      <c r="AX9924" s="419"/>
      <c r="AY9924" s="419"/>
      <c r="AZ9924" s="419"/>
      <c r="BB9924" s="419"/>
      <c r="BC9924" s="419"/>
      <c r="BD9924" s="419"/>
      <c r="BF9924" s="419"/>
      <c r="BG9924" s="419"/>
      <c r="BH9924" s="419"/>
      <c r="BJ9924" s="419"/>
      <c r="BK9924" s="419"/>
      <c r="BL9924" s="419"/>
      <c r="BN9924" s="419"/>
      <c r="BO9924" s="419"/>
      <c r="BP9924" s="419"/>
      <c r="BR9924" s="419"/>
      <c r="BS9924" s="419"/>
      <c r="BT9924" s="419"/>
      <c r="BV9924" s="419"/>
      <c r="BW9924" s="419"/>
      <c r="BX9924" s="397"/>
      <c r="BZ9924" s="449"/>
      <c r="CB9924" s="419"/>
      <c r="CC9924" s="419"/>
      <c r="CD9924" s="419"/>
      <c r="CF9924" s="419"/>
      <c r="CG9924" s="419"/>
      <c r="CH9924" s="419"/>
    </row>
    <row r="9925" spans="3:86" ht="21" thickBot="1">
      <c r="C9925" s="425"/>
      <c r="P9925" s="431"/>
      <c r="R9925" s="419"/>
      <c r="S9925" s="446"/>
      <c r="T9925" s="419"/>
      <c r="V9925" s="196"/>
      <c r="W9925" s="419"/>
      <c r="X9925" s="419"/>
      <c r="Z9925" s="419"/>
      <c r="AA9925" s="419"/>
      <c r="AB9925" s="419"/>
      <c r="AD9925" s="419"/>
      <c r="AE9925" s="419"/>
      <c r="AF9925" s="419"/>
      <c r="AH9925" s="419"/>
      <c r="AI9925" s="419"/>
      <c r="AJ9925" s="419"/>
      <c r="AL9925" s="419"/>
      <c r="AM9925" s="419"/>
      <c r="AN9925" s="403"/>
      <c r="AO9925" s="419"/>
      <c r="AP9925" s="419"/>
      <c r="AQ9925" s="419"/>
      <c r="AR9925" s="419"/>
      <c r="AS9925" s="419"/>
      <c r="AT9925" s="419"/>
      <c r="AU9925" s="419"/>
      <c r="AV9925" s="419"/>
      <c r="AX9925" s="419"/>
      <c r="AY9925" s="419"/>
      <c r="AZ9925" s="419"/>
      <c r="BB9925" s="419"/>
      <c r="BC9925" s="419"/>
      <c r="BD9925" s="419"/>
      <c r="BF9925" s="419"/>
      <c r="BG9925" s="419"/>
      <c r="BH9925" s="419"/>
      <c r="BJ9925" s="419"/>
      <c r="BK9925" s="419"/>
      <c r="BL9925" s="419"/>
      <c r="BN9925" s="419"/>
      <c r="BO9925" s="419"/>
      <c r="BP9925" s="419"/>
      <c r="BR9925" s="419"/>
      <c r="BS9925" s="419"/>
      <c r="BT9925" s="419"/>
      <c r="BV9925" s="419"/>
      <c r="BW9925" s="419"/>
      <c r="BX9925" s="397"/>
      <c r="BZ9925" s="449"/>
      <c r="CB9925" s="419"/>
      <c r="CC9925" s="419"/>
      <c r="CD9925" s="419"/>
      <c r="CF9925" s="419"/>
      <c r="CG9925" s="419"/>
      <c r="CH9925" s="419"/>
    </row>
    <row r="9926" spans="3:86" ht="21" thickBot="1">
      <c r="C9926" s="425"/>
      <c r="P9926" s="431"/>
      <c r="R9926" s="419"/>
      <c r="S9926" s="446"/>
      <c r="T9926" s="419"/>
      <c r="V9926" s="196"/>
      <c r="W9926" s="419"/>
      <c r="X9926" s="419"/>
      <c r="Z9926" s="419"/>
      <c r="AA9926" s="419"/>
      <c r="AB9926" s="419"/>
      <c r="AD9926" s="419"/>
      <c r="AE9926" s="419"/>
      <c r="AF9926" s="419"/>
      <c r="AH9926" s="419"/>
      <c r="AI9926" s="419"/>
      <c r="AJ9926" s="419"/>
      <c r="AL9926" s="419"/>
      <c r="AM9926" s="419"/>
      <c r="AN9926" s="403"/>
      <c r="AO9926" s="419"/>
      <c r="AP9926" s="419"/>
      <c r="AQ9926" s="419"/>
      <c r="AR9926" s="419"/>
      <c r="AS9926" s="419"/>
      <c r="AT9926" s="419"/>
      <c r="AU9926" s="419"/>
      <c r="AV9926" s="419"/>
      <c r="AX9926" s="419"/>
      <c r="AY9926" s="419"/>
      <c r="AZ9926" s="419"/>
      <c r="BB9926" s="419"/>
      <c r="BC9926" s="419"/>
      <c r="BD9926" s="419"/>
      <c r="BF9926" s="419"/>
      <c r="BG9926" s="419"/>
      <c r="BH9926" s="419"/>
      <c r="BJ9926" s="419"/>
      <c r="BK9926" s="419"/>
      <c r="BL9926" s="419"/>
      <c r="BN9926" s="419"/>
      <c r="BO9926" s="419"/>
      <c r="BP9926" s="419"/>
      <c r="BR9926" s="419"/>
      <c r="BS9926" s="419"/>
      <c r="BT9926" s="419"/>
      <c r="BV9926" s="419"/>
      <c r="BW9926" s="419"/>
      <c r="BX9926" s="397"/>
      <c r="BZ9926" s="449"/>
      <c r="CB9926" s="419"/>
      <c r="CC9926" s="419"/>
      <c r="CD9926" s="419"/>
      <c r="CF9926" s="419"/>
      <c r="CG9926" s="419"/>
      <c r="CH9926" s="419"/>
    </row>
    <row r="9927" spans="3:86" ht="21" thickBot="1">
      <c r="C9927" s="425"/>
      <c r="P9927" s="431"/>
      <c r="R9927" s="419"/>
      <c r="S9927" s="446"/>
      <c r="T9927" s="419"/>
      <c r="V9927" s="196"/>
      <c r="W9927" s="419"/>
      <c r="X9927" s="419"/>
      <c r="Z9927" s="419"/>
      <c r="AA9927" s="419"/>
      <c r="AB9927" s="419"/>
      <c r="AD9927" s="419"/>
      <c r="AE9927" s="419"/>
      <c r="AF9927" s="419"/>
      <c r="AH9927" s="419"/>
      <c r="AI9927" s="419"/>
      <c r="AJ9927" s="419"/>
      <c r="AL9927" s="419"/>
      <c r="AM9927" s="419"/>
      <c r="AN9927" s="403"/>
      <c r="AO9927" s="419"/>
      <c r="AP9927" s="419"/>
      <c r="AQ9927" s="419"/>
      <c r="AR9927" s="419"/>
      <c r="AS9927" s="419"/>
      <c r="AT9927" s="419"/>
      <c r="AU9927" s="419"/>
      <c r="AV9927" s="419"/>
      <c r="AX9927" s="419"/>
      <c r="AY9927" s="419"/>
      <c r="AZ9927" s="419"/>
      <c r="BB9927" s="419"/>
      <c r="BC9927" s="419"/>
      <c r="BD9927" s="419"/>
      <c r="BF9927" s="419"/>
      <c r="BG9927" s="419"/>
      <c r="BH9927" s="419"/>
      <c r="BJ9927" s="419"/>
      <c r="BK9927" s="419"/>
      <c r="BL9927" s="419"/>
      <c r="BN9927" s="419"/>
      <c r="BO9927" s="419"/>
      <c r="BP9927" s="419"/>
      <c r="BR9927" s="419"/>
      <c r="BS9927" s="419"/>
      <c r="BT9927" s="419"/>
      <c r="BV9927" s="419"/>
      <c r="BW9927" s="419"/>
      <c r="BX9927" s="397"/>
      <c r="BZ9927" s="449"/>
      <c r="CB9927" s="419"/>
      <c r="CC9927" s="419"/>
      <c r="CD9927" s="419"/>
      <c r="CF9927" s="419"/>
      <c r="CG9927" s="419"/>
      <c r="CH9927" s="419"/>
    </row>
    <row r="9928" spans="3:86" ht="21" thickBot="1">
      <c r="C9928" s="425"/>
      <c r="P9928" s="431"/>
      <c r="R9928" s="419"/>
      <c r="S9928" s="446"/>
      <c r="T9928" s="419"/>
      <c r="V9928" s="196"/>
      <c r="W9928" s="419"/>
      <c r="X9928" s="419"/>
      <c r="Z9928" s="419"/>
      <c r="AA9928" s="419"/>
      <c r="AB9928" s="419"/>
      <c r="AD9928" s="419"/>
      <c r="AE9928" s="419"/>
      <c r="AF9928" s="419"/>
      <c r="AH9928" s="419"/>
      <c r="AI9928" s="419"/>
      <c r="AJ9928" s="419"/>
      <c r="AL9928" s="419"/>
      <c r="AM9928" s="419"/>
      <c r="AN9928" s="403"/>
      <c r="AO9928" s="419"/>
      <c r="AP9928" s="419"/>
      <c r="AQ9928" s="419"/>
      <c r="AR9928" s="419"/>
      <c r="AS9928" s="419"/>
      <c r="AT9928" s="419"/>
      <c r="AU9928" s="419"/>
      <c r="AV9928" s="419"/>
      <c r="AX9928" s="419"/>
      <c r="AY9928" s="419"/>
      <c r="AZ9928" s="419"/>
      <c r="BB9928" s="419"/>
      <c r="BC9928" s="419"/>
      <c r="BD9928" s="419"/>
      <c r="BF9928" s="419"/>
      <c r="BG9928" s="419"/>
      <c r="BH9928" s="419"/>
      <c r="BJ9928" s="419"/>
      <c r="BK9928" s="419"/>
      <c r="BL9928" s="419"/>
      <c r="BN9928" s="419"/>
      <c r="BO9928" s="419"/>
      <c r="BP9928" s="419"/>
      <c r="BR9928" s="419"/>
      <c r="BS9928" s="419"/>
      <c r="BT9928" s="419"/>
      <c r="BV9928" s="419"/>
      <c r="BW9928" s="419"/>
      <c r="BX9928" s="397"/>
      <c r="BZ9928" s="449"/>
      <c r="CB9928" s="419"/>
      <c r="CC9928" s="419"/>
      <c r="CD9928" s="419"/>
      <c r="CF9928" s="419"/>
      <c r="CG9928" s="419"/>
      <c r="CH9928" s="419"/>
    </row>
    <row r="9929" spans="3:86" ht="21" thickBot="1">
      <c r="C9929" s="425"/>
      <c r="P9929" s="431"/>
      <c r="R9929" s="419"/>
      <c r="S9929" s="446"/>
      <c r="T9929" s="419"/>
      <c r="V9929" s="196"/>
      <c r="W9929" s="419"/>
      <c r="X9929" s="419"/>
      <c r="Z9929" s="419"/>
      <c r="AA9929" s="419"/>
      <c r="AB9929" s="419"/>
      <c r="AD9929" s="419"/>
      <c r="AE9929" s="419"/>
      <c r="AF9929" s="419"/>
      <c r="AH9929" s="419"/>
      <c r="AI9929" s="419"/>
      <c r="AJ9929" s="419"/>
      <c r="AL9929" s="419"/>
      <c r="AM9929" s="419"/>
      <c r="AN9929" s="403"/>
      <c r="AO9929" s="419"/>
      <c r="AP9929" s="419"/>
      <c r="AQ9929" s="419"/>
      <c r="AR9929" s="419"/>
      <c r="AS9929" s="419"/>
      <c r="AT9929" s="419"/>
      <c r="AU9929" s="419"/>
      <c r="AV9929" s="419"/>
      <c r="AX9929" s="419"/>
      <c r="AY9929" s="419"/>
      <c r="AZ9929" s="419"/>
      <c r="BB9929" s="419"/>
      <c r="BC9929" s="419"/>
      <c r="BD9929" s="419"/>
      <c r="BF9929" s="419"/>
      <c r="BG9929" s="419"/>
      <c r="BH9929" s="419"/>
      <c r="BJ9929" s="419"/>
      <c r="BK9929" s="419"/>
      <c r="BL9929" s="419"/>
      <c r="BN9929" s="419"/>
      <c r="BO9929" s="419"/>
      <c r="BP9929" s="419"/>
      <c r="BR9929" s="419"/>
      <c r="BS9929" s="419"/>
      <c r="BT9929" s="419"/>
      <c r="BV9929" s="419"/>
      <c r="BW9929" s="419"/>
      <c r="BX9929" s="397"/>
      <c r="BZ9929" s="449"/>
      <c r="CB9929" s="419"/>
      <c r="CC9929" s="419"/>
      <c r="CD9929" s="419"/>
      <c r="CF9929" s="419"/>
      <c r="CG9929" s="419"/>
      <c r="CH9929" s="419"/>
    </row>
    <row r="9930" spans="3:86" ht="21" thickBot="1">
      <c r="C9930" s="425"/>
      <c r="P9930" s="431"/>
      <c r="R9930" s="419"/>
      <c r="S9930" s="446"/>
      <c r="T9930" s="419"/>
      <c r="V9930" s="196"/>
      <c r="W9930" s="419"/>
      <c r="X9930" s="419"/>
      <c r="Z9930" s="419"/>
      <c r="AA9930" s="419"/>
      <c r="AB9930" s="419"/>
      <c r="AD9930" s="419"/>
      <c r="AE9930" s="419"/>
      <c r="AF9930" s="419"/>
      <c r="AH9930" s="419"/>
      <c r="AI9930" s="419"/>
      <c r="AJ9930" s="419"/>
      <c r="AL9930" s="419"/>
      <c r="AM9930" s="419"/>
      <c r="AN9930" s="403"/>
      <c r="AO9930" s="419"/>
      <c r="AP9930" s="419"/>
      <c r="AQ9930" s="419"/>
      <c r="AR9930" s="419"/>
      <c r="AS9930" s="419"/>
      <c r="AT9930" s="419"/>
      <c r="AU9930" s="419"/>
      <c r="AV9930" s="419"/>
      <c r="AX9930" s="419"/>
      <c r="AY9930" s="419"/>
      <c r="AZ9930" s="419"/>
      <c r="BB9930" s="419"/>
      <c r="BC9930" s="419"/>
      <c r="BD9930" s="419"/>
      <c r="BF9930" s="419"/>
      <c r="BG9930" s="419"/>
      <c r="BH9930" s="419"/>
      <c r="BJ9930" s="419"/>
      <c r="BK9930" s="419"/>
      <c r="BL9930" s="419"/>
      <c r="BN9930" s="419"/>
      <c r="BO9930" s="419"/>
      <c r="BP9930" s="419"/>
      <c r="BR9930" s="419"/>
      <c r="BS9930" s="419"/>
      <c r="BT9930" s="419"/>
      <c r="BV9930" s="419"/>
      <c r="BW9930" s="419"/>
      <c r="BX9930" s="397"/>
      <c r="BZ9930" s="449"/>
      <c r="CB9930" s="419"/>
      <c r="CC9930" s="419"/>
      <c r="CD9930" s="419"/>
      <c r="CF9930" s="419"/>
      <c r="CG9930" s="419"/>
      <c r="CH9930" s="419"/>
    </row>
    <row r="9931" spans="3:86" ht="21" thickBot="1">
      <c r="C9931" s="425"/>
      <c r="P9931" s="431"/>
      <c r="R9931" s="419"/>
      <c r="S9931" s="446"/>
      <c r="T9931" s="419"/>
      <c r="V9931" s="196"/>
      <c r="W9931" s="419"/>
      <c r="X9931" s="419"/>
      <c r="Z9931" s="419"/>
      <c r="AA9931" s="419"/>
      <c r="AB9931" s="419"/>
      <c r="AD9931" s="419"/>
      <c r="AE9931" s="419"/>
      <c r="AF9931" s="419"/>
      <c r="AH9931" s="419"/>
      <c r="AI9931" s="419"/>
      <c r="AJ9931" s="419"/>
      <c r="AL9931" s="419"/>
      <c r="AM9931" s="419"/>
      <c r="AN9931" s="403"/>
      <c r="AO9931" s="419"/>
      <c r="AP9931" s="419"/>
      <c r="AQ9931" s="419"/>
      <c r="AR9931" s="419"/>
      <c r="AS9931" s="419"/>
      <c r="AT9931" s="419"/>
      <c r="AU9931" s="419"/>
      <c r="AV9931" s="419"/>
      <c r="AX9931" s="419"/>
      <c r="AY9931" s="419"/>
      <c r="AZ9931" s="419"/>
      <c r="BB9931" s="419"/>
      <c r="BC9931" s="419"/>
      <c r="BD9931" s="419"/>
      <c r="BF9931" s="419"/>
      <c r="BG9931" s="419"/>
      <c r="BH9931" s="419"/>
      <c r="BJ9931" s="419"/>
      <c r="BK9931" s="419"/>
      <c r="BL9931" s="419"/>
      <c r="BN9931" s="419"/>
      <c r="BO9931" s="419"/>
      <c r="BP9931" s="419"/>
      <c r="BR9931" s="419"/>
      <c r="BS9931" s="419"/>
      <c r="BT9931" s="419"/>
      <c r="BV9931" s="419"/>
      <c r="BW9931" s="419"/>
      <c r="BX9931" s="397"/>
      <c r="BZ9931" s="449"/>
      <c r="CB9931" s="419"/>
      <c r="CC9931" s="419"/>
      <c r="CD9931" s="419"/>
      <c r="CF9931" s="419"/>
      <c r="CG9931" s="419"/>
      <c r="CH9931" s="419"/>
    </row>
    <row r="9932" spans="3:86" ht="21" thickBot="1">
      <c r="C9932" s="425"/>
      <c r="P9932" s="431"/>
      <c r="R9932" s="419"/>
      <c r="S9932" s="446"/>
      <c r="T9932" s="419"/>
      <c r="V9932" s="196"/>
      <c r="W9932" s="419"/>
      <c r="X9932" s="419"/>
      <c r="Z9932" s="419"/>
      <c r="AA9932" s="419"/>
      <c r="AB9932" s="419"/>
      <c r="AD9932" s="419"/>
      <c r="AE9932" s="419"/>
      <c r="AF9932" s="419"/>
      <c r="AH9932" s="419"/>
      <c r="AI9932" s="419"/>
      <c r="AJ9932" s="419"/>
      <c r="AL9932" s="419"/>
      <c r="AM9932" s="419"/>
      <c r="AN9932" s="403"/>
      <c r="AO9932" s="419"/>
      <c r="AP9932" s="419"/>
      <c r="AQ9932" s="419"/>
      <c r="AR9932" s="419"/>
      <c r="AS9932" s="419"/>
      <c r="AT9932" s="419"/>
      <c r="AU9932" s="419"/>
      <c r="AV9932" s="419"/>
      <c r="AX9932" s="419"/>
      <c r="AY9932" s="419"/>
      <c r="AZ9932" s="419"/>
      <c r="BB9932" s="419"/>
      <c r="BC9932" s="419"/>
      <c r="BD9932" s="419"/>
      <c r="BF9932" s="419"/>
      <c r="BG9932" s="419"/>
      <c r="BH9932" s="419"/>
      <c r="BJ9932" s="419"/>
      <c r="BK9932" s="419"/>
      <c r="BL9932" s="419"/>
      <c r="BN9932" s="419"/>
      <c r="BO9932" s="419"/>
      <c r="BP9932" s="419"/>
      <c r="BR9932" s="419"/>
      <c r="BS9932" s="419"/>
      <c r="BT9932" s="419"/>
      <c r="BV9932" s="419"/>
      <c r="BW9932" s="419"/>
      <c r="BX9932" s="397"/>
      <c r="BZ9932" s="449"/>
      <c r="CB9932" s="419"/>
      <c r="CC9932" s="419"/>
      <c r="CD9932" s="419"/>
      <c r="CF9932" s="419"/>
      <c r="CG9932" s="419"/>
      <c r="CH9932" s="419"/>
    </row>
    <row r="9933" spans="3:86" ht="21" thickBot="1">
      <c r="C9933" s="425"/>
      <c r="P9933" s="431"/>
      <c r="R9933" s="419"/>
      <c r="S9933" s="446"/>
      <c r="T9933" s="419"/>
      <c r="V9933" s="196"/>
      <c r="W9933" s="419"/>
      <c r="X9933" s="419"/>
      <c r="Z9933" s="419"/>
      <c r="AA9933" s="419"/>
      <c r="AB9933" s="419"/>
      <c r="AD9933" s="419"/>
      <c r="AE9933" s="419"/>
      <c r="AF9933" s="419"/>
      <c r="AH9933" s="419"/>
      <c r="AI9933" s="419"/>
      <c r="AJ9933" s="419"/>
      <c r="AL9933" s="419"/>
      <c r="AM9933" s="419"/>
      <c r="AN9933" s="403"/>
      <c r="AO9933" s="419"/>
      <c r="AP9933" s="419"/>
      <c r="AQ9933" s="419"/>
      <c r="AR9933" s="419"/>
      <c r="AS9933" s="419"/>
      <c r="AT9933" s="419"/>
      <c r="AU9933" s="419"/>
      <c r="AV9933" s="419"/>
      <c r="AX9933" s="419"/>
      <c r="AY9933" s="419"/>
      <c r="AZ9933" s="419"/>
      <c r="BB9933" s="419"/>
      <c r="BC9933" s="419"/>
      <c r="BD9933" s="419"/>
      <c r="BF9933" s="419"/>
      <c r="BG9933" s="419"/>
      <c r="BH9933" s="419"/>
      <c r="BJ9933" s="419"/>
      <c r="BK9933" s="419"/>
      <c r="BL9933" s="419"/>
      <c r="BN9933" s="419"/>
      <c r="BO9933" s="419"/>
      <c r="BP9933" s="419"/>
      <c r="BR9933" s="419"/>
      <c r="BS9933" s="419"/>
      <c r="BT9933" s="419"/>
      <c r="BV9933" s="419"/>
      <c r="BW9933" s="419"/>
      <c r="BX9933" s="397"/>
      <c r="BZ9933" s="449"/>
      <c r="CB9933" s="419"/>
      <c r="CC9933" s="419"/>
      <c r="CD9933" s="419"/>
      <c r="CF9933" s="419"/>
      <c r="CG9933" s="419"/>
      <c r="CH9933" s="419"/>
    </row>
    <row r="9934" spans="3:86" ht="21" thickBot="1">
      <c r="C9934" s="425"/>
      <c r="P9934" s="431"/>
      <c r="R9934" s="419"/>
      <c r="S9934" s="446"/>
      <c r="T9934" s="419"/>
      <c r="V9934" s="196"/>
      <c r="W9934" s="419"/>
      <c r="X9934" s="419"/>
      <c r="Z9934" s="419"/>
      <c r="AA9934" s="419"/>
      <c r="AB9934" s="419"/>
      <c r="AD9934" s="419"/>
      <c r="AE9934" s="419"/>
      <c r="AF9934" s="419"/>
      <c r="AH9934" s="419"/>
      <c r="AI9934" s="419"/>
      <c r="AJ9934" s="419"/>
      <c r="AL9934" s="419"/>
      <c r="AM9934" s="419"/>
      <c r="AN9934" s="403"/>
      <c r="AO9934" s="419"/>
      <c r="AP9934" s="419"/>
      <c r="AQ9934" s="419"/>
      <c r="AR9934" s="419"/>
      <c r="AS9934" s="419"/>
      <c r="AT9934" s="419"/>
      <c r="AU9934" s="419"/>
      <c r="AV9934" s="419"/>
      <c r="AX9934" s="419"/>
      <c r="AY9934" s="419"/>
      <c r="AZ9934" s="419"/>
      <c r="BB9934" s="419"/>
      <c r="BC9934" s="419"/>
      <c r="BD9934" s="419"/>
      <c r="BF9934" s="419"/>
      <c r="BG9934" s="419"/>
      <c r="BH9934" s="419"/>
      <c r="BJ9934" s="419"/>
      <c r="BK9934" s="419"/>
      <c r="BL9934" s="419"/>
      <c r="BN9934" s="419"/>
      <c r="BO9934" s="419"/>
      <c r="BP9934" s="419"/>
      <c r="BR9934" s="419"/>
      <c r="BS9934" s="419"/>
      <c r="BT9934" s="419"/>
      <c r="BV9934" s="419"/>
      <c r="BW9934" s="419"/>
      <c r="BX9934" s="397"/>
      <c r="BZ9934" s="449"/>
      <c r="CB9934" s="419"/>
      <c r="CC9934" s="419"/>
      <c r="CD9934" s="419"/>
      <c r="CF9934" s="419"/>
      <c r="CG9934" s="419"/>
      <c r="CH9934" s="419"/>
    </row>
    <row r="9935" spans="3:86" ht="21" thickBot="1">
      <c r="C9935" s="425"/>
      <c r="P9935" s="431"/>
      <c r="R9935" s="419"/>
      <c r="S9935" s="446"/>
      <c r="T9935" s="419"/>
      <c r="V9935" s="196"/>
      <c r="W9935" s="419"/>
      <c r="X9935" s="419"/>
      <c r="Z9935" s="419"/>
      <c r="AA9935" s="419"/>
      <c r="AB9935" s="419"/>
      <c r="AD9935" s="419"/>
      <c r="AE9935" s="419"/>
      <c r="AF9935" s="419"/>
      <c r="AH9935" s="419"/>
      <c r="AI9935" s="419"/>
      <c r="AJ9935" s="419"/>
      <c r="AL9935" s="419"/>
      <c r="AM9935" s="419"/>
      <c r="AN9935" s="403"/>
      <c r="AO9935" s="419"/>
      <c r="AP9935" s="419"/>
      <c r="AQ9935" s="419"/>
      <c r="AR9935" s="419"/>
      <c r="AS9935" s="419"/>
      <c r="AT9935" s="419"/>
      <c r="AU9935" s="419"/>
      <c r="AV9935" s="419"/>
      <c r="AX9935" s="419"/>
      <c r="AY9935" s="419"/>
      <c r="AZ9935" s="419"/>
      <c r="BB9935" s="419"/>
      <c r="BC9935" s="419"/>
      <c r="BD9935" s="419"/>
      <c r="BF9935" s="419"/>
      <c r="BG9935" s="419"/>
      <c r="BH9935" s="419"/>
      <c r="BJ9935" s="419"/>
      <c r="BK9935" s="419"/>
      <c r="BL9935" s="419"/>
      <c r="BN9935" s="419"/>
      <c r="BO9935" s="419"/>
      <c r="BP9935" s="419"/>
      <c r="BR9935" s="419"/>
      <c r="BS9935" s="419"/>
      <c r="BT9935" s="419"/>
      <c r="BV9935" s="419"/>
      <c r="BW9935" s="419"/>
      <c r="BX9935" s="397"/>
      <c r="BZ9935" s="449"/>
      <c r="CB9935" s="419"/>
      <c r="CC9935" s="419"/>
      <c r="CD9935" s="419"/>
      <c r="CF9935" s="419"/>
      <c r="CG9935" s="419"/>
      <c r="CH9935" s="419"/>
    </row>
    <row r="9936" spans="3:86" ht="21" thickBot="1">
      <c r="C9936" s="425"/>
      <c r="P9936" s="431"/>
      <c r="R9936" s="419"/>
      <c r="S9936" s="446"/>
      <c r="T9936" s="419"/>
      <c r="V9936" s="196"/>
      <c r="W9936" s="419"/>
      <c r="X9936" s="419"/>
      <c r="Z9936" s="419"/>
      <c r="AA9936" s="419"/>
      <c r="AB9936" s="419"/>
      <c r="AD9936" s="419"/>
      <c r="AE9936" s="419"/>
      <c r="AF9936" s="419"/>
      <c r="AH9936" s="419"/>
      <c r="AI9936" s="419"/>
      <c r="AJ9936" s="419"/>
      <c r="AL9936" s="419"/>
      <c r="AM9936" s="419"/>
      <c r="AN9936" s="403"/>
      <c r="AO9936" s="419"/>
      <c r="AP9936" s="419"/>
      <c r="AQ9936" s="419"/>
      <c r="AR9936" s="419"/>
      <c r="AS9936" s="419"/>
      <c r="AT9936" s="419"/>
      <c r="AU9936" s="419"/>
      <c r="AV9936" s="419"/>
      <c r="AX9936" s="419"/>
      <c r="AY9936" s="419"/>
      <c r="AZ9936" s="419"/>
      <c r="BB9936" s="419"/>
      <c r="BC9936" s="419"/>
      <c r="BD9936" s="419"/>
      <c r="BF9936" s="419"/>
      <c r="BG9936" s="419"/>
      <c r="BH9936" s="419"/>
      <c r="BJ9936" s="419"/>
      <c r="BK9936" s="419"/>
      <c r="BL9936" s="419"/>
      <c r="BN9936" s="419"/>
      <c r="BO9936" s="419"/>
      <c r="BP9936" s="419"/>
      <c r="BR9936" s="419"/>
      <c r="BS9936" s="419"/>
      <c r="BT9936" s="419"/>
      <c r="BV9936" s="419"/>
      <c r="BW9936" s="419"/>
      <c r="BX9936" s="397"/>
      <c r="BZ9936" s="449"/>
      <c r="CB9936" s="419"/>
      <c r="CC9936" s="419"/>
      <c r="CD9936" s="419"/>
      <c r="CF9936" s="419"/>
      <c r="CG9936" s="419"/>
      <c r="CH9936" s="419"/>
    </row>
    <row r="9937" spans="3:86" ht="21" thickBot="1">
      <c r="C9937" s="425"/>
      <c r="P9937" s="431"/>
      <c r="R9937" s="419"/>
      <c r="S9937" s="446"/>
      <c r="T9937" s="419"/>
      <c r="V9937" s="196"/>
      <c r="W9937" s="419"/>
      <c r="X9937" s="419"/>
      <c r="Z9937" s="419"/>
      <c r="AA9937" s="419"/>
      <c r="AB9937" s="419"/>
      <c r="AD9937" s="419"/>
      <c r="AE9937" s="419"/>
      <c r="AF9937" s="419"/>
      <c r="AH9937" s="419"/>
      <c r="AI9937" s="419"/>
      <c r="AJ9937" s="419"/>
      <c r="AL9937" s="419"/>
      <c r="AM9937" s="419"/>
      <c r="AN9937" s="403"/>
      <c r="AO9937" s="419"/>
      <c r="AP9937" s="419"/>
      <c r="AQ9937" s="419"/>
      <c r="AR9937" s="419"/>
      <c r="AS9937" s="419"/>
      <c r="AT9937" s="419"/>
      <c r="AU9937" s="419"/>
      <c r="AV9937" s="419"/>
      <c r="AX9937" s="419"/>
      <c r="AY9937" s="419"/>
      <c r="AZ9937" s="419"/>
      <c r="BB9937" s="419"/>
      <c r="BC9937" s="419"/>
      <c r="BD9937" s="419"/>
      <c r="BF9937" s="419"/>
      <c r="BG9937" s="419"/>
      <c r="BH9937" s="419"/>
      <c r="BJ9937" s="419"/>
      <c r="BK9937" s="419"/>
      <c r="BL9937" s="419"/>
      <c r="BN9937" s="419"/>
      <c r="BO9937" s="419"/>
      <c r="BP9937" s="419"/>
      <c r="BR9937" s="419"/>
      <c r="BS9937" s="419"/>
      <c r="BT9937" s="419"/>
      <c r="BV9937" s="419"/>
      <c r="BW9937" s="419"/>
      <c r="BX9937" s="397"/>
      <c r="BZ9937" s="449"/>
      <c r="CB9937" s="419"/>
      <c r="CC9937" s="419"/>
      <c r="CD9937" s="419"/>
      <c r="CF9937" s="419"/>
      <c r="CG9937" s="419"/>
      <c r="CH9937" s="419"/>
    </row>
    <row r="9938" spans="3:86" ht="21" thickBot="1">
      <c r="C9938" s="425"/>
      <c r="P9938" s="431"/>
      <c r="R9938" s="419"/>
      <c r="S9938" s="446"/>
      <c r="T9938" s="419"/>
      <c r="V9938" s="196"/>
      <c r="W9938" s="419"/>
      <c r="X9938" s="419"/>
      <c r="Z9938" s="419"/>
      <c r="AA9938" s="419"/>
      <c r="AB9938" s="419"/>
      <c r="AD9938" s="419"/>
      <c r="AE9938" s="419"/>
      <c r="AF9938" s="419"/>
      <c r="AH9938" s="419"/>
      <c r="AI9938" s="419"/>
      <c r="AJ9938" s="419"/>
      <c r="AL9938" s="419"/>
      <c r="AM9938" s="419"/>
      <c r="AN9938" s="403"/>
      <c r="AO9938" s="419"/>
      <c r="AP9938" s="419"/>
      <c r="AQ9938" s="419"/>
      <c r="AR9938" s="419"/>
      <c r="AS9938" s="419"/>
      <c r="AT9938" s="419"/>
      <c r="AU9938" s="419"/>
      <c r="AV9938" s="419"/>
      <c r="AX9938" s="419"/>
      <c r="AY9938" s="419"/>
      <c r="AZ9938" s="419"/>
      <c r="BB9938" s="419"/>
      <c r="BC9938" s="419"/>
      <c r="BD9938" s="419"/>
      <c r="BF9938" s="419"/>
      <c r="BG9938" s="419"/>
      <c r="BH9938" s="419"/>
      <c r="BJ9938" s="419"/>
      <c r="BK9938" s="419"/>
      <c r="BL9938" s="419"/>
      <c r="BN9938" s="419"/>
      <c r="BO9938" s="419"/>
      <c r="BP9938" s="419"/>
      <c r="BR9938" s="419"/>
      <c r="BS9938" s="419"/>
      <c r="BT9938" s="419"/>
      <c r="BV9938" s="419"/>
      <c r="BW9938" s="419"/>
      <c r="BX9938" s="397"/>
      <c r="BZ9938" s="449"/>
      <c r="CB9938" s="419"/>
      <c r="CC9938" s="419"/>
      <c r="CD9938" s="419"/>
      <c r="CF9938" s="419"/>
      <c r="CG9938" s="419"/>
      <c r="CH9938" s="419"/>
    </row>
    <row r="9939" spans="3:86" ht="21" thickBot="1">
      <c r="C9939" s="425"/>
      <c r="P9939" s="431"/>
      <c r="R9939" s="419"/>
      <c r="S9939" s="446"/>
      <c r="T9939" s="419"/>
      <c r="V9939" s="196"/>
      <c r="W9939" s="419"/>
      <c r="X9939" s="419"/>
      <c r="Z9939" s="419"/>
      <c r="AA9939" s="419"/>
      <c r="AB9939" s="419"/>
      <c r="AD9939" s="419"/>
      <c r="AE9939" s="419"/>
      <c r="AF9939" s="419"/>
      <c r="AH9939" s="419"/>
      <c r="AI9939" s="419"/>
      <c r="AJ9939" s="419"/>
      <c r="AL9939" s="419"/>
      <c r="AM9939" s="419"/>
      <c r="AN9939" s="403"/>
      <c r="AO9939" s="419"/>
      <c r="AP9939" s="419"/>
      <c r="AQ9939" s="419"/>
      <c r="AR9939" s="419"/>
      <c r="AS9939" s="419"/>
      <c r="AT9939" s="419"/>
      <c r="AU9939" s="419"/>
      <c r="AV9939" s="419"/>
      <c r="AX9939" s="419"/>
      <c r="AY9939" s="419"/>
      <c r="AZ9939" s="419"/>
      <c r="BB9939" s="419"/>
      <c r="BC9939" s="419"/>
      <c r="BD9939" s="419"/>
      <c r="BF9939" s="419"/>
      <c r="BG9939" s="419"/>
      <c r="BH9939" s="419"/>
      <c r="BJ9939" s="419"/>
      <c r="BK9939" s="419"/>
      <c r="BL9939" s="419"/>
      <c r="BN9939" s="419"/>
      <c r="BO9939" s="419"/>
      <c r="BP9939" s="419"/>
      <c r="BR9939" s="419"/>
      <c r="BS9939" s="419"/>
      <c r="BT9939" s="419"/>
      <c r="BV9939" s="419"/>
      <c r="BW9939" s="419"/>
      <c r="BX9939" s="397"/>
      <c r="BZ9939" s="449"/>
      <c r="CB9939" s="419"/>
      <c r="CC9939" s="419"/>
      <c r="CD9939" s="419"/>
      <c r="CF9939" s="419"/>
      <c r="CG9939" s="419"/>
      <c r="CH9939" s="419"/>
    </row>
    <row r="9940" spans="3:86" ht="21" thickBot="1">
      <c r="C9940" s="425"/>
      <c r="P9940" s="431"/>
      <c r="R9940" s="419"/>
      <c r="S9940" s="446"/>
      <c r="T9940" s="419"/>
      <c r="V9940" s="196"/>
      <c r="W9940" s="419"/>
      <c r="X9940" s="419"/>
      <c r="Z9940" s="419"/>
      <c r="AA9940" s="419"/>
      <c r="AB9940" s="419"/>
      <c r="AD9940" s="419"/>
      <c r="AE9940" s="419"/>
      <c r="AF9940" s="419"/>
      <c r="AH9940" s="419"/>
      <c r="AI9940" s="419"/>
      <c r="AJ9940" s="419"/>
      <c r="AL9940" s="419"/>
      <c r="AM9940" s="419"/>
      <c r="AN9940" s="403"/>
      <c r="AO9940" s="419"/>
      <c r="AP9940" s="419"/>
      <c r="AQ9940" s="419"/>
      <c r="AR9940" s="419"/>
      <c r="AS9940" s="419"/>
      <c r="AT9940" s="419"/>
      <c r="AU9940" s="419"/>
      <c r="AV9940" s="419"/>
      <c r="AX9940" s="419"/>
      <c r="AY9940" s="419"/>
      <c r="AZ9940" s="419"/>
      <c r="BB9940" s="419"/>
      <c r="BC9940" s="419"/>
      <c r="BD9940" s="419"/>
      <c r="BF9940" s="419"/>
      <c r="BG9940" s="419"/>
      <c r="BH9940" s="419"/>
      <c r="BJ9940" s="419"/>
      <c r="BK9940" s="419"/>
      <c r="BL9940" s="419"/>
      <c r="BN9940" s="419"/>
      <c r="BO9940" s="419"/>
      <c r="BP9940" s="419"/>
      <c r="BR9940" s="419"/>
      <c r="BS9940" s="419"/>
      <c r="BT9940" s="419"/>
      <c r="BV9940" s="419"/>
      <c r="BW9940" s="419"/>
      <c r="BX9940" s="397"/>
      <c r="BZ9940" s="449"/>
      <c r="CB9940" s="419"/>
      <c r="CC9940" s="419"/>
      <c r="CD9940" s="419"/>
      <c r="CF9940" s="419"/>
      <c r="CG9940" s="419"/>
      <c r="CH9940" s="419"/>
    </row>
    <row r="9941" spans="3:86" ht="21" thickBot="1">
      <c r="C9941" s="425"/>
      <c r="P9941" s="431"/>
      <c r="R9941" s="419"/>
      <c r="S9941" s="446"/>
      <c r="T9941" s="419"/>
      <c r="V9941" s="196"/>
      <c r="W9941" s="419"/>
      <c r="X9941" s="419"/>
      <c r="Z9941" s="419"/>
      <c r="AA9941" s="419"/>
      <c r="AB9941" s="419"/>
      <c r="AD9941" s="419"/>
      <c r="AE9941" s="419"/>
      <c r="AF9941" s="419"/>
      <c r="AH9941" s="419"/>
      <c r="AI9941" s="419"/>
      <c r="AJ9941" s="419"/>
      <c r="AL9941" s="419"/>
      <c r="AM9941" s="419"/>
      <c r="AN9941" s="403"/>
      <c r="AO9941" s="419"/>
      <c r="AP9941" s="419"/>
      <c r="AQ9941" s="419"/>
      <c r="AR9941" s="419"/>
      <c r="AS9941" s="419"/>
      <c r="AT9941" s="419"/>
      <c r="AU9941" s="419"/>
      <c r="AV9941" s="419"/>
      <c r="AX9941" s="419"/>
      <c r="AY9941" s="419"/>
      <c r="AZ9941" s="419"/>
      <c r="BB9941" s="419"/>
      <c r="BC9941" s="419"/>
      <c r="BD9941" s="419"/>
      <c r="BF9941" s="419"/>
      <c r="BG9941" s="419"/>
      <c r="BH9941" s="419"/>
      <c r="BJ9941" s="419"/>
      <c r="BK9941" s="419"/>
      <c r="BL9941" s="419"/>
      <c r="BN9941" s="419"/>
      <c r="BO9941" s="419"/>
      <c r="BP9941" s="419"/>
      <c r="BR9941" s="419"/>
      <c r="BS9941" s="419"/>
      <c r="BT9941" s="419"/>
      <c r="BV9941" s="419"/>
      <c r="BW9941" s="419"/>
      <c r="BX9941" s="397"/>
      <c r="BZ9941" s="449"/>
      <c r="CB9941" s="419"/>
      <c r="CC9941" s="419"/>
      <c r="CD9941" s="419"/>
      <c r="CF9941" s="419"/>
      <c r="CG9941" s="419"/>
      <c r="CH9941" s="419"/>
    </row>
    <row r="9942" spans="3:86" ht="21" thickBot="1">
      <c r="C9942" s="425"/>
      <c r="P9942" s="431"/>
      <c r="R9942" s="419"/>
      <c r="S9942" s="446"/>
      <c r="T9942" s="419"/>
      <c r="V9942" s="196"/>
      <c r="W9942" s="419"/>
      <c r="X9942" s="419"/>
      <c r="Z9942" s="419"/>
      <c r="AA9942" s="419"/>
      <c r="AB9942" s="419"/>
      <c r="AD9942" s="419"/>
      <c r="AE9942" s="419"/>
      <c r="AF9942" s="419"/>
      <c r="AH9942" s="419"/>
      <c r="AI9942" s="419"/>
      <c r="AJ9942" s="419"/>
      <c r="AL9942" s="419"/>
      <c r="AM9942" s="419"/>
      <c r="AN9942" s="403"/>
      <c r="AO9942" s="419"/>
      <c r="AP9942" s="419"/>
      <c r="AQ9942" s="419"/>
      <c r="AR9942" s="419"/>
      <c r="AS9942" s="419"/>
      <c r="AT9942" s="419"/>
      <c r="AU9942" s="419"/>
      <c r="AV9942" s="419"/>
      <c r="AX9942" s="419"/>
      <c r="AY9942" s="419"/>
      <c r="AZ9942" s="419"/>
      <c r="BB9942" s="419"/>
      <c r="BC9942" s="419"/>
      <c r="BD9942" s="419"/>
      <c r="BF9942" s="419"/>
      <c r="BG9942" s="419"/>
      <c r="BH9942" s="419"/>
      <c r="BJ9942" s="419"/>
      <c r="BK9942" s="419"/>
      <c r="BL9942" s="419"/>
      <c r="BN9942" s="419"/>
      <c r="BO9942" s="419"/>
      <c r="BP9942" s="419"/>
      <c r="BR9942" s="419"/>
      <c r="BS9942" s="419"/>
      <c r="BT9942" s="419"/>
      <c r="BV9942" s="419"/>
      <c r="BW9942" s="419"/>
      <c r="BX9942" s="397"/>
      <c r="BZ9942" s="449"/>
      <c r="CB9942" s="419"/>
      <c r="CC9942" s="419"/>
      <c r="CD9942" s="419"/>
      <c r="CF9942" s="419"/>
      <c r="CG9942" s="419"/>
      <c r="CH9942" s="419"/>
    </row>
    <row r="9943" spans="3:86" ht="21" thickBot="1">
      <c r="C9943" s="425"/>
      <c r="P9943" s="431"/>
      <c r="R9943" s="419"/>
      <c r="S9943" s="446"/>
      <c r="T9943" s="419"/>
      <c r="V9943" s="196"/>
      <c r="W9943" s="419"/>
      <c r="X9943" s="419"/>
      <c r="Z9943" s="419"/>
      <c r="AA9943" s="419"/>
      <c r="AB9943" s="419"/>
      <c r="AD9943" s="419"/>
      <c r="AE9943" s="419"/>
      <c r="AF9943" s="419"/>
      <c r="AH9943" s="419"/>
      <c r="AI9943" s="419"/>
      <c r="AJ9943" s="419"/>
      <c r="AL9943" s="419"/>
      <c r="AM9943" s="419"/>
      <c r="AN9943" s="403"/>
      <c r="AO9943" s="419"/>
      <c r="AP9943" s="419"/>
      <c r="AQ9943" s="419"/>
      <c r="AR9943" s="419"/>
      <c r="AS9943" s="419"/>
      <c r="AT9943" s="419"/>
      <c r="AU9943" s="419"/>
      <c r="AV9943" s="419"/>
      <c r="AX9943" s="419"/>
      <c r="AY9943" s="419"/>
      <c r="AZ9943" s="419"/>
      <c r="BB9943" s="419"/>
      <c r="BC9943" s="419"/>
      <c r="BD9943" s="419"/>
      <c r="BF9943" s="419"/>
      <c r="BG9943" s="419"/>
      <c r="BH9943" s="419"/>
      <c r="BJ9943" s="419"/>
      <c r="BK9943" s="419"/>
      <c r="BL9943" s="419"/>
      <c r="BN9943" s="419"/>
      <c r="BO9943" s="419"/>
      <c r="BP9943" s="419"/>
      <c r="BR9943" s="419"/>
      <c r="BS9943" s="419"/>
      <c r="BT9943" s="419"/>
      <c r="BV9943" s="419"/>
      <c r="BW9943" s="419"/>
      <c r="BX9943" s="397"/>
      <c r="BZ9943" s="449"/>
      <c r="CB9943" s="419"/>
      <c r="CC9943" s="419"/>
      <c r="CD9943" s="419"/>
      <c r="CF9943" s="419"/>
      <c r="CG9943" s="419"/>
      <c r="CH9943" s="419"/>
    </row>
    <row r="9944" spans="3:86" ht="21" thickBot="1">
      <c r="C9944" s="425"/>
      <c r="P9944" s="431"/>
      <c r="R9944" s="419"/>
      <c r="S9944" s="446"/>
      <c r="T9944" s="419"/>
      <c r="V9944" s="196"/>
      <c r="W9944" s="419"/>
      <c r="X9944" s="419"/>
      <c r="Z9944" s="419"/>
      <c r="AA9944" s="419"/>
      <c r="AB9944" s="419"/>
      <c r="AD9944" s="419"/>
      <c r="AE9944" s="419"/>
      <c r="AF9944" s="419"/>
      <c r="AH9944" s="419"/>
      <c r="AI9944" s="419"/>
      <c r="AJ9944" s="419"/>
      <c r="AL9944" s="419"/>
      <c r="AM9944" s="419"/>
      <c r="AN9944" s="403"/>
      <c r="AO9944" s="419"/>
      <c r="AP9944" s="419"/>
      <c r="AQ9944" s="419"/>
      <c r="AR9944" s="419"/>
      <c r="AS9944" s="419"/>
      <c r="AT9944" s="419"/>
      <c r="AU9944" s="419"/>
      <c r="AV9944" s="419"/>
      <c r="AX9944" s="419"/>
      <c r="AY9944" s="419"/>
      <c r="AZ9944" s="419"/>
      <c r="BB9944" s="419"/>
      <c r="BC9944" s="419"/>
      <c r="BD9944" s="419"/>
      <c r="BF9944" s="419"/>
      <c r="BG9944" s="419"/>
      <c r="BH9944" s="419"/>
      <c r="BJ9944" s="419"/>
      <c r="BK9944" s="419"/>
      <c r="BL9944" s="419"/>
      <c r="BN9944" s="419"/>
      <c r="BO9944" s="419"/>
      <c r="BP9944" s="419"/>
      <c r="BR9944" s="419"/>
      <c r="BS9944" s="419"/>
      <c r="BT9944" s="419"/>
      <c r="BV9944" s="419"/>
      <c r="BW9944" s="419"/>
      <c r="BX9944" s="397"/>
      <c r="BZ9944" s="449"/>
      <c r="CB9944" s="419"/>
      <c r="CC9944" s="419"/>
      <c r="CD9944" s="419"/>
      <c r="CF9944" s="419"/>
      <c r="CG9944" s="419"/>
      <c r="CH9944" s="419"/>
    </row>
    <row r="9945" spans="3:86" ht="21" thickBot="1">
      <c r="C9945" s="425"/>
      <c r="P9945" s="431"/>
      <c r="R9945" s="419"/>
      <c r="S9945" s="446"/>
      <c r="T9945" s="419"/>
      <c r="V9945" s="196"/>
      <c r="W9945" s="419"/>
      <c r="X9945" s="419"/>
      <c r="Z9945" s="419"/>
      <c r="AA9945" s="419"/>
      <c r="AB9945" s="419"/>
      <c r="AD9945" s="419"/>
      <c r="AE9945" s="419"/>
      <c r="AF9945" s="419"/>
      <c r="AH9945" s="419"/>
      <c r="AI9945" s="419"/>
      <c r="AJ9945" s="419"/>
      <c r="AL9945" s="419"/>
      <c r="AM9945" s="419"/>
      <c r="AN9945" s="403"/>
      <c r="AO9945" s="419"/>
      <c r="AP9945" s="419"/>
      <c r="AQ9945" s="419"/>
      <c r="AR9945" s="419"/>
      <c r="AS9945" s="419"/>
      <c r="AT9945" s="419"/>
      <c r="AU9945" s="419"/>
      <c r="AV9945" s="419"/>
      <c r="AX9945" s="419"/>
      <c r="AY9945" s="419"/>
      <c r="AZ9945" s="419"/>
      <c r="BB9945" s="419"/>
      <c r="BC9945" s="419"/>
      <c r="BD9945" s="419"/>
      <c r="BF9945" s="419"/>
      <c r="BG9945" s="419"/>
      <c r="BH9945" s="419"/>
      <c r="BJ9945" s="419"/>
      <c r="BK9945" s="419"/>
      <c r="BL9945" s="419"/>
      <c r="BN9945" s="419"/>
      <c r="BO9945" s="419"/>
      <c r="BP9945" s="419"/>
      <c r="BR9945" s="419"/>
      <c r="BS9945" s="419"/>
      <c r="BT9945" s="419"/>
      <c r="BV9945" s="419"/>
      <c r="BW9945" s="419"/>
      <c r="BX9945" s="397"/>
      <c r="BZ9945" s="449"/>
      <c r="CB9945" s="419"/>
      <c r="CC9945" s="419"/>
      <c r="CD9945" s="419"/>
      <c r="CF9945" s="419"/>
      <c r="CG9945" s="419"/>
      <c r="CH9945" s="419"/>
    </row>
    <row r="9946" spans="3:86" ht="21" thickBot="1">
      <c r="C9946" s="425"/>
      <c r="P9946" s="431"/>
      <c r="R9946" s="419"/>
      <c r="S9946" s="446"/>
      <c r="T9946" s="419"/>
      <c r="V9946" s="196"/>
      <c r="W9946" s="419"/>
      <c r="X9946" s="419"/>
      <c r="Z9946" s="419"/>
      <c r="AA9946" s="419"/>
      <c r="AB9946" s="419"/>
      <c r="AD9946" s="419"/>
      <c r="AE9946" s="419"/>
      <c r="AF9946" s="419"/>
      <c r="AH9946" s="419"/>
      <c r="AI9946" s="419"/>
      <c r="AJ9946" s="419"/>
      <c r="AL9946" s="419"/>
      <c r="AM9946" s="419"/>
      <c r="AN9946" s="403"/>
      <c r="AO9946" s="419"/>
      <c r="AP9946" s="419"/>
      <c r="AQ9946" s="419"/>
      <c r="AR9946" s="419"/>
      <c r="AS9946" s="419"/>
      <c r="AT9946" s="419"/>
      <c r="AU9946" s="419"/>
      <c r="AV9946" s="419"/>
      <c r="AX9946" s="419"/>
      <c r="AY9946" s="419"/>
      <c r="AZ9946" s="419"/>
      <c r="BB9946" s="419"/>
      <c r="BC9946" s="419"/>
      <c r="BD9946" s="419"/>
      <c r="BF9946" s="419"/>
      <c r="BG9946" s="419"/>
      <c r="BH9946" s="419"/>
      <c r="BJ9946" s="419"/>
      <c r="BK9946" s="419"/>
      <c r="BL9946" s="419"/>
      <c r="BN9946" s="419"/>
      <c r="BO9946" s="419"/>
      <c r="BP9946" s="419"/>
      <c r="BR9946" s="419"/>
      <c r="BS9946" s="419"/>
      <c r="BT9946" s="419"/>
      <c r="BV9946" s="419"/>
      <c r="BW9946" s="419"/>
      <c r="BX9946" s="397"/>
      <c r="BZ9946" s="449"/>
      <c r="CB9946" s="419"/>
      <c r="CC9946" s="419"/>
      <c r="CD9946" s="419"/>
      <c r="CF9946" s="419"/>
      <c r="CG9946" s="419"/>
      <c r="CH9946" s="419"/>
    </row>
    <row r="9947" spans="3:86" ht="21" thickBot="1">
      <c r="C9947" s="425"/>
      <c r="P9947" s="431"/>
      <c r="R9947" s="419"/>
      <c r="S9947" s="446"/>
      <c r="T9947" s="419"/>
      <c r="V9947" s="196"/>
      <c r="W9947" s="419"/>
      <c r="X9947" s="419"/>
      <c r="Z9947" s="419"/>
      <c r="AA9947" s="419"/>
      <c r="AB9947" s="419"/>
      <c r="AD9947" s="419"/>
      <c r="AE9947" s="419"/>
      <c r="AF9947" s="419"/>
      <c r="AH9947" s="419"/>
      <c r="AI9947" s="419"/>
      <c r="AJ9947" s="419"/>
      <c r="AL9947" s="419"/>
      <c r="AM9947" s="419"/>
      <c r="AN9947" s="403"/>
      <c r="AO9947" s="419"/>
      <c r="AP9947" s="419"/>
      <c r="AQ9947" s="419"/>
      <c r="AR9947" s="419"/>
      <c r="AS9947" s="419"/>
      <c r="AT9947" s="419"/>
      <c r="AU9947" s="419"/>
      <c r="AV9947" s="419"/>
      <c r="AX9947" s="419"/>
      <c r="AY9947" s="419"/>
      <c r="AZ9947" s="419"/>
      <c r="BB9947" s="419"/>
      <c r="BC9947" s="419"/>
      <c r="BD9947" s="419"/>
      <c r="BF9947" s="419"/>
      <c r="BG9947" s="419"/>
      <c r="BH9947" s="419"/>
      <c r="BJ9947" s="419"/>
      <c r="BK9947" s="419"/>
      <c r="BL9947" s="419"/>
      <c r="BN9947" s="419"/>
      <c r="BO9947" s="419"/>
      <c r="BP9947" s="419"/>
      <c r="BR9947" s="419"/>
      <c r="BS9947" s="419"/>
      <c r="BT9947" s="419"/>
      <c r="BV9947" s="419"/>
      <c r="BW9947" s="419"/>
      <c r="BX9947" s="397"/>
      <c r="BZ9947" s="449"/>
      <c r="CB9947" s="419"/>
      <c r="CC9947" s="419"/>
      <c r="CD9947" s="419"/>
      <c r="CF9947" s="419"/>
      <c r="CG9947" s="419"/>
      <c r="CH9947" s="419"/>
    </row>
    <row r="9948" spans="3:86" ht="21" thickBot="1">
      <c r="C9948" s="425"/>
      <c r="P9948" s="431"/>
      <c r="R9948" s="419"/>
      <c r="S9948" s="446"/>
      <c r="T9948" s="419"/>
      <c r="V9948" s="196"/>
      <c r="W9948" s="419"/>
      <c r="X9948" s="419"/>
      <c r="Z9948" s="419"/>
      <c r="AA9948" s="419"/>
      <c r="AB9948" s="419"/>
      <c r="AD9948" s="419"/>
      <c r="AE9948" s="419"/>
      <c r="AF9948" s="419"/>
      <c r="AH9948" s="419"/>
      <c r="AI9948" s="419"/>
      <c r="AJ9948" s="419"/>
      <c r="AL9948" s="419"/>
      <c r="AM9948" s="419"/>
      <c r="AN9948" s="403"/>
      <c r="AO9948" s="419"/>
      <c r="AP9948" s="419"/>
      <c r="AQ9948" s="419"/>
      <c r="AR9948" s="419"/>
      <c r="AS9948" s="419"/>
      <c r="AT9948" s="419"/>
      <c r="AU9948" s="419"/>
      <c r="AV9948" s="419"/>
      <c r="AX9948" s="419"/>
      <c r="AY9948" s="419"/>
      <c r="AZ9948" s="419"/>
      <c r="BB9948" s="419"/>
      <c r="BC9948" s="419"/>
      <c r="BD9948" s="419"/>
      <c r="BF9948" s="419"/>
      <c r="BG9948" s="419"/>
      <c r="BH9948" s="419"/>
      <c r="BJ9948" s="419"/>
      <c r="BK9948" s="419"/>
      <c r="BL9948" s="419"/>
      <c r="BN9948" s="419"/>
      <c r="BO9948" s="419"/>
      <c r="BP9948" s="419"/>
      <c r="BR9948" s="419"/>
      <c r="BS9948" s="419"/>
      <c r="BT9948" s="419"/>
      <c r="BV9948" s="419"/>
      <c r="BW9948" s="419"/>
      <c r="BX9948" s="397"/>
      <c r="BZ9948" s="449"/>
      <c r="CB9948" s="419"/>
      <c r="CC9948" s="419"/>
      <c r="CD9948" s="419"/>
      <c r="CF9948" s="419"/>
      <c r="CG9948" s="419"/>
      <c r="CH9948" s="419"/>
    </row>
    <row r="9949" spans="3:86" ht="21" thickBot="1">
      <c r="C9949" s="425"/>
      <c r="P9949" s="431"/>
      <c r="R9949" s="419"/>
      <c r="S9949" s="446"/>
      <c r="T9949" s="419"/>
      <c r="V9949" s="196"/>
      <c r="W9949" s="419"/>
      <c r="X9949" s="419"/>
      <c r="Z9949" s="419"/>
      <c r="AA9949" s="419"/>
      <c r="AB9949" s="419"/>
      <c r="AD9949" s="419"/>
      <c r="AE9949" s="419"/>
      <c r="AF9949" s="419"/>
      <c r="AH9949" s="419"/>
      <c r="AI9949" s="419"/>
      <c r="AJ9949" s="419"/>
      <c r="AL9949" s="419"/>
      <c r="AM9949" s="419"/>
      <c r="AN9949" s="403"/>
      <c r="AO9949" s="419"/>
      <c r="AP9949" s="419"/>
      <c r="AQ9949" s="419"/>
      <c r="AR9949" s="419"/>
      <c r="AS9949" s="419"/>
      <c r="AT9949" s="419"/>
      <c r="AU9949" s="419"/>
      <c r="AV9949" s="419"/>
      <c r="AX9949" s="419"/>
      <c r="AY9949" s="419"/>
      <c r="AZ9949" s="419"/>
      <c r="BB9949" s="419"/>
      <c r="BC9949" s="419"/>
      <c r="BD9949" s="419"/>
      <c r="BF9949" s="419"/>
      <c r="BG9949" s="419"/>
      <c r="BH9949" s="419"/>
      <c r="BJ9949" s="419"/>
      <c r="BK9949" s="419"/>
      <c r="BL9949" s="419"/>
      <c r="BN9949" s="419"/>
      <c r="BO9949" s="419"/>
      <c r="BP9949" s="419"/>
      <c r="BR9949" s="419"/>
      <c r="BS9949" s="419"/>
      <c r="BT9949" s="419"/>
      <c r="BV9949" s="419"/>
      <c r="BW9949" s="419"/>
      <c r="BX9949" s="397"/>
      <c r="BZ9949" s="449"/>
      <c r="CB9949" s="419"/>
      <c r="CC9949" s="419"/>
      <c r="CD9949" s="419"/>
      <c r="CF9949" s="419"/>
      <c r="CG9949" s="419"/>
      <c r="CH9949" s="419"/>
    </row>
    <row r="9950" spans="3:86" ht="21" thickBot="1">
      <c r="C9950" s="425"/>
      <c r="P9950" s="431"/>
      <c r="R9950" s="419"/>
      <c r="S9950" s="446"/>
      <c r="T9950" s="419"/>
      <c r="V9950" s="196"/>
      <c r="W9950" s="419"/>
      <c r="X9950" s="419"/>
      <c r="Z9950" s="419"/>
      <c r="AA9950" s="419"/>
      <c r="AB9950" s="419"/>
      <c r="AD9950" s="419"/>
      <c r="AE9950" s="419"/>
      <c r="AF9950" s="419"/>
      <c r="AH9950" s="419"/>
      <c r="AI9950" s="419"/>
      <c r="AJ9950" s="419"/>
      <c r="AL9950" s="419"/>
      <c r="AM9950" s="419"/>
      <c r="AN9950" s="403"/>
      <c r="AO9950" s="419"/>
      <c r="AP9950" s="419"/>
      <c r="AQ9950" s="419"/>
      <c r="AR9950" s="419"/>
      <c r="AS9950" s="419"/>
      <c r="AT9950" s="419"/>
      <c r="AU9950" s="419"/>
      <c r="AV9950" s="419"/>
      <c r="AX9950" s="419"/>
      <c r="AY9950" s="419"/>
      <c r="AZ9950" s="419"/>
      <c r="BB9950" s="419"/>
      <c r="BC9950" s="419"/>
      <c r="BD9950" s="419"/>
      <c r="BF9950" s="419"/>
      <c r="BG9950" s="419"/>
      <c r="BH9950" s="419"/>
      <c r="BJ9950" s="419"/>
      <c r="BK9950" s="419"/>
      <c r="BL9950" s="419"/>
      <c r="BN9950" s="419"/>
      <c r="BO9950" s="419"/>
      <c r="BP9950" s="419"/>
      <c r="BR9950" s="419"/>
      <c r="BS9950" s="419"/>
      <c r="BT9950" s="419"/>
      <c r="BV9950" s="419"/>
      <c r="BW9950" s="419"/>
      <c r="BX9950" s="397"/>
      <c r="BZ9950" s="449"/>
      <c r="CB9950" s="419"/>
      <c r="CC9950" s="419"/>
      <c r="CD9950" s="419"/>
      <c r="CF9950" s="419"/>
      <c r="CG9950" s="419"/>
      <c r="CH9950" s="419"/>
    </row>
    <row r="9951" spans="3:86" ht="21" thickBot="1">
      <c r="C9951" s="425"/>
      <c r="P9951" s="431"/>
      <c r="R9951" s="419"/>
      <c r="S9951" s="446"/>
      <c r="T9951" s="419"/>
      <c r="V9951" s="196"/>
      <c r="W9951" s="419"/>
      <c r="X9951" s="419"/>
      <c r="Z9951" s="419"/>
      <c r="AA9951" s="419"/>
      <c r="AB9951" s="419"/>
      <c r="AD9951" s="419"/>
      <c r="AE9951" s="419"/>
      <c r="AF9951" s="419"/>
      <c r="AH9951" s="419"/>
      <c r="AI9951" s="419"/>
      <c r="AJ9951" s="419"/>
      <c r="AL9951" s="419"/>
      <c r="AM9951" s="419"/>
      <c r="AN9951" s="403"/>
      <c r="AO9951" s="419"/>
      <c r="AP9951" s="419"/>
      <c r="AQ9951" s="419"/>
      <c r="AR9951" s="419"/>
      <c r="AS9951" s="419"/>
      <c r="AT9951" s="419"/>
      <c r="AU9951" s="419"/>
      <c r="AV9951" s="419"/>
      <c r="AX9951" s="419"/>
      <c r="AY9951" s="419"/>
      <c r="AZ9951" s="419"/>
      <c r="BB9951" s="419"/>
      <c r="BC9951" s="419"/>
      <c r="BD9951" s="419"/>
      <c r="BF9951" s="419"/>
      <c r="BG9951" s="419"/>
      <c r="BH9951" s="419"/>
      <c r="BJ9951" s="419"/>
      <c r="BK9951" s="419"/>
      <c r="BL9951" s="419"/>
      <c r="BN9951" s="419"/>
      <c r="BO9951" s="419"/>
      <c r="BP9951" s="419"/>
      <c r="BR9951" s="419"/>
      <c r="BS9951" s="419"/>
      <c r="BT9951" s="419"/>
      <c r="BV9951" s="419"/>
      <c r="BW9951" s="419"/>
      <c r="BX9951" s="397"/>
      <c r="BZ9951" s="449"/>
      <c r="CB9951" s="419"/>
      <c r="CC9951" s="419"/>
      <c r="CD9951" s="419"/>
      <c r="CF9951" s="419"/>
      <c r="CG9951" s="419"/>
      <c r="CH9951" s="419"/>
    </row>
    <row r="9952" spans="3:86" ht="21" thickBot="1">
      <c r="C9952" s="425"/>
      <c r="P9952" s="431"/>
      <c r="R9952" s="419"/>
      <c r="S9952" s="446"/>
      <c r="T9952" s="419"/>
      <c r="V9952" s="196"/>
      <c r="W9952" s="419"/>
      <c r="X9952" s="419"/>
      <c r="Z9952" s="419"/>
      <c r="AA9952" s="419"/>
      <c r="AB9952" s="419"/>
      <c r="AD9952" s="419"/>
      <c r="AE9952" s="419"/>
      <c r="AF9952" s="419"/>
      <c r="AH9952" s="419"/>
      <c r="AI9952" s="419"/>
      <c r="AJ9952" s="419"/>
      <c r="AL9952" s="419"/>
      <c r="AM9952" s="419"/>
      <c r="AN9952" s="403"/>
      <c r="AO9952" s="419"/>
      <c r="AP9952" s="419"/>
      <c r="AQ9952" s="419"/>
      <c r="AR9952" s="419"/>
      <c r="AS9952" s="419"/>
      <c r="AT9952" s="419"/>
      <c r="AU9952" s="419"/>
      <c r="AV9952" s="419"/>
      <c r="AX9952" s="419"/>
      <c r="AY9952" s="419"/>
      <c r="AZ9952" s="419"/>
      <c r="BB9952" s="419"/>
      <c r="BC9952" s="419"/>
      <c r="BD9952" s="419"/>
      <c r="BF9952" s="419"/>
      <c r="BG9952" s="419"/>
      <c r="BH9952" s="419"/>
      <c r="BJ9952" s="419"/>
      <c r="BK9952" s="419"/>
      <c r="BL9952" s="419"/>
      <c r="BN9952" s="419"/>
      <c r="BO9952" s="419"/>
      <c r="BP9952" s="419"/>
      <c r="BR9952" s="419"/>
      <c r="BS9952" s="419"/>
      <c r="BT9952" s="419"/>
      <c r="BV9952" s="419"/>
      <c r="BW9952" s="419"/>
      <c r="BX9952" s="397"/>
      <c r="BZ9952" s="449"/>
      <c r="CB9952" s="419"/>
      <c r="CC9952" s="419"/>
      <c r="CD9952" s="419"/>
      <c r="CF9952" s="419"/>
      <c r="CG9952" s="419"/>
      <c r="CH9952" s="419"/>
    </row>
    <row r="9953" spans="3:86" ht="21" thickBot="1">
      <c r="C9953" s="425"/>
      <c r="P9953" s="431"/>
      <c r="R9953" s="419"/>
      <c r="S9953" s="446"/>
      <c r="T9953" s="419"/>
      <c r="V9953" s="196"/>
      <c r="W9953" s="419"/>
      <c r="X9953" s="419"/>
      <c r="Z9953" s="419"/>
      <c r="AA9953" s="419"/>
      <c r="AB9953" s="419"/>
      <c r="AD9953" s="419"/>
      <c r="AE9953" s="419"/>
      <c r="AF9953" s="419"/>
      <c r="AH9953" s="419"/>
      <c r="AI9953" s="419"/>
      <c r="AJ9953" s="419"/>
      <c r="AL9953" s="419"/>
      <c r="AM9953" s="419"/>
      <c r="AN9953" s="403"/>
      <c r="AO9953" s="419"/>
      <c r="AP9953" s="419"/>
      <c r="AQ9953" s="419"/>
      <c r="AR9953" s="419"/>
      <c r="AS9953" s="419"/>
      <c r="AT9953" s="419"/>
      <c r="AU9953" s="419"/>
      <c r="AV9953" s="419"/>
      <c r="AX9953" s="419"/>
      <c r="AY9953" s="419"/>
      <c r="AZ9953" s="419"/>
      <c r="BB9953" s="419"/>
      <c r="BC9953" s="419"/>
      <c r="BD9953" s="419"/>
      <c r="BF9953" s="419"/>
      <c r="BG9953" s="419"/>
      <c r="BH9953" s="419"/>
      <c r="BJ9953" s="419"/>
      <c r="BK9953" s="419"/>
      <c r="BL9953" s="419"/>
      <c r="BN9953" s="419"/>
      <c r="BO9953" s="419"/>
      <c r="BP9953" s="419"/>
      <c r="BR9953" s="419"/>
      <c r="BS9953" s="419"/>
      <c r="BT9953" s="419"/>
      <c r="BV9953" s="419"/>
      <c r="BW9953" s="419"/>
      <c r="BX9953" s="397"/>
      <c r="BZ9953" s="449"/>
      <c r="CB9953" s="419"/>
      <c r="CC9953" s="419"/>
      <c r="CD9953" s="419"/>
      <c r="CF9953" s="419"/>
      <c r="CG9953" s="419"/>
      <c r="CH9953" s="419"/>
    </row>
    <row r="9954" spans="3:86" ht="21" thickBot="1">
      <c r="C9954" s="425"/>
      <c r="P9954" s="431"/>
      <c r="R9954" s="419"/>
      <c r="S9954" s="446"/>
      <c r="T9954" s="419"/>
      <c r="V9954" s="196"/>
      <c r="W9954" s="419"/>
      <c r="X9954" s="419"/>
      <c r="Z9954" s="419"/>
      <c r="AA9954" s="419"/>
      <c r="AB9954" s="419"/>
      <c r="AD9954" s="419"/>
      <c r="AE9954" s="419"/>
      <c r="AF9954" s="419"/>
      <c r="AH9954" s="419"/>
      <c r="AI9954" s="419"/>
      <c r="AJ9954" s="419"/>
      <c r="AL9954" s="419"/>
      <c r="AM9954" s="419"/>
      <c r="AN9954" s="403"/>
      <c r="AO9954" s="419"/>
      <c r="AP9954" s="419"/>
      <c r="AQ9954" s="419"/>
      <c r="AR9954" s="419"/>
      <c r="AS9954" s="419"/>
      <c r="AT9954" s="419"/>
      <c r="AU9954" s="419"/>
      <c r="AV9954" s="419"/>
      <c r="AX9954" s="419"/>
      <c r="AY9954" s="419"/>
      <c r="AZ9954" s="419"/>
      <c r="BB9954" s="419"/>
      <c r="BC9954" s="419"/>
      <c r="BD9954" s="419"/>
      <c r="BF9954" s="419"/>
      <c r="BG9954" s="419"/>
      <c r="BH9954" s="419"/>
      <c r="BJ9954" s="419"/>
      <c r="BK9954" s="419"/>
      <c r="BL9954" s="419"/>
      <c r="BN9954" s="419"/>
      <c r="BO9954" s="419"/>
      <c r="BP9954" s="419"/>
      <c r="BR9954" s="419"/>
      <c r="BS9954" s="419"/>
      <c r="BT9954" s="419"/>
      <c r="BV9954" s="419"/>
      <c r="BW9954" s="419"/>
      <c r="BX9954" s="397"/>
      <c r="BZ9954" s="449"/>
      <c r="CB9954" s="419"/>
      <c r="CC9954" s="419"/>
      <c r="CD9954" s="419"/>
      <c r="CF9954" s="419"/>
      <c r="CG9954" s="419"/>
      <c r="CH9954" s="419"/>
    </row>
    <row r="9955" spans="3:86" ht="21" thickBot="1">
      <c r="C9955" s="425"/>
      <c r="P9955" s="431"/>
      <c r="R9955" s="419"/>
      <c r="S9955" s="446"/>
      <c r="T9955" s="419"/>
      <c r="V9955" s="196"/>
      <c r="W9955" s="419"/>
      <c r="X9955" s="419"/>
      <c r="Z9955" s="419"/>
      <c r="AA9955" s="419"/>
      <c r="AB9955" s="419"/>
      <c r="AD9955" s="419"/>
      <c r="AE9955" s="419"/>
      <c r="AF9955" s="419"/>
      <c r="AH9955" s="419"/>
      <c r="AI9955" s="419"/>
      <c r="AJ9955" s="419"/>
      <c r="AL9955" s="419"/>
      <c r="AM9955" s="419"/>
      <c r="AN9955" s="403"/>
      <c r="AO9955" s="419"/>
      <c r="AP9955" s="419"/>
      <c r="AQ9955" s="419"/>
      <c r="AR9955" s="419"/>
      <c r="AS9955" s="419"/>
      <c r="AT9955" s="419"/>
      <c r="AU9955" s="419"/>
      <c r="AV9955" s="419"/>
      <c r="AX9955" s="419"/>
      <c r="AY9955" s="419"/>
      <c r="AZ9955" s="419"/>
      <c r="BB9955" s="419"/>
      <c r="BC9955" s="419"/>
      <c r="BD9955" s="419"/>
      <c r="BF9955" s="419"/>
      <c r="BG9955" s="419"/>
      <c r="BH9955" s="419"/>
      <c r="BJ9955" s="419"/>
      <c r="BK9955" s="419"/>
      <c r="BL9955" s="419"/>
      <c r="BN9955" s="419"/>
      <c r="BO9955" s="419"/>
      <c r="BP9955" s="419"/>
      <c r="BR9955" s="419"/>
      <c r="BS9955" s="419"/>
      <c r="BT9955" s="419"/>
      <c r="BV9955" s="419"/>
      <c r="BW9955" s="419"/>
      <c r="BX9955" s="397"/>
      <c r="BZ9955" s="449"/>
      <c r="CB9955" s="419"/>
      <c r="CC9955" s="419"/>
      <c r="CD9955" s="419"/>
      <c r="CF9955" s="419"/>
      <c r="CG9955" s="419"/>
      <c r="CH9955" s="419"/>
    </row>
    <row r="9956" spans="3:86" ht="21" thickBot="1">
      <c r="C9956" s="425"/>
      <c r="P9956" s="431"/>
      <c r="R9956" s="419"/>
      <c r="S9956" s="446"/>
      <c r="T9956" s="419"/>
      <c r="V9956" s="196"/>
      <c r="W9956" s="419"/>
      <c r="X9956" s="419"/>
      <c r="Z9956" s="419"/>
      <c r="AA9956" s="419"/>
      <c r="AB9956" s="419"/>
      <c r="AD9956" s="419"/>
      <c r="AE9956" s="419"/>
      <c r="AF9956" s="419"/>
      <c r="AH9956" s="419"/>
      <c r="AI9956" s="419"/>
      <c r="AJ9956" s="419"/>
      <c r="AL9956" s="419"/>
      <c r="AM9956" s="419"/>
      <c r="AN9956" s="403"/>
      <c r="AO9956" s="419"/>
      <c r="AP9956" s="419"/>
      <c r="AQ9956" s="419"/>
      <c r="AR9956" s="419"/>
      <c r="AS9956" s="419"/>
      <c r="AT9956" s="419"/>
      <c r="AU9956" s="419"/>
      <c r="AV9956" s="419"/>
      <c r="AX9956" s="419"/>
      <c r="AY9956" s="419"/>
      <c r="AZ9956" s="419"/>
      <c r="BB9956" s="419"/>
      <c r="BC9956" s="419"/>
      <c r="BD9956" s="419"/>
      <c r="BF9956" s="419"/>
      <c r="BG9956" s="419"/>
      <c r="BH9956" s="419"/>
      <c r="BJ9956" s="419"/>
      <c r="BK9956" s="419"/>
      <c r="BL9956" s="419"/>
      <c r="BN9956" s="419"/>
      <c r="BO9956" s="419"/>
      <c r="BP9956" s="419"/>
      <c r="BR9956" s="419"/>
      <c r="BS9956" s="419"/>
      <c r="BT9956" s="419"/>
      <c r="BV9956" s="419"/>
      <c r="BW9956" s="419"/>
      <c r="BX9956" s="397"/>
      <c r="BZ9956" s="449"/>
      <c r="CB9956" s="419"/>
      <c r="CC9956" s="419"/>
      <c r="CD9956" s="419"/>
      <c r="CF9956" s="419"/>
      <c r="CG9956" s="419"/>
      <c r="CH9956" s="419"/>
    </row>
    <row r="9957" spans="3:86" ht="21" thickBot="1">
      <c r="C9957" s="425"/>
      <c r="P9957" s="431"/>
      <c r="R9957" s="419"/>
      <c r="S9957" s="446"/>
      <c r="T9957" s="419"/>
      <c r="V9957" s="196"/>
      <c r="W9957" s="419"/>
      <c r="X9957" s="419"/>
      <c r="Z9957" s="419"/>
      <c r="AA9957" s="419"/>
      <c r="AB9957" s="419"/>
      <c r="AD9957" s="419"/>
      <c r="AE9957" s="419"/>
      <c r="AF9957" s="419"/>
      <c r="AH9957" s="419"/>
      <c r="AI9957" s="419"/>
      <c r="AJ9957" s="419"/>
      <c r="AL9957" s="419"/>
      <c r="AM9957" s="419"/>
      <c r="AN9957" s="403"/>
      <c r="AO9957" s="419"/>
      <c r="AP9957" s="419"/>
      <c r="AQ9957" s="419"/>
      <c r="AR9957" s="419"/>
      <c r="AS9957" s="419"/>
      <c r="AT9957" s="419"/>
      <c r="AU9957" s="419"/>
      <c r="AV9957" s="419"/>
      <c r="AX9957" s="419"/>
      <c r="AY9957" s="419"/>
      <c r="AZ9957" s="419"/>
      <c r="BB9957" s="419"/>
      <c r="BC9957" s="419"/>
      <c r="BD9957" s="419"/>
      <c r="BF9957" s="419"/>
      <c r="BG9957" s="419"/>
      <c r="BH9957" s="419"/>
      <c r="BJ9957" s="419"/>
      <c r="BK9957" s="419"/>
      <c r="BL9957" s="419"/>
      <c r="BN9957" s="419"/>
      <c r="BO9957" s="419"/>
      <c r="BP9957" s="419"/>
      <c r="BR9957" s="419"/>
      <c r="BS9957" s="419"/>
      <c r="BT9957" s="419"/>
      <c r="BV9957" s="419"/>
      <c r="BW9957" s="419"/>
      <c r="BX9957" s="397"/>
      <c r="BZ9957" s="449"/>
      <c r="CB9957" s="419"/>
      <c r="CC9957" s="419"/>
      <c r="CD9957" s="419"/>
      <c r="CF9957" s="419"/>
      <c r="CG9957" s="419"/>
      <c r="CH9957" s="419"/>
    </row>
    <row r="9958" spans="3:86" ht="21" thickBot="1">
      <c r="C9958" s="425"/>
      <c r="P9958" s="431"/>
      <c r="R9958" s="419"/>
      <c r="S9958" s="446"/>
      <c r="T9958" s="419"/>
      <c r="V9958" s="196"/>
      <c r="W9958" s="419"/>
      <c r="X9958" s="419"/>
      <c r="Z9958" s="419"/>
      <c r="AA9958" s="419"/>
      <c r="AB9958" s="419"/>
      <c r="AD9958" s="419"/>
      <c r="AE9958" s="419"/>
      <c r="AF9958" s="419"/>
      <c r="AH9958" s="419"/>
      <c r="AI9958" s="419"/>
      <c r="AJ9958" s="419"/>
      <c r="AL9958" s="419"/>
      <c r="AM9958" s="419"/>
      <c r="AN9958" s="403"/>
      <c r="AO9958" s="419"/>
      <c r="AP9958" s="419"/>
      <c r="AQ9958" s="419"/>
      <c r="AR9958" s="419"/>
      <c r="AS9958" s="419"/>
      <c r="AT9958" s="419"/>
      <c r="AU9958" s="419"/>
      <c r="AV9958" s="419"/>
      <c r="AX9958" s="419"/>
      <c r="AY9958" s="419"/>
      <c r="AZ9958" s="419"/>
      <c r="BB9958" s="419"/>
      <c r="BC9958" s="419"/>
      <c r="BD9958" s="419"/>
      <c r="BF9958" s="419"/>
      <c r="BG9958" s="419"/>
      <c r="BH9958" s="419"/>
      <c r="BJ9958" s="419"/>
      <c r="BK9958" s="419"/>
      <c r="BL9958" s="419"/>
      <c r="BN9958" s="419"/>
      <c r="BO9958" s="419"/>
      <c r="BP9958" s="419"/>
      <c r="BR9958" s="419"/>
      <c r="BS9958" s="419"/>
      <c r="BT9958" s="419"/>
      <c r="BV9958" s="419"/>
      <c r="BW9958" s="419"/>
      <c r="BX9958" s="397"/>
      <c r="BZ9958" s="449"/>
      <c r="CB9958" s="419"/>
      <c r="CC9958" s="419"/>
      <c r="CD9958" s="419"/>
      <c r="CF9958" s="419"/>
      <c r="CG9958" s="419"/>
      <c r="CH9958" s="419"/>
    </row>
    <row r="9959" spans="3:86" ht="21" thickBot="1">
      <c r="C9959" s="425"/>
      <c r="P9959" s="431"/>
      <c r="R9959" s="419"/>
      <c r="S9959" s="446"/>
      <c r="T9959" s="419"/>
      <c r="V9959" s="196"/>
      <c r="W9959" s="419"/>
      <c r="X9959" s="419"/>
      <c r="Z9959" s="419"/>
      <c r="AA9959" s="419"/>
      <c r="AB9959" s="419"/>
      <c r="AD9959" s="419"/>
      <c r="AE9959" s="419"/>
      <c r="AF9959" s="419"/>
      <c r="AH9959" s="419"/>
      <c r="AI9959" s="419"/>
      <c r="AJ9959" s="419"/>
      <c r="AL9959" s="419"/>
      <c r="AM9959" s="419"/>
      <c r="AN9959" s="403"/>
      <c r="AO9959" s="419"/>
      <c r="AP9959" s="419"/>
      <c r="AQ9959" s="419"/>
      <c r="AR9959" s="419"/>
      <c r="AS9959" s="419"/>
      <c r="AT9959" s="419"/>
      <c r="AU9959" s="419"/>
      <c r="AV9959" s="419"/>
      <c r="AX9959" s="419"/>
      <c r="AY9959" s="419"/>
      <c r="AZ9959" s="419"/>
      <c r="BB9959" s="419"/>
      <c r="BC9959" s="419"/>
      <c r="BD9959" s="419"/>
      <c r="BF9959" s="419"/>
      <c r="BG9959" s="419"/>
      <c r="BH9959" s="419"/>
      <c r="BJ9959" s="419"/>
      <c r="BK9959" s="419"/>
      <c r="BL9959" s="419"/>
      <c r="BN9959" s="419"/>
      <c r="BO9959" s="419"/>
      <c r="BP9959" s="419"/>
      <c r="BR9959" s="419"/>
      <c r="BS9959" s="419"/>
      <c r="BT9959" s="419"/>
      <c r="BV9959" s="419"/>
      <c r="BW9959" s="419"/>
      <c r="BX9959" s="397"/>
      <c r="BZ9959" s="449"/>
      <c r="CB9959" s="419"/>
      <c r="CC9959" s="419"/>
      <c r="CD9959" s="419"/>
      <c r="CF9959" s="419"/>
      <c r="CG9959" s="419"/>
      <c r="CH9959" s="419"/>
    </row>
    <row r="9960" spans="3:86" ht="21" thickBot="1">
      <c r="C9960" s="425"/>
      <c r="P9960" s="431"/>
      <c r="R9960" s="419"/>
      <c r="S9960" s="446"/>
      <c r="T9960" s="419"/>
      <c r="V9960" s="196"/>
      <c r="W9960" s="419"/>
      <c r="X9960" s="419"/>
      <c r="Z9960" s="419"/>
      <c r="AA9960" s="419"/>
      <c r="AB9960" s="419"/>
      <c r="AD9960" s="419"/>
      <c r="AE9960" s="419"/>
      <c r="AF9960" s="419"/>
      <c r="AH9960" s="419"/>
      <c r="AI9960" s="419"/>
      <c r="AJ9960" s="419"/>
      <c r="AL9960" s="419"/>
      <c r="AM9960" s="419"/>
      <c r="AN9960" s="403"/>
      <c r="AO9960" s="419"/>
      <c r="AP9960" s="419"/>
      <c r="AQ9960" s="419"/>
      <c r="AR9960" s="419"/>
      <c r="AS9960" s="419"/>
      <c r="AT9960" s="419"/>
      <c r="AU9960" s="419"/>
      <c r="AV9960" s="419"/>
      <c r="AX9960" s="419"/>
      <c r="AY9960" s="419"/>
      <c r="AZ9960" s="419"/>
      <c r="BB9960" s="419"/>
      <c r="BC9960" s="419"/>
      <c r="BD9960" s="419"/>
      <c r="BF9960" s="419"/>
      <c r="BG9960" s="419"/>
      <c r="BH9960" s="419"/>
      <c r="BJ9960" s="419"/>
      <c r="BK9960" s="419"/>
      <c r="BL9960" s="419"/>
      <c r="BN9960" s="419"/>
      <c r="BO9960" s="419"/>
      <c r="BP9960" s="419"/>
      <c r="BR9960" s="419"/>
      <c r="BS9960" s="419"/>
      <c r="BT9960" s="419"/>
      <c r="BV9960" s="419"/>
      <c r="BW9960" s="419"/>
      <c r="BX9960" s="397"/>
      <c r="BZ9960" s="449"/>
      <c r="CB9960" s="419"/>
      <c r="CC9960" s="419"/>
      <c r="CD9960" s="419"/>
      <c r="CF9960" s="419"/>
      <c r="CG9960" s="419"/>
      <c r="CH9960" s="419"/>
    </row>
    <row r="9961" spans="3:86" ht="21" thickBot="1">
      <c r="C9961" s="425"/>
      <c r="P9961" s="431"/>
      <c r="R9961" s="419"/>
      <c r="S9961" s="446"/>
      <c r="T9961" s="419"/>
      <c r="V9961" s="196"/>
      <c r="W9961" s="419"/>
      <c r="X9961" s="419"/>
      <c r="Z9961" s="419"/>
      <c r="AA9961" s="419"/>
      <c r="AB9961" s="419"/>
      <c r="AD9961" s="419"/>
      <c r="AE9961" s="419"/>
      <c r="AF9961" s="419"/>
      <c r="AH9961" s="419"/>
      <c r="AI9961" s="419"/>
      <c r="AJ9961" s="419"/>
      <c r="AL9961" s="419"/>
      <c r="AM9961" s="419"/>
      <c r="AN9961" s="403"/>
      <c r="AO9961" s="419"/>
      <c r="AP9961" s="419"/>
      <c r="AQ9961" s="419"/>
      <c r="AR9961" s="419"/>
      <c r="AS9961" s="419"/>
      <c r="AT9961" s="419"/>
      <c r="AU9961" s="419"/>
      <c r="AV9961" s="419"/>
      <c r="AX9961" s="419"/>
      <c r="AY9961" s="419"/>
      <c r="AZ9961" s="419"/>
      <c r="BB9961" s="419"/>
      <c r="BC9961" s="419"/>
      <c r="BD9961" s="419"/>
      <c r="BF9961" s="419"/>
      <c r="BG9961" s="419"/>
      <c r="BH9961" s="419"/>
      <c r="BJ9961" s="419"/>
      <c r="BK9961" s="419"/>
      <c r="BL9961" s="419"/>
      <c r="BN9961" s="419"/>
      <c r="BO9961" s="419"/>
      <c r="BP9961" s="419"/>
      <c r="BR9961" s="419"/>
      <c r="BS9961" s="419"/>
      <c r="BT9961" s="419"/>
      <c r="BV9961" s="419"/>
      <c r="BW9961" s="419"/>
      <c r="BX9961" s="397"/>
      <c r="BZ9961" s="449"/>
      <c r="CB9961" s="419"/>
      <c r="CC9961" s="419"/>
      <c r="CD9961" s="419"/>
      <c r="CF9961" s="419"/>
      <c r="CG9961" s="419"/>
      <c r="CH9961" s="419"/>
    </row>
    <row r="9962" spans="3:86" ht="21" thickBot="1">
      <c r="C9962" s="425"/>
      <c r="P9962" s="431"/>
      <c r="R9962" s="419"/>
      <c r="S9962" s="446"/>
      <c r="T9962" s="419"/>
      <c r="V9962" s="196"/>
      <c r="W9962" s="419"/>
      <c r="X9962" s="419"/>
      <c r="Z9962" s="419"/>
      <c r="AA9962" s="419"/>
      <c r="AB9962" s="419"/>
      <c r="AD9962" s="419"/>
      <c r="AE9962" s="419"/>
      <c r="AF9962" s="419"/>
      <c r="AH9962" s="419"/>
      <c r="AI9962" s="419"/>
      <c r="AJ9962" s="419"/>
      <c r="AL9962" s="419"/>
      <c r="AM9962" s="419"/>
      <c r="AN9962" s="403"/>
      <c r="AO9962" s="419"/>
      <c r="AP9962" s="419"/>
      <c r="AQ9962" s="419"/>
      <c r="AR9962" s="419"/>
      <c r="AS9962" s="419"/>
      <c r="AT9962" s="419"/>
      <c r="AU9962" s="419"/>
      <c r="AV9962" s="419"/>
      <c r="AX9962" s="419"/>
      <c r="AY9962" s="419"/>
      <c r="AZ9962" s="419"/>
      <c r="BB9962" s="419"/>
      <c r="BC9962" s="419"/>
      <c r="BD9962" s="419"/>
      <c r="BF9962" s="419"/>
      <c r="BG9962" s="419"/>
      <c r="BH9962" s="419"/>
      <c r="BJ9962" s="419"/>
      <c r="BK9962" s="419"/>
      <c r="BL9962" s="419"/>
      <c r="BN9962" s="419"/>
      <c r="BO9962" s="419"/>
      <c r="BP9962" s="419"/>
      <c r="BR9962" s="419"/>
      <c r="BS9962" s="419"/>
      <c r="BT9962" s="419"/>
      <c r="BV9962" s="419"/>
      <c r="BW9962" s="419"/>
      <c r="BX9962" s="397"/>
      <c r="BZ9962" s="449"/>
      <c r="CB9962" s="419"/>
      <c r="CC9962" s="419"/>
      <c r="CD9962" s="419"/>
      <c r="CF9962" s="419"/>
      <c r="CG9962" s="419"/>
      <c r="CH9962" s="419"/>
    </row>
    <row r="9963" spans="3:86" ht="21" thickBot="1">
      <c r="C9963" s="425"/>
      <c r="P9963" s="431"/>
      <c r="R9963" s="419"/>
      <c r="S9963" s="446"/>
      <c r="T9963" s="419"/>
      <c r="V9963" s="196"/>
      <c r="W9963" s="419"/>
      <c r="X9963" s="419"/>
      <c r="Z9963" s="419"/>
      <c r="AA9963" s="419"/>
      <c r="AB9963" s="419"/>
      <c r="AD9963" s="419"/>
      <c r="AE9963" s="419"/>
      <c r="AF9963" s="419"/>
      <c r="AH9963" s="419"/>
      <c r="AI9963" s="419"/>
      <c r="AJ9963" s="419"/>
      <c r="AL9963" s="419"/>
      <c r="AM9963" s="419"/>
      <c r="AN9963" s="403"/>
      <c r="AO9963" s="419"/>
      <c r="AP9963" s="419"/>
      <c r="AQ9963" s="419"/>
      <c r="AR9963" s="419"/>
      <c r="AS9963" s="419"/>
      <c r="AT9963" s="419"/>
      <c r="AU9963" s="419"/>
      <c r="AV9963" s="419"/>
      <c r="AX9963" s="419"/>
      <c r="AY9963" s="419"/>
      <c r="AZ9963" s="419"/>
      <c r="BB9963" s="419"/>
      <c r="BC9963" s="419"/>
      <c r="BD9963" s="419"/>
      <c r="BF9963" s="419"/>
      <c r="BG9963" s="419"/>
      <c r="BH9963" s="419"/>
      <c r="BJ9963" s="419"/>
      <c r="BK9963" s="419"/>
      <c r="BL9963" s="419"/>
      <c r="BN9963" s="419"/>
      <c r="BO9963" s="419"/>
      <c r="BP9963" s="419"/>
      <c r="BR9963" s="419"/>
      <c r="BS9963" s="419"/>
      <c r="BT9963" s="419"/>
      <c r="BV9963" s="419"/>
      <c r="BW9963" s="419"/>
      <c r="BX9963" s="397"/>
      <c r="BZ9963" s="449"/>
      <c r="CB9963" s="419"/>
      <c r="CC9963" s="419"/>
      <c r="CD9963" s="419"/>
      <c r="CF9963" s="419"/>
      <c r="CG9963" s="419"/>
      <c r="CH9963" s="419"/>
    </row>
    <row r="9964" spans="3:86" ht="21" thickBot="1">
      <c r="C9964" s="425"/>
      <c r="P9964" s="431"/>
      <c r="R9964" s="419"/>
      <c r="S9964" s="446"/>
      <c r="T9964" s="419"/>
      <c r="V9964" s="196"/>
      <c r="W9964" s="419"/>
      <c r="X9964" s="419"/>
      <c r="Z9964" s="419"/>
      <c r="AA9964" s="419"/>
      <c r="AB9964" s="419"/>
      <c r="AD9964" s="419"/>
      <c r="AE9964" s="419"/>
      <c r="AF9964" s="419"/>
      <c r="AH9964" s="419"/>
      <c r="AI9964" s="419"/>
      <c r="AJ9964" s="419"/>
      <c r="AL9964" s="419"/>
      <c r="AM9964" s="419"/>
      <c r="AN9964" s="403"/>
      <c r="AO9964" s="419"/>
      <c r="AP9964" s="419"/>
      <c r="AQ9964" s="419"/>
      <c r="AR9964" s="419"/>
      <c r="AS9964" s="419"/>
      <c r="AT9964" s="419"/>
      <c r="AU9964" s="419"/>
      <c r="AV9964" s="419"/>
      <c r="AX9964" s="419"/>
      <c r="AY9964" s="419"/>
      <c r="AZ9964" s="419"/>
      <c r="BB9964" s="419"/>
      <c r="BC9964" s="419"/>
      <c r="BD9964" s="419"/>
      <c r="BF9964" s="419"/>
      <c r="BG9964" s="419"/>
      <c r="BH9964" s="419"/>
      <c r="BJ9964" s="419"/>
      <c r="BK9964" s="419"/>
      <c r="BL9964" s="419"/>
      <c r="BN9964" s="419"/>
      <c r="BO9964" s="419"/>
      <c r="BP9964" s="419"/>
      <c r="BR9964" s="419"/>
      <c r="BS9964" s="419"/>
      <c r="BT9964" s="419"/>
      <c r="BV9964" s="419"/>
      <c r="BW9964" s="419"/>
      <c r="BX9964" s="397"/>
      <c r="BZ9964" s="449"/>
      <c r="CB9964" s="419"/>
      <c r="CC9964" s="419"/>
      <c r="CD9964" s="419"/>
      <c r="CF9964" s="419"/>
      <c r="CG9964" s="419"/>
      <c r="CH9964" s="419"/>
    </row>
    <row r="9965" spans="3:86" ht="21" thickBot="1">
      <c r="C9965" s="425"/>
      <c r="P9965" s="431"/>
      <c r="R9965" s="419"/>
      <c r="S9965" s="446"/>
      <c r="T9965" s="419"/>
      <c r="V9965" s="196"/>
      <c r="W9965" s="419"/>
      <c r="X9965" s="419"/>
      <c r="Z9965" s="419"/>
      <c r="AA9965" s="419"/>
      <c r="AB9965" s="419"/>
      <c r="AD9965" s="419"/>
      <c r="AE9965" s="419"/>
      <c r="AF9965" s="419"/>
      <c r="AH9965" s="419"/>
      <c r="AI9965" s="419"/>
      <c r="AJ9965" s="419"/>
      <c r="AL9965" s="419"/>
      <c r="AM9965" s="419"/>
      <c r="AN9965" s="403"/>
      <c r="AO9965" s="419"/>
      <c r="AP9965" s="419"/>
      <c r="AQ9965" s="419"/>
      <c r="AR9965" s="419"/>
      <c r="AS9965" s="419"/>
      <c r="AT9965" s="419"/>
      <c r="AU9965" s="419"/>
      <c r="AV9965" s="419"/>
      <c r="AX9965" s="419"/>
      <c r="AY9965" s="419"/>
      <c r="AZ9965" s="419"/>
      <c r="BB9965" s="419"/>
      <c r="BC9965" s="419"/>
      <c r="BD9965" s="419"/>
      <c r="BF9965" s="419"/>
      <c r="BG9965" s="419"/>
      <c r="BH9965" s="419"/>
      <c r="BJ9965" s="419"/>
      <c r="BK9965" s="419"/>
      <c r="BL9965" s="419"/>
      <c r="BN9965" s="419"/>
      <c r="BO9965" s="419"/>
      <c r="BP9965" s="419"/>
      <c r="BR9965" s="419"/>
      <c r="BS9965" s="419"/>
      <c r="BT9965" s="419"/>
      <c r="BV9965" s="419"/>
      <c r="BW9965" s="419"/>
      <c r="BX9965" s="397"/>
      <c r="BZ9965" s="449"/>
      <c r="CB9965" s="419"/>
      <c r="CC9965" s="419"/>
      <c r="CD9965" s="419"/>
      <c r="CF9965" s="419"/>
      <c r="CG9965" s="419"/>
      <c r="CH9965" s="419"/>
    </row>
    <row r="9966" spans="3:86" ht="21" thickBot="1">
      <c r="C9966" s="425"/>
      <c r="P9966" s="431"/>
      <c r="R9966" s="419"/>
      <c r="S9966" s="446"/>
      <c r="T9966" s="419"/>
      <c r="V9966" s="196"/>
      <c r="W9966" s="419"/>
      <c r="X9966" s="419"/>
      <c r="Z9966" s="419"/>
      <c r="AA9966" s="419"/>
      <c r="AB9966" s="419"/>
      <c r="AD9966" s="419"/>
      <c r="AE9966" s="419"/>
      <c r="AF9966" s="419"/>
      <c r="AH9966" s="419"/>
      <c r="AI9966" s="419"/>
      <c r="AJ9966" s="419"/>
      <c r="AL9966" s="419"/>
      <c r="AM9966" s="419"/>
      <c r="AN9966" s="403"/>
      <c r="AO9966" s="419"/>
      <c r="AP9966" s="419"/>
      <c r="AQ9966" s="419"/>
      <c r="AR9966" s="419"/>
      <c r="AS9966" s="419"/>
      <c r="AT9966" s="419"/>
      <c r="AU9966" s="419"/>
      <c r="AV9966" s="419"/>
      <c r="AX9966" s="419"/>
      <c r="AY9966" s="419"/>
      <c r="AZ9966" s="419"/>
      <c r="BB9966" s="419"/>
      <c r="BC9966" s="419"/>
      <c r="BD9966" s="419"/>
      <c r="BF9966" s="419"/>
      <c r="BG9966" s="419"/>
      <c r="BH9966" s="419"/>
      <c r="BJ9966" s="419"/>
      <c r="BK9966" s="419"/>
      <c r="BL9966" s="419"/>
      <c r="BN9966" s="419"/>
      <c r="BO9966" s="419"/>
      <c r="BP9966" s="419"/>
      <c r="BR9966" s="419"/>
      <c r="BS9966" s="419"/>
      <c r="BT9966" s="419"/>
      <c r="BV9966" s="419"/>
      <c r="BW9966" s="419"/>
      <c r="BX9966" s="397"/>
      <c r="BZ9966" s="449"/>
      <c r="CB9966" s="419"/>
      <c r="CC9966" s="419"/>
      <c r="CD9966" s="419"/>
      <c r="CF9966" s="419"/>
      <c r="CG9966" s="419"/>
      <c r="CH9966" s="419"/>
    </row>
    <row r="9967" spans="3:86" ht="21" thickBot="1">
      <c r="C9967" s="425"/>
      <c r="P9967" s="431"/>
      <c r="R9967" s="419"/>
      <c r="S9967" s="446"/>
      <c r="T9967" s="419"/>
      <c r="V9967" s="196"/>
      <c r="W9967" s="419"/>
      <c r="X9967" s="419"/>
      <c r="Z9967" s="419"/>
      <c r="AA9967" s="419"/>
      <c r="AB9967" s="419"/>
      <c r="AD9967" s="419"/>
      <c r="AE9967" s="419"/>
      <c r="AF9967" s="419"/>
      <c r="AH9967" s="419"/>
      <c r="AI9967" s="419"/>
      <c r="AJ9967" s="419"/>
      <c r="AL9967" s="419"/>
      <c r="AM9967" s="419"/>
      <c r="AN9967" s="403"/>
      <c r="AO9967" s="419"/>
      <c r="AP9967" s="419"/>
      <c r="AQ9967" s="419"/>
      <c r="AR9967" s="419"/>
      <c r="AS9967" s="419"/>
      <c r="AT9967" s="419"/>
      <c r="AU9967" s="419"/>
      <c r="AV9967" s="419"/>
      <c r="AX9967" s="419"/>
      <c r="AY9967" s="419"/>
      <c r="AZ9967" s="419"/>
      <c r="BB9967" s="419"/>
      <c r="BC9967" s="419"/>
      <c r="BD9967" s="419"/>
      <c r="BF9967" s="419"/>
      <c r="BG9967" s="419"/>
      <c r="BH9967" s="419"/>
      <c r="BJ9967" s="419"/>
      <c r="BK9967" s="419"/>
      <c r="BL9967" s="419"/>
      <c r="BN9967" s="419"/>
      <c r="BO9967" s="419"/>
      <c r="BP9967" s="419"/>
      <c r="BR9967" s="419"/>
      <c r="BS9967" s="419"/>
      <c r="BT9967" s="419"/>
      <c r="BV9967" s="419"/>
      <c r="BW9967" s="419"/>
      <c r="BX9967" s="397"/>
      <c r="BZ9967" s="449"/>
      <c r="CB9967" s="419"/>
      <c r="CC9967" s="419"/>
      <c r="CD9967" s="419"/>
      <c r="CF9967" s="419"/>
      <c r="CG9967" s="419"/>
      <c r="CH9967" s="419"/>
    </row>
    <row r="9968" spans="3:86" ht="21" thickBot="1">
      <c r="C9968" s="425"/>
      <c r="P9968" s="431"/>
      <c r="R9968" s="419"/>
      <c r="S9968" s="446"/>
      <c r="T9968" s="419"/>
      <c r="V9968" s="196"/>
      <c r="W9968" s="419"/>
      <c r="X9968" s="419"/>
      <c r="Z9968" s="419"/>
      <c r="AA9968" s="419"/>
      <c r="AB9968" s="419"/>
      <c r="AD9968" s="419"/>
      <c r="AE9968" s="419"/>
      <c r="AF9968" s="419"/>
      <c r="AH9968" s="419"/>
      <c r="AI9968" s="419"/>
      <c r="AJ9968" s="419"/>
      <c r="AL9968" s="419"/>
      <c r="AM9968" s="419"/>
      <c r="AN9968" s="403"/>
      <c r="AO9968" s="419"/>
      <c r="AP9968" s="419"/>
      <c r="AQ9968" s="419"/>
      <c r="AR9968" s="419"/>
      <c r="AS9968" s="419"/>
      <c r="AT9968" s="419"/>
      <c r="AU9968" s="419"/>
      <c r="AV9968" s="419"/>
      <c r="AX9968" s="419"/>
      <c r="AY9968" s="419"/>
      <c r="AZ9968" s="419"/>
      <c r="BB9968" s="419"/>
      <c r="BC9968" s="419"/>
      <c r="BD9968" s="419"/>
      <c r="BF9968" s="419"/>
      <c r="BG9968" s="419"/>
      <c r="BH9968" s="419"/>
      <c r="BJ9968" s="419"/>
      <c r="BK9968" s="419"/>
      <c r="BL9968" s="419"/>
      <c r="BN9968" s="419"/>
      <c r="BO9968" s="419"/>
      <c r="BP9968" s="419"/>
      <c r="BR9968" s="419"/>
      <c r="BS9968" s="419"/>
      <c r="BT9968" s="419"/>
      <c r="BV9968" s="419"/>
      <c r="BW9968" s="419"/>
      <c r="BX9968" s="397"/>
      <c r="BZ9968" s="449"/>
      <c r="CB9968" s="419"/>
      <c r="CC9968" s="419"/>
      <c r="CD9968" s="419"/>
      <c r="CF9968" s="419"/>
      <c r="CG9968" s="419"/>
      <c r="CH9968" s="419"/>
    </row>
    <row r="9969" spans="3:86" ht="21" thickBot="1">
      <c r="C9969" s="425"/>
      <c r="P9969" s="431"/>
      <c r="R9969" s="419"/>
      <c r="S9969" s="446"/>
      <c r="T9969" s="419"/>
      <c r="V9969" s="196"/>
      <c r="W9969" s="419"/>
      <c r="X9969" s="419"/>
      <c r="Z9969" s="419"/>
      <c r="AA9969" s="419"/>
      <c r="AB9969" s="419"/>
      <c r="AD9969" s="419"/>
      <c r="AE9969" s="419"/>
      <c r="AF9969" s="419"/>
      <c r="AH9969" s="419"/>
      <c r="AI9969" s="419"/>
      <c r="AJ9969" s="419"/>
      <c r="AL9969" s="419"/>
      <c r="AM9969" s="419"/>
      <c r="AN9969" s="403"/>
      <c r="AO9969" s="419"/>
      <c r="AP9969" s="419"/>
      <c r="AQ9969" s="419"/>
      <c r="AR9969" s="419"/>
      <c r="AS9969" s="419"/>
      <c r="AT9969" s="419"/>
      <c r="AU9969" s="419"/>
      <c r="AV9969" s="419"/>
      <c r="AX9969" s="419"/>
      <c r="AY9969" s="419"/>
      <c r="AZ9969" s="419"/>
      <c r="BB9969" s="419"/>
      <c r="BC9969" s="419"/>
      <c r="BD9969" s="419"/>
      <c r="BF9969" s="419"/>
      <c r="BG9969" s="419"/>
      <c r="BH9969" s="419"/>
      <c r="BJ9969" s="419"/>
      <c r="BK9969" s="419"/>
      <c r="BL9969" s="419"/>
      <c r="BN9969" s="419"/>
      <c r="BO9969" s="419"/>
      <c r="BP9969" s="419"/>
      <c r="BR9969" s="419"/>
      <c r="BS9969" s="419"/>
      <c r="BT9969" s="419"/>
      <c r="BV9969" s="419"/>
      <c r="BW9969" s="419"/>
      <c r="BX9969" s="397"/>
      <c r="BZ9969" s="449"/>
      <c r="CB9969" s="419"/>
      <c r="CC9969" s="419"/>
      <c r="CD9969" s="419"/>
      <c r="CF9969" s="419"/>
      <c r="CG9969" s="419"/>
      <c r="CH9969" s="419"/>
    </row>
    <row r="9970" spans="3:86" ht="21" thickBot="1">
      <c r="C9970" s="425"/>
      <c r="P9970" s="431"/>
      <c r="R9970" s="419"/>
      <c r="S9970" s="446"/>
      <c r="T9970" s="419"/>
      <c r="V9970" s="196"/>
      <c r="W9970" s="419"/>
      <c r="X9970" s="419"/>
      <c r="Z9970" s="419"/>
      <c r="AA9970" s="419"/>
      <c r="AB9970" s="419"/>
      <c r="AD9970" s="419"/>
      <c r="AE9970" s="419"/>
      <c r="AF9970" s="419"/>
      <c r="AH9970" s="419"/>
      <c r="AI9970" s="419"/>
      <c r="AJ9970" s="419"/>
      <c r="AL9970" s="419"/>
      <c r="AM9970" s="419"/>
      <c r="AN9970" s="403"/>
      <c r="AO9970" s="419"/>
      <c r="AP9970" s="419"/>
      <c r="AQ9970" s="419"/>
      <c r="AR9970" s="419"/>
      <c r="AS9970" s="419"/>
      <c r="AT9970" s="419"/>
      <c r="AU9970" s="419"/>
      <c r="AV9970" s="419"/>
      <c r="AX9970" s="419"/>
      <c r="AY9970" s="419"/>
      <c r="AZ9970" s="419"/>
      <c r="BB9970" s="419"/>
      <c r="BC9970" s="419"/>
      <c r="BD9970" s="419"/>
      <c r="BF9970" s="419"/>
      <c r="BG9970" s="419"/>
      <c r="BH9970" s="419"/>
      <c r="BJ9970" s="419"/>
      <c r="BK9970" s="419"/>
      <c r="BL9970" s="419"/>
      <c r="BN9970" s="419"/>
      <c r="BO9970" s="419"/>
      <c r="BP9970" s="419"/>
      <c r="BR9970" s="419"/>
      <c r="BS9970" s="419"/>
      <c r="BT9970" s="419"/>
      <c r="BV9970" s="419"/>
      <c r="BW9970" s="419"/>
      <c r="BX9970" s="397"/>
      <c r="BZ9970" s="449"/>
      <c r="CB9970" s="419"/>
      <c r="CC9970" s="419"/>
      <c r="CD9970" s="419"/>
      <c r="CF9970" s="419"/>
      <c r="CG9970" s="419"/>
      <c r="CH9970" s="419"/>
    </row>
    <row r="9971" spans="3:86" ht="21" thickBot="1">
      <c r="C9971" s="425"/>
      <c r="P9971" s="431"/>
      <c r="R9971" s="419"/>
      <c r="S9971" s="446"/>
      <c r="T9971" s="419"/>
      <c r="V9971" s="196"/>
      <c r="W9971" s="419"/>
      <c r="X9971" s="419"/>
      <c r="Z9971" s="419"/>
      <c r="AA9971" s="419"/>
      <c r="AB9971" s="419"/>
      <c r="AD9971" s="419"/>
      <c r="AE9971" s="419"/>
      <c r="AF9971" s="419"/>
      <c r="AH9971" s="419"/>
      <c r="AI9971" s="419"/>
      <c r="AJ9971" s="419"/>
      <c r="AL9971" s="419"/>
      <c r="AM9971" s="419"/>
      <c r="AN9971" s="403"/>
      <c r="AO9971" s="419"/>
      <c r="AP9971" s="419"/>
      <c r="AQ9971" s="419"/>
      <c r="AR9971" s="419"/>
      <c r="AS9971" s="419"/>
      <c r="AT9971" s="419"/>
      <c r="AU9971" s="419"/>
      <c r="AV9971" s="419"/>
      <c r="AX9971" s="419"/>
      <c r="AY9971" s="419"/>
      <c r="AZ9971" s="419"/>
      <c r="BB9971" s="419"/>
      <c r="BC9971" s="419"/>
      <c r="BD9971" s="419"/>
      <c r="BF9971" s="419"/>
      <c r="BG9971" s="419"/>
      <c r="BH9971" s="419"/>
      <c r="BJ9971" s="419"/>
      <c r="BK9971" s="419"/>
      <c r="BL9971" s="419"/>
      <c r="BN9971" s="419"/>
      <c r="BO9971" s="419"/>
      <c r="BP9971" s="419"/>
      <c r="BR9971" s="419"/>
      <c r="BS9971" s="419"/>
      <c r="BT9971" s="419"/>
      <c r="BV9971" s="419"/>
      <c r="BW9971" s="419"/>
      <c r="BX9971" s="397"/>
      <c r="BZ9971" s="449"/>
      <c r="CB9971" s="419"/>
      <c r="CC9971" s="419"/>
      <c r="CD9971" s="419"/>
      <c r="CF9971" s="419"/>
      <c r="CG9971" s="419"/>
      <c r="CH9971" s="419"/>
    </row>
    <row r="9972" spans="3:86" ht="21" thickBot="1">
      <c r="C9972" s="425"/>
      <c r="P9972" s="431"/>
      <c r="R9972" s="419"/>
      <c r="S9972" s="446"/>
      <c r="T9972" s="419"/>
      <c r="V9972" s="196"/>
      <c r="W9972" s="419"/>
      <c r="X9972" s="419"/>
      <c r="Z9972" s="419"/>
      <c r="AA9972" s="419"/>
      <c r="AB9972" s="419"/>
      <c r="AD9972" s="419"/>
      <c r="AE9972" s="419"/>
      <c r="AF9972" s="419"/>
      <c r="AH9972" s="419"/>
      <c r="AI9972" s="419"/>
      <c r="AJ9972" s="419"/>
      <c r="AL9972" s="419"/>
      <c r="AM9972" s="419"/>
      <c r="AN9972" s="403"/>
      <c r="AO9972" s="419"/>
      <c r="AP9972" s="419"/>
      <c r="AQ9972" s="419"/>
      <c r="AR9972" s="419"/>
      <c r="AS9972" s="419"/>
      <c r="AT9972" s="419"/>
      <c r="AU9972" s="419"/>
      <c r="AV9972" s="419"/>
      <c r="AX9972" s="419"/>
      <c r="AY9972" s="419"/>
      <c r="AZ9972" s="419"/>
      <c r="BB9972" s="419"/>
      <c r="BC9972" s="419"/>
      <c r="BD9972" s="419"/>
      <c r="BF9972" s="419"/>
      <c r="BG9972" s="419"/>
      <c r="BH9972" s="419"/>
      <c r="BJ9972" s="419"/>
      <c r="BK9972" s="419"/>
      <c r="BL9972" s="419"/>
      <c r="BN9972" s="419"/>
      <c r="BO9972" s="419"/>
      <c r="BP9972" s="419"/>
      <c r="BR9972" s="419"/>
      <c r="BS9972" s="419"/>
      <c r="BT9972" s="419"/>
      <c r="BV9972" s="419"/>
      <c r="BW9972" s="419"/>
      <c r="BX9972" s="397"/>
      <c r="BZ9972" s="449"/>
      <c r="CB9972" s="419"/>
      <c r="CC9972" s="419"/>
      <c r="CD9972" s="419"/>
      <c r="CF9972" s="419"/>
      <c r="CG9972" s="419"/>
      <c r="CH9972" s="419"/>
    </row>
    <row r="9973" spans="3:86" ht="21" thickBot="1">
      <c r="C9973" s="425"/>
      <c r="P9973" s="431"/>
      <c r="R9973" s="419"/>
      <c r="S9973" s="446"/>
      <c r="T9973" s="419"/>
      <c r="V9973" s="196"/>
      <c r="W9973" s="419"/>
      <c r="X9973" s="419"/>
      <c r="Z9973" s="419"/>
      <c r="AA9973" s="419"/>
      <c r="AB9973" s="419"/>
      <c r="AD9973" s="419"/>
      <c r="AE9973" s="419"/>
      <c r="AF9973" s="419"/>
      <c r="AH9973" s="419"/>
      <c r="AI9973" s="419"/>
      <c r="AJ9973" s="419"/>
      <c r="AL9973" s="419"/>
      <c r="AM9973" s="419"/>
      <c r="AN9973" s="403"/>
      <c r="AO9973" s="419"/>
      <c r="AP9973" s="419"/>
      <c r="AQ9973" s="419"/>
      <c r="AR9973" s="419"/>
      <c r="AS9973" s="419"/>
      <c r="AT9973" s="419"/>
      <c r="AU9973" s="419"/>
      <c r="AV9973" s="419"/>
      <c r="AX9973" s="419"/>
      <c r="AY9973" s="419"/>
      <c r="AZ9973" s="419"/>
      <c r="BB9973" s="419"/>
      <c r="BC9973" s="419"/>
      <c r="BD9973" s="419"/>
      <c r="BF9973" s="419"/>
      <c r="BG9973" s="419"/>
      <c r="BH9973" s="419"/>
      <c r="BJ9973" s="419"/>
      <c r="BK9973" s="419"/>
      <c r="BL9973" s="419"/>
      <c r="BN9973" s="419"/>
      <c r="BO9973" s="419"/>
      <c r="BP9973" s="419"/>
      <c r="BR9973" s="419"/>
      <c r="BS9973" s="419"/>
      <c r="BT9973" s="419"/>
      <c r="BV9973" s="419"/>
      <c r="BW9973" s="419"/>
      <c r="BX9973" s="397"/>
      <c r="BZ9973" s="449"/>
      <c r="CB9973" s="419"/>
      <c r="CC9973" s="419"/>
      <c r="CD9973" s="419"/>
      <c r="CF9973" s="419"/>
      <c r="CG9973" s="419"/>
      <c r="CH9973" s="419"/>
    </row>
    <row r="9974" spans="3:86" ht="21" thickBot="1">
      <c r="C9974" s="425"/>
      <c r="P9974" s="431"/>
      <c r="R9974" s="419"/>
      <c r="S9974" s="446"/>
      <c r="T9974" s="419"/>
      <c r="V9974" s="196"/>
      <c r="W9974" s="419"/>
      <c r="X9974" s="419"/>
      <c r="Z9974" s="419"/>
      <c r="AA9974" s="419"/>
      <c r="AB9974" s="419"/>
      <c r="AD9974" s="419"/>
      <c r="AE9974" s="419"/>
      <c r="AF9974" s="419"/>
      <c r="AH9974" s="419"/>
      <c r="AI9974" s="419"/>
      <c r="AJ9974" s="419"/>
      <c r="AL9974" s="419"/>
      <c r="AM9974" s="419"/>
      <c r="AN9974" s="403"/>
      <c r="AO9974" s="419"/>
      <c r="AP9974" s="419"/>
      <c r="AQ9974" s="419"/>
      <c r="AR9974" s="419"/>
      <c r="AS9974" s="419"/>
      <c r="AT9974" s="419"/>
      <c r="AU9974" s="419"/>
      <c r="AV9974" s="419"/>
      <c r="AX9974" s="419"/>
      <c r="AY9974" s="419"/>
      <c r="AZ9974" s="419"/>
      <c r="BB9974" s="419"/>
      <c r="BC9974" s="419"/>
      <c r="BD9974" s="419"/>
      <c r="BF9974" s="419"/>
      <c r="BG9974" s="419"/>
      <c r="BH9974" s="419"/>
      <c r="BJ9974" s="419"/>
      <c r="BK9974" s="419"/>
      <c r="BL9974" s="419"/>
      <c r="BN9974" s="419"/>
      <c r="BO9974" s="419"/>
      <c r="BP9974" s="419"/>
      <c r="BR9974" s="419"/>
      <c r="BS9974" s="419"/>
      <c r="BT9974" s="419"/>
      <c r="BV9974" s="419"/>
      <c r="BW9974" s="419"/>
      <c r="BX9974" s="397"/>
      <c r="BZ9974" s="449"/>
      <c r="CB9974" s="419"/>
      <c r="CC9974" s="419"/>
      <c r="CD9974" s="419"/>
      <c r="CF9974" s="419"/>
      <c r="CG9974" s="419"/>
      <c r="CH9974" s="419"/>
    </row>
    <row r="9975" spans="3:86" ht="21" thickBot="1">
      <c r="C9975" s="425"/>
      <c r="P9975" s="431"/>
      <c r="R9975" s="419"/>
      <c r="S9975" s="446"/>
      <c r="T9975" s="419"/>
      <c r="V9975" s="196"/>
      <c r="W9975" s="419"/>
      <c r="X9975" s="419"/>
      <c r="Z9975" s="419"/>
      <c r="AA9975" s="419"/>
      <c r="AB9975" s="419"/>
      <c r="AD9975" s="419"/>
      <c r="AE9975" s="419"/>
      <c r="AF9975" s="419"/>
      <c r="AH9975" s="419"/>
      <c r="AI9975" s="419"/>
      <c r="AJ9975" s="419"/>
      <c r="AL9975" s="419"/>
      <c r="AM9975" s="419"/>
      <c r="AN9975" s="403"/>
      <c r="AO9975" s="419"/>
      <c r="AP9975" s="419"/>
      <c r="AQ9975" s="419"/>
      <c r="AR9975" s="419"/>
      <c r="AS9975" s="419"/>
      <c r="AT9975" s="419"/>
      <c r="AU9975" s="419"/>
      <c r="AV9975" s="419"/>
      <c r="AX9975" s="419"/>
      <c r="AY9975" s="419"/>
      <c r="AZ9975" s="419"/>
      <c r="BB9975" s="419"/>
      <c r="BC9975" s="419"/>
      <c r="BD9975" s="419"/>
      <c r="BF9975" s="419"/>
      <c r="BG9975" s="419"/>
      <c r="BH9975" s="419"/>
      <c r="BJ9975" s="419"/>
      <c r="BK9975" s="419"/>
      <c r="BL9975" s="419"/>
      <c r="BN9975" s="419"/>
      <c r="BO9975" s="419"/>
      <c r="BP9975" s="419"/>
      <c r="BR9975" s="419"/>
      <c r="BS9975" s="419"/>
      <c r="BT9975" s="419"/>
      <c r="BV9975" s="419"/>
      <c r="BW9975" s="419"/>
      <c r="BX9975" s="397"/>
      <c r="BZ9975" s="449"/>
      <c r="CB9975" s="419"/>
      <c r="CC9975" s="419"/>
      <c r="CD9975" s="419"/>
      <c r="CF9975" s="419"/>
      <c r="CG9975" s="419"/>
      <c r="CH9975" s="419"/>
    </row>
    <row r="9976" spans="3:86" ht="21" thickBot="1">
      <c r="C9976" s="425"/>
      <c r="P9976" s="431"/>
      <c r="R9976" s="419"/>
      <c r="S9976" s="446"/>
      <c r="T9976" s="419"/>
      <c r="V9976" s="196"/>
      <c r="W9976" s="419"/>
      <c r="X9976" s="419"/>
      <c r="Z9976" s="419"/>
      <c r="AA9976" s="419"/>
      <c r="AB9976" s="419"/>
      <c r="AD9976" s="419"/>
      <c r="AE9976" s="419"/>
      <c r="AF9976" s="419"/>
      <c r="AH9976" s="419"/>
      <c r="AI9976" s="419"/>
      <c r="AJ9976" s="419"/>
      <c r="AL9976" s="419"/>
      <c r="AM9976" s="419"/>
      <c r="AN9976" s="403"/>
      <c r="AO9976" s="419"/>
      <c r="AP9976" s="419"/>
      <c r="AQ9976" s="419"/>
      <c r="AR9976" s="419"/>
      <c r="AS9976" s="419"/>
      <c r="AT9976" s="419"/>
      <c r="AU9976" s="419"/>
      <c r="AV9976" s="419"/>
      <c r="AX9976" s="419"/>
      <c r="AY9976" s="419"/>
      <c r="AZ9976" s="419"/>
      <c r="BB9976" s="419"/>
      <c r="BC9976" s="419"/>
      <c r="BD9976" s="419"/>
      <c r="BF9976" s="419"/>
      <c r="BG9976" s="419"/>
      <c r="BH9976" s="419"/>
      <c r="BJ9976" s="419"/>
      <c r="BK9976" s="419"/>
      <c r="BL9976" s="419"/>
      <c r="BN9976" s="419"/>
      <c r="BO9976" s="419"/>
      <c r="BP9976" s="419"/>
      <c r="BR9976" s="419"/>
      <c r="BS9976" s="419"/>
      <c r="BT9976" s="419"/>
      <c r="BV9976" s="419"/>
      <c r="BW9976" s="419"/>
      <c r="BX9976" s="397"/>
      <c r="BZ9976" s="449"/>
      <c r="CB9976" s="419"/>
      <c r="CC9976" s="419"/>
      <c r="CD9976" s="419"/>
      <c r="CF9976" s="419"/>
      <c r="CG9976" s="419"/>
      <c r="CH9976" s="419"/>
    </row>
    <row r="9977" spans="3:86" ht="21" thickBot="1">
      <c r="C9977" s="425"/>
      <c r="P9977" s="431"/>
      <c r="R9977" s="419"/>
      <c r="S9977" s="446"/>
      <c r="T9977" s="419"/>
      <c r="V9977" s="196"/>
      <c r="W9977" s="419"/>
      <c r="X9977" s="419"/>
      <c r="Z9977" s="419"/>
      <c r="AA9977" s="419"/>
      <c r="AB9977" s="419"/>
      <c r="AD9977" s="419"/>
      <c r="AE9977" s="419"/>
      <c r="AF9977" s="419"/>
      <c r="AH9977" s="419"/>
      <c r="AI9977" s="419"/>
      <c r="AJ9977" s="419"/>
      <c r="AL9977" s="419"/>
      <c r="AM9977" s="419"/>
      <c r="AN9977" s="403"/>
      <c r="AO9977" s="419"/>
      <c r="AP9977" s="419"/>
      <c r="AQ9977" s="419"/>
      <c r="AR9977" s="419"/>
      <c r="AS9977" s="419"/>
      <c r="AT9977" s="419"/>
      <c r="AU9977" s="419"/>
      <c r="AV9977" s="419"/>
      <c r="AX9977" s="419"/>
      <c r="AY9977" s="419"/>
      <c r="AZ9977" s="419"/>
      <c r="BB9977" s="419"/>
      <c r="BC9977" s="419"/>
      <c r="BD9977" s="419"/>
      <c r="BF9977" s="419"/>
      <c r="BG9977" s="419"/>
      <c r="BH9977" s="419"/>
      <c r="BJ9977" s="419"/>
      <c r="BK9977" s="419"/>
      <c r="BL9977" s="419"/>
      <c r="BN9977" s="419"/>
      <c r="BO9977" s="419"/>
      <c r="BP9977" s="419"/>
      <c r="BR9977" s="419"/>
      <c r="BS9977" s="419"/>
      <c r="BT9977" s="419"/>
      <c r="BV9977" s="419"/>
      <c r="BW9977" s="419"/>
      <c r="BX9977" s="397"/>
      <c r="BZ9977" s="449"/>
      <c r="CB9977" s="419"/>
      <c r="CC9977" s="419"/>
      <c r="CD9977" s="419"/>
      <c r="CF9977" s="419"/>
      <c r="CG9977" s="419"/>
      <c r="CH9977" s="419"/>
    </row>
    <row r="9978" spans="3:86" ht="21" thickBot="1">
      <c r="C9978" s="425"/>
      <c r="P9978" s="431"/>
      <c r="R9978" s="419"/>
      <c r="S9978" s="446"/>
      <c r="T9978" s="419"/>
      <c r="V9978" s="196"/>
      <c r="W9978" s="419"/>
      <c r="X9978" s="419"/>
      <c r="Z9978" s="419"/>
      <c r="AA9978" s="419"/>
      <c r="AB9978" s="419"/>
      <c r="AD9978" s="419"/>
      <c r="AE9978" s="419"/>
      <c r="AF9978" s="419"/>
      <c r="AH9978" s="419"/>
      <c r="AI9978" s="419"/>
      <c r="AJ9978" s="419"/>
      <c r="AL9978" s="419"/>
      <c r="AM9978" s="419"/>
      <c r="AN9978" s="403"/>
      <c r="AO9978" s="419"/>
      <c r="AP9978" s="419"/>
      <c r="AQ9978" s="419"/>
      <c r="AR9978" s="419"/>
      <c r="AS9978" s="419"/>
      <c r="AT9978" s="419"/>
      <c r="AU9978" s="419"/>
      <c r="AV9978" s="419"/>
      <c r="AX9978" s="419"/>
      <c r="AY9978" s="419"/>
      <c r="AZ9978" s="419"/>
      <c r="BB9978" s="419"/>
      <c r="BC9978" s="419"/>
      <c r="BD9978" s="419"/>
      <c r="BF9978" s="419"/>
      <c r="BG9978" s="419"/>
      <c r="BH9978" s="419"/>
      <c r="BJ9978" s="419"/>
      <c r="BK9978" s="419"/>
      <c r="BL9978" s="419"/>
      <c r="BN9978" s="419"/>
      <c r="BO9978" s="419"/>
      <c r="BP9978" s="419"/>
      <c r="BR9978" s="419"/>
      <c r="BS9978" s="419"/>
      <c r="BT9978" s="419"/>
      <c r="BV9978" s="419"/>
      <c r="BW9978" s="419"/>
      <c r="BX9978" s="397"/>
      <c r="BZ9978" s="449"/>
      <c r="CB9978" s="419"/>
      <c r="CC9978" s="419"/>
      <c r="CD9978" s="419"/>
      <c r="CF9978" s="419"/>
      <c r="CG9978" s="419"/>
      <c r="CH9978" s="419"/>
    </row>
    <row r="9979" spans="3:86" ht="21" thickBot="1">
      <c r="C9979" s="425"/>
      <c r="P9979" s="431"/>
      <c r="R9979" s="419"/>
      <c r="S9979" s="446"/>
      <c r="T9979" s="419"/>
      <c r="V9979" s="196"/>
      <c r="W9979" s="419"/>
      <c r="X9979" s="419"/>
      <c r="Z9979" s="419"/>
      <c r="AA9979" s="419"/>
      <c r="AB9979" s="419"/>
      <c r="AD9979" s="419"/>
      <c r="AE9979" s="419"/>
      <c r="AF9979" s="419"/>
      <c r="AH9979" s="419"/>
      <c r="AI9979" s="419"/>
      <c r="AJ9979" s="419"/>
      <c r="AL9979" s="419"/>
      <c r="AM9979" s="419"/>
      <c r="AN9979" s="403"/>
      <c r="AO9979" s="419"/>
      <c r="AP9979" s="419"/>
      <c r="AQ9979" s="419"/>
      <c r="AR9979" s="419"/>
      <c r="AS9979" s="419"/>
      <c r="AT9979" s="419"/>
      <c r="AU9979" s="419"/>
      <c r="AV9979" s="419"/>
      <c r="AX9979" s="419"/>
      <c r="AY9979" s="419"/>
      <c r="AZ9979" s="419"/>
      <c r="BB9979" s="419"/>
      <c r="BC9979" s="419"/>
      <c r="BD9979" s="419"/>
      <c r="BF9979" s="419"/>
      <c r="BG9979" s="419"/>
      <c r="BH9979" s="419"/>
      <c r="BJ9979" s="419"/>
      <c r="BK9979" s="419"/>
      <c r="BL9979" s="419"/>
      <c r="BN9979" s="419"/>
      <c r="BO9979" s="419"/>
      <c r="BP9979" s="419"/>
      <c r="BR9979" s="419"/>
      <c r="BS9979" s="419"/>
      <c r="BT9979" s="419"/>
      <c r="BV9979" s="419"/>
      <c r="BW9979" s="419"/>
      <c r="BX9979" s="397"/>
      <c r="BZ9979" s="449"/>
      <c r="CB9979" s="419"/>
      <c r="CC9979" s="419"/>
      <c r="CD9979" s="419"/>
      <c r="CF9979" s="419"/>
      <c r="CG9979" s="419"/>
      <c r="CH9979" s="419"/>
    </row>
    <row r="9980" spans="3:86" ht="21" thickBot="1">
      <c r="C9980" s="425"/>
      <c r="P9980" s="431"/>
      <c r="R9980" s="419"/>
      <c r="S9980" s="446"/>
      <c r="T9980" s="419"/>
      <c r="V9980" s="196"/>
      <c r="W9980" s="419"/>
      <c r="X9980" s="419"/>
      <c r="Z9980" s="419"/>
      <c r="AA9980" s="419"/>
      <c r="AB9980" s="419"/>
      <c r="AD9980" s="419"/>
      <c r="AE9980" s="419"/>
      <c r="AF9980" s="419"/>
      <c r="AH9980" s="419"/>
      <c r="AI9980" s="419"/>
      <c r="AJ9980" s="419"/>
      <c r="AL9980" s="419"/>
      <c r="AM9980" s="419"/>
      <c r="AN9980" s="403"/>
      <c r="AO9980" s="419"/>
      <c r="AP9980" s="419"/>
      <c r="AQ9980" s="419"/>
      <c r="AR9980" s="419"/>
      <c r="AS9980" s="419"/>
      <c r="AT9980" s="419"/>
      <c r="AU9980" s="419"/>
      <c r="AV9980" s="419"/>
      <c r="AX9980" s="419"/>
      <c r="AY9980" s="419"/>
      <c r="AZ9980" s="419"/>
      <c r="BB9980" s="419"/>
      <c r="BC9980" s="419"/>
      <c r="BD9980" s="419"/>
      <c r="BF9980" s="419"/>
      <c r="BG9980" s="419"/>
      <c r="BH9980" s="419"/>
      <c r="BJ9980" s="419"/>
      <c r="BK9980" s="419"/>
      <c r="BL9980" s="419"/>
      <c r="BN9980" s="419"/>
      <c r="BO9980" s="419"/>
      <c r="BP9980" s="419"/>
      <c r="BR9980" s="419"/>
      <c r="BS9980" s="419"/>
      <c r="BT9980" s="419"/>
      <c r="BV9980" s="419"/>
      <c r="BW9980" s="419"/>
      <c r="BX9980" s="397"/>
      <c r="BZ9980" s="449"/>
      <c r="CB9980" s="419"/>
      <c r="CC9980" s="419"/>
      <c r="CD9980" s="419"/>
      <c r="CF9980" s="419"/>
      <c r="CG9980" s="419"/>
      <c r="CH9980" s="419"/>
    </row>
    <row r="9981" spans="3:86" ht="21" thickBot="1">
      <c r="C9981" s="425"/>
      <c r="P9981" s="431"/>
      <c r="R9981" s="419"/>
      <c r="S9981" s="446"/>
      <c r="T9981" s="419"/>
      <c r="V9981" s="196"/>
      <c r="W9981" s="419"/>
      <c r="X9981" s="419"/>
      <c r="Z9981" s="419"/>
      <c r="AA9981" s="419"/>
      <c r="AB9981" s="419"/>
      <c r="AD9981" s="419"/>
      <c r="AE9981" s="419"/>
      <c r="AF9981" s="419"/>
      <c r="AH9981" s="419"/>
      <c r="AI9981" s="419"/>
      <c r="AJ9981" s="419"/>
      <c r="AL9981" s="419"/>
      <c r="AM9981" s="419"/>
      <c r="AN9981" s="403"/>
      <c r="AO9981" s="419"/>
      <c r="AP9981" s="419"/>
      <c r="AQ9981" s="419"/>
      <c r="AR9981" s="419"/>
      <c r="AS9981" s="419"/>
      <c r="AT9981" s="419"/>
      <c r="AU9981" s="419"/>
      <c r="AV9981" s="419"/>
      <c r="AX9981" s="419"/>
      <c r="AY9981" s="419"/>
      <c r="AZ9981" s="419"/>
      <c r="BB9981" s="419"/>
      <c r="BC9981" s="419"/>
      <c r="BD9981" s="419"/>
      <c r="BF9981" s="419"/>
      <c r="BG9981" s="419"/>
      <c r="BH9981" s="419"/>
      <c r="BJ9981" s="419"/>
      <c r="BK9981" s="419"/>
      <c r="BL9981" s="419"/>
      <c r="BN9981" s="419"/>
      <c r="BO9981" s="419"/>
      <c r="BP9981" s="419"/>
      <c r="BR9981" s="419"/>
      <c r="BS9981" s="419"/>
      <c r="BT9981" s="419"/>
      <c r="BV9981" s="419"/>
      <c r="BW9981" s="419"/>
      <c r="BX9981" s="397"/>
      <c r="BZ9981" s="449"/>
      <c r="CB9981" s="419"/>
      <c r="CC9981" s="419"/>
      <c r="CD9981" s="419"/>
      <c r="CF9981" s="419"/>
      <c r="CG9981" s="419"/>
      <c r="CH9981" s="419"/>
    </row>
    <row r="9982" spans="3:86" ht="21" thickBot="1">
      <c r="C9982" s="425"/>
      <c r="P9982" s="431"/>
      <c r="R9982" s="419"/>
      <c r="S9982" s="446"/>
      <c r="T9982" s="419"/>
      <c r="V9982" s="196"/>
      <c r="W9982" s="419"/>
      <c r="X9982" s="419"/>
      <c r="Z9982" s="419"/>
      <c r="AA9982" s="419"/>
      <c r="AB9982" s="419"/>
      <c r="AD9982" s="419"/>
      <c r="AE9982" s="419"/>
      <c r="AF9982" s="419"/>
      <c r="AH9982" s="419"/>
      <c r="AI9982" s="419"/>
      <c r="AJ9982" s="419"/>
      <c r="AL9982" s="419"/>
      <c r="AM9982" s="419"/>
      <c r="AN9982" s="403"/>
      <c r="AO9982" s="419"/>
      <c r="AP9982" s="419"/>
      <c r="AQ9982" s="419"/>
      <c r="AR9982" s="419"/>
      <c r="AS9982" s="419"/>
      <c r="AT9982" s="419"/>
      <c r="AU9982" s="419"/>
      <c r="AV9982" s="419"/>
      <c r="AX9982" s="419"/>
      <c r="AY9982" s="419"/>
      <c r="AZ9982" s="419"/>
      <c r="BB9982" s="419"/>
      <c r="BC9982" s="419"/>
      <c r="BD9982" s="419"/>
      <c r="BF9982" s="419"/>
      <c r="BG9982" s="419"/>
      <c r="BH9982" s="419"/>
      <c r="BJ9982" s="419"/>
      <c r="BK9982" s="419"/>
      <c r="BL9982" s="419"/>
      <c r="BN9982" s="419"/>
      <c r="BO9982" s="419"/>
      <c r="BP9982" s="419"/>
      <c r="BR9982" s="419"/>
      <c r="BS9982" s="419"/>
      <c r="BT9982" s="419"/>
      <c r="BV9982" s="419"/>
      <c r="BW9982" s="419"/>
      <c r="BX9982" s="397"/>
      <c r="BZ9982" s="449"/>
      <c r="CB9982" s="419"/>
      <c r="CC9982" s="419"/>
      <c r="CD9982" s="419"/>
      <c r="CF9982" s="419"/>
      <c r="CG9982" s="419"/>
      <c r="CH9982" s="419"/>
    </row>
    <row r="9983" spans="3:86" ht="21" thickBot="1">
      <c r="C9983" s="425"/>
      <c r="P9983" s="431"/>
      <c r="R9983" s="419"/>
      <c r="S9983" s="446"/>
      <c r="T9983" s="419"/>
      <c r="V9983" s="196"/>
      <c r="W9983" s="419"/>
      <c r="X9983" s="419"/>
      <c r="Z9983" s="419"/>
      <c r="AA9983" s="419"/>
      <c r="AB9983" s="419"/>
      <c r="AD9983" s="419"/>
      <c r="AE9983" s="419"/>
      <c r="AF9983" s="419"/>
      <c r="AH9983" s="419"/>
      <c r="AI9983" s="419"/>
      <c r="AJ9983" s="419"/>
      <c r="AL9983" s="419"/>
      <c r="AM9983" s="419"/>
      <c r="AN9983" s="403"/>
      <c r="AO9983" s="419"/>
      <c r="AP9983" s="419"/>
      <c r="AQ9983" s="419"/>
      <c r="AR9983" s="419"/>
      <c r="AS9983" s="419"/>
      <c r="AT9983" s="419"/>
      <c r="AU9983" s="419"/>
      <c r="AV9983" s="419"/>
      <c r="AX9983" s="419"/>
      <c r="AY9983" s="419"/>
      <c r="AZ9983" s="419"/>
      <c r="BB9983" s="419"/>
      <c r="BC9983" s="419"/>
      <c r="BD9983" s="419"/>
      <c r="BF9983" s="419"/>
      <c r="BG9983" s="419"/>
      <c r="BH9983" s="419"/>
      <c r="BJ9983" s="419"/>
      <c r="BK9983" s="419"/>
      <c r="BL9983" s="419"/>
      <c r="BN9983" s="419"/>
      <c r="BO9983" s="419"/>
      <c r="BP9983" s="419"/>
      <c r="BR9983" s="419"/>
      <c r="BS9983" s="419"/>
      <c r="BT9983" s="419"/>
      <c r="BV9983" s="419"/>
      <c r="BW9983" s="419"/>
      <c r="BX9983" s="397"/>
      <c r="BZ9983" s="449"/>
      <c r="CB9983" s="419"/>
      <c r="CC9983" s="419"/>
      <c r="CD9983" s="419"/>
      <c r="CF9983" s="419"/>
      <c r="CG9983" s="419"/>
      <c r="CH9983" s="419"/>
    </row>
    <row r="9984" spans="3:86" ht="21" thickBot="1">
      <c r="C9984" s="425"/>
      <c r="P9984" s="431"/>
      <c r="R9984" s="419"/>
      <c r="S9984" s="446"/>
      <c r="T9984" s="419"/>
      <c r="V9984" s="196"/>
      <c r="W9984" s="419"/>
      <c r="X9984" s="419"/>
      <c r="Z9984" s="419"/>
      <c r="AA9984" s="419"/>
      <c r="AB9984" s="419"/>
      <c r="AD9984" s="419"/>
      <c r="AE9984" s="419"/>
      <c r="AF9984" s="419"/>
      <c r="AH9984" s="419"/>
      <c r="AI9984" s="419"/>
      <c r="AJ9984" s="419"/>
      <c r="AL9984" s="419"/>
      <c r="AM9984" s="419"/>
      <c r="AN9984" s="403"/>
      <c r="AO9984" s="419"/>
      <c r="AP9984" s="419"/>
      <c r="AQ9984" s="419"/>
      <c r="AR9984" s="419"/>
      <c r="AS9984" s="419"/>
      <c r="AT9984" s="419"/>
      <c r="AU9984" s="419"/>
      <c r="AV9984" s="419"/>
      <c r="AX9984" s="419"/>
      <c r="AY9984" s="419"/>
      <c r="AZ9984" s="419"/>
      <c r="BB9984" s="419"/>
      <c r="BC9984" s="419"/>
      <c r="BD9984" s="419"/>
      <c r="BF9984" s="419"/>
      <c r="BG9984" s="419"/>
      <c r="BH9984" s="419"/>
      <c r="BJ9984" s="419"/>
      <c r="BK9984" s="419"/>
      <c r="BL9984" s="419"/>
      <c r="BN9984" s="419"/>
      <c r="BO9984" s="419"/>
      <c r="BP9984" s="419"/>
      <c r="BR9984" s="419"/>
      <c r="BS9984" s="419"/>
      <c r="BT9984" s="419"/>
      <c r="BV9984" s="419"/>
      <c r="BW9984" s="419"/>
      <c r="BX9984" s="397"/>
      <c r="BZ9984" s="449"/>
      <c r="CB9984" s="419"/>
      <c r="CC9984" s="419"/>
      <c r="CD9984" s="419"/>
      <c r="CF9984" s="419"/>
      <c r="CG9984" s="419"/>
      <c r="CH9984" s="419"/>
    </row>
    <row r="9985" spans="3:86" ht="21" thickBot="1">
      <c r="C9985" s="425"/>
      <c r="P9985" s="431"/>
      <c r="R9985" s="419"/>
      <c r="S9985" s="446"/>
      <c r="T9985" s="419"/>
      <c r="V9985" s="196"/>
      <c r="W9985" s="419"/>
      <c r="X9985" s="419"/>
      <c r="Z9985" s="419"/>
      <c r="AA9985" s="419"/>
      <c r="AB9985" s="419"/>
      <c r="AD9985" s="419"/>
      <c r="AE9985" s="419"/>
      <c r="AF9985" s="419"/>
      <c r="AH9985" s="419"/>
      <c r="AI9985" s="419"/>
      <c r="AJ9985" s="419"/>
      <c r="AL9985" s="419"/>
      <c r="AM9985" s="419"/>
      <c r="AN9985" s="403"/>
      <c r="AO9985" s="419"/>
      <c r="AP9985" s="419"/>
      <c r="AQ9985" s="419"/>
      <c r="AR9985" s="419"/>
      <c r="AS9985" s="419"/>
      <c r="AT9985" s="419"/>
      <c r="AU9985" s="419"/>
      <c r="AV9985" s="419"/>
      <c r="AX9985" s="419"/>
      <c r="AY9985" s="419"/>
      <c r="AZ9985" s="419"/>
      <c r="BB9985" s="419"/>
      <c r="BC9985" s="419"/>
      <c r="BD9985" s="419"/>
      <c r="BF9985" s="419"/>
      <c r="BG9985" s="419"/>
      <c r="BH9985" s="419"/>
      <c r="BJ9985" s="419"/>
      <c r="BK9985" s="419"/>
      <c r="BL9985" s="419"/>
      <c r="BN9985" s="419"/>
      <c r="BO9985" s="419"/>
      <c r="BP9985" s="419"/>
      <c r="BR9985" s="419"/>
      <c r="BS9985" s="419"/>
      <c r="BT9985" s="419"/>
      <c r="BV9985" s="419"/>
      <c r="BW9985" s="419"/>
      <c r="BX9985" s="397"/>
      <c r="BZ9985" s="449"/>
      <c r="CB9985" s="419"/>
      <c r="CC9985" s="419"/>
      <c r="CD9985" s="419"/>
      <c r="CF9985" s="419"/>
      <c r="CG9985" s="419"/>
      <c r="CH9985" s="419"/>
    </row>
    <row r="9986" spans="3:86" ht="21" thickBot="1">
      <c r="C9986" s="425"/>
      <c r="P9986" s="431"/>
      <c r="R9986" s="419"/>
      <c r="S9986" s="446"/>
      <c r="T9986" s="419"/>
      <c r="V9986" s="196"/>
      <c r="W9986" s="419"/>
      <c r="X9986" s="419"/>
      <c r="Z9986" s="419"/>
      <c r="AA9986" s="419"/>
      <c r="AB9986" s="419"/>
      <c r="AD9986" s="419"/>
      <c r="AE9986" s="419"/>
      <c r="AF9986" s="419"/>
      <c r="AH9986" s="419"/>
      <c r="AI9986" s="419"/>
      <c r="AJ9986" s="419"/>
      <c r="AL9986" s="419"/>
      <c r="AM9986" s="419"/>
      <c r="AN9986" s="403"/>
      <c r="AO9986" s="419"/>
      <c r="AP9986" s="419"/>
      <c r="AQ9986" s="419"/>
      <c r="AR9986" s="419"/>
      <c r="AS9986" s="419"/>
      <c r="AT9986" s="419"/>
      <c r="AU9986" s="419"/>
      <c r="AV9986" s="419"/>
      <c r="AX9986" s="419"/>
      <c r="AY9986" s="419"/>
      <c r="AZ9986" s="419"/>
      <c r="BB9986" s="419"/>
      <c r="BC9986" s="419"/>
      <c r="BD9986" s="419"/>
      <c r="BF9986" s="419"/>
      <c r="BG9986" s="419"/>
      <c r="BH9986" s="419"/>
      <c r="BJ9986" s="419"/>
      <c r="BK9986" s="419"/>
      <c r="BL9986" s="419"/>
      <c r="BN9986" s="419"/>
      <c r="BO9986" s="419"/>
      <c r="BP9986" s="419"/>
      <c r="BR9986" s="419"/>
      <c r="BS9986" s="419"/>
      <c r="BT9986" s="419"/>
      <c r="BV9986" s="419"/>
      <c r="BW9986" s="419"/>
      <c r="BX9986" s="397"/>
      <c r="BZ9986" s="449"/>
      <c r="CB9986" s="419"/>
      <c r="CC9986" s="419"/>
      <c r="CD9986" s="419"/>
      <c r="CF9986" s="419"/>
      <c r="CG9986" s="419"/>
      <c r="CH9986" s="419"/>
    </row>
    <row r="9987" spans="3:86" ht="21" thickBot="1">
      <c r="C9987" s="425"/>
      <c r="P9987" s="431"/>
      <c r="R9987" s="419"/>
      <c r="S9987" s="446"/>
      <c r="T9987" s="419"/>
      <c r="V9987" s="196"/>
      <c r="W9987" s="419"/>
      <c r="X9987" s="419"/>
      <c r="Z9987" s="419"/>
      <c r="AA9987" s="419"/>
      <c r="AB9987" s="419"/>
      <c r="AD9987" s="419"/>
      <c r="AE9987" s="419"/>
      <c r="AF9987" s="419"/>
      <c r="AH9987" s="419"/>
      <c r="AI9987" s="419"/>
      <c r="AJ9987" s="419"/>
      <c r="AL9987" s="419"/>
      <c r="AM9987" s="419"/>
      <c r="AN9987" s="403"/>
      <c r="AO9987" s="419"/>
      <c r="AP9987" s="419"/>
      <c r="AQ9987" s="419"/>
      <c r="AR9987" s="419"/>
      <c r="AS9987" s="419"/>
      <c r="AT9987" s="419"/>
      <c r="AU9987" s="419"/>
      <c r="AV9987" s="419"/>
      <c r="AX9987" s="419"/>
      <c r="AY9987" s="419"/>
      <c r="AZ9987" s="419"/>
      <c r="BB9987" s="419"/>
      <c r="BC9987" s="419"/>
      <c r="BD9987" s="419"/>
      <c r="BF9987" s="419"/>
      <c r="BG9987" s="419"/>
      <c r="BH9987" s="419"/>
      <c r="BJ9987" s="419"/>
      <c r="BK9987" s="419"/>
      <c r="BL9987" s="419"/>
      <c r="BN9987" s="419"/>
      <c r="BO9987" s="419"/>
      <c r="BP9987" s="419"/>
      <c r="BR9987" s="419"/>
      <c r="BS9987" s="419"/>
      <c r="BT9987" s="419"/>
      <c r="BV9987" s="419"/>
      <c r="BW9987" s="419"/>
      <c r="BX9987" s="397"/>
      <c r="BZ9987" s="449"/>
      <c r="CB9987" s="419"/>
      <c r="CC9987" s="419"/>
      <c r="CD9987" s="419"/>
      <c r="CF9987" s="419"/>
      <c r="CG9987" s="419"/>
      <c r="CH9987" s="419"/>
    </row>
    <row r="9988" spans="3:86" ht="21" thickBot="1">
      <c r="C9988" s="425"/>
      <c r="P9988" s="431"/>
      <c r="R9988" s="419"/>
      <c r="S9988" s="446"/>
      <c r="T9988" s="419"/>
      <c r="V9988" s="196"/>
      <c r="W9988" s="419"/>
      <c r="X9988" s="419"/>
      <c r="Z9988" s="419"/>
      <c r="AA9988" s="419"/>
      <c r="AB9988" s="419"/>
      <c r="AD9988" s="419"/>
      <c r="AE9988" s="419"/>
      <c r="AF9988" s="419"/>
      <c r="AH9988" s="419"/>
      <c r="AI9988" s="419"/>
      <c r="AJ9988" s="419"/>
      <c r="AL9988" s="419"/>
      <c r="AM9988" s="419"/>
      <c r="AN9988" s="403"/>
      <c r="AO9988" s="419"/>
      <c r="AP9988" s="419"/>
      <c r="AQ9988" s="419"/>
      <c r="AR9988" s="419"/>
      <c r="AS9988" s="419"/>
      <c r="AT9988" s="419"/>
      <c r="AU9988" s="419"/>
      <c r="AV9988" s="419"/>
      <c r="AX9988" s="419"/>
      <c r="AY9988" s="419"/>
      <c r="AZ9988" s="419"/>
      <c r="BB9988" s="419"/>
      <c r="BC9988" s="419"/>
      <c r="BD9988" s="419"/>
      <c r="BF9988" s="419"/>
      <c r="BG9988" s="419"/>
      <c r="BH9988" s="419"/>
      <c r="BJ9988" s="419"/>
      <c r="BK9988" s="419"/>
      <c r="BL9988" s="419"/>
      <c r="BN9988" s="419"/>
      <c r="BO9988" s="419"/>
      <c r="BP9988" s="419"/>
      <c r="BR9988" s="419"/>
      <c r="BS9988" s="419"/>
      <c r="BT9988" s="419"/>
      <c r="BV9988" s="419"/>
      <c r="BW9988" s="419"/>
      <c r="BX9988" s="397"/>
      <c r="BZ9988" s="449"/>
      <c r="CB9988" s="419"/>
      <c r="CC9988" s="419"/>
      <c r="CD9988" s="419"/>
      <c r="CF9988" s="419"/>
      <c r="CG9988" s="419"/>
      <c r="CH9988" s="419"/>
    </row>
    <row r="9989" spans="3:86" ht="21" thickBot="1">
      <c r="C9989" s="425"/>
      <c r="P9989" s="431"/>
      <c r="R9989" s="419"/>
      <c r="S9989" s="446"/>
      <c r="T9989" s="419"/>
      <c r="V9989" s="196"/>
      <c r="W9989" s="419"/>
      <c r="X9989" s="419"/>
      <c r="Z9989" s="419"/>
      <c r="AA9989" s="419"/>
      <c r="AB9989" s="419"/>
      <c r="AD9989" s="419"/>
      <c r="AE9989" s="419"/>
      <c r="AF9989" s="419"/>
      <c r="AH9989" s="419"/>
      <c r="AI9989" s="419"/>
      <c r="AJ9989" s="419"/>
      <c r="AL9989" s="419"/>
      <c r="AM9989" s="419"/>
      <c r="AN9989" s="403"/>
      <c r="AO9989" s="419"/>
      <c r="AP9989" s="419"/>
      <c r="AQ9989" s="419"/>
      <c r="AR9989" s="419"/>
      <c r="AS9989" s="419"/>
      <c r="AT9989" s="419"/>
      <c r="AU9989" s="419"/>
      <c r="AV9989" s="419"/>
      <c r="AX9989" s="419"/>
      <c r="AY9989" s="419"/>
      <c r="AZ9989" s="419"/>
      <c r="BB9989" s="419"/>
      <c r="BC9989" s="419"/>
      <c r="BD9989" s="419"/>
      <c r="BF9989" s="419"/>
      <c r="BG9989" s="419"/>
      <c r="BH9989" s="419"/>
      <c r="BJ9989" s="419"/>
      <c r="BK9989" s="419"/>
      <c r="BL9989" s="419"/>
      <c r="BN9989" s="419"/>
      <c r="BO9989" s="419"/>
      <c r="BP9989" s="419"/>
      <c r="BR9989" s="419"/>
      <c r="BS9989" s="419"/>
      <c r="BT9989" s="419"/>
      <c r="BV9989" s="419"/>
      <c r="BW9989" s="419"/>
      <c r="BX9989" s="397"/>
      <c r="BZ9989" s="449"/>
      <c r="CB9989" s="419"/>
      <c r="CC9989" s="419"/>
      <c r="CD9989" s="419"/>
      <c r="CF9989" s="419"/>
      <c r="CG9989" s="419"/>
      <c r="CH9989" s="419"/>
    </row>
    <row r="9990" spans="3:86" ht="21" thickBot="1">
      <c r="C9990" s="425"/>
      <c r="P9990" s="431"/>
      <c r="R9990" s="419"/>
      <c r="S9990" s="446"/>
      <c r="T9990" s="419"/>
      <c r="V9990" s="196"/>
      <c r="W9990" s="419"/>
      <c r="X9990" s="419"/>
      <c r="Z9990" s="419"/>
      <c r="AA9990" s="419"/>
      <c r="AB9990" s="419"/>
      <c r="AD9990" s="419"/>
      <c r="AE9990" s="419"/>
      <c r="AF9990" s="419"/>
      <c r="AH9990" s="419"/>
      <c r="AI9990" s="419"/>
      <c r="AJ9990" s="419"/>
      <c r="AL9990" s="419"/>
      <c r="AM9990" s="419"/>
      <c r="AN9990" s="403"/>
      <c r="AO9990" s="419"/>
      <c r="AP9990" s="419"/>
      <c r="AQ9990" s="419"/>
      <c r="AR9990" s="419"/>
      <c r="AS9990" s="419"/>
      <c r="AT9990" s="419"/>
      <c r="AU9990" s="419"/>
      <c r="AV9990" s="419"/>
      <c r="AX9990" s="419"/>
      <c r="AY9990" s="419"/>
      <c r="AZ9990" s="419"/>
      <c r="BB9990" s="419"/>
      <c r="BC9990" s="419"/>
      <c r="BD9990" s="419"/>
      <c r="BF9990" s="419"/>
      <c r="BG9990" s="419"/>
      <c r="BH9990" s="419"/>
      <c r="BJ9990" s="419"/>
      <c r="BK9990" s="419"/>
      <c r="BL9990" s="419"/>
      <c r="BN9990" s="419"/>
      <c r="BO9990" s="419"/>
      <c r="BP9990" s="419"/>
      <c r="BR9990" s="419"/>
      <c r="BS9990" s="419"/>
      <c r="BT9990" s="419"/>
      <c r="BV9990" s="419"/>
      <c r="BW9990" s="419"/>
      <c r="BX9990" s="397"/>
      <c r="BZ9990" s="449"/>
      <c r="CB9990" s="419"/>
      <c r="CC9990" s="419"/>
      <c r="CD9990" s="419"/>
      <c r="CF9990" s="419"/>
      <c r="CG9990" s="419"/>
      <c r="CH9990" s="419"/>
    </row>
    <row r="9991" spans="3:86" ht="21" thickBot="1">
      <c r="C9991" s="425"/>
      <c r="P9991" s="431"/>
      <c r="R9991" s="419"/>
      <c r="S9991" s="446"/>
      <c r="T9991" s="419"/>
      <c r="V9991" s="196"/>
      <c r="W9991" s="419"/>
      <c r="X9991" s="419"/>
      <c r="Z9991" s="419"/>
      <c r="AA9991" s="419"/>
      <c r="AB9991" s="419"/>
      <c r="AD9991" s="419"/>
      <c r="AE9991" s="419"/>
      <c r="AF9991" s="419"/>
      <c r="AH9991" s="419"/>
      <c r="AI9991" s="419"/>
      <c r="AJ9991" s="419"/>
      <c r="AL9991" s="419"/>
      <c r="AM9991" s="419"/>
      <c r="AN9991" s="403"/>
      <c r="AO9991" s="419"/>
      <c r="AP9991" s="419"/>
      <c r="AQ9991" s="419"/>
      <c r="AR9991" s="419"/>
      <c r="AS9991" s="419"/>
      <c r="AT9991" s="419"/>
      <c r="AU9991" s="419"/>
      <c r="AV9991" s="419"/>
      <c r="AX9991" s="419"/>
      <c r="AY9991" s="419"/>
      <c r="AZ9991" s="419"/>
      <c r="BB9991" s="419"/>
      <c r="BC9991" s="419"/>
      <c r="BD9991" s="419"/>
      <c r="BF9991" s="419"/>
      <c r="BG9991" s="419"/>
      <c r="BH9991" s="419"/>
      <c r="BJ9991" s="419"/>
      <c r="BK9991" s="419"/>
      <c r="BL9991" s="419"/>
      <c r="BN9991" s="419"/>
      <c r="BO9991" s="419"/>
      <c r="BP9991" s="419"/>
      <c r="BR9991" s="419"/>
      <c r="BS9991" s="419"/>
      <c r="BT9991" s="419"/>
      <c r="BV9991" s="419"/>
      <c r="BW9991" s="419"/>
      <c r="BX9991" s="397"/>
      <c r="BZ9991" s="449"/>
      <c r="CB9991" s="419"/>
      <c r="CC9991" s="419"/>
      <c r="CD9991" s="419"/>
      <c r="CF9991" s="419"/>
      <c r="CG9991" s="419"/>
      <c r="CH9991" s="419"/>
    </row>
    <row r="9992" spans="3:86" ht="21" thickBot="1">
      <c r="C9992" s="425"/>
      <c r="P9992" s="431"/>
      <c r="R9992" s="419"/>
      <c r="S9992" s="446"/>
      <c r="T9992" s="419"/>
      <c r="V9992" s="196"/>
      <c r="W9992" s="419"/>
      <c r="X9992" s="419"/>
      <c r="Z9992" s="419"/>
      <c r="AA9992" s="419"/>
      <c r="AB9992" s="419"/>
      <c r="AD9992" s="419"/>
      <c r="AE9992" s="419"/>
      <c r="AF9992" s="419"/>
      <c r="AH9992" s="419"/>
      <c r="AI9992" s="419"/>
      <c r="AJ9992" s="419"/>
      <c r="AL9992" s="419"/>
      <c r="AM9992" s="419"/>
      <c r="AN9992" s="403"/>
      <c r="AO9992" s="419"/>
      <c r="AP9992" s="419"/>
      <c r="AQ9992" s="419"/>
      <c r="AR9992" s="419"/>
      <c r="AS9992" s="419"/>
      <c r="AT9992" s="419"/>
      <c r="AU9992" s="419"/>
      <c r="AV9992" s="419"/>
      <c r="AX9992" s="419"/>
      <c r="AY9992" s="419"/>
      <c r="AZ9992" s="419"/>
      <c r="BB9992" s="419"/>
      <c r="BC9992" s="419"/>
      <c r="BD9992" s="419"/>
      <c r="BF9992" s="419"/>
      <c r="BG9992" s="419"/>
      <c r="BH9992" s="419"/>
      <c r="BJ9992" s="419"/>
      <c r="BK9992" s="419"/>
      <c r="BL9992" s="419"/>
      <c r="BN9992" s="419"/>
      <c r="BO9992" s="419"/>
      <c r="BP9992" s="419"/>
      <c r="BR9992" s="419"/>
      <c r="BS9992" s="419"/>
      <c r="BT9992" s="419"/>
      <c r="BV9992" s="419"/>
      <c r="BW9992" s="419"/>
      <c r="BX9992" s="397"/>
      <c r="BZ9992" s="449"/>
      <c r="CB9992" s="419"/>
      <c r="CC9992" s="419"/>
      <c r="CD9992" s="419"/>
      <c r="CF9992" s="419"/>
      <c r="CG9992" s="419"/>
      <c r="CH9992" s="419"/>
    </row>
    <row r="9993" spans="3:86" ht="21" thickBot="1">
      <c r="C9993" s="425"/>
      <c r="P9993" s="431"/>
      <c r="R9993" s="419"/>
      <c r="S9993" s="446"/>
      <c r="T9993" s="419"/>
      <c r="V9993" s="196"/>
      <c r="W9993" s="419"/>
      <c r="X9993" s="419"/>
      <c r="Z9993" s="419"/>
      <c r="AA9993" s="419"/>
      <c r="AB9993" s="419"/>
      <c r="AD9993" s="419"/>
      <c r="AE9993" s="419"/>
      <c r="AF9993" s="419"/>
      <c r="AH9993" s="419"/>
      <c r="AI9993" s="419"/>
      <c r="AJ9993" s="419"/>
      <c r="AL9993" s="419"/>
      <c r="AM9993" s="419"/>
      <c r="AN9993" s="403"/>
      <c r="AO9993" s="419"/>
      <c r="AP9993" s="419"/>
      <c r="AQ9993" s="419"/>
      <c r="AR9993" s="419"/>
      <c r="AS9993" s="419"/>
      <c r="AT9993" s="419"/>
      <c r="AU9993" s="419"/>
      <c r="AV9993" s="419"/>
      <c r="AX9993" s="419"/>
      <c r="AY9993" s="419"/>
      <c r="AZ9993" s="419"/>
      <c r="BB9993" s="419"/>
      <c r="BC9993" s="419"/>
      <c r="BD9993" s="419"/>
      <c r="BF9993" s="419"/>
      <c r="BG9993" s="419"/>
      <c r="BH9993" s="419"/>
      <c r="BJ9993" s="419"/>
      <c r="BK9993" s="419"/>
      <c r="BL9993" s="419"/>
      <c r="BN9993" s="419"/>
      <c r="BO9993" s="419"/>
      <c r="BP9993" s="419"/>
      <c r="BR9993" s="419"/>
      <c r="BS9993" s="419"/>
      <c r="BT9993" s="419"/>
      <c r="BV9993" s="419"/>
      <c r="BW9993" s="419"/>
      <c r="BX9993" s="397"/>
      <c r="BZ9993" s="449"/>
      <c r="CB9993" s="419"/>
      <c r="CC9993" s="419"/>
      <c r="CD9993" s="419"/>
      <c r="CF9993" s="419"/>
      <c r="CG9993" s="419"/>
      <c r="CH9993" s="419"/>
    </row>
    <row r="9994" spans="3:86" ht="21" thickBot="1">
      <c r="C9994" s="425"/>
      <c r="P9994" s="431"/>
      <c r="R9994" s="419"/>
      <c r="S9994" s="446"/>
      <c r="T9994" s="419"/>
      <c r="V9994" s="196"/>
      <c r="W9994" s="419"/>
      <c r="X9994" s="419"/>
      <c r="Z9994" s="419"/>
      <c r="AA9994" s="419"/>
      <c r="AB9994" s="419"/>
      <c r="AD9994" s="419"/>
      <c r="AE9994" s="419"/>
      <c r="AF9994" s="419"/>
      <c r="AH9994" s="419"/>
      <c r="AI9994" s="419"/>
      <c r="AJ9994" s="419"/>
      <c r="AL9994" s="419"/>
      <c r="AM9994" s="419"/>
      <c r="AN9994" s="403"/>
      <c r="AO9994" s="419"/>
      <c r="AP9994" s="419"/>
      <c r="AQ9994" s="419"/>
      <c r="AR9994" s="419"/>
      <c r="AS9994" s="419"/>
      <c r="AT9994" s="419"/>
      <c r="AU9994" s="419"/>
      <c r="AV9994" s="419"/>
      <c r="AX9994" s="419"/>
      <c r="AY9994" s="419"/>
      <c r="AZ9994" s="419"/>
      <c r="BB9994" s="419"/>
      <c r="BC9994" s="419"/>
      <c r="BD9994" s="419"/>
      <c r="BF9994" s="419"/>
      <c r="BG9994" s="419"/>
      <c r="BH9994" s="419"/>
      <c r="BJ9994" s="419"/>
      <c r="BK9994" s="419"/>
      <c r="BL9994" s="419"/>
      <c r="BN9994" s="419"/>
      <c r="BO9994" s="419"/>
      <c r="BP9994" s="419"/>
      <c r="BR9994" s="419"/>
      <c r="BS9994" s="419"/>
      <c r="BT9994" s="419"/>
      <c r="BV9994" s="419"/>
      <c r="BW9994" s="419"/>
      <c r="BX9994" s="397"/>
      <c r="BZ9994" s="449"/>
      <c r="CB9994" s="419"/>
      <c r="CC9994" s="419"/>
      <c r="CD9994" s="419"/>
      <c r="CF9994" s="419"/>
      <c r="CG9994" s="419"/>
      <c r="CH9994" s="419"/>
    </row>
    <row r="9995" spans="3:86" ht="21" thickBot="1">
      <c r="C9995" s="425"/>
      <c r="P9995" s="431"/>
      <c r="R9995" s="419"/>
      <c r="S9995" s="446"/>
      <c r="T9995" s="419"/>
      <c r="V9995" s="196"/>
      <c r="W9995" s="419"/>
      <c r="X9995" s="419"/>
      <c r="Z9995" s="419"/>
      <c r="AA9995" s="419"/>
      <c r="AB9995" s="419"/>
      <c r="AD9995" s="419"/>
      <c r="AE9995" s="419"/>
      <c r="AF9995" s="419"/>
      <c r="AH9995" s="419"/>
      <c r="AI9995" s="419"/>
      <c r="AJ9995" s="419"/>
      <c r="AL9995" s="419"/>
      <c r="AM9995" s="419"/>
      <c r="AN9995" s="403"/>
      <c r="AO9995" s="419"/>
      <c r="AP9995" s="419"/>
      <c r="AQ9995" s="419"/>
      <c r="AR9995" s="419"/>
      <c r="AS9995" s="419"/>
      <c r="AT9995" s="419"/>
      <c r="AU9995" s="419"/>
      <c r="AV9995" s="419"/>
      <c r="AX9995" s="419"/>
      <c r="AY9995" s="419"/>
      <c r="AZ9995" s="419"/>
      <c r="BB9995" s="419"/>
      <c r="BC9995" s="419"/>
      <c r="BD9995" s="419"/>
      <c r="BF9995" s="419"/>
      <c r="BG9995" s="419"/>
      <c r="BH9995" s="419"/>
      <c r="BJ9995" s="419"/>
      <c r="BK9995" s="419"/>
      <c r="BL9995" s="419"/>
      <c r="BN9995" s="419"/>
      <c r="BO9995" s="419"/>
      <c r="BP9995" s="419"/>
      <c r="BR9995" s="419"/>
      <c r="BS9995" s="419"/>
      <c r="BT9995" s="419"/>
      <c r="BV9995" s="419"/>
      <c r="BW9995" s="419"/>
      <c r="BX9995" s="397"/>
      <c r="BZ9995" s="449"/>
      <c r="CB9995" s="419"/>
      <c r="CC9995" s="419"/>
      <c r="CD9995" s="419"/>
      <c r="CF9995" s="419"/>
      <c r="CG9995" s="419"/>
      <c r="CH9995" s="419"/>
    </row>
    <row r="9996" spans="3:86" ht="21" thickBot="1">
      <c r="C9996" s="425"/>
      <c r="P9996" s="431"/>
      <c r="R9996" s="419"/>
      <c r="S9996" s="446"/>
      <c r="T9996" s="419"/>
      <c r="V9996" s="196"/>
      <c r="W9996" s="419"/>
      <c r="X9996" s="419"/>
      <c r="Z9996" s="419"/>
      <c r="AA9996" s="419"/>
      <c r="AB9996" s="419"/>
      <c r="AD9996" s="419"/>
      <c r="AE9996" s="419"/>
      <c r="AF9996" s="419"/>
      <c r="AH9996" s="419"/>
      <c r="AI9996" s="419"/>
      <c r="AJ9996" s="419"/>
      <c r="AL9996" s="419"/>
      <c r="AM9996" s="419"/>
      <c r="AN9996" s="403"/>
      <c r="AO9996" s="419"/>
      <c r="AP9996" s="419"/>
      <c r="AQ9996" s="419"/>
      <c r="AR9996" s="419"/>
      <c r="AS9996" s="419"/>
      <c r="AT9996" s="419"/>
      <c r="AU9996" s="419"/>
      <c r="AV9996" s="419"/>
      <c r="AX9996" s="419"/>
      <c r="AY9996" s="419"/>
      <c r="AZ9996" s="419"/>
      <c r="BB9996" s="419"/>
      <c r="BC9996" s="419"/>
      <c r="BD9996" s="419"/>
      <c r="BF9996" s="419"/>
      <c r="BG9996" s="419"/>
      <c r="BH9996" s="419"/>
      <c r="BJ9996" s="419"/>
      <c r="BK9996" s="419"/>
      <c r="BL9996" s="419"/>
      <c r="BN9996" s="419"/>
      <c r="BO9996" s="419"/>
      <c r="BP9996" s="419"/>
      <c r="BR9996" s="419"/>
      <c r="BS9996" s="419"/>
      <c r="BT9996" s="419"/>
      <c r="BV9996" s="419"/>
      <c r="BW9996" s="419"/>
      <c r="BX9996" s="397"/>
      <c r="BZ9996" s="449"/>
      <c r="CB9996" s="419"/>
      <c r="CC9996" s="419"/>
      <c r="CD9996" s="419"/>
      <c r="CF9996" s="419"/>
      <c r="CG9996" s="419"/>
      <c r="CH9996" s="419"/>
    </row>
    <row r="9997" spans="3:86" ht="21" thickBot="1">
      <c r="C9997" s="425"/>
      <c r="P9997" s="431"/>
      <c r="R9997" s="419"/>
      <c r="S9997" s="446"/>
      <c r="T9997" s="419"/>
      <c r="V9997" s="196"/>
      <c r="W9997" s="419"/>
      <c r="X9997" s="419"/>
      <c r="Z9997" s="419"/>
      <c r="AA9997" s="419"/>
      <c r="AB9997" s="419"/>
      <c r="AD9997" s="419"/>
      <c r="AE9997" s="419"/>
      <c r="AF9997" s="419"/>
      <c r="AH9997" s="419"/>
      <c r="AI9997" s="419"/>
      <c r="AJ9997" s="419"/>
      <c r="AL9997" s="419"/>
      <c r="AM9997" s="419"/>
      <c r="AN9997" s="403"/>
      <c r="AO9997" s="419"/>
      <c r="AP9997" s="419"/>
      <c r="AQ9997" s="419"/>
      <c r="AR9997" s="419"/>
      <c r="AS9997" s="419"/>
      <c r="AT9997" s="419"/>
      <c r="AU9997" s="419"/>
      <c r="AV9997" s="419"/>
      <c r="AX9997" s="419"/>
      <c r="AY9997" s="419"/>
      <c r="AZ9997" s="419"/>
      <c r="BB9997" s="419"/>
      <c r="BC9997" s="419"/>
      <c r="BD9997" s="419"/>
      <c r="BF9997" s="419"/>
      <c r="BG9997" s="419"/>
      <c r="BH9997" s="419"/>
      <c r="BJ9997" s="419"/>
      <c r="BK9997" s="419"/>
      <c r="BL9997" s="419"/>
      <c r="BN9997" s="419"/>
      <c r="BO9997" s="419"/>
      <c r="BP9997" s="419"/>
      <c r="BR9997" s="419"/>
      <c r="BS9997" s="419"/>
      <c r="BT9997" s="419"/>
      <c r="BV9997" s="419"/>
      <c r="BW9997" s="419"/>
      <c r="BX9997" s="397"/>
      <c r="BZ9997" s="449"/>
      <c r="CB9997" s="419"/>
      <c r="CC9997" s="419"/>
      <c r="CD9997" s="419"/>
      <c r="CF9997" s="419"/>
      <c r="CG9997" s="419"/>
      <c r="CH9997" s="419"/>
    </row>
    <row r="9998" spans="3:86" ht="21" thickBot="1">
      <c r="C9998" s="425"/>
      <c r="P9998" s="431"/>
      <c r="R9998" s="419"/>
      <c r="S9998" s="446"/>
      <c r="T9998" s="419"/>
      <c r="V9998" s="196"/>
      <c r="W9998" s="419"/>
      <c r="X9998" s="419"/>
      <c r="Z9998" s="419"/>
      <c r="AA9998" s="419"/>
      <c r="AB9998" s="419"/>
      <c r="AD9998" s="419"/>
      <c r="AE9998" s="419"/>
      <c r="AF9998" s="419"/>
      <c r="AH9998" s="419"/>
      <c r="AI9998" s="419"/>
      <c r="AJ9998" s="419"/>
      <c r="AL9998" s="419"/>
      <c r="AM9998" s="419"/>
      <c r="AN9998" s="403"/>
      <c r="AO9998" s="419"/>
      <c r="AP9998" s="419"/>
      <c r="AQ9998" s="419"/>
      <c r="AR9998" s="419"/>
      <c r="AS9998" s="419"/>
      <c r="AT9998" s="419"/>
      <c r="AU9998" s="419"/>
      <c r="AV9998" s="419"/>
      <c r="AX9998" s="419"/>
      <c r="AY9998" s="419"/>
      <c r="AZ9998" s="419"/>
      <c r="BB9998" s="419"/>
      <c r="BC9998" s="419"/>
      <c r="BD9998" s="419"/>
      <c r="BF9998" s="419"/>
      <c r="BG9998" s="419"/>
      <c r="BH9998" s="419"/>
      <c r="BJ9998" s="419"/>
      <c r="BK9998" s="419"/>
      <c r="BL9998" s="419"/>
      <c r="BN9998" s="419"/>
      <c r="BO9998" s="419"/>
      <c r="BP9998" s="419"/>
      <c r="BR9998" s="419"/>
      <c r="BS9998" s="419"/>
      <c r="BT9998" s="419"/>
      <c r="BV9998" s="419"/>
      <c r="BW9998" s="419"/>
      <c r="BX9998" s="397"/>
      <c r="BZ9998" s="449"/>
      <c r="CB9998" s="419"/>
      <c r="CC9998" s="419"/>
      <c r="CD9998" s="419"/>
      <c r="CF9998" s="419"/>
      <c r="CG9998" s="419"/>
      <c r="CH9998" s="419"/>
    </row>
    <row r="9999" spans="3:86" ht="21" thickBot="1">
      <c r="C9999" s="425"/>
      <c r="P9999" s="431"/>
      <c r="R9999" s="419"/>
      <c r="S9999" s="446"/>
      <c r="T9999" s="419"/>
      <c r="V9999" s="196"/>
      <c r="W9999" s="419"/>
      <c r="X9999" s="419"/>
      <c r="Z9999" s="419"/>
      <c r="AA9999" s="419"/>
      <c r="AB9999" s="419"/>
      <c r="AD9999" s="419"/>
      <c r="AE9999" s="419"/>
      <c r="AF9999" s="419"/>
      <c r="AH9999" s="419"/>
      <c r="AI9999" s="419"/>
      <c r="AJ9999" s="419"/>
      <c r="AL9999" s="419"/>
      <c r="AM9999" s="419"/>
      <c r="AN9999" s="403"/>
      <c r="AO9999" s="419"/>
      <c r="AP9999" s="419"/>
      <c r="AQ9999" s="419"/>
      <c r="AR9999" s="419"/>
      <c r="AS9999" s="419"/>
      <c r="AT9999" s="419"/>
      <c r="AU9999" s="419"/>
      <c r="AV9999" s="419"/>
      <c r="AX9999" s="419"/>
      <c r="AY9999" s="419"/>
      <c r="AZ9999" s="419"/>
      <c r="BB9999" s="419"/>
      <c r="BC9999" s="419"/>
      <c r="BD9999" s="419"/>
      <c r="BF9999" s="419"/>
      <c r="BG9999" s="419"/>
      <c r="BH9999" s="419"/>
      <c r="BJ9999" s="419"/>
      <c r="BK9999" s="419"/>
      <c r="BL9999" s="419"/>
      <c r="BN9999" s="419"/>
      <c r="BO9999" s="419"/>
      <c r="BP9999" s="419"/>
      <c r="BR9999" s="419"/>
      <c r="BS9999" s="419"/>
      <c r="BT9999" s="419"/>
      <c r="BV9999" s="419"/>
      <c r="BW9999" s="419"/>
      <c r="BX9999" s="397"/>
      <c r="BZ9999" s="449"/>
      <c r="CB9999" s="419"/>
      <c r="CC9999" s="419"/>
      <c r="CD9999" s="419"/>
      <c r="CF9999" s="419"/>
      <c r="CG9999" s="419"/>
      <c r="CH9999" s="419"/>
    </row>
    <row r="10000" spans="3:86" ht="21" thickBot="1">
      <c r="C10000" s="425"/>
      <c r="P10000" s="431"/>
      <c r="R10000" s="419"/>
      <c r="S10000" s="446"/>
      <c r="T10000" s="419"/>
      <c r="V10000" s="196"/>
      <c r="W10000" s="419"/>
      <c r="X10000" s="419"/>
      <c r="Z10000" s="419"/>
      <c r="AA10000" s="419"/>
      <c r="AB10000" s="419"/>
      <c r="AD10000" s="419"/>
      <c r="AE10000" s="419"/>
      <c r="AF10000" s="419"/>
      <c r="AH10000" s="419"/>
      <c r="AI10000" s="419"/>
      <c r="AJ10000" s="419"/>
      <c r="AL10000" s="419"/>
      <c r="AM10000" s="419"/>
      <c r="AN10000" s="403"/>
      <c r="AO10000" s="419"/>
      <c r="AP10000" s="419"/>
      <c r="AQ10000" s="419"/>
      <c r="AR10000" s="419"/>
      <c r="AS10000" s="419"/>
      <c r="AT10000" s="419"/>
      <c r="AU10000" s="419"/>
      <c r="AV10000" s="419"/>
      <c r="AX10000" s="419"/>
      <c r="AY10000" s="419"/>
      <c r="AZ10000" s="419"/>
      <c r="BB10000" s="419"/>
      <c r="BC10000" s="419"/>
      <c r="BD10000" s="419"/>
      <c r="BF10000" s="419"/>
      <c r="BG10000" s="419"/>
      <c r="BH10000" s="419"/>
      <c r="BJ10000" s="419"/>
      <c r="BK10000" s="419"/>
      <c r="BL10000" s="419"/>
      <c r="BN10000" s="419"/>
      <c r="BO10000" s="419"/>
      <c r="BP10000" s="419"/>
      <c r="BR10000" s="419"/>
      <c r="BS10000" s="419"/>
      <c r="BT10000" s="419"/>
      <c r="BV10000" s="419"/>
      <c r="BW10000" s="419"/>
      <c r="BX10000" s="397"/>
      <c r="BZ10000" s="449"/>
      <c r="CB10000" s="419"/>
      <c r="CC10000" s="419"/>
      <c r="CD10000" s="419"/>
      <c r="CF10000" s="419"/>
      <c r="CG10000" s="419"/>
      <c r="CH10000" s="419"/>
    </row>
    <row r="10001" spans="3:86" ht="21" thickBot="1">
      <c r="C10001" s="425"/>
      <c r="P10001" s="431"/>
      <c r="R10001" s="419"/>
      <c r="S10001" s="446"/>
      <c r="T10001" s="419"/>
      <c r="V10001" s="196"/>
      <c r="W10001" s="419"/>
      <c r="X10001" s="419"/>
      <c r="Z10001" s="419"/>
      <c r="AA10001" s="419"/>
      <c r="AB10001" s="419"/>
      <c r="AD10001" s="419"/>
      <c r="AE10001" s="419"/>
      <c r="AF10001" s="419"/>
      <c r="AH10001" s="419"/>
      <c r="AI10001" s="419"/>
      <c r="AJ10001" s="419"/>
      <c r="AL10001" s="419"/>
      <c r="AM10001" s="419"/>
      <c r="AN10001" s="403"/>
      <c r="AO10001" s="419"/>
      <c r="AP10001" s="419"/>
      <c r="AQ10001" s="419"/>
      <c r="AR10001" s="419"/>
      <c r="AS10001" s="419"/>
      <c r="AT10001" s="419"/>
      <c r="AU10001" s="419"/>
      <c r="AV10001" s="419"/>
      <c r="AX10001" s="419"/>
      <c r="AY10001" s="419"/>
      <c r="AZ10001" s="419"/>
      <c r="BB10001" s="419"/>
      <c r="BC10001" s="419"/>
      <c r="BD10001" s="419"/>
      <c r="BF10001" s="419"/>
      <c r="BG10001" s="419"/>
      <c r="BH10001" s="419"/>
      <c r="BJ10001" s="419"/>
      <c r="BK10001" s="419"/>
      <c r="BL10001" s="419"/>
      <c r="BN10001" s="419"/>
      <c r="BO10001" s="419"/>
      <c r="BP10001" s="419"/>
      <c r="BR10001" s="419"/>
      <c r="BS10001" s="419"/>
      <c r="BT10001" s="419"/>
      <c r="BV10001" s="419"/>
      <c r="BW10001" s="419"/>
      <c r="BX10001" s="397"/>
      <c r="BZ10001" s="449"/>
      <c r="CB10001" s="419"/>
      <c r="CC10001" s="419"/>
      <c r="CD10001" s="419"/>
      <c r="CF10001" s="419"/>
      <c r="CG10001" s="419"/>
      <c r="CH10001" s="419"/>
    </row>
    <row r="10002" spans="3:86" ht="21" thickBot="1">
      <c r="C10002" s="425"/>
      <c r="P10002" s="431"/>
      <c r="R10002" s="419"/>
      <c r="S10002" s="446"/>
      <c r="T10002" s="419"/>
      <c r="V10002" s="196"/>
      <c r="W10002" s="419"/>
      <c r="X10002" s="419"/>
      <c r="Z10002" s="419"/>
      <c r="AA10002" s="419"/>
      <c r="AB10002" s="419"/>
      <c r="AD10002" s="419"/>
      <c r="AE10002" s="419"/>
      <c r="AF10002" s="419"/>
      <c r="AH10002" s="419"/>
      <c r="AI10002" s="419"/>
      <c r="AJ10002" s="419"/>
      <c r="AL10002" s="419"/>
      <c r="AM10002" s="419"/>
      <c r="AN10002" s="403"/>
      <c r="AO10002" s="419"/>
      <c r="AP10002" s="419"/>
      <c r="AQ10002" s="419"/>
      <c r="AR10002" s="419"/>
      <c r="AS10002" s="419"/>
      <c r="AT10002" s="419"/>
      <c r="AU10002" s="419"/>
      <c r="AV10002" s="419"/>
      <c r="AX10002" s="419"/>
      <c r="AY10002" s="419"/>
      <c r="AZ10002" s="419"/>
      <c r="BB10002" s="419"/>
      <c r="BC10002" s="419"/>
      <c r="BD10002" s="419"/>
      <c r="BF10002" s="419"/>
      <c r="BG10002" s="419"/>
      <c r="BH10002" s="419"/>
      <c r="BJ10002" s="419"/>
      <c r="BK10002" s="419"/>
      <c r="BL10002" s="419"/>
      <c r="BN10002" s="419"/>
      <c r="BO10002" s="419"/>
      <c r="BP10002" s="419"/>
      <c r="BR10002" s="419"/>
      <c r="BS10002" s="419"/>
      <c r="BT10002" s="419"/>
      <c r="BV10002" s="419"/>
      <c r="BW10002" s="419"/>
      <c r="BX10002" s="397"/>
      <c r="BZ10002" s="449"/>
      <c r="CB10002" s="419"/>
      <c r="CC10002" s="419"/>
      <c r="CD10002" s="419"/>
      <c r="CF10002" s="419"/>
      <c r="CG10002" s="419"/>
      <c r="CH10002" s="419"/>
    </row>
    <row r="10003" spans="3:86" ht="21" thickBot="1">
      <c r="C10003" s="425"/>
      <c r="P10003" s="431"/>
      <c r="R10003" s="419"/>
      <c r="S10003" s="446"/>
      <c r="T10003" s="419"/>
      <c r="V10003" s="196"/>
      <c r="W10003" s="419"/>
      <c r="X10003" s="419"/>
      <c r="Z10003" s="419"/>
      <c r="AA10003" s="419"/>
      <c r="AB10003" s="419"/>
      <c r="AD10003" s="419"/>
      <c r="AE10003" s="419"/>
      <c r="AF10003" s="419"/>
      <c r="AH10003" s="419"/>
      <c r="AI10003" s="419"/>
      <c r="AJ10003" s="419"/>
      <c r="AL10003" s="419"/>
      <c r="AM10003" s="419"/>
      <c r="AN10003" s="403"/>
      <c r="AO10003" s="419"/>
      <c r="AP10003" s="419"/>
      <c r="AQ10003" s="419"/>
      <c r="AR10003" s="419"/>
      <c r="AS10003" s="419"/>
      <c r="AT10003" s="419"/>
      <c r="AU10003" s="419"/>
      <c r="AV10003" s="419"/>
      <c r="AX10003" s="419"/>
      <c r="AY10003" s="419"/>
      <c r="AZ10003" s="419"/>
      <c r="BB10003" s="419"/>
      <c r="BC10003" s="419"/>
      <c r="BD10003" s="419"/>
      <c r="BF10003" s="419"/>
      <c r="BG10003" s="419"/>
      <c r="BH10003" s="419"/>
      <c r="BJ10003" s="419"/>
      <c r="BK10003" s="419"/>
      <c r="BL10003" s="419"/>
      <c r="BN10003" s="419"/>
      <c r="BO10003" s="419"/>
      <c r="BP10003" s="419"/>
      <c r="BR10003" s="419"/>
      <c r="BS10003" s="419"/>
      <c r="BT10003" s="419"/>
      <c r="BV10003" s="419"/>
      <c r="BW10003" s="419"/>
      <c r="BX10003" s="397"/>
      <c r="BZ10003" s="449"/>
      <c r="CB10003" s="419"/>
      <c r="CC10003" s="419"/>
      <c r="CD10003" s="419"/>
      <c r="CF10003" s="419"/>
      <c r="CG10003" s="419"/>
      <c r="CH10003" s="419"/>
    </row>
    <row r="10004" spans="3:86" ht="21" thickBot="1">
      <c r="C10004" s="425"/>
      <c r="P10004" s="431"/>
      <c r="R10004" s="419"/>
      <c r="S10004" s="446"/>
      <c r="T10004" s="419"/>
      <c r="V10004" s="196"/>
      <c r="W10004" s="419"/>
      <c r="X10004" s="419"/>
      <c r="Z10004" s="419"/>
      <c r="AA10004" s="419"/>
      <c r="AB10004" s="419"/>
      <c r="AD10004" s="419"/>
      <c r="AE10004" s="419"/>
      <c r="AF10004" s="419"/>
      <c r="AH10004" s="419"/>
      <c r="AI10004" s="419"/>
      <c r="AJ10004" s="419"/>
      <c r="AL10004" s="419"/>
      <c r="AM10004" s="419"/>
      <c r="AN10004" s="403"/>
      <c r="AO10004" s="419"/>
      <c r="AP10004" s="419"/>
      <c r="AQ10004" s="419"/>
      <c r="AR10004" s="419"/>
      <c r="AS10004" s="419"/>
      <c r="AT10004" s="419"/>
      <c r="AU10004" s="419"/>
      <c r="AV10004" s="419"/>
      <c r="AX10004" s="419"/>
      <c r="AY10004" s="419"/>
      <c r="AZ10004" s="419"/>
      <c r="BB10004" s="419"/>
      <c r="BC10004" s="419"/>
      <c r="BD10004" s="419"/>
      <c r="BF10004" s="419"/>
      <c r="BG10004" s="419"/>
      <c r="BH10004" s="419"/>
      <c r="BJ10004" s="419"/>
      <c r="BK10004" s="419"/>
      <c r="BL10004" s="419"/>
      <c r="BN10004" s="419"/>
      <c r="BO10004" s="419"/>
      <c r="BP10004" s="419"/>
      <c r="BR10004" s="419"/>
      <c r="BS10004" s="419"/>
      <c r="BT10004" s="419"/>
      <c r="BV10004" s="419"/>
      <c r="BW10004" s="419"/>
      <c r="BX10004" s="397"/>
      <c r="BZ10004" s="449"/>
      <c r="CB10004" s="419"/>
      <c r="CC10004" s="419"/>
      <c r="CD10004" s="419"/>
      <c r="CF10004" s="419"/>
      <c r="CG10004" s="419"/>
      <c r="CH10004" s="419"/>
    </row>
    <row r="10005" spans="3:86" ht="21" thickBot="1">
      <c r="C10005" s="425"/>
      <c r="P10005" s="431"/>
      <c r="R10005" s="419"/>
      <c r="S10005" s="446"/>
      <c r="T10005" s="419"/>
      <c r="V10005" s="196"/>
      <c r="W10005" s="419"/>
      <c r="X10005" s="419"/>
      <c r="Z10005" s="419"/>
      <c r="AA10005" s="419"/>
      <c r="AB10005" s="419"/>
      <c r="AD10005" s="419"/>
      <c r="AE10005" s="419"/>
      <c r="AF10005" s="419"/>
      <c r="AH10005" s="419"/>
      <c r="AI10005" s="419"/>
      <c r="AJ10005" s="419"/>
      <c r="AL10005" s="419"/>
      <c r="AM10005" s="419"/>
      <c r="AN10005" s="403"/>
      <c r="AO10005" s="419"/>
      <c r="AP10005" s="419"/>
      <c r="AQ10005" s="419"/>
      <c r="AR10005" s="419"/>
      <c r="AS10005" s="419"/>
      <c r="AT10005" s="419"/>
      <c r="AU10005" s="419"/>
      <c r="AV10005" s="419"/>
      <c r="AX10005" s="419"/>
      <c r="AY10005" s="419"/>
      <c r="AZ10005" s="419"/>
      <c r="BB10005" s="419"/>
      <c r="BC10005" s="419"/>
      <c r="BD10005" s="419"/>
      <c r="BF10005" s="419"/>
      <c r="BG10005" s="419"/>
      <c r="BH10005" s="419"/>
      <c r="BJ10005" s="419"/>
      <c r="BK10005" s="419"/>
      <c r="BL10005" s="419"/>
      <c r="BN10005" s="419"/>
      <c r="BO10005" s="419"/>
      <c r="BP10005" s="419"/>
      <c r="BR10005" s="419"/>
      <c r="BS10005" s="419"/>
      <c r="BT10005" s="419"/>
      <c r="BV10005" s="419"/>
      <c r="BW10005" s="419"/>
      <c r="BX10005" s="397"/>
      <c r="BZ10005" s="449"/>
      <c r="CB10005" s="419"/>
      <c r="CC10005" s="419"/>
      <c r="CD10005" s="419"/>
      <c r="CF10005" s="419"/>
      <c r="CG10005" s="419"/>
      <c r="CH10005" s="419"/>
    </row>
    <row r="10006" spans="3:86" ht="21" thickBot="1">
      <c r="C10006" s="425"/>
      <c r="P10006" s="431"/>
      <c r="R10006" s="419"/>
      <c r="S10006" s="446"/>
      <c r="T10006" s="419"/>
      <c r="V10006" s="196"/>
      <c r="W10006" s="419"/>
      <c r="X10006" s="419"/>
      <c r="Z10006" s="419"/>
      <c r="AA10006" s="419"/>
      <c r="AB10006" s="419"/>
      <c r="AD10006" s="419"/>
      <c r="AE10006" s="419"/>
      <c r="AF10006" s="419"/>
      <c r="AH10006" s="419"/>
      <c r="AI10006" s="419"/>
      <c r="AJ10006" s="419"/>
      <c r="AL10006" s="419"/>
      <c r="AM10006" s="419"/>
      <c r="AN10006" s="403"/>
      <c r="AO10006" s="419"/>
      <c r="AP10006" s="419"/>
      <c r="AQ10006" s="419"/>
      <c r="AR10006" s="419"/>
      <c r="AS10006" s="419"/>
      <c r="AT10006" s="419"/>
      <c r="AU10006" s="419"/>
      <c r="AV10006" s="419"/>
      <c r="AX10006" s="419"/>
      <c r="AY10006" s="419"/>
      <c r="AZ10006" s="419"/>
      <c r="BB10006" s="419"/>
      <c r="BC10006" s="419"/>
      <c r="BD10006" s="419"/>
      <c r="BF10006" s="419"/>
      <c r="BG10006" s="419"/>
      <c r="BH10006" s="419"/>
      <c r="BJ10006" s="419"/>
      <c r="BK10006" s="419"/>
      <c r="BL10006" s="419"/>
      <c r="BN10006" s="419"/>
      <c r="BO10006" s="419"/>
      <c r="BP10006" s="419"/>
      <c r="BR10006" s="419"/>
      <c r="BS10006" s="419"/>
      <c r="BT10006" s="419"/>
      <c r="BV10006" s="419"/>
      <c r="BW10006" s="419"/>
      <c r="BX10006" s="397"/>
      <c r="BZ10006" s="449"/>
      <c r="CB10006" s="419"/>
      <c r="CC10006" s="419"/>
      <c r="CD10006" s="419"/>
      <c r="CF10006" s="419"/>
      <c r="CG10006" s="419"/>
      <c r="CH10006" s="419"/>
    </row>
    <row r="10007" spans="3:86" ht="21" thickBot="1">
      <c r="C10007" s="425"/>
      <c r="P10007" s="431"/>
      <c r="R10007" s="419"/>
      <c r="S10007" s="446"/>
      <c r="T10007" s="419"/>
      <c r="V10007" s="196"/>
      <c r="W10007" s="419"/>
      <c r="X10007" s="419"/>
      <c r="Z10007" s="419"/>
      <c r="AA10007" s="419"/>
      <c r="AB10007" s="419"/>
      <c r="AD10007" s="419"/>
      <c r="AE10007" s="419"/>
      <c r="AF10007" s="419"/>
      <c r="AH10007" s="419"/>
      <c r="AI10007" s="419"/>
      <c r="AJ10007" s="419"/>
      <c r="AL10007" s="419"/>
      <c r="AM10007" s="419"/>
      <c r="AN10007" s="403"/>
      <c r="AO10007" s="419"/>
      <c r="AP10007" s="419"/>
      <c r="AQ10007" s="419"/>
      <c r="AR10007" s="419"/>
      <c r="AS10007" s="419"/>
      <c r="AT10007" s="419"/>
      <c r="AU10007" s="419"/>
      <c r="AV10007" s="419"/>
      <c r="AX10007" s="419"/>
      <c r="AY10007" s="419"/>
      <c r="AZ10007" s="419"/>
      <c r="BB10007" s="419"/>
      <c r="BC10007" s="419"/>
      <c r="BD10007" s="419"/>
      <c r="BF10007" s="419"/>
      <c r="BG10007" s="419"/>
      <c r="BH10007" s="419"/>
      <c r="BJ10007" s="419"/>
      <c r="BK10007" s="419"/>
      <c r="BL10007" s="419"/>
      <c r="BN10007" s="419"/>
      <c r="BO10007" s="419"/>
      <c r="BP10007" s="419"/>
      <c r="BR10007" s="419"/>
      <c r="BS10007" s="419"/>
      <c r="BT10007" s="419"/>
      <c r="BV10007" s="419"/>
      <c r="BW10007" s="419"/>
      <c r="BX10007" s="397"/>
      <c r="BZ10007" s="449"/>
      <c r="CB10007" s="419"/>
      <c r="CC10007" s="419"/>
      <c r="CD10007" s="419"/>
      <c r="CF10007" s="419"/>
      <c r="CG10007" s="419"/>
      <c r="CH10007" s="419"/>
    </row>
    <row r="10008" spans="3:86" ht="21" thickBot="1">
      <c r="C10008" s="425"/>
      <c r="P10008" s="431"/>
      <c r="R10008" s="419"/>
      <c r="S10008" s="446"/>
      <c r="T10008" s="419"/>
      <c r="V10008" s="196"/>
      <c r="W10008" s="419"/>
      <c r="X10008" s="419"/>
      <c r="Z10008" s="419"/>
      <c r="AA10008" s="419"/>
      <c r="AB10008" s="419"/>
      <c r="AD10008" s="419"/>
      <c r="AE10008" s="419"/>
      <c r="AF10008" s="419"/>
      <c r="AH10008" s="419"/>
      <c r="AI10008" s="419"/>
      <c r="AJ10008" s="419"/>
      <c r="AL10008" s="419"/>
      <c r="AM10008" s="419"/>
      <c r="AN10008" s="403"/>
      <c r="AO10008" s="419"/>
      <c r="AP10008" s="419"/>
      <c r="AQ10008" s="419"/>
      <c r="AR10008" s="419"/>
      <c r="AS10008" s="419"/>
      <c r="AT10008" s="419"/>
      <c r="AU10008" s="419"/>
      <c r="AV10008" s="419"/>
      <c r="AX10008" s="419"/>
      <c r="AY10008" s="419"/>
      <c r="AZ10008" s="419"/>
      <c r="BB10008" s="419"/>
      <c r="BC10008" s="419"/>
      <c r="BD10008" s="419"/>
      <c r="BF10008" s="419"/>
      <c r="BG10008" s="419"/>
      <c r="BH10008" s="419"/>
      <c r="BJ10008" s="419"/>
      <c r="BK10008" s="419"/>
      <c r="BL10008" s="419"/>
      <c r="BN10008" s="419"/>
      <c r="BO10008" s="419"/>
      <c r="BP10008" s="419"/>
      <c r="BR10008" s="419"/>
      <c r="BS10008" s="419"/>
      <c r="BT10008" s="419"/>
      <c r="BV10008" s="419"/>
      <c r="BW10008" s="419"/>
      <c r="BX10008" s="397"/>
      <c r="BZ10008" s="449"/>
      <c r="CB10008" s="419"/>
      <c r="CC10008" s="419"/>
      <c r="CD10008" s="419"/>
      <c r="CF10008" s="419"/>
      <c r="CG10008" s="419"/>
      <c r="CH10008" s="419"/>
    </row>
    <row r="10009" spans="3:86" ht="21" thickBot="1">
      <c r="C10009" s="425"/>
      <c r="P10009" s="431"/>
      <c r="R10009" s="419"/>
      <c r="S10009" s="446"/>
      <c r="T10009" s="419"/>
      <c r="V10009" s="196"/>
      <c r="W10009" s="419"/>
      <c r="X10009" s="419"/>
      <c r="Z10009" s="419"/>
      <c r="AA10009" s="419"/>
      <c r="AB10009" s="419"/>
      <c r="AD10009" s="419"/>
      <c r="AE10009" s="419"/>
      <c r="AF10009" s="419"/>
      <c r="AH10009" s="419"/>
      <c r="AI10009" s="419"/>
      <c r="AJ10009" s="419"/>
      <c r="AL10009" s="419"/>
      <c r="AM10009" s="419"/>
      <c r="AN10009" s="403"/>
      <c r="AO10009" s="419"/>
      <c r="AP10009" s="419"/>
      <c r="AQ10009" s="419"/>
      <c r="AR10009" s="419"/>
      <c r="AS10009" s="419"/>
      <c r="AT10009" s="419"/>
      <c r="AU10009" s="419"/>
      <c r="AV10009" s="419"/>
      <c r="AX10009" s="419"/>
      <c r="AY10009" s="419"/>
      <c r="AZ10009" s="419"/>
      <c r="BB10009" s="419"/>
      <c r="BC10009" s="419"/>
      <c r="BD10009" s="419"/>
      <c r="BF10009" s="419"/>
      <c r="BG10009" s="419"/>
      <c r="BH10009" s="419"/>
      <c r="BJ10009" s="419"/>
      <c r="BK10009" s="419"/>
      <c r="BL10009" s="419"/>
      <c r="BN10009" s="419"/>
      <c r="BO10009" s="419"/>
      <c r="BP10009" s="419"/>
      <c r="BR10009" s="419"/>
      <c r="BS10009" s="419"/>
      <c r="BT10009" s="419"/>
      <c r="BV10009" s="419"/>
      <c r="BW10009" s="419"/>
      <c r="BX10009" s="397"/>
      <c r="BZ10009" s="449"/>
      <c r="CB10009" s="419"/>
      <c r="CC10009" s="419"/>
      <c r="CD10009" s="419"/>
      <c r="CF10009" s="419"/>
      <c r="CG10009" s="419"/>
      <c r="CH10009" s="419"/>
    </row>
    <row r="10010" spans="3:86" ht="21" thickBot="1">
      <c r="C10010" s="425"/>
      <c r="P10010" s="431"/>
      <c r="R10010" s="419"/>
      <c r="S10010" s="446"/>
      <c r="T10010" s="419"/>
      <c r="V10010" s="196"/>
      <c r="W10010" s="419"/>
      <c r="X10010" s="419"/>
      <c r="Z10010" s="419"/>
      <c r="AA10010" s="419"/>
      <c r="AB10010" s="419"/>
      <c r="AD10010" s="419"/>
      <c r="AE10010" s="419"/>
      <c r="AF10010" s="419"/>
      <c r="AH10010" s="419"/>
      <c r="AI10010" s="419"/>
      <c r="AJ10010" s="419"/>
      <c r="AL10010" s="419"/>
      <c r="AM10010" s="419"/>
      <c r="AN10010" s="403"/>
      <c r="AO10010" s="419"/>
      <c r="AP10010" s="419"/>
      <c r="AQ10010" s="419"/>
      <c r="AR10010" s="419"/>
      <c r="AS10010" s="419"/>
      <c r="AT10010" s="419"/>
      <c r="AU10010" s="419"/>
      <c r="AV10010" s="419"/>
      <c r="AX10010" s="419"/>
      <c r="AY10010" s="419"/>
      <c r="AZ10010" s="419"/>
      <c r="BB10010" s="419"/>
      <c r="BC10010" s="419"/>
      <c r="BD10010" s="419"/>
      <c r="BF10010" s="419"/>
      <c r="BG10010" s="419"/>
      <c r="BH10010" s="419"/>
      <c r="BJ10010" s="419"/>
      <c r="BK10010" s="419"/>
      <c r="BL10010" s="419"/>
      <c r="BN10010" s="419"/>
      <c r="BO10010" s="419"/>
      <c r="BP10010" s="419"/>
      <c r="BR10010" s="419"/>
      <c r="BS10010" s="419"/>
      <c r="BT10010" s="419"/>
      <c r="BV10010" s="419"/>
      <c r="BW10010" s="419"/>
      <c r="BX10010" s="397"/>
      <c r="BZ10010" s="449"/>
      <c r="CB10010" s="419"/>
      <c r="CC10010" s="419"/>
      <c r="CD10010" s="419"/>
      <c r="CF10010" s="419"/>
      <c r="CG10010" s="419"/>
      <c r="CH10010" s="419"/>
    </row>
    <row r="10011" spans="3:86" ht="21" thickBot="1">
      <c r="C10011" s="425"/>
      <c r="P10011" s="431"/>
      <c r="R10011" s="419"/>
      <c r="S10011" s="446"/>
      <c r="T10011" s="419"/>
      <c r="V10011" s="196"/>
      <c r="W10011" s="419"/>
      <c r="X10011" s="419"/>
      <c r="Z10011" s="419"/>
      <c r="AA10011" s="419"/>
      <c r="AB10011" s="419"/>
      <c r="AD10011" s="419"/>
      <c r="AE10011" s="419"/>
      <c r="AF10011" s="419"/>
      <c r="AH10011" s="419"/>
      <c r="AI10011" s="419"/>
      <c r="AJ10011" s="419"/>
      <c r="AL10011" s="419"/>
      <c r="AM10011" s="419"/>
      <c r="AN10011" s="403"/>
      <c r="AO10011" s="419"/>
      <c r="AP10011" s="419"/>
      <c r="AQ10011" s="419"/>
      <c r="AR10011" s="419"/>
      <c r="AS10011" s="419"/>
      <c r="AT10011" s="419"/>
      <c r="AU10011" s="419"/>
      <c r="AV10011" s="419"/>
      <c r="AX10011" s="419"/>
      <c r="AY10011" s="419"/>
      <c r="AZ10011" s="419"/>
      <c r="BB10011" s="419"/>
      <c r="BC10011" s="419"/>
      <c r="BD10011" s="419"/>
      <c r="BF10011" s="419"/>
      <c r="BG10011" s="419"/>
      <c r="BH10011" s="419"/>
      <c r="BJ10011" s="419"/>
      <c r="BK10011" s="419"/>
      <c r="BL10011" s="419"/>
      <c r="BN10011" s="419"/>
      <c r="BO10011" s="419"/>
      <c r="BP10011" s="419"/>
      <c r="BR10011" s="419"/>
      <c r="BS10011" s="419"/>
      <c r="BT10011" s="419"/>
      <c r="BV10011" s="419"/>
      <c r="BW10011" s="419"/>
      <c r="BX10011" s="397"/>
      <c r="BZ10011" s="449"/>
      <c r="CB10011" s="419"/>
      <c r="CC10011" s="419"/>
      <c r="CD10011" s="419"/>
      <c r="CF10011" s="419"/>
      <c r="CG10011" s="419"/>
      <c r="CH10011" s="419"/>
    </row>
    <row r="10012" spans="3:86" ht="21" thickBot="1">
      <c r="C10012" s="425"/>
      <c r="P10012" s="431"/>
      <c r="R10012" s="419"/>
      <c r="S10012" s="446"/>
      <c r="T10012" s="419"/>
      <c r="V10012" s="196"/>
      <c r="W10012" s="419"/>
      <c r="X10012" s="419"/>
      <c r="Z10012" s="419"/>
      <c r="AA10012" s="419"/>
      <c r="AB10012" s="419"/>
      <c r="AD10012" s="419"/>
      <c r="AE10012" s="419"/>
      <c r="AF10012" s="419"/>
      <c r="AH10012" s="419"/>
      <c r="AI10012" s="419"/>
      <c r="AJ10012" s="419"/>
      <c r="AL10012" s="419"/>
      <c r="AM10012" s="419"/>
      <c r="AN10012" s="403"/>
      <c r="AO10012" s="419"/>
      <c r="AP10012" s="419"/>
      <c r="AQ10012" s="419"/>
      <c r="AR10012" s="419"/>
      <c r="AS10012" s="419"/>
      <c r="AT10012" s="419"/>
      <c r="AU10012" s="419"/>
      <c r="AV10012" s="419"/>
      <c r="AX10012" s="419"/>
      <c r="AY10012" s="419"/>
      <c r="AZ10012" s="419"/>
      <c r="BB10012" s="419"/>
      <c r="BC10012" s="419"/>
      <c r="BD10012" s="419"/>
      <c r="BF10012" s="419"/>
      <c r="BG10012" s="419"/>
      <c r="BH10012" s="419"/>
      <c r="BJ10012" s="419"/>
      <c r="BK10012" s="419"/>
      <c r="BL10012" s="419"/>
      <c r="BN10012" s="419"/>
      <c r="BO10012" s="419"/>
      <c r="BP10012" s="419"/>
      <c r="BR10012" s="419"/>
      <c r="BS10012" s="419"/>
      <c r="BT10012" s="419"/>
      <c r="BV10012" s="419"/>
      <c r="BW10012" s="419"/>
      <c r="BX10012" s="397"/>
      <c r="BZ10012" s="449"/>
      <c r="CB10012" s="419"/>
      <c r="CC10012" s="419"/>
      <c r="CD10012" s="419"/>
      <c r="CF10012" s="419"/>
      <c r="CG10012" s="419"/>
      <c r="CH10012" s="419"/>
    </row>
    <row r="10013" spans="3:86" ht="21" thickBot="1">
      <c r="C10013" s="425"/>
      <c r="P10013" s="431"/>
      <c r="R10013" s="419"/>
      <c r="S10013" s="446"/>
      <c r="T10013" s="419"/>
      <c r="V10013" s="196"/>
      <c r="W10013" s="419"/>
      <c r="X10013" s="419"/>
      <c r="Z10013" s="419"/>
      <c r="AA10013" s="419"/>
      <c r="AB10013" s="419"/>
      <c r="AD10013" s="419"/>
      <c r="AE10013" s="419"/>
      <c r="AF10013" s="419"/>
      <c r="AH10013" s="419"/>
      <c r="AI10013" s="419"/>
      <c r="AJ10013" s="419"/>
      <c r="AL10013" s="419"/>
      <c r="AM10013" s="419"/>
      <c r="AN10013" s="403"/>
      <c r="AO10013" s="419"/>
      <c r="AP10013" s="419"/>
      <c r="AQ10013" s="419"/>
      <c r="AR10013" s="419"/>
      <c r="AS10013" s="419"/>
      <c r="AT10013" s="419"/>
      <c r="AU10013" s="419"/>
      <c r="AV10013" s="419"/>
      <c r="AX10013" s="419"/>
      <c r="AY10013" s="419"/>
      <c r="AZ10013" s="419"/>
      <c r="BB10013" s="419"/>
      <c r="BC10013" s="419"/>
      <c r="BD10013" s="419"/>
      <c r="BF10013" s="419"/>
      <c r="BG10013" s="419"/>
      <c r="BH10013" s="419"/>
      <c r="BJ10013" s="419"/>
      <c r="BK10013" s="419"/>
      <c r="BL10013" s="419"/>
      <c r="BN10013" s="419"/>
      <c r="BO10013" s="419"/>
      <c r="BP10013" s="419"/>
      <c r="BR10013" s="419"/>
      <c r="BS10013" s="419"/>
      <c r="BT10013" s="419"/>
      <c r="BV10013" s="419"/>
      <c r="BW10013" s="419"/>
      <c r="BX10013" s="397"/>
      <c r="BZ10013" s="449"/>
      <c r="CB10013" s="419"/>
      <c r="CC10013" s="419"/>
      <c r="CD10013" s="419"/>
      <c r="CF10013" s="419"/>
      <c r="CG10013" s="419"/>
      <c r="CH10013" s="419"/>
    </row>
    <row r="10014" spans="3:86" ht="21" thickBot="1">
      <c r="C10014" s="425"/>
      <c r="P10014" s="431"/>
      <c r="R10014" s="419"/>
      <c r="S10014" s="446"/>
      <c r="T10014" s="419"/>
      <c r="V10014" s="196"/>
      <c r="W10014" s="419"/>
      <c r="X10014" s="419"/>
      <c r="Z10014" s="419"/>
      <c r="AA10014" s="419"/>
      <c r="AB10014" s="419"/>
      <c r="AD10014" s="419"/>
      <c r="AE10014" s="419"/>
      <c r="AF10014" s="419"/>
      <c r="AH10014" s="419"/>
      <c r="AI10014" s="419"/>
      <c r="AJ10014" s="419"/>
      <c r="AL10014" s="419"/>
      <c r="AM10014" s="419"/>
      <c r="AN10014" s="403"/>
      <c r="AO10014" s="419"/>
      <c r="AP10014" s="419"/>
      <c r="AQ10014" s="419"/>
      <c r="AR10014" s="419"/>
      <c r="AS10014" s="419"/>
      <c r="AT10014" s="419"/>
      <c r="AU10014" s="419"/>
      <c r="AV10014" s="419"/>
      <c r="AX10014" s="419"/>
      <c r="AY10014" s="419"/>
      <c r="AZ10014" s="419"/>
      <c r="BB10014" s="419"/>
      <c r="BC10014" s="419"/>
      <c r="BD10014" s="419"/>
      <c r="BF10014" s="419"/>
      <c r="BG10014" s="419"/>
      <c r="BH10014" s="419"/>
      <c r="BJ10014" s="419"/>
      <c r="BK10014" s="419"/>
      <c r="BL10014" s="419"/>
      <c r="BN10014" s="419"/>
      <c r="BO10014" s="419"/>
      <c r="BP10014" s="419"/>
      <c r="BR10014" s="419"/>
      <c r="BS10014" s="419"/>
      <c r="BT10014" s="419"/>
      <c r="BV10014" s="419"/>
      <c r="BW10014" s="419"/>
      <c r="BX10014" s="397"/>
      <c r="BZ10014" s="449"/>
      <c r="CB10014" s="419"/>
      <c r="CC10014" s="419"/>
      <c r="CD10014" s="419"/>
      <c r="CF10014" s="419"/>
      <c r="CG10014" s="419"/>
      <c r="CH10014" s="419"/>
    </row>
    <row r="10015" spans="3:86" ht="21" thickBot="1">
      <c r="C10015" s="425"/>
      <c r="P10015" s="431"/>
      <c r="R10015" s="419"/>
      <c r="S10015" s="446"/>
      <c r="T10015" s="419"/>
      <c r="V10015" s="196"/>
      <c r="W10015" s="419"/>
      <c r="X10015" s="419"/>
      <c r="Z10015" s="419"/>
      <c r="AA10015" s="419"/>
      <c r="AB10015" s="419"/>
      <c r="AD10015" s="419"/>
      <c r="AE10015" s="419"/>
      <c r="AF10015" s="419"/>
      <c r="AH10015" s="419"/>
      <c r="AI10015" s="419"/>
      <c r="AJ10015" s="419"/>
      <c r="AL10015" s="419"/>
      <c r="AM10015" s="419"/>
      <c r="AN10015" s="403"/>
      <c r="AO10015" s="419"/>
      <c r="AP10015" s="419"/>
      <c r="AQ10015" s="419"/>
      <c r="AR10015" s="419"/>
      <c r="AS10015" s="419"/>
      <c r="AT10015" s="419"/>
      <c r="AU10015" s="419"/>
      <c r="AV10015" s="419"/>
      <c r="AX10015" s="419"/>
      <c r="AY10015" s="419"/>
      <c r="AZ10015" s="419"/>
      <c r="BB10015" s="419"/>
      <c r="BC10015" s="419"/>
      <c r="BD10015" s="419"/>
      <c r="BF10015" s="419"/>
      <c r="BG10015" s="419"/>
      <c r="BH10015" s="419"/>
      <c r="BJ10015" s="419"/>
      <c r="BK10015" s="419"/>
      <c r="BL10015" s="419"/>
      <c r="BN10015" s="419"/>
      <c r="BO10015" s="419"/>
      <c r="BP10015" s="419"/>
      <c r="BR10015" s="419"/>
      <c r="BS10015" s="419"/>
      <c r="BT10015" s="419"/>
      <c r="BV10015" s="419"/>
      <c r="BW10015" s="419"/>
      <c r="BX10015" s="397"/>
      <c r="BZ10015" s="449"/>
      <c r="CB10015" s="419"/>
      <c r="CC10015" s="419"/>
      <c r="CD10015" s="419"/>
      <c r="CF10015" s="419"/>
      <c r="CG10015" s="419"/>
      <c r="CH10015" s="419"/>
    </row>
    <row r="10016" spans="3:86" ht="21" thickBot="1">
      <c r="C10016" s="425"/>
      <c r="P10016" s="431"/>
      <c r="R10016" s="419"/>
      <c r="S10016" s="446"/>
      <c r="T10016" s="419"/>
      <c r="V10016" s="196"/>
      <c r="W10016" s="419"/>
      <c r="X10016" s="419"/>
      <c r="Z10016" s="419"/>
      <c r="AA10016" s="419"/>
      <c r="AB10016" s="419"/>
      <c r="AD10016" s="419"/>
      <c r="AE10016" s="419"/>
      <c r="AF10016" s="419"/>
      <c r="AH10016" s="419"/>
      <c r="AI10016" s="419"/>
      <c r="AJ10016" s="419"/>
      <c r="AL10016" s="419"/>
      <c r="AM10016" s="419"/>
      <c r="AN10016" s="403"/>
      <c r="AO10016" s="419"/>
      <c r="AP10016" s="419"/>
      <c r="AQ10016" s="419"/>
      <c r="AR10016" s="419"/>
      <c r="AS10016" s="419"/>
      <c r="AT10016" s="419"/>
      <c r="AU10016" s="419"/>
      <c r="AV10016" s="419"/>
      <c r="AX10016" s="419"/>
      <c r="AY10016" s="419"/>
      <c r="AZ10016" s="419"/>
      <c r="BB10016" s="419"/>
      <c r="BC10016" s="419"/>
      <c r="BD10016" s="419"/>
      <c r="BF10016" s="419"/>
      <c r="BG10016" s="419"/>
      <c r="BH10016" s="419"/>
      <c r="BJ10016" s="419"/>
      <c r="BK10016" s="419"/>
      <c r="BL10016" s="419"/>
      <c r="BN10016" s="419"/>
      <c r="BO10016" s="419"/>
      <c r="BP10016" s="419"/>
      <c r="BR10016" s="419"/>
      <c r="BS10016" s="419"/>
      <c r="BT10016" s="419"/>
      <c r="BV10016" s="419"/>
      <c r="BW10016" s="419"/>
      <c r="BX10016" s="397"/>
      <c r="BZ10016" s="449"/>
      <c r="CB10016" s="419"/>
      <c r="CC10016" s="419"/>
      <c r="CD10016" s="419"/>
      <c r="CF10016" s="419"/>
      <c r="CG10016" s="419"/>
      <c r="CH10016" s="419"/>
    </row>
    <row r="10017" spans="3:86" ht="21" thickBot="1">
      <c r="C10017" s="425"/>
      <c r="P10017" s="431"/>
      <c r="R10017" s="419"/>
      <c r="S10017" s="446"/>
      <c r="T10017" s="419"/>
      <c r="V10017" s="196"/>
      <c r="W10017" s="419"/>
      <c r="X10017" s="419"/>
      <c r="Z10017" s="419"/>
      <c r="AA10017" s="419"/>
      <c r="AB10017" s="419"/>
      <c r="AD10017" s="419"/>
      <c r="AE10017" s="419"/>
      <c r="AF10017" s="419"/>
      <c r="AH10017" s="419"/>
      <c r="AI10017" s="419"/>
      <c r="AJ10017" s="419"/>
      <c r="AL10017" s="419"/>
      <c r="AM10017" s="419"/>
      <c r="AN10017" s="403"/>
      <c r="AO10017" s="419"/>
      <c r="AP10017" s="419"/>
      <c r="AQ10017" s="419"/>
      <c r="AR10017" s="419"/>
      <c r="AS10017" s="419"/>
      <c r="AT10017" s="419"/>
      <c r="AU10017" s="419"/>
      <c r="AV10017" s="419"/>
      <c r="AX10017" s="419"/>
      <c r="AY10017" s="419"/>
      <c r="AZ10017" s="419"/>
      <c r="BB10017" s="419"/>
      <c r="BC10017" s="419"/>
      <c r="BD10017" s="419"/>
      <c r="BF10017" s="419"/>
      <c r="BG10017" s="419"/>
      <c r="BH10017" s="419"/>
      <c r="BJ10017" s="419"/>
      <c r="BK10017" s="419"/>
      <c r="BL10017" s="419"/>
      <c r="BN10017" s="419"/>
      <c r="BO10017" s="419"/>
      <c r="BP10017" s="419"/>
      <c r="BR10017" s="419"/>
      <c r="BS10017" s="419"/>
      <c r="BT10017" s="419"/>
      <c r="BV10017" s="419"/>
      <c r="BW10017" s="419"/>
      <c r="BX10017" s="397"/>
      <c r="BZ10017" s="449"/>
      <c r="CB10017" s="419"/>
      <c r="CC10017" s="419"/>
      <c r="CD10017" s="419"/>
      <c r="CF10017" s="419"/>
      <c r="CG10017" s="419"/>
      <c r="CH10017" s="419"/>
    </row>
    <row r="10018" spans="3:86" ht="21" thickBot="1">
      <c r="C10018" s="425"/>
      <c r="P10018" s="431"/>
      <c r="R10018" s="419"/>
      <c r="S10018" s="446"/>
      <c r="T10018" s="419"/>
      <c r="V10018" s="196"/>
      <c r="W10018" s="419"/>
      <c r="X10018" s="419"/>
      <c r="Z10018" s="419"/>
      <c r="AA10018" s="419"/>
      <c r="AB10018" s="419"/>
      <c r="AD10018" s="419"/>
      <c r="AE10018" s="419"/>
      <c r="AF10018" s="419"/>
      <c r="AH10018" s="419"/>
      <c r="AI10018" s="419"/>
      <c r="AJ10018" s="419"/>
      <c r="AL10018" s="419"/>
      <c r="AM10018" s="419"/>
      <c r="AN10018" s="403"/>
      <c r="AO10018" s="419"/>
      <c r="AP10018" s="419"/>
      <c r="AQ10018" s="419"/>
      <c r="AR10018" s="419"/>
      <c r="AS10018" s="419"/>
      <c r="AT10018" s="419"/>
      <c r="AU10018" s="419"/>
      <c r="AV10018" s="419"/>
      <c r="AX10018" s="419"/>
      <c r="AY10018" s="419"/>
      <c r="AZ10018" s="419"/>
      <c r="BB10018" s="419"/>
      <c r="BC10018" s="419"/>
      <c r="BD10018" s="419"/>
      <c r="BF10018" s="419"/>
      <c r="BG10018" s="419"/>
      <c r="BH10018" s="419"/>
      <c r="BJ10018" s="419"/>
      <c r="BK10018" s="419"/>
      <c r="BL10018" s="419"/>
      <c r="BN10018" s="419"/>
      <c r="BO10018" s="419"/>
      <c r="BP10018" s="419"/>
      <c r="BR10018" s="419"/>
      <c r="BS10018" s="419"/>
      <c r="BT10018" s="419"/>
      <c r="BV10018" s="419"/>
      <c r="BW10018" s="419"/>
      <c r="BX10018" s="397"/>
      <c r="BZ10018" s="449"/>
      <c r="CB10018" s="419"/>
      <c r="CC10018" s="419"/>
      <c r="CD10018" s="419"/>
      <c r="CF10018" s="419"/>
      <c r="CG10018" s="419"/>
      <c r="CH10018" s="419"/>
    </row>
    <row r="10019" spans="3:86" ht="21" thickBot="1">
      <c r="C10019" s="425"/>
      <c r="P10019" s="431"/>
      <c r="R10019" s="419"/>
      <c r="S10019" s="446"/>
      <c r="T10019" s="419"/>
      <c r="V10019" s="196"/>
      <c r="W10019" s="419"/>
      <c r="X10019" s="419"/>
      <c r="Z10019" s="419"/>
      <c r="AA10019" s="419"/>
      <c r="AB10019" s="419"/>
      <c r="AD10019" s="419"/>
      <c r="AE10019" s="419"/>
      <c r="AF10019" s="419"/>
      <c r="AH10019" s="419"/>
      <c r="AI10019" s="419"/>
      <c r="AJ10019" s="419"/>
      <c r="AL10019" s="419"/>
      <c r="AM10019" s="419"/>
      <c r="AN10019" s="403"/>
      <c r="AO10019" s="419"/>
      <c r="AP10019" s="419"/>
      <c r="AQ10019" s="419"/>
      <c r="AR10019" s="419"/>
      <c r="AS10019" s="419"/>
      <c r="AT10019" s="419"/>
      <c r="AU10019" s="419"/>
      <c r="AV10019" s="419"/>
      <c r="AX10019" s="419"/>
      <c r="AY10019" s="419"/>
      <c r="AZ10019" s="419"/>
      <c r="BB10019" s="419"/>
      <c r="BC10019" s="419"/>
      <c r="BD10019" s="419"/>
      <c r="BF10019" s="419"/>
      <c r="BG10019" s="419"/>
      <c r="BH10019" s="419"/>
      <c r="BJ10019" s="419"/>
      <c r="BK10019" s="419"/>
      <c r="BL10019" s="419"/>
      <c r="BN10019" s="419"/>
      <c r="BO10019" s="419"/>
      <c r="BP10019" s="419"/>
      <c r="BR10019" s="419"/>
      <c r="BS10019" s="419"/>
      <c r="BT10019" s="419"/>
      <c r="BV10019" s="419"/>
      <c r="BW10019" s="419"/>
      <c r="BX10019" s="397"/>
      <c r="BZ10019" s="449"/>
      <c r="CB10019" s="419"/>
      <c r="CC10019" s="419"/>
      <c r="CD10019" s="419"/>
      <c r="CF10019" s="419"/>
      <c r="CG10019" s="419"/>
      <c r="CH10019" s="419"/>
    </row>
    <row r="10020" spans="3:86" ht="21" thickBot="1">
      <c r="C10020" s="425"/>
      <c r="P10020" s="431"/>
      <c r="R10020" s="419"/>
      <c r="S10020" s="446"/>
      <c r="T10020" s="419"/>
      <c r="V10020" s="196"/>
      <c r="W10020" s="419"/>
      <c r="X10020" s="419"/>
      <c r="Z10020" s="419"/>
      <c r="AA10020" s="419"/>
      <c r="AB10020" s="419"/>
      <c r="AD10020" s="419"/>
      <c r="AE10020" s="419"/>
      <c r="AF10020" s="419"/>
      <c r="AH10020" s="419"/>
      <c r="AI10020" s="419"/>
      <c r="AJ10020" s="419"/>
      <c r="AL10020" s="419"/>
      <c r="AM10020" s="419"/>
      <c r="AN10020" s="403"/>
      <c r="AO10020" s="419"/>
      <c r="AP10020" s="419"/>
      <c r="AQ10020" s="419"/>
      <c r="AR10020" s="419"/>
      <c r="AS10020" s="419"/>
      <c r="AT10020" s="419"/>
      <c r="AU10020" s="419"/>
      <c r="AV10020" s="419"/>
      <c r="AX10020" s="419"/>
      <c r="AY10020" s="419"/>
      <c r="AZ10020" s="419"/>
      <c r="BB10020" s="419"/>
      <c r="BC10020" s="419"/>
      <c r="BD10020" s="419"/>
      <c r="BF10020" s="419"/>
      <c r="BG10020" s="419"/>
      <c r="BH10020" s="419"/>
      <c r="BJ10020" s="419"/>
      <c r="BK10020" s="419"/>
      <c r="BL10020" s="419"/>
      <c r="BN10020" s="419"/>
      <c r="BO10020" s="419"/>
      <c r="BP10020" s="419"/>
      <c r="BR10020" s="419"/>
      <c r="BS10020" s="419"/>
      <c r="BT10020" s="419"/>
      <c r="BV10020" s="419"/>
      <c r="BW10020" s="419"/>
      <c r="BX10020" s="397"/>
      <c r="BZ10020" s="449"/>
      <c r="CB10020" s="419"/>
      <c r="CC10020" s="419"/>
      <c r="CD10020" s="419"/>
      <c r="CF10020" s="419"/>
      <c r="CG10020" s="419"/>
      <c r="CH10020" s="419"/>
    </row>
    <row r="10021" spans="3:86" ht="21" thickBot="1">
      <c r="C10021" s="425"/>
      <c r="P10021" s="431"/>
      <c r="R10021" s="419"/>
      <c r="S10021" s="446"/>
      <c r="T10021" s="419"/>
      <c r="V10021" s="196"/>
      <c r="W10021" s="419"/>
      <c r="X10021" s="419"/>
      <c r="Z10021" s="419"/>
      <c r="AA10021" s="419"/>
      <c r="AB10021" s="419"/>
      <c r="AD10021" s="419"/>
      <c r="AE10021" s="419"/>
      <c r="AF10021" s="419"/>
      <c r="AH10021" s="419"/>
      <c r="AI10021" s="419"/>
      <c r="AJ10021" s="419"/>
      <c r="AL10021" s="419"/>
      <c r="AM10021" s="419"/>
      <c r="AN10021" s="403"/>
      <c r="AO10021" s="419"/>
      <c r="AP10021" s="419"/>
      <c r="AQ10021" s="419"/>
      <c r="AR10021" s="419"/>
      <c r="AS10021" s="419"/>
      <c r="AT10021" s="419"/>
      <c r="AU10021" s="419"/>
      <c r="AV10021" s="419"/>
      <c r="AX10021" s="419"/>
      <c r="AY10021" s="419"/>
      <c r="AZ10021" s="419"/>
      <c r="BB10021" s="419"/>
      <c r="BC10021" s="419"/>
      <c r="BD10021" s="419"/>
      <c r="BF10021" s="419"/>
      <c r="BG10021" s="419"/>
      <c r="BH10021" s="419"/>
      <c r="BJ10021" s="419"/>
      <c r="BK10021" s="419"/>
      <c r="BL10021" s="419"/>
      <c r="BN10021" s="419"/>
      <c r="BO10021" s="419"/>
      <c r="BP10021" s="419"/>
      <c r="BR10021" s="419"/>
      <c r="BS10021" s="419"/>
      <c r="BT10021" s="419"/>
      <c r="BV10021" s="419"/>
      <c r="BW10021" s="419"/>
      <c r="BX10021" s="397"/>
      <c r="BZ10021" s="449"/>
      <c r="CB10021" s="419"/>
      <c r="CC10021" s="419"/>
      <c r="CD10021" s="419"/>
      <c r="CF10021" s="419"/>
      <c r="CG10021" s="419"/>
      <c r="CH10021" s="419"/>
    </row>
    <row r="10022" spans="3:86" ht="21" thickBot="1">
      <c r="C10022" s="425"/>
      <c r="P10022" s="431"/>
      <c r="R10022" s="419"/>
      <c r="S10022" s="446"/>
      <c r="T10022" s="419"/>
      <c r="V10022" s="196"/>
      <c r="W10022" s="419"/>
      <c r="X10022" s="419"/>
      <c r="Z10022" s="419"/>
      <c r="AA10022" s="419"/>
      <c r="AB10022" s="419"/>
      <c r="AD10022" s="419"/>
      <c r="AE10022" s="419"/>
      <c r="AF10022" s="419"/>
      <c r="AH10022" s="419"/>
      <c r="AI10022" s="419"/>
      <c r="AJ10022" s="419"/>
      <c r="AL10022" s="419"/>
      <c r="AM10022" s="419"/>
      <c r="AN10022" s="403"/>
      <c r="AO10022" s="419"/>
      <c r="AP10022" s="419"/>
      <c r="AQ10022" s="419"/>
      <c r="AR10022" s="419"/>
      <c r="AS10022" s="419"/>
      <c r="AT10022" s="419"/>
      <c r="AU10022" s="419"/>
      <c r="AV10022" s="419"/>
      <c r="AX10022" s="419"/>
      <c r="AY10022" s="419"/>
      <c r="AZ10022" s="419"/>
      <c r="BB10022" s="419"/>
      <c r="BC10022" s="419"/>
      <c r="BD10022" s="419"/>
      <c r="BF10022" s="419"/>
      <c r="BG10022" s="419"/>
      <c r="BH10022" s="419"/>
      <c r="BJ10022" s="419"/>
      <c r="BK10022" s="419"/>
      <c r="BL10022" s="419"/>
      <c r="BN10022" s="419"/>
      <c r="BO10022" s="419"/>
      <c r="BP10022" s="419"/>
      <c r="BR10022" s="419"/>
      <c r="BS10022" s="419"/>
      <c r="BT10022" s="419"/>
      <c r="BV10022" s="419"/>
      <c r="BW10022" s="419"/>
      <c r="BX10022" s="397"/>
      <c r="BZ10022" s="449"/>
      <c r="CB10022" s="419"/>
      <c r="CC10022" s="419"/>
      <c r="CD10022" s="419"/>
      <c r="CF10022" s="419"/>
      <c r="CG10022" s="419"/>
      <c r="CH10022" s="419"/>
    </row>
    <row r="10023" spans="3:86" ht="21" thickBot="1">
      <c r="C10023" s="425"/>
      <c r="P10023" s="431"/>
      <c r="R10023" s="419"/>
      <c r="S10023" s="446"/>
      <c r="T10023" s="419"/>
      <c r="V10023" s="196"/>
      <c r="W10023" s="419"/>
      <c r="X10023" s="419"/>
      <c r="Z10023" s="419"/>
      <c r="AA10023" s="419"/>
      <c r="AB10023" s="419"/>
      <c r="AD10023" s="419"/>
      <c r="AE10023" s="419"/>
      <c r="AF10023" s="419"/>
      <c r="AH10023" s="419"/>
      <c r="AI10023" s="419"/>
      <c r="AJ10023" s="419"/>
      <c r="AL10023" s="419"/>
      <c r="AM10023" s="419"/>
      <c r="AN10023" s="403"/>
      <c r="AO10023" s="419"/>
      <c r="AP10023" s="419"/>
      <c r="AQ10023" s="419"/>
      <c r="AR10023" s="419"/>
      <c r="AS10023" s="419"/>
      <c r="AT10023" s="419"/>
      <c r="AU10023" s="419"/>
      <c r="AV10023" s="419"/>
      <c r="AX10023" s="419"/>
      <c r="AY10023" s="419"/>
      <c r="AZ10023" s="419"/>
      <c r="BB10023" s="419"/>
      <c r="BC10023" s="419"/>
      <c r="BD10023" s="419"/>
      <c r="BF10023" s="419"/>
      <c r="BG10023" s="419"/>
      <c r="BH10023" s="419"/>
      <c r="BJ10023" s="419"/>
      <c r="BK10023" s="419"/>
      <c r="BL10023" s="419"/>
      <c r="BN10023" s="419"/>
      <c r="BO10023" s="419"/>
      <c r="BP10023" s="419"/>
      <c r="BR10023" s="419"/>
      <c r="BS10023" s="419"/>
      <c r="BT10023" s="419"/>
      <c r="BV10023" s="419"/>
      <c r="BW10023" s="419"/>
      <c r="BX10023" s="397"/>
      <c r="BZ10023" s="449"/>
      <c r="CB10023" s="419"/>
      <c r="CC10023" s="419"/>
      <c r="CD10023" s="419"/>
      <c r="CF10023" s="419"/>
      <c r="CG10023" s="419"/>
      <c r="CH10023" s="419"/>
    </row>
    <row r="10024" spans="3:86" ht="21" thickBot="1">
      <c r="C10024" s="425"/>
      <c r="P10024" s="431"/>
      <c r="R10024" s="419"/>
      <c r="S10024" s="446"/>
      <c r="T10024" s="419"/>
      <c r="V10024" s="196"/>
      <c r="W10024" s="419"/>
      <c r="X10024" s="419"/>
      <c r="Z10024" s="419"/>
      <c r="AA10024" s="419"/>
      <c r="AB10024" s="419"/>
      <c r="AD10024" s="419"/>
      <c r="AE10024" s="419"/>
      <c r="AF10024" s="419"/>
      <c r="AH10024" s="419"/>
      <c r="AI10024" s="419"/>
      <c r="AJ10024" s="419"/>
      <c r="AL10024" s="419"/>
      <c r="AM10024" s="419"/>
      <c r="AN10024" s="403"/>
      <c r="AO10024" s="419"/>
      <c r="AP10024" s="419"/>
      <c r="AQ10024" s="419"/>
      <c r="AR10024" s="419"/>
      <c r="AS10024" s="419"/>
      <c r="AT10024" s="419"/>
      <c r="AU10024" s="419"/>
      <c r="AV10024" s="419"/>
      <c r="AX10024" s="419"/>
      <c r="AY10024" s="419"/>
      <c r="AZ10024" s="419"/>
      <c r="BB10024" s="419"/>
      <c r="BC10024" s="419"/>
      <c r="BD10024" s="419"/>
      <c r="BF10024" s="419"/>
      <c r="BG10024" s="419"/>
      <c r="BH10024" s="419"/>
      <c r="BJ10024" s="419"/>
      <c r="BK10024" s="419"/>
      <c r="BL10024" s="419"/>
      <c r="BN10024" s="419"/>
      <c r="BO10024" s="419"/>
      <c r="BP10024" s="419"/>
      <c r="BR10024" s="419"/>
      <c r="BS10024" s="419"/>
      <c r="BT10024" s="419"/>
      <c r="BV10024" s="419"/>
      <c r="BW10024" s="419"/>
      <c r="BX10024" s="397"/>
      <c r="BZ10024" s="449"/>
      <c r="CB10024" s="419"/>
      <c r="CC10024" s="419"/>
      <c r="CD10024" s="419"/>
      <c r="CF10024" s="419"/>
      <c r="CG10024" s="419"/>
      <c r="CH10024" s="419"/>
    </row>
    <row r="10025" spans="3:86" ht="21" thickBot="1">
      <c r="C10025" s="425"/>
      <c r="P10025" s="431"/>
      <c r="R10025" s="419"/>
      <c r="S10025" s="446"/>
      <c r="T10025" s="419"/>
      <c r="V10025" s="196"/>
      <c r="W10025" s="419"/>
      <c r="X10025" s="419"/>
      <c r="Z10025" s="419"/>
      <c r="AA10025" s="419"/>
      <c r="AB10025" s="419"/>
      <c r="AD10025" s="419"/>
      <c r="AE10025" s="419"/>
      <c r="AF10025" s="419"/>
      <c r="AH10025" s="419"/>
      <c r="AI10025" s="419"/>
      <c r="AJ10025" s="419"/>
      <c r="AL10025" s="419"/>
      <c r="AM10025" s="419"/>
      <c r="AN10025" s="403"/>
      <c r="AO10025" s="419"/>
      <c r="AP10025" s="419"/>
      <c r="AQ10025" s="419"/>
      <c r="AR10025" s="419"/>
      <c r="AS10025" s="419"/>
      <c r="AT10025" s="419"/>
      <c r="AU10025" s="419"/>
      <c r="AV10025" s="419"/>
      <c r="AX10025" s="419"/>
      <c r="AY10025" s="419"/>
      <c r="AZ10025" s="419"/>
      <c r="BB10025" s="419"/>
      <c r="BC10025" s="419"/>
      <c r="BD10025" s="419"/>
      <c r="BF10025" s="419"/>
      <c r="BG10025" s="419"/>
      <c r="BH10025" s="419"/>
      <c r="BJ10025" s="419"/>
      <c r="BK10025" s="419"/>
      <c r="BL10025" s="419"/>
      <c r="BN10025" s="419"/>
      <c r="BO10025" s="419"/>
      <c r="BP10025" s="419"/>
      <c r="BR10025" s="419"/>
      <c r="BS10025" s="419"/>
      <c r="BT10025" s="419"/>
      <c r="BV10025" s="419"/>
      <c r="BW10025" s="419"/>
      <c r="BX10025" s="397"/>
      <c r="BZ10025" s="449"/>
      <c r="CB10025" s="419"/>
      <c r="CC10025" s="419"/>
      <c r="CD10025" s="419"/>
      <c r="CF10025" s="419"/>
      <c r="CG10025" s="419"/>
      <c r="CH10025" s="419"/>
    </row>
    <row r="10026" spans="3:86" ht="21" thickBot="1">
      <c r="C10026" s="425"/>
      <c r="P10026" s="431"/>
      <c r="R10026" s="419"/>
      <c r="S10026" s="446"/>
      <c r="T10026" s="419"/>
      <c r="V10026" s="196"/>
      <c r="W10026" s="419"/>
      <c r="X10026" s="419"/>
      <c r="Z10026" s="419"/>
      <c r="AA10026" s="419"/>
      <c r="AB10026" s="419"/>
      <c r="AD10026" s="419"/>
      <c r="AE10026" s="419"/>
      <c r="AF10026" s="419"/>
      <c r="AH10026" s="419"/>
      <c r="AI10026" s="419"/>
      <c r="AJ10026" s="419"/>
      <c r="AL10026" s="419"/>
      <c r="AM10026" s="419"/>
      <c r="AN10026" s="403"/>
      <c r="AO10026" s="419"/>
      <c r="AP10026" s="419"/>
      <c r="AQ10026" s="419"/>
      <c r="AR10026" s="419"/>
      <c r="AS10026" s="419"/>
      <c r="AT10026" s="419"/>
      <c r="AU10026" s="419"/>
      <c r="AV10026" s="419"/>
      <c r="AX10026" s="419"/>
      <c r="AY10026" s="419"/>
      <c r="AZ10026" s="419"/>
      <c r="BB10026" s="419"/>
      <c r="BC10026" s="419"/>
      <c r="BD10026" s="419"/>
      <c r="BF10026" s="419"/>
      <c r="BG10026" s="419"/>
      <c r="BH10026" s="419"/>
      <c r="BJ10026" s="419"/>
      <c r="BK10026" s="419"/>
      <c r="BL10026" s="419"/>
      <c r="BN10026" s="419"/>
      <c r="BO10026" s="419"/>
      <c r="BP10026" s="419"/>
      <c r="BR10026" s="419"/>
      <c r="BS10026" s="419"/>
      <c r="BT10026" s="419"/>
      <c r="BV10026" s="419"/>
      <c r="BW10026" s="419"/>
      <c r="BX10026" s="397"/>
      <c r="BZ10026" s="449"/>
      <c r="CB10026" s="419"/>
      <c r="CC10026" s="419"/>
      <c r="CD10026" s="419"/>
      <c r="CF10026" s="419"/>
      <c r="CG10026" s="419"/>
      <c r="CH10026" s="419"/>
    </row>
    <row r="10027" spans="3:86" ht="21" thickBot="1">
      <c r="C10027" s="425"/>
      <c r="P10027" s="431"/>
      <c r="R10027" s="419"/>
      <c r="S10027" s="446"/>
      <c r="T10027" s="419"/>
      <c r="V10027" s="196"/>
      <c r="W10027" s="419"/>
      <c r="X10027" s="419"/>
      <c r="Z10027" s="419"/>
      <c r="AA10027" s="419"/>
      <c r="AB10027" s="419"/>
      <c r="AD10027" s="419"/>
      <c r="AE10027" s="419"/>
      <c r="AF10027" s="419"/>
      <c r="AH10027" s="419"/>
      <c r="AI10027" s="419"/>
      <c r="AJ10027" s="419"/>
      <c r="AL10027" s="419"/>
      <c r="AM10027" s="419"/>
      <c r="AN10027" s="403"/>
      <c r="AO10027" s="419"/>
      <c r="AP10027" s="419"/>
      <c r="AQ10027" s="419"/>
      <c r="AR10027" s="419"/>
      <c r="AS10027" s="419"/>
      <c r="AT10027" s="419"/>
      <c r="AU10027" s="419"/>
      <c r="AV10027" s="419"/>
      <c r="AX10027" s="419"/>
      <c r="AY10027" s="419"/>
      <c r="AZ10027" s="419"/>
      <c r="BB10027" s="419"/>
      <c r="BC10027" s="419"/>
      <c r="BD10027" s="419"/>
      <c r="BF10027" s="419"/>
      <c r="BG10027" s="419"/>
      <c r="BH10027" s="419"/>
      <c r="BJ10027" s="419"/>
      <c r="BK10027" s="419"/>
      <c r="BL10027" s="419"/>
      <c r="BN10027" s="419"/>
      <c r="BO10027" s="419"/>
      <c r="BP10027" s="419"/>
      <c r="BR10027" s="419"/>
      <c r="BS10027" s="419"/>
      <c r="BT10027" s="419"/>
      <c r="BV10027" s="419"/>
      <c r="BW10027" s="419"/>
      <c r="BX10027" s="397"/>
      <c r="BZ10027" s="449"/>
      <c r="CB10027" s="419"/>
      <c r="CC10027" s="419"/>
      <c r="CD10027" s="419"/>
      <c r="CF10027" s="419"/>
      <c r="CG10027" s="419"/>
      <c r="CH10027" s="419"/>
    </row>
    <row r="10028" spans="3:86" ht="21" thickBot="1">
      <c r="C10028" s="425"/>
      <c r="P10028" s="431"/>
      <c r="R10028" s="419"/>
      <c r="S10028" s="446"/>
      <c r="T10028" s="419"/>
      <c r="V10028" s="196"/>
      <c r="W10028" s="419"/>
      <c r="X10028" s="419"/>
      <c r="Z10028" s="419"/>
      <c r="AA10028" s="419"/>
      <c r="AB10028" s="419"/>
      <c r="AD10028" s="419"/>
      <c r="AE10028" s="419"/>
      <c r="AF10028" s="419"/>
      <c r="AH10028" s="419"/>
      <c r="AI10028" s="419"/>
      <c r="AJ10028" s="419"/>
      <c r="AL10028" s="419"/>
      <c r="AM10028" s="419"/>
      <c r="AN10028" s="403"/>
      <c r="AO10028" s="419"/>
      <c r="AP10028" s="419"/>
      <c r="AQ10028" s="419"/>
      <c r="AR10028" s="419"/>
      <c r="AS10028" s="419"/>
      <c r="AT10028" s="419"/>
      <c r="AU10028" s="419"/>
      <c r="AV10028" s="419"/>
      <c r="AX10028" s="419"/>
      <c r="AY10028" s="419"/>
      <c r="AZ10028" s="419"/>
      <c r="BB10028" s="419"/>
      <c r="BC10028" s="419"/>
      <c r="BD10028" s="419"/>
      <c r="BF10028" s="419"/>
      <c r="BG10028" s="419"/>
      <c r="BH10028" s="419"/>
      <c r="BJ10028" s="419"/>
      <c r="BK10028" s="419"/>
      <c r="BL10028" s="419"/>
      <c r="BN10028" s="419"/>
      <c r="BO10028" s="419"/>
      <c r="BP10028" s="419"/>
      <c r="BR10028" s="419"/>
      <c r="BS10028" s="419"/>
      <c r="BT10028" s="419"/>
      <c r="BV10028" s="419"/>
      <c r="BW10028" s="419"/>
      <c r="BX10028" s="397"/>
      <c r="BZ10028" s="449"/>
      <c r="CB10028" s="419"/>
      <c r="CC10028" s="419"/>
      <c r="CD10028" s="419"/>
      <c r="CF10028" s="419"/>
      <c r="CG10028" s="419"/>
      <c r="CH10028" s="419"/>
    </row>
    <row r="10029" spans="3:86" ht="21" thickBot="1">
      <c r="C10029" s="425"/>
      <c r="P10029" s="431"/>
      <c r="R10029" s="419"/>
      <c r="S10029" s="446"/>
      <c r="T10029" s="419"/>
      <c r="V10029" s="196"/>
      <c r="W10029" s="419"/>
      <c r="X10029" s="419"/>
      <c r="Z10029" s="419"/>
      <c r="AA10029" s="419"/>
      <c r="AB10029" s="419"/>
      <c r="AD10029" s="419"/>
      <c r="AE10029" s="419"/>
      <c r="AF10029" s="419"/>
      <c r="AH10029" s="419"/>
      <c r="AI10029" s="419"/>
      <c r="AJ10029" s="419"/>
      <c r="AL10029" s="419"/>
      <c r="AM10029" s="419"/>
      <c r="AN10029" s="403"/>
      <c r="AO10029" s="419"/>
      <c r="AP10029" s="419"/>
      <c r="AQ10029" s="419"/>
      <c r="AR10029" s="419"/>
      <c r="AS10029" s="419"/>
      <c r="AT10029" s="419"/>
      <c r="AU10029" s="419"/>
      <c r="AV10029" s="419"/>
      <c r="AX10029" s="419"/>
      <c r="AY10029" s="419"/>
      <c r="AZ10029" s="419"/>
      <c r="BB10029" s="419"/>
      <c r="BC10029" s="419"/>
      <c r="BD10029" s="419"/>
      <c r="BF10029" s="419"/>
      <c r="BG10029" s="419"/>
      <c r="BH10029" s="419"/>
      <c r="BJ10029" s="419"/>
      <c r="BK10029" s="419"/>
      <c r="BL10029" s="419"/>
      <c r="BN10029" s="419"/>
      <c r="BO10029" s="419"/>
      <c r="BP10029" s="419"/>
      <c r="BR10029" s="419"/>
      <c r="BS10029" s="419"/>
      <c r="BT10029" s="419"/>
      <c r="BV10029" s="419"/>
      <c r="BW10029" s="419"/>
      <c r="BX10029" s="397"/>
      <c r="BZ10029" s="449"/>
      <c r="CB10029" s="419"/>
      <c r="CC10029" s="419"/>
      <c r="CD10029" s="419"/>
      <c r="CF10029" s="419"/>
      <c r="CG10029" s="419"/>
      <c r="CH10029" s="419"/>
    </row>
    <row r="10030" spans="3:86" ht="21" thickBot="1">
      <c r="C10030" s="425"/>
      <c r="P10030" s="431"/>
      <c r="R10030" s="419"/>
      <c r="S10030" s="446"/>
      <c r="T10030" s="419"/>
      <c r="V10030" s="196"/>
      <c r="W10030" s="419"/>
      <c r="X10030" s="419"/>
      <c r="Z10030" s="419"/>
      <c r="AA10030" s="419"/>
      <c r="AB10030" s="419"/>
      <c r="AD10030" s="419"/>
      <c r="AE10030" s="419"/>
      <c r="AF10030" s="419"/>
      <c r="AH10030" s="419"/>
      <c r="AI10030" s="419"/>
      <c r="AJ10030" s="419"/>
      <c r="AL10030" s="419"/>
      <c r="AM10030" s="419"/>
      <c r="AN10030" s="403"/>
      <c r="AO10030" s="419"/>
      <c r="AP10030" s="419"/>
      <c r="AQ10030" s="419"/>
      <c r="AR10030" s="419"/>
      <c r="AS10030" s="419"/>
      <c r="AT10030" s="419"/>
      <c r="AU10030" s="419"/>
      <c r="AV10030" s="419"/>
      <c r="AX10030" s="419"/>
      <c r="AY10030" s="419"/>
      <c r="AZ10030" s="419"/>
      <c r="BB10030" s="419"/>
      <c r="BC10030" s="419"/>
      <c r="BD10030" s="419"/>
      <c r="BF10030" s="419"/>
      <c r="BG10030" s="419"/>
      <c r="BH10030" s="419"/>
      <c r="BJ10030" s="419"/>
      <c r="BK10030" s="419"/>
      <c r="BL10030" s="419"/>
      <c r="BN10030" s="419"/>
      <c r="BO10030" s="419"/>
      <c r="BP10030" s="419"/>
      <c r="BR10030" s="419"/>
      <c r="BS10030" s="419"/>
      <c r="BT10030" s="419"/>
      <c r="BV10030" s="419"/>
      <c r="BW10030" s="419"/>
      <c r="BX10030" s="397"/>
      <c r="BZ10030" s="449"/>
      <c r="CB10030" s="419"/>
      <c r="CC10030" s="419"/>
      <c r="CD10030" s="419"/>
      <c r="CF10030" s="419"/>
      <c r="CG10030" s="419"/>
      <c r="CH10030" s="419"/>
    </row>
    <row r="10031" spans="3:86" ht="21" thickBot="1">
      <c r="C10031" s="425"/>
      <c r="P10031" s="431"/>
      <c r="R10031" s="419"/>
      <c r="S10031" s="446"/>
      <c r="T10031" s="419"/>
      <c r="V10031" s="196"/>
      <c r="W10031" s="419"/>
      <c r="X10031" s="419"/>
      <c r="Z10031" s="419"/>
      <c r="AA10031" s="419"/>
      <c r="AB10031" s="419"/>
      <c r="AD10031" s="419"/>
      <c r="AE10031" s="419"/>
      <c r="AF10031" s="419"/>
      <c r="AH10031" s="419"/>
      <c r="AI10031" s="419"/>
      <c r="AJ10031" s="419"/>
      <c r="AL10031" s="419"/>
      <c r="AM10031" s="419"/>
      <c r="AN10031" s="403"/>
      <c r="AO10031" s="419"/>
      <c r="AP10031" s="419"/>
      <c r="AQ10031" s="419"/>
      <c r="AR10031" s="419"/>
      <c r="AS10031" s="419"/>
      <c r="AT10031" s="419"/>
      <c r="AU10031" s="419"/>
      <c r="AV10031" s="419"/>
      <c r="AX10031" s="419"/>
      <c r="AY10031" s="419"/>
      <c r="AZ10031" s="419"/>
      <c r="BB10031" s="419"/>
      <c r="BC10031" s="419"/>
      <c r="BD10031" s="419"/>
      <c r="BF10031" s="419"/>
      <c r="BG10031" s="419"/>
      <c r="BH10031" s="419"/>
      <c r="BJ10031" s="419"/>
      <c r="BK10031" s="419"/>
      <c r="BL10031" s="419"/>
      <c r="BN10031" s="419"/>
      <c r="BO10031" s="419"/>
      <c r="BP10031" s="419"/>
      <c r="BR10031" s="419"/>
      <c r="BS10031" s="419"/>
      <c r="BT10031" s="419"/>
      <c r="BV10031" s="419"/>
      <c r="BW10031" s="419"/>
      <c r="BX10031" s="397"/>
      <c r="BZ10031" s="449"/>
      <c r="CB10031" s="419"/>
      <c r="CC10031" s="419"/>
      <c r="CD10031" s="419"/>
      <c r="CF10031" s="419"/>
      <c r="CG10031" s="419"/>
      <c r="CH10031" s="419"/>
    </row>
    <row r="10032" spans="3:86" ht="21" thickBot="1">
      <c r="C10032" s="425"/>
      <c r="P10032" s="431"/>
      <c r="R10032" s="419"/>
      <c r="S10032" s="446"/>
      <c r="T10032" s="419"/>
      <c r="V10032" s="196"/>
      <c r="W10032" s="419"/>
      <c r="X10032" s="419"/>
      <c r="Z10032" s="419"/>
      <c r="AA10032" s="419"/>
      <c r="AB10032" s="419"/>
      <c r="AD10032" s="419"/>
      <c r="AE10032" s="419"/>
      <c r="AF10032" s="419"/>
      <c r="AH10032" s="419"/>
      <c r="AI10032" s="419"/>
      <c r="AJ10032" s="419"/>
      <c r="AL10032" s="419"/>
      <c r="AM10032" s="419"/>
      <c r="AN10032" s="403"/>
      <c r="AO10032" s="419"/>
      <c r="AP10032" s="419"/>
      <c r="AQ10032" s="419"/>
      <c r="AR10032" s="419"/>
      <c r="AS10032" s="419"/>
      <c r="AT10032" s="419"/>
      <c r="AU10032" s="419"/>
      <c r="AV10032" s="419"/>
      <c r="AX10032" s="419"/>
      <c r="AY10032" s="419"/>
      <c r="AZ10032" s="419"/>
      <c r="BB10032" s="419"/>
      <c r="BC10032" s="419"/>
      <c r="BD10032" s="419"/>
      <c r="BF10032" s="419"/>
      <c r="BG10032" s="419"/>
      <c r="BH10032" s="419"/>
      <c r="BJ10032" s="419"/>
      <c r="BK10032" s="419"/>
      <c r="BL10032" s="419"/>
      <c r="BN10032" s="419"/>
      <c r="BO10032" s="419"/>
      <c r="BP10032" s="419"/>
      <c r="BR10032" s="419"/>
      <c r="BS10032" s="419"/>
      <c r="BT10032" s="419"/>
      <c r="BV10032" s="419"/>
      <c r="BW10032" s="419"/>
      <c r="BX10032" s="397"/>
      <c r="BZ10032" s="449"/>
      <c r="CB10032" s="419"/>
      <c r="CC10032" s="419"/>
      <c r="CD10032" s="419"/>
      <c r="CF10032" s="419"/>
      <c r="CG10032" s="419"/>
      <c r="CH10032" s="419"/>
    </row>
    <row r="10033" spans="3:86" ht="21" thickBot="1">
      <c r="C10033" s="425"/>
      <c r="P10033" s="431"/>
      <c r="R10033" s="419"/>
      <c r="S10033" s="446"/>
      <c r="T10033" s="419"/>
      <c r="V10033" s="196"/>
      <c r="W10033" s="419"/>
      <c r="X10033" s="419"/>
      <c r="Z10033" s="419"/>
      <c r="AA10033" s="419"/>
      <c r="AB10033" s="419"/>
      <c r="AD10033" s="419"/>
      <c r="AE10033" s="419"/>
      <c r="AF10033" s="419"/>
      <c r="AH10033" s="419"/>
      <c r="AI10033" s="419"/>
      <c r="AJ10033" s="419"/>
      <c r="AL10033" s="419"/>
      <c r="AM10033" s="419"/>
      <c r="AN10033" s="403"/>
      <c r="AO10033" s="419"/>
      <c r="AP10033" s="419"/>
      <c r="AQ10033" s="419"/>
      <c r="AR10033" s="419"/>
      <c r="AS10033" s="419"/>
      <c r="AT10033" s="419"/>
      <c r="AU10033" s="419"/>
      <c r="AV10033" s="419"/>
      <c r="AX10033" s="419"/>
      <c r="AY10033" s="419"/>
      <c r="AZ10033" s="419"/>
      <c r="BB10033" s="419"/>
      <c r="BC10033" s="419"/>
      <c r="BD10033" s="419"/>
      <c r="BF10033" s="419"/>
      <c r="BG10033" s="419"/>
      <c r="BH10033" s="419"/>
      <c r="BJ10033" s="419"/>
      <c r="BK10033" s="419"/>
      <c r="BL10033" s="419"/>
      <c r="BN10033" s="419"/>
      <c r="BO10033" s="419"/>
      <c r="BP10033" s="419"/>
      <c r="BR10033" s="419"/>
      <c r="BS10033" s="419"/>
      <c r="BT10033" s="419"/>
      <c r="BV10033" s="419"/>
      <c r="BW10033" s="419"/>
      <c r="BX10033" s="397"/>
      <c r="BZ10033" s="449"/>
      <c r="CB10033" s="419"/>
      <c r="CC10033" s="419"/>
      <c r="CD10033" s="419"/>
      <c r="CF10033" s="419"/>
      <c r="CG10033" s="419"/>
      <c r="CH10033" s="419"/>
    </row>
    <row r="10034" spans="3:86" ht="21" thickBot="1">
      <c r="C10034" s="425"/>
      <c r="P10034" s="431"/>
      <c r="R10034" s="419"/>
      <c r="S10034" s="446"/>
      <c r="T10034" s="419"/>
      <c r="V10034" s="196"/>
      <c r="W10034" s="419"/>
      <c r="X10034" s="419"/>
      <c r="Z10034" s="419"/>
      <c r="AA10034" s="419"/>
      <c r="AB10034" s="419"/>
      <c r="AD10034" s="419"/>
      <c r="AE10034" s="419"/>
      <c r="AF10034" s="419"/>
      <c r="AH10034" s="419"/>
      <c r="AI10034" s="419"/>
      <c r="AJ10034" s="419"/>
      <c r="AL10034" s="419"/>
      <c r="AM10034" s="419"/>
      <c r="AN10034" s="403"/>
      <c r="AO10034" s="419"/>
      <c r="AP10034" s="419"/>
      <c r="AQ10034" s="419"/>
      <c r="AR10034" s="419"/>
      <c r="AS10034" s="419"/>
      <c r="AT10034" s="419"/>
      <c r="AU10034" s="419"/>
      <c r="AV10034" s="419"/>
      <c r="AX10034" s="419"/>
      <c r="AY10034" s="419"/>
      <c r="AZ10034" s="419"/>
      <c r="BB10034" s="419"/>
      <c r="BC10034" s="419"/>
      <c r="BD10034" s="419"/>
      <c r="BF10034" s="419"/>
      <c r="BG10034" s="419"/>
      <c r="BH10034" s="419"/>
      <c r="BJ10034" s="419"/>
      <c r="BK10034" s="419"/>
      <c r="BL10034" s="419"/>
      <c r="BN10034" s="419"/>
      <c r="BO10034" s="419"/>
      <c r="BP10034" s="419"/>
      <c r="BR10034" s="419"/>
      <c r="BS10034" s="419"/>
      <c r="BT10034" s="419"/>
      <c r="BV10034" s="419"/>
      <c r="BW10034" s="419"/>
      <c r="BX10034" s="397"/>
      <c r="BZ10034" s="449"/>
      <c r="CB10034" s="419"/>
      <c r="CC10034" s="419"/>
      <c r="CD10034" s="419"/>
      <c r="CF10034" s="419"/>
      <c r="CG10034" s="419"/>
      <c r="CH10034" s="419"/>
    </row>
    <row r="10035" spans="3:86" ht="21" thickBot="1">
      <c r="C10035" s="425"/>
      <c r="P10035" s="431"/>
      <c r="R10035" s="419"/>
      <c r="S10035" s="446"/>
      <c r="T10035" s="419"/>
      <c r="V10035" s="196"/>
      <c r="W10035" s="419"/>
      <c r="X10035" s="419"/>
      <c r="Z10035" s="419"/>
      <c r="AA10035" s="419"/>
      <c r="AB10035" s="419"/>
      <c r="AD10035" s="419"/>
      <c r="AE10035" s="419"/>
      <c r="AF10035" s="419"/>
      <c r="AH10035" s="419"/>
      <c r="AI10035" s="419"/>
      <c r="AJ10035" s="419"/>
      <c r="AL10035" s="419"/>
      <c r="AM10035" s="419"/>
      <c r="AN10035" s="403"/>
      <c r="AO10035" s="419"/>
      <c r="AP10035" s="419"/>
      <c r="AQ10035" s="419"/>
      <c r="AR10035" s="419"/>
      <c r="AS10035" s="419"/>
      <c r="AT10035" s="419"/>
      <c r="AU10035" s="419"/>
      <c r="AV10035" s="419"/>
      <c r="AX10035" s="419"/>
      <c r="AY10035" s="419"/>
      <c r="AZ10035" s="419"/>
      <c r="BB10035" s="419"/>
      <c r="BC10035" s="419"/>
      <c r="BD10035" s="419"/>
      <c r="BF10035" s="419"/>
      <c r="BG10035" s="419"/>
      <c r="BH10035" s="419"/>
      <c r="BJ10035" s="419"/>
      <c r="BK10035" s="419"/>
      <c r="BL10035" s="419"/>
      <c r="BN10035" s="419"/>
      <c r="BO10035" s="419"/>
      <c r="BP10035" s="419"/>
      <c r="BR10035" s="419"/>
      <c r="BS10035" s="419"/>
      <c r="BT10035" s="419"/>
      <c r="BV10035" s="419"/>
      <c r="BW10035" s="419"/>
      <c r="BX10035" s="397"/>
      <c r="BZ10035" s="449"/>
      <c r="CB10035" s="419"/>
      <c r="CC10035" s="419"/>
      <c r="CD10035" s="419"/>
      <c r="CF10035" s="419"/>
      <c r="CG10035" s="419"/>
      <c r="CH10035" s="419"/>
    </row>
    <row r="10036" spans="3:86" ht="21" thickBot="1">
      <c r="C10036" s="425"/>
      <c r="P10036" s="431"/>
      <c r="R10036" s="419"/>
      <c r="S10036" s="446"/>
      <c r="T10036" s="419"/>
      <c r="V10036" s="196"/>
      <c r="W10036" s="419"/>
      <c r="X10036" s="419"/>
      <c r="Z10036" s="419"/>
      <c r="AA10036" s="419"/>
      <c r="AB10036" s="419"/>
      <c r="AD10036" s="419"/>
      <c r="AE10036" s="419"/>
      <c r="AF10036" s="419"/>
      <c r="AH10036" s="419"/>
      <c r="AI10036" s="419"/>
      <c r="AJ10036" s="419"/>
      <c r="AL10036" s="419"/>
      <c r="AM10036" s="419"/>
      <c r="AN10036" s="403"/>
      <c r="AO10036" s="419"/>
      <c r="AP10036" s="419"/>
      <c r="AQ10036" s="419"/>
      <c r="AR10036" s="419"/>
      <c r="AS10036" s="419"/>
      <c r="AT10036" s="419"/>
      <c r="AU10036" s="419"/>
      <c r="AV10036" s="419"/>
      <c r="AX10036" s="419"/>
      <c r="AY10036" s="419"/>
      <c r="AZ10036" s="419"/>
      <c r="BB10036" s="419"/>
      <c r="BC10036" s="419"/>
      <c r="BD10036" s="419"/>
      <c r="BF10036" s="419"/>
      <c r="BG10036" s="419"/>
      <c r="BH10036" s="419"/>
      <c r="BJ10036" s="419"/>
      <c r="BK10036" s="419"/>
      <c r="BL10036" s="419"/>
      <c r="BN10036" s="419"/>
      <c r="BO10036" s="419"/>
      <c r="BP10036" s="419"/>
      <c r="BR10036" s="419"/>
      <c r="BS10036" s="419"/>
      <c r="BT10036" s="419"/>
      <c r="BV10036" s="419"/>
      <c r="BW10036" s="419"/>
      <c r="BX10036" s="397"/>
      <c r="BZ10036" s="449"/>
      <c r="CB10036" s="419"/>
      <c r="CC10036" s="419"/>
      <c r="CD10036" s="419"/>
      <c r="CF10036" s="419"/>
      <c r="CG10036" s="419"/>
      <c r="CH10036" s="419"/>
    </row>
    <row r="10037" spans="3:86" ht="21" thickBot="1">
      <c r="C10037" s="425"/>
      <c r="P10037" s="431"/>
      <c r="R10037" s="419"/>
      <c r="S10037" s="446"/>
      <c r="T10037" s="419"/>
      <c r="V10037" s="196"/>
      <c r="W10037" s="419"/>
      <c r="X10037" s="419"/>
      <c r="Z10037" s="419"/>
      <c r="AA10037" s="419"/>
      <c r="AB10037" s="419"/>
      <c r="AD10037" s="419"/>
      <c r="AE10037" s="419"/>
      <c r="AF10037" s="419"/>
      <c r="AH10037" s="419"/>
      <c r="AI10037" s="419"/>
      <c r="AJ10037" s="419"/>
      <c r="AL10037" s="419"/>
      <c r="AM10037" s="419"/>
      <c r="AN10037" s="403"/>
      <c r="AO10037" s="419"/>
      <c r="AP10037" s="419"/>
      <c r="AQ10037" s="419"/>
      <c r="AR10037" s="419"/>
      <c r="AS10037" s="419"/>
      <c r="AT10037" s="419"/>
      <c r="AU10037" s="419"/>
      <c r="AV10037" s="419"/>
      <c r="AX10037" s="419"/>
      <c r="AY10037" s="419"/>
      <c r="AZ10037" s="419"/>
      <c r="BB10037" s="419"/>
      <c r="BC10037" s="419"/>
      <c r="BD10037" s="419"/>
      <c r="BF10037" s="419"/>
      <c r="BG10037" s="419"/>
      <c r="BH10037" s="419"/>
      <c r="BJ10037" s="419"/>
      <c r="BK10037" s="419"/>
      <c r="BL10037" s="419"/>
      <c r="BN10037" s="419"/>
      <c r="BO10037" s="419"/>
      <c r="BP10037" s="419"/>
      <c r="BR10037" s="419"/>
      <c r="BS10037" s="419"/>
      <c r="BT10037" s="419"/>
      <c r="BV10037" s="419"/>
      <c r="BW10037" s="419"/>
      <c r="BX10037" s="397"/>
      <c r="BZ10037" s="449"/>
      <c r="CB10037" s="419"/>
      <c r="CC10037" s="419"/>
      <c r="CD10037" s="419"/>
      <c r="CF10037" s="419"/>
      <c r="CG10037" s="419"/>
      <c r="CH10037" s="419"/>
    </row>
    <row r="10038" spans="3:86" ht="21" thickBot="1">
      <c r="C10038" s="425"/>
      <c r="P10038" s="431"/>
      <c r="R10038" s="419"/>
      <c r="S10038" s="446"/>
      <c r="T10038" s="419"/>
      <c r="V10038" s="196"/>
      <c r="W10038" s="419"/>
      <c r="X10038" s="419"/>
      <c r="Z10038" s="419"/>
      <c r="AA10038" s="419"/>
      <c r="AB10038" s="419"/>
      <c r="AD10038" s="419"/>
      <c r="AE10038" s="419"/>
      <c r="AF10038" s="419"/>
      <c r="AH10038" s="419"/>
      <c r="AI10038" s="419"/>
      <c r="AJ10038" s="419"/>
      <c r="AL10038" s="419"/>
      <c r="AM10038" s="419"/>
      <c r="AN10038" s="403"/>
      <c r="AO10038" s="419"/>
      <c r="AP10038" s="419"/>
      <c r="AQ10038" s="419"/>
      <c r="AR10038" s="419"/>
      <c r="AS10038" s="419"/>
      <c r="AT10038" s="419"/>
      <c r="AU10038" s="419"/>
      <c r="AV10038" s="419"/>
      <c r="AX10038" s="419"/>
      <c r="AY10038" s="419"/>
      <c r="AZ10038" s="419"/>
      <c r="BB10038" s="419"/>
      <c r="BC10038" s="419"/>
      <c r="BD10038" s="419"/>
      <c r="BF10038" s="419"/>
      <c r="BG10038" s="419"/>
      <c r="BH10038" s="419"/>
      <c r="BJ10038" s="419"/>
      <c r="BK10038" s="419"/>
      <c r="BL10038" s="419"/>
      <c r="BN10038" s="419"/>
      <c r="BO10038" s="419"/>
      <c r="BP10038" s="419"/>
      <c r="BR10038" s="419"/>
      <c r="BS10038" s="419"/>
      <c r="BT10038" s="419"/>
      <c r="BV10038" s="419"/>
      <c r="BW10038" s="419"/>
      <c r="BX10038" s="397"/>
      <c r="BZ10038" s="449"/>
      <c r="CB10038" s="419"/>
      <c r="CC10038" s="419"/>
      <c r="CD10038" s="419"/>
      <c r="CF10038" s="419"/>
      <c r="CG10038" s="419"/>
      <c r="CH10038" s="419"/>
    </row>
    <row r="10039" spans="3:86" ht="21" thickBot="1">
      <c r="C10039" s="425"/>
      <c r="P10039" s="431"/>
      <c r="R10039" s="419"/>
      <c r="S10039" s="446"/>
      <c r="T10039" s="419"/>
      <c r="V10039" s="196"/>
      <c r="W10039" s="419"/>
      <c r="X10039" s="419"/>
      <c r="Z10039" s="419"/>
      <c r="AA10039" s="419"/>
      <c r="AB10039" s="419"/>
      <c r="AD10039" s="419"/>
      <c r="AE10039" s="419"/>
      <c r="AF10039" s="419"/>
      <c r="AH10039" s="419"/>
      <c r="AI10039" s="419"/>
      <c r="AJ10039" s="419"/>
      <c r="AL10039" s="419"/>
      <c r="AM10039" s="419"/>
      <c r="AN10039" s="403"/>
      <c r="AO10039" s="419"/>
      <c r="AP10039" s="419"/>
      <c r="AQ10039" s="419"/>
      <c r="AR10039" s="419"/>
      <c r="AS10039" s="419"/>
      <c r="AT10039" s="419"/>
      <c r="AU10039" s="419"/>
      <c r="AV10039" s="419"/>
      <c r="AX10039" s="419"/>
      <c r="AY10039" s="419"/>
      <c r="AZ10039" s="419"/>
      <c r="BB10039" s="419"/>
      <c r="BC10039" s="419"/>
      <c r="BD10039" s="419"/>
      <c r="BF10039" s="419"/>
      <c r="BG10039" s="419"/>
      <c r="BH10039" s="419"/>
      <c r="BJ10039" s="419"/>
      <c r="BK10039" s="419"/>
      <c r="BL10039" s="419"/>
      <c r="BN10039" s="419"/>
      <c r="BO10039" s="419"/>
      <c r="BP10039" s="419"/>
      <c r="BR10039" s="419"/>
      <c r="BS10039" s="419"/>
      <c r="BT10039" s="419"/>
      <c r="BV10039" s="419"/>
      <c r="BW10039" s="419"/>
      <c r="BX10039" s="397"/>
      <c r="BZ10039" s="449"/>
      <c r="CB10039" s="419"/>
      <c r="CC10039" s="419"/>
      <c r="CD10039" s="419"/>
      <c r="CF10039" s="419"/>
      <c r="CG10039" s="419"/>
      <c r="CH10039" s="419"/>
    </row>
    <row r="10040" spans="3:86" ht="21" thickBot="1">
      <c r="C10040" s="425"/>
      <c r="P10040" s="431"/>
      <c r="R10040" s="419"/>
      <c r="S10040" s="446"/>
      <c r="T10040" s="419"/>
      <c r="V10040" s="196"/>
      <c r="W10040" s="419"/>
      <c r="X10040" s="419"/>
      <c r="Z10040" s="419"/>
      <c r="AA10040" s="419"/>
      <c r="AB10040" s="419"/>
      <c r="AD10040" s="419"/>
      <c r="AE10040" s="419"/>
      <c r="AF10040" s="419"/>
      <c r="AH10040" s="419"/>
      <c r="AI10040" s="419"/>
      <c r="AJ10040" s="419"/>
      <c r="AL10040" s="419"/>
      <c r="AM10040" s="419"/>
      <c r="AN10040" s="403"/>
      <c r="AO10040" s="419"/>
      <c r="AP10040" s="419"/>
      <c r="AQ10040" s="419"/>
      <c r="AR10040" s="419"/>
      <c r="AS10040" s="419"/>
      <c r="AT10040" s="419"/>
      <c r="AU10040" s="419"/>
      <c r="AV10040" s="419"/>
      <c r="AX10040" s="419"/>
      <c r="AY10040" s="419"/>
      <c r="AZ10040" s="419"/>
      <c r="BB10040" s="419"/>
      <c r="BC10040" s="419"/>
      <c r="BD10040" s="419"/>
      <c r="BF10040" s="419"/>
      <c r="BG10040" s="419"/>
      <c r="BH10040" s="419"/>
      <c r="BJ10040" s="419"/>
      <c r="BK10040" s="419"/>
      <c r="BL10040" s="419"/>
      <c r="BN10040" s="419"/>
      <c r="BO10040" s="419"/>
      <c r="BP10040" s="419"/>
      <c r="BR10040" s="419"/>
      <c r="BS10040" s="419"/>
      <c r="BT10040" s="419"/>
      <c r="BV10040" s="419"/>
      <c r="BW10040" s="419"/>
      <c r="BX10040" s="397"/>
      <c r="BZ10040" s="449"/>
      <c r="CB10040" s="419"/>
      <c r="CC10040" s="419"/>
      <c r="CD10040" s="419"/>
      <c r="CF10040" s="419"/>
      <c r="CG10040" s="419"/>
      <c r="CH10040" s="419"/>
    </row>
    <row r="10041" spans="3:86" ht="21" thickBot="1">
      <c r="C10041" s="425"/>
      <c r="P10041" s="431"/>
      <c r="R10041" s="419"/>
      <c r="S10041" s="446"/>
      <c r="T10041" s="419"/>
      <c r="V10041" s="196"/>
      <c r="W10041" s="419"/>
      <c r="X10041" s="419"/>
      <c r="Z10041" s="419"/>
      <c r="AA10041" s="419"/>
      <c r="AB10041" s="419"/>
      <c r="AD10041" s="419"/>
      <c r="AE10041" s="419"/>
      <c r="AF10041" s="419"/>
      <c r="AH10041" s="419"/>
      <c r="AI10041" s="419"/>
      <c r="AJ10041" s="419"/>
      <c r="AL10041" s="419"/>
      <c r="AM10041" s="419"/>
      <c r="AN10041" s="403"/>
      <c r="AO10041" s="419"/>
      <c r="AP10041" s="419"/>
      <c r="AQ10041" s="419"/>
      <c r="AR10041" s="419"/>
      <c r="AS10041" s="419"/>
      <c r="AT10041" s="419"/>
      <c r="AU10041" s="419"/>
      <c r="AV10041" s="419"/>
      <c r="AX10041" s="419"/>
      <c r="AY10041" s="419"/>
      <c r="AZ10041" s="419"/>
      <c r="BB10041" s="419"/>
      <c r="BC10041" s="419"/>
      <c r="BD10041" s="419"/>
      <c r="BF10041" s="419"/>
      <c r="BG10041" s="419"/>
      <c r="BH10041" s="419"/>
      <c r="BJ10041" s="419"/>
      <c r="BK10041" s="419"/>
      <c r="BL10041" s="419"/>
      <c r="BN10041" s="419"/>
      <c r="BO10041" s="419"/>
      <c r="BP10041" s="419"/>
      <c r="BR10041" s="419"/>
      <c r="BS10041" s="419"/>
      <c r="BT10041" s="419"/>
      <c r="BV10041" s="419"/>
      <c r="BW10041" s="419"/>
      <c r="BX10041" s="397"/>
      <c r="BZ10041" s="449"/>
      <c r="CB10041" s="419"/>
      <c r="CC10041" s="419"/>
      <c r="CD10041" s="419"/>
      <c r="CF10041" s="419"/>
      <c r="CG10041" s="419"/>
      <c r="CH10041" s="419"/>
    </row>
    <row r="10042" spans="3:86" ht="21" thickBot="1">
      <c r="C10042" s="425"/>
      <c r="P10042" s="431"/>
      <c r="R10042" s="419"/>
      <c r="S10042" s="446"/>
      <c r="T10042" s="419"/>
      <c r="V10042" s="196"/>
      <c r="W10042" s="419"/>
      <c r="X10042" s="419"/>
      <c r="Z10042" s="419"/>
      <c r="AA10042" s="419"/>
      <c r="AB10042" s="419"/>
      <c r="AD10042" s="419"/>
      <c r="AE10042" s="419"/>
      <c r="AF10042" s="419"/>
      <c r="AH10042" s="419"/>
      <c r="AI10042" s="419"/>
      <c r="AJ10042" s="419"/>
      <c r="AL10042" s="419"/>
      <c r="AM10042" s="419"/>
      <c r="AN10042" s="403"/>
      <c r="AO10042" s="419"/>
      <c r="AP10042" s="419"/>
      <c r="AQ10042" s="419"/>
      <c r="AR10042" s="419"/>
      <c r="AS10042" s="419"/>
      <c r="AT10042" s="419"/>
      <c r="AU10042" s="419"/>
      <c r="AV10042" s="419"/>
      <c r="AX10042" s="419"/>
      <c r="AY10042" s="419"/>
      <c r="AZ10042" s="419"/>
      <c r="BB10042" s="419"/>
      <c r="BC10042" s="419"/>
      <c r="BD10042" s="419"/>
      <c r="BF10042" s="419"/>
      <c r="BG10042" s="419"/>
      <c r="BH10042" s="419"/>
      <c r="BJ10042" s="419"/>
      <c r="BK10042" s="419"/>
      <c r="BL10042" s="419"/>
      <c r="BN10042" s="419"/>
      <c r="BO10042" s="419"/>
      <c r="BP10042" s="419"/>
      <c r="BR10042" s="419"/>
      <c r="BS10042" s="419"/>
      <c r="BT10042" s="419"/>
      <c r="BV10042" s="419"/>
      <c r="BW10042" s="419"/>
      <c r="BX10042" s="397"/>
      <c r="BZ10042" s="449"/>
      <c r="CB10042" s="419"/>
      <c r="CC10042" s="419"/>
      <c r="CD10042" s="419"/>
      <c r="CF10042" s="419"/>
      <c r="CG10042" s="419"/>
      <c r="CH10042" s="419"/>
    </row>
    <row r="10043" spans="3:86" ht="21" thickBot="1">
      <c r="C10043" s="425"/>
      <c r="P10043" s="431"/>
      <c r="R10043" s="419"/>
      <c r="S10043" s="446"/>
      <c r="T10043" s="419"/>
      <c r="V10043" s="196"/>
      <c r="W10043" s="419"/>
      <c r="X10043" s="419"/>
      <c r="Z10043" s="419"/>
      <c r="AA10043" s="419"/>
      <c r="AB10043" s="419"/>
      <c r="AD10043" s="419"/>
      <c r="AE10043" s="419"/>
      <c r="AF10043" s="419"/>
      <c r="AH10043" s="419"/>
      <c r="AI10043" s="419"/>
      <c r="AJ10043" s="419"/>
      <c r="AL10043" s="419"/>
      <c r="AM10043" s="419"/>
      <c r="AN10043" s="403"/>
      <c r="AO10043" s="419"/>
      <c r="AP10043" s="419"/>
      <c r="AQ10043" s="419"/>
      <c r="AR10043" s="419"/>
      <c r="AS10043" s="419"/>
      <c r="AT10043" s="419"/>
      <c r="AU10043" s="419"/>
      <c r="AV10043" s="419"/>
      <c r="AX10043" s="419"/>
      <c r="AY10043" s="419"/>
      <c r="AZ10043" s="419"/>
      <c r="BB10043" s="419"/>
      <c r="BC10043" s="419"/>
      <c r="BD10043" s="419"/>
      <c r="BF10043" s="419"/>
      <c r="BG10043" s="419"/>
      <c r="BH10043" s="419"/>
      <c r="BJ10043" s="419"/>
      <c r="BK10043" s="419"/>
      <c r="BL10043" s="419"/>
      <c r="BN10043" s="419"/>
      <c r="BO10043" s="419"/>
      <c r="BP10043" s="419"/>
      <c r="BR10043" s="419"/>
      <c r="BS10043" s="419"/>
      <c r="BT10043" s="419"/>
      <c r="BV10043" s="419"/>
      <c r="BW10043" s="419"/>
      <c r="BX10043" s="397"/>
      <c r="BZ10043" s="449"/>
      <c r="CB10043" s="419"/>
      <c r="CC10043" s="419"/>
      <c r="CD10043" s="419"/>
      <c r="CF10043" s="419"/>
      <c r="CG10043" s="419"/>
      <c r="CH10043" s="419"/>
    </row>
    <row r="10044" spans="3:86" ht="21" thickBot="1">
      <c r="C10044" s="425"/>
      <c r="P10044" s="431"/>
      <c r="R10044" s="419"/>
      <c r="S10044" s="446"/>
      <c r="T10044" s="419"/>
      <c r="V10044" s="196"/>
      <c r="W10044" s="419"/>
      <c r="X10044" s="419"/>
      <c r="Z10044" s="419"/>
      <c r="AA10044" s="419"/>
      <c r="AB10044" s="419"/>
      <c r="AD10044" s="419"/>
      <c r="AE10044" s="419"/>
      <c r="AF10044" s="419"/>
      <c r="AH10044" s="419"/>
      <c r="AI10044" s="419"/>
      <c r="AJ10044" s="419"/>
      <c r="AL10044" s="419"/>
      <c r="AM10044" s="419"/>
      <c r="AN10044" s="403"/>
      <c r="AO10044" s="419"/>
      <c r="AP10044" s="419"/>
      <c r="AQ10044" s="419"/>
      <c r="AR10044" s="419"/>
      <c r="AS10044" s="419"/>
      <c r="AT10044" s="419"/>
      <c r="AU10044" s="419"/>
      <c r="AV10044" s="419"/>
      <c r="AX10044" s="419"/>
      <c r="AY10044" s="419"/>
      <c r="AZ10044" s="419"/>
      <c r="BB10044" s="419"/>
      <c r="BC10044" s="419"/>
      <c r="BD10044" s="419"/>
      <c r="BF10044" s="419"/>
      <c r="BG10044" s="419"/>
      <c r="BH10044" s="419"/>
      <c r="BJ10044" s="419"/>
      <c r="BK10044" s="419"/>
      <c r="BL10044" s="419"/>
      <c r="BN10044" s="419"/>
      <c r="BO10044" s="419"/>
      <c r="BP10044" s="419"/>
      <c r="BR10044" s="419"/>
      <c r="BS10044" s="419"/>
      <c r="BT10044" s="419"/>
      <c r="BV10044" s="419"/>
      <c r="BW10044" s="419"/>
      <c r="BX10044" s="397"/>
      <c r="BZ10044" s="449"/>
      <c r="CB10044" s="419"/>
      <c r="CC10044" s="419"/>
      <c r="CD10044" s="419"/>
      <c r="CF10044" s="419"/>
      <c r="CG10044" s="419"/>
      <c r="CH10044" s="419"/>
    </row>
    <row r="10045" spans="3:86" ht="21" thickBot="1">
      <c r="C10045" s="425"/>
      <c r="P10045" s="431"/>
      <c r="R10045" s="419"/>
      <c r="S10045" s="446"/>
      <c r="T10045" s="419"/>
      <c r="V10045" s="196"/>
      <c r="W10045" s="419"/>
      <c r="X10045" s="419"/>
      <c r="Z10045" s="419"/>
      <c r="AA10045" s="419"/>
      <c r="AB10045" s="419"/>
      <c r="AD10045" s="419"/>
      <c r="AE10045" s="419"/>
      <c r="AF10045" s="419"/>
      <c r="AH10045" s="419"/>
      <c r="AI10045" s="419"/>
      <c r="AJ10045" s="419"/>
      <c r="AL10045" s="419"/>
      <c r="AM10045" s="419"/>
      <c r="AN10045" s="403"/>
      <c r="AO10045" s="419"/>
      <c r="AP10045" s="419"/>
      <c r="AQ10045" s="419"/>
      <c r="AR10045" s="419"/>
      <c r="AS10045" s="419"/>
      <c r="AT10045" s="419"/>
      <c r="AU10045" s="419"/>
      <c r="AV10045" s="419"/>
      <c r="AX10045" s="419"/>
      <c r="AY10045" s="419"/>
      <c r="AZ10045" s="419"/>
      <c r="BB10045" s="419"/>
      <c r="BC10045" s="419"/>
      <c r="BD10045" s="419"/>
      <c r="BF10045" s="419"/>
      <c r="BG10045" s="419"/>
      <c r="BH10045" s="419"/>
      <c r="BJ10045" s="419"/>
      <c r="BK10045" s="419"/>
      <c r="BL10045" s="419"/>
      <c r="BN10045" s="419"/>
      <c r="BO10045" s="419"/>
      <c r="BP10045" s="419"/>
      <c r="BR10045" s="419"/>
      <c r="BS10045" s="419"/>
      <c r="BT10045" s="419"/>
      <c r="BV10045" s="419"/>
      <c r="BW10045" s="419"/>
      <c r="BX10045" s="397"/>
      <c r="BZ10045" s="449"/>
      <c r="CB10045" s="419"/>
      <c r="CC10045" s="419"/>
      <c r="CD10045" s="419"/>
      <c r="CF10045" s="419"/>
      <c r="CG10045" s="419"/>
      <c r="CH10045" s="419"/>
    </row>
    <row r="10046" spans="3:86" ht="21" thickBot="1">
      <c r="C10046" s="425"/>
      <c r="P10046" s="431"/>
      <c r="R10046" s="419"/>
      <c r="S10046" s="446"/>
      <c r="T10046" s="419"/>
      <c r="V10046" s="196"/>
      <c r="W10046" s="419"/>
      <c r="X10046" s="419"/>
      <c r="Z10046" s="419"/>
      <c r="AA10046" s="419"/>
      <c r="AB10046" s="419"/>
      <c r="AD10046" s="419"/>
      <c r="AE10046" s="419"/>
      <c r="AF10046" s="419"/>
      <c r="AH10046" s="419"/>
      <c r="AI10046" s="419"/>
      <c r="AJ10046" s="419"/>
      <c r="AL10046" s="419"/>
      <c r="AM10046" s="419"/>
      <c r="AN10046" s="403"/>
      <c r="AO10046" s="419"/>
      <c r="AP10046" s="419"/>
      <c r="AQ10046" s="419"/>
      <c r="AR10046" s="419"/>
      <c r="AS10046" s="419"/>
      <c r="AT10046" s="419"/>
      <c r="AU10046" s="419"/>
      <c r="AV10046" s="419"/>
      <c r="AX10046" s="419"/>
      <c r="AY10046" s="419"/>
      <c r="AZ10046" s="419"/>
      <c r="BB10046" s="419"/>
      <c r="BC10046" s="419"/>
      <c r="BD10046" s="419"/>
      <c r="BF10046" s="419"/>
      <c r="BG10046" s="419"/>
      <c r="BH10046" s="419"/>
      <c r="BJ10046" s="419"/>
      <c r="BK10046" s="419"/>
      <c r="BL10046" s="419"/>
      <c r="BN10046" s="419"/>
      <c r="BO10046" s="419"/>
      <c r="BP10046" s="419"/>
      <c r="BR10046" s="419"/>
      <c r="BS10046" s="419"/>
      <c r="BT10046" s="419"/>
      <c r="BV10046" s="419"/>
      <c r="BW10046" s="419"/>
      <c r="BX10046" s="397"/>
      <c r="BZ10046" s="449"/>
      <c r="CB10046" s="419"/>
      <c r="CC10046" s="419"/>
      <c r="CD10046" s="419"/>
      <c r="CF10046" s="419"/>
      <c r="CG10046" s="419"/>
      <c r="CH10046" s="419"/>
    </row>
    <row r="10047" spans="3:86" ht="21" thickBot="1">
      <c r="C10047" s="425"/>
      <c r="P10047" s="431"/>
      <c r="R10047" s="419"/>
      <c r="S10047" s="446"/>
      <c r="T10047" s="419"/>
      <c r="V10047" s="196"/>
      <c r="W10047" s="419"/>
      <c r="X10047" s="419"/>
      <c r="Z10047" s="419"/>
      <c r="AA10047" s="419"/>
      <c r="AB10047" s="419"/>
      <c r="AD10047" s="419"/>
      <c r="AE10047" s="419"/>
      <c r="AF10047" s="419"/>
      <c r="AH10047" s="419"/>
      <c r="AI10047" s="419"/>
      <c r="AJ10047" s="419"/>
      <c r="AL10047" s="419"/>
      <c r="AM10047" s="419"/>
      <c r="AN10047" s="403"/>
      <c r="AO10047" s="419"/>
      <c r="AP10047" s="419"/>
      <c r="AQ10047" s="419"/>
      <c r="AR10047" s="419"/>
      <c r="AS10047" s="419"/>
      <c r="AT10047" s="419"/>
      <c r="AU10047" s="419"/>
      <c r="AV10047" s="419"/>
      <c r="AX10047" s="419"/>
      <c r="AY10047" s="419"/>
      <c r="AZ10047" s="419"/>
      <c r="BB10047" s="419"/>
      <c r="BC10047" s="419"/>
      <c r="BD10047" s="419"/>
      <c r="BF10047" s="419"/>
      <c r="BG10047" s="419"/>
      <c r="BH10047" s="419"/>
      <c r="BJ10047" s="419"/>
      <c r="BK10047" s="419"/>
      <c r="BL10047" s="419"/>
      <c r="BN10047" s="419"/>
      <c r="BO10047" s="419"/>
      <c r="BP10047" s="419"/>
      <c r="BR10047" s="419"/>
      <c r="BS10047" s="419"/>
      <c r="BT10047" s="419"/>
      <c r="BV10047" s="419"/>
      <c r="BW10047" s="419"/>
      <c r="BX10047" s="397"/>
      <c r="BZ10047" s="449"/>
      <c r="CB10047" s="419"/>
      <c r="CC10047" s="419"/>
      <c r="CD10047" s="419"/>
      <c r="CF10047" s="419"/>
      <c r="CG10047" s="419"/>
      <c r="CH10047" s="419"/>
    </row>
    <row r="10048" spans="3:86" ht="21" thickBot="1">
      <c r="C10048" s="425"/>
      <c r="P10048" s="431"/>
      <c r="R10048" s="419"/>
      <c r="S10048" s="446"/>
      <c r="T10048" s="419"/>
      <c r="V10048" s="196"/>
      <c r="W10048" s="419"/>
      <c r="X10048" s="419"/>
      <c r="Z10048" s="419"/>
      <c r="AA10048" s="419"/>
      <c r="AB10048" s="419"/>
      <c r="AD10048" s="419"/>
      <c r="AE10048" s="419"/>
      <c r="AF10048" s="419"/>
      <c r="AH10048" s="419"/>
      <c r="AI10048" s="419"/>
      <c r="AJ10048" s="419"/>
      <c r="AL10048" s="419"/>
      <c r="AM10048" s="419"/>
      <c r="AN10048" s="403"/>
      <c r="AO10048" s="419"/>
      <c r="AP10048" s="419"/>
      <c r="AQ10048" s="419"/>
      <c r="AR10048" s="419"/>
      <c r="AS10048" s="419"/>
      <c r="AT10048" s="419"/>
      <c r="AU10048" s="419"/>
      <c r="AV10048" s="419"/>
      <c r="AX10048" s="419"/>
      <c r="AY10048" s="419"/>
      <c r="AZ10048" s="419"/>
      <c r="BB10048" s="419"/>
      <c r="BC10048" s="419"/>
      <c r="BD10048" s="419"/>
      <c r="BF10048" s="419"/>
      <c r="BG10048" s="419"/>
      <c r="BH10048" s="419"/>
      <c r="BJ10048" s="419"/>
      <c r="BK10048" s="419"/>
      <c r="BL10048" s="419"/>
      <c r="BN10048" s="419"/>
      <c r="BO10048" s="419"/>
      <c r="BP10048" s="419"/>
      <c r="BR10048" s="419"/>
      <c r="BS10048" s="419"/>
      <c r="BT10048" s="419"/>
      <c r="BV10048" s="419"/>
      <c r="BW10048" s="419"/>
      <c r="BX10048" s="397"/>
      <c r="BZ10048" s="449"/>
      <c r="CB10048" s="419"/>
      <c r="CC10048" s="419"/>
      <c r="CD10048" s="419"/>
      <c r="CF10048" s="419"/>
      <c r="CG10048" s="419"/>
      <c r="CH10048" s="419"/>
    </row>
    <row r="10049" spans="3:86" ht="21" thickBot="1">
      <c r="C10049" s="425"/>
      <c r="P10049" s="431"/>
      <c r="R10049" s="419"/>
      <c r="S10049" s="446"/>
      <c r="T10049" s="419"/>
      <c r="V10049" s="196"/>
      <c r="W10049" s="419"/>
      <c r="X10049" s="419"/>
      <c r="Z10049" s="419"/>
      <c r="AA10049" s="419"/>
      <c r="AB10049" s="419"/>
      <c r="AD10049" s="419"/>
      <c r="AE10049" s="419"/>
      <c r="AF10049" s="419"/>
      <c r="AH10049" s="419"/>
      <c r="AI10049" s="419"/>
      <c r="AJ10049" s="419"/>
      <c r="AL10049" s="419"/>
      <c r="AM10049" s="419"/>
      <c r="AN10049" s="403"/>
      <c r="AO10049" s="419"/>
      <c r="AP10049" s="419"/>
      <c r="AQ10049" s="419"/>
      <c r="AR10049" s="419"/>
      <c r="AS10049" s="419"/>
      <c r="AT10049" s="419"/>
      <c r="AU10049" s="419"/>
      <c r="AV10049" s="419"/>
      <c r="AX10049" s="419"/>
      <c r="AY10049" s="419"/>
      <c r="AZ10049" s="419"/>
      <c r="BB10049" s="419"/>
      <c r="BC10049" s="419"/>
      <c r="BD10049" s="419"/>
      <c r="BF10049" s="419"/>
      <c r="BG10049" s="419"/>
      <c r="BH10049" s="419"/>
      <c r="BJ10049" s="419"/>
      <c r="BK10049" s="419"/>
      <c r="BL10049" s="419"/>
      <c r="BN10049" s="419"/>
      <c r="BO10049" s="419"/>
      <c r="BP10049" s="419"/>
      <c r="BR10049" s="419"/>
      <c r="BS10049" s="419"/>
      <c r="BT10049" s="419"/>
      <c r="BV10049" s="419"/>
      <c r="BW10049" s="419"/>
      <c r="BX10049" s="397"/>
      <c r="BZ10049" s="449"/>
      <c r="CB10049" s="419"/>
      <c r="CC10049" s="419"/>
      <c r="CD10049" s="419"/>
      <c r="CF10049" s="419"/>
      <c r="CG10049" s="419"/>
      <c r="CH10049" s="419"/>
    </row>
    <row r="10050" spans="3:86" ht="21" thickBot="1">
      <c r="C10050" s="425"/>
      <c r="P10050" s="431"/>
      <c r="R10050" s="419"/>
      <c r="S10050" s="446"/>
      <c r="T10050" s="419"/>
      <c r="V10050" s="196"/>
      <c r="W10050" s="419"/>
      <c r="X10050" s="419"/>
      <c r="Z10050" s="419"/>
      <c r="AA10050" s="419"/>
      <c r="AB10050" s="419"/>
      <c r="AD10050" s="419"/>
      <c r="AE10050" s="419"/>
      <c r="AF10050" s="419"/>
      <c r="AH10050" s="419"/>
      <c r="AI10050" s="419"/>
      <c r="AJ10050" s="419"/>
      <c r="AL10050" s="419"/>
      <c r="AM10050" s="419"/>
      <c r="AN10050" s="403"/>
      <c r="AO10050" s="419"/>
      <c r="AP10050" s="419"/>
      <c r="AQ10050" s="419"/>
      <c r="AR10050" s="419"/>
      <c r="AS10050" s="419"/>
      <c r="AT10050" s="419"/>
      <c r="AU10050" s="419"/>
      <c r="AV10050" s="419"/>
      <c r="AX10050" s="419"/>
      <c r="AY10050" s="419"/>
      <c r="AZ10050" s="419"/>
      <c r="BB10050" s="419"/>
      <c r="BC10050" s="419"/>
      <c r="BD10050" s="419"/>
      <c r="BF10050" s="419"/>
      <c r="BG10050" s="419"/>
      <c r="BH10050" s="419"/>
      <c r="BJ10050" s="419"/>
      <c r="BK10050" s="419"/>
      <c r="BL10050" s="419"/>
      <c r="BN10050" s="419"/>
      <c r="BO10050" s="419"/>
      <c r="BP10050" s="419"/>
      <c r="BR10050" s="419"/>
      <c r="BS10050" s="419"/>
      <c r="BT10050" s="419"/>
      <c r="BV10050" s="419"/>
      <c r="BW10050" s="419"/>
      <c r="BX10050" s="397"/>
      <c r="BZ10050" s="449"/>
      <c r="CB10050" s="419"/>
      <c r="CC10050" s="419"/>
      <c r="CD10050" s="419"/>
      <c r="CF10050" s="419"/>
      <c r="CG10050" s="419"/>
      <c r="CH10050" s="419"/>
    </row>
    <row r="10051" spans="3:86" ht="21" thickBot="1">
      <c r="C10051" s="425"/>
      <c r="P10051" s="431"/>
      <c r="R10051" s="419"/>
      <c r="S10051" s="446"/>
      <c r="T10051" s="419"/>
      <c r="V10051" s="196"/>
      <c r="W10051" s="419"/>
      <c r="X10051" s="419"/>
      <c r="Z10051" s="419"/>
      <c r="AA10051" s="419"/>
      <c r="AB10051" s="419"/>
      <c r="AD10051" s="419"/>
      <c r="AE10051" s="419"/>
      <c r="AF10051" s="419"/>
      <c r="AH10051" s="419"/>
      <c r="AI10051" s="419"/>
      <c r="AJ10051" s="419"/>
      <c r="AL10051" s="419"/>
      <c r="AM10051" s="419"/>
      <c r="AN10051" s="403"/>
      <c r="AO10051" s="419"/>
      <c r="AP10051" s="419"/>
      <c r="AQ10051" s="419"/>
      <c r="AR10051" s="419"/>
      <c r="AS10051" s="419"/>
      <c r="AT10051" s="419"/>
      <c r="AU10051" s="419"/>
      <c r="AV10051" s="419"/>
      <c r="AX10051" s="419"/>
      <c r="AY10051" s="419"/>
      <c r="AZ10051" s="419"/>
      <c r="BB10051" s="419"/>
      <c r="BC10051" s="419"/>
      <c r="BD10051" s="419"/>
      <c r="BF10051" s="419"/>
      <c r="BG10051" s="419"/>
      <c r="BH10051" s="419"/>
      <c r="BJ10051" s="419"/>
      <c r="BK10051" s="419"/>
      <c r="BL10051" s="419"/>
      <c r="BN10051" s="419"/>
      <c r="BO10051" s="419"/>
      <c r="BP10051" s="419"/>
      <c r="BR10051" s="419"/>
      <c r="BS10051" s="419"/>
      <c r="BT10051" s="419"/>
      <c r="BV10051" s="419"/>
      <c r="BW10051" s="419"/>
      <c r="BX10051" s="397"/>
      <c r="BZ10051" s="449"/>
      <c r="CB10051" s="419"/>
      <c r="CC10051" s="419"/>
      <c r="CD10051" s="419"/>
      <c r="CF10051" s="419"/>
      <c r="CG10051" s="419"/>
      <c r="CH10051" s="419"/>
    </row>
    <row r="10052" spans="3:86" ht="21" thickBot="1">
      <c r="C10052" s="425"/>
      <c r="P10052" s="431"/>
      <c r="R10052" s="419"/>
      <c r="S10052" s="446"/>
      <c r="T10052" s="419"/>
      <c r="V10052" s="196"/>
      <c r="W10052" s="419"/>
      <c r="X10052" s="419"/>
      <c r="Z10052" s="419"/>
      <c r="AA10052" s="419"/>
      <c r="AB10052" s="419"/>
      <c r="AD10052" s="419"/>
      <c r="AE10052" s="419"/>
      <c r="AF10052" s="419"/>
      <c r="AH10052" s="419"/>
      <c r="AI10052" s="419"/>
      <c r="AJ10052" s="419"/>
      <c r="AL10052" s="419"/>
      <c r="AM10052" s="419"/>
      <c r="AN10052" s="403"/>
      <c r="AO10052" s="419"/>
      <c r="AP10052" s="419"/>
      <c r="AQ10052" s="419"/>
      <c r="AR10052" s="419"/>
      <c r="AS10052" s="419"/>
      <c r="AT10052" s="419"/>
      <c r="AU10052" s="419"/>
      <c r="AV10052" s="419"/>
      <c r="AX10052" s="419"/>
      <c r="AY10052" s="419"/>
      <c r="AZ10052" s="419"/>
      <c r="BB10052" s="419"/>
      <c r="BC10052" s="419"/>
      <c r="BD10052" s="419"/>
      <c r="BF10052" s="419"/>
      <c r="BG10052" s="419"/>
      <c r="BH10052" s="419"/>
      <c r="BJ10052" s="419"/>
      <c r="BK10052" s="419"/>
      <c r="BL10052" s="419"/>
      <c r="BN10052" s="419"/>
      <c r="BO10052" s="419"/>
      <c r="BP10052" s="419"/>
      <c r="BR10052" s="419"/>
      <c r="BS10052" s="419"/>
      <c r="BT10052" s="419"/>
      <c r="BV10052" s="419"/>
      <c r="BW10052" s="419"/>
      <c r="BX10052" s="397"/>
      <c r="BZ10052" s="449"/>
      <c r="CB10052" s="419"/>
      <c r="CC10052" s="419"/>
      <c r="CD10052" s="419"/>
      <c r="CF10052" s="419"/>
      <c r="CG10052" s="419"/>
      <c r="CH10052" s="419"/>
    </row>
    <row r="10053" spans="3:86" ht="21" thickBot="1">
      <c r="C10053" s="425"/>
      <c r="P10053" s="431"/>
      <c r="R10053" s="419"/>
      <c r="S10053" s="446"/>
      <c r="T10053" s="419"/>
      <c r="V10053" s="196"/>
      <c r="W10053" s="419"/>
      <c r="X10053" s="419"/>
      <c r="Z10053" s="419"/>
      <c r="AA10053" s="419"/>
      <c r="AB10053" s="419"/>
      <c r="AD10053" s="419"/>
      <c r="AE10053" s="419"/>
      <c r="AF10053" s="419"/>
      <c r="AH10053" s="419"/>
      <c r="AI10053" s="419"/>
      <c r="AJ10053" s="419"/>
      <c r="AL10053" s="419"/>
      <c r="AM10053" s="419"/>
      <c r="AN10053" s="403"/>
      <c r="AO10053" s="419"/>
      <c r="AP10053" s="419"/>
      <c r="AQ10053" s="419"/>
      <c r="AR10053" s="419"/>
      <c r="AS10053" s="419"/>
      <c r="AT10053" s="419"/>
      <c r="AU10053" s="419"/>
      <c r="AV10053" s="419"/>
      <c r="AX10053" s="419"/>
      <c r="AY10053" s="419"/>
      <c r="AZ10053" s="419"/>
      <c r="BB10053" s="419"/>
      <c r="BC10053" s="419"/>
      <c r="BD10053" s="419"/>
      <c r="BF10053" s="419"/>
      <c r="BG10053" s="419"/>
      <c r="BH10053" s="419"/>
      <c r="BJ10053" s="419"/>
      <c r="BK10053" s="419"/>
      <c r="BL10053" s="419"/>
      <c r="BN10053" s="419"/>
      <c r="BO10053" s="419"/>
      <c r="BP10053" s="419"/>
      <c r="BR10053" s="419"/>
      <c r="BS10053" s="419"/>
      <c r="BT10053" s="419"/>
      <c r="BV10053" s="419"/>
      <c r="BW10053" s="419"/>
      <c r="BX10053" s="397"/>
      <c r="BZ10053" s="449"/>
      <c r="CB10053" s="419"/>
      <c r="CC10053" s="419"/>
      <c r="CD10053" s="419"/>
      <c r="CF10053" s="419"/>
      <c r="CG10053" s="419"/>
      <c r="CH10053" s="419"/>
    </row>
    <row r="10054" spans="3:86" ht="21" thickBot="1">
      <c r="C10054" s="425"/>
      <c r="P10054" s="431"/>
      <c r="R10054" s="419"/>
      <c r="S10054" s="446"/>
      <c r="T10054" s="419"/>
      <c r="V10054" s="196"/>
      <c r="W10054" s="419"/>
      <c r="X10054" s="419"/>
      <c r="Z10054" s="419"/>
      <c r="AA10054" s="419"/>
      <c r="AB10054" s="419"/>
      <c r="AD10054" s="419"/>
      <c r="AE10054" s="419"/>
      <c r="AF10054" s="419"/>
      <c r="AH10054" s="419"/>
      <c r="AI10054" s="419"/>
      <c r="AJ10054" s="419"/>
      <c r="AL10054" s="419"/>
      <c r="AM10054" s="419"/>
      <c r="AN10054" s="403"/>
      <c r="AO10054" s="419"/>
      <c r="AP10054" s="419"/>
      <c r="AQ10054" s="419"/>
      <c r="AR10054" s="419"/>
      <c r="AS10054" s="419"/>
      <c r="AT10054" s="419"/>
      <c r="AU10054" s="419"/>
      <c r="AV10054" s="419"/>
      <c r="AX10054" s="419"/>
      <c r="AY10054" s="419"/>
      <c r="AZ10054" s="419"/>
      <c r="BB10054" s="419"/>
      <c r="BC10054" s="419"/>
      <c r="BD10054" s="419"/>
      <c r="BF10054" s="419"/>
      <c r="BG10054" s="419"/>
      <c r="BH10054" s="419"/>
      <c r="BJ10054" s="419"/>
      <c r="BK10054" s="419"/>
      <c r="BL10054" s="419"/>
      <c r="BN10054" s="419"/>
      <c r="BO10054" s="419"/>
      <c r="BP10054" s="419"/>
      <c r="BR10054" s="419"/>
      <c r="BS10054" s="419"/>
      <c r="BT10054" s="419"/>
      <c r="BV10054" s="419"/>
      <c r="BW10054" s="419"/>
      <c r="BX10054" s="397"/>
      <c r="BZ10054" s="449"/>
      <c r="CB10054" s="419"/>
      <c r="CC10054" s="419"/>
      <c r="CD10054" s="419"/>
      <c r="CF10054" s="419"/>
      <c r="CG10054" s="419"/>
      <c r="CH10054" s="419"/>
    </row>
    <row r="10055" spans="3:86" ht="21" thickBot="1">
      <c r="C10055" s="425"/>
      <c r="P10055" s="431"/>
      <c r="R10055" s="419"/>
      <c r="S10055" s="446"/>
      <c r="T10055" s="419"/>
      <c r="V10055" s="196"/>
      <c r="W10055" s="419"/>
      <c r="X10055" s="419"/>
      <c r="Z10055" s="419"/>
      <c r="AA10055" s="419"/>
      <c r="AB10055" s="419"/>
      <c r="AD10055" s="419"/>
      <c r="AE10055" s="419"/>
      <c r="AF10055" s="419"/>
      <c r="AH10055" s="419"/>
      <c r="AI10055" s="419"/>
      <c r="AJ10055" s="419"/>
      <c r="AL10055" s="419"/>
      <c r="AM10055" s="419"/>
      <c r="AN10055" s="403"/>
      <c r="AO10055" s="419"/>
      <c r="AP10055" s="419"/>
      <c r="AQ10055" s="419"/>
      <c r="AR10055" s="419"/>
      <c r="AS10055" s="419"/>
      <c r="AT10055" s="419"/>
      <c r="AU10055" s="419"/>
      <c r="AV10055" s="419"/>
      <c r="AX10055" s="419"/>
      <c r="AY10055" s="419"/>
      <c r="AZ10055" s="419"/>
      <c r="BB10055" s="419"/>
      <c r="BC10055" s="419"/>
      <c r="BD10055" s="419"/>
      <c r="BF10055" s="419"/>
      <c r="BG10055" s="419"/>
      <c r="BH10055" s="419"/>
      <c r="BJ10055" s="419"/>
      <c r="BK10055" s="419"/>
      <c r="BL10055" s="419"/>
      <c r="BN10055" s="419"/>
      <c r="BO10055" s="419"/>
      <c r="BP10055" s="419"/>
      <c r="BR10055" s="419"/>
      <c r="BS10055" s="419"/>
      <c r="BT10055" s="419"/>
      <c r="BV10055" s="419"/>
      <c r="BW10055" s="419"/>
      <c r="BX10055" s="397"/>
      <c r="BZ10055" s="449"/>
      <c r="CB10055" s="419"/>
      <c r="CC10055" s="419"/>
      <c r="CD10055" s="419"/>
      <c r="CF10055" s="419"/>
      <c r="CG10055" s="419"/>
      <c r="CH10055" s="419"/>
    </row>
    <row r="10056" spans="3:86" ht="21" thickBot="1">
      <c r="C10056" s="425"/>
      <c r="P10056" s="431"/>
      <c r="R10056" s="419"/>
      <c r="S10056" s="446"/>
      <c r="T10056" s="419"/>
      <c r="V10056" s="196"/>
      <c r="W10056" s="419"/>
      <c r="X10056" s="419"/>
      <c r="Z10056" s="419"/>
      <c r="AA10056" s="419"/>
      <c r="AB10056" s="419"/>
      <c r="AD10056" s="419"/>
      <c r="AE10056" s="419"/>
      <c r="AF10056" s="419"/>
      <c r="AH10056" s="419"/>
      <c r="AI10056" s="419"/>
      <c r="AJ10056" s="419"/>
      <c r="AL10056" s="419"/>
      <c r="AM10056" s="419"/>
      <c r="AN10056" s="403"/>
      <c r="AO10056" s="419"/>
      <c r="AP10056" s="419"/>
      <c r="AQ10056" s="419"/>
      <c r="AR10056" s="419"/>
      <c r="AS10056" s="419"/>
      <c r="AT10056" s="419"/>
      <c r="AU10056" s="419"/>
      <c r="AV10056" s="419"/>
      <c r="AX10056" s="419"/>
      <c r="AY10056" s="419"/>
      <c r="AZ10056" s="419"/>
      <c r="BB10056" s="419"/>
      <c r="BC10056" s="419"/>
      <c r="BD10056" s="419"/>
      <c r="BF10056" s="419"/>
      <c r="BG10056" s="419"/>
      <c r="BH10056" s="419"/>
      <c r="BJ10056" s="419"/>
      <c r="BK10056" s="419"/>
      <c r="BL10056" s="419"/>
      <c r="BN10056" s="419"/>
      <c r="BO10056" s="419"/>
      <c r="BP10056" s="419"/>
      <c r="BR10056" s="419"/>
      <c r="BS10056" s="419"/>
      <c r="BT10056" s="419"/>
      <c r="BV10056" s="419"/>
      <c r="BW10056" s="419"/>
      <c r="BX10056" s="397"/>
      <c r="BZ10056" s="449"/>
      <c r="CB10056" s="419"/>
      <c r="CC10056" s="419"/>
      <c r="CD10056" s="419"/>
      <c r="CF10056" s="419"/>
      <c r="CG10056" s="419"/>
      <c r="CH10056" s="419"/>
    </row>
    <row r="10057" spans="3:86" ht="21" thickBot="1">
      <c r="C10057" s="425"/>
      <c r="P10057" s="431"/>
      <c r="R10057" s="419"/>
      <c r="S10057" s="446"/>
      <c r="T10057" s="419"/>
      <c r="V10057" s="196"/>
      <c r="W10057" s="419"/>
      <c r="X10057" s="419"/>
      <c r="Z10057" s="419"/>
      <c r="AA10057" s="419"/>
      <c r="AB10057" s="419"/>
      <c r="AD10057" s="419"/>
      <c r="AE10057" s="419"/>
      <c r="AF10057" s="419"/>
      <c r="AH10057" s="419"/>
      <c r="AI10057" s="419"/>
      <c r="AJ10057" s="419"/>
      <c r="AL10057" s="419"/>
      <c r="AM10057" s="419"/>
      <c r="AN10057" s="403"/>
      <c r="AO10057" s="419"/>
      <c r="AP10057" s="419"/>
      <c r="AQ10057" s="419"/>
      <c r="AR10057" s="419"/>
      <c r="AS10057" s="419"/>
      <c r="AT10057" s="419"/>
      <c r="AU10057" s="419"/>
      <c r="AV10057" s="419"/>
      <c r="AX10057" s="419"/>
      <c r="AY10057" s="419"/>
      <c r="AZ10057" s="419"/>
      <c r="BB10057" s="419"/>
      <c r="BC10057" s="419"/>
      <c r="BD10057" s="419"/>
      <c r="BF10057" s="419"/>
      <c r="BG10057" s="419"/>
      <c r="BH10057" s="419"/>
      <c r="BJ10057" s="419"/>
      <c r="BK10057" s="419"/>
      <c r="BL10057" s="419"/>
      <c r="BN10057" s="419"/>
      <c r="BO10057" s="419"/>
      <c r="BP10057" s="419"/>
      <c r="BR10057" s="419"/>
      <c r="BS10057" s="419"/>
      <c r="BT10057" s="419"/>
      <c r="BV10057" s="419"/>
      <c r="BW10057" s="419"/>
      <c r="BX10057" s="397"/>
      <c r="BZ10057" s="449"/>
      <c r="CB10057" s="419"/>
      <c r="CC10057" s="419"/>
      <c r="CD10057" s="419"/>
      <c r="CF10057" s="419"/>
      <c r="CG10057" s="419"/>
      <c r="CH10057" s="419"/>
    </row>
    <row r="10058" spans="3:86" ht="21" thickBot="1">
      <c r="C10058" s="425"/>
      <c r="P10058" s="431"/>
      <c r="R10058" s="419"/>
      <c r="S10058" s="446"/>
      <c r="T10058" s="419"/>
      <c r="V10058" s="196"/>
      <c r="W10058" s="419"/>
      <c r="X10058" s="419"/>
      <c r="Z10058" s="419"/>
      <c r="AA10058" s="419"/>
      <c r="AB10058" s="419"/>
      <c r="AD10058" s="419"/>
      <c r="AE10058" s="419"/>
      <c r="AF10058" s="419"/>
      <c r="AH10058" s="419"/>
      <c r="AI10058" s="419"/>
      <c r="AJ10058" s="419"/>
      <c r="AL10058" s="419"/>
      <c r="AM10058" s="419"/>
      <c r="AN10058" s="403"/>
      <c r="AO10058" s="419"/>
      <c r="AP10058" s="419"/>
      <c r="AQ10058" s="419"/>
      <c r="AR10058" s="419"/>
      <c r="AS10058" s="419"/>
      <c r="AT10058" s="419"/>
      <c r="AU10058" s="419"/>
      <c r="AV10058" s="419"/>
      <c r="AX10058" s="419"/>
      <c r="AY10058" s="419"/>
      <c r="AZ10058" s="419"/>
      <c r="BB10058" s="419"/>
      <c r="BC10058" s="419"/>
      <c r="BD10058" s="419"/>
      <c r="BF10058" s="419"/>
      <c r="BG10058" s="419"/>
      <c r="BH10058" s="419"/>
      <c r="BJ10058" s="419"/>
      <c r="BK10058" s="419"/>
      <c r="BL10058" s="419"/>
      <c r="BN10058" s="419"/>
      <c r="BO10058" s="419"/>
      <c r="BP10058" s="419"/>
      <c r="BR10058" s="419"/>
      <c r="BS10058" s="419"/>
      <c r="BT10058" s="419"/>
      <c r="BV10058" s="419"/>
      <c r="BW10058" s="419"/>
      <c r="BX10058" s="397"/>
      <c r="BZ10058" s="449"/>
      <c r="CB10058" s="419"/>
      <c r="CC10058" s="419"/>
      <c r="CD10058" s="419"/>
      <c r="CF10058" s="419"/>
      <c r="CG10058" s="419"/>
      <c r="CH10058" s="419"/>
    </row>
    <row r="10059" spans="3:86" ht="21" thickBot="1">
      <c r="C10059" s="425"/>
      <c r="P10059" s="431"/>
      <c r="R10059" s="419"/>
      <c r="S10059" s="446"/>
      <c r="T10059" s="419"/>
      <c r="V10059" s="196"/>
      <c r="W10059" s="419"/>
      <c r="X10059" s="419"/>
      <c r="Z10059" s="419"/>
      <c r="AA10059" s="419"/>
      <c r="AB10059" s="419"/>
      <c r="AD10059" s="419"/>
      <c r="AE10059" s="419"/>
      <c r="AF10059" s="419"/>
      <c r="AH10059" s="419"/>
      <c r="AI10059" s="419"/>
      <c r="AJ10059" s="419"/>
      <c r="AL10059" s="419"/>
      <c r="AM10059" s="419"/>
      <c r="AN10059" s="403"/>
      <c r="AO10059" s="419"/>
      <c r="AP10059" s="419"/>
      <c r="AQ10059" s="419"/>
      <c r="AR10059" s="419"/>
      <c r="AS10059" s="419"/>
      <c r="AT10059" s="419"/>
      <c r="AU10059" s="419"/>
      <c r="AV10059" s="419"/>
      <c r="AX10059" s="419"/>
      <c r="AY10059" s="419"/>
      <c r="AZ10059" s="419"/>
      <c r="BB10059" s="419"/>
      <c r="BC10059" s="419"/>
      <c r="BD10059" s="419"/>
      <c r="BF10059" s="419"/>
      <c r="BG10059" s="419"/>
      <c r="BH10059" s="419"/>
      <c r="BJ10059" s="419"/>
      <c r="BK10059" s="419"/>
      <c r="BL10059" s="419"/>
      <c r="BN10059" s="419"/>
      <c r="BO10059" s="419"/>
      <c r="BP10059" s="419"/>
      <c r="BR10059" s="419"/>
      <c r="BS10059" s="419"/>
      <c r="BT10059" s="419"/>
      <c r="BV10059" s="419"/>
      <c r="BW10059" s="419"/>
      <c r="BX10059" s="397"/>
      <c r="BZ10059" s="449"/>
      <c r="CB10059" s="419"/>
      <c r="CC10059" s="419"/>
      <c r="CD10059" s="419"/>
      <c r="CF10059" s="419"/>
      <c r="CG10059" s="419"/>
      <c r="CH10059" s="419"/>
    </row>
    <row r="10060" spans="3:86" ht="21" thickBot="1">
      <c r="C10060" s="425"/>
      <c r="P10060" s="431"/>
      <c r="R10060" s="419"/>
      <c r="S10060" s="446"/>
      <c r="T10060" s="419"/>
      <c r="V10060" s="196"/>
      <c r="W10060" s="419"/>
      <c r="X10060" s="419"/>
      <c r="Z10060" s="419"/>
      <c r="AA10060" s="419"/>
      <c r="AB10060" s="419"/>
      <c r="AD10060" s="419"/>
      <c r="AE10060" s="419"/>
      <c r="AF10060" s="419"/>
      <c r="AH10060" s="419"/>
      <c r="AI10060" s="419"/>
      <c r="AJ10060" s="419"/>
      <c r="AL10060" s="419"/>
      <c r="AM10060" s="419"/>
      <c r="AN10060" s="403"/>
      <c r="AO10060" s="419"/>
      <c r="AP10060" s="419"/>
      <c r="AQ10060" s="419"/>
      <c r="AR10060" s="419"/>
      <c r="AS10060" s="419"/>
      <c r="AT10060" s="419"/>
      <c r="AU10060" s="419"/>
      <c r="AV10060" s="419"/>
      <c r="AX10060" s="419"/>
      <c r="AY10060" s="419"/>
      <c r="AZ10060" s="419"/>
      <c r="BB10060" s="419"/>
      <c r="BC10060" s="419"/>
      <c r="BD10060" s="419"/>
      <c r="BF10060" s="419"/>
      <c r="BG10060" s="419"/>
      <c r="BH10060" s="419"/>
      <c r="BJ10060" s="419"/>
      <c r="BK10060" s="419"/>
      <c r="BL10060" s="419"/>
      <c r="BN10060" s="419"/>
      <c r="BO10060" s="419"/>
      <c r="BP10060" s="419"/>
      <c r="BR10060" s="419"/>
      <c r="BS10060" s="419"/>
      <c r="BT10060" s="419"/>
      <c r="BV10060" s="419"/>
      <c r="BW10060" s="419"/>
      <c r="BX10060" s="397"/>
      <c r="BZ10060" s="449"/>
      <c r="CB10060" s="419"/>
      <c r="CC10060" s="419"/>
      <c r="CD10060" s="419"/>
      <c r="CF10060" s="419"/>
      <c r="CG10060" s="419"/>
      <c r="CH10060" s="419"/>
    </row>
    <row r="10061" spans="3:86" ht="21" thickBot="1">
      <c r="C10061" s="425"/>
      <c r="P10061" s="431"/>
      <c r="R10061" s="419"/>
      <c r="S10061" s="446"/>
      <c r="T10061" s="419"/>
      <c r="V10061" s="196"/>
      <c r="W10061" s="419"/>
      <c r="X10061" s="419"/>
      <c r="Z10061" s="419"/>
      <c r="AA10061" s="419"/>
      <c r="AB10061" s="419"/>
      <c r="AD10061" s="419"/>
      <c r="AE10061" s="419"/>
      <c r="AF10061" s="419"/>
      <c r="AH10061" s="419"/>
      <c r="AI10061" s="419"/>
      <c r="AJ10061" s="419"/>
      <c r="AL10061" s="419"/>
      <c r="AM10061" s="419"/>
      <c r="AN10061" s="403"/>
      <c r="AO10061" s="419"/>
      <c r="AP10061" s="419"/>
      <c r="AQ10061" s="419"/>
      <c r="AR10061" s="419"/>
      <c r="AS10061" s="419"/>
      <c r="AT10061" s="419"/>
      <c r="AU10061" s="419"/>
      <c r="AV10061" s="419"/>
      <c r="AX10061" s="419"/>
      <c r="AY10061" s="419"/>
      <c r="AZ10061" s="419"/>
      <c r="BB10061" s="419"/>
      <c r="BC10061" s="419"/>
      <c r="BD10061" s="419"/>
      <c r="BF10061" s="419"/>
      <c r="BG10061" s="419"/>
      <c r="BH10061" s="419"/>
      <c r="BJ10061" s="419"/>
      <c r="BK10061" s="419"/>
      <c r="BL10061" s="419"/>
      <c r="BN10061" s="419"/>
      <c r="BO10061" s="419"/>
      <c r="BP10061" s="419"/>
      <c r="BR10061" s="419"/>
      <c r="BS10061" s="419"/>
      <c r="BT10061" s="419"/>
      <c r="BV10061" s="419"/>
      <c r="BW10061" s="419"/>
      <c r="BX10061" s="397"/>
      <c r="BZ10061" s="449"/>
      <c r="CB10061" s="419"/>
      <c r="CC10061" s="419"/>
      <c r="CD10061" s="419"/>
      <c r="CF10061" s="419"/>
      <c r="CG10061" s="419"/>
      <c r="CH10061" s="419"/>
    </row>
    <row r="10062" spans="3:86" ht="21" thickBot="1">
      <c r="C10062" s="425"/>
      <c r="P10062" s="431"/>
      <c r="R10062" s="419"/>
      <c r="S10062" s="446"/>
      <c r="T10062" s="419"/>
      <c r="V10062" s="196"/>
      <c r="W10062" s="419"/>
      <c r="X10062" s="419"/>
      <c r="Z10062" s="419"/>
      <c r="AA10062" s="419"/>
      <c r="AB10062" s="419"/>
      <c r="AD10062" s="419"/>
      <c r="AE10062" s="419"/>
      <c r="AF10062" s="419"/>
      <c r="AH10062" s="419"/>
      <c r="AI10062" s="419"/>
      <c r="AJ10062" s="419"/>
      <c r="AL10062" s="419"/>
      <c r="AM10062" s="419"/>
      <c r="AN10062" s="403"/>
      <c r="AO10062" s="419"/>
      <c r="AP10062" s="419"/>
      <c r="AQ10062" s="419"/>
      <c r="AR10062" s="419"/>
      <c r="AS10062" s="419"/>
      <c r="AT10062" s="419"/>
      <c r="AU10062" s="419"/>
      <c r="AV10062" s="419"/>
      <c r="AX10062" s="419"/>
      <c r="AY10062" s="419"/>
      <c r="AZ10062" s="419"/>
      <c r="BB10062" s="419"/>
      <c r="BC10062" s="419"/>
      <c r="BD10062" s="419"/>
      <c r="BF10062" s="419"/>
      <c r="BG10062" s="419"/>
      <c r="BH10062" s="419"/>
      <c r="BJ10062" s="419"/>
      <c r="BK10062" s="419"/>
      <c r="BL10062" s="419"/>
      <c r="BN10062" s="419"/>
      <c r="BO10062" s="419"/>
      <c r="BP10062" s="419"/>
      <c r="BR10062" s="419"/>
      <c r="BS10062" s="419"/>
      <c r="BT10062" s="419"/>
      <c r="BV10062" s="419"/>
      <c r="BW10062" s="419"/>
      <c r="BX10062" s="397"/>
      <c r="BZ10062" s="449"/>
      <c r="CB10062" s="419"/>
      <c r="CC10062" s="419"/>
      <c r="CD10062" s="419"/>
      <c r="CF10062" s="419"/>
      <c r="CG10062" s="419"/>
      <c r="CH10062" s="419"/>
    </row>
    <row r="10063" spans="3:86" ht="21" thickBot="1">
      <c r="C10063" s="425"/>
      <c r="P10063" s="431"/>
      <c r="R10063" s="419"/>
      <c r="S10063" s="446"/>
      <c r="T10063" s="419"/>
      <c r="V10063" s="196"/>
      <c r="W10063" s="419"/>
      <c r="X10063" s="419"/>
      <c r="Z10063" s="419"/>
      <c r="AA10063" s="419"/>
      <c r="AB10063" s="419"/>
      <c r="AD10063" s="419"/>
      <c r="AE10063" s="419"/>
      <c r="AF10063" s="419"/>
      <c r="AH10063" s="419"/>
      <c r="AI10063" s="419"/>
      <c r="AJ10063" s="419"/>
      <c r="AL10063" s="419"/>
      <c r="AM10063" s="419"/>
      <c r="AN10063" s="403"/>
      <c r="AO10063" s="419"/>
      <c r="AP10063" s="419"/>
      <c r="AQ10063" s="419"/>
      <c r="AR10063" s="419"/>
      <c r="AS10063" s="419"/>
      <c r="AT10063" s="419"/>
      <c r="AU10063" s="419"/>
      <c r="AV10063" s="419"/>
      <c r="AX10063" s="419"/>
      <c r="AY10063" s="419"/>
      <c r="AZ10063" s="419"/>
      <c r="BB10063" s="419"/>
      <c r="BC10063" s="419"/>
      <c r="BD10063" s="419"/>
      <c r="BF10063" s="419"/>
      <c r="BG10063" s="419"/>
      <c r="BH10063" s="419"/>
      <c r="BJ10063" s="419"/>
      <c r="BK10063" s="419"/>
      <c r="BL10063" s="419"/>
      <c r="BN10063" s="419"/>
      <c r="BO10063" s="419"/>
      <c r="BP10063" s="419"/>
      <c r="BR10063" s="419"/>
      <c r="BS10063" s="419"/>
      <c r="BT10063" s="419"/>
      <c r="BV10063" s="419"/>
      <c r="BW10063" s="419"/>
      <c r="BX10063" s="397"/>
      <c r="BZ10063" s="449"/>
      <c r="CB10063" s="419"/>
      <c r="CC10063" s="419"/>
      <c r="CD10063" s="419"/>
      <c r="CF10063" s="419"/>
      <c r="CG10063" s="419"/>
      <c r="CH10063" s="419"/>
    </row>
    <row r="10064" spans="3:86" ht="21" thickBot="1">
      <c r="C10064" s="425"/>
      <c r="P10064" s="431"/>
      <c r="R10064" s="419"/>
      <c r="S10064" s="446"/>
      <c r="T10064" s="419"/>
      <c r="V10064" s="196"/>
      <c r="W10064" s="419"/>
      <c r="X10064" s="419"/>
      <c r="Z10064" s="419"/>
      <c r="AA10064" s="419"/>
      <c r="AB10064" s="419"/>
      <c r="AD10064" s="419"/>
      <c r="AE10064" s="419"/>
      <c r="AF10064" s="419"/>
      <c r="AH10064" s="419"/>
      <c r="AI10064" s="419"/>
      <c r="AJ10064" s="419"/>
      <c r="AL10064" s="419"/>
      <c r="AM10064" s="419"/>
      <c r="AN10064" s="403"/>
      <c r="AO10064" s="419"/>
      <c r="AP10064" s="419"/>
      <c r="AQ10064" s="419"/>
      <c r="AR10064" s="419"/>
      <c r="AS10064" s="419"/>
      <c r="AT10064" s="419"/>
      <c r="AU10064" s="419"/>
      <c r="AV10064" s="419"/>
      <c r="AX10064" s="419"/>
      <c r="AY10064" s="419"/>
      <c r="AZ10064" s="419"/>
      <c r="BB10064" s="419"/>
      <c r="BC10064" s="419"/>
      <c r="BD10064" s="419"/>
      <c r="BF10064" s="419"/>
      <c r="BG10064" s="419"/>
      <c r="BH10064" s="419"/>
      <c r="BJ10064" s="419"/>
      <c r="BK10064" s="419"/>
      <c r="BL10064" s="419"/>
      <c r="BN10064" s="419"/>
      <c r="BO10064" s="419"/>
      <c r="BP10064" s="419"/>
      <c r="BR10064" s="419"/>
      <c r="BS10064" s="419"/>
      <c r="BT10064" s="419"/>
      <c r="BV10064" s="419"/>
      <c r="BW10064" s="419"/>
      <c r="BX10064" s="397"/>
      <c r="BZ10064" s="449"/>
      <c r="CB10064" s="419"/>
      <c r="CC10064" s="419"/>
      <c r="CD10064" s="419"/>
      <c r="CF10064" s="419"/>
      <c r="CG10064" s="419"/>
      <c r="CH10064" s="419"/>
    </row>
    <row r="10065" spans="3:86" ht="21" thickBot="1">
      <c r="C10065" s="425"/>
      <c r="P10065" s="431"/>
      <c r="R10065" s="419"/>
      <c r="S10065" s="446"/>
      <c r="T10065" s="419"/>
      <c r="V10065" s="196"/>
      <c r="W10065" s="419"/>
      <c r="X10065" s="419"/>
      <c r="Z10065" s="419"/>
      <c r="AA10065" s="419"/>
      <c r="AB10065" s="419"/>
      <c r="AD10065" s="419"/>
      <c r="AE10065" s="419"/>
      <c r="AF10065" s="419"/>
      <c r="AH10065" s="419"/>
      <c r="AI10065" s="419"/>
      <c r="AJ10065" s="419"/>
      <c r="AL10065" s="419"/>
      <c r="AM10065" s="419"/>
      <c r="AN10065" s="403"/>
      <c r="AO10065" s="419"/>
      <c r="AP10065" s="419"/>
      <c r="AQ10065" s="419"/>
      <c r="AR10065" s="419"/>
      <c r="AS10065" s="419"/>
      <c r="AT10065" s="419"/>
      <c r="AU10065" s="419"/>
      <c r="AV10065" s="419"/>
      <c r="AX10065" s="419"/>
      <c r="AY10065" s="419"/>
      <c r="AZ10065" s="419"/>
      <c r="BB10065" s="419"/>
      <c r="BC10065" s="419"/>
      <c r="BD10065" s="419"/>
      <c r="BF10065" s="419"/>
      <c r="BG10065" s="419"/>
      <c r="BH10065" s="419"/>
      <c r="BJ10065" s="419"/>
      <c r="BK10065" s="419"/>
      <c r="BL10065" s="419"/>
      <c r="BN10065" s="419"/>
      <c r="BO10065" s="419"/>
      <c r="BP10065" s="419"/>
      <c r="BR10065" s="419"/>
      <c r="BS10065" s="419"/>
      <c r="BT10065" s="419"/>
      <c r="BV10065" s="419"/>
      <c r="BW10065" s="419"/>
      <c r="BX10065" s="397"/>
      <c r="BZ10065" s="449"/>
      <c r="CB10065" s="419"/>
      <c r="CC10065" s="419"/>
      <c r="CD10065" s="419"/>
      <c r="CF10065" s="419"/>
      <c r="CG10065" s="419"/>
      <c r="CH10065" s="419"/>
    </row>
    <row r="10066" spans="3:86" ht="21" thickBot="1">
      <c r="C10066" s="425"/>
      <c r="P10066" s="431"/>
      <c r="R10066" s="419"/>
      <c r="S10066" s="446"/>
      <c r="T10066" s="419"/>
      <c r="V10066" s="196"/>
      <c r="W10066" s="419"/>
      <c r="X10066" s="419"/>
      <c r="Z10066" s="419"/>
      <c r="AA10066" s="419"/>
      <c r="AB10066" s="419"/>
      <c r="AD10066" s="419"/>
      <c r="AE10066" s="419"/>
      <c r="AF10066" s="419"/>
      <c r="AH10066" s="419"/>
      <c r="AI10066" s="419"/>
      <c r="AJ10066" s="419"/>
      <c r="AL10066" s="419"/>
      <c r="AM10066" s="419"/>
      <c r="AN10066" s="403"/>
      <c r="AO10066" s="419"/>
      <c r="AP10066" s="419"/>
      <c r="AQ10066" s="419"/>
      <c r="AR10066" s="419"/>
      <c r="AS10066" s="419"/>
      <c r="AT10066" s="419"/>
      <c r="AU10066" s="419"/>
      <c r="AV10066" s="419"/>
      <c r="AX10066" s="419"/>
      <c r="AY10066" s="419"/>
      <c r="AZ10066" s="419"/>
      <c r="BB10066" s="419"/>
      <c r="BC10066" s="419"/>
      <c r="BD10066" s="419"/>
      <c r="BF10066" s="419"/>
      <c r="BG10066" s="419"/>
      <c r="BH10066" s="419"/>
      <c r="BJ10066" s="419"/>
      <c r="BK10066" s="419"/>
      <c r="BL10066" s="419"/>
      <c r="BN10066" s="419"/>
      <c r="BO10066" s="419"/>
      <c r="BP10066" s="419"/>
      <c r="BR10066" s="419"/>
      <c r="BS10066" s="419"/>
      <c r="BT10066" s="419"/>
      <c r="BV10066" s="419"/>
      <c r="BW10066" s="419"/>
      <c r="BX10066" s="397"/>
      <c r="BZ10066" s="449"/>
      <c r="CB10066" s="419"/>
      <c r="CC10066" s="419"/>
      <c r="CD10066" s="419"/>
      <c r="CF10066" s="419"/>
      <c r="CG10066" s="419"/>
      <c r="CH10066" s="419"/>
    </row>
    <row r="10067" spans="3:86" ht="21" thickBot="1">
      <c r="C10067" s="425"/>
      <c r="P10067" s="431"/>
      <c r="R10067" s="419"/>
      <c r="S10067" s="446"/>
      <c r="T10067" s="419"/>
      <c r="V10067" s="196"/>
      <c r="W10067" s="419"/>
      <c r="X10067" s="419"/>
      <c r="Z10067" s="419"/>
      <c r="AA10067" s="419"/>
      <c r="AB10067" s="419"/>
      <c r="AD10067" s="419"/>
      <c r="AE10067" s="419"/>
      <c r="AF10067" s="419"/>
      <c r="AH10067" s="419"/>
      <c r="AI10067" s="419"/>
      <c r="AJ10067" s="419"/>
      <c r="AL10067" s="419"/>
      <c r="AM10067" s="419"/>
      <c r="AN10067" s="403"/>
      <c r="AO10067" s="419"/>
      <c r="AP10067" s="419"/>
      <c r="AQ10067" s="419"/>
      <c r="AR10067" s="419"/>
      <c r="AS10067" s="419"/>
      <c r="AT10067" s="419"/>
      <c r="AU10067" s="419"/>
      <c r="AV10067" s="419"/>
      <c r="AX10067" s="419"/>
      <c r="AY10067" s="419"/>
      <c r="AZ10067" s="419"/>
      <c r="BB10067" s="419"/>
      <c r="BC10067" s="419"/>
      <c r="BD10067" s="419"/>
      <c r="BF10067" s="419"/>
      <c r="BG10067" s="419"/>
      <c r="BH10067" s="419"/>
      <c r="BJ10067" s="419"/>
      <c r="BK10067" s="419"/>
      <c r="BL10067" s="419"/>
      <c r="BN10067" s="419"/>
      <c r="BO10067" s="419"/>
      <c r="BP10067" s="419"/>
      <c r="BR10067" s="419"/>
      <c r="BS10067" s="419"/>
      <c r="BT10067" s="419"/>
      <c r="BV10067" s="419"/>
      <c r="BW10067" s="419"/>
      <c r="BX10067" s="397"/>
      <c r="BZ10067" s="449"/>
      <c r="CB10067" s="419"/>
      <c r="CC10067" s="419"/>
      <c r="CD10067" s="419"/>
      <c r="CF10067" s="419"/>
      <c r="CG10067" s="419"/>
      <c r="CH10067" s="419"/>
    </row>
    <row r="10068" spans="3:86" ht="21" thickBot="1">
      <c r="C10068" s="425"/>
      <c r="P10068" s="431"/>
      <c r="R10068" s="419"/>
      <c r="S10068" s="446"/>
      <c r="T10068" s="419"/>
      <c r="V10068" s="196"/>
      <c r="W10068" s="419"/>
      <c r="X10068" s="419"/>
      <c r="Z10068" s="419"/>
      <c r="AA10068" s="419"/>
      <c r="AB10068" s="419"/>
      <c r="AD10068" s="419"/>
      <c r="AE10068" s="419"/>
      <c r="AF10068" s="419"/>
      <c r="AH10068" s="419"/>
      <c r="AI10068" s="419"/>
      <c r="AJ10068" s="419"/>
      <c r="AL10068" s="419"/>
      <c r="AM10068" s="419"/>
      <c r="AN10068" s="403"/>
      <c r="AO10068" s="419"/>
      <c r="AP10068" s="419"/>
      <c r="AQ10068" s="419"/>
      <c r="AR10068" s="419"/>
      <c r="AS10068" s="419"/>
      <c r="AT10068" s="419"/>
      <c r="AU10068" s="419"/>
      <c r="AV10068" s="419"/>
      <c r="AX10068" s="419"/>
      <c r="AY10068" s="419"/>
      <c r="AZ10068" s="419"/>
      <c r="BB10068" s="419"/>
      <c r="BC10068" s="419"/>
      <c r="BD10068" s="419"/>
      <c r="BF10068" s="419"/>
      <c r="BG10068" s="419"/>
      <c r="BH10068" s="419"/>
      <c r="BJ10068" s="419"/>
      <c r="BK10068" s="419"/>
      <c r="BL10068" s="419"/>
      <c r="BN10068" s="419"/>
      <c r="BO10068" s="419"/>
      <c r="BP10068" s="419"/>
      <c r="BR10068" s="419"/>
      <c r="BS10068" s="419"/>
      <c r="BT10068" s="419"/>
      <c r="BV10068" s="419"/>
      <c r="BW10068" s="419"/>
      <c r="BX10068" s="397"/>
      <c r="BZ10068" s="449"/>
      <c r="CB10068" s="419"/>
      <c r="CC10068" s="419"/>
      <c r="CD10068" s="419"/>
      <c r="CF10068" s="419"/>
      <c r="CG10068" s="419"/>
      <c r="CH10068" s="419"/>
    </row>
    <row r="10069" spans="3:86" ht="21" thickBot="1">
      <c r="C10069" s="425"/>
      <c r="P10069" s="431"/>
      <c r="R10069" s="419"/>
      <c r="S10069" s="446"/>
      <c r="T10069" s="419"/>
      <c r="V10069" s="196"/>
      <c r="W10069" s="419"/>
      <c r="X10069" s="419"/>
      <c r="Z10069" s="419"/>
      <c r="AA10069" s="419"/>
      <c r="AB10069" s="419"/>
      <c r="AD10069" s="419"/>
      <c r="AE10069" s="419"/>
      <c r="AF10069" s="419"/>
      <c r="AH10069" s="419"/>
      <c r="AI10069" s="419"/>
      <c r="AJ10069" s="419"/>
      <c r="AL10069" s="419"/>
      <c r="AM10069" s="419"/>
      <c r="AN10069" s="403"/>
      <c r="AO10069" s="419"/>
      <c r="AP10069" s="419"/>
      <c r="AQ10069" s="419"/>
      <c r="AR10069" s="419"/>
      <c r="AS10069" s="419"/>
      <c r="AT10069" s="419"/>
      <c r="AU10069" s="419"/>
      <c r="AV10069" s="419"/>
      <c r="AX10069" s="419"/>
      <c r="AY10069" s="419"/>
      <c r="AZ10069" s="419"/>
      <c r="BB10069" s="419"/>
      <c r="BC10069" s="419"/>
      <c r="BD10069" s="419"/>
      <c r="BF10069" s="419"/>
      <c r="BG10069" s="419"/>
      <c r="BH10069" s="419"/>
      <c r="BJ10069" s="419"/>
      <c r="BK10069" s="419"/>
      <c r="BL10069" s="419"/>
      <c r="BN10069" s="419"/>
      <c r="BO10069" s="419"/>
      <c r="BP10069" s="419"/>
      <c r="BR10069" s="419"/>
      <c r="BS10069" s="419"/>
      <c r="BT10069" s="419"/>
      <c r="BV10069" s="419"/>
      <c r="BW10069" s="419"/>
      <c r="BX10069" s="397"/>
      <c r="BZ10069" s="449"/>
      <c r="CB10069" s="419"/>
      <c r="CC10069" s="419"/>
      <c r="CD10069" s="419"/>
      <c r="CF10069" s="419"/>
      <c r="CG10069" s="419"/>
      <c r="CH10069" s="419"/>
    </row>
    <row r="10070" spans="3:86" ht="21" thickBot="1">
      <c r="C10070" s="425"/>
      <c r="P10070" s="431"/>
      <c r="R10070" s="419"/>
      <c r="S10070" s="446"/>
      <c r="T10070" s="419"/>
      <c r="V10070" s="196"/>
      <c r="W10070" s="419"/>
      <c r="X10070" s="419"/>
      <c r="Z10070" s="419"/>
      <c r="AA10070" s="419"/>
      <c r="AB10070" s="419"/>
      <c r="AD10070" s="419"/>
      <c r="AE10070" s="419"/>
      <c r="AF10070" s="419"/>
      <c r="AH10070" s="419"/>
      <c r="AI10070" s="419"/>
      <c r="AJ10070" s="419"/>
      <c r="AL10070" s="419"/>
      <c r="AM10070" s="419"/>
      <c r="AN10070" s="403"/>
      <c r="AO10070" s="419"/>
      <c r="AP10070" s="419"/>
      <c r="AQ10070" s="419"/>
      <c r="AR10070" s="419"/>
      <c r="AS10070" s="419"/>
      <c r="AT10070" s="419"/>
      <c r="AU10070" s="419"/>
      <c r="AV10070" s="419"/>
      <c r="AX10070" s="419"/>
      <c r="AY10070" s="419"/>
      <c r="AZ10070" s="419"/>
      <c r="BB10070" s="419"/>
      <c r="BC10070" s="419"/>
      <c r="BD10070" s="419"/>
      <c r="BF10070" s="419"/>
      <c r="BG10070" s="419"/>
      <c r="BH10070" s="419"/>
      <c r="BJ10070" s="419"/>
      <c r="BK10070" s="419"/>
      <c r="BL10070" s="419"/>
      <c r="BN10070" s="419"/>
      <c r="BO10070" s="419"/>
      <c r="BP10070" s="419"/>
      <c r="BR10070" s="419"/>
      <c r="BS10070" s="419"/>
      <c r="BT10070" s="419"/>
      <c r="BV10070" s="419"/>
      <c r="BW10070" s="419"/>
      <c r="BX10070" s="397"/>
      <c r="BZ10070" s="449"/>
      <c r="CB10070" s="419"/>
      <c r="CC10070" s="419"/>
      <c r="CD10070" s="419"/>
      <c r="CF10070" s="419"/>
      <c r="CG10070" s="419"/>
      <c r="CH10070" s="419"/>
    </row>
    <row r="10071" spans="3:86" ht="21" thickBot="1">
      <c r="C10071" s="425"/>
      <c r="P10071" s="431"/>
      <c r="R10071" s="419"/>
      <c r="S10071" s="446"/>
      <c r="T10071" s="419"/>
      <c r="V10071" s="196"/>
      <c r="W10071" s="419"/>
      <c r="X10071" s="419"/>
      <c r="Z10071" s="419"/>
      <c r="AA10071" s="419"/>
      <c r="AB10071" s="419"/>
      <c r="AD10071" s="419"/>
      <c r="AE10071" s="419"/>
      <c r="AF10071" s="419"/>
      <c r="AH10071" s="419"/>
      <c r="AI10071" s="419"/>
      <c r="AJ10071" s="419"/>
      <c r="AL10071" s="419"/>
      <c r="AM10071" s="419"/>
      <c r="AN10071" s="403"/>
      <c r="AO10071" s="419"/>
      <c r="AP10071" s="419"/>
      <c r="AQ10071" s="419"/>
      <c r="AR10071" s="419"/>
      <c r="AS10071" s="419"/>
      <c r="AT10071" s="419"/>
      <c r="AU10071" s="419"/>
      <c r="AV10071" s="419"/>
      <c r="AX10071" s="419"/>
      <c r="AY10071" s="419"/>
      <c r="AZ10071" s="419"/>
      <c r="BB10071" s="419"/>
      <c r="BC10071" s="419"/>
      <c r="BD10071" s="419"/>
      <c r="BF10071" s="419"/>
      <c r="BG10071" s="419"/>
      <c r="BH10071" s="419"/>
      <c r="BJ10071" s="419"/>
      <c r="BK10071" s="419"/>
      <c r="BL10071" s="419"/>
      <c r="BN10071" s="419"/>
      <c r="BO10071" s="419"/>
      <c r="BP10071" s="419"/>
      <c r="BR10071" s="419"/>
      <c r="BS10071" s="419"/>
      <c r="BT10071" s="419"/>
      <c r="BV10071" s="419"/>
      <c r="BW10071" s="419"/>
      <c r="BX10071" s="397"/>
      <c r="BZ10071" s="449"/>
      <c r="CB10071" s="419"/>
      <c r="CC10071" s="419"/>
      <c r="CD10071" s="419"/>
      <c r="CF10071" s="419"/>
      <c r="CG10071" s="419"/>
      <c r="CH10071" s="419"/>
    </row>
    <row r="10072" spans="3:86" ht="21" thickBot="1">
      <c r="C10072" s="425"/>
      <c r="P10072" s="431"/>
      <c r="R10072" s="419"/>
      <c r="S10072" s="446"/>
      <c r="T10072" s="419"/>
      <c r="V10072" s="196"/>
      <c r="W10072" s="419"/>
      <c r="X10072" s="419"/>
      <c r="Z10072" s="419"/>
      <c r="AA10072" s="419"/>
      <c r="AB10072" s="419"/>
      <c r="AD10072" s="419"/>
      <c r="AE10072" s="419"/>
      <c r="AF10072" s="419"/>
      <c r="AH10072" s="419"/>
      <c r="AI10072" s="419"/>
      <c r="AJ10072" s="419"/>
      <c r="AL10072" s="419"/>
      <c r="AM10072" s="419"/>
      <c r="AN10072" s="403"/>
      <c r="AO10072" s="419"/>
      <c r="AP10072" s="419"/>
      <c r="AQ10072" s="419"/>
      <c r="AR10072" s="419"/>
      <c r="AS10072" s="419"/>
      <c r="AT10072" s="419"/>
      <c r="AU10072" s="419"/>
      <c r="AV10072" s="419"/>
      <c r="AX10072" s="419"/>
      <c r="AY10072" s="419"/>
      <c r="AZ10072" s="419"/>
      <c r="BB10072" s="419"/>
      <c r="BC10072" s="419"/>
      <c r="BD10072" s="419"/>
      <c r="BF10072" s="419"/>
      <c r="BG10072" s="419"/>
      <c r="BH10072" s="419"/>
      <c r="BJ10072" s="419"/>
      <c r="BK10072" s="419"/>
      <c r="BL10072" s="419"/>
      <c r="BN10072" s="419"/>
      <c r="BO10072" s="419"/>
      <c r="BP10072" s="419"/>
      <c r="BR10072" s="419"/>
      <c r="BS10072" s="419"/>
      <c r="BT10072" s="419"/>
      <c r="BV10072" s="419"/>
      <c r="BW10072" s="419"/>
      <c r="BX10072" s="397"/>
      <c r="BZ10072" s="449"/>
      <c r="CB10072" s="419"/>
      <c r="CC10072" s="419"/>
      <c r="CD10072" s="419"/>
      <c r="CF10072" s="419"/>
      <c r="CG10072" s="419"/>
      <c r="CH10072" s="419"/>
    </row>
    <row r="10073" spans="3:86" ht="21" thickBot="1">
      <c r="C10073" s="425"/>
      <c r="P10073" s="431"/>
      <c r="R10073" s="419"/>
      <c r="S10073" s="446"/>
      <c r="T10073" s="419"/>
      <c r="V10073" s="196"/>
      <c r="W10073" s="419"/>
      <c r="X10073" s="419"/>
      <c r="Z10073" s="419"/>
      <c r="AA10073" s="419"/>
      <c r="AB10073" s="419"/>
      <c r="AD10073" s="419"/>
      <c r="AE10073" s="419"/>
      <c r="AF10073" s="419"/>
      <c r="AH10073" s="419"/>
      <c r="AI10073" s="419"/>
      <c r="AJ10073" s="419"/>
      <c r="AL10073" s="419"/>
      <c r="AM10073" s="419"/>
      <c r="AN10073" s="403"/>
      <c r="AO10073" s="419"/>
      <c r="AP10073" s="419"/>
      <c r="AQ10073" s="419"/>
      <c r="AR10073" s="419"/>
      <c r="AS10073" s="419"/>
      <c r="AT10073" s="419"/>
      <c r="AU10073" s="419"/>
      <c r="AV10073" s="419"/>
      <c r="AX10073" s="419"/>
      <c r="AY10073" s="419"/>
      <c r="AZ10073" s="419"/>
      <c r="BB10073" s="419"/>
      <c r="BC10073" s="419"/>
      <c r="BD10073" s="419"/>
      <c r="BF10073" s="419"/>
      <c r="BG10073" s="419"/>
      <c r="BH10073" s="419"/>
      <c r="BJ10073" s="419"/>
      <c r="BK10073" s="419"/>
      <c r="BL10073" s="419"/>
      <c r="BN10073" s="419"/>
      <c r="BO10073" s="419"/>
      <c r="BP10073" s="419"/>
      <c r="BR10073" s="419"/>
      <c r="BS10073" s="419"/>
      <c r="BT10073" s="419"/>
      <c r="BV10073" s="419"/>
      <c r="BW10073" s="419"/>
      <c r="BX10073" s="397"/>
      <c r="BZ10073" s="449"/>
      <c r="CB10073" s="419"/>
      <c r="CC10073" s="419"/>
      <c r="CD10073" s="419"/>
      <c r="CF10073" s="419"/>
      <c r="CG10073" s="419"/>
      <c r="CH10073" s="419"/>
    </row>
    <row r="10074" spans="3:86" ht="21" thickBot="1">
      <c r="C10074" s="425"/>
      <c r="P10074" s="431"/>
      <c r="R10074" s="419"/>
      <c r="S10074" s="446"/>
      <c r="T10074" s="419"/>
      <c r="V10074" s="196"/>
      <c r="W10074" s="419"/>
      <c r="X10074" s="419"/>
      <c r="Z10074" s="419"/>
      <c r="AA10074" s="419"/>
      <c r="AB10074" s="419"/>
      <c r="AD10074" s="419"/>
      <c r="AE10074" s="419"/>
      <c r="AF10074" s="419"/>
      <c r="AH10074" s="419"/>
      <c r="AI10074" s="419"/>
      <c r="AJ10074" s="419"/>
      <c r="AL10074" s="419"/>
      <c r="AM10074" s="419"/>
      <c r="AN10074" s="403"/>
      <c r="AO10074" s="419"/>
      <c r="AP10074" s="419"/>
      <c r="AQ10074" s="419"/>
      <c r="AR10074" s="419"/>
      <c r="AS10074" s="419"/>
      <c r="AT10074" s="419"/>
      <c r="AU10074" s="419"/>
      <c r="AV10074" s="419"/>
      <c r="AX10074" s="419"/>
      <c r="AY10074" s="419"/>
      <c r="AZ10074" s="419"/>
      <c r="BB10074" s="419"/>
      <c r="BC10074" s="419"/>
      <c r="BD10074" s="419"/>
      <c r="BF10074" s="419"/>
      <c r="BG10074" s="419"/>
      <c r="BH10074" s="419"/>
      <c r="BJ10074" s="419"/>
      <c r="BK10074" s="419"/>
      <c r="BL10074" s="419"/>
      <c r="BN10074" s="419"/>
      <c r="BO10074" s="419"/>
      <c r="BP10074" s="419"/>
      <c r="BR10074" s="419"/>
      <c r="BS10074" s="419"/>
      <c r="BT10074" s="419"/>
      <c r="BV10074" s="419"/>
      <c r="BW10074" s="419"/>
      <c r="BX10074" s="397"/>
      <c r="BZ10074" s="449"/>
      <c r="CB10074" s="419"/>
      <c r="CC10074" s="419"/>
      <c r="CD10074" s="419"/>
      <c r="CF10074" s="419"/>
      <c r="CG10074" s="419"/>
      <c r="CH10074" s="419"/>
    </row>
    <row r="10075" spans="3:86" ht="21" thickBot="1">
      <c r="C10075" s="425"/>
      <c r="P10075" s="431"/>
      <c r="R10075" s="419"/>
      <c r="S10075" s="446"/>
      <c r="T10075" s="419"/>
      <c r="V10075" s="196"/>
      <c r="W10075" s="419"/>
      <c r="X10075" s="419"/>
      <c r="Z10075" s="419"/>
      <c r="AA10075" s="419"/>
      <c r="AB10075" s="419"/>
      <c r="AD10075" s="419"/>
      <c r="AE10075" s="419"/>
      <c r="AF10075" s="419"/>
      <c r="AH10075" s="419"/>
      <c r="AI10075" s="419"/>
      <c r="AJ10075" s="419"/>
      <c r="AL10075" s="419"/>
      <c r="AM10075" s="419"/>
      <c r="AN10075" s="403"/>
      <c r="AO10075" s="419"/>
      <c r="AP10075" s="419"/>
      <c r="AQ10075" s="419"/>
      <c r="AR10075" s="419"/>
      <c r="AS10075" s="419"/>
      <c r="AT10075" s="419"/>
      <c r="AU10075" s="419"/>
      <c r="AV10075" s="419"/>
      <c r="AX10075" s="419"/>
      <c r="AY10075" s="419"/>
      <c r="AZ10075" s="419"/>
      <c r="BB10075" s="419"/>
      <c r="BC10075" s="419"/>
      <c r="BD10075" s="419"/>
      <c r="BF10075" s="419"/>
      <c r="BG10075" s="419"/>
      <c r="BH10075" s="419"/>
      <c r="BJ10075" s="419"/>
      <c r="BK10075" s="419"/>
      <c r="BL10075" s="419"/>
      <c r="BN10075" s="419"/>
      <c r="BO10075" s="419"/>
      <c r="BP10075" s="419"/>
      <c r="BR10075" s="419"/>
      <c r="BS10075" s="419"/>
      <c r="BT10075" s="419"/>
      <c r="BV10075" s="419"/>
      <c r="BW10075" s="419"/>
      <c r="BX10075" s="397"/>
      <c r="BZ10075" s="449"/>
      <c r="CB10075" s="419"/>
      <c r="CC10075" s="419"/>
      <c r="CD10075" s="419"/>
      <c r="CF10075" s="419"/>
      <c r="CG10075" s="419"/>
      <c r="CH10075" s="419"/>
    </row>
    <row r="10076" spans="3:86" ht="21" thickBot="1">
      <c r="C10076" s="425"/>
      <c r="P10076" s="431"/>
      <c r="R10076" s="419"/>
      <c r="S10076" s="446"/>
      <c r="T10076" s="419"/>
      <c r="V10076" s="196"/>
      <c r="W10076" s="419"/>
      <c r="X10076" s="419"/>
      <c r="Z10076" s="419"/>
      <c r="AA10076" s="419"/>
      <c r="AB10076" s="419"/>
      <c r="AD10076" s="419"/>
      <c r="AE10076" s="419"/>
      <c r="AF10076" s="419"/>
      <c r="AH10076" s="419"/>
      <c r="AI10076" s="419"/>
      <c r="AJ10076" s="419"/>
      <c r="AL10076" s="419"/>
      <c r="AM10076" s="419"/>
      <c r="AN10076" s="403"/>
      <c r="AO10076" s="419"/>
      <c r="AP10076" s="419"/>
      <c r="AQ10076" s="419"/>
      <c r="AR10076" s="419"/>
      <c r="AS10076" s="419"/>
      <c r="AT10076" s="419"/>
      <c r="AU10076" s="419"/>
      <c r="AV10076" s="419"/>
      <c r="AX10076" s="419"/>
      <c r="AY10076" s="419"/>
      <c r="AZ10076" s="419"/>
      <c r="BB10076" s="419"/>
      <c r="BC10076" s="419"/>
      <c r="BD10076" s="419"/>
      <c r="BF10076" s="419"/>
      <c r="BG10076" s="419"/>
      <c r="BH10076" s="419"/>
      <c r="BJ10076" s="419"/>
      <c r="BK10076" s="419"/>
      <c r="BL10076" s="419"/>
      <c r="BN10076" s="419"/>
      <c r="BO10076" s="419"/>
      <c r="BP10076" s="419"/>
      <c r="BR10076" s="419"/>
      <c r="BS10076" s="419"/>
      <c r="BT10076" s="419"/>
      <c r="BV10076" s="419"/>
      <c r="BW10076" s="419"/>
      <c r="BX10076" s="397"/>
      <c r="BZ10076" s="449"/>
      <c r="CB10076" s="419"/>
      <c r="CC10076" s="419"/>
      <c r="CD10076" s="419"/>
      <c r="CF10076" s="419"/>
      <c r="CG10076" s="419"/>
      <c r="CH10076" s="419"/>
    </row>
    <row r="10077" spans="3:86" ht="21" thickBot="1">
      <c r="C10077" s="425"/>
      <c r="P10077" s="431"/>
      <c r="R10077" s="419"/>
      <c r="S10077" s="446"/>
      <c r="T10077" s="419"/>
      <c r="V10077" s="196"/>
      <c r="W10077" s="419"/>
      <c r="X10077" s="419"/>
      <c r="Z10077" s="419"/>
      <c r="AA10077" s="419"/>
      <c r="AB10077" s="419"/>
      <c r="AD10077" s="419"/>
      <c r="AE10077" s="419"/>
      <c r="AF10077" s="419"/>
      <c r="AH10077" s="419"/>
      <c r="AI10077" s="419"/>
      <c r="AJ10077" s="419"/>
      <c r="AL10077" s="419"/>
      <c r="AM10077" s="419"/>
      <c r="AN10077" s="403"/>
      <c r="AO10077" s="419"/>
      <c r="AP10077" s="419"/>
      <c r="AQ10077" s="419"/>
      <c r="AR10077" s="419"/>
      <c r="AS10077" s="419"/>
      <c r="AT10077" s="419"/>
      <c r="AU10077" s="419"/>
      <c r="AV10077" s="419"/>
      <c r="AX10077" s="419"/>
      <c r="AY10077" s="419"/>
      <c r="AZ10077" s="419"/>
      <c r="BB10077" s="419"/>
      <c r="BC10077" s="419"/>
      <c r="BD10077" s="419"/>
      <c r="BF10077" s="419"/>
      <c r="BG10077" s="419"/>
      <c r="BH10077" s="419"/>
      <c r="BJ10077" s="419"/>
      <c r="BK10077" s="419"/>
      <c r="BL10077" s="419"/>
      <c r="BN10077" s="419"/>
      <c r="BO10077" s="419"/>
      <c r="BP10077" s="419"/>
      <c r="BR10077" s="419"/>
      <c r="BS10077" s="419"/>
      <c r="BT10077" s="419"/>
      <c r="BV10077" s="419"/>
      <c r="BW10077" s="419"/>
      <c r="BX10077" s="397"/>
      <c r="BZ10077" s="449"/>
      <c r="CB10077" s="419"/>
      <c r="CC10077" s="419"/>
      <c r="CD10077" s="419"/>
      <c r="CF10077" s="419"/>
      <c r="CG10077" s="419"/>
      <c r="CH10077" s="419"/>
    </row>
    <row r="10078" spans="3:86" ht="21" thickBot="1">
      <c r="C10078" s="425"/>
      <c r="P10078" s="431"/>
      <c r="R10078" s="419"/>
      <c r="S10078" s="446"/>
      <c r="T10078" s="419"/>
      <c r="V10078" s="196"/>
      <c r="W10078" s="419"/>
      <c r="X10078" s="419"/>
      <c r="Z10078" s="419"/>
      <c r="AA10078" s="419"/>
      <c r="AB10078" s="419"/>
      <c r="AD10078" s="419"/>
      <c r="AE10078" s="419"/>
      <c r="AF10078" s="419"/>
      <c r="AH10078" s="419"/>
      <c r="AI10078" s="419"/>
      <c r="AJ10078" s="419"/>
      <c r="AL10078" s="419"/>
      <c r="AM10078" s="419"/>
      <c r="AN10078" s="403"/>
      <c r="AO10078" s="419"/>
      <c r="AP10078" s="419"/>
      <c r="AQ10078" s="419"/>
      <c r="AR10078" s="419"/>
      <c r="AS10078" s="419"/>
      <c r="AT10078" s="419"/>
      <c r="AU10078" s="419"/>
      <c r="AV10078" s="419"/>
      <c r="AX10078" s="419"/>
      <c r="AY10078" s="419"/>
      <c r="AZ10078" s="419"/>
      <c r="BB10078" s="419"/>
      <c r="BC10078" s="419"/>
      <c r="BD10078" s="419"/>
      <c r="BF10078" s="419"/>
      <c r="BG10078" s="419"/>
      <c r="BH10078" s="419"/>
      <c r="BJ10078" s="419"/>
      <c r="BK10078" s="419"/>
      <c r="BL10078" s="419"/>
      <c r="BN10078" s="419"/>
      <c r="BO10078" s="419"/>
      <c r="BP10078" s="419"/>
      <c r="BR10078" s="419"/>
      <c r="BS10078" s="419"/>
      <c r="BT10078" s="419"/>
      <c r="BV10078" s="419"/>
      <c r="BW10078" s="419"/>
      <c r="BX10078" s="397"/>
      <c r="BZ10078" s="449"/>
      <c r="CB10078" s="419"/>
      <c r="CC10078" s="419"/>
      <c r="CD10078" s="419"/>
      <c r="CF10078" s="419"/>
      <c r="CG10078" s="419"/>
      <c r="CH10078" s="419"/>
    </row>
    <row r="10079" spans="3:86" ht="21" thickBot="1">
      <c r="C10079" s="425"/>
      <c r="P10079" s="431"/>
      <c r="R10079" s="419"/>
      <c r="S10079" s="446"/>
      <c r="T10079" s="419"/>
      <c r="V10079" s="196"/>
      <c r="W10079" s="419"/>
      <c r="X10079" s="419"/>
      <c r="Z10079" s="419"/>
      <c r="AA10079" s="419"/>
      <c r="AB10079" s="419"/>
      <c r="AD10079" s="419"/>
      <c r="AE10079" s="419"/>
      <c r="AF10079" s="419"/>
      <c r="AH10079" s="419"/>
      <c r="AI10079" s="419"/>
      <c r="AJ10079" s="419"/>
      <c r="AL10079" s="419"/>
      <c r="AM10079" s="419"/>
      <c r="AN10079" s="403"/>
      <c r="AO10079" s="419"/>
      <c r="AP10079" s="419"/>
      <c r="AQ10079" s="419"/>
      <c r="AR10079" s="419"/>
      <c r="AS10079" s="419"/>
      <c r="AT10079" s="419"/>
      <c r="AU10079" s="419"/>
      <c r="AV10079" s="419"/>
      <c r="AX10079" s="419"/>
      <c r="AY10079" s="419"/>
      <c r="AZ10079" s="419"/>
      <c r="BB10079" s="419"/>
      <c r="BC10079" s="419"/>
      <c r="BD10079" s="419"/>
      <c r="BF10079" s="419"/>
      <c r="BG10079" s="419"/>
      <c r="BH10079" s="419"/>
      <c r="BJ10079" s="419"/>
      <c r="BK10079" s="419"/>
      <c r="BL10079" s="419"/>
      <c r="BN10079" s="419"/>
      <c r="BO10079" s="419"/>
      <c r="BP10079" s="419"/>
      <c r="BR10079" s="419"/>
      <c r="BS10079" s="419"/>
      <c r="BT10079" s="419"/>
      <c r="BV10079" s="419"/>
      <c r="BW10079" s="419"/>
      <c r="BX10079" s="397"/>
      <c r="BZ10079" s="449"/>
      <c r="CB10079" s="419"/>
      <c r="CC10079" s="419"/>
      <c r="CD10079" s="419"/>
      <c r="CF10079" s="419"/>
      <c r="CG10079" s="419"/>
      <c r="CH10079" s="419"/>
    </row>
    <row r="10080" spans="3:86" ht="21" thickBot="1">
      <c r="C10080" s="425"/>
      <c r="P10080" s="431"/>
      <c r="R10080" s="419"/>
      <c r="S10080" s="446"/>
      <c r="T10080" s="419"/>
      <c r="V10080" s="196"/>
      <c r="W10080" s="419"/>
      <c r="X10080" s="419"/>
      <c r="Z10080" s="419"/>
      <c r="AA10080" s="419"/>
      <c r="AB10080" s="419"/>
      <c r="AD10080" s="419"/>
      <c r="AE10080" s="419"/>
      <c r="AF10080" s="419"/>
      <c r="AH10080" s="419"/>
      <c r="AI10080" s="419"/>
      <c r="AJ10080" s="419"/>
      <c r="AL10080" s="419"/>
      <c r="AM10080" s="419"/>
      <c r="AN10080" s="403"/>
      <c r="AO10080" s="419"/>
      <c r="AP10080" s="419"/>
      <c r="AQ10080" s="419"/>
      <c r="AR10080" s="419"/>
      <c r="AS10080" s="419"/>
      <c r="AT10080" s="419"/>
      <c r="AU10080" s="419"/>
      <c r="AV10080" s="419"/>
      <c r="AX10080" s="419"/>
      <c r="AY10080" s="419"/>
      <c r="AZ10080" s="419"/>
      <c r="BB10080" s="419"/>
      <c r="BC10080" s="419"/>
      <c r="BD10080" s="419"/>
      <c r="BF10080" s="419"/>
      <c r="BG10080" s="419"/>
      <c r="BH10080" s="419"/>
      <c r="BJ10080" s="419"/>
      <c r="BK10080" s="419"/>
      <c r="BL10080" s="419"/>
      <c r="BN10080" s="419"/>
      <c r="BO10080" s="419"/>
      <c r="BP10080" s="419"/>
      <c r="BR10080" s="419"/>
      <c r="BS10080" s="419"/>
      <c r="BT10080" s="419"/>
      <c r="BV10080" s="419"/>
      <c r="BW10080" s="419"/>
      <c r="BX10080" s="397"/>
      <c r="BZ10080" s="449"/>
      <c r="CB10080" s="419"/>
      <c r="CC10080" s="419"/>
      <c r="CD10080" s="419"/>
      <c r="CF10080" s="419"/>
      <c r="CG10080" s="419"/>
      <c r="CH10080" s="419"/>
    </row>
    <row r="10081" spans="3:86" ht="21" thickBot="1">
      <c r="C10081" s="425"/>
      <c r="P10081" s="431"/>
      <c r="R10081" s="419"/>
      <c r="S10081" s="446"/>
      <c r="T10081" s="419"/>
      <c r="V10081" s="196"/>
      <c r="W10081" s="419"/>
      <c r="X10081" s="419"/>
      <c r="Z10081" s="419"/>
      <c r="AA10081" s="419"/>
      <c r="AB10081" s="419"/>
      <c r="AD10081" s="419"/>
      <c r="AE10081" s="419"/>
      <c r="AF10081" s="419"/>
      <c r="AH10081" s="419"/>
      <c r="AI10081" s="419"/>
      <c r="AJ10081" s="419"/>
      <c r="AL10081" s="419"/>
      <c r="AM10081" s="419"/>
      <c r="AN10081" s="403"/>
      <c r="AO10081" s="419"/>
      <c r="AP10081" s="419"/>
      <c r="AQ10081" s="419"/>
      <c r="AR10081" s="419"/>
      <c r="AS10081" s="419"/>
      <c r="AT10081" s="419"/>
      <c r="AU10081" s="419"/>
      <c r="AV10081" s="419"/>
      <c r="AX10081" s="419"/>
      <c r="AY10081" s="419"/>
      <c r="AZ10081" s="419"/>
      <c r="BB10081" s="419"/>
      <c r="BC10081" s="419"/>
      <c r="BD10081" s="419"/>
      <c r="BF10081" s="419"/>
      <c r="BG10081" s="419"/>
      <c r="BH10081" s="419"/>
      <c r="BJ10081" s="419"/>
      <c r="BK10081" s="419"/>
      <c r="BL10081" s="419"/>
      <c r="BN10081" s="419"/>
      <c r="BO10081" s="419"/>
      <c r="BP10081" s="419"/>
      <c r="BR10081" s="419"/>
      <c r="BS10081" s="419"/>
      <c r="BT10081" s="419"/>
      <c r="BV10081" s="419"/>
      <c r="BW10081" s="419"/>
      <c r="BX10081" s="397"/>
      <c r="BZ10081" s="449"/>
      <c r="CB10081" s="419"/>
      <c r="CC10081" s="419"/>
      <c r="CD10081" s="419"/>
      <c r="CF10081" s="419"/>
      <c r="CG10081" s="419"/>
      <c r="CH10081" s="419"/>
    </row>
    <row r="10082" spans="3:86" ht="21" thickBot="1">
      <c r="C10082" s="425"/>
      <c r="P10082" s="431"/>
      <c r="R10082" s="419"/>
      <c r="S10082" s="446"/>
      <c r="T10082" s="419"/>
      <c r="V10082" s="196"/>
      <c r="W10082" s="419"/>
      <c r="X10082" s="419"/>
      <c r="Z10082" s="419"/>
      <c r="AA10082" s="419"/>
      <c r="AB10082" s="419"/>
      <c r="AD10082" s="419"/>
      <c r="AE10082" s="419"/>
      <c r="AF10082" s="419"/>
      <c r="AH10082" s="419"/>
      <c r="AI10082" s="419"/>
      <c r="AJ10082" s="419"/>
      <c r="AL10082" s="419"/>
      <c r="AM10082" s="419"/>
      <c r="AN10082" s="403"/>
      <c r="AO10082" s="419"/>
      <c r="AP10082" s="419"/>
      <c r="AQ10082" s="419"/>
      <c r="AR10082" s="419"/>
      <c r="AS10082" s="419"/>
      <c r="AT10082" s="419"/>
      <c r="AU10082" s="419"/>
      <c r="AV10082" s="419"/>
      <c r="AX10082" s="419"/>
      <c r="AY10082" s="419"/>
      <c r="AZ10082" s="419"/>
      <c r="BB10082" s="419"/>
      <c r="BC10082" s="419"/>
      <c r="BD10082" s="419"/>
      <c r="BF10082" s="419"/>
      <c r="BG10082" s="419"/>
      <c r="BH10082" s="419"/>
      <c r="BJ10082" s="419"/>
      <c r="BK10082" s="419"/>
      <c r="BL10082" s="419"/>
      <c r="BN10082" s="419"/>
      <c r="BO10082" s="419"/>
      <c r="BP10082" s="419"/>
      <c r="BR10082" s="419"/>
      <c r="BS10082" s="419"/>
      <c r="BT10082" s="419"/>
      <c r="BV10082" s="419"/>
      <c r="BW10082" s="419"/>
      <c r="BX10082" s="397"/>
      <c r="BZ10082" s="449"/>
      <c r="CB10082" s="419"/>
      <c r="CC10082" s="419"/>
      <c r="CD10082" s="419"/>
      <c r="CF10082" s="419"/>
      <c r="CG10082" s="419"/>
      <c r="CH10082" s="419"/>
    </row>
    <row r="10083" spans="3:86" ht="21" thickBot="1">
      <c r="C10083" s="425"/>
      <c r="P10083" s="431"/>
      <c r="R10083" s="419"/>
      <c r="S10083" s="446"/>
      <c r="T10083" s="419"/>
      <c r="V10083" s="196"/>
      <c r="W10083" s="419"/>
      <c r="X10083" s="419"/>
      <c r="Z10083" s="419"/>
      <c r="AA10083" s="419"/>
      <c r="AB10083" s="419"/>
      <c r="AD10083" s="419"/>
      <c r="AE10083" s="419"/>
      <c r="AF10083" s="419"/>
      <c r="AH10083" s="419"/>
      <c r="AI10083" s="419"/>
      <c r="AJ10083" s="419"/>
      <c r="AL10083" s="419"/>
      <c r="AM10083" s="419"/>
      <c r="AN10083" s="403"/>
      <c r="AO10083" s="419"/>
      <c r="AP10083" s="419"/>
      <c r="AQ10083" s="419"/>
      <c r="AR10083" s="419"/>
      <c r="AS10083" s="419"/>
      <c r="AT10083" s="419"/>
      <c r="AU10083" s="419"/>
      <c r="AV10083" s="419"/>
      <c r="AX10083" s="419"/>
      <c r="AY10083" s="419"/>
      <c r="AZ10083" s="419"/>
      <c r="BB10083" s="419"/>
      <c r="BC10083" s="419"/>
      <c r="BD10083" s="419"/>
      <c r="BF10083" s="419"/>
      <c r="BG10083" s="419"/>
      <c r="BH10083" s="419"/>
      <c r="BJ10083" s="419"/>
      <c r="BK10083" s="419"/>
      <c r="BL10083" s="419"/>
      <c r="BN10083" s="419"/>
      <c r="BO10083" s="419"/>
      <c r="BP10083" s="419"/>
      <c r="BR10083" s="419"/>
      <c r="BS10083" s="419"/>
      <c r="BT10083" s="419"/>
      <c r="BV10083" s="419"/>
      <c r="BW10083" s="419"/>
      <c r="BX10083" s="397"/>
      <c r="BZ10083" s="449"/>
      <c r="CB10083" s="419"/>
      <c r="CC10083" s="419"/>
      <c r="CD10083" s="419"/>
      <c r="CF10083" s="419"/>
      <c r="CG10083" s="419"/>
      <c r="CH10083" s="419"/>
    </row>
    <row r="10084" spans="3:86" ht="21" thickBot="1">
      <c r="C10084" s="425"/>
      <c r="P10084" s="431"/>
      <c r="R10084" s="419"/>
      <c r="S10084" s="446"/>
      <c r="T10084" s="419"/>
      <c r="V10084" s="196"/>
      <c r="W10084" s="419"/>
      <c r="X10084" s="419"/>
      <c r="Z10084" s="419"/>
      <c r="AA10084" s="419"/>
      <c r="AB10084" s="419"/>
      <c r="AD10084" s="419"/>
      <c r="AE10084" s="419"/>
      <c r="AF10084" s="419"/>
      <c r="AH10084" s="419"/>
      <c r="AI10084" s="419"/>
      <c r="AJ10084" s="419"/>
      <c r="AL10084" s="419"/>
      <c r="AM10084" s="419"/>
      <c r="AN10084" s="403"/>
      <c r="AO10084" s="419"/>
      <c r="AP10084" s="419"/>
      <c r="AQ10084" s="419"/>
      <c r="AR10084" s="419"/>
      <c r="AS10084" s="419"/>
      <c r="AT10084" s="419"/>
      <c r="AU10084" s="419"/>
      <c r="AV10084" s="419"/>
      <c r="AX10084" s="419"/>
      <c r="AY10084" s="419"/>
      <c r="AZ10084" s="419"/>
      <c r="BB10084" s="419"/>
      <c r="BC10084" s="419"/>
      <c r="BD10084" s="419"/>
      <c r="BF10084" s="419"/>
      <c r="BG10084" s="419"/>
      <c r="BH10084" s="419"/>
      <c r="BJ10084" s="419"/>
      <c r="BK10084" s="419"/>
      <c r="BL10084" s="419"/>
      <c r="BN10084" s="419"/>
      <c r="BO10084" s="419"/>
      <c r="BP10084" s="419"/>
      <c r="BR10084" s="419"/>
      <c r="BS10084" s="419"/>
      <c r="BT10084" s="419"/>
      <c r="BV10084" s="419"/>
      <c r="BW10084" s="419"/>
      <c r="BX10084" s="397"/>
      <c r="BZ10084" s="449"/>
      <c r="CB10084" s="419"/>
      <c r="CC10084" s="419"/>
      <c r="CD10084" s="419"/>
      <c r="CF10084" s="419"/>
      <c r="CG10084" s="419"/>
      <c r="CH10084" s="419"/>
    </row>
    <row r="10085" spans="3:86" ht="21" thickBot="1">
      <c r="C10085" s="425"/>
      <c r="P10085" s="431"/>
      <c r="R10085" s="419"/>
      <c r="S10085" s="446"/>
      <c r="T10085" s="419"/>
      <c r="V10085" s="196"/>
      <c r="W10085" s="419"/>
      <c r="X10085" s="419"/>
      <c r="Z10085" s="419"/>
      <c r="AA10085" s="419"/>
      <c r="AB10085" s="419"/>
      <c r="AD10085" s="419"/>
      <c r="AE10085" s="419"/>
      <c r="AF10085" s="419"/>
      <c r="AH10085" s="419"/>
      <c r="AI10085" s="419"/>
      <c r="AJ10085" s="419"/>
      <c r="AL10085" s="419"/>
      <c r="AM10085" s="419"/>
      <c r="AN10085" s="403"/>
      <c r="AO10085" s="419"/>
      <c r="AP10085" s="419"/>
      <c r="AQ10085" s="419"/>
      <c r="AR10085" s="419"/>
      <c r="AS10085" s="419"/>
      <c r="AT10085" s="419"/>
      <c r="AU10085" s="419"/>
      <c r="AV10085" s="419"/>
      <c r="AX10085" s="419"/>
      <c r="AY10085" s="419"/>
      <c r="AZ10085" s="419"/>
      <c r="BB10085" s="419"/>
      <c r="BC10085" s="419"/>
      <c r="BD10085" s="419"/>
      <c r="BF10085" s="419"/>
      <c r="BG10085" s="419"/>
      <c r="BH10085" s="419"/>
      <c r="BJ10085" s="419"/>
      <c r="BK10085" s="419"/>
      <c r="BL10085" s="419"/>
      <c r="BN10085" s="419"/>
      <c r="BO10085" s="419"/>
      <c r="BP10085" s="419"/>
      <c r="BR10085" s="419"/>
      <c r="BS10085" s="419"/>
      <c r="BT10085" s="419"/>
      <c r="BV10085" s="419"/>
      <c r="BW10085" s="419"/>
      <c r="BX10085" s="397"/>
      <c r="BZ10085" s="449"/>
      <c r="CB10085" s="419"/>
      <c r="CC10085" s="419"/>
      <c r="CD10085" s="419"/>
      <c r="CF10085" s="419"/>
      <c r="CG10085" s="419"/>
      <c r="CH10085" s="419"/>
    </row>
    <row r="10086" spans="3:86" ht="21" thickBot="1">
      <c r="C10086" s="425"/>
      <c r="P10086" s="431"/>
      <c r="R10086" s="419"/>
      <c r="S10086" s="446"/>
      <c r="T10086" s="419"/>
      <c r="V10086" s="196"/>
      <c r="W10086" s="419"/>
      <c r="X10086" s="419"/>
      <c r="Z10086" s="419"/>
      <c r="AA10086" s="419"/>
      <c r="AB10086" s="419"/>
      <c r="AD10086" s="419"/>
      <c r="AE10086" s="419"/>
      <c r="AF10086" s="419"/>
      <c r="AH10086" s="419"/>
      <c r="AI10086" s="419"/>
      <c r="AJ10086" s="419"/>
      <c r="AL10086" s="419"/>
      <c r="AM10086" s="419"/>
      <c r="AN10086" s="403"/>
      <c r="AO10086" s="419"/>
      <c r="AP10086" s="419"/>
      <c r="AQ10086" s="419"/>
      <c r="AR10086" s="419"/>
      <c r="AS10086" s="419"/>
      <c r="AT10086" s="419"/>
      <c r="AU10086" s="419"/>
      <c r="AV10086" s="419"/>
      <c r="AX10086" s="419"/>
      <c r="AY10086" s="419"/>
      <c r="AZ10086" s="419"/>
      <c r="BB10086" s="419"/>
      <c r="BC10086" s="419"/>
      <c r="BD10086" s="419"/>
      <c r="BF10086" s="419"/>
      <c r="BG10086" s="419"/>
      <c r="BH10086" s="419"/>
      <c r="BJ10086" s="419"/>
      <c r="BK10086" s="419"/>
      <c r="BL10086" s="419"/>
      <c r="BN10086" s="419"/>
      <c r="BO10086" s="419"/>
      <c r="BP10086" s="419"/>
      <c r="BR10086" s="419"/>
      <c r="BS10086" s="419"/>
      <c r="BT10086" s="419"/>
      <c r="BV10086" s="419"/>
      <c r="BW10086" s="419"/>
      <c r="BX10086" s="397"/>
      <c r="BZ10086" s="449"/>
      <c r="CB10086" s="419"/>
      <c r="CC10086" s="419"/>
      <c r="CD10086" s="419"/>
      <c r="CF10086" s="419"/>
      <c r="CG10086" s="419"/>
      <c r="CH10086" s="419"/>
    </row>
    <row r="10087" spans="3:86" ht="21" thickBot="1">
      <c r="C10087" s="425"/>
      <c r="P10087" s="431"/>
      <c r="R10087" s="419"/>
      <c r="S10087" s="446"/>
      <c r="T10087" s="419"/>
      <c r="V10087" s="196"/>
      <c r="W10087" s="419"/>
      <c r="X10087" s="419"/>
      <c r="Z10087" s="419"/>
      <c r="AA10087" s="419"/>
      <c r="AB10087" s="419"/>
      <c r="AD10087" s="419"/>
      <c r="AE10087" s="419"/>
      <c r="AF10087" s="419"/>
      <c r="AH10087" s="419"/>
      <c r="AI10087" s="419"/>
      <c r="AJ10087" s="419"/>
      <c r="AL10087" s="419"/>
      <c r="AM10087" s="419"/>
      <c r="AN10087" s="403"/>
      <c r="AO10087" s="419"/>
      <c r="AP10087" s="419"/>
      <c r="AQ10087" s="419"/>
      <c r="AR10087" s="419"/>
      <c r="AS10087" s="419"/>
      <c r="AT10087" s="419"/>
      <c r="AU10087" s="419"/>
      <c r="AV10087" s="419"/>
      <c r="AX10087" s="419"/>
      <c r="AY10087" s="419"/>
      <c r="AZ10087" s="419"/>
      <c r="BB10087" s="419"/>
      <c r="BC10087" s="419"/>
      <c r="BD10087" s="419"/>
      <c r="BF10087" s="419"/>
      <c r="BG10087" s="419"/>
      <c r="BH10087" s="419"/>
      <c r="BJ10087" s="419"/>
      <c r="BK10087" s="419"/>
      <c r="BL10087" s="419"/>
      <c r="BN10087" s="419"/>
      <c r="BO10087" s="419"/>
      <c r="BP10087" s="419"/>
      <c r="BR10087" s="419"/>
      <c r="BS10087" s="419"/>
      <c r="BT10087" s="419"/>
      <c r="BV10087" s="419"/>
      <c r="BW10087" s="419"/>
      <c r="BX10087" s="397"/>
      <c r="BZ10087" s="449"/>
      <c r="CB10087" s="419"/>
      <c r="CC10087" s="419"/>
      <c r="CD10087" s="419"/>
      <c r="CF10087" s="419"/>
      <c r="CG10087" s="419"/>
      <c r="CH10087" s="419"/>
    </row>
    <row r="10088" spans="3:86" ht="21" thickBot="1">
      <c r="C10088" s="425"/>
      <c r="P10088" s="431"/>
      <c r="R10088" s="419"/>
      <c r="S10088" s="446"/>
      <c r="T10088" s="419"/>
      <c r="V10088" s="196"/>
      <c r="W10088" s="419"/>
      <c r="X10088" s="419"/>
      <c r="Z10088" s="419"/>
      <c r="AA10088" s="419"/>
      <c r="AB10088" s="419"/>
      <c r="AD10088" s="419"/>
      <c r="AE10088" s="419"/>
      <c r="AF10088" s="419"/>
      <c r="AH10088" s="419"/>
      <c r="AI10088" s="419"/>
      <c r="AJ10088" s="419"/>
      <c r="AL10088" s="419"/>
      <c r="AM10088" s="419"/>
      <c r="AN10088" s="403"/>
      <c r="AO10088" s="419"/>
      <c r="AP10088" s="419"/>
      <c r="AQ10088" s="419"/>
      <c r="AR10088" s="419"/>
      <c r="AS10088" s="419"/>
      <c r="AT10088" s="419"/>
      <c r="AU10088" s="419"/>
      <c r="AV10088" s="419"/>
      <c r="AX10088" s="419"/>
      <c r="AY10088" s="419"/>
      <c r="AZ10088" s="419"/>
      <c r="BB10088" s="419"/>
      <c r="BC10088" s="419"/>
      <c r="BD10088" s="419"/>
      <c r="BF10088" s="419"/>
      <c r="BG10088" s="419"/>
      <c r="BH10088" s="419"/>
      <c r="BJ10088" s="419"/>
      <c r="BK10088" s="419"/>
      <c r="BL10088" s="419"/>
      <c r="BN10088" s="419"/>
      <c r="BO10088" s="419"/>
      <c r="BP10088" s="419"/>
      <c r="BR10088" s="419"/>
      <c r="BS10088" s="419"/>
      <c r="BT10088" s="419"/>
      <c r="BV10088" s="419"/>
      <c r="BW10088" s="419"/>
      <c r="BX10088" s="397"/>
      <c r="BZ10088" s="449"/>
      <c r="CB10088" s="419"/>
      <c r="CC10088" s="419"/>
      <c r="CD10088" s="419"/>
      <c r="CF10088" s="419"/>
      <c r="CG10088" s="419"/>
      <c r="CH10088" s="419"/>
    </row>
    <row r="10089" spans="3:86" ht="21" thickBot="1">
      <c r="C10089" s="425"/>
      <c r="P10089" s="431"/>
      <c r="R10089" s="419"/>
      <c r="S10089" s="446"/>
      <c r="T10089" s="419"/>
      <c r="V10089" s="196"/>
      <c r="W10089" s="419"/>
      <c r="X10089" s="419"/>
      <c r="Z10089" s="419"/>
      <c r="AA10089" s="419"/>
      <c r="AB10089" s="419"/>
      <c r="AD10089" s="419"/>
      <c r="AE10089" s="419"/>
      <c r="AF10089" s="419"/>
      <c r="AH10089" s="419"/>
      <c r="AI10089" s="419"/>
      <c r="AJ10089" s="419"/>
      <c r="AL10089" s="419"/>
      <c r="AM10089" s="419"/>
      <c r="AN10089" s="403"/>
      <c r="AO10089" s="419"/>
      <c r="AP10089" s="419"/>
      <c r="AQ10089" s="419"/>
      <c r="AR10089" s="419"/>
      <c r="AS10089" s="419"/>
      <c r="AT10089" s="419"/>
      <c r="AU10089" s="419"/>
      <c r="AV10089" s="419"/>
      <c r="AX10089" s="419"/>
      <c r="AY10089" s="419"/>
      <c r="AZ10089" s="419"/>
      <c r="BB10089" s="419"/>
      <c r="BC10089" s="419"/>
      <c r="BD10089" s="419"/>
      <c r="BF10089" s="419"/>
      <c r="BG10089" s="419"/>
      <c r="BH10089" s="419"/>
      <c r="BJ10089" s="419"/>
      <c r="BK10089" s="419"/>
      <c r="BL10089" s="419"/>
      <c r="BN10089" s="419"/>
      <c r="BO10089" s="419"/>
      <c r="BP10089" s="419"/>
      <c r="BR10089" s="419"/>
      <c r="BS10089" s="419"/>
      <c r="BT10089" s="419"/>
      <c r="BV10089" s="419"/>
      <c r="BW10089" s="419"/>
      <c r="BX10089" s="397"/>
      <c r="BZ10089" s="449"/>
      <c r="CB10089" s="419"/>
      <c r="CC10089" s="419"/>
      <c r="CD10089" s="419"/>
      <c r="CF10089" s="419"/>
      <c r="CG10089" s="419"/>
      <c r="CH10089" s="419"/>
    </row>
    <row r="10090" spans="3:86" ht="21" thickBot="1">
      <c r="C10090" s="425"/>
      <c r="P10090" s="431"/>
      <c r="R10090" s="419"/>
      <c r="S10090" s="446"/>
      <c r="T10090" s="419"/>
      <c r="V10090" s="196"/>
      <c r="W10090" s="419"/>
      <c r="X10090" s="419"/>
      <c r="Z10090" s="419"/>
      <c r="AA10090" s="419"/>
      <c r="AB10090" s="419"/>
      <c r="AD10090" s="419"/>
      <c r="AE10090" s="419"/>
      <c r="AF10090" s="419"/>
      <c r="AH10090" s="419"/>
      <c r="AI10090" s="419"/>
      <c r="AJ10090" s="419"/>
      <c r="AL10090" s="419"/>
      <c r="AM10090" s="419"/>
      <c r="AN10090" s="403"/>
      <c r="AO10090" s="419"/>
      <c r="AP10090" s="419"/>
      <c r="AQ10090" s="419"/>
      <c r="AR10090" s="419"/>
      <c r="AS10090" s="419"/>
      <c r="AT10090" s="419"/>
      <c r="AU10090" s="419"/>
      <c r="AV10090" s="419"/>
      <c r="AX10090" s="419"/>
      <c r="AY10090" s="419"/>
      <c r="AZ10090" s="419"/>
      <c r="BB10090" s="419"/>
      <c r="BC10090" s="419"/>
      <c r="BD10090" s="419"/>
      <c r="BF10090" s="419"/>
      <c r="BG10090" s="419"/>
      <c r="BH10090" s="419"/>
      <c r="BJ10090" s="419"/>
      <c r="BK10090" s="419"/>
      <c r="BL10090" s="419"/>
      <c r="BN10090" s="419"/>
      <c r="BO10090" s="419"/>
      <c r="BP10090" s="419"/>
      <c r="BR10090" s="419"/>
      <c r="BS10090" s="419"/>
      <c r="BT10090" s="419"/>
      <c r="BV10090" s="419"/>
      <c r="BW10090" s="419"/>
      <c r="BX10090" s="397"/>
      <c r="BZ10090" s="449"/>
      <c r="CB10090" s="419"/>
      <c r="CC10090" s="419"/>
      <c r="CD10090" s="419"/>
      <c r="CF10090" s="419"/>
      <c r="CG10090" s="419"/>
      <c r="CH10090" s="419"/>
    </row>
    <row r="10091" spans="3:86" ht="21" thickBot="1">
      <c r="C10091" s="425"/>
      <c r="P10091" s="431"/>
      <c r="R10091" s="419"/>
      <c r="S10091" s="446"/>
      <c r="T10091" s="419"/>
      <c r="V10091" s="196"/>
      <c r="W10091" s="419"/>
      <c r="X10091" s="419"/>
      <c r="Z10091" s="419"/>
      <c r="AA10091" s="419"/>
      <c r="AB10091" s="419"/>
      <c r="AD10091" s="419"/>
      <c r="AE10091" s="419"/>
      <c r="AF10091" s="419"/>
      <c r="AH10091" s="419"/>
      <c r="AI10091" s="419"/>
      <c r="AJ10091" s="419"/>
      <c r="AL10091" s="419"/>
      <c r="AM10091" s="419"/>
      <c r="AN10091" s="403"/>
      <c r="AO10091" s="419"/>
      <c r="AP10091" s="419"/>
      <c r="AQ10091" s="419"/>
      <c r="AR10091" s="419"/>
      <c r="AS10091" s="419"/>
      <c r="AT10091" s="419"/>
      <c r="AU10091" s="419"/>
      <c r="AV10091" s="419"/>
      <c r="AX10091" s="419"/>
      <c r="AY10091" s="419"/>
      <c r="AZ10091" s="419"/>
      <c r="BB10091" s="419"/>
      <c r="BC10091" s="419"/>
      <c r="BD10091" s="419"/>
      <c r="BF10091" s="419"/>
      <c r="BG10091" s="419"/>
      <c r="BH10091" s="419"/>
      <c r="BJ10091" s="419"/>
      <c r="BK10091" s="419"/>
      <c r="BL10091" s="419"/>
      <c r="BN10091" s="419"/>
      <c r="BO10091" s="419"/>
      <c r="BP10091" s="419"/>
      <c r="BR10091" s="419"/>
      <c r="BS10091" s="419"/>
      <c r="BT10091" s="419"/>
      <c r="BV10091" s="419"/>
      <c r="BW10091" s="419"/>
      <c r="BX10091" s="397"/>
      <c r="BZ10091" s="449"/>
      <c r="CB10091" s="419"/>
      <c r="CC10091" s="419"/>
      <c r="CD10091" s="419"/>
      <c r="CF10091" s="419"/>
      <c r="CG10091" s="419"/>
      <c r="CH10091" s="419"/>
    </row>
    <row r="10092" spans="3:86" ht="21" thickBot="1">
      <c r="C10092" s="425"/>
      <c r="P10092" s="431"/>
      <c r="R10092" s="419"/>
      <c r="S10092" s="446"/>
      <c r="T10092" s="419"/>
      <c r="V10092" s="196"/>
      <c r="W10092" s="419"/>
      <c r="X10092" s="419"/>
      <c r="Z10092" s="419"/>
      <c r="AA10092" s="419"/>
      <c r="AB10092" s="419"/>
      <c r="AD10092" s="419"/>
      <c r="AE10092" s="419"/>
      <c r="AF10092" s="419"/>
      <c r="AH10092" s="419"/>
      <c r="AI10092" s="419"/>
      <c r="AJ10092" s="419"/>
      <c r="AL10092" s="419"/>
      <c r="AM10092" s="419"/>
      <c r="AN10092" s="403"/>
      <c r="AO10092" s="419"/>
      <c r="AP10092" s="419"/>
      <c r="AQ10092" s="419"/>
      <c r="AR10092" s="419"/>
      <c r="AS10092" s="419"/>
      <c r="AT10092" s="419"/>
      <c r="AU10092" s="419"/>
      <c r="AV10092" s="419"/>
      <c r="AX10092" s="419"/>
      <c r="AY10092" s="419"/>
      <c r="AZ10092" s="419"/>
      <c r="BB10092" s="419"/>
      <c r="BC10092" s="419"/>
      <c r="BD10092" s="419"/>
      <c r="BF10092" s="419"/>
      <c r="BG10092" s="419"/>
      <c r="BH10092" s="419"/>
      <c r="BJ10092" s="419"/>
      <c r="BK10092" s="419"/>
      <c r="BL10092" s="419"/>
      <c r="BN10092" s="419"/>
      <c r="BO10092" s="419"/>
      <c r="BP10092" s="419"/>
      <c r="BR10092" s="419"/>
      <c r="BS10092" s="419"/>
      <c r="BT10092" s="419"/>
      <c r="BV10092" s="419"/>
      <c r="BW10092" s="419"/>
      <c r="BX10092" s="397"/>
      <c r="BZ10092" s="449"/>
      <c r="CB10092" s="419"/>
      <c r="CC10092" s="419"/>
      <c r="CD10092" s="419"/>
      <c r="CF10092" s="419"/>
      <c r="CG10092" s="419"/>
      <c r="CH10092" s="419"/>
    </row>
    <row r="10093" spans="3:86" ht="21" thickBot="1">
      <c r="C10093" s="425"/>
      <c r="P10093" s="431"/>
      <c r="R10093" s="419"/>
      <c r="S10093" s="446"/>
      <c r="T10093" s="419"/>
      <c r="V10093" s="196"/>
      <c r="W10093" s="419"/>
      <c r="X10093" s="419"/>
      <c r="Z10093" s="419"/>
      <c r="AA10093" s="419"/>
      <c r="AB10093" s="419"/>
      <c r="AD10093" s="419"/>
      <c r="AE10093" s="419"/>
      <c r="AF10093" s="419"/>
      <c r="AH10093" s="419"/>
      <c r="AI10093" s="419"/>
      <c r="AJ10093" s="419"/>
      <c r="AL10093" s="419"/>
      <c r="AM10093" s="419"/>
      <c r="AN10093" s="403"/>
      <c r="AO10093" s="419"/>
      <c r="AP10093" s="419"/>
      <c r="AQ10093" s="419"/>
      <c r="AR10093" s="419"/>
      <c r="AS10093" s="419"/>
      <c r="AT10093" s="419"/>
      <c r="AU10093" s="419"/>
      <c r="AV10093" s="419"/>
      <c r="AX10093" s="419"/>
      <c r="AY10093" s="419"/>
      <c r="AZ10093" s="419"/>
      <c r="BB10093" s="419"/>
      <c r="BC10093" s="419"/>
      <c r="BD10093" s="419"/>
      <c r="BF10093" s="419"/>
      <c r="BG10093" s="419"/>
      <c r="BH10093" s="419"/>
      <c r="BJ10093" s="419"/>
      <c r="BK10093" s="419"/>
      <c r="BL10093" s="419"/>
      <c r="BN10093" s="419"/>
      <c r="BO10093" s="419"/>
      <c r="BP10093" s="419"/>
      <c r="BR10093" s="419"/>
      <c r="BS10093" s="419"/>
      <c r="BT10093" s="419"/>
      <c r="BV10093" s="419"/>
      <c r="BW10093" s="419"/>
      <c r="BX10093" s="397"/>
      <c r="BZ10093" s="449"/>
      <c r="CB10093" s="419"/>
      <c r="CC10093" s="419"/>
      <c r="CD10093" s="419"/>
      <c r="CF10093" s="419"/>
      <c r="CG10093" s="419"/>
      <c r="CH10093" s="419"/>
    </row>
    <row r="10094" spans="3:86" ht="21" thickBot="1">
      <c r="C10094" s="425"/>
      <c r="P10094" s="431"/>
      <c r="R10094" s="419"/>
      <c r="S10094" s="446"/>
      <c r="T10094" s="419"/>
      <c r="V10094" s="196"/>
      <c r="W10094" s="419"/>
      <c r="X10094" s="419"/>
      <c r="Z10094" s="419"/>
      <c r="AA10094" s="419"/>
      <c r="AB10094" s="419"/>
      <c r="AD10094" s="419"/>
      <c r="AE10094" s="419"/>
      <c r="AF10094" s="419"/>
      <c r="AH10094" s="419"/>
      <c r="AI10094" s="419"/>
      <c r="AJ10094" s="419"/>
      <c r="AL10094" s="419"/>
      <c r="AM10094" s="419"/>
      <c r="AN10094" s="403"/>
      <c r="AO10094" s="419"/>
      <c r="AP10094" s="419"/>
      <c r="AQ10094" s="419"/>
      <c r="AR10094" s="419"/>
      <c r="AS10094" s="419"/>
      <c r="AT10094" s="419"/>
      <c r="AU10094" s="419"/>
      <c r="AV10094" s="419"/>
      <c r="AX10094" s="419"/>
      <c r="AY10094" s="419"/>
      <c r="AZ10094" s="419"/>
      <c r="BB10094" s="419"/>
      <c r="BC10094" s="419"/>
      <c r="BD10094" s="419"/>
      <c r="BF10094" s="419"/>
      <c r="BG10094" s="419"/>
      <c r="BH10094" s="419"/>
      <c r="BJ10094" s="419"/>
      <c r="BK10094" s="419"/>
      <c r="BL10094" s="419"/>
      <c r="BN10094" s="419"/>
      <c r="BO10094" s="419"/>
      <c r="BP10094" s="419"/>
      <c r="BR10094" s="419"/>
      <c r="BS10094" s="419"/>
      <c r="BT10094" s="419"/>
      <c r="BV10094" s="419"/>
      <c r="BW10094" s="419"/>
      <c r="BX10094" s="397"/>
      <c r="BZ10094" s="449"/>
      <c r="CB10094" s="419"/>
      <c r="CC10094" s="419"/>
      <c r="CD10094" s="419"/>
      <c r="CF10094" s="419"/>
      <c r="CG10094" s="419"/>
      <c r="CH10094" s="419"/>
    </row>
    <row r="10095" spans="3:86" ht="21" thickBot="1">
      <c r="C10095" s="425"/>
      <c r="P10095" s="431"/>
      <c r="R10095" s="419"/>
      <c r="S10095" s="446"/>
      <c r="T10095" s="419"/>
      <c r="V10095" s="196"/>
      <c r="W10095" s="419"/>
      <c r="X10095" s="419"/>
      <c r="Z10095" s="419"/>
      <c r="AA10095" s="419"/>
      <c r="AB10095" s="419"/>
      <c r="AD10095" s="419"/>
      <c r="AE10095" s="419"/>
      <c r="AF10095" s="419"/>
      <c r="AH10095" s="419"/>
      <c r="AI10095" s="419"/>
      <c r="AJ10095" s="419"/>
      <c r="AL10095" s="419"/>
      <c r="AM10095" s="419"/>
      <c r="AN10095" s="403"/>
      <c r="AO10095" s="419"/>
      <c r="AP10095" s="419"/>
      <c r="AQ10095" s="419"/>
      <c r="AR10095" s="419"/>
      <c r="AS10095" s="419"/>
      <c r="AT10095" s="419"/>
      <c r="AU10095" s="419"/>
      <c r="AV10095" s="419"/>
      <c r="AX10095" s="419"/>
      <c r="AY10095" s="419"/>
      <c r="AZ10095" s="419"/>
      <c r="BB10095" s="419"/>
      <c r="BC10095" s="419"/>
      <c r="BD10095" s="419"/>
      <c r="BF10095" s="419"/>
      <c r="BG10095" s="419"/>
      <c r="BH10095" s="419"/>
      <c r="BJ10095" s="419"/>
      <c r="BK10095" s="419"/>
      <c r="BL10095" s="419"/>
      <c r="BN10095" s="419"/>
      <c r="BO10095" s="419"/>
      <c r="BP10095" s="419"/>
      <c r="BR10095" s="419"/>
      <c r="BS10095" s="419"/>
      <c r="BT10095" s="419"/>
      <c r="BV10095" s="419"/>
      <c r="BW10095" s="419"/>
      <c r="BX10095" s="397"/>
      <c r="BZ10095" s="449"/>
      <c r="CB10095" s="419"/>
      <c r="CC10095" s="419"/>
      <c r="CD10095" s="419"/>
      <c r="CF10095" s="419"/>
      <c r="CG10095" s="419"/>
      <c r="CH10095" s="419"/>
    </row>
    <row r="10096" spans="3:86" ht="21" thickBot="1">
      <c r="C10096" s="425"/>
      <c r="P10096" s="431"/>
      <c r="R10096" s="419"/>
      <c r="S10096" s="446"/>
      <c r="T10096" s="419"/>
      <c r="V10096" s="196"/>
      <c r="W10096" s="419"/>
      <c r="X10096" s="419"/>
      <c r="Z10096" s="419"/>
      <c r="AA10096" s="419"/>
      <c r="AB10096" s="419"/>
      <c r="AD10096" s="419"/>
      <c r="AE10096" s="419"/>
      <c r="AF10096" s="419"/>
      <c r="AH10096" s="419"/>
      <c r="AI10096" s="419"/>
      <c r="AJ10096" s="419"/>
      <c r="AL10096" s="419"/>
      <c r="AM10096" s="419"/>
      <c r="AN10096" s="403"/>
      <c r="AO10096" s="419"/>
      <c r="AP10096" s="419"/>
      <c r="AQ10096" s="419"/>
      <c r="AR10096" s="419"/>
      <c r="AS10096" s="419"/>
      <c r="AT10096" s="419"/>
      <c r="AU10096" s="419"/>
      <c r="AV10096" s="419"/>
      <c r="AX10096" s="419"/>
      <c r="AY10096" s="419"/>
      <c r="AZ10096" s="419"/>
      <c r="BB10096" s="419"/>
      <c r="BC10096" s="419"/>
      <c r="BD10096" s="419"/>
      <c r="BF10096" s="419"/>
      <c r="BG10096" s="419"/>
      <c r="BH10096" s="419"/>
      <c r="BJ10096" s="419"/>
      <c r="BK10096" s="419"/>
      <c r="BL10096" s="419"/>
      <c r="BN10096" s="419"/>
      <c r="BO10096" s="419"/>
      <c r="BP10096" s="419"/>
      <c r="BR10096" s="419"/>
      <c r="BS10096" s="419"/>
      <c r="BT10096" s="419"/>
      <c r="BV10096" s="419"/>
      <c r="BW10096" s="419"/>
      <c r="BX10096" s="397"/>
      <c r="BZ10096" s="449"/>
      <c r="CB10096" s="419"/>
      <c r="CC10096" s="419"/>
      <c r="CD10096" s="419"/>
      <c r="CF10096" s="419"/>
      <c r="CG10096" s="419"/>
      <c r="CH10096" s="419"/>
    </row>
    <row r="10097" spans="3:86" ht="21" thickBot="1">
      <c r="C10097" s="425"/>
      <c r="P10097" s="431"/>
      <c r="R10097" s="419"/>
      <c r="S10097" s="446"/>
      <c r="T10097" s="419"/>
      <c r="V10097" s="196"/>
      <c r="W10097" s="419"/>
      <c r="X10097" s="419"/>
      <c r="Z10097" s="419"/>
      <c r="AA10097" s="419"/>
      <c r="AB10097" s="419"/>
      <c r="AD10097" s="419"/>
      <c r="AE10097" s="419"/>
      <c r="AF10097" s="419"/>
      <c r="AH10097" s="419"/>
      <c r="AI10097" s="419"/>
      <c r="AJ10097" s="419"/>
      <c r="AL10097" s="419"/>
      <c r="AM10097" s="419"/>
      <c r="AN10097" s="403"/>
      <c r="AO10097" s="419"/>
      <c r="AP10097" s="419"/>
      <c r="AQ10097" s="419"/>
      <c r="AR10097" s="419"/>
      <c r="AS10097" s="419"/>
      <c r="AT10097" s="419"/>
      <c r="AU10097" s="419"/>
      <c r="AV10097" s="419"/>
      <c r="AX10097" s="419"/>
      <c r="AY10097" s="419"/>
      <c r="AZ10097" s="419"/>
      <c r="BB10097" s="419"/>
      <c r="BC10097" s="419"/>
      <c r="BD10097" s="419"/>
      <c r="BF10097" s="419"/>
      <c r="BG10097" s="419"/>
      <c r="BH10097" s="419"/>
      <c r="BJ10097" s="419"/>
      <c r="BK10097" s="419"/>
      <c r="BL10097" s="419"/>
      <c r="BN10097" s="419"/>
      <c r="BO10097" s="419"/>
      <c r="BP10097" s="419"/>
      <c r="BR10097" s="419"/>
      <c r="BS10097" s="419"/>
      <c r="BT10097" s="419"/>
      <c r="BV10097" s="419"/>
      <c r="BW10097" s="419"/>
      <c r="BX10097" s="397"/>
      <c r="BZ10097" s="449"/>
      <c r="CB10097" s="419"/>
      <c r="CC10097" s="419"/>
      <c r="CD10097" s="419"/>
      <c r="CF10097" s="419"/>
      <c r="CG10097" s="419"/>
      <c r="CH10097" s="419"/>
    </row>
    <row r="10098" spans="3:86" ht="21" thickBot="1">
      <c r="C10098" s="425"/>
      <c r="P10098" s="431"/>
      <c r="R10098" s="419"/>
      <c r="S10098" s="446"/>
      <c r="T10098" s="419"/>
      <c r="V10098" s="196"/>
      <c r="W10098" s="419"/>
      <c r="X10098" s="419"/>
      <c r="Z10098" s="419"/>
      <c r="AA10098" s="419"/>
      <c r="AB10098" s="419"/>
      <c r="AD10098" s="419"/>
      <c r="AE10098" s="419"/>
      <c r="AF10098" s="419"/>
      <c r="AH10098" s="419"/>
      <c r="AI10098" s="419"/>
      <c r="AJ10098" s="419"/>
      <c r="AL10098" s="419"/>
      <c r="AM10098" s="419"/>
      <c r="AN10098" s="403"/>
      <c r="AO10098" s="419"/>
      <c r="AP10098" s="419"/>
      <c r="AQ10098" s="419"/>
      <c r="AR10098" s="419"/>
      <c r="AS10098" s="419"/>
      <c r="AT10098" s="419"/>
      <c r="AU10098" s="419"/>
      <c r="AV10098" s="419"/>
      <c r="AX10098" s="419"/>
      <c r="AY10098" s="419"/>
      <c r="AZ10098" s="419"/>
      <c r="BB10098" s="419"/>
      <c r="BC10098" s="419"/>
      <c r="BD10098" s="419"/>
      <c r="BF10098" s="419"/>
      <c r="BG10098" s="419"/>
      <c r="BH10098" s="419"/>
      <c r="BJ10098" s="419"/>
      <c r="BK10098" s="419"/>
      <c r="BL10098" s="419"/>
      <c r="BN10098" s="419"/>
      <c r="BO10098" s="419"/>
      <c r="BP10098" s="419"/>
      <c r="BR10098" s="419"/>
      <c r="BS10098" s="419"/>
      <c r="BT10098" s="419"/>
      <c r="BV10098" s="419"/>
      <c r="BW10098" s="419"/>
      <c r="BX10098" s="397"/>
      <c r="BZ10098" s="449"/>
      <c r="CB10098" s="419"/>
      <c r="CC10098" s="419"/>
      <c r="CD10098" s="419"/>
      <c r="CF10098" s="419"/>
      <c r="CG10098" s="419"/>
      <c r="CH10098" s="419"/>
    </row>
    <row r="10099" spans="3:86" ht="21" thickBot="1">
      <c r="C10099" s="425"/>
      <c r="P10099" s="431"/>
      <c r="R10099" s="419"/>
      <c r="S10099" s="446"/>
      <c r="T10099" s="419"/>
      <c r="V10099" s="196"/>
      <c r="W10099" s="419"/>
      <c r="X10099" s="419"/>
      <c r="Z10099" s="419"/>
      <c r="AA10099" s="419"/>
      <c r="AB10099" s="419"/>
      <c r="AD10099" s="419"/>
      <c r="AE10099" s="419"/>
      <c r="AF10099" s="419"/>
      <c r="AH10099" s="419"/>
      <c r="AI10099" s="419"/>
      <c r="AJ10099" s="419"/>
      <c r="AL10099" s="419"/>
      <c r="AM10099" s="419"/>
      <c r="AN10099" s="403"/>
      <c r="AO10099" s="419"/>
      <c r="AP10099" s="419"/>
      <c r="AQ10099" s="419"/>
      <c r="AR10099" s="419"/>
      <c r="AS10099" s="419"/>
      <c r="AT10099" s="419"/>
      <c r="AU10099" s="419"/>
      <c r="AV10099" s="419"/>
      <c r="AX10099" s="419"/>
      <c r="AY10099" s="419"/>
      <c r="AZ10099" s="419"/>
      <c r="BB10099" s="419"/>
      <c r="BC10099" s="419"/>
      <c r="BD10099" s="419"/>
      <c r="BF10099" s="419"/>
      <c r="BG10099" s="419"/>
      <c r="BH10099" s="419"/>
      <c r="BJ10099" s="419"/>
      <c r="BK10099" s="419"/>
      <c r="BL10099" s="419"/>
      <c r="BN10099" s="419"/>
      <c r="BO10099" s="419"/>
      <c r="BP10099" s="419"/>
      <c r="BR10099" s="419"/>
      <c r="BS10099" s="419"/>
      <c r="BT10099" s="419"/>
      <c r="BV10099" s="419"/>
      <c r="BW10099" s="419"/>
      <c r="BX10099" s="397"/>
      <c r="BZ10099" s="449"/>
      <c r="CB10099" s="419"/>
      <c r="CC10099" s="419"/>
      <c r="CD10099" s="419"/>
      <c r="CF10099" s="419"/>
      <c r="CG10099" s="419"/>
      <c r="CH10099" s="419"/>
    </row>
    <row r="10100" spans="3:86" ht="21" thickBot="1">
      <c r="C10100" s="425"/>
      <c r="P10100" s="431"/>
      <c r="R10100" s="419"/>
      <c r="S10100" s="446"/>
      <c r="T10100" s="419"/>
      <c r="V10100" s="196"/>
      <c r="W10100" s="419"/>
      <c r="X10100" s="419"/>
      <c r="Z10100" s="419"/>
      <c r="AA10100" s="419"/>
      <c r="AB10100" s="419"/>
      <c r="AD10100" s="419"/>
      <c r="AE10100" s="419"/>
      <c r="AF10100" s="419"/>
      <c r="AH10100" s="419"/>
      <c r="AI10100" s="419"/>
      <c r="AJ10100" s="419"/>
      <c r="AL10100" s="419"/>
      <c r="AM10100" s="419"/>
      <c r="AN10100" s="403"/>
      <c r="AO10100" s="419"/>
      <c r="AP10100" s="419"/>
      <c r="AQ10100" s="419"/>
      <c r="AR10100" s="419"/>
      <c r="AS10100" s="419"/>
      <c r="AT10100" s="419"/>
      <c r="AU10100" s="419"/>
      <c r="AV10100" s="419"/>
      <c r="AX10100" s="419"/>
      <c r="AY10100" s="419"/>
      <c r="AZ10100" s="419"/>
      <c r="BB10100" s="419"/>
      <c r="BC10100" s="419"/>
      <c r="BD10100" s="419"/>
      <c r="BF10100" s="419"/>
      <c r="BG10100" s="419"/>
      <c r="BH10100" s="419"/>
      <c r="BJ10100" s="419"/>
      <c r="BK10100" s="419"/>
      <c r="BL10100" s="419"/>
      <c r="BN10100" s="419"/>
      <c r="BO10100" s="419"/>
      <c r="BP10100" s="419"/>
      <c r="BR10100" s="419"/>
      <c r="BS10100" s="419"/>
      <c r="BT10100" s="419"/>
      <c r="BV10100" s="419"/>
      <c r="BW10100" s="419"/>
      <c r="BX10100" s="397"/>
      <c r="BZ10100" s="449"/>
      <c r="CB10100" s="419"/>
      <c r="CC10100" s="419"/>
      <c r="CD10100" s="419"/>
      <c r="CF10100" s="419"/>
      <c r="CG10100" s="419"/>
      <c r="CH10100" s="419"/>
    </row>
    <row r="10101" spans="3:86" ht="21" thickBot="1">
      <c r="C10101" s="425"/>
      <c r="P10101" s="431"/>
      <c r="R10101" s="419"/>
      <c r="S10101" s="446"/>
      <c r="T10101" s="419"/>
      <c r="V10101" s="196"/>
      <c r="W10101" s="419"/>
      <c r="X10101" s="419"/>
      <c r="Z10101" s="419"/>
      <c r="AA10101" s="419"/>
      <c r="AB10101" s="419"/>
      <c r="AD10101" s="419"/>
      <c r="AE10101" s="419"/>
      <c r="AF10101" s="419"/>
      <c r="AH10101" s="419"/>
      <c r="AI10101" s="419"/>
      <c r="AJ10101" s="419"/>
      <c r="AL10101" s="419"/>
      <c r="AM10101" s="419"/>
      <c r="AN10101" s="403"/>
      <c r="AO10101" s="419"/>
      <c r="AP10101" s="419"/>
      <c r="AQ10101" s="419"/>
      <c r="AR10101" s="419"/>
      <c r="AS10101" s="419"/>
      <c r="AT10101" s="419"/>
      <c r="AU10101" s="419"/>
      <c r="AV10101" s="419"/>
      <c r="AX10101" s="419"/>
      <c r="AY10101" s="419"/>
      <c r="AZ10101" s="419"/>
      <c r="BB10101" s="419"/>
      <c r="BC10101" s="419"/>
      <c r="BD10101" s="419"/>
      <c r="BF10101" s="419"/>
      <c r="BG10101" s="419"/>
      <c r="BH10101" s="419"/>
      <c r="BJ10101" s="419"/>
      <c r="BK10101" s="419"/>
      <c r="BL10101" s="419"/>
      <c r="BN10101" s="419"/>
      <c r="BO10101" s="419"/>
      <c r="BP10101" s="419"/>
      <c r="BR10101" s="419"/>
      <c r="BS10101" s="419"/>
      <c r="BT10101" s="419"/>
      <c r="BV10101" s="419"/>
      <c r="BW10101" s="419"/>
      <c r="BX10101" s="397"/>
      <c r="BZ10101" s="449"/>
      <c r="CB10101" s="419"/>
      <c r="CC10101" s="419"/>
      <c r="CD10101" s="419"/>
      <c r="CF10101" s="419"/>
      <c r="CG10101" s="419"/>
      <c r="CH10101" s="419"/>
    </row>
    <row r="10102" spans="3:86" ht="21" thickBot="1">
      <c r="C10102" s="425"/>
      <c r="P10102" s="431"/>
      <c r="R10102" s="419"/>
      <c r="S10102" s="446"/>
      <c r="T10102" s="419"/>
      <c r="V10102" s="196"/>
      <c r="W10102" s="419"/>
      <c r="X10102" s="419"/>
      <c r="Z10102" s="419"/>
      <c r="AA10102" s="419"/>
      <c r="AB10102" s="419"/>
      <c r="AD10102" s="419"/>
      <c r="AE10102" s="419"/>
      <c r="AF10102" s="419"/>
      <c r="AH10102" s="419"/>
      <c r="AI10102" s="419"/>
      <c r="AJ10102" s="419"/>
      <c r="AL10102" s="419"/>
      <c r="AM10102" s="419"/>
      <c r="AN10102" s="403"/>
      <c r="AO10102" s="419"/>
      <c r="AP10102" s="419"/>
      <c r="AQ10102" s="419"/>
      <c r="AR10102" s="419"/>
      <c r="AS10102" s="419"/>
      <c r="AT10102" s="419"/>
      <c r="AU10102" s="419"/>
      <c r="AV10102" s="419"/>
      <c r="AX10102" s="419"/>
      <c r="AY10102" s="419"/>
      <c r="AZ10102" s="419"/>
      <c r="BB10102" s="419"/>
      <c r="BC10102" s="419"/>
      <c r="BD10102" s="419"/>
      <c r="BF10102" s="419"/>
      <c r="BG10102" s="419"/>
      <c r="BH10102" s="419"/>
      <c r="BJ10102" s="419"/>
      <c r="BK10102" s="419"/>
      <c r="BL10102" s="419"/>
      <c r="BN10102" s="419"/>
      <c r="BO10102" s="419"/>
      <c r="BP10102" s="419"/>
      <c r="BR10102" s="419"/>
      <c r="BS10102" s="419"/>
      <c r="BT10102" s="419"/>
      <c r="BV10102" s="419"/>
      <c r="BW10102" s="419"/>
      <c r="BX10102" s="397"/>
      <c r="BZ10102" s="449"/>
      <c r="CB10102" s="419"/>
      <c r="CC10102" s="419"/>
      <c r="CD10102" s="419"/>
      <c r="CF10102" s="419"/>
      <c r="CG10102" s="419"/>
      <c r="CH10102" s="419"/>
    </row>
    <row r="10103" spans="3:86" ht="21" thickBot="1">
      <c r="C10103" s="425"/>
      <c r="P10103" s="431"/>
      <c r="R10103" s="419"/>
      <c r="S10103" s="446"/>
      <c r="T10103" s="419"/>
      <c r="V10103" s="196"/>
      <c r="W10103" s="419"/>
      <c r="X10103" s="419"/>
      <c r="Z10103" s="419"/>
      <c r="AA10103" s="419"/>
      <c r="AB10103" s="419"/>
      <c r="AD10103" s="419"/>
      <c r="AE10103" s="419"/>
      <c r="AF10103" s="419"/>
      <c r="AH10103" s="419"/>
      <c r="AI10103" s="419"/>
      <c r="AJ10103" s="419"/>
      <c r="AL10103" s="419"/>
      <c r="AM10103" s="419"/>
      <c r="AN10103" s="403"/>
      <c r="AO10103" s="419"/>
      <c r="AP10103" s="419"/>
      <c r="AQ10103" s="419"/>
      <c r="AR10103" s="419"/>
      <c r="AS10103" s="419"/>
      <c r="AT10103" s="419"/>
      <c r="AU10103" s="419"/>
      <c r="AV10103" s="419"/>
      <c r="AX10103" s="419"/>
      <c r="AY10103" s="419"/>
      <c r="AZ10103" s="419"/>
      <c r="BB10103" s="419"/>
      <c r="BC10103" s="419"/>
      <c r="BD10103" s="419"/>
      <c r="BF10103" s="419"/>
      <c r="BG10103" s="419"/>
      <c r="BH10103" s="419"/>
      <c r="BJ10103" s="419"/>
      <c r="BK10103" s="419"/>
      <c r="BL10103" s="419"/>
      <c r="BN10103" s="419"/>
      <c r="BO10103" s="419"/>
      <c r="BP10103" s="419"/>
      <c r="BR10103" s="419"/>
      <c r="BS10103" s="419"/>
      <c r="BT10103" s="419"/>
      <c r="BV10103" s="419"/>
      <c r="BW10103" s="419"/>
      <c r="BX10103" s="397"/>
      <c r="BZ10103" s="449"/>
      <c r="CB10103" s="419"/>
      <c r="CC10103" s="419"/>
      <c r="CD10103" s="419"/>
      <c r="CF10103" s="419"/>
      <c r="CG10103" s="419"/>
      <c r="CH10103" s="419"/>
    </row>
    <row r="10104" spans="3:86" ht="21" thickBot="1">
      <c r="C10104" s="425"/>
      <c r="P10104" s="431"/>
      <c r="R10104" s="419"/>
      <c r="S10104" s="446"/>
      <c r="T10104" s="419"/>
      <c r="V10104" s="196"/>
      <c r="W10104" s="419"/>
      <c r="X10104" s="419"/>
      <c r="Z10104" s="419"/>
      <c r="AA10104" s="419"/>
      <c r="AB10104" s="419"/>
      <c r="AD10104" s="419"/>
      <c r="AE10104" s="419"/>
      <c r="AF10104" s="419"/>
      <c r="AH10104" s="419"/>
      <c r="AI10104" s="419"/>
      <c r="AJ10104" s="419"/>
      <c r="AL10104" s="419"/>
      <c r="AM10104" s="419"/>
      <c r="AN10104" s="403"/>
      <c r="AO10104" s="419"/>
      <c r="AP10104" s="419"/>
      <c r="AQ10104" s="419"/>
      <c r="AR10104" s="419"/>
      <c r="AS10104" s="419"/>
      <c r="AT10104" s="419"/>
      <c r="AU10104" s="419"/>
      <c r="AV10104" s="419"/>
      <c r="AX10104" s="419"/>
      <c r="AY10104" s="419"/>
      <c r="AZ10104" s="419"/>
      <c r="BB10104" s="419"/>
      <c r="BC10104" s="419"/>
      <c r="BD10104" s="419"/>
      <c r="BF10104" s="419"/>
      <c r="BG10104" s="419"/>
      <c r="BH10104" s="419"/>
      <c r="BJ10104" s="419"/>
      <c r="BK10104" s="419"/>
      <c r="BL10104" s="419"/>
      <c r="BN10104" s="419"/>
      <c r="BO10104" s="419"/>
      <c r="BP10104" s="419"/>
      <c r="BR10104" s="419"/>
      <c r="BS10104" s="419"/>
      <c r="BT10104" s="419"/>
      <c r="BV10104" s="419"/>
      <c r="BW10104" s="419"/>
      <c r="BX10104" s="397"/>
      <c r="BZ10104" s="449"/>
      <c r="CB10104" s="419"/>
      <c r="CC10104" s="419"/>
      <c r="CD10104" s="419"/>
      <c r="CF10104" s="419"/>
      <c r="CG10104" s="419"/>
      <c r="CH10104" s="419"/>
    </row>
    <row r="10105" spans="3:86" ht="21" thickBot="1">
      <c r="C10105" s="425"/>
      <c r="P10105" s="431"/>
      <c r="R10105" s="419"/>
      <c r="S10105" s="446"/>
      <c r="T10105" s="419"/>
      <c r="V10105" s="196"/>
      <c r="W10105" s="419"/>
      <c r="X10105" s="419"/>
      <c r="Z10105" s="419"/>
      <c r="AA10105" s="419"/>
      <c r="AB10105" s="419"/>
      <c r="AD10105" s="419"/>
      <c r="AE10105" s="419"/>
      <c r="AF10105" s="419"/>
      <c r="AH10105" s="419"/>
      <c r="AI10105" s="419"/>
      <c r="AJ10105" s="419"/>
      <c r="AL10105" s="419"/>
      <c r="AM10105" s="419"/>
      <c r="AN10105" s="403"/>
      <c r="AO10105" s="419"/>
      <c r="AP10105" s="419"/>
      <c r="AQ10105" s="419"/>
      <c r="AR10105" s="419"/>
      <c r="AS10105" s="419"/>
      <c r="AT10105" s="419"/>
      <c r="AU10105" s="419"/>
      <c r="AV10105" s="419"/>
      <c r="AX10105" s="419"/>
      <c r="AY10105" s="419"/>
      <c r="AZ10105" s="419"/>
      <c r="BB10105" s="419"/>
      <c r="BC10105" s="419"/>
      <c r="BD10105" s="419"/>
      <c r="BF10105" s="419"/>
      <c r="BG10105" s="419"/>
      <c r="BH10105" s="419"/>
      <c r="BJ10105" s="419"/>
      <c r="BK10105" s="419"/>
      <c r="BL10105" s="419"/>
      <c r="BN10105" s="419"/>
      <c r="BO10105" s="419"/>
      <c r="BP10105" s="419"/>
      <c r="BR10105" s="419"/>
      <c r="BS10105" s="419"/>
      <c r="BT10105" s="419"/>
      <c r="BV10105" s="419"/>
      <c r="BW10105" s="419"/>
      <c r="BX10105" s="397"/>
      <c r="BZ10105" s="449"/>
      <c r="CB10105" s="419"/>
      <c r="CC10105" s="419"/>
      <c r="CD10105" s="419"/>
      <c r="CF10105" s="419"/>
      <c r="CG10105" s="419"/>
      <c r="CH10105" s="419"/>
    </row>
    <row r="10106" spans="3:86" ht="21" thickBot="1">
      <c r="C10106" s="425"/>
      <c r="P10106" s="431"/>
      <c r="R10106" s="419"/>
      <c r="S10106" s="446"/>
      <c r="T10106" s="419"/>
      <c r="V10106" s="196"/>
      <c r="W10106" s="419"/>
      <c r="X10106" s="419"/>
      <c r="Z10106" s="419"/>
      <c r="AA10106" s="419"/>
      <c r="AB10106" s="419"/>
      <c r="AD10106" s="419"/>
      <c r="AE10106" s="419"/>
      <c r="AF10106" s="419"/>
      <c r="AH10106" s="419"/>
      <c r="AI10106" s="419"/>
      <c r="AJ10106" s="419"/>
      <c r="AL10106" s="419"/>
      <c r="AM10106" s="419"/>
      <c r="AN10106" s="403"/>
      <c r="AO10106" s="419"/>
      <c r="AP10106" s="419"/>
      <c r="AQ10106" s="419"/>
      <c r="AR10106" s="419"/>
      <c r="AS10106" s="419"/>
      <c r="AT10106" s="419"/>
      <c r="AU10106" s="419"/>
      <c r="AV10106" s="419"/>
      <c r="AX10106" s="419"/>
      <c r="AY10106" s="419"/>
      <c r="AZ10106" s="419"/>
      <c r="BB10106" s="419"/>
      <c r="BC10106" s="419"/>
      <c r="BD10106" s="419"/>
      <c r="BF10106" s="419"/>
      <c r="BG10106" s="419"/>
      <c r="BH10106" s="419"/>
      <c r="BJ10106" s="419"/>
      <c r="BK10106" s="419"/>
      <c r="BL10106" s="419"/>
      <c r="BN10106" s="419"/>
      <c r="BO10106" s="419"/>
      <c r="BP10106" s="419"/>
      <c r="BR10106" s="419"/>
      <c r="BS10106" s="419"/>
      <c r="BT10106" s="419"/>
      <c r="BV10106" s="419"/>
      <c r="BW10106" s="419"/>
      <c r="BX10106" s="397"/>
      <c r="BZ10106" s="449"/>
      <c r="CB10106" s="419"/>
      <c r="CC10106" s="419"/>
      <c r="CD10106" s="419"/>
      <c r="CF10106" s="419"/>
      <c r="CG10106" s="419"/>
      <c r="CH10106" s="419"/>
    </row>
    <row r="10107" spans="3:86" ht="21" thickBot="1">
      <c r="C10107" s="425"/>
      <c r="P10107" s="431"/>
      <c r="R10107" s="419"/>
      <c r="S10107" s="446"/>
      <c r="T10107" s="419"/>
      <c r="V10107" s="196"/>
      <c r="W10107" s="419"/>
      <c r="X10107" s="419"/>
      <c r="Z10107" s="419"/>
      <c r="AA10107" s="419"/>
      <c r="AB10107" s="419"/>
      <c r="AD10107" s="419"/>
      <c r="AE10107" s="419"/>
      <c r="AF10107" s="419"/>
      <c r="AH10107" s="419"/>
      <c r="AI10107" s="419"/>
      <c r="AJ10107" s="419"/>
      <c r="AL10107" s="419"/>
      <c r="AM10107" s="419"/>
      <c r="AN10107" s="403"/>
      <c r="AO10107" s="419"/>
      <c r="AP10107" s="419"/>
      <c r="AQ10107" s="419"/>
      <c r="AR10107" s="419"/>
      <c r="AS10107" s="419"/>
      <c r="AT10107" s="419"/>
      <c r="AU10107" s="419"/>
      <c r="AV10107" s="419"/>
      <c r="AX10107" s="419"/>
      <c r="AY10107" s="419"/>
      <c r="AZ10107" s="419"/>
      <c r="BB10107" s="419"/>
      <c r="BC10107" s="419"/>
      <c r="BD10107" s="419"/>
      <c r="BF10107" s="419"/>
      <c r="BG10107" s="419"/>
      <c r="BH10107" s="419"/>
      <c r="BJ10107" s="419"/>
      <c r="BK10107" s="419"/>
      <c r="BL10107" s="419"/>
      <c r="BN10107" s="419"/>
      <c r="BO10107" s="419"/>
      <c r="BP10107" s="419"/>
      <c r="BR10107" s="419"/>
      <c r="BS10107" s="419"/>
      <c r="BT10107" s="419"/>
      <c r="BV10107" s="419"/>
      <c r="BW10107" s="419"/>
      <c r="BX10107" s="397"/>
      <c r="BZ10107" s="449"/>
      <c r="CB10107" s="419"/>
      <c r="CC10107" s="419"/>
      <c r="CD10107" s="419"/>
      <c r="CF10107" s="419"/>
      <c r="CG10107" s="419"/>
      <c r="CH10107" s="419"/>
    </row>
    <row r="10108" spans="3:86" ht="21" thickBot="1">
      <c r="C10108" s="425"/>
      <c r="P10108" s="431"/>
      <c r="R10108" s="419"/>
      <c r="S10108" s="446"/>
      <c r="T10108" s="419"/>
      <c r="V10108" s="196"/>
      <c r="W10108" s="419"/>
      <c r="X10108" s="419"/>
      <c r="Z10108" s="419"/>
      <c r="AA10108" s="419"/>
      <c r="AB10108" s="419"/>
      <c r="AD10108" s="419"/>
      <c r="AE10108" s="419"/>
      <c r="AF10108" s="419"/>
      <c r="AH10108" s="419"/>
      <c r="AI10108" s="419"/>
      <c r="AJ10108" s="419"/>
      <c r="AL10108" s="419"/>
      <c r="AM10108" s="419"/>
      <c r="AN10108" s="403"/>
      <c r="AO10108" s="419"/>
      <c r="AP10108" s="419"/>
      <c r="AQ10108" s="419"/>
      <c r="AR10108" s="419"/>
      <c r="AS10108" s="419"/>
      <c r="AT10108" s="419"/>
      <c r="AU10108" s="419"/>
      <c r="AV10108" s="419"/>
      <c r="AX10108" s="419"/>
      <c r="AY10108" s="419"/>
      <c r="AZ10108" s="419"/>
      <c r="BB10108" s="419"/>
      <c r="BC10108" s="419"/>
      <c r="BD10108" s="419"/>
      <c r="BF10108" s="419"/>
      <c r="BG10108" s="419"/>
      <c r="BH10108" s="419"/>
      <c r="BJ10108" s="419"/>
      <c r="BK10108" s="419"/>
      <c r="BL10108" s="419"/>
      <c r="BN10108" s="419"/>
      <c r="BO10108" s="419"/>
      <c r="BP10108" s="419"/>
      <c r="BR10108" s="419"/>
      <c r="BS10108" s="419"/>
      <c r="BT10108" s="419"/>
      <c r="BV10108" s="419"/>
      <c r="BW10108" s="419"/>
      <c r="BX10108" s="397"/>
      <c r="BZ10108" s="449"/>
      <c r="CB10108" s="419"/>
      <c r="CC10108" s="419"/>
      <c r="CD10108" s="419"/>
      <c r="CF10108" s="419"/>
      <c r="CG10108" s="419"/>
      <c r="CH10108" s="419"/>
    </row>
    <row r="10109" spans="3:86" ht="21" thickBot="1">
      <c r="C10109" s="425"/>
      <c r="P10109" s="431"/>
      <c r="R10109" s="419"/>
      <c r="S10109" s="446"/>
      <c r="T10109" s="419"/>
      <c r="V10109" s="196"/>
      <c r="W10109" s="419"/>
      <c r="X10109" s="419"/>
      <c r="Z10109" s="419"/>
      <c r="AA10109" s="419"/>
      <c r="AB10109" s="419"/>
      <c r="AD10109" s="419"/>
      <c r="AE10109" s="419"/>
      <c r="AF10109" s="419"/>
      <c r="AH10109" s="419"/>
      <c r="AI10109" s="419"/>
      <c r="AJ10109" s="419"/>
      <c r="AL10109" s="419"/>
      <c r="AM10109" s="419"/>
      <c r="AN10109" s="403"/>
      <c r="AO10109" s="419"/>
      <c r="AP10109" s="419"/>
      <c r="AQ10109" s="419"/>
      <c r="AR10109" s="419"/>
      <c r="AS10109" s="419"/>
      <c r="AT10109" s="419"/>
      <c r="AU10109" s="419"/>
      <c r="AV10109" s="419"/>
      <c r="AX10109" s="419"/>
      <c r="AY10109" s="419"/>
      <c r="AZ10109" s="419"/>
      <c r="BB10109" s="419"/>
      <c r="BC10109" s="419"/>
      <c r="BD10109" s="419"/>
      <c r="BF10109" s="419"/>
      <c r="BG10109" s="419"/>
      <c r="BH10109" s="419"/>
      <c r="BJ10109" s="419"/>
      <c r="BK10109" s="419"/>
      <c r="BL10109" s="419"/>
      <c r="BN10109" s="419"/>
      <c r="BO10109" s="419"/>
      <c r="BP10109" s="419"/>
      <c r="BR10109" s="419"/>
      <c r="BS10109" s="419"/>
      <c r="BT10109" s="419"/>
      <c r="BV10109" s="419"/>
      <c r="BW10109" s="419"/>
      <c r="BX10109" s="397"/>
      <c r="BZ10109" s="449"/>
      <c r="CB10109" s="419"/>
      <c r="CC10109" s="419"/>
      <c r="CD10109" s="419"/>
      <c r="CF10109" s="419"/>
      <c r="CG10109" s="419"/>
      <c r="CH10109" s="419"/>
    </row>
    <row r="10110" spans="3:86" ht="21" thickBot="1">
      <c r="C10110" s="425"/>
      <c r="P10110" s="431"/>
      <c r="R10110" s="419"/>
      <c r="S10110" s="446"/>
      <c r="T10110" s="419"/>
      <c r="V10110" s="196"/>
      <c r="W10110" s="419"/>
      <c r="X10110" s="419"/>
      <c r="Z10110" s="419"/>
      <c r="AA10110" s="419"/>
      <c r="AB10110" s="419"/>
      <c r="AD10110" s="419"/>
      <c r="AE10110" s="419"/>
      <c r="AF10110" s="419"/>
      <c r="AH10110" s="419"/>
      <c r="AI10110" s="419"/>
      <c r="AJ10110" s="419"/>
      <c r="AL10110" s="419"/>
      <c r="AM10110" s="419"/>
      <c r="AN10110" s="403"/>
      <c r="AO10110" s="419"/>
      <c r="AP10110" s="419"/>
      <c r="AQ10110" s="419"/>
      <c r="AR10110" s="419"/>
      <c r="AS10110" s="419"/>
      <c r="AT10110" s="419"/>
      <c r="AU10110" s="419"/>
      <c r="AV10110" s="419"/>
      <c r="AX10110" s="419"/>
      <c r="AY10110" s="419"/>
      <c r="AZ10110" s="419"/>
      <c r="BB10110" s="419"/>
      <c r="BC10110" s="419"/>
      <c r="BD10110" s="419"/>
      <c r="BF10110" s="419"/>
      <c r="BG10110" s="419"/>
      <c r="BH10110" s="419"/>
      <c r="BJ10110" s="419"/>
      <c r="BK10110" s="419"/>
      <c r="BL10110" s="419"/>
      <c r="BN10110" s="419"/>
      <c r="BO10110" s="419"/>
      <c r="BP10110" s="419"/>
      <c r="BR10110" s="419"/>
      <c r="BS10110" s="419"/>
      <c r="BT10110" s="419"/>
      <c r="BV10110" s="419"/>
      <c r="BW10110" s="419"/>
      <c r="BX10110" s="397"/>
      <c r="BZ10110" s="449"/>
      <c r="CB10110" s="419"/>
      <c r="CC10110" s="419"/>
      <c r="CD10110" s="419"/>
      <c r="CF10110" s="419"/>
      <c r="CG10110" s="419"/>
      <c r="CH10110" s="419"/>
    </row>
    <row r="10111" spans="3:86" ht="21" thickBot="1">
      <c r="C10111" s="425"/>
      <c r="P10111" s="431"/>
      <c r="R10111" s="419"/>
      <c r="S10111" s="446"/>
      <c r="T10111" s="419"/>
      <c r="V10111" s="196"/>
      <c r="W10111" s="419"/>
      <c r="X10111" s="419"/>
      <c r="Z10111" s="419"/>
      <c r="AA10111" s="419"/>
      <c r="AB10111" s="419"/>
      <c r="AD10111" s="419"/>
      <c r="AE10111" s="419"/>
      <c r="AF10111" s="419"/>
      <c r="AH10111" s="419"/>
      <c r="AI10111" s="419"/>
      <c r="AJ10111" s="419"/>
      <c r="AL10111" s="419"/>
      <c r="AM10111" s="419"/>
      <c r="AN10111" s="403"/>
      <c r="AO10111" s="419"/>
      <c r="AP10111" s="419"/>
      <c r="AQ10111" s="419"/>
      <c r="AR10111" s="419"/>
      <c r="AS10111" s="419"/>
      <c r="AT10111" s="419"/>
      <c r="AU10111" s="419"/>
      <c r="AV10111" s="419"/>
      <c r="AX10111" s="419"/>
      <c r="AY10111" s="419"/>
      <c r="AZ10111" s="419"/>
      <c r="BB10111" s="419"/>
      <c r="BC10111" s="419"/>
      <c r="BD10111" s="419"/>
      <c r="BF10111" s="419"/>
      <c r="BG10111" s="419"/>
      <c r="BH10111" s="419"/>
      <c r="BJ10111" s="419"/>
      <c r="BK10111" s="419"/>
      <c r="BL10111" s="419"/>
      <c r="BN10111" s="419"/>
      <c r="BO10111" s="419"/>
      <c r="BP10111" s="419"/>
      <c r="BR10111" s="419"/>
      <c r="BS10111" s="419"/>
      <c r="BT10111" s="419"/>
      <c r="BV10111" s="419"/>
      <c r="BW10111" s="419"/>
      <c r="BX10111" s="397"/>
      <c r="BZ10111" s="449"/>
      <c r="CB10111" s="419"/>
      <c r="CC10111" s="419"/>
      <c r="CD10111" s="419"/>
      <c r="CF10111" s="419"/>
      <c r="CG10111" s="419"/>
      <c r="CH10111" s="419"/>
    </row>
    <row r="10112" spans="3:86" ht="21" thickBot="1">
      <c r="C10112" s="425"/>
      <c r="P10112" s="431"/>
      <c r="R10112" s="419"/>
      <c r="S10112" s="446"/>
      <c r="T10112" s="419"/>
      <c r="V10112" s="196"/>
      <c r="W10112" s="419"/>
      <c r="X10112" s="419"/>
      <c r="Z10112" s="419"/>
      <c r="AA10112" s="419"/>
      <c r="AB10112" s="419"/>
      <c r="AD10112" s="419"/>
      <c r="AE10112" s="419"/>
      <c r="AF10112" s="419"/>
      <c r="AH10112" s="419"/>
      <c r="AI10112" s="419"/>
      <c r="AJ10112" s="419"/>
      <c r="AL10112" s="419"/>
      <c r="AM10112" s="419"/>
      <c r="AN10112" s="403"/>
      <c r="AO10112" s="419"/>
      <c r="AP10112" s="419"/>
      <c r="AQ10112" s="419"/>
      <c r="AR10112" s="419"/>
      <c r="AS10112" s="419"/>
      <c r="AT10112" s="419"/>
      <c r="AU10112" s="419"/>
      <c r="AV10112" s="419"/>
      <c r="AX10112" s="419"/>
      <c r="AY10112" s="419"/>
      <c r="AZ10112" s="419"/>
      <c r="BB10112" s="419"/>
      <c r="BC10112" s="419"/>
      <c r="BD10112" s="419"/>
      <c r="BF10112" s="419"/>
      <c r="BG10112" s="419"/>
      <c r="BH10112" s="419"/>
      <c r="BJ10112" s="419"/>
      <c r="BK10112" s="419"/>
      <c r="BL10112" s="419"/>
      <c r="BN10112" s="419"/>
      <c r="BO10112" s="419"/>
      <c r="BP10112" s="419"/>
      <c r="BR10112" s="419"/>
      <c r="BS10112" s="419"/>
      <c r="BT10112" s="419"/>
      <c r="BV10112" s="419"/>
      <c r="BW10112" s="419"/>
      <c r="BX10112" s="397"/>
      <c r="BZ10112" s="449"/>
      <c r="CB10112" s="419"/>
      <c r="CC10112" s="419"/>
      <c r="CD10112" s="419"/>
      <c r="CF10112" s="419"/>
      <c r="CG10112" s="419"/>
      <c r="CH10112" s="419"/>
    </row>
    <row r="10113" spans="3:86" ht="21" thickBot="1">
      <c r="C10113" s="425"/>
      <c r="P10113" s="431"/>
      <c r="R10113" s="419"/>
      <c r="S10113" s="446"/>
      <c r="T10113" s="419"/>
      <c r="V10113" s="196"/>
      <c r="W10113" s="419"/>
      <c r="X10113" s="419"/>
      <c r="Z10113" s="419"/>
      <c r="AA10113" s="419"/>
      <c r="AB10113" s="419"/>
      <c r="AD10113" s="419"/>
      <c r="AE10113" s="419"/>
      <c r="AF10113" s="419"/>
      <c r="AH10113" s="419"/>
      <c r="AI10113" s="419"/>
      <c r="AJ10113" s="419"/>
      <c r="AL10113" s="419"/>
      <c r="AM10113" s="419"/>
      <c r="AN10113" s="403"/>
      <c r="AO10113" s="419"/>
      <c r="AP10113" s="419"/>
      <c r="AQ10113" s="419"/>
      <c r="AR10113" s="419"/>
      <c r="AS10113" s="419"/>
      <c r="AT10113" s="419"/>
      <c r="AU10113" s="419"/>
      <c r="AV10113" s="419"/>
      <c r="AX10113" s="419"/>
      <c r="AY10113" s="419"/>
      <c r="AZ10113" s="419"/>
      <c r="BB10113" s="419"/>
      <c r="BC10113" s="419"/>
      <c r="BD10113" s="419"/>
      <c r="BF10113" s="419"/>
      <c r="BG10113" s="419"/>
      <c r="BH10113" s="419"/>
      <c r="BJ10113" s="419"/>
      <c r="BK10113" s="419"/>
      <c r="BL10113" s="419"/>
      <c r="BN10113" s="419"/>
      <c r="BO10113" s="419"/>
      <c r="BP10113" s="419"/>
      <c r="BR10113" s="419"/>
      <c r="BS10113" s="419"/>
      <c r="BT10113" s="419"/>
      <c r="BV10113" s="419"/>
      <c r="BW10113" s="419"/>
      <c r="BX10113" s="397"/>
      <c r="BZ10113" s="449"/>
      <c r="CB10113" s="419"/>
      <c r="CC10113" s="419"/>
      <c r="CD10113" s="419"/>
      <c r="CF10113" s="419"/>
      <c r="CG10113" s="419"/>
      <c r="CH10113" s="419"/>
    </row>
    <row r="10114" spans="3:86" ht="21" thickBot="1">
      <c r="C10114" s="425"/>
      <c r="P10114" s="431"/>
      <c r="R10114" s="419"/>
      <c r="S10114" s="446"/>
      <c r="T10114" s="419"/>
      <c r="V10114" s="196"/>
      <c r="W10114" s="419"/>
      <c r="X10114" s="419"/>
      <c r="Z10114" s="419"/>
      <c r="AA10114" s="419"/>
      <c r="AB10114" s="419"/>
      <c r="AD10114" s="419"/>
      <c r="AE10114" s="419"/>
      <c r="AF10114" s="419"/>
      <c r="AH10114" s="419"/>
      <c r="AI10114" s="419"/>
      <c r="AJ10114" s="419"/>
      <c r="AL10114" s="419"/>
      <c r="AM10114" s="419"/>
      <c r="AN10114" s="403"/>
      <c r="AO10114" s="419"/>
      <c r="AP10114" s="419"/>
      <c r="AQ10114" s="419"/>
      <c r="AR10114" s="419"/>
      <c r="AS10114" s="419"/>
      <c r="AT10114" s="419"/>
      <c r="AU10114" s="419"/>
      <c r="AV10114" s="419"/>
      <c r="AX10114" s="419"/>
      <c r="AY10114" s="419"/>
      <c r="AZ10114" s="419"/>
      <c r="BB10114" s="419"/>
      <c r="BC10114" s="419"/>
      <c r="BD10114" s="419"/>
      <c r="BF10114" s="419"/>
      <c r="BG10114" s="419"/>
      <c r="BH10114" s="419"/>
      <c r="BJ10114" s="419"/>
      <c r="BK10114" s="419"/>
      <c r="BL10114" s="419"/>
      <c r="BN10114" s="419"/>
      <c r="BO10114" s="419"/>
      <c r="BP10114" s="419"/>
      <c r="BR10114" s="419"/>
      <c r="BS10114" s="419"/>
      <c r="BT10114" s="419"/>
      <c r="BV10114" s="419"/>
      <c r="BW10114" s="419"/>
      <c r="BX10114" s="397"/>
      <c r="BZ10114" s="449"/>
      <c r="CB10114" s="419"/>
      <c r="CC10114" s="419"/>
      <c r="CD10114" s="419"/>
      <c r="CF10114" s="419"/>
      <c r="CG10114" s="419"/>
      <c r="CH10114" s="419"/>
    </row>
    <row r="10115" spans="3:86" ht="21" thickBot="1">
      <c r="C10115" s="425"/>
      <c r="P10115" s="431"/>
      <c r="R10115" s="419"/>
      <c r="S10115" s="446"/>
      <c r="T10115" s="419"/>
      <c r="V10115" s="196"/>
      <c r="W10115" s="419"/>
      <c r="X10115" s="419"/>
      <c r="Z10115" s="419"/>
      <c r="AA10115" s="419"/>
      <c r="AB10115" s="419"/>
      <c r="AD10115" s="419"/>
      <c r="AE10115" s="419"/>
      <c r="AF10115" s="419"/>
      <c r="AH10115" s="419"/>
      <c r="AI10115" s="419"/>
      <c r="AJ10115" s="419"/>
      <c r="AL10115" s="419"/>
      <c r="AM10115" s="419"/>
      <c r="AN10115" s="403"/>
      <c r="AO10115" s="419"/>
      <c r="AP10115" s="419"/>
      <c r="AQ10115" s="419"/>
      <c r="AR10115" s="419"/>
      <c r="AS10115" s="419"/>
      <c r="AT10115" s="419"/>
      <c r="AU10115" s="419"/>
      <c r="AV10115" s="419"/>
      <c r="AX10115" s="419"/>
      <c r="AY10115" s="419"/>
      <c r="AZ10115" s="419"/>
      <c r="BB10115" s="419"/>
      <c r="BC10115" s="419"/>
      <c r="BD10115" s="419"/>
      <c r="BF10115" s="419"/>
      <c r="BG10115" s="419"/>
      <c r="BH10115" s="419"/>
      <c r="BJ10115" s="419"/>
      <c r="BK10115" s="419"/>
      <c r="BL10115" s="419"/>
      <c r="BN10115" s="419"/>
      <c r="BO10115" s="419"/>
      <c r="BP10115" s="419"/>
      <c r="BR10115" s="419"/>
      <c r="BS10115" s="419"/>
      <c r="BT10115" s="419"/>
      <c r="BV10115" s="419"/>
      <c r="BW10115" s="419"/>
      <c r="BX10115" s="397"/>
      <c r="BZ10115" s="449"/>
      <c r="CB10115" s="419"/>
      <c r="CC10115" s="419"/>
      <c r="CD10115" s="419"/>
      <c r="CF10115" s="419"/>
      <c r="CG10115" s="419"/>
      <c r="CH10115" s="419"/>
    </row>
    <row r="10116" spans="3:86" ht="21" thickBot="1">
      <c r="C10116" s="425"/>
      <c r="P10116" s="431"/>
      <c r="R10116" s="419"/>
      <c r="S10116" s="446"/>
      <c r="T10116" s="419"/>
      <c r="V10116" s="196"/>
      <c r="W10116" s="419"/>
      <c r="X10116" s="419"/>
      <c r="Z10116" s="419"/>
      <c r="AA10116" s="419"/>
      <c r="AB10116" s="419"/>
      <c r="AD10116" s="419"/>
      <c r="AE10116" s="419"/>
      <c r="AF10116" s="419"/>
      <c r="AH10116" s="419"/>
      <c r="AI10116" s="419"/>
      <c r="AJ10116" s="419"/>
      <c r="AL10116" s="419"/>
      <c r="AM10116" s="419"/>
      <c r="AN10116" s="403"/>
      <c r="AO10116" s="419"/>
      <c r="AP10116" s="419"/>
      <c r="AQ10116" s="419"/>
      <c r="AR10116" s="419"/>
      <c r="AS10116" s="419"/>
      <c r="AT10116" s="419"/>
      <c r="AU10116" s="419"/>
      <c r="AV10116" s="419"/>
      <c r="AX10116" s="419"/>
      <c r="AY10116" s="419"/>
      <c r="AZ10116" s="419"/>
      <c r="BB10116" s="419"/>
      <c r="BC10116" s="419"/>
      <c r="BD10116" s="419"/>
      <c r="BF10116" s="419"/>
      <c r="BG10116" s="419"/>
      <c r="BH10116" s="419"/>
      <c r="BJ10116" s="419"/>
      <c r="BK10116" s="419"/>
      <c r="BL10116" s="419"/>
      <c r="BN10116" s="419"/>
      <c r="BO10116" s="419"/>
      <c r="BP10116" s="419"/>
      <c r="BR10116" s="419"/>
      <c r="BS10116" s="419"/>
      <c r="BT10116" s="419"/>
      <c r="BV10116" s="419"/>
      <c r="BW10116" s="419"/>
      <c r="BX10116" s="397"/>
      <c r="BZ10116" s="449"/>
      <c r="CB10116" s="419"/>
      <c r="CC10116" s="419"/>
      <c r="CD10116" s="419"/>
      <c r="CF10116" s="419"/>
      <c r="CG10116" s="419"/>
      <c r="CH10116" s="419"/>
    </row>
    <row r="10117" spans="3:86" ht="21" thickBot="1">
      <c r="C10117" s="425"/>
      <c r="P10117" s="431"/>
      <c r="R10117" s="419"/>
      <c r="S10117" s="446"/>
      <c r="T10117" s="419"/>
      <c r="V10117" s="196"/>
      <c r="W10117" s="419"/>
      <c r="X10117" s="419"/>
      <c r="Z10117" s="419"/>
      <c r="AA10117" s="419"/>
      <c r="AB10117" s="419"/>
      <c r="AD10117" s="419"/>
      <c r="AE10117" s="419"/>
      <c r="AF10117" s="419"/>
      <c r="AH10117" s="419"/>
      <c r="AI10117" s="419"/>
      <c r="AJ10117" s="419"/>
      <c r="AL10117" s="419"/>
      <c r="AM10117" s="419"/>
      <c r="AN10117" s="403"/>
      <c r="AO10117" s="419"/>
      <c r="AP10117" s="419"/>
      <c r="AQ10117" s="419"/>
      <c r="AR10117" s="419"/>
      <c r="AS10117" s="419"/>
      <c r="AT10117" s="419"/>
      <c r="AU10117" s="419"/>
      <c r="AV10117" s="419"/>
      <c r="AX10117" s="419"/>
      <c r="AY10117" s="419"/>
      <c r="AZ10117" s="419"/>
      <c r="BB10117" s="419"/>
      <c r="BC10117" s="419"/>
      <c r="BD10117" s="419"/>
      <c r="BF10117" s="419"/>
      <c r="BG10117" s="419"/>
      <c r="BH10117" s="419"/>
      <c r="BJ10117" s="419"/>
      <c r="BK10117" s="419"/>
      <c r="BL10117" s="419"/>
      <c r="BN10117" s="419"/>
      <c r="BO10117" s="419"/>
      <c r="BP10117" s="419"/>
      <c r="BR10117" s="419"/>
      <c r="BS10117" s="419"/>
      <c r="BT10117" s="419"/>
      <c r="BV10117" s="419"/>
      <c r="BW10117" s="419"/>
      <c r="BX10117" s="397"/>
      <c r="BZ10117" s="449"/>
      <c r="CB10117" s="419"/>
      <c r="CC10117" s="419"/>
      <c r="CD10117" s="419"/>
      <c r="CF10117" s="419"/>
      <c r="CG10117" s="419"/>
      <c r="CH10117" s="419"/>
    </row>
    <row r="10118" spans="3:86" ht="21" thickBot="1">
      <c r="C10118" s="425"/>
      <c r="P10118" s="431"/>
      <c r="R10118" s="419"/>
      <c r="S10118" s="446"/>
      <c r="T10118" s="419"/>
      <c r="V10118" s="196"/>
      <c r="W10118" s="419"/>
      <c r="X10118" s="419"/>
      <c r="Z10118" s="419"/>
      <c r="AA10118" s="419"/>
      <c r="AB10118" s="419"/>
      <c r="AD10118" s="419"/>
      <c r="AE10118" s="419"/>
      <c r="AF10118" s="419"/>
      <c r="AH10118" s="419"/>
      <c r="AI10118" s="419"/>
      <c r="AJ10118" s="419"/>
      <c r="AL10118" s="419"/>
      <c r="AM10118" s="419"/>
      <c r="AN10118" s="403"/>
      <c r="AO10118" s="419"/>
      <c r="AP10118" s="419"/>
      <c r="AQ10118" s="419"/>
      <c r="AR10118" s="419"/>
      <c r="AS10118" s="419"/>
      <c r="AT10118" s="419"/>
      <c r="AU10118" s="419"/>
      <c r="AV10118" s="419"/>
      <c r="AX10118" s="419"/>
      <c r="AY10118" s="419"/>
      <c r="AZ10118" s="419"/>
      <c r="BB10118" s="419"/>
      <c r="BC10118" s="419"/>
      <c r="BD10118" s="419"/>
      <c r="BF10118" s="419"/>
      <c r="BG10118" s="419"/>
      <c r="BH10118" s="419"/>
      <c r="BJ10118" s="419"/>
      <c r="BK10118" s="419"/>
      <c r="BL10118" s="419"/>
      <c r="BN10118" s="419"/>
      <c r="BO10118" s="419"/>
      <c r="BP10118" s="419"/>
      <c r="BR10118" s="419"/>
      <c r="BS10118" s="419"/>
      <c r="BT10118" s="419"/>
      <c r="BV10118" s="419"/>
      <c r="BW10118" s="419"/>
      <c r="BX10118" s="397"/>
      <c r="BZ10118" s="449"/>
      <c r="CB10118" s="419"/>
      <c r="CC10118" s="419"/>
      <c r="CD10118" s="419"/>
      <c r="CF10118" s="419"/>
      <c r="CG10118" s="419"/>
      <c r="CH10118" s="419"/>
    </row>
    <row r="10119" spans="3:86" ht="21" thickBot="1">
      <c r="C10119" s="425"/>
      <c r="P10119" s="431"/>
      <c r="R10119" s="419"/>
      <c r="S10119" s="446"/>
      <c r="T10119" s="419"/>
      <c r="V10119" s="196"/>
      <c r="W10119" s="419"/>
      <c r="X10119" s="419"/>
      <c r="Z10119" s="419"/>
      <c r="AA10119" s="419"/>
      <c r="AB10119" s="419"/>
      <c r="AD10119" s="419"/>
      <c r="AE10119" s="419"/>
      <c r="AF10119" s="419"/>
      <c r="AH10119" s="419"/>
      <c r="AI10119" s="419"/>
      <c r="AJ10119" s="419"/>
      <c r="AL10119" s="419"/>
      <c r="AM10119" s="419"/>
      <c r="AN10119" s="403"/>
      <c r="AO10119" s="419"/>
      <c r="AP10119" s="419"/>
      <c r="AQ10119" s="419"/>
      <c r="AR10119" s="419"/>
      <c r="AS10119" s="419"/>
      <c r="AT10119" s="419"/>
      <c r="AU10119" s="419"/>
      <c r="AV10119" s="419"/>
      <c r="AX10119" s="419"/>
      <c r="AY10119" s="419"/>
      <c r="AZ10119" s="419"/>
      <c r="BB10119" s="419"/>
      <c r="BC10119" s="419"/>
      <c r="BD10119" s="419"/>
      <c r="BF10119" s="419"/>
      <c r="BG10119" s="419"/>
      <c r="BH10119" s="419"/>
      <c r="BJ10119" s="419"/>
      <c r="BK10119" s="419"/>
      <c r="BL10119" s="419"/>
      <c r="BN10119" s="419"/>
      <c r="BO10119" s="419"/>
      <c r="BP10119" s="419"/>
      <c r="BR10119" s="419"/>
      <c r="BS10119" s="419"/>
      <c r="BT10119" s="419"/>
      <c r="BV10119" s="419"/>
      <c r="BW10119" s="419"/>
      <c r="BX10119" s="397"/>
      <c r="BZ10119" s="449"/>
      <c r="CB10119" s="419"/>
      <c r="CC10119" s="419"/>
      <c r="CD10119" s="419"/>
      <c r="CF10119" s="419"/>
      <c r="CG10119" s="419"/>
      <c r="CH10119" s="419"/>
    </row>
    <row r="10120" spans="3:86" ht="21" thickBot="1">
      <c r="C10120" s="425"/>
      <c r="P10120" s="431"/>
      <c r="R10120" s="419"/>
      <c r="S10120" s="446"/>
      <c r="T10120" s="419"/>
      <c r="V10120" s="196"/>
      <c r="W10120" s="419"/>
      <c r="X10120" s="419"/>
      <c r="Z10120" s="419"/>
      <c r="AA10120" s="419"/>
      <c r="AB10120" s="419"/>
      <c r="AD10120" s="419"/>
      <c r="AE10120" s="419"/>
      <c r="AF10120" s="419"/>
      <c r="AH10120" s="419"/>
      <c r="AI10120" s="419"/>
      <c r="AJ10120" s="419"/>
      <c r="AL10120" s="419"/>
      <c r="AM10120" s="419"/>
      <c r="AN10120" s="403"/>
      <c r="AO10120" s="419"/>
      <c r="AP10120" s="419"/>
      <c r="AQ10120" s="419"/>
      <c r="AR10120" s="419"/>
      <c r="AS10120" s="419"/>
      <c r="AT10120" s="419"/>
      <c r="AU10120" s="419"/>
      <c r="AV10120" s="419"/>
      <c r="AX10120" s="419"/>
      <c r="AY10120" s="419"/>
      <c r="AZ10120" s="419"/>
      <c r="BB10120" s="419"/>
      <c r="BC10120" s="419"/>
      <c r="BD10120" s="419"/>
      <c r="BF10120" s="419"/>
      <c r="BG10120" s="419"/>
      <c r="BH10120" s="419"/>
      <c r="BJ10120" s="419"/>
      <c r="BK10120" s="419"/>
      <c r="BL10120" s="419"/>
      <c r="BN10120" s="419"/>
      <c r="BO10120" s="419"/>
      <c r="BP10120" s="419"/>
      <c r="BR10120" s="419"/>
      <c r="BS10120" s="419"/>
      <c r="BT10120" s="419"/>
      <c r="BV10120" s="419"/>
      <c r="BW10120" s="419"/>
      <c r="BX10120" s="397"/>
      <c r="BZ10120" s="449"/>
      <c r="CB10120" s="419"/>
      <c r="CC10120" s="419"/>
      <c r="CD10120" s="419"/>
      <c r="CF10120" s="419"/>
      <c r="CG10120" s="419"/>
      <c r="CH10120" s="419"/>
    </row>
    <row r="10121" spans="3:86" ht="21" thickBot="1">
      <c r="C10121" s="425"/>
      <c r="P10121" s="431"/>
      <c r="R10121" s="419"/>
      <c r="S10121" s="446"/>
      <c r="T10121" s="419"/>
      <c r="V10121" s="196"/>
      <c r="W10121" s="419"/>
      <c r="X10121" s="419"/>
      <c r="Z10121" s="419"/>
      <c r="AA10121" s="419"/>
      <c r="AB10121" s="419"/>
      <c r="AD10121" s="419"/>
      <c r="AE10121" s="419"/>
      <c r="AF10121" s="419"/>
      <c r="AH10121" s="419"/>
      <c r="AI10121" s="419"/>
      <c r="AJ10121" s="419"/>
      <c r="AL10121" s="419"/>
      <c r="AM10121" s="419"/>
      <c r="AN10121" s="403"/>
      <c r="AO10121" s="419"/>
      <c r="AP10121" s="419"/>
      <c r="AQ10121" s="419"/>
      <c r="AR10121" s="419"/>
      <c r="AS10121" s="419"/>
      <c r="AT10121" s="419"/>
      <c r="AU10121" s="419"/>
      <c r="AV10121" s="419"/>
      <c r="AX10121" s="419"/>
      <c r="AY10121" s="419"/>
      <c r="AZ10121" s="419"/>
      <c r="BB10121" s="419"/>
      <c r="BC10121" s="419"/>
      <c r="BD10121" s="419"/>
      <c r="BF10121" s="419"/>
      <c r="BG10121" s="419"/>
      <c r="BH10121" s="419"/>
      <c r="BJ10121" s="419"/>
      <c r="BK10121" s="419"/>
      <c r="BL10121" s="419"/>
      <c r="BN10121" s="419"/>
      <c r="BO10121" s="419"/>
      <c r="BP10121" s="419"/>
      <c r="BR10121" s="419"/>
      <c r="BS10121" s="419"/>
      <c r="BT10121" s="419"/>
      <c r="BV10121" s="419"/>
      <c r="BW10121" s="419"/>
      <c r="BX10121" s="397"/>
      <c r="BZ10121" s="449"/>
      <c r="CB10121" s="419"/>
      <c r="CC10121" s="419"/>
      <c r="CD10121" s="419"/>
      <c r="CF10121" s="419"/>
      <c r="CG10121" s="419"/>
      <c r="CH10121" s="419"/>
    </row>
    <row r="10122" spans="3:86" ht="21" thickBot="1">
      <c r="C10122" s="425"/>
      <c r="P10122" s="431"/>
      <c r="R10122" s="419"/>
      <c r="S10122" s="446"/>
      <c r="T10122" s="419"/>
      <c r="V10122" s="196"/>
      <c r="W10122" s="419"/>
      <c r="X10122" s="419"/>
      <c r="Z10122" s="419"/>
      <c r="AA10122" s="419"/>
      <c r="AB10122" s="419"/>
      <c r="AD10122" s="419"/>
      <c r="AE10122" s="419"/>
      <c r="AF10122" s="419"/>
      <c r="AH10122" s="419"/>
      <c r="AI10122" s="419"/>
      <c r="AJ10122" s="419"/>
      <c r="AL10122" s="419"/>
      <c r="AM10122" s="419"/>
      <c r="AN10122" s="403"/>
      <c r="AO10122" s="419"/>
      <c r="AP10122" s="419"/>
      <c r="AQ10122" s="419"/>
      <c r="AR10122" s="419"/>
      <c r="AS10122" s="419"/>
      <c r="AT10122" s="419"/>
      <c r="AU10122" s="419"/>
      <c r="AV10122" s="419"/>
      <c r="AX10122" s="419"/>
      <c r="AY10122" s="419"/>
      <c r="AZ10122" s="419"/>
      <c r="BB10122" s="419"/>
      <c r="BC10122" s="419"/>
      <c r="BD10122" s="419"/>
      <c r="BF10122" s="419"/>
      <c r="BG10122" s="419"/>
      <c r="BH10122" s="419"/>
      <c r="BJ10122" s="419"/>
      <c r="BK10122" s="419"/>
      <c r="BL10122" s="419"/>
      <c r="BN10122" s="419"/>
      <c r="BO10122" s="419"/>
      <c r="BP10122" s="419"/>
      <c r="BR10122" s="419"/>
      <c r="BS10122" s="419"/>
      <c r="BT10122" s="419"/>
      <c r="BV10122" s="419"/>
      <c r="BW10122" s="419"/>
      <c r="BX10122" s="397"/>
      <c r="BZ10122" s="449"/>
      <c r="CB10122" s="419"/>
      <c r="CC10122" s="419"/>
      <c r="CD10122" s="419"/>
      <c r="CF10122" s="419"/>
      <c r="CG10122" s="419"/>
      <c r="CH10122" s="419"/>
    </row>
    <row r="10123" spans="3:86" ht="21" thickBot="1">
      <c r="C10123" s="425"/>
      <c r="P10123" s="431"/>
      <c r="R10123" s="419"/>
      <c r="S10123" s="446"/>
      <c r="T10123" s="419"/>
      <c r="V10123" s="196"/>
      <c r="W10123" s="419"/>
      <c r="X10123" s="419"/>
      <c r="Z10123" s="419"/>
      <c r="AA10123" s="419"/>
      <c r="AB10123" s="419"/>
      <c r="AD10123" s="419"/>
      <c r="AE10123" s="419"/>
      <c r="AF10123" s="419"/>
      <c r="AH10123" s="419"/>
      <c r="AI10123" s="419"/>
      <c r="AJ10123" s="419"/>
      <c r="AL10123" s="419"/>
      <c r="AM10123" s="419"/>
      <c r="AN10123" s="403"/>
      <c r="AO10123" s="419"/>
      <c r="AP10123" s="419"/>
      <c r="AQ10123" s="419"/>
      <c r="AR10123" s="419"/>
      <c r="AS10123" s="419"/>
      <c r="AT10123" s="419"/>
      <c r="AU10123" s="419"/>
      <c r="AV10123" s="419"/>
      <c r="AX10123" s="419"/>
      <c r="AY10123" s="419"/>
      <c r="AZ10123" s="419"/>
      <c r="BB10123" s="419"/>
      <c r="BC10123" s="419"/>
      <c r="BD10123" s="419"/>
      <c r="BF10123" s="419"/>
      <c r="BG10123" s="419"/>
      <c r="BH10123" s="419"/>
      <c r="BJ10123" s="419"/>
      <c r="BK10123" s="419"/>
      <c r="BL10123" s="419"/>
      <c r="BN10123" s="419"/>
      <c r="BO10123" s="419"/>
      <c r="BP10123" s="419"/>
      <c r="BR10123" s="419"/>
      <c r="BS10123" s="419"/>
      <c r="BT10123" s="419"/>
      <c r="BV10123" s="419"/>
      <c r="BW10123" s="419"/>
      <c r="BX10123" s="397"/>
      <c r="BZ10123" s="449"/>
      <c r="CB10123" s="419"/>
      <c r="CC10123" s="419"/>
      <c r="CD10123" s="419"/>
      <c r="CF10123" s="419"/>
      <c r="CG10123" s="419"/>
      <c r="CH10123" s="419"/>
    </row>
    <row r="10124" spans="3:86" ht="21" thickBot="1">
      <c r="C10124" s="425"/>
      <c r="P10124" s="431"/>
      <c r="R10124" s="419"/>
      <c r="S10124" s="446"/>
      <c r="T10124" s="419"/>
      <c r="V10124" s="196"/>
      <c r="W10124" s="419"/>
      <c r="X10124" s="419"/>
      <c r="Z10124" s="419"/>
      <c r="AA10124" s="419"/>
      <c r="AB10124" s="419"/>
      <c r="AD10124" s="419"/>
      <c r="AE10124" s="419"/>
      <c r="AF10124" s="419"/>
      <c r="AH10124" s="419"/>
      <c r="AI10124" s="419"/>
      <c r="AJ10124" s="419"/>
      <c r="AL10124" s="419"/>
      <c r="AM10124" s="419"/>
      <c r="AN10124" s="403"/>
      <c r="AO10124" s="419"/>
      <c r="AP10124" s="419"/>
      <c r="AQ10124" s="419"/>
      <c r="AR10124" s="419"/>
      <c r="AS10124" s="419"/>
      <c r="AT10124" s="419"/>
      <c r="AU10124" s="419"/>
      <c r="AV10124" s="419"/>
      <c r="AX10124" s="419"/>
      <c r="AY10124" s="419"/>
      <c r="AZ10124" s="419"/>
      <c r="BB10124" s="419"/>
      <c r="BC10124" s="419"/>
      <c r="BD10124" s="419"/>
      <c r="BF10124" s="419"/>
      <c r="BG10124" s="419"/>
      <c r="BH10124" s="419"/>
      <c r="BJ10124" s="419"/>
      <c r="BK10124" s="419"/>
      <c r="BL10124" s="419"/>
      <c r="BN10124" s="419"/>
      <c r="BO10124" s="419"/>
      <c r="BP10124" s="419"/>
      <c r="BR10124" s="419"/>
      <c r="BS10124" s="419"/>
      <c r="BT10124" s="419"/>
      <c r="BV10124" s="419"/>
      <c r="BW10124" s="419"/>
      <c r="BX10124" s="397"/>
      <c r="BZ10124" s="449"/>
      <c r="CB10124" s="419"/>
      <c r="CC10124" s="419"/>
      <c r="CD10124" s="419"/>
      <c r="CF10124" s="419"/>
      <c r="CG10124" s="419"/>
      <c r="CH10124" s="419"/>
    </row>
    <row r="10125" spans="3:86" ht="21" thickBot="1">
      <c r="C10125" s="425"/>
      <c r="P10125" s="431"/>
      <c r="R10125" s="419"/>
      <c r="S10125" s="446"/>
      <c r="T10125" s="419"/>
      <c r="V10125" s="196"/>
      <c r="W10125" s="419"/>
      <c r="X10125" s="419"/>
      <c r="Z10125" s="419"/>
      <c r="AA10125" s="419"/>
      <c r="AB10125" s="419"/>
      <c r="AD10125" s="419"/>
      <c r="AE10125" s="419"/>
      <c r="AF10125" s="419"/>
      <c r="AH10125" s="419"/>
      <c r="AI10125" s="419"/>
      <c r="AJ10125" s="419"/>
      <c r="AL10125" s="419"/>
      <c r="AM10125" s="419"/>
      <c r="AN10125" s="403"/>
      <c r="AO10125" s="419"/>
      <c r="AP10125" s="419"/>
      <c r="AQ10125" s="419"/>
      <c r="AR10125" s="419"/>
      <c r="AS10125" s="419"/>
      <c r="AT10125" s="419"/>
      <c r="AU10125" s="419"/>
      <c r="AV10125" s="419"/>
      <c r="AX10125" s="419"/>
      <c r="AY10125" s="419"/>
      <c r="AZ10125" s="419"/>
      <c r="BB10125" s="419"/>
      <c r="BC10125" s="419"/>
      <c r="BD10125" s="419"/>
      <c r="BF10125" s="419"/>
      <c r="BG10125" s="419"/>
      <c r="BH10125" s="419"/>
      <c r="BJ10125" s="419"/>
      <c r="BK10125" s="419"/>
      <c r="BL10125" s="419"/>
      <c r="BN10125" s="419"/>
      <c r="BO10125" s="419"/>
      <c r="BP10125" s="419"/>
      <c r="BR10125" s="419"/>
      <c r="BS10125" s="419"/>
      <c r="BT10125" s="419"/>
      <c r="BV10125" s="419"/>
      <c r="BW10125" s="419"/>
      <c r="BX10125" s="397"/>
      <c r="BZ10125" s="449"/>
      <c r="CB10125" s="419"/>
      <c r="CC10125" s="419"/>
      <c r="CD10125" s="419"/>
      <c r="CF10125" s="419"/>
      <c r="CG10125" s="419"/>
      <c r="CH10125" s="419"/>
    </row>
    <row r="10126" spans="3:86" ht="21" thickBot="1">
      <c r="C10126" s="425"/>
      <c r="P10126" s="431"/>
      <c r="R10126" s="419"/>
      <c r="S10126" s="446"/>
      <c r="T10126" s="419"/>
      <c r="V10126" s="196"/>
      <c r="W10126" s="419"/>
      <c r="X10126" s="419"/>
      <c r="Z10126" s="419"/>
      <c r="AA10126" s="419"/>
      <c r="AB10126" s="419"/>
      <c r="AD10126" s="419"/>
      <c r="AE10126" s="419"/>
      <c r="AF10126" s="419"/>
      <c r="AH10126" s="419"/>
      <c r="AI10126" s="419"/>
      <c r="AJ10126" s="419"/>
      <c r="AL10126" s="419"/>
      <c r="AM10126" s="419"/>
      <c r="AN10126" s="403"/>
      <c r="AO10126" s="419"/>
      <c r="AP10126" s="419"/>
      <c r="AQ10126" s="419"/>
      <c r="AR10126" s="419"/>
      <c r="AS10126" s="419"/>
      <c r="AT10126" s="419"/>
      <c r="AU10126" s="419"/>
      <c r="AV10126" s="419"/>
      <c r="AX10126" s="419"/>
      <c r="AY10126" s="419"/>
      <c r="AZ10126" s="419"/>
      <c r="BB10126" s="419"/>
      <c r="BC10126" s="419"/>
      <c r="BD10126" s="419"/>
      <c r="BF10126" s="419"/>
      <c r="BG10126" s="419"/>
      <c r="BH10126" s="419"/>
      <c r="BJ10126" s="419"/>
      <c r="BK10126" s="419"/>
      <c r="BL10126" s="419"/>
      <c r="BN10126" s="419"/>
      <c r="BO10126" s="419"/>
      <c r="BP10126" s="419"/>
      <c r="BR10126" s="419"/>
      <c r="BS10126" s="419"/>
      <c r="BT10126" s="419"/>
      <c r="BV10126" s="419"/>
      <c r="BW10126" s="419"/>
      <c r="BX10126" s="397"/>
      <c r="BZ10126" s="449"/>
      <c r="CB10126" s="419"/>
      <c r="CC10126" s="419"/>
      <c r="CD10126" s="419"/>
      <c r="CF10126" s="419"/>
      <c r="CG10126" s="419"/>
      <c r="CH10126" s="419"/>
    </row>
    <row r="10127" spans="3:86" ht="21" thickBot="1">
      <c r="C10127" s="425"/>
      <c r="P10127" s="431"/>
      <c r="R10127" s="419"/>
      <c r="S10127" s="446"/>
      <c r="T10127" s="419"/>
      <c r="V10127" s="196"/>
      <c r="W10127" s="419"/>
      <c r="X10127" s="419"/>
      <c r="Z10127" s="419"/>
      <c r="AA10127" s="419"/>
      <c r="AB10127" s="419"/>
      <c r="AD10127" s="419"/>
      <c r="AE10127" s="419"/>
      <c r="AF10127" s="419"/>
      <c r="AH10127" s="419"/>
      <c r="AI10127" s="419"/>
      <c r="AJ10127" s="419"/>
      <c r="AL10127" s="419"/>
      <c r="AM10127" s="419"/>
      <c r="AN10127" s="403"/>
      <c r="AO10127" s="419"/>
      <c r="AP10127" s="419"/>
      <c r="AQ10127" s="419"/>
      <c r="AR10127" s="419"/>
      <c r="AS10127" s="419"/>
      <c r="AT10127" s="419"/>
      <c r="AU10127" s="419"/>
      <c r="AV10127" s="419"/>
      <c r="AX10127" s="419"/>
      <c r="AY10127" s="419"/>
      <c r="AZ10127" s="419"/>
      <c r="BB10127" s="419"/>
      <c r="BC10127" s="419"/>
      <c r="BD10127" s="419"/>
      <c r="BF10127" s="419"/>
      <c r="BG10127" s="419"/>
      <c r="BH10127" s="419"/>
      <c r="BJ10127" s="419"/>
      <c r="BK10127" s="419"/>
      <c r="BL10127" s="419"/>
      <c r="BN10127" s="419"/>
      <c r="BO10127" s="419"/>
      <c r="BP10127" s="419"/>
      <c r="BR10127" s="419"/>
      <c r="BS10127" s="419"/>
      <c r="BT10127" s="419"/>
      <c r="BV10127" s="419"/>
      <c r="BW10127" s="419"/>
      <c r="BX10127" s="397"/>
      <c r="BZ10127" s="449"/>
      <c r="CB10127" s="419"/>
      <c r="CC10127" s="419"/>
      <c r="CD10127" s="419"/>
      <c r="CF10127" s="419"/>
      <c r="CG10127" s="419"/>
      <c r="CH10127" s="419"/>
    </row>
    <row r="10128" spans="3:86" ht="21" thickBot="1">
      <c r="C10128" s="425"/>
      <c r="P10128" s="431"/>
      <c r="R10128" s="419"/>
      <c r="S10128" s="446"/>
      <c r="T10128" s="419"/>
      <c r="V10128" s="196"/>
      <c r="W10128" s="419"/>
      <c r="X10128" s="419"/>
      <c r="Z10128" s="419"/>
      <c r="AA10128" s="419"/>
      <c r="AB10128" s="419"/>
      <c r="AD10128" s="419"/>
      <c r="AE10128" s="419"/>
      <c r="AF10128" s="419"/>
      <c r="AH10128" s="419"/>
      <c r="AI10128" s="419"/>
      <c r="AJ10128" s="419"/>
      <c r="AL10128" s="419"/>
      <c r="AM10128" s="419"/>
      <c r="AN10128" s="403"/>
      <c r="AO10128" s="419"/>
      <c r="AP10128" s="419"/>
      <c r="AQ10128" s="419"/>
      <c r="AR10128" s="419"/>
      <c r="AS10128" s="419"/>
      <c r="AT10128" s="419"/>
      <c r="AU10128" s="419"/>
      <c r="AV10128" s="419"/>
      <c r="AX10128" s="419"/>
      <c r="AY10128" s="419"/>
      <c r="AZ10128" s="419"/>
      <c r="BB10128" s="419"/>
      <c r="BC10128" s="419"/>
      <c r="BD10128" s="419"/>
      <c r="BF10128" s="419"/>
      <c r="BG10128" s="419"/>
      <c r="BH10128" s="419"/>
      <c r="BJ10128" s="419"/>
      <c r="BK10128" s="419"/>
      <c r="BL10128" s="419"/>
      <c r="BN10128" s="419"/>
      <c r="BO10128" s="419"/>
      <c r="BP10128" s="419"/>
      <c r="BR10128" s="419"/>
      <c r="BS10128" s="419"/>
      <c r="BT10128" s="419"/>
      <c r="BV10128" s="419"/>
      <c r="BW10128" s="419"/>
      <c r="BX10128" s="397"/>
      <c r="BZ10128" s="449"/>
      <c r="CB10128" s="419"/>
      <c r="CC10128" s="419"/>
      <c r="CD10128" s="419"/>
      <c r="CF10128" s="419"/>
      <c r="CG10128" s="419"/>
      <c r="CH10128" s="419"/>
    </row>
    <row r="10129" spans="3:86" ht="21" thickBot="1">
      <c r="C10129" s="425"/>
      <c r="P10129" s="431"/>
      <c r="R10129" s="419"/>
      <c r="S10129" s="446"/>
      <c r="T10129" s="419"/>
      <c r="V10129" s="196"/>
      <c r="W10129" s="419"/>
      <c r="X10129" s="419"/>
      <c r="Z10129" s="419"/>
      <c r="AA10129" s="419"/>
      <c r="AB10129" s="419"/>
      <c r="AD10129" s="419"/>
      <c r="AE10129" s="419"/>
      <c r="AF10129" s="419"/>
      <c r="AH10129" s="419"/>
      <c r="AI10129" s="419"/>
      <c r="AJ10129" s="419"/>
      <c r="AL10129" s="419"/>
      <c r="AM10129" s="419"/>
      <c r="AN10129" s="403"/>
      <c r="AO10129" s="419"/>
      <c r="AP10129" s="419"/>
      <c r="AQ10129" s="419"/>
      <c r="AR10129" s="419"/>
      <c r="AS10129" s="419"/>
      <c r="AT10129" s="419"/>
      <c r="AU10129" s="419"/>
      <c r="AV10129" s="419"/>
      <c r="AX10129" s="419"/>
      <c r="AY10129" s="419"/>
      <c r="AZ10129" s="419"/>
      <c r="BB10129" s="419"/>
      <c r="BC10129" s="419"/>
      <c r="BD10129" s="419"/>
      <c r="BF10129" s="419"/>
      <c r="BG10129" s="419"/>
      <c r="BH10129" s="419"/>
      <c r="BJ10129" s="419"/>
      <c r="BK10129" s="419"/>
      <c r="BL10129" s="419"/>
      <c r="BN10129" s="419"/>
      <c r="BO10129" s="419"/>
      <c r="BP10129" s="419"/>
      <c r="BR10129" s="419"/>
      <c r="BS10129" s="419"/>
      <c r="BT10129" s="419"/>
      <c r="BV10129" s="419"/>
      <c r="BW10129" s="419"/>
      <c r="BX10129" s="397"/>
      <c r="BZ10129" s="449"/>
      <c r="CB10129" s="419"/>
      <c r="CC10129" s="419"/>
      <c r="CD10129" s="419"/>
      <c r="CF10129" s="419"/>
      <c r="CG10129" s="419"/>
      <c r="CH10129" s="419"/>
    </row>
    <row r="10130" spans="3:86" ht="21" thickBot="1">
      <c r="C10130" s="425"/>
      <c r="P10130" s="431"/>
      <c r="R10130" s="419"/>
      <c r="S10130" s="446"/>
      <c r="T10130" s="419"/>
      <c r="V10130" s="196"/>
      <c r="W10130" s="419"/>
      <c r="X10130" s="419"/>
      <c r="Z10130" s="419"/>
      <c r="AA10130" s="419"/>
      <c r="AB10130" s="419"/>
      <c r="AD10130" s="419"/>
      <c r="AE10130" s="419"/>
      <c r="AF10130" s="419"/>
      <c r="AH10130" s="419"/>
      <c r="AI10130" s="419"/>
      <c r="AJ10130" s="419"/>
      <c r="AL10130" s="419"/>
      <c r="AM10130" s="419"/>
      <c r="AN10130" s="403"/>
      <c r="AO10130" s="419"/>
      <c r="AP10130" s="419"/>
      <c r="AQ10130" s="419"/>
      <c r="AR10130" s="419"/>
      <c r="AS10130" s="419"/>
      <c r="AT10130" s="419"/>
      <c r="AU10130" s="419"/>
      <c r="AV10130" s="419"/>
      <c r="AX10130" s="419"/>
      <c r="AY10130" s="419"/>
      <c r="AZ10130" s="419"/>
      <c r="BB10130" s="419"/>
      <c r="BC10130" s="419"/>
      <c r="BD10130" s="419"/>
      <c r="BF10130" s="419"/>
      <c r="BG10130" s="419"/>
      <c r="BH10130" s="419"/>
      <c r="BJ10130" s="419"/>
      <c r="BK10130" s="419"/>
      <c r="BL10130" s="419"/>
      <c r="BN10130" s="419"/>
      <c r="BO10130" s="419"/>
      <c r="BP10130" s="419"/>
      <c r="BR10130" s="419"/>
      <c r="BS10130" s="419"/>
      <c r="BT10130" s="419"/>
      <c r="BV10130" s="419"/>
      <c r="BW10130" s="419"/>
      <c r="BX10130" s="397"/>
      <c r="BZ10130" s="449"/>
      <c r="CB10130" s="419"/>
      <c r="CC10130" s="419"/>
      <c r="CD10130" s="419"/>
      <c r="CF10130" s="419"/>
      <c r="CG10130" s="419"/>
      <c r="CH10130" s="419"/>
    </row>
    <row r="10131" spans="3:86" ht="21" thickBot="1">
      <c r="C10131" s="425"/>
      <c r="P10131" s="431"/>
      <c r="R10131" s="419"/>
      <c r="S10131" s="446"/>
      <c r="T10131" s="419"/>
      <c r="V10131" s="196"/>
      <c r="W10131" s="419"/>
      <c r="X10131" s="419"/>
      <c r="Z10131" s="419"/>
      <c r="AA10131" s="419"/>
      <c r="AB10131" s="419"/>
      <c r="AD10131" s="419"/>
      <c r="AE10131" s="419"/>
      <c r="AF10131" s="419"/>
      <c r="AH10131" s="419"/>
      <c r="AI10131" s="419"/>
      <c r="AJ10131" s="419"/>
      <c r="AL10131" s="419"/>
      <c r="AM10131" s="419"/>
      <c r="AN10131" s="403"/>
      <c r="AO10131" s="419"/>
      <c r="AP10131" s="419"/>
      <c r="AQ10131" s="419"/>
      <c r="AR10131" s="419"/>
      <c r="AS10131" s="419"/>
      <c r="AT10131" s="419"/>
      <c r="AU10131" s="419"/>
      <c r="AV10131" s="419"/>
      <c r="AX10131" s="419"/>
      <c r="AY10131" s="419"/>
      <c r="AZ10131" s="419"/>
      <c r="BB10131" s="419"/>
      <c r="BC10131" s="419"/>
      <c r="BD10131" s="419"/>
      <c r="BF10131" s="419"/>
      <c r="BG10131" s="419"/>
      <c r="BH10131" s="419"/>
      <c r="BJ10131" s="419"/>
      <c r="BK10131" s="419"/>
      <c r="BL10131" s="419"/>
      <c r="BN10131" s="419"/>
      <c r="BO10131" s="419"/>
      <c r="BP10131" s="419"/>
      <c r="BR10131" s="419"/>
      <c r="BS10131" s="419"/>
      <c r="BT10131" s="419"/>
      <c r="BV10131" s="419"/>
      <c r="BW10131" s="419"/>
      <c r="BX10131" s="397"/>
      <c r="BZ10131" s="449"/>
      <c r="CB10131" s="419"/>
      <c r="CC10131" s="419"/>
      <c r="CD10131" s="419"/>
      <c r="CF10131" s="419"/>
      <c r="CG10131" s="419"/>
      <c r="CH10131" s="419"/>
    </row>
    <row r="10132" spans="3:86" ht="21" thickBot="1">
      <c r="C10132" s="425"/>
      <c r="P10132" s="431"/>
      <c r="R10132" s="419"/>
      <c r="S10132" s="446"/>
      <c r="T10132" s="419"/>
      <c r="V10132" s="196"/>
      <c r="W10132" s="419"/>
      <c r="X10132" s="419"/>
      <c r="Z10132" s="419"/>
      <c r="AA10132" s="419"/>
      <c r="AB10132" s="419"/>
      <c r="AD10132" s="419"/>
      <c r="AE10132" s="419"/>
      <c r="AF10132" s="419"/>
      <c r="AH10132" s="419"/>
      <c r="AI10132" s="419"/>
      <c r="AJ10132" s="419"/>
      <c r="AL10132" s="419"/>
      <c r="AM10132" s="419"/>
      <c r="AN10132" s="403"/>
      <c r="AO10132" s="419"/>
      <c r="AP10132" s="419"/>
      <c r="AQ10132" s="419"/>
      <c r="AR10132" s="419"/>
      <c r="AS10132" s="419"/>
      <c r="AT10132" s="419"/>
      <c r="AU10132" s="419"/>
      <c r="AV10132" s="419"/>
      <c r="AX10132" s="419"/>
      <c r="AY10132" s="419"/>
      <c r="AZ10132" s="419"/>
      <c r="BB10132" s="419"/>
      <c r="BC10132" s="419"/>
      <c r="BD10132" s="419"/>
      <c r="BF10132" s="419"/>
      <c r="BG10132" s="419"/>
      <c r="BH10132" s="419"/>
      <c r="BJ10132" s="419"/>
      <c r="BK10132" s="419"/>
      <c r="BL10132" s="419"/>
      <c r="BN10132" s="419"/>
      <c r="BO10132" s="419"/>
      <c r="BP10132" s="419"/>
      <c r="BR10132" s="419"/>
      <c r="BS10132" s="419"/>
      <c r="BT10132" s="419"/>
      <c r="BV10132" s="419"/>
      <c r="BW10132" s="419"/>
      <c r="BX10132" s="397"/>
      <c r="BZ10132" s="449"/>
      <c r="CB10132" s="419"/>
      <c r="CC10132" s="419"/>
      <c r="CD10132" s="419"/>
      <c r="CF10132" s="419"/>
      <c r="CG10132" s="419"/>
      <c r="CH10132" s="419"/>
    </row>
    <row r="10133" spans="3:86" ht="21" thickBot="1">
      <c r="C10133" s="425"/>
      <c r="P10133" s="431"/>
      <c r="R10133" s="419"/>
      <c r="S10133" s="446"/>
      <c r="T10133" s="419"/>
      <c r="V10133" s="196"/>
      <c r="W10133" s="419"/>
      <c r="X10133" s="419"/>
      <c r="Z10133" s="419"/>
      <c r="AA10133" s="419"/>
      <c r="AB10133" s="419"/>
      <c r="AD10133" s="419"/>
      <c r="AE10133" s="419"/>
      <c r="AF10133" s="419"/>
      <c r="AH10133" s="419"/>
      <c r="AI10133" s="419"/>
      <c r="AJ10133" s="419"/>
      <c r="AL10133" s="419"/>
      <c r="AM10133" s="419"/>
      <c r="AN10133" s="403"/>
      <c r="AO10133" s="419"/>
      <c r="AP10133" s="419"/>
      <c r="AQ10133" s="419"/>
      <c r="AR10133" s="419"/>
      <c r="AS10133" s="419"/>
      <c r="AT10133" s="419"/>
      <c r="AU10133" s="419"/>
      <c r="AV10133" s="419"/>
      <c r="AX10133" s="419"/>
      <c r="AY10133" s="419"/>
      <c r="AZ10133" s="419"/>
      <c r="BB10133" s="419"/>
      <c r="BC10133" s="419"/>
      <c r="BD10133" s="419"/>
      <c r="BF10133" s="419"/>
      <c r="BG10133" s="419"/>
      <c r="BH10133" s="419"/>
      <c r="BJ10133" s="419"/>
      <c r="BK10133" s="419"/>
      <c r="BL10133" s="419"/>
      <c r="BN10133" s="419"/>
      <c r="BO10133" s="419"/>
      <c r="BP10133" s="419"/>
      <c r="BR10133" s="419"/>
      <c r="BS10133" s="419"/>
      <c r="BT10133" s="419"/>
      <c r="BV10133" s="419"/>
      <c r="BW10133" s="419"/>
      <c r="BX10133" s="397"/>
      <c r="BZ10133" s="449"/>
      <c r="CB10133" s="419"/>
      <c r="CC10133" s="419"/>
      <c r="CD10133" s="419"/>
      <c r="CF10133" s="419"/>
      <c r="CG10133" s="419"/>
      <c r="CH10133" s="419"/>
    </row>
    <row r="10134" spans="3:86" ht="21" thickBot="1">
      <c r="C10134" s="425"/>
      <c r="P10134" s="431"/>
      <c r="R10134" s="419"/>
      <c r="S10134" s="446"/>
      <c r="T10134" s="419"/>
      <c r="V10134" s="196"/>
      <c r="W10134" s="419"/>
      <c r="X10134" s="419"/>
      <c r="Z10134" s="419"/>
      <c r="AA10134" s="419"/>
      <c r="AB10134" s="419"/>
      <c r="AD10134" s="419"/>
      <c r="AE10134" s="419"/>
      <c r="AF10134" s="419"/>
      <c r="AH10134" s="419"/>
      <c r="AI10134" s="419"/>
      <c r="AJ10134" s="419"/>
      <c r="AL10134" s="419"/>
      <c r="AM10134" s="419"/>
      <c r="AN10134" s="403"/>
      <c r="AO10134" s="419"/>
      <c r="AP10134" s="419"/>
      <c r="AQ10134" s="419"/>
      <c r="AR10134" s="419"/>
      <c r="AS10134" s="419"/>
      <c r="AT10134" s="419"/>
      <c r="AU10134" s="419"/>
      <c r="AV10134" s="419"/>
      <c r="AX10134" s="419"/>
      <c r="AY10134" s="419"/>
      <c r="AZ10134" s="419"/>
      <c r="BB10134" s="419"/>
      <c r="BC10134" s="419"/>
      <c r="BD10134" s="419"/>
      <c r="BF10134" s="419"/>
      <c r="BG10134" s="419"/>
      <c r="BH10134" s="419"/>
      <c r="BJ10134" s="419"/>
      <c r="BK10134" s="419"/>
      <c r="BL10134" s="419"/>
      <c r="BN10134" s="419"/>
      <c r="BO10134" s="419"/>
      <c r="BP10134" s="419"/>
      <c r="BR10134" s="419"/>
      <c r="BS10134" s="419"/>
      <c r="BT10134" s="419"/>
      <c r="BV10134" s="419"/>
      <c r="BW10134" s="419"/>
      <c r="BX10134" s="397"/>
      <c r="BZ10134" s="449"/>
      <c r="CB10134" s="419"/>
      <c r="CC10134" s="419"/>
      <c r="CD10134" s="419"/>
      <c r="CF10134" s="419"/>
      <c r="CG10134" s="419"/>
      <c r="CH10134" s="419"/>
    </row>
    <row r="10135" spans="3:86" ht="21" thickBot="1">
      <c r="C10135" s="425"/>
      <c r="P10135" s="431"/>
      <c r="R10135" s="419"/>
      <c r="S10135" s="446"/>
      <c r="T10135" s="419"/>
      <c r="V10135" s="196"/>
      <c r="W10135" s="419"/>
      <c r="X10135" s="419"/>
      <c r="Z10135" s="419"/>
      <c r="AA10135" s="419"/>
      <c r="AB10135" s="419"/>
      <c r="AD10135" s="419"/>
      <c r="AE10135" s="419"/>
      <c r="AF10135" s="419"/>
      <c r="AH10135" s="419"/>
      <c r="AI10135" s="419"/>
      <c r="AJ10135" s="419"/>
      <c r="AL10135" s="419"/>
      <c r="AM10135" s="419"/>
      <c r="AN10135" s="403"/>
      <c r="AO10135" s="419"/>
      <c r="AP10135" s="419"/>
      <c r="AQ10135" s="419"/>
      <c r="AR10135" s="419"/>
      <c r="AS10135" s="419"/>
      <c r="AT10135" s="419"/>
      <c r="AU10135" s="419"/>
      <c r="AV10135" s="419"/>
      <c r="AX10135" s="419"/>
      <c r="AY10135" s="419"/>
      <c r="AZ10135" s="419"/>
      <c r="BB10135" s="419"/>
      <c r="BC10135" s="419"/>
      <c r="BD10135" s="419"/>
      <c r="BF10135" s="419"/>
      <c r="BG10135" s="419"/>
      <c r="BH10135" s="419"/>
      <c r="BJ10135" s="419"/>
      <c r="BK10135" s="419"/>
      <c r="BL10135" s="419"/>
      <c r="BN10135" s="419"/>
      <c r="BO10135" s="419"/>
      <c r="BP10135" s="419"/>
      <c r="BR10135" s="419"/>
      <c r="BS10135" s="419"/>
      <c r="BT10135" s="419"/>
      <c r="BV10135" s="419"/>
      <c r="BW10135" s="419"/>
      <c r="BX10135" s="397"/>
      <c r="BZ10135" s="449"/>
      <c r="CB10135" s="419"/>
      <c r="CC10135" s="419"/>
      <c r="CD10135" s="419"/>
      <c r="CF10135" s="419"/>
      <c r="CG10135" s="419"/>
      <c r="CH10135" s="419"/>
    </row>
    <row r="10136" spans="3:86" ht="21" thickBot="1">
      <c r="C10136" s="425"/>
      <c r="P10136" s="431"/>
      <c r="R10136" s="419"/>
      <c r="S10136" s="446"/>
      <c r="T10136" s="419"/>
      <c r="V10136" s="196"/>
      <c r="W10136" s="419"/>
      <c r="X10136" s="419"/>
      <c r="Z10136" s="419"/>
      <c r="AA10136" s="419"/>
      <c r="AB10136" s="419"/>
      <c r="AD10136" s="419"/>
      <c r="AE10136" s="419"/>
      <c r="AF10136" s="419"/>
      <c r="AH10136" s="419"/>
      <c r="AI10136" s="419"/>
      <c r="AJ10136" s="419"/>
      <c r="AL10136" s="419"/>
      <c r="AM10136" s="419"/>
      <c r="AN10136" s="403"/>
      <c r="AO10136" s="419"/>
      <c r="AP10136" s="419"/>
      <c r="AQ10136" s="419"/>
      <c r="AR10136" s="419"/>
      <c r="AS10136" s="419"/>
      <c r="AT10136" s="419"/>
      <c r="AU10136" s="419"/>
      <c r="AV10136" s="419"/>
      <c r="AX10136" s="419"/>
      <c r="AY10136" s="419"/>
      <c r="AZ10136" s="419"/>
      <c r="BB10136" s="419"/>
      <c r="BC10136" s="419"/>
      <c r="BD10136" s="419"/>
      <c r="BF10136" s="419"/>
      <c r="BG10136" s="419"/>
      <c r="BH10136" s="419"/>
      <c r="BJ10136" s="419"/>
      <c r="BK10136" s="419"/>
      <c r="BL10136" s="419"/>
      <c r="BN10136" s="419"/>
      <c r="BO10136" s="419"/>
      <c r="BP10136" s="419"/>
      <c r="BR10136" s="419"/>
      <c r="BS10136" s="419"/>
      <c r="BT10136" s="419"/>
      <c r="BV10136" s="419"/>
      <c r="BW10136" s="419"/>
      <c r="BX10136" s="397"/>
      <c r="BZ10136" s="449"/>
      <c r="CB10136" s="419"/>
      <c r="CC10136" s="419"/>
      <c r="CD10136" s="419"/>
      <c r="CF10136" s="419"/>
      <c r="CG10136" s="419"/>
      <c r="CH10136" s="419"/>
    </row>
    <row r="10137" spans="3:86" ht="21" thickBot="1">
      <c r="C10137" s="425"/>
      <c r="P10137" s="431"/>
      <c r="R10137" s="419"/>
      <c r="S10137" s="446"/>
      <c r="T10137" s="419"/>
      <c r="V10137" s="196"/>
      <c r="W10137" s="419"/>
      <c r="X10137" s="419"/>
      <c r="Z10137" s="419"/>
      <c r="AA10137" s="419"/>
      <c r="AB10137" s="419"/>
      <c r="AD10137" s="419"/>
      <c r="AE10137" s="419"/>
      <c r="AF10137" s="419"/>
      <c r="AH10137" s="419"/>
      <c r="AI10137" s="419"/>
      <c r="AJ10137" s="419"/>
      <c r="AL10137" s="419"/>
      <c r="AM10137" s="419"/>
      <c r="AN10137" s="403"/>
      <c r="AO10137" s="419"/>
      <c r="AP10137" s="419"/>
      <c r="AQ10137" s="419"/>
      <c r="AR10137" s="419"/>
      <c r="AS10137" s="419"/>
      <c r="AT10137" s="419"/>
      <c r="AU10137" s="419"/>
      <c r="AV10137" s="419"/>
      <c r="AX10137" s="419"/>
      <c r="AY10137" s="419"/>
      <c r="AZ10137" s="419"/>
      <c r="BB10137" s="419"/>
      <c r="BC10137" s="419"/>
      <c r="BD10137" s="419"/>
      <c r="BF10137" s="419"/>
      <c r="BG10137" s="419"/>
      <c r="BH10137" s="419"/>
      <c r="BJ10137" s="419"/>
      <c r="BK10137" s="419"/>
      <c r="BL10137" s="419"/>
      <c r="BN10137" s="419"/>
      <c r="BO10137" s="419"/>
      <c r="BP10137" s="419"/>
      <c r="BR10137" s="419"/>
      <c r="BS10137" s="419"/>
      <c r="BT10137" s="419"/>
      <c r="BV10137" s="419"/>
      <c r="BW10137" s="419"/>
      <c r="BX10137" s="397"/>
      <c r="BZ10137" s="449"/>
      <c r="CB10137" s="419"/>
      <c r="CC10137" s="419"/>
      <c r="CD10137" s="419"/>
      <c r="CF10137" s="419"/>
      <c r="CG10137" s="419"/>
      <c r="CH10137" s="419"/>
    </row>
    <row r="10138" spans="3:86" ht="21" thickBot="1">
      <c r="C10138" s="425"/>
      <c r="P10138" s="431"/>
      <c r="R10138" s="419"/>
      <c r="S10138" s="446"/>
      <c r="T10138" s="419"/>
      <c r="V10138" s="196"/>
      <c r="W10138" s="419"/>
      <c r="X10138" s="419"/>
      <c r="Z10138" s="419"/>
      <c r="AA10138" s="419"/>
      <c r="AB10138" s="419"/>
      <c r="AD10138" s="419"/>
      <c r="AE10138" s="419"/>
      <c r="AF10138" s="419"/>
      <c r="AH10138" s="419"/>
      <c r="AI10138" s="419"/>
      <c r="AJ10138" s="419"/>
      <c r="AL10138" s="419"/>
      <c r="AM10138" s="419"/>
      <c r="AN10138" s="403"/>
      <c r="AO10138" s="419"/>
      <c r="AP10138" s="419"/>
      <c r="AQ10138" s="419"/>
      <c r="AR10138" s="419"/>
      <c r="AS10138" s="419"/>
      <c r="AT10138" s="419"/>
      <c r="AU10138" s="419"/>
      <c r="AV10138" s="419"/>
      <c r="AX10138" s="419"/>
      <c r="AY10138" s="419"/>
      <c r="AZ10138" s="419"/>
      <c r="BB10138" s="419"/>
      <c r="BC10138" s="419"/>
      <c r="BD10138" s="419"/>
      <c r="BF10138" s="419"/>
      <c r="BG10138" s="419"/>
      <c r="BH10138" s="419"/>
      <c r="BJ10138" s="419"/>
      <c r="BK10138" s="419"/>
      <c r="BL10138" s="419"/>
      <c r="BN10138" s="419"/>
      <c r="BO10138" s="419"/>
      <c r="BP10138" s="419"/>
      <c r="BR10138" s="419"/>
      <c r="BS10138" s="419"/>
      <c r="BT10138" s="419"/>
      <c r="BV10138" s="419"/>
      <c r="BW10138" s="419"/>
      <c r="BX10138" s="397"/>
      <c r="BZ10138" s="449"/>
      <c r="CB10138" s="419"/>
      <c r="CC10138" s="419"/>
      <c r="CD10138" s="419"/>
      <c r="CF10138" s="419"/>
      <c r="CG10138" s="419"/>
      <c r="CH10138" s="419"/>
    </row>
    <row r="10139" spans="3:86" ht="21" thickBot="1">
      <c r="C10139" s="425"/>
      <c r="P10139" s="431"/>
      <c r="R10139" s="419"/>
      <c r="S10139" s="446"/>
      <c r="T10139" s="419"/>
      <c r="V10139" s="196"/>
      <c r="W10139" s="419"/>
      <c r="X10139" s="419"/>
      <c r="Z10139" s="419"/>
      <c r="AA10139" s="419"/>
      <c r="AB10139" s="419"/>
      <c r="AD10139" s="419"/>
      <c r="AE10139" s="419"/>
      <c r="AF10139" s="419"/>
      <c r="AH10139" s="419"/>
      <c r="AI10139" s="419"/>
      <c r="AJ10139" s="419"/>
      <c r="AL10139" s="419"/>
      <c r="AM10139" s="419"/>
      <c r="AN10139" s="403"/>
      <c r="AO10139" s="419"/>
      <c r="AP10139" s="419"/>
      <c r="AQ10139" s="419"/>
      <c r="AR10139" s="419"/>
      <c r="AS10139" s="419"/>
      <c r="AT10139" s="419"/>
      <c r="AU10139" s="419"/>
      <c r="AV10139" s="419"/>
      <c r="AX10139" s="419"/>
      <c r="AY10139" s="419"/>
      <c r="AZ10139" s="419"/>
      <c r="BB10139" s="419"/>
      <c r="BC10139" s="419"/>
      <c r="BD10139" s="419"/>
      <c r="BF10139" s="419"/>
      <c r="BG10139" s="419"/>
      <c r="BH10139" s="419"/>
      <c r="BJ10139" s="419"/>
      <c r="BK10139" s="419"/>
      <c r="BL10139" s="419"/>
      <c r="BN10139" s="419"/>
      <c r="BO10139" s="419"/>
      <c r="BP10139" s="419"/>
      <c r="BR10139" s="419"/>
      <c r="BS10139" s="419"/>
      <c r="BT10139" s="419"/>
      <c r="BV10139" s="419"/>
      <c r="BW10139" s="419"/>
      <c r="BX10139" s="397"/>
      <c r="BZ10139" s="449"/>
      <c r="CB10139" s="419"/>
      <c r="CC10139" s="419"/>
      <c r="CD10139" s="419"/>
      <c r="CF10139" s="419"/>
      <c r="CG10139" s="419"/>
      <c r="CH10139" s="419"/>
    </row>
    <row r="10140" spans="3:86" ht="21" thickBot="1">
      <c r="C10140" s="425"/>
      <c r="P10140" s="431"/>
      <c r="R10140" s="419"/>
      <c r="S10140" s="446"/>
      <c r="T10140" s="419"/>
      <c r="V10140" s="196"/>
      <c r="W10140" s="419"/>
      <c r="X10140" s="419"/>
      <c r="Z10140" s="419"/>
      <c r="AA10140" s="419"/>
      <c r="AB10140" s="419"/>
      <c r="AD10140" s="419"/>
      <c r="AE10140" s="419"/>
      <c r="AF10140" s="419"/>
      <c r="AH10140" s="419"/>
      <c r="AI10140" s="419"/>
      <c r="AJ10140" s="419"/>
      <c r="AL10140" s="419"/>
      <c r="AM10140" s="419"/>
      <c r="AN10140" s="403"/>
      <c r="AO10140" s="419"/>
      <c r="AP10140" s="419"/>
      <c r="AQ10140" s="419"/>
      <c r="AR10140" s="419"/>
      <c r="AS10140" s="419"/>
      <c r="AT10140" s="419"/>
      <c r="AU10140" s="419"/>
      <c r="AV10140" s="419"/>
      <c r="AX10140" s="419"/>
      <c r="AY10140" s="419"/>
      <c r="AZ10140" s="419"/>
      <c r="BB10140" s="419"/>
      <c r="BC10140" s="419"/>
      <c r="BD10140" s="419"/>
      <c r="BF10140" s="419"/>
      <c r="BG10140" s="419"/>
      <c r="BH10140" s="419"/>
      <c r="BJ10140" s="419"/>
      <c r="BK10140" s="419"/>
      <c r="BL10140" s="419"/>
      <c r="BN10140" s="419"/>
      <c r="BO10140" s="419"/>
      <c r="BP10140" s="419"/>
      <c r="BR10140" s="419"/>
      <c r="BS10140" s="419"/>
      <c r="BT10140" s="419"/>
      <c r="BV10140" s="419"/>
      <c r="BW10140" s="419"/>
      <c r="BX10140" s="397"/>
      <c r="BZ10140" s="449"/>
      <c r="CB10140" s="419"/>
      <c r="CC10140" s="419"/>
      <c r="CD10140" s="419"/>
      <c r="CF10140" s="419"/>
      <c r="CG10140" s="419"/>
      <c r="CH10140" s="419"/>
    </row>
    <row r="10141" spans="3:86" ht="21" thickBot="1">
      <c r="C10141" s="425"/>
      <c r="P10141" s="431"/>
      <c r="R10141" s="419"/>
      <c r="S10141" s="446"/>
      <c r="T10141" s="419"/>
      <c r="V10141" s="196"/>
      <c r="W10141" s="419"/>
      <c r="X10141" s="419"/>
      <c r="Z10141" s="419"/>
      <c r="AA10141" s="419"/>
      <c r="AB10141" s="419"/>
      <c r="AD10141" s="419"/>
      <c r="AE10141" s="419"/>
      <c r="AF10141" s="419"/>
      <c r="AH10141" s="419"/>
      <c r="AI10141" s="419"/>
      <c r="AJ10141" s="419"/>
      <c r="AL10141" s="419"/>
      <c r="AM10141" s="419"/>
      <c r="AN10141" s="403"/>
      <c r="AO10141" s="419"/>
      <c r="AP10141" s="419"/>
      <c r="AQ10141" s="419"/>
      <c r="AR10141" s="419"/>
      <c r="AS10141" s="419"/>
      <c r="AT10141" s="419"/>
      <c r="AU10141" s="419"/>
      <c r="AV10141" s="419"/>
      <c r="AX10141" s="419"/>
      <c r="AY10141" s="419"/>
      <c r="AZ10141" s="419"/>
      <c r="BB10141" s="419"/>
      <c r="BC10141" s="419"/>
      <c r="BD10141" s="419"/>
      <c r="BF10141" s="419"/>
      <c r="BG10141" s="419"/>
      <c r="BH10141" s="419"/>
      <c r="BJ10141" s="419"/>
      <c r="BK10141" s="419"/>
      <c r="BL10141" s="419"/>
      <c r="BN10141" s="419"/>
      <c r="BO10141" s="419"/>
      <c r="BP10141" s="419"/>
      <c r="BR10141" s="419"/>
      <c r="BS10141" s="419"/>
      <c r="BT10141" s="419"/>
      <c r="BV10141" s="419"/>
      <c r="BW10141" s="419"/>
      <c r="BX10141" s="397"/>
      <c r="BZ10141" s="449"/>
      <c r="CB10141" s="419"/>
      <c r="CC10141" s="419"/>
      <c r="CD10141" s="419"/>
      <c r="CF10141" s="419"/>
      <c r="CG10141" s="419"/>
      <c r="CH10141" s="419"/>
    </row>
    <row r="10142" spans="3:86" ht="21" thickBot="1">
      <c r="C10142" s="425"/>
      <c r="P10142" s="431"/>
      <c r="R10142" s="419"/>
      <c r="S10142" s="446"/>
      <c r="T10142" s="419"/>
      <c r="V10142" s="196"/>
      <c r="W10142" s="419"/>
      <c r="X10142" s="419"/>
      <c r="Z10142" s="419"/>
      <c r="AA10142" s="419"/>
      <c r="AB10142" s="419"/>
      <c r="AD10142" s="419"/>
      <c r="AE10142" s="419"/>
      <c r="AF10142" s="419"/>
      <c r="AH10142" s="419"/>
      <c r="AI10142" s="419"/>
      <c r="AJ10142" s="419"/>
      <c r="AL10142" s="419"/>
      <c r="AM10142" s="419"/>
      <c r="AN10142" s="403"/>
      <c r="AO10142" s="419"/>
      <c r="AP10142" s="419"/>
      <c r="AQ10142" s="419"/>
      <c r="AR10142" s="419"/>
      <c r="AS10142" s="419"/>
      <c r="AT10142" s="419"/>
      <c r="AU10142" s="419"/>
      <c r="AV10142" s="419"/>
      <c r="AX10142" s="419"/>
      <c r="AY10142" s="419"/>
      <c r="AZ10142" s="419"/>
      <c r="BB10142" s="419"/>
      <c r="BC10142" s="419"/>
      <c r="BD10142" s="419"/>
      <c r="BF10142" s="419"/>
      <c r="BG10142" s="419"/>
      <c r="BH10142" s="419"/>
      <c r="BJ10142" s="419"/>
      <c r="BK10142" s="419"/>
      <c r="BL10142" s="419"/>
      <c r="BN10142" s="419"/>
      <c r="BO10142" s="419"/>
      <c r="BP10142" s="419"/>
      <c r="BR10142" s="419"/>
      <c r="BS10142" s="419"/>
      <c r="BT10142" s="419"/>
      <c r="BV10142" s="419"/>
      <c r="BW10142" s="419"/>
      <c r="BX10142" s="397"/>
      <c r="BZ10142" s="449"/>
      <c r="CB10142" s="419"/>
      <c r="CC10142" s="419"/>
      <c r="CD10142" s="419"/>
      <c r="CF10142" s="419"/>
      <c r="CG10142" s="419"/>
      <c r="CH10142" s="419"/>
    </row>
    <row r="10143" spans="3:86" ht="21" thickBot="1">
      <c r="C10143" s="425"/>
      <c r="P10143" s="431"/>
      <c r="R10143" s="419"/>
      <c r="S10143" s="446"/>
      <c r="T10143" s="419"/>
      <c r="V10143" s="196"/>
      <c r="W10143" s="419"/>
      <c r="X10143" s="419"/>
      <c r="Z10143" s="419"/>
      <c r="AA10143" s="419"/>
      <c r="AB10143" s="419"/>
      <c r="AD10143" s="419"/>
      <c r="AE10143" s="419"/>
      <c r="AF10143" s="419"/>
      <c r="AH10143" s="419"/>
      <c r="AI10143" s="419"/>
      <c r="AJ10143" s="419"/>
      <c r="AL10143" s="419"/>
      <c r="AM10143" s="419"/>
      <c r="AN10143" s="403"/>
      <c r="AO10143" s="419"/>
      <c r="AP10143" s="419"/>
      <c r="AQ10143" s="419"/>
      <c r="AR10143" s="419"/>
      <c r="AS10143" s="419"/>
      <c r="AT10143" s="419"/>
      <c r="AU10143" s="419"/>
      <c r="AV10143" s="419"/>
      <c r="AX10143" s="419"/>
      <c r="AY10143" s="419"/>
      <c r="AZ10143" s="419"/>
      <c r="BB10143" s="419"/>
      <c r="BC10143" s="419"/>
      <c r="BD10143" s="419"/>
      <c r="BF10143" s="419"/>
      <c r="BG10143" s="419"/>
      <c r="BH10143" s="419"/>
      <c r="BJ10143" s="419"/>
      <c r="BK10143" s="419"/>
      <c r="BL10143" s="419"/>
      <c r="BN10143" s="419"/>
      <c r="BO10143" s="419"/>
      <c r="BP10143" s="419"/>
      <c r="BR10143" s="419"/>
      <c r="BS10143" s="419"/>
      <c r="BT10143" s="419"/>
      <c r="BV10143" s="419"/>
      <c r="BW10143" s="419"/>
      <c r="BX10143" s="397"/>
      <c r="BZ10143" s="449"/>
      <c r="CB10143" s="419"/>
      <c r="CC10143" s="419"/>
      <c r="CD10143" s="419"/>
      <c r="CF10143" s="419"/>
      <c r="CG10143" s="419"/>
      <c r="CH10143" s="419"/>
    </row>
    <row r="10144" spans="3:86" ht="21" thickBot="1">
      <c r="C10144" s="425"/>
      <c r="P10144" s="431"/>
      <c r="R10144" s="419"/>
      <c r="S10144" s="446"/>
      <c r="T10144" s="419"/>
      <c r="V10144" s="196"/>
      <c r="W10144" s="419"/>
      <c r="X10144" s="419"/>
      <c r="Z10144" s="419"/>
      <c r="AA10144" s="419"/>
      <c r="AB10144" s="419"/>
      <c r="AD10144" s="419"/>
      <c r="AE10144" s="419"/>
      <c r="AF10144" s="419"/>
      <c r="AH10144" s="419"/>
      <c r="AI10144" s="419"/>
      <c r="AJ10144" s="419"/>
      <c r="AL10144" s="419"/>
      <c r="AM10144" s="419"/>
      <c r="AN10144" s="403"/>
      <c r="AO10144" s="419"/>
      <c r="AP10144" s="419"/>
      <c r="AQ10144" s="419"/>
      <c r="AR10144" s="419"/>
      <c r="AS10144" s="419"/>
      <c r="AT10144" s="419"/>
      <c r="AU10144" s="419"/>
      <c r="AV10144" s="419"/>
      <c r="AX10144" s="419"/>
      <c r="AY10144" s="419"/>
      <c r="AZ10144" s="419"/>
      <c r="BB10144" s="419"/>
      <c r="BC10144" s="419"/>
      <c r="BD10144" s="419"/>
      <c r="BF10144" s="419"/>
      <c r="BG10144" s="419"/>
      <c r="BH10144" s="419"/>
      <c r="BJ10144" s="419"/>
      <c r="BK10144" s="419"/>
      <c r="BL10144" s="419"/>
      <c r="BN10144" s="419"/>
      <c r="BO10144" s="419"/>
      <c r="BP10144" s="419"/>
      <c r="BR10144" s="419"/>
      <c r="BS10144" s="419"/>
      <c r="BT10144" s="419"/>
      <c r="BV10144" s="419"/>
      <c r="BW10144" s="419"/>
      <c r="BX10144" s="397"/>
      <c r="BZ10144" s="449"/>
      <c r="CB10144" s="419"/>
      <c r="CC10144" s="419"/>
      <c r="CD10144" s="419"/>
      <c r="CF10144" s="419"/>
      <c r="CG10144" s="419"/>
      <c r="CH10144" s="419"/>
    </row>
    <row r="10145" spans="3:86" ht="21" thickBot="1">
      <c r="C10145" s="425"/>
      <c r="P10145" s="431"/>
      <c r="R10145" s="419"/>
      <c r="S10145" s="446"/>
      <c r="T10145" s="419"/>
      <c r="V10145" s="196"/>
      <c r="W10145" s="419"/>
      <c r="X10145" s="419"/>
      <c r="Z10145" s="419"/>
      <c r="AA10145" s="419"/>
      <c r="AB10145" s="419"/>
      <c r="AD10145" s="419"/>
      <c r="AE10145" s="419"/>
      <c r="AF10145" s="419"/>
      <c r="AH10145" s="419"/>
      <c r="AI10145" s="419"/>
      <c r="AJ10145" s="419"/>
      <c r="AL10145" s="419"/>
      <c r="AM10145" s="419"/>
      <c r="AN10145" s="403"/>
      <c r="AO10145" s="419"/>
      <c r="AP10145" s="419"/>
      <c r="AQ10145" s="419"/>
      <c r="AR10145" s="419"/>
      <c r="AS10145" s="419"/>
      <c r="AT10145" s="419"/>
      <c r="AU10145" s="419"/>
      <c r="AV10145" s="419"/>
      <c r="AX10145" s="419"/>
      <c r="AY10145" s="419"/>
      <c r="AZ10145" s="419"/>
      <c r="BB10145" s="419"/>
      <c r="BC10145" s="419"/>
      <c r="BD10145" s="419"/>
      <c r="BF10145" s="419"/>
      <c r="BG10145" s="419"/>
      <c r="BH10145" s="419"/>
      <c r="BJ10145" s="419"/>
      <c r="BK10145" s="419"/>
      <c r="BL10145" s="419"/>
      <c r="BN10145" s="419"/>
      <c r="BO10145" s="419"/>
      <c r="BP10145" s="419"/>
      <c r="BR10145" s="419"/>
      <c r="BS10145" s="419"/>
      <c r="BT10145" s="419"/>
      <c r="BV10145" s="419"/>
      <c r="BW10145" s="419"/>
      <c r="BX10145" s="397"/>
      <c r="BZ10145" s="449"/>
      <c r="CB10145" s="419"/>
      <c r="CC10145" s="419"/>
      <c r="CD10145" s="419"/>
      <c r="CF10145" s="419"/>
      <c r="CG10145" s="419"/>
      <c r="CH10145" s="419"/>
    </row>
    <row r="10146" spans="3:86" ht="21" thickBot="1">
      <c r="C10146" s="425"/>
      <c r="P10146" s="431"/>
      <c r="R10146" s="419"/>
      <c r="S10146" s="446"/>
      <c r="T10146" s="419"/>
      <c r="V10146" s="196"/>
      <c r="W10146" s="419"/>
      <c r="X10146" s="419"/>
      <c r="Z10146" s="419"/>
      <c r="AA10146" s="419"/>
      <c r="AB10146" s="419"/>
      <c r="AD10146" s="419"/>
      <c r="AE10146" s="419"/>
      <c r="AF10146" s="419"/>
      <c r="AH10146" s="419"/>
      <c r="AI10146" s="419"/>
      <c r="AJ10146" s="419"/>
      <c r="AL10146" s="419"/>
      <c r="AM10146" s="419"/>
      <c r="AN10146" s="403"/>
      <c r="AO10146" s="419"/>
      <c r="AP10146" s="419"/>
      <c r="AQ10146" s="419"/>
      <c r="AR10146" s="419"/>
      <c r="AS10146" s="419"/>
      <c r="AT10146" s="419"/>
      <c r="AU10146" s="419"/>
      <c r="AV10146" s="419"/>
      <c r="AX10146" s="419"/>
      <c r="AY10146" s="419"/>
      <c r="AZ10146" s="419"/>
      <c r="BB10146" s="419"/>
      <c r="BC10146" s="419"/>
      <c r="BD10146" s="419"/>
      <c r="BF10146" s="419"/>
      <c r="BG10146" s="419"/>
      <c r="BH10146" s="419"/>
      <c r="BJ10146" s="419"/>
      <c r="BK10146" s="419"/>
      <c r="BL10146" s="419"/>
      <c r="BN10146" s="419"/>
      <c r="BO10146" s="419"/>
      <c r="BP10146" s="419"/>
      <c r="BR10146" s="419"/>
      <c r="BS10146" s="419"/>
      <c r="BT10146" s="419"/>
      <c r="BV10146" s="419"/>
      <c r="BW10146" s="419"/>
      <c r="BX10146" s="397"/>
      <c r="BZ10146" s="449"/>
      <c r="CB10146" s="419"/>
      <c r="CC10146" s="419"/>
      <c r="CD10146" s="419"/>
      <c r="CF10146" s="419"/>
      <c r="CG10146" s="419"/>
      <c r="CH10146" s="419"/>
    </row>
    <row r="10147" spans="3:86" ht="21" thickBot="1">
      <c r="C10147" s="425"/>
      <c r="P10147" s="431"/>
      <c r="R10147" s="419"/>
      <c r="S10147" s="446"/>
      <c r="T10147" s="419"/>
      <c r="V10147" s="196"/>
      <c r="W10147" s="419"/>
      <c r="X10147" s="419"/>
      <c r="Z10147" s="419"/>
      <c r="AA10147" s="419"/>
      <c r="AB10147" s="419"/>
      <c r="AD10147" s="419"/>
      <c r="AE10147" s="419"/>
      <c r="AF10147" s="419"/>
      <c r="AH10147" s="419"/>
      <c r="AI10147" s="419"/>
      <c r="AJ10147" s="419"/>
      <c r="AL10147" s="419"/>
      <c r="AM10147" s="419"/>
      <c r="AN10147" s="403"/>
      <c r="AO10147" s="419"/>
      <c r="AP10147" s="419"/>
      <c r="AQ10147" s="419"/>
      <c r="AR10147" s="419"/>
      <c r="AS10147" s="419"/>
      <c r="AT10147" s="419"/>
      <c r="AU10147" s="419"/>
      <c r="AV10147" s="419"/>
      <c r="AX10147" s="419"/>
      <c r="AY10147" s="419"/>
      <c r="AZ10147" s="419"/>
      <c r="BB10147" s="419"/>
      <c r="BC10147" s="419"/>
      <c r="BD10147" s="419"/>
      <c r="BF10147" s="419"/>
      <c r="BG10147" s="419"/>
      <c r="BH10147" s="419"/>
      <c r="BJ10147" s="419"/>
      <c r="BK10147" s="419"/>
      <c r="BL10147" s="419"/>
      <c r="BN10147" s="419"/>
      <c r="BO10147" s="419"/>
      <c r="BP10147" s="419"/>
      <c r="BR10147" s="419"/>
      <c r="BS10147" s="419"/>
      <c r="BT10147" s="419"/>
      <c r="BV10147" s="419"/>
      <c r="BW10147" s="419"/>
      <c r="BX10147" s="397"/>
      <c r="BZ10147" s="449"/>
      <c r="CB10147" s="419"/>
      <c r="CC10147" s="419"/>
      <c r="CD10147" s="419"/>
      <c r="CF10147" s="419"/>
      <c r="CG10147" s="419"/>
      <c r="CH10147" s="419"/>
    </row>
    <row r="10148" spans="3:86" ht="21" thickBot="1">
      <c r="C10148" s="425"/>
      <c r="P10148" s="431"/>
      <c r="R10148" s="419"/>
      <c r="S10148" s="446"/>
      <c r="T10148" s="419"/>
      <c r="V10148" s="196"/>
      <c r="W10148" s="419"/>
      <c r="X10148" s="419"/>
      <c r="Z10148" s="419"/>
      <c r="AA10148" s="419"/>
      <c r="AB10148" s="419"/>
      <c r="AD10148" s="419"/>
      <c r="AE10148" s="419"/>
      <c r="AF10148" s="419"/>
      <c r="AH10148" s="419"/>
      <c r="AI10148" s="419"/>
      <c r="AJ10148" s="419"/>
      <c r="AL10148" s="419"/>
      <c r="AM10148" s="419"/>
      <c r="AN10148" s="403"/>
      <c r="AO10148" s="419"/>
      <c r="AP10148" s="419"/>
      <c r="AQ10148" s="419"/>
      <c r="AR10148" s="419"/>
      <c r="AS10148" s="419"/>
      <c r="AT10148" s="419"/>
      <c r="AU10148" s="419"/>
      <c r="AV10148" s="419"/>
      <c r="AX10148" s="419"/>
      <c r="AY10148" s="419"/>
      <c r="AZ10148" s="419"/>
      <c r="BB10148" s="419"/>
      <c r="BC10148" s="419"/>
      <c r="BD10148" s="419"/>
      <c r="BF10148" s="419"/>
      <c r="BG10148" s="419"/>
      <c r="BH10148" s="419"/>
      <c r="BJ10148" s="419"/>
      <c r="BK10148" s="419"/>
      <c r="BL10148" s="419"/>
      <c r="BN10148" s="419"/>
      <c r="BO10148" s="419"/>
      <c r="BP10148" s="419"/>
      <c r="BR10148" s="419"/>
      <c r="BS10148" s="419"/>
      <c r="BT10148" s="419"/>
      <c r="BV10148" s="419"/>
      <c r="BW10148" s="419"/>
      <c r="BX10148" s="397"/>
      <c r="BZ10148" s="449"/>
      <c r="CB10148" s="419"/>
      <c r="CC10148" s="419"/>
      <c r="CD10148" s="419"/>
      <c r="CF10148" s="419"/>
      <c r="CG10148" s="419"/>
      <c r="CH10148" s="419"/>
    </row>
    <row r="10149" spans="3:86" ht="21" thickBot="1">
      <c r="C10149" s="425"/>
      <c r="P10149" s="431"/>
      <c r="R10149" s="419"/>
      <c r="S10149" s="446"/>
      <c r="T10149" s="419"/>
      <c r="V10149" s="196"/>
      <c r="W10149" s="419"/>
      <c r="X10149" s="419"/>
      <c r="Z10149" s="419"/>
      <c r="AA10149" s="419"/>
      <c r="AB10149" s="419"/>
      <c r="AD10149" s="419"/>
      <c r="AE10149" s="419"/>
      <c r="AF10149" s="419"/>
      <c r="AH10149" s="419"/>
      <c r="AI10149" s="419"/>
      <c r="AJ10149" s="419"/>
      <c r="AL10149" s="419"/>
      <c r="AM10149" s="419"/>
      <c r="AN10149" s="403"/>
      <c r="AO10149" s="419"/>
      <c r="AP10149" s="419"/>
      <c r="AQ10149" s="419"/>
      <c r="AR10149" s="419"/>
      <c r="AS10149" s="419"/>
      <c r="AT10149" s="419"/>
      <c r="AU10149" s="419"/>
      <c r="AV10149" s="419"/>
      <c r="AX10149" s="419"/>
      <c r="AY10149" s="419"/>
      <c r="AZ10149" s="419"/>
      <c r="BB10149" s="419"/>
      <c r="BC10149" s="419"/>
      <c r="BD10149" s="419"/>
      <c r="BF10149" s="419"/>
      <c r="BG10149" s="419"/>
      <c r="BH10149" s="419"/>
      <c r="BJ10149" s="419"/>
      <c r="BK10149" s="419"/>
      <c r="BL10149" s="419"/>
      <c r="BN10149" s="419"/>
      <c r="BO10149" s="419"/>
      <c r="BP10149" s="419"/>
      <c r="BR10149" s="419"/>
      <c r="BS10149" s="419"/>
      <c r="BT10149" s="419"/>
      <c r="BV10149" s="419"/>
      <c r="BW10149" s="419"/>
      <c r="BX10149" s="397"/>
      <c r="BZ10149" s="449"/>
      <c r="CB10149" s="419"/>
      <c r="CC10149" s="419"/>
      <c r="CD10149" s="419"/>
      <c r="CF10149" s="419"/>
      <c r="CG10149" s="419"/>
      <c r="CH10149" s="419"/>
    </row>
    <row r="10150" spans="3:86" ht="21" thickBot="1">
      <c r="C10150" s="425"/>
      <c r="P10150" s="431"/>
      <c r="R10150" s="419"/>
      <c r="S10150" s="446"/>
      <c r="T10150" s="419"/>
      <c r="V10150" s="196"/>
      <c r="W10150" s="419"/>
      <c r="X10150" s="419"/>
      <c r="Z10150" s="419"/>
      <c r="AA10150" s="419"/>
      <c r="AB10150" s="419"/>
      <c r="AD10150" s="419"/>
      <c r="AE10150" s="419"/>
      <c r="AF10150" s="419"/>
      <c r="AH10150" s="419"/>
      <c r="AI10150" s="419"/>
      <c r="AJ10150" s="419"/>
      <c r="AL10150" s="419"/>
      <c r="AM10150" s="419"/>
      <c r="AN10150" s="403"/>
      <c r="AO10150" s="419"/>
      <c r="AP10150" s="419"/>
      <c r="AQ10150" s="419"/>
      <c r="AR10150" s="419"/>
      <c r="AS10150" s="419"/>
      <c r="AT10150" s="419"/>
      <c r="AU10150" s="419"/>
      <c r="AV10150" s="419"/>
      <c r="AX10150" s="419"/>
      <c r="AY10150" s="419"/>
      <c r="AZ10150" s="419"/>
      <c r="BB10150" s="419"/>
      <c r="BC10150" s="419"/>
      <c r="BD10150" s="419"/>
      <c r="BF10150" s="419"/>
      <c r="BG10150" s="419"/>
      <c r="BH10150" s="419"/>
      <c r="BJ10150" s="419"/>
      <c r="BK10150" s="419"/>
      <c r="BL10150" s="419"/>
      <c r="BN10150" s="419"/>
      <c r="BO10150" s="419"/>
      <c r="BP10150" s="419"/>
      <c r="BR10150" s="419"/>
      <c r="BS10150" s="419"/>
      <c r="BT10150" s="419"/>
      <c r="BV10150" s="419"/>
      <c r="BW10150" s="419"/>
      <c r="BX10150" s="397"/>
      <c r="BZ10150" s="449"/>
      <c r="CB10150" s="419"/>
      <c r="CC10150" s="419"/>
      <c r="CD10150" s="419"/>
      <c r="CF10150" s="419"/>
      <c r="CG10150" s="419"/>
      <c r="CH10150" s="419"/>
    </row>
    <row r="10151" spans="3:86" ht="21" thickBot="1">
      <c r="C10151" s="425"/>
      <c r="P10151" s="431"/>
      <c r="R10151" s="419"/>
      <c r="S10151" s="446"/>
      <c r="T10151" s="419"/>
      <c r="V10151" s="196"/>
      <c r="W10151" s="419"/>
      <c r="X10151" s="419"/>
      <c r="Z10151" s="419"/>
      <c r="AA10151" s="419"/>
      <c r="AB10151" s="419"/>
      <c r="AD10151" s="419"/>
      <c r="AE10151" s="419"/>
      <c r="AF10151" s="419"/>
      <c r="AH10151" s="419"/>
      <c r="AI10151" s="419"/>
      <c r="AJ10151" s="419"/>
      <c r="AL10151" s="419"/>
      <c r="AM10151" s="419"/>
      <c r="AN10151" s="403"/>
      <c r="AO10151" s="419"/>
      <c r="AP10151" s="419"/>
      <c r="AQ10151" s="419"/>
      <c r="AR10151" s="419"/>
      <c r="AS10151" s="419"/>
      <c r="AT10151" s="419"/>
      <c r="AU10151" s="419"/>
      <c r="AV10151" s="419"/>
      <c r="AX10151" s="419"/>
      <c r="AY10151" s="419"/>
      <c r="AZ10151" s="419"/>
      <c r="BB10151" s="419"/>
      <c r="BC10151" s="419"/>
      <c r="BD10151" s="419"/>
      <c r="BF10151" s="419"/>
      <c r="BG10151" s="419"/>
      <c r="BH10151" s="419"/>
      <c r="BJ10151" s="419"/>
      <c r="BK10151" s="419"/>
      <c r="BL10151" s="419"/>
      <c r="BN10151" s="419"/>
      <c r="BO10151" s="419"/>
      <c r="BP10151" s="419"/>
      <c r="BR10151" s="419"/>
      <c r="BS10151" s="419"/>
      <c r="BT10151" s="419"/>
      <c r="BV10151" s="419"/>
      <c r="BW10151" s="419"/>
      <c r="BX10151" s="397"/>
      <c r="BZ10151" s="449"/>
      <c r="CB10151" s="419"/>
      <c r="CC10151" s="419"/>
      <c r="CD10151" s="419"/>
      <c r="CF10151" s="419"/>
      <c r="CG10151" s="419"/>
      <c r="CH10151" s="419"/>
    </row>
    <row r="10152" spans="3:86" ht="21" thickBot="1">
      <c r="C10152" s="425"/>
      <c r="P10152" s="431"/>
      <c r="R10152" s="419"/>
      <c r="S10152" s="446"/>
      <c r="T10152" s="419"/>
      <c r="V10152" s="196"/>
      <c r="W10152" s="419"/>
      <c r="X10152" s="419"/>
      <c r="Z10152" s="419"/>
      <c r="AA10152" s="419"/>
      <c r="AB10152" s="419"/>
      <c r="AD10152" s="419"/>
      <c r="AE10152" s="419"/>
      <c r="AF10152" s="419"/>
      <c r="AH10152" s="419"/>
      <c r="AI10152" s="419"/>
      <c r="AJ10152" s="419"/>
      <c r="AL10152" s="419"/>
      <c r="AM10152" s="419"/>
      <c r="AN10152" s="403"/>
      <c r="AO10152" s="419"/>
      <c r="AP10152" s="419"/>
      <c r="AQ10152" s="419"/>
      <c r="AR10152" s="419"/>
      <c r="AS10152" s="419"/>
      <c r="AT10152" s="419"/>
      <c r="AU10152" s="419"/>
      <c r="AV10152" s="419"/>
      <c r="AX10152" s="419"/>
      <c r="AY10152" s="419"/>
      <c r="AZ10152" s="419"/>
      <c r="BB10152" s="419"/>
      <c r="BC10152" s="419"/>
      <c r="BD10152" s="419"/>
      <c r="BF10152" s="419"/>
      <c r="BG10152" s="419"/>
      <c r="BH10152" s="419"/>
      <c r="BJ10152" s="419"/>
      <c r="BK10152" s="419"/>
      <c r="BL10152" s="419"/>
      <c r="BN10152" s="419"/>
      <c r="BO10152" s="419"/>
      <c r="BP10152" s="419"/>
      <c r="BR10152" s="419"/>
      <c r="BS10152" s="419"/>
      <c r="BT10152" s="419"/>
      <c r="BV10152" s="419"/>
      <c r="BW10152" s="419"/>
      <c r="BX10152" s="397"/>
      <c r="BZ10152" s="449"/>
      <c r="CB10152" s="419"/>
      <c r="CC10152" s="419"/>
      <c r="CD10152" s="419"/>
      <c r="CF10152" s="419"/>
      <c r="CG10152" s="419"/>
      <c r="CH10152" s="419"/>
    </row>
    <row r="10153" spans="3:86" ht="21" thickBot="1">
      <c r="C10153" s="425"/>
      <c r="P10153" s="431"/>
      <c r="R10153" s="419"/>
      <c r="S10153" s="446"/>
      <c r="T10153" s="419"/>
      <c r="V10153" s="196"/>
      <c r="W10153" s="419"/>
      <c r="X10153" s="419"/>
      <c r="Z10153" s="419"/>
      <c r="AA10153" s="419"/>
      <c r="AB10153" s="419"/>
      <c r="AD10153" s="419"/>
      <c r="AE10153" s="419"/>
      <c r="AF10153" s="419"/>
      <c r="AH10153" s="419"/>
      <c r="AI10153" s="419"/>
      <c r="AJ10153" s="419"/>
      <c r="AL10153" s="419"/>
      <c r="AM10153" s="419"/>
      <c r="AN10153" s="403"/>
      <c r="AO10153" s="419"/>
      <c r="AP10153" s="419"/>
      <c r="AQ10153" s="419"/>
      <c r="AR10153" s="419"/>
      <c r="AS10153" s="419"/>
      <c r="AT10153" s="419"/>
      <c r="AU10153" s="419"/>
      <c r="AV10153" s="419"/>
      <c r="AX10153" s="419"/>
      <c r="AY10153" s="419"/>
      <c r="AZ10153" s="419"/>
      <c r="BB10153" s="419"/>
      <c r="BC10153" s="419"/>
      <c r="BD10153" s="419"/>
      <c r="BF10153" s="419"/>
      <c r="BG10153" s="419"/>
      <c r="BH10153" s="419"/>
      <c r="BJ10153" s="419"/>
      <c r="BK10153" s="419"/>
      <c r="BL10153" s="419"/>
      <c r="BN10153" s="419"/>
      <c r="BO10153" s="419"/>
      <c r="BP10153" s="419"/>
      <c r="BR10153" s="419"/>
      <c r="BS10153" s="419"/>
      <c r="BT10153" s="419"/>
      <c r="BV10153" s="419"/>
      <c r="BW10153" s="419"/>
      <c r="BX10153" s="397"/>
      <c r="BZ10153" s="449"/>
      <c r="CB10153" s="419"/>
      <c r="CC10153" s="419"/>
      <c r="CD10153" s="419"/>
      <c r="CF10153" s="419"/>
      <c r="CG10153" s="419"/>
      <c r="CH10153" s="419"/>
    </row>
    <row r="10154" spans="3:86" ht="21" thickBot="1">
      <c r="C10154" s="425"/>
      <c r="P10154" s="431"/>
      <c r="R10154" s="419"/>
      <c r="S10154" s="446"/>
      <c r="T10154" s="419"/>
      <c r="V10154" s="196"/>
      <c r="W10154" s="419"/>
      <c r="X10154" s="419"/>
      <c r="Z10154" s="419"/>
      <c r="AA10154" s="419"/>
      <c r="AB10154" s="419"/>
      <c r="AD10154" s="419"/>
      <c r="AE10154" s="419"/>
      <c r="AF10154" s="419"/>
      <c r="AH10154" s="419"/>
      <c r="AI10154" s="419"/>
      <c r="AJ10154" s="419"/>
      <c r="AL10154" s="419"/>
      <c r="AM10154" s="419"/>
      <c r="AN10154" s="403"/>
      <c r="AO10154" s="419"/>
      <c r="AP10154" s="419"/>
      <c r="AQ10154" s="419"/>
      <c r="AR10154" s="419"/>
      <c r="AS10154" s="419"/>
      <c r="AT10154" s="419"/>
      <c r="AU10154" s="419"/>
      <c r="AV10154" s="419"/>
      <c r="AX10154" s="419"/>
      <c r="AY10154" s="419"/>
      <c r="AZ10154" s="419"/>
      <c r="BB10154" s="419"/>
      <c r="BC10154" s="419"/>
      <c r="BD10154" s="419"/>
      <c r="BF10154" s="419"/>
      <c r="BG10154" s="419"/>
      <c r="BH10154" s="419"/>
      <c r="BJ10154" s="419"/>
      <c r="BK10154" s="419"/>
      <c r="BL10154" s="419"/>
      <c r="BN10154" s="419"/>
      <c r="BO10154" s="419"/>
      <c r="BP10154" s="419"/>
      <c r="BR10154" s="419"/>
      <c r="BS10154" s="419"/>
      <c r="BT10154" s="419"/>
      <c r="BV10154" s="419"/>
      <c r="BW10154" s="419"/>
      <c r="BX10154" s="397"/>
      <c r="BZ10154" s="449"/>
      <c r="CB10154" s="419"/>
      <c r="CC10154" s="419"/>
      <c r="CD10154" s="419"/>
      <c r="CF10154" s="419"/>
      <c r="CG10154" s="419"/>
      <c r="CH10154" s="419"/>
    </row>
    <row r="10155" spans="3:86" ht="21" thickBot="1">
      <c r="C10155" s="425"/>
      <c r="P10155" s="431"/>
      <c r="R10155" s="419"/>
      <c r="S10155" s="446"/>
      <c r="T10155" s="419"/>
      <c r="V10155" s="196"/>
      <c r="W10155" s="419"/>
      <c r="X10155" s="419"/>
      <c r="Z10155" s="419"/>
      <c r="AA10155" s="419"/>
      <c r="AB10155" s="419"/>
      <c r="AD10155" s="419"/>
      <c r="AE10155" s="419"/>
      <c r="AF10155" s="419"/>
      <c r="AH10155" s="419"/>
      <c r="AI10155" s="419"/>
      <c r="AJ10155" s="419"/>
      <c r="AL10155" s="419"/>
      <c r="AM10155" s="419"/>
      <c r="AN10155" s="403"/>
      <c r="AO10155" s="419"/>
      <c r="AP10155" s="419"/>
      <c r="AQ10155" s="419"/>
      <c r="AR10155" s="419"/>
      <c r="AS10155" s="419"/>
      <c r="AT10155" s="419"/>
      <c r="AU10155" s="419"/>
      <c r="AV10155" s="419"/>
      <c r="AX10155" s="419"/>
      <c r="AY10155" s="419"/>
      <c r="AZ10155" s="419"/>
      <c r="BB10155" s="419"/>
      <c r="BC10155" s="419"/>
      <c r="BD10155" s="419"/>
      <c r="BF10155" s="419"/>
      <c r="BG10155" s="419"/>
      <c r="BH10155" s="419"/>
      <c r="BJ10155" s="419"/>
      <c r="BK10155" s="419"/>
      <c r="BL10155" s="419"/>
      <c r="BN10155" s="419"/>
      <c r="BO10155" s="419"/>
      <c r="BP10155" s="419"/>
      <c r="BR10155" s="419"/>
      <c r="BS10155" s="419"/>
      <c r="BT10155" s="419"/>
      <c r="BV10155" s="419"/>
      <c r="BW10155" s="419"/>
      <c r="BX10155" s="397"/>
      <c r="BZ10155" s="449"/>
      <c r="CB10155" s="419"/>
      <c r="CC10155" s="419"/>
      <c r="CD10155" s="419"/>
      <c r="CF10155" s="419"/>
      <c r="CG10155" s="419"/>
      <c r="CH10155" s="419"/>
    </row>
    <row r="10156" spans="3:86" ht="21" thickBot="1">
      <c r="C10156" s="425"/>
      <c r="P10156" s="431"/>
      <c r="R10156" s="419"/>
      <c r="S10156" s="446"/>
      <c r="T10156" s="419"/>
      <c r="V10156" s="196"/>
      <c r="W10156" s="419"/>
      <c r="X10156" s="419"/>
      <c r="Z10156" s="419"/>
      <c r="AA10156" s="419"/>
      <c r="AB10156" s="419"/>
      <c r="AD10156" s="419"/>
      <c r="AE10156" s="419"/>
      <c r="AF10156" s="419"/>
      <c r="AH10156" s="419"/>
      <c r="AI10156" s="419"/>
      <c r="AJ10156" s="419"/>
      <c r="AL10156" s="419"/>
      <c r="AM10156" s="419"/>
      <c r="AN10156" s="403"/>
      <c r="AO10156" s="419"/>
      <c r="AP10156" s="419"/>
      <c r="AQ10156" s="419"/>
      <c r="AR10156" s="419"/>
      <c r="AS10156" s="419"/>
      <c r="AT10156" s="419"/>
      <c r="AU10156" s="419"/>
      <c r="AV10156" s="419"/>
      <c r="AX10156" s="419"/>
      <c r="AY10156" s="419"/>
      <c r="AZ10156" s="419"/>
      <c r="BB10156" s="419"/>
      <c r="BC10156" s="419"/>
      <c r="BD10156" s="419"/>
      <c r="BF10156" s="419"/>
      <c r="BG10156" s="419"/>
      <c r="BH10156" s="419"/>
      <c r="BJ10156" s="419"/>
      <c r="BK10156" s="419"/>
      <c r="BL10156" s="419"/>
      <c r="BN10156" s="419"/>
      <c r="BO10156" s="419"/>
      <c r="BP10156" s="419"/>
      <c r="BR10156" s="419"/>
      <c r="BS10156" s="419"/>
      <c r="BT10156" s="419"/>
      <c r="BV10156" s="419"/>
      <c r="BW10156" s="419"/>
      <c r="BX10156" s="397"/>
      <c r="BZ10156" s="449"/>
      <c r="CB10156" s="419"/>
      <c r="CC10156" s="419"/>
      <c r="CD10156" s="419"/>
      <c r="CF10156" s="419"/>
      <c r="CG10156" s="419"/>
      <c r="CH10156" s="419"/>
    </row>
    <row r="10157" spans="3:86" ht="21" thickBot="1">
      <c r="C10157" s="425"/>
      <c r="P10157" s="431"/>
      <c r="R10157" s="419"/>
      <c r="S10157" s="446"/>
      <c r="T10157" s="419"/>
      <c r="V10157" s="196"/>
      <c r="W10157" s="419"/>
      <c r="X10157" s="419"/>
      <c r="Z10157" s="419"/>
      <c r="AA10157" s="419"/>
      <c r="AB10157" s="419"/>
      <c r="AD10157" s="419"/>
      <c r="AE10157" s="419"/>
      <c r="AF10157" s="419"/>
      <c r="AH10157" s="419"/>
      <c r="AI10157" s="419"/>
      <c r="AJ10157" s="419"/>
      <c r="AL10157" s="419"/>
      <c r="AM10157" s="419"/>
      <c r="AN10157" s="403"/>
      <c r="AO10157" s="419"/>
      <c r="AP10157" s="419"/>
      <c r="AQ10157" s="419"/>
      <c r="AR10157" s="419"/>
      <c r="AS10157" s="419"/>
      <c r="AT10157" s="419"/>
      <c r="AU10157" s="419"/>
      <c r="AV10157" s="419"/>
      <c r="AX10157" s="419"/>
      <c r="AY10157" s="419"/>
      <c r="AZ10157" s="419"/>
      <c r="BB10157" s="419"/>
      <c r="BC10157" s="419"/>
      <c r="BD10157" s="419"/>
      <c r="BF10157" s="419"/>
      <c r="BG10157" s="419"/>
      <c r="BH10157" s="419"/>
      <c r="BJ10157" s="419"/>
      <c r="BK10157" s="419"/>
      <c r="BL10157" s="419"/>
      <c r="BN10157" s="419"/>
      <c r="BO10157" s="419"/>
      <c r="BP10157" s="419"/>
      <c r="BR10157" s="419"/>
      <c r="BS10157" s="419"/>
      <c r="BT10157" s="419"/>
      <c r="BV10157" s="419"/>
      <c r="BW10157" s="419"/>
      <c r="BX10157" s="397"/>
      <c r="BZ10157" s="449"/>
      <c r="CB10157" s="419"/>
      <c r="CC10157" s="419"/>
      <c r="CD10157" s="419"/>
      <c r="CF10157" s="419"/>
      <c r="CG10157" s="419"/>
      <c r="CH10157" s="419"/>
    </row>
    <row r="10158" spans="3:86" ht="21" thickBot="1">
      <c r="C10158" s="425"/>
      <c r="P10158" s="431"/>
      <c r="R10158" s="419"/>
      <c r="S10158" s="446"/>
      <c r="T10158" s="419"/>
      <c r="V10158" s="196"/>
      <c r="W10158" s="419"/>
      <c r="X10158" s="419"/>
      <c r="Z10158" s="419"/>
      <c r="AA10158" s="419"/>
      <c r="AB10158" s="419"/>
      <c r="AD10158" s="419"/>
      <c r="AE10158" s="419"/>
      <c r="AF10158" s="419"/>
      <c r="AH10158" s="419"/>
      <c r="AI10158" s="419"/>
      <c r="AJ10158" s="419"/>
      <c r="AL10158" s="419"/>
      <c r="AM10158" s="419"/>
      <c r="AN10158" s="403"/>
      <c r="AO10158" s="419"/>
      <c r="AP10158" s="419"/>
      <c r="AQ10158" s="419"/>
      <c r="AR10158" s="419"/>
      <c r="AS10158" s="419"/>
      <c r="AT10158" s="419"/>
      <c r="AU10158" s="419"/>
      <c r="AV10158" s="419"/>
      <c r="AX10158" s="419"/>
      <c r="AY10158" s="419"/>
      <c r="AZ10158" s="419"/>
      <c r="BB10158" s="419"/>
      <c r="BC10158" s="419"/>
      <c r="BD10158" s="419"/>
      <c r="BF10158" s="419"/>
      <c r="BG10158" s="419"/>
      <c r="BH10158" s="419"/>
      <c r="BJ10158" s="419"/>
      <c r="BK10158" s="419"/>
      <c r="BL10158" s="419"/>
      <c r="BN10158" s="419"/>
      <c r="BO10158" s="419"/>
      <c r="BP10158" s="419"/>
      <c r="BR10158" s="419"/>
      <c r="BS10158" s="419"/>
      <c r="BT10158" s="419"/>
      <c r="BV10158" s="419"/>
      <c r="BW10158" s="419"/>
      <c r="BX10158" s="397"/>
      <c r="BZ10158" s="449"/>
      <c r="CB10158" s="419"/>
      <c r="CC10158" s="419"/>
      <c r="CD10158" s="419"/>
      <c r="CF10158" s="419"/>
      <c r="CG10158" s="419"/>
      <c r="CH10158" s="419"/>
    </row>
    <row r="10159" spans="3:86" ht="21" thickBot="1">
      <c r="C10159" s="425"/>
      <c r="P10159" s="431"/>
      <c r="R10159" s="419"/>
      <c r="S10159" s="446"/>
      <c r="T10159" s="419"/>
      <c r="V10159" s="196"/>
      <c r="W10159" s="419"/>
      <c r="X10159" s="419"/>
      <c r="Z10159" s="419"/>
      <c r="AA10159" s="419"/>
      <c r="AB10159" s="419"/>
      <c r="AD10159" s="419"/>
      <c r="AE10159" s="419"/>
      <c r="AF10159" s="419"/>
      <c r="AH10159" s="419"/>
      <c r="AI10159" s="419"/>
      <c r="AJ10159" s="419"/>
      <c r="AL10159" s="419"/>
      <c r="AM10159" s="419"/>
      <c r="AN10159" s="403"/>
      <c r="AO10159" s="419"/>
      <c r="AP10159" s="419"/>
      <c r="AQ10159" s="419"/>
      <c r="AR10159" s="419"/>
      <c r="AS10159" s="419"/>
      <c r="AT10159" s="419"/>
      <c r="AU10159" s="419"/>
      <c r="AV10159" s="419"/>
      <c r="AX10159" s="419"/>
      <c r="AY10159" s="419"/>
      <c r="AZ10159" s="419"/>
      <c r="BB10159" s="419"/>
      <c r="BC10159" s="419"/>
      <c r="BD10159" s="419"/>
      <c r="BF10159" s="419"/>
      <c r="BG10159" s="419"/>
      <c r="BH10159" s="419"/>
      <c r="BJ10159" s="419"/>
      <c r="BK10159" s="419"/>
      <c r="BL10159" s="419"/>
      <c r="BN10159" s="419"/>
      <c r="BO10159" s="419"/>
      <c r="BP10159" s="419"/>
      <c r="BR10159" s="419"/>
      <c r="BS10159" s="419"/>
      <c r="BT10159" s="419"/>
      <c r="BV10159" s="419"/>
      <c r="BW10159" s="419"/>
      <c r="BX10159" s="397"/>
      <c r="BZ10159" s="449"/>
      <c r="CB10159" s="419"/>
      <c r="CC10159" s="419"/>
      <c r="CD10159" s="419"/>
      <c r="CF10159" s="419"/>
      <c r="CG10159" s="419"/>
      <c r="CH10159" s="419"/>
    </row>
    <row r="10160" spans="3:86" ht="21" thickBot="1">
      <c r="C10160" s="425"/>
      <c r="P10160" s="431"/>
      <c r="R10160" s="419"/>
      <c r="S10160" s="446"/>
      <c r="T10160" s="419"/>
      <c r="V10160" s="196"/>
      <c r="W10160" s="419"/>
      <c r="X10160" s="419"/>
      <c r="Z10160" s="419"/>
      <c r="AA10160" s="419"/>
      <c r="AB10160" s="419"/>
      <c r="AD10160" s="419"/>
      <c r="AE10160" s="419"/>
      <c r="AF10160" s="419"/>
      <c r="AH10160" s="419"/>
      <c r="AI10160" s="419"/>
      <c r="AJ10160" s="419"/>
      <c r="AL10160" s="419"/>
      <c r="AM10160" s="419"/>
      <c r="AN10160" s="403"/>
      <c r="AO10160" s="419"/>
      <c r="AP10160" s="419"/>
      <c r="AQ10160" s="419"/>
      <c r="AR10160" s="419"/>
      <c r="AS10160" s="419"/>
      <c r="AT10160" s="419"/>
      <c r="AU10160" s="419"/>
      <c r="AV10160" s="419"/>
      <c r="AX10160" s="419"/>
      <c r="AY10160" s="419"/>
      <c r="AZ10160" s="419"/>
      <c r="BB10160" s="419"/>
      <c r="BC10160" s="419"/>
      <c r="BD10160" s="419"/>
      <c r="BF10160" s="419"/>
      <c r="BG10160" s="419"/>
      <c r="BH10160" s="419"/>
      <c r="BJ10160" s="419"/>
      <c r="BK10160" s="419"/>
      <c r="BL10160" s="419"/>
      <c r="BN10160" s="419"/>
      <c r="BO10160" s="419"/>
      <c r="BP10160" s="419"/>
      <c r="BR10160" s="419"/>
      <c r="BS10160" s="419"/>
      <c r="BT10160" s="419"/>
      <c r="BV10160" s="419"/>
      <c r="BW10160" s="419"/>
      <c r="BX10160" s="397"/>
      <c r="BZ10160" s="449"/>
      <c r="CB10160" s="419"/>
      <c r="CC10160" s="419"/>
      <c r="CD10160" s="419"/>
      <c r="CF10160" s="419"/>
      <c r="CG10160" s="419"/>
      <c r="CH10160" s="419"/>
    </row>
    <row r="10161" spans="3:86" ht="21" thickBot="1">
      <c r="C10161" s="425"/>
      <c r="P10161" s="431"/>
      <c r="R10161" s="419"/>
      <c r="S10161" s="446"/>
      <c r="T10161" s="419"/>
      <c r="V10161" s="196"/>
      <c r="W10161" s="419"/>
      <c r="X10161" s="419"/>
      <c r="Z10161" s="419"/>
      <c r="AA10161" s="419"/>
      <c r="AB10161" s="419"/>
      <c r="AD10161" s="419"/>
      <c r="AE10161" s="419"/>
      <c r="AF10161" s="419"/>
      <c r="AH10161" s="419"/>
      <c r="AI10161" s="419"/>
      <c r="AJ10161" s="419"/>
      <c r="AL10161" s="419"/>
      <c r="AM10161" s="419"/>
      <c r="AN10161" s="403"/>
      <c r="AO10161" s="419"/>
      <c r="AP10161" s="419"/>
      <c r="AQ10161" s="419"/>
      <c r="AR10161" s="419"/>
      <c r="AS10161" s="419"/>
      <c r="AT10161" s="419"/>
      <c r="AU10161" s="419"/>
      <c r="AV10161" s="419"/>
      <c r="AX10161" s="419"/>
      <c r="AY10161" s="419"/>
      <c r="AZ10161" s="419"/>
      <c r="BB10161" s="419"/>
      <c r="BC10161" s="419"/>
      <c r="BD10161" s="419"/>
      <c r="BF10161" s="419"/>
      <c r="BG10161" s="419"/>
      <c r="BH10161" s="419"/>
      <c r="BJ10161" s="419"/>
      <c r="BK10161" s="419"/>
      <c r="BL10161" s="419"/>
      <c r="BN10161" s="419"/>
      <c r="BO10161" s="419"/>
      <c r="BP10161" s="419"/>
      <c r="BR10161" s="419"/>
      <c r="BS10161" s="419"/>
      <c r="BT10161" s="419"/>
      <c r="BV10161" s="419"/>
      <c r="BW10161" s="419"/>
      <c r="BX10161" s="397"/>
      <c r="BZ10161" s="449"/>
      <c r="CB10161" s="419"/>
      <c r="CC10161" s="419"/>
      <c r="CD10161" s="419"/>
      <c r="CF10161" s="419"/>
      <c r="CG10161" s="419"/>
      <c r="CH10161" s="419"/>
    </row>
    <row r="10162" spans="3:86" ht="21" thickBot="1">
      <c r="C10162" s="425"/>
      <c r="P10162" s="431"/>
      <c r="R10162" s="419"/>
      <c r="S10162" s="446"/>
      <c r="T10162" s="419"/>
      <c r="V10162" s="196"/>
      <c r="W10162" s="419"/>
      <c r="X10162" s="419"/>
      <c r="Z10162" s="419"/>
      <c r="AA10162" s="419"/>
      <c r="AB10162" s="419"/>
      <c r="AD10162" s="419"/>
      <c r="AE10162" s="419"/>
      <c r="AF10162" s="419"/>
      <c r="AH10162" s="419"/>
      <c r="AI10162" s="419"/>
      <c r="AJ10162" s="419"/>
      <c r="AL10162" s="419"/>
      <c r="AM10162" s="419"/>
      <c r="AN10162" s="403"/>
      <c r="AO10162" s="419"/>
      <c r="AP10162" s="419"/>
      <c r="AQ10162" s="419"/>
      <c r="AR10162" s="419"/>
      <c r="AS10162" s="419"/>
      <c r="AT10162" s="419"/>
      <c r="AU10162" s="419"/>
      <c r="AV10162" s="419"/>
      <c r="AX10162" s="419"/>
      <c r="AY10162" s="419"/>
      <c r="AZ10162" s="419"/>
      <c r="BB10162" s="419"/>
      <c r="BC10162" s="419"/>
      <c r="BD10162" s="419"/>
      <c r="BF10162" s="419"/>
      <c r="BG10162" s="419"/>
      <c r="BH10162" s="419"/>
      <c r="BJ10162" s="419"/>
      <c r="BK10162" s="419"/>
      <c r="BL10162" s="419"/>
      <c r="BN10162" s="419"/>
      <c r="BO10162" s="419"/>
      <c r="BP10162" s="419"/>
      <c r="BR10162" s="419"/>
      <c r="BS10162" s="419"/>
      <c r="BT10162" s="419"/>
      <c r="BV10162" s="419"/>
      <c r="BW10162" s="419"/>
      <c r="BX10162" s="397"/>
      <c r="BZ10162" s="449"/>
      <c r="CB10162" s="419"/>
      <c r="CC10162" s="419"/>
      <c r="CD10162" s="419"/>
      <c r="CF10162" s="419"/>
      <c r="CG10162" s="419"/>
      <c r="CH10162" s="419"/>
    </row>
    <row r="10163" spans="3:86" ht="21" thickBot="1">
      <c r="C10163" s="425"/>
      <c r="P10163" s="431"/>
      <c r="R10163" s="419"/>
      <c r="S10163" s="446"/>
      <c r="T10163" s="419"/>
      <c r="V10163" s="196"/>
      <c r="W10163" s="419"/>
      <c r="X10163" s="419"/>
      <c r="Z10163" s="419"/>
      <c r="AA10163" s="419"/>
      <c r="AB10163" s="419"/>
      <c r="AD10163" s="419"/>
      <c r="AE10163" s="419"/>
      <c r="AF10163" s="419"/>
      <c r="AH10163" s="419"/>
      <c r="AI10163" s="419"/>
      <c r="AJ10163" s="419"/>
      <c r="AL10163" s="419"/>
      <c r="AM10163" s="419"/>
      <c r="AN10163" s="403"/>
      <c r="AO10163" s="419"/>
      <c r="AP10163" s="419"/>
      <c r="AQ10163" s="419"/>
      <c r="AR10163" s="419"/>
      <c r="AS10163" s="419"/>
      <c r="AT10163" s="419"/>
      <c r="AU10163" s="419"/>
      <c r="AV10163" s="419"/>
      <c r="AX10163" s="419"/>
      <c r="AY10163" s="419"/>
      <c r="AZ10163" s="419"/>
      <c r="BB10163" s="419"/>
      <c r="BC10163" s="419"/>
      <c r="BD10163" s="419"/>
      <c r="BF10163" s="419"/>
      <c r="BG10163" s="419"/>
      <c r="BH10163" s="419"/>
      <c r="BJ10163" s="419"/>
      <c r="BK10163" s="419"/>
      <c r="BL10163" s="419"/>
      <c r="BN10163" s="419"/>
      <c r="BO10163" s="419"/>
      <c r="BP10163" s="419"/>
      <c r="BR10163" s="419"/>
      <c r="BS10163" s="419"/>
      <c r="BT10163" s="419"/>
      <c r="BV10163" s="419"/>
      <c r="BW10163" s="419"/>
      <c r="BX10163" s="397"/>
      <c r="BZ10163" s="449"/>
      <c r="CB10163" s="419"/>
      <c r="CC10163" s="419"/>
      <c r="CD10163" s="419"/>
      <c r="CF10163" s="419"/>
      <c r="CG10163" s="419"/>
      <c r="CH10163" s="419"/>
    </row>
    <row r="10164" spans="3:86" ht="21" thickBot="1">
      <c r="C10164" s="425"/>
      <c r="P10164" s="431"/>
      <c r="R10164" s="419"/>
      <c r="S10164" s="446"/>
      <c r="T10164" s="419"/>
      <c r="V10164" s="196"/>
      <c r="W10164" s="419"/>
      <c r="X10164" s="419"/>
      <c r="Z10164" s="419"/>
      <c r="AA10164" s="419"/>
      <c r="AB10164" s="419"/>
      <c r="AD10164" s="419"/>
      <c r="AE10164" s="419"/>
      <c r="AF10164" s="419"/>
      <c r="AH10164" s="419"/>
      <c r="AI10164" s="419"/>
      <c r="AJ10164" s="419"/>
      <c r="AL10164" s="419"/>
      <c r="AM10164" s="419"/>
      <c r="AN10164" s="403"/>
      <c r="AO10164" s="419"/>
      <c r="AP10164" s="419"/>
      <c r="AQ10164" s="419"/>
      <c r="AR10164" s="419"/>
      <c r="AS10164" s="419"/>
      <c r="AT10164" s="419"/>
      <c r="AU10164" s="419"/>
      <c r="AV10164" s="419"/>
      <c r="AX10164" s="419"/>
      <c r="AY10164" s="419"/>
      <c r="AZ10164" s="419"/>
      <c r="BB10164" s="419"/>
      <c r="BC10164" s="419"/>
      <c r="BD10164" s="419"/>
      <c r="BF10164" s="419"/>
      <c r="BG10164" s="419"/>
      <c r="BH10164" s="419"/>
      <c r="BJ10164" s="419"/>
      <c r="BK10164" s="419"/>
      <c r="BL10164" s="419"/>
      <c r="BN10164" s="419"/>
      <c r="BO10164" s="419"/>
      <c r="BP10164" s="419"/>
      <c r="BR10164" s="419"/>
      <c r="BS10164" s="419"/>
      <c r="BT10164" s="419"/>
      <c r="BV10164" s="419"/>
      <c r="BW10164" s="419"/>
      <c r="BX10164" s="397"/>
      <c r="BZ10164" s="449"/>
      <c r="CB10164" s="419"/>
      <c r="CC10164" s="419"/>
      <c r="CD10164" s="419"/>
      <c r="CF10164" s="419"/>
      <c r="CG10164" s="419"/>
      <c r="CH10164" s="419"/>
    </row>
    <row r="10165" spans="3:86" ht="21" thickBot="1">
      <c r="C10165" s="425"/>
      <c r="P10165" s="431"/>
      <c r="R10165" s="419"/>
      <c r="S10165" s="446"/>
      <c r="T10165" s="419"/>
      <c r="V10165" s="196"/>
      <c r="W10165" s="419"/>
      <c r="X10165" s="419"/>
      <c r="Z10165" s="419"/>
      <c r="AA10165" s="419"/>
      <c r="AB10165" s="419"/>
      <c r="AD10165" s="419"/>
      <c r="AE10165" s="419"/>
      <c r="AF10165" s="419"/>
      <c r="AH10165" s="419"/>
      <c r="AI10165" s="419"/>
      <c r="AJ10165" s="419"/>
      <c r="AL10165" s="419"/>
      <c r="AM10165" s="419"/>
      <c r="AN10165" s="403"/>
      <c r="AO10165" s="419"/>
      <c r="AP10165" s="419"/>
      <c r="AQ10165" s="419"/>
      <c r="AR10165" s="419"/>
      <c r="AS10165" s="419"/>
      <c r="AT10165" s="419"/>
      <c r="AU10165" s="419"/>
      <c r="AV10165" s="419"/>
      <c r="AX10165" s="419"/>
      <c r="AY10165" s="419"/>
      <c r="AZ10165" s="419"/>
      <c r="BB10165" s="419"/>
      <c r="BC10165" s="419"/>
      <c r="BD10165" s="419"/>
      <c r="BF10165" s="419"/>
      <c r="BG10165" s="419"/>
      <c r="BH10165" s="419"/>
      <c r="BJ10165" s="419"/>
      <c r="BK10165" s="419"/>
      <c r="BL10165" s="419"/>
      <c r="BN10165" s="419"/>
      <c r="BO10165" s="419"/>
      <c r="BP10165" s="419"/>
      <c r="BR10165" s="419"/>
      <c r="BS10165" s="419"/>
      <c r="BT10165" s="419"/>
      <c r="BV10165" s="419"/>
      <c r="BW10165" s="419"/>
      <c r="BX10165" s="397"/>
      <c r="BZ10165" s="449"/>
      <c r="CB10165" s="419"/>
      <c r="CC10165" s="419"/>
      <c r="CD10165" s="419"/>
      <c r="CF10165" s="419"/>
      <c r="CG10165" s="419"/>
      <c r="CH10165" s="419"/>
    </row>
    <row r="10166" spans="3:86" ht="21" thickBot="1">
      <c r="C10166" s="425"/>
      <c r="P10166" s="431"/>
      <c r="R10166" s="419"/>
      <c r="S10166" s="446"/>
      <c r="T10166" s="419"/>
      <c r="V10166" s="196"/>
      <c r="W10166" s="419"/>
      <c r="X10166" s="419"/>
      <c r="Z10166" s="419"/>
      <c r="AA10166" s="419"/>
      <c r="AB10166" s="419"/>
      <c r="AD10166" s="419"/>
      <c r="AE10166" s="419"/>
      <c r="AF10166" s="419"/>
      <c r="AH10166" s="419"/>
      <c r="AI10166" s="419"/>
      <c r="AJ10166" s="419"/>
      <c r="AL10166" s="419"/>
      <c r="AM10166" s="419"/>
      <c r="AN10166" s="403"/>
      <c r="AO10166" s="419"/>
      <c r="AP10166" s="419"/>
      <c r="AQ10166" s="419"/>
      <c r="AR10166" s="419"/>
      <c r="AS10166" s="419"/>
      <c r="AT10166" s="419"/>
      <c r="AU10166" s="419"/>
      <c r="AV10166" s="419"/>
      <c r="AX10166" s="419"/>
      <c r="AY10166" s="419"/>
      <c r="AZ10166" s="419"/>
      <c r="BB10166" s="419"/>
      <c r="BC10166" s="419"/>
      <c r="BD10166" s="419"/>
      <c r="BF10166" s="419"/>
      <c r="BG10166" s="419"/>
      <c r="BH10166" s="419"/>
      <c r="BJ10166" s="419"/>
      <c r="BK10166" s="419"/>
      <c r="BL10166" s="419"/>
      <c r="BN10166" s="419"/>
      <c r="BO10166" s="419"/>
      <c r="BP10166" s="419"/>
      <c r="BR10166" s="419"/>
      <c r="BS10166" s="419"/>
      <c r="BT10166" s="419"/>
      <c r="BV10166" s="419"/>
      <c r="BW10166" s="419"/>
      <c r="BX10166" s="397"/>
      <c r="BZ10166" s="449"/>
      <c r="CB10166" s="419"/>
      <c r="CC10166" s="419"/>
      <c r="CD10166" s="419"/>
      <c r="CF10166" s="419"/>
      <c r="CG10166" s="419"/>
      <c r="CH10166" s="419"/>
    </row>
    <row r="10167" spans="3:86" ht="21" thickBot="1">
      <c r="C10167" s="425"/>
      <c r="P10167" s="431"/>
      <c r="R10167" s="419"/>
      <c r="S10167" s="446"/>
      <c r="T10167" s="419"/>
      <c r="V10167" s="196"/>
      <c r="W10167" s="419"/>
      <c r="X10167" s="419"/>
      <c r="Z10167" s="419"/>
      <c r="AA10167" s="419"/>
      <c r="AB10167" s="419"/>
      <c r="AD10167" s="419"/>
      <c r="AE10167" s="419"/>
      <c r="AF10167" s="419"/>
      <c r="AH10167" s="419"/>
      <c r="AI10167" s="419"/>
      <c r="AJ10167" s="419"/>
      <c r="AL10167" s="419"/>
      <c r="AM10167" s="419"/>
      <c r="AN10167" s="403"/>
      <c r="AO10167" s="419"/>
      <c r="AP10167" s="419"/>
      <c r="AQ10167" s="419"/>
      <c r="AR10167" s="419"/>
      <c r="AS10167" s="419"/>
      <c r="AT10167" s="419"/>
      <c r="AU10167" s="419"/>
      <c r="AV10167" s="419"/>
      <c r="AX10167" s="419"/>
      <c r="AY10167" s="419"/>
      <c r="AZ10167" s="419"/>
      <c r="BB10167" s="419"/>
      <c r="BC10167" s="419"/>
      <c r="BD10167" s="419"/>
      <c r="BF10167" s="419"/>
      <c r="BG10167" s="419"/>
      <c r="BH10167" s="419"/>
      <c r="BJ10167" s="419"/>
      <c r="BK10167" s="419"/>
      <c r="BL10167" s="419"/>
      <c r="BN10167" s="419"/>
      <c r="BO10167" s="419"/>
      <c r="BP10167" s="419"/>
      <c r="BR10167" s="419"/>
      <c r="BS10167" s="419"/>
      <c r="BT10167" s="419"/>
      <c r="BV10167" s="419"/>
      <c r="BW10167" s="419"/>
      <c r="BX10167" s="397"/>
      <c r="BZ10167" s="449"/>
      <c r="CB10167" s="419"/>
      <c r="CC10167" s="419"/>
      <c r="CD10167" s="419"/>
      <c r="CF10167" s="419"/>
      <c r="CG10167" s="419"/>
      <c r="CH10167" s="419"/>
    </row>
    <row r="10168" spans="3:86" ht="21" thickBot="1">
      <c r="C10168" s="425"/>
      <c r="P10168" s="431"/>
      <c r="R10168" s="419"/>
      <c r="S10168" s="446"/>
      <c r="T10168" s="419"/>
      <c r="V10168" s="196"/>
      <c r="W10168" s="419"/>
      <c r="X10168" s="419"/>
      <c r="Z10168" s="419"/>
      <c r="AA10168" s="419"/>
      <c r="AB10168" s="419"/>
      <c r="AD10168" s="419"/>
      <c r="AE10168" s="419"/>
      <c r="AF10168" s="419"/>
      <c r="AH10168" s="419"/>
      <c r="AI10168" s="419"/>
      <c r="AJ10168" s="419"/>
      <c r="AL10168" s="419"/>
      <c r="AM10168" s="419"/>
      <c r="AN10168" s="403"/>
      <c r="AO10168" s="419"/>
      <c r="AP10168" s="419"/>
      <c r="AQ10168" s="419"/>
      <c r="AR10168" s="419"/>
      <c r="AS10168" s="419"/>
      <c r="AT10168" s="419"/>
      <c r="AU10168" s="419"/>
      <c r="AV10168" s="419"/>
      <c r="AX10168" s="419"/>
      <c r="AY10168" s="419"/>
      <c r="AZ10168" s="419"/>
      <c r="BB10168" s="419"/>
      <c r="BC10168" s="419"/>
      <c r="BD10168" s="419"/>
      <c r="BF10168" s="419"/>
      <c r="BG10168" s="419"/>
      <c r="BH10168" s="419"/>
      <c r="BJ10168" s="419"/>
      <c r="BK10168" s="419"/>
      <c r="BL10168" s="419"/>
      <c r="BN10168" s="419"/>
      <c r="BO10168" s="419"/>
      <c r="BP10168" s="419"/>
      <c r="BR10168" s="419"/>
      <c r="BS10168" s="419"/>
      <c r="BT10168" s="419"/>
      <c r="BV10168" s="419"/>
      <c r="BW10168" s="419"/>
      <c r="BX10168" s="397"/>
      <c r="BZ10168" s="449"/>
      <c r="CB10168" s="419"/>
      <c r="CC10168" s="419"/>
      <c r="CD10168" s="419"/>
      <c r="CF10168" s="419"/>
      <c r="CG10168" s="419"/>
      <c r="CH10168" s="419"/>
    </row>
    <row r="10169" spans="3:86" ht="21" thickBot="1">
      <c r="C10169" s="425"/>
      <c r="P10169" s="431"/>
      <c r="R10169" s="419"/>
      <c r="S10169" s="446"/>
      <c r="T10169" s="419"/>
      <c r="V10169" s="196"/>
      <c r="W10169" s="419"/>
      <c r="X10169" s="419"/>
      <c r="Z10169" s="419"/>
      <c r="AA10169" s="419"/>
      <c r="AB10169" s="419"/>
      <c r="AD10169" s="419"/>
      <c r="AE10169" s="419"/>
      <c r="AF10169" s="419"/>
      <c r="AH10169" s="419"/>
      <c r="AI10169" s="419"/>
      <c r="AJ10169" s="419"/>
      <c r="AL10169" s="419"/>
      <c r="AM10169" s="419"/>
      <c r="AN10169" s="403"/>
      <c r="AO10169" s="419"/>
      <c r="AP10169" s="419"/>
      <c r="AQ10169" s="419"/>
      <c r="AR10169" s="419"/>
      <c r="AS10169" s="419"/>
      <c r="AT10169" s="419"/>
      <c r="AU10169" s="419"/>
      <c r="AV10169" s="419"/>
      <c r="AX10169" s="419"/>
      <c r="AY10169" s="419"/>
      <c r="AZ10169" s="419"/>
      <c r="BB10169" s="419"/>
      <c r="BC10169" s="419"/>
      <c r="BD10169" s="419"/>
      <c r="BF10169" s="419"/>
      <c r="BG10169" s="419"/>
      <c r="BH10169" s="419"/>
      <c r="BJ10169" s="419"/>
      <c r="BK10169" s="419"/>
      <c r="BL10169" s="419"/>
      <c r="BN10169" s="419"/>
      <c r="BO10169" s="419"/>
      <c r="BP10169" s="419"/>
      <c r="BR10169" s="419"/>
      <c r="BS10169" s="419"/>
      <c r="BT10169" s="419"/>
      <c r="BV10169" s="419"/>
      <c r="BW10169" s="419"/>
      <c r="BX10169" s="397"/>
      <c r="BZ10169" s="449"/>
      <c r="CB10169" s="419"/>
      <c r="CC10169" s="419"/>
      <c r="CD10169" s="419"/>
      <c r="CF10169" s="419"/>
      <c r="CG10169" s="419"/>
      <c r="CH10169" s="419"/>
    </row>
    <row r="10170" spans="3:86" ht="21" thickBot="1">
      <c r="C10170" s="425"/>
      <c r="P10170" s="431"/>
      <c r="R10170" s="419"/>
      <c r="S10170" s="446"/>
      <c r="T10170" s="419"/>
      <c r="V10170" s="196"/>
      <c r="W10170" s="419"/>
      <c r="X10170" s="419"/>
      <c r="Z10170" s="419"/>
      <c r="AA10170" s="419"/>
      <c r="AB10170" s="419"/>
      <c r="AD10170" s="419"/>
      <c r="AE10170" s="419"/>
      <c r="AF10170" s="419"/>
      <c r="AH10170" s="419"/>
      <c r="AI10170" s="419"/>
      <c r="AJ10170" s="419"/>
      <c r="AL10170" s="419"/>
      <c r="AM10170" s="419"/>
      <c r="AN10170" s="403"/>
      <c r="AO10170" s="419"/>
      <c r="AP10170" s="419"/>
      <c r="AQ10170" s="419"/>
      <c r="AR10170" s="419"/>
      <c r="AS10170" s="419"/>
      <c r="AT10170" s="419"/>
      <c r="AU10170" s="419"/>
      <c r="AV10170" s="419"/>
      <c r="AX10170" s="419"/>
      <c r="AY10170" s="419"/>
      <c r="AZ10170" s="419"/>
      <c r="BB10170" s="419"/>
      <c r="BC10170" s="419"/>
      <c r="BD10170" s="419"/>
      <c r="BF10170" s="419"/>
      <c r="BG10170" s="419"/>
      <c r="BH10170" s="419"/>
      <c r="BJ10170" s="419"/>
      <c r="BK10170" s="419"/>
      <c r="BL10170" s="419"/>
      <c r="BN10170" s="419"/>
      <c r="BO10170" s="419"/>
      <c r="BP10170" s="419"/>
      <c r="BR10170" s="419"/>
      <c r="BS10170" s="419"/>
      <c r="BT10170" s="419"/>
      <c r="BV10170" s="419"/>
      <c r="BW10170" s="419"/>
      <c r="BX10170" s="397"/>
      <c r="BZ10170" s="449"/>
      <c r="CB10170" s="419"/>
      <c r="CC10170" s="419"/>
      <c r="CD10170" s="419"/>
      <c r="CF10170" s="419"/>
      <c r="CG10170" s="419"/>
      <c r="CH10170" s="419"/>
    </row>
    <row r="10171" spans="3:86" ht="21" thickBot="1">
      <c r="C10171" s="425"/>
      <c r="P10171" s="431"/>
      <c r="R10171" s="419"/>
      <c r="S10171" s="446"/>
      <c r="T10171" s="419"/>
      <c r="V10171" s="196"/>
      <c r="W10171" s="419"/>
      <c r="X10171" s="419"/>
      <c r="Z10171" s="419"/>
      <c r="AA10171" s="419"/>
      <c r="AB10171" s="419"/>
      <c r="AD10171" s="419"/>
      <c r="AE10171" s="419"/>
      <c r="AF10171" s="419"/>
      <c r="AH10171" s="419"/>
      <c r="AI10171" s="419"/>
      <c r="AJ10171" s="419"/>
      <c r="AL10171" s="419"/>
      <c r="AM10171" s="419"/>
      <c r="AN10171" s="403"/>
      <c r="AO10171" s="419"/>
      <c r="AP10171" s="419"/>
      <c r="AQ10171" s="419"/>
      <c r="AR10171" s="419"/>
      <c r="AS10171" s="419"/>
      <c r="AT10171" s="419"/>
      <c r="AU10171" s="419"/>
      <c r="AV10171" s="419"/>
      <c r="AX10171" s="419"/>
      <c r="AY10171" s="419"/>
      <c r="AZ10171" s="419"/>
      <c r="BB10171" s="419"/>
      <c r="BC10171" s="419"/>
      <c r="BD10171" s="419"/>
      <c r="BF10171" s="419"/>
      <c r="BG10171" s="419"/>
      <c r="BH10171" s="419"/>
      <c r="BJ10171" s="419"/>
      <c r="BK10171" s="419"/>
      <c r="BL10171" s="419"/>
      <c r="BN10171" s="419"/>
      <c r="BO10171" s="419"/>
      <c r="BP10171" s="419"/>
      <c r="BR10171" s="419"/>
      <c r="BS10171" s="419"/>
      <c r="BT10171" s="419"/>
      <c r="BV10171" s="419"/>
      <c r="BW10171" s="419"/>
      <c r="BX10171" s="397"/>
      <c r="BZ10171" s="449"/>
      <c r="CB10171" s="419"/>
      <c r="CC10171" s="419"/>
      <c r="CD10171" s="419"/>
      <c r="CF10171" s="419"/>
      <c r="CG10171" s="419"/>
      <c r="CH10171" s="419"/>
    </row>
    <row r="10172" spans="3:86" ht="21" thickBot="1">
      <c r="C10172" s="425"/>
      <c r="P10172" s="431"/>
      <c r="R10172" s="419"/>
      <c r="S10172" s="446"/>
      <c r="T10172" s="419"/>
      <c r="V10172" s="196"/>
      <c r="W10172" s="419"/>
      <c r="X10172" s="419"/>
      <c r="Z10172" s="419"/>
      <c r="AA10172" s="419"/>
      <c r="AB10172" s="419"/>
      <c r="AD10172" s="419"/>
      <c r="AE10172" s="419"/>
      <c r="AF10172" s="419"/>
      <c r="AH10172" s="419"/>
      <c r="AI10172" s="419"/>
      <c r="AJ10172" s="419"/>
      <c r="AL10172" s="419"/>
      <c r="AM10172" s="419"/>
      <c r="AN10172" s="403"/>
      <c r="AO10172" s="419"/>
      <c r="AP10172" s="419"/>
      <c r="AQ10172" s="419"/>
      <c r="AR10172" s="419"/>
      <c r="AS10172" s="419"/>
      <c r="AT10172" s="419"/>
      <c r="AU10172" s="419"/>
      <c r="AV10172" s="419"/>
      <c r="AX10172" s="419"/>
      <c r="AY10172" s="419"/>
      <c r="AZ10172" s="419"/>
      <c r="BB10172" s="419"/>
      <c r="BC10172" s="419"/>
      <c r="BD10172" s="419"/>
      <c r="BF10172" s="419"/>
      <c r="BG10172" s="419"/>
      <c r="BH10172" s="419"/>
      <c r="BJ10172" s="419"/>
      <c r="BK10172" s="419"/>
      <c r="BL10172" s="419"/>
      <c r="BN10172" s="419"/>
      <c r="BO10172" s="419"/>
      <c r="BP10172" s="419"/>
      <c r="BR10172" s="419"/>
      <c r="BS10172" s="419"/>
      <c r="BT10172" s="419"/>
      <c r="BV10172" s="419"/>
      <c r="BW10172" s="419"/>
      <c r="BX10172" s="397"/>
      <c r="BZ10172" s="449"/>
      <c r="CB10172" s="419"/>
      <c r="CC10172" s="419"/>
      <c r="CD10172" s="419"/>
      <c r="CF10172" s="419"/>
      <c r="CG10172" s="419"/>
      <c r="CH10172" s="419"/>
    </row>
    <row r="10173" spans="3:86" ht="21" thickBot="1">
      <c r="C10173" s="425"/>
      <c r="P10173" s="431"/>
      <c r="R10173" s="419"/>
      <c r="S10173" s="446"/>
      <c r="T10173" s="419"/>
      <c r="V10173" s="196"/>
      <c r="W10173" s="419"/>
      <c r="X10173" s="419"/>
      <c r="Z10173" s="419"/>
      <c r="AA10173" s="419"/>
      <c r="AB10173" s="419"/>
      <c r="AD10173" s="419"/>
      <c r="AE10173" s="419"/>
      <c r="AF10173" s="419"/>
      <c r="AH10173" s="419"/>
      <c r="AI10173" s="419"/>
      <c r="AJ10173" s="419"/>
      <c r="AL10173" s="419"/>
      <c r="AM10173" s="419"/>
      <c r="AN10173" s="403"/>
      <c r="AO10173" s="419"/>
      <c r="AP10173" s="419"/>
      <c r="AQ10173" s="419"/>
      <c r="AR10173" s="419"/>
      <c r="AS10173" s="419"/>
      <c r="AT10173" s="419"/>
      <c r="AU10173" s="419"/>
      <c r="AV10173" s="419"/>
      <c r="AX10173" s="419"/>
      <c r="AY10173" s="419"/>
      <c r="AZ10173" s="419"/>
      <c r="BB10173" s="419"/>
      <c r="BC10173" s="419"/>
      <c r="BD10173" s="419"/>
      <c r="BF10173" s="419"/>
      <c r="BG10173" s="419"/>
      <c r="BH10173" s="419"/>
      <c r="BJ10173" s="419"/>
      <c r="BK10173" s="419"/>
      <c r="BL10173" s="419"/>
      <c r="BN10173" s="419"/>
      <c r="BO10173" s="419"/>
      <c r="BP10173" s="419"/>
      <c r="BR10173" s="419"/>
      <c r="BS10173" s="419"/>
      <c r="BT10173" s="419"/>
      <c r="BV10173" s="419"/>
      <c r="BW10173" s="419"/>
      <c r="BX10173" s="397"/>
      <c r="BZ10173" s="449"/>
      <c r="CB10173" s="419"/>
      <c r="CC10173" s="419"/>
      <c r="CD10173" s="419"/>
      <c r="CF10173" s="419"/>
      <c r="CG10173" s="419"/>
      <c r="CH10173" s="419"/>
    </row>
    <row r="10174" spans="3:86" ht="21" thickBot="1">
      <c r="C10174" s="425"/>
      <c r="P10174" s="431"/>
      <c r="R10174" s="419"/>
      <c r="S10174" s="446"/>
      <c r="T10174" s="419"/>
      <c r="V10174" s="196"/>
      <c r="W10174" s="419"/>
      <c r="X10174" s="419"/>
      <c r="Z10174" s="419"/>
      <c r="AA10174" s="419"/>
      <c r="AB10174" s="419"/>
      <c r="AD10174" s="419"/>
      <c r="AE10174" s="419"/>
      <c r="AF10174" s="419"/>
      <c r="AH10174" s="419"/>
      <c r="AI10174" s="419"/>
      <c r="AJ10174" s="419"/>
      <c r="AL10174" s="419"/>
      <c r="AM10174" s="419"/>
      <c r="AN10174" s="403"/>
      <c r="AO10174" s="419"/>
      <c r="AP10174" s="419"/>
      <c r="AQ10174" s="419"/>
      <c r="AR10174" s="419"/>
      <c r="AS10174" s="419"/>
      <c r="AT10174" s="419"/>
      <c r="AU10174" s="419"/>
      <c r="AV10174" s="419"/>
      <c r="AX10174" s="419"/>
      <c r="AY10174" s="419"/>
      <c r="AZ10174" s="419"/>
      <c r="BB10174" s="419"/>
      <c r="BC10174" s="419"/>
      <c r="BD10174" s="419"/>
      <c r="BF10174" s="419"/>
      <c r="BG10174" s="419"/>
      <c r="BH10174" s="419"/>
      <c r="BJ10174" s="419"/>
      <c r="BK10174" s="419"/>
      <c r="BL10174" s="419"/>
      <c r="BN10174" s="419"/>
      <c r="BO10174" s="419"/>
      <c r="BP10174" s="419"/>
      <c r="BR10174" s="419"/>
      <c r="BS10174" s="419"/>
      <c r="BT10174" s="419"/>
      <c r="BV10174" s="419"/>
      <c r="BW10174" s="419"/>
      <c r="BX10174" s="397"/>
      <c r="BZ10174" s="449"/>
      <c r="CB10174" s="419"/>
      <c r="CC10174" s="419"/>
      <c r="CD10174" s="419"/>
      <c r="CF10174" s="419"/>
      <c r="CG10174" s="419"/>
      <c r="CH10174" s="419"/>
    </row>
    <row r="10175" spans="3:86" ht="21" thickBot="1">
      <c r="C10175" s="425"/>
      <c r="P10175" s="431"/>
      <c r="R10175" s="419"/>
      <c r="S10175" s="446"/>
      <c r="T10175" s="419"/>
      <c r="V10175" s="196"/>
      <c r="W10175" s="419"/>
      <c r="X10175" s="419"/>
      <c r="Z10175" s="419"/>
      <c r="AA10175" s="419"/>
      <c r="AB10175" s="419"/>
      <c r="AD10175" s="419"/>
      <c r="AE10175" s="419"/>
      <c r="AF10175" s="419"/>
      <c r="AH10175" s="419"/>
      <c r="AI10175" s="419"/>
      <c r="AJ10175" s="419"/>
      <c r="AL10175" s="419"/>
      <c r="AM10175" s="419"/>
      <c r="AN10175" s="403"/>
      <c r="AO10175" s="419"/>
      <c r="AP10175" s="419"/>
      <c r="AQ10175" s="419"/>
      <c r="AR10175" s="419"/>
      <c r="AS10175" s="419"/>
      <c r="AT10175" s="419"/>
      <c r="AU10175" s="419"/>
      <c r="AV10175" s="419"/>
      <c r="AX10175" s="419"/>
      <c r="AY10175" s="419"/>
      <c r="AZ10175" s="419"/>
      <c r="BB10175" s="419"/>
      <c r="BC10175" s="419"/>
      <c r="BD10175" s="419"/>
      <c r="BF10175" s="419"/>
      <c r="BG10175" s="419"/>
      <c r="BH10175" s="419"/>
      <c r="BJ10175" s="419"/>
      <c r="BK10175" s="419"/>
      <c r="BL10175" s="419"/>
      <c r="BN10175" s="419"/>
      <c r="BO10175" s="419"/>
      <c r="BP10175" s="419"/>
      <c r="BR10175" s="419"/>
      <c r="BS10175" s="419"/>
      <c r="BT10175" s="419"/>
      <c r="BV10175" s="419"/>
      <c r="BW10175" s="419"/>
      <c r="BX10175" s="397"/>
      <c r="BZ10175" s="449"/>
      <c r="CB10175" s="419"/>
      <c r="CC10175" s="419"/>
      <c r="CD10175" s="419"/>
      <c r="CF10175" s="419"/>
      <c r="CG10175" s="419"/>
      <c r="CH10175" s="419"/>
    </row>
    <row r="10176" spans="3:86" ht="21" thickBot="1">
      <c r="C10176" s="425"/>
      <c r="P10176" s="431"/>
      <c r="R10176" s="419"/>
      <c r="S10176" s="446"/>
      <c r="T10176" s="419"/>
      <c r="V10176" s="196"/>
      <c r="W10176" s="419"/>
      <c r="X10176" s="419"/>
      <c r="Z10176" s="419"/>
      <c r="AA10176" s="419"/>
      <c r="AB10176" s="419"/>
      <c r="AD10176" s="419"/>
      <c r="AE10176" s="419"/>
      <c r="AF10176" s="419"/>
      <c r="AH10176" s="419"/>
      <c r="AI10176" s="419"/>
      <c r="AJ10176" s="419"/>
      <c r="AL10176" s="419"/>
      <c r="AM10176" s="419"/>
      <c r="AN10176" s="403"/>
      <c r="AO10176" s="419"/>
      <c r="AP10176" s="419"/>
      <c r="AQ10176" s="419"/>
      <c r="AR10176" s="419"/>
      <c r="AS10176" s="419"/>
      <c r="AT10176" s="419"/>
      <c r="AU10176" s="419"/>
      <c r="AV10176" s="419"/>
      <c r="AX10176" s="419"/>
      <c r="AY10176" s="419"/>
      <c r="AZ10176" s="419"/>
      <c r="BB10176" s="419"/>
      <c r="BC10176" s="419"/>
      <c r="BD10176" s="419"/>
      <c r="BF10176" s="419"/>
      <c r="BG10176" s="419"/>
      <c r="BH10176" s="419"/>
      <c r="BJ10176" s="419"/>
      <c r="BK10176" s="419"/>
      <c r="BL10176" s="419"/>
      <c r="BN10176" s="419"/>
      <c r="BO10176" s="419"/>
      <c r="BP10176" s="419"/>
      <c r="BR10176" s="419"/>
      <c r="BS10176" s="419"/>
      <c r="BT10176" s="419"/>
      <c r="BV10176" s="419"/>
      <c r="BW10176" s="419"/>
      <c r="BX10176" s="397"/>
      <c r="BZ10176" s="449"/>
      <c r="CB10176" s="419"/>
      <c r="CC10176" s="419"/>
      <c r="CD10176" s="419"/>
      <c r="CF10176" s="419"/>
      <c r="CG10176" s="419"/>
      <c r="CH10176" s="419"/>
    </row>
    <row r="10177" spans="3:86" ht="21" thickBot="1">
      <c r="C10177" s="425"/>
      <c r="P10177" s="431"/>
      <c r="R10177" s="419"/>
      <c r="S10177" s="446"/>
      <c r="T10177" s="419"/>
      <c r="V10177" s="196"/>
      <c r="W10177" s="419"/>
      <c r="X10177" s="419"/>
      <c r="Z10177" s="419"/>
      <c r="AA10177" s="419"/>
      <c r="AB10177" s="419"/>
      <c r="AD10177" s="419"/>
      <c r="AE10177" s="419"/>
      <c r="AF10177" s="419"/>
      <c r="AH10177" s="419"/>
      <c r="AI10177" s="419"/>
      <c r="AJ10177" s="419"/>
      <c r="AL10177" s="419"/>
      <c r="AM10177" s="419"/>
      <c r="AN10177" s="403"/>
      <c r="AO10177" s="419"/>
      <c r="AP10177" s="419"/>
      <c r="AQ10177" s="419"/>
      <c r="AR10177" s="419"/>
      <c r="AS10177" s="419"/>
      <c r="AT10177" s="419"/>
      <c r="AU10177" s="419"/>
      <c r="AV10177" s="419"/>
      <c r="AX10177" s="419"/>
      <c r="AY10177" s="419"/>
      <c r="AZ10177" s="419"/>
      <c r="BB10177" s="419"/>
      <c r="BC10177" s="419"/>
      <c r="BD10177" s="419"/>
      <c r="BF10177" s="419"/>
      <c r="BG10177" s="419"/>
      <c r="BH10177" s="419"/>
      <c r="BJ10177" s="419"/>
      <c r="BK10177" s="419"/>
      <c r="BL10177" s="419"/>
      <c r="BN10177" s="419"/>
      <c r="BO10177" s="419"/>
      <c r="BP10177" s="419"/>
      <c r="BR10177" s="419"/>
      <c r="BS10177" s="419"/>
      <c r="BT10177" s="419"/>
      <c r="BV10177" s="419"/>
      <c r="BW10177" s="419"/>
      <c r="BX10177" s="397"/>
      <c r="BZ10177" s="449"/>
      <c r="CB10177" s="419"/>
      <c r="CC10177" s="419"/>
      <c r="CD10177" s="419"/>
      <c r="CF10177" s="419"/>
      <c r="CG10177" s="419"/>
      <c r="CH10177" s="419"/>
    </row>
    <row r="10178" spans="3:86" ht="21" thickBot="1">
      <c r="C10178" s="425"/>
      <c r="P10178" s="431"/>
      <c r="R10178" s="419"/>
      <c r="S10178" s="446"/>
      <c r="T10178" s="419"/>
      <c r="V10178" s="196"/>
      <c r="W10178" s="419"/>
      <c r="X10178" s="419"/>
      <c r="Z10178" s="419"/>
      <c r="AA10178" s="419"/>
      <c r="AB10178" s="419"/>
      <c r="AD10178" s="419"/>
      <c r="AE10178" s="419"/>
      <c r="AF10178" s="419"/>
      <c r="AH10178" s="419"/>
      <c r="AI10178" s="419"/>
      <c r="AJ10178" s="419"/>
      <c r="AL10178" s="419"/>
      <c r="AM10178" s="419"/>
      <c r="AN10178" s="403"/>
      <c r="AO10178" s="419"/>
      <c r="AP10178" s="419"/>
      <c r="AQ10178" s="419"/>
      <c r="AR10178" s="419"/>
      <c r="AS10178" s="419"/>
      <c r="AT10178" s="419"/>
      <c r="AU10178" s="419"/>
      <c r="AV10178" s="419"/>
      <c r="AX10178" s="419"/>
      <c r="AY10178" s="419"/>
      <c r="AZ10178" s="419"/>
      <c r="BB10178" s="419"/>
      <c r="BC10178" s="419"/>
      <c r="BD10178" s="419"/>
      <c r="BF10178" s="419"/>
      <c r="BG10178" s="419"/>
      <c r="BH10178" s="419"/>
      <c r="BJ10178" s="419"/>
      <c r="BK10178" s="419"/>
      <c r="BL10178" s="419"/>
      <c r="BN10178" s="419"/>
      <c r="BO10178" s="419"/>
      <c r="BP10178" s="419"/>
      <c r="BR10178" s="419"/>
      <c r="BS10178" s="419"/>
      <c r="BT10178" s="419"/>
      <c r="BV10178" s="419"/>
      <c r="BW10178" s="419"/>
      <c r="BX10178" s="397"/>
      <c r="BZ10178" s="449"/>
      <c r="CB10178" s="419"/>
      <c r="CC10178" s="419"/>
      <c r="CD10178" s="419"/>
      <c r="CF10178" s="419"/>
      <c r="CG10178" s="419"/>
      <c r="CH10178" s="419"/>
    </row>
    <row r="10179" spans="3:86" ht="21" thickBot="1">
      <c r="C10179" s="425"/>
      <c r="P10179" s="431"/>
      <c r="R10179" s="419"/>
      <c r="S10179" s="446"/>
      <c r="T10179" s="419"/>
      <c r="V10179" s="196"/>
      <c r="W10179" s="419"/>
      <c r="X10179" s="419"/>
      <c r="Z10179" s="419"/>
      <c r="AA10179" s="419"/>
      <c r="AB10179" s="419"/>
      <c r="AD10179" s="419"/>
      <c r="AE10179" s="419"/>
      <c r="AF10179" s="419"/>
      <c r="AH10179" s="419"/>
      <c r="AI10179" s="419"/>
      <c r="AJ10179" s="419"/>
      <c r="AL10179" s="419"/>
      <c r="AM10179" s="419"/>
      <c r="AN10179" s="403"/>
      <c r="AO10179" s="419"/>
      <c r="AP10179" s="419"/>
      <c r="AQ10179" s="419"/>
      <c r="AR10179" s="419"/>
      <c r="AS10179" s="419"/>
      <c r="AT10179" s="419"/>
      <c r="AU10179" s="419"/>
      <c r="AV10179" s="419"/>
      <c r="AX10179" s="419"/>
      <c r="AY10179" s="419"/>
      <c r="AZ10179" s="419"/>
      <c r="BB10179" s="419"/>
      <c r="BC10179" s="419"/>
      <c r="BD10179" s="419"/>
      <c r="BF10179" s="419"/>
      <c r="BG10179" s="419"/>
      <c r="BH10179" s="419"/>
      <c r="BJ10179" s="419"/>
      <c r="BK10179" s="419"/>
      <c r="BL10179" s="419"/>
      <c r="BN10179" s="419"/>
      <c r="BO10179" s="419"/>
      <c r="BP10179" s="419"/>
      <c r="BR10179" s="419"/>
      <c r="BS10179" s="419"/>
      <c r="BT10179" s="419"/>
      <c r="BV10179" s="419"/>
      <c r="BW10179" s="419"/>
      <c r="BX10179" s="397"/>
      <c r="BZ10179" s="449"/>
      <c r="CB10179" s="419"/>
      <c r="CC10179" s="419"/>
      <c r="CD10179" s="419"/>
      <c r="CF10179" s="419"/>
      <c r="CG10179" s="419"/>
      <c r="CH10179" s="419"/>
    </row>
    <row r="10180" spans="3:86" ht="21" thickBot="1">
      <c r="C10180" s="425"/>
      <c r="P10180" s="431"/>
      <c r="R10180" s="419"/>
      <c r="S10180" s="446"/>
      <c r="T10180" s="419"/>
      <c r="V10180" s="196"/>
      <c r="W10180" s="419"/>
      <c r="X10180" s="419"/>
      <c r="Z10180" s="419"/>
      <c r="AA10180" s="419"/>
      <c r="AB10180" s="419"/>
      <c r="AD10180" s="419"/>
      <c r="AE10180" s="419"/>
      <c r="AF10180" s="419"/>
      <c r="AH10180" s="419"/>
      <c r="AI10180" s="419"/>
      <c r="AJ10180" s="419"/>
      <c r="AL10180" s="419"/>
      <c r="AM10180" s="419"/>
      <c r="AN10180" s="403"/>
      <c r="AO10180" s="419"/>
      <c r="AP10180" s="419"/>
      <c r="AQ10180" s="419"/>
      <c r="AR10180" s="419"/>
      <c r="AS10180" s="419"/>
      <c r="AT10180" s="419"/>
      <c r="AU10180" s="419"/>
      <c r="AV10180" s="419"/>
      <c r="AX10180" s="419"/>
      <c r="AY10180" s="419"/>
      <c r="AZ10180" s="419"/>
      <c r="BB10180" s="419"/>
      <c r="BC10180" s="419"/>
      <c r="BD10180" s="419"/>
      <c r="BF10180" s="419"/>
      <c r="BG10180" s="419"/>
      <c r="BH10180" s="419"/>
      <c r="BJ10180" s="419"/>
      <c r="BK10180" s="419"/>
      <c r="BL10180" s="419"/>
      <c r="BN10180" s="419"/>
      <c r="BO10180" s="419"/>
      <c r="BP10180" s="419"/>
      <c r="BR10180" s="419"/>
      <c r="BS10180" s="419"/>
      <c r="BT10180" s="419"/>
      <c r="BV10180" s="419"/>
      <c r="BW10180" s="419"/>
      <c r="BX10180" s="397"/>
      <c r="BZ10180" s="449"/>
      <c r="CB10180" s="419"/>
      <c r="CC10180" s="419"/>
      <c r="CD10180" s="419"/>
      <c r="CF10180" s="419"/>
      <c r="CG10180" s="419"/>
      <c r="CH10180" s="419"/>
    </row>
    <row r="10181" spans="3:86" ht="21" thickBot="1">
      <c r="C10181" s="425"/>
      <c r="P10181" s="431"/>
      <c r="R10181" s="419"/>
      <c r="S10181" s="446"/>
      <c r="T10181" s="419"/>
      <c r="V10181" s="196"/>
      <c r="W10181" s="419"/>
      <c r="X10181" s="419"/>
      <c r="Z10181" s="419"/>
      <c r="AA10181" s="419"/>
      <c r="AB10181" s="419"/>
      <c r="AD10181" s="419"/>
      <c r="AE10181" s="419"/>
      <c r="AF10181" s="419"/>
      <c r="AH10181" s="419"/>
      <c r="AI10181" s="419"/>
      <c r="AJ10181" s="419"/>
      <c r="AL10181" s="419"/>
      <c r="AM10181" s="419"/>
      <c r="AN10181" s="403"/>
      <c r="AO10181" s="419"/>
      <c r="AP10181" s="419"/>
      <c r="AQ10181" s="419"/>
      <c r="AR10181" s="419"/>
      <c r="AS10181" s="419"/>
      <c r="AT10181" s="419"/>
      <c r="AU10181" s="419"/>
      <c r="AV10181" s="419"/>
      <c r="AX10181" s="419"/>
      <c r="AY10181" s="419"/>
      <c r="AZ10181" s="419"/>
      <c r="BB10181" s="419"/>
      <c r="BC10181" s="419"/>
      <c r="BD10181" s="419"/>
      <c r="BF10181" s="419"/>
      <c r="BG10181" s="419"/>
      <c r="BH10181" s="419"/>
      <c r="BJ10181" s="419"/>
      <c r="BK10181" s="419"/>
      <c r="BL10181" s="419"/>
      <c r="BN10181" s="419"/>
      <c r="BO10181" s="419"/>
      <c r="BP10181" s="419"/>
      <c r="BR10181" s="419"/>
      <c r="BS10181" s="419"/>
      <c r="BT10181" s="419"/>
      <c r="BV10181" s="419"/>
      <c r="BW10181" s="419"/>
      <c r="BX10181" s="397"/>
      <c r="BZ10181" s="449"/>
      <c r="CB10181" s="419"/>
      <c r="CC10181" s="419"/>
      <c r="CD10181" s="419"/>
      <c r="CF10181" s="419"/>
      <c r="CG10181" s="419"/>
      <c r="CH10181" s="419"/>
    </row>
    <row r="10182" spans="3:86" ht="21" thickBot="1">
      <c r="C10182" s="425"/>
      <c r="P10182" s="431"/>
      <c r="R10182" s="419"/>
      <c r="S10182" s="446"/>
      <c r="T10182" s="419"/>
      <c r="V10182" s="196"/>
      <c r="W10182" s="419"/>
      <c r="X10182" s="419"/>
      <c r="Z10182" s="419"/>
      <c r="AA10182" s="419"/>
      <c r="AB10182" s="419"/>
      <c r="AD10182" s="419"/>
      <c r="AE10182" s="419"/>
      <c r="AF10182" s="419"/>
      <c r="AH10182" s="419"/>
      <c r="AI10182" s="419"/>
      <c r="AJ10182" s="419"/>
      <c r="AL10182" s="419"/>
      <c r="AM10182" s="419"/>
      <c r="AN10182" s="403"/>
      <c r="AO10182" s="419"/>
      <c r="AP10182" s="419"/>
      <c r="AQ10182" s="419"/>
      <c r="AR10182" s="419"/>
      <c r="AS10182" s="419"/>
      <c r="AT10182" s="419"/>
      <c r="AU10182" s="419"/>
      <c r="AV10182" s="419"/>
      <c r="AX10182" s="419"/>
      <c r="AY10182" s="419"/>
      <c r="AZ10182" s="419"/>
      <c r="BB10182" s="419"/>
      <c r="BC10182" s="419"/>
      <c r="BD10182" s="419"/>
      <c r="BF10182" s="419"/>
      <c r="BG10182" s="419"/>
      <c r="BH10182" s="419"/>
      <c r="BJ10182" s="419"/>
      <c r="BK10182" s="419"/>
      <c r="BL10182" s="419"/>
      <c r="BN10182" s="419"/>
      <c r="BO10182" s="419"/>
      <c r="BP10182" s="419"/>
      <c r="BR10182" s="419"/>
      <c r="BS10182" s="419"/>
      <c r="BT10182" s="419"/>
      <c r="BV10182" s="419"/>
      <c r="BW10182" s="419"/>
      <c r="BX10182" s="397"/>
      <c r="BZ10182" s="449"/>
      <c r="CB10182" s="419"/>
      <c r="CC10182" s="419"/>
      <c r="CD10182" s="419"/>
      <c r="CF10182" s="419"/>
      <c r="CG10182" s="419"/>
      <c r="CH10182" s="419"/>
    </row>
    <row r="10183" spans="3:86" ht="21" thickBot="1">
      <c r="C10183" s="425"/>
      <c r="P10183" s="431"/>
      <c r="R10183" s="419"/>
      <c r="S10183" s="446"/>
      <c r="T10183" s="419"/>
      <c r="V10183" s="196"/>
      <c r="W10183" s="419"/>
      <c r="X10183" s="419"/>
      <c r="Z10183" s="419"/>
      <c r="AA10183" s="419"/>
      <c r="AB10183" s="419"/>
      <c r="AD10183" s="419"/>
      <c r="AE10183" s="419"/>
      <c r="AF10183" s="419"/>
      <c r="AH10183" s="419"/>
      <c r="AI10183" s="419"/>
      <c r="AJ10183" s="419"/>
      <c r="AL10183" s="419"/>
      <c r="AM10183" s="419"/>
      <c r="AN10183" s="403"/>
      <c r="AO10183" s="419"/>
      <c r="AP10183" s="419"/>
      <c r="AQ10183" s="419"/>
      <c r="AR10183" s="419"/>
      <c r="AS10183" s="419"/>
      <c r="AT10183" s="419"/>
      <c r="AU10183" s="419"/>
      <c r="AV10183" s="419"/>
      <c r="AX10183" s="419"/>
      <c r="AY10183" s="419"/>
      <c r="AZ10183" s="419"/>
      <c r="BB10183" s="419"/>
      <c r="BC10183" s="419"/>
      <c r="BD10183" s="419"/>
      <c r="BF10183" s="419"/>
      <c r="BG10183" s="419"/>
      <c r="BH10183" s="419"/>
      <c r="BJ10183" s="419"/>
      <c r="BK10183" s="419"/>
      <c r="BL10183" s="419"/>
      <c r="BN10183" s="419"/>
      <c r="BO10183" s="419"/>
      <c r="BP10183" s="419"/>
      <c r="BR10183" s="419"/>
      <c r="BS10183" s="419"/>
      <c r="BT10183" s="419"/>
      <c r="BV10183" s="419"/>
      <c r="BW10183" s="419"/>
      <c r="BX10183" s="397"/>
      <c r="BZ10183" s="449"/>
      <c r="CB10183" s="419"/>
      <c r="CC10183" s="419"/>
      <c r="CD10183" s="419"/>
      <c r="CF10183" s="419"/>
      <c r="CG10183" s="419"/>
      <c r="CH10183" s="419"/>
    </row>
    <row r="10184" spans="3:86" ht="21" thickBot="1">
      <c r="C10184" s="425"/>
      <c r="P10184" s="431"/>
      <c r="R10184" s="419"/>
      <c r="S10184" s="446"/>
      <c r="T10184" s="419"/>
      <c r="V10184" s="196"/>
      <c r="W10184" s="419"/>
      <c r="X10184" s="419"/>
      <c r="Z10184" s="419"/>
      <c r="AA10184" s="419"/>
      <c r="AB10184" s="419"/>
      <c r="AD10184" s="419"/>
      <c r="AE10184" s="419"/>
      <c r="AF10184" s="419"/>
      <c r="AH10184" s="419"/>
      <c r="AI10184" s="419"/>
      <c r="AJ10184" s="419"/>
      <c r="AL10184" s="419"/>
      <c r="AM10184" s="419"/>
      <c r="AN10184" s="403"/>
      <c r="AO10184" s="419"/>
      <c r="AP10184" s="419"/>
      <c r="AQ10184" s="419"/>
      <c r="AR10184" s="419"/>
      <c r="AS10184" s="419"/>
      <c r="AT10184" s="419"/>
      <c r="AU10184" s="419"/>
      <c r="AV10184" s="419"/>
      <c r="AX10184" s="419"/>
      <c r="AY10184" s="419"/>
      <c r="AZ10184" s="419"/>
      <c r="BB10184" s="419"/>
      <c r="BC10184" s="419"/>
      <c r="BD10184" s="419"/>
      <c r="BF10184" s="419"/>
      <c r="BG10184" s="419"/>
      <c r="BH10184" s="419"/>
      <c r="BJ10184" s="419"/>
      <c r="BK10184" s="419"/>
      <c r="BL10184" s="419"/>
      <c r="BN10184" s="419"/>
      <c r="BO10184" s="419"/>
      <c r="BP10184" s="419"/>
      <c r="BR10184" s="419"/>
      <c r="BS10184" s="419"/>
      <c r="BT10184" s="419"/>
      <c r="BV10184" s="419"/>
      <c r="BW10184" s="419"/>
      <c r="BX10184" s="397"/>
      <c r="BZ10184" s="449"/>
      <c r="CB10184" s="419"/>
      <c r="CC10184" s="419"/>
      <c r="CD10184" s="419"/>
      <c r="CF10184" s="419"/>
      <c r="CG10184" s="419"/>
      <c r="CH10184" s="419"/>
    </row>
    <row r="10185" spans="3:86" ht="21" thickBot="1">
      <c r="C10185" s="425"/>
      <c r="P10185" s="431"/>
      <c r="R10185" s="419"/>
      <c r="S10185" s="446"/>
      <c r="T10185" s="419"/>
      <c r="V10185" s="196"/>
      <c r="W10185" s="419"/>
      <c r="X10185" s="419"/>
      <c r="Z10185" s="419"/>
      <c r="AA10185" s="419"/>
      <c r="AB10185" s="419"/>
      <c r="AD10185" s="419"/>
      <c r="AE10185" s="419"/>
      <c r="AF10185" s="419"/>
      <c r="AH10185" s="419"/>
      <c r="AI10185" s="419"/>
      <c r="AJ10185" s="419"/>
      <c r="AL10185" s="419"/>
      <c r="AM10185" s="419"/>
      <c r="AN10185" s="403"/>
      <c r="AO10185" s="419"/>
      <c r="AP10185" s="419"/>
      <c r="AQ10185" s="419"/>
      <c r="AR10185" s="419"/>
      <c r="AS10185" s="419"/>
      <c r="AT10185" s="419"/>
      <c r="AU10185" s="419"/>
      <c r="AV10185" s="419"/>
      <c r="AX10185" s="419"/>
      <c r="AY10185" s="419"/>
      <c r="AZ10185" s="419"/>
      <c r="BB10185" s="419"/>
      <c r="BC10185" s="419"/>
      <c r="BD10185" s="419"/>
      <c r="BF10185" s="419"/>
      <c r="BG10185" s="419"/>
      <c r="BH10185" s="419"/>
      <c r="BJ10185" s="419"/>
      <c r="BK10185" s="419"/>
      <c r="BL10185" s="419"/>
      <c r="BN10185" s="419"/>
      <c r="BO10185" s="419"/>
      <c r="BP10185" s="419"/>
      <c r="BR10185" s="419"/>
      <c r="BS10185" s="419"/>
      <c r="BT10185" s="419"/>
      <c r="BV10185" s="419"/>
      <c r="BW10185" s="419"/>
      <c r="BX10185" s="397"/>
      <c r="BZ10185" s="449"/>
      <c r="CB10185" s="419"/>
      <c r="CC10185" s="419"/>
      <c r="CD10185" s="419"/>
      <c r="CF10185" s="419"/>
      <c r="CG10185" s="419"/>
      <c r="CH10185" s="419"/>
    </row>
    <row r="10186" spans="3:86" ht="21" thickBot="1">
      <c r="C10186" s="425"/>
      <c r="P10186" s="431"/>
      <c r="R10186" s="419"/>
      <c r="S10186" s="446"/>
      <c r="T10186" s="419"/>
      <c r="V10186" s="196"/>
      <c r="W10186" s="419"/>
      <c r="X10186" s="419"/>
      <c r="Z10186" s="419"/>
      <c r="AA10186" s="419"/>
      <c r="AB10186" s="419"/>
      <c r="AD10186" s="419"/>
      <c r="AE10186" s="419"/>
      <c r="AF10186" s="419"/>
      <c r="AH10186" s="419"/>
      <c r="AI10186" s="419"/>
      <c r="AJ10186" s="419"/>
      <c r="AL10186" s="419"/>
      <c r="AM10186" s="419"/>
      <c r="AN10186" s="403"/>
      <c r="AO10186" s="419"/>
      <c r="AP10186" s="419"/>
      <c r="AQ10186" s="419"/>
      <c r="AR10186" s="419"/>
      <c r="AS10186" s="419"/>
      <c r="AT10186" s="419"/>
      <c r="AU10186" s="419"/>
      <c r="AV10186" s="419"/>
      <c r="AX10186" s="419"/>
      <c r="AY10186" s="419"/>
      <c r="AZ10186" s="419"/>
      <c r="BB10186" s="419"/>
      <c r="BC10186" s="419"/>
      <c r="BD10186" s="419"/>
      <c r="BF10186" s="419"/>
      <c r="BG10186" s="419"/>
      <c r="BH10186" s="419"/>
      <c r="BJ10186" s="419"/>
      <c r="BK10186" s="419"/>
      <c r="BL10186" s="419"/>
      <c r="BN10186" s="419"/>
      <c r="BO10186" s="419"/>
      <c r="BP10186" s="419"/>
      <c r="BR10186" s="419"/>
      <c r="BS10186" s="419"/>
      <c r="BT10186" s="419"/>
      <c r="BV10186" s="419"/>
      <c r="BW10186" s="419"/>
      <c r="BX10186" s="397"/>
      <c r="BZ10186" s="449"/>
      <c r="CB10186" s="419"/>
      <c r="CC10186" s="419"/>
      <c r="CD10186" s="419"/>
      <c r="CF10186" s="419"/>
      <c r="CG10186" s="419"/>
      <c r="CH10186" s="419"/>
    </row>
    <row r="10187" spans="3:86" ht="21" thickBot="1">
      <c r="C10187" s="425"/>
      <c r="P10187" s="431"/>
      <c r="R10187" s="419"/>
      <c r="S10187" s="446"/>
      <c r="T10187" s="419"/>
      <c r="V10187" s="196"/>
      <c r="W10187" s="419"/>
      <c r="X10187" s="419"/>
      <c r="Z10187" s="419"/>
      <c r="AA10187" s="419"/>
      <c r="AB10187" s="419"/>
      <c r="AD10187" s="419"/>
      <c r="AE10187" s="419"/>
      <c r="AF10187" s="419"/>
      <c r="AH10187" s="419"/>
      <c r="AI10187" s="419"/>
      <c r="AJ10187" s="419"/>
      <c r="AL10187" s="419"/>
      <c r="AM10187" s="419"/>
      <c r="AN10187" s="403"/>
      <c r="AO10187" s="419"/>
      <c r="AP10187" s="419"/>
      <c r="AQ10187" s="419"/>
      <c r="AR10187" s="419"/>
      <c r="AS10187" s="419"/>
      <c r="AT10187" s="419"/>
      <c r="AU10187" s="419"/>
      <c r="AV10187" s="419"/>
      <c r="AX10187" s="419"/>
      <c r="AY10187" s="419"/>
      <c r="AZ10187" s="419"/>
      <c r="BB10187" s="419"/>
      <c r="BC10187" s="419"/>
      <c r="BD10187" s="419"/>
      <c r="BF10187" s="419"/>
      <c r="BG10187" s="419"/>
      <c r="BH10187" s="419"/>
      <c r="BJ10187" s="419"/>
      <c r="BK10187" s="419"/>
      <c r="BL10187" s="419"/>
      <c r="BN10187" s="419"/>
      <c r="BO10187" s="419"/>
      <c r="BP10187" s="419"/>
      <c r="BR10187" s="419"/>
      <c r="BS10187" s="419"/>
      <c r="BT10187" s="419"/>
      <c r="BV10187" s="419"/>
      <c r="BW10187" s="419"/>
      <c r="BX10187" s="397"/>
      <c r="BZ10187" s="449"/>
      <c r="CB10187" s="419"/>
      <c r="CC10187" s="419"/>
      <c r="CD10187" s="419"/>
      <c r="CF10187" s="419"/>
      <c r="CG10187" s="419"/>
      <c r="CH10187" s="419"/>
    </row>
    <row r="10188" spans="3:86" ht="21" thickBot="1">
      <c r="C10188" s="425"/>
      <c r="P10188" s="431"/>
      <c r="R10188" s="419"/>
      <c r="S10188" s="446"/>
      <c r="T10188" s="419"/>
      <c r="V10188" s="196"/>
      <c r="W10188" s="419"/>
      <c r="X10188" s="419"/>
      <c r="Z10188" s="419"/>
      <c r="AA10188" s="419"/>
      <c r="AB10188" s="419"/>
      <c r="AD10188" s="419"/>
      <c r="AE10188" s="419"/>
      <c r="AF10188" s="419"/>
      <c r="AH10188" s="419"/>
      <c r="AI10188" s="419"/>
      <c r="AJ10188" s="419"/>
      <c r="AL10188" s="419"/>
      <c r="AM10188" s="419"/>
      <c r="AN10188" s="403"/>
      <c r="AO10188" s="419"/>
      <c r="AP10188" s="419"/>
      <c r="AQ10188" s="419"/>
      <c r="AR10188" s="419"/>
      <c r="AS10188" s="419"/>
      <c r="AT10188" s="419"/>
      <c r="AU10188" s="419"/>
      <c r="AV10188" s="419"/>
      <c r="AX10188" s="419"/>
      <c r="AY10188" s="419"/>
      <c r="AZ10188" s="419"/>
      <c r="BB10188" s="419"/>
      <c r="BC10188" s="419"/>
      <c r="BD10188" s="419"/>
      <c r="BF10188" s="419"/>
      <c r="BG10188" s="419"/>
      <c r="BH10188" s="419"/>
      <c r="BJ10188" s="419"/>
      <c r="BK10188" s="419"/>
      <c r="BL10188" s="419"/>
      <c r="BN10188" s="419"/>
      <c r="BO10188" s="419"/>
      <c r="BP10188" s="419"/>
      <c r="BR10188" s="419"/>
      <c r="BS10188" s="419"/>
      <c r="BT10188" s="419"/>
      <c r="BV10188" s="419"/>
      <c r="BW10188" s="419"/>
      <c r="BX10188" s="397"/>
      <c r="BZ10188" s="449"/>
      <c r="CB10188" s="419"/>
      <c r="CC10188" s="419"/>
      <c r="CD10188" s="419"/>
      <c r="CF10188" s="419"/>
      <c r="CG10188" s="419"/>
      <c r="CH10188" s="419"/>
    </row>
    <row r="10189" spans="3:86" ht="21" thickBot="1">
      <c r="C10189" s="425"/>
      <c r="P10189" s="431"/>
      <c r="R10189" s="419"/>
      <c r="S10189" s="446"/>
      <c r="T10189" s="419"/>
      <c r="V10189" s="196"/>
      <c r="W10189" s="419"/>
      <c r="X10189" s="419"/>
      <c r="Z10189" s="419"/>
      <c r="AA10189" s="419"/>
      <c r="AB10189" s="419"/>
      <c r="AD10189" s="419"/>
      <c r="AE10189" s="419"/>
      <c r="AF10189" s="419"/>
      <c r="AH10189" s="419"/>
      <c r="AI10189" s="419"/>
      <c r="AJ10189" s="419"/>
      <c r="AL10189" s="419"/>
      <c r="AM10189" s="419"/>
      <c r="AN10189" s="403"/>
      <c r="AO10189" s="419"/>
      <c r="AP10189" s="419"/>
      <c r="AQ10189" s="419"/>
      <c r="AR10189" s="419"/>
      <c r="AS10189" s="419"/>
      <c r="AT10189" s="419"/>
      <c r="AU10189" s="419"/>
      <c r="AV10189" s="419"/>
      <c r="AX10189" s="419"/>
      <c r="AY10189" s="419"/>
      <c r="AZ10189" s="419"/>
      <c r="BB10189" s="419"/>
      <c r="BC10189" s="419"/>
      <c r="BD10189" s="419"/>
      <c r="BF10189" s="419"/>
      <c r="BG10189" s="419"/>
      <c r="BH10189" s="419"/>
      <c r="BJ10189" s="419"/>
      <c r="BK10189" s="419"/>
      <c r="BL10189" s="419"/>
      <c r="BN10189" s="419"/>
      <c r="BO10189" s="419"/>
      <c r="BP10189" s="419"/>
      <c r="BR10189" s="419"/>
      <c r="BS10189" s="419"/>
      <c r="BT10189" s="419"/>
      <c r="BV10189" s="419"/>
      <c r="BW10189" s="419"/>
      <c r="BX10189" s="397"/>
      <c r="BZ10189" s="449"/>
      <c r="CB10189" s="419"/>
      <c r="CC10189" s="419"/>
      <c r="CD10189" s="419"/>
      <c r="CF10189" s="419"/>
      <c r="CG10189" s="419"/>
      <c r="CH10189" s="419"/>
    </row>
    <row r="10190" spans="3:86" ht="21" thickBot="1">
      <c r="C10190" s="425"/>
      <c r="P10190" s="431"/>
      <c r="R10190" s="419"/>
      <c r="S10190" s="446"/>
      <c r="T10190" s="419"/>
      <c r="V10190" s="196"/>
      <c r="W10190" s="419"/>
      <c r="X10190" s="419"/>
      <c r="Z10190" s="419"/>
      <c r="AA10190" s="419"/>
      <c r="AB10190" s="419"/>
      <c r="AD10190" s="419"/>
      <c r="AE10190" s="419"/>
      <c r="AF10190" s="419"/>
      <c r="AH10190" s="419"/>
      <c r="AI10190" s="419"/>
      <c r="AJ10190" s="419"/>
      <c r="AL10190" s="419"/>
      <c r="AM10190" s="419"/>
      <c r="AN10190" s="403"/>
      <c r="AO10190" s="419"/>
      <c r="AP10190" s="419"/>
      <c r="AQ10190" s="419"/>
      <c r="AR10190" s="419"/>
      <c r="AS10190" s="419"/>
      <c r="AT10190" s="419"/>
      <c r="AU10190" s="419"/>
      <c r="AV10190" s="419"/>
      <c r="AX10190" s="419"/>
      <c r="AY10190" s="419"/>
      <c r="AZ10190" s="419"/>
      <c r="BB10190" s="419"/>
      <c r="BC10190" s="419"/>
      <c r="BD10190" s="419"/>
      <c r="BF10190" s="419"/>
      <c r="BG10190" s="419"/>
      <c r="BH10190" s="419"/>
      <c r="BJ10190" s="419"/>
      <c r="BK10190" s="419"/>
      <c r="BL10190" s="419"/>
      <c r="BN10190" s="419"/>
      <c r="BO10190" s="419"/>
      <c r="BP10190" s="419"/>
      <c r="BR10190" s="419"/>
      <c r="BS10190" s="419"/>
      <c r="BT10190" s="419"/>
      <c r="BV10190" s="419"/>
      <c r="BW10190" s="419"/>
      <c r="BX10190" s="397"/>
      <c r="BZ10190" s="449"/>
      <c r="CB10190" s="419"/>
      <c r="CC10190" s="419"/>
      <c r="CD10190" s="419"/>
      <c r="CF10190" s="419"/>
      <c r="CG10190" s="419"/>
      <c r="CH10190" s="419"/>
    </row>
    <row r="10191" spans="3:86" ht="21" thickBot="1">
      <c r="C10191" s="425"/>
      <c r="P10191" s="431"/>
      <c r="R10191" s="419"/>
      <c r="S10191" s="446"/>
      <c r="T10191" s="419"/>
      <c r="V10191" s="196"/>
      <c r="W10191" s="419"/>
      <c r="X10191" s="419"/>
      <c r="Z10191" s="419"/>
      <c r="AA10191" s="419"/>
      <c r="AB10191" s="419"/>
      <c r="AD10191" s="419"/>
      <c r="AE10191" s="419"/>
      <c r="AF10191" s="419"/>
      <c r="AH10191" s="419"/>
      <c r="AI10191" s="419"/>
      <c r="AJ10191" s="419"/>
      <c r="AL10191" s="419"/>
      <c r="AM10191" s="419"/>
      <c r="AN10191" s="403"/>
      <c r="AO10191" s="419"/>
      <c r="AP10191" s="419"/>
      <c r="AQ10191" s="419"/>
      <c r="AR10191" s="419"/>
      <c r="AS10191" s="419"/>
      <c r="AT10191" s="419"/>
      <c r="AU10191" s="419"/>
      <c r="AV10191" s="419"/>
      <c r="AX10191" s="419"/>
      <c r="AY10191" s="419"/>
      <c r="AZ10191" s="419"/>
      <c r="BB10191" s="419"/>
      <c r="BC10191" s="419"/>
      <c r="BD10191" s="419"/>
      <c r="BF10191" s="419"/>
      <c r="BG10191" s="419"/>
      <c r="BH10191" s="419"/>
      <c r="BJ10191" s="419"/>
      <c r="BK10191" s="419"/>
      <c r="BL10191" s="419"/>
      <c r="BN10191" s="419"/>
      <c r="BO10191" s="419"/>
      <c r="BP10191" s="419"/>
      <c r="BR10191" s="419"/>
      <c r="BS10191" s="419"/>
      <c r="BT10191" s="419"/>
      <c r="BV10191" s="419"/>
      <c r="BW10191" s="419"/>
      <c r="BX10191" s="397"/>
      <c r="BZ10191" s="449"/>
      <c r="CB10191" s="419"/>
      <c r="CC10191" s="419"/>
      <c r="CD10191" s="419"/>
      <c r="CF10191" s="419"/>
      <c r="CG10191" s="419"/>
      <c r="CH10191" s="419"/>
    </row>
    <row r="10192" spans="3:86" ht="21" thickBot="1">
      <c r="C10192" s="425"/>
      <c r="P10192" s="431"/>
      <c r="R10192" s="419"/>
      <c r="S10192" s="446"/>
      <c r="T10192" s="419"/>
      <c r="V10192" s="196"/>
      <c r="W10192" s="419"/>
      <c r="X10192" s="419"/>
      <c r="Z10192" s="419"/>
      <c r="AA10192" s="419"/>
      <c r="AB10192" s="419"/>
      <c r="AD10192" s="419"/>
      <c r="AE10192" s="419"/>
      <c r="AF10192" s="419"/>
      <c r="AH10192" s="419"/>
      <c r="AI10192" s="419"/>
      <c r="AJ10192" s="419"/>
      <c r="AL10192" s="419"/>
      <c r="AM10192" s="419"/>
      <c r="AN10192" s="403"/>
      <c r="AO10192" s="419"/>
      <c r="AP10192" s="419"/>
      <c r="AQ10192" s="419"/>
      <c r="AR10192" s="419"/>
      <c r="AS10192" s="419"/>
      <c r="AT10192" s="419"/>
      <c r="AU10192" s="419"/>
      <c r="AV10192" s="419"/>
      <c r="AX10192" s="419"/>
      <c r="AY10192" s="419"/>
      <c r="AZ10192" s="419"/>
      <c r="BB10192" s="419"/>
      <c r="BC10192" s="419"/>
      <c r="BD10192" s="419"/>
      <c r="BF10192" s="419"/>
      <c r="BG10192" s="419"/>
      <c r="BH10192" s="419"/>
      <c r="BJ10192" s="419"/>
      <c r="BK10192" s="419"/>
      <c r="BL10192" s="419"/>
      <c r="BN10192" s="419"/>
      <c r="BO10192" s="419"/>
      <c r="BP10192" s="419"/>
      <c r="BR10192" s="419"/>
      <c r="BS10192" s="419"/>
      <c r="BT10192" s="419"/>
      <c r="BV10192" s="419"/>
      <c r="BW10192" s="419"/>
      <c r="BX10192" s="397"/>
      <c r="BZ10192" s="449"/>
      <c r="CB10192" s="419"/>
      <c r="CC10192" s="419"/>
      <c r="CD10192" s="419"/>
      <c r="CF10192" s="419"/>
      <c r="CG10192" s="419"/>
      <c r="CH10192" s="419"/>
    </row>
    <row r="10193" spans="3:86" ht="21" thickBot="1">
      <c r="C10193" s="425"/>
      <c r="P10193" s="431"/>
      <c r="R10193" s="419"/>
      <c r="S10193" s="446"/>
      <c r="T10193" s="419"/>
      <c r="V10193" s="196"/>
      <c r="W10193" s="419"/>
      <c r="X10193" s="419"/>
      <c r="Z10193" s="419"/>
      <c r="AA10193" s="419"/>
      <c r="AB10193" s="419"/>
      <c r="AD10193" s="419"/>
      <c r="AE10193" s="419"/>
      <c r="AF10193" s="419"/>
      <c r="AH10193" s="419"/>
      <c r="AI10193" s="419"/>
      <c r="AJ10193" s="419"/>
      <c r="AL10193" s="419"/>
      <c r="AM10193" s="419"/>
      <c r="AN10193" s="403"/>
      <c r="AO10193" s="419"/>
      <c r="AP10193" s="419"/>
      <c r="AQ10193" s="419"/>
      <c r="AR10193" s="419"/>
      <c r="AS10193" s="419"/>
      <c r="AT10193" s="419"/>
      <c r="AU10193" s="419"/>
      <c r="AV10193" s="419"/>
      <c r="AX10193" s="419"/>
      <c r="AY10193" s="419"/>
      <c r="AZ10193" s="419"/>
      <c r="BB10193" s="419"/>
      <c r="BC10193" s="419"/>
      <c r="BD10193" s="419"/>
      <c r="BF10193" s="419"/>
      <c r="BG10193" s="419"/>
      <c r="BH10193" s="419"/>
      <c r="BJ10193" s="419"/>
      <c r="BK10193" s="419"/>
      <c r="BL10193" s="419"/>
      <c r="BN10193" s="419"/>
      <c r="BO10193" s="419"/>
      <c r="BP10193" s="419"/>
      <c r="BR10193" s="419"/>
      <c r="BS10193" s="419"/>
      <c r="BT10193" s="419"/>
      <c r="BV10193" s="419"/>
      <c r="BW10193" s="419"/>
      <c r="BX10193" s="397"/>
      <c r="BZ10193" s="449"/>
      <c r="CB10193" s="419"/>
      <c r="CC10193" s="419"/>
      <c r="CD10193" s="419"/>
      <c r="CF10193" s="419"/>
      <c r="CG10193" s="419"/>
      <c r="CH10193" s="419"/>
    </row>
    <row r="10194" spans="3:86" ht="21" thickBot="1">
      <c r="C10194" s="425"/>
      <c r="P10194" s="431"/>
      <c r="R10194" s="419"/>
      <c r="S10194" s="446"/>
      <c r="T10194" s="419"/>
      <c r="V10194" s="196"/>
      <c r="W10194" s="419"/>
      <c r="X10194" s="419"/>
      <c r="Z10194" s="419"/>
      <c r="AA10194" s="419"/>
      <c r="AB10194" s="419"/>
      <c r="AD10194" s="419"/>
      <c r="AE10194" s="419"/>
      <c r="AF10194" s="419"/>
      <c r="AH10194" s="419"/>
      <c r="AI10194" s="419"/>
      <c r="AJ10194" s="419"/>
      <c r="AL10194" s="419"/>
      <c r="AM10194" s="419"/>
      <c r="AN10194" s="403"/>
      <c r="AO10194" s="419"/>
      <c r="AP10194" s="419"/>
      <c r="AQ10194" s="419"/>
      <c r="AR10194" s="419"/>
      <c r="AS10194" s="419"/>
      <c r="AT10194" s="419"/>
      <c r="AU10194" s="419"/>
      <c r="AV10194" s="419"/>
      <c r="AX10194" s="419"/>
      <c r="AY10194" s="419"/>
      <c r="AZ10194" s="419"/>
      <c r="BB10194" s="419"/>
      <c r="BC10194" s="419"/>
      <c r="BD10194" s="419"/>
      <c r="BF10194" s="419"/>
      <c r="BG10194" s="419"/>
      <c r="BH10194" s="419"/>
      <c r="BJ10194" s="419"/>
      <c r="BK10194" s="419"/>
      <c r="BL10194" s="419"/>
      <c r="BN10194" s="419"/>
      <c r="BO10194" s="419"/>
      <c r="BP10194" s="419"/>
      <c r="BR10194" s="419"/>
      <c r="BS10194" s="419"/>
      <c r="BT10194" s="419"/>
      <c r="BV10194" s="419"/>
      <c r="BW10194" s="419"/>
      <c r="BX10194" s="397"/>
      <c r="BZ10194" s="449"/>
      <c r="CB10194" s="419"/>
      <c r="CC10194" s="419"/>
      <c r="CD10194" s="419"/>
      <c r="CF10194" s="419"/>
      <c r="CG10194" s="419"/>
      <c r="CH10194" s="419"/>
    </row>
    <row r="10195" spans="3:86" ht="21" thickBot="1">
      <c r="C10195" s="425"/>
      <c r="P10195" s="431"/>
      <c r="R10195" s="419"/>
      <c r="S10195" s="446"/>
      <c r="T10195" s="419"/>
      <c r="V10195" s="196"/>
      <c r="W10195" s="419"/>
      <c r="X10195" s="419"/>
      <c r="Z10195" s="419"/>
      <c r="AA10195" s="419"/>
      <c r="AB10195" s="419"/>
      <c r="AD10195" s="419"/>
      <c r="AE10195" s="419"/>
      <c r="AF10195" s="419"/>
      <c r="AH10195" s="419"/>
      <c r="AI10195" s="419"/>
      <c r="AJ10195" s="419"/>
      <c r="AL10195" s="419"/>
      <c r="AM10195" s="419"/>
      <c r="AN10195" s="403"/>
      <c r="AO10195" s="419"/>
      <c r="AP10195" s="419"/>
      <c r="AQ10195" s="419"/>
      <c r="AR10195" s="419"/>
      <c r="AS10195" s="419"/>
      <c r="AT10195" s="419"/>
      <c r="AU10195" s="419"/>
      <c r="AV10195" s="419"/>
      <c r="AX10195" s="419"/>
      <c r="AY10195" s="419"/>
      <c r="AZ10195" s="419"/>
      <c r="BB10195" s="419"/>
      <c r="BC10195" s="419"/>
      <c r="BD10195" s="419"/>
      <c r="BF10195" s="419"/>
      <c r="BG10195" s="419"/>
      <c r="BH10195" s="419"/>
      <c r="BJ10195" s="419"/>
      <c r="BK10195" s="419"/>
      <c r="BL10195" s="419"/>
      <c r="BN10195" s="419"/>
      <c r="BO10195" s="419"/>
      <c r="BP10195" s="419"/>
      <c r="BR10195" s="419"/>
      <c r="BS10195" s="419"/>
      <c r="BT10195" s="419"/>
      <c r="BV10195" s="419"/>
      <c r="BW10195" s="419"/>
      <c r="BX10195" s="397"/>
      <c r="BZ10195" s="449"/>
      <c r="CB10195" s="419"/>
      <c r="CC10195" s="419"/>
      <c r="CD10195" s="419"/>
      <c r="CF10195" s="419"/>
      <c r="CG10195" s="419"/>
      <c r="CH10195" s="419"/>
    </row>
    <row r="10196" spans="3:86" ht="21" thickBot="1">
      <c r="C10196" s="425"/>
      <c r="P10196" s="431"/>
      <c r="R10196" s="419"/>
      <c r="S10196" s="446"/>
      <c r="T10196" s="419"/>
      <c r="V10196" s="196"/>
      <c r="W10196" s="419"/>
      <c r="X10196" s="419"/>
      <c r="Z10196" s="419"/>
      <c r="AA10196" s="419"/>
      <c r="AB10196" s="419"/>
      <c r="AD10196" s="419"/>
      <c r="AE10196" s="419"/>
      <c r="AF10196" s="419"/>
      <c r="AH10196" s="419"/>
      <c r="AI10196" s="419"/>
      <c r="AJ10196" s="419"/>
      <c r="AL10196" s="419"/>
      <c r="AM10196" s="419"/>
      <c r="AN10196" s="403"/>
      <c r="AO10196" s="419"/>
      <c r="AP10196" s="419"/>
      <c r="AQ10196" s="419"/>
      <c r="AR10196" s="419"/>
      <c r="AS10196" s="419"/>
      <c r="AT10196" s="419"/>
      <c r="AU10196" s="419"/>
      <c r="AV10196" s="419"/>
      <c r="AX10196" s="419"/>
      <c r="AY10196" s="419"/>
      <c r="AZ10196" s="419"/>
      <c r="BB10196" s="419"/>
      <c r="BC10196" s="419"/>
      <c r="BD10196" s="419"/>
      <c r="BF10196" s="419"/>
      <c r="BG10196" s="419"/>
      <c r="BH10196" s="419"/>
      <c r="BJ10196" s="419"/>
      <c r="BK10196" s="419"/>
      <c r="BL10196" s="419"/>
      <c r="BN10196" s="419"/>
      <c r="BO10196" s="419"/>
      <c r="BP10196" s="419"/>
      <c r="BR10196" s="419"/>
      <c r="BS10196" s="419"/>
      <c r="BT10196" s="419"/>
      <c r="BV10196" s="419"/>
      <c r="BW10196" s="419"/>
      <c r="BX10196" s="397"/>
      <c r="BZ10196" s="449"/>
      <c r="CB10196" s="419"/>
      <c r="CC10196" s="419"/>
      <c r="CD10196" s="419"/>
      <c r="CF10196" s="419"/>
      <c r="CG10196" s="419"/>
      <c r="CH10196" s="419"/>
    </row>
    <row r="10197" spans="3:86" ht="21" thickBot="1">
      <c r="C10197" s="425"/>
      <c r="P10197" s="431"/>
      <c r="R10197" s="419"/>
      <c r="S10197" s="446"/>
      <c r="T10197" s="419"/>
      <c r="V10197" s="196"/>
      <c r="W10197" s="419"/>
      <c r="X10197" s="419"/>
      <c r="Z10197" s="419"/>
      <c r="AA10197" s="419"/>
      <c r="AB10197" s="419"/>
      <c r="AD10197" s="419"/>
      <c r="AE10197" s="419"/>
      <c r="AF10197" s="419"/>
      <c r="AH10197" s="419"/>
      <c r="AI10197" s="419"/>
      <c r="AJ10197" s="419"/>
      <c r="AL10197" s="419"/>
      <c r="AM10197" s="419"/>
      <c r="AN10197" s="403"/>
      <c r="AO10197" s="419"/>
      <c r="AP10197" s="419"/>
      <c r="AQ10197" s="419"/>
      <c r="AR10197" s="419"/>
      <c r="AS10197" s="419"/>
      <c r="AT10197" s="419"/>
      <c r="AU10197" s="419"/>
      <c r="AV10197" s="419"/>
      <c r="AX10197" s="419"/>
      <c r="AY10197" s="419"/>
      <c r="AZ10197" s="419"/>
      <c r="BB10197" s="419"/>
      <c r="BC10197" s="419"/>
      <c r="BD10197" s="419"/>
      <c r="BF10197" s="419"/>
      <c r="BG10197" s="419"/>
      <c r="BH10197" s="419"/>
      <c r="BJ10197" s="419"/>
      <c r="BK10197" s="419"/>
      <c r="BL10197" s="419"/>
      <c r="BN10197" s="419"/>
      <c r="BO10197" s="419"/>
      <c r="BP10197" s="419"/>
      <c r="BR10197" s="419"/>
      <c r="BS10197" s="419"/>
      <c r="BT10197" s="419"/>
      <c r="BV10197" s="419"/>
      <c r="BW10197" s="419"/>
      <c r="BX10197" s="397"/>
      <c r="BZ10197" s="449"/>
      <c r="CB10197" s="419"/>
      <c r="CC10197" s="419"/>
      <c r="CD10197" s="419"/>
      <c r="CF10197" s="419"/>
      <c r="CG10197" s="419"/>
      <c r="CH10197" s="419"/>
    </row>
    <row r="10198" spans="3:86" ht="21" thickBot="1">
      <c r="C10198" s="425"/>
      <c r="P10198" s="431"/>
      <c r="R10198" s="419"/>
      <c r="S10198" s="446"/>
      <c r="T10198" s="419"/>
      <c r="V10198" s="196"/>
      <c r="W10198" s="419"/>
      <c r="X10198" s="419"/>
      <c r="Z10198" s="419"/>
      <c r="AA10198" s="419"/>
      <c r="AB10198" s="419"/>
      <c r="AD10198" s="419"/>
      <c r="AE10198" s="419"/>
      <c r="AF10198" s="419"/>
      <c r="AH10198" s="419"/>
      <c r="AI10198" s="419"/>
      <c r="AJ10198" s="419"/>
      <c r="AL10198" s="419"/>
      <c r="AM10198" s="419"/>
      <c r="AN10198" s="403"/>
      <c r="AO10198" s="419"/>
      <c r="AP10198" s="419"/>
      <c r="AQ10198" s="419"/>
      <c r="AR10198" s="419"/>
      <c r="AS10198" s="419"/>
      <c r="AT10198" s="419"/>
      <c r="AU10198" s="419"/>
      <c r="AV10198" s="419"/>
      <c r="AX10198" s="419"/>
      <c r="AY10198" s="419"/>
      <c r="AZ10198" s="419"/>
      <c r="BB10198" s="419"/>
      <c r="BC10198" s="419"/>
      <c r="BD10198" s="419"/>
      <c r="BF10198" s="419"/>
      <c r="BG10198" s="419"/>
      <c r="BH10198" s="419"/>
      <c r="BJ10198" s="419"/>
      <c r="BK10198" s="419"/>
      <c r="BL10198" s="419"/>
      <c r="BN10198" s="419"/>
      <c r="BO10198" s="419"/>
      <c r="BP10198" s="419"/>
      <c r="BR10198" s="419"/>
      <c r="BS10198" s="419"/>
      <c r="BT10198" s="419"/>
      <c r="BV10198" s="419"/>
      <c r="BW10198" s="419"/>
      <c r="BX10198" s="397"/>
      <c r="BZ10198" s="449"/>
      <c r="CB10198" s="419"/>
      <c r="CC10198" s="419"/>
      <c r="CD10198" s="419"/>
      <c r="CF10198" s="419"/>
      <c r="CG10198" s="419"/>
      <c r="CH10198" s="419"/>
    </row>
    <row r="10199" spans="3:86" ht="21" thickBot="1">
      <c r="C10199" s="425"/>
      <c r="P10199" s="431"/>
      <c r="R10199" s="419"/>
      <c r="S10199" s="446"/>
      <c r="T10199" s="419"/>
      <c r="V10199" s="196"/>
      <c r="W10199" s="419"/>
      <c r="X10199" s="419"/>
      <c r="Z10199" s="419"/>
      <c r="AA10199" s="419"/>
      <c r="AB10199" s="419"/>
      <c r="AD10199" s="419"/>
      <c r="AE10199" s="419"/>
      <c r="AF10199" s="419"/>
      <c r="AH10199" s="419"/>
      <c r="AI10199" s="419"/>
      <c r="AJ10199" s="419"/>
      <c r="AL10199" s="419"/>
      <c r="AM10199" s="419"/>
      <c r="AN10199" s="403"/>
      <c r="AO10199" s="419"/>
      <c r="AP10199" s="419"/>
      <c r="AQ10199" s="419"/>
      <c r="AR10199" s="419"/>
      <c r="AS10199" s="419"/>
      <c r="AT10199" s="419"/>
      <c r="AU10199" s="419"/>
      <c r="AV10199" s="419"/>
      <c r="AX10199" s="419"/>
      <c r="AY10199" s="419"/>
      <c r="AZ10199" s="419"/>
      <c r="BB10199" s="419"/>
      <c r="BC10199" s="419"/>
      <c r="BD10199" s="419"/>
      <c r="BF10199" s="419"/>
      <c r="BG10199" s="419"/>
      <c r="BH10199" s="419"/>
      <c r="BJ10199" s="419"/>
      <c r="BK10199" s="419"/>
      <c r="BL10199" s="419"/>
      <c r="BN10199" s="419"/>
      <c r="BO10199" s="419"/>
      <c r="BP10199" s="419"/>
      <c r="BR10199" s="419"/>
      <c r="BS10199" s="419"/>
      <c r="BT10199" s="419"/>
      <c r="BV10199" s="419"/>
      <c r="BW10199" s="419"/>
      <c r="BX10199" s="397"/>
      <c r="BZ10199" s="449"/>
      <c r="CB10199" s="419"/>
      <c r="CC10199" s="419"/>
      <c r="CD10199" s="419"/>
      <c r="CF10199" s="419"/>
      <c r="CG10199" s="419"/>
      <c r="CH10199" s="419"/>
    </row>
    <row r="10200" spans="3:86" ht="21" thickBot="1">
      <c r="C10200" s="425"/>
      <c r="P10200" s="431"/>
      <c r="R10200" s="419"/>
      <c r="S10200" s="446"/>
      <c r="T10200" s="419"/>
      <c r="V10200" s="196"/>
      <c r="W10200" s="419"/>
      <c r="X10200" s="419"/>
      <c r="Z10200" s="419"/>
      <c r="AA10200" s="419"/>
      <c r="AB10200" s="419"/>
      <c r="AD10200" s="419"/>
      <c r="AE10200" s="419"/>
      <c r="AF10200" s="419"/>
      <c r="AH10200" s="419"/>
      <c r="AI10200" s="419"/>
      <c r="AJ10200" s="419"/>
      <c r="AL10200" s="419"/>
      <c r="AM10200" s="419"/>
      <c r="AN10200" s="403"/>
      <c r="AO10200" s="419"/>
      <c r="AP10200" s="419"/>
      <c r="AQ10200" s="419"/>
      <c r="AR10200" s="419"/>
      <c r="AS10200" s="419"/>
      <c r="AT10200" s="419"/>
      <c r="AU10200" s="419"/>
      <c r="AV10200" s="419"/>
      <c r="AX10200" s="419"/>
      <c r="AY10200" s="419"/>
      <c r="AZ10200" s="419"/>
      <c r="BB10200" s="419"/>
      <c r="BC10200" s="419"/>
      <c r="BD10200" s="419"/>
      <c r="BF10200" s="419"/>
      <c r="BG10200" s="419"/>
      <c r="BH10200" s="419"/>
      <c r="BJ10200" s="419"/>
      <c r="BK10200" s="419"/>
      <c r="BL10200" s="419"/>
      <c r="BN10200" s="419"/>
      <c r="BO10200" s="419"/>
      <c r="BP10200" s="419"/>
      <c r="BR10200" s="419"/>
      <c r="BS10200" s="419"/>
      <c r="BT10200" s="419"/>
      <c r="BV10200" s="419"/>
      <c r="BW10200" s="419"/>
      <c r="BX10200" s="397"/>
      <c r="BZ10200" s="449"/>
      <c r="CB10200" s="419"/>
      <c r="CC10200" s="419"/>
      <c r="CD10200" s="419"/>
      <c r="CF10200" s="419"/>
      <c r="CG10200" s="419"/>
      <c r="CH10200" s="419"/>
    </row>
    <row r="10201" spans="3:86" ht="21" thickBot="1">
      <c r="C10201" s="425"/>
      <c r="P10201" s="431"/>
      <c r="R10201" s="419"/>
      <c r="S10201" s="446"/>
      <c r="T10201" s="419"/>
      <c r="V10201" s="196"/>
      <c r="W10201" s="419"/>
      <c r="X10201" s="419"/>
      <c r="Z10201" s="419"/>
      <c r="AA10201" s="419"/>
      <c r="AB10201" s="419"/>
      <c r="AD10201" s="419"/>
      <c r="AE10201" s="419"/>
      <c r="AF10201" s="419"/>
      <c r="AH10201" s="419"/>
      <c r="AI10201" s="419"/>
      <c r="AJ10201" s="419"/>
      <c r="AL10201" s="419"/>
      <c r="AM10201" s="419"/>
      <c r="AN10201" s="403"/>
      <c r="AO10201" s="419"/>
      <c r="AP10201" s="419"/>
      <c r="AQ10201" s="419"/>
      <c r="AR10201" s="419"/>
      <c r="AS10201" s="419"/>
      <c r="AT10201" s="419"/>
      <c r="AU10201" s="419"/>
      <c r="AV10201" s="419"/>
      <c r="AX10201" s="419"/>
      <c r="AY10201" s="419"/>
      <c r="AZ10201" s="419"/>
      <c r="BB10201" s="419"/>
      <c r="BC10201" s="419"/>
      <c r="BD10201" s="419"/>
      <c r="BF10201" s="419"/>
      <c r="BG10201" s="419"/>
      <c r="BH10201" s="419"/>
      <c r="BJ10201" s="419"/>
      <c r="BK10201" s="419"/>
      <c r="BL10201" s="419"/>
      <c r="BN10201" s="419"/>
      <c r="BO10201" s="419"/>
      <c r="BP10201" s="419"/>
      <c r="BR10201" s="419"/>
      <c r="BS10201" s="419"/>
      <c r="BT10201" s="419"/>
      <c r="BV10201" s="419"/>
      <c r="BW10201" s="419"/>
      <c r="BX10201" s="397"/>
      <c r="BZ10201" s="449"/>
      <c r="CB10201" s="419"/>
      <c r="CC10201" s="419"/>
      <c r="CD10201" s="419"/>
      <c r="CF10201" s="419"/>
      <c r="CG10201" s="419"/>
      <c r="CH10201" s="419"/>
    </row>
    <row r="10202" spans="3:86" ht="21" thickBot="1">
      <c r="C10202" s="425"/>
      <c r="P10202" s="431"/>
      <c r="R10202" s="419"/>
      <c r="S10202" s="446"/>
      <c r="T10202" s="419"/>
      <c r="V10202" s="196"/>
      <c r="W10202" s="419"/>
      <c r="X10202" s="419"/>
      <c r="Z10202" s="419"/>
      <c r="AA10202" s="419"/>
      <c r="AB10202" s="419"/>
      <c r="AD10202" s="419"/>
      <c r="AE10202" s="419"/>
      <c r="AF10202" s="419"/>
      <c r="AH10202" s="419"/>
      <c r="AI10202" s="419"/>
      <c r="AJ10202" s="419"/>
      <c r="AL10202" s="419"/>
      <c r="AM10202" s="419"/>
      <c r="AN10202" s="403"/>
      <c r="AO10202" s="419"/>
      <c r="AP10202" s="419"/>
      <c r="AQ10202" s="419"/>
      <c r="AR10202" s="419"/>
      <c r="AS10202" s="419"/>
      <c r="AT10202" s="419"/>
      <c r="AU10202" s="419"/>
      <c r="AV10202" s="419"/>
      <c r="AX10202" s="419"/>
      <c r="AY10202" s="419"/>
      <c r="AZ10202" s="419"/>
      <c r="BB10202" s="419"/>
      <c r="BC10202" s="419"/>
      <c r="BD10202" s="419"/>
      <c r="BF10202" s="419"/>
      <c r="BG10202" s="419"/>
      <c r="BH10202" s="419"/>
      <c r="BJ10202" s="419"/>
      <c r="BK10202" s="419"/>
      <c r="BL10202" s="419"/>
      <c r="BN10202" s="419"/>
      <c r="BO10202" s="419"/>
      <c r="BP10202" s="419"/>
      <c r="BR10202" s="419"/>
      <c r="BS10202" s="419"/>
      <c r="BT10202" s="419"/>
      <c r="BV10202" s="419"/>
      <c r="BW10202" s="419"/>
      <c r="BX10202" s="397"/>
      <c r="BZ10202" s="449"/>
      <c r="CB10202" s="419"/>
      <c r="CC10202" s="419"/>
      <c r="CD10202" s="419"/>
      <c r="CF10202" s="419"/>
      <c r="CG10202" s="419"/>
      <c r="CH10202" s="419"/>
    </row>
    <row r="10203" spans="3:86" ht="21" thickBot="1">
      <c r="C10203" s="425"/>
      <c r="P10203" s="431"/>
      <c r="R10203" s="419"/>
      <c r="S10203" s="446"/>
      <c r="T10203" s="419"/>
      <c r="V10203" s="196"/>
      <c r="W10203" s="419"/>
      <c r="X10203" s="419"/>
      <c r="Z10203" s="419"/>
      <c r="AA10203" s="419"/>
      <c r="AB10203" s="419"/>
      <c r="AD10203" s="419"/>
      <c r="AE10203" s="419"/>
      <c r="AF10203" s="419"/>
      <c r="AH10203" s="419"/>
      <c r="AI10203" s="419"/>
      <c r="AJ10203" s="419"/>
      <c r="AL10203" s="419"/>
      <c r="AM10203" s="419"/>
      <c r="AN10203" s="403"/>
      <c r="AO10203" s="419"/>
      <c r="AP10203" s="419"/>
      <c r="AQ10203" s="419"/>
      <c r="AR10203" s="419"/>
      <c r="AS10203" s="419"/>
      <c r="AT10203" s="419"/>
      <c r="AU10203" s="419"/>
      <c r="AV10203" s="419"/>
      <c r="AX10203" s="419"/>
      <c r="AY10203" s="419"/>
      <c r="AZ10203" s="419"/>
      <c r="BB10203" s="419"/>
      <c r="BC10203" s="419"/>
      <c r="BD10203" s="419"/>
      <c r="BF10203" s="419"/>
      <c r="BG10203" s="419"/>
      <c r="BH10203" s="419"/>
      <c r="BJ10203" s="419"/>
      <c r="BK10203" s="419"/>
      <c r="BL10203" s="419"/>
      <c r="BN10203" s="419"/>
      <c r="BO10203" s="419"/>
      <c r="BP10203" s="419"/>
      <c r="BR10203" s="419"/>
      <c r="BS10203" s="419"/>
      <c r="BT10203" s="419"/>
      <c r="BV10203" s="419"/>
      <c r="BW10203" s="419"/>
      <c r="BX10203" s="397"/>
      <c r="BZ10203" s="449"/>
      <c r="CB10203" s="419"/>
      <c r="CC10203" s="419"/>
      <c r="CD10203" s="419"/>
      <c r="CF10203" s="419"/>
      <c r="CG10203" s="419"/>
      <c r="CH10203" s="419"/>
    </row>
    <row r="10204" spans="3:86" ht="21" thickBot="1">
      <c r="C10204" s="425"/>
      <c r="P10204" s="431"/>
      <c r="R10204" s="419"/>
      <c r="S10204" s="446"/>
      <c r="T10204" s="419"/>
      <c r="V10204" s="196"/>
      <c r="W10204" s="419"/>
      <c r="X10204" s="419"/>
      <c r="Z10204" s="419"/>
      <c r="AA10204" s="419"/>
      <c r="AB10204" s="419"/>
      <c r="AD10204" s="419"/>
      <c r="AE10204" s="419"/>
      <c r="AF10204" s="419"/>
      <c r="AH10204" s="419"/>
      <c r="AI10204" s="419"/>
      <c r="AJ10204" s="419"/>
      <c r="AL10204" s="419"/>
      <c r="AM10204" s="419"/>
      <c r="AN10204" s="403"/>
      <c r="AO10204" s="419"/>
      <c r="AP10204" s="419"/>
      <c r="AQ10204" s="419"/>
      <c r="AR10204" s="419"/>
      <c r="AS10204" s="419"/>
      <c r="AT10204" s="419"/>
      <c r="AU10204" s="419"/>
      <c r="AV10204" s="419"/>
      <c r="AX10204" s="419"/>
      <c r="AY10204" s="419"/>
      <c r="AZ10204" s="419"/>
      <c r="BB10204" s="419"/>
      <c r="BC10204" s="419"/>
      <c r="BD10204" s="419"/>
      <c r="BF10204" s="419"/>
      <c r="BG10204" s="419"/>
      <c r="BH10204" s="419"/>
      <c r="BJ10204" s="419"/>
      <c r="BK10204" s="419"/>
      <c r="BL10204" s="419"/>
      <c r="BN10204" s="419"/>
      <c r="BO10204" s="419"/>
      <c r="BP10204" s="419"/>
      <c r="BR10204" s="419"/>
      <c r="BS10204" s="419"/>
      <c r="BT10204" s="419"/>
      <c r="BV10204" s="419"/>
      <c r="BW10204" s="419"/>
      <c r="BX10204" s="397"/>
      <c r="BZ10204" s="449"/>
      <c r="CB10204" s="419"/>
      <c r="CC10204" s="419"/>
      <c r="CD10204" s="419"/>
      <c r="CF10204" s="419"/>
      <c r="CG10204" s="419"/>
      <c r="CH10204" s="419"/>
    </row>
    <row r="10205" spans="3:86" ht="21" thickBot="1">
      <c r="C10205" s="425"/>
      <c r="P10205" s="431"/>
      <c r="R10205" s="419"/>
      <c r="S10205" s="446"/>
      <c r="T10205" s="419"/>
      <c r="V10205" s="196"/>
      <c r="W10205" s="419"/>
      <c r="X10205" s="419"/>
      <c r="Z10205" s="419"/>
      <c r="AA10205" s="419"/>
      <c r="AB10205" s="419"/>
      <c r="AD10205" s="419"/>
      <c r="AE10205" s="419"/>
      <c r="AF10205" s="419"/>
      <c r="AH10205" s="419"/>
      <c r="AI10205" s="419"/>
      <c r="AJ10205" s="419"/>
      <c r="AL10205" s="419"/>
      <c r="AM10205" s="419"/>
      <c r="AN10205" s="403"/>
      <c r="AO10205" s="419"/>
      <c r="AP10205" s="419"/>
      <c r="AQ10205" s="419"/>
      <c r="AR10205" s="419"/>
      <c r="AS10205" s="419"/>
      <c r="AT10205" s="419"/>
      <c r="AU10205" s="419"/>
      <c r="AV10205" s="419"/>
      <c r="AX10205" s="419"/>
      <c r="AY10205" s="419"/>
      <c r="AZ10205" s="419"/>
      <c r="BB10205" s="419"/>
      <c r="BC10205" s="419"/>
      <c r="BD10205" s="419"/>
      <c r="BF10205" s="419"/>
      <c r="BG10205" s="419"/>
      <c r="BH10205" s="419"/>
      <c r="BJ10205" s="419"/>
      <c r="BK10205" s="419"/>
      <c r="BL10205" s="419"/>
      <c r="BN10205" s="419"/>
      <c r="BO10205" s="419"/>
      <c r="BP10205" s="419"/>
      <c r="BR10205" s="419"/>
      <c r="BS10205" s="419"/>
      <c r="BT10205" s="419"/>
      <c r="BV10205" s="419"/>
      <c r="BW10205" s="419"/>
      <c r="BX10205" s="397"/>
      <c r="BZ10205" s="449"/>
      <c r="CB10205" s="419"/>
      <c r="CC10205" s="419"/>
      <c r="CD10205" s="419"/>
      <c r="CF10205" s="419"/>
      <c r="CG10205" s="419"/>
      <c r="CH10205" s="419"/>
    </row>
    <row r="10206" spans="3:86" ht="21" thickBot="1">
      <c r="C10206" s="425"/>
      <c r="P10206" s="431"/>
      <c r="R10206" s="419"/>
      <c r="S10206" s="446"/>
      <c r="T10206" s="419"/>
      <c r="V10206" s="196"/>
      <c r="W10206" s="419"/>
      <c r="X10206" s="419"/>
      <c r="Z10206" s="419"/>
      <c r="AA10206" s="419"/>
      <c r="AB10206" s="419"/>
      <c r="AD10206" s="419"/>
      <c r="AE10206" s="419"/>
      <c r="AF10206" s="419"/>
      <c r="AH10206" s="419"/>
      <c r="AI10206" s="419"/>
      <c r="AJ10206" s="419"/>
      <c r="AL10206" s="419"/>
      <c r="AM10206" s="419"/>
      <c r="AN10206" s="403"/>
      <c r="AO10206" s="419"/>
      <c r="AP10206" s="419"/>
      <c r="AQ10206" s="419"/>
      <c r="AR10206" s="419"/>
      <c r="AS10206" s="419"/>
      <c r="AT10206" s="419"/>
      <c r="AU10206" s="419"/>
      <c r="AV10206" s="419"/>
      <c r="AX10206" s="419"/>
      <c r="AY10206" s="419"/>
      <c r="AZ10206" s="419"/>
      <c r="BB10206" s="419"/>
      <c r="BC10206" s="419"/>
      <c r="BD10206" s="419"/>
      <c r="BF10206" s="419"/>
      <c r="BG10206" s="419"/>
      <c r="BH10206" s="419"/>
      <c r="BJ10206" s="419"/>
      <c r="BK10206" s="419"/>
      <c r="BL10206" s="419"/>
      <c r="BN10206" s="419"/>
      <c r="BO10206" s="419"/>
      <c r="BP10206" s="419"/>
      <c r="BR10206" s="419"/>
      <c r="BS10206" s="419"/>
      <c r="BT10206" s="419"/>
      <c r="BV10206" s="419"/>
      <c r="BW10206" s="419"/>
      <c r="BX10206" s="397"/>
      <c r="BZ10206" s="449"/>
      <c r="CB10206" s="419"/>
      <c r="CC10206" s="419"/>
      <c r="CD10206" s="419"/>
      <c r="CF10206" s="419"/>
      <c r="CG10206" s="419"/>
      <c r="CH10206" s="419"/>
    </row>
    <row r="10207" spans="3:86" ht="21" thickBot="1">
      <c r="C10207" s="425"/>
      <c r="P10207" s="431"/>
      <c r="R10207" s="419"/>
      <c r="S10207" s="446"/>
      <c r="T10207" s="419"/>
      <c r="V10207" s="196"/>
      <c r="W10207" s="419"/>
      <c r="X10207" s="419"/>
      <c r="Z10207" s="419"/>
      <c r="AA10207" s="419"/>
      <c r="AB10207" s="419"/>
      <c r="AD10207" s="419"/>
      <c r="AE10207" s="419"/>
      <c r="AF10207" s="419"/>
      <c r="AH10207" s="419"/>
      <c r="AI10207" s="419"/>
      <c r="AJ10207" s="419"/>
      <c r="AL10207" s="419"/>
      <c r="AM10207" s="419"/>
      <c r="AN10207" s="403"/>
      <c r="AO10207" s="419"/>
      <c r="AP10207" s="419"/>
      <c r="AQ10207" s="419"/>
      <c r="AR10207" s="419"/>
      <c r="AS10207" s="419"/>
      <c r="AT10207" s="419"/>
      <c r="AU10207" s="419"/>
      <c r="AV10207" s="419"/>
      <c r="AX10207" s="419"/>
      <c r="AY10207" s="419"/>
      <c r="AZ10207" s="419"/>
      <c r="BB10207" s="419"/>
      <c r="BC10207" s="419"/>
      <c r="BD10207" s="419"/>
      <c r="BF10207" s="419"/>
      <c r="BG10207" s="419"/>
      <c r="BH10207" s="419"/>
      <c r="BJ10207" s="419"/>
      <c r="BK10207" s="419"/>
      <c r="BL10207" s="419"/>
      <c r="BN10207" s="419"/>
      <c r="BO10207" s="419"/>
      <c r="BP10207" s="419"/>
      <c r="BR10207" s="419"/>
      <c r="BS10207" s="419"/>
      <c r="BT10207" s="419"/>
      <c r="BV10207" s="419"/>
      <c r="BW10207" s="419"/>
      <c r="BX10207" s="397"/>
      <c r="BZ10207" s="449"/>
      <c r="CB10207" s="419"/>
      <c r="CC10207" s="419"/>
      <c r="CD10207" s="419"/>
      <c r="CF10207" s="419"/>
      <c r="CG10207" s="419"/>
      <c r="CH10207" s="419"/>
    </row>
    <row r="10208" spans="3:86" ht="21" thickBot="1">
      <c r="C10208" s="425"/>
      <c r="P10208" s="431"/>
      <c r="R10208" s="419"/>
      <c r="S10208" s="446"/>
      <c r="T10208" s="419"/>
      <c r="V10208" s="196"/>
      <c r="W10208" s="419"/>
      <c r="X10208" s="419"/>
      <c r="Z10208" s="419"/>
      <c r="AA10208" s="419"/>
      <c r="AB10208" s="419"/>
      <c r="AD10208" s="419"/>
      <c r="AE10208" s="419"/>
      <c r="AF10208" s="419"/>
      <c r="AH10208" s="419"/>
      <c r="AI10208" s="419"/>
      <c r="AJ10208" s="419"/>
      <c r="AL10208" s="419"/>
      <c r="AM10208" s="419"/>
      <c r="AN10208" s="403"/>
      <c r="AO10208" s="419"/>
      <c r="AP10208" s="419"/>
      <c r="AQ10208" s="419"/>
      <c r="AR10208" s="419"/>
      <c r="AS10208" s="419"/>
      <c r="AT10208" s="419"/>
      <c r="AU10208" s="419"/>
      <c r="AV10208" s="419"/>
      <c r="AX10208" s="419"/>
      <c r="AY10208" s="419"/>
      <c r="AZ10208" s="419"/>
      <c r="BB10208" s="419"/>
      <c r="BC10208" s="419"/>
      <c r="BD10208" s="419"/>
      <c r="BF10208" s="419"/>
      <c r="BG10208" s="419"/>
      <c r="BH10208" s="419"/>
      <c r="BJ10208" s="419"/>
      <c r="BK10208" s="419"/>
      <c r="BL10208" s="419"/>
      <c r="BN10208" s="419"/>
      <c r="BO10208" s="419"/>
      <c r="BP10208" s="419"/>
      <c r="BR10208" s="419"/>
      <c r="BS10208" s="419"/>
      <c r="BT10208" s="419"/>
      <c r="BV10208" s="419"/>
      <c r="BW10208" s="419"/>
      <c r="BX10208" s="397"/>
      <c r="BZ10208" s="449"/>
      <c r="CB10208" s="419"/>
      <c r="CC10208" s="419"/>
      <c r="CD10208" s="419"/>
      <c r="CF10208" s="419"/>
      <c r="CG10208" s="419"/>
      <c r="CH10208" s="419"/>
    </row>
    <row r="10209" spans="3:86" ht="21" thickBot="1">
      <c r="C10209" s="425"/>
      <c r="P10209" s="431"/>
      <c r="R10209" s="419"/>
      <c r="S10209" s="446"/>
      <c r="T10209" s="419"/>
      <c r="V10209" s="196"/>
      <c r="W10209" s="419"/>
      <c r="X10209" s="419"/>
      <c r="Z10209" s="419"/>
      <c r="AA10209" s="419"/>
      <c r="AB10209" s="419"/>
      <c r="AD10209" s="419"/>
      <c r="AE10209" s="419"/>
      <c r="AF10209" s="419"/>
      <c r="AH10209" s="419"/>
      <c r="AI10209" s="419"/>
      <c r="AJ10209" s="419"/>
      <c r="AL10209" s="419"/>
      <c r="AM10209" s="419"/>
      <c r="AN10209" s="403"/>
      <c r="AO10209" s="419"/>
      <c r="AP10209" s="419"/>
      <c r="AQ10209" s="419"/>
      <c r="AR10209" s="419"/>
      <c r="AS10209" s="419"/>
      <c r="AT10209" s="419"/>
      <c r="AU10209" s="419"/>
      <c r="AV10209" s="419"/>
      <c r="AX10209" s="419"/>
      <c r="AY10209" s="419"/>
      <c r="AZ10209" s="419"/>
      <c r="BB10209" s="419"/>
      <c r="BC10209" s="419"/>
      <c r="BD10209" s="419"/>
      <c r="BF10209" s="419"/>
      <c r="BG10209" s="419"/>
      <c r="BH10209" s="419"/>
      <c r="BJ10209" s="419"/>
      <c r="BK10209" s="419"/>
      <c r="BL10209" s="419"/>
      <c r="BN10209" s="419"/>
      <c r="BO10209" s="419"/>
      <c r="BP10209" s="419"/>
      <c r="BR10209" s="419"/>
      <c r="BS10209" s="419"/>
      <c r="BT10209" s="419"/>
      <c r="BV10209" s="419"/>
      <c r="BW10209" s="419"/>
      <c r="BX10209" s="397"/>
      <c r="BZ10209" s="449"/>
      <c r="CB10209" s="419"/>
      <c r="CC10209" s="419"/>
      <c r="CD10209" s="419"/>
      <c r="CF10209" s="419"/>
      <c r="CG10209" s="419"/>
      <c r="CH10209" s="419"/>
    </row>
    <row r="10210" spans="3:86" ht="21" thickBot="1">
      <c r="C10210" s="425"/>
      <c r="P10210" s="431"/>
      <c r="R10210" s="419"/>
      <c r="S10210" s="446"/>
      <c r="T10210" s="419"/>
      <c r="V10210" s="196"/>
      <c r="W10210" s="419"/>
      <c r="X10210" s="419"/>
      <c r="Z10210" s="419"/>
      <c r="AA10210" s="419"/>
      <c r="AB10210" s="419"/>
      <c r="AD10210" s="419"/>
      <c r="AE10210" s="419"/>
      <c r="AF10210" s="419"/>
      <c r="AH10210" s="419"/>
      <c r="AI10210" s="419"/>
      <c r="AJ10210" s="419"/>
      <c r="AL10210" s="419"/>
      <c r="AM10210" s="419"/>
      <c r="AN10210" s="403"/>
      <c r="AO10210" s="419"/>
      <c r="AP10210" s="419"/>
      <c r="AQ10210" s="419"/>
      <c r="AR10210" s="419"/>
      <c r="AS10210" s="419"/>
      <c r="AT10210" s="419"/>
      <c r="AU10210" s="419"/>
      <c r="AV10210" s="419"/>
      <c r="AX10210" s="419"/>
      <c r="AY10210" s="419"/>
      <c r="AZ10210" s="419"/>
      <c r="BB10210" s="419"/>
      <c r="BC10210" s="419"/>
      <c r="BD10210" s="419"/>
      <c r="BF10210" s="419"/>
      <c r="BG10210" s="419"/>
      <c r="BH10210" s="419"/>
      <c r="BJ10210" s="419"/>
      <c r="BK10210" s="419"/>
      <c r="BL10210" s="419"/>
      <c r="BN10210" s="419"/>
      <c r="BO10210" s="419"/>
      <c r="BP10210" s="419"/>
      <c r="BR10210" s="419"/>
      <c r="BS10210" s="419"/>
      <c r="BT10210" s="419"/>
      <c r="BV10210" s="419"/>
      <c r="BW10210" s="419"/>
      <c r="BX10210" s="397"/>
      <c r="BZ10210" s="449"/>
      <c r="CB10210" s="419"/>
      <c r="CC10210" s="419"/>
      <c r="CD10210" s="419"/>
      <c r="CF10210" s="419"/>
      <c r="CG10210" s="419"/>
      <c r="CH10210" s="419"/>
    </row>
    <row r="10211" spans="3:86" ht="21" thickBot="1">
      <c r="C10211" s="425"/>
      <c r="P10211" s="431"/>
      <c r="R10211" s="419"/>
      <c r="S10211" s="446"/>
      <c r="T10211" s="419"/>
      <c r="V10211" s="196"/>
      <c r="W10211" s="419"/>
      <c r="X10211" s="419"/>
      <c r="Z10211" s="419"/>
      <c r="AA10211" s="419"/>
      <c r="AB10211" s="419"/>
      <c r="AD10211" s="419"/>
      <c r="AE10211" s="419"/>
      <c r="AF10211" s="419"/>
      <c r="AH10211" s="419"/>
      <c r="AI10211" s="419"/>
      <c r="AJ10211" s="419"/>
      <c r="AL10211" s="419"/>
      <c r="AM10211" s="419"/>
      <c r="AN10211" s="403"/>
      <c r="AO10211" s="419"/>
      <c r="AP10211" s="419"/>
      <c r="AQ10211" s="419"/>
      <c r="AR10211" s="419"/>
      <c r="AS10211" s="419"/>
      <c r="AT10211" s="419"/>
      <c r="AU10211" s="419"/>
      <c r="AV10211" s="419"/>
      <c r="AX10211" s="419"/>
      <c r="AY10211" s="419"/>
      <c r="AZ10211" s="419"/>
      <c r="BB10211" s="419"/>
      <c r="BC10211" s="419"/>
      <c r="BD10211" s="419"/>
      <c r="BF10211" s="419"/>
      <c r="BG10211" s="419"/>
      <c r="BH10211" s="419"/>
      <c r="BJ10211" s="419"/>
      <c r="BK10211" s="419"/>
      <c r="BL10211" s="419"/>
      <c r="BN10211" s="419"/>
      <c r="BO10211" s="419"/>
      <c r="BP10211" s="419"/>
      <c r="BR10211" s="419"/>
      <c r="BS10211" s="419"/>
      <c r="BT10211" s="419"/>
      <c r="BV10211" s="419"/>
      <c r="BW10211" s="419"/>
      <c r="BX10211" s="397"/>
      <c r="BZ10211" s="449"/>
      <c r="CB10211" s="419"/>
      <c r="CC10211" s="419"/>
      <c r="CD10211" s="419"/>
      <c r="CF10211" s="419"/>
      <c r="CG10211" s="419"/>
      <c r="CH10211" s="419"/>
    </row>
    <row r="10212" spans="3:86" ht="21" thickBot="1">
      <c r="C10212" s="425"/>
      <c r="P10212" s="431"/>
      <c r="R10212" s="419"/>
      <c r="S10212" s="446"/>
      <c r="T10212" s="419"/>
      <c r="V10212" s="196"/>
      <c r="W10212" s="419"/>
      <c r="X10212" s="419"/>
      <c r="Z10212" s="419"/>
      <c r="AA10212" s="419"/>
      <c r="AB10212" s="419"/>
      <c r="AD10212" s="419"/>
      <c r="AE10212" s="419"/>
      <c r="AF10212" s="419"/>
      <c r="AH10212" s="419"/>
      <c r="AI10212" s="419"/>
      <c r="AJ10212" s="419"/>
      <c r="AL10212" s="419"/>
      <c r="AM10212" s="419"/>
      <c r="AN10212" s="403"/>
      <c r="AO10212" s="419"/>
      <c r="AP10212" s="419"/>
      <c r="AQ10212" s="419"/>
      <c r="AR10212" s="419"/>
      <c r="AS10212" s="419"/>
      <c r="AT10212" s="419"/>
      <c r="AU10212" s="419"/>
      <c r="AV10212" s="419"/>
      <c r="AX10212" s="419"/>
      <c r="AY10212" s="419"/>
      <c r="AZ10212" s="419"/>
      <c r="BB10212" s="419"/>
      <c r="BC10212" s="419"/>
      <c r="BD10212" s="419"/>
      <c r="BF10212" s="419"/>
      <c r="BG10212" s="419"/>
      <c r="BH10212" s="419"/>
      <c r="BJ10212" s="419"/>
      <c r="BK10212" s="419"/>
      <c r="BL10212" s="419"/>
      <c r="BN10212" s="419"/>
      <c r="BO10212" s="419"/>
      <c r="BP10212" s="419"/>
      <c r="BR10212" s="419"/>
      <c r="BS10212" s="419"/>
      <c r="BT10212" s="419"/>
      <c r="BV10212" s="419"/>
      <c r="BW10212" s="419"/>
      <c r="BX10212" s="397"/>
      <c r="BZ10212" s="449"/>
      <c r="CB10212" s="419"/>
      <c r="CC10212" s="419"/>
      <c r="CD10212" s="419"/>
      <c r="CF10212" s="419"/>
      <c r="CG10212" s="419"/>
      <c r="CH10212" s="419"/>
    </row>
    <row r="10213" spans="3:86" ht="21" thickBot="1">
      <c r="C10213" s="425"/>
      <c r="P10213" s="431"/>
      <c r="R10213" s="419"/>
      <c r="S10213" s="446"/>
      <c r="T10213" s="419"/>
      <c r="V10213" s="196"/>
      <c r="W10213" s="419"/>
      <c r="X10213" s="419"/>
      <c r="Z10213" s="419"/>
      <c r="AA10213" s="419"/>
      <c r="AB10213" s="419"/>
      <c r="AD10213" s="419"/>
      <c r="AE10213" s="419"/>
      <c r="AF10213" s="419"/>
      <c r="AH10213" s="419"/>
      <c r="AI10213" s="419"/>
      <c r="AJ10213" s="419"/>
      <c r="AL10213" s="419"/>
      <c r="AM10213" s="419"/>
      <c r="AN10213" s="403"/>
      <c r="AO10213" s="419"/>
      <c r="AP10213" s="419"/>
      <c r="AQ10213" s="419"/>
      <c r="AR10213" s="419"/>
      <c r="AS10213" s="419"/>
      <c r="AT10213" s="419"/>
      <c r="AU10213" s="419"/>
      <c r="AV10213" s="419"/>
      <c r="AX10213" s="419"/>
      <c r="AY10213" s="419"/>
      <c r="AZ10213" s="419"/>
      <c r="BB10213" s="419"/>
      <c r="BC10213" s="419"/>
      <c r="BD10213" s="419"/>
      <c r="BF10213" s="419"/>
      <c r="BG10213" s="419"/>
      <c r="BH10213" s="419"/>
      <c r="BJ10213" s="419"/>
      <c r="BK10213" s="419"/>
      <c r="BL10213" s="419"/>
      <c r="BN10213" s="419"/>
      <c r="BO10213" s="419"/>
      <c r="BP10213" s="419"/>
      <c r="BR10213" s="419"/>
      <c r="BS10213" s="419"/>
      <c r="BT10213" s="419"/>
      <c r="BV10213" s="419"/>
      <c r="BW10213" s="419"/>
      <c r="BX10213" s="397"/>
      <c r="BZ10213" s="449"/>
      <c r="CB10213" s="419"/>
      <c r="CC10213" s="419"/>
      <c r="CD10213" s="419"/>
      <c r="CF10213" s="419"/>
      <c r="CG10213" s="419"/>
      <c r="CH10213" s="419"/>
    </row>
    <row r="10214" spans="3:86" ht="21" thickBot="1">
      <c r="C10214" s="425"/>
      <c r="P10214" s="431"/>
      <c r="R10214" s="419"/>
      <c r="S10214" s="446"/>
      <c r="T10214" s="419"/>
      <c r="V10214" s="196"/>
      <c r="W10214" s="419"/>
      <c r="X10214" s="419"/>
      <c r="Z10214" s="419"/>
      <c r="AA10214" s="419"/>
      <c r="AB10214" s="419"/>
      <c r="AD10214" s="419"/>
      <c r="AE10214" s="419"/>
      <c r="AF10214" s="419"/>
      <c r="AH10214" s="419"/>
      <c r="AI10214" s="419"/>
      <c r="AJ10214" s="419"/>
      <c r="AL10214" s="419"/>
      <c r="AM10214" s="419"/>
      <c r="AN10214" s="403"/>
      <c r="AO10214" s="419"/>
      <c r="AP10214" s="419"/>
      <c r="AQ10214" s="419"/>
      <c r="AR10214" s="419"/>
      <c r="AS10214" s="419"/>
      <c r="AT10214" s="419"/>
      <c r="AU10214" s="419"/>
      <c r="AV10214" s="419"/>
      <c r="AX10214" s="419"/>
      <c r="AY10214" s="419"/>
      <c r="AZ10214" s="419"/>
      <c r="BB10214" s="419"/>
      <c r="BC10214" s="419"/>
      <c r="BD10214" s="419"/>
      <c r="BF10214" s="419"/>
      <c r="BG10214" s="419"/>
      <c r="BH10214" s="419"/>
      <c r="BJ10214" s="419"/>
      <c r="BK10214" s="419"/>
      <c r="BL10214" s="419"/>
      <c r="BN10214" s="419"/>
      <c r="BO10214" s="419"/>
      <c r="BP10214" s="419"/>
      <c r="BR10214" s="419"/>
      <c r="BS10214" s="419"/>
      <c r="BT10214" s="419"/>
      <c r="BV10214" s="419"/>
      <c r="BW10214" s="419"/>
      <c r="BX10214" s="397"/>
      <c r="BZ10214" s="449"/>
      <c r="CB10214" s="419"/>
      <c r="CC10214" s="419"/>
      <c r="CD10214" s="419"/>
      <c r="CF10214" s="419"/>
      <c r="CG10214" s="419"/>
      <c r="CH10214" s="419"/>
    </row>
    <row r="10215" spans="3:86" ht="21" thickBot="1">
      <c r="C10215" s="425"/>
      <c r="P10215" s="431"/>
      <c r="R10215" s="419"/>
      <c r="S10215" s="446"/>
      <c r="T10215" s="419"/>
      <c r="V10215" s="196"/>
      <c r="W10215" s="419"/>
      <c r="X10215" s="419"/>
      <c r="Z10215" s="419"/>
      <c r="AA10215" s="419"/>
      <c r="AB10215" s="419"/>
      <c r="AD10215" s="419"/>
      <c r="AE10215" s="419"/>
      <c r="AF10215" s="419"/>
      <c r="AH10215" s="419"/>
      <c r="AI10215" s="419"/>
      <c r="AJ10215" s="419"/>
      <c r="AL10215" s="419"/>
      <c r="AM10215" s="419"/>
      <c r="AN10215" s="403"/>
      <c r="AO10215" s="419"/>
      <c r="AP10215" s="419"/>
      <c r="AQ10215" s="419"/>
      <c r="AR10215" s="419"/>
      <c r="AS10215" s="419"/>
      <c r="AT10215" s="419"/>
      <c r="AU10215" s="419"/>
      <c r="AV10215" s="419"/>
      <c r="AX10215" s="419"/>
      <c r="AY10215" s="419"/>
      <c r="AZ10215" s="419"/>
      <c r="BB10215" s="419"/>
      <c r="BC10215" s="419"/>
      <c r="BD10215" s="419"/>
      <c r="BF10215" s="419"/>
      <c r="BG10215" s="419"/>
      <c r="BH10215" s="419"/>
      <c r="BJ10215" s="419"/>
      <c r="BK10215" s="419"/>
      <c r="BL10215" s="419"/>
      <c r="BN10215" s="419"/>
      <c r="BO10215" s="419"/>
      <c r="BP10215" s="419"/>
      <c r="BR10215" s="419"/>
      <c r="BS10215" s="419"/>
      <c r="BT10215" s="419"/>
      <c r="BV10215" s="419"/>
      <c r="BW10215" s="419"/>
      <c r="BX10215" s="397"/>
      <c r="BZ10215" s="449"/>
      <c r="CB10215" s="419"/>
      <c r="CC10215" s="419"/>
      <c r="CD10215" s="419"/>
      <c r="CF10215" s="419"/>
      <c r="CG10215" s="419"/>
      <c r="CH10215" s="419"/>
    </row>
    <row r="10216" spans="3:86" ht="21" thickBot="1">
      <c r="C10216" s="425"/>
      <c r="P10216" s="431"/>
      <c r="R10216" s="419"/>
      <c r="S10216" s="446"/>
      <c r="T10216" s="419"/>
      <c r="V10216" s="196"/>
      <c r="W10216" s="419"/>
      <c r="X10216" s="419"/>
      <c r="Z10216" s="419"/>
      <c r="AA10216" s="419"/>
      <c r="AB10216" s="419"/>
      <c r="AD10216" s="419"/>
      <c r="AE10216" s="419"/>
      <c r="AF10216" s="419"/>
      <c r="AH10216" s="419"/>
      <c r="AI10216" s="419"/>
      <c r="AJ10216" s="419"/>
      <c r="AL10216" s="419"/>
      <c r="AM10216" s="419"/>
      <c r="AN10216" s="403"/>
      <c r="AO10216" s="419"/>
      <c r="AP10216" s="419"/>
      <c r="AQ10216" s="419"/>
      <c r="AR10216" s="419"/>
      <c r="AS10216" s="419"/>
      <c r="AT10216" s="419"/>
      <c r="AU10216" s="419"/>
      <c r="AV10216" s="419"/>
      <c r="AX10216" s="419"/>
      <c r="AY10216" s="419"/>
      <c r="AZ10216" s="419"/>
      <c r="BB10216" s="419"/>
      <c r="BC10216" s="419"/>
      <c r="BD10216" s="419"/>
      <c r="BF10216" s="419"/>
      <c r="BG10216" s="419"/>
      <c r="BH10216" s="419"/>
      <c r="BJ10216" s="419"/>
      <c r="BK10216" s="419"/>
      <c r="BL10216" s="419"/>
      <c r="BN10216" s="419"/>
      <c r="BO10216" s="419"/>
      <c r="BP10216" s="419"/>
      <c r="BR10216" s="419"/>
      <c r="BS10216" s="419"/>
      <c r="BT10216" s="419"/>
      <c r="BV10216" s="419"/>
      <c r="BW10216" s="419"/>
      <c r="BX10216" s="397"/>
      <c r="BZ10216" s="449"/>
      <c r="CB10216" s="419"/>
      <c r="CC10216" s="419"/>
      <c r="CD10216" s="419"/>
      <c r="CF10216" s="419"/>
      <c r="CG10216" s="419"/>
      <c r="CH10216" s="419"/>
    </row>
    <row r="10217" spans="3:86" ht="21" thickBot="1">
      <c r="C10217" s="425"/>
      <c r="P10217" s="431"/>
      <c r="R10217" s="419"/>
      <c r="S10217" s="446"/>
      <c r="T10217" s="419"/>
      <c r="V10217" s="196"/>
      <c r="W10217" s="419"/>
      <c r="X10217" s="419"/>
      <c r="Z10217" s="419"/>
      <c r="AA10217" s="419"/>
      <c r="AB10217" s="419"/>
      <c r="AD10217" s="419"/>
      <c r="AE10217" s="419"/>
      <c r="AF10217" s="419"/>
      <c r="AH10217" s="419"/>
      <c r="AI10217" s="419"/>
      <c r="AJ10217" s="419"/>
      <c r="AL10217" s="419"/>
      <c r="AM10217" s="419"/>
      <c r="AN10217" s="403"/>
      <c r="AO10217" s="419"/>
      <c r="AP10217" s="419"/>
      <c r="AQ10217" s="419"/>
      <c r="AR10217" s="419"/>
      <c r="AS10217" s="419"/>
      <c r="AT10217" s="419"/>
      <c r="AU10217" s="419"/>
      <c r="AV10217" s="419"/>
      <c r="AX10217" s="419"/>
      <c r="AY10217" s="419"/>
      <c r="AZ10217" s="419"/>
      <c r="BB10217" s="419"/>
      <c r="BC10217" s="419"/>
      <c r="BD10217" s="419"/>
      <c r="BF10217" s="419"/>
      <c r="BG10217" s="419"/>
      <c r="BH10217" s="419"/>
      <c r="BJ10217" s="419"/>
      <c r="BK10217" s="419"/>
      <c r="BL10217" s="419"/>
      <c r="BN10217" s="419"/>
      <c r="BO10217" s="419"/>
      <c r="BP10217" s="419"/>
      <c r="BR10217" s="419"/>
      <c r="BS10217" s="419"/>
      <c r="BT10217" s="419"/>
      <c r="BV10217" s="419"/>
      <c r="BW10217" s="419"/>
      <c r="BX10217" s="397"/>
      <c r="BZ10217" s="449"/>
      <c r="CB10217" s="419"/>
      <c r="CC10217" s="419"/>
      <c r="CD10217" s="419"/>
      <c r="CF10217" s="419"/>
      <c r="CG10217" s="419"/>
      <c r="CH10217" s="419"/>
    </row>
    <row r="10218" spans="3:86" ht="21" thickBot="1">
      <c r="C10218" s="425"/>
      <c r="P10218" s="431"/>
      <c r="R10218" s="419"/>
      <c r="S10218" s="446"/>
      <c r="T10218" s="419"/>
      <c r="V10218" s="196"/>
      <c r="W10218" s="419"/>
      <c r="X10218" s="419"/>
      <c r="Z10218" s="419"/>
      <c r="AA10218" s="419"/>
      <c r="AB10218" s="419"/>
      <c r="AD10218" s="419"/>
      <c r="AE10218" s="419"/>
      <c r="AF10218" s="419"/>
      <c r="AH10218" s="419"/>
      <c r="AI10218" s="419"/>
      <c r="AJ10218" s="419"/>
      <c r="AL10218" s="419"/>
      <c r="AM10218" s="419"/>
      <c r="AN10218" s="403"/>
      <c r="AO10218" s="419"/>
      <c r="AP10218" s="419"/>
      <c r="AQ10218" s="419"/>
      <c r="AR10218" s="419"/>
      <c r="AS10218" s="419"/>
      <c r="AT10218" s="419"/>
      <c r="AU10218" s="419"/>
      <c r="AV10218" s="419"/>
      <c r="AX10218" s="419"/>
      <c r="AY10218" s="419"/>
      <c r="AZ10218" s="419"/>
      <c r="BB10218" s="419"/>
      <c r="BC10218" s="419"/>
      <c r="BD10218" s="419"/>
      <c r="BF10218" s="419"/>
      <c r="BG10218" s="419"/>
      <c r="BH10218" s="419"/>
      <c r="BJ10218" s="419"/>
      <c r="BK10218" s="419"/>
      <c r="BL10218" s="419"/>
      <c r="BN10218" s="419"/>
      <c r="BO10218" s="419"/>
      <c r="BP10218" s="419"/>
      <c r="BR10218" s="419"/>
      <c r="BS10218" s="419"/>
      <c r="BT10218" s="419"/>
      <c r="BV10218" s="419"/>
      <c r="BW10218" s="419"/>
      <c r="BX10218" s="397"/>
      <c r="BZ10218" s="449"/>
      <c r="CB10218" s="419"/>
      <c r="CC10218" s="419"/>
      <c r="CD10218" s="419"/>
      <c r="CF10218" s="419"/>
      <c r="CG10218" s="419"/>
      <c r="CH10218" s="419"/>
    </row>
    <row r="10219" spans="3:86" ht="21" thickBot="1">
      <c r="C10219" s="425"/>
      <c r="P10219" s="431"/>
      <c r="R10219" s="419"/>
      <c r="S10219" s="446"/>
      <c r="T10219" s="419"/>
      <c r="V10219" s="196"/>
      <c r="W10219" s="419"/>
      <c r="X10219" s="419"/>
      <c r="Z10219" s="419"/>
      <c r="AA10219" s="419"/>
      <c r="AB10219" s="419"/>
      <c r="AD10219" s="419"/>
      <c r="AE10219" s="419"/>
      <c r="AF10219" s="419"/>
      <c r="AH10219" s="419"/>
      <c r="AI10219" s="419"/>
      <c r="AJ10219" s="419"/>
      <c r="AL10219" s="419"/>
      <c r="AM10219" s="419"/>
      <c r="AN10219" s="403"/>
      <c r="AO10219" s="419"/>
      <c r="AP10219" s="419"/>
      <c r="AQ10219" s="419"/>
      <c r="AR10219" s="419"/>
      <c r="AS10219" s="419"/>
      <c r="AT10219" s="419"/>
      <c r="AU10219" s="419"/>
      <c r="AV10219" s="419"/>
      <c r="AX10219" s="419"/>
      <c r="AY10219" s="419"/>
      <c r="AZ10219" s="419"/>
      <c r="BB10219" s="419"/>
      <c r="BC10219" s="419"/>
      <c r="BD10219" s="419"/>
      <c r="BF10219" s="419"/>
      <c r="BG10219" s="419"/>
      <c r="BH10219" s="419"/>
      <c r="BJ10219" s="419"/>
      <c r="BK10219" s="419"/>
      <c r="BL10219" s="419"/>
      <c r="BN10219" s="419"/>
      <c r="BO10219" s="419"/>
      <c r="BP10219" s="419"/>
      <c r="BR10219" s="419"/>
      <c r="BS10219" s="419"/>
      <c r="BT10219" s="419"/>
      <c r="BV10219" s="419"/>
      <c r="BW10219" s="419"/>
      <c r="BX10219" s="397"/>
      <c r="BZ10219" s="449"/>
      <c r="CB10219" s="419"/>
      <c r="CC10219" s="419"/>
      <c r="CD10219" s="419"/>
      <c r="CF10219" s="419"/>
      <c r="CG10219" s="419"/>
      <c r="CH10219" s="419"/>
    </row>
    <row r="10220" spans="3:86" ht="21" thickBot="1">
      <c r="C10220" s="425"/>
      <c r="P10220" s="431"/>
      <c r="R10220" s="419"/>
      <c r="S10220" s="446"/>
      <c r="T10220" s="419"/>
      <c r="V10220" s="196"/>
      <c r="W10220" s="419"/>
      <c r="X10220" s="419"/>
      <c r="Z10220" s="419"/>
      <c r="AA10220" s="419"/>
      <c r="AB10220" s="419"/>
      <c r="AD10220" s="419"/>
      <c r="AE10220" s="419"/>
      <c r="AF10220" s="419"/>
      <c r="AH10220" s="419"/>
      <c r="AI10220" s="419"/>
      <c r="AJ10220" s="419"/>
      <c r="AL10220" s="419"/>
      <c r="AM10220" s="419"/>
      <c r="AN10220" s="403"/>
      <c r="AO10220" s="419"/>
      <c r="AP10220" s="419"/>
      <c r="AQ10220" s="419"/>
      <c r="AR10220" s="419"/>
      <c r="AS10220" s="419"/>
      <c r="AT10220" s="419"/>
      <c r="AU10220" s="419"/>
      <c r="AV10220" s="419"/>
      <c r="AX10220" s="419"/>
      <c r="AY10220" s="419"/>
      <c r="AZ10220" s="419"/>
      <c r="BB10220" s="419"/>
      <c r="BC10220" s="419"/>
      <c r="BD10220" s="419"/>
      <c r="BF10220" s="419"/>
      <c r="BG10220" s="419"/>
      <c r="BH10220" s="419"/>
      <c r="BJ10220" s="419"/>
      <c r="BK10220" s="419"/>
      <c r="BL10220" s="419"/>
      <c r="BN10220" s="419"/>
      <c r="BO10220" s="419"/>
      <c r="BP10220" s="419"/>
      <c r="BR10220" s="419"/>
      <c r="BS10220" s="419"/>
      <c r="BT10220" s="419"/>
      <c r="BV10220" s="419"/>
      <c r="BW10220" s="419"/>
      <c r="BX10220" s="397"/>
      <c r="BZ10220" s="449"/>
      <c r="CB10220" s="419"/>
      <c r="CC10220" s="419"/>
      <c r="CD10220" s="419"/>
      <c r="CF10220" s="419"/>
      <c r="CG10220" s="419"/>
      <c r="CH10220" s="419"/>
    </row>
    <row r="10221" spans="3:86" ht="21" thickBot="1">
      <c r="C10221" s="425"/>
      <c r="P10221" s="431"/>
      <c r="R10221" s="419"/>
      <c r="S10221" s="446"/>
      <c r="T10221" s="419"/>
      <c r="V10221" s="196"/>
      <c r="W10221" s="419"/>
      <c r="X10221" s="419"/>
      <c r="Z10221" s="419"/>
      <c r="AA10221" s="419"/>
      <c r="AB10221" s="419"/>
      <c r="AD10221" s="419"/>
      <c r="AE10221" s="419"/>
      <c r="AF10221" s="419"/>
      <c r="AH10221" s="419"/>
      <c r="AI10221" s="419"/>
      <c r="AJ10221" s="419"/>
      <c r="AL10221" s="419"/>
      <c r="AM10221" s="419"/>
      <c r="AN10221" s="403"/>
      <c r="AO10221" s="419"/>
      <c r="AP10221" s="419"/>
      <c r="AQ10221" s="419"/>
      <c r="AR10221" s="419"/>
      <c r="AS10221" s="419"/>
      <c r="AT10221" s="419"/>
      <c r="AU10221" s="419"/>
      <c r="AV10221" s="419"/>
      <c r="AX10221" s="419"/>
      <c r="AY10221" s="419"/>
      <c r="AZ10221" s="419"/>
      <c r="BB10221" s="419"/>
      <c r="BC10221" s="419"/>
      <c r="BD10221" s="419"/>
      <c r="BF10221" s="419"/>
      <c r="BG10221" s="419"/>
      <c r="BH10221" s="419"/>
      <c r="BJ10221" s="419"/>
      <c r="BK10221" s="419"/>
      <c r="BL10221" s="419"/>
      <c r="BN10221" s="419"/>
      <c r="BO10221" s="419"/>
      <c r="BP10221" s="419"/>
      <c r="BR10221" s="419"/>
      <c r="BS10221" s="419"/>
      <c r="BT10221" s="419"/>
      <c r="BV10221" s="419"/>
      <c r="BW10221" s="419"/>
      <c r="BX10221" s="397"/>
      <c r="BZ10221" s="449"/>
      <c r="CB10221" s="419"/>
      <c r="CC10221" s="419"/>
      <c r="CD10221" s="419"/>
      <c r="CF10221" s="419"/>
      <c r="CG10221" s="419"/>
      <c r="CH10221" s="419"/>
    </row>
    <row r="10222" spans="3:86" ht="21" thickBot="1">
      <c r="C10222" s="425"/>
      <c r="P10222" s="431"/>
      <c r="R10222" s="419"/>
      <c r="S10222" s="446"/>
      <c r="T10222" s="419"/>
      <c r="V10222" s="196"/>
      <c r="W10222" s="419"/>
      <c r="X10222" s="419"/>
      <c r="Z10222" s="419"/>
      <c r="AA10222" s="419"/>
      <c r="AB10222" s="419"/>
      <c r="AD10222" s="419"/>
      <c r="AE10222" s="419"/>
      <c r="AF10222" s="419"/>
      <c r="AH10222" s="419"/>
      <c r="AI10222" s="419"/>
      <c r="AJ10222" s="419"/>
      <c r="AL10222" s="419"/>
      <c r="AM10222" s="419"/>
      <c r="AN10222" s="403"/>
      <c r="AO10222" s="419"/>
      <c r="AP10222" s="419"/>
      <c r="AQ10222" s="419"/>
      <c r="AR10222" s="419"/>
      <c r="AS10222" s="419"/>
      <c r="AT10222" s="419"/>
      <c r="AU10222" s="419"/>
      <c r="AV10222" s="419"/>
      <c r="AX10222" s="419"/>
      <c r="AY10222" s="419"/>
      <c r="AZ10222" s="419"/>
      <c r="BB10222" s="419"/>
      <c r="BC10222" s="419"/>
      <c r="BD10222" s="419"/>
      <c r="BF10222" s="419"/>
      <c r="BG10222" s="419"/>
      <c r="BH10222" s="419"/>
      <c r="BJ10222" s="419"/>
      <c r="BK10222" s="419"/>
      <c r="BL10222" s="419"/>
      <c r="BN10222" s="419"/>
      <c r="BO10222" s="419"/>
      <c r="BP10222" s="419"/>
      <c r="BR10222" s="419"/>
      <c r="BS10222" s="419"/>
      <c r="BT10222" s="419"/>
      <c r="BV10222" s="419"/>
      <c r="BW10222" s="419"/>
      <c r="BX10222" s="397"/>
      <c r="BZ10222" s="449"/>
      <c r="CB10222" s="419"/>
      <c r="CC10222" s="419"/>
      <c r="CD10222" s="419"/>
      <c r="CF10222" s="419"/>
      <c r="CG10222" s="419"/>
      <c r="CH10222" s="419"/>
    </row>
    <row r="10223" spans="3:86" ht="21" thickBot="1">
      <c r="C10223" s="425"/>
      <c r="P10223" s="431"/>
      <c r="R10223" s="419"/>
      <c r="S10223" s="446"/>
      <c r="T10223" s="419"/>
      <c r="V10223" s="196"/>
      <c r="W10223" s="419"/>
      <c r="X10223" s="419"/>
      <c r="Z10223" s="419"/>
      <c r="AA10223" s="419"/>
      <c r="AB10223" s="419"/>
      <c r="AD10223" s="419"/>
      <c r="AE10223" s="419"/>
      <c r="AF10223" s="419"/>
      <c r="AH10223" s="419"/>
      <c r="AI10223" s="419"/>
      <c r="AJ10223" s="419"/>
      <c r="AL10223" s="419"/>
      <c r="AM10223" s="419"/>
      <c r="AN10223" s="403"/>
      <c r="AO10223" s="419"/>
      <c r="AP10223" s="419"/>
      <c r="AQ10223" s="419"/>
      <c r="AR10223" s="419"/>
      <c r="AS10223" s="419"/>
      <c r="AT10223" s="419"/>
      <c r="AU10223" s="419"/>
      <c r="AV10223" s="419"/>
      <c r="AX10223" s="419"/>
      <c r="AY10223" s="419"/>
      <c r="AZ10223" s="419"/>
      <c r="BB10223" s="419"/>
      <c r="BC10223" s="419"/>
      <c r="BD10223" s="419"/>
      <c r="BF10223" s="419"/>
      <c r="BG10223" s="419"/>
      <c r="BH10223" s="419"/>
      <c r="BJ10223" s="419"/>
      <c r="BK10223" s="419"/>
      <c r="BL10223" s="419"/>
      <c r="BN10223" s="419"/>
      <c r="BO10223" s="419"/>
      <c r="BP10223" s="419"/>
      <c r="BR10223" s="419"/>
      <c r="BS10223" s="419"/>
      <c r="BT10223" s="419"/>
      <c r="BV10223" s="419"/>
      <c r="BW10223" s="419"/>
      <c r="BX10223" s="397"/>
      <c r="BZ10223" s="449"/>
      <c r="CB10223" s="419"/>
      <c r="CC10223" s="419"/>
      <c r="CD10223" s="419"/>
      <c r="CF10223" s="419"/>
      <c r="CG10223" s="419"/>
      <c r="CH10223" s="419"/>
    </row>
    <row r="10224" spans="3:86" ht="21" thickBot="1">
      <c r="C10224" s="425"/>
      <c r="P10224" s="431"/>
      <c r="R10224" s="419"/>
      <c r="S10224" s="446"/>
      <c r="T10224" s="419"/>
      <c r="V10224" s="196"/>
      <c r="W10224" s="419"/>
      <c r="X10224" s="419"/>
      <c r="Z10224" s="419"/>
      <c r="AA10224" s="419"/>
      <c r="AB10224" s="419"/>
      <c r="AD10224" s="419"/>
      <c r="AE10224" s="419"/>
      <c r="AF10224" s="419"/>
      <c r="AH10224" s="419"/>
      <c r="AI10224" s="419"/>
      <c r="AJ10224" s="419"/>
      <c r="AL10224" s="419"/>
      <c r="AM10224" s="419"/>
      <c r="AN10224" s="403"/>
      <c r="AO10224" s="419"/>
      <c r="AP10224" s="419"/>
      <c r="AQ10224" s="419"/>
      <c r="AR10224" s="419"/>
      <c r="AS10224" s="419"/>
      <c r="AT10224" s="419"/>
      <c r="AU10224" s="419"/>
      <c r="AV10224" s="419"/>
      <c r="AX10224" s="419"/>
      <c r="AY10224" s="419"/>
      <c r="AZ10224" s="419"/>
      <c r="BB10224" s="419"/>
      <c r="BC10224" s="419"/>
      <c r="BD10224" s="419"/>
      <c r="BF10224" s="419"/>
      <c r="BG10224" s="419"/>
      <c r="BH10224" s="419"/>
      <c r="BJ10224" s="419"/>
      <c r="BK10224" s="419"/>
      <c r="BL10224" s="419"/>
      <c r="BN10224" s="419"/>
      <c r="BO10224" s="419"/>
      <c r="BP10224" s="419"/>
      <c r="BR10224" s="419"/>
      <c r="BS10224" s="419"/>
      <c r="BT10224" s="419"/>
      <c r="BV10224" s="419"/>
      <c r="BW10224" s="419"/>
      <c r="BX10224" s="397"/>
      <c r="BZ10224" s="449"/>
      <c r="CB10224" s="419"/>
      <c r="CC10224" s="419"/>
      <c r="CD10224" s="419"/>
      <c r="CF10224" s="419"/>
      <c r="CG10224" s="419"/>
      <c r="CH10224" s="419"/>
    </row>
    <row r="10225" spans="3:86" ht="21" thickBot="1">
      <c r="C10225" s="425"/>
      <c r="P10225" s="431"/>
      <c r="R10225" s="419"/>
      <c r="S10225" s="446"/>
      <c r="T10225" s="419"/>
      <c r="V10225" s="196"/>
      <c r="W10225" s="419"/>
      <c r="X10225" s="419"/>
      <c r="Z10225" s="419"/>
      <c r="AA10225" s="419"/>
      <c r="AB10225" s="419"/>
      <c r="AD10225" s="419"/>
      <c r="AE10225" s="419"/>
      <c r="AF10225" s="419"/>
      <c r="AH10225" s="419"/>
      <c r="AI10225" s="419"/>
      <c r="AJ10225" s="419"/>
      <c r="AL10225" s="419"/>
      <c r="AM10225" s="419"/>
      <c r="AN10225" s="403"/>
      <c r="AO10225" s="419"/>
      <c r="AP10225" s="419"/>
      <c r="AQ10225" s="419"/>
      <c r="AR10225" s="419"/>
      <c r="AS10225" s="419"/>
      <c r="AT10225" s="419"/>
      <c r="AU10225" s="419"/>
      <c r="AV10225" s="419"/>
      <c r="AX10225" s="419"/>
      <c r="AY10225" s="419"/>
      <c r="AZ10225" s="419"/>
      <c r="BB10225" s="419"/>
      <c r="BC10225" s="419"/>
      <c r="BD10225" s="419"/>
      <c r="BF10225" s="419"/>
      <c r="BG10225" s="419"/>
      <c r="BH10225" s="419"/>
      <c r="BJ10225" s="419"/>
      <c r="BK10225" s="419"/>
      <c r="BL10225" s="419"/>
      <c r="BN10225" s="419"/>
      <c r="BO10225" s="419"/>
      <c r="BP10225" s="419"/>
      <c r="BR10225" s="419"/>
      <c r="BS10225" s="419"/>
      <c r="BT10225" s="419"/>
      <c r="BV10225" s="419"/>
      <c r="BW10225" s="419"/>
      <c r="BX10225" s="397"/>
      <c r="BZ10225" s="449"/>
      <c r="CB10225" s="419"/>
      <c r="CC10225" s="419"/>
      <c r="CD10225" s="419"/>
      <c r="CF10225" s="419"/>
      <c r="CG10225" s="419"/>
      <c r="CH10225" s="419"/>
    </row>
    <row r="10226" spans="3:86" ht="21" thickBot="1">
      <c r="C10226" s="425"/>
      <c r="P10226" s="431"/>
      <c r="R10226" s="419"/>
      <c r="S10226" s="446"/>
      <c r="T10226" s="419"/>
      <c r="V10226" s="196"/>
      <c r="W10226" s="419"/>
      <c r="X10226" s="419"/>
      <c r="Z10226" s="419"/>
      <c r="AA10226" s="419"/>
      <c r="AB10226" s="419"/>
      <c r="AD10226" s="419"/>
      <c r="AE10226" s="419"/>
      <c r="AF10226" s="419"/>
      <c r="AH10226" s="419"/>
      <c r="AI10226" s="419"/>
      <c r="AJ10226" s="419"/>
      <c r="AL10226" s="419"/>
      <c r="AM10226" s="419"/>
      <c r="AN10226" s="403"/>
      <c r="AO10226" s="419"/>
      <c r="AP10226" s="419"/>
      <c r="AQ10226" s="419"/>
      <c r="AR10226" s="419"/>
      <c r="AS10226" s="419"/>
      <c r="AT10226" s="419"/>
      <c r="AU10226" s="419"/>
      <c r="AV10226" s="419"/>
      <c r="AX10226" s="419"/>
      <c r="AY10226" s="419"/>
      <c r="AZ10226" s="419"/>
      <c r="BB10226" s="419"/>
      <c r="BC10226" s="419"/>
      <c r="BD10226" s="419"/>
      <c r="BF10226" s="419"/>
      <c r="BG10226" s="419"/>
      <c r="BH10226" s="419"/>
      <c r="BJ10226" s="419"/>
      <c r="BK10226" s="419"/>
      <c r="BL10226" s="419"/>
      <c r="BN10226" s="419"/>
      <c r="BO10226" s="419"/>
      <c r="BP10226" s="419"/>
      <c r="BR10226" s="419"/>
      <c r="BS10226" s="419"/>
      <c r="BT10226" s="419"/>
      <c r="BV10226" s="419"/>
      <c r="BW10226" s="419"/>
      <c r="BX10226" s="397"/>
      <c r="BZ10226" s="449"/>
      <c r="CB10226" s="419"/>
      <c r="CC10226" s="419"/>
      <c r="CD10226" s="419"/>
      <c r="CF10226" s="419"/>
      <c r="CG10226" s="419"/>
      <c r="CH10226" s="419"/>
    </row>
    <row r="10227" spans="3:86" ht="21" thickBot="1">
      <c r="C10227" s="425"/>
      <c r="P10227" s="431"/>
      <c r="R10227" s="419"/>
      <c r="S10227" s="446"/>
      <c r="T10227" s="419"/>
      <c r="V10227" s="196"/>
      <c r="W10227" s="419"/>
      <c r="X10227" s="419"/>
      <c r="Z10227" s="419"/>
      <c r="AA10227" s="419"/>
      <c r="AB10227" s="419"/>
      <c r="AD10227" s="419"/>
      <c r="AE10227" s="419"/>
      <c r="AF10227" s="419"/>
      <c r="AH10227" s="419"/>
      <c r="AI10227" s="419"/>
      <c r="AJ10227" s="419"/>
      <c r="AL10227" s="419"/>
      <c r="AM10227" s="419"/>
      <c r="AN10227" s="403"/>
      <c r="AO10227" s="419"/>
      <c r="AP10227" s="419"/>
      <c r="AQ10227" s="419"/>
      <c r="AR10227" s="419"/>
      <c r="AS10227" s="419"/>
      <c r="AT10227" s="419"/>
      <c r="AU10227" s="419"/>
      <c r="AV10227" s="419"/>
      <c r="AX10227" s="419"/>
      <c r="AY10227" s="419"/>
      <c r="AZ10227" s="419"/>
      <c r="BB10227" s="419"/>
      <c r="BC10227" s="419"/>
      <c r="BD10227" s="419"/>
      <c r="BF10227" s="419"/>
      <c r="BG10227" s="419"/>
      <c r="BH10227" s="419"/>
      <c r="BJ10227" s="419"/>
      <c r="BK10227" s="419"/>
      <c r="BL10227" s="419"/>
      <c r="BN10227" s="419"/>
      <c r="BO10227" s="419"/>
      <c r="BP10227" s="419"/>
      <c r="BR10227" s="419"/>
      <c r="BS10227" s="419"/>
      <c r="BT10227" s="419"/>
      <c r="BV10227" s="419"/>
      <c r="BW10227" s="419"/>
      <c r="BX10227" s="397"/>
      <c r="BZ10227" s="449"/>
      <c r="CB10227" s="419"/>
      <c r="CC10227" s="419"/>
      <c r="CD10227" s="419"/>
      <c r="CF10227" s="419"/>
      <c r="CG10227" s="419"/>
      <c r="CH10227" s="419"/>
    </row>
    <row r="10228" spans="3:86" ht="21" thickBot="1">
      <c r="C10228" s="425"/>
      <c r="P10228" s="431"/>
      <c r="R10228" s="419"/>
      <c r="S10228" s="446"/>
      <c r="T10228" s="419"/>
      <c r="V10228" s="196"/>
      <c r="W10228" s="419"/>
      <c r="X10228" s="419"/>
      <c r="Z10228" s="419"/>
      <c r="AA10228" s="419"/>
      <c r="AB10228" s="419"/>
      <c r="AD10228" s="419"/>
      <c r="AE10228" s="419"/>
      <c r="AF10228" s="419"/>
      <c r="AH10228" s="419"/>
      <c r="AI10228" s="419"/>
      <c r="AJ10228" s="419"/>
      <c r="AL10228" s="419"/>
      <c r="AM10228" s="419"/>
      <c r="AN10228" s="403"/>
      <c r="AO10228" s="419"/>
      <c r="AP10228" s="419"/>
      <c r="AQ10228" s="419"/>
      <c r="AR10228" s="419"/>
      <c r="AS10228" s="419"/>
      <c r="AT10228" s="419"/>
      <c r="AU10228" s="419"/>
      <c r="AV10228" s="419"/>
      <c r="AX10228" s="419"/>
      <c r="AY10228" s="419"/>
      <c r="AZ10228" s="419"/>
      <c r="BB10228" s="419"/>
      <c r="BC10228" s="419"/>
      <c r="BD10228" s="419"/>
      <c r="BF10228" s="419"/>
      <c r="BG10228" s="419"/>
      <c r="BH10228" s="419"/>
      <c r="BJ10228" s="419"/>
      <c r="BK10228" s="419"/>
      <c r="BL10228" s="419"/>
      <c r="BN10228" s="419"/>
      <c r="BO10228" s="419"/>
      <c r="BP10228" s="419"/>
      <c r="BR10228" s="419"/>
      <c r="BS10228" s="419"/>
      <c r="BT10228" s="419"/>
      <c r="BV10228" s="419"/>
      <c r="BW10228" s="419"/>
      <c r="BX10228" s="397"/>
      <c r="BZ10228" s="449"/>
      <c r="CB10228" s="419"/>
      <c r="CC10228" s="419"/>
      <c r="CD10228" s="419"/>
      <c r="CF10228" s="419"/>
      <c r="CG10228" s="419"/>
      <c r="CH10228" s="419"/>
    </row>
    <row r="10229" spans="3:86" ht="21" thickBot="1">
      <c r="C10229" s="425"/>
      <c r="P10229" s="431"/>
      <c r="R10229" s="419"/>
      <c r="S10229" s="446"/>
      <c r="T10229" s="419"/>
      <c r="V10229" s="196"/>
      <c r="W10229" s="419"/>
      <c r="X10229" s="419"/>
      <c r="Z10229" s="419"/>
      <c r="AA10229" s="419"/>
      <c r="AB10229" s="419"/>
      <c r="AD10229" s="419"/>
      <c r="AE10229" s="419"/>
      <c r="AF10229" s="419"/>
      <c r="AH10229" s="419"/>
      <c r="AI10229" s="419"/>
      <c r="AJ10229" s="419"/>
      <c r="AL10229" s="419"/>
      <c r="AM10229" s="419"/>
      <c r="AN10229" s="403"/>
      <c r="AO10229" s="419"/>
      <c r="AP10229" s="419"/>
      <c r="AQ10229" s="419"/>
      <c r="AR10229" s="419"/>
      <c r="AS10229" s="419"/>
      <c r="AT10229" s="419"/>
      <c r="AU10229" s="419"/>
      <c r="AV10229" s="419"/>
      <c r="AX10229" s="419"/>
      <c r="AY10229" s="419"/>
      <c r="AZ10229" s="419"/>
      <c r="BB10229" s="419"/>
      <c r="BC10229" s="419"/>
      <c r="BD10229" s="419"/>
      <c r="BF10229" s="419"/>
      <c r="BG10229" s="419"/>
      <c r="BH10229" s="419"/>
      <c r="BJ10229" s="419"/>
      <c r="BK10229" s="419"/>
      <c r="BL10229" s="419"/>
      <c r="BN10229" s="419"/>
      <c r="BO10229" s="419"/>
      <c r="BP10229" s="419"/>
      <c r="BR10229" s="419"/>
      <c r="BS10229" s="419"/>
      <c r="BT10229" s="419"/>
      <c r="BV10229" s="419"/>
      <c r="BW10229" s="419"/>
      <c r="BX10229" s="397"/>
      <c r="BZ10229" s="449"/>
      <c r="CB10229" s="419"/>
      <c r="CC10229" s="419"/>
      <c r="CD10229" s="419"/>
      <c r="CF10229" s="419"/>
      <c r="CG10229" s="419"/>
      <c r="CH10229" s="419"/>
    </row>
    <row r="10230" spans="3:86" ht="21" thickBot="1">
      <c r="C10230" s="425"/>
      <c r="P10230" s="431"/>
      <c r="R10230" s="419"/>
      <c r="S10230" s="446"/>
      <c r="T10230" s="419"/>
      <c r="V10230" s="196"/>
      <c r="W10230" s="419"/>
      <c r="X10230" s="419"/>
      <c r="Z10230" s="419"/>
      <c r="AA10230" s="419"/>
      <c r="AB10230" s="419"/>
      <c r="AD10230" s="419"/>
      <c r="AE10230" s="419"/>
      <c r="AF10230" s="419"/>
      <c r="AH10230" s="419"/>
      <c r="AI10230" s="419"/>
      <c r="AJ10230" s="419"/>
      <c r="AL10230" s="419"/>
      <c r="AM10230" s="419"/>
      <c r="AN10230" s="403"/>
      <c r="AO10230" s="419"/>
      <c r="AP10230" s="419"/>
      <c r="AQ10230" s="419"/>
      <c r="AR10230" s="419"/>
      <c r="AS10230" s="419"/>
      <c r="AT10230" s="419"/>
      <c r="AU10230" s="419"/>
      <c r="AV10230" s="419"/>
      <c r="AX10230" s="419"/>
      <c r="AY10230" s="419"/>
      <c r="AZ10230" s="419"/>
      <c r="BB10230" s="419"/>
      <c r="BC10230" s="419"/>
      <c r="BD10230" s="419"/>
      <c r="BF10230" s="419"/>
      <c r="BG10230" s="419"/>
      <c r="BH10230" s="419"/>
      <c r="BJ10230" s="419"/>
      <c r="BK10230" s="419"/>
      <c r="BL10230" s="419"/>
      <c r="BN10230" s="419"/>
      <c r="BO10230" s="419"/>
      <c r="BP10230" s="419"/>
      <c r="BR10230" s="419"/>
      <c r="BS10230" s="419"/>
      <c r="BT10230" s="419"/>
      <c r="BV10230" s="419"/>
      <c r="BW10230" s="419"/>
      <c r="BX10230" s="397"/>
      <c r="BZ10230" s="449"/>
      <c r="CB10230" s="419"/>
      <c r="CC10230" s="419"/>
      <c r="CD10230" s="419"/>
      <c r="CF10230" s="419"/>
      <c r="CG10230" s="419"/>
      <c r="CH10230" s="419"/>
    </row>
    <row r="10231" spans="3:86" ht="21" thickBot="1">
      <c r="C10231" s="425"/>
      <c r="P10231" s="431"/>
      <c r="R10231" s="419"/>
      <c r="S10231" s="446"/>
      <c r="T10231" s="419"/>
      <c r="V10231" s="196"/>
      <c r="W10231" s="419"/>
      <c r="X10231" s="419"/>
      <c r="Z10231" s="419"/>
      <c r="AA10231" s="419"/>
      <c r="AB10231" s="419"/>
      <c r="AD10231" s="419"/>
      <c r="AE10231" s="419"/>
      <c r="AF10231" s="419"/>
      <c r="AH10231" s="419"/>
      <c r="AI10231" s="419"/>
      <c r="AJ10231" s="419"/>
      <c r="AL10231" s="419"/>
      <c r="AM10231" s="419"/>
      <c r="AN10231" s="403"/>
      <c r="AO10231" s="419"/>
      <c r="AP10231" s="419"/>
      <c r="AQ10231" s="419"/>
      <c r="AR10231" s="419"/>
      <c r="AS10231" s="419"/>
      <c r="AT10231" s="419"/>
      <c r="AU10231" s="419"/>
      <c r="AV10231" s="419"/>
      <c r="AX10231" s="419"/>
      <c r="AY10231" s="419"/>
      <c r="AZ10231" s="419"/>
      <c r="BB10231" s="419"/>
      <c r="BC10231" s="419"/>
      <c r="BD10231" s="419"/>
      <c r="BF10231" s="419"/>
      <c r="BG10231" s="419"/>
      <c r="BH10231" s="419"/>
      <c r="BJ10231" s="419"/>
      <c r="BK10231" s="419"/>
      <c r="BL10231" s="419"/>
      <c r="BN10231" s="419"/>
      <c r="BO10231" s="419"/>
      <c r="BP10231" s="419"/>
      <c r="BR10231" s="419"/>
      <c r="BS10231" s="419"/>
      <c r="BT10231" s="419"/>
      <c r="BV10231" s="419"/>
      <c r="BW10231" s="419"/>
      <c r="BX10231" s="397"/>
      <c r="BZ10231" s="449"/>
      <c r="CB10231" s="419"/>
      <c r="CC10231" s="419"/>
      <c r="CD10231" s="419"/>
      <c r="CF10231" s="419"/>
      <c r="CG10231" s="419"/>
      <c r="CH10231" s="419"/>
    </row>
    <row r="10232" spans="3:86" ht="21" thickBot="1">
      <c r="C10232" s="425"/>
      <c r="P10232" s="431"/>
      <c r="R10232" s="419"/>
      <c r="S10232" s="446"/>
      <c r="T10232" s="419"/>
      <c r="V10232" s="196"/>
      <c r="W10232" s="419"/>
      <c r="X10232" s="419"/>
      <c r="Z10232" s="419"/>
      <c r="AA10232" s="419"/>
      <c r="AB10232" s="419"/>
      <c r="AD10232" s="419"/>
      <c r="AE10232" s="419"/>
      <c r="AF10232" s="419"/>
      <c r="AH10232" s="419"/>
      <c r="AI10232" s="419"/>
      <c r="AJ10232" s="419"/>
      <c r="AL10232" s="419"/>
      <c r="AM10232" s="419"/>
      <c r="AN10232" s="403"/>
      <c r="AO10232" s="419"/>
      <c r="AP10232" s="419"/>
      <c r="AQ10232" s="419"/>
      <c r="AR10232" s="419"/>
      <c r="AS10232" s="419"/>
      <c r="AT10232" s="419"/>
      <c r="AU10232" s="419"/>
      <c r="AV10232" s="419"/>
      <c r="AX10232" s="419"/>
      <c r="AY10232" s="419"/>
      <c r="AZ10232" s="419"/>
      <c r="BB10232" s="419"/>
      <c r="BC10232" s="419"/>
      <c r="BD10232" s="419"/>
      <c r="BF10232" s="419"/>
      <c r="BG10232" s="419"/>
      <c r="BH10232" s="419"/>
      <c r="BJ10232" s="419"/>
      <c r="BK10232" s="419"/>
      <c r="BL10232" s="419"/>
      <c r="BN10232" s="419"/>
      <c r="BO10232" s="419"/>
      <c r="BP10232" s="419"/>
      <c r="BR10232" s="419"/>
      <c r="BS10232" s="419"/>
      <c r="BT10232" s="419"/>
      <c r="BV10232" s="419"/>
      <c r="BW10232" s="419"/>
      <c r="BX10232" s="397"/>
      <c r="BZ10232" s="449"/>
      <c r="CB10232" s="419"/>
      <c r="CC10232" s="419"/>
      <c r="CD10232" s="419"/>
      <c r="CF10232" s="419"/>
      <c r="CG10232" s="419"/>
      <c r="CH10232" s="419"/>
    </row>
    <row r="10233" spans="3:86" ht="21" thickBot="1">
      <c r="C10233" s="425"/>
      <c r="P10233" s="431"/>
      <c r="R10233" s="419"/>
      <c r="S10233" s="446"/>
      <c r="T10233" s="419"/>
      <c r="V10233" s="196"/>
      <c r="W10233" s="419"/>
      <c r="X10233" s="419"/>
      <c r="Z10233" s="419"/>
      <c r="AA10233" s="419"/>
      <c r="AB10233" s="419"/>
      <c r="AD10233" s="419"/>
      <c r="AE10233" s="419"/>
      <c r="AF10233" s="419"/>
      <c r="AH10233" s="419"/>
      <c r="AI10233" s="419"/>
      <c r="AJ10233" s="419"/>
      <c r="AL10233" s="419"/>
      <c r="AM10233" s="419"/>
      <c r="AN10233" s="403"/>
      <c r="AO10233" s="419"/>
      <c r="AP10233" s="419"/>
      <c r="AQ10233" s="419"/>
      <c r="AR10233" s="419"/>
      <c r="AS10233" s="419"/>
      <c r="AT10233" s="419"/>
      <c r="AU10233" s="419"/>
      <c r="AV10233" s="419"/>
      <c r="AX10233" s="419"/>
      <c r="AY10233" s="419"/>
      <c r="AZ10233" s="419"/>
      <c r="BB10233" s="419"/>
      <c r="BC10233" s="419"/>
      <c r="BD10233" s="419"/>
      <c r="BF10233" s="419"/>
      <c r="BG10233" s="419"/>
      <c r="BH10233" s="419"/>
      <c r="BJ10233" s="419"/>
      <c r="BK10233" s="419"/>
      <c r="BL10233" s="419"/>
      <c r="BN10233" s="419"/>
      <c r="BO10233" s="419"/>
      <c r="BP10233" s="419"/>
      <c r="BR10233" s="419"/>
      <c r="BS10233" s="419"/>
      <c r="BT10233" s="419"/>
      <c r="BV10233" s="419"/>
      <c r="BW10233" s="419"/>
      <c r="BX10233" s="397"/>
      <c r="BZ10233" s="449"/>
      <c r="CB10233" s="419"/>
      <c r="CC10233" s="419"/>
      <c r="CD10233" s="419"/>
      <c r="CF10233" s="419"/>
      <c r="CG10233" s="419"/>
      <c r="CH10233" s="419"/>
    </row>
    <row r="10234" spans="3:86" ht="21" thickBot="1">
      <c r="C10234" s="425"/>
      <c r="P10234" s="431"/>
      <c r="R10234" s="419"/>
      <c r="S10234" s="446"/>
      <c r="T10234" s="419"/>
      <c r="V10234" s="196"/>
      <c r="W10234" s="419"/>
      <c r="X10234" s="419"/>
      <c r="Z10234" s="419"/>
      <c r="AA10234" s="419"/>
      <c r="AB10234" s="419"/>
      <c r="AD10234" s="419"/>
      <c r="AE10234" s="419"/>
      <c r="AF10234" s="419"/>
      <c r="AH10234" s="419"/>
      <c r="AI10234" s="419"/>
      <c r="AJ10234" s="419"/>
      <c r="AL10234" s="419"/>
      <c r="AM10234" s="419"/>
      <c r="AN10234" s="403"/>
      <c r="AO10234" s="419"/>
      <c r="AP10234" s="419"/>
      <c r="AQ10234" s="419"/>
      <c r="AR10234" s="419"/>
      <c r="AS10234" s="419"/>
      <c r="AT10234" s="419"/>
      <c r="AU10234" s="419"/>
      <c r="AV10234" s="419"/>
      <c r="AX10234" s="419"/>
      <c r="AY10234" s="419"/>
      <c r="AZ10234" s="419"/>
      <c r="BB10234" s="419"/>
      <c r="BC10234" s="419"/>
      <c r="BD10234" s="419"/>
      <c r="BF10234" s="419"/>
      <c r="BG10234" s="419"/>
      <c r="BH10234" s="419"/>
      <c r="BJ10234" s="419"/>
      <c r="BK10234" s="419"/>
      <c r="BL10234" s="419"/>
      <c r="BN10234" s="419"/>
      <c r="BO10234" s="419"/>
      <c r="BP10234" s="419"/>
      <c r="BR10234" s="419"/>
      <c r="BS10234" s="419"/>
      <c r="BT10234" s="419"/>
      <c r="BV10234" s="419"/>
      <c r="BW10234" s="419"/>
      <c r="BX10234" s="397"/>
      <c r="BZ10234" s="449"/>
      <c r="CB10234" s="419"/>
      <c r="CC10234" s="419"/>
      <c r="CD10234" s="419"/>
      <c r="CF10234" s="419"/>
      <c r="CG10234" s="419"/>
      <c r="CH10234" s="419"/>
    </row>
    <row r="10235" spans="3:86" ht="21" thickBot="1">
      <c r="C10235" s="425"/>
      <c r="P10235" s="431"/>
      <c r="R10235" s="419"/>
      <c r="S10235" s="446"/>
      <c r="T10235" s="419"/>
      <c r="V10235" s="196"/>
      <c r="W10235" s="419"/>
      <c r="X10235" s="419"/>
      <c r="Z10235" s="419"/>
      <c r="AA10235" s="419"/>
      <c r="AB10235" s="419"/>
      <c r="AD10235" s="419"/>
      <c r="AE10235" s="419"/>
      <c r="AF10235" s="419"/>
      <c r="AH10235" s="419"/>
      <c r="AI10235" s="419"/>
      <c r="AJ10235" s="419"/>
      <c r="AL10235" s="419"/>
      <c r="AM10235" s="419"/>
      <c r="AN10235" s="403"/>
      <c r="AO10235" s="419"/>
      <c r="AP10235" s="419"/>
      <c r="AQ10235" s="419"/>
      <c r="AR10235" s="419"/>
      <c r="AS10235" s="419"/>
      <c r="AT10235" s="419"/>
      <c r="AU10235" s="419"/>
      <c r="AV10235" s="419"/>
      <c r="AX10235" s="419"/>
      <c r="AY10235" s="419"/>
      <c r="AZ10235" s="419"/>
      <c r="BB10235" s="419"/>
      <c r="BC10235" s="419"/>
      <c r="BD10235" s="419"/>
      <c r="BF10235" s="419"/>
      <c r="BG10235" s="419"/>
      <c r="BH10235" s="419"/>
      <c r="BJ10235" s="419"/>
      <c r="BK10235" s="419"/>
      <c r="BL10235" s="419"/>
      <c r="BN10235" s="419"/>
      <c r="BO10235" s="419"/>
      <c r="BP10235" s="419"/>
      <c r="BR10235" s="419"/>
      <c r="BS10235" s="419"/>
      <c r="BT10235" s="419"/>
      <c r="BV10235" s="419"/>
      <c r="BW10235" s="419"/>
      <c r="BX10235" s="397"/>
      <c r="BZ10235" s="449"/>
      <c r="CB10235" s="419"/>
      <c r="CC10235" s="419"/>
      <c r="CD10235" s="419"/>
      <c r="CF10235" s="419"/>
      <c r="CG10235" s="419"/>
      <c r="CH10235" s="419"/>
    </row>
    <row r="10236" spans="3:86" ht="21" thickBot="1">
      <c r="C10236" s="425"/>
      <c r="P10236" s="431"/>
      <c r="R10236" s="419"/>
      <c r="S10236" s="446"/>
      <c r="T10236" s="419"/>
      <c r="V10236" s="196"/>
      <c r="W10236" s="419"/>
      <c r="X10236" s="419"/>
      <c r="Z10236" s="419"/>
      <c r="AA10236" s="419"/>
      <c r="AB10236" s="419"/>
      <c r="AD10236" s="419"/>
      <c r="AE10236" s="419"/>
      <c r="AF10236" s="419"/>
      <c r="AH10236" s="419"/>
      <c r="AI10236" s="419"/>
      <c r="AJ10236" s="419"/>
      <c r="AL10236" s="419"/>
      <c r="AM10236" s="419"/>
      <c r="AN10236" s="403"/>
      <c r="AO10236" s="419"/>
      <c r="AP10236" s="419"/>
      <c r="AQ10236" s="419"/>
      <c r="AR10236" s="419"/>
      <c r="AS10236" s="419"/>
      <c r="AT10236" s="419"/>
      <c r="AU10236" s="419"/>
      <c r="AV10236" s="419"/>
      <c r="AX10236" s="419"/>
      <c r="AY10236" s="419"/>
      <c r="AZ10236" s="419"/>
      <c r="BB10236" s="419"/>
      <c r="BC10236" s="419"/>
      <c r="BD10236" s="419"/>
      <c r="BF10236" s="419"/>
      <c r="BG10236" s="419"/>
      <c r="BH10236" s="419"/>
      <c r="BJ10236" s="419"/>
      <c r="BK10236" s="419"/>
      <c r="BL10236" s="419"/>
      <c r="BN10236" s="419"/>
      <c r="BO10236" s="419"/>
      <c r="BP10236" s="419"/>
      <c r="BR10236" s="419"/>
      <c r="BS10236" s="419"/>
      <c r="BT10236" s="419"/>
      <c r="BV10236" s="419"/>
      <c r="BW10236" s="419"/>
      <c r="BX10236" s="397"/>
      <c r="BZ10236" s="449"/>
      <c r="CB10236" s="419"/>
      <c r="CC10236" s="419"/>
      <c r="CD10236" s="419"/>
      <c r="CF10236" s="419"/>
      <c r="CG10236" s="419"/>
      <c r="CH10236" s="419"/>
    </row>
    <row r="10237" spans="3:86" ht="21" thickBot="1">
      <c r="C10237" s="425"/>
      <c r="P10237" s="431"/>
      <c r="R10237" s="419"/>
      <c r="S10237" s="446"/>
      <c r="T10237" s="419"/>
      <c r="V10237" s="196"/>
      <c r="W10237" s="419"/>
      <c r="X10237" s="419"/>
      <c r="Z10237" s="419"/>
      <c r="AA10237" s="419"/>
      <c r="AB10237" s="419"/>
      <c r="AD10237" s="419"/>
      <c r="AE10237" s="419"/>
      <c r="AF10237" s="419"/>
      <c r="AH10237" s="419"/>
      <c r="AI10237" s="419"/>
      <c r="AJ10237" s="419"/>
      <c r="AL10237" s="419"/>
      <c r="AM10237" s="419"/>
      <c r="AN10237" s="403"/>
      <c r="AO10237" s="419"/>
      <c r="AP10237" s="419"/>
      <c r="AQ10237" s="419"/>
      <c r="AR10237" s="419"/>
      <c r="AS10237" s="419"/>
      <c r="AT10237" s="419"/>
      <c r="AU10237" s="419"/>
      <c r="AV10237" s="419"/>
      <c r="AX10237" s="419"/>
      <c r="AY10237" s="419"/>
      <c r="AZ10237" s="419"/>
      <c r="BB10237" s="419"/>
      <c r="BC10237" s="419"/>
      <c r="BD10237" s="419"/>
      <c r="BF10237" s="419"/>
      <c r="BG10237" s="419"/>
      <c r="BH10237" s="419"/>
      <c r="BJ10237" s="419"/>
      <c r="BK10237" s="419"/>
      <c r="BL10237" s="419"/>
      <c r="BN10237" s="419"/>
      <c r="BO10237" s="419"/>
      <c r="BP10237" s="419"/>
      <c r="BR10237" s="419"/>
      <c r="BS10237" s="419"/>
      <c r="BT10237" s="419"/>
      <c r="BV10237" s="419"/>
      <c r="BW10237" s="419"/>
      <c r="BX10237" s="397"/>
      <c r="BZ10237" s="449"/>
      <c r="CB10237" s="419"/>
      <c r="CC10237" s="419"/>
      <c r="CD10237" s="419"/>
      <c r="CF10237" s="419"/>
      <c r="CG10237" s="419"/>
      <c r="CH10237" s="419"/>
    </row>
    <row r="10238" spans="3:86" ht="21" thickBot="1">
      <c r="C10238" s="425"/>
      <c r="P10238" s="431"/>
      <c r="R10238" s="419"/>
      <c r="S10238" s="446"/>
      <c r="T10238" s="419"/>
      <c r="V10238" s="196"/>
      <c r="W10238" s="419"/>
      <c r="X10238" s="419"/>
      <c r="Z10238" s="419"/>
      <c r="AA10238" s="419"/>
      <c r="AB10238" s="419"/>
      <c r="AD10238" s="419"/>
      <c r="AE10238" s="419"/>
      <c r="AF10238" s="419"/>
      <c r="AH10238" s="419"/>
      <c r="AI10238" s="419"/>
      <c r="AJ10238" s="419"/>
      <c r="AL10238" s="419"/>
      <c r="AM10238" s="419"/>
      <c r="AN10238" s="403"/>
      <c r="AO10238" s="419"/>
      <c r="AP10238" s="419"/>
      <c r="AQ10238" s="419"/>
      <c r="AR10238" s="419"/>
      <c r="AS10238" s="419"/>
      <c r="AT10238" s="419"/>
      <c r="AU10238" s="419"/>
      <c r="AV10238" s="419"/>
      <c r="AX10238" s="419"/>
      <c r="AY10238" s="419"/>
      <c r="AZ10238" s="419"/>
      <c r="BB10238" s="419"/>
      <c r="BC10238" s="419"/>
      <c r="BD10238" s="419"/>
      <c r="BF10238" s="419"/>
      <c r="BG10238" s="419"/>
      <c r="BH10238" s="419"/>
      <c r="BJ10238" s="419"/>
      <c r="BK10238" s="419"/>
      <c r="BL10238" s="419"/>
      <c r="BN10238" s="419"/>
      <c r="BO10238" s="419"/>
      <c r="BP10238" s="419"/>
      <c r="BR10238" s="419"/>
      <c r="BS10238" s="419"/>
      <c r="BT10238" s="419"/>
      <c r="BV10238" s="419"/>
      <c r="BW10238" s="419"/>
      <c r="BX10238" s="397"/>
      <c r="BZ10238" s="449"/>
      <c r="CB10238" s="419"/>
      <c r="CC10238" s="419"/>
      <c r="CD10238" s="419"/>
      <c r="CF10238" s="419"/>
      <c r="CG10238" s="419"/>
      <c r="CH10238" s="419"/>
    </row>
    <row r="10239" spans="3:86" ht="21" thickBot="1">
      <c r="C10239" s="425"/>
      <c r="P10239" s="431"/>
      <c r="R10239" s="419"/>
      <c r="S10239" s="446"/>
      <c r="T10239" s="419"/>
      <c r="V10239" s="196"/>
      <c r="W10239" s="419"/>
      <c r="X10239" s="419"/>
      <c r="Z10239" s="419"/>
      <c r="AA10239" s="419"/>
      <c r="AB10239" s="419"/>
      <c r="AD10239" s="419"/>
      <c r="AE10239" s="419"/>
      <c r="AF10239" s="419"/>
      <c r="AH10239" s="419"/>
      <c r="AI10239" s="419"/>
      <c r="AJ10239" s="419"/>
      <c r="AL10239" s="419"/>
      <c r="AM10239" s="419"/>
      <c r="AN10239" s="403"/>
      <c r="AO10239" s="419"/>
      <c r="AP10239" s="419"/>
      <c r="AQ10239" s="419"/>
      <c r="AR10239" s="419"/>
      <c r="AS10239" s="419"/>
      <c r="AT10239" s="419"/>
      <c r="AU10239" s="419"/>
      <c r="AV10239" s="419"/>
      <c r="AX10239" s="419"/>
      <c r="AY10239" s="419"/>
      <c r="AZ10239" s="419"/>
      <c r="BB10239" s="419"/>
      <c r="BC10239" s="419"/>
      <c r="BD10239" s="419"/>
      <c r="BF10239" s="419"/>
      <c r="BG10239" s="419"/>
      <c r="BH10239" s="419"/>
      <c r="BJ10239" s="419"/>
      <c r="BK10239" s="419"/>
      <c r="BL10239" s="419"/>
      <c r="BN10239" s="419"/>
      <c r="BO10239" s="419"/>
      <c r="BP10239" s="419"/>
      <c r="BR10239" s="419"/>
      <c r="BS10239" s="419"/>
      <c r="BT10239" s="419"/>
      <c r="BV10239" s="419"/>
      <c r="BW10239" s="419"/>
      <c r="BX10239" s="397"/>
      <c r="BZ10239" s="449"/>
      <c r="CB10239" s="419"/>
      <c r="CC10239" s="419"/>
      <c r="CD10239" s="419"/>
      <c r="CF10239" s="419"/>
      <c r="CG10239" s="419"/>
      <c r="CH10239" s="419"/>
    </row>
    <row r="10240" spans="3:86" ht="21" thickBot="1">
      <c r="C10240" s="425"/>
      <c r="P10240" s="431"/>
      <c r="R10240" s="419"/>
      <c r="S10240" s="446"/>
      <c r="T10240" s="419"/>
      <c r="V10240" s="196"/>
      <c r="W10240" s="419"/>
      <c r="X10240" s="419"/>
      <c r="Z10240" s="419"/>
      <c r="AA10240" s="419"/>
      <c r="AB10240" s="419"/>
      <c r="AD10240" s="419"/>
      <c r="AE10240" s="419"/>
      <c r="AF10240" s="419"/>
      <c r="AH10240" s="419"/>
      <c r="AI10240" s="419"/>
      <c r="AJ10240" s="419"/>
      <c r="AL10240" s="419"/>
      <c r="AM10240" s="419"/>
      <c r="AN10240" s="403"/>
      <c r="AO10240" s="419"/>
      <c r="AP10240" s="419"/>
      <c r="AQ10240" s="419"/>
      <c r="AR10240" s="419"/>
      <c r="AS10240" s="419"/>
      <c r="AT10240" s="419"/>
      <c r="AU10240" s="419"/>
      <c r="AV10240" s="419"/>
      <c r="AX10240" s="419"/>
      <c r="AY10240" s="419"/>
      <c r="AZ10240" s="419"/>
      <c r="BB10240" s="419"/>
      <c r="BC10240" s="419"/>
      <c r="BD10240" s="419"/>
      <c r="BF10240" s="419"/>
      <c r="BG10240" s="419"/>
      <c r="BH10240" s="419"/>
      <c r="BJ10240" s="419"/>
      <c r="BK10240" s="419"/>
      <c r="BL10240" s="419"/>
      <c r="BN10240" s="419"/>
      <c r="BO10240" s="419"/>
      <c r="BP10240" s="419"/>
      <c r="BR10240" s="419"/>
      <c r="BS10240" s="419"/>
      <c r="BT10240" s="419"/>
      <c r="BV10240" s="419"/>
      <c r="BW10240" s="419"/>
      <c r="BX10240" s="397"/>
      <c r="BZ10240" s="449"/>
      <c r="CB10240" s="419"/>
      <c r="CC10240" s="419"/>
      <c r="CD10240" s="419"/>
      <c r="CF10240" s="419"/>
      <c r="CG10240" s="419"/>
      <c r="CH10240" s="419"/>
    </row>
    <row r="10241" spans="3:86" ht="21" thickBot="1">
      <c r="C10241" s="425"/>
      <c r="P10241" s="431"/>
      <c r="R10241" s="419"/>
      <c r="S10241" s="446"/>
      <c r="T10241" s="419"/>
      <c r="V10241" s="196"/>
      <c r="W10241" s="419"/>
      <c r="X10241" s="419"/>
      <c r="Z10241" s="419"/>
      <c r="AA10241" s="419"/>
      <c r="AB10241" s="419"/>
      <c r="AD10241" s="419"/>
      <c r="AE10241" s="419"/>
      <c r="AF10241" s="419"/>
      <c r="AH10241" s="419"/>
      <c r="AI10241" s="419"/>
      <c r="AJ10241" s="419"/>
      <c r="AL10241" s="419"/>
      <c r="AM10241" s="419"/>
      <c r="AN10241" s="403"/>
      <c r="AO10241" s="419"/>
      <c r="AP10241" s="419"/>
      <c r="AQ10241" s="419"/>
      <c r="AR10241" s="419"/>
      <c r="AS10241" s="419"/>
      <c r="AT10241" s="419"/>
      <c r="AU10241" s="419"/>
      <c r="AV10241" s="419"/>
      <c r="AX10241" s="419"/>
      <c r="AY10241" s="419"/>
      <c r="AZ10241" s="419"/>
      <c r="BB10241" s="419"/>
      <c r="BC10241" s="419"/>
      <c r="BD10241" s="419"/>
      <c r="BF10241" s="419"/>
      <c r="BG10241" s="419"/>
      <c r="BH10241" s="419"/>
      <c r="BJ10241" s="419"/>
      <c r="BK10241" s="419"/>
      <c r="BL10241" s="419"/>
      <c r="BN10241" s="419"/>
      <c r="BO10241" s="419"/>
      <c r="BP10241" s="419"/>
      <c r="BR10241" s="419"/>
      <c r="BS10241" s="419"/>
      <c r="BT10241" s="419"/>
      <c r="BV10241" s="419"/>
      <c r="BW10241" s="419"/>
      <c r="BX10241" s="397"/>
      <c r="BZ10241" s="449"/>
      <c r="CB10241" s="419"/>
      <c r="CC10241" s="419"/>
      <c r="CD10241" s="419"/>
      <c r="CF10241" s="419"/>
      <c r="CG10241" s="419"/>
      <c r="CH10241" s="419"/>
    </row>
    <row r="10242" spans="3:86" ht="21" thickBot="1">
      <c r="C10242" s="425"/>
      <c r="P10242" s="431"/>
      <c r="R10242" s="419"/>
      <c r="S10242" s="446"/>
      <c r="T10242" s="419"/>
      <c r="V10242" s="196"/>
      <c r="W10242" s="419"/>
      <c r="X10242" s="419"/>
      <c r="Z10242" s="419"/>
      <c r="AA10242" s="419"/>
      <c r="AB10242" s="419"/>
      <c r="AD10242" s="419"/>
      <c r="AE10242" s="419"/>
      <c r="AF10242" s="419"/>
      <c r="AH10242" s="419"/>
      <c r="AI10242" s="419"/>
      <c r="AJ10242" s="419"/>
      <c r="AL10242" s="419"/>
      <c r="AM10242" s="419"/>
      <c r="AN10242" s="403"/>
      <c r="AO10242" s="419"/>
      <c r="AP10242" s="419"/>
      <c r="AQ10242" s="419"/>
      <c r="AR10242" s="419"/>
      <c r="AS10242" s="419"/>
      <c r="AT10242" s="419"/>
      <c r="AU10242" s="419"/>
      <c r="AV10242" s="419"/>
      <c r="AX10242" s="419"/>
      <c r="AY10242" s="419"/>
      <c r="AZ10242" s="419"/>
      <c r="BB10242" s="419"/>
      <c r="BC10242" s="419"/>
      <c r="BD10242" s="419"/>
      <c r="BF10242" s="419"/>
      <c r="BG10242" s="419"/>
      <c r="BH10242" s="419"/>
      <c r="BJ10242" s="419"/>
      <c r="BK10242" s="419"/>
      <c r="BL10242" s="419"/>
      <c r="BN10242" s="419"/>
      <c r="BO10242" s="419"/>
      <c r="BP10242" s="419"/>
      <c r="BR10242" s="419"/>
      <c r="BS10242" s="419"/>
      <c r="BT10242" s="419"/>
      <c r="BV10242" s="419"/>
      <c r="BW10242" s="419"/>
      <c r="BX10242" s="397"/>
      <c r="BZ10242" s="449"/>
      <c r="CB10242" s="419"/>
      <c r="CC10242" s="419"/>
      <c r="CD10242" s="419"/>
      <c r="CF10242" s="419"/>
      <c r="CG10242" s="419"/>
      <c r="CH10242" s="419"/>
    </row>
    <row r="10243" spans="3:86" ht="21" thickBot="1">
      <c r="C10243" s="425"/>
      <c r="P10243" s="431"/>
      <c r="R10243" s="419"/>
      <c r="S10243" s="446"/>
      <c r="T10243" s="419"/>
      <c r="V10243" s="196"/>
      <c r="W10243" s="419"/>
      <c r="X10243" s="419"/>
      <c r="Z10243" s="419"/>
      <c r="AA10243" s="419"/>
      <c r="AB10243" s="419"/>
      <c r="AD10243" s="419"/>
      <c r="AE10243" s="419"/>
      <c r="AF10243" s="419"/>
      <c r="AH10243" s="419"/>
      <c r="AI10243" s="419"/>
      <c r="AJ10243" s="419"/>
      <c r="AL10243" s="419"/>
      <c r="AM10243" s="419"/>
      <c r="AN10243" s="403"/>
      <c r="AO10243" s="419"/>
      <c r="AP10243" s="419"/>
      <c r="AQ10243" s="419"/>
      <c r="AR10243" s="419"/>
      <c r="AS10243" s="419"/>
      <c r="AT10243" s="419"/>
      <c r="AU10243" s="419"/>
      <c r="AV10243" s="419"/>
      <c r="AX10243" s="419"/>
      <c r="AY10243" s="419"/>
      <c r="AZ10243" s="419"/>
      <c r="BB10243" s="419"/>
      <c r="BC10243" s="419"/>
      <c r="BD10243" s="419"/>
      <c r="BF10243" s="419"/>
      <c r="BG10243" s="419"/>
      <c r="BH10243" s="419"/>
      <c r="BJ10243" s="419"/>
      <c r="BK10243" s="419"/>
      <c r="BL10243" s="419"/>
      <c r="BN10243" s="419"/>
      <c r="BO10243" s="419"/>
      <c r="BP10243" s="419"/>
      <c r="BR10243" s="419"/>
      <c r="BS10243" s="419"/>
      <c r="BT10243" s="419"/>
      <c r="BV10243" s="419"/>
      <c r="BW10243" s="419"/>
      <c r="BX10243" s="397"/>
      <c r="BZ10243" s="449"/>
      <c r="CB10243" s="419"/>
      <c r="CC10243" s="419"/>
      <c r="CD10243" s="419"/>
      <c r="CF10243" s="419"/>
      <c r="CG10243" s="419"/>
      <c r="CH10243" s="419"/>
    </row>
    <row r="10244" spans="3:86" ht="21" thickBot="1">
      <c r="C10244" s="425"/>
      <c r="P10244" s="431"/>
      <c r="R10244" s="419"/>
      <c r="S10244" s="446"/>
      <c r="T10244" s="419"/>
      <c r="V10244" s="196"/>
      <c r="W10244" s="419"/>
      <c r="X10244" s="419"/>
      <c r="Z10244" s="419"/>
      <c r="AA10244" s="419"/>
      <c r="AB10244" s="419"/>
      <c r="AD10244" s="419"/>
      <c r="AE10244" s="419"/>
      <c r="AF10244" s="419"/>
      <c r="AH10244" s="419"/>
      <c r="AI10244" s="419"/>
      <c r="AJ10244" s="419"/>
      <c r="AL10244" s="419"/>
      <c r="AM10244" s="419"/>
      <c r="AN10244" s="403"/>
      <c r="AO10244" s="419"/>
      <c r="AP10244" s="419"/>
      <c r="AQ10244" s="419"/>
      <c r="AR10244" s="419"/>
      <c r="AS10244" s="419"/>
      <c r="AT10244" s="419"/>
      <c r="AU10244" s="419"/>
      <c r="AV10244" s="419"/>
      <c r="AX10244" s="419"/>
      <c r="AY10244" s="419"/>
      <c r="AZ10244" s="419"/>
      <c r="BB10244" s="419"/>
      <c r="BC10244" s="419"/>
      <c r="BD10244" s="419"/>
      <c r="BF10244" s="419"/>
      <c r="BG10244" s="419"/>
      <c r="BH10244" s="419"/>
      <c r="BJ10244" s="419"/>
      <c r="BK10244" s="419"/>
      <c r="BL10244" s="419"/>
      <c r="BN10244" s="419"/>
      <c r="BO10244" s="419"/>
      <c r="BP10244" s="419"/>
      <c r="BR10244" s="419"/>
      <c r="BS10244" s="419"/>
      <c r="BT10244" s="419"/>
      <c r="BV10244" s="419"/>
      <c r="BW10244" s="419"/>
      <c r="BX10244" s="397"/>
      <c r="BZ10244" s="449"/>
      <c r="CB10244" s="419"/>
      <c r="CC10244" s="419"/>
      <c r="CD10244" s="419"/>
      <c r="CF10244" s="419"/>
      <c r="CG10244" s="419"/>
      <c r="CH10244" s="419"/>
    </row>
    <row r="10245" spans="3:86" ht="21" thickBot="1">
      <c r="C10245" s="425"/>
      <c r="P10245" s="431"/>
      <c r="R10245" s="419"/>
      <c r="S10245" s="446"/>
      <c r="T10245" s="419"/>
      <c r="V10245" s="196"/>
      <c r="W10245" s="419"/>
      <c r="X10245" s="419"/>
      <c r="Z10245" s="419"/>
      <c r="AA10245" s="419"/>
      <c r="AB10245" s="419"/>
      <c r="AD10245" s="419"/>
      <c r="AE10245" s="419"/>
      <c r="AF10245" s="419"/>
      <c r="AH10245" s="419"/>
      <c r="AI10245" s="419"/>
      <c r="AJ10245" s="419"/>
      <c r="AL10245" s="419"/>
      <c r="AM10245" s="419"/>
      <c r="AN10245" s="403"/>
      <c r="AO10245" s="419"/>
      <c r="AP10245" s="419"/>
      <c r="AQ10245" s="419"/>
      <c r="AR10245" s="419"/>
      <c r="AS10245" s="419"/>
      <c r="AT10245" s="419"/>
      <c r="AU10245" s="419"/>
      <c r="AV10245" s="419"/>
      <c r="AX10245" s="419"/>
      <c r="AY10245" s="419"/>
      <c r="AZ10245" s="419"/>
      <c r="BB10245" s="419"/>
      <c r="BC10245" s="419"/>
      <c r="BD10245" s="419"/>
      <c r="BF10245" s="419"/>
      <c r="BG10245" s="419"/>
      <c r="BH10245" s="419"/>
      <c r="BJ10245" s="419"/>
      <c r="BK10245" s="419"/>
      <c r="BL10245" s="419"/>
      <c r="BN10245" s="419"/>
      <c r="BO10245" s="419"/>
      <c r="BP10245" s="419"/>
      <c r="BR10245" s="419"/>
      <c r="BS10245" s="419"/>
      <c r="BT10245" s="419"/>
      <c r="BV10245" s="419"/>
      <c r="BW10245" s="419"/>
      <c r="BX10245" s="397"/>
      <c r="BZ10245" s="449"/>
      <c r="CB10245" s="419"/>
      <c r="CC10245" s="419"/>
      <c r="CD10245" s="419"/>
      <c r="CF10245" s="419"/>
      <c r="CG10245" s="419"/>
      <c r="CH10245" s="419"/>
    </row>
    <row r="10246" spans="3:86" ht="21" thickBot="1">
      <c r="C10246" s="425"/>
      <c r="P10246" s="431"/>
      <c r="R10246" s="419"/>
      <c r="S10246" s="446"/>
      <c r="T10246" s="419"/>
      <c r="V10246" s="196"/>
      <c r="W10246" s="419"/>
      <c r="X10246" s="419"/>
      <c r="Z10246" s="419"/>
      <c r="AA10246" s="419"/>
      <c r="AB10246" s="419"/>
      <c r="AD10246" s="419"/>
      <c r="AE10246" s="419"/>
      <c r="AF10246" s="419"/>
      <c r="AH10246" s="419"/>
      <c r="AI10246" s="419"/>
      <c r="AJ10246" s="419"/>
      <c r="AL10246" s="419"/>
      <c r="AM10246" s="419"/>
      <c r="AN10246" s="403"/>
      <c r="AO10246" s="419"/>
      <c r="AP10246" s="419"/>
      <c r="AQ10246" s="419"/>
      <c r="AR10246" s="419"/>
      <c r="AS10246" s="419"/>
      <c r="AT10246" s="419"/>
      <c r="AU10246" s="419"/>
      <c r="AV10246" s="419"/>
      <c r="AX10246" s="419"/>
      <c r="AY10246" s="419"/>
      <c r="AZ10246" s="419"/>
      <c r="BB10246" s="419"/>
      <c r="BC10246" s="419"/>
      <c r="BD10246" s="419"/>
      <c r="BF10246" s="419"/>
      <c r="BG10246" s="419"/>
      <c r="BH10246" s="419"/>
      <c r="BJ10246" s="419"/>
      <c r="BK10246" s="419"/>
      <c r="BL10246" s="419"/>
      <c r="BN10246" s="419"/>
      <c r="BO10246" s="419"/>
      <c r="BP10246" s="419"/>
      <c r="BR10246" s="419"/>
      <c r="BS10246" s="419"/>
      <c r="BT10246" s="419"/>
      <c r="BV10246" s="419"/>
      <c r="BW10246" s="419"/>
      <c r="BX10246" s="397"/>
      <c r="BZ10246" s="449"/>
      <c r="CB10246" s="419"/>
      <c r="CC10246" s="419"/>
      <c r="CD10246" s="419"/>
      <c r="CF10246" s="419"/>
      <c r="CG10246" s="419"/>
      <c r="CH10246" s="419"/>
    </row>
    <row r="10247" spans="3:86" ht="21" thickBot="1">
      <c r="C10247" s="425"/>
      <c r="P10247" s="431"/>
      <c r="R10247" s="419"/>
      <c r="S10247" s="446"/>
      <c r="T10247" s="419"/>
      <c r="V10247" s="196"/>
      <c r="W10247" s="419"/>
      <c r="X10247" s="419"/>
      <c r="Z10247" s="419"/>
      <c r="AA10247" s="419"/>
      <c r="AB10247" s="419"/>
      <c r="AD10247" s="419"/>
      <c r="AE10247" s="419"/>
      <c r="AF10247" s="419"/>
      <c r="AH10247" s="419"/>
      <c r="AI10247" s="419"/>
      <c r="AJ10247" s="419"/>
      <c r="AL10247" s="419"/>
      <c r="AM10247" s="419"/>
      <c r="AN10247" s="403"/>
      <c r="AO10247" s="419"/>
      <c r="AP10247" s="419"/>
      <c r="AQ10247" s="419"/>
      <c r="AR10247" s="419"/>
      <c r="AS10247" s="419"/>
      <c r="AT10247" s="419"/>
      <c r="AU10247" s="419"/>
      <c r="AV10247" s="419"/>
      <c r="AX10247" s="419"/>
      <c r="AY10247" s="419"/>
      <c r="AZ10247" s="419"/>
      <c r="BB10247" s="419"/>
      <c r="BC10247" s="419"/>
      <c r="BD10247" s="419"/>
      <c r="BF10247" s="419"/>
      <c r="BG10247" s="419"/>
      <c r="BH10247" s="419"/>
      <c r="BJ10247" s="419"/>
      <c r="BK10247" s="419"/>
      <c r="BL10247" s="419"/>
      <c r="BN10247" s="419"/>
      <c r="BO10247" s="419"/>
      <c r="BP10247" s="419"/>
      <c r="BR10247" s="419"/>
      <c r="BS10247" s="419"/>
      <c r="BT10247" s="419"/>
      <c r="BV10247" s="419"/>
      <c r="BW10247" s="419"/>
      <c r="BX10247" s="397"/>
      <c r="BZ10247" s="449"/>
      <c r="CB10247" s="419"/>
      <c r="CC10247" s="419"/>
      <c r="CD10247" s="419"/>
      <c r="CF10247" s="419"/>
      <c r="CG10247" s="419"/>
      <c r="CH10247" s="419"/>
    </row>
    <row r="10248" spans="3:86" ht="21" thickBot="1">
      <c r="C10248" s="425"/>
      <c r="P10248" s="431"/>
      <c r="R10248" s="419"/>
      <c r="S10248" s="446"/>
      <c r="T10248" s="419"/>
      <c r="V10248" s="196"/>
      <c r="W10248" s="419"/>
      <c r="X10248" s="419"/>
      <c r="Z10248" s="419"/>
      <c r="AA10248" s="419"/>
      <c r="AB10248" s="419"/>
      <c r="AD10248" s="419"/>
      <c r="AE10248" s="419"/>
      <c r="AF10248" s="419"/>
      <c r="AH10248" s="419"/>
      <c r="AI10248" s="419"/>
      <c r="AJ10248" s="419"/>
      <c r="AL10248" s="419"/>
      <c r="AM10248" s="419"/>
      <c r="AN10248" s="403"/>
      <c r="AO10248" s="419"/>
      <c r="AP10248" s="419"/>
      <c r="AQ10248" s="419"/>
      <c r="AR10248" s="419"/>
      <c r="AS10248" s="419"/>
      <c r="AT10248" s="419"/>
      <c r="AU10248" s="419"/>
      <c r="AV10248" s="419"/>
      <c r="AX10248" s="419"/>
      <c r="AY10248" s="419"/>
      <c r="AZ10248" s="419"/>
      <c r="BB10248" s="419"/>
      <c r="BC10248" s="419"/>
      <c r="BD10248" s="419"/>
      <c r="BF10248" s="419"/>
      <c r="BG10248" s="419"/>
      <c r="BH10248" s="419"/>
      <c r="BJ10248" s="419"/>
      <c r="BK10248" s="419"/>
      <c r="BL10248" s="419"/>
      <c r="BN10248" s="419"/>
      <c r="BO10248" s="419"/>
      <c r="BP10248" s="419"/>
      <c r="BR10248" s="419"/>
      <c r="BS10248" s="419"/>
      <c r="BT10248" s="419"/>
      <c r="BV10248" s="419"/>
      <c r="BW10248" s="419"/>
      <c r="BX10248" s="397"/>
      <c r="BZ10248" s="449"/>
      <c r="CB10248" s="419"/>
      <c r="CC10248" s="419"/>
      <c r="CD10248" s="419"/>
      <c r="CF10248" s="419"/>
      <c r="CG10248" s="419"/>
      <c r="CH10248" s="419"/>
    </row>
    <row r="10249" spans="3:86" ht="21" thickBot="1">
      <c r="C10249" s="425"/>
      <c r="P10249" s="431"/>
      <c r="R10249" s="419"/>
      <c r="S10249" s="446"/>
      <c r="T10249" s="419"/>
      <c r="V10249" s="196"/>
      <c r="W10249" s="419"/>
      <c r="X10249" s="419"/>
      <c r="Z10249" s="419"/>
      <c r="AA10249" s="419"/>
      <c r="AB10249" s="419"/>
      <c r="AD10249" s="419"/>
      <c r="AE10249" s="419"/>
      <c r="AF10249" s="419"/>
      <c r="AH10249" s="419"/>
      <c r="AI10249" s="419"/>
      <c r="AJ10249" s="419"/>
      <c r="AL10249" s="419"/>
      <c r="AM10249" s="419"/>
      <c r="AN10249" s="403"/>
      <c r="AO10249" s="419"/>
      <c r="AP10249" s="419"/>
      <c r="AQ10249" s="419"/>
      <c r="AR10249" s="419"/>
      <c r="AS10249" s="419"/>
      <c r="AT10249" s="419"/>
      <c r="AU10249" s="419"/>
      <c r="AV10249" s="419"/>
      <c r="AX10249" s="419"/>
      <c r="AY10249" s="419"/>
      <c r="AZ10249" s="419"/>
      <c r="BB10249" s="419"/>
      <c r="BC10249" s="419"/>
      <c r="BD10249" s="419"/>
      <c r="BF10249" s="419"/>
      <c r="BG10249" s="419"/>
      <c r="BH10249" s="419"/>
      <c r="BJ10249" s="419"/>
      <c r="BK10249" s="419"/>
      <c r="BL10249" s="419"/>
      <c r="BN10249" s="419"/>
      <c r="BO10249" s="419"/>
      <c r="BP10249" s="419"/>
      <c r="BR10249" s="419"/>
      <c r="BS10249" s="419"/>
      <c r="BT10249" s="419"/>
      <c r="BV10249" s="419"/>
      <c r="BW10249" s="419"/>
      <c r="BX10249" s="397"/>
      <c r="BZ10249" s="449"/>
      <c r="CB10249" s="419"/>
      <c r="CC10249" s="419"/>
      <c r="CD10249" s="419"/>
      <c r="CF10249" s="419"/>
      <c r="CG10249" s="419"/>
      <c r="CH10249" s="419"/>
    </row>
    <row r="10250" spans="3:86" ht="21" thickBot="1">
      <c r="C10250" s="425"/>
      <c r="P10250" s="431"/>
      <c r="R10250" s="419"/>
      <c r="S10250" s="446"/>
      <c r="T10250" s="419"/>
      <c r="V10250" s="196"/>
      <c r="W10250" s="419"/>
      <c r="X10250" s="419"/>
      <c r="Z10250" s="419"/>
      <c r="AA10250" s="419"/>
      <c r="AB10250" s="419"/>
      <c r="AD10250" s="419"/>
      <c r="AE10250" s="419"/>
      <c r="AF10250" s="419"/>
      <c r="AH10250" s="419"/>
      <c r="AI10250" s="419"/>
      <c r="AJ10250" s="419"/>
      <c r="AL10250" s="419"/>
      <c r="AM10250" s="419"/>
      <c r="AN10250" s="403"/>
      <c r="AO10250" s="419"/>
      <c r="AP10250" s="419"/>
      <c r="AQ10250" s="419"/>
      <c r="AR10250" s="419"/>
      <c r="AS10250" s="419"/>
      <c r="AT10250" s="419"/>
      <c r="AU10250" s="419"/>
      <c r="AV10250" s="419"/>
      <c r="AX10250" s="419"/>
      <c r="AY10250" s="419"/>
      <c r="AZ10250" s="419"/>
      <c r="BB10250" s="419"/>
      <c r="BC10250" s="419"/>
      <c r="BD10250" s="419"/>
      <c r="BF10250" s="419"/>
      <c r="BG10250" s="419"/>
      <c r="BH10250" s="419"/>
      <c r="BJ10250" s="419"/>
      <c r="BK10250" s="419"/>
      <c r="BL10250" s="419"/>
      <c r="BN10250" s="419"/>
      <c r="BO10250" s="419"/>
      <c r="BP10250" s="419"/>
      <c r="BR10250" s="419"/>
      <c r="BS10250" s="419"/>
      <c r="BT10250" s="419"/>
      <c r="BV10250" s="419"/>
      <c r="BW10250" s="419"/>
      <c r="BX10250" s="397"/>
      <c r="BZ10250" s="449"/>
      <c r="CB10250" s="419"/>
      <c r="CC10250" s="419"/>
      <c r="CD10250" s="419"/>
      <c r="CF10250" s="419"/>
      <c r="CG10250" s="419"/>
      <c r="CH10250" s="419"/>
    </row>
    <row r="10251" spans="3:86" ht="21" thickBot="1">
      <c r="C10251" s="425"/>
      <c r="P10251" s="431"/>
      <c r="R10251" s="419"/>
      <c r="S10251" s="446"/>
      <c r="T10251" s="419"/>
      <c r="V10251" s="196"/>
      <c r="W10251" s="419"/>
      <c r="X10251" s="419"/>
      <c r="Z10251" s="419"/>
      <c r="AA10251" s="419"/>
      <c r="AB10251" s="419"/>
      <c r="AD10251" s="419"/>
      <c r="AE10251" s="419"/>
      <c r="AF10251" s="419"/>
      <c r="AH10251" s="419"/>
      <c r="AI10251" s="419"/>
      <c r="AJ10251" s="419"/>
      <c r="AL10251" s="419"/>
      <c r="AM10251" s="419"/>
      <c r="AN10251" s="403"/>
      <c r="AO10251" s="419"/>
      <c r="AP10251" s="419"/>
      <c r="AQ10251" s="419"/>
      <c r="AR10251" s="419"/>
      <c r="AS10251" s="419"/>
      <c r="AT10251" s="419"/>
      <c r="AU10251" s="419"/>
      <c r="AV10251" s="419"/>
      <c r="AX10251" s="419"/>
      <c r="AY10251" s="419"/>
      <c r="AZ10251" s="419"/>
      <c r="BB10251" s="419"/>
      <c r="BC10251" s="419"/>
      <c r="BD10251" s="419"/>
      <c r="BF10251" s="419"/>
      <c r="BG10251" s="419"/>
      <c r="BH10251" s="419"/>
      <c r="BJ10251" s="419"/>
      <c r="BK10251" s="419"/>
      <c r="BL10251" s="419"/>
      <c r="BN10251" s="419"/>
      <c r="BO10251" s="419"/>
      <c r="BP10251" s="419"/>
      <c r="BR10251" s="419"/>
      <c r="BS10251" s="419"/>
      <c r="BT10251" s="419"/>
      <c r="BV10251" s="419"/>
      <c r="BW10251" s="419"/>
      <c r="BX10251" s="397"/>
      <c r="BZ10251" s="449"/>
      <c r="CB10251" s="419"/>
      <c r="CC10251" s="419"/>
      <c r="CD10251" s="419"/>
      <c r="CF10251" s="419"/>
      <c r="CG10251" s="419"/>
      <c r="CH10251" s="419"/>
    </row>
    <row r="10252" spans="3:86" ht="21" thickBot="1">
      <c r="C10252" s="425"/>
      <c r="P10252" s="431"/>
      <c r="R10252" s="419"/>
      <c r="S10252" s="446"/>
      <c r="T10252" s="419"/>
      <c r="V10252" s="196"/>
      <c r="W10252" s="419"/>
      <c r="X10252" s="419"/>
      <c r="Z10252" s="419"/>
      <c r="AA10252" s="419"/>
      <c r="AB10252" s="419"/>
      <c r="AD10252" s="419"/>
      <c r="AE10252" s="419"/>
      <c r="AF10252" s="419"/>
      <c r="AH10252" s="419"/>
      <c r="AI10252" s="419"/>
      <c r="AJ10252" s="419"/>
      <c r="AL10252" s="419"/>
      <c r="AM10252" s="419"/>
      <c r="AN10252" s="403"/>
      <c r="AO10252" s="419"/>
      <c r="AP10252" s="419"/>
      <c r="AQ10252" s="419"/>
      <c r="AR10252" s="419"/>
      <c r="AS10252" s="419"/>
      <c r="AT10252" s="419"/>
      <c r="AU10252" s="419"/>
      <c r="AV10252" s="419"/>
      <c r="AX10252" s="419"/>
      <c r="AY10252" s="419"/>
      <c r="AZ10252" s="419"/>
      <c r="BB10252" s="419"/>
      <c r="BC10252" s="419"/>
      <c r="BD10252" s="419"/>
      <c r="BF10252" s="419"/>
      <c r="BG10252" s="419"/>
      <c r="BH10252" s="419"/>
      <c r="BJ10252" s="419"/>
      <c r="BK10252" s="419"/>
      <c r="BL10252" s="419"/>
      <c r="BN10252" s="419"/>
      <c r="BO10252" s="419"/>
      <c r="BP10252" s="419"/>
      <c r="BR10252" s="419"/>
      <c r="BS10252" s="419"/>
      <c r="BT10252" s="419"/>
      <c r="BV10252" s="419"/>
      <c r="BW10252" s="419"/>
      <c r="BX10252" s="397"/>
      <c r="BZ10252" s="449"/>
      <c r="CB10252" s="419"/>
      <c r="CC10252" s="419"/>
      <c r="CD10252" s="419"/>
      <c r="CF10252" s="419"/>
      <c r="CG10252" s="419"/>
      <c r="CH10252" s="419"/>
    </row>
    <row r="10253" spans="3:86" ht="21" thickBot="1">
      <c r="C10253" s="425"/>
      <c r="P10253" s="431"/>
      <c r="R10253" s="419"/>
      <c r="S10253" s="446"/>
      <c r="T10253" s="419"/>
      <c r="V10253" s="196"/>
      <c r="W10253" s="419"/>
      <c r="X10253" s="419"/>
      <c r="Z10253" s="419"/>
      <c r="AA10253" s="419"/>
      <c r="AB10253" s="419"/>
      <c r="AD10253" s="419"/>
      <c r="AE10253" s="419"/>
      <c r="AF10253" s="419"/>
      <c r="AH10253" s="419"/>
      <c r="AI10253" s="419"/>
      <c r="AJ10253" s="419"/>
      <c r="AL10253" s="419"/>
      <c r="AM10253" s="419"/>
      <c r="AN10253" s="403"/>
      <c r="AO10253" s="419"/>
      <c r="AP10253" s="419"/>
      <c r="AQ10253" s="419"/>
      <c r="AR10253" s="419"/>
      <c r="AS10253" s="419"/>
      <c r="AT10253" s="419"/>
      <c r="AU10253" s="419"/>
      <c r="AV10253" s="419"/>
      <c r="AX10253" s="419"/>
      <c r="AY10253" s="419"/>
      <c r="AZ10253" s="419"/>
      <c r="BB10253" s="419"/>
      <c r="BC10253" s="419"/>
      <c r="BD10253" s="419"/>
      <c r="BF10253" s="419"/>
      <c r="BG10253" s="419"/>
      <c r="BH10253" s="419"/>
      <c r="BJ10253" s="419"/>
      <c r="BK10253" s="419"/>
      <c r="BL10253" s="419"/>
      <c r="BN10253" s="419"/>
      <c r="BO10253" s="419"/>
      <c r="BP10253" s="419"/>
      <c r="BR10253" s="419"/>
      <c r="BS10253" s="419"/>
      <c r="BT10253" s="419"/>
      <c r="BV10253" s="419"/>
      <c r="BW10253" s="419"/>
      <c r="BX10253" s="397"/>
      <c r="BZ10253" s="449"/>
      <c r="CB10253" s="419"/>
      <c r="CC10253" s="419"/>
      <c r="CD10253" s="419"/>
      <c r="CF10253" s="419"/>
      <c r="CG10253" s="419"/>
      <c r="CH10253" s="419"/>
    </row>
    <row r="10254" spans="3:86" ht="21" thickBot="1">
      <c r="C10254" s="425"/>
      <c r="P10254" s="431"/>
      <c r="R10254" s="419"/>
      <c r="S10254" s="446"/>
      <c r="T10254" s="419"/>
      <c r="V10254" s="196"/>
      <c r="W10254" s="419"/>
      <c r="X10254" s="419"/>
      <c r="Z10254" s="419"/>
      <c r="AA10254" s="419"/>
      <c r="AB10254" s="419"/>
      <c r="AD10254" s="419"/>
      <c r="AE10254" s="419"/>
      <c r="AF10254" s="419"/>
      <c r="AH10254" s="419"/>
      <c r="AI10254" s="419"/>
      <c r="AJ10254" s="419"/>
      <c r="AL10254" s="419"/>
      <c r="AM10254" s="419"/>
      <c r="AN10254" s="403"/>
      <c r="AO10254" s="419"/>
      <c r="AP10254" s="419"/>
      <c r="AQ10254" s="419"/>
      <c r="AR10254" s="419"/>
      <c r="AS10254" s="419"/>
      <c r="AT10254" s="419"/>
      <c r="AU10254" s="419"/>
      <c r="AV10254" s="419"/>
      <c r="AX10254" s="419"/>
      <c r="AY10254" s="419"/>
      <c r="AZ10254" s="419"/>
      <c r="BB10254" s="419"/>
      <c r="BC10254" s="419"/>
      <c r="BD10254" s="419"/>
      <c r="BF10254" s="419"/>
      <c r="BG10254" s="419"/>
      <c r="BH10254" s="419"/>
      <c r="BJ10254" s="419"/>
      <c r="BK10254" s="419"/>
      <c r="BL10254" s="419"/>
      <c r="BN10254" s="419"/>
      <c r="BO10254" s="419"/>
      <c r="BP10254" s="419"/>
      <c r="BR10254" s="419"/>
      <c r="BS10254" s="419"/>
      <c r="BT10254" s="419"/>
      <c r="BV10254" s="419"/>
      <c r="BW10254" s="419"/>
      <c r="BX10254" s="397"/>
      <c r="BZ10254" s="449"/>
      <c r="CB10254" s="419"/>
      <c r="CC10254" s="419"/>
      <c r="CD10254" s="419"/>
      <c r="CF10254" s="419"/>
      <c r="CG10254" s="419"/>
      <c r="CH10254" s="419"/>
    </row>
    <row r="10255" spans="3:86" ht="21" thickBot="1">
      <c r="C10255" s="425"/>
      <c r="P10255" s="431"/>
      <c r="R10255" s="419"/>
      <c r="S10255" s="446"/>
      <c r="T10255" s="419"/>
      <c r="V10255" s="196"/>
      <c r="W10255" s="419"/>
      <c r="X10255" s="419"/>
      <c r="Z10255" s="419"/>
      <c r="AA10255" s="419"/>
      <c r="AB10255" s="419"/>
      <c r="AD10255" s="419"/>
      <c r="AE10255" s="419"/>
      <c r="AF10255" s="419"/>
      <c r="AH10255" s="419"/>
      <c r="AI10255" s="419"/>
      <c r="AJ10255" s="419"/>
      <c r="AL10255" s="419"/>
      <c r="AM10255" s="419"/>
      <c r="AN10255" s="403"/>
      <c r="AO10255" s="419"/>
      <c r="AP10255" s="419"/>
      <c r="AQ10255" s="419"/>
      <c r="AR10255" s="419"/>
      <c r="AS10255" s="419"/>
      <c r="AT10255" s="419"/>
      <c r="AU10255" s="419"/>
      <c r="AV10255" s="419"/>
      <c r="AX10255" s="419"/>
      <c r="AY10255" s="419"/>
      <c r="AZ10255" s="419"/>
      <c r="BB10255" s="419"/>
      <c r="BC10255" s="419"/>
      <c r="BD10255" s="419"/>
      <c r="BF10255" s="419"/>
      <c r="BG10255" s="419"/>
      <c r="BH10255" s="419"/>
      <c r="BJ10255" s="419"/>
      <c r="BK10255" s="419"/>
      <c r="BL10255" s="419"/>
      <c r="BN10255" s="419"/>
      <c r="BO10255" s="419"/>
      <c r="BP10255" s="419"/>
      <c r="BR10255" s="419"/>
      <c r="BS10255" s="419"/>
      <c r="BT10255" s="419"/>
      <c r="BV10255" s="419"/>
      <c r="BW10255" s="419"/>
      <c r="BX10255" s="397"/>
      <c r="BZ10255" s="449"/>
      <c r="CB10255" s="419"/>
      <c r="CC10255" s="419"/>
      <c r="CD10255" s="419"/>
      <c r="CF10255" s="419"/>
      <c r="CG10255" s="419"/>
      <c r="CH10255" s="419"/>
    </row>
    <row r="10256" spans="3:86" ht="21" thickBot="1">
      <c r="C10256" s="425"/>
      <c r="P10256" s="431"/>
      <c r="R10256" s="419"/>
      <c r="S10256" s="446"/>
      <c r="T10256" s="419"/>
      <c r="V10256" s="196"/>
      <c r="W10256" s="419"/>
      <c r="X10256" s="419"/>
      <c r="Z10256" s="419"/>
      <c r="AA10256" s="419"/>
      <c r="AB10256" s="419"/>
      <c r="AD10256" s="419"/>
      <c r="AE10256" s="419"/>
      <c r="AF10256" s="419"/>
      <c r="AH10256" s="419"/>
      <c r="AI10256" s="419"/>
      <c r="AJ10256" s="419"/>
      <c r="AL10256" s="419"/>
      <c r="AM10256" s="419"/>
      <c r="AN10256" s="403"/>
      <c r="AO10256" s="419"/>
      <c r="AP10256" s="419"/>
      <c r="AQ10256" s="419"/>
      <c r="AR10256" s="419"/>
      <c r="AS10256" s="419"/>
      <c r="AT10256" s="419"/>
      <c r="AU10256" s="419"/>
      <c r="AV10256" s="419"/>
      <c r="AX10256" s="419"/>
      <c r="AY10256" s="419"/>
      <c r="AZ10256" s="419"/>
      <c r="BB10256" s="419"/>
      <c r="BC10256" s="419"/>
      <c r="BD10256" s="419"/>
      <c r="BF10256" s="419"/>
      <c r="BG10256" s="419"/>
      <c r="BH10256" s="419"/>
      <c r="BJ10256" s="419"/>
      <c r="BK10256" s="419"/>
      <c r="BL10256" s="419"/>
      <c r="BN10256" s="419"/>
      <c r="BO10256" s="419"/>
      <c r="BP10256" s="419"/>
      <c r="BR10256" s="419"/>
      <c r="BS10256" s="419"/>
      <c r="BT10256" s="419"/>
      <c r="BV10256" s="419"/>
      <c r="BW10256" s="419"/>
      <c r="BX10256" s="397"/>
      <c r="BZ10256" s="449"/>
      <c r="CB10256" s="419"/>
      <c r="CC10256" s="419"/>
      <c r="CD10256" s="419"/>
      <c r="CF10256" s="419"/>
      <c r="CG10256" s="419"/>
      <c r="CH10256" s="419"/>
    </row>
    <row r="10257" spans="3:86" ht="21" thickBot="1">
      <c r="C10257" s="425"/>
      <c r="P10257" s="431"/>
      <c r="R10257" s="419"/>
      <c r="S10257" s="446"/>
      <c r="T10257" s="419"/>
      <c r="V10257" s="196"/>
      <c r="W10257" s="419"/>
      <c r="X10257" s="419"/>
      <c r="Z10257" s="419"/>
      <c r="AA10257" s="419"/>
      <c r="AB10257" s="419"/>
      <c r="AD10257" s="419"/>
      <c r="AE10257" s="419"/>
      <c r="AF10257" s="419"/>
      <c r="AH10257" s="419"/>
      <c r="AI10257" s="419"/>
      <c r="AJ10257" s="419"/>
      <c r="AL10257" s="419"/>
      <c r="AM10257" s="419"/>
      <c r="AN10257" s="403"/>
      <c r="AO10257" s="419"/>
      <c r="AP10257" s="419"/>
      <c r="AQ10257" s="419"/>
      <c r="AR10257" s="419"/>
      <c r="AS10257" s="419"/>
      <c r="AT10257" s="419"/>
      <c r="AU10257" s="419"/>
      <c r="AV10257" s="419"/>
      <c r="AX10257" s="419"/>
      <c r="AY10257" s="419"/>
      <c r="AZ10257" s="419"/>
      <c r="BB10257" s="419"/>
      <c r="BC10257" s="419"/>
      <c r="BD10257" s="419"/>
      <c r="BF10257" s="419"/>
      <c r="BG10257" s="419"/>
      <c r="BH10257" s="419"/>
      <c r="BJ10257" s="419"/>
      <c r="BK10257" s="419"/>
      <c r="BL10257" s="419"/>
      <c r="BN10257" s="419"/>
      <c r="BO10257" s="419"/>
      <c r="BP10257" s="419"/>
      <c r="BR10257" s="419"/>
      <c r="BS10257" s="419"/>
      <c r="BT10257" s="419"/>
      <c r="BV10257" s="419"/>
      <c r="BW10257" s="419"/>
      <c r="BX10257" s="397"/>
      <c r="BZ10257" s="449"/>
      <c r="CB10257" s="419"/>
      <c r="CC10257" s="419"/>
      <c r="CD10257" s="419"/>
      <c r="CF10257" s="419"/>
      <c r="CG10257" s="419"/>
      <c r="CH10257" s="419"/>
    </row>
    <row r="10258" spans="3:86" ht="21" thickBot="1">
      <c r="C10258" s="425"/>
      <c r="P10258" s="431"/>
      <c r="R10258" s="419"/>
      <c r="S10258" s="446"/>
      <c r="T10258" s="419"/>
      <c r="V10258" s="196"/>
      <c r="W10258" s="419"/>
      <c r="X10258" s="419"/>
      <c r="Z10258" s="419"/>
      <c r="AA10258" s="419"/>
      <c r="AB10258" s="419"/>
      <c r="AD10258" s="419"/>
      <c r="AE10258" s="419"/>
      <c r="AF10258" s="419"/>
      <c r="AH10258" s="419"/>
      <c r="AI10258" s="419"/>
      <c r="AJ10258" s="419"/>
      <c r="AL10258" s="419"/>
      <c r="AM10258" s="419"/>
      <c r="AN10258" s="403"/>
      <c r="AO10258" s="419"/>
      <c r="AP10258" s="419"/>
      <c r="AQ10258" s="419"/>
      <c r="AR10258" s="419"/>
      <c r="AS10258" s="419"/>
      <c r="AT10258" s="419"/>
      <c r="AU10258" s="419"/>
      <c r="AV10258" s="419"/>
      <c r="AX10258" s="419"/>
      <c r="AY10258" s="419"/>
      <c r="AZ10258" s="419"/>
      <c r="BB10258" s="419"/>
      <c r="BC10258" s="419"/>
      <c r="BD10258" s="419"/>
      <c r="BF10258" s="419"/>
      <c r="BG10258" s="419"/>
      <c r="BH10258" s="419"/>
      <c r="BJ10258" s="419"/>
      <c r="BK10258" s="419"/>
      <c r="BL10258" s="419"/>
      <c r="BN10258" s="419"/>
      <c r="BO10258" s="419"/>
      <c r="BP10258" s="419"/>
      <c r="BR10258" s="419"/>
      <c r="BS10258" s="419"/>
      <c r="BT10258" s="419"/>
      <c r="BV10258" s="419"/>
      <c r="BW10258" s="419"/>
      <c r="BX10258" s="397"/>
      <c r="BZ10258" s="449"/>
      <c r="CB10258" s="419"/>
      <c r="CC10258" s="419"/>
      <c r="CD10258" s="419"/>
      <c r="CF10258" s="419"/>
      <c r="CG10258" s="419"/>
      <c r="CH10258" s="419"/>
    </row>
    <row r="10259" spans="3:86" ht="21" thickBot="1">
      <c r="C10259" s="425"/>
      <c r="P10259" s="431"/>
      <c r="R10259" s="419"/>
      <c r="S10259" s="446"/>
      <c r="T10259" s="419"/>
      <c r="V10259" s="196"/>
      <c r="W10259" s="419"/>
      <c r="X10259" s="419"/>
      <c r="Z10259" s="419"/>
      <c r="AA10259" s="419"/>
      <c r="AB10259" s="419"/>
      <c r="AD10259" s="419"/>
      <c r="AE10259" s="419"/>
      <c r="AF10259" s="419"/>
      <c r="AH10259" s="419"/>
      <c r="AI10259" s="419"/>
      <c r="AJ10259" s="419"/>
      <c r="AL10259" s="419"/>
      <c r="AM10259" s="419"/>
      <c r="AN10259" s="403"/>
      <c r="AO10259" s="419"/>
      <c r="AP10259" s="419"/>
      <c r="AQ10259" s="419"/>
      <c r="AR10259" s="419"/>
      <c r="AS10259" s="419"/>
      <c r="AT10259" s="419"/>
      <c r="AU10259" s="419"/>
      <c r="AV10259" s="419"/>
      <c r="AX10259" s="419"/>
      <c r="AY10259" s="419"/>
      <c r="AZ10259" s="419"/>
      <c r="BB10259" s="419"/>
      <c r="BC10259" s="419"/>
      <c r="BD10259" s="419"/>
      <c r="BF10259" s="419"/>
      <c r="BG10259" s="419"/>
      <c r="BH10259" s="419"/>
      <c r="BJ10259" s="419"/>
      <c r="BK10259" s="419"/>
      <c r="BL10259" s="419"/>
      <c r="BN10259" s="419"/>
      <c r="BO10259" s="419"/>
      <c r="BP10259" s="419"/>
      <c r="BR10259" s="419"/>
      <c r="BS10259" s="419"/>
      <c r="BT10259" s="419"/>
      <c r="BV10259" s="419"/>
      <c r="BW10259" s="419"/>
      <c r="BX10259" s="397"/>
      <c r="BZ10259" s="449"/>
      <c r="CB10259" s="419"/>
      <c r="CC10259" s="419"/>
      <c r="CD10259" s="419"/>
      <c r="CF10259" s="419"/>
      <c r="CG10259" s="419"/>
      <c r="CH10259" s="419"/>
    </row>
    <row r="10260" spans="3:86" ht="21" thickBot="1">
      <c r="C10260" s="425"/>
      <c r="P10260" s="431"/>
      <c r="R10260" s="419"/>
      <c r="S10260" s="446"/>
      <c r="T10260" s="419"/>
      <c r="V10260" s="196"/>
      <c r="W10260" s="419"/>
      <c r="X10260" s="419"/>
      <c r="Z10260" s="419"/>
      <c r="AA10260" s="419"/>
      <c r="AB10260" s="419"/>
      <c r="AD10260" s="419"/>
      <c r="AE10260" s="419"/>
      <c r="AF10260" s="419"/>
      <c r="AH10260" s="419"/>
      <c r="AI10260" s="419"/>
      <c r="AJ10260" s="419"/>
      <c r="AL10260" s="419"/>
      <c r="AM10260" s="419"/>
      <c r="AN10260" s="403"/>
      <c r="AO10260" s="419"/>
      <c r="AP10260" s="419"/>
      <c r="AQ10260" s="419"/>
      <c r="AR10260" s="419"/>
      <c r="AS10260" s="419"/>
      <c r="AT10260" s="419"/>
      <c r="AU10260" s="419"/>
      <c r="AV10260" s="419"/>
      <c r="AX10260" s="419"/>
      <c r="AY10260" s="419"/>
      <c r="AZ10260" s="419"/>
      <c r="BB10260" s="419"/>
      <c r="BC10260" s="419"/>
      <c r="BD10260" s="419"/>
      <c r="BF10260" s="419"/>
      <c r="BG10260" s="419"/>
      <c r="BH10260" s="419"/>
      <c r="BJ10260" s="419"/>
      <c r="BK10260" s="419"/>
      <c r="BL10260" s="419"/>
      <c r="BN10260" s="419"/>
      <c r="BO10260" s="419"/>
      <c r="BP10260" s="419"/>
      <c r="BR10260" s="419"/>
      <c r="BS10260" s="419"/>
      <c r="BT10260" s="419"/>
      <c r="BV10260" s="419"/>
      <c r="BW10260" s="419"/>
      <c r="BX10260" s="397"/>
      <c r="BZ10260" s="449"/>
      <c r="CB10260" s="419"/>
      <c r="CC10260" s="419"/>
      <c r="CD10260" s="419"/>
      <c r="CF10260" s="419"/>
      <c r="CG10260" s="419"/>
      <c r="CH10260" s="419"/>
    </row>
    <row r="10261" spans="3:86" ht="21" thickBot="1">
      <c r="C10261" s="425"/>
      <c r="P10261" s="431"/>
      <c r="R10261" s="419"/>
      <c r="S10261" s="446"/>
      <c r="T10261" s="419"/>
      <c r="V10261" s="196"/>
      <c r="W10261" s="419"/>
      <c r="X10261" s="419"/>
      <c r="Z10261" s="419"/>
      <c r="AA10261" s="419"/>
      <c r="AB10261" s="419"/>
      <c r="AD10261" s="419"/>
      <c r="AE10261" s="419"/>
      <c r="AF10261" s="419"/>
      <c r="AH10261" s="419"/>
      <c r="AI10261" s="419"/>
      <c r="AJ10261" s="419"/>
      <c r="AL10261" s="419"/>
      <c r="AM10261" s="419"/>
      <c r="AN10261" s="403"/>
      <c r="AO10261" s="419"/>
      <c r="AP10261" s="419"/>
      <c r="AQ10261" s="419"/>
      <c r="AR10261" s="419"/>
      <c r="AS10261" s="419"/>
      <c r="AT10261" s="419"/>
      <c r="AU10261" s="419"/>
      <c r="AV10261" s="419"/>
      <c r="AX10261" s="419"/>
      <c r="AY10261" s="419"/>
      <c r="AZ10261" s="419"/>
      <c r="BB10261" s="419"/>
      <c r="BC10261" s="419"/>
      <c r="BD10261" s="419"/>
      <c r="BF10261" s="419"/>
      <c r="BG10261" s="419"/>
      <c r="BH10261" s="419"/>
      <c r="BJ10261" s="419"/>
      <c r="BK10261" s="419"/>
      <c r="BL10261" s="419"/>
      <c r="BN10261" s="419"/>
      <c r="BO10261" s="419"/>
      <c r="BP10261" s="419"/>
      <c r="BR10261" s="419"/>
      <c r="BS10261" s="419"/>
      <c r="BT10261" s="419"/>
      <c r="BV10261" s="419"/>
      <c r="BW10261" s="419"/>
      <c r="BX10261" s="397"/>
      <c r="BZ10261" s="449"/>
      <c r="CB10261" s="419"/>
      <c r="CC10261" s="419"/>
      <c r="CD10261" s="419"/>
      <c r="CF10261" s="419"/>
      <c r="CG10261" s="419"/>
      <c r="CH10261" s="419"/>
    </row>
    <row r="10262" spans="3:86" ht="21" thickBot="1">
      <c r="C10262" s="425"/>
      <c r="P10262" s="431"/>
      <c r="R10262" s="419"/>
      <c r="S10262" s="446"/>
      <c r="T10262" s="419"/>
      <c r="V10262" s="196"/>
      <c r="W10262" s="419"/>
      <c r="X10262" s="419"/>
      <c r="Z10262" s="419"/>
      <c r="AA10262" s="419"/>
      <c r="AB10262" s="419"/>
      <c r="AD10262" s="419"/>
      <c r="AE10262" s="419"/>
      <c r="AF10262" s="419"/>
      <c r="AH10262" s="419"/>
      <c r="AI10262" s="419"/>
      <c r="AJ10262" s="419"/>
      <c r="AL10262" s="419"/>
      <c r="AM10262" s="419"/>
      <c r="AN10262" s="403"/>
      <c r="AO10262" s="419"/>
      <c r="AP10262" s="419"/>
      <c r="AQ10262" s="419"/>
      <c r="AR10262" s="419"/>
      <c r="AS10262" s="419"/>
      <c r="AT10262" s="419"/>
      <c r="AU10262" s="419"/>
      <c r="AV10262" s="419"/>
      <c r="AX10262" s="419"/>
      <c r="AY10262" s="419"/>
      <c r="AZ10262" s="419"/>
      <c r="BB10262" s="419"/>
      <c r="BC10262" s="419"/>
      <c r="BD10262" s="419"/>
      <c r="BF10262" s="419"/>
      <c r="BG10262" s="419"/>
      <c r="BH10262" s="419"/>
      <c r="BJ10262" s="419"/>
      <c r="BK10262" s="419"/>
      <c r="BL10262" s="419"/>
      <c r="BN10262" s="419"/>
      <c r="BO10262" s="419"/>
      <c r="BP10262" s="419"/>
      <c r="BR10262" s="419"/>
      <c r="BS10262" s="419"/>
      <c r="BT10262" s="419"/>
      <c r="BV10262" s="419"/>
      <c r="BW10262" s="419"/>
      <c r="BX10262" s="397"/>
      <c r="BZ10262" s="449"/>
      <c r="CB10262" s="419"/>
      <c r="CC10262" s="419"/>
      <c r="CD10262" s="419"/>
      <c r="CF10262" s="419"/>
      <c r="CG10262" s="419"/>
      <c r="CH10262" s="419"/>
    </row>
    <row r="10263" spans="3:86" ht="21" thickBot="1">
      <c r="C10263" s="425"/>
      <c r="P10263" s="431"/>
      <c r="R10263" s="419"/>
      <c r="S10263" s="446"/>
      <c r="T10263" s="419"/>
      <c r="V10263" s="196"/>
      <c r="W10263" s="419"/>
      <c r="X10263" s="419"/>
      <c r="Z10263" s="419"/>
      <c r="AA10263" s="419"/>
      <c r="AB10263" s="419"/>
      <c r="AD10263" s="419"/>
      <c r="AE10263" s="419"/>
      <c r="AF10263" s="419"/>
      <c r="AH10263" s="419"/>
      <c r="AI10263" s="419"/>
      <c r="AJ10263" s="419"/>
      <c r="AL10263" s="419"/>
      <c r="AM10263" s="419"/>
      <c r="AN10263" s="403"/>
      <c r="AO10263" s="419"/>
      <c r="AP10263" s="419"/>
      <c r="AQ10263" s="419"/>
      <c r="AR10263" s="419"/>
      <c r="AS10263" s="419"/>
      <c r="AT10263" s="419"/>
      <c r="AU10263" s="419"/>
      <c r="AV10263" s="419"/>
      <c r="AX10263" s="419"/>
      <c r="AY10263" s="419"/>
      <c r="AZ10263" s="419"/>
      <c r="BB10263" s="419"/>
      <c r="BC10263" s="419"/>
      <c r="BD10263" s="419"/>
      <c r="BF10263" s="419"/>
      <c r="BG10263" s="419"/>
      <c r="BH10263" s="419"/>
      <c r="BJ10263" s="419"/>
      <c r="BK10263" s="419"/>
      <c r="BL10263" s="419"/>
      <c r="BN10263" s="419"/>
      <c r="BO10263" s="419"/>
      <c r="BP10263" s="419"/>
      <c r="BR10263" s="419"/>
      <c r="BS10263" s="419"/>
      <c r="BT10263" s="419"/>
      <c r="BV10263" s="419"/>
      <c r="BW10263" s="419"/>
      <c r="BX10263" s="397"/>
      <c r="BZ10263" s="449"/>
      <c r="CB10263" s="419"/>
      <c r="CC10263" s="419"/>
      <c r="CD10263" s="419"/>
      <c r="CF10263" s="419"/>
      <c r="CG10263" s="419"/>
      <c r="CH10263" s="419"/>
    </row>
    <row r="10264" spans="3:86" ht="21" thickBot="1">
      <c r="C10264" s="425"/>
      <c r="P10264" s="431"/>
      <c r="R10264" s="419"/>
      <c r="S10264" s="446"/>
      <c r="T10264" s="419"/>
      <c r="V10264" s="196"/>
      <c r="W10264" s="419"/>
      <c r="X10264" s="419"/>
      <c r="Z10264" s="419"/>
      <c r="AA10264" s="419"/>
      <c r="AB10264" s="419"/>
      <c r="AD10264" s="419"/>
      <c r="AE10264" s="419"/>
      <c r="AF10264" s="419"/>
      <c r="AH10264" s="419"/>
      <c r="AI10264" s="419"/>
      <c r="AJ10264" s="419"/>
      <c r="AL10264" s="419"/>
      <c r="AM10264" s="419"/>
      <c r="AN10264" s="403"/>
      <c r="AO10264" s="419"/>
      <c r="AP10264" s="419"/>
      <c r="AQ10264" s="419"/>
      <c r="AR10264" s="419"/>
      <c r="AS10264" s="419"/>
      <c r="AT10264" s="419"/>
      <c r="AU10264" s="419"/>
      <c r="AV10264" s="419"/>
      <c r="AX10264" s="419"/>
      <c r="AY10264" s="419"/>
      <c r="AZ10264" s="419"/>
      <c r="BB10264" s="419"/>
      <c r="BC10264" s="419"/>
      <c r="BD10264" s="419"/>
      <c r="BF10264" s="419"/>
      <c r="BG10264" s="419"/>
      <c r="BH10264" s="419"/>
      <c r="BJ10264" s="419"/>
      <c r="BK10264" s="419"/>
      <c r="BL10264" s="419"/>
      <c r="BN10264" s="419"/>
      <c r="BO10264" s="419"/>
      <c r="BP10264" s="419"/>
      <c r="BR10264" s="419"/>
      <c r="BS10264" s="419"/>
      <c r="BT10264" s="419"/>
      <c r="BV10264" s="419"/>
      <c r="BW10264" s="419"/>
      <c r="BX10264" s="397"/>
      <c r="BZ10264" s="449"/>
      <c r="CB10264" s="419"/>
      <c r="CC10264" s="419"/>
      <c r="CD10264" s="419"/>
      <c r="CF10264" s="419"/>
      <c r="CG10264" s="419"/>
      <c r="CH10264" s="419"/>
    </row>
    <row r="10265" spans="3:86" ht="21" thickBot="1">
      <c r="C10265" s="425"/>
      <c r="P10265" s="431"/>
      <c r="R10265" s="419"/>
      <c r="S10265" s="446"/>
      <c r="T10265" s="419"/>
      <c r="V10265" s="196"/>
      <c r="W10265" s="419"/>
      <c r="X10265" s="419"/>
      <c r="Z10265" s="419"/>
      <c r="AA10265" s="419"/>
      <c r="AB10265" s="419"/>
      <c r="AD10265" s="419"/>
      <c r="AE10265" s="419"/>
      <c r="AF10265" s="419"/>
      <c r="AH10265" s="419"/>
      <c r="AI10265" s="419"/>
      <c r="AJ10265" s="419"/>
      <c r="AL10265" s="419"/>
      <c r="AM10265" s="419"/>
      <c r="AN10265" s="403"/>
      <c r="AO10265" s="419"/>
      <c r="AP10265" s="419"/>
      <c r="AQ10265" s="419"/>
      <c r="AR10265" s="419"/>
      <c r="AS10265" s="419"/>
      <c r="AT10265" s="419"/>
      <c r="AU10265" s="419"/>
      <c r="AV10265" s="419"/>
      <c r="AX10265" s="419"/>
      <c r="AY10265" s="419"/>
      <c r="AZ10265" s="419"/>
      <c r="BB10265" s="419"/>
      <c r="BC10265" s="419"/>
      <c r="BD10265" s="419"/>
      <c r="BF10265" s="419"/>
      <c r="BG10265" s="419"/>
      <c r="BH10265" s="419"/>
      <c r="BJ10265" s="419"/>
      <c r="BK10265" s="419"/>
      <c r="BL10265" s="419"/>
      <c r="BN10265" s="419"/>
      <c r="BO10265" s="419"/>
      <c r="BP10265" s="419"/>
      <c r="BR10265" s="419"/>
      <c r="BS10265" s="419"/>
      <c r="BT10265" s="419"/>
      <c r="BV10265" s="419"/>
      <c r="BW10265" s="419"/>
      <c r="BX10265" s="397"/>
      <c r="BZ10265" s="449"/>
      <c r="CB10265" s="419"/>
      <c r="CC10265" s="419"/>
      <c r="CD10265" s="419"/>
      <c r="CF10265" s="419"/>
      <c r="CG10265" s="419"/>
      <c r="CH10265" s="419"/>
    </row>
    <row r="10266" spans="3:86" ht="21" thickBot="1">
      <c r="C10266" s="425"/>
      <c r="P10266" s="431"/>
      <c r="R10266" s="419"/>
      <c r="S10266" s="446"/>
      <c r="T10266" s="419"/>
      <c r="V10266" s="196"/>
      <c r="W10266" s="419"/>
      <c r="X10266" s="419"/>
      <c r="Z10266" s="419"/>
      <c r="AA10266" s="419"/>
      <c r="AB10266" s="419"/>
      <c r="AD10266" s="419"/>
      <c r="AE10266" s="419"/>
      <c r="AF10266" s="419"/>
      <c r="AH10266" s="419"/>
      <c r="AI10266" s="419"/>
      <c r="AJ10266" s="419"/>
      <c r="AL10266" s="419"/>
      <c r="AM10266" s="419"/>
      <c r="AN10266" s="403"/>
      <c r="AO10266" s="419"/>
      <c r="AP10266" s="419"/>
      <c r="AQ10266" s="419"/>
      <c r="AR10266" s="419"/>
      <c r="AS10266" s="419"/>
      <c r="AT10266" s="419"/>
      <c r="AU10266" s="419"/>
      <c r="AV10266" s="419"/>
      <c r="AX10266" s="419"/>
      <c r="AY10266" s="419"/>
      <c r="AZ10266" s="419"/>
      <c r="BB10266" s="419"/>
      <c r="BC10266" s="419"/>
      <c r="BD10266" s="419"/>
      <c r="BF10266" s="419"/>
      <c r="BG10266" s="419"/>
      <c r="BH10266" s="419"/>
      <c r="BJ10266" s="419"/>
      <c r="BK10266" s="419"/>
      <c r="BL10266" s="419"/>
      <c r="BN10266" s="419"/>
      <c r="BO10266" s="419"/>
      <c r="BP10266" s="419"/>
      <c r="BR10266" s="419"/>
      <c r="BS10266" s="419"/>
      <c r="BT10266" s="419"/>
      <c r="BV10266" s="419"/>
      <c r="BW10266" s="419"/>
      <c r="BX10266" s="397"/>
      <c r="BZ10266" s="449"/>
      <c r="CB10266" s="419"/>
      <c r="CC10266" s="419"/>
      <c r="CD10266" s="419"/>
      <c r="CF10266" s="419"/>
      <c r="CG10266" s="419"/>
      <c r="CH10266" s="419"/>
    </row>
    <row r="10267" spans="3:86" ht="21" thickBot="1">
      <c r="C10267" s="425"/>
      <c r="P10267" s="431"/>
      <c r="R10267" s="419"/>
      <c r="S10267" s="446"/>
      <c r="T10267" s="419"/>
      <c r="V10267" s="196"/>
      <c r="W10267" s="419"/>
      <c r="X10267" s="419"/>
      <c r="Z10267" s="419"/>
      <c r="AA10267" s="419"/>
      <c r="AB10267" s="419"/>
      <c r="AD10267" s="419"/>
      <c r="AE10267" s="419"/>
      <c r="AF10267" s="419"/>
      <c r="AH10267" s="419"/>
      <c r="AI10267" s="419"/>
      <c r="AJ10267" s="419"/>
      <c r="AL10267" s="419"/>
      <c r="AM10267" s="419"/>
      <c r="AN10267" s="403"/>
      <c r="AO10267" s="419"/>
      <c r="AP10267" s="419"/>
      <c r="AQ10267" s="419"/>
      <c r="AR10267" s="419"/>
      <c r="AS10267" s="419"/>
      <c r="AT10267" s="419"/>
      <c r="AU10267" s="419"/>
      <c r="AV10267" s="419"/>
      <c r="AX10267" s="419"/>
      <c r="AY10267" s="419"/>
      <c r="AZ10267" s="419"/>
      <c r="BB10267" s="419"/>
      <c r="BC10267" s="419"/>
      <c r="BD10267" s="419"/>
      <c r="BF10267" s="419"/>
      <c r="BG10267" s="419"/>
      <c r="BH10267" s="419"/>
      <c r="BJ10267" s="419"/>
      <c r="BK10267" s="419"/>
      <c r="BL10267" s="419"/>
      <c r="BN10267" s="419"/>
      <c r="BO10267" s="419"/>
      <c r="BP10267" s="419"/>
      <c r="BR10267" s="419"/>
      <c r="BS10267" s="419"/>
      <c r="BT10267" s="419"/>
      <c r="BV10267" s="419"/>
      <c r="BW10267" s="419"/>
      <c r="BX10267" s="397"/>
      <c r="BZ10267" s="449"/>
      <c r="CB10267" s="419"/>
      <c r="CC10267" s="419"/>
      <c r="CD10267" s="419"/>
      <c r="CF10267" s="419"/>
      <c r="CG10267" s="419"/>
      <c r="CH10267" s="419"/>
    </row>
    <row r="10268" spans="3:86" ht="21" thickBot="1">
      <c r="C10268" s="425"/>
      <c r="P10268" s="431"/>
      <c r="R10268" s="419"/>
      <c r="S10268" s="446"/>
      <c r="T10268" s="419"/>
      <c r="V10268" s="196"/>
      <c r="W10268" s="419"/>
      <c r="X10268" s="419"/>
      <c r="Z10268" s="419"/>
      <c r="AA10268" s="419"/>
      <c r="AB10268" s="419"/>
      <c r="AD10268" s="419"/>
      <c r="AE10268" s="419"/>
      <c r="AF10268" s="419"/>
      <c r="AH10268" s="419"/>
      <c r="AI10268" s="419"/>
      <c r="AJ10268" s="419"/>
      <c r="AL10268" s="419"/>
      <c r="AM10268" s="419"/>
      <c r="AN10268" s="403"/>
      <c r="AO10268" s="419"/>
      <c r="AP10268" s="419"/>
      <c r="AQ10268" s="419"/>
      <c r="AR10268" s="419"/>
      <c r="AS10268" s="419"/>
      <c r="AT10268" s="419"/>
      <c r="AU10268" s="419"/>
      <c r="AV10268" s="419"/>
      <c r="AX10268" s="419"/>
      <c r="AY10268" s="419"/>
      <c r="AZ10268" s="419"/>
      <c r="BB10268" s="419"/>
      <c r="BC10268" s="419"/>
      <c r="BD10268" s="419"/>
      <c r="BF10268" s="419"/>
      <c r="BG10268" s="419"/>
      <c r="BH10268" s="419"/>
      <c r="BJ10268" s="419"/>
      <c r="BK10268" s="419"/>
      <c r="BL10268" s="419"/>
      <c r="BN10268" s="419"/>
      <c r="BO10268" s="419"/>
      <c r="BP10268" s="419"/>
      <c r="BR10268" s="419"/>
      <c r="BS10268" s="419"/>
      <c r="BT10268" s="419"/>
      <c r="BV10268" s="419"/>
      <c r="BW10268" s="419"/>
      <c r="BX10268" s="397"/>
      <c r="BZ10268" s="449"/>
      <c r="CB10268" s="419"/>
      <c r="CC10268" s="419"/>
      <c r="CD10268" s="419"/>
      <c r="CF10268" s="419"/>
      <c r="CG10268" s="419"/>
      <c r="CH10268" s="419"/>
    </row>
    <row r="10269" spans="3:86" ht="21" thickBot="1">
      <c r="C10269" s="425"/>
      <c r="P10269" s="431"/>
      <c r="R10269" s="419"/>
      <c r="S10269" s="446"/>
      <c r="T10269" s="419"/>
      <c r="V10269" s="196"/>
      <c r="W10269" s="419"/>
      <c r="X10269" s="419"/>
      <c r="Z10269" s="419"/>
      <c r="AA10269" s="419"/>
      <c r="AB10269" s="419"/>
      <c r="AD10269" s="419"/>
      <c r="AE10269" s="419"/>
      <c r="AF10269" s="419"/>
      <c r="AH10269" s="419"/>
      <c r="AI10269" s="419"/>
      <c r="AJ10269" s="419"/>
      <c r="AL10269" s="419"/>
      <c r="AM10269" s="419"/>
      <c r="AN10269" s="403"/>
      <c r="AO10269" s="419"/>
      <c r="AP10269" s="419"/>
      <c r="AQ10269" s="419"/>
      <c r="AR10269" s="419"/>
      <c r="AS10269" s="419"/>
      <c r="AT10269" s="419"/>
      <c r="AU10269" s="419"/>
      <c r="AV10269" s="419"/>
      <c r="AX10269" s="419"/>
      <c r="AY10269" s="419"/>
      <c r="AZ10269" s="419"/>
      <c r="BB10269" s="419"/>
      <c r="BC10269" s="419"/>
      <c r="BD10269" s="419"/>
      <c r="BF10269" s="419"/>
      <c r="BG10269" s="419"/>
      <c r="BH10269" s="419"/>
      <c r="BJ10269" s="419"/>
      <c r="BK10269" s="419"/>
      <c r="BL10269" s="419"/>
      <c r="BN10269" s="419"/>
      <c r="BO10269" s="419"/>
      <c r="BP10269" s="419"/>
      <c r="BR10269" s="419"/>
      <c r="BS10269" s="419"/>
      <c r="BT10269" s="419"/>
      <c r="BV10269" s="419"/>
      <c r="BW10269" s="419"/>
      <c r="BX10269" s="397"/>
      <c r="BZ10269" s="449"/>
      <c r="CB10269" s="419"/>
      <c r="CC10269" s="419"/>
      <c r="CD10269" s="419"/>
      <c r="CF10269" s="419"/>
      <c r="CG10269" s="419"/>
      <c r="CH10269" s="419"/>
    </row>
    <row r="10270" spans="3:86" ht="21" thickBot="1">
      <c r="C10270" s="425"/>
      <c r="P10270" s="431"/>
      <c r="R10270" s="419"/>
      <c r="S10270" s="446"/>
      <c r="T10270" s="419"/>
      <c r="V10270" s="196"/>
      <c r="W10270" s="419"/>
      <c r="X10270" s="419"/>
      <c r="Z10270" s="419"/>
      <c r="AA10270" s="419"/>
      <c r="AB10270" s="419"/>
      <c r="AD10270" s="419"/>
      <c r="AE10270" s="419"/>
      <c r="AF10270" s="419"/>
      <c r="AH10270" s="419"/>
      <c r="AI10270" s="419"/>
      <c r="AJ10270" s="419"/>
      <c r="AL10270" s="419"/>
      <c r="AM10270" s="419"/>
      <c r="AN10270" s="403"/>
      <c r="AO10270" s="419"/>
      <c r="AP10270" s="419"/>
      <c r="AQ10270" s="419"/>
      <c r="AR10270" s="419"/>
      <c r="AS10270" s="419"/>
      <c r="AT10270" s="419"/>
      <c r="AU10270" s="419"/>
      <c r="AV10270" s="419"/>
      <c r="AX10270" s="419"/>
      <c r="AY10270" s="419"/>
      <c r="AZ10270" s="419"/>
      <c r="BB10270" s="419"/>
      <c r="BC10270" s="419"/>
      <c r="BD10270" s="419"/>
      <c r="BF10270" s="419"/>
      <c r="BG10270" s="419"/>
      <c r="BH10270" s="419"/>
      <c r="BJ10270" s="419"/>
      <c r="BK10270" s="419"/>
      <c r="BL10270" s="419"/>
      <c r="BN10270" s="419"/>
      <c r="BO10270" s="419"/>
      <c r="BP10270" s="419"/>
      <c r="BR10270" s="419"/>
      <c r="BS10270" s="419"/>
      <c r="BT10270" s="419"/>
      <c r="BV10270" s="419"/>
      <c r="BW10270" s="419"/>
      <c r="BX10270" s="397"/>
      <c r="BZ10270" s="449"/>
      <c r="CB10270" s="419"/>
      <c r="CC10270" s="419"/>
      <c r="CD10270" s="419"/>
      <c r="CF10270" s="419"/>
      <c r="CG10270" s="419"/>
      <c r="CH10270" s="419"/>
    </row>
    <row r="10271" spans="3:86" ht="21" thickBot="1">
      <c r="C10271" s="425"/>
      <c r="P10271" s="431"/>
      <c r="R10271" s="419"/>
      <c r="S10271" s="446"/>
      <c r="T10271" s="419"/>
      <c r="V10271" s="196"/>
      <c r="W10271" s="419"/>
      <c r="X10271" s="419"/>
      <c r="Z10271" s="419"/>
      <c r="AA10271" s="419"/>
      <c r="AB10271" s="419"/>
      <c r="AD10271" s="419"/>
      <c r="AE10271" s="419"/>
      <c r="AF10271" s="419"/>
      <c r="AH10271" s="419"/>
      <c r="AI10271" s="419"/>
      <c r="AJ10271" s="419"/>
      <c r="AL10271" s="419"/>
      <c r="AM10271" s="419"/>
      <c r="AN10271" s="403"/>
      <c r="AO10271" s="419"/>
      <c r="AP10271" s="419"/>
      <c r="AQ10271" s="419"/>
      <c r="AR10271" s="419"/>
      <c r="AS10271" s="419"/>
      <c r="AT10271" s="419"/>
      <c r="AU10271" s="419"/>
      <c r="AV10271" s="419"/>
      <c r="AX10271" s="419"/>
      <c r="AY10271" s="419"/>
      <c r="AZ10271" s="419"/>
      <c r="BB10271" s="419"/>
      <c r="BC10271" s="419"/>
      <c r="BD10271" s="419"/>
      <c r="BF10271" s="419"/>
      <c r="BG10271" s="419"/>
      <c r="BH10271" s="419"/>
      <c r="BJ10271" s="419"/>
      <c r="BK10271" s="419"/>
      <c r="BL10271" s="419"/>
      <c r="BN10271" s="419"/>
      <c r="BO10271" s="419"/>
      <c r="BP10271" s="419"/>
      <c r="BR10271" s="419"/>
      <c r="BS10271" s="419"/>
      <c r="BT10271" s="419"/>
      <c r="BV10271" s="419"/>
      <c r="BW10271" s="419"/>
      <c r="BX10271" s="397"/>
      <c r="BZ10271" s="449"/>
      <c r="CB10271" s="419"/>
      <c r="CC10271" s="419"/>
      <c r="CD10271" s="419"/>
      <c r="CF10271" s="419"/>
      <c r="CG10271" s="419"/>
      <c r="CH10271" s="419"/>
    </row>
    <row r="10272" spans="3:86" ht="21" thickBot="1">
      <c r="C10272" s="425"/>
      <c r="P10272" s="431"/>
      <c r="R10272" s="419"/>
      <c r="S10272" s="446"/>
      <c r="T10272" s="419"/>
      <c r="V10272" s="196"/>
      <c r="W10272" s="419"/>
      <c r="X10272" s="419"/>
      <c r="Z10272" s="419"/>
      <c r="AA10272" s="419"/>
      <c r="AB10272" s="419"/>
      <c r="AD10272" s="419"/>
      <c r="AE10272" s="419"/>
      <c r="AF10272" s="419"/>
      <c r="AH10272" s="419"/>
      <c r="AI10272" s="419"/>
      <c r="AJ10272" s="419"/>
      <c r="AL10272" s="419"/>
      <c r="AM10272" s="419"/>
      <c r="AN10272" s="403"/>
      <c r="AO10272" s="419"/>
      <c r="AP10272" s="419"/>
      <c r="AQ10272" s="419"/>
      <c r="AR10272" s="419"/>
      <c r="AS10272" s="419"/>
      <c r="AT10272" s="419"/>
      <c r="AU10272" s="419"/>
      <c r="AV10272" s="419"/>
      <c r="AX10272" s="419"/>
      <c r="AY10272" s="419"/>
      <c r="AZ10272" s="419"/>
      <c r="BB10272" s="419"/>
      <c r="BC10272" s="419"/>
      <c r="BD10272" s="419"/>
      <c r="BF10272" s="419"/>
      <c r="BG10272" s="419"/>
      <c r="BH10272" s="419"/>
      <c r="BJ10272" s="419"/>
      <c r="BK10272" s="419"/>
      <c r="BL10272" s="419"/>
      <c r="BN10272" s="419"/>
      <c r="BO10272" s="419"/>
      <c r="BP10272" s="419"/>
      <c r="BR10272" s="419"/>
      <c r="BS10272" s="419"/>
      <c r="BT10272" s="419"/>
      <c r="BV10272" s="419"/>
      <c r="BW10272" s="419"/>
      <c r="BX10272" s="397"/>
      <c r="BZ10272" s="449"/>
      <c r="CB10272" s="419"/>
      <c r="CC10272" s="419"/>
      <c r="CD10272" s="419"/>
      <c r="CF10272" s="419"/>
      <c r="CG10272" s="419"/>
      <c r="CH10272" s="419"/>
    </row>
    <row r="10273" spans="3:86" ht="21" thickBot="1">
      <c r="C10273" s="425"/>
      <c r="P10273" s="431"/>
      <c r="R10273" s="419"/>
      <c r="S10273" s="446"/>
      <c r="T10273" s="419"/>
      <c r="V10273" s="196"/>
      <c r="W10273" s="419"/>
      <c r="X10273" s="419"/>
      <c r="Z10273" s="419"/>
      <c r="AA10273" s="419"/>
      <c r="AB10273" s="419"/>
      <c r="AD10273" s="419"/>
      <c r="AE10273" s="419"/>
      <c r="AF10273" s="419"/>
      <c r="AH10273" s="419"/>
      <c r="AI10273" s="419"/>
      <c r="AJ10273" s="419"/>
      <c r="AL10273" s="419"/>
      <c r="AM10273" s="419"/>
      <c r="AN10273" s="403"/>
      <c r="AO10273" s="419"/>
      <c r="AP10273" s="419"/>
      <c r="AQ10273" s="419"/>
      <c r="AR10273" s="419"/>
      <c r="AS10273" s="419"/>
      <c r="AT10273" s="419"/>
      <c r="AU10273" s="419"/>
      <c r="AV10273" s="419"/>
      <c r="AX10273" s="419"/>
      <c r="AY10273" s="419"/>
      <c r="AZ10273" s="419"/>
      <c r="BB10273" s="419"/>
      <c r="BC10273" s="419"/>
      <c r="BD10273" s="419"/>
      <c r="BF10273" s="419"/>
      <c r="BG10273" s="419"/>
      <c r="BH10273" s="419"/>
      <c r="BJ10273" s="419"/>
      <c r="BK10273" s="419"/>
      <c r="BL10273" s="419"/>
      <c r="BN10273" s="419"/>
      <c r="BO10273" s="419"/>
      <c r="BP10273" s="419"/>
      <c r="BR10273" s="419"/>
      <c r="BS10273" s="419"/>
      <c r="BT10273" s="419"/>
      <c r="BV10273" s="419"/>
      <c r="BW10273" s="419"/>
      <c r="BX10273" s="397"/>
      <c r="BZ10273" s="449"/>
      <c r="CB10273" s="419"/>
      <c r="CC10273" s="419"/>
      <c r="CD10273" s="419"/>
      <c r="CF10273" s="419"/>
      <c r="CG10273" s="419"/>
      <c r="CH10273" s="419"/>
    </row>
    <row r="10274" spans="3:86" ht="21" thickBot="1">
      <c r="C10274" s="425"/>
      <c r="P10274" s="431"/>
      <c r="R10274" s="419"/>
      <c r="S10274" s="446"/>
      <c r="T10274" s="419"/>
      <c r="V10274" s="196"/>
      <c r="W10274" s="419"/>
      <c r="X10274" s="419"/>
      <c r="Z10274" s="419"/>
      <c r="AA10274" s="419"/>
      <c r="AB10274" s="419"/>
      <c r="AD10274" s="419"/>
      <c r="AE10274" s="419"/>
      <c r="AF10274" s="419"/>
      <c r="AH10274" s="419"/>
      <c r="AI10274" s="419"/>
      <c r="AJ10274" s="419"/>
      <c r="AL10274" s="419"/>
      <c r="AM10274" s="419"/>
      <c r="AN10274" s="403"/>
      <c r="AO10274" s="419"/>
      <c r="AP10274" s="419"/>
      <c r="AQ10274" s="419"/>
      <c r="AR10274" s="419"/>
      <c r="AS10274" s="419"/>
      <c r="AT10274" s="419"/>
      <c r="AU10274" s="419"/>
      <c r="AV10274" s="419"/>
      <c r="AX10274" s="419"/>
      <c r="AY10274" s="419"/>
      <c r="AZ10274" s="419"/>
      <c r="BB10274" s="419"/>
      <c r="BC10274" s="419"/>
      <c r="BD10274" s="419"/>
      <c r="BF10274" s="419"/>
      <c r="BG10274" s="419"/>
      <c r="BH10274" s="419"/>
      <c r="BJ10274" s="419"/>
      <c r="BK10274" s="419"/>
      <c r="BL10274" s="419"/>
      <c r="BN10274" s="419"/>
      <c r="BO10274" s="419"/>
      <c r="BP10274" s="419"/>
      <c r="BR10274" s="419"/>
      <c r="BS10274" s="419"/>
      <c r="BT10274" s="419"/>
      <c r="BV10274" s="419"/>
      <c r="BW10274" s="419"/>
      <c r="BX10274" s="397"/>
      <c r="BZ10274" s="449"/>
      <c r="CB10274" s="419"/>
      <c r="CC10274" s="419"/>
      <c r="CD10274" s="419"/>
      <c r="CF10274" s="419"/>
      <c r="CG10274" s="419"/>
      <c r="CH10274" s="419"/>
    </row>
    <row r="10275" spans="3:86" ht="21" thickBot="1">
      <c r="C10275" s="425"/>
      <c r="P10275" s="431"/>
      <c r="R10275" s="419"/>
      <c r="S10275" s="446"/>
      <c r="T10275" s="419"/>
      <c r="V10275" s="196"/>
      <c r="W10275" s="419"/>
      <c r="X10275" s="419"/>
      <c r="Z10275" s="419"/>
      <c r="AA10275" s="419"/>
      <c r="AB10275" s="419"/>
      <c r="AD10275" s="419"/>
      <c r="AE10275" s="419"/>
      <c r="AF10275" s="419"/>
      <c r="AH10275" s="419"/>
      <c r="AI10275" s="419"/>
      <c r="AJ10275" s="419"/>
      <c r="AL10275" s="419"/>
      <c r="AM10275" s="419"/>
      <c r="AN10275" s="403"/>
      <c r="AO10275" s="419"/>
      <c r="AP10275" s="419"/>
      <c r="AQ10275" s="419"/>
      <c r="AR10275" s="419"/>
      <c r="AS10275" s="419"/>
      <c r="AT10275" s="419"/>
      <c r="AU10275" s="419"/>
      <c r="AV10275" s="419"/>
      <c r="AX10275" s="419"/>
      <c r="AY10275" s="419"/>
      <c r="AZ10275" s="419"/>
      <c r="BB10275" s="419"/>
      <c r="BC10275" s="419"/>
      <c r="BD10275" s="419"/>
      <c r="BF10275" s="419"/>
      <c r="BG10275" s="419"/>
      <c r="BH10275" s="419"/>
      <c r="BJ10275" s="419"/>
      <c r="BK10275" s="419"/>
      <c r="BL10275" s="419"/>
      <c r="BN10275" s="419"/>
      <c r="BO10275" s="419"/>
      <c r="BP10275" s="419"/>
      <c r="BR10275" s="419"/>
      <c r="BS10275" s="419"/>
      <c r="BT10275" s="419"/>
      <c r="BV10275" s="419"/>
      <c r="BW10275" s="419"/>
      <c r="BX10275" s="397"/>
      <c r="BZ10275" s="449"/>
      <c r="CB10275" s="419"/>
      <c r="CC10275" s="419"/>
      <c r="CD10275" s="419"/>
      <c r="CF10275" s="419"/>
      <c r="CG10275" s="419"/>
      <c r="CH10275" s="419"/>
    </row>
    <row r="10276" spans="3:86" ht="21" thickBot="1">
      <c r="C10276" s="425"/>
      <c r="P10276" s="431"/>
      <c r="R10276" s="419"/>
      <c r="S10276" s="446"/>
      <c r="T10276" s="419"/>
      <c r="V10276" s="196"/>
      <c r="W10276" s="419"/>
      <c r="X10276" s="419"/>
      <c r="Z10276" s="419"/>
      <c r="AA10276" s="419"/>
      <c r="AB10276" s="419"/>
      <c r="AD10276" s="419"/>
      <c r="AE10276" s="419"/>
      <c r="AF10276" s="419"/>
      <c r="AH10276" s="419"/>
      <c r="AI10276" s="419"/>
      <c r="AJ10276" s="419"/>
      <c r="AL10276" s="419"/>
      <c r="AM10276" s="419"/>
      <c r="AN10276" s="403"/>
      <c r="AO10276" s="419"/>
      <c r="AP10276" s="419"/>
      <c r="AQ10276" s="419"/>
      <c r="AR10276" s="419"/>
      <c r="AS10276" s="419"/>
      <c r="AT10276" s="419"/>
      <c r="AU10276" s="419"/>
      <c r="AV10276" s="419"/>
      <c r="AX10276" s="419"/>
      <c r="AY10276" s="419"/>
      <c r="AZ10276" s="419"/>
      <c r="BB10276" s="419"/>
      <c r="BC10276" s="419"/>
      <c r="BD10276" s="419"/>
      <c r="BF10276" s="419"/>
      <c r="BG10276" s="419"/>
      <c r="BH10276" s="419"/>
      <c r="BJ10276" s="419"/>
      <c r="BK10276" s="419"/>
      <c r="BL10276" s="419"/>
      <c r="BN10276" s="419"/>
      <c r="BO10276" s="419"/>
      <c r="BP10276" s="419"/>
      <c r="BR10276" s="419"/>
      <c r="BS10276" s="419"/>
      <c r="BT10276" s="419"/>
      <c r="BV10276" s="419"/>
      <c r="BW10276" s="419"/>
      <c r="BX10276" s="397"/>
      <c r="BZ10276" s="449"/>
      <c r="CB10276" s="419"/>
      <c r="CC10276" s="419"/>
      <c r="CD10276" s="419"/>
      <c r="CF10276" s="419"/>
      <c r="CG10276" s="419"/>
      <c r="CH10276" s="419"/>
    </row>
    <row r="10277" spans="3:86" ht="21" thickBot="1">
      <c r="C10277" s="425"/>
      <c r="P10277" s="431"/>
      <c r="R10277" s="419"/>
      <c r="S10277" s="446"/>
      <c r="T10277" s="419"/>
      <c r="V10277" s="196"/>
      <c r="W10277" s="419"/>
      <c r="X10277" s="419"/>
      <c r="Z10277" s="419"/>
      <c r="AA10277" s="419"/>
      <c r="AB10277" s="419"/>
      <c r="AD10277" s="419"/>
      <c r="AE10277" s="419"/>
      <c r="AF10277" s="419"/>
      <c r="AH10277" s="419"/>
      <c r="AI10277" s="419"/>
      <c r="AJ10277" s="419"/>
      <c r="AL10277" s="419"/>
      <c r="AM10277" s="419"/>
      <c r="AN10277" s="403"/>
      <c r="AO10277" s="419"/>
      <c r="AP10277" s="419"/>
      <c r="AQ10277" s="419"/>
      <c r="AR10277" s="419"/>
      <c r="AS10277" s="419"/>
      <c r="AT10277" s="419"/>
      <c r="AU10277" s="419"/>
      <c r="AV10277" s="419"/>
      <c r="AX10277" s="419"/>
      <c r="AY10277" s="419"/>
      <c r="AZ10277" s="419"/>
      <c r="BB10277" s="419"/>
      <c r="BC10277" s="419"/>
      <c r="BD10277" s="419"/>
      <c r="BF10277" s="419"/>
      <c r="BG10277" s="419"/>
      <c r="BH10277" s="419"/>
      <c r="BJ10277" s="419"/>
      <c r="BK10277" s="419"/>
      <c r="BL10277" s="419"/>
      <c r="BN10277" s="419"/>
      <c r="BO10277" s="419"/>
      <c r="BP10277" s="419"/>
      <c r="BR10277" s="419"/>
      <c r="BS10277" s="419"/>
      <c r="BT10277" s="419"/>
      <c r="BV10277" s="419"/>
      <c r="BW10277" s="419"/>
      <c r="BX10277" s="397"/>
      <c r="BZ10277" s="449"/>
      <c r="CB10277" s="419"/>
      <c r="CC10277" s="419"/>
      <c r="CD10277" s="419"/>
      <c r="CF10277" s="419"/>
      <c r="CG10277" s="419"/>
      <c r="CH10277" s="419"/>
    </row>
    <row r="10278" spans="3:86" ht="21" thickBot="1">
      <c r="C10278" s="425"/>
      <c r="P10278" s="431"/>
      <c r="R10278" s="419"/>
      <c r="S10278" s="446"/>
      <c r="T10278" s="419"/>
      <c r="V10278" s="196"/>
      <c r="W10278" s="419"/>
      <c r="X10278" s="419"/>
      <c r="Z10278" s="419"/>
      <c r="AA10278" s="419"/>
      <c r="AB10278" s="419"/>
      <c r="AD10278" s="419"/>
      <c r="AE10278" s="419"/>
      <c r="AF10278" s="419"/>
      <c r="AH10278" s="419"/>
      <c r="AI10278" s="419"/>
      <c r="AJ10278" s="419"/>
      <c r="AL10278" s="419"/>
      <c r="AM10278" s="419"/>
      <c r="AN10278" s="403"/>
      <c r="AO10278" s="419"/>
      <c r="AP10278" s="419"/>
      <c r="AQ10278" s="419"/>
      <c r="AR10278" s="419"/>
      <c r="AS10278" s="419"/>
      <c r="AT10278" s="419"/>
      <c r="AU10278" s="419"/>
      <c r="AV10278" s="419"/>
      <c r="AX10278" s="419"/>
      <c r="AY10278" s="419"/>
      <c r="AZ10278" s="419"/>
      <c r="BB10278" s="419"/>
      <c r="BC10278" s="419"/>
      <c r="BD10278" s="419"/>
      <c r="BF10278" s="419"/>
      <c r="BG10278" s="419"/>
      <c r="BH10278" s="419"/>
      <c r="BJ10278" s="419"/>
      <c r="BK10278" s="419"/>
      <c r="BL10278" s="419"/>
      <c r="BN10278" s="419"/>
      <c r="BO10278" s="419"/>
      <c r="BP10278" s="419"/>
      <c r="BR10278" s="419"/>
      <c r="BS10278" s="419"/>
      <c r="BT10278" s="419"/>
      <c r="BV10278" s="419"/>
      <c r="BW10278" s="419"/>
      <c r="BX10278" s="397"/>
      <c r="BZ10278" s="449"/>
      <c r="CB10278" s="419"/>
      <c r="CC10278" s="419"/>
      <c r="CD10278" s="419"/>
      <c r="CF10278" s="419"/>
      <c r="CG10278" s="419"/>
      <c r="CH10278" s="419"/>
    </row>
    <row r="10279" spans="3:86" ht="21" thickBot="1">
      <c r="C10279" s="425"/>
      <c r="P10279" s="431"/>
      <c r="R10279" s="419"/>
      <c r="S10279" s="446"/>
      <c r="T10279" s="419"/>
      <c r="V10279" s="196"/>
      <c r="W10279" s="419"/>
      <c r="X10279" s="419"/>
      <c r="Z10279" s="419"/>
      <c r="AA10279" s="419"/>
      <c r="AB10279" s="419"/>
      <c r="AD10279" s="419"/>
      <c r="AE10279" s="419"/>
      <c r="AF10279" s="419"/>
      <c r="AH10279" s="419"/>
      <c r="AI10279" s="419"/>
      <c r="AJ10279" s="419"/>
      <c r="AL10279" s="419"/>
      <c r="AM10279" s="419"/>
      <c r="AN10279" s="403"/>
      <c r="AO10279" s="419"/>
      <c r="AP10279" s="419"/>
      <c r="AQ10279" s="419"/>
      <c r="AR10279" s="419"/>
      <c r="AS10279" s="419"/>
      <c r="AT10279" s="419"/>
      <c r="AU10279" s="419"/>
      <c r="AV10279" s="419"/>
      <c r="AX10279" s="419"/>
      <c r="AY10279" s="419"/>
      <c r="AZ10279" s="419"/>
      <c r="BB10279" s="419"/>
      <c r="BC10279" s="419"/>
      <c r="BD10279" s="419"/>
      <c r="BF10279" s="419"/>
      <c r="BG10279" s="419"/>
      <c r="BH10279" s="419"/>
      <c r="BJ10279" s="419"/>
      <c r="BK10279" s="419"/>
      <c r="BL10279" s="419"/>
      <c r="BN10279" s="419"/>
      <c r="BO10279" s="419"/>
      <c r="BP10279" s="419"/>
      <c r="BR10279" s="419"/>
      <c r="BS10279" s="419"/>
      <c r="BT10279" s="419"/>
      <c r="BV10279" s="419"/>
      <c r="BW10279" s="419"/>
      <c r="BX10279" s="397"/>
      <c r="BZ10279" s="449"/>
      <c r="CB10279" s="419"/>
      <c r="CC10279" s="419"/>
      <c r="CD10279" s="419"/>
      <c r="CF10279" s="419"/>
      <c r="CG10279" s="419"/>
      <c r="CH10279" s="419"/>
    </row>
    <row r="10280" spans="3:86" ht="21" thickBot="1">
      <c r="C10280" s="425"/>
      <c r="P10280" s="431"/>
      <c r="R10280" s="419"/>
      <c r="S10280" s="446"/>
      <c r="T10280" s="419"/>
      <c r="V10280" s="196"/>
      <c r="W10280" s="419"/>
      <c r="X10280" s="419"/>
      <c r="Z10280" s="419"/>
      <c r="AA10280" s="419"/>
      <c r="AB10280" s="419"/>
      <c r="AD10280" s="419"/>
      <c r="AE10280" s="419"/>
      <c r="AF10280" s="419"/>
      <c r="AH10280" s="419"/>
      <c r="AI10280" s="419"/>
      <c r="AJ10280" s="419"/>
      <c r="AL10280" s="419"/>
      <c r="AM10280" s="419"/>
      <c r="AN10280" s="403"/>
      <c r="AO10280" s="419"/>
      <c r="AP10280" s="419"/>
      <c r="AQ10280" s="419"/>
      <c r="AR10280" s="419"/>
      <c r="AS10280" s="419"/>
      <c r="AT10280" s="419"/>
      <c r="AU10280" s="419"/>
      <c r="AV10280" s="419"/>
      <c r="AX10280" s="419"/>
      <c r="AY10280" s="419"/>
      <c r="AZ10280" s="419"/>
      <c r="BB10280" s="419"/>
      <c r="BC10280" s="419"/>
      <c r="BD10280" s="419"/>
      <c r="BF10280" s="419"/>
      <c r="BG10280" s="419"/>
      <c r="BH10280" s="419"/>
      <c r="BJ10280" s="419"/>
      <c r="BK10280" s="419"/>
      <c r="BL10280" s="419"/>
      <c r="BN10280" s="419"/>
      <c r="BO10280" s="419"/>
      <c r="BP10280" s="419"/>
      <c r="BR10280" s="419"/>
      <c r="BS10280" s="419"/>
      <c r="BT10280" s="419"/>
      <c r="BV10280" s="419"/>
      <c r="BW10280" s="419"/>
      <c r="BX10280" s="397"/>
      <c r="BZ10280" s="449"/>
      <c r="CB10280" s="419"/>
      <c r="CC10280" s="419"/>
      <c r="CD10280" s="419"/>
      <c r="CF10280" s="419"/>
      <c r="CG10280" s="419"/>
      <c r="CH10280" s="419"/>
    </row>
    <row r="10281" spans="3:86" ht="21" thickBot="1">
      <c r="C10281" s="425"/>
      <c r="P10281" s="431"/>
      <c r="R10281" s="419"/>
      <c r="S10281" s="446"/>
      <c r="T10281" s="419"/>
      <c r="V10281" s="196"/>
      <c r="W10281" s="419"/>
      <c r="X10281" s="419"/>
      <c r="Z10281" s="419"/>
      <c r="AA10281" s="419"/>
      <c r="AB10281" s="419"/>
      <c r="AD10281" s="419"/>
      <c r="AE10281" s="419"/>
      <c r="AF10281" s="419"/>
      <c r="AH10281" s="419"/>
      <c r="AI10281" s="419"/>
      <c r="AJ10281" s="419"/>
      <c r="AL10281" s="419"/>
      <c r="AM10281" s="419"/>
      <c r="AN10281" s="403"/>
      <c r="AO10281" s="419"/>
      <c r="AP10281" s="419"/>
      <c r="AQ10281" s="419"/>
      <c r="AR10281" s="419"/>
      <c r="AS10281" s="419"/>
      <c r="AT10281" s="419"/>
      <c r="AU10281" s="419"/>
      <c r="AV10281" s="419"/>
      <c r="AX10281" s="419"/>
      <c r="AY10281" s="419"/>
      <c r="AZ10281" s="419"/>
      <c r="BB10281" s="419"/>
      <c r="BC10281" s="419"/>
      <c r="BD10281" s="419"/>
      <c r="BF10281" s="419"/>
      <c r="BG10281" s="419"/>
      <c r="BH10281" s="419"/>
      <c r="BJ10281" s="419"/>
      <c r="BK10281" s="419"/>
      <c r="BL10281" s="419"/>
      <c r="BN10281" s="419"/>
      <c r="BO10281" s="419"/>
      <c r="BP10281" s="419"/>
      <c r="BR10281" s="419"/>
      <c r="BS10281" s="419"/>
      <c r="BT10281" s="419"/>
      <c r="BV10281" s="419"/>
      <c r="BW10281" s="419"/>
      <c r="BX10281" s="397"/>
      <c r="BZ10281" s="449"/>
      <c r="CB10281" s="419"/>
      <c r="CC10281" s="419"/>
      <c r="CD10281" s="419"/>
      <c r="CF10281" s="419"/>
      <c r="CG10281" s="419"/>
      <c r="CH10281" s="419"/>
    </row>
    <row r="10282" spans="3:86" ht="21" thickBot="1">
      <c r="C10282" s="425"/>
      <c r="P10282" s="431"/>
      <c r="R10282" s="419"/>
      <c r="S10282" s="446"/>
      <c r="T10282" s="419"/>
      <c r="V10282" s="196"/>
      <c r="W10282" s="419"/>
      <c r="X10282" s="419"/>
      <c r="Z10282" s="419"/>
      <c r="AA10282" s="419"/>
      <c r="AB10282" s="419"/>
      <c r="AD10282" s="419"/>
      <c r="AE10282" s="419"/>
      <c r="AF10282" s="419"/>
      <c r="AH10282" s="419"/>
      <c r="AI10282" s="419"/>
      <c r="AJ10282" s="419"/>
      <c r="AL10282" s="419"/>
      <c r="AM10282" s="419"/>
      <c r="AN10282" s="403"/>
      <c r="AO10282" s="419"/>
      <c r="AP10282" s="419"/>
      <c r="AQ10282" s="419"/>
      <c r="AR10282" s="419"/>
      <c r="AS10282" s="419"/>
      <c r="AT10282" s="419"/>
      <c r="AU10282" s="419"/>
      <c r="AV10282" s="419"/>
      <c r="AX10282" s="419"/>
      <c r="AY10282" s="419"/>
      <c r="AZ10282" s="419"/>
      <c r="BB10282" s="419"/>
      <c r="BC10282" s="419"/>
      <c r="BD10282" s="419"/>
      <c r="BF10282" s="419"/>
      <c r="BG10282" s="419"/>
      <c r="BH10282" s="419"/>
      <c r="BJ10282" s="419"/>
      <c r="BK10282" s="419"/>
      <c r="BL10282" s="419"/>
      <c r="BN10282" s="419"/>
      <c r="BO10282" s="419"/>
      <c r="BP10282" s="419"/>
      <c r="BR10282" s="419"/>
      <c r="BS10282" s="419"/>
      <c r="BT10282" s="419"/>
      <c r="BV10282" s="419"/>
      <c r="BW10282" s="419"/>
      <c r="BX10282" s="397"/>
      <c r="BZ10282" s="449"/>
      <c r="CB10282" s="419"/>
      <c r="CC10282" s="419"/>
      <c r="CD10282" s="419"/>
      <c r="CF10282" s="419"/>
      <c r="CG10282" s="419"/>
      <c r="CH10282" s="419"/>
    </row>
    <row r="10283" spans="3:86" ht="21" thickBot="1">
      <c r="C10283" s="425"/>
      <c r="P10283" s="431"/>
      <c r="R10283" s="419"/>
      <c r="S10283" s="446"/>
      <c r="T10283" s="419"/>
      <c r="V10283" s="196"/>
      <c r="W10283" s="419"/>
      <c r="X10283" s="419"/>
      <c r="Z10283" s="419"/>
      <c r="AA10283" s="419"/>
      <c r="AB10283" s="419"/>
      <c r="AD10283" s="419"/>
      <c r="AE10283" s="419"/>
      <c r="AF10283" s="419"/>
      <c r="AH10283" s="419"/>
      <c r="AI10283" s="419"/>
      <c r="AJ10283" s="419"/>
      <c r="AL10283" s="419"/>
      <c r="AM10283" s="419"/>
      <c r="AN10283" s="403"/>
      <c r="AO10283" s="419"/>
      <c r="AP10283" s="419"/>
      <c r="AQ10283" s="419"/>
      <c r="AR10283" s="419"/>
      <c r="AS10283" s="419"/>
      <c r="AT10283" s="419"/>
      <c r="AU10283" s="419"/>
      <c r="AV10283" s="419"/>
      <c r="AX10283" s="419"/>
      <c r="AY10283" s="419"/>
      <c r="AZ10283" s="419"/>
      <c r="BB10283" s="419"/>
      <c r="BC10283" s="419"/>
      <c r="BD10283" s="419"/>
      <c r="BF10283" s="419"/>
      <c r="BG10283" s="419"/>
      <c r="BH10283" s="419"/>
      <c r="BJ10283" s="419"/>
      <c r="BK10283" s="419"/>
      <c r="BL10283" s="419"/>
      <c r="BN10283" s="419"/>
      <c r="BO10283" s="419"/>
      <c r="BP10283" s="419"/>
      <c r="BR10283" s="419"/>
      <c r="BS10283" s="419"/>
      <c r="BT10283" s="419"/>
      <c r="BV10283" s="419"/>
      <c r="BW10283" s="419"/>
      <c r="BX10283" s="397"/>
      <c r="BZ10283" s="449"/>
      <c r="CB10283" s="419"/>
      <c r="CC10283" s="419"/>
      <c r="CD10283" s="419"/>
      <c r="CF10283" s="419"/>
      <c r="CG10283" s="419"/>
      <c r="CH10283" s="419"/>
    </row>
    <row r="10284" spans="3:86" ht="21" thickBot="1">
      <c r="C10284" s="425"/>
      <c r="P10284" s="431"/>
      <c r="R10284" s="419"/>
      <c r="S10284" s="446"/>
      <c r="T10284" s="419"/>
      <c r="V10284" s="196"/>
      <c r="W10284" s="419"/>
      <c r="X10284" s="419"/>
      <c r="Z10284" s="419"/>
      <c r="AA10284" s="419"/>
      <c r="AB10284" s="419"/>
      <c r="AD10284" s="419"/>
      <c r="AE10284" s="419"/>
      <c r="AF10284" s="419"/>
      <c r="AH10284" s="419"/>
      <c r="AI10284" s="419"/>
      <c r="AJ10284" s="419"/>
      <c r="AL10284" s="419"/>
      <c r="AM10284" s="419"/>
      <c r="AN10284" s="403"/>
      <c r="AO10284" s="419"/>
      <c r="AP10284" s="419"/>
      <c r="AQ10284" s="419"/>
      <c r="AR10284" s="419"/>
      <c r="AS10284" s="419"/>
      <c r="AT10284" s="419"/>
      <c r="AU10284" s="419"/>
      <c r="AV10284" s="419"/>
      <c r="AX10284" s="419"/>
      <c r="AY10284" s="419"/>
      <c r="AZ10284" s="419"/>
      <c r="BB10284" s="419"/>
      <c r="BC10284" s="419"/>
      <c r="BD10284" s="419"/>
      <c r="BF10284" s="419"/>
      <c r="BG10284" s="419"/>
      <c r="BH10284" s="419"/>
      <c r="BJ10284" s="419"/>
      <c r="BK10284" s="419"/>
      <c r="BL10284" s="419"/>
      <c r="BN10284" s="419"/>
      <c r="BO10284" s="419"/>
      <c r="BP10284" s="419"/>
      <c r="BR10284" s="419"/>
      <c r="BS10284" s="419"/>
      <c r="BT10284" s="419"/>
      <c r="BV10284" s="419"/>
      <c r="BW10284" s="419"/>
      <c r="BX10284" s="397"/>
      <c r="BZ10284" s="449"/>
      <c r="CB10284" s="419"/>
      <c r="CC10284" s="419"/>
      <c r="CD10284" s="419"/>
      <c r="CF10284" s="419"/>
      <c r="CG10284" s="419"/>
      <c r="CH10284" s="419"/>
    </row>
    <row r="10285" spans="3:86" ht="21" thickBot="1">
      <c r="C10285" s="425"/>
      <c r="P10285" s="431"/>
      <c r="R10285" s="419"/>
      <c r="S10285" s="446"/>
      <c r="T10285" s="419"/>
      <c r="V10285" s="196"/>
      <c r="W10285" s="419"/>
      <c r="X10285" s="419"/>
      <c r="Z10285" s="419"/>
      <c r="AA10285" s="419"/>
      <c r="AB10285" s="419"/>
      <c r="AD10285" s="419"/>
      <c r="AE10285" s="419"/>
      <c r="AF10285" s="419"/>
      <c r="AH10285" s="419"/>
      <c r="AI10285" s="419"/>
      <c r="AJ10285" s="419"/>
      <c r="AL10285" s="419"/>
      <c r="AM10285" s="419"/>
      <c r="AN10285" s="403"/>
      <c r="AO10285" s="419"/>
      <c r="AP10285" s="419"/>
      <c r="AQ10285" s="419"/>
      <c r="AR10285" s="419"/>
      <c r="AS10285" s="419"/>
      <c r="AT10285" s="419"/>
      <c r="AU10285" s="419"/>
      <c r="AV10285" s="419"/>
      <c r="AX10285" s="419"/>
      <c r="AY10285" s="419"/>
      <c r="AZ10285" s="419"/>
      <c r="BB10285" s="419"/>
      <c r="BC10285" s="419"/>
      <c r="BD10285" s="419"/>
      <c r="BF10285" s="419"/>
      <c r="BG10285" s="419"/>
      <c r="BH10285" s="419"/>
      <c r="BJ10285" s="419"/>
      <c r="BK10285" s="419"/>
      <c r="BL10285" s="419"/>
      <c r="BN10285" s="419"/>
      <c r="BO10285" s="419"/>
      <c r="BP10285" s="419"/>
      <c r="BR10285" s="419"/>
      <c r="BS10285" s="419"/>
      <c r="BT10285" s="419"/>
      <c r="BV10285" s="419"/>
      <c r="BW10285" s="419"/>
      <c r="BX10285" s="397"/>
      <c r="BZ10285" s="449"/>
      <c r="CB10285" s="419"/>
      <c r="CC10285" s="419"/>
      <c r="CD10285" s="419"/>
      <c r="CF10285" s="419"/>
      <c r="CG10285" s="419"/>
      <c r="CH10285" s="419"/>
    </row>
    <row r="10286" spans="3:86" ht="21" thickBot="1">
      <c r="C10286" s="425"/>
      <c r="P10286" s="431"/>
      <c r="R10286" s="419"/>
      <c r="S10286" s="446"/>
      <c r="T10286" s="419"/>
      <c r="V10286" s="196"/>
      <c r="W10286" s="419"/>
      <c r="X10286" s="419"/>
      <c r="Z10286" s="419"/>
      <c r="AA10286" s="419"/>
      <c r="AB10286" s="419"/>
      <c r="AD10286" s="419"/>
      <c r="AE10286" s="419"/>
      <c r="AF10286" s="419"/>
      <c r="AH10286" s="419"/>
      <c r="AI10286" s="419"/>
      <c r="AJ10286" s="419"/>
      <c r="AL10286" s="419"/>
      <c r="AM10286" s="419"/>
      <c r="AN10286" s="403"/>
      <c r="AO10286" s="419"/>
      <c r="AP10286" s="419"/>
      <c r="AQ10286" s="419"/>
      <c r="AR10286" s="419"/>
      <c r="AS10286" s="419"/>
      <c r="AT10286" s="419"/>
      <c r="AU10286" s="419"/>
      <c r="AV10286" s="419"/>
      <c r="AX10286" s="419"/>
      <c r="AY10286" s="419"/>
      <c r="AZ10286" s="419"/>
      <c r="BB10286" s="419"/>
      <c r="BC10286" s="419"/>
      <c r="BD10286" s="419"/>
      <c r="BF10286" s="419"/>
      <c r="BG10286" s="419"/>
      <c r="BH10286" s="419"/>
      <c r="BJ10286" s="419"/>
      <c r="BK10286" s="419"/>
      <c r="BL10286" s="419"/>
      <c r="BN10286" s="419"/>
      <c r="BO10286" s="419"/>
      <c r="BP10286" s="419"/>
      <c r="BR10286" s="419"/>
      <c r="BS10286" s="419"/>
      <c r="BT10286" s="419"/>
      <c r="BV10286" s="419"/>
      <c r="BW10286" s="419"/>
      <c r="BX10286" s="397"/>
      <c r="BZ10286" s="449"/>
      <c r="CB10286" s="419"/>
      <c r="CC10286" s="419"/>
      <c r="CD10286" s="419"/>
      <c r="CF10286" s="419"/>
      <c r="CG10286" s="419"/>
      <c r="CH10286" s="419"/>
    </row>
    <row r="10287" spans="3:86" ht="21" thickBot="1">
      <c r="C10287" s="425"/>
      <c r="P10287" s="431"/>
      <c r="R10287" s="419"/>
      <c r="S10287" s="446"/>
      <c r="T10287" s="419"/>
      <c r="V10287" s="196"/>
      <c r="W10287" s="419"/>
      <c r="X10287" s="419"/>
      <c r="Z10287" s="419"/>
      <c r="AA10287" s="419"/>
      <c r="AB10287" s="419"/>
      <c r="AD10287" s="419"/>
      <c r="AE10287" s="419"/>
      <c r="AF10287" s="419"/>
      <c r="AH10287" s="419"/>
      <c r="AI10287" s="419"/>
      <c r="AJ10287" s="419"/>
      <c r="AL10287" s="419"/>
      <c r="AM10287" s="419"/>
      <c r="AN10287" s="403"/>
      <c r="AO10287" s="419"/>
      <c r="AP10287" s="419"/>
      <c r="AQ10287" s="419"/>
      <c r="AR10287" s="419"/>
      <c r="AS10287" s="419"/>
      <c r="AT10287" s="419"/>
      <c r="AU10287" s="419"/>
      <c r="AV10287" s="419"/>
      <c r="AX10287" s="419"/>
      <c r="AY10287" s="419"/>
      <c r="AZ10287" s="419"/>
      <c r="BB10287" s="419"/>
      <c r="BC10287" s="419"/>
      <c r="BD10287" s="419"/>
      <c r="BF10287" s="419"/>
      <c r="BG10287" s="419"/>
      <c r="BH10287" s="419"/>
      <c r="BJ10287" s="419"/>
      <c r="BK10287" s="419"/>
      <c r="BL10287" s="419"/>
      <c r="BN10287" s="419"/>
      <c r="BO10287" s="419"/>
      <c r="BP10287" s="419"/>
      <c r="BR10287" s="419"/>
      <c r="BS10287" s="419"/>
      <c r="BT10287" s="419"/>
      <c r="BV10287" s="419"/>
      <c r="BW10287" s="419"/>
      <c r="BX10287" s="397"/>
      <c r="BZ10287" s="449"/>
      <c r="CB10287" s="419"/>
      <c r="CC10287" s="419"/>
      <c r="CD10287" s="419"/>
      <c r="CF10287" s="419"/>
      <c r="CG10287" s="419"/>
      <c r="CH10287" s="419"/>
    </row>
    <row r="10288" spans="3:86" ht="21" thickBot="1">
      <c r="C10288" s="425"/>
      <c r="P10288" s="431"/>
      <c r="R10288" s="419"/>
      <c r="S10288" s="446"/>
      <c r="T10288" s="419"/>
      <c r="V10288" s="196"/>
      <c r="W10288" s="419"/>
      <c r="X10288" s="419"/>
      <c r="Z10288" s="419"/>
      <c r="AA10288" s="419"/>
      <c r="AB10288" s="419"/>
      <c r="AD10288" s="419"/>
      <c r="AE10288" s="419"/>
      <c r="AF10288" s="419"/>
      <c r="AH10288" s="419"/>
      <c r="AI10288" s="419"/>
      <c r="AJ10288" s="419"/>
      <c r="AL10288" s="419"/>
      <c r="AM10288" s="419"/>
      <c r="AN10288" s="403"/>
      <c r="AO10288" s="419"/>
      <c r="AP10288" s="419"/>
      <c r="AQ10288" s="419"/>
      <c r="AR10288" s="419"/>
      <c r="AS10288" s="419"/>
      <c r="AT10288" s="419"/>
      <c r="AU10288" s="419"/>
      <c r="AV10288" s="419"/>
      <c r="AX10288" s="419"/>
      <c r="AY10288" s="419"/>
      <c r="AZ10288" s="419"/>
      <c r="BB10288" s="419"/>
      <c r="BC10288" s="419"/>
      <c r="BD10288" s="419"/>
      <c r="BF10288" s="419"/>
      <c r="BG10288" s="419"/>
      <c r="BH10288" s="419"/>
      <c r="BJ10288" s="419"/>
      <c r="BK10288" s="419"/>
      <c r="BL10288" s="419"/>
      <c r="BN10288" s="419"/>
      <c r="BO10288" s="419"/>
      <c r="BP10288" s="419"/>
      <c r="BR10288" s="419"/>
      <c r="BS10288" s="419"/>
      <c r="BT10288" s="419"/>
      <c r="BV10288" s="419"/>
      <c r="BW10288" s="419"/>
      <c r="BX10288" s="397"/>
      <c r="BZ10288" s="449"/>
      <c r="CB10288" s="419"/>
      <c r="CC10288" s="419"/>
      <c r="CD10288" s="419"/>
      <c r="CF10288" s="419"/>
      <c r="CG10288" s="419"/>
      <c r="CH10288" s="419"/>
    </row>
    <row r="10289" spans="3:86" ht="21" thickBot="1">
      <c r="C10289" s="425"/>
      <c r="P10289" s="431"/>
      <c r="R10289" s="419"/>
      <c r="S10289" s="446"/>
      <c r="T10289" s="419"/>
      <c r="V10289" s="196"/>
      <c r="W10289" s="419"/>
      <c r="X10289" s="419"/>
      <c r="Z10289" s="419"/>
      <c r="AA10289" s="419"/>
      <c r="AB10289" s="419"/>
      <c r="AD10289" s="419"/>
      <c r="AE10289" s="419"/>
      <c r="AF10289" s="419"/>
      <c r="AH10289" s="419"/>
      <c r="AI10289" s="419"/>
      <c r="AJ10289" s="419"/>
      <c r="AL10289" s="419"/>
      <c r="AM10289" s="419"/>
      <c r="AN10289" s="403"/>
      <c r="AO10289" s="419"/>
      <c r="AP10289" s="419"/>
      <c r="AQ10289" s="419"/>
      <c r="AR10289" s="419"/>
      <c r="AS10289" s="419"/>
      <c r="AT10289" s="419"/>
      <c r="AU10289" s="419"/>
      <c r="AV10289" s="419"/>
      <c r="AX10289" s="419"/>
      <c r="AY10289" s="419"/>
      <c r="AZ10289" s="419"/>
      <c r="BB10289" s="419"/>
      <c r="BC10289" s="419"/>
      <c r="BD10289" s="419"/>
      <c r="BF10289" s="419"/>
      <c r="BG10289" s="419"/>
      <c r="BH10289" s="419"/>
      <c r="BJ10289" s="419"/>
      <c r="BK10289" s="419"/>
      <c r="BL10289" s="419"/>
      <c r="BN10289" s="419"/>
      <c r="BO10289" s="419"/>
      <c r="BP10289" s="419"/>
      <c r="BR10289" s="419"/>
      <c r="BS10289" s="419"/>
      <c r="BT10289" s="419"/>
      <c r="BV10289" s="419"/>
      <c r="BW10289" s="419"/>
      <c r="BX10289" s="397"/>
      <c r="BZ10289" s="449"/>
      <c r="CB10289" s="419"/>
      <c r="CC10289" s="419"/>
      <c r="CD10289" s="419"/>
      <c r="CF10289" s="419"/>
      <c r="CG10289" s="419"/>
      <c r="CH10289" s="419"/>
    </row>
    <row r="10290" spans="3:86" ht="21" thickBot="1">
      <c r="C10290" s="425"/>
      <c r="P10290" s="431"/>
      <c r="R10290" s="419"/>
      <c r="S10290" s="446"/>
      <c r="T10290" s="419"/>
      <c r="V10290" s="196"/>
      <c r="W10290" s="419"/>
      <c r="X10290" s="419"/>
      <c r="Z10290" s="419"/>
      <c r="AA10290" s="419"/>
      <c r="AB10290" s="419"/>
      <c r="AD10290" s="419"/>
      <c r="AE10290" s="419"/>
      <c r="AF10290" s="419"/>
      <c r="AH10290" s="419"/>
      <c r="AI10290" s="419"/>
      <c r="AJ10290" s="419"/>
      <c r="AL10290" s="419"/>
      <c r="AM10290" s="419"/>
      <c r="AN10290" s="403"/>
      <c r="AO10290" s="419"/>
      <c r="AP10290" s="419"/>
      <c r="AQ10290" s="419"/>
      <c r="AR10290" s="419"/>
      <c r="AS10290" s="419"/>
      <c r="AT10290" s="419"/>
      <c r="AU10290" s="419"/>
      <c r="AV10290" s="419"/>
      <c r="AX10290" s="419"/>
      <c r="AY10290" s="419"/>
      <c r="AZ10290" s="419"/>
      <c r="BB10290" s="419"/>
      <c r="BC10290" s="419"/>
      <c r="BD10290" s="419"/>
      <c r="BF10290" s="419"/>
      <c r="BG10290" s="419"/>
      <c r="BH10290" s="419"/>
      <c r="BJ10290" s="419"/>
      <c r="BK10290" s="419"/>
      <c r="BL10290" s="419"/>
      <c r="BN10290" s="419"/>
      <c r="BO10290" s="419"/>
      <c r="BP10290" s="419"/>
      <c r="BR10290" s="419"/>
      <c r="BS10290" s="419"/>
      <c r="BT10290" s="419"/>
      <c r="BV10290" s="419"/>
      <c r="BW10290" s="419"/>
      <c r="BX10290" s="397"/>
      <c r="BZ10290" s="449"/>
      <c r="CB10290" s="419"/>
      <c r="CC10290" s="419"/>
      <c r="CD10290" s="419"/>
      <c r="CF10290" s="419"/>
      <c r="CG10290" s="419"/>
      <c r="CH10290" s="419"/>
    </row>
    <row r="10291" spans="3:86" ht="21" thickBot="1">
      <c r="C10291" s="425"/>
      <c r="P10291" s="431"/>
      <c r="R10291" s="419"/>
      <c r="S10291" s="446"/>
      <c r="T10291" s="419"/>
      <c r="V10291" s="196"/>
      <c r="W10291" s="419"/>
      <c r="X10291" s="419"/>
      <c r="Z10291" s="419"/>
      <c r="AA10291" s="419"/>
      <c r="AB10291" s="419"/>
      <c r="AD10291" s="419"/>
      <c r="AE10291" s="419"/>
      <c r="AF10291" s="419"/>
      <c r="AH10291" s="419"/>
      <c r="AI10291" s="419"/>
      <c r="AJ10291" s="419"/>
      <c r="AL10291" s="419"/>
      <c r="AM10291" s="419"/>
      <c r="AN10291" s="403"/>
      <c r="AO10291" s="419"/>
      <c r="AP10291" s="419"/>
      <c r="AQ10291" s="419"/>
      <c r="AR10291" s="419"/>
      <c r="AS10291" s="419"/>
      <c r="AT10291" s="419"/>
      <c r="AU10291" s="419"/>
      <c r="AV10291" s="419"/>
      <c r="AX10291" s="419"/>
      <c r="AY10291" s="419"/>
      <c r="AZ10291" s="419"/>
      <c r="BB10291" s="419"/>
      <c r="BC10291" s="419"/>
      <c r="BD10291" s="419"/>
      <c r="BF10291" s="419"/>
      <c r="BG10291" s="419"/>
      <c r="BH10291" s="419"/>
      <c r="BJ10291" s="419"/>
      <c r="BK10291" s="419"/>
      <c r="BL10291" s="419"/>
      <c r="BN10291" s="419"/>
      <c r="BO10291" s="419"/>
      <c r="BP10291" s="419"/>
      <c r="BR10291" s="419"/>
      <c r="BS10291" s="419"/>
      <c r="BT10291" s="419"/>
      <c r="BV10291" s="419"/>
      <c r="BW10291" s="419"/>
      <c r="BX10291" s="397"/>
      <c r="BZ10291" s="449"/>
      <c r="CB10291" s="419"/>
      <c r="CC10291" s="419"/>
      <c r="CD10291" s="419"/>
      <c r="CF10291" s="419"/>
      <c r="CG10291" s="419"/>
      <c r="CH10291" s="419"/>
    </row>
    <row r="10292" spans="3:86" ht="21" thickBot="1">
      <c r="C10292" s="425"/>
      <c r="P10292" s="431"/>
      <c r="R10292" s="419"/>
      <c r="S10292" s="446"/>
      <c r="T10292" s="419"/>
      <c r="V10292" s="196"/>
      <c r="W10292" s="419"/>
      <c r="X10292" s="419"/>
      <c r="Z10292" s="419"/>
      <c r="AA10292" s="419"/>
      <c r="AB10292" s="419"/>
      <c r="AD10292" s="419"/>
      <c r="AE10292" s="419"/>
      <c r="AF10292" s="419"/>
      <c r="AH10292" s="419"/>
      <c r="AI10292" s="419"/>
      <c r="AJ10292" s="419"/>
      <c r="AL10292" s="419"/>
      <c r="AM10292" s="419"/>
      <c r="AN10292" s="403"/>
      <c r="AO10292" s="419"/>
      <c r="AP10292" s="419"/>
      <c r="AQ10292" s="419"/>
      <c r="AR10292" s="419"/>
      <c r="AS10292" s="419"/>
      <c r="AT10292" s="419"/>
      <c r="AU10292" s="419"/>
      <c r="AV10292" s="419"/>
      <c r="AX10292" s="419"/>
      <c r="AY10292" s="419"/>
      <c r="AZ10292" s="419"/>
      <c r="BB10292" s="419"/>
      <c r="BC10292" s="419"/>
      <c r="BD10292" s="419"/>
      <c r="BF10292" s="419"/>
      <c r="BG10292" s="419"/>
      <c r="BH10292" s="419"/>
      <c r="BJ10292" s="419"/>
      <c r="BK10292" s="419"/>
      <c r="BL10292" s="419"/>
      <c r="BN10292" s="419"/>
      <c r="BO10292" s="419"/>
      <c r="BP10292" s="419"/>
      <c r="BR10292" s="419"/>
      <c r="BS10292" s="419"/>
      <c r="BT10292" s="419"/>
      <c r="BV10292" s="419"/>
      <c r="BW10292" s="419"/>
      <c r="BX10292" s="397"/>
      <c r="BZ10292" s="449"/>
      <c r="CB10292" s="419"/>
      <c r="CC10292" s="419"/>
      <c r="CD10292" s="419"/>
      <c r="CF10292" s="419"/>
      <c r="CG10292" s="419"/>
      <c r="CH10292" s="419"/>
    </row>
    <row r="10293" spans="3:86" ht="21" thickBot="1">
      <c r="C10293" s="425"/>
      <c r="P10293" s="431"/>
      <c r="R10293" s="419"/>
      <c r="S10293" s="446"/>
      <c r="T10293" s="419"/>
      <c r="V10293" s="196"/>
      <c r="W10293" s="419"/>
      <c r="X10293" s="419"/>
      <c r="Z10293" s="419"/>
      <c r="AA10293" s="419"/>
      <c r="AB10293" s="419"/>
      <c r="AD10293" s="419"/>
      <c r="AE10293" s="419"/>
      <c r="AF10293" s="419"/>
      <c r="AH10293" s="419"/>
      <c r="AI10293" s="419"/>
      <c r="AJ10293" s="419"/>
      <c r="AL10293" s="419"/>
      <c r="AM10293" s="419"/>
      <c r="AN10293" s="403"/>
      <c r="AO10293" s="419"/>
      <c r="AP10293" s="419"/>
      <c r="AQ10293" s="419"/>
      <c r="AR10293" s="419"/>
      <c r="AS10293" s="419"/>
      <c r="AT10293" s="419"/>
      <c r="AU10293" s="419"/>
      <c r="AV10293" s="419"/>
      <c r="AX10293" s="419"/>
      <c r="AY10293" s="419"/>
      <c r="AZ10293" s="419"/>
      <c r="BB10293" s="419"/>
      <c r="BC10293" s="419"/>
      <c r="BD10293" s="419"/>
      <c r="BF10293" s="419"/>
      <c r="BG10293" s="419"/>
      <c r="BH10293" s="419"/>
      <c r="BJ10293" s="419"/>
      <c r="BK10293" s="419"/>
      <c r="BL10293" s="419"/>
      <c r="BN10293" s="419"/>
      <c r="BO10293" s="419"/>
      <c r="BP10293" s="419"/>
      <c r="BR10293" s="419"/>
      <c r="BS10293" s="419"/>
      <c r="BT10293" s="419"/>
      <c r="BV10293" s="419"/>
      <c r="BW10293" s="419"/>
      <c r="BX10293" s="397"/>
      <c r="BZ10293" s="449"/>
      <c r="CB10293" s="419"/>
      <c r="CC10293" s="419"/>
      <c r="CD10293" s="419"/>
      <c r="CF10293" s="419"/>
      <c r="CG10293" s="419"/>
      <c r="CH10293" s="419"/>
    </row>
    <row r="10294" spans="3:86" ht="21" thickBot="1">
      <c r="C10294" s="425"/>
      <c r="P10294" s="431"/>
      <c r="R10294" s="419"/>
      <c r="S10294" s="446"/>
      <c r="T10294" s="419"/>
      <c r="V10294" s="196"/>
      <c r="W10294" s="419"/>
      <c r="X10294" s="419"/>
      <c r="Z10294" s="419"/>
      <c r="AA10294" s="419"/>
      <c r="AB10294" s="419"/>
      <c r="AD10294" s="419"/>
      <c r="AE10294" s="419"/>
      <c r="AF10294" s="419"/>
      <c r="AH10294" s="419"/>
      <c r="AI10294" s="419"/>
      <c r="AJ10294" s="419"/>
      <c r="AL10294" s="419"/>
      <c r="AM10294" s="419"/>
      <c r="AN10294" s="403"/>
      <c r="AO10294" s="419"/>
      <c r="AP10294" s="419"/>
      <c r="AQ10294" s="419"/>
      <c r="AR10294" s="419"/>
      <c r="AS10294" s="419"/>
      <c r="AT10294" s="419"/>
      <c r="AU10294" s="419"/>
      <c r="AV10294" s="419"/>
      <c r="AX10294" s="419"/>
      <c r="AY10294" s="419"/>
      <c r="AZ10294" s="419"/>
      <c r="BB10294" s="419"/>
      <c r="BC10294" s="419"/>
      <c r="BD10294" s="419"/>
      <c r="BF10294" s="419"/>
      <c r="BG10294" s="419"/>
      <c r="BH10294" s="419"/>
      <c r="BJ10294" s="419"/>
      <c r="BK10294" s="419"/>
      <c r="BL10294" s="419"/>
      <c r="BN10294" s="419"/>
      <c r="BO10294" s="419"/>
      <c r="BP10294" s="419"/>
      <c r="BR10294" s="419"/>
      <c r="BS10294" s="419"/>
      <c r="BT10294" s="419"/>
      <c r="BV10294" s="419"/>
      <c r="BW10294" s="419"/>
      <c r="BX10294" s="397"/>
      <c r="BZ10294" s="449"/>
      <c r="CB10294" s="419"/>
      <c r="CC10294" s="419"/>
      <c r="CD10294" s="419"/>
      <c r="CF10294" s="419"/>
      <c r="CG10294" s="419"/>
      <c r="CH10294" s="419"/>
    </row>
    <row r="10295" spans="3:86" ht="21" thickBot="1">
      <c r="C10295" s="425"/>
      <c r="P10295" s="431"/>
      <c r="R10295" s="419"/>
      <c r="S10295" s="446"/>
      <c r="T10295" s="419"/>
      <c r="V10295" s="196"/>
      <c r="W10295" s="419"/>
      <c r="X10295" s="419"/>
      <c r="Z10295" s="419"/>
      <c r="AA10295" s="419"/>
      <c r="AB10295" s="419"/>
      <c r="AD10295" s="419"/>
      <c r="AE10295" s="419"/>
      <c r="AF10295" s="419"/>
      <c r="AH10295" s="419"/>
      <c r="AI10295" s="419"/>
      <c r="AJ10295" s="419"/>
      <c r="AL10295" s="419"/>
      <c r="AM10295" s="419"/>
      <c r="AN10295" s="403"/>
      <c r="AO10295" s="419"/>
      <c r="AP10295" s="419"/>
      <c r="AQ10295" s="419"/>
      <c r="AR10295" s="419"/>
      <c r="AS10295" s="419"/>
      <c r="AT10295" s="419"/>
      <c r="AU10295" s="419"/>
      <c r="AV10295" s="419"/>
      <c r="AX10295" s="419"/>
      <c r="AY10295" s="419"/>
      <c r="AZ10295" s="419"/>
      <c r="BB10295" s="419"/>
      <c r="BC10295" s="419"/>
      <c r="BD10295" s="419"/>
      <c r="BF10295" s="419"/>
      <c r="BG10295" s="419"/>
      <c r="BH10295" s="419"/>
      <c r="BJ10295" s="419"/>
      <c r="BK10295" s="419"/>
      <c r="BL10295" s="419"/>
      <c r="BN10295" s="419"/>
      <c r="BO10295" s="419"/>
      <c r="BP10295" s="419"/>
      <c r="BR10295" s="419"/>
      <c r="BS10295" s="419"/>
      <c r="BT10295" s="419"/>
      <c r="BV10295" s="419"/>
      <c r="BW10295" s="419"/>
      <c r="BX10295" s="397"/>
      <c r="BZ10295" s="449"/>
      <c r="CB10295" s="419"/>
      <c r="CC10295" s="419"/>
      <c r="CD10295" s="419"/>
      <c r="CF10295" s="419"/>
      <c r="CG10295" s="419"/>
      <c r="CH10295" s="419"/>
    </row>
    <row r="10296" spans="3:86" ht="21" thickBot="1">
      <c r="C10296" s="425"/>
      <c r="P10296" s="431"/>
      <c r="R10296" s="419"/>
      <c r="S10296" s="446"/>
      <c r="T10296" s="419"/>
      <c r="V10296" s="196"/>
      <c r="W10296" s="419"/>
      <c r="X10296" s="419"/>
      <c r="Z10296" s="419"/>
      <c r="AA10296" s="419"/>
      <c r="AB10296" s="419"/>
      <c r="AD10296" s="419"/>
      <c r="AE10296" s="419"/>
      <c r="AF10296" s="419"/>
      <c r="AH10296" s="419"/>
      <c r="AI10296" s="419"/>
      <c r="AJ10296" s="419"/>
      <c r="AL10296" s="419"/>
      <c r="AM10296" s="419"/>
      <c r="AN10296" s="403"/>
      <c r="AO10296" s="419"/>
      <c r="AP10296" s="419"/>
      <c r="AQ10296" s="419"/>
      <c r="AR10296" s="419"/>
      <c r="AS10296" s="419"/>
      <c r="AT10296" s="419"/>
      <c r="AU10296" s="419"/>
      <c r="AV10296" s="419"/>
      <c r="AX10296" s="419"/>
      <c r="AY10296" s="419"/>
      <c r="AZ10296" s="419"/>
      <c r="BB10296" s="419"/>
      <c r="BC10296" s="419"/>
      <c r="BD10296" s="419"/>
      <c r="BF10296" s="419"/>
      <c r="BG10296" s="419"/>
      <c r="BH10296" s="419"/>
      <c r="BJ10296" s="419"/>
      <c r="BK10296" s="419"/>
      <c r="BL10296" s="419"/>
      <c r="BN10296" s="419"/>
      <c r="BO10296" s="419"/>
      <c r="BP10296" s="419"/>
      <c r="BR10296" s="419"/>
      <c r="BS10296" s="419"/>
      <c r="BT10296" s="419"/>
      <c r="BV10296" s="419"/>
      <c r="BW10296" s="419"/>
      <c r="BX10296" s="397"/>
      <c r="BZ10296" s="449"/>
      <c r="CB10296" s="419"/>
      <c r="CC10296" s="419"/>
      <c r="CD10296" s="419"/>
      <c r="CF10296" s="419"/>
      <c r="CG10296" s="419"/>
      <c r="CH10296" s="419"/>
    </row>
    <row r="10297" spans="3:86" ht="21" thickBot="1">
      <c r="C10297" s="425"/>
      <c r="P10297" s="431"/>
      <c r="R10297" s="419"/>
      <c r="S10297" s="446"/>
      <c r="T10297" s="419"/>
      <c r="V10297" s="196"/>
      <c r="W10297" s="419"/>
      <c r="X10297" s="419"/>
      <c r="Z10297" s="419"/>
      <c r="AA10297" s="419"/>
      <c r="AB10297" s="419"/>
      <c r="AD10297" s="419"/>
      <c r="AE10297" s="419"/>
      <c r="AF10297" s="419"/>
      <c r="AH10297" s="419"/>
      <c r="AI10297" s="419"/>
      <c r="AJ10297" s="419"/>
      <c r="AL10297" s="419"/>
      <c r="AM10297" s="419"/>
      <c r="AN10297" s="403"/>
      <c r="AO10297" s="419"/>
      <c r="AP10297" s="419"/>
      <c r="AQ10297" s="419"/>
      <c r="AR10297" s="419"/>
      <c r="AS10297" s="419"/>
      <c r="AT10297" s="419"/>
      <c r="AU10297" s="419"/>
      <c r="AV10297" s="419"/>
      <c r="AX10297" s="419"/>
      <c r="AY10297" s="419"/>
      <c r="AZ10297" s="419"/>
      <c r="BB10297" s="419"/>
      <c r="BC10297" s="419"/>
      <c r="BD10297" s="419"/>
      <c r="BF10297" s="419"/>
      <c r="BG10297" s="419"/>
      <c r="BH10297" s="419"/>
      <c r="BJ10297" s="419"/>
      <c r="BK10297" s="419"/>
      <c r="BL10297" s="419"/>
      <c r="BN10297" s="419"/>
      <c r="BO10297" s="419"/>
      <c r="BP10297" s="419"/>
      <c r="BR10297" s="419"/>
      <c r="BS10297" s="419"/>
      <c r="BT10297" s="419"/>
      <c r="BV10297" s="419"/>
      <c r="BW10297" s="419"/>
      <c r="BX10297" s="397"/>
      <c r="BZ10297" s="449"/>
      <c r="CB10297" s="419"/>
      <c r="CC10297" s="419"/>
      <c r="CD10297" s="419"/>
      <c r="CF10297" s="419"/>
      <c r="CG10297" s="419"/>
      <c r="CH10297" s="419"/>
    </row>
    <row r="10298" spans="3:86" ht="21" thickBot="1">
      <c r="C10298" s="425"/>
      <c r="P10298" s="431"/>
      <c r="R10298" s="419"/>
      <c r="S10298" s="446"/>
      <c r="T10298" s="419"/>
      <c r="V10298" s="196"/>
      <c r="W10298" s="419"/>
      <c r="X10298" s="419"/>
      <c r="Z10298" s="419"/>
      <c r="AA10298" s="419"/>
      <c r="AB10298" s="419"/>
      <c r="AD10298" s="419"/>
      <c r="AE10298" s="419"/>
      <c r="AF10298" s="419"/>
      <c r="AH10298" s="419"/>
      <c r="AI10298" s="419"/>
      <c r="AJ10298" s="419"/>
      <c r="AL10298" s="419"/>
      <c r="AM10298" s="419"/>
      <c r="AN10298" s="403"/>
      <c r="AO10298" s="419"/>
      <c r="AP10298" s="419"/>
      <c r="AQ10298" s="419"/>
      <c r="AR10298" s="419"/>
      <c r="AS10298" s="419"/>
      <c r="AT10298" s="419"/>
      <c r="AU10298" s="419"/>
      <c r="AV10298" s="419"/>
      <c r="AX10298" s="419"/>
      <c r="AY10298" s="419"/>
      <c r="AZ10298" s="419"/>
      <c r="BB10298" s="419"/>
      <c r="BC10298" s="419"/>
      <c r="BD10298" s="419"/>
      <c r="BF10298" s="419"/>
      <c r="BG10298" s="419"/>
      <c r="BH10298" s="419"/>
      <c r="BJ10298" s="419"/>
      <c r="BK10298" s="419"/>
      <c r="BL10298" s="419"/>
      <c r="BN10298" s="419"/>
      <c r="BO10298" s="419"/>
      <c r="BP10298" s="419"/>
      <c r="BR10298" s="419"/>
      <c r="BS10298" s="419"/>
      <c r="BT10298" s="419"/>
      <c r="BV10298" s="419"/>
      <c r="BW10298" s="419"/>
      <c r="BX10298" s="397"/>
      <c r="BZ10298" s="449"/>
      <c r="CB10298" s="419"/>
      <c r="CC10298" s="419"/>
      <c r="CD10298" s="419"/>
      <c r="CF10298" s="419"/>
      <c r="CG10298" s="419"/>
      <c r="CH10298" s="419"/>
    </row>
    <row r="10299" spans="3:86" ht="21" thickBot="1">
      <c r="C10299" s="425"/>
      <c r="P10299" s="431"/>
      <c r="R10299" s="419"/>
      <c r="S10299" s="446"/>
      <c r="T10299" s="419"/>
      <c r="V10299" s="196"/>
      <c r="W10299" s="419"/>
      <c r="X10299" s="419"/>
      <c r="Z10299" s="419"/>
      <c r="AA10299" s="419"/>
      <c r="AB10299" s="419"/>
      <c r="AD10299" s="419"/>
      <c r="AE10299" s="419"/>
      <c r="AF10299" s="419"/>
      <c r="AH10299" s="419"/>
      <c r="AI10299" s="419"/>
      <c r="AJ10299" s="419"/>
      <c r="AL10299" s="419"/>
      <c r="AM10299" s="419"/>
      <c r="AN10299" s="403"/>
      <c r="AO10299" s="419"/>
      <c r="AP10299" s="419"/>
      <c r="AQ10299" s="419"/>
      <c r="AR10299" s="419"/>
      <c r="AS10299" s="419"/>
      <c r="AT10299" s="419"/>
      <c r="AU10299" s="419"/>
      <c r="AV10299" s="419"/>
      <c r="AX10299" s="419"/>
      <c r="AY10299" s="419"/>
      <c r="AZ10299" s="419"/>
      <c r="BB10299" s="419"/>
      <c r="BC10299" s="419"/>
      <c r="BD10299" s="419"/>
      <c r="BF10299" s="419"/>
      <c r="BG10299" s="419"/>
      <c r="BH10299" s="419"/>
      <c r="BJ10299" s="419"/>
      <c r="BK10299" s="419"/>
      <c r="BL10299" s="419"/>
      <c r="BN10299" s="419"/>
      <c r="BO10299" s="419"/>
      <c r="BP10299" s="419"/>
      <c r="BR10299" s="419"/>
      <c r="BS10299" s="419"/>
      <c r="BT10299" s="419"/>
      <c r="BV10299" s="419"/>
      <c r="BW10299" s="419"/>
      <c r="BX10299" s="397"/>
      <c r="BZ10299" s="449"/>
      <c r="CB10299" s="419"/>
      <c r="CC10299" s="419"/>
      <c r="CD10299" s="419"/>
      <c r="CF10299" s="419"/>
      <c r="CG10299" s="419"/>
      <c r="CH10299" s="419"/>
    </row>
    <row r="10300" spans="3:86" ht="21" thickBot="1">
      <c r="C10300" s="425"/>
      <c r="P10300" s="431"/>
      <c r="R10300" s="419"/>
      <c r="S10300" s="446"/>
      <c r="T10300" s="419"/>
      <c r="V10300" s="196"/>
      <c r="W10300" s="419"/>
      <c r="X10300" s="419"/>
      <c r="Z10300" s="419"/>
      <c r="AA10300" s="419"/>
      <c r="AB10300" s="419"/>
      <c r="AD10300" s="419"/>
      <c r="AE10300" s="419"/>
      <c r="AF10300" s="419"/>
      <c r="AH10300" s="419"/>
      <c r="AI10300" s="419"/>
      <c r="AJ10300" s="419"/>
      <c r="AL10300" s="419"/>
      <c r="AM10300" s="419"/>
      <c r="AN10300" s="403"/>
      <c r="AO10300" s="419"/>
      <c r="AP10300" s="419"/>
      <c r="AQ10300" s="419"/>
      <c r="AR10300" s="419"/>
      <c r="AS10300" s="419"/>
      <c r="AT10300" s="419"/>
      <c r="AU10300" s="419"/>
      <c r="AV10300" s="419"/>
      <c r="AX10300" s="419"/>
      <c r="AY10300" s="419"/>
      <c r="AZ10300" s="419"/>
      <c r="BB10300" s="419"/>
      <c r="BC10300" s="419"/>
      <c r="BD10300" s="419"/>
      <c r="BF10300" s="419"/>
      <c r="BG10300" s="419"/>
      <c r="BH10300" s="419"/>
      <c r="BJ10300" s="419"/>
      <c r="BK10300" s="419"/>
      <c r="BL10300" s="419"/>
      <c r="BN10300" s="419"/>
      <c r="BO10300" s="419"/>
      <c r="BP10300" s="419"/>
      <c r="BR10300" s="419"/>
      <c r="BS10300" s="419"/>
      <c r="BT10300" s="419"/>
      <c r="BV10300" s="419"/>
      <c r="BW10300" s="419"/>
      <c r="BX10300" s="397"/>
      <c r="BZ10300" s="449"/>
      <c r="CB10300" s="419"/>
      <c r="CC10300" s="419"/>
      <c r="CD10300" s="419"/>
      <c r="CF10300" s="419"/>
      <c r="CG10300" s="419"/>
      <c r="CH10300" s="419"/>
    </row>
    <row r="10301" spans="3:86" ht="21" thickBot="1">
      <c r="C10301" s="425"/>
      <c r="P10301" s="431"/>
      <c r="R10301" s="419"/>
      <c r="S10301" s="446"/>
      <c r="T10301" s="419"/>
      <c r="V10301" s="196"/>
      <c r="W10301" s="419"/>
      <c r="X10301" s="419"/>
      <c r="Z10301" s="419"/>
      <c r="AA10301" s="419"/>
      <c r="AB10301" s="419"/>
      <c r="AD10301" s="419"/>
      <c r="AE10301" s="419"/>
      <c r="AF10301" s="419"/>
      <c r="AH10301" s="419"/>
      <c r="AI10301" s="419"/>
      <c r="AJ10301" s="419"/>
      <c r="AL10301" s="419"/>
      <c r="AM10301" s="419"/>
      <c r="AN10301" s="403"/>
      <c r="AO10301" s="419"/>
      <c r="AP10301" s="419"/>
      <c r="AQ10301" s="419"/>
      <c r="AR10301" s="419"/>
      <c r="AS10301" s="419"/>
      <c r="AT10301" s="419"/>
      <c r="AU10301" s="419"/>
      <c r="AV10301" s="419"/>
      <c r="AX10301" s="419"/>
      <c r="AY10301" s="419"/>
      <c r="AZ10301" s="419"/>
      <c r="BB10301" s="419"/>
      <c r="BC10301" s="419"/>
      <c r="BD10301" s="419"/>
      <c r="BF10301" s="419"/>
      <c r="BG10301" s="419"/>
      <c r="BH10301" s="419"/>
      <c r="BJ10301" s="419"/>
      <c r="BK10301" s="419"/>
      <c r="BL10301" s="419"/>
      <c r="BN10301" s="419"/>
      <c r="BO10301" s="419"/>
      <c r="BP10301" s="419"/>
      <c r="BR10301" s="419"/>
      <c r="BS10301" s="419"/>
      <c r="BT10301" s="419"/>
      <c r="BV10301" s="419"/>
      <c r="BW10301" s="419"/>
      <c r="BX10301" s="397"/>
      <c r="BZ10301" s="449"/>
      <c r="CB10301" s="419"/>
      <c r="CC10301" s="419"/>
      <c r="CD10301" s="419"/>
      <c r="CF10301" s="419"/>
      <c r="CG10301" s="419"/>
      <c r="CH10301" s="419"/>
    </row>
    <row r="10302" spans="3:86" ht="21" thickBot="1">
      <c r="C10302" s="425"/>
      <c r="P10302" s="431"/>
      <c r="R10302" s="419"/>
      <c r="S10302" s="446"/>
      <c r="T10302" s="419"/>
      <c r="V10302" s="196"/>
      <c r="W10302" s="419"/>
      <c r="X10302" s="419"/>
      <c r="Z10302" s="419"/>
      <c r="AA10302" s="419"/>
      <c r="AB10302" s="419"/>
      <c r="AD10302" s="419"/>
      <c r="AE10302" s="419"/>
      <c r="AF10302" s="419"/>
      <c r="AH10302" s="419"/>
      <c r="AI10302" s="419"/>
      <c r="AJ10302" s="419"/>
      <c r="AL10302" s="419"/>
      <c r="AM10302" s="419"/>
      <c r="AN10302" s="403"/>
      <c r="AO10302" s="419"/>
      <c r="AP10302" s="419"/>
      <c r="AQ10302" s="419"/>
      <c r="AR10302" s="419"/>
      <c r="AS10302" s="419"/>
      <c r="AT10302" s="419"/>
      <c r="AU10302" s="419"/>
      <c r="AV10302" s="419"/>
      <c r="AX10302" s="419"/>
      <c r="AY10302" s="419"/>
      <c r="AZ10302" s="419"/>
      <c r="BB10302" s="419"/>
      <c r="BC10302" s="419"/>
      <c r="BD10302" s="419"/>
      <c r="BF10302" s="419"/>
      <c r="BG10302" s="419"/>
      <c r="BH10302" s="419"/>
      <c r="BJ10302" s="419"/>
      <c r="BK10302" s="419"/>
      <c r="BL10302" s="419"/>
      <c r="BN10302" s="419"/>
      <c r="BO10302" s="419"/>
      <c r="BP10302" s="419"/>
      <c r="BR10302" s="419"/>
      <c r="BS10302" s="419"/>
      <c r="BT10302" s="419"/>
      <c r="BV10302" s="419"/>
      <c r="BW10302" s="419"/>
      <c r="BX10302" s="397"/>
      <c r="BZ10302" s="449"/>
      <c r="CB10302" s="419"/>
      <c r="CC10302" s="419"/>
      <c r="CD10302" s="419"/>
      <c r="CF10302" s="419"/>
      <c r="CG10302" s="419"/>
      <c r="CH10302" s="419"/>
    </row>
    <row r="10303" spans="3:86" ht="21" thickBot="1">
      <c r="C10303" s="425"/>
      <c r="P10303" s="431"/>
      <c r="R10303" s="419"/>
      <c r="S10303" s="446"/>
      <c r="T10303" s="419"/>
      <c r="V10303" s="196"/>
      <c r="W10303" s="419"/>
      <c r="X10303" s="419"/>
      <c r="Z10303" s="419"/>
      <c r="AA10303" s="419"/>
      <c r="AB10303" s="419"/>
      <c r="AD10303" s="419"/>
      <c r="AE10303" s="419"/>
      <c r="AF10303" s="419"/>
      <c r="AH10303" s="419"/>
      <c r="AI10303" s="419"/>
      <c r="AJ10303" s="419"/>
      <c r="AL10303" s="419"/>
      <c r="AM10303" s="419"/>
      <c r="AN10303" s="403"/>
      <c r="AO10303" s="419"/>
      <c r="AP10303" s="419"/>
      <c r="AQ10303" s="419"/>
      <c r="AR10303" s="419"/>
      <c r="AS10303" s="419"/>
      <c r="AT10303" s="419"/>
      <c r="AU10303" s="419"/>
      <c r="AV10303" s="419"/>
      <c r="AX10303" s="419"/>
      <c r="AY10303" s="419"/>
      <c r="AZ10303" s="419"/>
      <c r="BB10303" s="419"/>
      <c r="BC10303" s="419"/>
      <c r="BD10303" s="419"/>
      <c r="BF10303" s="419"/>
      <c r="BG10303" s="419"/>
      <c r="BH10303" s="419"/>
      <c r="BJ10303" s="419"/>
      <c r="BK10303" s="419"/>
      <c r="BL10303" s="419"/>
      <c r="BN10303" s="419"/>
      <c r="BO10303" s="419"/>
      <c r="BP10303" s="419"/>
      <c r="BR10303" s="419"/>
      <c r="BS10303" s="419"/>
      <c r="BT10303" s="419"/>
      <c r="BV10303" s="419"/>
      <c r="BW10303" s="419"/>
      <c r="BX10303" s="397"/>
      <c r="BZ10303" s="449"/>
      <c r="CB10303" s="419"/>
      <c r="CC10303" s="419"/>
      <c r="CD10303" s="419"/>
      <c r="CF10303" s="419"/>
      <c r="CG10303" s="419"/>
      <c r="CH10303" s="419"/>
    </row>
    <row r="10304" spans="3:86" ht="21" thickBot="1">
      <c r="C10304" s="425"/>
      <c r="P10304" s="431"/>
      <c r="R10304" s="419"/>
      <c r="S10304" s="446"/>
      <c r="T10304" s="419"/>
      <c r="V10304" s="196"/>
      <c r="W10304" s="419"/>
      <c r="X10304" s="419"/>
      <c r="Z10304" s="419"/>
      <c r="AA10304" s="419"/>
      <c r="AB10304" s="419"/>
      <c r="AD10304" s="419"/>
      <c r="AE10304" s="419"/>
      <c r="AF10304" s="419"/>
      <c r="AH10304" s="419"/>
      <c r="AI10304" s="419"/>
      <c r="AJ10304" s="419"/>
      <c r="AL10304" s="419"/>
      <c r="AM10304" s="419"/>
      <c r="AN10304" s="403"/>
      <c r="AO10304" s="419"/>
      <c r="AP10304" s="419"/>
      <c r="AQ10304" s="419"/>
      <c r="AR10304" s="419"/>
      <c r="AS10304" s="419"/>
      <c r="AT10304" s="419"/>
      <c r="AU10304" s="419"/>
      <c r="AV10304" s="419"/>
      <c r="AX10304" s="419"/>
      <c r="AY10304" s="419"/>
      <c r="AZ10304" s="419"/>
      <c r="BB10304" s="419"/>
      <c r="BC10304" s="419"/>
      <c r="BD10304" s="419"/>
      <c r="BF10304" s="419"/>
      <c r="BG10304" s="419"/>
      <c r="BH10304" s="419"/>
      <c r="BJ10304" s="419"/>
      <c r="BK10304" s="419"/>
      <c r="BL10304" s="419"/>
      <c r="BN10304" s="419"/>
      <c r="BO10304" s="419"/>
      <c r="BP10304" s="419"/>
      <c r="BR10304" s="419"/>
      <c r="BS10304" s="419"/>
      <c r="BT10304" s="419"/>
      <c r="BV10304" s="419"/>
      <c r="BW10304" s="419"/>
      <c r="BX10304" s="397"/>
      <c r="BZ10304" s="449"/>
      <c r="CB10304" s="419"/>
      <c r="CC10304" s="419"/>
      <c r="CD10304" s="419"/>
      <c r="CF10304" s="419"/>
      <c r="CG10304" s="419"/>
      <c r="CH10304" s="419"/>
    </row>
    <row r="10305" spans="3:86" ht="21" thickBot="1">
      <c r="C10305" s="425"/>
      <c r="P10305" s="431"/>
      <c r="R10305" s="419"/>
      <c r="S10305" s="446"/>
      <c r="T10305" s="419"/>
      <c r="V10305" s="196"/>
      <c r="W10305" s="419"/>
      <c r="X10305" s="419"/>
      <c r="Z10305" s="419"/>
      <c r="AA10305" s="419"/>
      <c r="AB10305" s="419"/>
      <c r="AD10305" s="419"/>
      <c r="AE10305" s="419"/>
      <c r="AF10305" s="419"/>
      <c r="AH10305" s="419"/>
      <c r="AI10305" s="419"/>
      <c r="AJ10305" s="419"/>
      <c r="AL10305" s="419"/>
      <c r="AM10305" s="419"/>
      <c r="AN10305" s="403"/>
      <c r="AO10305" s="419"/>
      <c r="AP10305" s="419"/>
      <c r="AQ10305" s="419"/>
      <c r="AR10305" s="419"/>
      <c r="AS10305" s="419"/>
      <c r="AT10305" s="419"/>
      <c r="AU10305" s="419"/>
      <c r="AV10305" s="419"/>
      <c r="AX10305" s="419"/>
      <c r="AY10305" s="419"/>
      <c r="AZ10305" s="419"/>
      <c r="BB10305" s="419"/>
      <c r="BC10305" s="419"/>
      <c r="BD10305" s="419"/>
      <c r="BF10305" s="419"/>
      <c r="BG10305" s="419"/>
      <c r="BH10305" s="419"/>
      <c r="BJ10305" s="419"/>
      <c r="BK10305" s="419"/>
      <c r="BL10305" s="419"/>
      <c r="BN10305" s="419"/>
      <c r="BO10305" s="419"/>
      <c r="BP10305" s="419"/>
      <c r="BR10305" s="419"/>
      <c r="BS10305" s="419"/>
      <c r="BT10305" s="419"/>
      <c r="BV10305" s="419"/>
      <c r="BW10305" s="419"/>
      <c r="BX10305" s="397"/>
      <c r="BZ10305" s="449"/>
      <c r="CB10305" s="419"/>
      <c r="CC10305" s="419"/>
      <c r="CD10305" s="419"/>
      <c r="CF10305" s="419"/>
      <c r="CG10305" s="419"/>
      <c r="CH10305" s="419"/>
    </row>
    <row r="10306" spans="3:86" ht="21" thickBot="1">
      <c r="C10306" s="425"/>
      <c r="P10306" s="431"/>
      <c r="R10306" s="419"/>
      <c r="S10306" s="446"/>
      <c r="T10306" s="419"/>
      <c r="V10306" s="196"/>
      <c r="W10306" s="419"/>
      <c r="X10306" s="419"/>
      <c r="Z10306" s="419"/>
      <c r="AA10306" s="419"/>
      <c r="AB10306" s="419"/>
      <c r="AD10306" s="419"/>
      <c r="AE10306" s="419"/>
      <c r="AF10306" s="419"/>
      <c r="AH10306" s="419"/>
      <c r="AI10306" s="419"/>
      <c r="AJ10306" s="419"/>
      <c r="AL10306" s="419"/>
      <c r="AM10306" s="419"/>
      <c r="AN10306" s="403"/>
      <c r="AO10306" s="419"/>
      <c r="AP10306" s="419"/>
      <c r="AQ10306" s="419"/>
      <c r="AR10306" s="419"/>
      <c r="AS10306" s="419"/>
      <c r="AT10306" s="419"/>
      <c r="AU10306" s="419"/>
      <c r="AV10306" s="419"/>
      <c r="AX10306" s="419"/>
      <c r="AY10306" s="419"/>
      <c r="AZ10306" s="419"/>
      <c r="BB10306" s="419"/>
      <c r="BC10306" s="419"/>
      <c r="BD10306" s="419"/>
      <c r="BF10306" s="419"/>
      <c r="BG10306" s="419"/>
      <c r="BH10306" s="419"/>
      <c r="BJ10306" s="419"/>
      <c r="BK10306" s="419"/>
      <c r="BL10306" s="419"/>
      <c r="BN10306" s="419"/>
      <c r="BO10306" s="419"/>
      <c r="BP10306" s="419"/>
      <c r="BR10306" s="419"/>
      <c r="BS10306" s="419"/>
      <c r="BT10306" s="419"/>
      <c r="BV10306" s="419"/>
      <c r="BW10306" s="419"/>
      <c r="BX10306" s="397"/>
      <c r="BZ10306" s="449"/>
      <c r="CB10306" s="419"/>
      <c r="CC10306" s="419"/>
      <c r="CD10306" s="419"/>
      <c r="CF10306" s="419"/>
      <c r="CG10306" s="419"/>
      <c r="CH10306" s="419"/>
    </row>
    <row r="10307" spans="3:86" ht="21" thickBot="1">
      <c r="C10307" s="425"/>
      <c r="P10307" s="431"/>
      <c r="R10307" s="419"/>
      <c r="S10307" s="446"/>
      <c r="T10307" s="419"/>
      <c r="V10307" s="196"/>
      <c r="W10307" s="419"/>
      <c r="X10307" s="419"/>
      <c r="Z10307" s="419"/>
      <c r="AA10307" s="419"/>
      <c r="AB10307" s="419"/>
      <c r="AD10307" s="419"/>
      <c r="AE10307" s="419"/>
      <c r="AF10307" s="419"/>
      <c r="AH10307" s="419"/>
      <c r="AI10307" s="419"/>
      <c r="AJ10307" s="419"/>
      <c r="AL10307" s="419"/>
      <c r="AM10307" s="419"/>
      <c r="AN10307" s="403"/>
      <c r="AO10307" s="419"/>
      <c r="AP10307" s="419"/>
      <c r="AQ10307" s="419"/>
      <c r="AR10307" s="419"/>
      <c r="AS10307" s="419"/>
      <c r="AT10307" s="419"/>
      <c r="AU10307" s="419"/>
      <c r="AV10307" s="419"/>
      <c r="AX10307" s="419"/>
      <c r="AY10307" s="419"/>
      <c r="AZ10307" s="419"/>
      <c r="BB10307" s="419"/>
      <c r="BC10307" s="419"/>
      <c r="BD10307" s="419"/>
      <c r="BF10307" s="419"/>
      <c r="BG10307" s="419"/>
      <c r="BH10307" s="419"/>
      <c r="BJ10307" s="419"/>
      <c r="BK10307" s="419"/>
      <c r="BL10307" s="419"/>
      <c r="BN10307" s="419"/>
      <c r="BO10307" s="419"/>
      <c r="BP10307" s="419"/>
      <c r="BR10307" s="419"/>
      <c r="BS10307" s="419"/>
      <c r="BT10307" s="419"/>
      <c r="BV10307" s="419"/>
      <c r="BW10307" s="419"/>
      <c r="BX10307" s="397"/>
      <c r="BZ10307" s="449"/>
      <c r="CB10307" s="419"/>
      <c r="CC10307" s="419"/>
      <c r="CD10307" s="419"/>
      <c r="CF10307" s="419"/>
      <c r="CG10307" s="419"/>
      <c r="CH10307" s="419"/>
    </row>
    <row r="10308" spans="3:86" ht="21" thickBot="1">
      <c r="C10308" s="425"/>
      <c r="P10308" s="431"/>
      <c r="R10308" s="419"/>
      <c r="S10308" s="446"/>
      <c r="T10308" s="419"/>
      <c r="V10308" s="196"/>
      <c r="W10308" s="419"/>
      <c r="X10308" s="419"/>
      <c r="Z10308" s="419"/>
      <c r="AA10308" s="419"/>
      <c r="AB10308" s="419"/>
      <c r="AD10308" s="419"/>
      <c r="AE10308" s="419"/>
      <c r="AF10308" s="419"/>
      <c r="AH10308" s="419"/>
      <c r="AI10308" s="419"/>
      <c r="AJ10308" s="419"/>
      <c r="AL10308" s="419"/>
      <c r="AM10308" s="419"/>
      <c r="AN10308" s="403"/>
      <c r="AO10308" s="419"/>
      <c r="AP10308" s="419"/>
      <c r="AQ10308" s="419"/>
      <c r="AR10308" s="419"/>
      <c r="AS10308" s="419"/>
      <c r="AT10308" s="419"/>
      <c r="AU10308" s="419"/>
      <c r="AV10308" s="419"/>
      <c r="AX10308" s="419"/>
      <c r="AY10308" s="419"/>
      <c r="AZ10308" s="419"/>
      <c r="BB10308" s="419"/>
      <c r="BC10308" s="419"/>
      <c r="BD10308" s="419"/>
      <c r="BF10308" s="419"/>
      <c r="BG10308" s="419"/>
      <c r="BH10308" s="419"/>
      <c r="BJ10308" s="419"/>
      <c r="BK10308" s="419"/>
      <c r="BL10308" s="419"/>
      <c r="BN10308" s="419"/>
      <c r="BO10308" s="419"/>
      <c r="BP10308" s="419"/>
      <c r="BR10308" s="419"/>
      <c r="BS10308" s="419"/>
      <c r="BT10308" s="419"/>
      <c r="BV10308" s="419"/>
      <c r="BW10308" s="419"/>
      <c r="BX10308" s="397"/>
      <c r="BZ10308" s="449"/>
      <c r="CB10308" s="419"/>
      <c r="CC10308" s="419"/>
      <c r="CD10308" s="419"/>
      <c r="CF10308" s="419"/>
      <c r="CG10308" s="419"/>
      <c r="CH10308" s="419"/>
    </row>
    <row r="10309" spans="3:86" ht="21" thickBot="1">
      <c r="C10309" s="425"/>
      <c r="P10309" s="431"/>
      <c r="R10309" s="419"/>
      <c r="S10309" s="446"/>
      <c r="T10309" s="419"/>
      <c r="V10309" s="196"/>
      <c r="W10309" s="419"/>
      <c r="X10309" s="419"/>
      <c r="Z10309" s="419"/>
      <c r="AA10309" s="419"/>
      <c r="AB10309" s="419"/>
      <c r="AD10309" s="419"/>
      <c r="AE10309" s="419"/>
      <c r="AF10309" s="419"/>
      <c r="AH10309" s="419"/>
      <c r="AI10309" s="419"/>
      <c r="AJ10309" s="419"/>
      <c r="AL10309" s="419"/>
      <c r="AM10309" s="419"/>
      <c r="AN10309" s="403"/>
      <c r="AO10309" s="419"/>
      <c r="AP10309" s="419"/>
      <c r="AQ10309" s="419"/>
      <c r="AR10309" s="419"/>
      <c r="AS10309" s="419"/>
      <c r="AT10309" s="419"/>
      <c r="AU10309" s="419"/>
      <c r="AV10309" s="419"/>
      <c r="AX10309" s="419"/>
      <c r="AY10309" s="419"/>
      <c r="AZ10309" s="419"/>
      <c r="BB10309" s="419"/>
      <c r="BC10309" s="419"/>
      <c r="BD10309" s="419"/>
      <c r="BF10309" s="419"/>
      <c r="BG10309" s="419"/>
      <c r="BH10309" s="419"/>
      <c r="BJ10309" s="419"/>
      <c r="BK10309" s="419"/>
      <c r="BL10309" s="419"/>
      <c r="BN10309" s="419"/>
      <c r="BO10309" s="419"/>
      <c r="BP10309" s="419"/>
      <c r="BR10309" s="419"/>
      <c r="BS10309" s="419"/>
      <c r="BT10309" s="419"/>
      <c r="BV10309" s="419"/>
      <c r="BW10309" s="419"/>
      <c r="BX10309" s="397"/>
      <c r="BZ10309" s="449"/>
      <c r="CB10309" s="419"/>
      <c r="CC10309" s="419"/>
      <c r="CD10309" s="419"/>
      <c r="CF10309" s="419"/>
      <c r="CG10309" s="419"/>
      <c r="CH10309" s="419"/>
    </row>
    <row r="10310" spans="3:86" ht="21" thickBot="1">
      <c r="C10310" s="425"/>
      <c r="P10310" s="431"/>
      <c r="R10310" s="419"/>
      <c r="S10310" s="446"/>
      <c r="T10310" s="419"/>
      <c r="V10310" s="196"/>
      <c r="W10310" s="419"/>
      <c r="X10310" s="419"/>
      <c r="Z10310" s="419"/>
      <c r="AA10310" s="419"/>
      <c r="AB10310" s="419"/>
      <c r="AD10310" s="419"/>
      <c r="AE10310" s="419"/>
      <c r="AF10310" s="419"/>
      <c r="AH10310" s="419"/>
      <c r="AI10310" s="419"/>
      <c r="AJ10310" s="419"/>
      <c r="AL10310" s="419"/>
      <c r="AM10310" s="419"/>
      <c r="AN10310" s="403"/>
      <c r="AO10310" s="419"/>
      <c r="AP10310" s="419"/>
      <c r="AQ10310" s="419"/>
      <c r="AR10310" s="419"/>
      <c r="AS10310" s="419"/>
      <c r="AT10310" s="419"/>
      <c r="AU10310" s="419"/>
      <c r="AV10310" s="419"/>
      <c r="AX10310" s="419"/>
      <c r="AY10310" s="419"/>
      <c r="AZ10310" s="419"/>
      <c r="BB10310" s="419"/>
      <c r="BC10310" s="419"/>
      <c r="BD10310" s="419"/>
      <c r="BF10310" s="419"/>
      <c r="BG10310" s="419"/>
      <c r="BH10310" s="419"/>
      <c r="BJ10310" s="419"/>
      <c r="BK10310" s="419"/>
      <c r="BL10310" s="419"/>
      <c r="BN10310" s="419"/>
      <c r="BO10310" s="419"/>
      <c r="BP10310" s="419"/>
      <c r="BR10310" s="419"/>
      <c r="BS10310" s="419"/>
      <c r="BT10310" s="419"/>
      <c r="BV10310" s="419"/>
      <c r="BW10310" s="419"/>
      <c r="BX10310" s="397"/>
      <c r="BZ10310" s="449"/>
      <c r="CB10310" s="419"/>
      <c r="CC10310" s="419"/>
      <c r="CD10310" s="419"/>
      <c r="CF10310" s="419"/>
      <c r="CG10310" s="419"/>
      <c r="CH10310" s="419"/>
    </row>
    <row r="10311" spans="3:86" ht="21" thickBot="1">
      <c r="C10311" s="425"/>
      <c r="P10311" s="431"/>
      <c r="R10311" s="419"/>
      <c r="S10311" s="446"/>
      <c r="T10311" s="419"/>
      <c r="V10311" s="196"/>
      <c r="W10311" s="419"/>
      <c r="X10311" s="419"/>
      <c r="Z10311" s="419"/>
      <c r="AA10311" s="419"/>
      <c r="AB10311" s="419"/>
      <c r="AD10311" s="419"/>
      <c r="AE10311" s="419"/>
      <c r="AF10311" s="419"/>
      <c r="AH10311" s="419"/>
      <c r="AI10311" s="419"/>
      <c r="AJ10311" s="419"/>
      <c r="AL10311" s="419"/>
      <c r="AM10311" s="419"/>
      <c r="AN10311" s="403"/>
      <c r="AO10311" s="419"/>
      <c r="AP10311" s="419"/>
      <c r="AQ10311" s="419"/>
      <c r="AR10311" s="419"/>
      <c r="AS10311" s="419"/>
      <c r="AT10311" s="419"/>
      <c r="AU10311" s="419"/>
      <c r="AV10311" s="419"/>
      <c r="AX10311" s="419"/>
      <c r="AY10311" s="419"/>
      <c r="AZ10311" s="419"/>
      <c r="BB10311" s="419"/>
      <c r="BC10311" s="419"/>
      <c r="BD10311" s="419"/>
      <c r="BF10311" s="419"/>
      <c r="BG10311" s="419"/>
      <c r="BH10311" s="419"/>
      <c r="BJ10311" s="419"/>
      <c r="BK10311" s="419"/>
      <c r="BL10311" s="419"/>
      <c r="BN10311" s="419"/>
      <c r="BO10311" s="419"/>
      <c r="BP10311" s="419"/>
      <c r="BR10311" s="419"/>
      <c r="BS10311" s="419"/>
      <c r="BT10311" s="419"/>
      <c r="BV10311" s="419"/>
      <c r="BW10311" s="419"/>
      <c r="BX10311" s="397"/>
      <c r="BZ10311" s="449"/>
      <c r="CB10311" s="419"/>
      <c r="CC10311" s="419"/>
      <c r="CD10311" s="419"/>
      <c r="CF10311" s="419"/>
      <c r="CG10311" s="419"/>
      <c r="CH10311" s="419"/>
    </row>
    <row r="10312" spans="3:86" ht="21" thickBot="1">
      <c r="C10312" s="425"/>
      <c r="P10312" s="431"/>
      <c r="R10312" s="419"/>
      <c r="S10312" s="446"/>
      <c r="T10312" s="419"/>
      <c r="V10312" s="196"/>
      <c r="W10312" s="419"/>
      <c r="X10312" s="419"/>
      <c r="Z10312" s="419"/>
      <c r="AA10312" s="419"/>
      <c r="AB10312" s="419"/>
      <c r="AD10312" s="419"/>
      <c r="AE10312" s="419"/>
      <c r="AF10312" s="419"/>
      <c r="AH10312" s="419"/>
      <c r="AI10312" s="419"/>
      <c r="AJ10312" s="419"/>
      <c r="AL10312" s="419"/>
      <c r="AM10312" s="419"/>
      <c r="AN10312" s="403"/>
      <c r="AO10312" s="419"/>
      <c r="AP10312" s="419"/>
      <c r="AQ10312" s="419"/>
      <c r="AR10312" s="419"/>
      <c r="AS10312" s="419"/>
      <c r="AT10312" s="419"/>
      <c r="AU10312" s="419"/>
      <c r="AV10312" s="419"/>
      <c r="AX10312" s="419"/>
      <c r="AY10312" s="419"/>
      <c r="AZ10312" s="419"/>
      <c r="BB10312" s="419"/>
      <c r="BC10312" s="419"/>
      <c r="BD10312" s="419"/>
      <c r="BF10312" s="419"/>
      <c r="BG10312" s="419"/>
      <c r="BH10312" s="419"/>
      <c r="BJ10312" s="419"/>
      <c r="BK10312" s="419"/>
      <c r="BL10312" s="419"/>
      <c r="BN10312" s="419"/>
      <c r="BO10312" s="419"/>
      <c r="BP10312" s="419"/>
      <c r="BR10312" s="419"/>
      <c r="BS10312" s="419"/>
      <c r="BT10312" s="419"/>
      <c r="BV10312" s="419"/>
      <c r="BW10312" s="419"/>
      <c r="BX10312" s="397"/>
      <c r="BZ10312" s="449"/>
      <c r="CB10312" s="419"/>
      <c r="CC10312" s="419"/>
      <c r="CD10312" s="419"/>
      <c r="CF10312" s="419"/>
      <c r="CG10312" s="419"/>
      <c r="CH10312" s="419"/>
    </row>
    <row r="10313" spans="3:86" ht="21" thickBot="1">
      <c r="C10313" s="425"/>
      <c r="P10313" s="431"/>
      <c r="R10313" s="419"/>
      <c r="S10313" s="446"/>
      <c r="T10313" s="419"/>
      <c r="V10313" s="196"/>
      <c r="W10313" s="419"/>
      <c r="X10313" s="419"/>
      <c r="Z10313" s="419"/>
      <c r="AA10313" s="419"/>
      <c r="AB10313" s="419"/>
      <c r="AD10313" s="419"/>
      <c r="AE10313" s="419"/>
      <c r="AF10313" s="419"/>
      <c r="AH10313" s="419"/>
      <c r="AI10313" s="419"/>
      <c r="AJ10313" s="419"/>
      <c r="AL10313" s="419"/>
      <c r="AM10313" s="419"/>
      <c r="AN10313" s="403"/>
      <c r="AO10313" s="419"/>
      <c r="AP10313" s="419"/>
      <c r="AQ10313" s="419"/>
      <c r="AR10313" s="419"/>
      <c r="AS10313" s="419"/>
      <c r="AT10313" s="419"/>
      <c r="AU10313" s="419"/>
      <c r="AV10313" s="419"/>
      <c r="AX10313" s="419"/>
      <c r="AY10313" s="419"/>
      <c r="AZ10313" s="419"/>
      <c r="BB10313" s="419"/>
      <c r="BC10313" s="419"/>
      <c r="BD10313" s="419"/>
      <c r="BF10313" s="419"/>
      <c r="BG10313" s="419"/>
      <c r="BH10313" s="419"/>
      <c r="BJ10313" s="419"/>
      <c r="BK10313" s="419"/>
      <c r="BL10313" s="419"/>
      <c r="BN10313" s="419"/>
      <c r="BO10313" s="419"/>
      <c r="BP10313" s="419"/>
      <c r="BR10313" s="419"/>
      <c r="BS10313" s="419"/>
      <c r="BT10313" s="419"/>
      <c r="BV10313" s="419"/>
      <c r="BW10313" s="419"/>
      <c r="BX10313" s="397"/>
      <c r="BZ10313" s="449"/>
      <c r="CB10313" s="419"/>
      <c r="CC10313" s="419"/>
      <c r="CD10313" s="419"/>
      <c r="CF10313" s="419"/>
      <c r="CG10313" s="419"/>
      <c r="CH10313" s="419"/>
    </row>
    <row r="10314" spans="3:86" ht="21" thickBot="1">
      <c r="C10314" s="425"/>
      <c r="P10314" s="431"/>
      <c r="R10314" s="419"/>
      <c r="S10314" s="446"/>
      <c r="T10314" s="419"/>
      <c r="V10314" s="196"/>
      <c r="W10314" s="419"/>
      <c r="X10314" s="419"/>
      <c r="Z10314" s="419"/>
      <c r="AA10314" s="419"/>
      <c r="AB10314" s="419"/>
      <c r="AD10314" s="419"/>
      <c r="AE10314" s="419"/>
      <c r="AF10314" s="419"/>
      <c r="AH10314" s="419"/>
      <c r="AI10314" s="419"/>
      <c r="AJ10314" s="419"/>
      <c r="AL10314" s="419"/>
      <c r="AM10314" s="419"/>
      <c r="AN10314" s="403"/>
      <c r="AO10314" s="419"/>
      <c r="AP10314" s="419"/>
      <c r="AQ10314" s="419"/>
      <c r="AR10314" s="419"/>
      <c r="AS10314" s="419"/>
      <c r="AT10314" s="419"/>
      <c r="AU10314" s="419"/>
      <c r="AV10314" s="419"/>
      <c r="AX10314" s="419"/>
      <c r="AY10314" s="419"/>
      <c r="AZ10314" s="419"/>
      <c r="BB10314" s="419"/>
      <c r="BC10314" s="419"/>
      <c r="BD10314" s="419"/>
      <c r="BF10314" s="419"/>
      <c r="BG10314" s="419"/>
      <c r="BH10314" s="419"/>
      <c r="BJ10314" s="419"/>
      <c r="BK10314" s="419"/>
      <c r="BL10314" s="419"/>
      <c r="BN10314" s="419"/>
      <c r="BO10314" s="419"/>
      <c r="BP10314" s="419"/>
      <c r="BR10314" s="419"/>
      <c r="BS10314" s="419"/>
      <c r="BT10314" s="419"/>
      <c r="BV10314" s="419"/>
      <c r="BW10314" s="419"/>
      <c r="BX10314" s="397"/>
      <c r="BZ10314" s="449"/>
      <c r="CB10314" s="419"/>
      <c r="CC10314" s="419"/>
      <c r="CD10314" s="419"/>
      <c r="CF10314" s="419"/>
      <c r="CG10314" s="419"/>
      <c r="CH10314" s="419"/>
    </row>
    <row r="10315" spans="3:86" ht="21" thickBot="1">
      <c r="C10315" s="425"/>
      <c r="P10315" s="431"/>
      <c r="R10315" s="419"/>
      <c r="S10315" s="446"/>
      <c r="T10315" s="419"/>
      <c r="V10315" s="196"/>
      <c r="W10315" s="419"/>
      <c r="X10315" s="419"/>
      <c r="Z10315" s="419"/>
      <c r="AA10315" s="419"/>
      <c r="AB10315" s="419"/>
      <c r="AD10315" s="419"/>
      <c r="AE10315" s="419"/>
      <c r="AF10315" s="419"/>
      <c r="AH10315" s="419"/>
      <c r="AI10315" s="419"/>
      <c r="AJ10315" s="419"/>
      <c r="AL10315" s="419"/>
      <c r="AM10315" s="419"/>
      <c r="AN10315" s="403"/>
      <c r="AO10315" s="419"/>
      <c r="AP10315" s="419"/>
      <c r="AQ10315" s="419"/>
      <c r="AR10315" s="419"/>
      <c r="AS10315" s="419"/>
      <c r="AT10315" s="419"/>
      <c r="AU10315" s="419"/>
      <c r="AV10315" s="419"/>
      <c r="AX10315" s="419"/>
      <c r="AY10315" s="419"/>
      <c r="AZ10315" s="419"/>
      <c r="BB10315" s="419"/>
      <c r="BC10315" s="419"/>
      <c r="BD10315" s="419"/>
      <c r="BF10315" s="419"/>
      <c r="BG10315" s="419"/>
      <c r="BH10315" s="419"/>
      <c r="BJ10315" s="419"/>
      <c r="BK10315" s="419"/>
      <c r="BL10315" s="419"/>
      <c r="BN10315" s="419"/>
      <c r="BO10315" s="419"/>
      <c r="BP10315" s="419"/>
      <c r="BR10315" s="419"/>
      <c r="BS10315" s="419"/>
      <c r="BT10315" s="419"/>
      <c r="BV10315" s="419"/>
      <c r="BW10315" s="419"/>
      <c r="BX10315" s="397"/>
      <c r="BZ10315" s="449"/>
      <c r="CB10315" s="419"/>
      <c r="CC10315" s="419"/>
      <c r="CD10315" s="419"/>
      <c r="CF10315" s="419"/>
      <c r="CG10315" s="419"/>
      <c r="CH10315" s="419"/>
    </row>
    <row r="10316" spans="3:86" ht="21" thickBot="1">
      <c r="C10316" s="425"/>
      <c r="P10316" s="431"/>
      <c r="R10316" s="419"/>
      <c r="S10316" s="446"/>
      <c r="T10316" s="419"/>
      <c r="V10316" s="196"/>
      <c r="W10316" s="419"/>
      <c r="X10316" s="419"/>
      <c r="Z10316" s="419"/>
      <c r="AA10316" s="419"/>
      <c r="AB10316" s="419"/>
      <c r="AD10316" s="419"/>
      <c r="AE10316" s="419"/>
      <c r="AF10316" s="419"/>
      <c r="AH10316" s="419"/>
      <c r="AI10316" s="419"/>
      <c r="AJ10316" s="419"/>
      <c r="AL10316" s="419"/>
      <c r="AM10316" s="419"/>
      <c r="AN10316" s="403"/>
      <c r="AO10316" s="419"/>
      <c r="AP10316" s="419"/>
      <c r="AQ10316" s="419"/>
      <c r="AR10316" s="419"/>
      <c r="AS10316" s="419"/>
      <c r="AT10316" s="419"/>
      <c r="AU10316" s="419"/>
      <c r="AV10316" s="419"/>
      <c r="AX10316" s="419"/>
      <c r="AY10316" s="419"/>
      <c r="AZ10316" s="419"/>
      <c r="BB10316" s="419"/>
      <c r="BC10316" s="419"/>
      <c r="BD10316" s="419"/>
      <c r="BF10316" s="419"/>
      <c r="BG10316" s="419"/>
      <c r="BH10316" s="419"/>
      <c r="BJ10316" s="419"/>
      <c r="BK10316" s="419"/>
      <c r="BL10316" s="419"/>
      <c r="BN10316" s="419"/>
      <c r="BO10316" s="419"/>
      <c r="BP10316" s="419"/>
      <c r="BR10316" s="419"/>
      <c r="BS10316" s="419"/>
      <c r="BT10316" s="419"/>
      <c r="BV10316" s="419"/>
      <c r="BW10316" s="419"/>
      <c r="BX10316" s="397"/>
      <c r="BZ10316" s="449"/>
      <c r="CB10316" s="419"/>
      <c r="CC10316" s="419"/>
      <c r="CD10316" s="419"/>
      <c r="CF10316" s="419"/>
      <c r="CG10316" s="419"/>
      <c r="CH10316" s="419"/>
    </row>
    <row r="10317" spans="3:86" ht="21" thickBot="1">
      <c r="C10317" s="425"/>
      <c r="P10317" s="431"/>
      <c r="R10317" s="419"/>
      <c r="S10317" s="446"/>
      <c r="T10317" s="419"/>
      <c r="V10317" s="196"/>
      <c r="W10317" s="419"/>
      <c r="X10317" s="419"/>
      <c r="Z10317" s="419"/>
      <c r="AA10317" s="419"/>
      <c r="AB10317" s="419"/>
      <c r="AD10317" s="419"/>
      <c r="AE10317" s="419"/>
      <c r="AF10317" s="419"/>
      <c r="AH10317" s="419"/>
      <c r="AI10317" s="419"/>
      <c r="AJ10317" s="419"/>
      <c r="AL10317" s="419"/>
      <c r="AM10317" s="419"/>
      <c r="AN10317" s="403"/>
      <c r="AO10317" s="419"/>
      <c r="AP10317" s="419"/>
      <c r="AQ10317" s="419"/>
      <c r="AR10317" s="419"/>
      <c r="AS10317" s="419"/>
      <c r="AT10317" s="419"/>
      <c r="AU10317" s="419"/>
      <c r="AV10317" s="419"/>
      <c r="AX10317" s="419"/>
      <c r="AY10317" s="419"/>
      <c r="AZ10317" s="419"/>
      <c r="BB10317" s="419"/>
      <c r="BC10317" s="419"/>
      <c r="BD10317" s="419"/>
      <c r="BF10317" s="419"/>
      <c r="BG10317" s="419"/>
      <c r="BH10317" s="419"/>
      <c r="BJ10317" s="419"/>
      <c r="BK10317" s="419"/>
      <c r="BL10317" s="419"/>
      <c r="BN10317" s="419"/>
      <c r="BO10317" s="419"/>
      <c r="BP10317" s="419"/>
      <c r="BR10317" s="419"/>
      <c r="BS10317" s="419"/>
      <c r="BT10317" s="419"/>
      <c r="BV10317" s="419"/>
      <c r="BW10317" s="419"/>
      <c r="BX10317" s="397"/>
      <c r="BZ10317" s="449"/>
      <c r="CB10317" s="419"/>
      <c r="CC10317" s="419"/>
      <c r="CD10317" s="419"/>
      <c r="CF10317" s="419"/>
      <c r="CG10317" s="419"/>
      <c r="CH10317" s="419"/>
    </row>
    <row r="10318" spans="3:86" ht="21" thickBot="1">
      <c r="C10318" s="425"/>
      <c r="P10318" s="431"/>
      <c r="R10318" s="419"/>
      <c r="S10318" s="446"/>
      <c r="T10318" s="419"/>
      <c r="V10318" s="196"/>
      <c r="W10318" s="419"/>
      <c r="X10318" s="419"/>
      <c r="Z10318" s="419"/>
      <c r="AA10318" s="419"/>
      <c r="AB10318" s="419"/>
      <c r="AD10318" s="419"/>
      <c r="AE10318" s="419"/>
      <c r="AF10318" s="419"/>
      <c r="AH10318" s="419"/>
      <c r="AI10318" s="419"/>
      <c r="AJ10318" s="419"/>
      <c r="AL10318" s="419"/>
      <c r="AM10318" s="419"/>
      <c r="AN10318" s="403"/>
      <c r="AO10318" s="419"/>
      <c r="AP10318" s="419"/>
      <c r="AQ10318" s="419"/>
      <c r="AR10318" s="419"/>
      <c r="AS10318" s="419"/>
      <c r="AT10318" s="419"/>
      <c r="AU10318" s="419"/>
      <c r="AV10318" s="419"/>
      <c r="AX10318" s="419"/>
      <c r="AY10318" s="419"/>
      <c r="AZ10318" s="419"/>
      <c r="BB10318" s="419"/>
      <c r="BC10318" s="419"/>
      <c r="BD10318" s="419"/>
      <c r="BF10318" s="419"/>
      <c r="BG10318" s="419"/>
      <c r="BH10318" s="419"/>
      <c r="BJ10318" s="419"/>
      <c r="BK10318" s="419"/>
      <c r="BL10318" s="419"/>
      <c r="BN10318" s="419"/>
      <c r="BO10318" s="419"/>
      <c r="BP10318" s="419"/>
      <c r="BR10318" s="419"/>
      <c r="BS10318" s="419"/>
      <c r="BT10318" s="419"/>
      <c r="BV10318" s="419"/>
      <c r="BW10318" s="419"/>
      <c r="BX10318" s="397"/>
      <c r="BZ10318" s="449"/>
      <c r="CB10318" s="419"/>
      <c r="CC10318" s="419"/>
      <c r="CD10318" s="419"/>
      <c r="CF10318" s="419"/>
      <c r="CG10318" s="419"/>
      <c r="CH10318" s="419"/>
    </row>
    <row r="10319" spans="3:86" ht="21" thickBot="1">
      <c r="C10319" s="425"/>
      <c r="P10319" s="431"/>
      <c r="R10319" s="419"/>
      <c r="S10319" s="446"/>
      <c r="T10319" s="419"/>
      <c r="V10319" s="196"/>
      <c r="W10319" s="419"/>
      <c r="X10319" s="419"/>
      <c r="Z10319" s="419"/>
      <c r="AA10319" s="419"/>
      <c r="AB10319" s="419"/>
      <c r="AD10319" s="419"/>
      <c r="AE10319" s="419"/>
      <c r="AF10319" s="419"/>
      <c r="AH10319" s="419"/>
      <c r="AI10319" s="419"/>
      <c r="AJ10319" s="419"/>
      <c r="AL10319" s="419"/>
      <c r="AM10319" s="419"/>
      <c r="AN10319" s="403"/>
      <c r="AO10319" s="419"/>
      <c r="AP10319" s="419"/>
      <c r="AQ10319" s="419"/>
      <c r="AR10319" s="419"/>
      <c r="AS10319" s="419"/>
      <c r="AT10319" s="419"/>
      <c r="AU10319" s="419"/>
      <c r="AV10319" s="419"/>
      <c r="AX10319" s="419"/>
      <c r="AY10319" s="419"/>
      <c r="AZ10319" s="419"/>
      <c r="BB10319" s="419"/>
      <c r="BC10319" s="419"/>
      <c r="BD10319" s="419"/>
      <c r="BF10319" s="419"/>
      <c r="BG10319" s="419"/>
      <c r="BH10319" s="419"/>
      <c r="BJ10319" s="419"/>
      <c r="BK10319" s="419"/>
      <c r="BL10319" s="419"/>
      <c r="BN10319" s="419"/>
      <c r="BO10319" s="419"/>
      <c r="BP10319" s="419"/>
      <c r="BR10319" s="419"/>
      <c r="BS10319" s="419"/>
      <c r="BT10319" s="419"/>
      <c r="BV10319" s="419"/>
      <c r="BW10319" s="419"/>
      <c r="BX10319" s="397"/>
      <c r="BZ10319" s="449"/>
      <c r="CB10319" s="419"/>
      <c r="CC10319" s="419"/>
      <c r="CD10319" s="419"/>
      <c r="CF10319" s="419"/>
      <c r="CG10319" s="419"/>
      <c r="CH10319" s="419"/>
    </row>
    <row r="10320" spans="3:86" ht="21" thickBot="1">
      <c r="C10320" s="425"/>
      <c r="P10320" s="431"/>
      <c r="R10320" s="419"/>
      <c r="S10320" s="446"/>
      <c r="T10320" s="419"/>
      <c r="V10320" s="196"/>
      <c r="W10320" s="419"/>
      <c r="X10320" s="419"/>
      <c r="Z10320" s="419"/>
      <c r="AA10320" s="419"/>
      <c r="AB10320" s="419"/>
      <c r="AD10320" s="419"/>
      <c r="AE10320" s="419"/>
      <c r="AF10320" s="419"/>
      <c r="AH10320" s="419"/>
      <c r="AI10320" s="419"/>
      <c r="AJ10320" s="419"/>
      <c r="AL10320" s="419"/>
      <c r="AM10320" s="419"/>
      <c r="AN10320" s="403"/>
      <c r="AO10320" s="419"/>
      <c r="AP10320" s="419"/>
      <c r="AQ10320" s="419"/>
      <c r="AR10320" s="419"/>
      <c r="AS10320" s="419"/>
      <c r="AT10320" s="419"/>
      <c r="AU10320" s="419"/>
      <c r="AV10320" s="419"/>
      <c r="AX10320" s="419"/>
      <c r="AY10320" s="419"/>
      <c r="AZ10320" s="419"/>
      <c r="BB10320" s="419"/>
      <c r="BC10320" s="419"/>
      <c r="BD10320" s="419"/>
      <c r="BF10320" s="419"/>
      <c r="BG10320" s="419"/>
      <c r="BH10320" s="419"/>
      <c r="BJ10320" s="419"/>
      <c r="BK10320" s="419"/>
      <c r="BL10320" s="419"/>
      <c r="BN10320" s="419"/>
      <c r="BO10320" s="419"/>
      <c r="BP10320" s="419"/>
      <c r="BR10320" s="419"/>
      <c r="BS10320" s="419"/>
      <c r="BT10320" s="419"/>
      <c r="BV10320" s="419"/>
      <c r="BW10320" s="419"/>
      <c r="BX10320" s="397"/>
      <c r="BZ10320" s="449"/>
      <c r="CB10320" s="419"/>
      <c r="CC10320" s="419"/>
      <c r="CD10320" s="419"/>
      <c r="CF10320" s="419"/>
      <c r="CG10320" s="419"/>
      <c r="CH10320" s="419"/>
    </row>
    <row r="10321" spans="3:86" ht="21" thickBot="1">
      <c r="C10321" s="425"/>
      <c r="P10321" s="431"/>
      <c r="R10321" s="419"/>
      <c r="S10321" s="446"/>
      <c r="T10321" s="419"/>
      <c r="V10321" s="196"/>
      <c r="W10321" s="419"/>
      <c r="X10321" s="419"/>
      <c r="Z10321" s="419"/>
      <c r="AA10321" s="419"/>
      <c r="AB10321" s="419"/>
      <c r="AD10321" s="419"/>
      <c r="AE10321" s="419"/>
      <c r="AF10321" s="419"/>
      <c r="AH10321" s="419"/>
      <c r="AI10321" s="419"/>
      <c r="AJ10321" s="419"/>
      <c r="AL10321" s="419"/>
      <c r="AM10321" s="419"/>
      <c r="AN10321" s="403"/>
      <c r="AO10321" s="419"/>
      <c r="AP10321" s="419"/>
      <c r="AQ10321" s="419"/>
      <c r="AR10321" s="419"/>
      <c r="AS10321" s="419"/>
      <c r="AT10321" s="419"/>
      <c r="AU10321" s="419"/>
      <c r="AV10321" s="419"/>
      <c r="AX10321" s="419"/>
      <c r="AY10321" s="419"/>
      <c r="AZ10321" s="419"/>
      <c r="BB10321" s="419"/>
      <c r="BC10321" s="419"/>
      <c r="BD10321" s="419"/>
      <c r="BF10321" s="419"/>
      <c r="BG10321" s="419"/>
      <c r="BH10321" s="419"/>
      <c r="BJ10321" s="419"/>
      <c r="BK10321" s="419"/>
      <c r="BL10321" s="419"/>
      <c r="BN10321" s="419"/>
      <c r="BO10321" s="419"/>
      <c r="BP10321" s="419"/>
      <c r="BR10321" s="419"/>
      <c r="BS10321" s="419"/>
      <c r="BT10321" s="419"/>
      <c r="BV10321" s="419"/>
      <c r="BW10321" s="419"/>
      <c r="BX10321" s="397"/>
      <c r="BZ10321" s="449"/>
      <c r="CB10321" s="419"/>
      <c r="CC10321" s="419"/>
      <c r="CD10321" s="419"/>
      <c r="CF10321" s="419"/>
      <c r="CG10321" s="419"/>
      <c r="CH10321" s="419"/>
    </row>
    <row r="10322" spans="3:86" ht="21" thickBot="1">
      <c r="C10322" s="425"/>
      <c r="P10322" s="431"/>
      <c r="R10322" s="419"/>
      <c r="S10322" s="446"/>
      <c r="T10322" s="419"/>
      <c r="V10322" s="196"/>
      <c r="W10322" s="419"/>
      <c r="X10322" s="419"/>
      <c r="Z10322" s="419"/>
      <c r="AA10322" s="419"/>
      <c r="AB10322" s="419"/>
      <c r="AD10322" s="419"/>
      <c r="AE10322" s="419"/>
      <c r="AF10322" s="419"/>
      <c r="AH10322" s="419"/>
      <c r="AI10322" s="419"/>
      <c r="AJ10322" s="419"/>
      <c r="AL10322" s="419"/>
      <c r="AM10322" s="419"/>
      <c r="AN10322" s="403"/>
      <c r="AO10322" s="419"/>
      <c r="AP10322" s="419"/>
      <c r="AQ10322" s="419"/>
      <c r="AR10322" s="419"/>
      <c r="AS10322" s="419"/>
      <c r="AT10322" s="419"/>
      <c r="AU10322" s="419"/>
      <c r="AV10322" s="419"/>
      <c r="AX10322" s="419"/>
      <c r="AY10322" s="419"/>
      <c r="AZ10322" s="419"/>
      <c r="BB10322" s="419"/>
      <c r="BC10322" s="419"/>
      <c r="BD10322" s="419"/>
      <c r="BF10322" s="419"/>
      <c r="BG10322" s="419"/>
      <c r="BH10322" s="419"/>
      <c r="BJ10322" s="419"/>
      <c r="BK10322" s="419"/>
      <c r="BL10322" s="419"/>
      <c r="BN10322" s="419"/>
      <c r="BO10322" s="419"/>
      <c r="BP10322" s="419"/>
      <c r="BR10322" s="419"/>
      <c r="BS10322" s="419"/>
      <c r="BT10322" s="419"/>
      <c r="BV10322" s="419"/>
      <c r="BW10322" s="419"/>
      <c r="BX10322" s="397"/>
      <c r="BZ10322" s="449"/>
      <c r="CB10322" s="419"/>
      <c r="CC10322" s="419"/>
      <c r="CD10322" s="419"/>
      <c r="CF10322" s="419"/>
      <c r="CG10322" s="419"/>
      <c r="CH10322" s="419"/>
    </row>
    <row r="10323" spans="3:86" ht="21" thickBot="1">
      <c r="C10323" s="425"/>
      <c r="P10323" s="431"/>
      <c r="R10323" s="419"/>
      <c r="S10323" s="446"/>
      <c r="T10323" s="419"/>
      <c r="V10323" s="196"/>
      <c r="W10323" s="419"/>
      <c r="X10323" s="419"/>
      <c r="Z10323" s="419"/>
      <c r="AA10323" s="419"/>
      <c r="AB10323" s="419"/>
      <c r="AD10323" s="419"/>
      <c r="AE10323" s="419"/>
      <c r="AF10323" s="419"/>
      <c r="AH10323" s="419"/>
      <c r="AI10323" s="419"/>
      <c r="AJ10323" s="419"/>
      <c r="AL10323" s="419"/>
      <c r="AM10323" s="419"/>
      <c r="AN10323" s="403"/>
      <c r="AO10323" s="419"/>
      <c r="AP10323" s="419"/>
      <c r="AQ10323" s="419"/>
      <c r="AR10323" s="419"/>
      <c r="AS10323" s="419"/>
      <c r="AT10323" s="419"/>
      <c r="AU10323" s="419"/>
      <c r="AV10323" s="419"/>
      <c r="AX10323" s="419"/>
      <c r="AY10323" s="419"/>
      <c r="AZ10323" s="419"/>
      <c r="BB10323" s="419"/>
      <c r="BC10323" s="419"/>
      <c r="BD10323" s="419"/>
      <c r="BF10323" s="419"/>
      <c r="BG10323" s="419"/>
      <c r="BH10323" s="419"/>
      <c r="BJ10323" s="419"/>
      <c r="BK10323" s="419"/>
      <c r="BL10323" s="419"/>
      <c r="BN10323" s="419"/>
      <c r="BO10323" s="419"/>
      <c r="BP10323" s="419"/>
      <c r="BR10323" s="419"/>
      <c r="BS10323" s="419"/>
      <c r="BT10323" s="419"/>
      <c r="BV10323" s="419"/>
      <c r="BW10323" s="419"/>
      <c r="BX10323" s="397"/>
      <c r="BZ10323" s="449"/>
      <c r="CB10323" s="419"/>
      <c r="CC10323" s="419"/>
      <c r="CD10323" s="419"/>
      <c r="CF10323" s="419"/>
      <c r="CG10323" s="419"/>
      <c r="CH10323" s="419"/>
    </row>
    <row r="10324" spans="3:86" ht="21" thickBot="1">
      <c r="C10324" s="425"/>
      <c r="P10324" s="431"/>
      <c r="R10324" s="419"/>
      <c r="S10324" s="446"/>
      <c r="T10324" s="419"/>
      <c r="V10324" s="196"/>
      <c r="W10324" s="419"/>
      <c r="X10324" s="419"/>
      <c r="Z10324" s="419"/>
      <c r="AA10324" s="419"/>
      <c r="AB10324" s="419"/>
      <c r="AD10324" s="419"/>
      <c r="AE10324" s="419"/>
      <c r="AF10324" s="419"/>
      <c r="AH10324" s="419"/>
      <c r="AI10324" s="419"/>
      <c r="AJ10324" s="419"/>
      <c r="AL10324" s="419"/>
      <c r="AM10324" s="419"/>
      <c r="AN10324" s="403"/>
      <c r="AO10324" s="419"/>
      <c r="AP10324" s="419"/>
      <c r="AQ10324" s="419"/>
      <c r="AR10324" s="419"/>
      <c r="AS10324" s="419"/>
      <c r="AT10324" s="419"/>
      <c r="AU10324" s="419"/>
      <c r="AV10324" s="419"/>
      <c r="AX10324" s="419"/>
      <c r="AY10324" s="419"/>
      <c r="AZ10324" s="419"/>
      <c r="BB10324" s="419"/>
      <c r="BC10324" s="419"/>
      <c r="BD10324" s="419"/>
      <c r="BF10324" s="419"/>
      <c r="BG10324" s="419"/>
      <c r="BH10324" s="419"/>
      <c r="BJ10324" s="419"/>
      <c r="BK10324" s="419"/>
      <c r="BL10324" s="419"/>
      <c r="BN10324" s="419"/>
      <c r="BO10324" s="419"/>
      <c r="BP10324" s="419"/>
      <c r="BR10324" s="419"/>
      <c r="BS10324" s="419"/>
      <c r="BT10324" s="419"/>
      <c r="BV10324" s="419"/>
      <c r="BW10324" s="419"/>
      <c r="BX10324" s="397"/>
      <c r="BZ10324" s="449"/>
      <c r="CB10324" s="419"/>
      <c r="CC10324" s="419"/>
      <c r="CD10324" s="419"/>
      <c r="CF10324" s="419"/>
      <c r="CG10324" s="419"/>
      <c r="CH10324" s="419"/>
    </row>
    <row r="10325" spans="3:86" ht="21" thickBot="1">
      <c r="C10325" s="425"/>
      <c r="P10325" s="431"/>
      <c r="R10325" s="419"/>
      <c r="S10325" s="446"/>
      <c r="T10325" s="419"/>
      <c r="V10325" s="196"/>
      <c r="W10325" s="419"/>
      <c r="X10325" s="419"/>
      <c r="Z10325" s="419"/>
      <c r="AA10325" s="419"/>
      <c r="AB10325" s="419"/>
      <c r="AD10325" s="419"/>
      <c r="AE10325" s="419"/>
      <c r="AF10325" s="419"/>
      <c r="AH10325" s="419"/>
      <c r="AI10325" s="419"/>
      <c r="AJ10325" s="419"/>
      <c r="AL10325" s="419"/>
      <c r="AM10325" s="419"/>
      <c r="AN10325" s="403"/>
      <c r="AO10325" s="419"/>
      <c r="AP10325" s="419"/>
      <c r="AQ10325" s="419"/>
      <c r="AR10325" s="419"/>
      <c r="AS10325" s="419"/>
      <c r="AT10325" s="419"/>
      <c r="AU10325" s="419"/>
      <c r="AV10325" s="419"/>
      <c r="AX10325" s="419"/>
      <c r="AY10325" s="419"/>
      <c r="AZ10325" s="419"/>
      <c r="BB10325" s="419"/>
      <c r="BC10325" s="419"/>
      <c r="BD10325" s="419"/>
      <c r="BF10325" s="419"/>
      <c r="BG10325" s="419"/>
      <c r="BH10325" s="419"/>
      <c r="BJ10325" s="419"/>
      <c r="BK10325" s="419"/>
      <c r="BL10325" s="419"/>
      <c r="BN10325" s="419"/>
      <c r="BO10325" s="419"/>
      <c r="BP10325" s="419"/>
      <c r="BR10325" s="419"/>
      <c r="BS10325" s="419"/>
      <c r="BT10325" s="419"/>
      <c r="BV10325" s="419"/>
      <c r="BW10325" s="419"/>
      <c r="BX10325" s="397"/>
      <c r="BZ10325" s="449"/>
      <c r="CB10325" s="419"/>
      <c r="CC10325" s="419"/>
      <c r="CD10325" s="419"/>
      <c r="CF10325" s="419"/>
      <c r="CG10325" s="419"/>
      <c r="CH10325" s="419"/>
    </row>
    <row r="10326" spans="3:86" ht="21" thickBot="1">
      <c r="C10326" s="425"/>
      <c r="P10326" s="431"/>
      <c r="R10326" s="419"/>
      <c r="S10326" s="446"/>
      <c r="T10326" s="419"/>
      <c r="V10326" s="196"/>
      <c r="W10326" s="419"/>
      <c r="X10326" s="419"/>
      <c r="Z10326" s="419"/>
      <c r="AA10326" s="419"/>
      <c r="AB10326" s="419"/>
      <c r="AD10326" s="419"/>
      <c r="AE10326" s="419"/>
      <c r="AF10326" s="419"/>
      <c r="AH10326" s="419"/>
      <c r="AI10326" s="419"/>
      <c r="AJ10326" s="419"/>
      <c r="AL10326" s="419"/>
      <c r="AM10326" s="419"/>
      <c r="AN10326" s="403"/>
      <c r="AO10326" s="419"/>
      <c r="AP10326" s="419"/>
      <c r="AQ10326" s="419"/>
      <c r="AR10326" s="419"/>
      <c r="AS10326" s="419"/>
      <c r="AT10326" s="419"/>
      <c r="AU10326" s="419"/>
      <c r="AV10326" s="419"/>
      <c r="AX10326" s="419"/>
      <c r="AY10326" s="419"/>
      <c r="AZ10326" s="419"/>
      <c r="BB10326" s="419"/>
      <c r="BC10326" s="419"/>
      <c r="BD10326" s="419"/>
      <c r="BF10326" s="419"/>
      <c r="BG10326" s="419"/>
      <c r="BH10326" s="419"/>
      <c r="BJ10326" s="419"/>
      <c r="BK10326" s="419"/>
      <c r="BL10326" s="419"/>
      <c r="BN10326" s="419"/>
      <c r="BO10326" s="419"/>
      <c r="BP10326" s="419"/>
      <c r="BR10326" s="419"/>
      <c r="BS10326" s="419"/>
      <c r="BT10326" s="419"/>
      <c r="BV10326" s="419"/>
      <c r="BW10326" s="419"/>
      <c r="BX10326" s="397"/>
      <c r="BZ10326" s="449"/>
      <c r="CB10326" s="419"/>
      <c r="CC10326" s="419"/>
      <c r="CD10326" s="419"/>
      <c r="CF10326" s="419"/>
      <c r="CG10326" s="419"/>
      <c r="CH10326" s="419"/>
    </row>
    <row r="10327" spans="3:86" ht="21" thickBot="1">
      <c r="C10327" s="425"/>
      <c r="P10327" s="431"/>
      <c r="R10327" s="419"/>
      <c r="S10327" s="446"/>
      <c r="T10327" s="419"/>
      <c r="V10327" s="196"/>
      <c r="W10327" s="419"/>
      <c r="X10327" s="419"/>
      <c r="Z10327" s="419"/>
      <c r="AA10327" s="419"/>
      <c r="AB10327" s="419"/>
      <c r="AD10327" s="419"/>
      <c r="AE10327" s="419"/>
      <c r="AF10327" s="419"/>
      <c r="AH10327" s="419"/>
      <c r="AI10327" s="419"/>
      <c r="AJ10327" s="419"/>
      <c r="AL10327" s="419"/>
      <c r="AM10327" s="419"/>
      <c r="AN10327" s="403"/>
      <c r="AO10327" s="419"/>
      <c r="AP10327" s="419"/>
      <c r="AQ10327" s="419"/>
      <c r="AR10327" s="419"/>
      <c r="AS10327" s="419"/>
      <c r="AT10327" s="419"/>
      <c r="AU10327" s="419"/>
      <c r="AV10327" s="419"/>
      <c r="AX10327" s="419"/>
      <c r="AY10327" s="419"/>
      <c r="AZ10327" s="419"/>
      <c r="BB10327" s="419"/>
      <c r="BC10327" s="419"/>
      <c r="BD10327" s="419"/>
      <c r="BF10327" s="419"/>
      <c r="BG10327" s="419"/>
      <c r="BH10327" s="419"/>
      <c r="BJ10327" s="419"/>
      <c r="BK10327" s="419"/>
      <c r="BL10327" s="419"/>
      <c r="BN10327" s="419"/>
      <c r="BO10327" s="419"/>
      <c r="BP10327" s="419"/>
      <c r="BR10327" s="419"/>
      <c r="BS10327" s="419"/>
      <c r="BT10327" s="419"/>
      <c r="BV10327" s="419"/>
      <c r="BW10327" s="419"/>
      <c r="BX10327" s="397"/>
      <c r="BZ10327" s="449"/>
      <c r="CB10327" s="419"/>
      <c r="CC10327" s="419"/>
      <c r="CD10327" s="419"/>
      <c r="CF10327" s="419"/>
      <c r="CG10327" s="419"/>
      <c r="CH10327" s="419"/>
    </row>
    <row r="10328" spans="3:86" ht="21" thickBot="1">
      <c r="C10328" s="425"/>
      <c r="P10328" s="431"/>
      <c r="R10328" s="419"/>
      <c r="S10328" s="446"/>
      <c r="T10328" s="419"/>
      <c r="V10328" s="196"/>
      <c r="W10328" s="419"/>
      <c r="X10328" s="419"/>
      <c r="Z10328" s="419"/>
      <c r="AA10328" s="419"/>
      <c r="AB10328" s="419"/>
      <c r="AD10328" s="419"/>
      <c r="AE10328" s="419"/>
      <c r="AF10328" s="419"/>
      <c r="AH10328" s="419"/>
      <c r="AI10328" s="419"/>
      <c r="AJ10328" s="419"/>
      <c r="AL10328" s="419"/>
      <c r="AM10328" s="419"/>
      <c r="AN10328" s="403"/>
      <c r="AO10328" s="419"/>
      <c r="AP10328" s="419"/>
      <c r="AQ10328" s="419"/>
      <c r="AR10328" s="419"/>
      <c r="AS10328" s="419"/>
      <c r="AT10328" s="419"/>
      <c r="AU10328" s="419"/>
      <c r="AV10328" s="419"/>
      <c r="AX10328" s="419"/>
      <c r="AY10328" s="419"/>
      <c r="AZ10328" s="419"/>
      <c r="BB10328" s="419"/>
      <c r="BC10328" s="419"/>
      <c r="BD10328" s="419"/>
      <c r="BF10328" s="419"/>
      <c r="BG10328" s="419"/>
      <c r="BH10328" s="419"/>
      <c r="BJ10328" s="419"/>
      <c r="BK10328" s="419"/>
      <c r="BL10328" s="419"/>
      <c r="BN10328" s="419"/>
      <c r="BO10328" s="419"/>
      <c r="BP10328" s="419"/>
      <c r="BR10328" s="419"/>
      <c r="BS10328" s="419"/>
      <c r="BT10328" s="419"/>
      <c r="BV10328" s="419"/>
      <c r="BW10328" s="419"/>
      <c r="BX10328" s="397"/>
      <c r="BZ10328" s="449"/>
      <c r="CB10328" s="419"/>
      <c r="CC10328" s="419"/>
      <c r="CD10328" s="419"/>
      <c r="CF10328" s="419"/>
      <c r="CG10328" s="419"/>
      <c r="CH10328" s="419"/>
    </row>
    <row r="10329" spans="3:86" ht="21" thickBot="1">
      <c r="C10329" s="425"/>
      <c r="P10329" s="431"/>
      <c r="R10329" s="419"/>
      <c r="S10329" s="446"/>
      <c r="T10329" s="419"/>
      <c r="V10329" s="196"/>
      <c r="W10329" s="419"/>
      <c r="X10329" s="419"/>
      <c r="Z10329" s="419"/>
      <c r="AA10329" s="419"/>
      <c r="AB10329" s="419"/>
      <c r="AD10329" s="419"/>
      <c r="AE10329" s="419"/>
      <c r="AF10329" s="419"/>
      <c r="AH10329" s="419"/>
      <c r="AI10329" s="419"/>
      <c r="AJ10329" s="419"/>
      <c r="AL10329" s="419"/>
      <c r="AM10329" s="419"/>
      <c r="AN10329" s="403"/>
      <c r="AO10329" s="419"/>
      <c r="AP10329" s="419"/>
      <c r="AQ10329" s="419"/>
      <c r="AR10329" s="419"/>
      <c r="AS10329" s="419"/>
      <c r="AT10329" s="419"/>
      <c r="AU10329" s="419"/>
      <c r="AV10329" s="419"/>
      <c r="AX10329" s="419"/>
      <c r="AY10329" s="419"/>
      <c r="AZ10329" s="419"/>
      <c r="BB10329" s="419"/>
      <c r="BC10329" s="419"/>
      <c r="BD10329" s="419"/>
      <c r="BF10329" s="419"/>
      <c r="BG10329" s="419"/>
      <c r="BH10329" s="419"/>
      <c r="BJ10329" s="419"/>
      <c r="BK10329" s="419"/>
      <c r="BL10329" s="419"/>
      <c r="BN10329" s="419"/>
      <c r="BO10329" s="419"/>
      <c r="BP10329" s="419"/>
      <c r="BR10329" s="419"/>
      <c r="BS10329" s="419"/>
      <c r="BT10329" s="419"/>
      <c r="BV10329" s="419"/>
      <c r="BW10329" s="419"/>
      <c r="BX10329" s="397"/>
      <c r="BZ10329" s="449"/>
      <c r="CB10329" s="419"/>
      <c r="CC10329" s="419"/>
      <c r="CD10329" s="419"/>
      <c r="CF10329" s="419"/>
      <c r="CG10329" s="419"/>
      <c r="CH10329" s="419"/>
    </row>
    <row r="10330" spans="3:86" ht="21" thickBot="1">
      <c r="C10330" s="425"/>
      <c r="P10330" s="431"/>
      <c r="R10330" s="419"/>
      <c r="S10330" s="446"/>
      <c r="T10330" s="419"/>
      <c r="V10330" s="196"/>
      <c r="W10330" s="419"/>
      <c r="X10330" s="419"/>
      <c r="Z10330" s="419"/>
      <c r="AA10330" s="419"/>
      <c r="AB10330" s="419"/>
      <c r="AD10330" s="419"/>
      <c r="AE10330" s="419"/>
      <c r="AF10330" s="419"/>
      <c r="AH10330" s="419"/>
      <c r="AI10330" s="419"/>
      <c r="AJ10330" s="419"/>
      <c r="AL10330" s="419"/>
      <c r="AM10330" s="419"/>
      <c r="AN10330" s="403"/>
      <c r="AO10330" s="419"/>
      <c r="AP10330" s="419"/>
      <c r="AQ10330" s="419"/>
      <c r="AR10330" s="419"/>
      <c r="AS10330" s="419"/>
      <c r="AT10330" s="419"/>
      <c r="AU10330" s="419"/>
      <c r="AV10330" s="419"/>
      <c r="AX10330" s="419"/>
      <c r="AY10330" s="419"/>
      <c r="AZ10330" s="419"/>
      <c r="BB10330" s="419"/>
      <c r="BC10330" s="419"/>
      <c r="BD10330" s="419"/>
      <c r="BF10330" s="419"/>
      <c r="BG10330" s="419"/>
      <c r="BH10330" s="419"/>
      <c r="BJ10330" s="419"/>
      <c r="BK10330" s="419"/>
      <c r="BL10330" s="419"/>
      <c r="BN10330" s="419"/>
      <c r="BO10330" s="419"/>
      <c r="BP10330" s="419"/>
      <c r="BR10330" s="419"/>
      <c r="BS10330" s="419"/>
      <c r="BT10330" s="419"/>
      <c r="BV10330" s="419"/>
      <c r="BW10330" s="419"/>
      <c r="BX10330" s="397"/>
      <c r="BZ10330" s="449"/>
      <c r="CB10330" s="419"/>
      <c r="CC10330" s="419"/>
      <c r="CD10330" s="419"/>
      <c r="CF10330" s="419"/>
      <c r="CG10330" s="419"/>
      <c r="CH10330" s="419"/>
    </row>
    <row r="10331" spans="3:86" ht="21" thickBot="1">
      <c r="C10331" s="425"/>
      <c r="P10331" s="431"/>
      <c r="R10331" s="419"/>
      <c r="S10331" s="446"/>
      <c r="T10331" s="419"/>
      <c r="V10331" s="196"/>
      <c r="W10331" s="419"/>
      <c r="X10331" s="419"/>
      <c r="Z10331" s="419"/>
      <c r="AA10331" s="419"/>
      <c r="AB10331" s="419"/>
      <c r="AD10331" s="419"/>
      <c r="AE10331" s="419"/>
      <c r="AF10331" s="419"/>
      <c r="AH10331" s="419"/>
      <c r="AI10331" s="419"/>
      <c r="AJ10331" s="419"/>
      <c r="AL10331" s="419"/>
      <c r="AM10331" s="419"/>
      <c r="AN10331" s="403"/>
      <c r="AO10331" s="419"/>
      <c r="AP10331" s="419"/>
      <c r="AQ10331" s="419"/>
      <c r="AR10331" s="419"/>
      <c r="AS10331" s="419"/>
      <c r="AT10331" s="419"/>
      <c r="AU10331" s="419"/>
      <c r="AV10331" s="419"/>
      <c r="AX10331" s="419"/>
      <c r="AY10331" s="419"/>
      <c r="AZ10331" s="419"/>
      <c r="BB10331" s="419"/>
      <c r="BC10331" s="419"/>
      <c r="BD10331" s="419"/>
      <c r="BF10331" s="419"/>
      <c r="BG10331" s="419"/>
      <c r="BH10331" s="419"/>
      <c r="BJ10331" s="419"/>
      <c r="BK10331" s="419"/>
      <c r="BL10331" s="419"/>
      <c r="BN10331" s="419"/>
      <c r="BO10331" s="419"/>
      <c r="BP10331" s="419"/>
      <c r="BR10331" s="419"/>
      <c r="BS10331" s="419"/>
      <c r="BT10331" s="419"/>
      <c r="BV10331" s="419"/>
      <c r="BW10331" s="419"/>
      <c r="BX10331" s="397"/>
      <c r="BZ10331" s="449"/>
      <c r="CB10331" s="419"/>
      <c r="CC10331" s="419"/>
      <c r="CD10331" s="419"/>
      <c r="CF10331" s="419"/>
      <c r="CG10331" s="419"/>
      <c r="CH10331" s="419"/>
    </row>
    <row r="10332" spans="3:86" ht="21" thickBot="1">
      <c r="C10332" s="425"/>
      <c r="P10332" s="431"/>
      <c r="R10332" s="419"/>
      <c r="S10332" s="446"/>
      <c r="T10332" s="419"/>
      <c r="V10332" s="196"/>
      <c r="W10332" s="419"/>
      <c r="X10332" s="419"/>
      <c r="Z10332" s="419"/>
      <c r="AA10332" s="419"/>
      <c r="AB10332" s="419"/>
      <c r="AD10332" s="419"/>
      <c r="AE10332" s="419"/>
      <c r="AF10332" s="419"/>
      <c r="AH10332" s="419"/>
      <c r="AI10332" s="419"/>
      <c r="AJ10332" s="419"/>
      <c r="AL10332" s="419"/>
      <c r="AM10332" s="419"/>
      <c r="AN10332" s="403"/>
      <c r="AO10332" s="419"/>
      <c r="AP10332" s="419"/>
      <c r="AQ10332" s="419"/>
      <c r="AR10332" s="419"/>
      <c r="AS10332" s="419"/>
      <c r="AT10332" s="419"/>
      <c r="AU10332" s="419"/>
      <c r="AV10332" s="419"/>
      <c r="AX10332" s="419"/>
      <c r="AY10332" s="419"/>
      <c r="AZ10332" s="419"/>
      <c r="BB10332" s="419"/>
      <c r="BC10332" s="419"/>
      <c r="BD10332" s="419"/>
      <c r="BF10332" s="419"/>
      <c r="BG10332" s="419"/>
      <c r="BH10332" s="419"/>
      <c r="BJ10332" s="419"/>
      <c r="BK10332" s="419"/>
      <c r="BL10332" s="419"/>
      <c r="BN10332" s="419"/>
      <c r="BO10332" s="419"/>
      <c r="BP10332" s="419"/>
      <c r="BR10332" s="419"/>
      <c r="BS10332" s="419"/>
      <c r="BT10332" s="419"/>
      <c r="BV10332" s="419"/>
      <c r="BW10332" s="419"/>
      <c r="BX10332" s="397"/>
      <c r="BZ10332" s="449"/>
      <c r="CB10332" s="419"/>
      <c r="CC10332" s="419"/>
      <c r="CD10332" s="419"/>
      <c r="CF10332" s="419"/>
      <c r="CG10332" s="419"/>
      <c r="CH10332" s="419"/>
    </row>
    <row r="10333" spans="3:86" ht="21" thickBot="1">
      <c r="C10333" s="425"/>
      <c r="P10333" s="431"/>
      <c r="R10333" s="419"/>
      <c r="S10333" s="446"/>
      <c r="T10333" s="419"/>
      <c r="V10333" s="196"/>
      <c r="W10333" s="419"/>
      <c r="X10333" s="419"/>
      <c r="Z10333" s="419"/>
      <c r="AA10333" s="419"/>
      <c r="AB10333" s="419"/>
      <c r="AD10333" s="419"/>
      <c r="AE10333" s="419"/>
      <c r="AF10333" s="419"/>
      <c r="AH10333" s="419"/>
      <c r="AI10333" s="419"/>
      <c r="AJ10333" s="419"/>
      <c r="AL10333" s="419"/>
      <c r="AM10333" s="419"/>
      <c r="AN10333" s="403"/>
      <c r="AO10333" s="419"/>
      <c r="AP10333" s="419"/>
      <c r="AQ10333" s="419"/>
      <c r="AR10333" s="419"/>
      <c r="AS10333" s="419"/>
      <c r="AT10333" s="419"/>
      <c r="AU10333" s="419"/>
      <c r="AV10333" s="419"/>
      <c r="AX10333" s="419"/>
      <c r="AY10333" s="419"/>
      <c r="AZ10333" s="419"/>
      <c r="BB10333" s="419"/>
      <c r="BC10333" s="419"/>
      <c r="BD10333" s="419"/>
      <c r="BF10333" s="419"/>
      <c r="BG10333" s="419"/>
      <c r="BH10333" s="419"/>
      <c r="BJ10333" s="419"/>
      <c r="BK10333" s="419"/>
      <c r="BL10333" s="419"/>
      <c r="BN10333" s="419"/>
      <c r="BO10333" s="419"/>
      <c r="BP10333" s="419"/>
      <c r="BR10333" s="419"/>
      <c r="BS10333" s="419"/>
      <c r="BT10333" s="419"/>
      <c r="BV10333" s="419"/>
      <c r="BW10333" s="419"/>
      <c r="BX10333" s="397"/>
      <c r="BZ10333" s="449"/>
      <c r="CB10333" s="419"/>
      <c r="CC10333" s="419"/>
      <c r="CD10333" s="419"/>
      <c r="CF10333" s="419"/>
      <c r="CG10333" s="419"/>
      <c r="CH10333" s="419"/>
    </row>
    <row r="10334" spans="3:86" ht="21" thickBot="1">
      <c r="C10334" s="425"/>
      <c r="P10334" s="431"/>
      <c r="R10334" s="419"/>
      <c r="S10334" s="446"/>
      <c r="T10334" s="419"/>
      <c r="V10334" s="196"/>
      <c r="W10334" s="419"/>
      <c r="X10334" s="419"/>
      <c r="Z10334" s="419"/>
      <c r="AA10334" s="419"/>
      <c r="AB10334" s="419"/>
      <c r="AD10334" s="419"/>
      <c r="AE10334" s="419"/>
      <c r="AF10334" s="419"/>
      <c r="AH10334" s="419"/>
      <c r="AI10334" s="419"/>
      <c r="AJ10334" s="419"/>
      <c r="AL10334" s="419"/>
      <c r="AM10334" s="419"/>
      <c r="AN10334" s="403"/>
      <c r="AO10334" s="419"/>
      <c r="AP10334" s="419"/>
      <c r="AQ10334" s="419"/>
      <c r="AR10334" s="419"/>
      <c r="AS10334" s="419"/>
      <c r="AT10334" s="419"/>
      <c r="AU10334" s="419"/>
      <c r="AV10334" s="419"/>
      <c r="AX10334" s="419"/>
      <c r="AY10334" s="419"/>
      <c r="AZ10334" s="419"/>
      <c r="BB10334" s="419"/>
      <c r="BC10334" s="419"/>
      <c r="BD10334" s="419"/>
      <c r="BF10334" s="419"/>
      <c r="BG10334" s="419"/>
      <c r="BH10334" s="419"/>
      <c r="BJ10334" s="419"/>
      <c r="BK10334" s="419"/>
      <c r="BL10334" s="419"/>
      <c r="BN10334" s="419"/>
      <c r="BO10334" s="419"/>
      <c r="BP10334" s="419"/>
      <c r="BR10334" s="419"/>
      <c r="BS10334" s="419"/>
      <c r="BT10334" s="419"/>
      <c r="BV10334" s="419"/>
      <c r="BW10334" s="419"/>
      <c r="BX10334" s="397"/>
      <c r="BZ10334" s="449"/>
      <c r="CB10334" s="419"/>
      <c r="CC10334" s="419"/>
      <c r="CD10334" s="419"/>
      <c r="CF10334" s="419"/>
      <c r="CG10334" s="419"/>
      <c r="CH10334" s="419"/>
    </row>
    <row r="10335" spans="3:86" ht="21" thickBot="1">
      <c r="C10335" s="425"/>
      <c r="P10335" s="431"/>
      <c r="R10335" s="419"/>
      <c r="S10335" s="446"/>
      <c r="T10335" s="419"/>
      <c r="V10335" s="196"/>
      <c r="W10335" s="419"/>
      <c r="X10335" s="419"/>
      <c r="Z10335" s="419"/>
      <c r="AA10335" s="419"/>
      <c r="AB10335" s="419"/>
      <c r="AD10335" s="419"/>
      <c r="AE10335" s="419"/>
      <c r="AF10335" s="419"/>
      <c r="AH10335" s="419"/>
      <c r="AI10335" s="419"/>
      <c r="AJ10335" s="419"/>
      <c r="AL10335" s="419"/>
      <c r="AM10335" s="419"/>
      <c r="AN10335" s="403"/>
      <c r="AO10335" s="419"/>
      <c r="AP10335" s="419"/>
      <c r="AQ10335" s="419"/>
      <c r="AR10335" s="419"/>
      <c r="AS10335" s="419"/>
      <c r="AT10335" s="419"/>
      <c r="AU10335" s="419"/>
      <c r="AV10335" s="419"/>
      <c r="AX10335" s="419"/>
      <c r="AY10335" s="419"/>
      <c r="AZ10335" s="419"/>
      <c r="BB10335" s="419"/>
      <c r="BC10335" s="419"/>
      <c r="BD10335" s="419"/>
      <c r="BF10335" s="419"/>
      <c r="BG10335" s="419"/>
      <c r="BH10335" s="419"/>
      <c r="BJ10335" s="419"/>
      <c r="BK10335" s="419"/>
      <c r="BL10335" s="419"/>
      <c r="BN10335" s="419"/>
      <c r="BO10335" s="419"/>
      <c r="BP10335" s="419"/>
      <c r="BR10335" s="419"/>
      <c r="BS10335" s="419"/>
      <c r="BT10335" s="419"/>
      <c r="BV10335" s="419"/>
      <c r="BW10335" s="419"/>
      <c r="BX10335" s="397"/>
      <c r="BZ10335" s="449"/>
      <c r="CB10335" s="419"/>
      <c r="CC10335" s="419"/>
      <c r="CD10335" s="419"/>
      <c r="CF10335" s="419"/>
      <c r="CG10335" s="419"/>
      <c r="CH10335" s="419"/>
    </row>
    <row r="10336" spans="3:86" ht="21" thickBot="1">
      <c r="C10336" s="425"/>
      <c r="P10336" s="431"/>
      <c r="R10336" s="419"/>
      <c r="S10336" s="446"/>
      <c r="T10336" s="419"/>
      <c r="V10336" s="196"/>
      <c r="W10336" s="419"/>
      <c r="X10336" s="419"/>
      <c r="Z10336" s="419"/>
      <c r="AA10336" s="419"/>
      <c r="AB10336" s="419"/>
      <c r="AD10336" s="419"/>
      <c r="AE10336" s="419"/>
      <c r="AF10336" s="419"/>
      <c r="AH10336" s="419"/>
      <c r="AI10336" s="419"/>
      <c r="AJ10336" s="419"/>
      <c r="AL10336" s="419"/>
      <c r="AM10336" s="419"/>
      <c r="AN10336" s="403"/>
      <c r="AO10336" s="419"/>
      <c r="AP10336" s="419"/>
      <c r="AQ10336" s="419"/>
      <c r="AR10336" s="419"/>
      <c r="AS10336" s="419"/>
      <c r="AT10336" s="419"/>
      <c r="AU10336" s="419"/>
      <c r="AV10336" s="419"/>
      <c r="AX10336" s="419"/>
      <c r="AY10336" s="419"/>
      <c r="AZ10336" s="419"/>
      <c r="BB10336" s="419"/>
      <c r="BC10336" s="419"/>
      <c r="BD10336" s="419"/>
      <c r="BF10336" s="419"/>
      <c r="BG10336" s="419"/>
      <c r="BH10336" s="419"/>
      <c r="BJ10336" s="419"/>
      <c r="BK10336" s="419"/>
      <c r="BL10336" s="419"/>
      <c r="BN10336" s="419"/>
      <c r="BO10336" s="419"/>
      <c r="BP10336" s="419"/>
      <c r="BR10336" s="419"/>
      <c r="BS10336" s="419"/>
      <c r="BT10336" s="419"/>
      <c r="BV10336" s="419"/>
      <c r="BW10336" s="419"/>
      <c r="BX10336" s="397"/>
      <c r="BZ10336" s="449"/>
      <c r="CB10336" s="419"/>
      <c r="CC10336" s="419"/>
      <c r="CD10336" s="419"/>
      <c r="CF10336" s="419"/>
      <c r="CG10336" s="419"/>
      <c r="CH10336" s="419"/>
    </row>
    <row r="10337" spans="3:86" ht="21" thickBot="1">
      <c r="C10337" s="425"/>
      <c r="P10337" s="431"/>
      <c r="R10337" s="419"/>
      <c r="S10337" s="446"/>
      <c r="T10337" s="419"/>
      <c r="V10337" s="196"/>
      <c r="W10337" s="419"/>
      <c r="X10337" s="419"/>
      <c r="Z10337" s="419"/>
      <c r="AA10337" s="419"/>
      <c r="AB10337" s="419"/>
      <c r="AD10337" s="419"/>
      <c r="AE10337" s="419"/>
      <c r="AF10337" s="419"/>
      <c r="AH10337" s="419"/>
      <c r="AI10337" s="419"/>
      <c r="AJ10337" s="419"/>
      <c r="AL10337" s="419"/>
      <c r="AM10337" s="419"/>
      <c r="AN10337" s="403"/>
      <c r="AO10337" s="419"/>
      <c r="AP10337" s="419"/>
      <c r="AQ10337" s="419"/>
      <c r="AR10337" s="419"/>
      <c r="AS10337" s="419"/>
      <c r="AT10337" s="419"/>
      <c r="AU10337" s="419"/>
      <c r="AV10337" s="419"/>
      <c r="AX10337" s="419"/>
      <c r="AY10337" s="419"/>
      <c r="AZ10337" s="419"/>
      <c r="BB10337" s="419"/>
      <c r="BC10337" s="419"/>
      <c r="BD10337" s="419"/>
      <c r="BF10337" s="419"/>
      <c r="BG10337" s="419"/>
      <c r="BH10337" s="419"/>
      <c r="BJ10337" s="419"/>
      <c r="BK10337" s="419"/>
      <c r="BL10337" s="419"/>
      <c r="BN10337" s="419"/>
      <c r="BO10337" s="419"/>
      <c r="BP10337" s="419"/>
      <c r="BR10337" s="419"/>
      <c r="BS10337" s="419"/>
      <c r="BT10337" s="419"/>
      <c r="BV10337" s="419"/>
      <c r="BW10337" s="419"/>
      <c r="BX10337" s="397"/>
      <c r="BZ10337" s="449"/>
      <c r="CB10337" s="419"/>
      <c r="CC10337" s="419"/>
      <c r="CD10337" s="419"/>
      <c r="CF10337" s="419"/>
      <c r="CG10337" s="419"/>
      <c r="CH10337" s="419"/>
    </row>
    <row r="10338" spans="3:86" ht="21" thickBot="1">
      <c r="C10338" s="425"/>
      <c r="P10338" s="431"/>
      <c r="R10338" s="419"/>
      <c r="S10338" s="446"/>
      <c r="T10338" s="419"/>
      <c r="V10338" s="196"/>
      <c r="W10338" s="419"/>
      <c r="X10338" s="419"/>
      <c r="Z10338" s="419"/>
      <c r="AA10338" s="419"/>
      <c r="AB10338" s="419"/>
      <c r="AD10338" s="419"/>
      <c r="AE10338" s="419"/>
      <c r="AF10338" s="419"/>
      <c r="AH10338" s="419"/>
      <c r="AI10338" s="419"/>
      <c r="AJ10338" s="419"/>
      <c r="AL10338" s="419"/>
      <c r="AM10338" s="419"/>
      <c r="AN10338" s="403"/>
      <c r="AO10338" s="419"/>
      <c r="AP10338" s="419"/>
      <c r="AQ10338" s="419"/>
      <c r="AR10338" s="419"/>
      <c r="AS10338" s="419"/>
      <c r="AT10338" s="419"/>
      <c r="AU10338" s="419"/>
      <c r="AV10338" s="419"/>
      <c r="AX10338" s="419"/>
      <c r="AY10338" s="419"/>
      <c r="AZ10338" s="419"/>
      <c r="BB10338" s="419"/>
      <c r="BC10338" s="419"/>
      <c r="BD10338" s="419"/>
      <c r="BF10338" s="419"/>
      <c r="BG10338" s="419"/>
      <c r="BH10338" s="419"/>
      <c r="BJ10338" s="419"/>
      <c r="BK10338" s="419"/>
      <c r="BL10338" s="419"/>
      <c r="BN10338" s="419"/>
      <c r="BO10338" s="419"/>
      <c r="BP10338" s="419"/>
      <c r="BR10338" s="419"/>
      <c r="BS10338" s="419"/>
      <c r="BT10338" s="419"/>
      <c r="BV10338" s="419"/>
      <c r="BW10338" s="419"/>
      <c r="BX10338" s="397"/>
      <c r="BZ10338" s="449"/>
      <c r="CB10338" s="419"/>
      <c r="CC10338" s="419"/>
      <c r="CD10338" s="419"/>
      <c r="CF10338" s="419"/>
      <c r="CG10338" s="419"/>
      <c r="CH10338" s="419"/>
    </row>
    <row r="10339" spans="3:86" ht="21" thickBot="1">
      <c r="C10339" s="425"/>
      <c r="P10339" s="431"/>
      <c r="R10339" s="419"/>
      <c r="S10339" s="446"/>
      <c r="T10339" s="419"/>
      <c r="V10339" s="196"/>
      <c r="W10339" s="419"/>
      <c r="X10339" s="419"/>
      <c r="Z10339" s="419"/>
      <c r="AA10339" s="419"/>
      <c r="AB10339" s="419"/>
      <c r="AD10339" s="419"/>
      <c r="AE10339" s="419"/>
      <c r="AF10339" s="419"/>
      <c r="AH10339" s="419"/>
      <c r="AI10339" s="419"/>
      <c r="AJ10339" s="419"/>
      <c r="AL10339" s="419"/>
      <c r="AM10339" s="419"/>
      <c r="AN10339" s="403"/>
      <c r="AO10339" s="419"/>
      <c r="AP10339" s="419"/>
      <c r="AQ10339" s="419"/>
      <c r="AR10339" s="419"/>
      <c r="AS10339" s="419"/>
      <c r="AT10339" s="419"/>
      <c r="AU10339" s="419"/>
      <c r="AV10339" s="419"/>
      <c r="AX10339" s="419"/>
      <c r="AY10339" s="419"/>
      <c r="AZ10339" s="419"/>
      <c r="BB10339" s="419"/>
      <c r="BC10339" s="419"/>
      <c r="BD10339" s="419"/>
      <c r="BF10339" s="419"/>
      <c r="BG10339" s="419"/>
      <c r="BH10339" s="419"/>
      <c r="BJ10339" s="419"/>
      <c r="BK10339" s="419"/>
      <c r="BL10339" s="419"/>
      <c r="BN10339" s="419"/>
      <c r="BO10339" s="419"/>
      <c r="BP10339" s="419"/>
      <c r="BR10339" s="419"/>
      <c r="BS10339" s="419"/>
      <c r="BT10339" s="419"/>
      <c r="BV10339" s="419"/>
      <c r="BW10339" s="419"/>
      <c r="BX10339" s="397"/>
      <c r="BZ10339" s="449"/>
      <c r="CB10339" s="419"/>
      <c r="CC10339" s="419"/>
      <c r="CD10339" s="419"/>
      <c r="CF10339" s="419"/>
      <c r="CG10339" s="419"/>
      <c r="CH10339" s="419"/>
    </row>
    <row r="10340" spans="3:86" ht="21" thickBot="1">
      <c r="C10340" s="425"/>
      <c r="P10340" s="431"/>
      <c r="R10340" s="419"/>
      <c r="S10340" s="446"/>
      <c r="T10340" s="419"/>
      <c r="V10340" s="196"/>
      <c r="W10340" s="419"/>
      <c r="X10340" s="419"/>
      <c r="Z10340" s="419"/>
      <c r="AA10340" s="419"/>
      <c r="AB10340" s="419"/>
      <c r="AD10340" s="419"/>
      <c r="AE10340" s="419"/>
      <c r="AF10340" s="419"/>
      <c r="AH10340" s="419"/>
      <c r="AI10340" s="419"/>
      <c r="AJ10340" s="419"/>
      <c r="AL10340" s="419"/>
      <c r="AM10340" s="419"/>
      <c r="AN10340" s="403"/>
      <c r="AO10340" s="419"/>
      <c r="AP10340" s="419"/>
      <c r="AQ10340" s="419"/>
      <c r="AR10340" s="419"/>
      <c r="AS10340" s="419"/>
      <c r="AT10340" s="419"/>
      <c r="AU10340" s="419"/>
      <c r="AV10340" s="419"/>
      <c r="AX10340" s="419"/>
      <c r="AY10340" s="419"/>
      <c r="AZ10340" s="419"/>
      <c r="BB10340" s="419"/>
      <c r="BC10340" s="419"/>
      <c r="BD10340" s="419"/>
      <c r="BF10340" s="419"/>
      <c r="BG10340" s="419"/>
      <c r="BH10340" s="419"/>
      <c r="BJ10340" s="419"/>
      <c r="BK10340" s="419"/>
      <c r="BL10340" s="419"/>
      <c r="BN10340" s="419"/>
      <c r="BO10340" s="419"/>
      <c r="BP10340" s="419"/>
      <c r="BR10340" s="419"/>
      <c r="BS10340" s="419"/>
      <c r="BT10340" s="419"/>
      <c r="BV10340" s="419"/>
      <c r="BW10340" s="419"/>
      <c r="BX10340" s="397"/>
      <c r="BZ10340" s="449"/>
      <c r="CB10340" s="419"/>
      <c r="CC10340" s="419"/>
      <c r="CD10340" s="419"/>
      <c r="CF10340" s="419"/>
      <c r="CG10340" s="419"/>
      <c r="CH10340" s="419"/>
    </row>
    <row r="10341" spans="3:86" ht="21" thickBot="1">
      <c r="C10341" s="425"/>
      <c r="P10341" s="431"/>
      <c r="R10341" s="419"/>
      <c r="S10341" s="446"/>
      <c r="T10341" s="419"/>
      <c r="V10341" s="196"/>
      <c r="W10341" s="419"/>
      <c r="X10341" s="419"/>
      <c r="Z10341" s="419"/>
      <c r="AA10341" s="419"/>
      <c r="AB10341" s="419"/>
      <c r="AD10341" s="419"/>
      <c r="AE10341" s="419"/>
      <c r="AF10341" s="419"/>
      <c r="AH10341" s="419"/>
      <c r="AI10341" s="419"/>
      <c r="AJ10341" s="419"/>
      <c r="AL10341" s="419"/>
      <c r="AM10341" s="419"/>
      <c r="AN10341" s="403"/>
      <c r="AO10341" s="419"/>
      <c r="AP10341" s="419"/>
      <c r="AQ10341" s="419"/>
      <c r="AR10341" s="419"/>
      <c r="AS10341" s="419"/>
      <c r="AT10341" s="419"/>
      <c r="AU10341" s="419"/>
      <c r="AV10341" s="419"/>
      <c r="AX10341" s="419"/>
      <c r="AY10341" s="419"/>
      <c r="AZ10341" s="419"/>
      <c r="BB10341" s="419"/>
      <c r="BC10341" s="419"/>
      <c r="BD10341" s="419"/>
      <c r="BF10341" s="419"/>
      <c r="BG10341" s="419"/>
      <c r="BH10341" s="419"/>
      <c r="BJ10341" s="419"/>
      <c r="BK10341" s="419"/>
      <c r="BL10341" s="419"/>
      <c r="BN10341" s="419"/>
      <c r="BO10341" s="419"/>
      <c r="BP10341" s="419"/>
      <c r="BR10341" s="419"/>
      <c r="BS10341" s="419"/>
      <c r="BT10341" s="419"/>
      <c r="BV10341" s="419"/>
      <c r="BW10341" s="419"/>
      <c r="BX10341" s="397"/>
      <c r="BZ10341" s="449"/>
      <c r="CB10341" s="419"/>
      <c r="CC10341" s="419"/>
      <c r="CD10341" s="419"/>
      <c r="CF10341" s="419"/>
      <c r="CG10341" s="419"/>
      <c r="CH10341" s="419"/>
    </row>
    <row r="10342" spans="3:86" ht="21" thickBot="1">
      <c r="C10342" s="425"/>
      <c r="P10342" s="431"/>
      <c r="R10342" s="419"/>
      <c r="S10342" s="446"/>
      <c r="T10342" s="419"/>
      <c r="V10342" s="196"/>
      <c r="W10342" s="419"/>
      <c r="X10342" s="419"/>
      <c r="Z10342" s="419"/>
      <c r="AA10342" s="419"/>
      <c r="AB10342" s="419"/>
      <c r="AD10342" s="419"/>
      <c r="AE10342" s="419"/>
      <c r="AF10342" s="419"/>
      <c r="AH10342" s="419"/>
      <c r="AI10342" s="419"/>
      <c r="AJ10342" s="419"/>
      <c r="AL10342" s="419"/>
      <c r="AM10342" s="419"/>
      <c r="AN10342" s="403"/>
      <c r="AO10342" s="419"/>
      <c r="AP10342" s="419"/>
      <c r="AQ10342" s="419"/>
      <c r="AR10342" s="419"/>
      <c r="AS10342" s="419"/>
      <c r="AT10342" s="419"/>
      <c r="AU10342" s="419"/>
      <c r="AV10342" s="419"/>
      <c r="AX10342" s="419"/>
      <c r="AY10342" s="419"/>
      <c r="AZ10342" s="419"/>
      <c r="BB10342" s="419"/>
      <c r="BC10342" s="419"/>
      <c r="BD10342" s="419"/>
      <c r="BF10342" s="419"/>
      <c r="BG10342" s="419"/>
      <c r="BH10342" s="419"/>
      <c r="BJ10342" s="419"/>
      <c r="BK10342" s="419"/>
      <c r="BL10342" s="419"/>
      <c r="BN10342" s="419"/>
      <c r="BO10342" s="419"/>
      <c r="BP10342" s="419"/>
      <c r="BR10342" s="419"/>
      <c r="BS10342" s="419"/>
      <c r="BT10342" s="419"/>
      <c r="BV10342" s="419"/>
      <c r="BW10342" s="419"/>
      <c r="BX10342" s="397"/>
      <c r="BZ10342" s="449"/>
      <c r="CB10342" s="419"/>
      <c r="CC10342" s="419"/>
      <c r="CD10342" s="419"/>
      <c r="CF10342" s="419"/>
      <c r="CG10342" s="419"/>
      <c r="CH10342" s="419"/>
    </row>
    <row r="10343" spans="3:86" ht="21" thickBot="1">
      <c r="C10343" s="425"/>
      <c r="P10343" s="431"/>
      <c r="R10343" s="419"/>
      <c r="S10343" s="446"/>
      <c r="T10343" s="419"/>
      <c r="V10343" s="196"/>
      <c r="W10343" s="419"/>
      <c r="X10343" s="419"/>
      <c r="Z10343" s="419"/>
      <c r="AA10343" s="419"/>
      <c r="AB10343" s="419"/>
      <c r="AD10343" s="419"/>
      <c r="AE10343" s="419"/>
      <c r="AF10343" s="419"/>
      <c r="AH10343" s="419"/>
      <c r="AI10343" s="419"/>
      <c r="AJ10343" s="419"/>
      <c r="AL10343" s="419"/>
      <c r="AM10343" s="419"/>
      <c r="AN10343" s="403"/>
      <c r="AO10343" s="419"/>
      <c r="AP10343" s="419"/>
      <c r="AQ10343" s="419"/>
      <c r="AR10343" s="419"/>
      <c r="AS10343" s="419"/>
      <c r="AT10343" s="419"/>
      <c r="AU10343" s="419"/>
      <c r="AV10343" s="419"/>
      <c r="AX10343" s="419"/>
      <c r="AY10343" s="419"/>
      <c r="AZ10343" s="419"/>
      <c r="BB10343" s="419"/>
      <c r="BC10343" s="419"/>
      <c r="BD10343" s="419"/>
      <c r="BF10343" s="419"/>
      <c r="BG10343" s="419"/>
      <c r="BH10343" s="419"/>
      <c r="BJ10343" s="419"/>
      <c r="BK10343" s="419"/>
      <c r="BL10343" s="419"/>
      <c r="BN10343" s="419"/>
      <c r="BO10343" s="419"/>
      <c r="BP10343" s="419"/>
      <c r="BR10343" s="419"/>
      <c r="BS10343" s="419"/>
      <c r="BT10343" s="419"/>
      <c r="BV10343" s="419"/>
      <c r="BW10343" s="419"/>
      <c r="BX10343" s="397"/>
      <c r="BZ10343" s="449"/>
      <c r="CB10343" s="419"/>
      <c r="CC10343" s="419"/>
      <c r="CD10343" s="419"/>
      <c r="CF10343" s="419"/>
      <c r="CG10343" s="419"/>
      <c r="CH10343" s="419"/>
    </row>
    <row r="10344" spans="3:86" ht="21" thickBot="1">
      <c r="C10344" s="425"/>
      <c r="P10344" s="431"/>
      <c r="R10344" s="419"/>
      <c r="S10344" s="446"/>
      <c r="T10344" s="419"/>
      <c r="V10344" s="196"/>
      <c r="W10344" s="419"/>
      <c r="X10344" s="419"/>
      <c r="Z10344" s="419"/>
      <c r="AA10344" s="419"/>
      <c r="AB10344" s="419"/>
      <c r="AD10344" s="419"/>
      <c r="AE10344" s="419"/>
      <c r="AF10344" s="419"/>
      <c r="AH10344" s="419"/>
      <c r="AI10344" s="419"/>
      <c r="AJ10344" s="419"/>
      <c r="AL10344" s="419"/>
      <c r="AM10344" s="419"/>
      <c r="AN10344" s="403"/>
      <c r="AO10344" s="419"/>
      <c r="AP10344" s="419"/>
      <c r="AQ10344" s="419"/>
      <c r="AR10344" s="419"/>
      <c r="AS10344" s="419"/>
      <c r="AT10344" s="419"/>
      <c r="AU10344" s="419"/>
      <c r="AV10344" s="419"/>
      <c r="AX10344" s="419"/>
      <c r="AY10344" s="419"/>
      <c r="AZ10344" s="419"/>
      <c r="BB10344" s="419"/>
      <c r="BC10344" s="419"/>
      <c r="BD10344" s="419"/>
      <c r="BF10344" s="419"/>
      <c r="BG10344" s="419"/>
      <c r="BH10344" s="419"/>
      <c r="BJ10344" s="419"/>
      <c r="BK10344" s="419"/>
      <c r="BL10344" s="419"/>
      <c r="BN10344" s="419"/>
      <c r="BO10344" s="419"/>
      <c r="BP10344" s="419"/>
      <c r="BR10344" s="419"/>
      <c r="BS10344" s="419"/>
      <c r="BT10344" s="419"/>
      <c r="BV10344" s="419"/>
      <c r="BW10344" s="419"/>
      <c r="BX10344" s="397"/>
      <c r="BZ10344" s="449"/>
      <c r="CB10344" s="419"/>
      <c r="CC10344" s="419"/>
      <c r="CD10344" s="419"/>
      <c r="CF10344" s="419"/>
      <c r="CG10344" s="419"/>
      <c r="CH10344" s="419"/>
    </row>
    <row r="10345" spans="3:86" ht="21" thickBot="1">
      <c r="C10345" s="425"/>
      <c r="P10345" s="431"/>
      <c r="R10345" s="419"/>
      <c r="S10345" s="446"/>
      <c r="T10345" s="419"/>
      <c r="V10345" s="196"/>
      <c r="W10345" s="419"/>
      <c r="X10345" s="419"/>
      <c r="Z10345" s="419"/>
      <c r="AA10345" s="419"/>
      <c r="AB10345" s="419"/>
      <c r="AD10345" s="419"/>
      <c r="AE10345" s="419"/>
      <c r="AF10345" s="419"/>
      <c r="AH10345" s="419"/>
      <c r="AI10345" s="419"/>
      <c r="AJ10345" s="419"/>
      <c r="AL10345" s="419"/>
      <c r="AM10345" s="419"/>
      <c r="AN10345" s="403"/>
      <c r="AO10345" s="419"/>
      <c r="AP10345" s="419"/>
      <c r="AQ10345" s="419"/>
      <c r="AR10345" s="419"/>
      <c r="AS10345" s="419"/>
      <c r="AT10345" s="419"/>
      <c r="AU10345" s="419"/>
      <c r="AV10345" s="419"/>
      <c r="AX10345" s="419"/>
      <c r="AY10345" s="419"/>
      <c r="AZ10345" s="419"/>
      <c r="BB10345" s="419"/>
      <c r="BC10345" s="419"/>
      <c r="BD10345" s="419"/>
      <c r="BF10345" s="419"/>
      <c r="BG10345" s="419"/>
      <c r="BH10345" s="419"/>
      <c r="BJ10345" s="419"/>
      <c r="BK10345" s="419"/>
      <c r="BL10345" s="419"/>
      <c r="BN10345" s="419"/>
      <c r="BO10345" s="419"/>
      <c r="BP10345" s="419"/>
      <c r="BR10345" s="419"/>
      <c r="BS10345" s="419"/>
      <c r="BT10345" s="419"/>
      <c r="BV10345" s="419"/>
      <c r="BW10345" s="419"/>
      <c r="BX10345" s="397"/>
      <c r="BZ10345" s="449"/>
      <c r="CB10345" s="419"/>
      <c r="CC10345" s="419"/>
      <c r="CD10345" s="419"/>
      <c r="CF10345" s="419"/>
      <c r="CG10345" s="419"/>
      <c r="CH10345" s="419"/>
    </row>
    <row r="10346" spans="3:86" ht="21" thickBot="1">
      <c r="C10346" s="425"/>
      <c r="P10346" s="431"/>
      <c r="R10346" s="419"/>
      <c r="S10346" s="446"/>
      <c r="T10346" s="419"/>
      <c r="V10346" s="196"/>
      <c r="W10346" s="419"/>
      <c r="X10346" s="419"/>
      <c r="Z10346" s="419"/>
      <c r="AA10346" s="419"/>
      <c r="AB10346" s="419"/>
      <c r="AD10346" s="419"/>
      <c r="AE10346" s="419"/>
      <c r="AF10346" s="419"/>
      <c r="AH10346" s="419"/>
      <c r="AI10346" s="419"/>
      <c r="AJ10346" s="419"/>
      <c r="AL10346" s="419"/>
      <c r="AM10346" s="419"/>
      <c r="AN10346" s="403"/>
      <c r="AO10346" s="419"/>
      <c r="AP10346" s="419"/>
      <c r="AQ10346" s="419"/>
      <c r="AR10346" s="419"/>
      <c r="AS10346" s="419"/>
      <c r="AT10346" s="419"/>
      <c r="AU10346" s="419"/>
      <c r="AV10346" s="419"/>
      <c r="AX10346" s="419"/>
      <c r="AY10346" s="419"/>
      <c r="AZ10346" s="419"/>
      <c r="BB10346" s="419"/>
      <c r="BC10346" s="419"/>
      <c r="BD10346" s="419"/>
      <c r="BF10346" s="419"/>
      <c r="BG10346" s="419"/>
      <c r="BH10346" s="419"/>
      <c r="BJ10346" s="419"/>
      <c r="BK10346" s="419"/>
      <c r="BL10346" s="419"/>
      <c r="BN10346" s="419"/>
      <c r="BO10346" s="419"/>
      <c r="BP10346" s="419"/>
      <c r="BR10346" s="419"/>
      <c r="BS10346" s="419"/>
      <c r="BT10346" s="419"/>
      <c r="BV10346" s="419"/>
      <c r="BW10346" s="419"/>
      <c r="BX10346" s="397"/>
      <c r="BZ10346" s="449"/>
      <c r="CB10346" s="419"/>
      <c r="CC10346" s="419"/>
      <c r="CD10346" s="419"/>
      <c r="CF10346" s="419"/>
      <c r="CG10346" s="419"/>
      <c r="CH10346" s="419"/>
    </row>
    <row r="10347" spans="3:86" ht="21" thickBot="1">
      <c r="C10347" s="425"/>
      <c r="P10347" s="431"/>
      <c r="R10347" s="419"/>
      <c r="S10347" s="446"/>
      <c r="T10347" s="419"/>
      <c r="V10347" s="196"/>
      <c r="W10347" s="419"/>
      <c r="X10347" s="419"/>
      <c r="Z10347" s="419"/>
      <c r="AA10347" s="419"/>
      <c r="AB10347" s="419"/>
      <c r="AD10347" s="419"/>
      <c r="AE10347" s="419"/>
      <c r="AF10347" s="419"/>
      <c r="AH10347" s="419"/>
      <c r="AI10347" s="419"/>
      <c r="AJ10347" s="419"/>
      <c r="AL10347" s="419"/>
      <c r="AM10347" s="419"/>
      <c r="AN10347" s="403"/>
      <c r="AO10347" s="419"/>
      <c r="AP10347" s="419"/>
      <c r="AQ10347" s="419"/>
      <c r="AR10347" s="419"/>
      <c r="AS10347" s="419"/>
      <c r="AT10347" s="419"/>
      <c r="AU10347" s="419"/>
      <c r="AV10347" s="419"/>
      <c r="AX10347" s="419"/>
      <c r="AY10347" s="419"/>
      <c r="AZ10347" s="419"/>
      <c r="BB10347" s="419"/>
      <c r="BC10347" s="419"/>
      <c r="BD10347" s="419"/>
      <c r="BF10347" s="419"/>
      <c r="BG10347" s="419"/>
      <c r="BH10347" s="419"/>
      <c r="BJ10347" s="419"/>
      <c r="BK10347" s="419"/>
      <c r="BL10347" s="419"/>
      <c r="BN10347" s="419"/>
      <c r="BO10347" s="419"/>
      <c r="BP10347" s="419"/>
      <c r="BR10347" s="419"/>
      <c r="BS10347" s="419"/>
      <c r="BT10347" s="419"/>
      <c r="BV10347" s="419"/>
      <c r="BW10347" s="419"/>
      <c r="BX10347" s="397"/>
      <c r="BZ10347" s="449"/>
      <c r="CB10347" s="419"/>
      <c r="CC10347" s="419"/>
      <c r="CD10347" s="419"/>
      <c r="CF10347" s="419"/>
      <c r="CG10347" s="419"/>
      <c r="CH10347" s="419"/>
    </row>
    <row r="10348" spans="3:86" ht="21" thickBot="1">
      <c r="C10348" s="425"/>
      <c r="P10348" s="431"/>
      <c r="R10348" s="419"/>
      <c r="S10348" s="446"/>
      <c r="T10348" s="419"/>
      <c r="V10348" s="196"/>
      <c r="W10348" s="419"/>
      <c r="X10348" s="419"/>
      <c r="Z10348" s="419"/>
      <c r="AA10348" s="419"/>
      <c r="AB10348" s="419"/>
      <c r="AD10348" s="419"/>
      <c r="AE10348" s="419"/>
      <c r="AF10348" s="419"/>
      <c r="AH10348" s="419"/>
      <c r="AI10348" s="419"/>
      <c r="AJ10348" s="419"/>
      <c r="AL10348" s="419"/>
      <c r="AM10348" s="419"/>
      <c r="AN10348" s="403"/>
      <c r="AO10348" s="419"/>
      <c r="AP10348" s="419"/>
      <c r="AQ10348" s="419"/>
      <c r="AR10348" s="419"/>
      <c r="AS10348" s="419"/>
      <c r="AT10348" s="419"/>
      <c r="AU10348" s="419"/>
      <c r="AV10348" s="419"/>
      <c r="AX10348" s="419"/>
      <c r="AY10348" s="419"/>
      <c r="AZ10348" s="419"/>
      <c r="BB10348" s="419"/>
      <c r="BC10348" s="419"/>
      <c r="BD10348" s="419"/>
      <c r="BF10348" s="419"/>
      <c r="BG10348" s="419"/>
      <c r="BH10348" s="419"/>
      <c r="BJ10348" s="419"/>
      <c r="BK10348" s="419"/>
      <c r="BL10348" s="419"/>
      <c r="BN10348" s="419"/>
      <c r="BO10348" s="419"/>
      <c r="BP10348" s="419"/>
      <c r="BR10348" s="419"/>
      <c r="BS10348" s="419"/>
      <c r="BT10348" s="419"/>
      <c r="BV10348" s="419"/>
      <c r="BW10348" s="419"/>
      <c r="BX10348" s="397"/>
      <c r="BZ10348" s="449"/>
      <c r="CB10348" s="419"/>
      <c r="CC10348" s="419"/>
      <c r="CD10348" s="419"/>
      <c r="CF10348" s="419"/>
      <c r="CG10348" s="419"/>
      <c r="CH10348" s="419"/>
    </row>
    <row r="10349" spans="3:86" ht="21" thickBot="1">
      <c r="C10349" s="425"/>
      <c r="P10349" s="431"/>
      <c r="R10349" s="419"/>
      <c r="S10349" s="446"/>
      <c r="T10349" s="419"/>
      <c r="V10349" s="196"/>
      <c r="W10349" s="419"/>
      <c r="X10349" s="419"/>
      <c r="Z10349" s="419"/>
      <c r="AA10349" s="419"/>
      <c r="AB10349" s="419"/>
      <c r="AD10349" s="419"/>
      <c r="AE10349" s="419"/>
      <c r="AF10349" s="419"/>
      <c r="AH10349" s="419"/>
      <c r="AI10349" s="419"/>
      <c r="AJ10349" s="419"/>
      <c r="AL10349" s="419"/>
      <c r="AM10349" s="419"/>
      <c r="AN10349" s="403"/>
      <c r="AO10349" s="419"/>
      <c r="AP10349" s="419"/>
      <c r="AQ10349" s="419"/>
      <c r="AR10349" s="419"/>
      <c r="AS10349" s="419"/>
      <c r="AT10349" s="419"/>
      <c r="AU10349" s="419"/>
      <c r="AV10349" s="419"/>
      <c r="AX10349" s="419"/>
      <c r="AY10349" s="419"/>
      <c r="AZ10349" s="419"/>
      <c r="BB10349" s="419"/>
      <c r="BC10349" s="419"/>
      <c r="BD10349" s="419"/>
      <c r="BF10349" s="419"/>
      <c r="BG10349" s="419"/>
      <c r="BH10349" s="419"/>
      <c r="BJ10349" s="419"/>
      <c r="BK10349" s="419"/>
      <c r="BL10349" s="419"/>
      <c r="BN10349" s="419"/>
      <c r="BO10349" s="419"/>
      <c r="BP10349" s="419"/>
      <c r="BR10349" s="419"/>
      <c r="BS10349" s="419"/>
      <c r="BT10349" s="419"/>
      <c r="BV10349" s="419"/>
      <c r="BW10349" s="419"/>
      <c r="BX10349" s="397"/>
      <c r="BZ10349" s="449"/>
      <c r="CB10349" s="419"/>
      <c r="CC10349" s="419"/>
      <c r="CD10349" s="419"/>
      <c r="CF10349" s="419"/>
      <c r="CG10349" s="419"/>
      <c r="CH10349" s="419"/>
    </row>
    <row r="10350" spans="3:86" ht="21" thickBot="1">
      <c r="C10350" s="425"/>
      <c r="P10350" s="431"/>
      <c r="R10350" s="419"/>
      <c r="S10350" s="446"/>
      <c r="T10350" s="419"/>
      <c r="V10350" s="196"/>
      <c r="W10350" s="419"/>
      <c r="X10350" s="419"/>
      <c r="Z10350" s="419"/>
      <c r="AA10350" s="419"/>
      <c r="AB10350" s="419"/>
      <c r="AD10350" s="419"/>
      <c r="AE10350" s="419"/>
      <c r="AF10350" s="419"/>
      <c r="AH10350" s="419"/>
      <c r="AI10350" s="419"/>
      <c r="AJ10350" s="419"/>
      <c r="AL10350" s="419"/>
      <c r="AM10350" s="419"/>
      <c r="AN10350" s="403"/>
      <c r="AO10350" s="419"/>
      <c r="AP10350" s="419"/>
      <c r="AQ10350" s="419"/>
      <c r="AR10350" s="419"/>
      <c r="AS10350" s="419"/>
      <c r="AT10350" s="419"/>
      <c r="AU10350" s="419"/>
      <c r="AV10350" s="419"/>
      <c r="AX10350" s="419"/>
      <c r="AY10350" s="419"/>
      <c r="AZ10350" s="419"/>
      <c r="BB10350" s="419"/>
      <c r="BC10350" s="419"/>
      <c r="BD10350" s="419"/>
      <c r="BF10350" s="419"/>
      <c r="BG10350" s="419"/>
      <c r="BH10350" s="419"/>
      <c r="BJ10350" s="419"/>
      <c r="BK10350" s="419"/>
      <c r="BL10350" s="419"/>
      <c r="BN10350" s="419"/>
      <c r="BO10350" s="419"/>
      <c r="BP10350" s="419"/>
      <c r="BR10350" s="419"/>
      <c r="BS10350" s="419"/>
      <c r="BT10350" s="419"/>
      <c r="BV10350" s="419"/>
      <c r="BW10350" s="419"/>
      <c r="BX10350" s="397"/>
      <c r="BZ10350" s="449"/>
      <c r="CB10350" s="419"/>
      <c r="CC10350" s="419"/>
      <c r="CD10350" s="419"/>
      <c r="CF10350" s="419"/>
      <c r="CG10350" s="419"/>
      <c r="CH10350" s="419"/>
    </row>
    <row r="10351" spans="3:86" ht="21" thickBot="1">
      <c r="C10351" s="425"/>
      <c r="P10351" s="431"/>
      <c r="R10351" s="419"/>
      <c r="S10351" s="446"/>
      <c r="T10351" s="419"/>
      <c r="V10351" s="196"/>
      <c r="W10351" s="419"/>
      <c r="X10351" s="419"/>
      <c r="Z10351" s="419"/>
      <c r="AA10351" s="419"/>
      <c r="AB10351" s="419"/>
      <c r="AD10351" s="419"/>
      <c r="AE10351" s="419"/>
      <c r="AF10351" s="419"/>
      <c r="AH10351" s="419"/>
      <c r="AI10351" s="419"/>
      <c r="AJ10351" s="419"/>
      <c r="AL10351" s="419"/>
      <c r="AM10351" s="419"/>
      <c r="AN10351" s="403"/>
      <c r="AO10351" s="419"/>
      <c r="AP10351" s="419"/>
      <c r="AQ10351" s="419"/>
      <c r="AR10351" s="419"/>
      <c r="AS10351" s="419"/>
      <c r="AT10351" s="419"/>
      <c r="AU10351" s="419"/>
      <c r="AV10351" s="419"/>
      <c r="AX10351" s="419"/>
      <c r="AY10351" s="419"/>
      <c r="AZ10351" s="419"/>
      <c r="BB10351" s="419"/>
      <c r="BC10351" s="419"/>
      <c r="BD10351" s="419"/>
      <c r="BF10351" s="419"/>
      <c r="BG10351" s="419"/>
      <c r="BH10351" s="419"/>
      <c r="BJ10351" s="419"/>
      <c r="BK10351" s="419"/>
      <c r="BL10351" s="419"/>
      <c r="BN10351" s="419"/>
      <c r="BO10351" s="419"/>
      <c r="BP10351" s="419"/>
      <c r="BR10351" s="419"/>
      <c r="BS10351" s="419"/>
      <c r="BT10351" s="419"/>
      <c r="BV10351" s="419"/>
      <c r="BW10351" s="419"/>
      <c r="BX10351" s="397"/>
      <c r="BZ10351" s="449"/>
      <c r="CB10351" s="419"/>
      <c r="CC10351" s="419"/>
      <c r="CD10351" s="419"/>
      <c r="CF10351" s="419"/>
      <c r="CG10351" s="419"/>
      <c r="CH10351" s="419"/>
    </row>
    <row r="10352" spans="3:86" ht="21" thickBot="1">
      <c r="C10352" s="425"/>
      <c r="P10352" s="431"/>
      <c r="R10352" s="419"/>
      <c r="S10352" s="446"/>
      <c r="T10352" s="419"/>
      <c r="V10352" s="196"/>
      <c r="W10352" s="419"/>
      <c r="X10352" s="419"/>
      <c r="Z10352" s="419"/>
      <c r="AA10352" s="419"/>
      <c r="AB10352" s="419"/>
      <c r="AD10352" s="419"/>
      <c r="AE10352" s="419"/>
      <c r="AF10352" s="419"/>
      <c r="AH10352" s="419"/>
      <c r="AI10352" s="419"/>
      <c r="AJ10352" s="419"/>
      <c r="AL10352" s="419"/>
      <c r="AM10352" s="419"/>
      <c r="AN10352" s="403"/>
      <c r="AO10352" s="419"/>
      <c r="AP10352" s="419"/>
      <c r="AQ10352" s="419"/>
      <c r="AR10352" s="419"/>
      <c r="AS10352" s="419"/>
      <c r="AT10352" s="419"/>
      <c r="AU10352" s="419"/>
      <c r="AV10352" s="419"/>
      <c r="AX10352" s="419"/>
      <c r="AY10352" s="419"/>
      <c r="AZ10352" s="419"/>
      <c r="BB10352" s="419"/>
      <c r="BC10352" s="419"/>
      <c r="BD10352" s="419"/>
      <c r="BF10352" s="419"/>
      <c r="BG10352" s="419"/>
      <c r="BH10352" s="419"/>
      <c r="BJ10352" s="419"/>
      <c r="BK10352" s="419"/>
      <c r="BL10352" s="419"/>
      <c r="BN10352" s="419"/>
      <c r="BO10352" s="419"/>
      <c r="BP10352" s="419"/>
      <c r="BR10352" s="419"/>
      <c r="BS10352" s="419"/>
      <c r="BT10352" s="419"/>
      <c r="BV10352" s="419"/>
      <c r="BW10352" s="419"/>
      <c r="BX10352" s="397"/>
      <c r="BZ10352" s="449"/>
      <c r="CB10352" s="419"/>
      <c r="CC10352" s="419"/>
      <c r="CD10352" s="419"/>
      <c r="CF10352" s="419"/>
      <c r="CG10352" s="419"/>
      <c r="CH10352" s="419"/>
    </row>
    <row r="10353" spans="3:86" ht="21" thickBot="1">
      <c r="C10353" s="425"/>
      <c r="P10353" s="431"/>
      <c r="R10353" s="419"/>
      <c r="S10353" s="446"/>
      <c r="T10353" s="419"/>
      <c r="V10353" s="196"/>
      <c r="W10353" s="419"/>
      <c r="X10353" s="419"/>
      <c r="Z10353" s="419"/>
      <c r="AA10353" s="419"/>
      <c r="AB10353" s="419"/>
      <c r="AD10353" s="419"/>
      <c r="AE10353" s="419"/>
      <c r="AF10353" s="419"/>
      <c r="AH10353" s="419"/>
      <c r="AI10353" s="419"/>
      <c r="AJ10353" s="419"/>
      <c r="AL10353" s="419"/>
      <c r="AM10353" s="419"/>
      <c r="AN10353" s="403"/>
      <c r="AO10353" s="419"/>
      <c r="AP10353" s="419"/>
      <c r="AQ10353" s="419"/>
      <c r="AR10353" s="419"/>
      <c r="AS10353" s="419"/>
      <c r="AT10353" s="419"/>
      <c r="AU10353" s="419"/>
      <c r="AV10353" s="419"/>
      <c r="AX10353" s="419"/>
      <c r="AY10353" s="419"/>
      <c r="AZ10353" s="419"/>
      <c r="BB10353" s="419"/>
      <c r="BC10353" s="419"/>
      <c r="BD10353" s="419"/>
      <c r="BF10353" s="419"/>
      <c r="BG10353" s="419"/>
      <c r="BH10353" s="419"/>
      <c r="BJ10353" s="419"/>
      <c r="BK10353" s="419"/>
      <c r="BL10353" s="419"/>
      <c r="BN10353" s="419"/>
      <c r="BO10353" s="419"/>
      <c r="BP10353" s="419"/>
      <c r="BR10353" s="419"/>
      <c r="BS10353" s="419"/>
      <c r="BT10353" s="419"/>
      <c r="BV10353" s="419"/>
      <c r="BW10353" s="419"/>
      <c r="BX10353" s="397"/>
      <c r="BZ10353" s="449"/>
      <c r="CB10353" s="419"/>
      <c r="CC10353" s="419"/>
      <c r="CD10353" s="419"/>
      <c r="CF10353" s="419"/>
      <c r="CG10353" s="419"/>
      <c r="CH10353" s="419"/>
    </row>
    <row r="10354" spans="3:86" ht="21" thickBot="1">
      <c r="C10354" s="425"/>
      <c r="P10354" s="431"/>
      <c r="R10354" s="419"/>
      <c r="S10354" s="446"/>
      <c r="T10354" s="419"/>
      <c r="V10354" s="196"/>
      <c r="W10354" s="419"/>
      <c r="X10354" s="419"/>
      <c r="Z10354" s="419"/>
      <c r="AA10354" s="419"/>
      <c r="AB10354" s="419"/>
      <c r="AD10354" s="419"/>
      <c r="AE10354" s="419"/>
      <c r="AF10354" s="419"/>
      <c r="AH10354" s="419"/>
      <c r="AI10354" s="419"/>
      <c r="AJ10354" s="419"/>
      <c r="AL10354" s="419"/>
      <c r="AM10354" s="419"/>
      <c r="AN10354" s="403"/>
      <c r="AO10354" s="419"/>
      <c r="AP10354" s="419"/>
      <c r="AQ10354" s="419"/>
      <c r="AR10354" s="419"/>
      <c r="AS10354" s="419"/>
      <c r="AT10354" s="419"/>
      <c r="AU10354" s="419"/>
      <c r="AV10354" s="419"/>
      <c r="AX10354" s="419"/>
      <c r="AY10354" s="419"/>
      <c r="AZ10354" s="419"/>
      <c r="BB10354" s="419"/>
      <c r="BC10354" s="419"/>
      <c r="BD10354" s="419"/>
      <c r="BF10354" s="419"/>
      <c r="BG10354" s="419"/>
      <c r="BH10354" s="419"/>
      <c r="BJ10354" s="419"/>
      <c r="BK10354" s="419"/>
      <c r="BL10354" s="419"/>
      <c r="BN10354" s="419"/>
      <c r="BO10354" s="419"/>
      <c r="BP10354" s="419"/>
      <c r="BR10354" s="419"/>
      <c r="BS10354" s="419"/>
      <c r="BT10354" s="419"/>
      <c r="BV10354" s="419"/>
      <c r="BW10354" s="419"/>
      <c r="BX10354" s="397"/>
      <c r="BZ10354" s="449"/>
      <c r="CB10354" s="419"/>
      <c r="CC10354" s="419"/>
      <c r="CD10354" s="419"/>
      <c r="CF10354" s="419"/>
      <c r="CG10354" s="419"/>
      <c r="CH10354" s="419"/>
    </row>
    <row r="10355" spans="3:86" ht="21" thickBot="1">
      <c r="C10355" s="425"/>
      <c r="P10355" s="431"/>
      <c r="R10355" s="419"/>
      <c r="S10355" s="446"/>
      <c r="T10355" s="419"/>
      <c r="V10355" s="196"/>
      <c r="W10355" s="419"/>
      <c r="X10355" s="419"/>
      <c r="Z10355" s="419"/>
      <c r="AA10355" s="419"/>
      <c r="AB10355" s="419"/>
      <c r="AD10355" s="419"/>
      <c r="AE10355" s="419"/>
      <c r="AF10355" s="419"/>
      <c r="AH10355" s="419"/>
      <c r="AI10355" s="419"/>
      <c r="AJ10355" s="419"/>
      <c r="AL10355" s="419"/>
      <c r="AM10355" s="419"/>
      <c r="AN10355" s="403"/>
      <c r="AO10355" s="419"/>
      <c r="AP10355" s="419"/>
      <c r="AQ10355" s="419"/>
      <c r="AR10355" s="419"/>
      <c r="AS10355" s="419"/>
      <c r="AT10355" s="419"/>
      <c r="AU10355" s="419"/>
      <c r="AV10355" s="419"/>
      <c r="AX10355" s="419"/>
      <c r="AY10355" s="419"/>
      <c r="AZ10355" s="419"/>
      <c r="BB10355" s="419"/>
      <c r="BC10355" s="419"/>
      <c r="BD10355" s="419"/>
      <c r="BF10355" s="419"/>
      <c r="BG10355" s="419"/>
      <c r="BH10355" s="419"/>
      <c r="BJ10355" s="419"/>
      <c r="BK10355" s="419"/>
      <c r="BL10355" s="419"/>
      <c r="BN10355" s="419"/>
      <c r="BO10355" s="419"/>
      <c r="BP10355" s="419"/>
      <c r="BR10355" s="419"/>
      <c r="BS10355" s="419"/>
      <c r="BT10355" s="419"/>
      <c r="BV10355" s="419"/>
      <c r="BW10355" s="419"/>
      <c r="BX10355" s="397"/>
      <c r="BZ10355" s="449"/>
      <c r="CB10355" s="419"/>
      <c r="CC10355" s="419"/>
      <c r="CD10355" s="419"/>
      <c r="CF10355" s="419"/>
      <c r="CG10355" s="419"/>
      <c r="CH10355" s="419"/>
    </row>
    <row r="10356" spans="3:86" ht="21" thickBot="1">
      <c r="C10356" s="425"/>
      <c r="P10356" s="431"/>
      <c r="R10356" s="419"/>
      <c r="S10356" s="446"/>
      <c r="T10356" s="419"/>
      <c r="V10356" s="196"/>
      <c r="W10356" s="419"/>
      <c r="X10356" s="419"/>
      <c r="Z10356" s="419"/>
      <c r="AA10356" s="419"/>
      <c r="AB10356" s="419"/>
      <c r="AD10356" s="419"/>
      <c r="AE10356" s="419"/>
      <c r="AF10356" s="419"/>
      <c r="AH10356" s="419"/>
      <c r="AI10356" s="419"/>
      <c r="AJ10356" s="419"/>
      <c r="AL10356" s="419"/>
      <c r="AM10356" s="419"/>
      <c r="AN10356" s="403"/>
      <c r="AO10356" s="419"/>
      <c r="AP10356" s="419"/>
      <c r="AQ10356" s="419"/>
      <c r="AR10356" s="419"/>
      <c r="AS10356" s="419"/>
      <c r="AT10356" s="419"/>
      <c r="AU10356" s="419"/>
      <c r="AV10356" s="419"/>
      <c r="AX10356" s="419"/>
      <c r="AY10356" s="419"/>
      <c r="AZ10356" s="419"/>
      <c r="BB10356" s="419"/>
      <c r="BC10356" s="419"/>
      <c r="BD10356" s="419"/>
      <c r="BF10356" s="419"/>
      <c r="BG10356" s="419"/>
      <c r="BH10356" s="419"/>
      <c r="BJ10356" s="419"/>
      <c r="BK10356" s="419"/>
      <c r="BL10356" s="419"/>
      <c r="BN10356" s="419"/>
      <c r="BO10356" s="419"/>
      <c r="BP10356" s="419"/>
      <c r="BR10356" s="419"/>
      <c r="BS10356" s="419"/>
      <c r="BT10356" s="419"/>
      <c r="BV10356" s="419"/>
      <c r="BW10356" s="419"/>
      <c r="BX10356" s="397"/>
      <c r="BZ10356" s="449"/>
      <c r="CB10356" s="419"/>
      <c r="CC10356" s="419"/>
      <c r="CD10356" s="419"/>
      <c r="CF10356" s="419"/>
      <c r="CG10356" s="419"/>
      <c r="CH10356" s="419"/>
    </row>
    <row r="10357" spans="3:86" ht="21" thickBot="1">
      <c r="C10357" s="425"/>
      <c r="P10357" s="431"/>
      <c r="R10357" s="419"/>
      <c r="S10357" s="446"/>
      <c r="T10357" s="419"/>
      <c r="V10357" s="196"/>
      <c r="W10357" s="419"/>
      <c r="X10357" s="419"/>
      <c r="Z10357" s="419"/>
      <c r="AA10357" s="419"/>
      <c r="AB10357" s="419"/>
      <c r="AD10357" s="419"/>
      <c r="AE10357" s="419"/>
      <c r="AF10357" s="419"/>
      <c r="AH10357" s="419"/>
      <c r="AI10357" s="419"/>
      <c r="AJ10357" s="419"/>
      <c r="AL10357" s="419"/>
      <c r="AM10357" s="419"/>
      <c r="AN10357" s="403"/>
      <c r="AO10357" s="419"/>
      <c r="AP10357" s="419"/>
      <c r="AQ10357" s="419"/>
      <c r="AR10357" s="419"/>
      <c r="AS10357" s="419"/>
      <c r="AT10357" s="419"/>
      <c r="AU10357" s="419"/>
      <c r="AV10357" s="419"/>
      <c r="AX10357" s="419"/>
      <c r="AY10357" s="419"/>
      <c r="AZ10357" s="419"/>
      <c r="BB10357" s="419"/>
      <c r="BC10357" s="419"/>
      <c r="BD10357" s="419"/>
      <c r="BF10357" s="419"/>
      <c r="BG10357" s="419"/>
      <c r="BH10357" s="419"/>
      <c r="BJ10357" s="419"/>
      <c r="BK10357" s="419"/>
      <c r="BL10357" s="419"/>
      <c r="BN10357" s="419"/>
      <c r="BO10357" s="419"/>
      <c r="BP10357" s="419"/>
      <c r="BR10357" s="419"/>
      <c r="BS10357" s="419"/>
      <c r="BT10357" s="419"/>
      <c r="BV10357" s="419"/>
      <c r="BW10357" s="419"/>
      <c r="BX10357" s="397"/>
      <c r="BZ10357" s="449"/>
      <c r="CB10357" s="419"/>
      <c r="CC10357" s="419"/>
      <c r="CD10357" s="419"/>
      <c r="CF10357" s="419"/>
      <c r="CG10357" s="419"/>
      <c r="CH10357" s="419"/>
    </row>
    <row r="10358" spans="3:86" ht="21" thickBot="1">
      <c r="C10358" s="425"/>
      <c r="P10358" s="431"/>
      <c r="R10358" s="419"/>
      <c r="S10358" s="446"/>
      <c r="T10358" s="419"/>
      <c r="V10358" s="196"/>
      <c r="W10358" s="419"/>
      <c r="X10358" s="419"/>
      <c r="Z10358" s="419"/>
      <c r="AA10358" s="419"/>
      <c r="AB10358" s="419"/>
      <c r="AD10358" s="419"/>
      <c r="AE10358" s="419"/>
      <c r="AF10358" s="419"/>
      <c r="AH10358" s="419"/>
      <c r="AI10358" s="419"/>
      <c r="AJ10358" s="419"/>
      <c r="AL10358" s="419"/>
      <c r="AM10358" s="419"/>
      <c r="AN10358" s="403"/>
      <c r="AO10358" s="419"/>
      <c r="AP10358" s="419"/>
      <c r="AQ10358" s="419"/>
      <c r="AR10358" s="419"/>
      <c r="AS10358" s="419"/>
      <c r="AT10358" s="419"/>
      <c r="AU10358" s="419"/>
      <c r="AV10358" s="419"/>
      <c r="AX10358" s="419"/>
      <c r="AY10358" s="419"/>
      <c r="AZ10358" s="419"/>
      <c r="BB10358" s="419"/>
      <c r="BC10358" s="419"/>
      <c r="BD10358" s="419"/>
      <c r="BF10358" s="419"/>
      <c r="BG10358" s="419"/>
      <c r="BH10358" s="419"/>
      <c r="BJ10358" s="419"/>
      <c r="BK10358" s="419"/>
      <c r="BL10358" s="419"/>
      <c r="BN10358" s="419"/>
      <c r="BO10358" s="419"/>
      <c r="BP10358" s="419"/>
      <c r="BR10358" s="419"/>
      <c r="BS10358" s="419"/>
      <c r="BT10358" s="419"/>
      <c r="BV10358" s="419"/>
      <c r="BW10358" s="419"/>
      <c r="BX10358" s="397"/>
      <c r="BZ10358" s="449"/>
      <c r="CB10358" s="419"/>
      <c r="CC10358" s="419"/>
      <c r="CD10358" s="419"/>
      <c r="CF10358" s="419"/>
      <c r="CG10358" s="419"/>
      <c r="CH10358" s="419"/>
    </row>
    <row r="10359" spans="3:86" ht="21" thickBot="1">
      <c r="C10359" s="425"/>
      <c r="P10359" s="431"/>
      <c r="R10359" s="419"/>
      <c r="S10359" s="446"/>
      <c r="T10359" s="419"/>
      <c r="V10359" s="196"/>
      <c r="W10359" s="419"/>
      <c r="X10359" s="419"/>
      <c r="Z10359" s="419"/>
      <c r="AA10359" s="419"/>
      <c r="AB10359" s="419"/>
      <c r="AD10359" s="419"/>
      <c r="AE10359" s="419"/>
      <c r="AF10359" s="419"/>
      <c r="AH10359" s="419"/>
      <c r="AI10359" s="419"/>
      <c r="AJ10359" s="419"/>
      <c r="AL10359" s="419"/>
      <c r="AM10359" s="419"/>
      <c r="AN10359" s="403"/>
      <c r="AO10359" s="419"/>
      <c r="AP10359" s="419"/>
      <c r="AQ10359" s="419"/>
      <c r="AR10359" s="419"/>
      <c r="AS10359" s="419"/>
      <c r="AT10359" s="419"/>
      <c r="AU10359" s="419"/>
      <c r="AV10359" s="419"/>
      <c r="AX10359" s="419"/>
      <c r="AY10359" s="419"/>
      <c r="AZ10359" s="419"/>
      <c r="BB10359" s="419"/>
      <c r="BC10359" s="419"/>
      <c r="BD10359" s="419"/>
      <c r="BF10359" s="419"/>
      <c r="BG10359" s="419"/>
      <c r="BH10359" s="419"/>
      <c r="BJ10359" s="419"/>
      <c r="BK10359" s="419"/>
      <c r="BL10359" s="419"/>
      <c r="BN10359" s="419"/>
      <c r="BO10359" s="419"/>
      <c r="BP10359" s="419"/>
      <c r="BR10359" s="419"/>
      <c r="BS10359" s="419"/>
      <c r="BT10359" s="419"/>
      <c r="BV10359" s="419"/>
      <c r="BW10359" s="419"/>
      <c r="BX10359" s="397"/>
      <c r="BZ10359" s="449"/>
      <c r="CB10359" s="419"/>
      <c r="CC10359" s="419"/>
      <c r="CD10359" s="419"/>
      <c r="CF10359" s="419"/>
      <c r="CG10359" s="419"/>
      <c r="CH10359" s="419"/>
    </row>
    <row r="10360" spans="3:86" ht="21" thickBot="1">
      <c r="C10360" s="425"/>
      <c r="P10360" s="431"/>
      <c r="R10360" s="419"/>
      <c r="S10360" s="446"/>
      <c r="T10360" s="419"/>
      <c r="V10360" s="196"/>
      <c r="W10360" s="419"/>
      <c r="X10360" s="419"/>
      <c r="Z10360" s="419"/>
      <c r="AA10360" s="419"/>
      <c r="AB10360" s="419"/>
      <c r="AD10360" s="419"/>
      <c r="AE10360" s="419"/>
      <c r="AF10360" s="419"/>
      <c r="AH10360" s="419"/>
      <c r="AI10360" s="419"/>
      <c r="AJ10360" s="419"/>
      <c r="AL10360" s="419"/>
      <c r="AM10360" s="419"/>
      <c r="AN10360" s="403"/>
      <c r="AO10360" s="419"/>
      <c r="AP10360" s="419"/>
      <c r="AQ10360" s="419"/>
      <c r="AR10360" s="419"/>
      <c r="AS10360" s="419"/>
      <c r="AT10360" s="419"/>
      <c r="AU10360" s="419"/>
      <c r="AV10360" s="419"/>
      <c r="AX10360" s="419"/>
      <c r="AY10360" s="419"/>
      <c r="AZ10360" s="419"/>
      <c r="BB10360" s="419"/>
      <c r="BC10360" s="419"/>
      <c r="BD10360" s="419"/>
      <c r="BF10360" s="419"/>
      <c r="BG10360" s="419"/>
      <c r="BH10360" s="419"/>
      <c r="BJ10360" s="419"/>
      <c r="BK10360" s="419"/>
      <c r="BL10360" s="419"/>
      <c r="BN10360" s="419"/>
      <c r="BO10360" s="419"/>
      <c r="BP10360" s="419"/>
      <c r="BR10360" s="419"/>
      <c r="BS10360" s="419"/>
      <c r="BT10360" s="419"/>
      <c r="BV10360" s="419"/>
      <c r="BW10360" s="419"/>
      <c r="BX10360" s="397"/>
      <c r="BZ10360" s="449"/>
      <c r="CB10360" s="419"/>
      <c r="CC10360" s="419"/>
      <c r="CD10360" s="419"/>
      <c r="CF10360" s="419"/>
      <c r="CG10360" s="419"/>
      <c r="CH10360" s="419"/>
    </row>
    <row r="10361" spans="3:86" ht="21" thickBot="1">
      <c r="C10361" s="425"/>
      <c r="P10361" s="431"/>
      <c r="R10361" s="419"/>
      <c r="S10361" s="446"/>
      <c r="T10361" s="419"/>
      <c r="V10361" s="196"/>
      <c r="W10361" s="419"/>
      <c r="X10361" s="419"/>
      <c r="Z10361" s="419"/>
      <c r="AA10361" s="419"/>
      <c r="AB10361" s="419"/>
      <c r="AD10361" s="419"/>
      <c r="AE10361" s="419"/>
      <c r="AF10361" s="419"/>
      <c r="AH10361" s="419"/>
      <c r="AI10361" s="419"/>
      <c r="AJ10361" s="419"/>
      <c r="AL10361" s="419"/>
      <c r="AM10361" s="419"/>
      <c r="AN10361" s="403"/>
      <c r="AO10361" s="419"/>
      <c r="AP10361" s="419"/>
      <c r="AQ10361" s="419"/>
      <c r="AR10361" s="419"/>
      <c r="AS10361" s="419"/>
      <c r="AT10361" s="419"/>
      <c r="AU10361" s="419"/>
      <c r="AV10361" s="419"/>
      <c r="AX10361" s="419"/>
      <c r="AY10361" s="419"/>
      <c r="AZ10361" s="419"/>
      <c r="BB10361" s="419"/>
      <c r="BC10361" s="419"/>
      <c r="BD10361" s="419"/>
      <c r="BF10361" s="419"/>
      <c r="BG10361" s="419"/>
      <c r="BH10361" s="419"/>
      <c r="BJ10361" s="419"/>
      <c r="BK10361" s="419"/>
      <c r="BL10361" s="419"/>
      <c r="BN10361" s="419"/>
      <c r="BO10361" s="419"/>
      <c r="BP10361" s="419"/>
      <c r="BR10361" s="419"/>
      <c r="BS10361" s="419"/>
      <c r="BT10361" s="419"/>
      <c r="BV10361" s="419"/>
      <c r="BW10361" s="419"/>
      <c r="BX10361" s="397"/>
      <c r="BZ10361" s="449"/>
      <c r="CB10361" s="419"/>
      <c r="CC10361" s="419"/>
      <c r="CD10361" s="419"/>
      <c r="CF10361" s="419"/>
      <c r="CG10361" s="419"/>
      <c r="CH10361" s="419"/>
    </row>
    <row r="10362" spans="3:86" ht="21" thickBot="1">
      <c r="C10362" s="425"/>
      <c r="P10362" s="431"/>
      <c r="R10362" s="419"/>
      <c r="S10362" s="446"/>
      <c r="T10362" s="419"/>
      <c r="V10362" s="196"/>
      <c r="W10362" s="419"/>
      <c r="X10362" s="419"/>
      <c r="Z10362" s="419"/>
      <c r="AA10362" s="419"/>
      <c r="AB10362" s="419"/>
      <c r="AD10362" s="419"/>
      <c r="AE10362" s="419"/>
      <c r="AF10362" s="419"/>
      <c r="AH10362" s="419"/>
      <c r="AI10362" s="419"/>
      <c r="AJ10362" s="419"/>
      <c r="AL10362" s="419"/>
      <c r="AM10362" s="419"/>
      <c r="AN10362" s="403"/>
      <c r="AO10362" s="419"/>
      <c r="AP10362" s="419"/>
      <c r="AQ10362" s="419"/>
      <c r="AR10362" s="419"/>
      <c r="AS10362" s="419"/>
      <c r="AT10362" s="419"/>
      <c r="AU10362" s="419"/>
      <c r="AV10362" s="419"/>
      <c r="AX10362" s="419"/>
      <c r="AY10362" s="419"/>
      <c r="AZ10362" s="419"/>
      <c r="BB10362" s="419"/>
      <c r="BC10362" s="419"/>
      <c r="BD10362" s="419"/>
      <c r="BF10362" s="419"/>
      <c r="BG10362" s="419"/>
      <c r="BH10362" s="419"/>
      <c r="BJ10362" s="419"/>
      <c r="BK10362" s="419"/>
      <c r="BL10362" s="419"/>
      <c r="BN10362" s="419"/>
      <c r="BO10362" s="419"/>
      <c r="BP10362" s="419"/>
      <c r="BR10362" s="419"/>
      <c r="BS10362" s="419"/>
      <c r="BT10362" s="419"/>
      <c r="BV10362" s="419"/>
      <c r="BW10362" s="419"/>
      <c r="BX10362" s="397"/>
      <c r="BZ10362" s="449"/>
      <c r="CB10362" s="419"/>
      <c r="CC10362" s="419"/>
      <c r="CD10362" s="419"/>
      <c r="CF10362" s="419"/>
      <c r="CG10362" s="419"/>
      <c r="CH10362" s="419"/>
    </row>
    <row r="10363" spans="3:86" ht="21" thickBot="1">
      <c r="C10363" s="425"/>
      <c r="P10363" s="431"/>
      <c r="R10363" s="419"/>
      <c r="S10363" s="446"/>
      <c r="T10363" s="419"/>
      <c r="V10363" s="196"/>
      <c r="W10363" s="419"/>
      <c r="X10363" s="419"/>
      <c r="Z10363" s="419"/>
      <c r="AA10363" s="419"/>
      <c r="AB10363" s="419"/>
      <c r="AD10363" s="419"/>
      <c r="AE10363" s="419"/>
      <c r="AF10363" s="419"/>
      <c r="AH10363" s="419"/>
      <c r="AI10363" s="419"/>
      <c r="AJ10363" s="419"/>
      <c r="AL10363" s="419"/>
      <c r="AM10363" s="419"/>
      <c r="AN10363" s="403"/>
      <c r="AO10363" s="419"/>
      <c r="AP10363" s="419"/>
      <c r="AQ10363" s="419"/>
      <c r="AR10363" s="419"/>
      <c r="AS10363" s="419"/>
      <c r="AT10363" s="419"/>
      <c r="AU10363" s="419"/>
      <c r="AV10363" s="419"/>
      <c r="AX10363" s="419"/>
      <c r="AY10363" s="419"/>
      <c r="AZ10363" s="419"/>
      <c r="BB10363" s="419"/>
      <c r="BC10363" s="419"/>
      <c r="BD10363" s="419"/>
      <c r="BF10363" s="419"/>
      <c r="BG10363" s="419"/>
      <c r="BH10363" s="419"/>
      <c r="BJ10363" s="419"/>
      <c r="BK10363" s="419"/>
      <c r="BL10363" s="419"/>
      <c r="BN10363" s="419"/>
      <c r="BO10363" s="419"/>
      <c r="BP10363" s="419"/>
      <c r="BR10363" s="419"/>
      <c r="BS10363" s="419"/>
      <c r="BT10363" s="419"/>
      <c r="BV10363" s="419"/>
      <c r="BW10363" s="419"/>
      <c r="BX10363" s="397"/>
      <c r="BZ10363" s="449"/>
      <c r="CB10363" s="419"/>
      <c r="CC10363" s="419"/>
      <c r="CD10363" s="419"/>
      <c r="CF10363" s="419"/>
      <c r="CG10363" s="419"/>
      <c r="CH10363" s="419"/>
    </row>
    <row r="10364" spans="3:86" ht="21" thickBot="1">
      <c r="C10364" s="425"/>
      <c r="P10364" s="431"/>
      <c r="R10364" s="419"/>
      <c r="S10364" s="446"/>
      <c r="T10364" s="419"/>
      <c r="V10364" s="196"/>
      <c r="W10364" s="419"/>
      <c r="X10364" s="419"/>
      <c r="Z10364" s="419"/>
      <c r="AA10364" s="419"/>
      <c r="AB10364" s="419"/>
      <c r="AD10364" s="419"/>
      <c r="AE10364" s="419"/>
      <c r="AF10364" s="419"/>
      <c r="AH10364" s="419"/>
      <c r="AI10364" s="419"/>
      <c r="AJ10364" s="419"/>
      <c r="AL10364" s="419"/>
      <c r="AM10364" s="419"/>
      <c r="AN10364" s="403"/>
      <c r="AO10364" s="419"/>
      <c r="AP10364" s="419"/>
      <c r="AQ10364" s="419"/>
      <c r="AR10364" s="419"/>
      <c r="AS10364" s="419"/>
      <c r="AT10364" s="419"/>
      <c r="AU10364" s="419"/>
      <c r="AV10364" s="419"/>
      <c r="AX10364" s="419"/>
      <c r="AY10364" s="419"/>
      <c r="AZ10364" s="419"/>
      <c r="BB10364" s="419"/>
      <c r="BC10364" s="419"/>
      <c r="BD10364" s="419"/>
      <c r="BF10364" s="419"/>
      <c r="BG10364" s="419"/>
      <c r="BH10364" s="419"/>
      <c r="BJ10364" s="419"/>
      <c r="BK10364" s="419"/>
      <c r="BL10364" s="419"/>
      <c r="BN10364" s="419"/>
      <c r="BO10364" s="419"/>
      <c r="BP10364" s="419"/>
      <c r="BR10364" s="419"/>
      <c r="BS10364" s="419"/>
      <c r="BT10364" s="419"/>
      <c r="BV10364" s="419"/>
      <c r="BW10364" s="419"/>
      <c r="BX10364" s="397"/>
      <c r="BZ10364" s="449"/>
      <c r="CB10364" s="419"/>
      <c r="CC10364" s="419"/>
      <c r="CD10364" s="419"/>
      <c r="CF10364" s="419"/>
      <c r="CG10364" s="419"/>
      <c r="CH10364" s="419"/>
    </row>
    <row r="10365" spans="3:86" ht="21" thickBot="1">
      <c r="C10365" s="425"/>
      <c r="P10365" s="431"/>
      <c r="R10365" s="419"/>
      <c r="S10365" s="446"/>
      <c r="T10365" s="419"/>
      <c r="V10365" s="196"/>
      <c r="W10365" s="419"/>
      <c r="X10365" s="419"/>
      <c r="Z10365" s="419"/>
      <c r="AA10365" s="419"/>
      <c r="AB10365" s="419"/>
      <c r="AD10365" s="419"/>
      <c r="AE10365" s="419"/>
      <c r="AF10365" s="419"/>
      <c r="AH10365" s="419"/>
      <c r="AI10365" s="419"/>
      <c r="AJ10365" s="419"/>
      <c r="AL10365" s="419"/>
      <c r="AM10365" s="419"/>
      <c r="AN10365" s="403"/>
      <c r="AO10365" s="419"/>
      <c r="AP10365" s="419"/>
      <c r="AQ10365" s="419"/>
      <c r="AR10365" s="419"/>
      <c r="AS10365" s="419"/>
      <c r="AT10365" s="419"/>
      <c r="AU10365" s="419"/>
      <c r="AV10365" s="419"/>
      <c r="AX10365" s="419"/>
      <c r="AY10365" s="419"/>
      <c r="AZ10365" s="419"/>
      <c r="BB10365" s="419"/>
      <c r="BC10365" s="419"/>
      <c r="BD10365" s="419"/>
      <c r="BF10365" s="419"/>
      <c r="BG10365" s="419"/>
      <c r="BH10365" s="419"/>
      <c r="BJ10365" s="419"/>
      <c r="BK10365" s="419"/>
      <c r="BL10365" s="419"/>
      <c r="BN10365" s="419"/>
      <c r="BO10365" s="419"/>
      <c r="BP10365" s="419"/>
      <c r="BR10365" s="419"/>
      <c r="BS10365" s="419"/>
      <c r="BT10365" s="419"/>
      <c r="BV10365" s="419"/>
      <c r="BW10365" s="419"/>
      <c r="BX10365" s="397"/>
      <c r="BZ10365" s="449"/>
      <c r="CB10365" s="419"/>
      <c r="CC10365" s="419"/>
      <c r="CD10365" s="419"/>
      <c r="CF10365" s="419"/>
      <c r="CG10365" s="419"/>
      <c r="CH10365" s="419"/>
    </row>
    <row r="10366" spans="3:86" ht="21" thickBot="1">
      <c r="C10366" s="425"/>
      <c r="P10366" s="431"/>
      <c r="R10366" s="419"/>
      <c r="S10366" s="446"/>
      <c r="T10366" s="419"/>
      <c r="V10366" s="196"/>
      <c r="W10366" s="419"/>
      <c r="X10366" s="419"/>
      <c r="Z10366" s="419"/>
      <c r="AA10366" s="419"/>
      <c r="AB10366" s="419"/>
      <c r="AD10366" s="419"/>
      <c r="AE10366" s="419"/>
      <c r="AF10366" s="419"/>
      <c r="AH10366" s="419"/>
      <c r="AI10366" s="419"/>
      <c r="AJ10366" s="419"/>
      <c r="AL10366" s="419"/>
      <c r="AM10366" s="419"/>
      <c r="AN10366" s="403"/>
      <c r="AO10366" s="419"/>
      <c r="AP10366" s="419"/>
      <c r="AQ10366" s="419"/>
      <c r="AR10366" s="419"/>
      <c r="AS10366" s="419"/>
      <c r="AT10366" s="419"/>
      <c r="AU10366" s="419"/>
      <c r="AV10366" s="419"/>
      <c r="AX10366" s="419"/>
      <c r="AY10366" s="419"/>
      <c r="AZ10366" s="419"/>
      <c r="BB10366" s="419"/>
      <c r="BC10366" s="419"/>
      <c r="BD10366" s="419"/>
      <c r="BF10366" s="419"/>
      <c r="BG10366" s="419"/>
      <c r="BH10366" s="419"/>
      <c r="BJ10366" s="419"/>
      <c r="BK10366" s="419"/>
      <c r="BL10366" s="419"/>
      <c r="BN10366" s="419"/>
      <c r="BO10366" s="419"/>
      <c r="BP10366" s="419"/>
      <c r="BR10366" s="419"/>
      <c r="BS10366" s="419"/>
      <c r="BT10366" s="419"/>
      <c r="BV10366" s="419"/>
      <c r="BW10366" s="419"/>
      <c r="BX10366" s="397"/>
      <c r="BZ10366" s="449"/>
      <c r="CB10366" s="419"/>
      <c r="CC10366" s="419"/>
      <c r="CD10366" s="419"/>
      <c r="CF10366" s="419"/>
      <c r="CG10366" s="419"/>
      <c r="CH10366" s="419"/>
    </row>
    <row r="10367" spans="3:86" ht="21" thickBot="1">
      <c r="C10367" s="425"/>
      <c r="P10367" s="431"/>
      <c r="R10367" s="419"/>
      <c r="S10367" s="446"/>
      <c r="T10367" s="419"/>
      <c r="V10367" s="196"/>
      <c r="W10367" s="419"/>
      <c r="X10367" s="419"/>
      <c r="Z10367" s="419"/>
      <c r="AA10367" s="419"/>
      <c r="AB10367" s="419"/>
      <c r="AD10367" s="419"/>
      <c r="AE10367" s="419"/>
      <c r="AF10367" s="419"/>
      <c r="AH10367" s="419"/>
      <c r="AI10367" s="419"/>
      <c r="AJ10367" s="419"/>
      <c r="AL10367" s="419"/>
      <c r="AM10367" s="419"/>
      <c r="AN10367" s="403"/>
      <c r="AO10367" s="419"/>
      <c r="AP10367" s="419"/>
      <c r="AQ10367" s="419"/>
      <c r="AR10367" s="419"/>
      <c r="AS10367" s="419"/>
      <c r="AT10367" s="419"/>
      <c r="AU10367" s="419"/>
      <c r="AV10367" s="419"/>
      <c r="AX10367" s="419"/>
      <c r="AY10367" s="419"/>
      <c r="AZ10367" s="419"/>
      <c r="BB10367" s="419"/>
      <c r="BC10367" s="419"/>
      <c r="BD10367" s="419"/>
      <c r="BF10367" s="419"/>
      <c r="BG10367" s="419"/>
      <c r="BH10367" s="419"/>
      <c r="BJ10367" s="419"/>
      <c r="BK10367" s="419"/>
      <c r="BL10367" s="419"/>
      <c r="BN10367" s="419"/>
      <c r="BO10367" s="419"/>
      <c r="BP10367" s="419"/>
      <c r="BR10367" s="419"/>
      <c r="BS10367" s="419"/>
      <c r="BT10367" s="419"/>
      <c r="BV10367" s="419"/>
      <c r="BW10367" s="419"/>
      <c r="BX10367" s="397"/>
      <c r="BZ10367" s="449"/>
      <c r="CB10367" s="419"/>
      <c r="CC10367" s="419"/>
      <c r="CD10367" s="419"/>
      <c r="CF10367" s="419"/>
      <c r="CG10367" s="419"/>
      <c r="CH10367" s="419"/>
    </row>
    <row r="10368" spans="3:86" ht="21" thickBot="1">
      <c r="C10368" s="425"/>
      <c r="P10368" s="431"/>
      <c r="R10368" s="419"/>
      <c r="S10368" s="446"/>
      <c r="T10368" s="419"/>
      <c r="V10368" s="196"/>
      <c r="W10368" s="419"/>
      <c r="X10368" s="419"/>
      <c r="Z10368" s="419"/>
      <c r="AA10368" s="419"/>
      <c r="AB10368" s="419"/>
      <c r="AD10368" s="419"/>
      <c r="AE10368" s="419"/>
      <c r="AF10368" s="419"/>
      <c r="AH10368" s="419"/>
      <c r="AI10368" s="419"/>
      <c r="AJ10368" s="419"/>
      <c r="AL10368" s="419"/>
      <c r="AM10368" s="419"/>
      <c r="AN10368" s="403"/>
      <c r="AO10368" s="419"/>
      <c r="AP10368" s="419"/>
      <c r="AQ10368" s="419"/>
      <c r="AR10368" s="419"/>
      <c r="AS10368" s="419"/>
      <c r="AT10368" s="419"/>
      <c r="AU10368" s="419"/>
      <c r="AV10368" s="419"/>
      <c r="AX10368" s="419"/>
      <c r="AY10368" s="419"/>
      <c r="AZ10368" s="419"/>
      <c r="BB10368" s="419"/>
      <c r="BC10368" s="419"/>
      <c r="BD10368" s="419"/>
      <c r="BF10368" s="419"/>
      <c r="BG10368" s="419"/>
      <c r="BH10368" s="419"/>
      <c r="BJ10368" s="419"/>
      <c r="BK10368" s="419"/>
      <c r="BL10368" s="419"/>
      <c r="BN10368" s="419"/>
      <c r="BO10368" s="419"/>
      <c r="BP10368" s="419"/>
      <c r="BR10368" s="419"/>
      <c r="BS10368" s="419"/>
      <c r="BT10368" s="419"/>
      <c r="BV10368" s="419"/>
      <c r="BW10368" s="419"/>
      <c r="BX10368" s="397"/>
      <c r="BZ10368" s="449"/>
      <c r="CB10368" s="419"/>
      <c r="CC10368" s="419"/>
      <c r="CD10368" s="419"/>
      <c r="CF10368" s="419"/>
      <c r="CG10368" s="419"/>
      <c r="CH10368" s="419"/>
    </row>
    <row r="10369" spans="3:86" ht="21" thickBot="1">
      <c r="C10369" s="425"/>
      <c r="P10369" s="431"/>
      <c r="R10369" s="419"/>
      <c r="S10369" s="446"/>
      <c r="T10369" s="419"/>
      <c r="V10369" s="196"/>
      <c r="W10369" s="419"/>
      <c r="X10369" s="419"/>
      <c r="Z10369" s="419"/>
      <c r="AA10369" s="419"/>
      <c r="AB10369" s="419"/>
      <c r="AD10369" s="419"/>
      <c r="AE10369" s="419"/>
      <c r="AF10369" s="419"/>
      <c r="AH10369" s="419"/>
      <c r="AI10369" s="419"/>
      <c r="AJ10369" s="419"/>
      <c r="AL10369" s="419"/>
      <c r="AM10369" s="419"/>
      <c r="AN10369" s="403"/>
      <c r="AO10369" s="419"/>
      <c r="AP10369" s="419"/>
      <c r="AQ10369" s="419"/>
      <c r="AR10369" s="419"/>
      <c r="AS10369" s="419"/>
      <c r="AT10369" s="419"/>
      <c r="AU10369" s="419"/>
      <c r="AV10369" s="419"/>
      <c r="AX10369" s="419"/>
      <c r="AY10369" s="419"/>
      <c r="AZ10369" s="419"/>
      <c r="BB10369" s="419"/>
      <c r="BC10369" s="419"/>
      <c r="BD10369" s="419"/>
      <c r="BF10369" s="419"/>
      <c r="BG10369" s="419"/>
      <c r="BH10369" s="419"/>
      <c r="BJ10369" s="419"/>
      <c r="BK10369" s="419"/>
      <c r="BL10369" s="419"/>
      <c r="BN10369" s="419"/>
      <c r="BO10369" s="419"/>
      <c r="BP10369" s="419"/>
      <c r="BR10369" s="419"/>
      <c r="BS10369" s="419"/>
      <c r="BT10369" s="419"/>
      <c r="BV10369" s="419"/>
      <c r="BW10369" s="419"/>
      <c r="BX10369" s="397"/>
      <c r="BZ10369" s="449"/>
      <c r="CB10369" s="419"/>
      <c r="CC10369" s="419"/>
      <c r="CD10369" s="419"/>
      <c r="CF10369" s="419"/>
      <c r="CG10369" s="419"/>
      <c r="CH10369" s="419"/>
    </row>
    <row r="10370" spans="3:86" ht="21" thickBot="1">
      <c r="C10370" s="425"/>
      <c r="P10370" s="431"/>
      <c r="R10370" s="419"/>
      <c r="S10370" s="446"/>
      <c r="T10370" s="419"/>
      <c r="V10370" s="196"/>
      <c r="W10370" s="419"/>
      <c r="X10370" s="419"/>
      <c r="Z10370" s="419"/>
      <c r="AA10370" s="419"/>
      <c r="AB10370" s="419"/>
      <c r="AD10370" s="419"/>
      <c r="AE10370" s="419"/>
      <c r="AF10370" s="419"/>
      <c r="AH10370" s="419"/>
      <c r="AI10370" s="419"/>
      <c r="AJ10370" s="419"/>
      <c r="AL10370" s="419"/>
      <c r="AM10370" s="419"/>
      <c r="AN10370" s="403"/>
      <c r="AO10370" s="419"/>
      <c r="AP10370" s="419"/>
      <c r="AQ10370" s="419"/>
      <c r="AR10370" s="419"/>
      <c r="AS10370" s="419"/>
      <c r="AT10370" s="419"/>
      <c r="AU10370" s="419"/>
      <c r="AV10370" s="419"/>
      <c r="AX10370" s="419"/>
      <c r="AY10370" s="419"/>
      <c r="AZ10370" s="419"/>
      <c r="BB10370" s="419"/>
      <c r="BC10370" s="419"/>
      <c r="BD10370" s="419"/>
      <c r="BF10370" s="419"/>
      <c r="BG10370" s="419"/>
      <c r="BH10370" s="419"/>
      <c r="BJ10370" s="419"/>
      <c r="BK10370" s="419"/>
      <c r="BL10370" s="419"/>
      <c r="BN10370" s="419"/>
      <c r="BO10370" s="419"/>
      <c r="BP10370" s="419"/>
      <c r="BR10370" s="419"/>
      <c r="BS10370" s="419"/>
      <c r="BT10370" s="419"/>
      <c r="BV10370" s="419"/>
      <c r="BW10370" s="419"/>
      <c r="BX10370" s="397"/>
      <c r="BZ10370" s="449"/>
      <c r="CB10370" s="419"/>
      <c r="CC10370" s="419"/>
      <c r="CD10370" s="419"/>
      <c r="CF10370" s="419"/>
      <c r="CG10370" s="419"/>
      <c r="CH10370" s="419"/>
    </row>
    <row r="10371" spans="3:86" ht="21" thickBot="1">
      <c r="C10371" s="425"/>
      <c r="P10371" s="431"/>
      <c r="R10371" s="419"/>
      <c r="S10371" s="446"/>
      <c r="T10371" s="419"/>
      <c r="V10371" s="196"/>
      <c r="W10371" s="419"/>
      <c r="X10371" s="419"/>
      <c r="Z10371" s="419"/>
      <c r="AA10371" s="419"/>
      <c r="AB10371" s="419"/>
      <c r="AD10371" s="419"/>
      <c r="AE10371" s="419"/>
      <c r="AF10371" s="419"/>
      <c r="AH10371" s="419"/>
      <c r="AI10371" s="419"/>
      <c r="AJ10371" s="419"/>
      <c r="AL10371" s="419"/>
      <c r="AM10371" s="419"/>
      <c r="AN10371" s="403"/>
      <c r="AO10371" s="419"/>
      <c r="AP10371" s="419"/>
      <c r="AQ10371" s="419"/>
      <c r="AR10371" s="419"/>
      <c r="AS10371" s="419"/>
      <c r="AT10371" s="419"/>
      <c r="AU10371" s="419"/>
      <c r="AV10371" s="419"/>
      <c r="AX10371" s="419"/>
      <c r="AY10371" s="419"/>
      <c r="AZ10371" s="419"/>
      <c r="BB10371" s="419"/>
      <c r="BC10371" s="419"/>
      <c r="BD10371" s="419"/>
      <c r="BF10371" s="419"/>
      <c r="BG10371" s="419"/>
      <c r="BH10371" s="419"/>
      <c r="BJ10371" s="419"/>
      <c r="BK10371" s="419"/>
      <c r="BL10371" s="419"/>
      <c r="BN10371" s="419"/>
      <c r="BO10371" s="419"/>
      <c r="BP10371" s="419"/>
      <c r="BR10371" s="419"/>
      <c r="BS10371" s="419"/>
      <c r="BT10371" s="419"/>
      <c r="BV10371" s="419"/>
      <c r="BW10371" s="419"/>
      <c r="BX10371" s="397"/>
      <c r="BZ10371" s="449"/>
      <c r="CB10371" s="419"/>
      <c r="CC10371" s="419"/>
      <c r="CD10371" s="419"/>
      <c r="CF10371" s="419"/>
      <c r="CG10371" s="419"/>
      <c r="CH10371" s="419"/>
    </row>
    <row r="10372" spans="3:86" ht="21" thickBot="1">
      <c r="C10372" s="425"/>
      <c r="P10372" s="431"/>
      <c r="R10372" s="419"/>
      <c r="S10372" s="446"/>
      <c r="T10372" s="419"/>
      <c r="V10372" s="196"/>
      <c r="W10372" s="419"/>
      <c r="X10372" s="419"/>
      <c r="Z10372" s="419"/>
      <c r="AA10372" s="419"/>
      <c r="AB10372" s="419"/>
      <c r="AD10372" s="419"/>
      <c r="AE10372" s="419"/>
      <c r="AF10372" s="419"/>
      <c r="AH10372" s="419"/>
      <c r="AI10372" s="419"/>
      <c r="AJ10372" s="419"/>
      <c r="AL10372" s="419"/>
      <c r="AM10372" s="419"/>
      <c r="AN10372" s="403"/>
      <c r="AO10372" s="419"/>
      <c r="AP10372" s="419"/>
      <c r="AQ10372" s="419"/>
      <c r="AR10372" s="419"/>
      <c r="AS10372" s="419"/>
      <c r="AT10372" s="419"/>
      <c r="AU10372" s="419"/>
      <c r="AV10372" s="419"/>
      <c r="AX10372" s="419"/>
      <c r="AY10372" s="419"/>
      <c r="AZ10372" s="419"/>
      <c r="BB10372" s="419"/>
      <c r="BC10372" s="419"/>
      <c r="BD10372" s="419"/>
      <c r="BF10372" s="419"/>
      <c r="BG10372" s="419"/>
      <c r="BH10372" s="419"/>
      <c r="BJ10372" s="419"/>
      <c r="BK10372" s="419"/>
      <c r="BL10372" s="419"/>
      <c r="BN10372" s="419"/>
      <c r="BO10372" s="419"/>
      <c r="BP10372" s="419"/>
      <c r="BR10372" s="419"/>
      <c r="BS10372" s="419"/>
      <c r="BT10372" s="419"/>
      <c r="BV10372" s="419"/>
      <c r="BW10372" s="419"/>
      <c r="BX10372" s="397"/>
      <c r="BZ10372" s="449"/>
      <c r="CB10372" s="419"/>
      <c r="CC10372" s="419"/>
      <c r="CD10372" s="419"/>
      <c r="CF10372" s="419"/>
      <c r="CG10372" s="419"/>
      <c r="CH10372" s="419"/>
    </row>
    <row r="10373" spans="3:86" ht="21" thickBot="1">
      <c r="C10373" s="425"/>
      <c r="P10373" s="431"/>
      <c r="R10373" s="419"/>
      <c r="S10373" s="446"/>
      <c r="T10373" s="419"/>
      <c r="V10373" s="196"/>
      <c r="W10373" s="419"/>
      <c r="X10373" s="419"/>
      <c r="Z10373" s="419"/>
      <c r="AA10373" s="419"/>
      <c r="AB10373" s="419"/>
      <c r="AD10373" s="419"/>
      <c r="AE10373" s="419"/>
      <c r="AF10373" s="419"/>
      <c r="AH10373" s="419"/>
      <c r="AI10373" s="419"/>
      <c r="AJ10373" s="419"/>
      <c r="AL10373" s="419"/>
      <c r="AM10373" s="419"/>
      <c r="AN10373" s="403"/>
      <c r="AO10373" s="419"/>
      <c r="AP10373" s="419"/>
      <c r="AQ10373" s="419"/>
      <c r="AR10373" s="419"/>
      <c r="AS10373" s="419"/>
      <c r="AT10373" s="419"/>
      <c r="AU10373" s="419"/>
      <c r="AV10373" s="419"/>
      <c r="AX10373" s="419"/>
      <c r="AY10373" s="419"/>
      <c r="AZ10373" s="419"/>
      <c r="BB10373" s="419"/>
      <c r="BC10373" s="419"/>
      <c r="BD10373" s="419"/>
      <c r="BF10373" s="419"/>
      <c r="BG10373" s="419"/>
      <c r="BH10373" s="419"/>
      <c r="BJ10373" s="419"/>
      <c r="BK10373" s="419"/>
      <c r="BL10373" s="419"/>
      <c r="BN10373" s="419"/>
      <c r="BO10373" s="419"/>
      <c r="BP10373" s="419"/>
      <c r="BR10373" s="419"/>
      <c r="BS10373" s="419"/>
      <c r="BT10373" s="419"/>
      <c r="BV10373" s="419"/>
      <c r="BW10373" s="419"/>
      <c r="BX10373" s="397"/>
      <c r="BZ10373" s="449"/>
      <c r="CB10373" s="419"/>
      <c r="CC10373" s="419"/>
      <c r="CD10373" s="419"/>
      <c r="CF10373" s="419"/>
      <c r="CG10373" s="419"/>
      <c r="CH10373" s="419"/>
    </row>
    <row r="10374" spans="3:86" ht="21" thickBot="1">
      <c r="C10374" s="425"/>
      <c r="P10374" s="431"/>
      <c r="R10374" s="419"/>
      <c r="S10374" s="446"/>
      <c r="T10374" s="419"/>
      <c r="V10374" s="196"/>
      <c r="W10374" s="419"/>
      <c r="X10374" s="419"/>
      <c r="Z10374" s="419"/>
      <c r="AA10374" s="419"/>
      <c r="AB10374" s="419"/>
      <c r="AD10374" s="419"/>
      <c r="AE10374" s="419"/>
      <c r="AF10374" s="419"/>
      <c r="AH10374" s="419"/>
      <c r="AI10374" s="419"/>
      <c r="AJ10374" s="419"/>
      <c r="AL10374" s="419"/>
      <c r="AM10374" s="419"/>
      <c r="AN10374" s="403"/>
      <c r="AO10374" s="419"/>
      <c r="AP10374" s="419"/>
      <c r="AQ10374" s="419"/>
      <c r="AR10374" s="419"/>
      <c r="AS10374" s="419"/>
      <c r="AT10374" s="419"/>
      <c r="AU10374" s="419"/>
      <c r="AV10374" s="419"/>
      <c r="AX10374" s="419"/>
      <c r="AY10374" s="419"/>
      <c r="AZ10374" s="419"/>
      <c r="BB10374" s="419"/>
      <c r="BC10374" s="419"/>
      <c r="BD10374" s="419"/>
      <c r="BF10374" s="419"/>
      <c r="BG10374" s="419"/>
      <c r="BH10374" s="419"/>
      <c r="BJ10374" s="419"/>
      <c r="BK10374" s="419"/>
      <c r="BL10374" s="419"/>
      <c r="BN10374" s="419"/>
      <c r="BO10374" s="419"/>
      <c r="BP10374" s="419"/>
      <c r="BR10374" s="419"/>
      <c r="BS10374" s="419"/>
      <c r="BT10374" s="419"/>
      <c r="BV10374" s="419"/>
      <c r="BW10374" s="419"/>
      <c r="BX10374" s="397"/>
      <c r="BZ10374" s="449"/>
      <c r="CB10374" s="419"/>
      <c r="CC10374" s="419"/>
      <c r="CD10374" s="419"/>
      <c r="CF10374" s="419"/>
      <c r="CG10374" s="419"/>
      <c r="CH10374" s="419"/>
    </row>
    <row r="10375" spans="3:86" ht="21" thickBot="1">
      <c r="C10375" s="425"/>
      <c r="P10375" s="431"/>
      <c r="R10375" s="419"/>
      <c r="S10375" s="446"/>
      <c r="T10375" s="419"/>
      <c r="V10375" s="196"/>
      <c r="W10375" s="419"/>
      <c r="X10375" s="419"/>
      <c r="Z10375" s="419"/>
      <c r="AA10375" s="419"/>
      <c r="AB10375" s="419"/>
      <c r="AD10375" s="419"/>
      <c r="AE10375" s="419"/>
      <c r="AF10375" s="419"/>
      <c r="AH10375" s="419"/>
      <c r="AI10375" s="419"/>
      <c r="AJ10375" s="419"/>
      <c r="AL10375" s="419"/>
      <c r="AM10375" s="419"/>
      <c r="AN10375" s="403"/>
      <c r="AO10375" s="419"/>
      <c r="AP10375" s="419"/>
      <c r="AQ10375" s="419"/>
      <c r="AR10375" s="419"/>
      <c r="AS10375" s="419"/>
      <c r="AT10375" s="419"/>
      <c r="AU10375" s="419"/>
      <c r="AV10375" s="419"/>
      <c r="AX10375" s="419"/>
      <c r="AY10375" s="419"/>
      <c r="AZ10375" s="419"/>
      <c r="BB10375" s="419"/>
      <c r="BC10375" s="419"/>
      <c r="BD10375" s="419"/>
      <c r="BF10375" s="419"/>
      <c r="BG10375" s="419"/>
      <c r="BH10375" s="419"/>
      <c r="BJ10375" s="419"/>
      <c r="BK10375" s="419"/>
      <c r="BL10375" s="419"/>
      <c r="BN10375" s="419"/>
      <c r="BO10375" s="419"/>
      <c r="BP10375" s="419"/>
      <c r="BR10375" s="419"/>
      <c r="BS10375" s="419"/>
      <c r="BT10375" s="419"/>
      <c r="BV10375" s="419"/>
      <c r="BW10375" s="419"/>
      <c r="BX10375" s="397"/>
      <c r="BZ10375" s="449"/>
      <c r="CB10375" s="419"/>
      <c r="CC10375" s="419"/>
      <c r="CD10375" s="419"/>
      <c r="CF10375" s="419"/>
      <c r="CG10375" s="419"/>
      <c r="CH10375" s="419"/>
    </row>
    <row r="10376" spans="3:86" ht="21" thickBot="1">
      <c r="C10376" s="425"/>
      <c r="P10376" s="431"/>
      <c r="R10376" s="419"/>
      <c r="S10376" s="446"/>
      <c r="T10376" s="419"/>
      <c r="V10376" s="196"/>
      <c r="W10376" s="419"/>
      <c r="X10376" s="419"/>
      <c r="Z10376" s="419"/>
      <c r="AA10376" s="419"/>
      <c r="AB10376" s="419"/>
      <c r="AD10376" s="419"/>
      <c r="AE10376" s="419"/>
      <c r="AF10376" s="419"/>
      <c r="AH10376" s="419"/>
      <c r="AI10376" s="419"/>
      <c r="AJ10376" s="419"/>
      <c r="AL10376" s="419"/>
      <c r="AM10376" s="419"/>
      <c r="AN10376" s="403"/>
      <c r="AO10376" s="419"/>
      <c r="AP10376" s="419"/>
      <c r="AQ10376" s="419"/>
      <c r="AR10376" s="419"/>
      <c r="AS10376" s="419"/>
      <c r="AT10376" s="419"/>
      <c r="AU10376" s="419"/>
      <c r="AV10376" s="419"/>
      <c r="AX10376" s="419"/>
      <c r="AY10376" s="419"/>
      <c r="AZ10376" s="419"/>
      <c r="BB10376" s="419"/>
      <c r="BC10376" s="419"/>
      <c r="BD10376" s="419"/>
      <c r="BF10376" s="419"/>
      <c r="BG10376" s="419"/>
      <c r="BH10376" s="419"/>
      <c r="BJ10376" s="419"/>
      <c r="BK10376" s="419"/>
      <c r="BL10376" s="419"/>
      <c r="BN10376" s="419"/>
      <c r="BO10376" s="419"/>
      <c r="BP10376" s="419"/>
      <c r="BR10376" s="419"/>
      <c r="BS10376" s="419"/>
      <c r="BT10376" s="419"/>
      <c r="BV10376" s="419"/>
      <c r="BW10376" s="419"/>
      <c r="BX10376" s="397"/>
      <c r="BZ10376" s="449"/>
      <c r="CB10376" s="419"/>
      <c r="CC10376" s="419"/>
      <c r="CD10376" s="419"/>
      <c r="CF10376" s="419"/>
      <c r="CG10376" s="419"/>
      <c r="CH10376" s="419"/>
    </row>
    <row r="10377" spans="3:86" ht="21" thickBot="1">
      <c r="C10377" s="425"/>
      <c r="P10377" s="431"/>
      <c r="R10377" s="419"/>
      <c r="S10377" s="446"/>
      <c r="T10377" s="419"/>
      <c r="V10377" s="196"/>
      <c r="W10377" s="419"/>
      <c r="X10377" s="419"/>
      <c r="Z10377" s="419"/>
      <c r="AA10377" s="419"/>
      <c r="AB10377" s="419"/>
      <c r="AD10377" s="419"/>
      <c r="AE10377" s="419"/>
      <c r="AF10377" s="419"/>
      <c r="AH10377" s="419"/>
      <c r="AI10377" s="419"/>
      <c r="AJ10377" s="419"/>
      <c r="AL10377" s="419"/>
      <c r="AM10377" s="419"/>
      <c r="AN10377" s="403"/>
      <c r="AO10377" s="419"/>
      <c r="AP10377" s="419"/>
      <c r="AQ10377" s="419"/>
      <c r="AR10377" s="419"/>
      <c r="AS10377" s="419"/>
      <c r="AT10377" s="419"/>
      <c r="AU10377" s="419"/>
      <c r="AV10377" s="419"/>
      <c r="AX10377" s="419"/>
      <c r="AY10377" s="419"/>
      <c r="AZ10377" s="419"/>
      <c r="BB10377" s="419"/>
      <c r="BC10377" s="419"/>
      <c r="BD10377" s="419"/>
      <c r="BF10377" s="419"/>
      <c r="BG10377" s="419"/>
      <c r="BH10377" s="419"/>
      <c r="BJ10377" s="419"/>
      <c r="BK10377" s="419"/>
      <c r="BL10377" s="419"/>
      <c r="BN10377" s="419"/>
      <c r="BO10377" s="419"/>
      <c r="BP10377" s="419"/>
      <c r="BR10377" s="419"/>
      <c r="BS10377" s="419"/>
      <c r="BT10377" s="419"/>
      <c r="BV10377" s="419"/>
      <c r="BW10377" s="419"/>
      <c r="BX10377" s="397"/>
      <c r="BZ10377" s="449"/>
      <c r="CB10377" s="419"/>
      <c r="CC10377" s="419"/>
      <c r="CD10377" s="419"/>
      <c r="CF10377" s="419"/>
      <c r="CG10377" s="419"/>
      <c r="CH10377" s="419"/>
    </row>
    <row r="10378" spans="3:86" ht="21" thickBot="1">
      <c r="C10378" s="425"/>
      <c r="P10378" s="431"/>
      <c r="R10378" s="419"/>
      <c r="S10378" s="446"/>
      <c r="T10378" s="419"/>
      <c r="V10378" s="196"/>
      <c r="W10378" s="419"/>
      <c r="X10378" s="419"/>
      <c r="Z10378" s="419"/>
      <c r="AA10378" s="419"/>
      <c r="AB10378" s="419"/>
      <c r="AD10378" s="419"/>
      <c r="AE10378" s="419"/>
      <c r="AF10378" s="419"/>
      <c r="AH10378" s="419"/>
      <c r="AI10378" s="419"/>
      <c r="AJ10378" s="419"/>
      <c r="AL10378" s="419"/>
      <c r="AM10378" s="419"/>
      <c r="AN10378" s="403"/>
      <c r="AO10378" s="419"/>
      <c r="AP10378" s="419"/>
      <c r="AQ10378" s="419"/>
      <c r="AR10378" s="419"/>
      <c r="AS10378" s="419"/>
      <c r="AT10378" s="419"/>
      <c r="AU10378" s="419"/>
      <c r="AV10378" s="419"/>
      <c r="AX10378" s="419"/>
      <c r="AY10378" s="419"/>
      <c r="AZ10378" s="419"/>
      <c r="BB10378" s="419"/>
      <c r="BC10378" s="419"/>
      <c r="BD10378" s="419"/>
      <c r="BF10378" s="419"/>
      <c r="BG10378" s="419"/>
      <c r="BH10378" s="419"/>
      <c r="BJ10378" s="419"/>
      <c r="BK10378" s="419"/>
      <c r="BL10378" s="419"/>
      <c r="BN10378" s="419"/>
      <c r="BO10378" s="419"/>
      <c r="BP10378" s="419"/>
      <c r="BR10378" s="419"/>
      <c r="BS10378" s="419"/>
      <c r="BT10378" s="419"/>
      <c r="BV10378" s="419"/>
      <c r="BW10378" s="419"/>
      <c r="BX10378" s="397"/>
      <c r="BZ10378" s="449"/>
      <c r="CB10378" s="419"/>
      <c r="CC10378" s="419"/>
      <c r="CD10378" s="419"/>
      <c r="CF10378" s="419"/>
      <c r="CG10378" s="419"/>
      <c r="CH10378" s="419"/>
    </row>
    <row r="10379" spans="3:86" ht="21" thickBot="1">
      <c r="C10379" s="425"/>
      <c r="P10379" s="431"/>
      <c r="R10379" s="419"/>
      <c r="S10379" s="446"/>
      <c r="T10379" s="419"/>
      <c r="V10379" s="196"/>
      <c r="W10379" s="419"/>
      <c r="X10379" s="419"/>
      <c r="Z10379" s="419"/>
      <c r="AA10379" s="419"/>
      <c r="AB10379" s="419"/>
      <c r="AD10379" s="419"/>
      <c r="AE10379" s="419"/>
      <c r="AF10379" s="419"/>
      <c r="AH10379" s="419"/>
      <c r="AI10379" s="419"/>
      <c r="AJ10379" s="419"/>
      <c r="AL10379" s="419"/>
      <c r="AM10379" s="419"/>
      <c r="AN10379" s="403"/>
      <c r="AO10379" s="419"/>
      <c r="AP10379" s="419"/>
      <c r="AQ10379" s="419"/>
      <c r="AR10379" s="419"/>
      <c r="AS10379" s="419"/>
      <c r="AT10379" s="419"/>
      <c r="AU10379" s="419"/>
      <c r="AV10379" s="419"/>
      <c r="AX10379" s="419"/>
      <c r="AY10379" s="419"/>
      <c r="AZ10379" s="419"/>
      <c r="BB10379" s="419"/>
      <c r="BC10379" s="419"/>
      <c r="BD10379" s="419"/>
      <c r="BF10379" s="419"/>
      <c r="BG10379" s="419"/>
      <c r="BH10379" s="419"/>
      <c r="BJ10379" s="419"/>
      <c r="BK10379" s="419"/>
      <c r="BL10379" s="419"/>
      <c r="BN10379" s="419"/>
      <c r="BO10379" s="419"/>
      <c r="BP10379" s="419"/>
      <c r="BR10379" s="419"/>
      <c r="BS10379" s="419"/>
      <c r="BT10379" s="419"/>
      <c r="BV10379" s="419"/>
      <c r="BW10379" s="419"/>
      <c r="BX10379" s="397"/>
      <c r="BZ10379" s="449"/>
      <c r="CB10379" s="419"/>
      <c r="CC10379" s="419"/>
      <c r="CD10379" s="419"/>
      <c r="CF10379" s="419"/>
      <c r="CG10379" s="419"/>
      <c r="CH10379" s="419"/>
    </row>
    <row r="10380" spans="3:86" ht="21" thickBot="1">
      <c r="C10380" s="425"/>
      <c r="P10380" s="431"/>
      <c r="R10380" s="419"/>
      <c r="S10380" s="446"/>
      <c r="T10380" s="419"/>
      <c r="V10380" s="196"/>
      <c r="W10380" s="419"/>
      <c r="X10380" s="419"/>
      <c r="Z10380" s="419"/>
      <c r="AA10380" s="419"/>
      <c r="AB10380" s="419"/>
      <c r="AD10380" s="419"/>
      <c r="AE10380" s="419"/>
      <c r="AF10380" s="419"/>
      <c r="AH10380" s="419"/>
      <c r="AI10380" s="419"/>
      <c r="AJ10380" s="419"/>
      <c r="AL10380" s="419"/>
      <c r="AM10380" s="419"/>
      <c r="AN10380" s="403"/>
      <c r="AO10380" s="419"/>
      <c r="AP10380" s="419"/>
      <c r="AQ10380" s="419"/>
      <c r="AR10380" s="419"/>
      <c r="AS10380" s="419"/>
      <c r="AT10380" s="419"/>
      <c r="AU10380" s="419"/>
      <c r="AV10380" s="419"/>
      <c r="AX10380" s="419"/>
      <c r="AY10380" s="419"/>
      <c r="AZ10380" s="419"/>
      <c r="BB10380" s="419"/>
      <c r="BC10380" s="419"/>
      <c r="BD10380" s="419"/>
      <c r="BF10380" s="419"/>
      <c r="BG10380" s="419"/>
      <c r="BH10380" s="419"/>
      <c r="BJ10380" s="419"/>
      <c r="BK10380" s="419"/>
      <c r="BL10380" s="419"/>
      <c r="BN10380" s="419"/>
      <c r="BO10380" s="419"/>
      <c r="BP10380" s="419"/>
      <c r="BR10380" s="419"/>
      <c r="BS10380" s="419"/>
      <c r="BT10380" s="419"/>
      <c r="BV10380" s="419"/>
      <c r="BW10380" s="419"/>
      <c r="BX10380" s="397"/>
      <c r="BZ10380" s="449"/>
      <c r="CB10380" s="419"/>
      <c r="CC10380" s="419"/>
      <c r="CD10380" s="419"/>
      <c r="CF10380" s="419"/>
      <c r="CG10380" s="419"/>
      <c r="CH10380" s="419"/>
    </row>
    <row r="10381" spans="3:86" ht="21" thickBot="1">
      <c r="C10381" s="425"/>
      <c r="P10381" s="431"/>
      <c r="R10381" s="419"/>
      <c r="S10381" s="446"/>
      <c r="T10381" s="419"/>
      <c r="V10381" s="196"/>
      <c r="W10381" s="419"/>
      <c r="X10381" s="419"/>
      <c r="Z10381" s="419"/>
      <c r="AA10381" s="419"/>
      <c r="AB10381" s="419"/>
      <c r="AD10381" s="419"/>
      <c r="AE10381" s="419"/>
      <c r="AF10381" s="419"/>
      <c r="AH10381" s="419"/>
      <c r="AI10381" s="419"/>
      <c r="AJ10381" s="419"/>
      <c r="AL10381" s="419"/>
      <c r="AM10381" s="419"/>
      <c r="AN10381" s="403"/>
      <c r="AO10381" s="419"/>
      <c r="AP10381" s="419"/>
      <c r="AQ10381" s="419"/>
      <c r="AR10381" s="419"/>
      <c r="AS10381" s="419"/>
      <c r="AT10381" s="419"/>
      <c r="AU10381" s="419"/>
      <c r="AV10381" s="419"/>
      <c r="AX10381" s="419"/>
      <c r="AY10381" s="419"/>
      <c r="AZ10381" s="419"/>
      <c r="BB10381" s="419"/>
      <c r="BC10381" s="419"/>
      <c r="BD10381" s="419"/>
      <c r="BF10381" s="419"/>
      <c r="BG10381" s="419"/>
      <c r="BH10381" s="419"/>
      <c r="BJ10381" s="419"/>
      <c r="BK10381" s="419"/>
      <c r="BL10381" s="419"/>
      <c r="BN10381" s="419"/>
      <c r="BO10381" s="419"/>
      <c r="BP10381" s="419"/>
      <c r="BR10381" s="419"/>
      <c r="BS10381" s="419"/>
      <c r="BT10381" s="419"/>
      <c r="BV10381" s="419"/>
      <c r="BW10381" s="419"/>
      <c r="BX10381" s="397"/>
      <c r="BZ10381" s="449"/>
      <c r="CB10381" s="419"/>
      <c r="CC10381" s="419"/>
      <c r="CD10381" s="419"/>
      <c r="CF10381" s="419"/>
      <c r="CG10381" s="419"/>
      <c r="CH10381" s="419"/>
    </row>
    <row r="10382" spans="3:86" ht="21" thickBot="1">
      <c r="C10382" s="425"/>
      <c r="P10382" s="431"/>
      <c r="R10382" s="419"/>
      <c r="S10382" s="446"/>
      <c r="T10382" s="419"/>
      <c r="V10382" s="196"/>
      <c r="W10382" s="419"/>
      <c r="X10382" s="419"/>
      <c r="Z10382" s="419"/>
      <c r="AA10382" s="419"/>
      <c r="AB10382" s="419"/>
      <c r="AD10382" s="419"/>
      <c r="AE10382" s="419"/>
      <c r="AF10382" s="419"/>
      <c r="AH10382" s="419"/>
      <c r="AI10382" s="419"/>
      <c r="AJ10382" s="419"/>
      <c r="AL10382" s="419"/>
      <c r="AM10382" s="419"/>
      <c r="AN10382" s="403"/>
      <c r="AO10382" s="419"/>
      <c r="AP10382" s="419"/>
      <c r="AQ10382" s="419"/>
      <c r="AR10382" s="419"/>
      <c r="AS10382" s="419"/>
      <c r="AT10382" s="419"/>
      <c r="AU10382" s="419"/>
      <c r="AV10382" s="419"/>
      <c r="AX10382" s="419"/>
      <c r="AY10382" s="419"/>
      <c r="AZ10382" s="419"/>
      <c r="BB10382" s="419"/>
      <c r="BC10382" s="419"/>
      <c r="BD10382" s="419"/>
      <c r="BF10382" s="419"/>
      <c r="BG10382" s="419"/>
      <c r="BH10382" s="419"/>
      <c r="BJ10382" s="419"/>
      <c r="BK10382" s="419"/>
      <c r="BL10382" s="419"/>
      <c r="BN10382" s="419"/>
      <c r="BO10382" s="419"/>
      <c r="BP10382" s="419"/>
      <c r="BR10382" s="419"/>
      <c r="BS10382" s="419"/>
      <c r="BT10382" s="419"/>
      <c r="BV10382" s="419"/>
      <c r="BW10382" s="419"/>
      <c r="BX10382" s="397"/>
      <c r="BZ10382" s="449"/>
      <c r="CB10382" s="419"/>
      <c r="CC10382" s="419"/>
      <c r="CD10382" s="419"/>
      <c r="CF10382" s="419"/>
      <c r="CG10382" s="419"/>
      <c r="CH10382" s="419"/>
    </row>
    <row r="10383" spans="3:86" ht="21" thickBot="1">
      <c r="C10383" s="425"/>
      <c r="P10383" s="431"/>
      <c r="R10383" s="419"/>
      <c r="S10383" s="446"/>
      <c r="T10383" s="419"/>
      <c r="V10383" s="196"/>
      <c r="W10383" s="419"/>
      <c r="X10383" s="419"/>
      <c r="Z10383" s="419"/>
      <c r="AA10383" s="419"/>
      <c r="AB10383" s="419"/>
      <c r="AD10383" s="419"/>
      <c r="AE10383" s="419"/>
      <c r="AF10383" s="419"/>
      <c r="AH10383" s="419"/>
      <c r="AI10383" s="419"/>
      <c r="AJ10383" s="419"/>
      <c r="AL10383" s="419"/>
      <c r="AM10383" s="419"/>
      <c r="AN10383" s="403"/>
      <c r="AO10383" s="419"/>
      <c r="AP10383" s="419"/>
      <c r="AQ10383" s="419"/>
      <c r="AR10383" s="419"/>
      <c r="AS10383" s="419"/>
      <c r="AT10383" s="419"/>
      <c r="AU10383" s="419"/>
      <c r="AV10383" s="419"/>
      <c r="AX10383" s="419"/>
      <c r="AY10383" s="419"/>
      <c r="AZ10383" s="419"/>
      <c r="BB10383" s="419"/>
      <c r="BC10383" s="419"/>
      <c r="BD10383" s="419"/>
      <c r="BF10383" s="419"/>
      <c r="BG10383" s="419"/>
      <c r="BH10383" s="419"/>
      <c r="BJ10383" s="419"/>
      <c r="BK10383" s="419"/>
      <c r="BL10383" s="419"/>
      <c r="BN10383" s="419"/>
      <c r="BO10383" s="419"/>
      <c r="BP10383" s="419"/>
      <c r="BR10383" s="419"/>
      <c r="BS10383" s="419"/>
      <c r="BT10383" s="419"/>
      <c r="BV10383" s="419"/>
      <c r="BW10383" s="419"/>
      <c r="BX10383" s="397"/>
      <c r="BZ10383" s="449"/>
      <c r="CB10383" s="419"/>
      <c r="CC10383" s="419"/>
      <c r="CD10383" s="419"/>
      <c r="CF10383" s="419"/>
      <c r="CG10383" s="419"/>
      <c r="CH10383" s="419"/>
    </row>
    <row r="10384" spans="3:86" ht="21" thickBot="1">
      <c r="C10384" s="425"/>
      <c r="P10384" s="431"/>
      <c r="R10384" s="419"/>
      <c r="S10384" s="446"/>
      <c r="T10384" s="419"/>
      <c r="V10384" s="196"/>
      <c r="W10384" s="419"/>
      <c r="X10384" s="419"/>
      <c r="Z10384" s="419"/>
      <c r="AA10384" s="419"/>
      <c r="AB10384" s="419"/>
      <c r="AD10384" s="419"/>
      <c r="AE10384" s="419"/>
      <c r="AF10384" s="419"/>
      <c r="AH10384" s="419"/>
      <c r="AI10384" s="419"/>
      <c r="AJ10384" s="419"/>
      <c r="AL10384" s="419"/>
      <c r="AM10384" s="419"/>
      <c r="AN10384" s="403"/>
      <c r="AO10384" s="419"/>
      <c r="AP10384" s="419"/>
      <c r="AQ10384" s="419"/>
      <c r="AR10384" s="419"/>
      <c r="AS10384" s="419"/>
      <c r="AT10384" s="419"/>
      <c r="AU10384" s="419"/>
      <c r="AV10384" s="419"/>
      <c r="AX10384" s="419"/>
      <c r="AY10384" s="419"/>
      <c r="AZ10384" s="419"/>
      <c r="BB10384" s="419"/>
      <c r="BC10384" s="419"/>
      <c r="BD10384" s="419"/>
      <c r="BF10384" s="419"/>
      <c r="BG10384" s="419"/>
      <c r="BH10384" s="419"/>
      <c r="BJ10384" s="419"/>
      <c r="BK10384" s="419"/>
      <c r="BL10384" s="419"/>
      <c r="BN10384" s="419"/>
      <c r="BO10384" s="419"/>
      <c r="BP10384" s="419"/>
      <c r="BR10384" s="419"/>
      <c r="BS10384" s="419"/>
      <c r="BT10384" s="419"/>
      <c r="BV10384" s="419"/>
      <c r="BW10384" s="419"/>
      <c r="BX10384" s="397"/>
      <c r="BZ10384" s="449"/>
      <c r="CB10384" s="419"/>
      <c r="CC10384" s="419"/>
      <c r="CD10384" s="419"/>
      <c r="CF10384" s="419"/>
      <c r="CG10384" s="419"/>
      <c r="CH10384" s="419"/>
    </row>
    <row r="10385" spans="3:86" ht="21" thickBot="1">
      <c r="C10385" s="425"/>
      <c r="P10385" s="431"/>
      <c r="R10385" s="419"/>
      <c r="S10385" s="446"/>
      <c r="T10385" s="419"/>
      <c r="V10385" s="196"/>
      <c r="W10385" s="419"/>
      <c r="X10385" s="419"/>
      <c r="Z10385" s="419"/>
      <c r="AA10385" s="419"/>
      <c r="AB10385" s="419"/>
      <c r="AD10385" s="419"/>
      <c r="AE10385" s="419"/>
      <c r="AF10385" s="419"/>
      <c r="AH10385" s="419"/>
      <c r="AI10385" s="419"/>
      <c r="AJ10385" s="419"/>
      <c r="AL10385" s="419"/>
      <c r="AM10385" s="419"/>
      <c r="AN10385" s="403"/>
      <c r="AO10385" s="419"/>
      <c r="AP10385" s="419"/>
      <c r="AQ10385" s="419"/>
      <c r="AR10385" s="419"/>
      <c r="AS10385" s="419"/>
      <c r="AT10385" s="419"/>
      <c r="AU10385" s="419"/>
      <c r="AV10385" s="419"/>
      <c r="AX10385" s="419"/>
      <c r="AY10385" s="419"/>
      <c r="AZ10385" s="419"/>
      <c r="BB10385" s="419"/>
      <c r="BC10385" s="419"/>
      <c r="BD10385" s="419"/>
      <c r="BF10385" s="419"/>
      <c r="BG10385" s="419"/>
      <c r="BH10385" s="419"/>
      <c r="BJ10385" s="419"/>
      <c r="BK10385" s="419"/>
      <c r="BL10385" s="419"/>
      <c r="BN10385" s="419"/>
      <c r="BO10385" s="419"/>
      <c r="BP10385" s="419"/>
      <c r="BR10385" s="419"/>
      <c r="BS10385" s="419"/>
      <c r="BT10385" s="419"/>
      <c r="BV10385" s="419"/>
      <c r="BW10385" s="419"/>
      <c r="BX10385" s="397"/>
      <c r="BZ10385" s="449"/>
      <c r="CB10385" s="419"/>
      <c r="CC10385" s="419"/>
      <c r="CD10385" s="419"/>
      <c r="CF10385" s="419"/>
      <c r="CG10385" s="419"/>
      <c r="CH10385" s="419"/>
    </row>
    <row r="10386" spans="3:86" ht="21" thickBot="1">
      <c r="C10386" s="425"/>
      <c r="P10386" s="431"/>
      <c r="R10386" s="419"/>
      <c r="S10386" s="446"/>
      <c r="T10386" s="419"/>
      <c r="V10386" s="196"/>
      <c r="W10386" s="419"/>
      <c r="X10386" s="419"/>
      <c r="Z10386" s="419"/>
      <c r="AA10386" s="419"/>
      <c r="AB10386" s="419"/>
      <c r="AD10386" s="419"/>
      <c r="AE10386" s="419"/>
      <c r="AF10386" s="419"/>
      <c r="AH10386" s="419"/>
      <c r="AI10386" s="419"/>
      <c r="AJ10386" s="419"/>
      <c r="AL10386" s="419"/>
      <c r="AM10386" s="419"/>
      <c r="AN10386" s="403"/>
      <c r="AO10386" s="419"/>
      <c r="AP10386" s="419"/>
      <c r="AQ10386" s="419"/>
      <c r="AR10386" s="419"/>
      <c r="AS10386" s="419"/>
      <c r="AT10386" s="419"/>
      <c r="AU10386" s="419"/>
      <c r="AV10386" s="419"/>
      <c r="AX10386" s="419"/>
      <c r="AY10386" s="419"/>
      <c r="AZ10386" s="419"/>
      <c r="BB10386" s="419"/>
      <c r="BC10386" s="419"/>
      <c r="BD10386" s="419"/>
      <c r="BF10386" s="419"/>
      <c r="BG10386" s="419"/>
      <c r="BH10386" s="419"/>
      <c r="BJ10386" s="419"/>
      <c r="BK10386" s="419"/>
      <c r="BL10386" s="419"/>
      <c r="BN10386" s="419"/>
      <c r="BO10386" s="419"/>
      <c r="BP10386" s="419"/>
      <c r="BR10386" s="419"/>
      <c r="BS10386" s="419"/>
      <c r="BT10386" s="419"/>
      <c r="BV10386" s="419"/>
      <c r="BW10386" s="419"/>
      <c r="BX10386" s="397"/>
      <c r="BZ10386" s="449"/>
      <c r="CB10386" s="419"/>
      <c r="CC10386" s="419"/>
      <c r="CD10386" s="419"/>
      <c r="CF10386" s="419"/>
      <c r="CG10386" s="419"/>
      <c r="CH10386" s="419"/>
    </row>
    <row r="10387" spans="3:86" ht="21" thickBot="1">
      <c r="C10387" s="425"/>
      <c r="P10387" s="431"/>
      <c r="R10387" s="419"/>
      <c r="S10387" s="446"/>
      <c r="T10387" s="419"/>
      <c r="V10387" s="196"/>
      <c r="W10387" s="419"/>
      <c r="X10387" s="419"/>
      <c r="Z10387" s="419"/>
      <c r="AA10387" s="419"/>
      <c r="AB10387" s="419"/>
      <c r="AD10387" s="419"/>
      <c r="AE10387" s="419"/>
      <c r="AF10387" s="419"/>
      <c r="AH10387" s="419"/>
      <c r="AI10387" s="419"/>
      <c r="AJ10387" s="419"/>
      <c r="AL10387" s="419"/>
      <c r="AM10387" s="419"/>
      <c r="AN10387" s="403"/>
      <c r="AO10387" s="419"/>
      <c r="AP10387" s="419"/>
      <c r="AQ10387" s="419"/>
      <c r="AR10387" s="419"/>
      <c r="AS10387" s="419"/>
      <c r="AT10387" s="419"/>
      <c r="AU10387" s="419"/>
      <c r="AV10387" s="419"/>
      <c r="AX10387" s="419"/>
      <c r="AY10387" s="419"/>
      <c r="AZ10387" s="419"/>
      <c r="BB10387" s="419"/>
      <c r="BC10387" s="419"/>
      <c r="BD10387" s="419"/>
      <c r="BF10387" s="419"/>
      <c r="BG10387" s="419"/>
      <c r="BH10387" s="419"/>
      <c r="BJ10387" s="419"/>
      <c r="BK10387" s="419"/>
      <c r="BL10387" s="419"/>
      <c r="BN10387" s="419"/>
      <c r="BO10387" s="419"/>
      <c r="BP10387" s="419"/>
      <c r="BR10387" s="419"/>
      <c r="BS10387" s="419"/>
      <c r="BT10387" s="419"/>
      <c r="BV10387" s="419"/>
      <c r="BW10387" s="419"/>
      <c r="BX10387" s="397"/>
      <c r="BZ10387" s="449"/>
      <c r="CB10387" s="419"/>
      <c r="CC10387" s="419"/>
      <c r="CD10387" s="419"/>
      <c r="CF10387" s="419"/>
      <c r="CG10387" s="419"/>
      <c r="CH10387" s="419"/>
    </row>
    <row r="10388" spans="3:86" ht="21" thickBot="1">
      <c r="C10388" s="425"/>
      <c r="P10388" s="431"/>
      <c r="R10388" s="419"/>
      <c r="S10388" s="446"/>
      <c r="T10388" s="419"/>
      <c r="V10388" s="196"/>
      <c r="W10388" s="419"/>
      <c r="X10388" s="419"/>
      <c r="Z10388" s="419"/>
      <c r="AA10388" s="419"/>
      <c r="AB10388" s="419"/>
      <c r="AD10388" s="419"/>
      <c r="AE10388" s="419"/>
      <c r="AF10388" s="419"/>
      <c r="AH10388" s="419"/>
      <c r="AI10388" s="419"/>
      <c r="AJ10388" s="419"/>
      <c r="AL10388" s="419"/>
      <c r="AM10388" s="419"/>
      <c r="AN10388" s="403"/>
      <c r="AO10388" s="419"/>
      <c r="AP10388" s="419"/>
      <c r="AQ10388" s="419"/>
      <c r="AR10388" s="419"/>
      <c r="AS10388" s="419"/>
      <c r="AT10388" s="419"/>
      <c r="AU10388" s="419"/>
      <c r="AV10388" s="419"/>
      <c r="AX10388" s="419"/>
      <c r="AY10388" s="419"/>
      <c r="AZ10388" s="419"/>
      <c r="BB10388" s="419"/>
      <c r="BC10388" s="419"/>
      <c r="BD10388" s="419"/>
      <c r="BF10388" s="419"/>
      <c r="BG10388" s="419"/>
      <c r="BH10388" s="419"/>
      <c r="BJ10388" s="419"/>
      <c r="BK10388" s="419"/>
      <c r="BL10388" s="419"/>
      <c r="BN10388" s="419"/>
      <c r="BO10388" s="419"/>
      <c r="BP10388" s="419"/>
      <c r="BR10388" s="419"/>
      <c r="BS10388" s="419"/>
      <c r="BT10388" s="419"/>
      <c r="BV10388" s="419"/>
      <c r="BW10388" s="419"/>
      <c r="BX10388" s="397"/>
      <c r="BZ10388" s="449"/>
      <c r="CB10388" s="419"/>
      <c r="CC10388" s="419"/>
      <c r="CD10388" s="419"/>
      <c r="CF10388" s="419"/>
      <c r="CG10388" s="419"/>
      <c r="CH10388" s="419"/>
    </row>
    <row r="10389" spans="3:86" ht="21" thickBot="1">
      <c r="C10389" s="425"/>
      <c r="P10389" s="431"/>
      <c r="R10389" s="419"/>
      <c r="S10389" s="446"/>
      <c r="T10389" s="419"/>
      <c r="V10389" s="196"/>
      <c r="W10389" s="419"/>
      <c r="X10389" s="419"/>
      <c r="Z10389" s="419"/>
      <c r="AA10389" s="419"/>
      <c r="AB10389" s="419"/>
      <c r="AD10389" s="419"/>
      <c r="AE10389" s="419"/>
      <c r="AF10389" s="419"/>
      <c r="AH10389" s="419"/>
      <c r="AI10389" s="419"/>
      <c r="AJ10389" s="419"/>
      <c r="AL10389" s="419"/>
      <c r="AM10389" s="419"/>
      <c r="AN10389" s="403"/>
      <c r="AO10389" s="419"/>
      <c r="AP10389" s="419"/>
      <c r="AQ10389" s="419"/>
      <c r="AR10389" s="419"/>
      <c r="AS10389" s="419"/>
      <c r="AT10389" s="419"/>
      <c r="AU10389" s="419"/>
      <c r="AV10389" s="419"/>
      <c r="AX10389" s="419"/>
      <c r="AY10389" s="419"/>
      <c r="AZ10389" s="419"/>
      <c r="BB10389" s="419"/>
      <c r="BC10389" s="419"/>
      <c r="BD10389" s="419"/>
      <c r="BF10389" s="419"/>
      <c r="BG10389" s="419"/>
      <c r="BH10389" s="419"/>
      <c r="BJ10389" s="419"/>
      <c r="BK10389" s="419"/>
      <c r="BL10389" s="419"/>
      <c r="BN10389" s="419"/>
      <c r="BO10389" s="419"/>
      <c r="BP10389" s="419"/>
      <c r="BR10389" s="419"/>
      <c r="BS10389" s="419"/>
      <c r="BT10389" s="419"/>
      <c r="BV10389" s="419"/>
      <c r="BW10389" s="419"/>
      <c r="BX10389" s="397"/>
      <c r="BZ10389" s="449"/>
      <c r="CB10389" s="419"/>
      <c r="CC10389" s="419"/>
      <c r="CD10389" s="419"/>
      <c r="CF10389" s="419"/>
      <c r="CG10389" s="419"/>
      <c r="CH10389" s="419"/>
    </row>
    <row r="10390" spans="3:86" ht="21" thickBot="1">
      <c r="C10390" s="425"/>
      <c r="P10390" s="431"/>
      <c r="R10390" s="419"/>
      <c r="S10390" s="446"/>
      <c r="T10390" s="419"/>
      <c r="V10390" s="196"/>
      <c r="W10390" s="419"/>
      <c r="X10390" s="419"/>
      <c r="Z10390" s="419"/>
      <c r="AA10390" s="419"/>
      <c r="AB10390" s="419"/>
      <c r="AD10390" s="419"/>
      <c r="AE10390" s="419"/>
      <c r="AF10390" s="419"/>
      <c r="AH10390" s="419"/>
      <c r="AI10390" s="419"/>
      <c r="AJ10390" s="419"/>
      <c r="AL10390" s="419"/>
      <c r="AM10390" s="419"/>
      <c r="AN10390" s="403"/>
      <c r="AO10390" s="419"/>
      <c r="AP10390" s="419"/>
      <c r="AQ10390" s="419"/>
      <c r="AR10390" s="419"/>
      <c r="AS10390" s="419"/>
      <c r="AT10390" s="419"/>
      <c r="AU10390" s="419"/>
      <c r="AV10390" s="419"/>
      <c r="AX10390" s="419"/>
      <c r="AY10390" s="419"/>
      <c r="AZ10390" s="419"/>
      <c r="BB10390" s="419"/>
      <c r="BC10390" s="419"/>
      <c r="BD10390" s="419"/>
      <c r="BF10390" s="419"/>
      <c r="BG10390" s="419"/>
      <c r="BH10390" s="419"/>
      <c r="BJ10390" s="419"/>
      <c r="BK10390" s="419"/>
      <c r="BL10390" s="419"/>
      <c r="BN10390" s="419"/>
      <c r="BO10390" s="419"/>
      <c r="BP10390" s="419"/>
      <c r="BR10390" s="419"/>
      <c r="BS10390" s="419"/>
      <c r="BT10390" s="419"/>
      <c r="BV10390" s="419"/>
      <c r="BW10390" s="419"/>
      <c r="BX10390" s="397"/>
      <c r="BZ10390" s="449"/>
      <c r="CB10390" s="419"/>
      <c r="CC10390" s="419"/>
      <c r="CD10390" s="419"/>
      <c r="CF10390" s="419"/>
      <c r="CG10390" s="419"/>
      <c r="CH10390" s="419"/>
    </row>
    <row r="10391" spans="3:86" ht="21" thickBot="1">
      <c r="C10391" s="425"/>
      <c r="P10391" s="431"/>
      <c r="R10391" s="419"/>
      <c r="S10391" s="446"/>
      <c r="T10391" s="419"/>
      <c r="V10391" s="196"/>
      <c r="W10391" s="419"/>
      <c r="X10391" s="419"/>
      <c r="Z10391" s="419"/>
      <c r="AA10391" s="419"/>
      <c r="AB10391" s="419"/>
      <c r="AD10391" s="419"/>
      <c r="AE10391" s="419"/>
      <c r="AF10391" s="419"/>
      <c r="AH10391" s="419"/>
      <c r="AI10391" s="419"/>
      <c r="AJ10391" s="419"/>
      <c r="AL10391" s="419"/>
      <c r="AM10391" s="419"/>
      <c r="AN10391" s="403"/>
      <c r="AO10391" s="419"/>
      <c r="AP10391" s="419"/>
      <c r="AQ10391" s="419"/>
      <c r="AR10391" s="419"/>
      <c r="AS10391" s="419"/>
      <c r="AT10391" s="419"/>
      <c r="AU10391" s="419"/>
      <c r="AV10391" s="419"/>
      <c r="AX10391" s="419"/>
      <c r="AY10391" s="419"/>
      <c r="AZ10391" s="419"/>
      <c r="BB10391" s="419"/>
      <c r="BC10391" s="419"/>
      <c r="BD10391" s="419"/>
      <c r="BF10391" s="419"/>
      <c r="BG10391" s="419"/>
      <c r="BH10391" s="419"/>
      <c r="BJ10391" s="419"/>
      <c r="BK10391" s="419"/>
      <c r="BL10391" s="419"/>
      <c r="BN10391" s="419"/>
      <c r="BO10391" s="419"/>
      <c r="BP10391" s="419"/>
      <c r="BR10391" s="419"/>
      <c r="BS10391" s="419"/>
      <c r="BT10391" s="419"/>
      <c r="BV10391" s="419"/>
      <c r="BW10391" s="419"/>
      <c r="BX10391" s="397"/>
      <c r="BZ10391" s="449"/>
      <c r="CB10391" s="419"/>
      <c r="CC10391" s="419"/>
      <c r="CD10391" s="419"/>
      <c r="CF10391" s="419"/>
      <c r="CG10391" s="419"/>
      <c r="CH10391" s="419"/>
    </row>
    <row r="10392" spans="3:86" ht="21" thickBot="1">
      <c r="C10392" s="425"/>
      <c r="P10392" s="431"/>
      <c r="R10392" s="419"/>
      <c r="S10392" s="446"/>
      <c r="T10392" s="419"/>
      <c r="V10392" s="196"/>
      <c r="W10392" s="419"/>
      <c r="X10392" s="419"/>
      <c r="Z10392" s="419"/>
      <c r="AA10392" s="419"/>
      <c r="AB10392" s="419"/>
      <c r="AD10392" s="419"/>
      <c r="AE10392" s="419"/>
      <c r="AF10392" s="419"/>
      <c r="AH10392" s="419"/>
      <c r="AI10392" s="419"/>
      <c r="AJ10392" s="419"/>
      <c r="AL10392" s="419"/>
      <c r="AM10392" s="419"/>
      <c r="AN10392" s="403"/>
      <c r="AO10392" s="419"/>
      <c r="AP10392" s="419"/>
      <c r="AQ10392" s="419"/>
      <c r="AR10392" s="419"/>
      <c r="AS10392" s="419"/>
      <c r="AT10392" s="419"/>
      <c r="AU10392" s="419"/>
      <c r="AV10392" s="419"/>
      <c r="AX10392" s="419"/>
      <c r="AY10392" s="419"/>
      <c r="AZ10392" s="419"/>
      <c r="BB10392" s="419"/>
      <c r="BC10392" s="419"/>
      <c r="BD10392" s="419"/>
      <c r="BF10392" s="419"/>
      <c r="BG10392" s="419"/>
      <c r="BH10392" s="419"/>
      <c r="BJ10392" s="419"/>
      <c r="BK10392" s="419"/>
      <c r="BL10392" s="419"/>
      <c r="BN10392" s="419"/>
      <c r="BO10392" s="419"/>
      <c r="BP10392" s="419"/>
      <c r="BR10392" s="419"/>
      <c r="BS10392" s="419"/>
      <c r="BT10392" s="419"/>
      <c r="BV10392" s="419"/>
      <c r="BW10392" s="419"/>
      <c r="BX10392" s="397"/>
      <c r="BZ10392" s="449"/>
      <c r="CB10392" s="419"/>
      <c r="CC10392" s="419"/>
      <c r="CD10392" s="419"/>
      <c r="CF10392" s="419"/>
      <c r="CG10392" s="419"/>
      <c r="CH10392" s="419"/>
    </row>
    <row r="10393" spans="3:86" ht="21" thickBot="1">
      <c r="C10393" s="425"/>
      <c r="P10393" s="431"/>
      <c r="R10393" s="419"/>
      <c r="S10393" s="446"/>
      <c r="T10393" s="419"/>
      <c r="V10393" s="196"/>
      <c r="W10393" s="419"/>
      <c r="X10393" s="419"/>
      <c r="Z10393" s="419"/>
      <c r="AA10393" s="419"/>
      <c r="AB10393" s="419"/>
      <c r="AD10393" s="419"/>
      <c r="AE10393" s="419"/>
      <c r="AF10393" s="419"/>
      <c r="AH10393" s="419"/>
      <c r="AI10393" s="419"/>
      <c r="AJ10393" s="419"/>
      <c r="AL10393" s="419"/>
      <c r="AM10393" s="419"/>
      <c r="AN10393" s="403"/>
      <c r="AO10393" s="419"/>
      <c r="AP10393" s="419"/>
      <c r="AQ10393" s="419"/>
      <c r="AR10393" s="419"/>
      <c r="AS10393" s="419"/>
      <c r="AT10393" s="419"/>
      <c r="AU10393" s="419"/>
      <c r="AV10393" s="419"/>
      <c r="AX10393" s="419"/>
      <c r="AY10393" s="419"/>
      <c r="AZ10393" s="419"/>
      <c r="BB10393" s="419"/>
      <c r="BC10393" s="419"/>
      <c r="BD10393" s="419"/>
      <c r="BF10393" s="419"/>
      <c r="BG10393" s="419"/>
      <c r="BH10393" s="419"/>
      <c r="BJ10393" s="419"/>
      <c r="BK10393" s="419"/>
      <c r="BL10393" s="419"/>
      <c r="BN10393" s="419"/>
      <c r="BO10393" s="419"/>
      <c r="BP10393" s="419"/>
      <c r="BR10393" s="419"/>
      <c r="BS10393" s="419"/>
      <c r="BT10393" s="419"/>
      <c r="BV10393" s="419"/>
      <c r="BW10393" s="419"/>
      <c r="BX10393" s="397"/>
      <c r="BZ10393" s="449"/>
      <c r="CB10393" s="419"/>
      <c r="CC10393" s="419"/>
      <c r="CD10393" s="419"/>
      <c r="CF10393" s="419"/>
      <c r="CG10393" s="419"/>
      <c r="CH10393" s="419"/>
    </row>
    <row r="10394" spans="3:86" ht="21" thickBot="1">
      <c r="C10394" s="425"/>
      <c r="P10394" s="431"/>
      <c r="R10394" s="419"/>
      <c r="S10394" s="446"/>
      <c r="T10394" s="419"/>
      <c r="V10394" s="196"/>
      <c r="W10394" s="419"/>
      <c r="X10394" s="419"/>
      <c r="Z10394" s="419"/>
      <c r="AA10394" s="419"/>
      <c r="AB10394" s="419"/>
      <c r="AD10394" s="419"/>
      <c r="AE10394" s="419"/>
      <c r="AF10394" s="419"/>
      <c r="AH10394" s="419"/>
      <c r="AI10394" s="419"/>
      <c r="AJ10394" s="419"/>
      <c r="AL10394" s="419"/>
      <c r="AM10394" s="419"/>
      <c r="AN10394" s="403"/>
      <c r="AO10394" s="419"/>
      <c r="AP10394" s="419"/>
      <c r="AQ10394" s="419"/>
      <c r="AR10394" s="419"/>
      <c r="AS10394" s="419"/>
      <c r="AT10394" s="419"/>
      <c r="AU10394" s="419"/>
      <c r="AV10394" s="419"/>
      <c r="AX10394" s="419"/>
      <c r="AY10394" s="419"/>
      <c r="AZ10394" s="419"/>
      <c r="BB10394" s="419"/>
      <c r="BC10394" s="419"/>
      <c r="BD10394" s="419"/>
      <c r="BF10394" s="419"/>
      <c r="BG10394" s="419"/>
      <c r="BH10394" s="419"/>
      <c r="BJ10394" s="419"/>
      <c r="BK10394" s="419"/>
      <c r="BL10394" s="419"/>
      <c r="BN10394" s="419"/>
      <c r="BO10394" s="419"/>
      <c r="BP10394" s="419"/>
      <c r="BR10394" s="419"/>
      <c r="BS10394" s="419"/>
      <c r="BT10394" s="419"/>
      <c r="BV10394" s="419"/>
      <c r="BW10394" s="419"/>
      <c r="BX10394" s="397"/>
      <c r="BZ10394" s="449"/>
      <c r="CB10394" s="419"/>
      <c r="CC10394" s="419"/>
      <c r="CD10394" s="419"/>
      <c r="CF10394" s="419"/>
      <c r="CG10394" s="419"/>
      <c r="CH10394" s="419"/>
    </row>
    <row r="10395" spans="3:86" ht="21" thickBot="1">
      <c r="C10395" s="425"/>
      <c r="P10395" s="431"/>
      <c r="R10395" s="419"/>
      <c r="S10395" s="446"/>
      <c r="T10395" s="419"/>
      <c r="V10395" s="196"/>
      <c r="W10395" s="419"/>
      <c r="X10395" s="419"/>
      <c r="Z10395" s="419"/>
      <c r="AA10395" s="419"/>
      <c r="AB10395" s="419"/>
      <c r="AD10395" s="419"/>
      <c r="AE10395" s="419"/>
      <c r="AF10395" s="419"/>
      <c r="AH10395" s="419"/>
      <c r="AI10395" s="419"/>
      <c r="AJ10395" s="419"/>
      <c r="AL10395" s="419"/>
      <c r="AM10395" s="419"/>
      <c r="AN10395" s="403"/>
      <c r="AO10395" s="419"/>
      <c r="AP10395" s="419"/>
      <c r="AQ10395" s="419"/>
      <c r="AR10395" s="419"/>
      <c r="AS10395" s="419"/>
      <c r="AT10395" s="419"/>
      <c r="AU10395" s="419"/>
      <c r="AV10395" s="419"/>
      <c r="AX10395" s="419"/>
      <c r="AY10395" s="419"/>
      <c r="AZ10395" s="419"/>
      <c r="BB10395" s="419"/>
      <c r="BC10395" s="419"/>
      <c r="BD10395" s="419"/>
      <c r="BF10395" s="419"/>
      <c r="BG10395" s="419"/>
      <c r="BH10395" s="419"/>
      <c r="BJ10395" s="419"/>
      <c r="BK10395" s="419"/>
      <c r="BL10395" s="419"/>
      <c r="BN10395" s="419"/>
      <c r="BO10395" s="419"/>
      <c r="BP10395" s="419"/>
      <c r="BR10395" s="419"/>
      <c r="BS10395" s="419"/>
      <c r="BT10395" s="419"/>
      <c r="BV10395" s="419"/>
      <c r="BW10395" s="419"/>
      <c r="BX10395" s="397"/>
      <c r="BZ10395" s="449"/>
      <c r="CB10395" s="419"/>
      <c r="CC10395" s="419"/>
      <c r="CD10395" s="419"/>
      <c r="CF10395" s="419"/>
      <c r="CG10395" s="419"/>
      <c r="CH10395" s="419"/>
    </row>
    <row r="10396" spans="3:86" ht="21" thickBot="1">
      <c r="C10396" s="425"/>
      <c r="P10396" s="431"/>
      <c r="R10396" s="419"/>
      <c r="S10396" s="446"/>
      <c r="T10396" s="419"/>
      <c r="V10396" s="196"/>
      <c r="W10396" s="419"/>
      <c r="X10396" s="419"/>
      <c r="Z10396" s="419"/>
      <c r="AA10396" s="419"/>
      <c r="AB10396" s="419"/>
      <c r="AD10396" s="419"/>
      <c r="AE10396" s="419"/>
      <c r="AF10396" s="419"/>
      <c r="AH10396" s="419"/>
      <c r="AI10396" s="419"/>
      <c r="AJ10396" s="419"/>
      <c r="AL10396" s="419"/>
      <c r="AM10396" s="419"/>
      <c r="AN10396" s="403"/>
      <c r="AO10396" s="419"/>
      <c r="AP10396" s="419"/>
      <c r="AQ10396" s="419"/>
      <c r="AR10396" s="419"/>
      <c r="AS10396" s="419"/>
      <c r="AT10396" s="419"/>
      <c r="AU10396" s="419"/>
      <c r="AV10396" s="419"/>
      <c r="AX10396" s="419"/>
      <c r="AY10396" s="419"/>
      <c r="AZ10396" s="419"/>
      <c r="BB10396" s="419"/>
      <c r="BC10396" s="419"/>
      <c r="BD10396" s="419"/>
      <c r="BF10396" s="419"/>
      <c r="BG10396" s="419"/>
      <c r="BH10396" s="419"/>
      <c r="BJ10396" s="419"/>
      <c r="BK10396" s="419"/>
      <c r="BL10396" s="419"/>
      <c r="BN10396" s="419"/>
      <c r="BO10396" s="419"/>
      <c r="BP10396" s="419"/>
      <c r="BR10396" s="419"/>
      <c r="BS10396" s="419"/>
      <c r="BT10396" s="419"/>
      <c r="BV10396" s="419"/>
      <c r="BW10396" s="419"/>
      <c r="BX10396" s="397"/>
      <c r="BZ10396" s="449"/>
      <c r="CB10396" s="419"/>
      <c r="CC10396" s="419"/>
      <c r="CD10396" s="419"/>
      <c r="CF10396" s="419"/>
      <c r="CG10396" s="419"/>
      <c r="CH10396" s="419"/>
    </row>
    <row r="10397" spans="3:86" ht="21" thickBot="1">
      <c r="C10397" s="425"/>
      <c r="P10397" s="431"/>
      <c r="R10397" s="419"/>
      <c r="S10397" s="446"/>
      <c r="T10397" s="419"/>
      <c r="V10397" s="196"/>
      <c r="W10397" s="419"/>
      <c r="X10397" s="419"/>
      <c r="Z10397" s="419"/>
      <c r="AA10397" s="419"/>
      <c r="AB10397" s="419"/>
      <c r="AD10397" s="419"/>
      <c r="AE10397" s="419"/>
      <c r="AF10397" s="419"/>
      <c r="AH10397" s="419"/>
      <c r="AI10397" s="419"/>
      <c r="AJ10397" s="419"/>
      <c r="AL10397" s="419"/>
      <c r="AM10397" s="419"/>
      <c r="AN10397" s="403"/>
      <c r="AO10397" s="419"/>
      <c r="AP10397" s="419"/>
      <c r="AQ10397" s="419"/>
      <c r="AR10397" s="419"/>
      <c r="AS10397" s="419"/>
      <c r="AT10397" s="419"/>
      <c r="AU10397" s="419"/>
      <c r="AV10397" s="419"/>
      <c r="AX10397" s="419"/>
      <c r="AY10397" s="419"/>
      <c r="AZ10397" s="419"/>
      <c r="BB10397" s="419"/>
      <c r="BC10397" s="419"/>
      <c r="BD10397" s="419"/>
      <c r="BF10397" s="419"/>
      <c r="BG10397" s="419"/>
      <c r="BH10397" s="419"/>
      <c r="BJ10397" s="419"/>
      <c r="BK10397" s="419"/>
      <c r="BL10397" s="419"/>
      <c r="BN10397" s="419"/>
      <c r="BO10397" s="419"/>
      <c r="BP10397" s="419"/>
      <c r="BR10397" s="419"/>
      <c r="BS10397" s="419"/>
      <c r="BT10397" s="419"/>
      <c r="BV10397" s="419"/>
      <c r="BW10397" s="419"/>
      <c r="BX10397" s="397"/>
      <c r="BZ10397" s="449"/>
      <c r="CB10397" s="419"/>
      <c r="CC10397" s="419"/>
      <c r="CD10397" s="419"/>
      <c r="CF10397" s="419"/>
      <c r="CG10397" s="419"/>
      <c r="CH10397" s="419"/>
    </row>
    <row r="10398" spans="3:86" ht="21" thickBot="1">
      <c r="C10398" s="425"/>
      <c r="P10398" s="431"/>
      <c r="R10398" s="419"/>
      <c r="S10398" s="446"/>
      <c r="T10398" s="419"/>
      <c r="V10398" s="196"/>
      <c r="W10398" s="419"/>
      <c r="X10398" s="419"/>
      <c r="Z10398" s="419"/>
      <c r="AA10398" s="419"/>
      <c r="AB10398" s="419"/>
      <c r="AD10398" s="419"/>
      <c r="AE10398" s="419"/>
      <c r="AF10398" s="419"/>
      <c r="AH10398" s="419"/>
      <c r="AI10398" s="419"/>
      <c r="AJ10398" s="419"/>
      <c r="AL10398" s="419"/>
      <c r="AM10398" s="419"/>
      <c r="AN10398" s="403"/>
      <c r="AO10398" s="419"/>
      <c r="AP10398" s="419"/>
      <c r="AQ10398" s="419"/>
      <c r="AR10398" s="419"/>
      <c r="AS10398" s="419"/>
      <c r="AT10398" s="419"/>
      <c r="AU10398" s="419"/>
      <c r="AV10398" s="419"/>
      <c r="AX10398" s="419"/>
      <c r="AY10398" s="419"/>
      <c r="AZ10398" s="419"/>
      <c r="BB10398" s="419"/>
      <c r="BC10398" s="419"/>
      <c r="BD10398" s="419"/>
      <c r="BF10398" s="419"/>
      <c r="BG10398" s="419"/>
      <c r="BH10398" s="419"/>
      <c r="BJ10398" s="419"/>
      <c r="BK10398" s="419"/>
      <c r="BL10398" s="419"/>
      <c r="BN10398" s="419"/>
      <c r="BO10398" s="419"/>
      <c r="BP10398" s="419"/>
      <c r="BR10398" s="419"/>
      <c r="BS10398" s="419"/>
      <c r="BT10398" s="419"/>
      <c r="BV10398" s="419"/>
      <c r="BW10398" s="419"/>
      <c r="BX10398" s="397"/>
      <c r="BZ10398" s="449"/>
      <c r="CB10398" s="419"/>
      <c r="CC10398" s="419"/>
      <c r="CD10398" s="419"/>
      <c r="CF10398" s="419"/>
      <c r="CG10398" s="419"/>
      <c r="CH10398" s="419"/>
    </row>
    <row r="10399" spans="3:86" ht="21" thickBot="1">
      <c r="C10399" s="425"/>
      <c r="P10399" s="431"/>
      <c r="R10399" s="419"/>
      <c r="S10399" s="446"/>
      <c r="T10399" s="419"/>
      <c r="V10399" s="196"/>
      <c r="W10399" s="419"/>
      <c r="X10399" s="419"/>
      <c r="Z10399" s="419"/>
      <c r="AA10399" s="419"/>
      <c r="AB10399" s="419"/>
      <c r="AD10399" s="419"/>
      <c r="AE10399" s="419"/>
      <c r="AF10399" s="419"/>
      <c r="AH10399" s="419"/>
      <c r="AI10399" s="419"/>
      <c r="AJ10399" s="419"/>
      <c r="AL10399" s="419"/>
      <c r="AM10399" s="419"/>
      <c r="AN10399" s="403"/>
      <c r="AO10399" s="419"/>
      <c r="AP10399" s="419"/>
      <c r="AQ10399" s="419"/>
      <c r="AR10399" s="419"/>
      <c r="AS10399" s="419"/>
      <c r="AT10399" s="419"/>
      <c r="AU10399" s="419"/>
      <c r="AV10399" s="419"/>
      <c r="AX10399" s="419"/>
      <c r="AY10399" s="419"/>
      <c r="AZ10399" s="419"/>
      <c r="BB10399" s="419"/>
      <c r="BC10399" s="419"/>
      <c r="BD10399" s="419"/>
      <c r="BF10399" s="419"/>
      <c r="BG10399" s="419"/>
      <c r="BH10399" s="419"/>
      <c r="BJ10399" s="419"/>
      <c r="BK10399" s="419"/>
      <c r="BL10399" s="419"/>
      <c r="BN10399" s="419"/>
      <c r="BO10399" s="419"/>
      <c r="BP10399" s="419"/>
      <c r="BR10399" s="419"/>
      <c r="BS10399" s="419"/>
      <c r="BT10399" s="419"/>
      <c r="BV10399" s="419"/>
      <c r="BW10399" s="419"/>
      <c r="BX10399" s="397"/>
      <c r="BZ10399" s="449"/>
      <c r="CB10399" s="419"/>
      <c r="CC10399" s="419"/>
      <c r="CD10399" s="419"/>
      <c r="CF10399" s="419"/>
      <c r="CG10399" s="419"/>
      <c r="CH10399" s="419"/>
    </row>
    <row r="10400" spans="3:86" ht="21" thickBot="1">
      <c r="C10400" s="425"/>
      <c r="P10400" s="431"/>
      <c r="R10400" s="419"/>
      <c r="S10400" s="446"/>
      <c r="T10400" s="419"/>
      <c r="V10400" s="196"/>
      <c r="W10400" s="419"/>
      <c r="X10400" s="419"/>
      <c r="Z10400" s="419"/>
      <c r="AA10400" s="419"/>
      <c r="AB10400" s="419"/>
      <c r="AD10400" s="419"/>
      <c r="AE10400" s="419"/>
      <c r="AF10400" s="419"/>
      <c r="AH10400" s="419"/>
      <c r="AI10400" s="419"/>
      <c r="AJ10400" s="419"/>
      <c r="AL10400" s="419"/>
      <c r="AM10400" s="419"/>
      <c r="AN10400" s="403"/>
      <c r="AO10400" s="419"/>
      <c r="AP10400" s="419"/>
      <c r="AQ10400" s="419"/>
      <c r="AR10400" s="419"/>
      <c r="AS10400" s="419"/>
      <c r="AT10400" s="419"/>
      <c r="AU10400" s="419"/>
      <c r="AV10400" s="419"/>
      <c r="AX10400" s="419"/>
      <c r="AY10400" s="419"/>
      <c r="AZ10400" s="419"/>
      <c r="BB10400" s="419"/>
      <c r="BC10400" s="419"/>
      <c r="BD10400" s="419"/>
      <c r="BF10400" s="419"/>
      <c r="BG10400" s="419"/>
      <c r="BH10400" s="419"/>
      <c r="BJ10400" s="419"/>
      <c r="BK10400" s="419"/>
      <c r="BL10400" s="419"/>
      <c r="BN10400" s="419"/>
      <c r="BO10400" s="419"/>
      <c r="BP10400" s="419"/>
      <c r="BR10400" s="419"/>
      <c r="BS10400" s="419"/>
      <c r="BT10400" s="419"/>
      <c r="BV10400" s="419"/>
      <c r="BW10400" s="419"/>
      <c r="BX10400" s="397"/>
      <c r="BZ10400" s="449"/>
      <c r="CB10400" s="419"/>
      <c r="CC10400" s="419"/>
      <c r="CD10400" s="419"/>
      <c r="CF10400" s="419"/>
      <c r="CG10400" s="419"/>
      <c r="CH10400" s="419"/>
    </row>
    <row r="10401" spans="3:86" ht="21" thickBot="1">
      <c r="C10401" s="425"/>
      <c r="P10401" s="431"/>
      <c r="R10401" s="419"/>
      <c r="S10401" s="446"/>
      <c r="T10401" s="419"/>
      <c r="V10401" s="196"/>
      <c r="W10401" s="419"/>
      <c r="X10401" s="419"/>
      <c r="Z10401" s="419"/>
      <c r="AA10401" s="419"/>
      <c r="AB10401" s="419"/>
      <c r="AD10401" s="419"/>
      <c r="AE10401" s="419"/>
      <c r="AF10401" s="419"/>
      <c r="AH10401" s="419"/>
      <c r="AI10401" s="419"/>
      <c r="AJ10401" s="419"/>
      <c r="AL10401" s="419"/>
      <c r="AM10401" s="419"/>
      <c r="AN10401" s="403"/>
      <c r="AO10401" s="419"/>
      <c r="AP10401" s="419"/>
      <c r="AQ10401" s="419"/>
      <c r="AR10401" s="419"/>
      <c r="AS10401" s="419"/>
      <c r="AT10401" s="419"/>
      <c r="AU10401" s="419"/>
      <c r="AV10401" s="419"/>
      <c r="AX10401" s="419"/>
      <c r="AY10401" s="419"/>
      <c r="AZ10401" s="419"/>
      <c r="BB10401" s="419"/>
      <c r="BC10401" s="419"/>
      <c r="BD10401" s="419"/>
      <c r="BF10401" s="419"/>
      <c r="BG10401" s="419"/>
      <c r="BH10401" s="419"/>
      <c r="BJ10401" s="419"/>
      <c r="BK10401" s="419"/>
      <c r="BL10401" s="419"/>
      <c r="BN10401" s="419"/>
      <c r="BO10401" s="419"/>
      <c r="BP10401" s="419"/>
      <c r="BR10401" s="419"/>
      <c r="BS10401" s="419"/>
      <c r="BT10401" s="419"/>
      <c r="BV10401" s="419"/>
      <c r="BW10401" s="419"/>
      <c r="BX10401" s="397"/>
      <c r="BZ10401" s="449"/>
      <c r="CB10401" s="419"/>
      <c r="CC10401" s="419"/>
      <c r="CD10401" s="419"/>
      <c r="CF10401" s="419"/>
      <c r="CG10401" s="419"/>
      <c r="CH10401" s="419"/>
    </row>
    <row r="10402" spans="3:86" ht="21" thickBot="1">
      <c r="C10402" s="425"/>
      <c r="P10402" s="431"/>
      <c r="R10402" s="419"/>
      <c r="S10402" s="446"/>
      <c r="T10402" s="419"/>
      <c r="V10402" s="196"/>
      <c r="W10402" s="419"/>
      <c r="X10402" s="419"/>
      <c r="Z10402" s="419"/>
      <c r="AA10402" s="419"/>
      <c r="AB10402" s="419"/>
      <c r="AD10402" s="419"/>
      <c r="AE10402" s="419"/>
      <c r="AF10402" s="419"/>
      <c r="AH10402" s="419"/>
      <c r="AI10402" s="419"/>
      <c r="AJ10402" s="419"/>
      <c r="AL10402" s="419"/>
      <c r="AM10402" s="419"/>
      <c r="AN10402" s="403"/>
      <c r="AO10402" s="419"/>
      <c r="AP10402" s="419"/>
      <c r="AQ10402" s="419"/>
      <c r="AR10402" s="419"/>
      <c r="AS10402" s="419"/>
      <c r="AT10402" s="419"/>
      <c r="AU10402" s="419"/>
      <c r="AV10402" s="419"/>
      <c r="AX10402" s="419"/>
      <c r="AY10402" s="419"/>
      <c r="AZ10402" s="419"/>
      <c r="BB10402" s="419"/>
      <c r="BC10402" s="419"/>
      <c r="BD10402" s="419"/>
      <c r="BF10402" s="419"/>
      <c r="BG10402" s="419"/>
      <c r="BH10402" s="419"/>
      <c r="BJ10402" s="419"/>
      <c r="BK10402" s="419"/>
      <c r="BL10402" s="419"/>
      <c r="BN10402" s="419"/>
      <c r="BO10402" s="419"/>
      <c r="BP10402" s="419"/>
      <c r="BR10402" s="419"/>
      <c r="BS10402" s="419"/>
      <c r="BT10402" s="419"/>
      <c r="BV10402" s="419"/>
      <c r="BW10402" s="419"/>
      <c r="BX10402" s="397"/>
      <c r="BZ10402" s="449"/>
      <c r="CB10402" s="419"/>
      <c r="CC10402" s="419"/>
      <c r="CD10402" s="419"/>
      <c r="CF10402" s="419"/>
      <c r="CG10402" s="419"/>
      <c r="CH10402" s="419"/>
    </row>
    <row r="10403" spans="3:86" ht="21" thickBot="1">
      <c r="C10403" s="425"/>
      <c r="P10403" s="431"/>
      <c r="R10403" s="419"/>
      <c r="S10403" s="446"/>
      <c r="T10403" s="419"/>
      <c r="V10403" s="196"/>
      <c r="W10403" s="419"/>
      <c r="X10403" s="419"/>
      <c r="Z10403" s="419"/>
      <c r="AA10403" s="419"/>
      <c r="AB10403" s="419"/>
      <c r="AD10403" s="419"/>
      <c r="AE10403" s="419"/>
      <c r="AF10403" s="419"/>
      <c r="AH10403" s="419"/>
      <c r="AI10403" s="419"/>
      <c r="AJ10403" s="419"/>
      <c r="AL10403" s="419"/>
      <c r="AM10403" s="419"/>
      <c r="AN10403" s="403"/>
      <c r="AO10403" s="419"/>
      <c r="AP10403" s="419"/>
      <c r="AQ10403" s="419"/>
      <c r="AR10403" s="419"/>
      <c r="AS10403" s="419"/>
      <c r="AT10403" s="419"/>
      <c r="AU10403" s="419"/>
      <c r="AV10403" s="419"/>
      <c r="AX10403" s="419"/>
      <c r="AY10403" s="419"/>
      <c r="AZ10403" s="419"/>
      <c r="BB10403" s="419"/>
      <c r="BC10403" s="419"/>
      <c r="BD10403" s="419"/>
      <c r="BF10403" s="419"/>
      <c r="BG10403" s="419"/>
      <c r="BH10403" s="419"/>
      <c r="BJ10403" s="419"/>
      <c r="BK10403" s="419"/>
      <c r="BL10403" s="419"/>
      <c r="BN10403" s="419"/>
      <c r="BO10403" s="419"/>
      <c r="BP10403" s="419"/>
      <c r="BR10403" s="419"/>
      <c r="BS10403" s="419"/>
      <c r="BT10403" s="419"/>
      <c r="BV10403" s="419"/>
      <c r="BW10403" s="419"/>
      <c r="BX10403" s="397"/>
      <c r="BZ10403" s="449"/>
      <c r="CB10403" s="419"/>
      <c r="CC10403" s="419"/>
      <c r="CD10403" s="419"/>
      <c r="CF10403" s="419"/>
      <c r="CG10403" s="419"/>
      <c r="CH10403" s="419"/>
    </row>
    <row r="10404" spans="3:86" ht="21" thickBot="1">
      <c r="C10404" s="425"/>
      <c r="P10404" s="431"/>
      <c r="R10404" s="419"/>
      <c r="S10404" s="446"/>
      <c r="T10404" s="419"/>
      <c r="V10404" s="196"/>
      <c r="W10404" s="419"/>
      <c r="X10404" s="419"/>
      <c r="Z10404" s="419"/>
      <c r="AA10404" s="419"/>
      <c r="AB10404" s="419"/>
      <c r="AD10404" s="419"/>
      <c r="AE10404" s="419"/>
      <c r="AF10404" s="419"/>
      <c r="AH10404" s="419"/>
      <c r="AI10404" s="419"/>
      <c r="AJ10404" s="419"/>
      <c r="AL10404" s="419"/>
      <c r="AM10404" s="419"/>
      <c r="AN10404" s="403"/>
      <c r="AO10404" s="419"/>
      <c r="AP10404" s="419"/>
      <c r="AQ10404" s="419"/>
      <c r="AR10404" s="419"/>
      <c r="AS10404" s="419"/>
      <c r="AT10404" s="419"/>
      <c r="AU10404" s="419"/>
      <c r="AV10404" s="419"/>
      <c r="AX10404" s="419"/>
      <c r="AY10404" s="419"/>
      <c r="AZ10404" s="419"/>
      <c r="BB10404" s="419"/>
      <c r="BC10404" s="419"/>
      <c r="BD10404" s="419"/>
      <c r="BF10404" s="419"/>
      <c r="BG10404" s="419"/>
      <c r="BH10404" s="419"/>
      <c r="BJ10404" s="419"/>
      <c r="BK10404" s="419"/>
      <c r="BL10404" s="419"/>
      <c r="BN10404" s="419"/>
      <c r="BO10404" s="419"/>
      <c r="BP10404" s="419"/>
      <c r="BR10404" s="419"/>
      <c r="BS10404" s="419"/>
      <c r="BT10404" s="419"/>
      <c r="BV10404" s="419"/>
      <c r="BW10404" s="419"/>
      <c r="BX10404" s="397"/>
      <c r="BZ10404" s="449"/>
      <c r="CB10404" s="419"/>
      <c r="CC10404" s="419"/>
      <c r="CD10404" s="419"/>
      <c r="CF10404" s="419"/>
      <c r="CG10404" s="419"/>
      <c r="CH10404" s="419"/>
    </row>
    <row r="10405" spans="3:86" ht="21" thickBot="1">
      <c r="C10405" s="425"/>
      <c r="P10405" s="431"/>
      <c r="R10405" s="419"/>
      <c r="S10405" s="446"/>
      <c r="T10405" s="419"/>
      <c r="V10405" s="196"/>
      <c r="W10405" s="419"/>
      <c r="X10405" s="419"/>
      <c r="Z10405" s="419"/>
      <c r="AA10405" s="419"/>
      <c r="AB10405" s="419"/>
      <c r="AD10405" s="419"/>
      <c r="AE10405" s="419"/>
      <c r="AF10405" s="419"/>
      <c r="AH10405" s="419"/>
      <c r="AI10405" s="419"/>
      <c r="AJ10405" s="419"/>
      <c r="AL10405" s="419"/>
      <c r="AM10405" s="419"/>
      <c r="AN10405" s="403"/>
      <c r="AO10405" s="419"/>
      <c r="AP10405" s="419"/>
      <c r="AQ10405" s="419"/>
      <c r="AR10405" s="419"/>
      <c r="AS10405" s="419"/>
      <c r="AT10405" s="419"/>
      <c r="AU10405" s="419"/>
      <c r="AV10405" s="419"/>
      <c r="AX10405" s="419"/>
      <c r="AY10405" s="419"/>
      <c r="AZ10405" s="419"/>
      <c r="BB10405" s="419"/>
      <c r="BC10405" s="419"/>
      <c r="BD10405" s="419"/>
      <c r="BF10405" s="419"/>
      <c r="BG10405" s="419"/>
      <c r="BH10405" s="419"/>
      <c r="BJ10405" s="419"/>
      <c r="BK10405" s="419"/>
      <c r="BL10405" s="419"/>
      <c r="BN10405" s="419"/>
      <c r="BO10405" s="419"/>
      <c r="BP10405" s="419"/>
      <c r="BR10405" s="419"/>
      <c r="BS10405" s="419"/>
      <c r="BT10405" s="419"/>
      <c r="BV10405" s="419"/>
      <c r="BW10405" s="419"/>
      <c r="BX10405" s="397"/>
      <c r="BZ10405" s="449"/>
      <c r="CB10405" s="419"/>
      <c r="CC10405" s="419"/>
      <c r="CD10405" s="419"/>
      <c r="CF10405" s="419"/>
      <c r="CG10405" s="419"/>
      <c r="CH10405" s="419"/>
    </row>
    <row r="10406" spans="3:86" ht="21" thickBot="1">
      <c r="C10406" s="425"/>
      <c r="P10406" s="431"/>
      <c r="R10406" s="419"/>
      <c r="S10406" s="446"/>
      <c r="T10406" s="419"/>
      <c r="V10406" s="196"/>
      <c r="W10406" s="419"/>
      <c r="X10406" s="419"/>
      <c r="Z10406" s="419"/>
      <c r="AA10406" s="419"/>
      <c r="AB10406" s="419"/>
      <c r="AD10406" s="419"/>
      <c r="AE10406" s="419"/>
      <c r="AF10406" s="419"/>
      <c r="AH10406" s="419"/>
      <c r="AI10406" s="419"/>
      <c r="AJ10406" s="419"/>
      <c r="AL10406" s="419"/>
      <c r="AM10406" s="419"/>
      <c r="AN10406" s="403"/>
      <c r="AO10406" s="419"/>
      <c r="AP10406" s="419"/>
      <c r="AQ10406" s="419"/>
      <c r="AR10406" s="419"/>
      <c r="AS10406" s="419"/>
      <c r="AT10406" s="419"/>
      <c r="AU10406" s="419"/>
      <c r="AV10406" s="419"/>
      <c r="AX10406" s="419"/>
      <c r="AY10406" s="419"/>
      <c r="AZ10406" s="419"/>
      <c r="BB10406" s="419"/>
      <c r="BC10406" s="419"/>
      <c r="BD10406" s="419"/>
      <c r="BF10406" s="419"/>
      <c r="BG10406" s="419"/>
      <c r="BH10406" s="419"/>
      <c r="BJ10406" s="419"/>
      <c r="BK10406" s="419"/>
      <c r="BL10406" s="419"/>
      <c r="BN10406" s="419"/>
      <c r="BO10406" s="419"/>
      <c r="BP10406" s="419"/>
      <c r="BR10406" s="419"/>
      <c r="BS10406" s="419"/>
      <c r="BT10406" s="419"/>
      <c r="BV10406" s="419"/>
      <c r="BW10406" s="419"/>
      <c r="BX10406" s="397"/>
      <c r="BZ10406" s="449"/>
      <c r="CB10406" s="419"/>
      <c r="CC10406" s="419"/>
      <c r="CD10406" s="419"/>
      <c r="CF10406" s="419"/>
      <c r="CG10406" s="419"/>
      <c r="CH10406" s="419"/>
    </row>
    <row r="10407" spans="3:86" ht="21" thickBot="1">
      <c r="C10407" s="425"/>
      <c r="P10407" s="431"/>
      <c r="R10407" s="419"/>
      <c r="S10407" s="446"/>
      <c r="T10407" s="419"/>
      <c r="V10407" s="196"/>
      <c r="W10407" s="419"/>
      <c r="X10407" s="419"/>
      <c r="Z10407" s="419"/>
      <c r="AA10407" s="419"/>
      <c r="AB10407" s="419"/>
      <c r="AD10407" s="419"/>
      <c r="AE10407" s="419"/>
      <c r="AF10407" s="419"/>
      <c r="AH10407" s="419"/>
      <c r="AI10407" s="419"/>
      <c r="AJ10407" s="419"/>
      <c r="AL10407" s="419"/>
      <c r="AM10407" s="419"/>
      <c r="AN10407" s="403"/>
      <c r="AO10407" s="419"/>
      <c r="AP10407" s="419"/>
      <c r="AQ10407" s="419"/>
      <c r="AR10407" s="419"/>
      <c r="AS10407" s="419"/>
      <c r="AT10407" s="419"/>
      <c r="AU10407" s="419"/>
      <c r="AV10407" s="419"/>
      <c r="AX10407" s="419"/>
      <c r="AY10407" s="419"/>
      <c r="AZ10407" s="419"/>
      <c r="BB10407" s="419"/>
      <c r="BC10407" s="419"/>
      <c r="BD10407" s="419"/>
      <c r="BF10407" s="419"/>
      <c r="BG10407" s="419"/>
      <c r="BH10407" s="419"/>
      <c r="BJ10407" s="419"/>
      <c r="BK10407" s="419"/>
      <c r="BL10407" s="419"/>
      <c r="BN10407" s="419"/>
      <c r="BO10407" s="419"/>
      <c r="BP10407" s="419"/>
      <c r="BR10407" s="419"/>
      <c r="BS10407" s="419"/>
      <c r="BT10407" s="419"/>
      <c r="BV10407" s="419"/>
      <c r="BW10407" s="419"/>
      <c r="BX10407" s="397"/>
      <c r="BZ10407" s="449"/>
      <c r="CB10407" s="419"/>
      <c r="CC10407" s="419"/>
      <c r="CD10407" s="419"/>
      <c r="CF10407" s="419"/>
      <c r="CG10407" s="419"/>
      <c r="CH10407" s="419"/>
    </row>
    <row r="10408" spans="3:86" ht="21" thickBot="1">
      <c r="C10408" s="425"/>
      <c r="P10408" s="431"/>
      <c r="R10408" s="419"/>
      <c r="S10408" s="446"/>
      <c r="T10408" s="419"/>
      <c r="V10408" s="196"/>
      <c r="W10408" s="419"/>
      <c r="X10408" s="419"/>
      <c r="Z10408" s="419"/>
      <c r="AA10408" s="419"/>
      <c r="AB10408" s="419"/>
      <c r="AD10408" s="419"/>
      <c r="AE10408" s="419"/>
      <c r="AF10408" s="419"/>
      <c r="AH10408" s="419"/>
      <c r="AI10408" s="419"/>
      <c r="AJ10408" s="419"/>
      <c r="AL10408" s="419"/>
      <c r="AM10408" s="419"/>
      <c r="AN10408" s="403"/>
      <c r="AO10408" s="419"/>
      <c r="AP10408" s="419"/>
      <c r="AQ10408" s="419"/>
      <c r="AR10408" s="419"/>
      <c r="AS10408" s="419"/>
      <c r="AT10408" s="419"/>
      <c r="AU10408" s="419"/>
      <c r="AV10408" s="419"/>
      <c r="AX10408" s="419"/>
      <c r="AY10408" s="419"/>
      <c r="AZ10408" s="419"/>
      <c r="BB10408" s="419"/>
      <c r="BC10408" s="419"/>
      <c r="BD10408" s="419"/>
      <c r="BF10408" s="419"/>
      <c r="BG10408" s="419"/>
      <c r="BH10408" s="419"/>
      <c r="BJ10408" s="419"/>
      <c r="BK10408" s="419"/>
      <c r="BL10408" s="419"/>
      <c r="BN10408" s="419"/>
      <c r="BO10408" s="419"/>
      <c r="BP10408" s="419"/>
      <c r="BR10408" s="419"/>
      <c r="BS10408" s="419"/>
      <c r="BT10408" s="419"/>
      <c r="BV10408" s="419"/>
      <c r="BW10408" s="419"/>
      <c r="BX10408" s="397"/>
      <c r="BZ10408" s="449"/>
      <c r="CB10408" s="419"/>
      <c r="CC10408" s="419"/>
      <c r="CD10408" s="419"/>
      <c r="CF10408" s="419"/>
      <c r="CG10408" s="419"/>
      <c r="CH10408" s="419"/>
    </row>
    <row r="10409" spans="3:86" ht="21" thickBot="1">
      <c r="C10409" s="425"/>
      <c r="P10409" s="431"/>
      <c r="R10409" s="419"/>
      <c r="S10409" s="446"/>
      <c r="T10409" s="419"/>
      <c r="V10409" s="196"/>
      <c r="W10409" s="419"/>
      <c r="X10409" s="419"/>
      <c r="Z10409" s="419"/>
      <c r="AA10409" s="419"/>
      <c r="AB10409" s="419"/>
      <c r="AD10409" s="419"/>
      <c r="AE10409" s="419"/>
      <c r="AF10409" s="419"/>
      <c r="AH10409" s="419"/>
      <c r="AI10409" s="419"/>
      <c r="AJ10409" s="419"/>
      <c r="AL10409" s="419"/>
      <c r="AM10409" s="419"/>
      <c r="AN10409" s="403"/>
      <c r="AO10409" s="419"/>
      <c r="AP10409" s="419"/>
      <c r="AQ10409" s="419"/>
      <c r="AR10409" s="419"/>
      <c r="AS10409" s="419"/>
      <c r="AT10409" s="419"/>
      <c r="AU10409" s="419"/>
      <c r="AV10409" s="419"/>
      <c r="AX10409" s="419"/>
      <c r="AY10409" s="419"/>
      <c r="AZ10409" s="419"/>
      <c r="BB10409" s="419"/>
      <c r="BC10409" s="419"/>
      <c r="BD10409" s="419"/>
      <c r="BF10409" s="419"/>
      <c r="BG10409" s="419"/>
      <c r="BH10409" s="419"/>
      <c r="BJ10409" s="419"/>
      <c r="BK10409" s="419"/>
      <c r="BL10409" s="419"/>
      <c r="BN10409" s="419"/>
      <c r="BO10409" s="419"/>
      <c r="BP10409" s="419"/>
      <c r="BR10409" s="419"/>
      <c r="BS10409" s="419"/>
      <c r="BT10409" s="419"/>
      <c r="BV10409" s="419"/>
      <c r="BW10409" s="419"/>
      <c r="BX10409" s="397"/>
      <c r="BZ10409" s="449"/>
      <c r="CB10409" s="419"/>
      <c r="CC10409" s="419"/>
      <c r="CD10409" s="419"/>
      <c r="CF10409" s="419"/>
      <c r="CG10409" s="419"/>
      <c r="CH10409" s="419"/>
    </row>
    <row r="10410" spans="3:86" ht="21" thickBot="1">
      <c r="C10410" s="425"/>
      <c r="P10410" s="431"/>
      <c r="R10410" s="419"/>
      <c r="S10410" s="446"/>
      <c r="T10410" s="419"/>
      <c r="V10410" s="196"/>
      <c r="W10410" s="419"/>
      <c r="X10410" s="419"/>
      <c r="Z10410" s="419"/>
      <c r="AA10410" s="419"/>
      <c r="AB10410" s="419"/>
      <c r="AD10410" s="419"/>
      <c r="AE10410" s="419"/>
      <c r="AF10410" s="419"/>
      <c r="AH10410" s="419"/>
      <c r="AI10410" s="419"/>
      <c r="AJ10410" s="419"/>
      <c r="AL10410" s="419"/>
      <c r="AM10410" s="419"/>
      <c r="AN10410" s="403"/>
      <c r="AO10410" s="419"/>
      <c r="AP10410" s="419"/>
      <c r="AQ10410" s="419"/>
      <c r="AR10410" s="419"/>
      <c r="AS10410" s="419"/>
      <c r="AT10410" s="419"/>
      <c r="AU10410" s="419"/>
      <c r="AV10410" s="419"/>
      <c r="AX10410" s="419"/>
      <c r="AY10410" s="419"/>
      <c r="AZ10410" s="419"/>
      <c r="BB10410" s="419"/>
      <c r="BC10410" s="419"/>
      <c r="BD10410" s="419"/>
      <c r="BF10410" s="419"/>
      <c r="BG10410" s="419"/>
      <c r="BH10410" s="419"/>
      <c r="BJ10410" s="419"/>
      <c r="BK10410" s="419"/>
      <c r="BL10410" s="419"/>
      <c r="BN10410" s="419"/>
      <c r="BO10410" s="419"/>
      <c r="BP10410" s="419"/>
      <c r="BR10410" s="419"/>
      <c r="BS10410" s="419"/>
      <c r="BT10410" s="419"/>
      <c r="BV10410" s="419"/>
      <c r="BW10410" s="419"/>
      <c r="BX10410" s="397"/>
      <c r="BZ10410" s="449"/>
      <c r="CB10410" s="419"/>
      <c r="CC10410" s="419"/>
      <c r="CD10410" s="419"/>
      <c r="CF10410" s="419"/>
      <c r="CG10410" s="419"/>
      <c r="CH10410" s="419"/>
    </row>
    <row r="10411" spans="3:86" ht="21" thickBot="1">
      <c r="C10411" s="425"/>
      <c r="P10411" s="431"/>
      <c r="R10411" s="419"/>
      <c r="S10411" s="446"/>
      <c r="T10411" s="419"/>
      <c r="V10411" s="196"/>
      <c r="W10411" s="419"/>
      <c r="X10411" s="419"/>
      <c r="Z10411" s="419"/>
      <c r="AA10411" s="419"/>
      <c r="AB10411" s="419"/>
      <c r="AD10411" s="419"/>
      <c r="AE10411" s="419"/>
      <c r="AF10411" s="419"/>
      <c r="AH10411" s="419"/>
      <c r="AI10411" s="419"/>
      <c r="AJ10411" s="419"/>
      <c r="AL10411" s="419"/>
      <c r="AM10411" s="419"/>
      <c r="AN10411" s="403"/>
      <c r="AO10411" s="419"/>
      <c r="AP10411" s="419"/>
      <c r="AQ10411" s="419"/>
      <c r="AR10411" s="419"/>
      <c r="AS10411" s="419"/>
      <c r="AT10411" s="419"/>
      <c r="AU10411" s="419"/>
      <c r="AV10411" s="419"/>
      <c r="AX10411" s="419"/>
      <c r="AY10411" s="419"/>
      <c r="AZ10411" s="419"/>
      <c r="BB10411" s="419"/>
      <c r="BC10411" s="419"/>
      <c r="BD10411" s="419"/>
      <c r="BF10411" s="419"/>
      <c r="BG10411" s="419"/>
      <c r="BH10411" s="419"/>
      <c r="BJ10411" s="419"/>
      <c r="BK10411" s="419"/>
      <c r="BL10411" s="419"/>
      <c r="BN10411" s="419"/>
      <c r="BO10411" s="419"/>
      <c r="BP10411" s="419"/>
      <c r="BR10411" s="419"/>
      <c r="BS10411" s="419"/>
      <c r="BT10411" s="419"/>
      <c r="BV10411" s="419"/>
      <c r="BW10411" s="419"/>
      <c r="BX10411" s="397"/>
      <c r="BZ10411" s="449"/>
      <c r="CB10411" s="419"/>
      <c r="CC10411" s="419"/>
      <c r="CD10411" s="419"/>
      <c r="CF10411" s="419"/>
      <c r="CG10411" s="419"/>
      <c r="CH10411" s="419"/>
    </row>
    <row r="10412" spans="3:86" ht="21" thickBot="1">
      <c r="C10412" s="425"/>
      <c r="P10412" s="431"/>
      <c r="R10412" s="419"/>
      <c r="S10412" s="446"/>
      <c r="T10412" s="419"/>
      <c r="V10412" s="196"/>
      <c r="W10412" s="419"/>
      <c r="X10412" s="419"/>
      <c r="Z10412" s="419"/>
      <c r="AA10412" s="419"/>
      <c r="AB10412" s="419"/>
      <c r="AD10412" s="419"/>
      <c r="AE10412" s="419"/>
      <c r="AF10412" s="419"/>
      <c r="AH10412" s="419"/>
      <c r="AI10412" s="419"/>
      <c r="AJ10412" s="419"/>
      <c r="AL10412" s="419"/>
      <c r="AM10412" s="419"/>
      <c r="AN10412" s="403"/>
      <c r="AO10412" s="419"/>
      <c r="AP10412" s="419"/>
      <c r="AQ10412" s="419"/>
      <c r="AR10412" s="419"/>
      <c r="AS10412" s="419"/>
      <c r="AT10412" s="419"/>
      <c r="AU10412" s="419"/>
      <c r="AV10412" s="419"/>
      <c r="AX10412" s="419"/>
      <c r="AY10412" s="419"/>
      <c r="AZ10412" s="419"/>
      <c r="BB10412" s="419"/>
      <c r="BC10412" s="419"/>
      <c r="BD10412" s="419"/>
      <c r="BF10412" s="419"/>
      <c r="BG10412" s="419"/>
      <c r="BH10412" s="419"/>
      <c r="BJ10412" s="419"/>
      <c r="BK10412" s="419"/>
      <c r="BL10412" s="419"/>
      <c r="BN10412" s="419"/>
      <c r="BO10412" s="419"/>
      <c r="BP10412" s="419"/>
      <c r="BR10412" s="419"/>
      <c r="BS10412" s="419"/>
      <c r="BT10412" s="419"/>
      <c r="BV10412" s="419"/>
      <c r="BW10412" s="419"/>
      <c r="BX10412" s="397"/>
      <c r="BZ10412" s="449"/>
      <c r="CB10412" s="419"/>
      <c r="CC10412" s="419"/>
      <c r="CD10412" s="419"/>
      <c r="CF10412" s="419"/>
      <c r="CG10412" s="419"/>
      <c r="CH10412" s="419"/>
    </row>
    <row r="10413" spans="3:86" ht="21" thickBot="1">
      <c r="C10413" s="425"/>
      <c r="P10413" s="431"/>
      <c r="R10413" s="419"/>
      <c r="S10413" s="446"/>
      <c r="T10413" s="419"/>
      <c r="V10413" s="196"/>
      <c r="W10413" s="419"/>
      <c r="X10413" s="419"/>
      <c r="Z10413" s="419"/>
      <c r="AA10413" s="419"/>
      <c r="AB10413" s="419"/>
      <c r="AD10413" s="419"/>
      <c r="AE10413" s="419"/>
      <c r="AF10413" s="419"/>
      <c r="AH10413" s="419"/>
      <c r="AI10413" s="419"/>
      <c r="AJ10413" s="419"/>
      <c r="AL10413" s="419"/>
      <c r="AM10413" s="419"/>
      <c r="AN10413" s="403"/>
      <c r="AO10413" s="419"/>
      <c r="AP10413" s="419"/>
      <c r="AQ10413" s="419"/>
      <c r="AR10413" s="419"/>
      <c r="AS10413" s="419"/>
      <c r="AT10413" s="419"/>
      <c r="AU10413" s="419"/>
      <c r="AV10413" s="419"/>
      <c r="AX10413" s="419"/>
      <c r="AY10413" s="419"/>
      <c r="AZ10413" s="419"/>
      <c r="BB10413" s="419"/>
      <c r="BC10413" s="419"/>
      <c r="BD10413" s="419"/>
      <c r="BF10413" s="419"/>
      <c r="BG10413" s="419"/>
      <c r="BH10413" s="419"/>
      <c r="BJ10413" s="419"/>
      <c r="BK10413" s="419"/>
      <c r="BL10413" s="419"/>
      <c r="BN10413" s="419"/>
      <c r="BO10413" s="419"/>
      <c r="BP10413" s="419"/>
      <c r="BR10413" s="419"/>
      <c r="BS10413" s="419"/>
      <c r="BT10413" s="419"/>
      <c r="BV10413" s="419"/>
      <c r="BW10413" s="419"/>
      <c r="BX10413" s="397"/>
      <c r="BZ10413" s="449"/>
      <c r="CB10413" s="419"/>
      <c r="CC10413" s="419"/>
      <c r="CD10413" s="419"/>
      <c r="CF10413" s="419"/>
      <c r="CG10413" s="419"/>
      <c r="CH10413" s="419"/>
    </row>
    <row r="10414" spans="3:86" ht="21" thickBot="1">
      <c r="C10414" s="425"/>
      <c r="P10414" s="431"/>
      <c r="R10414" s="419"/>
      <c r="S10414" s="446"/>
      <c r="T10414" s="419"/>
      <c r="V10414" s="196"/>
      <c r="W10414" s="419"/>
      <c r="X10414" s="419"/>
      <c r="Z10414" s="419"/>
      <c r="AA10414" s="419"/>
      <c r="AB10414" s="419"/>
      <c r="AD10414" s="419"/>
      <c r="AE10414" s="419"/>
      <c r="AF10414" s="419"/>
      <c r="AH10414" s="419"/>
      <c r="AI10414" s="419"/>
      <c r="AJ10414" s="419"/>
      <c r="AL10414" s="419"/>
      <c r="AM10414" s="419"/>
      <c r="AN10414" s="403"/>
      <c r="AO10414" s="419"/>
      <c r="AP10414" s="419"/>
      <c r="AQ10414" s="419"/>
      <c r="AR10414" s="419"/>
      <c r="AS10414" s="419"/>
      <c r="AT10414" s="419"/>
      <c r="AU10414" s="419"/>
      <c r="AV10414" s="419"/>
      <c r="AX10414" s="419"/>
      <c r="AY10414" s="419"/>
      <c r="AZ10414" s="419"/>
      <c r="BB10414" s="419"/>
      <c r="BC10414" s="419"/>
      <c r="BD10414" s="419"/>
      <c r="BF10414" s="419"/>
      <c r="BG10414" s="419"/>
      <c r="BH10414" s="419"/>
      <c r="BJ10414" s="419"/>
      <c r="BK10414" s="419"/>
      <c r="BL10414" s="419"/>
      <c r="BN10414" s="419"/>
      <c r="BO10414" s="419"/>
      <c r="BP10414" s="419"/>
      <c r="BR10414" s="419"/>
      <c r="BS10414" s="419"/>
      <c r="BT10414" s="419"/>
      <c r="BV10414" s="419"/>
      <c r="BW10414" s="419"/>
      <c r="BX10414" s="397"/>
      <c r="BZ10414" s="449"/>
      <c r="CB10414" s="419"/>
      <c r="CC10414" s="419"/>
      <c r="CD10414" s="419"/>
      <c r="CF10414" s="419"/>
      <c r="CG10414" s="419"/>
      <c r="CH10414" s="419"/>
    </row>
    <row r="10415" spans="3:86" ht="21" thickBot="1">
      <c r="C10415" s="425"/>
      <c r="P10415" s="431"/>
      <c r="R10415" s="419"/>
      <c r="S10415" s="446"/>
      <c r="T10415" s="419"/>
      <c r="V10415" s="196"/>
      <c r="W10415" s="419"/>
      <c r="X10415" s="419"/>
      <c r="Z10415" s="419"/>
      <c r="AA10415" s="419"/>
      <c r="AB10415" s="419"/>
      <c r="AD10415" s="419"/>
      <c r="AE10415" s="419"/>
      <c r="AF10415" s="419"/>
      <c r="AH10415" s="419"/>
      <c r="AI10415" s="419"/>
      <c r="AJ10415" s="419"/>
      <c r="AL10415" s="419"/>
      <c r="AM10415" s="419"/>
      <c r="AN10415" s="403"/>
      <c r="AO10415" s="419"/>
      <c r="AP10415" s="419"/>
      <c r="AQ10415" s="419"/>
      <c r="AR10415" s="419"/>
      <c r="AS10415" s="419"/>
      <c r="AT10415" s="419"/>
      <c r="AU10415" s="419"/>
      <c r="AV10415" s="419"/>
      <c r="AX10415" s="419"/>
      <c r="AY10415" s="419"/>
      <c r="AZ10415" s="419"/>
      <c r="BB10415" s="419"/>
      <c r="BC10415" s="419"/>
      <c r="BD10415" s="419"/>
      <c r="BF10415" s="419"/>
      <c r="BG10415" s="419"/>
      <c r="BH10415" s="419"/>
      <c r="BJ10415" s="419"/>
      <c r="BK10415" s="419"/>
      <c r="BL10415" s="419"/>
      <c r="BN10415" s="419"/>
      <c r="BO10415" s="419"/>
      <c r="BP10415" s="419"/>
      <c r="BR10415" s="419"/>
      <c r="BS10415" s="419"/>
      <c r="BT10415" s="419"/>
      <c r="BV10415" s="419"/>
      <c r="BW10415" s="419"/>
      <c r="BX10415" s="397"/>
      <c r="BZ10415" s="449"/>
      <c r="CB10415" s="419"/>
      <c r="CC10415" s="419"/>
      <c r="CD10415" s="419"/>
      <c r="CF10415" s="419"/>
      <c r="CG10415" s="419"/>
      <c r="CH10415" s="419"/>
    </row>
    <row r="10416" spans="3:86" ht="21" thickBot="1">
      <c r="C10416" s="425"/>
      <c r="P10416" s="431"/>
      <c r="R10416" s="419"/>
      <c r="S10416" s="446"/>
      <c r="T10416" s="419"/>
      <c r="V10416" s="196"/>
      <c r="W10416" s="419"/>
      <c r="X10416" s="419"/>
      <c r="Z10416" s="419"/>
      <c r="AA10416" s="419"/>
      <c r="AB10416" s="419"/>
      <c r="AD10416" s="419"/>
      <c r="AE10416" s="419"/>
      <c r="AF10416" s="419"/>
      <c r="AH10416" s="419"/>
      <c r="AI10416" s="419"/>
      <c r="AJ10416" s="419"/>
      <c r="AL10416" s="419"/>
      <c r="AM10416" s="419"/>
      <c r="AN10416" s="403"/>
      <c r="AO10416" s="419"/>
      <c r="AP10416" s="419"/>
      <c r="AQ10416" s="419"/>
      <c r="AR10416" s="419"/>
      <c r="AS10416" s="419"/>
      <c r="AT10416" s="419"/>
      <c r="AU10416" s="419"/>
      <c r="AV10416" s="419"/>
      <c r="AX10416" s="419"/>
      <c r="AY10416" s="419"/>
      <c r="AZ10416" s="419"/>
      <c r="BB10416" s="419"/>
      <c r="BC10416" s="419"/>
      <c r="BD10416" s="419"/>
      <c r="BF10416" s="419"/>
      <c r="BG10416" s="419"/>
      <c r="BH10416" s="419"/>
      <c r="BJ10416" s="419"/>
      <c r="BK10416" s="419"/>
      <c r="BL10416" s="419"/>
      <c r="BN10416" s="419"/>
      <c r="BO10416" s="419"/>
      <c r="BP10416" s="419"/>
      <c r="BR10416" s="419"/>
      <c r="BS10416" s="419"/>
      <c r="BT10416" s="419"/>
      <c r="BV10416" s="419"/>
      <c r="BW10416" s="419"/>
      <c r="BX10416" s="397"/>
      <c r="BZ10416" s="449"/>
      <c r="CB10416" s="419"/>
      <c r="CC10416" s="419"/>
      <c r="CD10416" s="419"/>
      <c r="CF10416" s="419"/>
      <c r="CG10416" s="419"/>
      <c r="CH10416" s="419"/>
    </row>
    <row r="10417" spans="3:86" ht="21" thickBot="1">
      <c r="C10417" s="425"/>
      <c r="P10417" s="431"/>
      <c r="R10417" s="419"/>
      <c r="S10417" s="446"/>
      <c r="T10417" s="419"/>
      <c r="V10417" s="196"/>
      <c r="W10417" s="419"/>
      <c r="X10417" s="419"/>
      <c r="Z10417" s="419"/>
      <c r="AA10417" s="419"/>
      <c r="AB10417" s="419"/>
      <c r="AD10417" s="419"/>
      <c r="AE10417" s="419"/>
      <c r="AF10417" s="419"/>
      <c r="AH10417" s="419"/>
      <c r="AI10417" s="419"/>
      <c r="AJ10417" s="419"/>
      <c r="AL10417" s="419"/>
      <c r="AM10417" s="419"/>
      <c r="AN10417" s="403"/>
      <c r="AO10417" s="419"/>
      <c r="AP10417" s="419"/>
      <c r="AQ10417" s="419"/>
      <c r="AR10417" s="419"/>
      <c r="AS10417" s="419"/>
      <c r="AT10417" s="419"/>
      <c r="AU10417" s="419"/>
      <c r="AV10417" s="419"/>
      <c r="AX10417" s="419"/>
      <c r="AY10417" s="419"/>
      <c r="AZ10417" s="419"/>
      <c r="BB10417" s="419"/>
      <c r="BC10417" s="419"/>
      <c r="BD10417" s="419"/>
      <c r="BF10417" s="419"/>
      <c r="BG10417" s="419"/>
      <c r="BH10417" s="419"/>
      <c r="BJ10417" s="419"/>
      <c r="BK10417" s="419"/>
      <c r="BL10417" s="419"/>
      <c r="BN10417" s="419"/>
      <c r="BO10417" s="419"/>
      <c r="BP10417" s="419"/>
      <c r="BR10417" s="419"/>
      <c r="BS10417" s="419"/>
      <c r="BT10417" s="419"/>
      <c r="BV10417" s="419"/>
      <c r="BW10417" s="419"/>
      <c r="BX10417" s="397"/>
      <c r="BZ10417" s="449"/>
      <c r="CB10417" s="419"/>
      <c r="CC10417" s="419"/>
      <c r="CD10417" s="419"/>
      <c r="CF10417" s="419"/>
      <c r="CG10417" s="419"/>
      <c r="CH10417" s="419"/>
    </row>
    <row r="10418" spans="3:86" ht="21" thickBot="1">
      <c r="C10418" s="425"/>
      <c r="P10418" s="431"/>
      <c r="R10418" s="419"/>
      <c r="S10418" s="446"/>
      <c r="T10418" s="419"/>
      <c r="V10418" s="196"/>
      <c r="W10418" s="419"/>
      <c r="X10418" s="419"/>
      <c r="Z10418" s="419"/>
      <c r="AA10418" s="419"/>
      <c r="AB10418" s="419"/>
      <c r="AD10418" s="419"/>
      <c r="AE10418" s="419"/>
      <c r="AF10418" s="419"/>
      <c r="AH10418" s="419"/>
      <c r="AI10418" s="419"/>
      <c r="AJ10418" s="419"/>
      <c r="AL10418" s="419"/>
      <c r="AM10418" s="419"/>
      <c r="AN10418" s="403"/>
      <c r="AO10418" s="419"/>
      <c r="AP10418" s="419"/>
      <c r="AQ10418" s="419"/>
      <c r="AR10418" s="419"/>
      <c r="AS10418" s="419"/>
      <c r="AT10418" s="419"/>
      <c r="AU10418" s="419"/>
      <c r="AV10418" s="419"/>
      <c r="AX10418" s="419"/>
      <c r="AY10418" s="419"/>
      <c r="AZ10418" s="419"/>
      <c r="BB10418" s="419"/>
      <c r="BC10418" s="419"/>
      <c r="BD10418" s="419"/>
      <c r="BF10418" s="419"/>
      <c r="BG10418" s="419"/>
      <c r="BH10418" s="419"/>
      <c r="BJ10418" s="419"/>
      <c r="BK10418" s="419"/>
      <c r="BL10418" s="419"/>
      <c r="BN10418" s="419"/>
      <c r="BO10418" s="419"/>
      <c r="BP10418" s="419"/>
      <c r="BR10418" s="419"/>
      <c r="BS10418" s="419"/>
      <c r="BT10418" s="419"/>
      <c r="BV10418" s="419"/>
      <c r="BW10418" s="419"/>
      <c r="BX10418" s="397"/>
      <c r="BZ10418" s="449"/>
      <c r="CB10418" s="419"/>
      <c r="CC10418" s="419"/>
      <c r="CD10418" s="419"/>
      <c r="CF10418" s="419"/>
      <c r="CG10418" s="419"/>
      <c r="CH10418" s="419"/>
    </row>
    <row r="10419" spans="3:86" ht="21" thickBot="1">
      <c r="C10419" s="425"/>
      <c r="P10419" s="431"/>
      <c r="R10419" s="419"/>
      <c r="S10419" s="446"/>
      <c r="T10419" s="419"/>
      <c r="V10419" s="196"/>
      <c r="W10419" s="419"/>
      <c r="X10419" s="419"/>
      <c r="Z10419" s="419"/>
      <c r="AA10419" s="419"/>
      <c r="AB10419" s="419"/>
      <c r="AD10419" s="419"/>
      <c r="AE10419" s="419"/>
      <c r="AF10419" s="419"/>
      <c r="AH10419" s="419"/>
      <c r="AI10419" s="419"/>
      <c r="AJ10419" s="419"/>
      <c r="AL10419" s="419"/>
      <c r="AM10419" s="419"/>
      <c r="AN10419" s="403"/>
      <c r="AO10419" s="419"/>
      <c r="AP10419" s="419"/>
      <c r="AQ10419" s="419"/>
      <c r="AR10419" s="419"/>
      <c r="AS10419" s="419"/>
      <c r="AT10419" s="419"/>
      <c r="AU10419" s="419"/>
      <c r="AV10419" s="419"/>
      <c r="AX10419" s="419"/>
      <c r="AY10419" s="419"/>
      <c r="AZ10419" s="419"/>
      <c r="BB10419" s="419"/>
      <c r="BC10419" s="419"/>
      <c r="BD10419" s="419"/>
      <c r="BF10419" s="419"/>
      <c r="BG10419" s="419"/>
      <c r="BH10419" s="419"/>
      <c r="BJ10419" s="419"/>
      <c r="BK10419" s="419"/>
      <c r="BL10419" s="419"/>
      <c r="BN10419" s="419"/>
      <c r="BO10419" s="419"/>
      <c r="BP10419" s="419"/>
      <c r="BR10419" s="419"/>
      <c r="BS10419" s="419"/>
      <c r="BT10419" s="419"/>
      <c r="BV10419" s="419"/>
      <c r="BW10419" s="419"/>
      <c r="BX10419" s="397"/>
      <c r="BZ10419" s="449"/>
      <c r="CB10419" s="419"/>
      <c r="CC10419" s="419"/>
      <c r="CD10419" s="419"/>
      <c r="CF10419" s="419"/>
      <c r="CG10419" s="419"/>
      <c r="CH10419" s="419"/>
    </row>
    <row r="10420" spans="3:86" ht="21" thickBot="1">
      <c r="C10420" s="425"/>
      <c r="P10420" s="431"/>
      <c r="R10420" s="419"/>
      <c r="S10420" s="446"/>
      <c r="T10420" s="419"/>
      <c r="V10420" s="196"/>
      <c r="W10420" s="419"/>
      <c r="X10420" s="419"/>
      <c r="Z10420" s="419"/>
      <c r="AA10420" s="419"/>
      <c r="AB10420" s="419"/>
      <c r="AD10420" s="419"/>
      <c r="AE10420" s="419"/>
      <c r="AF10420" s="419"/>
      <c r="AH10420" s="419"/>
      <c r="AI10420" s="419"/>
      <c r="AJ10420" s="419"/>
      <c r="AL10420" s="419"/>
      <c r="AM10420" s="419"/>
      <c r="AN10420" s="403"/>
      <c r="AO10420" s="419"/>
      <c r="AP10420" s="419"/>
      <c r="AQ10420" s="419"/>
      <c r="AR10420" s="419"/>
      <c r="AS10420" s="419"/>
      <c r="AT10420" s="419"/>
      <c r="AU10420" s="419"/>
      <c r="AV10420" s="419"/>
      <c r="AX10420" s="419"/>
      <c r="AY10420" s="419"/>
      <c r="AZ10420" s="419"/>
      <c r="BB10420" s="419"/>
      <c r="BC10420" s="419"/>
      <c r="BD10420" s="419"/>
      <c r="BF10420" s="419"/>
      <c r="BG10420" s="419"/>
      <c r="BH10420" s="419"/>
      <c r="BJ10420" s="419"/>
      <c r="BK10420" s="419"/>
      <c r="BL10420" s="419"/>
      <c r="BN10420" s="419"/>
      <c r="BO10420" s="419"/>
      <c r="BP10420" s="419"/>
      <c r="BR10420" s="419"/>
      <c r="BS10420" s="419"/>
      <c r="BT10420" s="419"/>
      <c r="BV10420" s="419"/>
      <c r="BW10420" s="419"/>
      <c r="BX10420" s="397"/>
      <c r="BZ10420" s="449"/>
      <c r="CB10420" s="419"/>
      <c r="CC10420" s="419"/>
      <c r="CD10420" s="419"/>
      <c r="CF10420" s="419"/>
      <c r="CG10420" s="419"/>
      <c r="CH10420" s="419"/>
    </row>
    <row r="10421" spans="3:86" ht="21" thickBot="1">
      <c r="C10421" s="425"/>
      <c r="P10421" s="431"/>
      <c r="R10421" s="419"/>
      <c r="S10421" s="446"/>
      <c r="T10421" s="419"/>
      <c r="V10421" s="196"/>
      <c r="W10421" s="419"/>
      <c r="X10421" s="419"/>
      <c r="Z10421" s="419"/>
      <c r="AA10421" s="419"/>
      <c r="AB10421" s="419"/>
      <c r="AD10421" s="419"/>
      <c r="AE10421" s="419"/>
      <c r="AF10421" s="419"/>
      <c r="AH10421" s="419"/>
      <c r="AI10421" s="419"/>
      <c r="AJ10421" s="419"/>
      <c r="AL10421" s="419"/>
      <c r="AM10421" s="419"/>
      <c r="AN10421" s="403"/>
      <c r="AO10421" s="419"/>
      <c r="AP10421" s="419"/>
      <c r="AQ10421" s="419"/>
      <c r="AR10421" s="419"/>
      <c r="AS10421" s="419"/>
      <c r="AT10421" s="419"/>
      <c r="AU10421" s="419"/>
      <c r="AV10421" s="419"/>
      <c r="AX10421" s="419"/>
      <c r="AY10421" s="419"/>
      <c r="AZ10421" s="419"/>
      <c r="BB10421" s="419"/>
      <c r="BC10421" s="419"/>
      <c r="BD10421" s="419"/>
      <c r="BF10421" s="419"/>
      <c r="BG10421" s="419"/>
      <c r="BH10421" s="419"/>
      <c r="BJ10421" s="419"/>
      <c r="BK10421" s="419"/>
      <c r="BL10421" s="419"/>
      <c r="BN10421" s="419"/>
      <c r="BO10421" s="419"/>
      <c r="BP10421" s="419"/>
      <c r="BR10421" s="419"/>
      <c r="BS10421" s="419"/>
      <c r="BT10421" s="419"/>
      <c r="BV10421" s="419"/>
      <c r="BW10421" s="419"/>
      <c r="BX10421" s="397"/>
      <c r="BZ10421" s="449"/>
      <c r="CB10421" s="419"/>
      <c r="CC10421" s="419"/>
      <c r="CD10421" s="419"/>
      <c r="CF10421" s="419"/>
      <c r="CG10421" s="419"/>
      <c r="CH10421" s="419"/>
    </row>
    <row r="10422" spans="3:86" ht="21" thickBot="1">
      <c r="C10422" s="425"/>
      <c r="P10422" s="431"/>
      <c r="R10422" s="419"/>
      <c r="S10422" s="446"/>
      <c r="T10422" s="419"/>
      <c r="V10422" s="196"/>
      <c r="W10422" s="419"/>
      <c r="X10422" s="419"/>
      <c r="Z10422" s="419"/>
      <c r="AA10422" s="419"/>
      <c r="AB10422" s="419"/>
      <c r="AD10422" s="419"/>
      <c r="AE10422" s="419"/>
      <c r="AF10422" s="419"/>
      <c r="AH10422" s="419"/>
      <c r="AI10422" s="419"/>
      <c r="AJ10422" s="419"/>
      <c r="AL10422" s="419"/>
      <c r="AM10422" s="419"/>
      <c r="AN10422" s="403"/>
      <c r="AO10422" s="419"/>
      <c r="AP10422" s="419"/>
      <c r="AQ10422" s="419"/>
      <c r="AR10422" s="419"/>
      <c r="AS10422" s="419"/>
      <c r="AT10422" s="419"/>
      <c r="AU10422" s="419"/>
      <c r="AV10422" s="419"/>
      <c r="AX10422" s="419"/>
      <c r="AY10422" s="419"/>
      <c r="AZ10422" s="419"/>
      <c r="BB10422" s="419"/>
      <c r="BC10422" s="419"/>
      <c r="BD10422" s="419"/>
      <c r="BF10422" s="419"/>
      <c r="BG10422" s="419"/>
      <c r="BH10422" s="419"/>
      <c r="BJ10422" s="419"/>
      <c r="BK10422" s="419"/>
      <c r="BL10422" s="419"/>
      <c r="BN10422" s="419"/>
      <c r="BO10422" s="419"/>
      <c r="BP10422" s="419"/>
      <c r="BR10422" s="419"/>
      <c r="BS10422" s="419"/>
      <c r="BT10422" s="419"/>
      <c r="BV10422" s="419"/>
      <c r="BW10422" s="419"/>
      <c r="BX10422" s="397"/>
      <c r="BZ10422" s="449"/>
      <c r="CB10422" s="419"/>
      <c r="CC10422" s="419"/>
      <c r="CD10422" s="419"/>
      <c r="CF10422" s="419"/>
      <c r="CG10422" s="419"/>
      <c r="CH10422" s="419"/>
    </row>
    <row r="10423" spans="3:86" ht="21" thickBot="1">
      <c r="C10423" s="425"/>
      <c r="P10423" s="431"/>
      <c r="R10423" s="419"/>
      <c r="S10423" s="446"/>
      <c r="T10423" s="419"/>
      <c r="V10423" s="196"/>
      <c r="W10423" s="419"/>
      <c r="X10423" s="419"/>
      <c r="Z10423" s="419"/>
      <c r="AA10423" s="419"/>
      <c r="AB10423" s="419"/>
      <c r="AD10423" s="419"/>
      <c r="AE10423" s="419"/>
      <c r="AF10423" s="419"/>
      <c r="AH10423" s="419"/>
      <c r="AI10423" s="419"/>
      <c r="AJ10423" s="419"/>
      <c r="AL10423" s="419"/>
      <c r="AM10423" s="419"/>
      <c r="AN10423" s="403"/>
      <c r="AO10423" s="419"/>
      <c r="AP10423" s="419"/>
      <c r="AQ10423" s="419"/>
      <c r="AR10423" s="419"/>
      <c r="AS10423" s="419"/>
      <c r="AT10423" s="419"/>
      <c r="AU10423" s="419"/>
      <c r="AV10423" s="419"/>
      <c r="AX10423" s="419"/>
      <c r="AY10423" s="419"/>
      <c r="AZ10423" s="419"/>
      <c r="BB10423" s="419"/>
      <c r="BC10423" s="419"/>
      <c r="BD10423" s="419"/>
      <c r="BF10423" s="419"/>
      <c r="BG10423" s="419"/>
      <c r="BH10423" s="419"/>
      <c r="BJ10423" s="419"/>
      <c r="BK10423" s="419"/>
      <c r="BL10423" s="419"/>
      <c r="BN10423" s="419"/>
      <c r="BO10423" s="419"/>
      <c r="BP10423" s="419"/>
      <c r="BR10423" s="419"/>
      <c r="BS10423" s="419"/>
      <c r="BT10423" s="419"/>
      <c r="BV10423" s="419"/>
      <c r="BW10423" s="419"/>
      <c r="BX10423" s="397"/>
      <c r="BZ10423" s="449"/>
      <c r="CB10423" s="419"/>
      <c r="CC10423" s="419"/>
      <c r="CD10423" s="419"/>
      <c r="CF10423" s="419"/>
      <c r="CG10423" s="419"/>
      <c r="CH10423" s="419"/>
    </row>
    <row r="10424" spans="3:86" ht="21" thickBot="1">
      <c r="C10424" s="425"/>
      <c r="P10424" s="431"/>
      <c r="R10424" s="419"/>
      <c r="S10424" s="446"/>
      <c r="T10424" s="419"/>
      <c r="V10424" s="196"/>
      <c r="W10424" s="419"/>
      <c r="X10424" s="419"/>
      <c r="Z10424" s="419"/>
      <c r="AA10424" s="419"/>
      <c r="AB10424" s="419"/>
      <c r="AD10424" s="419"/>
      <c r="AE10424" s="419"/>
      <c r="AF10424" s="419"/>
      <c r="AH10424" s="419"/>
      <c r="AI10424" s="419"/>
      <c r="AJ10424" s="419"/>
      <c r="AL10424" s="419"/>
      <c r="AM10424" s="419"/>
      <c r="AN10424" s="403"/>
      <c r="AO10424" s="419"/>
      <c r="AP10424" s="419"/>
      <c r="AQ10424" s="419"/>
      <c r="AR10424" s="419"/>
      <c r="AS10424" s="419"/>
      <c r="AT10424" s="419"/>
      <c r="AU10424" s="419"/>
      <c r="AV10424" s="419"/>
      <c r="AX10424" s="419"/>
      <c r="AY10424" s="419"/>
      <c r="AZ10424" s="419"/>
      <c r="BB10424" s="419"/>
      <c r="BC10424" s="419"/>
      <c r="BD10424" s="419"/>
      <c r="BF10424" s="419"/>
      <c r="BG10424" s="419"/>
      <c r="BH10424" s="419"/>
      <c r="BJ10424" s="419"/>
      <c r="BK10424" s="419"/>
      <c r="BL10424" s="419"/>
      <c r="BN10424" s="419"/>
      <c r="BO10424" s="419"/>
      <c r="BP10424" s="419"/>
      <c r="BR10424" s="419"/>
      <c r="BS10424" s="419"/>
      <c r="BT10424" s="419"/>
      <c r="BV10424" s="419"/>
      <c r="BW10424" s="419"/>
      <c r="BX10424" s="397"/>
      <c r="BZ10424" s="449"/>
      <c r="CB10424" s="419"/>
      <c r="CC10424" s="419"/>
      <c r="CD10424" s="419"/>
      <c r="CF10424" s="419"/>
      <c r="CG10424" s="419"/>
      <c r="CH10424" s="419"/>
    </row>
    <row r="10425" spans="3:86" ht="21" thickBot="1">
      <c r="C10425" s="425"/>
      <c r="P10425" s="431"/>
      <c r="R10425" s="419"/>
      <c r="S10425" s="446"/>
      <c r="T10425" s="419"/>
      <c r="V10425" s="196"/>
      <c r="W10425" s="419"/>
      <c r="X10425" s="419"/>
      <c r="Z10425" s="419"/>
      <c r="AA10425" s="419"/>
      <c r="AB10425" s="419"/>
      <c r="AD10425" s="419"/>
      <c r="AE10425" s="419"/>
      <c r="AF10425" s="419"/>
      <c r="AH10425" s="419"/>
      <c r="AI10425" s="419"/>
      <c r="AJ10425" s="419"/>
      <c r="AL10425" s="419"/>
      <c r="AM10425" s="419"/>
      <c r="AN10425" s="403"/>
      <c r="AO10425" s="419"/>
      <c r="AP10425" s="419"/>
      <c r="AQ10425" s="419"/>
      <c r="AR10425" s="419"/>
      <c r="AS10425" s="419"/>
      <c r="AT10425" s="419"/>
      <c r="AU10425" s="419"/>
      <c r="AV10425" s="419"/>
      <c r="AX10425" s="419"/>
      <c r="AY10425" s="419"/>
      <c r="AZ10425" s="419"/>
      <c r="BB10425" s="419"/>
      <c r="BC10425" s="419"/>
      <c r="BD10425" s="419"/>
      <c r="BF10425" s="419"/>
      <c r="BG10425" s="419"/>
      <c r="BH10425" s="419"/>
      <c r="BJ10425" s="419"/>
      <c r="BK10425" s="419"/>
      <c r="BL10425" s="419"/>
      <c r="BN10425" s="419"/>
      <c r="BO10425" s="419"/>
      <c r="BP10425" s="419"/>
      <c r="BR10425" s="419"/>
      <c r="BS10425" s="419"/>
      <c r="BT10425" s="419"/>
      <c r="BV10425" s="419"/>
      <c r="BW10425" s="419"/>
      <c r="BX10425" s="397"/>
      <c r="BZ10425" s="449"/>
      <c r="CB10425" s="419"/>
      <c r="CC10425" s="419"/>
      <c r="CD10425" s="419"/>
      <c r="CF10425" s="419"/>
      <c r="CG10425" s="419"/>
      <c r="CH10425" s="419"/>
    </row>
    <row r="10426" spans="3:86" ht="21" thickBot="1">
      <c r="C10426" s="425"/>
      <c r="P10426" s="431"/>
      <c r="R10426" s="419"/>
      <c r="S10426" s="446"/>
      <c r="T10426" s="419"/>
      <c r="V10426" s="196"/>
      <c r="W10426" s="419"/>
      <c r="X10426" s="419"/>
      <c r="Z10426" s="419"/>
      <c r="AA10426" s="419"/>
      <c r="AB10426" s="419"/>
      <c r="AD10426" s="419"/>
      <c r="AE10426" s="419"/>
      <c r="AF10426" s="419"/>
      <c r="AH10426" s="419"/>
      <c r="AI10426" s="419"/>
      <c r="AJ10426" s="419"/>
      <c r="AL10426" s="419"/>
      <c r="AM10426" s="419"/>
      <c r="AN10426" s="403"/>
      <c r="AO10426" s="419"/>
      <c r="AP10426" s="419"/>
      <c r="AQ10426" s="419"/>
      <c r="AR10426" s="419"/>
      <c r="AS10426" s="419"/>
      <c r="AT10426" s="419"/>
      <c r="AU10426" s="419"/>
      <c r="AV10426" s="419"/>
      <c r="AX10426" s="419"/>
      <c r="AY10426" s="419"/>
      <c r="AZ10426" s="419"/>
      <c r="BB10426" s="419"/>
      <c r="BC10426" s="419"/>
      <c r="BD10426" s="419"/>
      <c r="BF10426" s="419"/>
      <c r="BG10426" s="419"/>
      <c r="BH10426" s="419"/>
      <c r="BJ10426" s="419"/>
      <c r="BK10426" s="419"/>
      <c r="BL10426" s="419"/>
      <c r="BN10426" s="419"/>
      <c r="BO10426" s="419"/>
      <c r="BP10426" s="419"/>
      <c r="BR10426" s="419"/>
      <c r="BS10426" s="419"/>
      <c r="BT10426" s="419"/>
      <c r="BV10426" s="419"/>
      <c r="BW10426" s="419"/>
      <c r="BX10426" s="397"/>
      <c r="BZ10426" s="449"/>
      <c r="CB10426" s="419"/>
      <c r="CC10426" s="419"/>
      <c r="CD10426" s="419"/>
      <c r="CF10426" s="419"/>
      <c r="CG10426" s="419"/>
      <c r="CH10426" s="419"/>
    </row>
    <row r="10427" spans="3:86" ht="21" thickBot="1">
      <c r="C10427" s="425"/>
      <c r="P10427" s="431"/>
      <c r="R10427" s="419"/>
      <c r="S10427" s="446"/>
      <c r="T10427" s="419"/>
      <c r="V10427" s="196"/>
      <c r="W10427" s="419"/>
      <c r="X10427" s="419"/>
      <c r="Z10427" s="419"/>
      <c r="AA10427" s="419"/>
      <c r="AB10427" s="419"/>
      <c r="AD10427" s="419"/>
      <c r="AE10427" s="419"/>
      <c r="AF10427" s="419"/>
      <c r="AH10427" s="419"/>
      <c r="AI10427" s="419"/>
      <c r="AJ10427" s="419"/>
      <c r="AL10427" s="419"/>
      <c r="AM10427" s="419"/>
      <c r="AN10427" s="403"/>
      <c r="AO10427" s="419"/>
      <c r="AP10427" s="419"/>
      <c r="AQ10427" s="419"/>
      <c r="AR10427" s="419"/>
      <c r="AS10427" s="419"/>
      <c r="AT10427" s="419"/>
      <c r="AU10427" s="419"/>
      <c r="AV10427" s="419"/>
      <c r="AX10427" s="419"/>
      <c r="AY10427" s="419"/>
      <c r="AZ10427" s="419"/>
      <c r="BB10427" s="419"/>
      <c r="BC10427" s="419"/>
      <c r="BD10427" s="419"/>
      <c r="BF10427" s="419"/>
      <c r="BG10427" s="419"/>
      <c r="BH10427" s="419"/>
      <c r="BJ10427" s="419"/>
      <c r="BK10427" s="419"/>
      <c r="BL10427" s="419"/>
      <c r="BN10427" s="419"/>
      <c r="BO10427" s="419"/>
      <c r="BP10427" s="419"/>
      <c r="BR10427" s="419"/>
      <c r="BS10427" s="419"/>
      <c r="BT10427" s="419"/>
      <c r="BV10427" s="419"/>
      <c r="BW10427" s="419"/>
      <c r="BX10427" s="397"/>
      <c r="BZ10427" s="449"/>
      <c r="CB10427" s="419"/>
      <c r="CC10427" s="419"/>
      <c r="CD10427" s="419"/>
      <c r="CF10427" s="419"/>
      <c r="CG10427" s="419"/>
      <c r="CH10427" s="419"/>
    </row>
    <row r="10428" spans="3:86" ht="21" thickBot="1">
      <c r="C10428" s="425"/>
      <c r="P10428" s="431"/>
      <c r="R10428" s="419"/>
      <c r="S10428" s="446"/>
      <c r="T10428" s="419"/>
      <c r="V10428" s="196"/>
      <c r="W10428" s="419"/>
      <c r="X10428" s="419"/>
      <c r="Z10428" s="419"/>
      <c r="AA10428" s="419"/>
      <c r="AB10428" s="419"/>
      <c r="AD10428" s="419"/>
      <c r="AE10428" s="419"/>
      <c r="AF10428" s="419"/>
      <c r="AH10428" s="419"/>
      <c r="AI10428" s="419"/>
      <c r="AJ10428" s="419"/>
      <c r="AL10428" s="419"/>
      <c r="AM10428" s="419"/>
      <c r="AN10428" s="403"/>
      <c r="AO10428" s="419"/>
      <c r="AP10428" s="419"/>
      <c r="AQ10428" s="419"/>
      <c r="AR10428" s="419"/>
      <c r="AS10428" s="419"/>
      <c r="AT10428" s="419"/>
      <c r="AU10428" s="419"/>
      <c r="AV10428" s="419"/>
      <c r="AX10428" s="419"/>
      <c r="AY10428" s="419"/>
      <c r="AZ10428" s="419"/>
      <c r="BB10428" s="419"/>
      <c r="BC10428" s="419"/>
      <c r="BD10428" s="419"/>
      <c r="BF10428" s="419"/>
      <c r="BG10428" s="419"/>
      <c r="BH10428" s="419"/>
      <c r="BJ10428" s="419"/>
      <c r="BK10428" s="419"/>
      <c r="BL10428" s="419"/>
      <c r="BN10428" s="419"/>
      <c r="BO10428" s="419"/>
      <c r="BP10428" s="419"/>
      <c r="BR10428" s="419"/>
      <c r="BS10428" s="419"/>
      <c r="BT10428" s="419"/>
      <c r="BV10428" s="419"/>
      <c r="BW10428" s="419"/>
      <c r="BX10428" s="397"/>
      <c r="BZ10428" s="449"/>
      <c r="CB10428" s="419"/>
      <c r="CC10428" s="419"/>
      <c r="CD10428" s="419"/>
      <c r="CF10428" s="419"/>
      <c r="CG10428" s="419"/>
      <c r="CH10428" s="419"/>
    </row>
    <row r="10429" spans="3:86" ht="21" thickBot="1">
      <c r="C10429" s="425"/>
      <c r="P10429" s="431"/>
      <c r="R10429" s="419"/>
      <c r="S10429" s="446"/>
      <c r="T10429" s="419"/>
      <c r="V10429" s="196"/>
      <c r="W10429" s="419"/>
      <c r="X10429" s="419"/>
      <c r="Z10429" s="419"/>
      <c r="AA10429" s="419"/>
      <c r="AB10429" s="419"/>
      <c r="AD10429" s="419"/>
      <c r="AE10429" s="419"/>
      <c r="AF10429" s="419"/>
      <c r="AH10429" s="419"/>
      <c r="AI10429" s="419"/>
      <c r="AJ10429" s="419"/>
      <c r="AL10429" s="419"/>
      <c r="AM10429" s="419"/>
      <c r="AN10429" s="403"/>
      <c r="AO10429" s="419"/>
      <c r="AP10429" s="419"/>
      <c r="AQ10429" s="419"/>
      <c r="AR10429" s="419"/>
      <c r="AS10429" s="419"/>
      <c r="AT10429" s="419"/>
      <c r="AU10429" s="419"/>
      <c r="AV10429" s="419"/>
      <c r="AX10429" s="419"/>
      <c r="AY10429" s="419"/>
      <c r="AZ10429" s="419"/>
      <c r="BB10429" s="419"/>
      <c r="BC10429" s="419"/>
      <c r="BD10429" s="419"/>
      <c r="BF10429" s="419"/>
      <c r="BG10429" s="419"/>
      <c r="BH10429" s="419"/>
      <c r="BJ10429" s="419"/>
      <c r="BK10429" s="419"/>
      <c r="BL10429" s="419"/>
      <c r="BN10429" s="419"/>
      <c r="BO10429" s="419"/>
      <c r="BP10429" s="419"/>
      <c r="BR10429" s="419"/>
      <c r="BS10429" s="419"/>
      <c r="BT10429" s="419"/>
      <c r="BV10429" s="419"/>
      <c r="BW10429" s="419"/>
      <c r="BX10429" s="397"/>
      <c r="BZ10429" s="449"/>
      <c r="CB10429" s="419"/>
      <c r="CC10429" s="419"/>
      <c r="CD10429" s="419"/>
      <c r="CF10429" s="419"/>
      <c r="CG10429" s="419"/>
      <c r="CH10429" s="419"/>
    </row>
    <row r="10430" spans="3:86" ht="21" thickBot="1">
      <c r="C10430" s="425"/>
      <c r="P10430" s="431"/>
      <c r="R10430" s="419"/>
      <c r="S10430" s="446"/>
      <c r="T10430" s="419"/>
      <c r="V10430" s="196"/>
      <c r="W10430" s="419"/>
      <c r="X10430" s="419"/>
      <c r="Z10430" s="419"/>
      <c r="AA10430" s="419"/>
      <c r="AB10430" s="419"/>
      <c r="AD10430" s="419"/>
      <c r="AE10430" s="419"/>
      <c r="AF10430" s="419"/>
      <c r="AH10430" s="419"/>
      <c r="AI10430" s="419"/>
      <c r="AJ10430" s="419"/>
      <c r="AL10430" s="419"/>
      <c r="AM10430" s="419"/>
      <c r="AN10430" s="403"/>
      <c r="AO10430" s="419"/>
      <c r="AP10430" s="419"/>
      <c r="AQ10430" s="419"/>
      <c r="AR10430" s="419"/>
      <c r="AS10430" s="419"/>
      <c r="AT10430" s="419"/>
      <c r="AU10430" s="419"/>
      <c r="AV10430" s="419"/>
      <c r="AX10430" s="419"/>
      <c r="AY10430" s="419"/>
      <c r="AZ10430" s="419"/>
      <c r="BB10430" s="419"/>
      <c r="BC10430" s="419"/>
      <c r="BD10430" s="419"/>
      <c r="BF10430" s="419"/>
      <c r="BG10430" s="419"/>
      <c r="BH10430" s="419"/>
      <c r="BJ10430" s="419"/>
      <c r="BK10430" s="419"/>
      <c r="BL10430" s="419"/>
      <c r="BN10430" s="419"/>
      <c r="BO10430" s="419"/>
      <c r="BP10430" s="419"/>
      <c r="BR10430" s="419"/>
      <c r="BS10430" s="419"/>
      <c r="BT10430" s="419"/>
      <c r="BV10430" s="419"/>
      <c r="BW10430" s="419"/>
      <c r="BX10430" s="397"/>
      <c r="BZ10430" s="449"/>
      <c r="CB10430" s="419"/>
      <c r="CC10430" s="419"/>
      <c r="CD10430" s="419"/>
      <c r="CF10430" s="419"/>
      <c r="CG10430" s="419"/>
      <c r="CH10430" s="419"/>
    </row>
    <row r="10431" spans="3:86" ht="21" thickBot="1">
      <c r="C10431" s="425"/>
      <c r="P10431" s="431"/>
      <c r="R10431" s="419"/>
      <c r="S10431" s="446"/>
      <c r="T10431" s="419"/>
      <c r="V10431" s="196"/>
      <c r="W10431" s="419"/>
      <c r="X10431" s="419"/>
      <c r="Z10431" s="419"/>
      <c r="AA10431" s="419"/>
      <c r="AB10431" s="419"/>
      <c r="AD10431" s="419"/>
      <c r="AE10431" s="419"/>
      <c r="AF10431" s="419"/>
      <c r="AH10431" s="419"/>
      <c r="AI10431" s="419"/>
      <c r="AJ10431" s="419"/>
      <c r="AL10431" s="419"/>
      <c r="AM10431" s="419"/>
      <c r="AN10431" s="403"/>
      <c r="AO10431" s="419"/>
      <c r="AP10431" s="419"/>
      <c r="AQ10431" s="419"/>
      <c r="AR10431" s="419"/>
      <c r="AS10431" s="419"/>
      <c r="AT10431" s="419"/>
      <c r="AU10431" s="419"/>
      <c r="AV10431" s="419"/>
      <c r="AX10431" s="419"/>
      <c r="AY10431" s="419"/>
      <c r="AZ10431" s="419"/>
      <c r="BB10431" s="419"/>
      <c r="BC10431" s="419"/>
      <c r="BD10431" s="419"/>
      <c r="BF10431" s="419"/>
      <c r="BG10431" s="419"/>
      <c r="BH10431" s="419"/>
      <c r="BJ10431" s="419"/>
      <c r="BK10431" s="419"/>
      <c r="BL10431" s="419"/>
      <c r="BN10431" s="419"/>
      <c r="BO10431" s="419"/>
      <c r="BP10431" s="419"/>
      <c r="BR10431" s="419"/>
      <c r="BS10431" s="419"/>
      <c r="BT10431" s="419"/>
      <c r="BV10431" s="419"/>
      <c r="BW10431" s="419"/>
      <c r="BX10431" s="397"/>
      <c r="BZ10431" s="449"/>
      <c r="CB10431" s="419"/>
      <c r="CC10431" s="419"/>
      <c r="CD10431" s="419"/>
      <c r="CF10431" s="419"/>
      <c r="CG10431" s="419"/>
      <c r="CH10431" s="419"/>
    </row>
    <row r="10432" spans="3:86" ht="21" thickBot="1">
      <c r="C10432" s="425"/>
      <c r="P10432" s="431"/>
      <c r="R10432" s="419"/>
      <c r="S10432" s="446"/>
      <c r="T10432" s="419"/>
      <c r="V10432" s="196"/>
      <c r="W10432" s="419"/>
      <c r="X10432" s="419"/>
      <c r="Z10432" s="419"/>
      <c r="AA10432" s="419"/>
      <c r="AB10432" s="419"/>
      <c r="AD10432" s="419"/>
      <c r="AE10432" s="419"/>
      <c r="AF10432" s="419"/>
      <c r="AH10432" s="419"/>
      <c r="AI10432" s="419"/>
      <c r="AJ10432" s="419"/>
      <c r="AL10432" s="419"/>
      <c r="AM10432" s="419"/>
      <c r="AN10432" s="403"/>
      <c r="AO10432" s="419"/>
      <c r="AP10432" s="419"/>
      <c r="AQ10432" s="419"/>
      <c r="AR10432" s="419"/>
      <c r="AS10432" s="419"/>
      <c r="AT10432" s="419"/>
      <c r="AU10432" s="419"/>
      <c r="AV10432" s="419"/>
      <c r="AX10432" s="419"/>
      <c r="AY10432" s="419"/>
      <c r="AZ10432" s="419"/>
      <c r="BB10432" s="419"/>
      <c r="BC10432" s="419"/>
      <c r="BD10432" s="419"/>
      <c r="BF10432" s="419"/>
      <c r="BG10432" s="419"/>
      <c r="BH10432" s="419"/>
      <c r="BJ10432" s="419"/>
      <c r="BK10432" s="419"/>
      <c r="BL10432" s="419"/>
      <c r="BN10432" s="419"/>
      <c r="BO10432" s="419"/>
      <c r="BP10432" s="419"/>
      <c r="BR10432" s="419"/>
      <c r="BS10432" s="419"/>
      <c r="BT10432" s="419"/>
      <c r="BV10432" s="419"/>
      <c r="BW10432" s="419"/>
      <c r="BX10432" s="397"/>
      <c r="BZ10432" s="449"/>
      <c r="CB10432" s="419"/>
      <c r="CC10432" s="419"/>
      <c r="CD10432" s="419"/>
      <c r="CF10432" s="419"/>
      <c r="CG10432" s="419"/>
      <c r="CH10432" s="419"/>
    </row>
    <row r="10433" spans="3:86" ht="21" thickBot="1">
      <c r="C10433" s="425"/>
      <c r="P10433" s="431"/>
      <c r="R10433" s="419"/>
      <c r="S10433" s="446"/>
      <c r="T10433" s="419"/>
      <c r="V10433" s="196"/>
      <c r="W10433" s="419"/>
      <c r="X10433" s="419"/>
      <c r="Z10433" s="419"/>
      <c r="AA10433" s="419"/>
      <c r="AB10433" s="419"/>
      <c r="AD10433" s="419"/>
      <c r="AE10433" s="419"/>
      <c r="AF10433" s="419"/>
      <c r="AH10433" s="419"/>
      <c r="AI10433" s="419"/>
      <c r="AJ10433" s="419"/>
      <c r="AL10433" s="419"/>
      <c r="AM10433" s="419"/>
      <c r="AN10433" s="403"/>
      <c r="AO10433" s="419"/>
      <c r="AP10433" s="419"/>
      <c r="AQ10433" s="419"/>
      <c r="AR10433" s="419"/>
      <c r="AS10433" s="419"/>
      <c r="AT10433" s="419"/>
      <c r="AU10433" s="419"/>
      <c r="AV10433" s="419"/>
      <c r="AX10433" s="419"/>
      <c r="AY10433" s="419"/>
      <c r="AZ10433" s="419"/>
      <c r="BB10433" s="419"/>
      <c r="BC10433" s="419"/>
      <c r="BD10433" s="419"/>
      <c r="BF10433" s="419"/>
      <c r="BG10433" s="419"/>
      <c r="BH10433" s="419"/>
      <c r="BJ10433" s="419"/>
      <c r="BK10433" s="419"/>
      <c r="BL10433" s="419"/>
      <c r="BN10433" s="419"/>
      <c r="BO10433" s="419"/>
      <c r="BP10433" s="419"/>
      <c r="BR10433" s="419"/>
      <c r="BS10433" s="419"/>
      <c r="BT10433" s="419"/>
      <c r="BV10433" s="419"/>
      <c r="BW10433" s="419"/>
      <c r="BX10433" s="397"/>
      <c r="BZ10433" s="449"/>
      <c r="CB10433" s="419"/>
      <c r="CC10433" s="419"/>
      <c r="CD10433" s="419"/>
      <c r="CF10433" s="419"/>
      <c r="CG10433" s="419"/>
      <c r="CH10433" s="419"/>
    </row>
    <row r="10434" spans="3:86" ht="21" thickBot="1">
      <c r="C10434" s="425"/>
      <c r="P10434" s="431"/>
      <c r="R10434" s="419"/>
      <c r="S10434" s="446"/>
      <c r="T10434" s="419"/>
      <c r="V10434" s="196"/>
      <c r="W10434" s="419"/>
      <c r="X10434" s="419"/>
      <c r="Z10434" s="419"/>
      <c r="AA10434" s="419"/>
      <c r="AB10434" s="419"/>
      <c r="AD10434" s="419"/>
      <c r="AE10434" s="419"/>
      <c r="AF10434" s="419"/>
      <c r="AH10434" s="419"/>
      <c r="AI10434" s="419"/>
      <c r="AJ10434" s="419"/>
      <c r="AL10434" s="419"/>
      <c r="AM10434" s="419"/>
      <c r="AN10434" s="403"/>
      <c r="AO10434" s="419"/>
      <c r="AP10434" s="419"/>
      <c r="AQ10434" s="419"/>
      <c r="AR10434" s="419"/>
      <c r="AS10434" s="419"/>
      <c r="AT10434" s="419"/>
      <c r="AU10434" s="419"/>
      <c r="AV10434" s="419"/>
      <c r="AX10434" s="419"/>
      <c r="AY10434" s="419"/>
      <c r="AZ10434" s="419"/>
      <c r="BB10434" s="419"/>
      <c r="BC10434" s="419"/>
      <c r="BD10434" s="419"/>
      <c r="BF10434" s="419"/>
      <c r="BG10434" s="419"/>
      <c r="BH10434" s="419"/>
      <c r="BJ10434" s="419"/>
      <c r="BK10434" s="419"/>
      <c r="BL10434" s="419"/>
      <c r="BN10434" s="419"/>
      <c r="BO10434" s="419"/>
      <c r="BP10434" s="419"/>
      <c r="BR10434" s="419"/>
      <c r="BS10434" s="419"/>
      <c r="BT10434" s="419"/>
      <c r="BV10434" s="419"/>
      <c r="BW10434" s="419"/>
      <c r="BX10434" s="397"/>
      <c r="BZ10434" s="449"/>
      <c r="CB10434" s="419"/>
      <c r="CC10434" s="419"/>
      <c r="CD10434" s="419"/>
      <c r="CF10434" s="419"/>
      <c r="CG10434" s="419"/>
      <c r="CH10434" s="419"/>
    </row>
    <row r="10435" spans="3:86" ht="21" thickBot="1">
      <c r="C10435" s="425"/>
      <c r="P10435" s="431"/>
      <c r="R10435" s="419"/>
      <c r="S10435" s="446"/>
      <c r="T10435" s="419"/>
      <c r="V10435" s="196"/>
      <c r="W10435" s="419"/>
      <c r="X10435" s="419"/>
      <c r="Z10435" s="419"/>
      <c r="AA10435" s="419"/>
      <c r="AB10435" s="419"/>
      <c r="AD10435" s="419"/>
      <c r="AE10435" s="419"/>
      <c r="AF10435" s="419"/>
      <c r="AH10435" s="419"/>
      <c r="AI10435" s="419"/>
      <c r="AJ10435" s="419"/>
      <c r="AL10435" s="419"/>
      <c r="AM10435" s="419"/>
      <c r="AN10435" s="403"/>
      <c r="AO10435" s="419"/>
      <c r="AP10435" s="419"/>
      <c r="AQ10435" s="419"/>
      <c r="AR10435" s="419"/>
      <c r="AS10435" s="419"/>
      <c r="AT10435" s="419"/>
      <c r="AU10435" s="419"/>
      <c r="AV10435" s="419"/>
      <c r="AX10435" s="419"/>
      <c r="AY10435" s="419"/>
      <c r="AZ10435" s="419"/>
      <c r="BB10435" s="419"/>
      <c r="BC10435" s="419"/>
      <c r="BD10435" s="419"/>
      <c r="BF10435" s="419"/>
      <c r="BG10435" s="419"/>
      <c r="BH10435" s="419"/>
      <c r="BJ10435" s="419"/>
      <c r="BK10435" s="419"/>
      <c r="BL10435" s="419"/>
      <c r="BN10435" s="419"/>
      <c r="BO10435" s="419"/>
      <c r="BP10435" s="419"/>
      <c r="BR10435" s="419"/>
      <c r="BS10435" s="419"/>
      <c r="BT10435" s="419"/>
      <c r="BV10435" s="419"/>
      <c r="BW10435" s="419"/>
      <c r="BX10435" s="397"/>
      <c r="BZ10435" s="449"/>
      <c r="CB10435" s="419"/>
      <c r="CC10435" s="419"/>
      <c r="CD10435" s="419"/>
      <c r="CF10435" s="419"/>
      <c r="CG10435" s="419"/>
      <c r="CH10435" s="419"/>
    </row>
    <row r="10436" spans="3:86" ht="21" thickBot="1">
      <c r="C10436" s="425"/>
      <c r="P10436" s="431"/>
      <c r="R10436" s="419"/>
      <c r="S10436" s="446"/>
      <c r="T10436" s="419"/>
      <c r="V10436" s="196"/>
      <c r="W10436" s="419"/>
      <c r="X10436" s="419"/>
      <c r="Z10436" s="419"/>
      <c r="AA10436" s="419"/>
      <c r="AB10436" s="419"/>
      <c r="AD10436" s="419"/>
      <c r="AE10436" s="419"/>
      <c r="AF10436" s="419"/>
      <c r="AH10436" s="419"/>
      <c r="AI10436" s="419"/>
      <c r="AJ10436" s="419"/>
      <c r="AL10436" s="419"/>
      <c r="AM10436" s="419"/>
      <c r="AN10436" s="403"/>
      <c r="AO10436" s="419"/>
      <c r="AP10436" s="419"/>
      <c r="AQ10436" s="419"/>
      <c r="AR10436" s="419"/>
      <c r="AS10436" s="419"/>
      <c r="AT10436" s="419"/>
      <c r="AU10436" s="419"/>
      <c r="AV10436" s="419"/>
      <c r="AX10436" s="419"/>
      <c r="AY10436" s="419"/>
      <c r="AZ10436" s="419"/>
      <c r="BB10436" s="419"/>
      <c r="BC10436" s="419"/>
      <c r="BD10436" s="419"/>
      <c r="BF10436" s="419"/>
      <c r="BG10436" s="419"/>
      <c r="BH10436" s="419"/>
      <c r="BJ10436" s="419"/>
      <c r="BK10436" s="419"/>
      <c r="BL10436" s="419"/>
      <c r="BN10436" s="419"/>
      <c r="BO10436" s="419"/>
      <c r="BP10436" s="419"/>
      <c r="BR10436" s="419"/>
      <c r="BS10436" s="419"/>
      <c r="BT10436" s="419"/>
      <c r="BV10436" s="419"/>
      <c r="BW10436" s="419"/>
      <c r="BX10436" s="397"/>
      <c r="BZ10436" s="449"/>
      <c r="CB10436" s="419"/>
      <c r="CC10436" s="419"/>
      <c r="CD10436" s="419"/>
      <c r="CF10436" s="419"/>
      <c r="CG10436" s="419"/>
      <c r="CH10436" s="419"/>
    </row>
    <row r="10437" spans="3:86" ht="21" thickBot="1">
      <c r="C10437" s="425"/>
      <c r="P10437" s="431"/>
      <c r="R10437" s="419"/>
      <c r="S10437" s="446"/>
      <c r="T10437" s="419"/>
      <c r="V10437" s="196"/>
      <c r="W10437" s="419"/>
      <c r="X10437" s="419"/>
      <c r="Z10437" s="419"/>
      <c r="AA10437" s="419"/>
      <c r="AB10437" s="419"/>
      <c r="AD10437" s="419"/>
      <c r="AE10437" s="419"/>
      <c r="AF10437" s="419"/>
      <c r="AH10437" s="419"/>
      <c r="AI10437" s="419"/>
      <c r="AJ10437" s="419"/>
      <c r="AL10437" s="419"/>
      <c r="AM10437" s="419"/>
      <c r="AN10437" s="403"/>
      <c r="AO10437" s="419"/>
      <c r="AP10437" s="419"/>
      <c r="AQ10437" s="419"/>
      <c r="AR10437" s="419"/>
      <c r="AS10437" s="419"/>
      <c r="AT10437" s="419"/>
      <c r="AU10437" s="419"/>
      <c r="AV10437" s="419"/>
      <c r="AX10437" s="419"/>
      <c r="AY10437" s="419"/>
      <c r="AZ10437" s="419"/>
      <c r="BB10437" s="419"/>
      <c r="BC10437" s="419"/>
      <c r="BD10437" s="419"/>
      <c r="BF10437" s="419"/>
      <c r="BG10437" s="419"/>
      <c r="BH10437" s="419"/>
      <c r="BJ10437" s="419"/>
      <c r="BK10437" s="419"/>
      <c r="BL10437" s="419"/>
      <c r="BN10437" s="419"/>
      <c r="BO10437" s="419"/>
      <c r="BP10437" s="419"/>
      <c r="BR10437" s="419"/>
      <c r="BS10437" s="419"/>
      <c r="BT10437" s="419"/>
      <c r="BV10437" s="419"/>
      <c r="BW10437" s="419"/>
      <c r="BX10437" s="397"/>
      <c r="BZ10437" s="449"/>
      <c r="CB10437" s="419"/>
      <c r="CC10437" s="419"/>
      <c r="CD10437" s="419"/>
      <c r="CF10437" s="419"/>
      <c r="CG10437" s="419"/>
      <c r="CH10437" s="419"/>
    </row>
    <row r="10438" spans="3:86" ht="21" thickBot="1">
      <c r="C10438" s="425"/>
      <c r="P10438" s="431"/>
      <c r="R10438" s="419"/>
      <c r="S10438" s="446"/>
      <c r="T10438" s="419"/>
      <c r="V10438" s="196"/>
      <c r="W10438" s="419"/>
      <c r="X10438" s="419"/>
      <c r="Z10438" s="419"/>
      <c r="AA10438" s="419"/>
      <c r="AB10438" s="419"/>
      <c r="AD10438" s="419"/>
      <c r="AE10438" s="419"/>
      <c r="AF10438" s="419"/>
      <c r="AH10438" s="419"/>
      <c r="AI10438" s="419"/>
      <c r="AJ10438" s="419"/>
      <c r="AL10438" s="419"/>
      <c r="AM10438" s="419"/>
      <c r="AN10438" s="403"/>
      <c r="AO10438" s="419"/>
      <c r="AP10438" s="419"/>
      <c r="AQ10438" s="419"/>
      <c r="AR10438" s="419"/>
      <c r="AS10438" s="419"/>
      <c r="AT10438" s="419"/>
      <c r="AU10438" s="419"/>
      <c r="AV10438" s="419"/>
      <c r="AX10438" s="419"/>
      <c r="AY10438" s="419"/>
      <c r="AZ10438" s="419"/>
      <c r="BB10438" s="419"/>
      <c r="BC10438" s="419"/>
      <c r="BD10438" s="419"/>
      <c r="BF10438" s="419"/>
      <c r="BG10438" s="419"/>
      <c r="BH10438" s="419"/>
      <c r="BJ10438" s="419"/>
      <c r="BK10438" s="419"/>
      <c r="BL10438" s="419"/>
      <c r="BN10438" s="419"/>
      <c r="BO10438" s="419"/>
      <c r="BP10438" s="419"/>
      <c r="BR10438" s="419"/>
      <c r="BS10438" s="419"/>
      <c r="BT10438" s="419"/>
      <c r="BV10438" s="419"/>
      <c r="BW10438" s="419"/>
      <c r="BX10438" s="397"/>
      <c r="BZ10438" s="449"/>
      <c r="CB10438" s="419"/>
      <c r="CC10438" s="419"/>
      <c r="CD10438" s="419"/>
      <c r="CF10438" s="419"/>
      <c r="CG10438" s="419"/>
      <c r="CH10438" s="419"/>
    </row>
    <row r="10439" spans="3:86" ht="21" thickBot="1">
      <c r="C10439" s="425"/>
      <c r="P10439" s="431"/>
      <c r="R10439" s="419"/>
      <c r="S10439" s="446"/>
      <c r="T10439" s="419"/>
      <c r="V10439" s="196"/>
      <c r="W10439" s="419"/>
      <c r="X10439" s="419"/>
      <c r="Z10439" s="419"/>
      <c r="AA10439" s="419"/>
      <c r="AB10439" s="419"/>
      <c r="AD10439" s="419"/>
      <c r="AE10439" s="419"/>
      <c r="AF10439" s="419"/>
      <c r="AH10439" s="419"/>
      <c r="AI10439" s="419"/>
      <c r="AJ10439" s="419"/>
      <c r="AL10439" s="419"/>
      <c r="AM10439" s="419"/>
      <c r="AN10439" s="403"/>
      <c r="AO10439" s="419"/>
      <c r="AP10439" s="419"/>
      <c r="AQ10439" s="419"/>
      <c r="AR10439" s="419"/>
      <c r="AS10439" s="419"/>
      <c r="AT10439" s="419"/>
      <c r="AU10439" s="419"/>
      <c r="AV10439" s="419"/>
      <c r="AX10439" s="419"/>
      <c r="AY10439" s="419"/>
      <c r="AZ10439" s="419"/>
      <c r="BB10439" s="419"/>
      <c r="BC10439" s="419"/>
      <c r="BD10439" s="419"/>
      <c r="BF10439" s="419"/>
      <c r="BG10439" s="419"/>
      <c r="BH10439" s="419"/>
      <c r="BJ10439" s="419"/>
      <c r="BK10439" s="419"/>
      <c r="BL10439" s="419"/>
      <c r="BN10439" s="419"/>
      <c r="BO10439" s="419"/>
      <c r="BP10439" s="419"/>
      <c r="BR10439" s="419"/>
      <c r="BS10439" s="419"/>
      <c r="BT10439" s="419"/>
      <c r="BV10439" s="419"/>
      <c r="BW10439" s="419"/>
      <c r="BX10439" s="397"/>
      <c r="BZ10439" s="449"/>
      <c r="CB10439" s="419"/>
      <c r="CC10439" s="419"/>
      <c r="CD10439" s="419"/>
      <c r="CF10439" s="419"/>
      <c r="CG10439" s="419"/>
      <c r="CH10439" s="419"/>
    </row>
    <row r="10440" spans="3:86" ht="21" thickBot="1">
      <c r="C10440" s="425"/>
      <c r="P10440" s="431"/>
      <c r="R10440" s="419"/>
      <c r="S10440" s="446"/>
      <c r="T10440" s="419"/>
      <c r="V10440" s="196"/>
      <c r="W10440" s="419"/>
      <c r="X10440" s="419"/>
      <c r="Z10440" s="419"/>
      <c r="AA10440" s="419"/>
      <c r="AB10440" s="419"/>
      <c r="AD10440" s="419"/>
      <c r="AE10440" s="419"/>
      <c r="AF10440" s="419"/>
      <c r="AH10440" s="419"/>
      <c r="AI10440" s="419"/>
      <c r="AJ10440" s="419"/>
      <c r="AL10440" s="419"/>
      <c r="AM10440" s="419"/>
      <c r="AN10440" s="403"/>
      <c r="AO10440" s="419"/>
      <c r="AP10440" s="419"/>
      <c r="AQ10440" s="419"/>
      <c r="AR10440" s="419"/>
      <c r="AS10440" s="419"/>
      <c r="AT10440" s="419"/>
      <c r="AU10440" s="419"/>
      <c r="AV10440" s="419"/>
      <c r="AX10440" s="419"/>
      <c r="AY10440" s="419"/>
      <c r="AZ10440" s="419"/>
      <c r="BB10440" s="419"/>
      <c r="BC10440" s="419"/>
      <c r="BD10440" s="419"/>
      <c r="BF10440" s="419"/>
      <c r="BG10440" s="419"/>
      <c r="BH10440" s="419"/>
      <c r="BJ10440" s="419"/>
      <c r="BK10440" s="419"/>
      <c r="BL10440" s="419"/>
      <c r="BN10440" s="419"/>
      <c r="BO10440" s="419"/>
      <c r="BP10440" s="419"/>
      <c r="BR10440" s="419"/>
      <c r="BS10440" s="419"/>
      <c r="BT10440" s="419"/>
      <c r="BV10440" s="419"/>
      <c r="BW10440" s="419"/>
      <c r="BX10440" s="397"/>
      <c r="BZ10440" s="449"/>
      <c r="CB10440" s="419"/>
      <c r="CC10440" s="419"/>
      <c r="CD10440" s="419"/>
      <c r="CF10440" s="419"/>
      <c r="CG10440" s="419"/>
      <c r="CH10440" s="419"/>
    </row>
    <row r="10441" spans="3:86" ht="21" thickBot="1">
      <c r="C10441" s="425"/>
      <c r="P10441" s="431"/>
      <c r="R10441" s="419"/>
      <c r="S10441" s="446"/>
      <c r="T10441" s="419"/>
      <c r="V10441" s="196"/>
      <c r="W10441" s="419"/>
      <c r="X10441" s="419"/>
      <c r="Z10441" s="419"/>
      <c r="AA10441" s="419"/>
      <c r="AB10441" s="419"/>
      <c r="AD10441" s="419"/>
      <c r="AE10441" s="419"/>
      <c r="AF10441" s="419"/>
      <c r="AH10441" s="419"/>
      <c r="AI10441" s="419"/>
      <c r="AJ10441" s="419"/>
      <c r="AL10441" s="419"/>
      <c r="AM10441" s="419"/>
      <c r="AN10441" s="403"/>
      <c r="AO10441" s="419"/>
      <c r="AP10441" s="419"/>
      <c r="AQ10441" s="419"/>
      <c r="AR10441" s="419"/>
      <c r="AS10441" s="419"/>
      <c r="AT10441" s="419"/>
      <c r="AU10441" s="419"/>
      <c r="AV10441" s="419"/>
      <c r="AX10441" s="419"/>
      <c r="AY10441" s="419"/>
      <c r="AZ10441" s="419"/>
      <c r="BB10441" s="419"/>
      <c r="BC10441" s="419"/>
      <c r="BD10441" s="419"/>
      <c r="BF10441" s="419"/>
      <c r="BG10441" s="419"/>
      <c r="BH10441" s="419"/>
      <c r="BJ10441" s="419"/>
      <c r="BK10441" s="419"/>
      <c r="BL10441" s="419"/>
      <c r="BN10441" s="419"/>
      <c r="BO10441" s="419"/>
      <c r="BP10441" s="419"/>
      <c r="BR10441" s="419"/>
      <c r="BS10441" s="419"/>
      <c r="BT10441" s="419"/>
      <c r="BV10441" s="419"/>
      <c r="BW10441" s="419"/>
      <c r="BX10441" s="397"/>
      <c r="BZ10441" s="449"/>
      <c r="CB10441" s="419"/>
      <c r="CC10441" s="419"/>
      <c r="CD10441" s="419"/>
      <c r="CF10441" s="419"/>
      <c r="CG10441" s="419"/>
      <c r="CH10441" s="419"/>
    </row>
    <row r="10442" spans="3:86" ht="21" thickBot="1">
      <c r="C10442" s="425"/>
      <c r="P10442" s="431"/>
      <c r="R10442" s="419"/>
      <c r="S10442" s="446"/>
      <c r="T10442" s="419"/>
      <c r="V10442" s="196"/>
      <c r="W10442" s="419"/>
      <c r="X10442" s="419"/>
      <c r="Z10442" s="419"/>
      <c r="AA10442" s="419"/>
      <c r="AB10442" s="419"/>
      <c r="AD10442" s="419"/>
      <c r="AE10442" s="419"/>
      <c r="AF10442" s="419"/>
      <c r="AH10442" s="419"/>
      <c r="AI10442" s="419"/>
      <c r="AJ10442" s="419"/>
      <c r="AL10442" s="419"/>
      <c r="AM10442" s="419"/>
      <c r="AN10442" s="403"/>
      <c r="AO10442" s="419"/>
      <c r="AP10442" s="419"/>
      <c r="AQ10442" s="419"/>
      <c r="AR10442" s="419"/>
      <c r="AS10442" s="419"/>
      <c r="AT10442" s="419"/>
      <c r="AU10442" s="419"/>
      <c r="AV10442" s="419"/>
      <c r="AX10442" s="419"/>
      <c r="AY10442" s="419"/>
      <c r="AZ10442" s="419"/>
      <c r="BB10442" s="419"/>
      <c r="BC10442" s="419"/>
      <c r="BD10442" s="419"/>
      <c r="BF10442" s="419"/>
      <c r="BG10442" s="419"/>
      <c r="BH10442" s="419"/>
      <c r="BJ10442" s="419"/>
      <c r="BK10442" s="419"/>
      <c r="BL10442" s="419"/>
      <c r="BN10442" s="419"/>
      <c r="BO10442" s="419"/>
      <c r="BP10442" s="419"/>
      <c r="BR10442" s="419"/>
      <c r="BS10442" s="419"/>
      <c r="BT10442" s="419"/>
      <c r="BV10442" s="419"/>
      <c r="BW10442" s="419"/>
      <c r="BX10442" s="397"/>
      <c r="BZ10442" s="449"/>
      <c r="CB10442" s="419"/>
      <c r="CC10442" s="419"/>
      <c r="CD10442" s="419"/>
      <c r="CF10442" s="419"/>
      <c r="CG10442" s="419"/>
      <c r="CH10442" s="419"/>
    </row>
    <row r="10443" spans="3:86" ht="21" thickBot="1">
      <c r="C10443" s="425"/>
      <c r="P10443" s="431"/>
      <c r="R10443" s="419"/>
      <c r="S10443" s="446"/>
      <c r="T10443" s="419"/>
      <c r="V10443" s="196"/>
      <c r="W10443" s="419"/>
      <c r="X10443" s="419"/>
      <c r="Z10443" s="419"/>
      <c r="AA10443" s="419"/>
      <c r="AB10443" s="419"/>
      <c r="AD10443" s="419"/>
      <c r="AE10443" s="419"/>
      <c r="AF10443" s="419"/>
      <c r="AH10443" s="419"/>
      <c r="AI10443" s="419"/>
      <c r="AJ10443" s="419"/>
      <c r="AL10443" s="419"/>
      <c r="AM10443" s="419"/>
      <c r="AN10443" s="403"/>
      <c r="AO10443" s="419"/>
      <c r="AP10443" s="419"/>
      <c r="AQ10443" s="419"/>
      <c r="AR10443" s="419"/>
      <c r="AS10443" s="419"/>
      <c r="AT10443" s="419"/>
      <c r="AU10443" s="419"/>
      <c r="AV10443" s="419"/>
      <c r="AX10443" s="419"/>
      <c r="AY10443" s="419"/>
      <c r="AZ10443" s="419"/>
      <c r="BB10443" s="419"/>
      <c r="BC10443" s="419"/>
      <c r="BD10443" s="419"/>
      <c r="BF10443" s="419"/>
      <c r="BG10443" s="419"/>
      <c r="BH10443" s="419"/>
      <c r="BJ10443" s="419"/>
      <c r="BK10443" s="419"/>
      <c r="BL10443" s="419"/>
      <c r="BN10443" s="419"/>
      <c r="BO10443" s="419"/>
      <c r="BP10443" s="419"/>
      <c r="BR10443" s="419"/>
      <c r="BS10443" s="419"/>
      <c r="BT10443" s="419"/>
      <c r="BV10443" s="419"/>
      <c r="BW10443" s="419"/>
      <c r="BX10443" s="397"/>
      <c r="BZ10443" s="449"/>
      <c r="CB10443" s="419"/>
      <c r="CC10443" s="419"/>
      <c r="CD10443" s="419"/>
      <c r="CF10443" s="419"/>
      <c r="CG10443" s="419"/>
      <c r="CH10443" s="419"/>
    </row>
    <row r="10444" spans="3:86" ht="21" thickBot="1">
      <c r="C10444" s="425"/>
      <c r="P10444" s="431"/>
      <c r="R10444" s="419"/>
      <c r="S10444" s="446"/>
      <c r="T10444" s="419"/>
      <c r="V10444" s="196"/>
      <c r="W10444" s="419"/>
      <c r="X10444" s="419"/>
      <c r="Z10444" s="419"/>
      <c r="AA10444" s="419"/>
      <c r="AB10444" s="419"/>
      <c r="AD10444" s="419"/>
      <c r="AE10444" s="419"/>
      <c r="AF10444" s="419"/>
      <c r="AH10444" s="419"/>
      <c r="AI10444" s="419"/>
      <c r="AJ10444" s="419"/>
      <c r="AL10444" s="419"/>
      <c r="AM10444" s="419"/>
      <c r="AN10444" s="403"/>
      <c r="AO10444" s="419"/>
      <c r="AP10444" s="419"/>
      <c r="AQ10444" s="419"/>
      <c r="AR10444" s="419"/>
      <c r="AS10444" s="419"/>
      <c r="AT10444" s="419"/>
      <c r="AU10444" s="419"/>
      <c r="AV10444" s="419"/>
      <c r="AX10444" s="419"/>
      <c r="AY10444" s="419"/>
      <c r="AZ10444" s="419"/>
      <c r="BB10444" s="419"/>
      <c r="BC10444" s="419"/>
      <c r="BD10444" s="419"/>
      <c r="BF10444" s="419"/>
      <c r="BG10444" s="419"/>
      <c r="BH10444" s="419"/>
      <c r="BJ10444" s="419"/>
      <c r="BK10444" s="419"/>
      <c r="BL10444" s="419"/>
      <c r="BN10444" s="419"/>
      <c r="BO10444" s="419"/>
      <c r="BP10444" s="419"/>
      <c r="BR10444" s="419"/>
      <c r="BS10444" s="419"/>
      <c r="BT10444" s="419"/>
      <c r="BV10444" s="419"/>
      <c r="BW10444" s="419"/>
      <c r="BX10444" s="397"/>
      <c r="BZ10444" s="449"/>
      <c r="CB10444" s="419"/>
      <c r="CC10444" s="419"/>
      <c r="CD10444" s="419"/>
      <c r="CF10444" s="419"/>
      <c r="CG10444" s="419"/>
      <c r="CH10444" s="419"/>
    </row>
    <row r="10445" spans="3:86" ht="21" thickBot="1">
      <c r="C10445" s="425"/>
      <c r="P10445" s="431"/>
      <c r="R10445" s="419"/>
      <c r="S10445" s="446"/>
      <c r="T10445" s="419"/>
      <c r="V10445" s="196"/>
      <c r="W10445" s="419"/>
      <c r="X10445" s="419"/>
      <c r="Z10445" s="419"/>
      <c r="AA10445" s="419"/>
      <c r="AB10445" s="419"/>
      <c r="AD10445" s="419"/>
      <c r="AE10445" s="419"/>
      <c r="AF10445" s="419"/>
      <c r="AH10445" s="419"/>
      <c r="AI10445" s="419"/>
      <c r="AJ10445" s="419"/>
      <c r="AL10445" s="419"/>
      <c r="AM10445" s="419"/>
      <c r="AN10445" s="403"/>
      <c r="AO10445" s="419"/>
      <c r="AP10445" s="419"/>
      <c r="AQ10445" s="419"/>
      <c r="AR10445" s="419"/>
      <c r="AS10445" s="419"/>
      <c r="AT10445" s="419"/>
      <c r="AU10445" s="419"/>
      <c r="AV10445" s="419"/>
      <c r="AX10445" s="419"/>
      <c r="AY10445" s="419"/>
      <c r="AZ10445" s="419"/>
      <c r="BB10445" s="419"/>
      <c r="BC10445" s="419"/>
      <c r="BD10445" s="419"/>
      <c r="BF10445" s="419"/>
      <c r="BG10445" s="419"/>
      <c r="BH10445" s="419"/>
      <c r="BJ10445" s="419"/>
      <c r="BK10445" s="419"/>
      <c r="BL10445" s="419"/>
      <c r="BN10445" s="419"/>
      <c r="BO10445" s="419"/>
      <c r="BP10445" s="419"/>
      <c r="BR10445" s="419"/>
      <c r="BS10445" s="419"/>
      <c r="BT10445" s="419"/>
      <c r="BV10445" s="419"/>
      <c r="BW10445" s="419"/>
      <c r="BX10445" s="397"/>
      <c r="BZ10445" s="449"/>
      <c r="CB10445" s="419"/>
      <c r="CC10445" s="419"/>
      <c r="CD10445" s="419"/>
      <c r="CF10445" s="419"/>
      <c r="CG10445" s="419"/>
      <c r="CH10445" s="419"/>
    </row>
    <row r="10446" spans="3:86" ht="21" thickBot="1">
      <c r="C10446" s="425"/>
      <c r="P10446" s="431"/>
      <c r="R10446" s="419"/>
      <c r="S10446" s="446"/>
      <c r="T10446" s="419"/>
      <c r="V10446" s="196"/>
      <c r="W10446" s="419"/>
      <c r="X10446" s="419"/>
      <c r="Z10446" s="419"/>
      <c r="AA10446" s="419"/>
      <c r="AB10446" s="419"/>
      <c r="AD10446" s="419"/>
      <c r="AE10446" s="419"/>
      <c r="AF10446" s="419"/>
      <c r="AH10446" s="419"/>
      <c r="AI10446" s="419"/>
      <c r="AJ10446" s="419"/>
      <c r="AL10446" s="419"/>
      <c r="AM10446" s="419"/>
      <c r="AN10446" s="403"/>
      <c r="AO10446" s="419"/>
      <c r="AP10446" s="419"/>
      <c r="AQ10446" s="419"/>
      <c r="AR10446" s="419"/>
      <c r="AS10446" s="419"/>
      <c r="AT10446" s="419"/>
      <c r="AU10446" s="419"/>
      <c r="AV10446" s="419"/>
      <c r="AX10446" s="419"/>
      <c r="AY10446" s="419"/>
      <c r="AZ10446" s="419"/>
      <c r="BB10446" s="419"/>
      <c r="BC10446" s="419"/>
      <c r="BD10446" s="419"/>
      <c r="BF10446" s="419"/>
      <c r="BG10446" s="419"/>
      <c r="BH10446" s="419"/>
      <c r="BJ10446" s="419"/>
      <c r="BK10446" s="419"/>
      <c r="BL10446" s="419"/>
      <c r="BN10446" s="419"/>
      <c r="BO10446" s="419"/>
      <c r="BP10446" s="419"/>
      <c r="BR10446" s="419"/>
      <c r="BS10446" s="419"/>
      <c r="BT10446" s="419"/>
      <c r="BV10446" s="419"/>
      <c r="BW10446" s="419"/>
      <c r="BX10446" s="397"/>
      <c r="BZ10446" s="449"/>
      <c r="CB10446" s="419"/>
      <c r="CC10446" s="419"/>
      <c r="CD10446" s="419"/>
      <c r="CF10446" s="419"/>
      <c r="CG10446" s="419"/>
      <c r="CH10446" s="419"/>
    </row>
    <row r="10447" spans="3:86" ht="21" thickBot="1">
      <c r="C10447" s="425"/>
      <c r="P10447" s="431"/>
      <c r="R10447" s="419"/>
      <c r="S10447" s="446"/>
      <c r="T10447" s="419"/>
      <c r="V10447" s="196"/>
      <c r="W10447" s="419"/>
      <c r="X10447" s="419"/>
      <c r="Z10447" s="419"/>
      <c r="AA10447" s="419"/>
      <c r="AB10447" s="419"/>
      <c r="AD10447" s="419"/>
      <c r="AE10447" s="419"/>
      <c r="AF10447" s="419"/>
      <c r="AH10447" s="419"/>
      <c r="AI10447" s="419"/>
      <c r="AJ10447" s="419"/>
      <c r="AL10447" s="419"/>
      <c r="AM10447" s="419"/>
      <c r="AN10447" s="403"/>
      <c r="AO10447" s="419"/>
      <c r="AP10447" s="419"/>
      <c r="AQ10447" s="419"/>
      <c r="AR10447" s="419"/>
      <c r="AS10447" s="419"/>
      <c r="AT10447" s="419"/>
      <c r="AU10447" s="419"/>
      <c r="AV10447" s="419"/>
      <c r="AX10447" s="419"/>
      <c r="AY10447" s="419"/>
      <c r="AZ10447" s="419"/>
      <c r="BB10447" s="419"/>
      <c r="BC10447" s="419"/>
      <c r="BD10447" s="419"/>
      <c r="BF10447" s="419"/>
      <c r="BG10447" s="419"/>
      <c r="BH10447" s="419"/>
      <c r="BJ10447" s="419"/>
      <c r="BK10447" s="419"/>
      <c r="BL10447" s="419"/>
      <c r="BN10447" s="419"/>
      <c r="BO10447" s="419"/>
      <c r="BP10447" s="419"/>
      <c r="BR10447" s="419"/>
      <c r="BS10447" s="419"/>
      <c r="BT10447" s="419"/>
      <c r="BV10447" s="419"/>
      <c r="BW10447" s="419"/>
      <c r="BX10447" s="397"/>
      <c r="BZ10447" s="449"/>
      <c r="CB10447" s="419"/>
      <c r="CC10447" s="419"/>
      <c r="CD10447" s="419"/>
      <c r="CF10447" s="419"/>
      <c r="CG10447" s="419"/>
      <c r="CH10447" s="419"/>
    </row>
    <row r="10448" spans="3:86" ht="21" thickBot="1">
      <c r="C10448" s="425"/>
      <c r="P10448" s="431"/>
      <c r="R10448" s="419"/>
      <c r="S10448" s="446"/>
      <c r="T10448" s="419"/>
      <c r="V10448" s="196"/>
      <c r="W10448" s="419"/>
      <c r="X10448" s="419"/>
      <c r="Z10448" s="419"/>
      <c r="AA10448" s="419"/>
      <c r="AB10448" s="419"/>
      <c r="AD10448" s="419"/>
      <c r="AE10448" s="419"/>
      <c r="AF10448" s="419"/>
      <c r="AH10448" s="419"/>
      <c r="AI10448" s="419"/>
      <c r="AJ10448" s="419"/>
      <c r="AL10448" s="419"/>
      <c r="AM10448" s="419"/>
      <c r="AN10448" s="403"/>
      <c r="AO10448" s="419"/>
      <c r="AP10448" s="419"/>
      <c r="AQ10448" s="419"/>
      <c r="AR10448" s="419"/>
      <c r="AS10448" s="419"/>
      <c r="AT10448" s="419"/>
      <c r="AU10448" s="419"/>
      <c r="AV10448" s="419"/>
      <c r="AX10448" s="419"/>
      <c r="AY10448" s="419"/>
      <c r="AZ10448" s="419"/>
      <c r="BB10448" s="419"/>
      <c r="BC10448" s="419"/>
      <c r="BD10448" s="419"/>
      <c r="BF10448" s="419"/>
      <c r="BG10448" s="419"/>
      <c r="BH10448" s="419"/>
      <c r="BJ10448" s="419"/>
      <c r="BK10448" s="419"/>
      <c r="BL10448" s="419"/>
      <c r="BN10448" s="419"/>
      <c r="BO10448" s="419"/>
      <c r="BP10448" s="419"/>
      <c r="BR10448" s="419"/>
      <c r="BS10448" s="419"/>
      <c r="BT10448" s="419"/>
      <c r="BV10448" s="419"/>
      <c r="BW10448" s="419"/>
      <c r="BX10448" s="397"/>
      <c r="BZ10448" s="449"/>
      <c r="CB10448" s="419"/>
      <c r="CC10448" s="419"/>
      <c r="CD10448" s="419"/>
      <c r="CF10448" s="419"/>
      <c r="CG10448" s="419"/>
      <c r="CH10448" s="419"/>
    </row>
    <row r="10449" spans="3:86" ht="21" thickBot="1">
      <c r="C10449" s="425"/>
      <c r="P10449" s="431"/>
      <c r="R10449" s="419"/>
      <c r="S10449" s="446"/>
      <c r="T10449" s="419"/>
      <c r="V10449" s="196"/>
      <c r="W10449" s="419"/>
      <c r="X10449" s="419"/>
      <c r="Z10449" s="419"/>
      <c r="AA10449" s="419"/>
      <c r="AB10449" s="419"/>
      <c r="AD10449" s="419"/>
      <c r="AE10449" s="419"/>
      <c r="AF10449" s="419"/>
      <c r="AH10449" s="419"/>
      <c r="AI10449" s="419"/>
      <c r="AJ10449" s="419"/>
      <c r="AL10449" s="419"/>
      <c r="AM10449" s="419"/>
      <c r="AN10449" s="403"/>
      <c r="AO10449" s="419"/>
      <c r="AP10449" s="419"/>
      <c r="AQ10449" s="419"/>
      <c r="AR10449" s="419"/>
      <c r="AS10449" s="419"/>
      <c r="AT10449" s="419"/>
      <c r="AU10449" s="419"/>
      <c r="AV10449" s="419"/>
      <c r="AX10449" s="419"/>
      <c r="AY10449" s="419"/>
      <c r="AZ10449" s="419"/>
      <c r="BB10449" s="419"/>
      <c r="BC10449" s="419"/>
      <c r="BD10449" s="419"/>
      <c r="BF10449" s="419"/>
      <c r="BG10449" s="419"/>
      <c r="BH10449" s="419"/>
      <c r="BJ10449" s="419"/>
      <c r="BK10449" s="419"/>
      <c r="BL10449" s="419"/>
      <c r="BN10449" s="419"/>
      <c r="BO10449" s="419"/>
      <c r="BP10449" s="419"/>
      <c r="BR10449" s="419"/>
      <c r="BS10449" s="419"/>
      <c r="BT10449" s="419"/>
      <c r="BV10449" s="419"/>
      <c r="BW10449" s="419"/>
      <c r="BX10449" s="397"/>
      <c r="BZ10449" s="449"/>
      <c r="CB10449" s="419"/>
      <c r="CC10449" s="419"/>
      <c r="CD10449" s="419"/>
      <c r="CF10449" s="419"/>
      <c r="CG10449" s="419"/>
      <c r="CH10449" s="419"/>
    </row>
    <row r="10450" spans="3:86" ht="21" thickBot="1">
      <c r="C10450" s="425"/>
      <c r="P10450" s="431"/>
      <c r="R10450" s="419"/>
      <c r="S10450" s="446"/>
      <c r="T10450" s="419"/>
      <c r="V10450" s="196"/>
      <c r="W10450" s="419"/>
      <c r="X10450" s="419"/>
      <c r="Z10450" s="419"/>
      <c r="AA10450" s="419"/>
      <c r="AB10450" s="419"/>
      <c r="AD10450" s="419"/>
      <c r="AE10450" s="419"/>
      <c r="AF10450" s="419"/>
      <c r="AH10450" s="419"/>
      <c r="AI10450" s="419"/>
      <c r="AJ10450" s="419"/>
      <c r="AL10450" s="419"/>
      <c r="AM10450" s="419"/>
      <c r="AN10450" s="403"/>
      <c r="AO10450" s="419"/>
      <c r="AP10450" s="419"/>
      <c r="AQ10450" s="419"/>
      <c r="AR10450" s="419"/>
      <c r="AS10450" s="419"/>
      <c r="AT10450" s="419"/>
      <c r="AU10450" s="419"/>
      <c r="AV10450" s="419"/>
      <c r="AX10450" s="419"/>
      <c r="AY10450" s="419"/>
      <c r="AZ10450" s="419"/>
      <c r="BB10450" s="419"/>
      <c r="BC10450" s="419"/>
      <c r="BD10450" s="419"/>
      <c r="BF10450" s="419"/>
      <c r="BG10450" s="419"/>
      <c r="BH10450" s="419"/>
      <c r="BJ10450" s="419"/>
      <c r="BK10450" s="419"/>
      <c r="BL10450" s="419"/>
      <c r="BN10450" s="419"/>
      <c r="BO10450" s="419"/>
      <c r="BP10450" s="419"/>
      <c r="BR10450" s="419"/>
      <c r="BS10450" s="419"/>
      <c r="BT10450" s="419"/>
      <c r="BV10450" s="419"/>
      <c r="BW10450" s="419"/>
      <c r="BX10450" s="397"/>
      <c r="BZ10450" s="449"/>
      <c r="CB10450" s="419"/>
      <c r="CC10450" s="419"/>
      <c r="CD10450" s="419"/>
      <c r="CF10450" s="419"/>
      <c r="CG10450" s="419"/>
      <c r="CH10450" s="419"/>
    </row>
    <row r="10451" spans="3:86" ht="21" thickBot="1">
      <c r="C10451" s="425"/>
      <c r="P10451" s="431"/>
      <c r="R10451" s="419"/>
      <c r="S10451" s="446"/>
      <c r="T10451" s="419"/>
      <c r="V10451" s="196"/>
      <c r="W10451" s="419"/>
      <c r="X10451" s="419"/>
      <c r="Z10451" s="419"/>
      <c r="AA10451" s="419"/>
      <c r="AB10451" s="419"/>
      <c r="AD10451" s="419"/>
      <c r="AE10451" s="419"/>
      <c r="AF10451" s="419"/>
      <c r="AH10451" s="419"/>
      <c r="AI10451" s="419"/>
      <c r="AJ10451" s="419"/>
      <c r="AL10451" s="419"/>
      <c r="AM10451" s="419"/>
      <c r="AN10451" s="403"/>
      <c r="AO10451" s="419"/>
      <c r="AP10451" s="419"/>
      <c r="AQ10451" s="419"/>
      <c r="AR10451" s="419"/>
      <c r="AS10451" s="419"/>
      <c r="AT10451" s="419"/>
      <c r="AU10451" s="419"/>
      <c r="AV10451" s="419"/>
      <c r="AX10451" s="419"/>
      <c r="AY10451" s="419"/>
      <c r="AZ10451" s="419"/>
      <c r="BB10451" s="419"/>
      <c r="BC10451" s="419"/>
      <c r="BD10451" s="419"/>
      <c r="BF10451" s="419"/>
      <c r="BG10451" s="419"/>
      <c r="BH10451" s="419"/>
      <c r="BJ10451" s="419"/>
      <c r="BK10451" s="419"/>
      <c r="BL10451" s="419"/>
      <c r="BN10451" s="419"/>
      <c r="BO10451" s="419"/>
      <c r="BP10451" s="419"/>
      <c r="BR10451" s="419"/>
      <c r="BS10451" s="419"/>
      <c r="BT10451" s="419"/>
      <c r="BV10451" s="419"/>
      <c r="BW10451" s="419"/>
      <c r="BX10451" s="397"/>
      <c r="BZ10451" s="449"/>
      <c r="CB10451" s="419"/>
      <c r="CC10451" s="419"/>
      <c r="CD10451" s="419"/>
      <c r="CF10451" s="419"/>
      <c r="CG10451" s="419"/>
      <c r="CH10451" s="419"/>
    </row>
    <row r="10452" spans="3:86" ht="21" thickBot="1">
      <c r="C10452" s="425"/>
      <c r="P10452" s="431"/>
      <c r="R10452" s="419"/>
      <c r="S10452" s="446"/>
      <c r="T10452" s="419"/>
      <c r="V10452" s="196"/>
      <c r="W10452" s="419"/>
      <c r="X10452" s="419"/>
      <c r="Z10452" s="419"/>
      <c r="AA10452" s="419"/>
      <c r="AB10452" s="419"/>
      <c r="AD10452" s="419"/>
      <c r="AE10452" s="419"/>
      <c r="AF10452" s="419"/>
      <c r="AH10452" s="419"/>
      <c r="AI10452" s="419"/>
      <c r="AJ10452" s="419"/>
      <c r="AL10452" s="419"/>
      <c r="AM10452" s="419"/>
      <c r="AN10452" s="403"/>
      <c r="AO10452" s="419"/>
      <c r="AP10452" s="419"/>
      <c r="AQ10452" s="419"/>
      <c r="AR10452" s="419"/>
      <c r="AS10452" s="419"/>
      <c r="AT10452" s="419"/>
      <c r="AU10452" s="419"/>
      <c r="AV10452" s="419"/>
      <c r="AX10452" s="419"/>
      <c r="AY10452" s="419"/>
      <c r="AZ10452" s="419"/>
      <c r="BB10452" s="419"/>
      <c r="BC10452" s="419"/>
      <c r="BD10452" s="419"/>
      <c r="BF10452" s="419"/>
      <c r="BG10452" s="419"/>
      <c r="BH10452" s="419"/>
      <c r="BJ10452" s="419"/>
      <c r="BK10452" s="419"/>
      <c r="BL10452" s="419"/>
      <c r="BN10452" s="419"/>
      <c r="BO10452" s="419"/>
      <c r="BP10452" s="419"/>
      <c r="BR10452" s="419"/>
      <c r="BS10452" s="419"/>
      <c r="BT10452" s="419"/>
      <c r="BV10452" s="419"/>
      <c r="BW10452" s="419"/>
      <c r="BX10452" s="397"/>
      <c r="BZ10452" s="449"/>
      <c r="CB10452" s="419"/>
      <c r="CC10452" s="419"/>
      <c r="CD10452" s="419"/>
      <c r="CF10452" s="419"/>
      <c r="CG10452" s="419"/>
      <c r="CH10452" s="419"/>
    </row>
    <row r="10453" spans="3:86" ht="21" thickBot="1">
      <c r="C10453" s="425"/>
      <c r="P10453" s="431"/>
      <c r="R10453" s="419"/>
      <c r="S10453" s="446"/>
      <c r="T10453" s="419"/>
      <c r="V10453" s="196"/>
      <c r="W10453" s="419"/>
      <c r="X10453" s="419"/>
      <c r="Z10453" s="419"/>
      <c r="AA10453" s="419"/>
      <c r="AB10453" s="419"/>
      <c r="AD10453" s="419"/>
      <c r="AE10453" s="419"/>
      <c r="AF10453" s="419"/>
      <c r="AH10453" s="419"/>
      <c r="AI10453" s="419"/>
      <c r="AJ10453" s="419"/>
      <c r="AL10453" s="419"/>
      <c r="AM10453" s="419"/>
      <c r="AN10453" s="403"/>
      <c r="AO10453" s="419"/>
      <c r="AP10453" s="419"/>
      <c r="AQ10453" s="419"/>
      <c r="AR10453" s="419"/>
      <c r="AS10453" s="419"/>
      <c r="AT10453" s="419"/>
      <c r="AU10453" s="419"/>
      <c r="AV10453" s="419"/>
      <c r="AX10453" s="419"/>
      <c r="AY10453" s="419"/>
      <c r="AZ10453" s="419"/>
      <c r="BB10453" s="419"/>
      <c r="BC10453" s="419"/>
      <c r="BD10453" s="419"/>
      <c r="BF10453" s="419"/>
      <c r="BG10453" s="419"/>
      <c r="BH10453" s="419"/>
      <c r="BJ10453" s="419"/>
      <c r="BK10453" s="419"/>
      <c r="BL10453" s="419"/>
      <c r="BN10453" s="419"/>
      <c r="BO10453" s="419"/>
      <c r="BP10453" s="419"/>
      <c r="BR10453" s="419"/>
      <c r="BS10453" s="419"/>
      <c r="BT10453" s="419"/>
      <c r="BV10453" s="419"/>
      <c r="BW10453" s="419"/>
      <c r="BX10453" s="397"/>
      <c r="BZ10453" s="449"/>
      <c r="CB10453" s="419"/>
      <c r="CC10453" s="419"/>
      <c r="CD10453" s="419"/>
      <c r="CF10453" s="419"/>
      <c r="CG10453" s="419"/>
      <c r="CH10453" s="419"/>
    </row>
    <row r="10454" spans="3:86" ht="21" thickBot="1">
      <c r="C10454" s="425"/>
      <c r="P10454" s="431"/>
      <c r="R10454" s="419"/>
      <c r="S10454" s="446"/>
      <c r="T10454" s="419"/>
      <c r="V10454" s="196"/>
      <c r="W10454" s="419"/>
      <c r="X10454" s="419"/>
      <c r="Z10454" s="419"/>
      <c r="AA10454" s="419"/>
      <c r="AB10454" s="419"/>
      <c r="AD10454" s="419"/>
      <c r="AE10454" s="419"/>
      <c r="AF10454" s="419"/>
      <c r="AH10454" s="419"/>
      <c r="AI10454" s="419"/>
      <c r="AJ10454" s="419"/>
      <c r="AL10454" s="419"/>
      <c r="AM10454" s="419"/>
      <c r="AN10454" s="403"/>
      <c r="AO10454" s="419"/>
      <c r="AP10454" s="419"/>
      <c r="AQ10454" s="419"/>
      <c r="AR10454" s="419"/>
      <c r="AS10454" s="419"/>
      <c r="AT10454" s="419"/>
      <c r="AU10454" s="419"/>
      <c r="AV10454" s="419"/>
      <c r="AX10454" s="419"/>
      <c r="AY10454" s="419"/>
      <c r="AZ10454" s="419"/>
      <c r="BB10454" s="419"/>
      <c r="BC10454" s="419"/>
      <c r="BD10454" s="419"/>
      <c r="BF10454" s="419"/>
      <c r="BG10454" s="419"/>
      <c r="BH10454" s="419"/>
      <c r="BJ10454" s="419"/>
      <c r="BK10454" s="419"/>
      <c r="BL10454" s="419"/>
      <c r="BN10454" s="419"/>
      <c r="BO10454" s="419"/>
      <c r="BP10454" s="419"/>
      <c r="BR10454" s="419"/>
      <c r="BS10454" s="419"/>
      <c r="BT10454" s="419"/>
      <c r="BV10454" s="419"/>
      <c r="BW10454" s="419"/>
      <c r="BX10454" s="397"/>
      <c r="BZ10454" s="449"/>
      <c r="CB10454" s="419"/>
      <c r="CC10454" s="419"/>
      <c r="CD10454" s="419"/>
      <c r="CF10454" s="419"/>
      <c r="CG10454" s="419"/>
      <c r="CH10454" s="419"/>
    </row>
    <row r="10455" spans="3:86" ht="21" thickBot="1">
      <c r="C10455" s="425"/>
      <c r="P10455" s="431"/>
      <c r="R10455" s="419"/>
      <c r="S10455" s="446"/>
      <c r="T10455" s="419"/>
      <c r="V10455" s="196"/>
      <c r="W10455" s="419"/>
      <c r="X10455" s="419"/>
      <c r="Z10455" s="419"/>
      <c r="AA10455" s="419"/>
      <c r="AB10455" s="419"/>
      <c r="AD10455" s="419"/>
      <c r="AE10455" s="419"/>
      <c r="AF10455" s="419"/>
      <c r="AH10455" s="419"/>
      <c r="AI10455" s="419"/>
      <c r="AJ10455" s="419"/>
      <c r="AL10455" s="419"/>
      <c r="AM10455" s="419"/>
      <c r="AN10455" s="403"/>
      <c r="AO10455" s="419"/>
      <c r="AP10455" s="419"/>
      <c r="AQ10455" s="419"/>
      <c r="AR10455" s="419"/>
      <c r="AS10455" s="419"/>
      <c r="AT10455" s="419"/>
      <c r="AU10455" s="419"/>
      <c r="AV10455" s="419"/>
      <c r="AX10455" s="419"/>
      <c r="AY10455" s="419"/>
      <c r="AZ10455" s="419"/>
      <c r="BB10455" s="419"/>
      <c r="BC10455" s="419"/>
      <c r="BD10455" s="419"/>
      <c r="BF10455" s="419"/>
      <c r="BG10455" s="419"/>
      <c r="BH10455" s="419"/>
      <c r="BJ10455" s="419"/>
      <c r="BK10455" s="419"/>
      <c r="BL10455" s="419"/>
      <c r="BN10455" s="419"/>
      <c r="BO10455" s="419"/>
      <c r="BP10455" s="419"/>
      <c r="BR10455" s="419"/>
      <c r="BS10455" s="419"/>
      <c r="BT10455" s="419"/>
      <c r="BV10455" s="419"/>
      <c r="BW10455" s="419"/>
      <c r="BX10455" s="397"/>
      <c r="BZ10455" s="449"/>
      <c r="CB10455" s="419"/>
      <c r="CC10455" s="419"/>
      <c r="CD10455" s="419"/>
      <c r="CF10455" s="419"/>
      <c r="CG10455" s="419"/>
      <c r="CH10455" s="419"/>
    </row>
    <row r="10456" spans="3:86" ht="21" thickBot="1">
      <c r="C10456" s="425"/>
      <c r="P10456" s="431"/>
      <c r="R10456" s="419"/>
      <c r="S10456" s="446"/>
      <c r="T10456" s="419"/>
      <c r="V10456" s="196"/>
      <c r="W10456" s="419"/>
      <c r="X10456" s="419"/>
      <c r="Z10456" s="419"/>
      <c r="AA10456" s="419"/>
      <c r="AB10456" s="419"/>
      <c r="AD10456" s="419"/>
      <c r="AE10456" s="419"/>
      <c r="AF10456" s="419"/>
      <c r="AH10456" s="419"/>
      <c r="AI10456" s="419"/>
      <c r="AJ10456" s="419"/>
      <c r="AL10456" s="419"/>
      <c r="AM10456" s="419"/>
      <c r="AN10456" s="403"/>
      <c r="AO10456" s="419"/>
      <c r="AP10456" s="419"/>
      <c r="AQ10456" s="419"/>
      <c r="AR10456" s="419"/>
      <c r="AS10456" s="419"/>
      <c r="AT10456" s="419"/>
      <c r="AU10456" s="419"/>
      <c r="AV10456" s="419"/>
      <c r="AX10456" s="419"/>
      <c r="AY10456" s="419"/>
      <c r="AZ10456" s="419"/>
      <c r="BB10456" s="419"/>
      <c r="BC10456" s="419"/>
      <c r="BD10456" s="419"/>
      <c r="BF10456" s="419"/>
      <c r="BG10456" s="419"/>
      <c r="BH10456" s="419"/>
      <c r="BJ10456" s="419"/>
      <c r="BK10456" s="419"/>
      <c r="BL10456" s="419"/>
      <c r="BN10456" s="419"/>
      <c r="BO10456" s="419"/>
      <c r="BP10456" s="419"/>
      <c r="BR10456" s="419"/>
      <c r="BS10456" s="419"/>
      <c r="BT10456" s="419"/>
      <c r="BV10456" s="419"/>
      <c r="BW10456" s="419"/>
      <c r="BX10456" s="397"/>
      <c r="BZ10456" s="449"/>
      <c r="CB10456" s="419"/>
      <c r="CC10456" s="419"/>
      <c r="CD10456" s="419"/>
      <c r="CF10456" s="419"/>
      <c r="CG10456" s="419"/>
      <c r="CH10456" s="419"/>
    </row>
    <row r="10457" spans="3:86" ht="21" thickBot="1">
      <c r="C10457" s="425"/>
      <c r="P10457" s="431"/>
      <c r="R10457" s="419"/>
      <c r="S10457" s="446"/>
      <c r="T10457" s="419"/>
      <c r="V10457" s="196"/>
      <c r="W10457" s="419"/>
      <c r="X10457" s="419"/>
      <c r="Z10457" s="419"/>
      <c r="AA10457" s="419"/>
      <c r="AB10457" s="419"/>
      <c r="AD10457" s="419"/>
      <c r="AE10457" s="419"/>
      <c r="AF10457" s="419"/>
      <c r="AH10457" s="419"/>
      <c r="AI10457" s="419"/>
      <c r="AJ10457" s="419"/>
      <c r="AL10457" s="419"/>
      <c r="AM10457" s="419"/>
      <c r="AN10457" s="403"/>
      <c r="AO10457" s="419"/>
      <c r="AP10457" s="419"/>
      <c r="AQ10457" s="419"/>
      <c r="AR10457" s="419"/>
      <c r="AS10457" s="419"/>
      <c r="AT10457" s="419"/>
      <c r="AU10457" s="419"/>
      <c r="AV10457" s="419"/>
      <c r="AX10457" s="419"/>
      <c r="AY10457" s="419"/>
      <c r="AZ10457" s="419"/>
      <c r="BB10457" s="419"/>
      <c r="BC10457" s="419"/>
      <c r="BD10457" s="419"/>
      <c r="BF10457" s="419"/>
      <c r="BG10457" s="419"/>
      <c r="BH10457" s="419"/>
      <c r="BJ10457" s="419"/>
      <c r="BK10457" s="419"/>
      <c r="BL10457" s="419"/>
      <c r="BN10457" s="419"/>
      <c r="BO10457" s="419"/>
      <c r="BP10457" s="419"/>
      <c r="BR10457" s="419"/>
      <c r="BS10457" s="419"/>
      <c r="BT10457" s="419"/>
      <c r="BV10457" s="419"/>
      <c r="BW10457" s="419"/>
      <c r="BX10457" s="397"/>
      <c r="BZ10457" s="449"/>
      <c r="CB10457" s="419"/>
      <c r="CC10457" s="419"/>
      <c r="CD10457" s="419"/>
      <c r="CF10457" s="419"/>
      <c r="CG10457" s="419"/>
      <c r="CH10457" s="419"/>
    </row>
    <row r="10458" spans="3:86" ht="21" thickBot="1">
      <c r="C10458" s="425"/>
      <c r="P10458" s="431"/>
      <c r="R10458" s="419"/>
      <c r="S10458" s="446"/>
      <c r="T10458" s="419"/>
      <c r="V10458" s="196"/>
      <c r="W10458" s="419"/>
      <c r="X10458" s="419"/>
      <c r="Z10458" s="419"/>
      <c r="AA10458" s="419"/>
      <c r="AB10458" s="419"/>
      <c r="AD10458" s="419"/>
      <c r="AE10458" s="419"/>
      <c r="AF10458" s="419"/>
      <c r="AH10458" s="419"/>
      <c r="AI10458" s="419"/>
      <c r="AJ10458" s="419"/>
      <c r="AL10458" s="419"/>
      <c r="AM10458" s="419"/>
      <c r="AN10458" s="403"/>
      <c r="AO10458" s="419"/>
      <c r="AP10458" s="419"/>
      <c r="AQ10458" s="419"/>
      <c r="AR10458" s="419"/>
      <c r="AS10458" s="419"/>
      <c r="AT10458" s="419"/>
      <c r="AU10458" s="419"/>
      <c r="AV10458" s="419"/>
      <c r="AX10458" s="419"/>
      <c r="AY10458" s="419"/>
      <c r="AZ10458" s="419"/>
      <c r="BB10458" s="419"/>
      <c r="BC10458" s="419"/>
      <c r="BD10458" s="419"/>
      <c r="BF10458" s="419"/>
      <c r="BG10458" s="419"/>
      <c r="BH10458" s="419"/>
      <c r="BJ10458" s="419"/>
      <c r="BK10458" s="419"/>
      <c r="BL10458" s="419"/>
      <c r="BN10458" s="419"/>
      <c r="BO10458" s="419"/>
      <c r="BP10458" s="419"/>
      <c r="BR10458" s="419"/>
      <c r="BS10458" s="419"/>
      <c r="BT10458" s="419"/>
      <c r="BV10458" s="419"/>
      <c r="BW10458" s="419"/>
      <c r="BX10458" s="397"/>
      <c r="BZ10458" s="449"/>
      <c r="CB10458" s="419"/>
      <c r="CC10458" s="419"/>
      <c r="CD10458" s="419"/>
      <c r="CF10458" s="419"/>
      <c r="CG10458" s="419"/>
      <c r="CH10458" s="419"/>
    </row>
    <row r="10459" spans="3:86" ht="21" thickBot="1">
      <c r="C10459" s="425"/>
      <c r="P10459" s="431"/>
      <c r="R10459" s="419"/>
      <c r="S10459" s="446"/>
      <c r="T10459" s="419"/>
      <c r="V10459" s="196"/>
      <c r="W10459" s="419"/>
      <c r="X10459" s="419"/>
      <c r="Z10459" s="419"/>
      <c r="AA10459" s="419"/>
      <c r="AB10459" s="419"/>
      <c r="AD10459" s="419"/>
      <c r="AE10459" s="419"/>
      <c r="AF10459" s="419"/>
      <c r="AH10459" s="419"/>
      <c r="AI10459" s="419"/>
      <c r="AJ10459" s="419"/>
      <c r="AL10459" s="419"/>
      <c r="AM10459" s="419"/>
      <c r="AN10459" s="403"/>
      <c r="AO10459" s="419"/>
      <c r="AP10459" s="419"/>
      <c r="AQ10459" s="419"/>
      <c r="AR10459" s="419"/>
      <c r="AS10459" s="419"/>
      <c r="AT10459" s="419"/>
      <c r="AU10459" s="419"/>
      <c r="AV10459" s="419"/>
      <c r="AX10459" s="419"/>
      <c r="AY10459" s="419"/>
      <c r="AZ10459" s="419"/>
      <c r="BB10459" s="419"/>
      <c r="BC10459" s="419"/>
      <c r="BD10459" s="419"/>
      <c r="BF10459" s="419"/>
      <c r="BG10459" s="419"/>
      <c r="BH10459" s="419"/>
      <c r="BJ10459" s="419"/>
      <c r="BK10459" s="419"/>
      <c r="BL10459" s="419"/>
      <c r="BN10459" s="419"/>
      <c r="BO10459" s="419"/>
      <c r="BP10459" s="419"/>
      <c r="BR10459" s="419"/>
      <c r="BS10459" s="419"/>
      <c r="BT10459" s="419"/>
      <c r="BV10459" s="419"/>
      <c r="BW10459" s="419"/>
      <c r="BX10459" s="397"/>
      <c r="BZ10459" s="449"/>
      <c r="CB10459" s="419"/>
      <c r="CC10459" s="419"/>
      <c r="CD10459" s="419"/>
      <c r="CF10459" s="419"/>
      <c r="CG10459" s="419"/>
      <c r="CH10459" s="419"/>
    </row>
    <row r="10460" spans="3:86" ht="21" thickBot="1">
      <c r="C10460" s="425"/>
      <c r="P10460" s="431"/>
      <c r="R10460" s="419"/>
      <c r="S10460" s="446"/>
      <c r="T10460" s="419"/>
      <c r="V10460" s="196"/>
      <c r="W10460" s="419"/>
      <c r="X10460" s="419"/>
      <c r="Z10460" s="419"/>
      <c r="AA10460" s="419"/>
      <c r="AB10460" s="419"/>
      <c r="AD10460" s="419"/>
      <c r="AE10460" s="419"/>
      <c r="AF10460" s="419"/>
      <c r="AH10460" s="419"/>
      <c r="AI10460" s="419"/>
      <c r="AJ10460" s="419"/>
      <c r="AL10460" s="419"/>
      <c r="AM10460" s="419"/>
      <c r="AN10460" s="403"/>
      <c r="AO10460" s="419"/>
      <c r="AP10460" s="419"/>
      <c r="AQ10460" s="419"/>
      <c r="AR10460" s="419"/>
      <c r="AS10460" s="419"/>
      <c r="AT10460" s="419"/>
      <c r="AU10460" s="419"/>
      <c r="AV10460" s="419"/>
      <c r="AX10460" s="419"/>
      <c r="AY10460" s="419"/>
      <c r="AZ10460" s="419"/>
      <c r="BB10460" s="419"/>
      <c r="BC10460" s="419"/>
      <c r="BD10460" s="419"/>
      <c r="BF10460" s="419"/>
      <c r="BG10460" s="419"/>
      <c r="BH10460" s="419"/>
      <c r="BJ10460" s="419"/>
      <c r="BK10460" s="419"/>
      <c r="BL10460" s="419"/>
      <c r="BN10460" s="419"/>
      <c r="BO10460" s="419"/>
      <c r="BP10460" s="419"/>
      <c r="BR10460" s="419"/>
      <c r="BS10460" s="419"/>
      <c r="BT10460" s="419"/>
      <c r="BV10460" s="419"/>
      <c r="BW10460" s="419"/>
      <c r="BX10460" s="397"/>
      <c r="BZ10460" s="449"/>
      <c r="CB10460" s="419"/>
      <c r="CC10460" s="419"/>
      <c r="CD10460" s="419"/>
      <c r="CF10460" s="419"/>
      <c r="CG10460" s="419"/>
      <c r="CH10460" s="419"/>
    </row>
    <row r="10461" spans="3:86" ht="21" thickBot="1">
      <c r="C10461" s="425"/>
      <c r="P10461" s="431"/>
      <c r="R10461" s="419"/>
      <c r="S10461" s="446"/>
      <c r="T10461" s="419"/>
      <c r="V10461" s="196"/>
      <c r="W10461" s="419"/>
      <c r="X10461" s="419"/>
      <c r="Z10461" s="419"/>
      <c r="AA10461" s="419"/>
      <c r="AB10461" s="419"/>
      <c r="AD10461" s="419"/>
      <c r="AE10461" s="419"/>
      <c r="AF10461" s="419"/>
      <c r="AH10461" s="419"/>
      <c r="AI10461" s="419"/>
      <c r="AJ10461" s="419"/>
      <c r="AL10461" s="419"/>
      <c r="AM10461" s="419"/>
      <c r="AN10461" s="403"/>
      <c r="AO10461" s="419"/>
      <c r="AP10461" s="419"/>
      <c r="AQ10461" s="419"/>
      <c r="AR10461" s="419"/>
      <c r="AS10461" s="419"/>
      <c r="AT10461" s="419"/>
      <c r="AU10461" s="419"/>
      <c r="AV10461" s="419"/>
      <c r="AX10461" s="419"/>
      <c r="AY10461" s="419"/>
      <c r="AZ10461" s="419"/>
      <c r="BB10461" s="419"/>
      <c r="BC10461" s="419"/>
      <c r="BD10461" s="419"/>
      <c r="BF10461" s="419"/>
      <c r="BG10461" s="419"/>
      <c r="BH10461" s="419"/>
      <c r="BJ10461" s="419"/>
      <c r="BK10461" s="419"/>
      <c r="BL10461" s="419"/>
      <c r="BN10461" s="419"/>
      <c r="BO10461" s="419"/>
      <c r="BP10461" s="419"/>
      <c r="BR10461" s="419"/>
      <c r="BS10461" s="419"/>
      <c r="BT10461" s="419"/>
      <c r="BV10461" s="419"/>
      <c r="BW10461" s="419"/>
      <c r="BX10461" s="397"/>
      <c r="BZ10461" s="449"/>
      <c r="CB10461" s="419"/>
      <c r="CC10461" s="419"/>
      <c r="CD10461" s="419"/>
      <c r="CF10461" s="419"/>
      <c r="CG10461" s="419"/>
      <c r="CH10461" s="419"/>
    </row>
    <row r="10462" spans="3:86" ht="21" thickBot="1">
      <c r="C10462" s="425"/>
      <c r="P10462" s="431"/>
      <c r="R10462" s="419"/>
      <c r="S10462" s="446"/>
      <c r="T10462" s="419"/>
      <c r="V10462" s="196"/>
      <c r="W10462" s="419"/>
      <c r="X10462" s="419"/>
      <c r="Z10462" s="419"/>
      <c r="AA10462" s="419"/>
      <c r="AB10462" s="419"/>
      <c r="AD10462" s="419"/>
      <c r="AE10462" s="419"/>
      <c r="AF10462" s="419"/>
      <c r="AH10462" s="419"/>
      <c r="AI10462" s="419"/>
      <c r="AJ10462" s="419"/>
      <c r="AL10462" s="419"/>
      <c r="AM10462" s="419"/>
      <c r="AN10462" s="403"/>
      <c r="AO10462" s="419"/>
      <c r="AP10462" s="419"/>
      <c r="AQ10462" s="419"/>
      <c r="AR10462" s="419"/>
      <c r="AS10462" s="419"/>
      <c r="AT10462" s="419"/>
      <c r="AU10462" s="419"/>
      <c r="AV10462" s="419"/>
      <c r="AX10462" s="419"/>
      <c r="AY10462" s="419"/>
      <c r="AZ10462" s="419"/>
      <c r="BB10462" s="419"/>
      <c r="BC10462" s="419"/>
      <c r="BD10462" s="419"/>
      <c r="BF10462" s="419"/>
      <c r="BG10462" s="419"/>
      <c r="BH10462" s="419"/>
      <c r="BJ10462" s="419"/>
      <c r="BK10462" s="419"/>
      <c r="BL10462" s="419"/>
      <c r="BN10462" s="419"/>
      <c r="BO10462" s="419"/>
      <c r="BP10462" s="419"/>
      <c r="BR10462" s="419"/>
      <c r="BS10462" s="419"/>
      <c r="BT10462" s="419"/>
      <c r="BV10462" s="419"/>
      <c r="BW10462" s="419"/>
      <c r="BX10462" s="397"/>
      <c r="BZ10462" s="449"/>
      <c r="CB10462" s="419"/>
      <c r="CC10462" s="419"/>
      <c r="CD10462" s="419"/>
      <c r="CF10462" s="419"/>
      <c r="CG10462" s="419"/>
      <c r="CH10462" s="419"/>
    </row>
    <row r="10463" spans="3:86" ht="21" thickBot="1">
      <c r="C10463" s="425"/>
      <c r="P10463" s="431"/>
      <c r="R10463" s="419"/>
      <c r="S10463" s="446"/>
      <c r="T10463" s="419"/>
      <c r="V10463" s="196"/>
      <c r="W10463" s="419"/>
      <c r="X10463" s="419"/>
      <c r="Z10463" s="419"/>
      <c r="AA10463" s="419"/>
      <c r="AB10463" s="419"/>
      <c r="AD10463" s="419"/>
      <c r="AE10463" s="419"/>
      <c r="AF10463" s="419"/>
      <c r="AH10463" s="419"/>
      <c r="AI10463" s="419"/>
      <c r="AJ10463" s="419"/>
      <c r="AL10463" s="419"/>
      <c r="AM10463" s="419"/>
      <c r="AN10463" s="403"/>
      <c r="AO10463" s="419"/>
      <c r="AP10463" s="419"/>
      <c r="AQ10463" s="419"/>
      <c r="AR10463" s="419"/>
      <c r="AS10463" s="419"/>
      <c r="AT10463" s="419"/>
      <c r="AU10463" s="419"/>
      <c r="AV10463" s="419"/>
      <c r="AX10463" s="419"/>
      <c r="AY10463" s="419"/>
      <c r="AZ10463" s="419"/>
      <c r="BB10463" s="419"/>
      <c r="BC10463" s="419"/>
      <c r="BD10463" s="419"/>
      <c r="BF10463" s="419"/>
      <c r="BG10463" s="419"/>
      <c r="BH10463" s="419"/>
      <c r="BJ10463" s="419"/>
      <c r="BK10463" s="419"/>
      <c r="BL10463" s="419"/>
      <c r="BN10463" s="419"/>
      <c r="BO10463" s="419"/>
      <c r="BP10463" s="419"/>
      <c r="BR10463" s="419"/>
      <c r="BS10463" s="419"/>
      <c r="BT10463" s="419"/>
      <c r="BV10463" s="419"/>
      <c r="BW10463" s="419"/>
      <c r="BX10463" s="397"/>
      <c r="BZ10463" s="449"/>
      <c r="CB10463" s="419"/>
      <c r="CC10463" s="419"/>
      <c r="CD10463" s="419"/>
      <c r="CF10463" s="419"/>
      <c r="CG10463" s="419"/>
      <c r="CH10463" s="419"/>
    </row>
    <row r="10464" spans="3:86" ht="21" thickBot="1">
      <c r="C10464" s="425"/>
      <c r="P10464" s="431"/>
      <c r="R10464" s="419"/>
      <c r="S10464" s="446"/>
      <c r="T10464" s="419"/>
      <c r="V10464" s="196"/>
      <c r="W10464" s="419"/>
      <c r="X10464" s="419"/>
      <c r="Z10464" s="419"/>
      <c r="AA10464" s="419"/>
      <c r="AB10464" s="419"/>
      <c r="AD10464" s="419"/>
      <c r="AE10464" s="419"/>
      <c r="AF10464" s="419"/>
      <c r="AH10464" s="419"/>
      <c r="AI10464" s="419"/>
      <c r="AJ10464" s="419"/>
      <c r="AL10464" s="419"/>
      <c r="AM10464" s="419"/>
      <c r="AN10464" s="403"/>
      <c r="AO10464" s="419"/>
      <c r="AP10464" s="419"/>
      <c r="AQ10464" s="419"/>
      <c r="AR10464" s="419"/>
      <c r="AS10464" s="419"/>
      <c r="AT10464" s="419"/>
      <c r="AU10464" s="419"/>
      <c r="AV10464" s="419"/>
      <c r="AX10464" s="419"/>
      <c r="AY10464" s="419"/>
      <c r="AZ10464" s="419"/>
      <c r="BB10464" s="419"/>
      <c r="BC10464" s="419"/>
      <c r="BD10464" s="419"/>
      <c r="BF10464" s="419"/>
      <c r="BG10464" s="419"/>
      <c r="BH10464" s="419"/>
      <c r="BJ10464" s="419"/>
      <c r="BK10464" s="419"/>
      <c r="BL10464" s="419"/>
      <c r="BN10464" s="419"/>
      <c r="BO10464" s="419"/>
      <c r="BP10464" s="419"/>
      <c r="BR10464" s="419"/>
      <c r="BS10464" s="419"/>
      <c r="BT10464" s="419"/>
      <c r="BV10464" s="419"/>
      <c r="BW10464" s="419"/>
      <c r="BX10464" s="397"/>
      <c r="BZ10464" s="449"/>
      <c r="CB10464" s="419"/>
      <c r="CC10464" s="419"/>
      <c r="CD10464" s="419"/>
      <c r="CF10464" s="419"/>
      <c r="CG10464" s="419"/>
      <c r="CH10464" s="419"/>
    </row>
    <row r="10465" spans="3:86" ht="21" thickBot="1">
      <c r="C10465" s="425"/>
      <c r="P10465" s="431"/>
      <c r="R10465" s="419"/>
      <c r="S10465" s="446"/>
      <c r="T10465" s="419"/>
      <c r="V10465" s="196"/>
      <c r="W10465" s="419"/>
      <c r="X10465" s="419"/>
      <c r="Z10465" s="419"/>
      <c r="AA10465" s="419"/>
      <c r="AB10465" s="419"/>
      <c r="AD10465" s="419"/>
      <c r="AE10465" s="419"/>
      <c r="AF10465" s="419"/>
      <c r="AH10465" s="419"/>
      <c r="AI10465" s="419"/>
      <c r="AJ10465" s="419"/>
      <c r="AL10465" s="419"/>
      <c r="AM10465" s="419"/>
      <c r="AN10465" s="403"/>
      <c r="AO10465" s="419"/>
      <c r="AP10465" s="419"/>
      <c r="AQ10465" s="419"/>
      <c r="AR10465" s="419"/>
      <c r="AS10465" s="419"/>
      <c r="AT10465" s="419"/>
      <c r="AU10465" s="419"/>
      <c r="AV10465" s="419"/>
      <c r="AX10465" s="419"/>
      <c r="AY10465" s="419"/>
      <c r="AZ10465" s="419"/>
      <c r="BB10465" s="419"/>
      <c r="BC10465" s="419"/>
      <c r="BD10465" s="419"/>
      <c r="BF10465" s="419"/>
      <c r="BG10465" s="419"/>
      <c r="BH10465" s="419"/>
      <c r="BJ10465" s="419"/>
      <c r="BK10465" s="419"/>
      <c r="BL10465" s="419"/>
      <c r="BN10465" s="419"/>
      <c r="BO10465" s="419"/>
      <c r="BP10465" s="419"/>
      <c r="BR10465" s="419"/>
      <c r="BS10465" s="419"/>
      <c r="BT10465" s="419"/>
      <c r="BV10465" s="419"/>
      <c r="BW10465" s="419"/>
      <c r="BX10465" s="397"/>
      <c r="BZ10465" s="449"/>
      <c r="CB10465" s="419"/>
      <c r="CC10465" s="419"/>
      <c r="CD10465" s="419"/>
      <c r="CF10465" s="419"/>
      <c r="CG10465" s="419"/>
      <c r="CH10465" s="419"/>
    </row>
    <row r="10466" spans="3:86" ht="21" thickBot="1">
      <c r="C10466" s="425"/>
      <c r="P10466" s="431"/>
      <c r="R10466" s="419"/>
      <c r="S10466" s="446"/>
      <c r="T10466" s="419"/>
      <c r="V10466" s="196"/>
      <c r="W10466" s="419"/>
      <c r="X10466" s="419"/>
      <c r="Z10466" s="419"/>
      <c r="AA10466" s="419"/>
      <c r="AB10466" s="419"/>
      <c r="AD10466" s="419"/>
      <c r="AE10466" s="419"/>
      <c r="AF10466" s="419"/>
      <c r="AH10466" s="419"/>
      <c r="AI10466" s="419"/>
      <c r="AJ10466" s="419"/>
      <c r="AL10466" s="419"/>
      <c r="AM10466" s="419"/>
      <c r="AN10466" s="403"/>
      <c r="AO10466" s="419"/>
      <c r="AP10466" s="419"/>
      <c r="AQ10466" s="419"/>
      <c r="AR10466" s="419"/>
      <c r="AS10466" s="419"/>
      <c r="AT10466" s="419"/>
      <c r="AU10466" s="419"/>
      <c r="AV10466" s="419"/>
      <c r="AX10466" s="419"/>
      <c r="AY10466" s="419"/>
      <c r="AZ10466" s="419"/>
      <c r="BB10466" s="419"/>
      <c r="BC10466" s="419"/>
      <c r="BD10466" s="419"/>
      <c r="BF10466" s="419"/>
      <c r="BG10466" s="419"/>
      <c r="BH10466" s="419"/>
      <c r="BJ10466" s="419"/>
      <c r="BK10466" s="419"/>
      <c r="BL10466" s="419"/>
      <c r="BN10466" s="419"/>
      <c r="BO10466" s="419"/>
      <c r="BP10466" s="419"/>
      <c r="BR10466" s="419"/>
      <c r="BS10466" s="419"/>
      <c r="BT10466" s="419"/>
      <c r="BV10466" s="419"/>
      <c r="BW10466" s="419"/>
      <c r="BX10466" s="397"/>
      <c r="BZ10466" s="449"/>
      <c r="CB10466" s="419"/>
      <c r="CC10466" s="419"/>
      <c r="CD10466" s="419"/>
      <c r="CF10466" s="419"/>
      <c r="CG10466" s="419"/>
      <c r="CH10466" s="419"/>
    </row>
    <row r="10467" spans="3:86" ht="21" thickBot="1">
      <c r="C10467" s="425"/>
      <c r="P10467" s="431"/>
      <c r="R10467" s="419"/>
      <c r="S10467" s="446"/>
      <c r="T10467" s="419"/>
      <c r="V10467" s="196"/>
      <c r="W10467" s="419"/>
      <c r="X10467" s="419"/>
      <c r="Z10467" s="419"/>
      <c r="AA10467" s="419"/>
      <c r="AB10467" s="419"/>
      <c r="AD10467" s="419"/>
      <c r="AE10467" s="419"/>
      <c r="AF10467" s="419"/>
      <c r="AH10467" s="419"/>
      <c r="AI10467" s="419"/>
      <c r="AJ10467" s="419"/>
      <c r="AL10467" s="419"/>
      <c r="AM10467" s="419"/>
      <c r="AN10467" s="403"/>
      <c r="AO10467" s="419"/>
      <c r="AP10467" s="419"/>
      <c r="AQ10467" s="419"/>
      <c r="AR10467" s="419"/>
      <c r="AS10467" s="419"/>
      <c r="AT10467" s="419"/>
      <c r="AU10467" s="419"/>
      <c r="AV10467" s="419"/>
      <c r="AX10467" s="419"/>
      <c r="AY10467" s="419"/>
      <c r="AZ10467" s="419"/>
      <c r="BB10467" s="419"/>
      <c r="BC10467" s="419"/>
      <c r="BD10467" s="419"/>
      <c r="BF10467" s="419"/>
      <c r="BG10467" s="419"/>
      <c r="BH10467" s="419"/>
      <c r="BJ10467" s="419"/>
      <c r="BK10467" s="419"/>
      <c r="BL10467" s="419"/>
      <c r="BN10467" s="419"/>
      <c r="BO10467" s="419"/>
      <c r="BP10467" s="419"/>
      <c r="BR10467" s="419"/>
      <c r="BS10467" s="419"/>
      <c r="BT10467" s="419"/>
      <c r="BV10467" s="419"/>
      <c r="BW10467" s="419"/>
      <c r="BX10467" s="397"/>
      <c r="BZ10467" s="449"/>
      <c r="CB10467" s="419"/>
      <c r="CC10467" s="419"/>
      <c r="CD10467" s="419"/>
      <c r="CF10467" s="419"/>
      <c r="CG10467" s="419"/>
      <c r="CH10467" s="419"/>
    </row>
    <row r="10468" spans="3:86" ht="21" thickBot="1">
      <c r="C10468" s="425"/>
      <c r="P10468" s="431"/>
      <c r="R10468" s="419"/>
      <c r="S10468" s="446"/>
      <c r="T10468" s="419"/>
      <c r="V10468" s="196"/>
      <c r="W10468" s="419"/>
      <c r="X10468" s="419"/>
      <c r="Z10468" s="419"/>
      <c r="AA10468" s="419"/>
      <c r="AB10468" s="419"/>
      <c r="AD10468" s="419"/>
      <c r="AE10468" s="419"/>
      <c r="AF10468" s="419"/>
      <c r="AH10468" s="419"/>
      <c r="AI10468" s="419"/>
      <c r="AJ10468" s="419"/>
      <c r="AL10468" s="419"/>
      <c r="AM10468" s="419"/>
      <c r="AN10468" s="403"/>
      <c r="AO10468" s="419"/>
      <c r="AP10468" s="419"/>
      <c r="AQ10468" s="419"/>
      <c r="AR10468" s="419"/>
      <c r="AS10468" s="419"/>
      <c r="AT10468" s="419"/>
      <c r="AU10468" s="419"/>
      <c r="AV10468" s="419"/>
      <c r="AX10468" s="419"/>
      <c r="AY10468" s="419"/>
      <c r="AZ10468" s="419"/>
      <c r="BB10468" s="419"/>
      <c r="BC10468" s="419"/>
      <c r="BD10468" s="419"/>
      <c r="BF10468" s="419"/>
      <c r="BG10468" s="419"/>
      <c r="BH10468" s="419"/>
      <c r="BJ10468" s="419"/>
      <c r="BK10468" s="419"/>
      <c r="BL10468" s="419"/>
      <c r="BN10468" s="419"/>
      <c r="BO10468" s="419"/>
      <c r="BP10468" s="419"/>
      <c r="BR10468" s="419"/>
      <c r="BS10468" s="419"/>
      <c r="BT10468" s="419"/>
      <c r="BV10468" s="419"/>
      <c r="BW10468" s="419"/>
      <c r="BX10468" s="397"/>
      <c r="BZ10468" s="449"/>
      <c r="CB10468" s="419"/>
      <c r="CC10468" s="419"/>
      <c r="CD10468" s="419"/>
      <c r="CF10468" s="419"/>
      <c r="CG10468" s="419"/>
      <c r="CH10468" s="419"/>
    </row>
    <row r="10469" spans="3:86" ht="21" thickBot="1">
      <c r="C10469" s="425"/>
      <c r="P10469" s="431"/>
      <c r="R10469" s="419"/>
      <c r="S10469" s="446"/>
      <c r="T10469" s="419"/>
      <c r="V10469" s="196"/>
      <c r="W10469" s="419"/>
      <c r="X10469" s="419"/>
      <c r="Z10469" s="419"/>
      <c r="AA10469" s="419"/>
      <c r="AB10469" s="419"/>
      <c r="AD10469" s="419"/>
      <c r="AE10469" s="419"/>
      <c r="AF10469" s="419"/>
      <c r="AH10469" s="419"/>
      <c r="AI10469" s="419"/>
      <c r="AJ10469" s="419"/>
      <c r="AL10469" s="419"/>
      <c r="AM10469" s="419"/>
      <c r="AN10469" s="403"/>
      <c r="AO10469" s="419"/>
      <c r="AP10469" s="419"/>
      <c r="AQ10469" s="419"/>
      <c r="AR10469" s="419"/>
      <c r="AS10469" s="419"/>
      <c r="AT10469" s="419"/>
      <c r="AU10469" s="419"/>
      <c r="AV10469" s="419"/>
      <c r="AX10469" s="419"/>
      <c r="AY10469" s="419"/>
      <c r="AZ10469" s="419"/>
      <c r="BB10469" s="419"/>
      <c r="BC10469" s="419"/>
      <c r="BD10469" s="419"/>
      <c r="BF10469" s="419"/>
      <c r="BG10469" s="419"/>
      <c r="BH10469" s="419"/>
      <c r="BJ10469" s="419"/>
      <c r="BK10469" s="419"/>
      <c r="BL10469" s="419"/>
      <c r="BN10469" s="419"/>
      <c r="BO10469" s="419"/>
      <c r="BP10469" s="419"/>
      <c r="BR10469" s="419"/>
      <c r="BS10469" s="419"/>
      <c r="BT10469" s="419"/>
      <c r="BV10469" s="419"/>
      <c r="BW10469" s="419"/>
      <c r="BX10469" s="397"/>
      <c r="BZ10469" s="449"/>
      <c r="CB10469" s="419"/>
      <c r="CC10469" s="419"/>
      <c r="CD10469" s="419"/>
      <c r="CF10469" s="419"/>
      <c r="CG10469" s="419"/>
      <c r="CH10469" s="419"/>
    </row>
    <row r="10470" spans="3:86" ht="21" thickBot="1">
      <c r="C10470" s="425"/>
      <c r="P10470" s="431"/>
      <c r="R10470" s="419"/>
      <c r="S10470" s="446"/>
      <c r="T10470" s="419"/>
      <c r="V10470" s="196"/>
      <c r="W10470" s="419"/>
      <c r="X10470" s="419"/>
      <c r="Z10470" s="419"/>
      <c r="AA10470" s="419"/>
      <c r="AB10470" s="419"/>
      <c r="AD10470" s="419"/>
      <c r="AE10470" s="419"/>
      <c r="AF10470" s="419"/>
      <c r="AH10470" s="419"/>
      <c r="AI10470" s="419"/>
      <c r="AJ10470" s="419"/>
      <c r="AL10470" s="419"/>
      <c r="AM10470" s="419"/>
      <c r="AN10470" s="403"/>
      <c r="AO10470" s="419"/>
      <c r="AP10470" s="419"/>
      <c r="AQ10470" s="419"/>
      <c r="AR10470" s="419"/>
      <c r="AS10470" s="419"/>
      <c r="AT10470" s="419"/>
      <c r="AU10470" s="419"/>
      <c r="AV10470" s="419"/>
      <c r="AX10470" s="419"/>
      <c r="AY10470" s="419"/>
      <c r="AZ10470" s="419"/>
      <c r="BB10470" s="419"/>
      <c r="BC10470" s="419"/>
      <c r="BD10470" s="419"/>
      <c r="BF10470" s="419"/>
      <c r="BG10470" s="419"/>
      <c r="BH10470" s="419"/>
      <c r="BJ10470" s="419"/>
      <c r="BK10470" s="419"/>
      <c r="BL10470" s="419"/>
      <c r="BN10470" s="419"/>
      <c r="BO10470" s="419"/>
      <c r="BP10470" s="419"/>
      <c r="BR10470" s="419"/>
      <c r="BS10470" s="419"/>
      <c r="BT10470" s="419"/>
      <c r="BV10470" s="419"/>
      <c r="BW10470" s="419"/>
      <c r="BX10470" s="397"/>
      <c r="BZ10470" s="449"/>
      <c r="CB10470" s="419"/>
      <c r="CC10470" s="419"/>
      <c r="CD10470" s="419"/>
      <c r="CF10470" s="419"/>
      <c r="CG10470" s="419"/>
      <c r="CH10470" s="419"/>
    </row>
    <row r="10471" spans="3:86" ht="21" thickBot="1">
      <c r="C10471" s="425"/>
      <c r="P10471" s="431"/>
      <c r="R10471" s="419"/>
      <c r="S10471" s="446"/>
      <c r="T10471" s="419"/>
      <c r="V10471" s="196"/>
      <c r="W10471" s="419"/>
      <c r="X10471" s="419"/>
      <c r="Z10471" s="419"/>
      <c r="AA10471" s="419"/>
      <c r="AB10471" s="419"/>
      <c r="AD10471" s="419"/>
      <c r="AE10471" s="419"/>
      <c r="AF10471" s="419"/>
      <c r="AH10471" s="419"/>
      <c r="AI10471" s="419"/>
      <c r="AJ10471" s="419"/>
      <c r="AL10471" s="419"/>
      <c r="AM10471" s="419"/>
      <c r="AN10471" s="403"/>
      <c r="AO10471" s="419"/>
      <c r="AP10471" s="419"/>
      <c r="AQ10471" s="419"/>
      <c r="AR10471" s="419"/>
      <c r="AS10471" s="419"/>
      <c r="AT10471" s="419"/>
      <c r="AU10471" s="419"/>
      <c r="AV10471" s="419"/>
      <c r="AX10471" s="419"/>
      <c r="AY10471" s="419"/>
      <c r="AZ10471" s="419"/>
      <c r="BB10471" s="419"/>
      <c r="BC10471" s="419"/>
      <c r="BD10471" s="419"/>
      <c r="BF10471" s="419"/>
      <c r="BG10471" s="419"/>
      <c r="BH10471" s="419"/>
      <c r="BJ10471" s="419"/>
      <c r="BK10471" s="419"/>
      <c r="BL10471" s="419"/>
      <c r="BN10471" s="419"/>
      <c r="BO10471" s="419"/>
      <c r="BP10471" s="419"/>
      <c r="BR10471" s="419"/>
      <c r="BS10471" s="419"/>
      <c r="BT10471" s="419"/>
      <c r="BV10471" s="419"/>
      <c r="BW10471" s="419"/>
      <c r="BX10471" s="397"/>
      <c r="BZ10471" s="449"/>
      <c r="CB10471" s="419"/>
      <c r="CC10471" s="419"/>
      <c r="CD10471" s="419"/>
      <c r="CF10471" s="419"/>
      <c r="CG10471" s="419"/>
      <c r="CH10471" s="419"/>
    </row>
    <row r="10472" spans="3:86" ht="21" thickBot="1">
      <c r="C10472" s="425"/>
      <c r="P10472" s="431"/>
      <c r="R10472" s="419"/>
      <c r="S10472" s="446"/>
      <c r="T10472" s="419"/>
      <c r="V10472" s="196"/>
      <c r="W10472" s="419"/>
      <c r="X10472" s="419"/>
      <c r="Z10472" s="419"/>
      <c r="AA10472" s="419"/>
      <c r="AB10472" s="419"/>
      <c r="AD10472" s="419"/>
      <c r="AE10472" s="419"/>
      <c r="AF10472" s="419"/>
      <c r="AH10472" s="419"/>
      <c r="AI10472" s="419"/>
      <c r="AJ10472" s="419"/>
      <c r="AL10472" s="419"/>
      <c r="AM10472" s="419"/>
      <c r="AN10472" s="403"/>
      <c r="AO10472" s="419"/>
      <c r="AP10472" s="419"/>
      <c r="AQ10472" s="419"/>
      <c r="AR10472" s="419"/>
      <c r="AS10472" s="419"/>
      <c r="AT10472" s="419"/>
      <c r="AU10472" s="419"/>
      <c r="AV10472" s="419"/>
      <c r="AX10472" s="419"/>
      <c r="AY10472" s="419"/>
      <c r="AZ10472" s="419"/>
      <c r="BB10472" s="419"/>
      <c r="BC10472" s="419"/>
      <c r="BD10472" s="419"/>
      <c r="BF10472" s="419"/>
      <c r="BG10472" s="419"/>
      <c r="BH10472" s="419"/>
      <c r="BJ10472" s="419"/>
      <c r="BK10472" s="419"/>
      <c r="BL10472" s="419"/>
      <c r="BN10472" s="419"/>
      <c r="BO10472" s="419"/>
      <c r="BP10472" s="419"/>
      <c r="BR10472" s="419"/>
      <c r="BS10472" s="419"/>
      <c r="BT10472" s="419"/>
      <c r="BV10472" s="419"/>
      <c r="BW10472" s="419"/>
      <c r="BX10472" s="397"/>
      <c r="BZ10472" s="449"/>
      <c r="CB10472" s="419"/>
      <c r="CC10472" s="419"/>
      <c r="CD10472" s="419"/>
      <c r="CF10472" s="419"/>
      <c r="CG10472" s="419"/>
      <c r="CH10472" s="419"/>
    </row>
    <row r="10473" spans="3:86" ht="21" thickBot="1">
      <c r="C10473" s="425"/>
      <c r="P10473" s="431"/>
      <c r="R10473" s="419"/>
      <c r="S10473" s="446"/>
      <c r="T10473" s="419"/>
      <c r="V10473" s="196"/>
      <c r="W10473" s="419"/>
      <c r="X10473" s="419"/>
      <c r="Z10473" s="419"/>
      <c r="AA10473" s="419"/>
      <c r="AB10473" s="419"/>
      <c r="AD10473" s="419"/>
      <c r="AE10473" s="419"/>
      <c r="AF10473" s="419"/>
      <c r="AH10473" s="419"/>
      <c r="AI10473" s="419"/>
      <c r="AJ10473" s="419"/>
      <c r="AL10473" s="419"/>
      <c r="AM10473" s="419"/>
      <c r="AN10473" s="403"/>
      <c r="AO10473" s="419"/>
      <c r="AP10473" s="419"/>
      <c r="AQ10473" s="419"/>
      <c r="AR10473" s="419"/>
      <c r="AS10473" s="419"/>
      <c r="AT10473" s="419"/>
      <c r="AU10473" s="419"/>
      <c r="AV10473" s="419"/>
      <c r="AX10473" s="419"/>
      <c r="AY10473" s="419"/>
      <c r="AZ10473" s="419"/>
      <c r="BB10473" s="419"/>
      <c r="BC10473" s="419"/>
      <c r="BD10473" s="419"/>
      <c r="BF10473" s="419"/>
      <c r="BG10473" s="419"/>
      <c r="BH10473" s="419"/>
      <c r="BJ10473" s="419"/>
      <c r="BK10473" s="419"/>
      <c r="BL10473" s="419"/>
      <c r="BN10473" s="419"/>
      <c r="BO10473" s="419"/>
      <c r="BP10473" s="419"/>
      <c r="BR10473" s="419"/>
      <c r="BS10473" s="419"/>
      <c r="BT10473" s="419"/>
      <c r="BV10473" s="419"/>
      <c r="BW10473" s="419"/>
      <c r="BX10473" s="397"/>
      <c r="BZ10473" s="449"/>
      <c r="CB10473" s="419"/>
      <c r="CC10473" s="419"/>
      <c r="CD10473" s="419"/>
      <c r="CF10473" s="419"/>
      <c r="CG10473" s="419"/>
      <c r="CH10473" s="419"/>
    </row>
    <row r="10474" spans="3:86" ht="21" thickBot="1">
      <c r="C10474" s="425"/>
      <c r="P10474" s="431"/>
      <c r="R10474" s="419"/>
      <c r="S10474" s="446"/>
      <c r="T10474" s="419"/>
      <c r="V10474" s="196"/>
      <c r="W10474" s="419"/>
      <c r="X10474" s="419"/>
      <c r="Z10474" s="419"/>
      <c r="AA10474" s="419"/>
      <c r="AB10474" s="419"/>
      <c r="AD10474" s="419"/>
      <c r="AE10474" s="419"/>
      <c r="AF10474" s="419"/>
      <c r="AH10474" s="419"/>
      <c r="AI10474" s="419"/>
      <c r="AJ10474" s="419"/>
      <c r="AL10474" s="419"/>
      <c r="AM10474" s="419"/>
      <c r="AN10474" s="403"/>
      <c r="AO10474" s="419"/>
      <c r="AP10474" s="419"/>
      <c r="AQ10474" s="419"/>
      <c r="AR10474" s="419"/>
      <c r="AS10474" s="419"/>
      <c r="AT10474" s="419"/>
      <c r="AU10474" s="419"/>
      <c r="AV10474" s="419"/>
      <c r="AX10474" s="419"/>
      <c r="AY10474" s="419"/>
      <c r="AZ10474" s="419"/>
      <c r="BB10474" s="419"/>
      <c r="BC10474" s="419"/>
      <c r="BD10474" s="419"/>
      <c r="BF10474" s="419"/>
      <c r="BG10474" s="419"/>
      <c r="BH10474" s="419"/>
      <c r="BJ10474" s="419"/>
      <c r="BK10474" s="419"/>
      <c r="BL10474" s="419"/>
      <c r="BN10474" s="419"/>
      <c r="BO10474" s="419"/>
      <c r="BP10474" s="419"/>
      <c r="BR10474" s="419"/>
      <c r="BS10474" s="419"/>
      <c r="BT10474" s="419"/>
      <c r="BV10474" s="419"/>
      <c r="BW10474" s="419"/>
      <c r="BX10474" s="397"/>
      <c r="BZ10474" s="449"/>
      <c r="CB10474" s="419"/>
      <c r="CC10474" s="419"/>
      <c r="CD10474" s="419"/>
      <c r="CF10474" s="419"/>
      <c r="CG10474" s="419"/>
      <c r="CH10474" s="419"/>
    </row>
    <row r="10475" spans="3:86" ht="21" thickBot="1">
      <c r="C10475" s="425"/>
      <c r="P10475" s="431"/>
      <c r="R10475" s="419"/>
      <c r="S10475" s="446"/>
      <c r="T10475" s="419"/>
      <c r="V10475" s="196"/>
      <c r="W10475" s="419"/>
      <c r="X10475" s="419"/>
      <c r="Z10475" s="419"/>
      <c r="AA10475" s="419"/>
      <c r="AB10475" s="419"/>
      <c r="AD10475" s="419"/>
      <c r="AE10475" s="419"/>
      <c r="AF10475" s="419"/>
      <c r="AH10475" s="419"/>
      <c r="AI10475" s="419"/>
      <c r="AJ10475" s="419"/>
      <c r="AL10475" s="419"/>
      <c r="AM10475" s="419"/>
      <c r="AN10475" s="403"/>
      <c r="AO10475" s="419"/>
      <c r="AP10475" s="419"/>
      <c r="AQ10475" s="419"/>
      <c r="AR10475" s="419"/>
      <c r="AS10475" s="419"/>
      <c r="AT10475" s="419"/>
      <c r="AU10475" s="419"/>
      <c r="AV10475" s="419"/>
      <c r="AX10475" s="419"/>
      <c r="AY10475" s="419"/>
      <c r="AZ10475" s="419"/>
      <c r="BB10475" s="419"/>
      <c r="BC10475" s="419"/>
      <c r="BD10475" s="419"/>
      <c r="BF10475" s="419"/>
      <c r="BG10475" s="419"/>
      <c r="BH10475" s="419"/>
      <c r="BJ10475" s="419"/>
      <c r="BK10475" s="419"/>
      <c r="BL10475" s="419"/>
      <c r="BN10475" s="419"/>
      <c r="BO10475" s="419"/>
      <c r="BP10475" s="419"/>
      <c r="BR10475" s="419"/>
      <c r="BS10475" s="419"/>
      <c r="BT10475" s="419"/>
      <c r="BV10475" s="419"/>
      <c r="BW10475" s="419"/>
      <c r="BX10475" s="397"/>
      <c r="BZ10475" s="449"/>
      <c r="CB10475" s="419"/>
      <c r="CC10475" s="419"/>
      <c r="CD10475" s="419"/>
      <c r="CF10475" s="419"/>
      <c r="CG10475" s="419"/>
      <c r="CH10475" s="419"/>
    </row>
    <row r="10476" spans="3:86" ht="21" thickBot="1">
      <c r="C10476" s="425"/>
      <c r="P10476" s="431"/>
      <c r="R10476" s="419"/>
      <c r="S10476" s="446"/>
      <c r="T10476" s="419"/>
      <c r="V10476" s="196"/>
      <c r="W10476" s="419"/>
      <c r="X10476" s="419"/>
      <c r="Z10476" s="419"/>
      <c r="AA10476" s="419"/>
      <c r="AB10476" s="419"/>
      <c r="AD10476" s="419"/>
      <c r="AE10476" s="419"/>
      <c r="AF10476" s="419"/>
      <c r="AH10476" s="419"/>
      <c r="AI10476" s="419"/>
      <c r="AJ10476" s="419"/>
      <c r="AL10476" s="419"/>
      <c r="AM10476" s="419"/>
      <c r="AN10476" s="403"/>
      <c r="AO10476" s="419"/>
      <c r="AP10476" s="419"/>
      <c r="AQ10476" s="419"/>
      <c r="AR10476" s="419"/>
      <c r="AS10476" s="419"/>
      <c r="AT10476" s="419"/>
      <c r="AU10476" s="419"/>
      <c r="AV10476" s="419"/>
      <c r="AX10476" s="419"/>
      <c r="AY10476" s="419"/>
      <c r="AZ10476" s="419"/>
      <c r="BB10476" s="419"/>
      <c r="BC10476" s="419"/>
      <c r="BD10476" s="419"/>
      <c r="BF10476" s="419"/>
      <c r="BG10476" s="419"/>
      <c r="BH10476" s="419"/>
      <c r="BJ10476" s="419"/>
      <c r="BK10476" s="419"/>
      <c r="BL10476" s="419"/>
      <c r="BN10476" s="419"/>
      <c r="BO10476" s="419"/>
      <c r="BP10476" s="419"/>
      <c r="BR10476" s="419"/>
      <c r="BS10476" s="419"/>
      <c r="BT10476" s="419"/>
      <c r="BV10476" s="419"/>
      <c r="BW10476" s="419"/>
      <c r="BX10476" s="397"/>
      <c r="BZ10476" s="449"/>
      <c r="CB10476" s="419"/>
      <c r="CC10476" s="419"/>
      <c r="CD10476" s="419"/>
      <c r="CF10476" s="419"/>
      <c r="CG10476" s="419"/>
      <c r="CH10476" s="419"/>
    </row>
    <row r="10477" spans="3:86" ht="21" thickBot="1">
      <c r="C10477" s="425"/>
      <c r="P10477" s="431"/>
      <c r="R10477" s="419"/>
      <c r="S10477" s="446"/>
      <c r="T10477" s="419"/>
      <c r="V10477" s="196"/>
      <c r="W10477" s="419"/>
      <c r="X10477" s="419"/>
      <c r="Z10477" s="419"/>
      <c r="AA10477" s="419"/>
      <c r="AB10477" s="419"/>
      <c r="AD10477" s="419"/>
      <c r="AE10477" s="419"/>
      <c r="AF10477" s="419"/>
      <c r="AH10477" s="419"/>
      <c r="AI10477" s="419"/>
      <c r="AJ10477" s="419"/>
      <c r="AL10477" s="419"/>
      <c r="AM10477" s="419"/>
      <c r="AN10477" s="403"/>
      <c r="AO10477" s="419"/>
      <c r="AP10477" s="419"/>
      <c r="AQ10477" s="419"/>
      <c r="AR10477" s="419"/>
      <c r="AS10477" s="419"/>
      <c r="AT10477" s="419"/>
      <c r="AU10477" s="419"/>
      <c r="AV10477" s="419"/>
      <c r="AX10477" s="419"/>
      <c r="AY10477" s="419"/>
      <c r="AZ10477" s="419"/>
      <c r="BB10477" s="419"/>
      <c r="BC10477" s="419"/>
      <c r="BD10477" s="419"/>
      <c r="BF10477" s="419"/>
      <c r="BG10477" s="419"/>
      <c r="BH10477" s="419"/>
      <c r="BJ10477" s="419"/>
      <c r="BK10477" s="419"/>
      <c r="BL10477" s="419"/>
      <c r="BN10477" s="419"/>
      <c r="BO10477" s="419"/>
      <c r="BP10477" s="419"/>
      <c r="BR10477" s="419"/>
      <c r="BS10477" s="419"/>
      <c r="BT10477" s="419"/>
      <c r="BV10477" s="419"/>
      <c r="BW10477" s="419"/>
      <c r="BX10477" s="397"/>
      <c r="BZ10477" s="449"/>
      <c r="CB10477" s="419"/>
      <c r="CC10477" s="419"/>
      <c r="CD10477" s="419"/>
      <c r="CF10477" s="419"/>
      <c r="CG10477" s="419"/>
      <c r="CH10477" s="419"/>
    </row>
    <row r="10478" spans="3:86" ht="21" thickBot="1">
      <c r="C10478" s="425"/>
      <c r="P10478" s="431"/>
      <c r="R10478" s="419"/>
      <c r="S10478" s="446"/>
      <c r="T10478" s="419"/>
      <c r="V10478" s="196"/>
      <c r="W10478" s="419"/>
      <c r="X10478" s="419"/>
      <c r="Z10478" s="419"/>
      <c r="AA10478" s="419"/>
      <c r="AB10478" s="419"/>
      <c r="AD10478" s="419"/>
      <c r="AE10478" s="419"/>
      <c r="AF10478" s="419"/>
      <c r="AH10478" s="419"/>
      <c r="AI10478" s="419"/>
      <c r="AJ10478" s="419"/>
      <c r="AL10478" s="419"/>
      <c r="AM10478" s="419"/>
      <c r="AN10478" s="403"/>
      <c r="AO10478" s="419"/>
      <c r="AP10478" s="419"/>
      <c r="AQ10478" s="419"/>
      <c r="AR10478" s="419"/>
      <c r="AS10478" s="419"/>
      <c r="AT10478" s="419"/>
      <c r="AU10478" s="419"/>
      <c r="AV10478" s="419"/>
      <c r="AX10478" s="419"/>
      <c r="AY10478" s="419"/>
      <c r="AZ10478" s="419"/>
      <c r="BB10478" s="419"/>
      <c r="BC10478" s="419"/>
      <c r="BD10478" s="419"/>
      <c r="BF10478" s="419"/>
      <c r="BG10478" s="419"/>
      <c r="BH10478" s="419"/>
      <c r="BJ10478" s="419"/>
      <c r="BK10478" s="419"/>
      <c r="BL10478" s="419"/>
      <c r="BN10478" s="419"/>
      <c r="BO10478" s="419"/>
      <c r="BP10478" s="419"/>
      <c r="BR10478" s="419"/>
      <c r="BS10478" s="419"/>
      <c r="BT10478" s="419"/>
      <c r="BV10478" s="419"/>
      <c r="BW10478" s="419"/>
      <c r="BX10478" s="397"/>
      <c r="BZ10478" s="449"/>
      <c r="CB10478" s="419"/>
      <c r="CC10478" s="419"/>
      <c r="CD10478" s="419"/>
      <c r="CF10478" s="419"/>
      <c r="CG10478" s="419"/>
      <c r="CH10478" s="419"/>
    </row>
    <row r="10479" spans="3:86" ht="21" thickBot="1">
      <c r="C10479" s="425"/>
      <c r="P10479" s="431"/>
      <c r="R10479" s="419"/>
      <c r="S10479" s="446"/>
      <c r="T10479" s="419"/>
      <c r="V10479" s="196"/>
      <c r="W10479" s="419"/>
      <c r="X10479" s="419"/>
      <c r="Z10479" s="419"/>
      <c r="AA10479" s="419"/>
      <c r="AB10479" s="419"/>
      <c r="AD10479" s="419"/>
      <c r="AE10479" s="419"/>
      <c r="AF10479" s="419"/>
      <c r="AH10479" s="419"/>
      <c r="AI10479" s="419"/>
      <c r="AJ10479" s="419"/>
      <c r="AL10479" s="419"/>
      <c r="AM10479" s="419"/>
      <c r="AN10479" s="403"/>
      <c r="AO10479" s="419"/>
      <c r="AP10479" s="419"/>
      <c r="AQ10479" s="419"/>
      <c r="AR10479" s="419"/>
      <c r="AS10479" s="419"/>
      <c r="AT10479" s="419"/>
      <c r="AU10479" s="419"/>
      <c r="AV10479" s="419"/>
      <c r="AX10479" s="419"/>
      <c r="AY10479" s="419"/>
      <c r="AZ10479" s="419"/>
      <c r="BB10479" s="419"/>
      <c r="BC10479" s="419"/>
      <c r="BD10479" s="419"/>
      <c r="BF10479" s="419"/>
      <c r="BG10479" s="419"/>
      <c r="BH10479" s="419"/>
      <c r="BJ10479" s="419"/>
      <c r="BK10479" s="419"/>
      <c r="BL10479" s="419"/>
      <c r="BN10479" s="419"/>
      <c r="BO10479" s="419"/>
      <c r="BP10479" s="419"/>
      <c r="BR10479" s="419"/>
      <c r="BS10479" s="419"/>
      <c r="BT10479" s="419"/>
      <c r="BV10479" s="419"/>
      <c r="BW10479" s="419"/>
      <c r="BX10479" s="397"/>
      <c r="BZ10479" s="449"/>
      <c r="CB10479" s="419"/>
      <c r="CC10479" s="419"/>
      <c r="CD10479" s="419"/>
      <c r="CF10479" s="419"/>
      <c r="CG10479" s="419"/>
      <c r="CH10479" s="419"/>
    </row>
    <row r="10480" spans="3:86" ht="21" thickBot="1">
      <c r="C10480" s="425"/>
      <c r="P10480" s="431"/>
      <c r="R10480" s="419"/>
      <c r="S10480" s="446"/>
      <c r="T10480" s="419"/>
      <c r="V10480" s="196"/>
      <c r="W10480" s="419"/>
      <c r="X10480" s="419"/>
      <c r="Z10480" s="419"/>
      <c r="AA10480" s="419"/>
      <c r="AB10480" s="419"/>
      <c r="AD10480" s="419"/>
      <c r="AE10480" s="419"/>
      <c r="AF10480" s="419"/>
      <c r="AH10480" s="419"/>
      <c r="AI10480" s="419"/>
      <c r="AJ10480" s="419"/>
      <c r="AL10480" s="419"/>
      <c r="AM10480" s="419"/>
      <c r="AN10480" s="403"/>
      <c r="AO10480" s="419"/>
      <c r="AP10480" s="419"/>
      <c r="AQ10480" s="419"/>
      <c r="AR10480" s="419"/>
      <c r="AS10480" s="419"/>
      <c r="AT10480" s="419"/>
      <c r="AU10480" s="419"/>
      <c r="AV10480" s="419"/>
      <c r="AX10480" s="419"/>
      <c r="AY10480" s="419"/>
      <c r="AZ10480" s="419"/>
      <c r="BB10480" s="419"/>
      <c r="BC10480" s="419"/>
      <c r="BD10480" s="419"/>
      <c r="BF10480" s="419"/>
      <c r="BG10480" s="419"/>
      <c r="BH10480" s="419"/>
      <c r="BJ10480" s="419"/>
      <c r="BK10480" s="419"/>
      <c r="BL10480" s="419"/>
      <c r="BN10480" s="419"/>
      <c r="BO10480" s="419"/>
      <c r="BP10480" s="419"/>
      <c r="BR10480" s="419"/>
      <c r="BS10480" s="419"/>
      <c r="BT10480" s="419"/>
      <c r="BV10480" s="419"/>
      <c r="BW10480" s="419"/>
      <c r="BX10480" s="397"/>
      <c r="BZ10480" s="449"/>
      <c r="CB10480" s="419"/>
      <c r="CC10480" s="419"/>
      <c r="CD10480" s="419"/>
      <c r="CF10480" s="419"/>
      <c r="CG10480" s="419"/>
      <c r="CH10480" s="419"/>
    </row>
    <row r="10481" spans="3:86" ht="21" thickBot="1">
      <c r="C10481" s="425"/>
      <c r="P10481" s="431"/>
      <c r="R10481" s="419"/>
      <c r="S10481" s="446"/>
      <c r="T10481" s="419"/>
      <c r="V10481" s="196"/>
      <c r="W10481" s="419"/>
      <c r="X10481" s="419"/>
      <c r="Z10481" s="419"/>
      <c r="AA10481" s="419"/>
      <c r="AB10481" s="419"/>
      <c r="AD10481" s="419"/>
      <c r="AE10481" s="419"/>
      <c r="AF10481" s="419"/>
      <c r="AH10481" s="419"/>
      <c r="AI10481" s="419"/>
      <c r="AJ10481" s="419"/>
      <c r="AL10481" s="419"/>
      <c r="AM10481" s="419"/>
      <c r="AN10481" s="403"/>
      <c r="AO10481" s="419"/>
      <c r="AP10481" s="419"/>
      <c r="AQ10481" s="419"/>
      <c r="AR10481" s="419"/>
      <c r="AS10481" s="419"/>
      <c r="AT10481" s="419"/>
      <c r="AU10481" s="419"/>
      <c r="AV10481" s="419"/>
      <c r="AX10481" s="419"/>
      <c r="AY10481" s="419"/>
      <c r="AZ10481" s="419"/>
      <c r="BB10481" s="419"/>
      <c r="BC10481" s="419"/>
      <c r="BD10481" s="419"/>
      <c r="BF10481" s="419"/>
      <c r="BG10481" s="419"/>
      <c r="BH10481" s="419"/>
      <c r="BJ10481" s="419"/>
      <c r="BK10481" s="419"/>
      <c r="BL10481" s="419"/>
      <c r="BN10481" s="419"/>
      <c r="BO10481" s="419"/>
      <c r="BP10481" s="419"/>
      <c r="BR10481" s="419"/>
      <c r="BS10481" s="419"/>
      <c r="BT10481" s="419"/>
      <c r="BV10481" s="419"/>
      <c r="BW10481" s="419"/>
      <c r="BX10481" s="397"/>
      <c r="BZ10481" s="449"/>
      <c r="CB10481" s="419"/>
      <c r="CC10481" s="419"/>
      <c r="CD10481" s="419"/>
      <c r="CF10481" s="419"/>
      <c r="CG10481" s="419"/>
      <c r="CH10481" s="419"/>
    </row>
    <row r="10482" spans="3:86" ht="21" thickBot="1">
      <c r="C10482" s="425"/>
      <c r="P10482" s="431"/>
      <c r="R10482" s="419"/>
      <c r="S10482" s="446"/>
      <c r="T10482" s="419"/>
      <c r="V10482" s="196"/>
      <c r="W10482" s="419"/>
      <c r="X10482" s="419"/>
      <c r="Z10482" s="419"/>
      <c r="AA10482" s="419"/>
      <c r="AB10482" s="419"/>
      <c r="AD10482" s="419"/>
      <c r="AE10482" s="419"/>
      <c r="AF10482" s="419"/>
      <c r="AH10482" s="419"/>
      <c r="AI10482" s="419"/>
      <c r="AJ10482" s="419"/>
      <c r="AL10482" s="419"/>
      <c r="AM10482" s="419"/>
      <c r="AN10482" s="403"/>
      <c r="AO10482" s="419"/>
      <c r="AP10482" s="419"/>
      <c r="AQ10482" s="419"/>
      <c r="AR10482" s="419"/>
      <c r="AS10482" s="419"/>
      <c r="AT10482" s="419"/>
      <c r="AU10482" s="419"/>
      <c r="AV10482" s="419"/>
      <c r="AX10482" s="419"/>
      <c r="AY10482" s="419"/>
      <c r="AZ10482" s="419"/>
      <c r="BB10482" s="419"/>
      <c r="BC10482" s="419"/>
      <c r="BD10482" s="419"/>
      <c r="BF10482" s="419"/>
      <c r="BG10482" s="419"/>
      <c r="BH10482" s="419"/>
      <c r="BJ10482" s="419"/>
      <c r="BK10482" s="419"/>
      <c r="BL10482" s="419"/>
      <c r="BN10482" s="419"/>
      <c r="BO10482" s="419"/>
      <c r="BP10482" s="419"/>
      <c r="BR10482" s="419"/>
      <c r="BS10482" s="419"/>
      <c r="BT10482" s="419"/>
      <c r="BV10482" s="419"/>
      <c r="BW10482" s="419"/>
      <c r="BX10482" s="397"/>
      <c r="BZ10482" s="449"/>
      <c r="CB10482" s="419"/>
      <c r="CC10482" s="419"/>
      <c r="CD10482" s="419"/>
      <c r="CF10482" s="419"/>
      <c r="CG10482" s="419"/>
      <c r="CH10482" s="419"/>
    </row>
    <row r="10483" spans="3:86" ht="21" thickBot="1">
      <c r="C10483" s="425"/>
      <c r="P10483" s="431"/>
      <c r="R10483" s="419"/>
      <c r="S10483" s="446"/>
      <c r="T10483" s="419"/>
      <c r="V10483" s="196"/>
      <c r="W10483" s="419"/>
      <c r="X10483" s="419"/>
      <c r="Z10483" s="419"/>
      <c r="AA10483" s="419"/>
      <c r="AB10483" s="419"/>
      <c r="AD10483" s="419"/>
      <c r="AE10483" s="419"/>
      <c r="AF10483" s="419"/>
      <c r="AH10483" s="419"/>
      <c r="AI10483" s="419"/>
      <c r="AJ10483" s="419"/>
      <c r="AL10483" s="419"/>
      <c r="AM10483" s="419"/>
      <c r="AN10483" s="403"/>
      <c r="AO10483" s="419"/>
      <c r="AP10483" s="419"/>
      <c r="AQ10483" s="419"/>
      <c r="AR10483" s="419"/>
      <c r="AS10483" s="419"/>
      <c r="AT10483" s="419"/>
      <c r="AU10483" s="419"/>
      <c r="AV10483" s="419"/>
      <c r="AX10483" s="419"/>
      <c r="AY10483" s="419"/>
      <c r="AZ10483" s="419"/>
      <c r="BB10483" s="419"/>
      <c r="BC10483" s="419"/>
      <c r="BD10483" s="419"/>
      <c r="BF10483" s="419"/>
      <c r="BG10483" s="419"/>
      <c r="BH10483" s="419"/>
      <c r="BJ10483" s="419"/>
      <c r="BK10483" s="419"/>
      <c r="BL10483" s="419"/>
      <c r="BN10483" s="419"/>
      <c r="BO10483" s="419"/>
      <c r="BP10483" s="419"/>
      <c r="BR10483" s="419"/>
      <c r="BS10483" s="419"/>
      <c r="BT10483" s="419"/>
      <c r="BV10483" s="419"/>
      <c r="BW10483" s="419"/>
      <c r="BX10483" s="397"/>
      <c r="BZ10483" s="449"/>
      <c r="CB10483" s="419"/>
      <c r="CC10483" s="419"/>
      <c r="CD10483" s="419"/>
      <c r="CF10483" s="419"/>
      <c r="CG10483" s="419"/>
      <c r="CH10483" s="419"/>
    </row>
    <row r="10484" spans="3:86" ht="21" thickBot="1">
      <c r="C10484" s="425"/>
      <c r="P10484" s="431"/>
      <c r="R10484" s="419"/>
      <c r="S10484" s="446"/>
      <c r="T10484" s="419"/>
      <c r="V10484" s="196"/>
      <c r="W10484" s="419"/>
      <c r="X10484" s="419"/>
      <c r="Z10484" s="419"/>
      <c r="AA10484" s="419"/>
      <c r="AB10484" s="419"/>
      <c r="AD10484" s="419"/>
      <c r="AE10484" s="419"/>
      <c r="AF10484" s="419"/>
      <c r="AH10484" s="419"/>
      <c r="AI10484" s="419"/>
      <c r="AJ10484" s="419"/>
      <c r="AL10484" s="419"/>
      <c r="AM10484" s="419"/>
      <c r="AN10484" s="403"/>
      <c r="AO10484" s="419"/>
      <c r="AP10484" s="419"/>
      <c r="AQ10484" s="419"/>
      <c r="AR10484" s="419"/>
      <c r="AS10484" s="419"/>
      <c r="AT10484" s="419"/>
      <c r="AU10484" s="419"/>
      <c r="AV10484" s="419"/>
      <c r="AX10484" s="419"/>
      <c r="AY10484" s="419"/>
      <c r="AZ10484" s="419"/>
      <c r="BB10484" s="419"/>
      <c r="BC10484" s="419"/>
      <c r="BD10484" s="419"/>
      <c r="BF10484" s="419"/>
      <c r="BG10484" s="419"/>
      <c r="BH10484" s="419"/>
      <c r="BJ10484" s="419"/>
      <c r="BK10484" s="419"/>
      <c r="BL10484" s="419"/>
      <c r="BN10484" s="419"/>
      <c r="BO10484" s="419"/>
      <c r="BP10484" s="419"/>
      <c r="BR10484" s="419"/>
      <c r="BS10484" s="419"/>
      <c r="BT10484" s="419"/>
      <c r="BV10484" s="419"/>
      <c r="BW10484" s="419"/>
      <c r="BX10484" s="397"/>
      <c r="BZ10484" s="449"/>
      <c r="CB10484" s="419"/>
      <c r="CC10484" s="419"/>
      <c r="CD10484" s="419"/>
      <c r="CF10484" s="419"/>
      <c r="CG10484" s="419"/>
      <c r="CH10484" s="419"/>
    </row>
    <row r="10485" spans="3:86" ht="21" thickBot="1">
      <c r="C10485" s="425"/>
      <c r="P10485" s="431"/>
      <c r="R10485" s="419"/>
      <c r="S10485" s="446"/>
      <c r="T10485" s="419"/>
      <c r="V10485" s="196"/>
      <c r="W10485" s="419"/>
      <c r="X10485" s="419"/>
      <c r="Z10485" s="419"/>
      <c r="AA10485" s="419"/>
      <c r="AB10485" s="419"/>
      <c r="AD10485" s="419"/>
      <c r="AE10485" s="419"/>
      <c r="AF10485" s="419"/>
      <c r="AH10485" s="419"/>
      <c r="AI10485" s="419"/>
      <c r="AJ10485" s="419"/>
      <c r="AL10485" s="419"/>
      <c r="AM10485" s="419"/>
      <c r="AN10485" s="403"/>
      <c r="AO10485" s="419"/>
      <c r="AP10485" s="419"/>
      <c r="AQ10485" s="419"/>
      <c r="AR10485" s="419"/>
      <c r="AS10485" s="419"/>
      <c r="AT10485" s="419"/>
      <c r="AU10485" s="419"/>
      <c r="AV10485" s="419"/>
      <c r="AX10485" s="419"/>
      <c r="AY10485" s="419"/>
      <c r="AZ10485" s="419"/>
      <c r="BB10485" s="419"/>
      <c r="BC10485" s="419"/>
      <c r="BD10485" s="419"/>
      <c r="BF10485" s="419"/>
      <c r="BG10485" s="419"/>
      <c r="BH10485" s="419"/>
      <c r="BJ10485" s="419"/>
      <c r="BK10485" s="419"/>
      <c r="BL10485" s="419"/>
      <c r="BN10485" s="419"/>
      <c r="BO10485" s="419"/>
      <c r="BP10485" s="419"/>
      <c r="BR10485" s="419"/>
      <c r="BS10485" s="419"/>
      <c r="BT10485" s="419"/>
      <c r="BV10485" s="419"/>
      <c r="BW10485" s="419"/>
      <c r="BX10485" s="397"/>
      <c r="BZ10485" s="449"/>
      <c r="CB10485" s="419"/>
      <c r="CC10485" s="419"/>
      <c r="CD10485" s="419"/>
      <c r="CF10485" s="419"/>
      <c r="CG10485" s="419"/>
      <c r="CH10485" s="419"/>
    </row>
    <row r="10486" spans="3:86" ht="21" thickBot="1">
      <c r="C10486" s="425"/>
      <c r="P10486" s="431"/>
      <c r="R10486" s="419"/>
      <c r="S10486" s="446"/>
      <c r="T10486" s="419"/>
      <c r="V10486" s="196"/>
      <c r="W10486" s="419"/>
      <c r="X10486" s="419"/>
      <c r="Z10486" s="419"/>
      <c r="AA10486" s="419"/>
      <c r="AB10486" s="419"/>
      <c r="AD10486" s="419"/>
      <c r="AE10486" s="419"/>
      <c r="AF10486" s="419"/>
      <c r="AH10486" s="419"/>
      <c r="AI10486" s="419"/>
      <c r="AJ10486" s="419"/>
      <c r="AL10486" s="419"/>
      <c r="AM10486" s="419"/>
      <c r="AN10486" s="403"/>
      <c r="AO10486" s="419"/>
      <c r="AP10486" s="419"/>
      <c r="AQ10486" s="419"/>
      <c r="AR10486" s="419"/>
      <c r="AS10486" s="419"/>
      <c r="AT10486" s="419"/>
      <c r="AU10486" s="419"/>
      <c r="AV10486" s="419"/>
      <c r="AX10486" s="419"/>
      <c r="AY10486" s="419"/>
      <c r="AZ10486" s="419"/>
      <c r="BB10486" s="419"/>
      <c r="BC10486" s="419"/>
      <c r="BD10486" s="419"/>
      <c r="BF10486" s="419"/>
      <c r="BG10486" s="419"/>
      <c r="BH10486" s="419"/>
      <c r="BJ10486" s="419"/>
      <c r="BK10486" s="419"/>
      <c r="BL10486" s="419"/>
      <c r="BN10486" s="419"/>
      <c r="BO10486" s="419"/>
      <c r="BP10486" s="419"/>
      <c r="BR10486" s="419"/>
      <c r="BS10486" s="419"/>
      <c r="BT10486" s="419"/>
      <c r="BV10486" s="419"/>
      <c r="BW10486" s="419"/>
      <c r="BX10486" s="397"/>
      <c r="BZ10486" s="449"/>
      <c r="CB10486" s="419"/>
      <c r="CC10486" s="419"/>
      <c r="CD10486" s="419"/>
      <c r="CF10486" s="419"/>
      <c r="CG10486" s="419"/>
      <c r="CH10486" s="419"/>
    </row>
    <row r="10487" spans="3:86" ht="21" thickBot="1">
      <c r="C10487" s="425"/>
      <c r="P10487" s="431"/>
      <c r="R10487" s="419"/>
      <c r="S10487" s="446"/>
      <c r="T10487" s="419"/>
      <c r="V10487" s="196"/>
      <c r="W10487" s="419"/>
      <c r="X10487" s="419"/>
      <c r="Z10487" s="419"/>
      <c r="AA10487" s="419"/>
      <c r="AB10487" s="419"/>
      <c r="AD10487" s="419"/>
      <c r="AE10487" s="419"/>
      <c r="AF10487" s="419"/>
      <c r="AH10487" s="419"/>
      <c r="AI10487" s="419"/>
      <c r="AJ10487" s="419"/>
      <c r="AL10487" s="419"/>
      <c r="AM10487" s="419"/>
      <c r="AN10487" s="403"/>
      <c r="AO10487" s="419"/>
      <c r="AP10487" s="419"/>
      <c r="AQ10487" s="419"/>
      <c r="AR10487" s="419"/>
      <c r="AS10487" s="419"/>
      <c r="AT10487" s="419"/>
      <c r="AU10487" s="419"/>
      <c r="AV10487" s="419"/>
      <c r="AX10487" s="419"/>
      <c r="AY10487" s="419"/>
      <c r="AZ10487" s="419"/>
      <c r="BB10487" s="419"/>
      <c r="BC10487" s="419"/>
      <c r="BD10487" s="419"/>
      <c r="BF10487" s="419"/>
      <c r="BG10487" s="419"/>
      <c r="BH10487" s="419"/>
      <c r="BJ10487" s="419"/>
      <c r="BK10487" s="419"/>
      <c r="BL10487" s="419"/>
      <c r="BN10487" s="419"/>
      <c r="BO10487" s="419"/>
      <c r="BP10487" s="419"/>
      <c r="BR10487" s="419"/>
      <c r="BS10487" s="419"/>
      <c r="BT10487" s="419"/>
      <c r="BV10487" s="419"/>
      <c r="BW10487" s="419"/>
      <c r="BX10487" s="397"/>
      <c r="BZ10487" s="449"/>
      <c r="CB10487" s="419"/>
      <c r="CC10487" s="419"/>
      <c r="CD10487" s="419"/>
      <c r="CF10487" s="419"/>
      <c r="CG10487" s="419"/>
      <c r="CH10487" s="419"/>
    </row>
    <row r="10488" spans="3:86" ht="21" thickBot="1">
      <c r="C10488" s="425"/>
      <c r="P10488" s="431"/>
      <c r="R10488" s="419"/>
      <c r="S10488" s="446"/>
      <c r="T10488" s="419"/>
      <c r="V10488" s="196"/>
      <c r="W10488" s="419"/>
      <c r="X10488" s="419"/>
      <c r="Z10488" s="419"/>
      <c r="AA10488" s="419"/>
      <c r="AB10488" s="419"/>
      <c r="AD10488" s="419"/>
      <c r="AE10488" s="419"/>
      <c r="AF10488" s="419"/>
      <c r="AH10488" s="419"/>
      <c r="AI10488" s="419"/>
      <c r="AJ10488" s="419"/>
      <c r="AL10488" s="419"/>
      <c r="AM10488" s="419"/>
      <c r="AN10488" s="403"/>
      <c r="AO10488" s="419"/>
      <c r="AP10488" s="419"/>
      <c r="AQ10488" s="419"/>
      <c r="AR10488" s="419"/>
      <c r="AS10488" s="419"/>
      <c r="AT10488" s="419"/>
      <c r="AU10488" s="419"/>
      <c r="AV10488" s="419"/>
      <c r="AX10488" s="419"/>
      <c r="AY10488" s="419"/>
      <c r="AZ10488" s="419"/>
      <c r="BB10488" s="419"/>
      <c r="BC10488" s="419"/>
      <c r="BD10488" s="419"/>
      <c r="BF10488" s="419"/>
      <c r="BG10488" s="419"/>
      <c r="BH10488" s="419"/>
      <c r="BJ10488" s="419"/>
      <c r="BK10488" s="419"/>
      <c r="BL10488" s="419"/>
      <c r="BN10488" s="419"/>
      <c r="BO10488" s="419"/>
      <c r="BP10488" s="419"/>
      <c r="BR10488" s="419"/>
      <c r="BS10488" s="419"/>
      <c r="BT10488" s="419"/>
      <c r="BV10488" s="419"/>
      <c r="BW10488" s="419"/>
      <c r="BX10488" s="397"/>
      <c r="BZ10488" s="449"/>
      <c r="CB10488" s="419"/>
      <c r="CC10488" s="419"/>
      <c r="CD10488" s="419"/>
      <c r="CF10488" s="419"/>
      <c r="CG10488" s="419"/>
      <c r="CH10488" s="419"/>
    </row>
    <row r="10489" spans="3:86" ht="21" thickBot="1">
      <c r="C10489" s="425"/>
      <c r="P10489" s="431"/>
      <c r="R10489" s="419"/>
      <c r="S10489" s="446"/>
      <c r="T10489" s="419"/>
      <c r="V10489" s="196"/>
      <c r="W10489" s="419"/>
      <c r="X10489" s="419"/>
      <c r="Z10489" s="419"/>
      <c r="AA10489" s="419"/>
      <c r="AB10489" s="419"/>
      <c r="AD10489" s="419"/>
      <c r="AE10489" s="419"/>
      <c r="AF10489" s="419"/>
      <c r="AH10489" s="419"/>
      <c r="AI10489" s="419"/>
      <c r="AJ10489" s="419"/>
      <c r="AL10489" s="419"/>
      <c r="AM10489" s="419"/>
      <c r="AN10489" s="403"/>
      <c r="AO10489" s="419"/>
      <c r="AP10489" s="419"/>
      <c r="AQ10489" s="419"/>
      <c r="AR10489" s="419"/>
      <c r="AS10489" s="419"/>
      <c r="AT10489" s="419"/>
      <c r="AU10489" s="419"/>
      <c r="AV10489" s="419"/>
      <c r="AX10489" s="419"/>
      <c r="AY10489" s="419"/>
      <c r="AZ10489" s="419"/>
      <c r="BB10489" s="419"/>
      <c r="BC10489" s="419"/>
      <c r="BD10489" s="419"/>
      <c r="BF10489" s="419"/>
      <c r="BG10489" s="419"/>
      <c r="BH10489" s="419"/>
      <c r="BJ10489" s="419"/>
      <c r="BK10489" s="419"/>
      <c r="BL10489" s="419"/>
      <c r="BN10489" s="419"/>
      <c r="BO10489" s="419"/>
      <c r="BP10489" s="419"/>
      <c r="BR10489" s="419"/>
      <c r="BS10489" s="419"/>
      <c r="BT10489" s="419"/>
      <c r="BV10489" s="419"/>
      <c r="BW10489" s="419"/>
      <c r="BX10489" s="397"/>
      <c r="BZ10489" s="449"/>
      <c r="CB10489" s="419"/>
      <c r="CC10489" s="419"/>
      <c r="CD10489" s="419"/>
      <c r="CF10489" s="419"/>
      <c r="CG10489" s="419"/>
      <c r="CH10489" s="419"/>
    </row>
    <row r="10490" spans="3:86" ht="21" thickBot="1">
      <c r="C10490" s="425"/>
      <c r="P10490" s="431"/>
      <c r="R10490" s="419"/>
      <c r="S10490" s="446"/>
      <c r="T10490" s="419"/>
      <c r="V10490" s="196"/>
      <c r="W10490" s="419"/>
      <c r="X10490" s="419"/>
      <c r="Z10490" s="419"/>
      <c r="AA10490" s="419"/>
      <c r="AB10490" s="419"/>
      <c r="AD10490" s="419"/>
      <c r="AE10490" s="419"/>
      <c r="AF10490" s="419"/>
      <c r="AH10490" s="419"/>
      <c r="AI10490" s="419"/>
      <c r="AJ10490" s="419"/>
      <c r="AL10490" s="419"/>
      <c r="AM10490" s="419"/>
      <c r="AN10490" s="403"/>
      <c r="AO10490" s="419"/>
      <c r="AP10490" s="419"/>
      <c r="AQ10490" s="419"/>
      <c r="AR10490" s="419"/>
      <c r="AS10490" s="419"/>
      <c r="AT10490" s="419"/>
      <c r="AU10490" s="419"/>
      <c r="AV10490" s="419"/>
      <c r="AX10490" s="419"/>
      <c r="AY10490" s="419"/>
      <c r="AZ10490" s="419"/>
      <c r="BB10490" s="419"/>
      <c r="BC10490" s="419"/>
      <c r="BD10490" s="419"/>
      <c r="BF10490" s="419"/>
      <c r="BG10490" s="419"/>
      <c r="BH10490" s="419"/>
      <c r="BJ10490" s="419"/>
      <c r="BK10490" s="419"/>
      <c r="BL10490" s="419"/>
      <c r="BN10490" s="419"/>
      <c r="BO10490" s="419"/>
      <c r="BP10490" s="419"/>
      <c r="BR10490" s="419"/>
      <c r="BS10490" s="419"/>
      <c r="BT10490" s="419"/>
      <c r="BV10490" s="419"/>
      <c r="BW10490" s="419"/>
      <c r="BX10490" s="397"/>
      <c r="BZ10490" s="449"/>
      <c r="CB10490" s="419"/>
      <c r="CC10490" s="419"/>
      <c r="CD10490" s="419"/>
      <c r="CF10490" s="419"/>
      <c r="CG10490" s="419"/>
      <c r="CH10490" s="419"/>
    </row>
    <row r="10491" spans="3:86" ht="21" thickBot="1">
      <c r="C10491" s="425"/>
      <c r="P10491" s="431"/>
      <c r="R10491" s="419"/>
      <c r="S10491" s="446"/>
      <c r="T10491" s="419"/>
      <c r="V10491" s="196"/>
      <c r="W10491" s="419"/>
      <c r="X10491" s="419"/>
      <c r="Z10491" s="419"/>
      <c r="AA10491" s="419"/>
      <c r="AB10491" s="419"/>
      <c r="AD10491" s="419"/>
      <c r="AE10491" s="419"/>
      <c r="AF10491" s="419"/>
      <c r="AH10491" s="419"/>
      <c r="AI10491" s="419"/>
      <c r="AJ10491" s="419"/>
      <c r="AL10491" s="419"/>
      <c r="AM10491" s="419"/>
      <c r="AN10491" s="403"/>
      <c r="AO10491" s="419"/>
      <c r="AP10491" s="419"/>
      <c r="AQ10491" s="419"/>
      <c r="AR10491" s="419"/>
      <c r="AS10491" s="419"/>
      <c r="AT10491" s="419"/>
      <c r="AU10491" s="419"/>
      <c r="AV10491" s="419"/>
      <c r="AX10491" s="419"/>
      <c r="AY10491" s="419"/>
      <c r="AZ10491" s="419"/>
      <c r="BB10491" s="419"/>
      <c r="BC10491" s="419"/>
      <c r="BD10491" s="419"/>
      <c r="BF10491" s="419"/>
      <c r="BG10491" s="419"/>
      <c r="BH10491" s="419"/>
      <c r="BJ10491" s="419"/>
      <c r="BK10491" s="419"/>
      <c r="BL10491" s="419"/>
      <c r="BN10491" s="419"/>
      <c r="BO10491" s="419"/>
      <c r="BP10491" s="419"/>
      <c r="BR10491" s="419"/>
      <c r="BS10491" s="419"/>
      <c r="BT10491" s="419"/>
      <c r="BV10491" s="419"/>
      <c r="BW10491" s="419"/>
      <c r="BX10491" s="397"/>
      <c r="BZ10491" s="449"/>
      <c r="CB10491" s="419"/>
      <c r="CC10491" s="419"/>
      <c r="CD10491" s="419"/>
      <c r="CF10491" s="419"/>
      <c r="CG10491" s="419"/>
      <c r="CH10491" s="419"/>
    </row>
    <row r="10492" spans="3:86" ht="21" thickBot="1">
      <c r="C10492" s="425"/>
      <c r="P10492" s="431"/>
      <c r="R10492" s="419"/>
      <c r="S10492" s="446"/>
      <c r="T10492" s="419"/>
      <c r="V10492" s="196"/>
      <c r="W10492" s="419"/>
      <c r="X10492" s="419"/>
      <c r="Z10492" s="419"/>
      <c r="AA10492" s="419"/>
      <c r="AB10492" s="419"/>
      <c r="AD10492" s="419"/>
      <c r="AE10492" s="419"/>
      <c r="AF10492" s="419"/>
      <c r="AH10492" s="419"/>
      <c r="AI10492" s="419"/>
      <c r="AJ10492" s="419"/>
      <c r="AL10492" s="419"/>
      <c r="AM10492" s="419"/>
      <c r="AN10492" s="403"/>
      <c r="AO10492" s="419"/>
      <c r="AP10492" s="419"/>
      <c r="AQ10492" s="419"/>
      <c r="AR10492" s="419"/>
      <c r="AS10492" s="419"/>
      <c r="AT10492" s="419"/>
      <c r="AU10492" s="419"/>
      <c r="AV10492" s="419"/>
      <c r="AX10492" s="419"/>
      <c r="AY10492" s="419"/>
      <c r="AZ10492" s="419"/>
      <c r="BB10492" s="419"/>
      <c r="BC10492" s="419"/>
      <c r="BD10492" s="419"/>
      <c r="BF10492" s="419"/>
      <c r="BG10492" s="419"/>
      <c r="BH10492" s="419"/>
      <c r="BJ10492" s="419"/>
      <c r="BK10492" s="419"/>
      <c r="BL10492" s="419"/>
      <c r="BN10492" s="419"/>
      <c r="BO10492" s="419"/>
      <c r="BP10492" s="419"/>
      <c r="BR10492" s="419"/>
      <c r="BS10492" s="419"/>
      <c r="BT10492" s="419"/>
      <c r="BV10492" s="419"/>
      <c r="BW10492" s="419"/>
      <c r="BX10492" s="397"/>
      <c r="BZ10492" s="449"/>
      <c r="CB10492" s="419"/>
      <c r="CC10492" s="419"/>
      <c r="CD10492" s="419"/>
      <c r="CF10492" s="419"/>
      <c r="CG10492" s="419"/>
      <c r="CH10492" s="419"/>
    </row>
    <row r="10493" spans="3:86" ht="21" thickBot="1">
      <c r="C10493" s="425"/>
      <c r="P10493" s="431"/>
      <c r="R10493" s="419"/>
      <c r="S10493" s="446"/>
      <c r="T10493" s="419"/>
      <c r="V10493" s="196"/>
      <c r="W10493" s="419"/>
      <c r="X10493" s="419"/>
      <c r="Z10493" s="419"/>
      <c r="AA10493" s="419"/>
      <c r="AB10493" s="419"/>
      <c r="AD10493" s="419"/>
      <c r="AE10493" s="419"/>
      <c r="AF10493" s="419"/>
      <c r="AH10493" s="419"/>
      <c r="AI10493" s="419"/>
      <c r="AJ10493" s="419"/>
      <c r="AL10493" s="419"/>
      <c r="AM10493" s="419"/>
      <c r="AN10493" s="403"/>
      <c r="AO10493" s="419"/>
      <c r="AP10493" s="419"/>
      <c r="AQ10493" s="419"/>
      <c r="AR10493" s="419"/>
      <c r="AS10493" s="419"/>
      <c r="AT10493" s="419"/>
      <c r="AU10493" s="419"/>
      <c r="AV10493" s="419"/>
      <c r="AX10493" s="419"/>
      <c r="AY10493" s="419"/>
      <c r="AZ10493" s="419"/>
      <c r="BB10493" s="419"/>
      <c r="BC10493" s="419"/>
      <c r="BD10493" s="419"/>
      <c r="BF10493" s="419"/>
      <c r="BG10493" s="419"/>
      <c r="BH10493" s="419"/>
      <c r="BJ10493" s="419"/>
      <c r="BK10493" s="419"/>
      <c r="BL10493" s="419"/>
      <c r="BN10493" s="419"/>
      <c r="BO10493" s="419"/>
      <c r="BP10493" s="419"/>
      <c r="BR10493" s="419"/>
      <c r="BS10493" s="419"/>
      <c r="BT10493" s="419"/>
      <c r="BV10493" s="419"/>
      <c r="BW10493" s="419"/>
      <c r="BX10493" s="397"/>
      <c r="BZ10493" s="449"/>
      <c r="CB10493" s="419"/>
      <c r="CC10493" s="419"/>
      <c r="CD10493" s="419"/>
      <c r="CF10493" s="419"/>
      <c r="CG10493" s="419"/>
      <c r="CH10493" s="419"/>
    </row>
    <row r="10494" spans="3:86" ht="21" thickBot="1">
      <c r="C10494" s="425"/>
      <c r="P10494" s="431"/>
      <c r="R10494" s="419"/>
      <c r="S10494" s="446"/>
      <c r="T10494" s="419"/>
      <c r="V10494" s="196"/>
      <c r="W10494" s="419"/>
      <c r="X10494" s="419"/>
      <c r="Z10494" s="419"/>
      <c r="AA10494" s="419"/>
      <c r="AB10494" s="419"/>
      <c r="AD10494" s="419"/>
      <c r="AE10494" s="419"/>
      <c r="AF10494" s="419"/>
      <c r="AH10494" s="419"/>
      <c r="AI10494" s="419"/>
      <c r="AJ10494" s="419"/>
      <c r="AL10494" s="419"/>
      <c r="AM10494" s="419"/>
      <c r="AN10494" s="403"/>
      <c r="AO10494" s="419"/>
      <c r="AP10494" s="419"/>
      <c r="AQ10494" s="419"/>
      <c r="AR10494" s="419"/>
      <c r="AS10494" s="419"/>
      <c r="AT10494" s="419"/>
      <c r="AU10494" s="419"/>
      <c r="AV10494" s="419"/>
      <c r="AX10494" s="419"/>
      <c r="AY10494" s="419"/>
      <c r="AZ10494" s="419"/>
      <c r="BB10494" s="419"/>
      <c r="BC10494" s="419"/>
      <c r="BD10494" s="419"/>
      <c r="BF10494" s="419"/>
      <c r="BG10494" s="419"/>
      <c r="BH10494" s="419"/>
      <c r="BJ10494" s="419"/>
      <c r="BK10494" s="419"/>
      <c r="BL10494" s="419"/>
      <c r="BN10494" s="419"/>
      <c r="BO10494" s="419"/>
      <c r="BP10494" s="419"/>
      <c r="BR10494" s="419"/>
      <c r="BS10494" s="419"/>
      <c r="BT10494" s="419"/>
      <c r="BV10494" s="419"/>
      <c r="BW10494" s="419"/>
      <c r="BX10494" s="397"/>
      <c r="BZ10494" s="449"/>
      <c r="CB10494" s="419"/>
      <c r="CC10494" s="419"/>
      <c r="CD10494" s="419"/>
      <c r="CF10494" s="419"/>
      <c r="CG10494" s="419"/>
      <c r="CH10494" s="419"/>
    </row>
    <row r="10495" spans="3:86" ht="21" thickBot="1">
      <c r="C10495" s="425"/>
      <c r="P10495" s="431"/>
      <c r="R10495" s="419"/>
      <c r="S10495" s="446"/>
      <c r="T10495" s="419"/>
      <c r="V10495" s="196"/>
      <c r="W10495" s="419"/>
      <c r="X10495" s="419"/>
      <c r="Z10495" s="419"/>
      <c r="AA10495" s="419"/>
      <c r="AB10495" s="419"/>
      <c r="AD10495" s="419"/>
      <c r="AE10495" s="419"/>
      <c r="AF10495" s="419"/>
      <c r="AH10495" s="419"/>
      <c r="AI10495" s="419"/>
      <c r="AJ10495" s="419"/>
      <c r="AL10495" s="419"/>
      <c r="AM10495" s="419"/>
      <c r="AN10495" s="403"/>
      <c r="AO10495" s="419"/>
      <c r="AP10495" s="419"/>
      <c r="AQ10495" s="419"/>
      <c r="AR10495" s="419"/>
      <c r="AS10495" s="419"/>
      <c r="AT10495" s="419"/>
      <c r="AU10495" s="419"/>
      <c r="AV10495" s="419"/>
      <c r="AX10495" s="419"/>
      <c r="AY10495" s="419"/>
      <c r="AZ10495" s="419"/>
      <c r="BB10495" s="419"/>
      <c r="BC10495" s="419"/>
      <c r="BD10495" s="419"/>
      <c r="BF10495" s="419"/>
      <c r="BG10495" s="419"/>
      <c r="BH10495" s="419"/>
      <c r="BJ10495" s="419"/>
      <c r="BK10495" s="419"/>
      <c r="BL10495" s="419"/>
      <c r="BN10495" s="419"/>
      <c r="BO10495" s="419"/>
      <c r="BP10495" s="419"/>
      <c r="BR10495" s="419"/>
      <c r="BS10495" s="419"/>
      <c r="BT10495" s="419"/>
      <c r="BV10495" s="419"/>
      <c r="BW10495" s="419"/>
      <c r="BX10495" s="397"/>
      <c r="BZ10495" s="449"/>
      <c r="CB10495" s="419"/>
      <c r="CC10495" s="419"/>
      <c r="CD10495" s="419"/>
      <c r="CF10495" s="419"/>
      <c r="CG10495" s="419"/>
      <c r="CH10495" s="419"/>
    </row>
    <row r="10496" spans="3:86" ht="21" thickBot="1">
      <c r="C10496" s="425"/>
      <c r="P10496" s="431"/>
      <c r="R10496" s="419"/>
      <c r="S10496" s="446"/>
      <c r="T10496" s="419"/>
      <c r="V10496" s="196"/>
      <c r="W10496" s="419"/>
      <c r="X10496" s="419"/>
      <c r="Z10496" s="419"/>
      <c r="AA10496" s="419"/>
      <c r="AB10496" s="419"/>
      <c r="AD10496" s="419"/>
      <c r="AE10496" s="419"/>
      <c r="AF10496" s="419"/>
      <c r="AH10496" s="419"/>
      <c r="AI10496" s="419"/>
      <c r="AJ10496" s="419"/>
      <c r="AL10496" s="419"/>
      <c r="AM10496" s="419"/>
      <c r="AN10496" s="403"/>
      <c r="AO10496" s="419"/>
      <c r="AP10496" s="419"/>
      <c r="AQ10496" s="419"/>
      <c r="AR10496" s="419"/>
      <c r="AS10496" s="419"/>
      <c r="AT10496" s="419"/>
      <c r="AU10496" s="419"/>
      <c r="AV10496" s="419"/>
      <c r="AX10496" s="419"/>
      <c r="AY10496" s="419"/>
      <c r="AZ10496" s="419"/>
      <c r="BB10496" s="419"/>
      <c r="BC10496" s="419"/>
      <c r="BD10496" s="419"/>
      <c r="BF10496" s="419"/>
      <c r="BG10496" s="419"/>
      <c r="BH10496" s="419"/>
      <c r="BJ10496" s="419"/>
      <c r="BK10496" s="419"/>
      <c r="BL10496" s="419"/>
      <c r="BN10496" s="419"/>
      <c r="BO10496" s="419"/>
      <c r="BP10496" s="419"/>
      <c r="BR10496" s="419"/>
      <c r="BS10496" s="419"/>
      <c r="BT10496" s="419"/>
      <c r="BV10496" s="419"/>
      <c r="BW10496" s="419"/>
      <c r="BX10496" s="397"/>
      <c r="BZ10496" s="449"/>
      <c r="CB10496" s="419"/>
      <c r="CC10496" s="419"/>
      <c r="CD10496" s="419"/>
      <c r="CF10496" s="419"/>
      <c r="CG10496" s="419"/>
      <c r="CH10496" s="419"/>
    </row>
    <row r="10497" spans="3:86" ht="21" thickBot="1">
      <c r="C10497" s="425"/>
      <c r="P10497" s="431"/>
      <c r="R10497" s="419"/>
      <c r="S10497" s="446"/>
      <c r="T10497" s="419"/>
      <c r="V10497" s="196"/>
      <c r="W10497" s="419"/>
      <c r="X10497" s="419"/>
      <c r="Z10497" s="419"/>
      <c r="AA10497" s="419"/>
      <c r="AB10497" s="419"/>
      <c r="AD10497" s="419"/>
      <c r="AE10497" s="419"/>
      <c r="AF10497" s="419"/>
      <c r="AH10497" s="419"/>
      <c r="AI10497" s="419"/>
      <c r="AJ10497" s="419"/>
      <c r="AL10497" s="419"/>
      <c r="AM10497" s="419"/>
      <c r="AN10497" s="403"/>
      <c r="AO10497" s="419"/>
      <c r="AP10497" s="419"/>
      <c r="AQ10497" s="419"/>
      <c r="AR10497" s="419"/>
      <c r="AS10497" s="419"/>
      <c r="AT10497" s="419"/>
      <c r="AU10497" s="419"/>
      <c r="AV10497" s="419"/>
      <c r="AX10497" s="419"/>
      <c r="AY10497" s="419"/>
      <c r="AZ10497" s="419"/>
      <c r="BB10497" s="419"/>
      <c r="BC10497" s="419"/>
      <c r="BD10497" s="419"/>
      <c r="BF10497" s="419"/>
      <c r="BG10497" s="419"/>
      <c r="BH10497" s="419"/>
      <c r="BJ10497" s="419"/>
      <c r="BK10497" s="419"/>
      <c r="BL10497" s="419"/>
      <c r="BN10497" s="419"/>
      <c r="BO10497" s="419"/>
      <c r="BP10497" s="419"/>
      <c r="BR10497" s="419"/>
      <c r="BS10497" s="419"/>
      <c r="BT10497" s="419"/>
      <c r="BV10497" s="419"/>
      <c r="BW10497" s="419"/>
      <c r="BX10497" s="397"/>
      <c r="BZ10497" s="449"/>
      <c r="CB10497" s="419"/>
      <c r="CC10497" s="419"/>
      <c r="CD10497" s="419"/>
      <c r="CF10497" s="419"/>
      <c r="CG10497" s="419"/>
      <c r="CH10497" s="419"/>
    </row>
    <row r="10498" spans="3:86" ht="21" thickBot="1">
      <c r="C10498" s="425"/>
      <c r="P10498" s="431"/>
      <c r="R10498" s="419"/>
      <c r="S10498" s="446"/>
      <c r="T10498" s="419"/>
      <c r="V10498" s="196"/>
      <c r="W10498" s="419"/>
      <c r="X10498" s="419"/>
      <c r="Z10498" s="419"/>
      <c r="AA10498" s="419"/>
      <c r="AB10498" s="419"/>
      <c r="AD10498" s="419"/>
      <c r="AE10498" s="419"/>
      <c r="AF10498" s="419"/>
      <c r="AH10498" s="419"/>
      <c r="AI10498" s="419"/>
      <c r="AJ10498" s="419"/>
      <c r="AL10498" s="419"/>
      <c r="AM10498" s="419"/>
      <c r="AN10498" s="403"/>
      <c r="AO10498" s="419"/>
      <c r="AP10498" s="419"/>
      <c r="AQ10498" s="419"/>
      <c r="AR10498" s="419"/>
      <c r="AS10498" s="419"/>
      <c r="AT10498" s="419"/>
      <c r="AU10498" s="419"/>
      <c r="AV10498" s="419"/>
      <c r="AX10498" s="419"/>
      <c r="AY10498" s="419"/>
      <c r="AZ10498" s="419"/>
      <c r="BB10498" s="419"/>
      <c r="BC10498" s="419"/>
      <c r="BD10498" s="419"/>
      <c r="BF10498" s="419"/>
      <c r="BG10498" s="419"/>
      <c r="BH10498" s="419"/>
      <c r="BJ10498" s="419"/>
      <c r="BK10498" s="419"/>
      <c r="BL10498" s="419"/>
      <c r="BN10498" s="419"/>
      <c r="BO10498" s="419"/>
      <c r="BP10498" s="419"/>
      <c r="BR10498" s="419"/>
      <c r="BS10498" s="419"/>
      <c r="BT10498" s="419"/>
      <c r="BV10498" s="419"/>
      <c r="BW10498" s="419"/>
      <c r="BX10498" s="397"/>
      <c r="BZ10498" s="449"/>
      <c r="CB10498" s="419"/>
      <c r="CC10498" s="419"/>
      <c r="CD10498" s="419"/>
      <c r="CF10498" s="419"/>
      <c r="CG10498" s="419"/>
      <c r="CH10498" s="419"/>
    </row>
    <row r="10499" spans="3:86" ht="21" thickBot="1">
      <c r="C10499" s="425"/>
      <c r="P10499" s="431"/>
      <c r="R10499" s="419"/>
      <c r="S10499" s="446"/>
      <c r="T10499" s="419"/>
      <c r="V10499" s="196"/>
      <c r="W10499" s="419"/>
      <c r="X10499" s="419"/>
      <c r="Z10499" s="419"/>
      <c r="AA10499" s="419"/>
      <c r="AB10499" s="419"/>
      <c r="AD10499" s="419"/>
      <c r="AE10499" s="419"/>
      <c r="AF10499" s="419"/>
      <c r="AH10499" s="419"/>
      <c r="AI10499" s="419"/>
      <c r="AJ10499" s="419"/>
      <c r="AL10499" s="419"/>
      <c r="AM10499" s="419"/>
      <c r="AN10499" s="403"/>
      <c r="AO10499" s="419"/>
      <c r="AP10499" s="419"/>
      <c r="AQ10499" s="419"/>
      <c r="AR10499" s="419"/>
      <c r="AS10499" s="419"/>
      <c r="AT10499" s="419"/>
      <c r="AU10499" s="419"/>
      <c r="AV10499" s="419"/>
      <c r="AX10499" s="419"/>
      <c r="AY10499" s="419"/>
      <c r="AZ10499" s="419"/>
      <c r="BB10499" s="419"/>
      <c r="BC10499" s="419"/>
      <c r="BD10499" s="419"/>
      <c r="BF10499" s="419"/>
      <c r="BG10499" s="419"/>
      <c r="BH10499" s="419"/>
      <c r="BJ10499" s="419"/>
      <c r="BK10499" s="419"/>
      <c r="BL10499" s="419"/>
      <c r="BN10499" s="419"/>
      <c r="BO10499" s="419"/>
      <c r="BP10499" s="419"/>
      <c r="BR10499" s="419"/>
      <c r="BS10499" s="419"/>
      <c r="BT10499" s="419"/>
      <c r="BV10499" s="419"/>
      <c r="BW10499" s="419"/>
      <c r="BX10499" s="397"/>
      <c r="BZ10499" s="449"/>
      <c r="CB10499" s="419"/>
      <c r="CC10499" s="419"/>
      <c r="CD10499" s="419"/>
      <c r="CF10499" s="419"/>
      <c r="CG10499" s="419"/>
      <c r="CH10499" s="419"/>
    </row>
    <row r="10500" spans="3:86" ht="21" thickBot="1">
      <c r="C10500" s="425"/>
      <c r="P10500" s="431"/>
      <c r="R10500" s="419"/>
      <c r="S10500" s="446"/>
      <c r="T10500" s="419"/>
      <c r="V10500" s="196"/>
      <c r="W10500" s="419"/>
      <c r="X10500" s="419"/>
      <c r="Z10500" s="419"/>
      <c r="AA10500" s="419"/>
      <c r="AB10500" s="419"/>
      <c r="AD10500" s="419"/>
      <c r="AE10500" s="419"/>
      <c r="AF10500" s="419"/>
      <c r="AH10500" s="419"/>
      <c r="AI10500" s="419"/>
      <c r="AJ10500" s="419"/>
      <c r="AL10500" s="419"/>
      <c r="AM10500" s="419"/>
      <c r="AN10500" s="403"/>
      <c r="AO10500" s="419"/>
      <c r="AP10500" s="419"/>
      <c r="AQ10500" s="419"/>
      <c r="AR10500" s="419"/>
      <c r="AS10500" s="419"/>
      <c r="AT10500" s="419"/>
      <c r="AU10500" s="419"/>
      <c r="AV10500" s="419"/>
      <c r="AX10500" s="419"/>
      <c r="AY10500" s="419"/>
      <c r="AZ10500" s="419"/>
      <c r="BB10500" s="419"/>
      <c r="BC10500" s="419"/>
      <c r="BD10500" s="419"/>
      <c r="BF10500" s="419"/>
      <c r="BG10500" s="419"/>
      <c r="BH10500" s="419"/>
      <c r="BJ10500" s="419"/>
      <c r="BK10500" s="419"/>
      <c r="BL10500" s="419"/>
      <c r="BN10500" s="419"/>
      <c r="BO10500" s="419"/>
      <c r="BP10500" s="419"/>
      <c r="BR10500" s="419"/>
      <c r="BS10500" s="419"/>
      <c r="BT10500" s="419"/>
      <c r="BV10500" s="419"/>
      <c r="BW10500" s="419"/>
      <c r="BX10500" s="397"/>
      <c r="BZ10500" s="449"/>
      <c r="CB10500" s="419"/>
      <c r="CC10500" s="419"/>
      <c r="CD10500" s="419"/>
      <c r="CF10500" s="419"/>
      <c r="CG10500" s="419"/>
      <c r="CH10500" s="419"/>
    </row>
    <row r="10501" spans="3:86" ht="21" thickBot="1">
      <c r="C10501" s="425"/>
      <c r="P10501" s="431"/>
      <c r="R10501" s="419"/>
      <c r="S10501" s="446"/>
      <c r="T10501" s="419"/>
      <c r="V10501" s="196"/>
      <c r="W10501" s="419"/>
      <c r="X10501" s="419"/>
      <c r="Z10501" s="419"/>
      <c r="AA10501" s="419"/>
      <c r="AB10501" s="419"/>
      <c r="AD10501" s="419"/>
      <c r="AE10501" s="419"/>
      <c r="AF10501" s="419"/>
      <c r="AH10501" s="419"/>
      <c r="AI10501" s="419"/>
      <c r="AJ10501" s="419"/>
      <c r="AL10501" s="419"/>
      <c r="AM10501" s="419"/>
      <c r="AN10501" s="403"/>
      <c r="AO10501" s="419"/>
      <c r="AP10501" s="419"/>
      <c r="AQ10501" s="419"/>
      <c r="AR10501" s="419"/>
      <c r="AS10501" s="419"/>
      <c r="AT10501" s="419"/>
      <c r="AU10501" s="419"/>
      <c r="AV10501" s="419"/>
      <c r="AX10501" s="419"/>
      <c r="AY10501" s="419"/>
      <c r="AZ10501" s="419"/>
      <c r="BB10501" s="419"/>
      <c r="BC10501" s="419"/>
      <c r="BD10501" s="419"/>
      <c r="BF10501" s="419"/>
      <c r="BG10501" s="419"/>
      <c r="BH10501" s="419"/>
      <c r="BJ10501" s="419"/>
      <c r="BK10501" s="419"/>
      <c r="BL10501" s="419"/>
      <c r="BN10501" s="419"/>
      <c r="BO10501" s="419"/>
      <c r="BP10501" s="419"/>
      <c r="BR10501" s="419"/>
      <c r="BS10501" s="419"/>
      <c r="BT10501" s="419"/>
      <c r="BV10501" s="419"/>
      <c r="BW10501" s="419"/>
      <c r="BX10501" s="397"/>
      <c r="BZ10501" s="449"/>
      <c r="CB10501" s="419"/>
      <c r="CC10501" s="419"/>
      <c r="CD10501" s="419"/>
      <c r="CF10501" s="419"/>
      <c r="CG10501" s="419"/>
      <c r="CH10501" s="419"/>
    </row>
    <row r="10502" spans="3:86" ht="21" thickBot="1">
      <c r="C10502" s="425"/>
      <c r="P10502" s="431"/>
      <c r="R10502" s="419"/>
      <c r="S10502" s="446"/>
      <c r="T10502" s="419"/>
      <c r="V10502" s="196"/>
      <c r="W10502" s="419"/>
      <c r="X10502" s="419"/>
      <c r="Z10502" s="419"/>
      <c r="AA10502" s="419"/>
      <c r="AB10502" s="419"/>
      <c r="AD10502" s="419"/>
      <c r="AE10502" s="419"/>
      <c r="AF10502" s="419"/>
      <c r="AH10502" s="419"/>
      <c r="AI10502" s="419"/>
      <c r="AJ10502" s="419"/>
      <c r="AL10502" s="419"/>
      <c r="AM10502" s="419"/>
      <c r="AN10502" s="403"/>
      <c r="AO10502" s="419"/>
      <c r="AP10502" s="419"/>
      <c r="AQ10502" s="419"/>
      <c r="AR10502" s="419"/>
      <c r="AS10502" s="419"/>
      <c r="AT10502" s="419"/>
      <c r="AU10502" s="419"/>
      <c r="AV10502" s="419"/>
      <c r="AX10502" s="419"/>
      <c r="AY10502" s="419"/>
      <c r="AZ10502" s="419"/>
      <c r="BB10502" s="419"/>
      <c r="BC10502" s="419"/>
      <c r="BD10502" s="419"/>
      <c r="BF10502" s="419"/>
      <c r="BG10502" s="419"/>
      <c r="BH10502" s="419"/>
      <c r="BJ10502" s="419"/>
      <c r="BK10502" s="419"/>
      <c r="BL10502" s="419"/>
      <c r="BN10502" s="419"/>
      <c r="BO10502" s="419"/>
      <c r="BP10502" s="419"/>
      <c r="BR10502" s="419"/>
      <c r="BS10502" s="419"/>
      <c r="BT10502" s="419"/>
      <c r="BV10502" s="419"/>
      <c r="BW10502" s="419"/>
      <c r="BX10502" s="397"/>
      <c r="BZ10502" s="449"/>
      <c r="CB10502" s="419"/>
      <c r="CC10502" s="419"/>
      <c r="CD10502" s="419"/>
      <c r="CF10502" s="419"/>
      <c r="CG10502" s="419"/>
      <c r="CH10502" s="419"/>
    </row>
    <row r="10503" spans="3:86" ht="21" thickBot="1">
      <c r="C10503" s="425"/>
      <c r="P10503" s="431"/>
      <c r="R10503" s="419"/>
      <c r="S10503" s="446"/>
      <c r="T10503" s="419"/>
      <c r="V10503" s="196"/>
      <c r="W10503" s="419"/>
      <c r="X10503" s="419"/>
      <c r="Z10503" s="419"/>
      <c r="AA10503" s="419"/>
      <c r="AB10503" s="419"/>
      <c r="AD10503" s="419"/>
      <c r="AE10503" s="419"/>
      <c r="AF10503" s="419"/>
      <c r="AH10503" s="419"/>
      <c r="AI10503" s="419"/>
      <c r="AJ10503" s="419"/>
      <c r="AL10503" s="419"/>
      <c r="AM10503" s="419"/>
      <c r="AN10503" s="403"/>
      <c r="AO10503" s="419"/>
      <c r="AP10503" s="419"/>
      <c r="AQ10503" s="419"/>
      <c r="AR10503" s="419"/>
      <c r="AS10503" s="419"/>
      <c r="AT10503" s="419"/>
      <c r="AU10503" s="419"/>
      <c r="AV10503" s="419"/>
      <c r="AX10503" s="419"/>
      <c r="AY10503" s="419"/>
      <c r="AZ10503" s="419"/>
      <c r="BB10503" s="419"/>
      <c r="BC10503" s="419"/>
      <c r="BD10503" s="419"/>
      <c r="BF10503" s="419"/>
      <c r="BG10503" s="419"/>
      <c r="BH10503" s="419"/>
      <c r="BJ10503" s="419"/>
      <c r="BK10503" s="419"/>
      <c r="BL10503" s="419"/>
      <c r="BN10503" s="419"/>
      <c r="BO10503" s="419"/>
      <c r="BP10503" s="419"/>
      <c r="BR10503" s="419"/>
      <c r="BS10503" s="419"/>
      <c r="BT10503" s="419"/>
      <c r="BV10503" s="419"/>
      <c r="BW10503" s="419"/>
      <c r="BX10503" s="397"/>
      <c r="BZ10503" s="449"/>
      <c r="CB10503" s="419"/>
      <c r="CC10503" s="419"/>
      <c r="CD10503" s="419"/>
      <c r="CF10503" s="419"/>
      <c r="CG10503" s="419"/>
      <c r="CH10503" s="419"/>
    </row>
    <row r="10504" spans="3:86" ht="21" thickBot="1">
      <c r="C10504" s="425"/>
      <c r="P10504" s="431"/>
      <c r="R10504" s="419"/>
      <c r="S10504" s="446"/>
      <c r="T10504" s="419"/>
      <c r="V10504" s="196"/>
      <c r="W10504" s="419"/>
      <c r="X10504" s="419"/>
      <c r="Z10504" s="419"/>
      <c r="AA10504" s="419"/>
      <c r="AB10504" s="419"/>
      <c r="AD10504" s="419"/>
      <c r="AE10504" s="419"/>
      <c r="AF10504" s="419"/>
      <c r="AH10504" s="419"/>
      <c r="AI10504" s="419"/>
      <c r="AJ10504" s="419"/>
      <c r="AL10504" s="419"/>
      <c r="AM10504" s="419"/>
      <c r="AN10504" s="403"/>
      <c r="AO10504" s="419"/>
      <c r="AP10504" s="419"/>
      <c r="AQ10504" s="419"/>
      <c r="AR10504" s="419"/>
      <c r="AS10504" s="419"/>
      <c r="AT10504" s="419"/>
      <c r="AU10504" s="419"/>
      <c r="AV10504" s="419"/>
      <c r="AX10504" s="419"/>
      <c r="AY10504" s="419"/>
      <c r="AZ10504" s="419"/>
      <c r="BB10504" s="419"/>
      <c r="BC10504" s="419"/>
      <c r="BD10504" s="419"/>
      <c r="BF10504" s="419"/>
      <c r="BG10504" s="419"/>
      <c r="BH10504" s="419"/>
      <c r="BJ10504" s="419"/>
      <c r="BK10504" s="419"/>
      <c r="BL10504" s="419"/>
      <c r="BN10504" s="419"/>
      <c r="BO10504" s="419"/>
      <c r="BP10504" s="419"/>
      <c r="BR10504" s="419"/>
      <c r="BS10504" s="419"/>
      <c r="BT10504" s="419"/>
      <c r="BV10504" s="419"/>
      <c r="BW10504" s="419"/>
      <c r="BX10504" s="397"/>
      <c r="BZ10504" s="449"/>
      <c r="CB10504" s="419"/>
      <c r="CC10504" s="419"/>
      <c r="CD10504" s="419"/>
      <c r="CF10504" s="419"/>
      <c r="CG10504" s="419"/>
      <c r="CH10504" s="419"/>
    </row>
    <row r="10505" spans="3:86" ht="21" thickBot="1">
      <c r="C10505" s="425"/>
      <c r="P10505" s="431"/>
      <c r="R10505" s="419"/>
      <c r="S10505" s="446"/>
      <c r="T10505" s="419"/>
      <c r="V10505" s="196"/>
      <c r="W10505" s="419"/>
      <c r="X10505" s="419"/>
      <c r="Z10505" s="419"/>
      <c r="AA10505" s="419"/>
      <c r="AB10505" s="419"/>
      <c r="AD10505" s="419"/>
      <c r="AE10505" s="419"/>
      <c r="AF10505" s="419"/>
      <c r="AH10505" s="419"/>
      <c r="AI10505" s="419"/>
      <c r="AJ10505" s="419"/>
      <c r="AL10505" s="419"/>
      <c r="AM10505" s="419"/>
      <c r="AN10505" s="403"/>
      <c r="AO10505" s="419"/>
      <c r="AP10505" s="419"/>
      <c r="AQ10505" s="419"/>
      <c r="AR10505" s="419"/>
      <c r="AS10505" s="419"/>
      <c r="AT10505" s="419"/>
      <c r="AU10505" s="419"/>
      <c r="AV10505" s="419"/>
      <c r="AX10505" s="419"/>
      <c r="AY10505" s="419"/>
      <c r="AZ10505" s="419"/>
      <c r="BB10505" s="419"/>
      <c r="BC10505" s="419"/>
      <c r="BD10505" s="419"/>
      <c r="BF10505" s="419"/>
      <c r="BG10505" s="419"/>
      <c r="BH10505" s="419"/>
      <c r="BJ10505" s="419"/>
      <c r="BK10505" s="419"/>
      <c r="BL10505" s="419"/>
      <c r="BN10505" s="419"/>
      <c r="BO10505" s="419"/>
      <c r="BP10505" s="419"/>
      <c r="BR10505" s="419"/>
      <c r="BS10505" s="419"/>
      <c r="BT10505" s="419"/>
      <c r="BV10505" s="419"/>
      <c r="BW10505" s="419"/>
      <c r="BX10505" s="397"/>
      <c r="BZ10505" s="449"/>
      <c r="CB10505" s="419"/>
      <c r="CC10505" s="419"/>
      <c r="CD10505" s="419"/>
      <c r="CF10505" s="419"/>
      <c r="CG10505" s="419"/>
      <c r="CH10505" s="419"/>
    </row>
    <row r="10506" spans="3:86" ht="21" thickBot="1">
      <c r="C10506" s="425"/>
      <c r="P10506" s="431"/>
      <c r="R10506" s="419"/>
      <c r="S10506" s="446"/>
      <c r="T10506" s="419"/>
      <c r="V10506" s="196"/>
      <c r="W10506" s="419"/>
      <c r="X10506" s="419"/>
      <c r="Z10506" s="419"/>
      <c r="AA10506" s="419"/>
      <c r="AB10506" s="419"/>
      <c r="AD10506" s="419"/>
      <c r="AE10506" s="419"/>
      <c r="AF10506" s="419"/>
      <c r="AH10506" s="419"/>
      <c r="AI10506" s="419"/>
      <c r="AJ10506" s="419"/>
      <c r="AL10506" s="419"/>
      <c r="AM10506" s="419"/>
      <c r="AN10506" s="403"/>
      <c r="AO10506" s="419"/>
      <c r="AP10506" s="419"/>
      <c r="AQ10506" s="419"/>
      <c r="AR10506" s="419"/>
      <c r="AS10506" s="419"/>
      <c r="AT10506" s="419"/>
      <c r="AU10506" s="419"/>
      <c r="AV10506" s="419"/>
      <c r="AX10506" s="419"/>
      <c r="AY10506" s="419"/>
      <c r="AZ10506" s="419"/>
      <c r="BB10506" s="419"/>
      <c r="BC10506" s="419"/>
      <c r="BD10506" s="419"/>
      <c r="BF10506" s="419"/>
      <c r="BG10506" s="419"/>
      <c r="BH10506" s="419"/>
      <c r="BJ10506" s="419"/>
      <c r="BK10506" s="419"/>
      <c r="BL10506" s="419"/>
      <c r="BN10506" s="419"/>
      <c r="BO10506" s="419"/>
      <c r="BP10506" s="419"/>
      <c r="BR10506" s="419"/>
      <c r="BS10506" s="419"/>
      <c r="BT10506" s="419"/>
      <c r="BV10506" s="419"/>
      <c r="BW10506" s="419"/>
      <c r="BX10506" s="397"/>
      <c r="BZ10506" s="449"/>
      <c r="CB10506" s="419"/>
      <c r="CC10506" s="419"/>
      <c r="CD10506" s="419"/>
      <c r="CF10506" s="419"/>
      <c r="CG10506" s="419"/>
      <c r="CH10506" s="419"/>
    </row>
    <row r="10507" spans="3:86" ht="21" thickBot="1">
      <c r="C10507" s="425"/>
      <c r="P10507" s="431"/>
      <c r="R10507" s="419"/>
      <c r="S10507" s="446"/>
      <c r="T10507" s="419"/>
      <c r="V10507" s="196"/>
      <c r="W10507" s="419"/>
      <c r="X10507" s="419"/>
      <c r="Z10507" s="419"/>
      <c r="AA10507" s="419"/>
      <c r="AB10507" s="419"/>
      <c r="AD10507" s="419"/>
      <c r="AE10507" s="419"/>
      <c r="AF10507" s="419"/>
      <c r="AH10507" s="419"/>
      <c r="AI10507" s="419"/>
      <c r="AJ10507" s="419"/>
      <c r="AL10507" s="419"/>
      <c r="AM10507" s="419"/>
      <c r="AN10507" s="403"/>
      <c r="AO10507" s="419"/>
      <c r="AP10507" s="419"/>
      <c r="AQ10507" s="419"/>
      <c r="AR10507" s="419"/>
      <c r="AS10507" s="419"/>
      <c r="AT10507" s="419"/>
      <c r="AU10507" s="419"/>
      <c r="AV10507" s="419"/>
      <c r="AX10507" s="419"/>
      <c r="AY10507" s="419"/>
      <c r="AZ10507" s="419"/>
      <c r="BB10507" s="419"/>
      <c r="BC10507" s="419"/>
      <c r="BD10507" s="419"/>
      <c r="BF10507" s="419"/>
      <c r="BG10507" s="419"/>
      <c r="BH10507" s="419"/>
      <c r="BJ10507" s="419"/>
      <c r="BK10507" s="419"/>
      <c r="BL10507" s="419"/>
      <c r="BN10507" s="419"/>
      <c r="BO10507" s="419"/>
      <c r="BP10507" s="419"/>
      <c r="BR10507" s="419"/>
      <c r="BS10507" s="419"/>
      <c r="BT10507" s="419"/>
      <c r="BV10507" s="419"/>
      <c r="BW10507" s="419"/>
      <c r="BX10507" s="397"/>
      <c r="BZ10507" s="449"/>
      <c r="CB10507" s="419"/>
      <c r="CC10507" s="419"/>
      <c r="CD10507" s="419"/>
      <c r="CF10507" s="419"/>
      <c r="CG10507" s="419"/>
      <c r="CH10507" s="419"/>
    </row>
    <row r="10508" spans="3:86" ht="21" thickBot="1">
      <c r="C10508" s="425"/>
      <c r="P10508" s="431"/>
      <c r="R10508" s="419"/>
      <c r="S10508" s="446"/>
      <c r="T10508" s="419"/>
      <c r="V10508" s="196"/>
      <c r="W10508" s="419"/>
      <c r="X10508" s="419"/>
      <c r="Z10508" s="419"/>
      <c r="AA10508" s="419"/>
      <c r="AB10508" s="419"/>
      <c r="AD10508" s="419"/>
      <c r="AE10508" s="419"/>
      <c r="AF10508" s="419"/>
      <c r="AH10508" s="419"/>
      <c r="AI10508" s="419"/>
      <c r="AJ10508" s="419"/>
      <c r="AL10508" s="419"/>
      <c r="AM10508" s="419"/>
      <c r="AN10508" s="403"/>
      <c r="AO10508" s="419"/>
      <c r="AP10508" s="419"/>
      <c r="AQ10508" s="419"/>
      <c r="AR10508" s="419"/>
      <c r="AS10508" s="419"/>
      <c r="AT10508" s="419"/>
      <c r="AU10508" s="419"/>
      <c r="AV10508" s="419"/>
      <c r="AX10508" s="419"/>
      <c r="AY10508" s="419"/>
      <c r="AZ10508" s="419"/>
      <c r="BB10508" s="419"/>
      <c r="BC10508" s="419"/>
      <c r="BD10508" s="419"/>
      <c r="BF10508" s="419"/>
      <c r="BG10508" s="419"/>
      <c r="BH10508" s="419"/>
      <c r="BJ10508" s="419"/>
      <c r="BK10508" s="419"/>
      <c r="BL10508" s="419"/>
      <c r="BN10508" s="419"/>
      <c r="BO10508" s="419"/>
      <c r="BP10508" s="419"/>
      <c r="BR10508" s="419"/>
      <c r="BS10508" s="419"/>
      <c r="BT10508" s="419"/>
      <c r="BV10508" s="419"/>
      <c r="BW10508" s="419"/>
      <c r="BX10508" s="397"/>
      <c r="BZ10508" s="449"/>
      <c r="CB10508" s="419"/>
      <c r="CC10508" s="419"/>
      <c r="CD10508" s="419"/>
      <c r="CF10508" s="419"/>
      <c r="CG10508" s="419"/>
      <c r="CH10508" s="419"/>
    </row>
    <row r="10509" spans="3:86" ht="21" thickBot="1">
      <c r="C10509" s="425"/>
      <c r="P10509" s="431"/>
      <c r="R10509" s="419"/>
      <c r="S10509" s="446"/>
      <c r="T10509" s="419"/>
      <c r="V10509" s="196"/>
      <c r="W10509" s="419"/>
      <c r="X10509" s="419"/>
      <c r="Z10509" s="419"/>
      <c r="AA10509" s="419"/>
      <c r="AB10509" s="419"/>
      <c r="AD10509" s="419"/>
      <c r="AE10509" s="419"/>
      <c r="AF10509" s="419"/>
      <c r="AH10509" s="419"/>
      <c r="AI10509" s="419"/>
      <c r="AJ10509" s="419"/>
      <c r="AL10509" s="419"/>
      <c r="AM10509" s="419"/>
      <c r="AN10509" s="403"/>
      <c r="AO10509" s="419"/>
      <c r="AP10509" s="419"/>
      <c r="AQ10509" s="419"/>
      <c r="AR10509" s="419"/>
      <c r="AS10509" s="419"/>
      <c r="AT10509" s="419"/>
      <c r="AU10509" s="419"/>
      <c r="AV10509" s="419"/>
      <c r="AX10509" s="419"/>
      <c r="AY10509" s="419"/>
      <c r="AZ10509" s="419"/>
      <c r="BB10509" s="419"/>
      <c r="BC10509" s="419"/>
      <c r="BD10509" s="419"/>
      <c r="BF10509" s="419"/>
      <c r="BG10509" s="419"/>
      <c r="BH10509" s="419"/>
      <c r="BJ10509" s="419"/>
      <c r="BK10509" s="419"/>
      <c r="BL10509" s="419"/>
      <c r="BN10509" s="419"/>
      <c r="BO10509" s="419"/>
      <c r="BP10509" s="419"/>
      <c r="BR10509" s="419"/>
      <c r="BS10509" s="419"/>
      <c r="BT10509" s="419"/>
      <c r="BV10509" s="419"/>
      <c r="BW10509" s="419"/>
      <c r="BX10509" s="397"/>
      <c r="BZ10509" s="449"/>
      <c r="CB10509" s="419"/>
      <c r="CC10509" s="419"/>
      <c r="CD10509" s="419"/>
      <c r="CF10509" s="419"/>
      <c r="CG10509" s="419"/>
      <c r="CH10509" s="419"/>
    </row>
    <row r="10510" spans="3:86" ht="21" thickBot="1">
      <c r="C10510" s="425"/>
      <c r="P10510" s="431"/>
      <c r="R10510" s="419"/>
      <c r="S10510" s="446"/>
      <c r="T10510" s="419"/>
      <c r="V10510" s="196"/>
      <c r="W10510" s="419"/>
      <c r="X10510" s="419"/>
      <c r="Z10510" s="419"/>
      <c r="AA10510" s="419"/>
      <c r="AB10510" s="419"/>
      <c r="AD10510" s="419"/>
      <c r="AE10510" s="419"/>
      <c r="AF10510" s="419"/>
      <c r="AH10510" s="419"/>
      <c r="AI10510" s="419"/>
      <c r="AJ10510" s="419"/>
      <c r="AL10510" s="419"/>
      <c r="AM10510" s="419"/>
      <c r="AN10510" s="403"/>
      <c r="AO10510" s="419"/>
      <c r="AP10510" s="419"/>
      <c r="AQ10510" s="419"/>
      <c r="AR10510" s="419"/>
      <c r="AS10510" s="419"/>
      <c r="AT10510" s="419"/>
      <c r="AU10510" s="419"/>
      <c r="AV10510" s="419"/>
      <c r="AX10510" s="419"/>
      <c r="AY10510" s="419"/>
      <c r="AZ10510" s="419"/>
      <c r="BB10510" s="419"/>
      <c r="BC10510" s="419"/>
      <c r="BD10510" s="419"/>
      <c r="BF10510" s="419"/>
      <c r="BG10510" s="419"/>
      <c r="BH10510" s="419"/>
      <c r="BJ10510" s="419"/>
      <c r="BK10510" s="419"/>
      <c r="BL10510" s="419"/>
      <c r="BN10510" s="419"/>
      <c r="BO10510" s="419"/>
      <c r="BP10510" s="419"/>
      <c r="BR10510" s="419"/>
      <c r="BS10510" s="419"/>
      <c r="BT10510" s="419"/>
      <c r="BV10510" s="419"/>
      <c r="BW10510" s="419"/>
      <c r="BX10510" s="397"/>
      <c r="BZ10510" s="449"/>
      <c r="CB10510" s="419"/>
      <c r="CC10510" s="419"/>
      <c r="CD10510" s="419"/>
      <c r="CF10510" s="419"/>
      <c r="CG10510" s="419"/>
      <c r="CH10510" s="419"/>
    </row>
    <row r="10511" spans="3:86" ht="21" thickBot="1">
      <c r="C10511" s="425"/>
      <c r="P10511" s="431"/>
      <c r="R10511" s="419"/>
      <c r="S10511" s="446"/>
      <c r="T10511" s="419"/>
      <c r="V10511" s="196"/>
      <c r="W10511" s="419"/>
      <c r="X10511" s="419"/>
      <c r="Z10511" s="419"/>
      <c r="AA10511" s="419"/>
      <c r="AB10511" s="419"/>
      <c r="AD10511" s="419"/>
      <c r="AE10511" s="419"/>
      <c r="AF10511" s="419"/>
      <c r="AH10511" s="419"/>
      <c r="AI10511" s="419"/>
      <c r="AJ10511" s="419"/>
      <c r="AL10511" s="419"/>
      <c r="AM10511" s="419"/>
      <c r="AN10511" s="403"/>
      <c r="AO10511" s="419"/>
      <c r="AP10511" s="419"/>
      <c r="AQ10511" s="419"/>
      <c r="AR10511" s="419"/>
      <c r="AS10511" s="419"/>
      <c r="AT10511" s="419"/>
      <c r="AU10511" s="419"/>
      <c r="AV10511" s="419"/>
      <c r="AX10511" s="419"/>
      <c r="AY10511" s="419"/>
      <c r="AZ10511" s="419"/>
      <c r="BB10511" s="419"/>
      <c r="BC10511" s="419"/>
      <c r="BD10511" s="419"/>
      <c r="BF10511" s="419"/>
      <c r="BG10511" s="419"/>
      <c r="BH10511" s="419"/>
      <c r="BJ10511" s="419"/>
      <c r="BK10511" s="419"/>
      <c r="BL10511" s="419"/>
      <c r="BN10511" s="419"/>
      <c r="BO10511" s="419"/>
      <c r="BP10511" s="419"/>
      <c r="BR10511" s="419"/>
      <c r="BS10511" s="419"/>
      <c r="BT10511" s="419"/>
      <c r="BV10511" s="419"/>
      <c r="BW10511" s="419"/>
      <c r="BX10511" s="397"/>
      <c r="BZ10511" s="449"/>
      <c r="CB10511" s="419"/>
      <c r="CC10511" s="419"/>
      <c r="CD10511" s="419"/>
      <c r="CF10511" s="419"/>
      <c r="CG10511" s="419"/>
      <c r="CH10511" s="419"/>
    </row>
    <row r="10512" spans="3:86" ht="21" thickBot="1">
      <c r="C10512" s="425"/>
      <c r="P10512" s="431"/>
      <c r="R10512" s="419"/>
      <c r="S10512" s="446"/>
      <c r="T10512" s="419"/>
      <c r="V10512" s="196"/>
      <c r="W10512" s="419"/>
      <c r="X10512" s="419"/>
      <c r="Z10512" s="419"/>
      <c r="AA10512" s="419"/>
      <c r="AB10512" s="419"/>
      <c r="AD10512" s="419"/>
      <c r="AE10512" s="419"/>
      <c r="AF10512" s="419"/>
      <c r="AH10512" s="419"/>
      <c r="AI10512" s="419"/>
      <c r="AJ10512" s="419"/>
      <c r="AL10512" s="419"/>
      <c r="AM10512" s="419"/>
      <c r="AN10512" s="403"/>
      <c r="AO10512" s="419"/>
      <c r="AP10512" s="419"/>
      <c r="AQ10512" s="419"/>
      <c r="AR10512" s="419"/>
      <c r="AS10512" s="419"/>
      <c r="AT10512" s="419"/>
      <c r="AU10512" s="419"/>
      <c r="AV10512" s="419"/>
      <c r="AX10512" s="419"/>
      <c r="AY10512" s="419"/>
      <c r="AZ10512" s="419"/>
      <c r="BB10512" s="419"/>
      <c r="BC10512" s="419"/>
      <c r="BD10512" s="419"/>
      <c r="BF10512" s="419"/>
      <c r="BG10512" s="419"/>
      <c r="BH10512" s="419"/>
      <c r="BJ10512" s="419"/>
      <c r="BK10512" s="419"/>
      <c r="BL10512" s="419"/>
      <c r="BN10512" s="419"/>
      <c r="BO10512" s="419"/>
      <c r="BP10512" s="419"/>
      <c r="BR10512" s="419"/>
      <c r="BS10512" s="419"/>
      <c r="BT10512" s="419"/>
      <c r="BV10512" s="419"/>
      <c r="BW10512" s="419"/>
      <c r="BX10512" s="397"/>
      <c r="BZ10512" s="449"/>
      <c r="CB10512" s="419"/>
      <c r="CC10512" s="419"/>
      <c r="CD10512" s="419"/>
      <c r="CF10512" s="419"/>
      <c r="CG10512" s="419"/>
      <c r="CH10512" s="419"/>
    </row>
    <row r="10513" spans="3:86" ht="21" thickBot="1">
      <c r="C10513" s="425"/>
      <c r="P10513" s="431"/>
      <c r="R10513" s="419"/>
      <c r="S10513" s="446"/>
      <c r="T10513" s="419"/>
      <c r="V10513" s="196"/>
      <c r="W10513" s="419"/>
      <c r="X10513" s="419"/>
      <c r="Z10513" s="419"/>
      <c r="AA10513" s="419"/>
      <c r="AB10513" s="419"/>
      <c r="AD10513" s="419"/>
      <c r="AE10513" s="419"/>
      <c r="AF10513" s="419"/>
      <c r="AH10513" s="419"/>
      <c r="AI10513" s="419"/>
      <c r="AJ10513" s="419"/>
      <c r="AL10513" s="419"/>
      <c r="AM10513" s="419"/>
      <c r="AN10513" s="403"/>
      <c r="AO10513" s="419"/>
      <c r="AP10513" s="419"/>
      <c r="AQ10513" s="419"/>
      <c r="AR10513" s="419"/>
      <c r="AS10513" s="419"/>
      <c r="AT10513" s="419"/>
      <c r="AU10513" s="419"/>
      <c r="AV10513" s="419"/>
      <c r="AX10513" s="419"/>
      <c r="AY10513" s="419"/>
      <c r="AZ10513" s="419"/>
      <c r="BB10513" s="419"/>
      <c r="BC10513" s="419"/>
      <c r="BD10513" s="419"/>
      <c r="BF10513" s="419"/>
      <c r="BG10513" s="419"/>
      <c r="BH10513" s="419"/>
      <c r="BJ10513" s="419"/>
      <c r="BK10513" s="419"/>
      <c r="BL10513" s="419"/>
      <c r="BN10513" s="419"/>
      <c r="BO10513" s="419"/>
      <c r="BP10513" s="419"/>
      <c r="BR10513" s="419"/>
      <c r="BS10513" s="419"/>
      <c r="BT10513" s="419"/>
      <c r="BV10513" s="419"/>
      <c r="BW10513" s="419"/>
      <c r="BX10513" s="397"/>
      <c r="BZ10513" s="449"/>
      <c r="CB10513" s="419"/>
      <c r="CC10513" s="419"/>
      <c r="CD10513" s="419"/>
      <c r="CF10513" s="419"/>
      <c r="CG10513" s="419"/>
      <c r="CH10513" s="419"/>
    </row>
    <row r="10514" spans="3:86" ht="21" thickBot="1">
      <c r="C10514" s="425"/>
      <c r="P10514" s="431"/>
      <c r="R10514" s="419"/>
      <c r="S10514" s="446"/>
      <c r="T10514" s="419"/>
      <c r="V10514" s="196"/>
      <c r="W10514" s="419"/>
      <c r="X10514" s="419"/>
      <c r="Z10514" s="419"/>
      <c r="AA10514" s="419"/>
      <c r="AB10514" s="419"/>
      <c r="AD10514" s="419"/>
      <c r="AE10514" s="419"/>
      <c r="AF10514" s="419"/>
      <c r="AH10514" s="419"/>
      <c r="AI10514" s="419"/>
      <c r="AJ10514" s="419"/>
      <c r="AL10514" s="419"/>
      <c r="AM10514" s="419"/>
      <c r="AN10514" s="403"/>
      <c r="AO10514" s="419"/>
      <c r="AP10514" s="419"/>
      <c r="AQ10514" s="419"/>
      <c r="AR10514" s="419"/>
      <c r="AS10514" s="419"/>
      <c r="AT10514" s="419"/>
      <c r="AU10514" s="419"/>
      <c r="AV10514" s="419"/>
      <c r="AX10514" s="419"/>
      <c r="AY10514" s="419"/>
      <c r="AZ10514" s="419"/>
      <c r="BB10514" s="419"/>
      <c r="BC10514" s="419"/>
      <c r="BD10514" s="419"/>
      <c r="BF10514" s="419"/>
      <c r="BG10514" s="419"/>
      <c r="BH10514" s="419"/>
      <c r="BJ10514" s="419"/>
      <c r="BK10514" s="419"/>
      <c r="BL10514" s="419"/>
      <c r="BN10514" s="419"/>
      <c r="BO10514" s="419"/>
      <c r="BP10514" s="419"/>
      <c r="BR10514" s="419"/>
      <c r="BS10514" s="419"/>
      <c r="BT10514" s="419"/>
      <c r="BV10514" s="419"/>
      <c r="BW10514" s="419"/>
      <c r="BX10514" s="397"/>
      <c r="BZ10514" s="449"/>
      <c r="CB10514" s="419"/>
      <c r="CC10514" s="419"/>
      <c r="CD10514" s="419"/>
      <c r="CF10514" s="419"/>
      <c r="CG10514" s="419"/>
      <c r="CH10514" s="419"/>
    </row>
    <row r="10515" spans="3:86" ht="21" thickBot="1">
      <c r="C10515" s="425"/>
      <c r="P10515" s="431"/>
      <c r="R10515" s="419"/>
      <c r="S10515" s="446"/>
      <c r="T10515" s="419"/>
      <c r="V10515" s="196"/>
      <c r="W10515" s="419"/>
      <c r="X10515" s="419"/>
      <c r="Z10515" s="419"/>
      <c r="AA10515" s="419"/>
      <c r="AB10515" s="419"/>
      <c r="AD10515" s="419"/>
      <c r="AE10515" s="419"/>
      <c r="AF10515" s="419"/>
      <c r="AH10515" s="419"/>
      <c r="AI10515" s="419"/>
      <c r="AJ10515" s="419"/>
      <c r="AL10515" s="419"/>
      <c r="AM10515" s="419"/>
      <c r="AN10515" s="403"/>
      <c r="AO10515" s="419"/>
      <c r="AP10515" s="419"/>
      <c r="AQ10515" s="419"/>
      <c r="AR10515" s="419"/>
      <c r="AS10515" s="419"/>
      <c r="AT10515" s="419"/>
      <c r="AU10515" s="419"/>
      <c r="AV10515" s="419"/>
      <c r="AX10515" s="419"/>
      <c r="AY10515" s="419"/>
      <c r="AZ10515" s="419"/>
      <c r="BB10515" s="419"/>
      <c r="BC10515" s="419"/>
      <c r="BD10515" s="419"/>
      <c r="BF10515" s="419"/>
      <c r="BG10515" s="419"/>
      <c r="BH10515" s="419"/>
      <c r="BJ10515" s="419"/>
      <c r="BK10515" s="419"/>
      <c r="BL10515" s="419"/>
      <c r="BN10515" s="419"/>
      <c r="BO10515" s="419"/>
      <c r="BP10515" s="419"/>
      <c r="BR10515" s="419"/>
      <c r="BS10515" s="419"/>
      <c r="BT10515" s="419"/>
      <c r="BV10515" s="419"/>
      <c r="BW10515" s="419"/>
      <c r="BX10515" s="397"/>
      <c r="BZ10515" s="449"/>
      <c r="CB10515" s="419"/>
      <c r="CC10515" s="419"/>
      <c r="CD10515" s="419"/>
      <c r="CF10515" s="419"/>
      <c r="CG10515" s="419"/>
      <c r="CH10515" s="419"/>
    </row>
    <row r="10516" spans="3:86" ht="21" thickBot="1">
      <c r="C10516" s="425"/>
      <c r="P10516" s="431"/>
      <c r="R10516" s="419"/>
      <c r="S10516" s="446"/>
      <c r="T10516" s="419"/>
      <c r="V10516" s="196"/>
      <c r="W10516" s="419"/>
      <c r="X10516" s="419"/>
      <c r="Z10516" s="419"/>
      <c r="AA10516" s="419"/>
      <c r="AB10516" s="419"/>
      <c r="AD10516" s="419"/>
      <c r="AE10516" s="419"/>
      <c r="AF10516" s="419"/>
      <c r="AH10516" s="419"/>
      <c r="AI10516" s="419"/>
      <c r="AJ10516" s="419"/>
      <c r="AL10516" s="419"/>
      <c r="AM10516" s="419"/>
      <c r="AN10516" s="403"/>
      <c r="AO10516" s="419"/>
      <c r="AP10516" s="419"/>
      <c r="AQ10516" s="419"/>
      <c r="AR10516" s="419"/>
      <c r="AS10516" s="419"/>
      <c r="AT10516" s="419"/>
      <c r="AU10516" s="419"/>
      <c r="AV10516" s="419"/>
      <c r="AX10516" s="419"/>
      <c r="AY10516" s="419"/>
      <c r="AZ10516" s="419"/>
      <c r="BB10516" s="419"/>
      <c r="BC10516" s="419"/>
      <c r="BD10516" s="419"/>
      <c r="BF10516" s="419"/>
      <c r="BG10516" s="419"/>
      <c r="BH10516" s="419"/>
      <c r="BJ10516" s="419"/>
      <c r="BK10516" s="419"/>
      <c r="BL10516" s="419"/>
      <c r="BN10516" s="419"/>
      <c r="BO10516" s="419"/>
      <c r="BP10516" s="419"/>
      <c r="BR10516" s="419"/>
      <c r="BS10516" s="419"/>
      <c r="BT10516" s="419"/>
      <c r="BV10516" s="419"/>
      <c r="BW10516" s="419"/>
      <c r="BX10516" s="397"/>
      <c r="BZ10516" s="449"/>
      <c r="CB10516" s="419"/>
      <c r="CC10516" s="419"/>
      <c r="CD10516" s="419"/>
      <c r="CF10516" s="419"/>
      <c r="CG10516" s="419"/>
      <c r="CH10516" s="419"/>
    </row>
    <row r="10517" spans="3:86" ht="21" thickBot="1">
      <c r="C10517" s="425"/>
      <c r="P10517" s="431"/>
      <c r="R10517" s="419"/>
      <c r="S10517" s="446"/>
      <c r="T10517" s="419"/>
      <c r="V10517" s="196"/>
      <c r="W10517" s="419"/>
      <c r="X10517" s="419"/>
      <c r="Z10517" s="419"/>
      <c r="AA10517" s="419"/>
      <c r="AB10517" s="419"/>
      <c r="AD10517" s="419"/>
      <c r="AE10517" s="419"/>
      <c r="AF10517" s="419"/>
      <c r="AH10517" s="419"/>
      <c r="AI10517" s="419"/>
      <c r="AJ10517" s="419"/>
      <c r="AL10517" s="419"/>
      <c r="AM10517" s="419"/>
      <c r="AN10517" s="403"/>
      <c r="AO10517" s="419"/>
      <c r="AP10517" s="419"/>
      <c r="AQ10517" s="419"/>
      <c r="AR10517" s="419"/>
      <c r="AS10517" s="419"/>
      <c r="AT10517" s="419"/>
      <c r="AU10517" s="419"/>
      <c r="AV10517" s="419"/>
      <c r="AX10517" s="419"/>
      <c r="AY10517" s="419"/>
      <c r="AZ10517" s="419"/>
      <c r="BB10517" s="419"/>
      <c r="BC10517" s="419"/>
      <c r="BD10517" s="419"/>
      <c r="BF10517" s="419"/>
      <c r="BG10517" s="419"/>
      <c r="BH10517" s="419"/>
      <c r="BJ10517" s="419"/>
      <c r="BK10517" s="419"/>
      <c r="BL10517" s="419"/>
      <c r="BN10517" s="419"/>
      <c r="BO10517" s="419"/>
      <c r="BP10517" s="419"/>
      <c r="BR10517" s="419"/>
      <c r="BS10517" s="419"/>
      <c r="BT10517" s="419"/>
      <c r="BV10517" s="419"/>
      <c r="BW10517" s="419"/>
      <c r="BX10517" s="397"/>
      <c r="BZ10517" s="449"/>
      <c r="CB10517" s="419"/>
      <c r="CC10517" s="419"/>
      <c r="CD10517" s="419"/>
      <c r="CF10517" s="419"/>
      <c r="CG10517" s="419"/>
      <c r="CH10517" s="419"/>
    </row>
    <row r="10518" spans="3:86" ht="21" thickBot="1">
      <c r="C10518" s="425"/>
      <c r="P10518" s="431"/>
      <c r="R10518" s="419"/>
      <c r="S10518" s="446"/>
      <c r="T10518" s="419"/>
      <c r="V10518" s="196"/>
      <c r="W10518" s="419"/>
      <c r="X10518" s="419"/>
      <c r="Z10518" s="419"/>
      <c r="AA10518" s="419"/>
      <c r="AB10518" s="419"/>
      <c r="AD10518" s="419"/>
      <c r="AE10518" s="419"/>
      <c r="AF10518" s="419"/>
      <c r="AH10518" s="419"/>
      <c r="AI10518" s="419"/>
      <c r="AJ10518" s="419"/>
      <c r="AL10518" s="419"/>
      <c r="AM10518" s="419"/>
      <c r="AN10518" s="403"/>
      <c r="AO10518" s="419"/>
      <c r="AP10518" s="419"/>
      <c r="AQ10518" s="419"/>
      <c r="AR10518" s="419"/>
      <c r="AS10518" s="419"/>
      <c r="AT10518" s="419"/>
      <c r="AU10518" s="419"/>
      <c r="AV10518" s="419"/>
      <c r="AX10518" s="419"/>
      <c r="AY10518" s="419"/>
      <c r="AZ10518" s="419"/>
      <c r="BB10518" s="419"/>
      <c r="BC10518" s="419"/>
      <c r="BD10518" s="419"/>
      <c r="BF10518" s="419"/>
      <c r="BG10518" s="419"/>
      <c r="BH10518" s="419"/>
      <c r="BJ10518" s="419"/>
      <c r="BK10518" s="419"/>
      <c r="BL10518" s="419"/>
      <c r="BN10518" s="419"/>
      <c r="BO10518" s="419"/>
      <c r="BP10518" s="419"/>
      <c r="BR10518" s="419"/>
      <c r="BS10518" s="419"/>
      <c r="BT10518" s="419"/>
      <c r="BV10518" s="419"/>
      <c r="BW10518" s="419"/>
      <c r="BX10518" s="397"/>
      <c r="BZ10518" s="449"/>
      <c r="CB10518" s="419"/>
      <c r="CC10518" s="419"/>
      <c r="CD10518" s="419"/>
      <c r="CF10518" s="419"/>
      <c r="CG10518" s="419"/>
      <c r="CH10518" s="419"/>
    </row>
    <row r="10519" spans="3:86" ht="21" thickBot="1">
      <c r="C10519" s="425"/>
      <c r="P10519" s="431"/>
      <c r="R10519" s="419"/>
      <c r="S10519" s="446"/>
      <c r="T10519" s="419"/>
      <c r="V10519" s="196"/>
      <c r="W10519" s="419"/>
      <c r="X10519" s="419"/>
      <c r="Z10519" s="419"/>
      <c r="AA10519" s="419"/>
      <c r="AB10519" s="419"/>
      <c r="AD10519" s="419"/>
      <c r="AE10519" s="419"/>
      <c r="AF10519" s="419"/>
      <c r="AH10519" s="419"/>
      <c r="AI10519" s="419"/>
      <c r="AJ10519" s="419"/>
      <c r="AL10519" s="419"/>
      <c r="AM10519" s="419"/>
      <c r="AN10519" s="403"/>
      <c r="AO10519" s="419"/>
      <c r="AP10519" s="419"/>
      <c r="AQ10519" s="419"/>
      <c r="AR10519" s="419"/>
      <c r="AS10519" s="419"/>
      <c r="AT10519" s="419"/>
      <c r="AU10519" s="419"/>
      <c r="AV10519" s="419"/>
      <c r="AX10519" s="419"/>
      <c r="AY10519" s="419"/>
      <c r="AZ10519" s="419"/>
      <c r="BB10519" s="419"/>
      <c r="BC10519" s="419"/>
      <c r="BD10519" s="419"/>
      <c r="BF10519" s="419"/>
      <c r="BG10519" s="419"/>
      <c r="BH10519" s="419"/>
      <c r="BJ10519" s="419"/>
      <c r="BK10519" s="419"/>
      <c r="BL10519" s="419"/>
      <c r="BN10519" s="419"/>
      <c r="BO10519" s="419"/>
      <c r="BP10519" s="419"/>
      <c r="BR10519" s="419"/>
      <c r="BS10519" s="419"/>
      <c r="BT10519" s="419"/>
      <c r="BV10519" s="419"/>
      <c r="BW10519" s="419"/>
      <c r="BX10519" s="397"/>
      <c r="BZ10519" s="449"/>
      <c r="CB10519" s="419"/>
      <c r="CC10519" s="419"/>
      <c r="CD10519" s="419"/>
      <c r="CF10519" s="419"/>
      <c r="CG10519" s="419"/>
      <c r="CH10519" s="419"/>
    </row>
    <row r="10520" spans="3:86" ht="21" thickBot="1">
      <c r="C10520" s="425"/>
      <c r="P10520" s="431"/>
      <c r="R10520" s="419"/>
      <c r="S10520" s="446"/>
      <c r="T10520" s="419"/>
      <c r="V10520" s="196"/>
      <c r="W10520" s="419"/>
      <c r="X10520" s="419"/>
      <c r="Z10520" s="419"/>
      <c r="AA10520" s="419"/>
      <c r="AB10520" s="419"/>
      <c r="AD10520" s="419"/>
      <c r="AE10520" s="419"/>
      <c r="AF10520" s="419"/>
      <c r="AH10520" s="419"/>
      <c r="AI10520" s="419"/>
      <c r="AJ10520" s="419"/>
      <c r="AL10520" s="419"/>
      <c r="AM10520" s="419"/>
      <c r="AN10520" s="403"/>
      <c r="AO10520" s="419"/>
      <c r="AP10520" s="419"/>
      <c r="AQ10520" s="419"/>
      <c r="AR10520" s="419"/>
      <c r="AS10520" s="419"/>
      <c r="AT10520" s="419"/>
      <c r="AU10520" s="419"/>
      <c r="AV10520" s="419"/>
      <c r="AX10520" s="419"/>
      <c r="AY10520" s="419"/>
      <c r="AZ10520" s="419"/>
      <c r="BB10520" s="419"/>
      <c r="BC10520" s="419"/>
      <c r="BD10520" s="419"/>
      <c r="BF10520" s="419"/>
      <c r="BG10520" s="419"/>
      <c r="BH10520" s="419"/>
      <c r="BJ10520" s="419"/>
      <c r="BK10520" s="419"/>
      <c r="BL10520" s="419"/>
      <c r="BN10520" s="419"/>
      <c r="BO10520" s="419"/>
      <c r="BP10520" s="419"/>
      <c r="BR10520" s="419"/>
      <c r="BS10520" s="419"/>
      <c r="BT10520" s="419"/>
      <c r="BV10520" s="419"/>
      <c r="BW10520" s="419"/>
      <c r="BX10520" s="397"/>
      <c r="BZ10520" s="449"/>
      <c r="CB10520" s="419"/>
      <c r="CC10520" s="419"/>
      <c r="CD10520" s="419"/>
      <c r="CF10520" s="419"/>
      <c r="CG10520" s="419"/>
      <c r="CH10520" s="419"/>
    </row>
    <row r="10521" spans="3:86" ht="21" thickBot="1">
      <c r="C10521" s="425"/>
      <c r="P10521" s="431"/>
      <c r="R10521" s="419"/>
      <c r="S10521" s="446"/>
      <c r="T10521" s="419"/>
      <c r="V10521" s="196"/>
      <c r="W10521" s="419"/>
      <c r="X10521" s="419"/>
      <c r="Z10521" s="419"/>
      <c r="AA10521" s="419"/>
      <c r="AB10521" s="419"/>
      <c r="AD10521" s="419"/>
      <c r="AE10521" s="419"/>
      <c r="AF10521" s="419"/>
      <c r="AH10521" s="419"/>
      <c r="AI10521" s="419"/>
      <c r="AJ10521" s="419"/>
      <c r="AL10521" s="419"/>
      <c r="AM10521" s="419"/>
      <c r="AN10521" s="403"/>
      <c r="AO10521" s="419"/>
      <c r="AP10521" s="419"/>
      <c r="AQ10521" s="419"/>
      <c r="AR10521" s="419"/>
      <c r="AS10521" s="419"/>
      <c r="AT10521" s="419"/>
      <c r="AU10521" s="419"/>
      <c r="AV10521" s="419"/>
      <c r="AX10521" s="419"/>
      <c r="AY10521" s="419"/>
      <c r="AZ10521" s="419"/>
      <c r="BB10521" s="419"/>
      <c r="BC10521" s="419"/>
      <c r="BD10521" s="419"/>
      <c r="BF10521" s="419"/>
      <c r="BG10521" s="419"/>
      <c r="BH10521" s="419"/>
      <c r="BJ10521" s="419"/>
      <c r="BK10521" s="419"/>
      <c r="BL10521" s="419"/>
      <c r="BN10521" s="419"/>
      <c r="BO10521" s="419"/>
      <c r="BP10521" s="419"/>
      <c r="BR10521" s="419"/>
      <c r="BS10521" s="419"/>
      <c r="BT10521" s="419"/>
      <c r="BV10521" s="419"/>
      <c r="BW10521" s="419"/>
      <c r="BX10521" s="397"/>
      <c r="BZ10521" s="449"/>
      <c r="CB10521" s="419"/>
      <c r="CC10521" s="419"/>
      <c r="CD10521" s="419"/>
      <c r="CF10521" s="419"/>
      <c r="CG10521" s="419"/>
      <c r="CH10521" s="419"/>
    </row>
    <row r="10522" spans="3:86" ht="21" thickBot="1">
      <c r="C10522" s="425"/>
      <c r="P10522" s="431"/>
      <c r="R10522" s="419"/>
      <c r="S10522" s="446"/>
      <c r="T10522" s="419"/>
      <c r="V10522" s="196"/>
      <c r="W10522" s="419"/>
      <c r="X10522" s="419"/>
      <c r="Z10522" s="419"/>
      <c r="AA10522" s="419"/>
      <c r="AB10522" s="419"/>
      <c r="AD10522" s="419"/>
      <c r="AE10522" s="419"/>
      <c r="AF10522" s="419"/>
      <c r="AH10522" s="419"/>
      <c r="AI10522" s="419"/>
      <c r="AJ10522" s="419"/>
      <c r="AL10522" s="419"/>
      <c r="AM10522" s="419"/>
      <c r="AN10522" s="403"/>
      <c r="AO10522" s="419"/>
      <c r="AP10522" s="419"/>
      <c r="AQ10522" s="419"/>
      <c r="AR10522" s="419"/>
      <c r="AS10522" s="419"/>
      <c r="AT10522" s="419"/>
      <c r="AU10522" s="419"/>
      <c r="AV10522" s="419"/>
      <c r="AX10522" s="419"/>
      <c r="AY10522" s="419"/>
      <c r="AZ10522" s="419"/>
      <c r="BB10522" s="419"/>
      <c r="BC10522" s="419"/>
      <c r="BD10522" s="419"/>
      <c r="BF10522" s="419"/>
      <c r="BG10522" s="419"/>
      <c r="BH10522" s="419"/>
      <c r="BJ10522" s="419"/>
      <c r="BK10522" s="419"/>
      <c r="BL10522" s="419"/>
      <c r="BN10522" s="419"/>
      <c r="BO10522" s="419"/>
      <c r="BP10522" s="419"/>
      <c r="BR10522" s="419"/>
      <c r="BS10522" s="419"/>
      <c r="BT10522" s="419"/>
      <c r="BV10522" s="419"/>
      <c r="BW10522" s="419"/>
      <c r="BX10522" s="397"/>
      <c r="BZ10522" s="449"/>
      <c r="CB10522" s="419"/>
      <c r="CC10522" s="419"/>
      <c r="CD10522" s="419"/>
      <c r="CF10522" s="419"/>
      <c r="CG10522" s="419"/>
      <c r="CH10522" s="419"/>
    </row>
    <row r="10523" spans="3:86" ht="21" thickBot="1">
      <c r="C10523" s="425"/>
      <c r="P10523" s="431"/>
      <c r="R10523" s="419"/>
      <c r="S10523" s="446"/>
      <c r="T10523" s="419"/>
      <c r="V10523" s="196"/>
      <c r="W10523" s="419"/>
      <c r="X10523" s="419"/>
      <c r="Z10523" s="419"/>
      <c r="AA10523" s="419"/>
      <c r="AB10523" s="419"/>
      <c r="AD10523" s="419"/>
      <c r="AE10523" s="419"/>
      <c r="AF10523" s="419"/>
      <c r="AH10523" s="419"/>
      <c r="AI10523" s="419"/>
      <c r="AJ10523" s="419"/>
      <c r="AL10523" s="419"/>
      <c r="AM10523" s="419"/>
      <c r="AN10523" s="403"/>
      <c r="AO10523" s="419"/>
      <c r="AP10523" s="419"/>
      <c r="AQ10523" s="419"/>
      <c r="AR10523" s="419"/>
      <c r="AS10523" s="419"/>
      <c r="AT10523" s="419"/>
      <c r="AU10523" s="419"/>
      <c r="AV10523" s="419"/>
      <c r="AX10523" s="419"/>
      <c r="AY10523" s="419"/>
      <c r="AZ10523" s="419"/>
      <c r="BB10523" s="419"/>
      <c r="BC10523" s="419"/>
      <c r="BD10523" s="419"/>
      <c r="BF10523" s="419"/>
      <c r="BG10523" s="419"/>
      <c r="BH10523" s="419"/>
      <c r="BJ10523" s="419"/>
      <c r="BK10523" s="419"/>
      <c r="BL10523" s="419"/>
      <c r="BN10523" s="419"/>
      <c r="BO10523" s="419"/>
      <c r="BP10523" s="419"/>
      <c r="BR10523" s="419"/>
      <c r="BS10523" s="419"/>
      <c r="BT10523" s="419"/>
      <c r="BV10523" s="419"/>
      <c r="BW10523" s="419"/>
      <c r="BX10523" s="397"/>
      <c r="BZ10523" s="449"/>
      <c r="CB10523" s="419"/>
      <c r="CC10523" s="419"/>
      <c r="CD10523" s="419"/>
      <c r="CF10523" s="419"/>
      <c r="CG10523" s="419"/>
      <c r="CH10523" s="419"/>
    </row>
    <row r="10524" spans="3:86" ht="21" thickBot="1">
      <c r="C10524" s="425"/>
      <c r="P10524" s="431"/>
      <c r="R10524" s="419"/>
      <c r="S10524" s="446"/>
      <c r="T10524" s="419"/>
      <c r="V10524" s="196"/>
      <c r="W10524" s="419"/>
      <c r="X10524" s="419"/>
      <c r="Z10524" s="419"/>
      <c r="AA10524" s="419"/>
      <c r="AB10524" s="419"/>
      <c r="AD10524" s="419"/>
      <c r="AE10524" s="419"/>
      <c r="AF10524" s="419"/>
      <c r="AH10524" s="419"/>
      <c r="AI10524" s="419"/>
      <c r="AJ10524" s="419"/>
      <c r="AL10524" s="419"/>
      <c r="AM10524" s="419"/>
      <c r="AN10524" s="403"/>
      <c r="AO10524" s="419"/>
      <c r="AP10524" s="419"/>
      <c r="AQ10524" s="419"/>
      <c r="AR10524" s="419"/>
      <c r="AS10524" s="419"/>
      <c r="AT10524" s="419"/>
      <c r="AU10524" s="419"/>
      <c r="AV10524" s="419"/>
      <c r="AX10524" s="419"/>
      <c r="AY10524" s="419"/>
      <c r="AZ10524" s="419"/>
      <c r="BB10524" s="419"/>
      <c r="BC10524" s="419"/>
      <c r="BD10524" s="419"/>
      <c r="BF10524" s="419"/>
      <c r="BG10524" s="419"/>
      <c r="BH10524" s="419"/>
      <c r="BJ10524" s="419"/>
      <c r="BK10524" s="419"/>
      <c r="BL10524" s="419"/>
      <c r="BN10524" s="419"/>
      <c r="BO10524" s="419"/>
      <c r="BP10524" s="419"/>
      <c r="BR10524" s="419"/>
      <c r="BS10524" s="419"/>
      <c r="BT10524" s="419"/>
      <c r="BV10524" s="419"/>
      <c r="BW10524" s="419"/>
      <c r="BX10524" s="397"/>
      <c r="BZ10524" s="449"/>
      <c r="CB10524" s="419"/>
      <c r="CC10524" s="419"/>
      <c r="CD10524" s="419"/>
      <c r="CF10524" s="419"/>
      <c r="CG10524" s="419"/>
      <c r="CH10524" s="419"/>
    </row>
    <row r="10525" spans="3:86" ht="21" thickBot="1">
      <c r="C10525" s="425"/>
      <c r="P10525" s="431"/>
      <c r="R10525" s="419"/>
      <c r="S10525" s="446"/>
      <c r="T10525" s="419"/>
      <c r="V10525" s="196"/>
      <c r="W10525" s="419"/>
      <c r="X10525" s="419"/>
      <c r="Z10525" s="419"/>
      <c r="AA10525" s="419"/>
      <c r="AB10525" s="419"/>
      <c r="AD10525" s="419"/>
      <c r="AE10525" s="419"/>
      <c r="AF10525" s="419"/>
      <c r="AH10525" s="419"/>
      <c r="AI10525" s="419"/>
      <c r="AJ10525" s="419"/>
      <c r="AL10525" s="419"/>
      <c r="AM10525" s="419"/>
      <c r="AN10525" s="403"/>
      <c r="AO10525" s="419"/>
      <c r="AP10525" s="419"/>
      <c r="AQ10525" s="419"/>
      <c r="AR10525" s="419"/>
      <c r="AS10525" s="419"/>
      <c r="AT10525" s="419"/>
      <c r="AU10525" s="419"/>
      <c r="AV10525" s="419"/>
      <c r="AX10525" s="419"/>
      <c r="AY10525" s="419"/>
      <c r="AZ10525" s="419"/>
      <c r="BB10525" s="419"/>
      <c r="BC10525" s="419"/>
      <c r="BD10525" s="419"/>
      <c r="BF10525" s="419"/>
      <c r="BG10525" s="419"/>
      <c r="BH10525" s="419"/>
      <c r="BJ10525" s="419"/>
      <c r="BK10525" s="419"/>
      <c r="BL10525" s="419"/>
      <c r="BN10525" s="419"/>
      <c r="BO10525" s="419"/>
      <c r="BP10525" s="419"/>
      <c r="BR10525" s="419"/>
      <c r="BS10525" s="419"/>
      <c r="BT10525" s="419"/>
      <c r="BV10525" s="419"/>
      <c r="BW10525" s="419"/>
      <c r="BX10525" s="397"/>
      <c r="BZ10525" s="449"/>
      <c r="CB10525" s="419"/>
      <c r="CC10525" s="419"/>
      <c r="CD10525" s="419"/>
      <c r="CF10525" s="419"/>
      <c r="CG10525" s="419"/>
      <c r="CH10525" s="419"/>
    </row>
    <row r="10526" spans="3:86" ht="21" thickBot="1">
      <c r="C10526" s="425"/>
      <c r="P10526" s="431"/>
      <c r="R10526" s="419"/>
      <c r="S10526" s="446"/>
      <c r="T10526" s="419"/>
      <c r="V10526" s="196"/>
      <c r="W10526" s="419"/>
      <c r="X10526" s="419"/>
      <c r="Z10526" s="419"/>
      <c r="AA10526" s="419"/>
      <c r="AB10526" s="419"/>
      <c r="AD10526" s="419"/>
      <c r="AE10526" s="419"/>
      <c r="AF10526" s="419"/>
      <c r="AH10526" s="419"/>
      <c r="AI10526" s="419"/>
      <c r="AJ10526" s="419"/>
      <c r="AL10526" s="419"/>
      <c r="AM10526" s="419"/>
      <c r="AN10526" s="403"/>
      <c r="AO10526" s="419"/>
      <c r="AP10526" s="419"/>
      <c r="AQ10526" s="419"/>
      <c r="AR10526" s="419"/>
      <c r="AS10526" s="419"/>
      <c r="AT10526" s="419"/>
      <c r="AU10526" s="419"/>
      <c r="AV10526" s="419"/>
      <c r="AX10526" s="419"/>
      <c r="AY10526" s="419"/>
      <c r="AZ10526" s="419"/>
      <c r="BB10526" s="419"/>
      <c r="BC10526" s="419"/>
      <c r="BD10526" s="419"/>
      <c r="BF10526" s="419"/>
      <c r="BG10526" s="419"/>
      <c r="BH10526" s="419"/>
      <c r="BJ10526" s="419"/>
      <c r="BK10526" s="419"/>
      <c r="BL10526" s="419"/>
      <c r="BN10526" s="419"/>
      <c r="BO10526" s="419"/>
      <c r="BP10526" s="419"/>
      <c r="BR10526" s="419"/>
      <c r="BS10526" s="419"/>
      <c r="BT10526" s="419"/>
      <c r="BV10526" s="419"/>
      <c r="BW10526" s="419"/>
      <c r="BX10526" s="397"/>
      <c r="BZ10526" s="449"/>
      <c r="CB10526" s="419"/>
      <c r="CC10526" s="419"/>
      <c r="CD10526" s="419"/>
      <c r="CF10526" s="419"/>
      <c r="CG10526" s="419"/>
      <c r="CH10526" s="419"/>
    </row>
    <row r="10527" spans="3:86" ht="21" thickBot="1">
      <c r="C10527" s="425"/>
      <c r="P10527" s="431"/>
      <c r="R10527" s="419"/>
      <c r="S10527" s="446"/>
      <c r="T10527" s="419"/>
      <c r="V10527" s="196"/>
      <c r="W10527" s="419"/>
      <c r="X10527" s="419"/>
      <c r="Z10527" s="419"/>
      <c r="AA10527" s="419"/>
      <c r="AB10527" s="419"/>
      <c r="AD10527" s="419"/>
      <c r="AE10527" s="419"/>
      <c r="AF10527" s="419"/>
      <c r="AH10527" s="419"/>
      <c r="AI10527" s="419"/>
      <c r="AJ10527" s="419"/>
      <c r="AL10527" s="419"/>
      <c r="AM10527" s="419"/>
      <c r="AN10527" s="403"/>
      <c r="AO10527" s="419"/>
      <c r="AP10527" s="419"/>
      <c r="AQ10527" s="419"/>
      <c r="AR10527" s="419"/>
      <c r="AS10527" s="419"/>
      <c r="AT10527" s="419"/>
      <c r="AU10527" s="419"/>
      <c r="AV10527" s="419"/>
      <c r="AX10527" s="419"/>
      <c r="AY10527" s="419"/>
      <c r="AZ10527" s="419"/>
      <c r="BB10527" s="419"/>
      <c r="BC10527" s="419"/>
      <c r="BD10527" s="419"/>
      <c r="BF10527" s="419"/>
      <c r="BG10527" s="419"/>
      <c r="BH10527" s="419"/>
      <c r="BJ10527" s="419"/>
      <c r="BK10527" s="419"/>
      <c r="BL10527" s="419"/>
      <c r="BN10527" s="419"/>
      <c r="BO10527" s="419"/>
      <c r="BP10527" s="419"/>
      <c r="BR10527" s="419"/>
      <c r="BS10527" s="419"/>
      <c r="BT10527" s="419"/>
      <c r="BV10527" s="419"/>
      <c r="BW10527" s="419"/>
      <c r="BX10527" s="397"/>
      <c r="BZ10527" s="449"/>
      <c r="CB10527" s="419"/>
      <c r="CC10527" s="419"/>
      <c r="CD10527" s="419"/>
      <c r="CF10527" s="419"/>
      <c r="CG10527" s="419"/>
      <c r="CH10527" s="419"/>
    </row>
    <row r="10528" spans="3:86" ht="21" thickBot="1">
      <c r="C10528" s="425"/>
      <c r="P10528" s="431"/>
      <c r="R10528" s="419"/>
      <c r="S10528" s="446"/>
      <c r="T10528" s="419"/>
      <c r="V10528" s="196"/>
      <c r="W10528" s="419"/>
      <c r="X10528" s="419"/>
      <c r="Z10528" s="419"/>
      <c r="AA10528" s="419"/>
      <c r="AB10528" s="419"/>
      <c r="AD10528" s="419"/>
      <c r="AE10528" s="419"/>
      <c r="AF10528" s="419"/>
      <c r="AH10528" s="419"/>
      <c r="AI10528" s="419"/>
      <c r="AJ10528" s="419"/>
      <c r="AL10528" s="419"/>
      <c r="AM10528" s="419"/>
      <c r="AN10528" s="403"/>
      <c r="AO10528" s="419"/>
      <c r="AP10528" s="419"/>
      <c r="AQ10528" s="419"/>
      <c r="AR10528" s="419"/>
      <c r="AS10528" s="419"/>
      <c r="AT10528" s="419"/>
      <c r="AU10528" s="419"/>
      <c r="AV10528" s="419"/>
      <c r="AX10528" s="419"/>
      <c r="AY10528" s="419"/>
      <c r="AZ10528" s="419"/>
      <c r="BB10528" s="419"/>
      <c r="BC10528" s="419"/>
      <c r="BD10528" s="419"/>
      <c r="BF10528" s="419"/>
      <c r="BG10528" s="419"/>
      <c r="BH10528" s="419"/>
      <c r="BJ10528" s="419"/>
      <c r="BK10528" s="419"/>
      <c r="BL10528" s="419"/>
      <c r="BN10528" s="419"/>
      <c r="BO10528" s="419"/>
      <c r="BP10528" s="419"/>
      <c r="BR10528" s="419"/>
      <c r="BS10528" s="419"/>
      <c r="BT10528" s="419"/>
      <c r="BV10528" s="419"/>
      <c r="BW10528" s="419"/>
      <c r="BX10528" s="397"/>
      <c r="BZ10528" s="449"/>
      <c r="CB10528" s="419"/>
      <c r="CC10528" s="419"/>
      <c r="CD10528" s="419"/>
      <c r="CF10528" s="419"/>
      <c r="CG10528" s="419"/>
      <c r="CH10528" s="419"/>
    </row>
    <row r="10529" spans="3:86" ht="21" thickBot="1">
      <c r="C10529" s="425"/>
      <c r="P10529" s="431"/>
      <c r="R10529" s="419"/>
      <c r="S10529" s="446"/>
      <c r="T10529" s="419"/>
      <c r="V10529" s="196"/>
      <c r="W10529" s="419"/>
      <c r="X10529" s="419"/>
      <c r="Z10529" s="419"/>
      <c r="AA10529" s="419"/>
      <c r="AB10529" s="419"/>
      <c r="AD10529" s="419"/>
      <c r="AE10529" s="419"/>
      <c r="AF10529" s="419"/>
      <c r="AH10529" s="419"/>
      <c r="AI10529" s="419"/>
      <c r="AJ10529" s="419"/>
      <c r="AL10529" s="419"/>
      <c r="AM10529" s="419"/>
      <c r="AN10529" s="403"/>
      <c r="AO10529" s="419"/>
      <c r="AP10529" s="419"/>
      <c r="AQ10529" s="419"/>
      <c r="AR10529" s="419"/>
      <c r="AS10529" s="419"/>
      <c r="AT10529" s="419"/>
      <c r="AU10529" s="419"/>
      <c r="AV10529" s="419"/>
      <c r="AX10529" s="419"/>
      <c r="AY10529" s="419"/>
      <c r="AZ10529" s="419"/>
      <c r="BB10529" s="419"/>
      <c r="BC10529" s="419"/>
      <c r="BD10529" s="419"/>
      <c r="BF10529" s="419"/>
      <c r="BG10529" s="419"/>
      <c r="BH10529" s="419"/>
      <c r="BJ10529" s="419"/>
      <c r="BK10529" s="419"/>
      <c r="BL10529" s="419"/>
      <c r="BN10529" s="419"/>
      <c r="BO10529" s="419"/>
      <c r="BP10529" s="419"/>
      <c r="BR10529" s="419"/>
      <c r="BS10529" s="419"/>
      <c r="BT10529" s="419"/>
      <c r="BV10529" s="419"/>
      <c r="BW10529" s="419"/>
      <c r="BX10529" s="397"/>
      <c r="BZ10529" s="449"/>
      <c r="CB10529" s="419"/>
      <c r="CC10529" s="419"/>
      <c r="CD10529" s="419"/>
      <c r="CF10529" s="419"/>
      <c r="CG10529" s="419"/>
      <c r="CH10529" s="419"/>
    </row>
    <row r="10530" spans="3:86" ht="21" thickBot="1">
      <c r="C10530" s="425"/>
      <c r="P10530" s="431"/>
      <c r="R10530" s="419"/>
      <c r="S10530" s="446"/>
      <c r="T10530" s="419"/>
      <c r="V10530" s="196"/>
      <c r="W10530" s="419"/>
      <c r="X10530" s="419"/>
      <c r="Z10530" s="419"/>
      <c r="AA10530" s="419"/>
      <c r="AB10530" s="419"/>
      <c r="AD10530" s="419"/>
      <c r="AE10530" s="419"/>
      <c r="AF10530" s="419"/>
      <c r="AH10530" s="419"/>
      <c r="AI10530" s="419"/>
      <c r="AJ10530" s="419"/>
      <c r="AL10530" s="419"/>
      <c r="AM10530" s="419"/>
      <c r="AN10530" s="403"/>
      <c r="AO10530" s="419"/>
      <c r="AP10530" s="419"/>
      <c r="AQ10530" s="419"/>
      <c r="AR10530" s="419"/>
      <c r="AS10530" s="419"/>
      <c r="AT10530" s="419"/>
      <c r="AU10530" s="419"/>
      <c r="AV10530" s="419"/>
      <c r="AX10530" s="419"/>
      <c r="AY10530" s="419"/>
      <c r="AZ10530" s="419"/>
      <c r="BB10530" s="419"/>
      <c r="BC10530" s="419"/>
      <c r="BD10530" s="419"/>
      <c r="BF10530" s="419"/>
      <c r="BG10530" s="419"/>
      <c r="BH10530" s="419"/>
      <c r="BJ10530" s="419"/>
      <c r="BK10530" s="419"/>
      <c r="BL10530" s="419"/>
      <c r="BN10530" s="419"/>
      <c r="BO10530" s="419"/>
      <c r="BP10530" s="419"/>
      <c r="BR10530" s="419"/>
      <c r="BS10530" s="419"/>
      <c r="BT10530" s="419"/>
      <c r="BV10530" s="419"/>
      <c r="BW10530" s="419"/>
      <c r="BX10530" s="397"/>
      <c r="BZ10530" s="449"/>
      <c r="CB10530" s="419"/>
      <c r="CC10530" s="419"/>
      <c r="CD10530" s="419"/>
      <c r="CF10530" s="419"/>
      <c r="CG10530" s="419"/>
      <c r="CH10530" s="419"/>
    </row>
    <row r="10531" spans="3:86" ht="21" thickBot="1">
      <c r="C10531" s="425"/>
      <c r="P10531" s="431"/>
      <c r="R10531" s="419"/>
      <c r="S10531" s="446"/>
      <c r="T10531" s="419"/>
      <c r="V10531" s="196"/>
      <c r="W10531" s="419"/>
      <c r="X10531" s="419"/>
      <c r="Z10531" s="419"/>
      <c r="AA10531" s="419"/>
      <c r="AB10531" s="419"/>
      <c r="AD10531" s="419"/>
      <c r="AE10531" s="419"/>
      <c r="AF10531" s="419"/>
      <c r="AH10531" s="419"/>
      <c r="AI10531" s="419"/>
      <c r="AJ10531" s="419"/>
      <c r="AL10531" s="419"/>
      <c r="AM10531" s="419"/>
      <c r="AN10531" s="403"/>
      <c r="AO10531" s="419"/>
      <c r="AP10531" s="419"/>
      <c r="AQ10531" s="419"/>
      <c r="AR10531" s="419"/>
      <c r="AS10531" s="419"/>
      <c r="AT10531" s="419"/>
      <c r="AU10531" s="419"/>
      <c r="AV10531" s="419"/>
      <c r="AX10531" s="419"/>
      <c r="AY10531" s="419"/>
      <c r="AZ10531" s="419"/>
      <c r="BB10531" s="419"/>
      <c r="BC10531" s="419"/>
      <c r="BD10531" s="419"/>
      <c r="BF10531" s="419"/>
      <c r="BG10531" s="419"/>
      <c r="BH10531" s="419"/>
      <c r="BJ10531" s="419"/>
      <c r="BK10531" s="419"/>
      <c r="BL10531" s="419"/>
      <c r="BN10531" s="419"/>
      <c r="BO10531" s="419"/>
      <c r="BP10531" s="419"/>
      <c r="BR10531" s="419"/>
      <c r="BS10531" s="419"/>
      <c r="BT10531" s="419"/>
      <c r="BV10531" s="419"/>
      <c r="BW10531" s="419"/>
      <c r="BX10531" s="397"/>
      <c r="BZ10531" s="449"/>
      <c r="CB10531" s="419"/>
      <c r="CC10531" s="419"/>
      <c r="CD10531" s="419"/>
      <c r="CF10531" s="419"/>
      <c r="CG10531" s="419"/>
      <c r="CH10531" s="419"/>
    </row>
    <row r="10532" spans="3:86" ht="21" thickBot="1">
      <c r="C10532" s="425"/>
      <c r="P10532" s="431"/>
      <c r="R10532" s="419"/>
      <c r="S10532" s="446"/>
      <c r="T10532" s="419"/>
      <c r="V10532" s="196"/>
      <c r="W10532" s="419"/>
      <c r="X10532" s="419"/>
      <c r="Z10532" s="419"/>
      <c r="AA10532" s="419"/>
      <c r="AB10532" s="419"/>
      <c r="AD10532" s="419"/>
      <c r="AE10532" s="419"/>
      <c r="AF10532" s="419"/>
      <c r="AH10532" s="419"/>
      <c r="AI10532" s="419"/>
      <c r="AJ10532" s="419"/>
      <c r="AL10532" s="419"/>
      <c r="AM10532" s="419"/>
      <c r="AN10532" s="403"/>
      <c r="AO10532" s="419"/>
      <c r="AP10532" s="419"/>
      <c r="AQ10532" s="419"/>
      <c r="AR10532" s="419"/>
      <c r="AS10532" s="419"/>
      <c r="AT10532" s="419"/>
      <c r="AU10532" s="419"/>
      <c r="AV10532" s="419"/>
      <c r="AX10532" s="419"/>
      <c r="AY10532" s="419"/>
      <c r="AZ10532" s="419"/>
      <c r="BB10532" s="419"/>
      <c r="BC10532" s="419"/>
      <c r="BD10532" s="419"/>
      <c r="BF10532" s="419"/>
      <c r="BG10532" s="419"/>
      <c r="BH10532" s="419"/>
      <c r="BJ10532" s="419"/>
      <c r="BK10532" s="419"/>
      <c r="BL10532" s="419"/>
      <c r="BN10532" s="419"/>
      <c r="BO10532" s="419"/>
      <c r="BP10532" s="419"/>
      <c r="BR10532" s="419"/>
      <c r="BS10532" s="419"/>
      <c r="BT10532" s="419"/>
      <c r="BV10532" s="419"/>
      <c r="BW10532" s="419"/>
      <c r="BX10532" s="397"/>
      <c r="BZ10532" s="449"/>
      <c r="CB10532" s="419"/>
      <c r="CC10532" s="419"/>
      <c r="CD10532" s="419"/>
      <c r="CF10532" s="419"/>
      <c r="CG10532" s="419"/>
      <c r="CH10532" s="419"/>
    </row>
    <row r="10533" spans="3:86" ht="21" thickBot="1">
      <c r="C10533" s="425"/>
      <c r="P10533" s="431"/>
      <c r="R10533" s="419"/>
      <c r="S10533" s="446"/>
      <c r="T10533" s="419"/>
      <c r="V10533" s="196"/>
      <c r="W10533" s="419"/>
      <c r="X10533" s="419"/>
      <c r="Z10533" s="419"/>
      <c r="AA10533" s="419"/>
      <c r="AB10533" s="419"/>
      <c r="AD10533" s="419"/>
      <c r="AE10533" s="419"/>
      <c r="AF10533" s="419"/>
      <c r="AH10533" s="419"/>
      <c r="AI10533" s="419"/>
      <c r="AJ10533" s="419"/>
      <c r="AL10533" s="419"/>
      <c r="AM10533" s="419"/>
      <c r="AN10533" s="403"/>
      <c r="AO10533" s="419"/>
      <c r="AP10533" s="419"/>
      <c r="AQ10533" s="419"/>
      <c r="AR10533" s="419"/>
      <c r="AS10533" s="419"/>
      <c r="AT10533" s="419"/>
      <c r="AU10533" s="419"/>
      <c r="AV10533" s="419"/>
      <c r="AX10533" s="419"/>
      <c r="AY10533" s="419"/>
      <c r="AZ10533" s="419"/>
      <c r="BB10533" s="419"/>
      <c r="BC10533" s="419"/>
      <c r="BD10533" s="419"/>
      <c r="BF10533" s="419"/>
      <c r="BG10533" s="419"/>
      <c r="BH10533" s="419"/>
      <c r="BJ10533" s="419"/>
      <c r="BK10533" s="419"/>
      <c r="BL10533" s="419"/>
      <c r="BN10533" s="419"/>
      <c r="BO10533" s="419"/>
      <c r="BP10533" s="419"/>
      <c r="BR10533" s="419"/>
      <c r="BS10533" s="419"/>
      <c r="BT10533" s="419"/>
      <c r="BV10533" s="419"/>
      <c r="BW10533" s="419"/>
      <c r="BX10533" s="397"/>
      <c r="BZ10533" s="449"/>
      <c r="CB10533" s="419"/>
      <c r="CC10533" s="419"/>
      <c r="CD10533" s="419"/>
      <c r="CF10533" s="419"/>
      <c r="CG10533" s="419"/>
      <c r="CH10533" s="419"/>
    </row>
    <row r="10534" spans="3:86" ht="21" thickBot="1">
      <c r="C10534" s="425"/>
      <c r="P10534" s="431"/>
      <c r="R10534" s="419"/>
      <c r="S10534" s="446"/>
      <c r="T10534" s="419"/>
      <c r="V10534" s="196"/>
      <c r="W10534" s="419"/>
      <c r="X10534" s="419"/>
      <c r="Z10534" s="419"/>
      <c r="AA10534" s="419"/>
      <c r="AB10534" s="419"/>
      <c r="AD10534" s="419"/>
      <c r="AE10534" s="419"/>
      <c r="AF10534" s="419"/>
      <c r="AH10534" s="419"/>
      <c r="AI10534" s="419"/>
      <c r="AJ10534" s="419"/>
      <c r="AL10534" s="419"/>
      <c r="AM10534" s="419"/>
      <c r="AN10534" s="403"/>
      <c r="AO10534" s="419"/>
      <c r="AP10534" s="419"/>
      <c r="AQ10534" s="419"/>
      <c r="AR10534" s="419"/>
      <c r="AS10534" s="419"/>
      <c r="AT10534" s="419"/>
      <c r="AU10534" s="419"/>
      <c r="AV10534" s="419"/>
      <c r="AX10534" s="419"/>
      <c r="AY10534" s="419"/>
      <c r="AZ10534" s="419"/>
      <c r="BB10534" s="419"/>
      <c r="BC10534" s="419"/>
      <c r="BD10534" s="419"/>
      <c r="BF10534" s="419"/>
      <c r="BG10534" s="419"/>
      <c r="BH10534" s="419"/>
      <c r="BJ10534" s="419"/>
      <c r="BK10534" s="419"/>
      <c r="BL10534" s="419"/>
      <c r="BN10534" s="419"/>
      <c r="BO10534" s="419"/>
      <c r="BP10534" s="419"/>
      <c r="BR10534" s="419"/>
      <c r="BS10534" s="419"/>
      <c r="BT10534" s="419"/>
      <c r="BV10534" s="419"/>
      <c r="BW10534" s="419"/>
      <c r="BX10534" s="397"/>
      <c r="BZ10534" s="449"/>
      <c r="CB10534" s="419"/>
      <c r="CC10534" s="419"/>
      <c r="CD10534" s="419"/>
      <c r="CF10534" s="419"/>
      <c r="CG10534" s="419"/>
      <c r="CH10534" s="419"/>
    </row>
    <row r="10535" spans="3:86" ht="21" thickBot="1">
      <c r="C10535" s="425"/>
      <c r="P10535" s="431"/>
      <c r="R10535" s="419"/>
      <c r="S10535" s="446"/>
      <c r="T10535" s="419"/>
      <c r="V10535" s="196"/>
      <c r="W10535" s="419"/>
      <c r="X10535" s="419"/>
      <c r="Z10535" s="419"/>
      <c r="AA10535" s="419"/>
      <c r="AB10535" s="419"/>
      <c r="AD10535" s="419"/>
      <c r="AE10535" s="419"/>
      <c r="AF10535" s="419"/>
      <c r="AH10535" s="419"/>
      <c r="AI10535" s="419"/>
      <c r="AJ10535" s="419"/>
      <c r="AL10535" s="419"/>
      <c r="AM10535" s="419"/>
      <c r="AN10535" s="403"/>
      <c r="AO10535" s="419"/>
      <c r="AP10535" s="419"/>
      <c r="AQ10535" s="419"/>
      <c r="AR10535" s="419"/>
      <c r="AS10535" s="419"/>
      <c r="AT10535" s="419"/>
      <c r="AU10535" s="419"/>
      <c r="AV10535" s="419"/>
      <c r="AX10535" s="419"/>
      <c r="AY10535" s="419"/>
      <c r="AZ10535" s="419"/>
      <c r="BB10535" s="419"/>
      <c r="BC10535" s="419"/>
      <c r="BD10535" s="419"/>
      <c r="BF10535" s="419"/>
      <c r="BG10535" s="419"/>
      <c r="BH10535" s="419"/>
      <c r="BJ10535" s="419"/>
      <c r="BK10535" s="419"/>
      <c r="BL10535" s="419"/>
      <c r="BN10535" s="419"/>
      <c r="BO10535" s="419"/>
      <c r="BP10535" s="419"/>
      <c r="BR10535" s="419"/>
      <c r="BS10535" s="419"/>
      <c r="BT10535" s="419"/>
      <c r="BV10535" s="419"/>
      <c r="BW10535" s="419"/>
      <c r="BX10535" s="397"/>
      <c r="BZ10535" s="449"/>
      <c r="CB10535" s="419"/>
      <c r="CC10535" s="419"/>
      <c r="CD10535" s="419"/>
      <c r="CF10535" s="419"/>
      <c r="CG10535" s="419"/>
      <c r="CH10535" s="419"/>
    </row>
    <row r="10536" spans="3:86" ht="21" thickBot="1">
      <c r="C10536" s="425"/>
      <c r="P10536" s="431"/>
      <c r="R10536" s="419"/>
      <c r="S10536" s="446"/>
      <c r="T10536" s="419"/>
      <c r="V10536" s="196"/>
      <c r="W10536" s="419"/>
      <c r="X10536" s="419"/>
      <c r="Z10536" s="419"/>
      <c r="AA10536" s="419"/>
      <c r="AB10536" s="419"/>
      <c r="AD10536" s="419"/>
      <c r="AE10536" s="419"/>
      <c r="AF10536" s="419"/>
      <c r="AH10536" s="419"/>
      <c r="AI10536" s="419"/>
      <c r="AJ10536" s="419"/>
      <c r="AL10536" s="419"/>
      <c r="AM10536" s="419"/>
      <c r="AN10536" s="403"/>
      <c r="AO10536" s="419"/>
      <c r="AP10536" s="419"/>
      <c r="AQ10536" s="419"/>
      <c r="AR10536" s="419"/>
      <c r="AS10536" s="419"/>
      <c r="AT10536" s="419"/>
      <c r="AU10536" s="419"/>
      <c r="AV10536" s="419"/>
      <c r="AX10536" s="419"/>
      <c r="AY10536" s="419"/>
      <c r="AZ10536" s="419"/>
      <c r="BB10536" s="419"/>
      <c r="BC10536" s="419"/>
      <c r="BD10536" s="419"/>
      <c r="BF10536" s="419"/>
      <c r="BG10536" s="419"/>
      <c r="BH10536" s="419"/>
      <c r="BJ10536" s="419"/>
      <c r="BK10536" s="419"/>
      <c r="BL10536" s="419"/>
      <c r="BN10536" s="419"/>
      <c r="BO10536" s="419"/>
      <c r="BP10536" s="419"/>
      <c r="BR10536" s="419"/>
      <c r="BS10536" s="419"/>
      <c r="BT10536" s="419"/>
      <c r="BV10536" s="419"/>
      <c r="BW10536" s="419"/>
      <c r="BX10536" s="397"/>
      <c r="BZ10536" s="449"/>
      <c r="CB10536" s="419"/>
      <c r="CC10536" s="419"/>
      <c r="CD10536" s="419"/>
      <c r="CF10536" s="419"/>
      <c r="CG10536" s="419"/>
      <c r="CH10536" s="419"/>
    </row>
    <row r="10537" spans="3:86" ht="21" thickBot="1">
      <c r="C10537" s="425"/>
      <c r="P10537" s="431"/>
      <c r="R10537" s="419"/>
      <c r="S10537" s="446"/>
      <c r="T10537" s="419"/>
      <c r="V10537" s="196"/>
      <c r="W10537" s="419"/>
      <c r="X10537" s="419"/>
      <c r="Z10537" s="419"/>
      <c r="AA10537" s="419"/>
      <c r="AB10537" s="419"/>
      <c r="AD10537" s="419"/>
      <c r="AE10537" s="419"/>
      <c r="AF10537" s="419"/>
      <c r="AH10537" s="419"/>
      <c r="AI10537" s="419"/>
      <c r="AJ10537" s="419"/>
      <c r="AL10537" s="419"/>
      <c r="AM10537" s="419"/>
      <c r="AN10537" s="403"/>
      <c r="AO10537" s="419"/>
      <c r="AP10537" s="419"/>
      <c r="AQ10537" s="419"/>
      <c r="AR10537" s="419"/>
      <c r="AS10537" s="419"/>
      <c r="AT10537" s="419"/>
      <c r="AU10537" s="419"/>
      <c r="AV10537" s="419"/>
      <c r="AX10537" s="419"/>
      <c r="AY10537" s="419"/>
      <c r="AZ10537" s="419"/>
      <c r="BB10537" s="419"/>
      <c r="BC10537" s="419"/>
      <c r="BD10537" s="419"/>
      <c r="BF10537" s="419"/>
      <c r="BG10537" s="419"/>
      <c r="BH10537" s="419"/>
      <c r="BJ10537" s="419"/>
      <c r="BK10537" s="419"/>
      <c r="BL10537" s="419"/>
      <c r="BN10537" s="419"/>
      <c r="BO10537" s="419"/>
      <c r="BP10537" s="419"/>
      <c r="BR10537" s="419"/>
      <c r="BS10537" s="419"/>
      <c r="BT10537" s="419"/>
      <c r="BV10537" s="419"/>
      <c r="BW10537" s="419"/>
      <c r="BX10537" s="397"/>
      <c r="BZ10537" s="449"/>
      <c r="CB10537" s="419"/>
      <c r="CC10537" s="419"/>
      <c r="CD10537" s="419"/>
      <c r="CF10537" s="419"/>
      <c r="CG10537" s="419"/>
      <c r="CH10537" s="419"/>
    </row>
    <row r="10538" spans="3:86" ht="21" thickBot="1">
      <c r="C10538" s="425"/>
      <c r="P10538" s="431"/>
      <c r="R10538" s="419"/>
      <c r="S10538" s="446"/>
      <c r="T10538" s="419"/>
      <c r="V10538" s="196"/>
      <c r="W10538" s="419"/>
      <c r="X10538" s="419"/>
      <c r="Z10538" s="419"/>
      <c r="AA10538" s="419"/>
      <c r="AB10538" s="419"/>
      <c r="AD10538" s="419"/>
      <c r="AE10538" s="419"/>
      <c r="AF10538" s="419"/>
      <c r="AH10538" s="419"/>
      <c r="AI10538" s="419"/>
      <c r="AJ10538" s="419"/>
      <c r="AL10538" s="419"/>
      <c r="AM10538" s="419"/>
      <c r="AN10538" s="403"/>
      <c r="AO10538" s="419"/>
      <c r="AP10538" s="419"/>
      <c r="AQ10538" s="419"/>
      <c r="AR10538" s="419"/>
      <c r="AS10538" s="419"/>
      <c r="AT10538" s="419"/>
      <c r="AU10538" s="419"/>
      <c r="AV10538" s="419"/>
      <c r="AX10538" s="419"/>
      <c r="AY10538" s="419"/>
      <c r="AZ10538" s="419"/>
      <c r="BB10538" s="419"/>
      <c r="BC10538" s="419"/>
      <c r="BD10538" s="419"/>
      <c r="BF10538" s="419"/>
      <c r="BG10538" s="419"/>
      <c r="BH10538" s="419"/>
      <c r="BJ10538" s="419"/>
      <c r="BK10538" s="419"/>
      <c r="BL10538" s="419"/>
      <c r="BN10538" s="419"/>
      <c r="BO10538" s="419"/>
      <c r="BP10538" s="419"/>
      <c r="BR10538" s="419"/>
      <c r="BS10538" s="419"/>
      <c r="BT10538" s="419"/>
      <c r="BV10538" s="419"/>
      <c r="BW10538" s="419"/>
      <c r="BX10538" s="397"/>
      <c r="BZ10538" s="449"/>
      <c r="CB10538" s="419"/>
      <c r="CC10538" s="419"/>
      <c r="CD10538" s="419"/>
      <c r="CF10538" s="419"/>
      <c r="CG10538" s="419"/>
      <c r="CH10538" s="419"/>
    </row>
    <row r="10539" spans="3:86" ht="21" thickBot="1">
      <c r="C10539" s="425"/>
      <c r="P10539" s="431"/>
      <c r="R10539" s="419"/>
      <c r="S10539" s="446"/>
      <c r="T10539" s="419"/>
      <c r="V10539" s="196"/>
      <c r="W10539" s="419"/>
      <c r="X10539" s="419"/>
      <c r="Z10539" s="419"/>
      <c r="AA10539" s="419"/>
      <c r="AB10539" s="419"/>
      <c r="AD10539" s="419"/>
      <c r="AE10539" s="419"/>
      <c r="AF10539" s="419"/>
      <c r="AH10539" s="419"/>
      <c r="AI10539" s="419"/>
      <c r="AJ10539" s="419"/>
      <c r="AL10539" s="419"/>
      <c r="AM10539" s="419"/>
      <c r="AN10539" s="403"/>
      <c r="AO10539" s="419"/>
      <c r="AP10539" s="419"/>
      <c r="AQ10539" s="419"/>
      <c r="AR10539" s="419"/>
      <c r="AS10539" s="419"/>
      <c r="AT10539" s="419"/>
      <c r="AU10539" s="419"/>
      <c r="AV10539" s="419"/>
      <c r="AX10539" s="419"/>
      <c r="AY10539" s="419"/>
      <c r="AZ10539" s="419"/>
      <c r="BB10539" s="419"/>
      <c r="BC10539" s="419"/>
      <c r="BD10539" s="419"/>
      <c r="BF10539" s="419"/>
      <c r="BG10539" s="419"/>
      <c r="BH10539" s="419"/>
      <c r="BJ10539" s="419"/>
      <c r="BK10539" s="419"/>
      <c r="BL10539" s="419"/>
      <c r="BN10539" s="419"/>
      <c r="BO10539" s="419"/>
      <c r="BP10539" s="419"/>
      <c r="BR10539" s="419"/>
      <c r="BS10539" s="419"/>
      <c r="BT10539" s="419"/>
      <c r="BV10539" s="419"/>
      <c r="BW10539" s="419"/>
      <c r="BX10539" s="397"/>
      <c r="BZ10539" s="449"/>
      <c r="CB10539" s="419"/>
      <c r="CC10539" s="419"/>
      <c r="CD10539" s="419"/>
      <c r="CF10539" s="419"/>
      <c r="CG10539" s="419"/>
      <c r="CH10539" s="419"/>
    </row>
    <row r="10540" spans="3:86" ht="21" thickBot="1">
      <c r="C10540" s="425"/>
      <c r="P10540" s="431"/>
      <c r="R10540" s="419"/>
      <c r="S10540" s="446"/>
      <c r="T10540" s="419"/>
      <c r="V10540" s="196"/>
      <c r="W10540" s="419"/>
      <c r="X10540" s="419"/>
      <c r="Z10540" s="419"/>
      <c r="AA10540" s="419"/>
      <c r="AB10540" s="419"/>
      <c r="AD10540" s="419"/>
      <c r="AE10540" s="419"/>
      <c r="AF10540" s="419"/>
      <c r="AH10540" s="419"/>
      <c r="AI10540" s="419"/>
      <c r="AJ10540" s="419"/>
      <c r="AL10540" s="419"/>
      <c r="AM10540" s="419"/>
      <c r="AN10540" s="403"/>
      <c r="AO10540" s="419"/>
      <c r="AP10540" s="419"/>
      <c r="AQ10540" s="419"/>
      <c r="AR10540" s="419"/>
      <c r="AS10540" s="419"/>
      <c r="AT10540" s="419"/>
      <c r="AU10540" s="419"/>
      <c r="AV10540" s="419"/>
      <c r="AX10540" s="419"/>
      <c r="AY10540" s="419"/>
      <c r="AZ10540" s="419"/>
      <c r="BB10540" s="419"/>
      <c r="BC10540" s="419"/>
      <c r="BD10540" s="419"/>
      <c r="BF10540" s="419"/>
      <c r="BG10540" s="419"/>
      <c r="BH10540" s="419"/>
      <c r="BJ10540" s="419"/>
      <c r="BK10540" s="419"/>
      <c r="BL10540" s="419"/>
      <c r="BN10540" s="419"/>
      <c r="BO10540" s="419"/>
      <c r="BP10540" s="419"/>
      <c r="BR10540" s="419"/>
      <c r="BS10540" s="419"/>
      <c r="BT10540" s="419"/>
      <c r="BV10540" s="419"/>
      <c r="BW10540" s="419"/>
      <c r="BX10540" s="397"/>
      <c r="BZ10540" s="449"/>
      <c r="CB10540" s="419"/>
      <c r="CC10540" s="419"/>
      <c r="CD10540" s="419"/>
      <c r="CF10540" s="419"/>
      <c r="CG10540" s="419"/>
      <c r="CH10540" s="419"/>
    </row>
    <row r="10541" spans="3:86" ht="21" thickBot="1">
      <c r="C10541" s="425"/>
      <c r="P10541" s="431"/>
      <c r="R10541" s="419"/>
      <c r="S10541" s="446"/>
      <c r="T10541" s="419"/>
      <c r="V10541" s="196"/>
      <c r="W10541" s="419"/>
      <c r="X10541" s="419"/>
      <c r="Z10541" s="419"/>
      <c r="AA10541" s="419"/>
      <c r="AB10541" s="419"/>
      <c r="AD10541" s="419"/>
      <c r="AE10541" s="419"/>
      <c r="AF10541" s="419"/>
      <c r="AH10541" s="419"/>
      <c r="AI10541" s="419"/>
      <c r="AJ10541" s="419"/>
      <c r="AL10541" s="419"/>
      <c r="AM10541" s="419"/>
      <c r="AN10541" s="403"/>
      <c r="AO10541" s="419"/>
      <c r="AP10541" s="419"/>
      <c r="AQ10541" s="419"/>
      <c r="AR10541" s="419"/>
      <c r="AS10541" s="419"/>
      <c r="AT10541" s="419"/>
      <c r="AU10541" s="419"/>
      <c r="AV10541" s="419"/>
      <c r="AX10541" s="419"/>
      <c r="AY10541" s="419"/>
      <c r="AZ10541" s="419"/>
      <c r="BB10541" s="419"/>
      <c r="BC10541" s="419"/>
      <c r="BD10541" s="419"/>
      <c r="BF10541" s="419"/>
      <c r="BG10541" s="419"/>
      <c r="BH10541" s="419"/>
      <c r="BJ10541" s="419"/>
      <c r="BK10541" s="419"/>
      <c r="BL10541" s="419"/>
      <c r="BN10541" s="419"/>
      <c r="BO10541" s="419"/>
      <c r="BP10541" s="419"/>
      <c r="BR10541" s="419"/>
      <c r="BS10541" s="419"/>
      <c r="BT10541" s="419"/>
      <c r="BV10541" s="419"/>
      <c r="BW10541" s="419"/>
      <c r="BX10541" s="397"/>
      <c r="BZ10541" s="449"/>
      <c r="CB10541" s="419"/>
      <c r="CC10541" s="419"/>
      <c r="CD10541" s="419"/>
      <c r="CF10541" s="419"/>
      <c r="CG10541" s="419"/>
      <c r="CH10541" s="419"/>
    </row>
    <row r="10542" spans="3:86" ht="21" thickBot="1">
      <c r="C10542" s="425"/>
      <c r="P10542" s="431"/>
      <c r="R10542" s="419"/>
      <c r="S10542" s="446"/>
      <c r="T10542" s="419"/>
      <c r="V10542" s="196"/>
      <c r="W10542" s="419"/>
      <c r="X10542" s="419"/>
      <c r="Z10542" s="419"/>
      <c r="AA10542" s="419"/>
      <c r="AB10542" s="419"/>
      <c r="AD10542" s="419"/>
      <c r="AE10542" s="419"/>
      <c r="AF10542" s="419"/>
      <c r="AH10542" s="419"/>
      <c r="AI10542" s="419"/>
      <c r="AJ10542" s="419"/>
      <c r="AL10542" s="419"/>
      <c r="AM10542" s="419"/>
      <c r="AN10542" s="403"/>
      <c r="AO10542" s="419"/>
      <c r="AP10542" s="419"/>
      <c r="AQ10542" s="419"/>
      <c r="AR10542" s="419"/>
      <c r="AS10542" s="419"/>
      <c r="AT10542" s="419"/>
      <c r="AU10542" s="419"/>
      <c r="AV10542" s="419"/>
      <c r="AX10542" s="419"/>
      <c r="AY10542" s="419"/>
      <c r="AZ10542" s="419"/>
      <c r="BB10542" s="419"/>
      <c r="BC10542" s="419"/>
      <c r="BD10542" s="419"/>
      <c r="BF10542" s="419"/>
      <c r="BG10542" s="419"/>
      <c r="BH10542" s="419"/>
      <c r="BJ10542" s="419"/>
      <c r="BK10542" s="419"/>
      <c r="BL10542" s="419"/>
      <c r="BN10542" s="419"/>
      <c r="BO10542" s="419"/>
      <c r="BP10542" s="419"/>
      <c r="BR10542" s="419"/>
      <c r="BS10542" s="419"/>
      <c r="BT10542" s="419"/>
      <c r="BV10542" s="419"/>
      <c r="BW10542" s="419"/>
      <c r="BX10542" s="397"/>
      <c r="BZ10542" s="449"/>
      <c r="CB10542" s="419"/>
      <c r="CC10542" s="419"/>
      <c r="CD10542" s="419"/>
      <c r="CF10542" s="419"/>
      <c r="CG10542" s="419"/>
      <c r="CH10542" s="419"/>
    </row>
    <row r="10543" spans="3:86" ht="21" thickBot="1">
      <c r="C10543" s="425"/>
      <c r="P10543" s="431"/>
      <c r="R10543" s="419"/>
      <c r="S10543" s="446"/>
      <c r="T10543" s="419"/>
      <c r="V10543" s="196"/>
      <c r="W10543" s="419"/>
      <c r="X10543" s="419"/>
      <c r="Z10543" s="419"/>
      <c r="AA10543" s="419"/>
      <c r="AB10543" s="419"/>
      <c r="AD10543" s="419"/>
      <c r="AE10543" s="419"/>
      <c r="AF10543" s="419"/>
      <c r="AH10543" s="419"/>
      <c r="AI10543" s="419"/>
      <c r="AJ10543" s="419"/>
      <c r="AL10543" s="419"/>
      <c r="AM10543" s="419"/>
      <c r="AN10543" s="403"/>
      <c r="AO10543" s="419"/>
      <c r="AP10543" s="419"/>
      <c r="AQ10543" s="419"/>
      <c r="AR10543" s="419"/>
      <c r="AS10543" s="419"/>
      <c r="AT10543" s="419"/>
      <c r="AU10543" s="419"/>
      <c r="AV10543" s="419"/>
      <c r="AX10543" s="419"/>
      <c r="AY10543" s="419"/>
      <c r="AZ10543" s="419"/>
      <c r="BB10543" s="419"/>
      <c r="BC10543" s="419"/>
      <c r="BD10543" s="419"/>
      <c r="BF10543" s="419"/>
      <c r="BG10543" s="419"/>
      <c r="BH10543" s="419"/>
      <c r="BJ10543" s="419"/>
      <c r="BK10543" s="419"/>
      <c r="BL10543" s="419"/>
      <c r="BN10543" s="419"/>
      <c r="BO10543" s="419"/>
      <c r="BP10543" s="419"/>
      <c r="BR10543" s="419"/>
      <c r="BS10543" s="419"/>
      <c r="BT10543" s="419"/>
      <c r="BV10543" s="419"/>
      <c r="BW10543" s="419"/>
      <c r="BX10543" s="397"/>
      <c r="BZ10543" s="449"/>
      <c r="CB10543" s="419"/>
      <c r="CC10543" s="419"/>
      <c r="CD10543" s="419"/>
      <c r="CF10543" s="419"/>
      <c r="CG10543" s="419"/>
      <c r="CH10543" s="419"/>
    </row>
    <row r="10544" spans="3:86" ht="21" thickBot="1">
      <c r="C10544" s="425"/>
      <c r="P10544" s="431"/>
      <c r="R10544" s="419"/>
      <c r="S10544" s="446"/>
      <c r="T10544" s="419"/>
      <c r="V10544" s="196"/>
      <c r="W10544" s="419"/>
      <c r="X10544" s="419"/>
      <c r="Z10544" s="419"/>
      <c r="AA10544" s="419"/>
      <c r="AB10544" s="419"/>
      <c r="AD10544" s="419"/>
      <c r="AE10544" s="419"/>
      <c r="AF10544" s="419"/>
      <c r="AH10544" s="419"/>
      <c r="AI10544" s="419"/>
      <c r="AJ10544" s="419"/>
      <c r="AL10544" s="419"/>
      <c r="AM10544" s="419"/>
      <c r="AN10544" s="403"/>
      <c r="AO10544" s="419"/>
      <c r="AP10544" s="419"/>
      <c r="AQ10544" s="419"/>
      <c r="AR10544" s="419"/>
      <c r="AS10544" s="419"/>
      <c r="AT10544" s="419"/>
      <c r="AU10544" s="419"/>
      <c r="AV10544" s="419"/>
      <c r="AX10544" s="419"/>
      <c r="AY10544" s="419"/>
      <c r="AZ10544" s="419"/>
      <c r="BB10544" s="419"/>
      <c r="BC10544" s="419"/>
      <c r="BD10544" s="419"/>
      <c r="BF10544" s="419"/>
      <c r="BG10544" s="419"/>
      <c r="BH10544" s="419"/>
      <c r="BJ10544" s="419"/>
      <c r="BK10544" s="419"/>
      <c r="BL10544" s="419"/>
      <c r="BN10544" s="419"/>
      <c r="BO10544" s="419"/>
      <c r="BP10544" s="419"/>
      <c r="BR10544" s="419"/>
      <c r="BS10544" s="419"/>
      <c r="BT10544" s="419"/>
      <c r="BV10544" s="419"/>
      <c r="BW10544" s="419"/>
      <c r="BX10544" s="397"/>
      <c r="BZ10544" s="449"/>
      <c r="CB10544" s="419"/>
      <c r="CC10544" s="419"/>
      <c r="CD10544" s="419"/>
      <c r="CF10544" s="419"/>
      <c r="CG10544" s="419"/>
      <c r="CH10544" s="419"/>
    </row>
    <row r="10545" spans="3:86" ht="21" thickBot="1">
      <c r="C10545" s="425"/>
      <c r="P10545" s="431"/>
      <c r="R10545" s="419"/>
      <c r="S10545" s="446"/>
      <c r="T10545" s="419"/>
      <c r="V10545" s="196"/>
      <c r="W10545" s="419"/>
      <c r="X10545" s="419"/>
      <c r="Z10545" s="419"/>
      <c r="AA10545" s="419"/>
      <c r="AB10545" s="419"/>
      <c r="AD10545" s="419"/>
      <c r="AE10545" s="419"/>
      <c r="AF10545" s="419"/>
      <c r="AH10545" s="419"/>
      <c r="AI10545" s="419"/>
      <c r="AJ10545" s="419"/>
      <c r="AL10545" s="419"/>
      <c r="AM10545" s="419"/>
      <c r="AN10545" s="403"/>
      <c r="AO10545" s="419"/>
      <c r="AP10545" s="419"/>
      <c r="AQ10545" s="419"/>
      <c r="AR10545" s="419"/>
      <c r="AS10545" s="419"/>
      <c r="AT10545" s="419"/>
      <c r="AU10545" s="419"/>
      <c r="AV10545" s="419"/>
      <c r="AX10545" s="419"/>
      <c r="AY10545" s="419"/>
      <c r="AZ10545" s="419"/>
      <c r="BB10545" s="419"/>
      <c r="BC10545" s="419"/>
      <c r="BD10545" s="419"/>
      <c r="BF10545" s="419"/>
      <c r="BG10545" s="419"/>
      <c r="BH10545" s="419"/>
      <c r="BJ10545" s="419"/>
      <c r="BK10545" s="419"/>
      <c r="BL10545" s="419"/>
      <c r="BN10545" s="419"/>
      <c r="BO10545" s="419"/>
      <c r="BP10545" s="419"/>
      <c r="BR10545" s="419"/>
      <c r="BS10545" s="419"/>
      <c r="BT10545" s="419"/>
      <c r="BV10545" s="419"/>
      <c r="BW10545" s="419"/>
      <c r="BX10545" s="397"/>
      <c r="BZ10545" s="449"/>
      <c r="CB10545" s="419"/>
      <c r="CC10545" s="419"/>
      <c r="CD10545" s="419"/>
      <c r="CF10545" s="419"/>
      <c r="CG10545" s="419"/>
      <c r="CH10545" s="419"/>
    </row>
    <row r="10546" spans="3:86" ht="21" thickBot="1">
      <c r="C10546" s="425"/>
      <c r="P10546" s="431"/>
      <c r="R10546" s="419"/>
      <c r="S10546" s="446"/>
      <c r="T10546" s="419"/>
      <c r="V10546" s="196"/>
      <c r="W10546" s="419"/>
      <c r="X10546" s="419"/>
      <c r="Z10546" s="419"/>
      <c r="AA10546" s="419"/>
      <c r="AB10546" s="419"/>
      <c r="AD10546" s="419"/>
      <c r="AE10546" s="419"/>
      <c r="AF10546" s="419"/>
      <c r="AH10546" s="419"/>
      <c r="AI10546" s="419"/>
      <c r="AJ10546" s="419"/>
      <c r="AL10546" s="419"/>
      <c r="AM10546" s="419"/>
      <c r="AN10546" s="403"/>
      <c r="AO10546" s="419"/>
      <c r="AP10546" s="419"/>
      <c r="AQ10546" s="419"/>
      <c r="AR10546" s="419"/>
      <c r="AS10546" s="419"/>
      <c r="AT10546" s="419"/>
      <c r="AU10546" s="419"/>
      <c r="AV10546" s="419"/>
      <c r="AX10546" s="419"/>
      <c r="AY10546" s="419"/>
      <c r="AZ10546" s="419"/>
      <c r="BB10546" s="419"/>
      <c r="BC10546" s="419"/>
      <c r="BD10546" s="419"/>
      <c r="BF10546" s="419"/>
      <c r="BG10546" s="419"/>
      <c r="BH10546" s="419"/>
      <c r="BJ10546" s="419"/>
      <c r="BK10546" s="419"/>
      <c r="BL10546" s="419"/>
      <c r="BN10546" s="419"/>
      <c r="BO10546" s="419"/>
      <c r="BP10546" s="419"/>
      <c r="BR10546" s="419"/>
      <c r="BS10546" s="419"/>
      <c r="BT10546" s="419"/>
      <c r="BV10546" s="419"/>
      <c r="BW10546" s="419"/>
      <c r="BX10546" s="397"/>
      <c r="BZ10546" s="449"/>
      <c r="CB10546" s="419"/>
      <c r="CC10546" s="419"/>
      <c r="CD10546" s="419"/>
      <c r="CF10546" s="419"/>
      <c r="CG10546" s="419"/>
      <c r="CH10546" s="419"/>
    </row>
    <row r="10547" spans="3:86" ht="21" thickBot="1">
      <c r="C10547" s="425"/>
      <c r="P10547" s="431"/>
      <c r="R10547" s="419"/>
      <c r="S10547" s="446"/>
      <c r="T10547" s="419"/>
      <c r="V10547" s="196"/>
      <c r="W10547" s="419"/>
      <c r="X10547" s="419"/>
      <c r="Z10547" s="419"/>
      <c r="AA10547" s="419"/>
      <c r="AB10547" s="419"/>
      <c r="AD10547" s="419"/>
      <c r="AE10547" s="419"/>
      <c r="AF10547" s="419"/>
      <c r="AH10547" s="419"/>
      <c r="AI10547" s="419"/>
      <c r="AJ10547" s="419"/>
      <c r="AL10547" s="419"/>
      <c r="AM10547" s="419"/>
      <c r="AN10547" s="403"/>
      <c r="AO10547" s="419"/>
      <c r="AP10547" s="419"/>
      <c r="AQ10547" s="419"/>
      <c r="AR10547" s="419"/>
      <c r="AS10547" s="419"/>
      <c r="AT10547" s="419"/>
      <c r="AU10547" s="419"/>
      <c r="AV10547" s="419"/>
      <c r="AX10547" s="419"/>
      <c r="AY10547" s="419"/>
      <c r="AZ10547" s="419"/>
      <c r="BB10547" s="419"/>
      <c r="BC10547" s="419"/>
      <c r="BD10547" s="419"/>
      <c r="BF10547" s="419"/>
      <c r="BG10547" s="419"/>
      <c r="BH10547" s="419"/>
      <c r="BJ10547" s="419"/>
      <c r="BK10547" s="419"/>
      <c r="BL10547" s="419"/>
      <c r="BN10547" s="419"/>
      <c r="BO10547" s="419"/>
      <c r="BP10547" s="419"/>
      <c r="BR10547" s="419"/>
      <c r="BS10547" s="419"/>
      <c r="BT10547" s="419"/>
      <c r="BV10547" s="419"/>
      <c r="BW10547" s="419"/>
      <c r="BX10547" s="397"/>
      <c r="BZ10547" s="449"/>
      <c r="CB10547" s="419"/>
      <c r="CC10547" s="419"/>
      <c r="CD10547" s="419"/>
      <c r="CF10547" s="419"/>
      <c r="CG10547" s="419"/>
      <c r="CH10547" s="419"/>
    </row>
    <row r="10548" spans="3:86" ht="21" thickBot="1">
      <c r="C10548" s="425"/>
      <c r="P10548" s="431"/>
      <c r="R10548" s="419"/>
      <c r="S10548" s="446"/>
      <c r="T10548" s="419"/>
      <c r="V10548" s="196"/>
      <c r="W10548" s="419"/>
      <c r="X10548" s="419"/>
      <c r="Z10548" s="419"/>
      <c r="AA10548" s="419"/>
      <c r="AB10548" s="419"/>
      <c r="AD10548" s="419"/>
      <c r="AE10548" s="419"/>
      <c r="AF10548" s="419"/>
      <c r="AH10548" s="419"/>
      <c r="AI10548" s="419"/>
      <c r="AJ10548" s="419"/>
      <c r="AL10548" s="419"/>
      <c r="AM10548" s="419"/>
      <c r="AN10548" s="403"/>
      <c r="AO10548" s="419"/>
      <c r="AP10548" s="419"/>
      <c r="AQ10548" s="419"/>
      <c r="AR10548" s="419"/>
      <c r="AS10548" s="419"/>
      <c r="AT10548" s="419"/>
      <c r="AU10548" s="419"/>
      <c r="AV10548" s="419"/>
      <c r="AX10548" s="419"/>
      <c r="AY10548" s="419"/>
      <c r="AZ10548" s="419"/>
      <c r="BB10548" s="419"/>
      <c r="BC10548" s="419"/>
      <c r="BD10548" s="419"/>
      <c r="BF10548" s="419"/>
      <c r="BG10548" s="419"/>
      <c r="BH10548" s="419"/>
      <c r="BJ10548" s="419"/>
      <c r="BK10548" s="419"/>
      <c r="BL10548" s="419"/>
      <c r="BN10548" s="419"/>
      <c r="BO10548" s="419"/>
      <c r="BP10548" s="419"/>
      <c r="BR10548" s="419"/>
      <c r="BS10548" s="419"/>
      <c r="BT10548" s="419"/>
      <c r="BV10548" s="419"/>
      <c r="BW10548" s="419"/>
      <c r="BX10548" s="397"/>
      <c r="BZ10548" s="449"/>
      <c r="CB10548" s="419"/>
      <c r="CC10548" s="419"/>
      <c r="CD10548" s="419"/>
      <c r="CF10548" s="419"/>
      <c r="CG10548" s="419"/>
      <c r="CH10548" s="419"/>
    </row>
    <row r="10549" spans="3:86" ht="21" thickBot="1">
      <c r="C10549" s="425"/>
      <c r="P10549" s="431"/>
      <c r="R10549" s="419"/>
      <c r="S10549" s="446"/>
      <c r="T10549" s="419"/>
      <c r="V10549" s="196"/>
      <c r="W10549" s="419"/>
      <c r="X10549" s="419"/>
      <c r="Z10549" s="419"/>
      <c r="AA10549" s="419"/>
      <c r="AB10549" s="419"/>
      <c r="AD10549" s="419"/>
      <c r="AE10549" s="419"/>
      <c r="AF10549" s="419"/>
      <c r="AH10549" s="419"/>
      <c r="AI10549" s="419"/>
      <c r="AJ10549" s="419"/>
      <c r="AL10549" s="419"/>
      <c r="AM10549" s="419"/>
      <c r="AN10549" s="403"/>
      <c r="AO10549" s="419"/>
      <c r="AP10549" s="419"/>
      <c r="AQ10549" s="419"/>
      <c r="AR10549" s="419"/>
      <c r="AS10549" s="419"/>
      <c r="AT10549" s="419"/>
      <c r="AU10549" s="419"/>
      <c r="AV10549" s="419"/>
      <c r="AX10549" s="419"/>
      <c r="AY10549" s="419"/>
      <c r="AZ10549" s="419"/>
      <c r="BB10549" s="419"/>
      <c r="BC10549" s="419"/>
      <c r="BD10549" s="419"/>
      <c r="BF10549" s="419"/>
      <c r="BG10549" s="419"/>
      <c r="BH10549" s="419"/>
      <c r="BJ10549" s="419"/>
      <c r="BK10549" s="419"/>
      <c r="BL10549" s="419"/>
      <c r="BN10549" s="419"/>
      <c r="BO10549" s="419"/>
      <c r="BP10549" s="419"/>
      <c r="BR10549" s="419"/>
      <c r="BS10549" s="419"/>
      <c r="BT10549" s="419"/>
      <c r="BV10549" s="419"/>
      <c r="BW10549" s="419"/>
      <c r="BX10549" s="397"/>
      <c r="BZ10549" s="449"/>
      <c r="CB10549" s="419"/>
      <c r="CC10549" s="419"/>
      <c r="CD10549" s="419"/>
      <c r="CF10549" s="419"/>
      <c r="CG10549" s="419"/>
      <c r="CH10549" s="419"/>
    </row>
    <row r="10550" spans="3:86" ht="21" thickBot="1">
      <c r="C10550" s="425"/>
      <c r="P10550" s="431"/>
      <c r="R10550" s="419"/>
      <c r="S10550" s="446"/>
      <c r="T10550" s="419"/>
      <c r="V10550" s="196"/>
      <c r="W10550" s="419"/>
      <c r="X10550" s="419"/>
      <c r="Z10550" s="419"/>
      <c r="AA10550" s="419"/>
      <c r="AB10550" s="419"/>
      <c r="AD10550" s="419"/>
      <c r="AE10550" s="419"/>
      <c r="AF10550" s="419"/>
      <c r="AH10550" s="419"/>
      <c r="AI10550" s="419"/>
      <c r="AJ10550" s="419"/>
      <c r="AL10550" s="419"/>
      <c r="AM10550" s="419"/>
      <c r="AN10550" s="403"/>
      <c r="AO10550" s="419"/>
      <c r="AP10550" s="419"/>
      <c r="AQ10550" s="419"/>
      <c r="AR10550" s="419"/>
      <c r="AS10550" s="419"/>
      <c r="AT10550" s="419"/>
      <c r="AU10550" s="419"/>
      <c r="AV10550" s="419"/>
      <c r="AX10550" s="419"/>
      <c r="AY10550" s="419"/>
      <c r="AZ10550" s="419"/>
      <c r="BB10550" s="419"/>
      <c r="BC10550" s="419"/>
      <c r="BD10550" s="419"/>
      <c r="BF10550" s="419"/>
      <c r="BG10550" s="419"/>
      <c r="BH10550" s="419"/>
      <c r="BJ10550" s="419"/>
      <c r="BK10550" s="419"/>
      <c r="BL10550" s="419"/>
      <c r="BN10550" s="419"/>
      <c r="BO10550" s="419"/>
      <c r="BP10550" s="419"/>
      <c r="BR10550" s="419"/>
      <c r="BS10550" s="419"/>
      <c r="BT10550" s="419"/>
      <c r="BV10550" s="419"/>
      <c r="BW10550" s="419"/>
      <c r="BX10550" s="397"/>
      <c r="BZ10550" s="449"/>
      <c r="CB10550" s="419"/>
      <c r="CC10550" s="419"/>
      <c r="CD10550" s="419"/>
      <c r="CF10550" s="419"/>
      <c r="CG10550" s="419"/>
      <c r="CH10550" s="419"/>
    </row>
    <row r="10551" spans="3:86" ht="21" thickBot="1">
      <c r="C10551" s="425"/>
      <c r="P10551" s="431"/>
      <c r="R10551" s="419"/>
      <c r="S10551" s="446"/>
      <c r="T10551" s="419"/>
      <c r="V10551" s="196"/>
      <c r="W10551" s="419"/>
      <c r="X10551" s="419"/>
      <c r="Z10551" s="419"/>
      <c r="AA10551" s="419"/>
      <c r="AB10551" s="419"/>
      <c r="AD10551" s="419"/>
      <c r="AE10551" s="419"/>
      <c r="AF10551" s="419"/>
      <c r="AH10551" s="419"/>
      <c r="AI10551" s="419"/>
      <c r="AJ10551" s="419"/>
      <c r="AL10551" s="419"/>
      <c r="AM10551" s="419"/>
      <c r="AN10551" s="403"/>
      <c r="AO10551" s="419"/>
      <c r="AP10551" s="419"/>
      <c r="AQ10551" s="419"/>
      <c r="AR10551" s="419"/>
      <c r="AS10551" s="419"/>
      <c r="AT10551" s="419"/>
      <c r="AU10551" s="419"/>
      <c r="AV10551" s="419"/>
      <c r="AX10551" s="419"/>
      <c r="AY10551" s="419"/>
      <c r="AZ10551" s="419"/>
      <c r="BB10551" s="419"/>
      <c r="BC10551" s="419"/>
      <c r="BD10551" s="419"/>
      <c r="BF10551" s="419"/>
      <c r="BG10551" s="419"/>
      <c r="BH10551" s="419"/>
      <c r="BJ10551" s="419"/>
      <c r="BK10551" s="419"/>
      <c r="BL10551" s="419"/>
      <c r="BN10551" s="419"/>
      <c r="BO10551" s="419"/>
      <c r="BP10551" s="419"/>
      <c r="BR10551" s="419"/>
      <c r="BS10551" s="419"/>
      <c r="BT10551" s="419"/>
      <c r="BV10551" s="419"/>
      <c r="BW10551" s="419"/>
      <c r="BX10551" s="397"/>
      <c r="BZ10551" s="449"/>
      <c r="CB10551" s="419"/>
      <c r="CC10551" s="419"/>
      <c r="CD10551" s="419"/>
      <c r="CF10551" s="419"/>
      <c r="CG10551" s="419"/>
      <c r="CH10551" s="419"/>
    </row>
    <row r="10552" spans="3:86" ht="21" thickBot="1">
      <c r="C10552" s="425"/>
      <c r="P10552" s="431"/>
      <c r="R10552" s="419"/>
      <c r="S10552" s="446"/>
      <c r="T10552" s="419"/>
      <c r="V10552" s="196"/>
      <c r="W10552" s="419"/>
      <c r="X10552" s="419"/>
      <c r="Z10552" s="419"/>
      <c r="AA10552" s="419"/>
      <c r="AB10552" s="419"/>
      <c r="AD10552" s="419"/>
      <c r="AE10552" s="419"/>
      <c r="AF10552" s="419"/>
      <c r="AH10552" s="419"/>
      <c r="AI10552" s="419"/>
      <c r="AJ10552" s="419"/>
      <c r="AL10552" s="419"/>
      <c r="AM10552" s="419"/>
      <c r="AN10552" s="403"/>
      <c r="AO10552" s="419"/>
      <c r="AP10552" s="419"/>
      <c r="AQ10552" s="419"/>
      <c r="AR10552" s="419"/>
      <c r="AS10552" s="419"/>
      <c r="AT10552" s="419"/>
      <c r="AU10552" s="419"/>
      <c r="AV10552" s="419"/>
      <c r="AX10552" s="419"/>
      <c r="AY10552" s="419"/>
      <c r="AZ10552" s="419"/>
      <c r="BB10552" s="419"/>
      <c r="BC10552" s="419"/>
      <c r="BD10552" s="419"/>
      <c r="BF10552" s="419"/>
      <c r="BG10552" s="419"/>
      <c r="BH10552" s="419"/>
      <c r="BJ10552" s="419"/>
      <c r="BK10552" s="419"/>
      <c r="BL10552" s="419"/>
      <c r="BN10552" s="419"/>
      <c r="BO10552" s="419"/>
      <c r="BP10552" s="419"/>
      <c r="BR10552" s="419"/>
      <c r="BS10552" s="419"/>
      <c r="BT10552" s="419"/>
      <c r="BV10552" s="419"/>
      <c r="BW10552" s="419"/>
      <c r="BX10552" s="397"/>
      <c r="BZ10552" s="449"/>
      <c r="CB10552" s="419"/>
      <c r="CC10552" s="419"/>
      <c r="CD10552" s="419"/>
      <c r="CF10552" s="419"/>
      <c r="CG10552" s="419"/>
      <c r="CH10552" s="419"/>
    </row>
    <row r="10553" spans="3:86" ht="21" thickBot="1">
      <c r="C10553" s="425"/>
      <c r="P10553" s="431"/>
      <c r="R10553" s="419"/>
      <c r="S10553" s="446"/>
      <c r="T10553" s="419"/>
      <c r="V10553" s="196"/>
      <c r="W10553" s="419"/>
      <c r="X10553" s="419"/>
      <c r="Z10553" s="419"/>
      <c r="AA10553" s="419"/>
      <c r="AB10553" s="419"/>
      <c r="AD10553" s="419"/>
      <c r="AE10553" s="419"/>
      <c r="AF10553" s="419"/>
      <c r="AH10553" s="419"/>
      <c r="AI10553" s="419"/>
      <c r="AJ10553" s="419"/>
      <c r="AL10553" s="419"/>
      <c r="AM10553" s="419"/>
      <c r="AN10553" s="403"/>
      <c r="AO10553" s="419"/>
      <c r="AP10553" s="419"/>
      <c r="AQ10553" s="419"/>
      <c r="AR10553" s="419"/>
      <c r="AS10553" s="419"/>
      <c r="AT10553" s="419"/>
      <c r="AU10553" s="419"/>
      <c r="AV10553" s="419"/>
      <c r="AX10553" s="419"/>
      <c r="AY10553" s="419"/>
      <c r="AZ10553" s="419"/>
      <c r="BB10553" s="419"/>
      <c r="BC10553" s="419"/>
      <c r="BD10553" s="419"/>
      <c r="BF10553" s="419"/>
      <c r="BG10553" s="419"/>
      <c r="BH10553" s="419"/>
      <c r="BJ10553" s="419"/>
      <c r="BK10553" s="419"/>
      <c r="BL10553" s="419"/>
      <c r="BN10553" s="419"/>
      <c r="BO10553" s="419"/>
      <c r="BP10553" s="419"/>
      <c r="BR10553" s="419"/>
      <c r="BS10553" s="419"/>
      <c r="BT10553" s="419"/>
      <c r="BV10553" s="419"/>
      <c r="BW10553" s="419"/>
      <c r="BX10553" s="397"/>
      <c r="BZ10553" s="449"/>
      <c r="CB10553" s="419"/>
      <c r="CC10553" s="419"/>
      <c r="CD10553" s="419"/>
      <c r="CF10553" s="419"/>
      <c r="CG10553" s="419"/>
      <c r="CH10553" s="419"/>
    </row>
    <row r="10554" spans="3:86" ht="21" thickBot="1">
      <c r="C10554" s="425"/>
      <c r="P10554" s="431"/>
      <c r="R10554" s="419"/>
      <c r="S10554" s="446"/>
      <c r="T10554" s="419"/>
      <c r="V10554" s="196"/>
      <c r="W10554" s="419"/>
      <c r="X10554" s="419"/>
      <c r="Z10554" s="419"/>
      <c r="AA10554" s="419"/>
      <c r="AB10554" s="419"/>
      <c r="AD10554" s="419"/>
      <c r="AE10554" s="419"/>
      <c r="AF10554" s="419"/>
      <c r="AH10554" s="419"/>
      <c r="AI10554" s="419"/>
      <c r="AJ10554" s="419"/>
      <c r="AL10554" s="419"/>
      <c r="AM10554" s="419"/>
      <c r="AN10554" s="403"/>
      <c r="AO10554" s="419"/>
      <c r="AP10554" s="419"/>
      <c r="AQ10554" s="419"/>
      <c r="AR10554" s="419"/>
      <c r="AS10554" s="419"/>
      <c r="AT10554" s="419"/>
      <c r="AU10554" s="419"/>
      <c r="AV10554" s="419"/>
      <c r="AX10554" s="419"/>
      <c r="AY10554" s="419"/>
      <c r="AZ10554" s="419"/>
      <c r="BB10554" s="419"/>
      <c r="BC10554" s="419"/>
      <c r="BD10554" s="419"/>
      <c r="BF10554" s="419"/>
      <c r="BG10554" s="419"/>
      <c r="BH10554" s="419"/>
      <c r="BJ10554" s="419"/>
      <c r="BK10554" s="419"/>
      <c r="BL10554" s="419"/>
      <c r="BN10554" s="419"/>
      <c r="BO10554" s="419"/>
      <c r="BP10554" s="419"/>
      <c r="BR10554" s="419"/>
      <c r="BS10554" s="419"/>
      <c r="BT10554" s="419"/>
      <c r="BV10554" s="419"/>
      <c r="BW10554" s="419"/>
      <c r="BX10554" s="397"/>
      <c r="BZ10554" s="449"/>
      <c r="CB10554" s="419"/>
      <c r="CC10554" s="419"/>
      <c r="CD10554" s="419"/>
      <c r="CF10554" s="419"/>
      <c r="CG10554" s="419"/>
      <c r="CH10554" s="419"/>
    </row>
    <row r="10555" spans="3:86" ht="21" thickBot="1">
      <c r="C10555" s="425"/>
      <c r="P10555" s="431"/>
      <c r="R10555" s="419"/>
      <c r="S10555" s="446"/>
      <c r="T10555" s="419"/>
      <c r="V10555" s="196"/>
      <c r="W10555" s="419"/>
      <c r="X10555" s="419"/>
      <c r="Z10555" s="419"/>
      <c r="AA10555" s="419"/>
      <c r="AB10555" s="419"/>
      <c r="AD10555" s="419"/>
      <c r="AE10555" s="419"/>
      <c r="AF10555" s="419"/>
      <c r="AH10555" s="419"/>
      <c r="AI10555" s="419"/>
      <c r="AJ10555" s="419"/>
      <c r="AL10555" s="419"/>
      <c r="AM10555" s="419"/>
      <c r="AN10555" s="403"/>
      <c r="AO10555" s="419"/>
      <c r="AP10555" s="419"/>
      <c r="AQ10555" s="419"/>
      <c r="AR10555" s="419"/>
      <c r="AS10555" s="419"/>
      <c r="AT10555" s="419"/>
      <c r="AU10555" s="419"/>
      <c r="AV10555" s="419"/>
      <c r="AX10555" s="419"/>
      <c r="AY10555" s="419"/>
      <c r="AZ10555" s="419"/>
      <c r="BB10555" s="419"/>
      <c r="BC10555" s="419"/>
      <c r="BD10555" s="419"/>
      <c r="BF10555" s="419"/>
      <c r="BG10555" s="419"/>
      <c r="BH10555" s="419"/>
      <c r="BJ10555" s="419"/>
      <c r="BK10555" s="419"/>
      <c r="BL10555" s="419"/>
      <c r="BN10555" s="419"/>
      <c r="BO10555" s="419"/>
      <c r="BP10555" s="419"/>
      <c r="BR10555" s="419"/>
      <c r="BS10555" s="419"/>
      <c r="BT10555" s="419"/>
      <c r="BV10555" s="419"/>
      <c r="BW10555" s="419"/>
      <c r="BX10555" s="397"/>
      <c r="BZ10555" s="449"/>
      <c r="CB10555" s="419"/>
      <c r="CC10555" s="419"/>
      <c r="CD10555" s="419"/>
      <c r="CF10555" s="419"/>
      <c r="CG10555" s="419"/>
      <c r="CH10555" s="419"/>
    </row>
    <row r="10556" spans="3:86" ht="21" thickBot="1">
      <c r="C10556" s="425"/>
      <c r="P10556" s="431"/>
      <c r="R10556" s="419"/>
      <c r="S10556" s="446"/>
      <c r="T10556" s="419"/>
      <c r="V10556" s="196"/>
      <c r="W10556" s="419"/>
      <c r="X10556" s="419"/>
      <c r="Z10556" s="419"/>
      <c r="AA10556" s="419"/>
      <c r="AB10556" s="419"/>
      <c r="AD10556" s="419"/>
      <c r="AE10556" s="419"/>
      <c r="AF10556" s="419"/>
      <c r="AH10556" s="419"/>
      <c r="AI10556" s="419"/>
      <c r="AJ10556" s="419"/>
      <c r="AL10556" s="419"/>
      <c r="AM10556" s="419"/>
      <c r="AN10556" s="403"/>
      <c r="AO10556" s="419"/>
      <c r="AP10556" s="419"/>
      <c r="AQ10556" s="419"/>
      <c r="AR10556" s="419"/>
      <c r="AS10556" s="419"/>
      <c r="AT10556" s="419"/>
      <c r="AU10556" s="419"/>
      <c r="AV10556" s="419"/>
      <c r="AX10556" s="419"/>
      <c r="AY10556" s="419"/>
      <c r="AZ10556" s="419"/>
      <c r="BB10556" s="419"/>
      <c r="BC10556" s="419"/>
      <c r="BD10556" s="419"/>
      <c r="BF10556" s="419"/>
      <c r="BG10556" s="419"/>
      <c r="BH10556" s="419"/>
      <c r="BJ10556" s="419"/>
      <c r="BK10556" s="419"/>
      <c r="BL10556" s="419"/>
      <c r="BN10556" s="419"/>
      <c r="BO10556" s="419"/>
      <c r="BP10556" s="419"/>
      <c r="BR10556" s="419"/>
      <c r="BS10556" s="419"/>
      <c r="BT10556" s="419"/>
      <c r="BV10556" s="419"/>
      <c r="BW10556" s="419"/>
      <c r="BX10556" s="397"/>
      <c r="BZ10556" s="449"/>
      <c r="CB10556" s="419"/>
      <c r="CC10556" s="419"/>
      <c r="CD10556" s="419"/>
      <c r="CF10556" s="419"/>
      <c r="CG10556" s="419"/>
      <c r="CH10556" s="419"/>
    </row>
    <row r="10557" spans="3:86" ht="21" thickBot="1">
      <c r="C10557" s="425"/>
      <c r="P10557" s="431"/>
      <c r="R10557" s="419"/>
      <c r="S10557" s="446"/>
      <c r="T10557" s="419"/>
      <c r="V10557" s="196"/>
      <c r="W10557" s="419"/>
      <c r="X10557" s="419"/>
      <c r="Z10557" s="419"/>
      <c r="AA10557" s="419"/>
      <c r="AB10557" s="419"/>
      <c r="AD10557" s="419"/>
      <c r="AE10557" s="419"/>
      <c r="AF10557" s="419"/>
      <c r="AH10557" s="419"/>
      <c r="AI10557" s="419"/>
      <c r="AJ10557" s="419"/>
      <c r="AL10557" s="419"/>
      <c r="AM10557" s="419"/>
      <c r="AN10557" s="403"/>
      <c r="AO10557" s="419"/>
      <c r="AP10557" s="419"/>
      <c r="AQ10557" s="419"/>
      <c r="AR10557" s="419"/>
      <c r="AS10557" s="419"/>
      <c r="AT10557" s="419"/>
      <c r="AU10557" s="419"/>
      <c r="AV10557" s="419"/>
      <c r="AX10557" s="419"/>
      <c r="AY10557" s="419"/>
      <c r="AZ10557" s="419"/>
      <c r="BB10557" s="419"/>
      <c r="BC10557" s="419"/>
      <c r="BD10557" s="419"/>
      <c r="BF10557" s="419"/>
      <c r="BG10557" s="419"/>
      <c r="BH10557" s="419"/>
      <c r="BJ10557" s="419"/>
      <c r="BK10557" s="419"/>
      <c r="BL10557" s="419"/>
      <c r="BN10557" s="419"/>
      <c r="BO10557" s="419"/>
      <c r="BP10557" s="419"/>
      <c r="BR10557" s="419"/>
      <c r="BS10557" s="419"/>
      <c r="BT10557" s="419"/>
      <c r="BV10557" s="419"/>
      <c r="BW10557" s="419"/>
      <c r="BX10557" s="397"/>
      <c r="BZ10557" s="449"/>
      <c r="CB10557" s="419"/>
      <c r="CC10557" s="419"/>
      <c r="CD10557" s="419"/>
      <c r="CF10557" s="419"/>
      <c r="CG10557" s="419"/>
      <c r="CH10557" s="419"/>
    </row>
    <row r="10558" spans="3:86" ht="21" thickBot="1">
      <c r="C10558" s="425"/>
      <c r="P10558" s="431"/>
      <c r="R10558" s="419"/>
      <c r="S10558" s="446"/>
      <c r="T10558" s="419"/>
      <c r="V10558" s="196"/>
      <c r="W10558" s="419"/>
      <c r="X10558" s="419"/>
      <c r="Z10558" s="419"/>
      <c r="AA10558" s="419"/>
      <c r="AB10558" s="419"/>
      <c r="AD10558" s="419"/>
      <c r="AE10558" s="419"/>
      <c r="AF10558" s="419"/>
      <c r="AH10558" s="419"/>
      <c r="AI10558" s="419"/>
      <c r="AJ10558" s="419"/>
      <c r="AL10558" s="419"/>
      <c r="AM10558" s="419"/>
      <c r="AN10558" s="403"/>
      <c r="AO10558" s="419"/>
      <c r="AP10558" s="419"/>
      <c r="AQ10558" s="419"/>
      <c r="AR10558" s="419"/>
      <c r="AS10558" s="419"/>
      <c r="AT10558" s="419"/>
      <c r="AU10558" s="419"/>
      <c r="AV10558" s="419"/>
      <c r="AX10558" s="419"/>
      <c r="AY10558" s="419"/>
      <c r="AZ10558" s="419"/>
      <c r="BB10558" s="419"/>
      <c r="BC10558" s="419"/>
      <c r="BD10558" s="419"/>
      <c r="BF10558" s="419"/>
      <c r="BG10558" s="419"/>
      <c r="BH10558" s="419"/>
      <c r="BJ10558" s="419"/>
      <c r="BK10558" s="419"/>
      <c r="BL10558" s="419"/>
      <c r="BN10558" s="419"/>
      <c r="BO10558" s="419"/>
      <c r="BP10558" s="419"/>
      <c r="BR10558" s="419"/>
      <c r="BS10558" s="419"/>
      <c r="BT10558" s="419"/>
      <c r="BV10558" s="419"/>
      <c r="BW10558" s="419"/>
      <c r="BX10558" s="397"/>
      <c r="BZ10558" s="449"/>
      <c r="CB10558" s="419"/>
      <c r="CC10558" s="419"/>
      <c r="CD10558" s="419"/>
      <c r="CF10558" s="419"/>
      <c r="CG10558" s="419"/>
      <c r="CH10558" s="419"/>
    </row>
    <row r="10559" spans="3:86" ht="21" thickBot="1">
      <c r="C10559" s="425"/>
      <c r="P10559" s="431"/>
      <c r="R10559" s="419"/>
      <c r="S10559" s="446"/>
      <c r="T10559" s="419"/>
      <c r="V10559" s="196"/>
      <c r="W10559" s="419"/>
      <c r="X10559" s="419"/>
      <c r="Z10559" s="419"/>
      <c r="AA10559" s="419"/>
      <c r="AB10559" s="419"/>
      <c r="AD10559" s="419"/>
      <c r="AE10559" s="419"/>
      <c r="AF10559" s="419"/>
      <c r="AH10559" s="419"/>
      <c r="AI10559" s="419"/>
      <c r="AJ10559" s="419"/>
      <c r="AL10559" s="419"/>
      <c r="AM10559" s="419"/>
      <c r="AN10559" s="403"/>
      <c r="AO10559" s="419"/>
      <c r="AP10559" s="419"/>
      <c r="AQ10559" s="419"/>
      <c r="AR10559" s="419"/>
      <c r="AS10559" s="419"/>
      <c r="AT10559" s="419"/>
      <c r="AU10559" s="419"/>
      <c r="AV10559" s="419"/>
      <c r="AX10559" s="419"/>
      <c r="AY10559" s="419"/>
      <c r="AZ10559" s="419"/>
      <c r="BB10559" s="419"/>
      <c r="BC10559" s="419"/>
      <c r="BD10559" s="419"/>
      <c r="BF10559" s="419"/>
      <c r="BG10559" s="419"/>
      <c r="BH10559" s="419"/>
      <c r="BJ10559" s="419"/>
      <c r="BK10559" s="419"/>
      <c r="BL10559" s="419"/>
      <c r="BN10559" s="419"/>
      <c r="BO10559" s="419"/>
      <c r="BP10559" s="419"/>
      <c r="BR10559" s="419"/>
      <c r="BS10559" s="419"/>
      <c r="BT10559" s="419"/>
      <c r="BV10559" s="419"/>
      <c r="BW10559" s="419"/>
      <c r="BX10559" s="397"/>
      <c r="BZ10559" s="449"/>
      <c r="CB10559" s="419"/>
      <c r="CC10559" s="419"/>
      <c r="CD10559" s="419"/>
      <c r="CF10559" s="419"/>
      <c r="CG10559" s="419"/>
      <c r="CH10559" s="419"/>
    </row>
    <row r="10560" spans="3:86" ht="21" thickBot="1">
      <c r="C10560" s="425"/>
      <c r="P10560" s="431"/>
      <c r="R10560" s="419"/>
      <c r="S10560" s="446"/>
      <c r="T10560" s="419"/>
      <c r="V10560" s="196"/>
      <c r="W10560" s="419"/>
      <c r="X10560" s="419"/>
      <c r="Z10560" s="419"/>
      <c r="AA10560" s="419"/>
      <c r="AB10560" s="419"/>
      <c r="AD10560" s="419"/>
      <c r="AE10560" s="419"/>
      <c r="AF10560" s="419"/>
      <c r="AH10560" s="419"/>
      <c r="AI10560" s="419"/>
      <c r="AJ10560" s="419"/>
      <c r="AL10560" s="419"/>
      <c r="AM10560" s="419"/>
      <c r="AN10560" s="403"/>
      <c r="AO10560" s="419"/>
      <c r="AP10560" s="419"/>
      <c r="AQ10560" s="419"/>
      <c r="AR10560" s="419"/>
      <c r="AS10560" s="419"/>
      <c r="AT10560" s="419"/>
      <c r="AU10560" s="419"/>
      <c r="AV10560" s="419"/>
      <c r="AX10560" s="419"/>
      <c r="AY10560" s="419"/>
      <c r="AZ10560" s="419"/>
      <c r="BB10560" s="419"/>
      <c r="BC10560" s="419"/>
      <c r="BD10560" s="419"/>
      <c r="BF10560" s="419"/>
      <c r="BG10560" s="419"/>
      <c r="BH10560" s="419"/>
      <c r="BJ10560" s="419"/>
      <c r="BK10560" s="419"/>
      <c r="BL10560" s="419"/>
      <c r="BN10560" s="419"/>
      <c r="BO10560" s="419"/>
      <c r="BP10560" s="419"/>
      <c r="BR10560" s="419"/>
      <c r="BS10560" s="419"/>
      <c r="BT10560" s="419"/>
      <c r="BV10560" s="419"/>
      <c r="BW10560" s="419"/>
      <c r="BX10560" s="397"/>
      <c r="BZ10560" s="449"/>
      <c r="CB10560" s="419"/>
      <c r="CC10560" s="419"/>
      <c r="CD10560" s="419"/>
      <c r="CF10560" s="419"/>
      <c r="CG10560" s="419"/>
      <c r="CH10560" s="419"/>
    </row>
    <row r="10561" spans="3:86" ht="21" thickBot="1">
      <c r="C10561" s="425"/>
      <c r="P10561" s="431"/>
      <c r="R10561" s="419"/>
      <c r="S10561" s="446"/>
      <c r="T10561" s="419"/>
      <c r="V10561" s="196"/>
      <c r="W10561" s="419"/>
      <c r="X10561" s="419"/>
      <c r="Z10561" s="419"/>
      <c r="AA10561" s="419"/>
      <c r="AB10561" s="419"/>
      <c r="AD10561" s="419"/>
      <c r="AE10561" s="419"/>
      <c r="AF10561" s="419"/>
      <c r="AH10561" s="419"/>
      <c r="AI10561" s="419"/>
      <c r="AJ10561" s="419"/>
      <c r="AL10561" s="419"/>
      <c r="AM10561" s="419"/>
      <c r="AN10561" s="403"/>
      <c r="AO10561" s="419"/>
      <c r="AP10561" s="419"/>
      <c r="AQ10561" s="419"/>
      <c r="AR10561" s="419"/>
      <c r="AS10561" s="419"/>
      <c r="AT10561" s="419"/>
      <c r="AU10561" s="419"/>
      <c r="AV10561" s="419"/>
      <c r="AX10561" s="419"/>
      <c r="AY10561" s="419"/>
      <c r="AZ10561" s="419"/>
      <c r="BB10561" s="419"/>
      <c r="BC10561" s="419"/>
      <c r="BD10561" s="419"/>
      <c r="BF10561" s="419"/>
      <c r="BG10561" s="419"/>
      <c r="BH10561" s="419"/>
      <c r="BJ10561" s="419"/>
      <c r="BK10561" s="419"/>
      <c r="BL10561" s="419"/>
      <c r="BN10561" s="419"/>
      <c r="BO10561" s="419"/>
      <c r="BP10561" s="419"/>
      <c r="BR10561" s="419"/>
      <c r="BS10561" s="419"/>
      <c r="BT10561" s="419"/>
      <c r="BV10561" s="419"/>
      <c r="BW10561" s="419"/>
      <c r="BX10561" s="397"/>
      <c r="BZ10561" s="449"/>
      <c r="CB10561" s="419"/>
      <c r="CC10561" s="419"/>
      <c r="CD10561" s="419"/>
      <c r="CF10561" s="419"/>
      <c r="CG10561" s="419"/>
      <c r="CH10561" s="419"/>
    </row>
    <row r="10562" spans="3:86" ht="21" thickBot="1">
      <c r="C10562" s="425"/>
      <c r="P10562" s="431"/>
      <c r="R10562" s="419"/>
      <c r="S10562" s="446"/>
      <c r="T10562" s="419"/>
      <c r="V10562" s="196"/>
      <c r="W10562" s="419"/>
      <c r="X10562" s="419"/>
      <c r="Z10562" s="419"/>
      <c r="AA10562" s="419"/>
      <c r="AB10562" s="419"/>
      <c r="AD10562" s="419"/>
      <c r="AE10562" s="419"/>
      <c r="AF10562" s="419"/>
      <c r="AH10562" s="419"/>
      <c r="AI10562" s="419"/>
      <c r="AJ10562" s="419"/>
      <c r="AL10562" s="419"/>
      <c r="AM10562" s="419"/>
      <c r="AN10562" s="403"/>
      <c r="AO10562" s="419"/>
      <c r="AP10562" s="419"/>
      <c r="AQ10562" s="419"/>
      <c r="AR10562" s="419"/>
      <c r="AS10562" s="419"/>
      <c r="AT10562" s="419"/>
      <c r="AU10562" s="419"/>
      <c r="AV10562" s="419"/>
      <c r="AX10562" s="419"/>
      <c r="AY10562" s="419"/>
      <c r="AZ10562" s="419"/>
      <c r="BB10562" s="419"/>
      <c r="BC10562" s="419"/>
      <c r="BD10562" s="419"/>
      <c r="BF10562" s="419"/>
      <c r="BG10562" s="419"/>
      <c r="BH10562" s="419"/>
      <c r="BJ10562" s="419"/>
      <c r="BK10562" s="419"/>
      <c r="BL10562" s="419"/>
      <c r="BN10562" s="419"/>
      <c r="BO10562" s="419"/>
      <c r="BP10562" s="419"/>
      <c r="BR10562" s="419"/>
      <c r="BS10562" s="419"/>
      <c r="BT10562" s="419"/>
      <c r="BV10562" s="419"/>
      <c r="BW10562" s="419"/>
      <c r="BX10562" s="397"/>
      <c r="BZ10562" s="449"/>
      <c r="CB10562" s="419"/>
      <c r="CC10562" s="419"/>
      <c r="CD10562" s="419"/>
      <c r="CF10562" s="419"/>
      <c r="CG10562" s="419"/>
      <c r="CH10562" s="419"/>
    </row>
    <row r="10563" spans="3:86" ht="21" thickBot="1">
      <c r="C10563" s="425"/>
      <c r="P10563" s="431"/>
      <c r="R10563" s="419"/>
      <c r="S10563" s="446"/>
      <c r="T10563" s="419"/>
      <c r="V10563" s="196"/>
      <c r="W10563" s="419"/>
      <c r="X10563" s="419"/>
      <c r="Z10563" s="419"/>
      <c r="AA10563" s="419"/>
      <c r="AB10563" s="419"/>
      <c r="AD10563" s="419"/>
      <c r="AE10563" s="419"/>
      <c r="AF10563" s="419"/>
      <c r="AH10563" s="419"/>
      <c r="AI10563" s="419"/>
      <c r="AJ10563" s="419"/>
      <c r="AL10563" s="419"/>
      <c r="AM10563" s="419"/>
      <c r="AN10563" s="403"/>
      <c r="AO10563" s="419"/>
      <c r="AP10563" s="419"/>
      <c r="AQ10563" s="419"/>
      <c r="AR10563" s="419"/>
      <c r="AS10563" s="419"/>
      <c r="AT10563" s="419"/>
      <c r="AU10563" s="419"/>
      <c r="AV10563" s="419"/>
      <c r="AX10563" s="419"/>
      <c r="AY10563" s="419"/>
      <c r="AZ10563" s="419"/>
      <c r="BB10563" s="419"/>
      <c r="BC10563" s="419"/>
      <c r="BD10563" s="419"/>
      <c r="BF10563" s="419"/>
      <c r="BG10563" s="419"/>
      <c r="BH10563" s="419"/>
      <c r="BJ10563" s="419"/>
      <c r="BK10563" s="419"/>
      <c r="BL10563" s="419"/>
      <c r="BN10563" s="419"/>
      <c r="BO10563" s="419"/>
      <c r="BP10563" s="419"/>
      <c r="BR10563" s="419"/>
      <c r="BS10563" s="419"/>
      <c r="BT10563" s="419"/>
      <c r="BV10563" s="419"/>
      <c r="BW10563" s="419"/>
      <c r="BX10563" s="397"/>
      <c r="BZ10563" s="449"/>
      <c r="CB10563" s="419"/>
      <c r="CC10563" s="419"/>
      <c r="CD10563" s="419"/>
      <c r="CF10563" s="419"/>
      <c r="CG10563" s="419"/>
      <c r="CH10563" s="419"/>
    </row>
    <row r="10564" spans="3:86" ht="21" thickBot="1">
      <c r="C10564" s="425"/>
      <c r="P10564" s="431"/>
      <c r="R10564" s="419"/>
      <c r="S10564" s="446"/>
      <c r="T10564" s="419"/>
      <c r="V10564" s="196"/>
      <c r="W10564" s="419"/>
      <c r="X10564" s="419"/>
      <c r="Z10564" s="419"/>
      <c r="AA10564" s="419"/>
      <c r="AB10564" s="419"/>
      <c r="AD10564" s="419"/>
      <c r="AE10564" s="419"/>
      <c r="AF10564" s="419"/>
      <c r="AH10564" s="419"/>
      <c r="AI10564" s="419"/>
      <c r="AJ10564" s="419"/>
      <c r="AL10564" s="419"/>
      <c r="AM10564" s="419"/>
      <c r="AN10564" s="403"/>
      <c r="AO10564" s="419"/>
      <c r="AP10564" s="419"/>
      <c r="AQ10564" s="419"/>
      <c r="AR10564" s="419"/>
      <c r="AS10564" s="419"/>
      <c r="AT10564" s="419"/>
      <c r="AU10564" s="419"/>
      <c r="AV10564" s="419"/>
      <c r="AX10564" s="419"/>
      <c r="AY10564" s="419"/>
      <c r="AZ10564" s="419"/>
      <c r="BB10564" s="419"/>
      <c r="BC10564" s="419"/>
      <c r="BD10564" s="419"/>
      <c r="BF10564" s="419"/>
      <c r="BG10564" s="419"/>
      <c r="BH10564" s="419"/>
      <c r="BJ10564" s="419"/>
      <c r="BK10564" s="419"/>
      <c r="BL10564" s="419"/>
      <c r="BN10564" s="419"/>
      <c r="BO10564" s="419"/>
      <c r="BP10564" s="419"/>
      <c r="BR10564" s="419"/>
      <c r="BS10564" s="419"/>
      <c r="BT10564" s="419"/>
      <c r="BV10564" s="419"/>
      <c r="BW10564" s="419"/>
      <c r="BX10564" s="397"/>
      <c r="BZ10564" s="449"/>
      <c r="CB10564" s="419"/>
      <c r="CC10564" s="419"/>
      <c r="CD10564" s="419"/>
      <c r="CF10564" s="419"/>
      <c r="CG10564" s="419"/>
      <c r="CH10564" s="419"/>
    </row>
    <row r="10565" spans="3:86" ht="21" thickBot="1">
      <c r="C10565" s="425"/>
      <c r="P10565" s="431"/>
      <c r="R10565" s="419"/>
      <c r="S10565" s="446"/>
      <c r="T10565" s="419"/>
      <c r="V10565" s="196"/>
      <c r="W10565" s="419"/>
      <c r="X10565" s="419"/>
      <c r="Z10565" s="419"/>
      <c r="AA10565" s="419"/>
      <c r="AB10565" s="419"/>
      <c r="AD10565" s="419"/>
      <c r="AE10565" s="419"/>
      <c r="AF10565" s="419"/>
      <c r="AH10565" s="419"/>
      <c r="AI10565" s="419"/>
      <c r="AJ10565" s="419"/>
      <c r="AL10565" s="419"/>
      <c r="AM10565" s="419"/>
      <c r="AN10565" s="403"/>
      <c r="AO10565" s="419"/>
      <c r="AP10565" s="419"/>
      <c r="AQ10565" s="419"/>
      <c r="AR10565" s="419"/>
      <c r="AS10565" s="419"/>
      <c r="AT10565" s="419"/>
      <c r="AU10565" s="419"/>
      <c r="AV10565" s="419"/>
      <c r="AX10565" s="419"/>
      <c r="AY10565" s="419"/>
      <c r="AZ10565" s="419"/>
      <c r="BB10565" s="419"/>
      <c r="BC10565" s="419"/>
      <c r="BD10565" s="419"/>
      <c r="BF10565" s="419"/>
      <c r="BG10565" s="419"/>
      <c r="BH10565" s="419"/>
      <c r="BJ10565" s="419"/>
      <c r="BK10565" s="419"/>
      <c r="BL10565" s="419"/>
      <c r="BN10565" s="419"/>
      <c r="BO10565" s="419"/>
      <c r="BP10565" s="419"/>
      <c r="BR10565" s="419"/>
      <c r="BS10565" s="419"/>
      <c r="BT10565" s="419"/>
      <c r="BV10565" s="419"/>
      <c r="BW10565" s="419"/>
      <c r="BX10565" s="397"/>
      <c r="BZ10565" s="449"/>
      <c r="CB10565" s="419"/>
      <c r="CC10565" s="419"/>
      <c r="CD10565" s="419"/>
      <c r="CF10565" s="419"/>
      <c r="CG10565" s="419"/>
      <c r="CH10565" s="419"/>
    </row>
    <row r="10566" spans="3:86" ht="21" thickBot="1">
      <c r="C10566" s="425"/>
      <c r="P10566" s="431"/>
      <c r="R10566" s="419"/>
      <c r="S10566" s="446"/>
      <c r="T10566" s="419"/>
      <c r="V10566" s="196"/>
      <c r="W10566" s="419"/>
      <c r="X10566" s="419"/>
      <c r="Z10566" s="419"/>
      <c r="AA10566" s="419"/>
      <c r="AB10566" s="419"/>
      <c r="AD10566" s="419"/>
      <c r="AE10566" s="419"/>
      <c r="AF10566" s="419"/>
      <c r="AH10566" s="419"/>
      <c r="AI10566" s="419"/>
      <c r="AJ10566" s="419"/>
      <c r="AL10566" s="419"/>
      <c r="AM10566" s="419"/>
      <c r="AN10566" s="403"/>
      <c r="AO10566" s="419"/>
      <c r="AP10566" s="419"/>
      <c r="AQ10566" s="419"/>
      <c r="AR10566" s="419"/>
      <c r="AS10566" s="419"/>
      <c r="AT10566" s="419"/>
      <c r="AU10566" s="419"/>
      <c r="AV10566" s="419"/>
      <c r="AX10566" s="419"/>
      <c r="AY10566" s="419"/>
      <c r="AZ10566" s="419"/>
      <c r="BB10566" s="419"/>
      <c r="BC10566" s="419"/>
      <c r="BD10566" s="419"/>
      <c r="BF10566" s="419"/>
      <c r="BG10566" s="419"/>
      <c r="BH10566" s="419"/>
      <c r="BJ10566" s="419"/>
      <c r="BK10566" s="419"/>
      <c r="BL10566" s="419"/>
      <c r="BN10566" s="419"/>
      <c r="BO10566" s="419"/>
      <c r="BP10566" s="419"/>
      <c r="BR10566" s="419"/>
      <c r="BS10566" s="419"/>
      <c r="BT10566" s="419"/>
      <c r="BV10566" s="419"/>
      <c r="BW10566" s="419"/>
      <c r="BX10566" s="397"/>
      <c r="BZ10566" s="449"/>
      <c r="CB10566" s="419"/>
      <c r="CC10566" s="419"/>
      <c r="CD10566" s="419"/>
      <c r="CF10566" s="419"/>
      <c r="CG10566" s="419"/>
      <c r="CH10566" s="419"/>
    </row>
    <row r="10567" spans="3:86" ht="21" thickBot="1">
      <c r="C10567" s="425"/>
      <c r="P10567" s="431"/>
      <c r="R10567" s="419"/>
      <c r="S10567" s="446"/>
      <c r="T10567" s="419"/>
      <c r="V10567" s="196"/>
      <c r="W10567" s="419"/>
      <c r="X10567" s="419"/>
      <c r="Z10567" s="419"/>
      <c r="AA10567" s="419"/>
      <c r="AB10567" s="419"/>
      <c r="AD10567" s="419"/>
      <c r="AE10567" s="419"/>
      <c r="AF10567" s="419"/>
      <c r="AH10567" s="419"/>
      <c r="AI10567" s="419"/>
      <c r="AJ10567" s="419"/>
      <c r="AL10567" s="419"/>
      <c r="AM10567" s="419"/>
      <c r="AN10567" s="403"/>
      <c r="AO10567" s="419"/>
      <c r="AP10567" s="419"/>
      <c r="AQ10567" s="419"/>
      <c r="AR10567" s="419"/>
      <c r="AS10567" s="419"/>
      <c r="AT10567" s="419"/>
      <c r="AU10567" s="419"/>
      <c r="AV10567" s="419"/>
      <c r="AX10567" s="419"/>
      <c r="AY10567" s="419"/>
      <c r="AZ10567" s="419"/>
      <c r="BB10567" s="419"/>
      <c r="BC10567" s="419"/>
      <c r="BD10567" s="419"/>
      <c r="BF10567" s="419"/>
      <c r="BG10567" s="419"/>
      <c r="BH10567" s="419"/>
      <c r="BJ10567" s="419"/>
      <c r="BK10567" s="419"/>
      <c r="BL10567" s="419"/>
      <c r="BN10567" s="419"/>
      <c r="BO10567" s="419"/>
      <c r="BP10567" s="419"/>
      <c r="BR10567" s="419"/>
      <c r="BS10567" s="419"/>
      <c r="BT10567" s="419"/>
      <c r="BV10567" s="419"/>
      <c r="BW10567" s="419"/>
      <c r="BX10567" s="397"/>
      <c r="BZ10567" s="449"/>
      <c r="CB10567" s="419"/>
      <c r="CC10567" s="419"/>
      <c r="CD10567" s="419"/>
      <c r="CF10567" s="419"/>
      <c r="CG10567" s="419"/>
      <c r="CH10567" s="419"/>
    </row>
    <row r="10568" spans="3:86" ht="21" thickBot="1">
      <c r="C10568" s="425"/>
      <c r="P10568" s="431"/>
      <c r="R10568" s="419"/>
      <c r="S10568" s="446"/>
      <c r="T10568" s="419"/>
      <c r="V10568" s="196"/>
      <c r="W10568" s="419"/>
      <c r="X10568" s="419"/>
      <c r="Z10568" s="419"/>
      <c r="AA10568" s="419"/>
      <c r="AB10568" s="419"/>
      <c r="AD10568" s="419"/>
      <c r="AE10568" s="419"/>
      <c r="AF10568" s="419"/>
      <c r="AH10568" s="419"/>
      <c r="AI10568" s="419"/>
      <c r="AJ10568" s="419"/>
      <c r="AL10568" s="419"/>
      <c r="AM10568" s="419"/>
      <c r="AN10568" s="403"/>
      <c r="AO10568" s="419"/>
      <c r="AP10568" s="419"/>
      <c r="AQ10568" s="419"/>
      <c r="AR10568" s="419"/>
      <c r="AS10568" s="419"/>
      <c r="AT10568" s="419"/>
      <c r="AU10568" s="419"/>
      <c r="AV10568" s="419"/>
      <c r="AX10568" s="419"/>
      <c r="AY10568" s="419"/>
      <c r="AZ10568" s="419"/>
      <c r="BB10568" s="419"/>
      <c r="BC10568" s="419"/>
      <c r="BD10568" s="419"/>
      <c r="BF10568" s="419"/>
      <c r="BG10568" s="419"/>
      <c r="BH10568" s="419"/>
      <c r="BJ10568" s="419"/>
      <c r="BK10568" s="419"/>
      <c r="BL10568" s="419"/>
      <c r="BN10568" s="419"/>
      <c r="BO10568" s="419"/>
      <c r="BP10568" s="419"/>
      <c r="BR10568" s="419"/>
      <c r="BS10568" s="419"/>
      <c r="BT10568" s="419"/>
      <c r="BV10568" s="419"/>
      <c r="BW10568" s="419"/>
      <c r="BX10568" s="397"/>
      <c r="BZ10568" s="449"/>
      <c r="CB10568" s="419"/>
      <c r="CC10568" s="419"/>
      <c r="CD10568" s="419"/>
      <c r="CF10568" s="419"/>
      <c r="CG10568" s="419"/>
      <c r="CH10568" s="419"/>
    </row>
    <row r="10569" spans="3:86" ht="21" thickBot="1">
      <c r="C10569" s="425"/>
      <c r="P10569" s="431"/>
      <c r="R10569" s="419"/>
      <c r="S10569" s="446"/>
      <c r="T10569" s="419"/>
      <c r="V10569" s="196"/>
      <c r="W10569" s="419"/>
      <c r="X10569" s="419"/>
      <c r="Z10569" s="419"/>
      <c r="AA10569" s="419"/>
      <c r="AB10569" s="419"/>
      <c r="AD10569" s="419"/>
      <c r="AE10569" s="419"/>
      <c r="AF10569" s="419"/>
      <c r="AH10569" s="419"/>
      <c r="AI10569" s="419"/>
      <c r="AJ10569" s="419"/>
      <c r="AL10569" s="419"/>
      <c r="AM10569" s="419"/>
      <c r="AN10569" s="403"/>
      <c r="AO10569" s="419"/>
      <c r="AP10569" s="419"/>
      <c r="AQ10569" s="419"/>
      <c r="AR10569" s="419"/>
      <c r="AS10569" s="419"/>
      <c r="AT10569" s="419"/>
      <c r="AU10569" s="419"/>
      <c r="AV10569" s="419"/>
      <c r="AX10569" s="419"/>
      <c r="AY10569" s="419"/>
      <c r="AZ10569" s="419"/>
      <c r="BB10569" s="419"/>
      <c r="BC10569" s="419"/>
      <c r="BD10569" s="419"/>
      <c r="BF10569" s="419"/>
      <c r="BG10569" s="419"/>
      <c r="BH10569" s="419"/>
      <c r="BJ10569" s="419"/>
      <c r="BK10569" s="419"/>
      <c r="BL10569" s="419"/>
      <c r="BN10569" s="419"/>
      <c r="BO10569" s="419"/>
      <c r="BP10569" s="419"/>
      <c r="BR10569" s="419"/>
      <c r="BS10569" s="419"/>
      <c r="BT10569" s="419"/>
      <c r="BV10569" s="419"/>
      <c r="BW10569" s="419"/>
      <c r="BX10569" s="397"/>
      <c r="BZ10569" s="449"/>
      <c r="CB10569" s="419"/>
      <c r="CC10569" s="419"/>
      <c r="CD10569" s="419"/>
      <c r="CF10569" s="419"/>
      <c r="CG10569" s="419"/>
      <c r="CH10569" s="419"/>
    </row>
    <row r="10570" spans="3:86" ht="21" thickBot="1">
      <c r="C10570" s="425"/>
      <c r="P10570" s="431"/>
      <c r="R10570" s="419"/>
      <c r="S10570" s="446"/>
      <c r="T10570" s="419"/>
      <c r="V10570" s="196"/>
      <c r="W10570" s="419"/>
      <c r="X10570" s="419"/>
      <c r="Z10570" s="419"/>
      <c r="AA10570" s="419"/>
      <c r="AB10570" s="419"/>
      <c r="AD10570" s="419"/>
      <c r="AE10570" s="419"/>
      <c r="AF10570" s="419"/>
      <c r="AH10570" s="419"/>
      <c r="AI10570" s="419"/>
      <c r="AJ10570" s="419"/>
      <c r="AL10570" s="419"/>
      <c r="AM10570" s="419"/>
      <c r="AN10570" s="403"/>
      <c r="AO10570" s="419"/>
      <c r="AP10570" s="419"/>
      <c r="AQ10570" s="419"/>
      <c r="AR10570" s="419"/>
      <c r="AS10570" s="419"/>
      <c r="AT10570" s="419"/>
      <c r="AU10570" s="419"/>
      <c r="AV10570" s="419"/>
      <c r="AX10570" s="419"/>
      <c r="AY10570" s="419"/>
      <c r="AZ10570" s="419"/>
      <c r="BB10570" s="419"/>
      <c r="BC10570" s="419"/>
      <c r="BD10570" s="419"/>
      <c r="BF10570" s="419"/>
      <c r="BG10570" s="419"/>
      <c r="BH10570" s="419"/>
      <c r="BJ10570" s="419"/>
      <c r="BK10570" s="419"/>
      <c r="BL10570" s="419"/>
      <c r="BN10570" s="419"/>
      <c r="BO10570" s="419"/>
      <c r="BP10570" s="419"/>
      <c r="BR10570" s="419"/>
      <c r="BS10570" s="419"/>
      <c r="BT10570" s="419"/>
      <c r="BV10570" s="419"/>
      <c r="BW10570" s="419"/>
      <c r="BX10570" s="397"/>
      <c r="BZ10570" s="449"/>
      <c r="CB10570" s="419"/>
      <c r="CC10570" s="419"/>
      <c r="CD10570" s="419"/>
      <c r="CF10570" s="419"/>
      <c r="CG10570" s="419"/>
      <c r="CH10570" s="419"/>
    </row>
    <row r="10571" spans="3:86" ht="21" thickBot="1">
      <c r="C10571" s="425"/>
      <c r="P10571" s="431"/>
      <c r="R10571" s="419"/>
      <c r="S10571" s="446"/>
      <c r="T10571" s="419"/>
      <c r="V10571" s="196"/>
      <c r="W10571" s="419"/>
      <c r="X10571" s="419"/>
      <c r="Z10571" s="419"/>
      <c r="AA10571" s="419"/>
      <c r="AB10571" s="419"/>
      <c r="AD10571" s="419"/>
      <c r="AE10571" s="419"/>
      <c r="AF10571" s="419"/>
      <c r="AH10571" s="419"/>
      <c r="AI10571" s="419"/>
      <c r="AJ10571" s="419"/>
      <c r="AL10571" s="419"/>
      <c r="AM10571" s="419"/>
      <c r="AN10571" s="403"/>
      <c r="AO10571" s="419"/>
      <c r="AP10571" s="419"/>
      <c r="AQ10571" s="419"/>
      <c r="AR10571" s="419"/>
      <c r="AS10571" s="419"/>
      <c r="AT10571" s="419"/>
      <c r="AU10571" s="419"/>
      <c r="AV10571" s="419"/>
      <c r="AX10571" s="419"/>
      <c r="AY10571" s="419"/>
      <c r="AZ10571" s="419"/>
      <c r="BB10571" s="419"/>
      <c r="BC10571" s="419"/>
      <c r="BD10571" s="419"/>
      <c r="BF10571" s="419"/>
      <c r="BG10571" s="419"/>
      <c r="BH10571" s="419"/>
      <c r="BJ10571" s="419"/>
      <c r="BK10571" s="419"/>
      <c r="BL10571" s="419"/>
      <c r="BN10571" s="419"/>
      <c r="BO10571" s="419"/>
      <c r="BP10571" s="419"/>
      <c r="BR10571" s="419"/>
      <c r="BS10571" s="419"/>
      <c r="BT10571" s="419"/>
      <c r="BV10571" s="419"/>
      <c r="BW10571" s="419"/>
      <c r="BX10571" s="397"/>
      <c r="BZ10571" s="449"/>
      <c r="CB10571" s="419"/>
      <c r="CC10571" s="419"/>
      <c r="CD10571" s="419"/>
      <c r="CF10571" s="419"/>
      <c r="CG10571" s="419"/>
      <c r="CH10571" s="419"/>
    </row>
    <row r="10572" spans="3:86" ht="21" thickBot="1">
      <c r="C10572" s="425"/>
      <c r="P10572" s="431"/>
      <c r="R10572" s="419"/>
      <c r="S10572" s="446"/>
      <c r="T10572" s="419"/>
      <c r="V10572" s="196"/>
      <c r="W10572" s="419"/>
      <c r="X10572" s="419"/>
      <c r="Z10572" s="419"/>
      <c r="AA10572" s="419"/>
      <c r="AB10572" s="419"/>
      <c r="AD10572" s="419"/>
      <c r="AE10572" s="419"/>
      <c r="AF10572" s="419"/>
      <c r="AH10572" s="419"/>
      <c r="AI10572" s="419"/>
      <c r="AJ10572" s="419"/>
      <c r="AL10572" s="419"/>
      <c r="AM10572" s="419"/>
      <c r="AN10572" s="403"/>
      <c r="AO10572" s="419"/>
      <c r="AP10572" s="419"/>
      <c r="AQ10572" s="419"/>
      <c r="AR10572" s="419"/>
      <c r="AS10572" s="419"/>
      <c r="AT10572" s="419"/>
      <c r="AU10572" s="419"/>
      <c r="AV10572" s="419"/>
      <c r="AX10572" s="419"/>
      <c r="AY10572" s="419"/>
      <c r="AZ10572" s="419"/>
      <c r="BB10572" s="419"/>
      <c r="BC10572" s="419"/>
      <c r="BD10572" s="419"/>
      <c r="BF10572" s="419"/>
      <c r="BG10572" s="419"/>
      <c r="BH10572" s="419"/>
      <c r="BJ10572" s="419"/>
      <c r="BK10572" s="419"/>
      <c r="BL10572" s="419"/>
      <c r="BN10572" s="419"/>
      <c r="BO10572" s="419"/>
      <c r="BP10572" s="419"/>
      <c r="BR10572" s="419"/>
      <c r="BS10572" s="419"/>
      <c r="BT10572" s="419"/>
      <c r="BV10572" s="419"/>
      <c r="BW10572" s="419"/>
      <c r="BX10572" s="397"/>
      <c r="BZ10572" s="449"/>
      <c r="CB10572" s="419"/>
      <c r="CC10572" s="419"/>
      <c r="CD10572" s="419"/>
      <c r="CF10572" s="419"/>
      <c r="CG10572" s="419"/>
      <c r="CH10572" s="419"/>
    </row>
    <row r="10573" spans="3:86" ht="21" thickBot="1">
      <c r="C10573" s="425"/>
      <c r="P10573" s="431"/>
      <c r="R10573" s="419"/>
      <c r="S10573" s="446"/>
      <c r="T10573" s="419"/>
      <c r="V10573" s="196"/>
      <c r="W10573" s="419"/>
      <c r="X10573" s="419"/>
      <c r="Z10573" s="419"/>
      <c r="AA10573" s="419"/>
      <c r="AB10573" s="419"/>
      <c r="AD10573" s="419"/>
      <c r="AE10573" s="419"/>
      <c r="AF10573" s="419"/>
      <c r="AH10573" s="419"/>
      <c r="AI10573" s="419"/>
      <c r="AJ10573" s="419"/>
      <c r="AL10573" s="419"/>
      <c r="AM10573" s="419"/>
      <c r="AN10573" s="403"/>
      <c r="AO10573" s="419"/>
      <c r="AP10573" s="419"/>
      <c r="AQ10573" s="419"/>
      <c r="AR10573" s="419"/>
      <c r="AS10573" s="419"/>
      <c r="AT10573" s="419"/>
      <c r="AU10573" s="419"/>
      <c r="AV10573" s="419"/>
      <c r="AX10573" s="419"/>
      <c r="AY10573" s="419"/>
      <c r="AZ10573" s="419"/>
      <c r="BB10573" s="419"/>
      <c r="BC10573" s="419"/>
      <c r="BD10573" s="419"/>
      <c r="BF10573" s="419"/>
      <c r="BG10573" s="419"/>
      <c r="BH10573" s="419"/>
      <c r="BJ10573" s="419"/>
      <c r="BK10573" s="419"/>
      <c r="BL10573" s="419"/>
      <c r="BN10573" s="419"/>
      <c r="BO10573" s="419"/>
      <c r="BP10573" s="419"/>
      <c r="BR10573" s="419"/>
      <c r="BS10573" s="419"/>
      <c r="BT10573" s="419"/>
      <c r="BV10573" s="419"/>
      <c r="BW10573" s="419"/>
      <c r="BX10573" s="397"/>
      <c r="BZ10573" s="449"/>
      <c r="CB10573" s="419"/>
      <c r="CC10573" s="419"/>
      <c r="CD10573" s="419"/>
      <c r="CF10573" s="419"/>
      <c r="CG10573" s="419"/>
      <c r="CH10573" s="419"/>
    </row>
    <row r="10574" spans="3:86" ht="21" thickBot="1">
      <c r="C10574" s="425"/>
      <c r="P10574" s="431"/>
      <c r="R10574" s="419"/>
      <c r="S10574" s="446"/>
      <c r="T10574" s="419"/>
      <c r="V10574" s="196"/>
      <c r="W10574" s="419"/>
      <c r="X10574" s="419"/>
      <c r="Z10574" s="419"/>
      <c r="AA10574" s="419"/>
      <c r="AB10574" s="419"/>
      <c r="AD10574" s="419"/>
      <c r="AE10574" s="419"/>
      <c r="AF10574" s="419"/>
      <c r="AH10574" s="419"/>
      <c r="AI10574" s="419"/>
      <c r="AJ10574" s="419"/>
      <c r="AL10574" s="419"/>
      <c r="AM10574" s="419"/>
      <c r="AN10574" s="403"/>
      <c r="AO10574" s="419"/>
      <c r="AP10574" s="419"/>
      <c r="AQ10574" s="419"/>
      <c r="AR10574" s="419"/>
      <c r="AS10574" s="419"/>
      <c r="AT10574" s="419"/>
      <c r="AU10574" s="419"/>
      <c r="AV10574" s="419"/>
      <c r="AX10574" s="419"/>
      <c r="AY10574" s="419"/>
      <c r="AZ10574" s="419"/>
      <c r="BB10574" s="419"/>
      <c r="BC10574" s="419"/>
      <c r="BD10574" s="419"/>
      <c r="BF10574" s="419"/>
      <c r="BG10574" s="419"/>
      <c r="BH10574" s="419"/>
      <c r="BJ10574" s="419"/>
      <c r="BK10574" s="419"/>
      <c r="BL10574" s="419"/>
      <c r="BN10574" s="419"/>
      <c r="BO10574" s="419"/>
      <c r="BP10574" s="419"/>
      <c r="BR10574" s="419"/>
      <c r="BS10574" s="419"/>
      <c r="BT10574" s="419"/>
      <c r="BV10574" s="419"/>
      <c r="BW10574" s="419"/>
      <c r="BX10574" s="397"/>
      <c r="BZ10574" s="449"/>
      <c r="CB10574" s="419"/>
      <c r="CC10574" s="419"/>
      <c r="CD10574" s="419"/>
      <c r="CF10574" s="419"/>
      <c r="CG10574" s="419"/>
      <c r="CH10574" s="419"/>
    </row>
    <row r="10575" spans="3:86" ht="21" thickBot="1">
      <c r="C10575" s="425"/>
      <c r="P10575" s="431"/>
      <c r="R10575" s="419"/>
      <c r="S10575" s="446"/>
      <c r="T10575" s="419"/>
      <c r="V10575" s="196"/>
      <c r="W10575" s="419"/>
      <c r="X10575" s="419"/>
      <c r="Z10575" s="419"/>
      <c r="AA10575" s="419"/>
      <c r="AB10575" s="419"/>
      <c r="AD10575" s="419"/>
      <c r="AE10575" s="419"/>
      <c r="AF10575" s="419"/>
      <c r="AH10575" s="419"/>
      <c r="AI10575" s="419"/>
      <c r="AJ10575" s="419"/>
      <c r="AL10575" s="419"/>
      <c r="AM10575" s="419"/>
      <c r="AN10575" s="403"/>
      <c r="AO10575" s="419"/>
      <c r="AP10575" s="419"/>
      <c r="AQ10575" s="419"/>
      <c r="AR10575" s="419"/>
      <c r="AS10575" s="419"/>
      <c r="AT10575" s="419"/>
      <c r="AU10575" s="419"/>
      <c r="AV10575" s="419"/>
      <c r="AX10575" s="419"/>
      <c r="AY10575" s="419"/>
      <c r="AZ10575" s="419"/>
      <c r="BB10575" s="419"/>
      <c r="BC10575" s="419"/>
      <c r="BD10575" s="419"/>
      <c r="BF10575" s="419"/>
      <c r="BG10575" s="419"/>
      <c r="BH10575" s="419"/>
      <c r="BJ10575" s="419"/>
      <c r="BK10575" s="419"/>
      <c r="BL10575" s="419"/>
      <c r="BN10575" s="419"/>
      <c r="BO10575" s="419"/>
      <c r="BP10575" s="419"/>
      <c r="BR10575" s="419"/>
      <c r="BS10575" s="419"/>
      <c r="BT10575" s="419"/>
      <c r="BV10575" s="419"/>
      <c r="BW10575" s="419"/>
      <c r="BX10575" s="397"/>
      <c r="BZ10575" s="449"/>
      <c r="CB10575" s="419"/>
      <c r="CC10575" s="419"/>
      <c r="CD10575" s="419"/>
      <c r="CF10575" s="419"/>
      <c r="CG10575" s="419"/>
      <c r="CH10575" s="419"/>
    </row>
    <row r="10576" spans="3:86" ht="21" thickBot="1">
      <c r="C10576" s="425"/>
      <c r="P10576" s="431"/>
      <c r="R10576" s="419"/>
      <c r="S10576" s="446"/>
      <c r="T10576" s="419"/>
      <c r="V10576" s="196"/>
      <c r="W10576" s="419"/>
      <c r="X10576" s="419"/>
      <c r="Z10576" s="419"/>
      <c r="AA10576" s="419"/>
      <c r="AB10576" s="419"/>
      <c r="AD10576" s="419"/>
      <c r="AE10576" s="419"/>
      <c r="AF10576" s="419"/>
      <c r="AH10576" s="419"/>
      <c r="AI10576" s="419"/>
      <c r="AJ10576" s="419"/>
      <c r="AL10576" s="419"/>
      <c r="AM10576" s="419"/>
      <c r="AN10576" s="403"/>
      <c r="AO10576" s="419"/>
      <c r="AP10576" s="419"/>
      <c r="AQ10576" s="419"/>
      <c r="AR10576" s="419"/>
      <c r="AS10576" s="419"/>
      <c r="AT10576" s="419"/>
      <c r="AU10576" s="419"/>
      <c r="AV10576" s="419"/>
      <c r="AX10576" s="419"/>
      <c r="AY10576" s="419"/>
      <c r="AZ10576" s="419"/>
      <c r="BB10576" s="419"/>
      <c r="BC10576" s="419"/>
      <c r="BD10576" s="419"/>
      <c r="BF10576" s="419"/>
      <c r="BG10576" s="419"/>
      <c r="BH10576" s="419"/>
      <c r="BJ10576" s="419"/>
      <c r="BK10576" s="419"/>
      <c r="BL10576" s="419"/>
      <c r="BN10576" s="419"/>
      <c r="BO10576" s="419"/>
      <c r="BP10576" s="419"/>
      <c r="BR10576" s="419"/>
      <c r="BS10576" s="419"/>
      <c r="BT10576" s="419"/>
      <c r="BV10576" s="419"/>
      <c r="BW10576" s="419"/>
      <c r="BX10576" s="397"/>
      <c r="BZ10576" s="449"/>
      <c r="CB10576" s="419"/>
      <c r="CC10576" s="419"/>
      <c r="CD10576" s="419"/>
      <c r="CF10576" s="419"/>
      <c r="CG10576" s="419"/>
      <c r="CH10576" s="419"/>
    </row>
    <row r="10577" spans="3:86" ht="21" thickBot="1">
      <c r="C10577" s="425"/>
      <c r="P10577" s="431"/>
      <c r="R10577" s="419"/>
      <c r="S10577" s="446"/>
      <c r="T10577" s="419"/>
      <c r="V10577" s="196"/>
      <c r="W10577" s="419"/>
      <c r="X10577" s="419"/>
      <c r="Z10577" s="419"/>
      <c r="AA10577" s="419"/>
      <c r="AB10577" s="419"/>
      <c r="AD10577" s="419"/>
      <c r="AE10577" s="419"/>
      <c r="AF10577" s="419"/>
      <c r="AH10577" s="419"/>
      <c r="AI10577" s="419"/>
      <c r="AJ10577" s="419"/>
      <c r="AL10577" s="419"/>
      <c r="AM10577" s="419"/>
      <c r="AN10577" s="403"/>
      <c r="AO10577" s="419"/>
      <c r="AP10577" s="419"/>
      <c r="AQ10577" s="419"/>
      <c r="AR10577" s="419"/>
      <c r="AS10577" s="419"/>
      <c r="AT10577" s="419"/>
      <c r="AU10577" s="419"/>
      <c r="AV10577" s="419"/>
      <c r="AX10577" s="419"/>
      <c r="AY10577" s="419"/>
      <c r="AZ10577" s="419"/>
      <c r="BB10577" s="419"/>
      <c r="BC10577" s="419"/>
      <c r="BD10577" s="419"/>
      <c r="BF10577" s="419"/>
      <c r="BG10577" s="419"/>
      <c r="BH10577" s="419"/>
      <c r="BJ10577" s="419"/>
      <c r="BK10577" s="419"/>
      <c r="BL10577" s="419"/>
      <c r="BN10577" s="419"/>
      <c r="BO10577" s="419"/>
      <c r="BP10577" s="419"/>
      <c r="BR10577" s="419"/>
      <c r="BS10577" s="419"/>
      <c r="BT10577" s="419"/>
      <c r="BV10577" s="419"/>
      <c r="BW10577" s="419"/>
      <c r="BX10577" s="397"/>
      <c r="BZ10577" s="449"/>
      <c r="CB10577" s="419"/>
      <c r="CC10577" s="419"/>
      <c r="CD10577" s="419"/>
      <c r="CF10577" s="419"/>
      <c r="CG10577" s="419"/>
      <c r="CH10577" s="419"/>
    </row>
    <row r="10578" spans="3:86" ht="21" thickBot="1">
      <c r="C10578" s="425"/>
      <c r="P10578" s="431"/>
      <c r="R10578" s="419"/>
      <c r="S10578" s="446"/>
      <c r="T10578" s="419"/>
      <c r="V10578" s="196"/>
      <c r="W10578" s="419"/>
      <c r="X10578" s="419"/>
      <c r="Z10578" s="419"/>
      <c r="AA10578" s="419"/>
      <c r="AB10578" s="419"/>
      <c r="AD10578" s="419"/>
      <c r="AE10578" s="419"/>
      <c r="AF10578" s="419"/>
      <c r="AH10578" s="419"/>
      <c r="AI10578" s="419"/>
      <c r="AJ10578" s="419"/>
      <c r="AL10578" s="419"/>
      <c r="AM10578" s="419"/>
      <c r="AN10578" s="403"/>
      <c r="AO10578" s="419"/>
      <c r="AP10578" s="419"/>
      <c r="AQ10578" s="419"/>
      <c r="AR10578" s="419"/>
      <c r="AS10578" s="419"/>
      <c r="AT10578" s="419"/>
      <c r="AU10578" s="419"/>
      <c r="AV10578" s="419"/>
      <c r="AX10578" s="419"/>
      <c r="AY10578" s="419"/>
      <c r="AZ10578" s="419"/>
      <c r="BB10578" s="419"/>
      <c r="BC10578" s="419"/>
      <c r="BD10578" s="419"/>
      <c r="BF10578" s="419"/>
      <c r="BG10578" s="419"/>
      <c r="BH10578" s="419"/>
      <c r="BJ10578" s="419"/>
      <c r="BK10578" s="419"/>
      <c r="BL10578" s="419"/>
      <c r="BN10578" s="419"/>
      <c r="BO10578" s="419"/>
      <c r="BP10578" s="419"/>
      <c r="BR10578" s="419"/>
      <c r="BS10578" s="419"/>
      <c r="BT10578" s="419"/>
      <c r="BV10578" s="419"/>
      <c r="BW10578" s="419"/>
      <c r="BX10578" s="397"/>
      <c r="BZ10578" s="449"/>
      <c r="CB10578" s="419"/>
      <c r="CC10578" s="419"/>
      <c r="CD10578" s="419"/>
      <c r="CF10578" s="419"/>
      <c r="CG10578" s="419"/>
      <c r="CH10578" s="419"/>
    </row>
    <row r="10579" spans="3:86" ht="21" thickBot="1">
      <c r="C10579" s="425"/>
      <c r="P10579" s="431"/>
      <c r="R10579" s="419"/>
      <c r="S10579" s="446"/>
      <c r="T10579" s="419"/>
      <c r="V10579" s="196"/>
      <c r="W10579" s="419"/>
      <c r="X10579" s="419"/>
      <c r="Z10579" s="419"/>
      <c r="AA10579" s="419"/>
      <c r="AB10579" s="419"/>
      <c r="AD10579" s="419"/>
      <c r="AE10579" s="419"/>
      <c r="AF10579" s="419"/>
      <c r="AH10579" s="419"/>
      <c r="AI10579" s="419"/>
      <c r="AJ10579" s="419"/>
      <c r="AL10579" s="419"/>
      <c r="AM10579" s="419"/>
      <c r="AN10579" s="403"/>
      <c r="AO10579" s="419"/>
      <c r="AP10579" s="419"/>
      <c r="AQ10579" s="419"/>
      <c r="AR10579" s="419"/>
      <c r="AS10579" s="419"/>
      <c r="AT10579" s="419"/>
      <c r="AU10579" s="419"/>
      <c r="AV10579" s="419"/>
      <c r="AX10579" s="419"/>
      <c r="AY10579" s="419"/>
      <c r="AZ10579" s="419"/>
      <c r="BB10579" s="419"/>
      <c r="BC10579" s="419"/>
      <c r="BD10579" s="419"/>
      <c r="BF10579" s="419"/>
      <c r="BG10579" s="419"/>
      <c r="BH10579" s="419"/>
      <c r="BJ10579" s="419"/>
      <c r="BK10579" s="419"/>
      <c r="BL10579" s="419"/>
      <c r="BN10579" s="419"/>
      <c r="BO10579" s="419"/>
      <c r="BP10579" s="419"/>
      <c r="BR10579" s="419"/>
      <c r="BS10579" s="419"/>
      <c r="BT10579" s="419"/>
      <c r="BV10579" s="419"/>
      <c r="BW10579" s="419"/>
      <c r="BX10579" s="397"/>
      <c r="BZ10579" s="449"/>
      <c r="CB10579" s="419"/>
      <c r="CC10579" s="419"/>
      <c r="CD10579" s="419"/>
      <c r="CF10579" s="419"/>
      <c r="CG10579" s="419"/>
      <c r="CH10579" s="419"/>
    </row>
    <row r="10580" spans="3:86" ht="21" thickBot="1">
      <c r="C10580" s="425"/>
      <c r="P10580" s="431"/>
      <c r="R10580" s="419"/>
      <c r="S10580" s="446"/>
      <c r="T10580" s="419"/>
      <c r="V10580" s="196"/>
      <c r="W10580" s="419"/>
      <c r="X10580" s="419"/>
      <c r="Z10580" s="419"/>
      <c r="AA10580" s="419"/>
      <c r="AB10580" s="419"/>
      <c r="AD10580" s="419"/>
      <c r="AE10580" s="419"/>
      <c r="AF10580" s="419"/>
      <c r="AH10580" s="419"/>
      <c r="AI10580" s="419"/>
      <c r="AJ10580" s="419"/>
      <c r="AL10580" s="419"/>
      <c r="AM10580" s="419"/>
      <c r="AN10580" s="403"/>
      <c r="AO10580" s="419"/>
      <c r="AP10580" s="419"/>
      <c r="AQ10580" s="419"/>
      <c r="AR10580" s="419"/>
      <c r="AS10580" s="419"/>
      <c r="AT10580" s="419"/>
      <c r="AU10580" s="419"/>
      <c r="AV10580" s="419"/>
      <c r="AX10580" s="419"/>
      <c r="AY10580" s="419"/>
      <c r="AZ10580" s="419"/>
      <c r="BB10580" s="419"/>
      <c r="BC10580" s="419"/>
      <c r="BD10580" s="419"/>
      <c r="BF10580" s="419"/>
      <c r="BG10580" s="419"/>
      <c r="BH10580" s="419"/>
      <c r="BJ10580" s="419"/>
      <c r="BK10580" s="419"/>
      <c r="BL10580" s="419"/>
      <c r="BN10580" s="419"/>
      <c r="BO10580" s="419"/>
      <c r="BP10580" s="419"/>
      <c r="BR10580" s="419"/>
      <c r="BS10580" s="419"/>
      <c r="BT10580" s="419"/>
      <c r="BV10580" s="419"/>
      <c r="BW10580" s="419"/>
      <c r="BX10580" s="397"/>
      <c r="BZ10580" s="449"/>
      <c r="CB10580" s="419"/>
      <c r="CC10580" s="419"/>
      <c r="CD10580" s="419"/>
      <c r="CF10580" s="419"/>
      <c r="CG10580" s="419"/>
      <c r="CH10580" s="419"/>
    </row>
    <row r="10581" spans="3:86" ht="21" thickBot="1">
      <c r="C10581" s="425"/>
      <c r="P10581" s="431"/>
      <c r="R10581" s="419"/>
      <c r="S10581" s="446"/>
      <c r="T10581" s="419"/>
      <c r="V10581" s="196"/>
      <c r="W10581" s="419"/>
      <c r="X10581" s="419"/>
      <c r="Z10581" s="419"/>
      <c r="AA10581" s="419"/>
      <c r="AB10581" s="419"/>
      <c r="AD10581" s="419"/>
      <c r="AE10581" s="419"/>
      <c r="AF10581" s="419"/>
      <c r="AH10581" s="419"/>
      <c r="AI10581" s="419"/>
      <c r="AJ10581" s="419"/>
      <c r="AL10581" s="419"/>
      <c r="AM10581" s="419"/>
      <c r="AN10581" s="403"/>
      <c r="AO10581" s="419"/>
      <c r="AP10581" s="419"/>
      <c r="AQ10581" s="419"/>
      <c r="AR10581" s="419"/>
      <c r="AS10581" s="419"/>
      <c r="AT10581" s="419"/>
      <c r="AU10581" s="419"/>
      <c r="AV10581" s="419"/>
      <c r="AX10581" s="419"/>
      <c r="AY10581" s="419"/>
      <c r="AZ10581" s="419"/>
      <c r="BB10581" s="419"/>
      <c r="BC10581" s="419"/>
      <c r="BD10581" s="419"/>
      <c r="BF10581" s="419"/>
      <c r="BG10581" s="419"/>
      <c r="BH10581" s="419"/>
      <c r="BJ10581" s="419"/>
      <c r="BK10581" s="419"/>
      <c r="BL10581" s="419"/>
      <c r="BN10581" s="419"/>
      <c r="BO10581" s="419"/>
      <c r="BP10581" s="419"/>
      <c r="BR10581" s="419"/>
      <c r="BS10581" s="419"/>
      <c r="BT10581" s="419"/>
      <c r="BV10581" s="419"/>
      <c r="BW10581" s="419"/>
      <c r="BX10581" s="397"/>
      <c r="BZ10581" s="449"/>
      <c r="CB10581" s="419"/>
      <c r="CC10581" s="419"/>
      <c r="CD10581" s="419"/>
      <c r="CF10581" s="419"/>
      <c r="CG10581" s="419"/>
      <c r="CH10581" s="419"/>
    </row>
    <row r="10582" spans="3:86" ht="21" thickBot="1">
      <c r="C10582" s="425"/>
      <c r="P10582" s="431"/>
      <c r="R10582" s="419"/>
      <c r="S10582" s="446"/>
      <c r="T10582" s="419"/>
      <c r="V10582" s="196"/>
      <c r="W10582" s="419"/>
      <c r="X10582" s="419"/>
      <c r="Z10582" s="419"/>
      <c r="AA10582" s="419"/>
      <c r="AB10582" s="419"/>
      <c r="AD10582" s="419"/>
      <c r="AE10582" s="419"/>
      <c r="AF10582" s="419"/>
      <c r="AH10582" s="419"/>
      <c r="AI10582" s="419"/>
      <c r="AJ10582" s="419"/>
      <c r="AL10582" s="419"/>
      <c r="AM10582" s="419"/>
      <c r="AN10582" s="403"/>
      <c r="AO10582" s="419"/>
      <c r="AP10582" s="419"/>
      <c r="AQ10582" s="419"/>
      <c r="AR10582" s="419"/>
      <c r="AS10582" s="419"/>
      <c r="AT10582" s="419"/>
      <c r="AU10582" s="419"/>
      <c r="AV10582" s="419"/>
      <c r="AX10582" s="419"/>
      <c r="AY10582" s="419"/>
      <c r="AZ10582" s="419"/>
      <c r="BB10582" s="419"/>
      <c r="BC10582" s="419"/>
      <c r="BD10582" s="419"/>
      <c r="BF10582" s="419"/>
      <c r="BG10582" s="419"/>
      <c r="BH10582" s="419"/>
      <c r="BJ10582" s="419"/>
      <c r="BK10582" s="419"/>
      <c r="BL10582" s="419"/>
      <c r="BN10582" s="419"/>
      <c r="BO10582" s="419"/>
      <c r="BP10582" s="419"/>
      <c r="BR10582" s="419"/>
      <c r="BS10582" s="419"/>
      <c r="BT10582" s="419"/>
      <c r="BV10582" s="419"/>
      <c r="BW10582" s="419"/>
      <c r="BX10582" s="397"/>
      <c r="BZ10582" s="449"/>
      <c r="CB10582" s="419"/>
      <c r="CC10582" s="419"/>
      <c r="CD10582" s="419"/>
      <c r="CF10582" s="419"/>
      <c r="CG10582" s="419"/>
      <c r="CH10582" s="419"/>
    </row>
    <row r="10583" spans="3:86" ht="21" thickBot="1">
      <c r="C10583" s="425"/>
      <c r="P10583" s="431"/>
      <c r="R10583" s="419"/>
      <c r="S10583" s="446"/>
      <c r="T10583" s="419"/>
      <c r="V10583" s="196"/>
      <c r="W10583" s="419"/>
      <c r="X10583" s="419"/>
      <c r="Z10583" s="419"/>
      <c r="AA10583" s="419"/>
      <c r="AB10583" s="419"/>
      <c r="AD10583" s="419"/>
      <c r="AE10583" s="419"/>
      <c r="AF10583" s="419"/>
      <c r="AH10583" s="419"/>
      <c r="AI10583" s="419"/>
      <c r="AJ10583" s="419"/>
      <c r="AL10583" s="419"/>
      <c r="AM10583" s="419"/>
      <c r="AN10583" s="403"/>
      <c r="AO10583" s="419"/>
      <c r="AP10583" s="419"/>
      <c r="AQ10583" s="419"/>
      <c r="AR10583" s="419"/>
      <c r="AS10583" s="419"/>
      <c r="AT10583" s="419"/>
      <c r="AU10583" s="419"/>
      <c r="AV10583" s="419"/>
      <c r="AX10583" s="419"/>
      <c r="AY10583" s="419"/>
      <c r="AZ10583" s="419"/>
      <c r="BB10583" s="419"/>
      <c r="BC10583" s="419"/>
      <c r="BD10583" s="419"/>
      <c r="BF10583" s="419"/>
      <c r="BG10583" s="419"/>
      <c r="BH10583" s="419"/>
      <c r="BJ10583" s="419"/>
      <c r="BK10583" s="419"/>
      <c r="BL10583" s="419"/>
      <c r="BN10583" s="419"/>
      <c r="BO10583" s="419"/>
      <c r="BP10583" s="419"/>
      <c r="BR10583" s="419"/>
      <c r="BS10583" s="419"/>
      <c r="BT10583" s="419"/>
      <c r="BV10583" s="419"/>
      <c r="BW10583" s="419"/>
      <c r="BX10583" s="397"/>
      <c r="BZ10583" s="449"/>
      <c r="CB10583" s="419"/>
      <c r="CC10583" s="419"/>
      <c r="CD10583" s="419"/>
      <c r="CF10583" s="419"/>
      <c r="CG10583" s="419"/>
      <c r="CH10583" s="419"/>
    </row>
    <row r="10584" spans="3:86" ht="21" thickBot="1">
      <c r="C10584" s="425"/>
      <c r="P10584" s="431"/>
      <c r="R10584" s="419"/>
      <c r="S10584" s="446"/>
      <c r="T10584" s="419"/>
      <c r="V10584" s="196"/>
      <c r="W10584" s="419"/>
      <c r="X10584" s="419"/>
      <c r="Z10584" s="419"/>
      <c r="AA10584" s="419"/>
      <c r="AB10584" s="419"/>
      <c r="AD10584" s="419"/>
      <c r="AE10584" s="419"/>
      <c r="AF10584" s="419"/>
      <c r="AH10584" s="419"/>
      <c r="AI10584" s="419"/>
      <c r="AJ10584" s="419"/>
      <c r="AL10584" s="419"/>
      <c r="AM10584" s="419"/>
      <c r="AN10584" s="403"/>
      <c r="AO10584" s="419"/>
      <c r="AP10584" s="419"/>
      <c r="AQ10584" s="419"/>
      <c r="AR10584" s="419"/>
      <c r="AS10584" s="419"/>
      <c r="AT10584" s="419"/>
      <c r="AU10584" s="419"/>
      <c r="AV10584" s="419"/>
      <c r="AX10584" s="419"/>
      <c r="AY10584" s="419"/>
      <c r="AZ10584" s="419"/>
      <c r="BB10584" s="419"/>
      <c r="BC10584" s="419"/>
      <c r="BD10584" s="419"/>
      <c r="BF10584" s="419"/>
      <c r="BG10584" s="419"/>
      <c r="BH10584" s="419"/>
      <c r="BJ10584" s="419"/>
      <c r="BK10584" s="419"/>
      <c r="BL10584" s="419"/>
      <c r="BN10584" s="419"/>
      <c r="BO10584" s="419"/>
      <c r="BP10584" s="419"/>
      <c r="BR10584" s="419"/>
      <c r="BS10584" s="419"/>
      <c r="BT10584" s="419"/>
      <c r="BV10584" s="419"/>
      <c r="BW10584" s="419"/>
      <c r="BX10584" s="397"/>
      <c r="BZ10584" s="449"/>
      <c r="CB10584" s="419"/>
      <c r="CC10584" s="419"/>
      <c r="CD10584" s="419"/>
      <c r="CF10584" s="419"/>
      <c r="CG10584" s="419"/>
      <c r="CH10584" s="419"/>
    </row>
    <row r="10585" spans="3:86" ht="21" thickBot="1">
      <c r="C10585" s="425"/>
      <c r="P10585" s="431"/>
      <c r="R10585" s="419"/>
      <c r="S10585" s="446"/>
      <c r="T10585" s="419"/>
      <c r="V10585" s="196"/>
      <c r="W10585" s="419"/>
      <c r="X10585" s="419"/>
      <c r="Z10585" s="419"/>
      <c r="AA10585" s="419"/>
      <c r="AB10585" s="419"/>
      <c r="AD10585" s="419"/>
      <c r="AE10585" s="419"/>
      <c r="AF10585" s="419"/>
      <c r="AH10585" s="419"/>
      <c r="AI10585" s="419"/>
      <c r="AJ10585" s="419"/>
      <c r="AL10585" s="419"/>
      <c r="AM10585" s="419"/>
      <c r="AN10585" s="403"/>
      <c r="AO10585" s="419"/>
      <c r="AP10585" s="419"/>
      <c r="AQ10585" s="419"/>
      <c r="AR10585" s="419"/>
      <c r="AS10585" s="419"/>
      <c r="AT10585" s="419"/>
      <c r="AU10585" s="419"/>
      <c r="AV10585" s="419"/>
      <c r="AX10585" s="419"/>
      <c r="AY10585" s="419"/>
      <c r="AZ10585" s="419"/>
      <c r="BB10585" s="419"/>
      <c r="BC10585" s="419"/>
      <c r="BD10585" s="419"/>
      <c r="BF10585" s="419"/>
      <c r="BG10585" s="419"/>
      <c r="BH10585" s="419"/>
      <c r="BJ10585" s="419"/>
      <c r="BK10585" s="419"/>
      <c r="BL10585" s="419"/>
      <c r="BN10585" s="419"/>
      <c r="BO10585" s="419"/>
      <c r="BP10585" s="419"/>
      <c r="BR10585" s="419"/>
      <c r="BS10585" s="419"/>
      <c r="BT10585" s="419"/>
      <c r="BV10585" s="419"/>
      <c r="BW10585" s="419"/>
      <c r="BX10585" s="397"/>
      <c r="BZ10585" s="449"/>
      <c r="CB10585" s="419"/>
      <c r="CC10585" s="419"/>
      <c r="CD10585" s="419"/>
      <c r="CF10585" s="419"/>
      <c r="CG10585" s="419"/>
      <c r="CH10585" s="419"/>
    </row>
    <row r="10586" spans="3:86" ht="21" thickBot="1">
      <c r="C10586" s="425"/>
      <c r="P10586" s="431"/>
      <c r="R10586" s="419"/>
      <c r="S10586" s="446"/>
      <c r="T10586" s="419"/>
      <c r="V10586" s="196"/>
      <c r="W10586" s="419"/>
      <c r="X10586" s="419"/>
      <c r="Z10586" s="419"/>
      <c r="AA10586" s="419"/>
      <c r="AB10586" s="419"/>
      <c r="AD10586" s="419"/>
      <c r="AE10586" s="419"/>
      <c r="AF10586" s="419"/>
      <c r="AH10586" s="419"/>
      <c r="AI10586" s="419"/>
      <c r="AJ10586" s="419"/>
      <c r="AL10586" s="419"/>
      <c r="AM10586" s="419"/>
      <c r="AN10586" s="403"/>
      <c r="AO10586" s="419"/>
      <c r="AP10586" s="419"/>
      <c r="AQ10586" s="419"/>
      <c r="AR10586" s="419"/>
      <c r="AS10586" s="419"/>
      <c r="AT10586" s="419"/>
      <c r="AU10586" s="419"/>
      <c r="AV10586" s="419"/>
      <c r="AX10586" s="419"/>
      <c r="AY10586" s="419"/>
      <c r="AZ10586" s="419"/>
      <c r="BB10586" s="419"/>
      <c r="BC10586" s="419"/>
      <c r="BD10586" s="419"/>
      <c r="BF10586" s="419"/>
      <c r="BG10586" s="419"/>
      <c r="BH10586" s="419"/>
      <c r="BJ10586" s="419"/>
      <c r="BK10586" s="419"/>
      <c r="BL10586" s="419"/>
      <c r="BN10586" s="419"/>
      <c r="BO10586" s="419"/>
      <c r="BP10586" s="419"/>
      <c r="BR10586" s="419"/>
      <c r="BS10586" s="419"/>
      <c r="BT10586" s="419"/>
      <c r="BV10586" s="419"/>
      <c r="BW10586" s="419"/>
      <c r="BX10586" s="397"/>
      <c r="BZ10586" s="449"/>
      <c r="CB10586" s="419"/>
      <c r="CC10586" s="419"/>
      <c r="CD10586" s="419"/>
      <c r="CF10586" s="419"/>
      <c r="CG10586" s="419"/>
      <c r="CH10586" s="419"/>
    </row>
    <row r="10587" spans="3:86" ht="21" thickBot="1">
      <c r="C10587" s="425"/>
      <c r="P10587" s="431"/>
      <c r="R10587" s="419"/>
      <c r="S10587" s="446"/>
      <c r="T10587" s="419"/>
      <c r="V10587" s="196"/>
      <c r="W10587" s="419"/>
      <c r="X10587" s="419"/>
      <c r="Z10587" s="419"/>
      <c r="AA10587" s="419"/>
      <c r="AB10587" s="419"/>
      <c r="AD10587" s="419"/>
      <c r="AE10587" s="419"/>
      <c r="AF10587" s="419"/>
      <c r="AH10587" s="419"/>
      <c r="AI10587" s="419"/>
      <c r="AJ10587" s="419"/>
      <c r="AL10587" s="419"/>
      <c r="AM10587" s="419"/>
      <c r="AN10587" s="403"/>
      <c r="AO10587" s="419"/>
      <c r="AP10587" s="419"/>
      <c r="AQ10587" s="419"/>
      <c r="AR10587" s="419"/>
      <c r="AS10587" s="419"/>
      <c r="AT10587" s="419"/>
      <c r="AU10587" s="419"/>
      <c r="AV10587" s="419"/>
      <c r="AX10587" s="419"/>
      <c r="AY10587" s="419"/>
      <c r="AZ10587" s="419"/>
      <c r="BB10587" s="419"/>
      <c r="BC10587" s="419"/>
      <c r="BD10587" s="419"/>
      <c r="BF10587" s="419"/>
      <c r="BG10587" s="419"/>
      <c r="BH10587" s="419"/>
      <c r="BJ10587" s="419"/>
      <c r="BK10587" s="419"/>
      <c r="BL10587" s="419"/>
      <c r="BN10587" s="419"/>
      <c r="BO10587" s="419"/>
      <c r="BP10587" s="419"/>
      <c r="BR10587" s="419"/>
      <c r="BS10587" s="419"/>
      <c r="BT10587" s="419"/>
      <c r="BV10587" s="419"/>
      <c r="BW10587" s="419"/>
      <c r="BX10587" s="397"/>
      <c r="BZ10587" s="449"/>
      <c r="CB10587" s="419"/>
      <c r="CC10587" s="419"/>
      <c r="CD10587" s="419"/>
      <c r="CF10587" s="419"/>
      <c r="CG10587" s="419"/>
      <c r="CH10587" s="419"/>
    </row>
    <row r="10588" spans="3:86" ht="21" thickBot="1">
      <c r="C10588" s="425"/>
      <c r="P10588" s="431"/>
      <c r="R10588" s="419"/>
      <c r="S10588" s="446"/>
      <c r="T10588" s="419"/>
      <c r="V10588" s="196"/>
      <c r="W10588" s="419"/>
      <c r="X10588" s="419"/>
      <c r="Z10588" s="419"/>
      <c r="AA10588" s="419"/>
      <c r="AB10588" s="419"/>
      <c r="AD10588" s="419"/>
      <c r="AE10588" s="419"/>
      <c r="AF10588" s="419"/>
      <c r="AH10588" s="419"/>
      <c r="AI10588" s="419"/>
      <c r="AJ10588" s="419"/>
      <c r="AL10588" s="419"/>
      <c r="AM10588" s="419"/>
      <c r="AN10588" s="403"/>
      <c r="AO10588" s="419"/>
      <c r="AP10588" s="419"/>
      <c r="AQ10588" s="419"/>
      <c r="AR10588" s="419"/>
      <c r="AS10588" s="419"/>
      <c r="AT10588" s="419"/>
      <c r="AU10588" s="419"/>
      <c r="AV10588" s="419"/>
      <c r="AX10588" s="419"/>
      <c r="AY10588" s="419"/>
      <c r="AZ10588" s="419"/>
      <c r="BB10588" s="419"/>
      <c r="BC10588" s="419"/>
      <c r="BD10588" s="419"/>
      <c r="BF10588" s="419"/>
      <c r="BG10588" s="419"/>
      <c r="BH10588" s="419"/>
      <c r="BJ10588" s="419"/>
      <c r="BK10588" s="419"/>
      <c r="BL10588" s="419"/>
      <c r="BN10588" s="419"/>
      <c r="BO10588" s="419"/>
      <c r="BP10588" s="419"/>
      <c r="BR10588" s="419"/>
      <c r="BS10588" s="419"/>
      <c r="BT10588" s="419"/>
      <c r="BV10588" s="419"/>
      <c r="BW10588" s="419"/>
      <c r="BX10588" s="397"/>
      <c r="BZ10588" s="449"/>
      <c r="CB10588" s="419"/>
      <c r="CC10588" s="419"/>
      <c r="CD10588" s="419"/>
      <c r="CF10588" s="419"/>
      <c r="CG10588" s="419"/>
      <c r="CH10588" s="419"/>
    </row>
    <row r="10589" spans="3:86" ht="21" thickBot="1">
      <c r="C10589" s="425"/>
      <c r="P10589" s="431"/>
      <c r="R10589" s="419"/>
      <c r="S10589" s="446"/>
      <c r="T10589" s="419"/>
      <c r="V10589" s="196"/>
      <c r="W10589" s="419"/>
      <c r="X10589" s="419"/>
      <c r="Z10589" s="419"/>
      <c r="AA10589" s="419"/>
      <c r="AB10589" s="419"/>
      <c r="AD10589" s="419"/>
      <c r="AE10589" s="419"/>
      <c r="AF10589" s="419"/>
      <c r="AH10589" s="419"/>
      <c r="AI10589" s="419"/>
      <c r="AJ10589" s="419"/>
      <c r="AL10589" s="419"/>
      <c r="AM10589" s="419"/>
      <c r="AN10589" s="403"/>
      <c r="AO10589" s="419"/>
      <c r="AP10589" s="419"/>
      <c r="AQ10589" s="419"/>
      <c r="AR10589" s="419"/>
      <c r="AS10589" s="419"/>
      <c r="AT10589" s="419"/>
      <c r="AU10589" s="419"/>
      <c r="AV10589" s="419"/>
      <c r="AX10589" s="419"/>
      <c r="AY10589" s="419"/>
      <c r="AZ10589" s="419"/>
      <c r="BB10589" s="419"/>
      <c r="BC10589" s="419"/>
      <c r="BD10589" s="419"/>
      <c r="BF10589" s="419"/>
      <c r="BG10589" s="419"/>
      <c r="BH10589" s="419"/>
      <c r="BJ10589" s="419"/>
      <c r="BK10589" s="419"/>
      <c r="BL10589" s="419"/>
      <c r="BN10589" s="419"/>
      <c r="BO10589" s="419"/>
      <c r="BP10589" s="419"/>
      <c r="BR10589" s="419"/>
      <c r="BS10589" s="419"/>
      <c r="BT10589" s="419"/>
      <c r="BV10589" s="419"/>
      <c r="BW10589" s="419"/>
      <c r="BX10589" s="397"/>
      <c r="BZ10589" s="449"/>
      <c r="CB10589" s="419"/>
      <c r="CC10589" s="419"/>
      <c r="CD10589" s="419"/>
      <c r="CF10589" s="419"/>
      <c r="CG10589" s="419"/>
      <c r="CH10589" s="419"/>
    </row>
    <row r="10590" spans="3:86" ht="21" thickBot="1">
      <c r="C10590" s="425"/>
      <c r="P10590" s="431"/>
      <c r="R10590" s="419"/>
      <c r="S10590" s="446"/>
      <c r="T10590" s="419"/>
      <c r="V10590" s="196"/>
      <c r="W10590" s="419"/>
      <c r="X10590" s="419"/>
      <c r="Z10590" s="419"/>
      <c r="AA10590" s="419"/>
      <c r="AB10590" s="419"/>
      <c r="AD10590" s="419"/>
      <c r="AE10590" s="419"/>
      <c r="AF10590" s="419"/>
      <c r="AH10590" s="419"/>
      <c r="AI10590" s="419"/>
      <c r="AJ10590" s="419"/>
      <c r="AL10590" s="419"/>
      <c r="AM10590" s="419"/>
      <c r="AN10590" s="403"/>
      <c r="AO10590" s="419"/>
      <c r="AP10590" s="419"/>
      <c r="AQ10590" s="419"/>
      <c r="AR10590" s="419"/>
      <c r="AS10590" s="419"/>
      <c r="AT10590" s="419"/>
      <c r="AU10590" s="419"/>
      <c r="AV10590" s="419"/>
      <c r="AX10590" s="419"/>
      <c r="AY10590" s="419"/>
      <c r="AZ10590" s="419"/>
      <c r="BB10590" s="419"/>
      <c r="BC10590" s="419"/>
      <c r="BD10590" s="419"/>
      <c r="BF10590" s="419"/>
      <c r="BG10590" s="419"/>
      <c r="BH10590" s="419"/>
      <c r="BJ10590" s="419"/>
      <c r="BK10590" s="419"/>
      <c r="BL10590" s="419"/>
      <c r="BN10590" s="419"/>
      <c r="BO10590" s="419"/>
      <c r="BP10590" s="419"/>
      <c r="BR10590" s="419"/>
      <c r="BS10590" s="419"/>
      <c r="BT10590" s="419"/>
      <c r="BV10590" s="419"/>
      <c r="BW10590" s="419"/>
      <c r="BX10590" s="397"/>
      <c r="BZ10590" s="449"/>
      <c r="CB10590" s="419"/>
      <c r="CC10590" s="419"/>
      <c r="CD10590" s="419"/>
      <c r="CF10590" s="419"/>
      <c r="CG10590" s="419"/>
      <c r="CH10590" s="419"/>
    </row>
    <row r="10591" spans="3:86" ht="21" thickBot="1">
      <c r="C10591" s="425"/>
      <c r="P10591" s="431"/>
      <c r="R10591" s="419"/>
      <c r="S10591" s="446"/>
      <c r="T10591" s="419"/>
      <c r="V10591" s="196"/>
      <c r="W10591" s="419"/>
      <c r="X10591" s="419"/>
      <c r="Z10591" s="419"/>
      <c r="AA10591" s="419"/>
      <c r="AB10591" s="419"/>
      <c r="AD10591" s="419"/>
      <c r="AE10591" s="419"/>
      <c r="AF10591" s="419"/>
      <c r="AH10591" s="419"/>
      <c r="AI10591" s="419"/>
      <c r="AJ10591" s="419"/>
      <c r="AL10591" s="419"/>
      <c r="AM10591" s="419"/>
      <c r="AN10591" s="403"/>
      <c r="AO10591" s="419"/>
      <c r="AP10591" s="419"/>
      <c r="AQ10591" s="419"/>
      <c r="AR10591" s="419"/>
      <c r="AS10591" s="419"/>
      <c r="AT10591" s="419"/>
      <c r="AU10591" s="419"/>
      <c r="AV10591" s="419"/>
      <c r="AX10591" s="419"/>
      <c r="AY10591" s="419"/>
      <c r="AZ10591" s="419"/>
      <c r="BB10591" s="419"/>
      <c r="BC10591" s="419"/>
      <c r="BD10591" s="419"/>
      <c r="BF10591" s="419"/>
      <c r="BG10591" s="419"/>
      <c r="BH10591" s="419"/>
      <c r="BJ10591" s="419"/>
      <c r="BK10591" s="419"/>
      <c r="BL10591" s="419"/>
      <c r="BN10591" s="419"/>
      <c r="BO10591" s="419"/>
      <c r="BP10591" s="419"/>
      <c r="BR10591" s="419"/>
      <c r="BS10591" s="419"/>
      <c r="BT10591" s="419"/>
      <c r="BV10591" s="419"/>
      <c r="BW10591" s="419"/>
      <c r="BX10591" s="397"/>
      <c r="BZ10591" s="449"/>
      <c r="CB10591" s="419"/>
      <c r="CC10591" s="419"/>
      <c r="CD10591" s="419"/>
      <c r="CF10591" s="419"/>
      <c r="CG10591" s="419"/>
      <c r="CH10591" s="419"/>
    </row>
    <row r="10592" spans="3:86" ht="21" thickBot="1">
      <c r="C10592" s="425"/>
      <c r="P10592" s="431"/>
      <c r="R10592" s="419"/>
      <c r="S10592" s="446"/>
      <c r="T10592" s="419"/>
      <c r="V10592" s="196"/>
      <c r="W10592" s="419"/>
      <c r="X10592" s="419"/>
      <c r="Z10592" s="419"/>
      <c r="AA10592" s="419"/>
      <c r="AB10592" s="419"/>
      <c r="AD10592" s="419"/>
      <c r="AE10592" s="419"/>
      <c r="AF10592" s="419"/>
      <c r="AH10592" s="419"/>
      <c r="AI10592" s="419"/>
      <c r="AJ10592" s="419"/>
      <c r="AL10592" s="419"/>
      <c r="AM10592" s="419"/>
      <c r="AN10592" s="403"/>
      <c r="AO10592" s="419"/>
      <c r="AP10592" s="419"/>
      <c r="AQ10592" s="419"/>
      <c r="AR10592" s="419"/>
      <c r="AS10592" s="419"/>
      <c r="AT10592" s="419"/>
      <c r="AU10592" s="419"/>
      <c r="AV10592" s="419"/>
      <c r="AX10592" s="419"/>
      <c r="AY10592" s="419"/>
      <c r="AZ10592" s="419"/>
      <c r="BB10592" s="419"/>
      <c r="BC10592" s="419"/>
      <c r="BD10592" s="419"/>
      <c r="BF10592" s="419"/>
      <c r="BG10592" s="419"/>
      <c r="BH10592" s="419"/>
      <c r="BJ10592" s="419"/>
      <c r="BK10592" s="419"/>
      <c r="BL10592" s="419"/>
      <c r="BN10592" s="419"/>
      <c r="BO10592" s="419"/>
      <c r="BP10592" s="419"/>
      <c r="BR10592" s="419"/>
      <c r="BS10592" s="419"/>
      <c r="BT10592" s="419"/>
      <c r="BV10592" s="419"/>
      <c r="BW10592" s="419"/>
      <c r="BX10592" s="397"/>
      <c r="BZ10592" s="449"/>
      <c r="CB10592" s="419"/>
      <c r="CC10592" s="419"/>
      <c r="CD10592" s="419"/>
      <c r="CF10592" s="419"/>
      <c r="CG10592" s="419"/>
      <c r="CH10592" s="419"/>
    </row>
    <row r="10593" spans="3:86" ht="21" thickBot="1">
      <c r="C10593" s="425"/>
      <c r="P10593" s="431"/>
      <c r="R10593" s="419"/>
      <c r="S10593" s="446"/>
      <c r="T10593" s="419"/>
      <c r="V10593" s="196"/>
      <c r="W10593" s="419"/>
      <c r="X10593" s="419"/>
      <c r="Z10593" s="419"/>
      <c r="AA10593" s="419"/>
      <c r="AB10593" s="419"/>
      <c r="AD10593" s="419"/>
      <c r="AE10593" s="419"/>
      <c r="AF10593" s="419"/>
      <c r="AH10593" s="419"/>
      <c r="AI10593" s="419"/>
      <c r="AJ10593" s="419"/>
      <c r="AL10593" s="419"/>
      <c r="AM10593" s="419"/>
      <c r="AN10593" s="403"/>
      <c r="AO10593" s="419"/>
      <c r="AP10593" s="419"/>
      <c r="AQ10593" s="419"/>
      <c r="AR10593" s="419"/>
      <c r="AS10593" s="419"/>
      <c r="AT10593" s="419"/>
      <c r="AU10593" s="419"/>
      <c r="AV10593" s="419"/>
      <c r="AX10593" s="419"/>
      <c r="AY10593" s="419"/>
      <c r="AZ10593" s="419"/>
      <c r="BB10593" s="419"/>
      <c r="BC10593" s="419"/>
      <c r="BD10593" s="419"/>
      <c r="BF10593" s="419"/>
      <c r="BG10593" s="419"/>
      <c r="BH10593" s="419"/>
      <c r="BJ10593" s="419"/>
      <c r="BK10593" s="419"/>
      <c r="BL10593" s="419"/>
      <c r="BN10593" s="419"/>
      <c r="BO10593" s="419"/>
      <c r="BP10593" s="419"/>
      <c r="BR10593" s="419"/>
      <c r="BS10593" s="419"/>
      <c r="BT10593" s="419"/>
      <c r="BV10593" s="419"/>
      <c r="BW10593" s="419"/>
      <c r="BX10593" s="397"/>
      <c r="BZ10593" s="449"/>
      <c r="CB10593" s="419"/>
      <c r="CC10593" s="419"/>
      <c r="CD10593" s="419"/>
      <c r="CF10593" s="419"/>
      <c r="CG10593" s="419"/>
      <c r="CH10593" s="419"/>
    </row>
    <row r="10594" spans="3:86" ht="21" thickBot="1">
      <c r="C10594" s="425"/>
      <c r="P10594" s="431"/>
      <c r="R10594" s="419"/>
      <c r="S10594" s="446"/>
      <c r="T10594" s="419"/>
      <c r="V10594" s="196"/>
      <c r="W10594" s="419"/>
      <c r="X10594" s="419"/>
      <c r="Z10594" s="419"/>
      <c r="AA10594" s="419"/>
      <c r="AB10594" s="419"/>
      <c r="AD10594" s="419"/>
      <c r="AE10594" s="419"/>
      <c r="AF10594" s="419"/>
      <c r="AH10594" s="419"/>
      <c r="AI10594" s="419"/>
      <c r="AJ10594" s="419"/>
      <c r="AL10594" s="419"/>
      <c r="AM10594" s="419"/>
      <c r="AN10594" s="403"/>
      <c r="AO10594" s="419"/>
      <c r="AP10594" s="419"/>
      <c r="AQ10594" s="419"/>
      <c r="AR10594" s="419"/>
      <c r="AS10594" s="419"/>
      <c r="AT10594" s="419"/>
      <c r="AU10594" s="419"/>
      <c r="AV10594" s="419"/>
      <c r="AX10594" s="419"/>
      <c r="AY10594" s="419"/>
      <c r="AZ10594" s="419"/>
      <c r="BB10594" s="419"/>
      <c r="BC10594" s="419"/>
      <c r="BD10594" s="419"/>
      <c r="BF10594" s="419"/>
      <c r="BG10594" s="419"/>
      <c r="BH10594" s="419"/>
      <c r="BJ10594" s="419"/>
      <c r="BK10594" s="419"/>
      <c r="BL10594" s="419"/>
      <c r="BN10594" s="419"/>
      <c r="BO10594" s="419"/>
      <c r="BP10594" s="419"/>
      <c r="BR10594" s="419"/>
      <c r="BS10594" s="419"/>
      <c r="BT10594" s="419"/>
      <c r="BV10594" s="419"/>
      <c r="BW10594" s="419"/>
      <c r="BX10594" s="397"/>
      <c r="BZ10594" s="449"/>
      <c r="CB10594" s="419"/>
      <c r="CC10594" s="419"/>
      <c r="CD10594" s="419"/>
      <c r="CF10594" s="419"/>
      <c r="CG10594" s="419"/>
      <c r="CH10594" s="419"/>
    </row>
    <row r="10595" spans="3:86" ht="21" thickBot="1">
      <c r="C10595" s="425"/>
      <c r="P10595" s="431"/>
      <c r="R10595" s="419"/>
      <c r="S10595" s="446"/>
      <c r="T10595" s="419"/>
      <c r="V10595" s="196"/>
      <c r="W10595" s="419"/>
      <c r="X10595" s="419"/>
      <c r="Z10595" s="419"/>
      <c r="AA10595" s="419"/>
      <c r="AB10595" s="419"/>
      <c r="AD10595" s="419"/>
      <c r="AE10595" s="419"/>
      <c r="AF10595" s="419"/>
      <c r="AH10595" s="419"/>
      <c r="AI10595" s="419"/>
      <c r="AJ10595" s="419"/>
      <c r="AL10595" s="419"/>
      <c r="AM10595" s="419"/>
      <c r="AN10595" s="403"/>
      <c r="AO10595" s="419"/>
      <c r="AP10595" s="419"/>
      <c r="AQ10595" s="419"/>
      <c r="AR10595" s="419"/>
      <c r="AS10595" s="419"/>
      <c r="AT10595" s="419"/>
      <c r="AU10595" s="419"/>
      <c r="AV10595" s="419"/>
      <c r="AX10595" s="419"/>
      <c r="AY10595" s="419"/>
      <c r="AZ10595" s="419"/>
      <c r="BB10595" s="419"/>
      <c r="BC10595" s="419"/>
      <c r="BD10595" s="419"/>
      <c r="BF10595" s="419"/>
      <c r="BG10595" s="419"/>
      <c r="BH10595" s="419"/>
      <c r="BJ10595" s="419"/>
      <c r="BK10595" s="419"/>
      <c r="BL10595" s="419"/>
      <c r="BN10595" s="419"/>
      <c r="BO10595" s="419"/>
      <c r="BP10595" s="419"/>
      <c r="BR10595" s="419"/>
      <c r="BS10595" s="419"/>
      <c r="BT10595" s="419"/>
      <c r="BV10595" s="419"/>
      <c r="BW10595" s="419"/>
      <c r="BX10595" s="397"/>
      <c r="BZ10595" s="449"/>
      <c r="CB10595" s="419"/>
      <c r="CC10595" s="419"/>
      <c r="CD10595" s="419"/>
      <c r="CF10595" s="419"/>
      <c r="CG10595" s="419"/>
      <c r="CH10595" s="419"/>
    </row>
    <row r="10596" spans="3:86" ht="21" thickBot="1">
      <c r="C10596" s="425"/>
      <c r="P10596" s="431"/>
      <c r="R10596" s="419"/>
      <c r="S10596" s="446"/>
      <c r="T10596" s="419"/>
      <c r="V10596" s="196"/>
      <c r="W10596" s="419"/>
      <c r="X10596" s="419"/>
      <c r="Z10596" s="419"/>
      <c r="AA10596" s="419"/>
      <c r="AB10596" s="419"/>
      <c r="AD10596" s="419"/>
      <c r="AE10596" s="419"/>
      <c r="AF10596" s="419"/>
      <c r="AH10596" s="419"/>
      <c r="AI10596" s="419"/>
      <c r="AJ10596" s="419"/>
      <c r="AL10596" s="419"/>
      <c r="AM10596" s="419"/>
      <c r="AN10596" s="403"/>
      <c r="AO10596" s="419"/>
      <c r="AP10596" s="419"/>
      <c r="AQ10596" s="419"/>
      <c r="AR10596" s="419"/>
      <c r="AS10596" s="419"/>
      <c r="AT10596" s="419"/>
      <c r="AU10596" s="419"/>
      <c r="AV10596" s="419"/>
      <c r="AX10596" s="419"/>
      <c r="AY10596" s="419"/>
      <c r="AZ10596" s="419"/>
      <c r="BB10596" s="419"/>
      <c r="BC10596" s="419"/>
      <c r="BD10596" s="419"/>
      <c r="BF10596" s="419"/>
      <c r="BG10596" s="419"/>
      <c r="BH10596" s="419"/>
      <c r="BJ10596" s="419"/>
      <c r="BK10596" s="419"/>
      <c r="BL10596" s="419"/>
      <c r="BN10596" s="419"/>
      <c r="BO10596" s="419"/>
      <c r="BP10596" s="419"/>
      <c r="BR10596" s="419"/>
      <c r="BS10596" s="419"/>
      <c r="BT10596" s="419"/>
      <c r="BV10596" s="419"/>
      <c r="BW10596" s="419"/>
      <c r="BX10596" s="397"/>
      <c r="BZ10596" s="449"/>
      <c r="CB10596" s="419"/>
      <c r="CC10596" s="419"/>
      <c r="CD10596" s="419"/>
      <c r="CF10596" s="419"/>
      <c r="CG10596" s="419"/>
      <c r="CH10596" s="419"/>
    </row>
    <row r="10597" spans="3:86" ht="21" thickBot="1">
      <c r="C10597" s="425"/>
      <c r="P10597" s="431"/>
      <c r="R10597" s="419"/>
      <c r="S10597" s="446"/>
      <c r="T10597" s="419"/>
      <c r="V10597" s="196"/>
      <c r="W10597" s="419"/>
      <c r="X10597" s="419"/>
      <c r="Z10597" s="419"/>
      <c r="AA10597" s="419"/>
      <c r="AB10597" s="419"/>
      <c r="AD10597" s="419"/>
      <c r="AE10597" s="419"/>
      <c r="AF10597" s="419"/>
      <c r="AH10597" s="419"/>
      <c r="AI10597" s="419"/>
      <c r="AJ10597" s="419"/>
      <c r="AL10597" s="419"/>
      <c r="AM10597" s="419"/>
      <c r="AN10597" s="403"/>
      <c r="AO10597" s="419"/>
      <c r="AP10597" s="419"/>
      <c r="AQ10597" s="419"/>
      <c r="AR10597" s="419"/>
      <c r="AS10597" s="419"/>
      <c r="AT10597" s="419"/>
      <c r="AU10597" s="419"/>
      <c r="AV10597" s="419"/>
      <c r="AX10597" s="419"/>
      <c r="AY10597" s="419"/>
      <c r="AZ10597" s="419"/>
      <c r="BB10597" s="419"/>
      <c r="BC10597" s="419"/>
      <c r="BD10597" s="419"/>
      <c r="BF10597" s="419"/>
      <c r="BG10597" s="419"/>
      <c r="BH10597" s="419"/>
      <c r="BJ10597" s="419"/>
      <c r="BK10597" s="419"/>
      <c r="BL10597" s="419"/>
      <c r="BN10597" s="419"/>
      <c r="BO10597" s="419"/>
      <c r="BP10597" s="419"/>
      <c r="BR10597" s="419"/>
      <c r="BS10597" s="419"/>
      <c r="BT10597" s="419"/>
      <c r="BV10597" s="419"/>
      <c r="BW10597" s="419"/>
      <c r="BX10597" s="397"/>
      <c r="BZ10597" s="449"/>
      <c r="CB10597" s="419"/>
      <c r="CC10597" s="419"/>
      <c r="CD10597" s="419"/>
      <c r="CF10597" s="419"/>
      <c r="CG10597" s="419"/>
      <c r="CH10597" s="419"/>
    </row>
    <row r="10598" spans="3:86" ht="21" thickBot="1">
      <c r="C10598" s="425"/>
      <c r="P10598" s="431"/>
      <c r="R10598" s="419"/>
      <c r="S10598" s="446"/>
      <c r="T10598" s="419"/>
      <c r="V10598" s="196"/>
      <c r="W10598" s="419"/>
      <c r="X10598" s="419"/>
      <c r="Z10598" s="419"/>
      <c r="AA10598" s="419"/>
      <c r="AB10598" s="419"/>
      <c r="AD10598" s="419"/>
      <c r="AE10598" s="419"/>
      <c r="AF10598" s="419"/>
      <c r="AH10598" s="419"/>
      <c r="AI10598" s="419"/>
      <c r="AJ10598" s="419"/>
      <c r="AL10598" s="419"/>
      <c r="AM10598" s="419"/>
      <c r="AN10598" s="403"/>
      <c r="AO10598" s="419"/>
      <c r="AP10598" s="419"/>
      <c r="AQ10598" s="419"/>
      <c r="AR10598" s="419"/>
      <c r="AS10598" s="419"/>
      <c r="AT10598" s="419"/>
      <c r="AU10598" s="419"/>
      <c r="AV10598" s="419"/>
      <c r="AX10598" s="419"/>
      <c r="AY10598" s="419"/>
      <c r="AZ10598" s="419"/>
      <c r="BB10598" s="419"/>
      <c r="BC10598" s="419"/>
      <c r="BD10598" s="419"/>
      <c r="BF10598" s="419"/>
      <c r="BG10598" s="419"/>
      <c r="BH10598" s="419"/>
      <c r="BJ10598" s="419"/>
      <c r="BK10598" s="419"/>
      <c r="BL10598" s="419"/>
      <c r="BN10598" s="419"/>
      <c r="BO10598" s="419"/>
      <c r="BP10598" s="419"/>
      <c r="BR10598" s="419"/>
      <c r="BS10598" s="419"/>
      <c r="BT10598" s="419"/>
      <c r="BV10598" s="419"/>
      <c r="BW10598" s="419"/>
      <c r="BX10598" s="397"/>
      <c r="BZ10598" s="449"/>
      <c r="CB10598" s="419"/>
      <c r="CC10598" s="419"/>
      <c r="CD10598" s="419"/>
      <c r="CF10598" s="419"/>
      <c r="CG10598" s="419"/>
      <c r="CH10598" s="419"/>
    </row>
    <row r="10599" spans="3:86" ht="21" thickBot="1">
      <c r="C10599" s="425"/>
      <c r="P10599" s="431"/>
      <c r="R10599" s="419"/>
      <c r="S10599" s="446"/>
      <c r="T10599" s="419"/>
      <c r="V10599" s="196"/>
      <c r="W10599" s="419"/>
      <c r="X10599" s="419"/>
      <c r="Z10599" s="419"/>
      <c r="AA10599" s="419"/>
      <c r="AB10599" s="419"/>
      <c r="AD10599" s="419"/>
      <c r="AE10599" s="419"/>
      <c r="AF10599" s="419"/>
      <c r="AH10599" s="419"/>
      <c r="AI10599" s="419"/>
      <c r="AJ10599" s="419"/>
      <c r="AL10599" s="419"/>
      <c r="AM10599" s="419"/>
      <c r="AN10599" s="403"/>
      <c r="AO10599" s="419"/>
      <c r="AP10599" s="419"/>
      <c r="AQ10599" s="419"/>
      <c r="AR10599" s="419"/>
      <c r="AS10599" s="419"/>
      <c r="AT10599" s="419"/>
      <c r="AU10599" s="419"/>
      <c r="AV10599" s="419"/>
      <c r="AX10599" s="419"/>
      <c r="AY10599" s="419"/>
      <c r="AZ10599" s="419"/>
      <c r="BB10599" s="419"/>
      <c r="BC10599" s="419"/>
      <c r="BD10599" s="419"/>
      <c r="BF10599" s="419"/>
      <c r="BG10599" s="419"/>
      <c r="BH10599" s="419"/>
      <c r="BJ10599" s="419"/>
      <c r="BK10599" s="419"/>
      <c r="BL10599" s="419"/>
      <c r="BN10599" s="419"/>
      <c r="BO10599" s="419"/>
      <c r="BP10599" s="419"/>
      <c r="BR10599" s="419"/>
      <c r="BS10599" s="419"/>
      <c r="BT10599" s="419"/>
      <c r="BV10599" s="419"/>
      <c r="BW10599" s="419"/>
      <c r="BX10599" s="397"/>
      <c r="BZ10599" s="449"/>
      <c r="CB10599" s="419"/>
      <c r="CC10599" s="419"/>
      <c r="CD10599" s="419"/>
      <c r="CF10599" s="419"/>
      <c r="CG10599" s="419"/>
      <c r="CH10599" s="419"/>
    </row>
    <row r="10600" spans="3:86" ht="21" thickBot="1">
      <c r="C10600" s="425"/>
      <c r="P10600" s="431"/>
      <c r="R10600" s="419"/>
      <c r="S10600" s="446"/>
      <c r="T10600" s="419"/>
      <c r="V10600" s="196"/>
      <c r="W10600" s="419"/>
      <c r="X10600" s="419"/>
      <c r="Z10600" s="419"/>
      <c r="AA10600" s="419"/>
      <c r="AB10600" s="419"/>
      <c r="AD10600" s="419"/>
      <c r="AE10600" s="419"/>
      <c r="AF10600" s="419"/>
      <c r="AH10600" s="419"/>
      <c r="AI10600" s="419"/>
      <c r="AJ10600" s="419"/>
      <c r="AL10600" s="419"/>
      <c r="AM10600" s="419"/>
      <c r="AN10600" s="403"/>
      <c r="AO10600" s="419"/>
      <c r="AP10600" s="419"/>
      <c r="AQ10600" s="419"/>
      <c r="AR10600" s="419"/>
      <c r="AS10600" s="419"/>
      <c r="AT10600" s="419"/>
      <c r="AU10600" s="419"/>
      <c r="AV10600" s="419"/>
      <c r="AX10600" s="419"/>
      <c r="AY10600" s="419"/>
      <c r="AZ10600" s="419"/>
      <c r="BB10600" s="419"/>
      <c r="BC10600" s="419"/>
      <c r="BD10600" s="419"/>
      <c r="BF10600" s="419"/>
      <c r="BG10600" s="419"/>
      <c r="BH10600" s="419"/>
      <c r="BJ10600" s="419"/>
      <c r="BK10600" s="419"/>
      <c r="BL10600" s="419"/>
      <c r="BN10600" s="419"/>
      <c r="BO10600" s="419"/>
      <c r="BP10600" s="419"/>
      <c r="BR10600" s="419"/>
      <c r="BS10600" s="419"/>
      <c r="BT10600" s="419"/>
      <c r="BV10600" s="419"/>
      <c r="BW10600" s="419"/>
      <c r="BX10600" s="397"/>
      <c r="BZ10600" s="449"/>
      <c r="CB10600" s="419"/>
      <c r="CC10600" s="419"/>
      <c r="CD10600" s="419"/>
      <c r="CF10600" s="419"/>
      <c r="CG10600" s="419"/>
      <c r="CH10600" s="419"/>
    </row>
    <row r="10601" spans="3:86" ht="21" thickBot="1">
      <c r="C10601" s="425"/>
      <c r="P10601" s="431"/>
      <c r="R10601" s="419"/>
      <c r="S10601" s="446"/>
      <c r="T10601" s="419"/>
      <c r="V10601" s="196"/>
      <c r="W10601" s="419"/>
      <c r="X10601" s="419"/>
      <c r="Z10601" s="419"/>
      <c r="AA10601" s="419"/>
      <c r="AB10601" s="419"/>
      <c r="AD10601" s="419"/>
      <c r="AE10601" s="419"/>
      <c r="AF10601" s="419"/>
      <c r="AH10601" s="419"/>
      <c r="AI10601" s="419"/>
      <c r="AJ10601" s="419"/>
      <c r="AL10601" s="419"/>
      <c r="AM10601" s="419"/>
      <c r="AN10601" s="403"/>
      <c r="AO10601" s="419"/>
      <c r="AP10601" s="419"/>
      <c r="AQ10601" s="419"/>
      <c r="AR10601" s="419"/>
      <c r="AS10601" s="419"/>
      <c r="AT10601" s="419"/>
      <c r="AU10601" s="419"/>
      <c r="AV10601" s="419"/>
      <c r="AX10601" s="419"/>
      <c r="AY10601" s="419"/>
      <c r="AZ10601" s="419"/>
      <c r="BB10601" s="419"/>
      <c r="BC10601" s="419"/>
      <c r="BD10601" s="419"/>
      <c r="BF10601" s="419"/>
      <c r="BG10601" s="419"/>
      <c r="BH10601" s="419"/>
      <c r="BJ10601" s="419"/>
      <c r="BK10601" s="419"/>
      <c r="BL10601" s="419"/>
      <c r="BN10601" s="419"/>
      <c r="BO10601" s="419"/>
      <c r="BP10601" s="419"/>
      <c r="BR10601" s="419"/>
      <c r="BS10601" s="419"/>
      <c r="BT10601" s="419"/>
      <c r="BV10601" s="419"/>
      <c r="BW10601" s="419"/>
      <c r="BX10601" s="397"/>
      <c r="BZ10601" s="449"/>
      <c r="CB10601" s="419"/>
      <c r="CC10601" s="419"/>
      <c r="CD10601" s="419"/>
      <c r="CF10601" s="419"/>
      <c r="CG10601" s="419"/>
      <c r="CH10601" s="419"/>
    </row>
    <row r="10602" spans="3:86" ht="21" thickBot="1">
      <c r="C10602" s="425"/>
      <c r="P10602" s="431"/>
      <c r="R10602" s="419"/>
      <c r="S10602" s="446"/>
      <c r="T10602" s="419"/>
      <c r="V10602" s="196"/>
      <c r="W10602" s="419"/>
      <c r="X10602" s="419"/>
      <c r="Z10602" s="419"/>
      <c r="AA10602" s="419"/>
      <c r="AB10602" s="419"/>
      <c r="AD10602" s="419"/>
      <c r="AE10602" s="419"/>
      <c r="AF10602" s="419"/>
      <c r="AH10602" s="419"/>
      <c r="AI10602" s="419"/>
      <c r="AJ10602" s="419"/>
      <c r="AL10602" s="419"/>
      <c r="AM10602" s="419"/>
      <c r="AN10602" s="403"/>
      <c r="AO10602" s="419"/>
      <c r="AP10602" s="419"/>
      <c r="AQ10602" s="419"/>
      <c r="AR10602" s="419"/>
      <c r="AS10602" s="419"/>
      <c r="AT10602" s="419"/>
      <c r="AU10602" s="419"/>
      <c r="AV10602" s="419"/>
      <c r="AX10602" s="419"/>
      <c r="AY10602" s="419"/>
      <c r="AZ10602" s="419"/>
      <c r="BB10602" s="419"/>
      <c r="BC10602" s="419"/>
      <c r="BD10602" s="419"/>
      <c r="BF10602" s="419"/>
      <c r="BG10602" s="419"/>
      <c r="BH10602" s="419"/>
      <c r="BJ10602" s="419"/>
      <c r="BK10602" s="419"/>
      <c r="BL10602" s="419"/>
      <c r="BN10602" s="419"/>
      <c r="BO10602" s="419"/>
      <c r="BP10602" s="419"/>
      <c r="BR10602" s="419"/>
      <c r="BS10602" s="419"/>
      <c r="BT10602" s="419"/>
      <c r="BV10602" s="419"/>
      <c r="BW10602" s="419"/>
      <c r="BX10602" s="397"/>
      <c r="BZ10602" s="449"/>
      <c r="CB10602" s="419"/>
      <c r="CC10602" s="419"/>
      <c r="CD10602" s="419"/>
      <c r="CF10602" s="419"/>
      <c r="CG10602" s="419"/>
      <c r="CH10602" s="419"/>
    </row>
    <row r="10603" spans="3:86" ht="21" thickBot="1">
      <c r="C10603" s="425"/>
      <c r="P10603" s="431"/>
      <c r="R10603" s="419"/>
      <c r="S10603" s="446"/>
      <c r="T10603" s="419"/>
      <c r="V10603" s="196"/>
      <c r="W10603" s="419"/>
      <c r="X10603" s="419"/>
      <c r="Z10603" s="419"/>
      <c r="AA10603" s="419"/>
      <c r="AB10603" s="419"/>
      <c r="AD10603" s="419"/>
      <c r="AE10603" s="419"/>
      <c r="AF10603" s="419"/>
      <c r="AH10603" s="419"/>
      <c r="AI10603" s="419"/>
      <c r="AJ10603" s="419"/>
      <c r="AL10603" s="419"/>
      <c r="AM10603" s="419"/>
      <c r="AN10603" s="403"/>
      <c r="AO10603" s="419"/>
      <c r="AP10603" s="419"/>
      <c r="AQ10603" s="419"/>
      <c r="AR10603" s="419"/>
      <c r="AS10603" s="419"/>
      <c r="AT10603" s="419"/>
      <c r="AU10603" s="419"/>
      <c r="AV10603" s="419"/>
      <c r="AX10603" s="419"/>
      <c r="AY10603" s="419"/>
      <c r="AZ10603" s="419"/>
      <c r="BB10603" s="419"/>
      <c r="BC10603" s="419"/>
      <c r="BD10603" s="419"/>
      <c r="BF10603" s="419"/>
      <c r="BG10603" s="419"/>
      <c r="BH10603" s="419"/>
      <c r="BJ10603" s="419"/>
      <c r="BK10603" s="419"/>
      <c r="BL10603" s="419"/>
      <c r="BN10603" s="419"/>
      <c r="BO10603" s="419"/>
      <c r="BP10603" s="419"/>
      <c r="BR10603" s="419"/>
      <c r="BS10603" s="419"/>
      <c r="BT10603" s="419"/>
      <c r="BV10603" s="419"/>
      <c r="BW10603" s="419"/>
      <c r="BX10603" s="397"/>
      <c r="BZ10603" s="449"/>
      <c r="CB10603" s="419"/>
      <c r="CC10603" s="419"/>
      <c r="CD10603" s="419"/>
      <c r="CF10603" s="419"/>
      <c r="CG10603" s="419"/>
      <c r="CH10603" s="419"/>
    </row>
    <row r="10604" spans="3:86" ht="21" thickBot="1">
      <c r="C10604" s="425"/>
      <c r="P10604" s="431"/>
      <c r="R10604" s="419"/>
      <c r="S10604" s="446"/>
      <c r="T10604" s="419"/>
      <c r="V10604" s="196"/>
      <c r="W10604" s="419"/>
      <c r="X10604" s="419"/>
      <c r="Z10604" s="419"/>
      <c r="AA10604" s="419"/>
      <c r="AB10604" s="419"/>
      <c r="AD10604" s="419"/>
      <c r="AE10604" s="419"/>
      <c r="AF10604" s="419"/>
      <c r="AH10604" s="419"/>
      <c r="AI10604" s="419"/>
      <c r="AJ10604" s="419"/>
      <c r="AL10604" s="419"/>
      <c r="AM10604" s="419"/>
      <c r="AN10604" s="403"/>
      <c r="AO10604" s="419"/>
      <c r="AP10604" s="419"/>
      <c r="AQ10604" s="419"/>
      <c r="AR10604" s="419"/>
      <c r="AS10604" s="419"/>
      <c r="AT10604" s="419"/>
      <c r="AU10604" s="419"/>
      <c r="AV10604" s="419"/>
      <c r="AX10604" s="419"/>
      <c r="AY10604" s="419"/>
      <c r="AZ10604" s="419"/>
      <c r="BB10604" s="419"/>
      <c r="BC10604" s="419"/>
      <c r="BD10604" s="419"/>
      <c r="BF10604" s="419"/>
      <c r="BG10604" s="419"/>
      <c r="BH10604" s="419"/>
      <c r="BJ10604" s="419"/>
      <c r="BK10604" s="419"/>
      <c r="BL10604" s="419"/>
      <c r="BN10604" s="419"/>
      <c r="BO10604" s="419"/>
      <c r="BP10604" s="419"/>
      <c r="BR10604" s="419"/>
      <c r="BS10604" s="419"/>
      <c r="BT10604" s="419"/>
      <c r="BV10604" s="419"/>
      <c r="BW10604" s="419"/>
      <c r="BX10604" s="397"/>
      <c r="BZ10604" s="449"/>
      <c r="CB10604" s="419"/>
      <c r="CC10604" s="419"/>
      <c r="CD10604" s="419"/>
      <c r="CF10604" s="419"/>
      <c r="CG10604" s="419"/>
      <c r="CH10604" s="419"/>
    </row>
    <row r="10605" spans="3:86" ht="21" thickBot="1">
      <c r="C10605" s="425"/>
      <c r="P10605" s="431"/>
      <c r="R10605" s="419"/>
      <c r="S10605" s="446"/>
      <c r="T10605" s="419"/>
      <c r="V10605" s="196"/>
      <c r="W10605" s="419"/>
      <c r="X10605" s="419"/>
      <c r="Z10605" s="419"/>
      <c r="AA10605" s="419"/>
      <c r="AB10605" s="419"/>
      <c r="AD10605" s="419"/>
      <c r="AE10605" s="419"/>
      <c r="AF10605" s="419"/>
      <c r="AH10605" s="419"/>
      <c r="AI10605" s="419"/>
      <c r="AJ10605" s="419"/>
      <c r="AL10605" s="419"/>
      <c r="AM10605" s="419"/>
      <c r="AN10605" s="403"/>
      <c r="AO10605" s="419"/>
      <c r="AP10605" s="419"/>
      <c r="AQ10605" s="419"/>
      <c r="AR10605" s="419"/>
      <c r="AS10605" s="419"/>
      <c r="AT10605" s="419"/>
      <c r="AU10605" s="419"/>
      <c r="AV10605" s="419"/>
      <c r="AX10605" s="419"/>
      <c r="AY10605" s="419"/>
      <c r="AZ10605" s="419"/>
      <c r="BB10605" s="419"/>
      <c r="BC10605" s="419"/>
      <c r="BD10605" s="419"/>
      <c r="BF10605" s="419"/>
      <c r="BG10605" s="419"/>
      <c r="BH10605" s="419"/>
      <c r="BJ10605" s="419"/>
      <c r="BK10605" s="419"/>
      <c r="BL10605" s="419"/>
      <c r="BN10605" s="419"/>
      <c r="BO10605" s="419"/>
      <c r="BP10605" s="419"/>
      <c r="BR10605" s="419"/>
      <c r="BS10605" s="419"/>
      <c r="BT10605" s="419"/>
      <c r="BV10605" s="419"/>
      <c r="BW10605" s="419"/>
      <c r="BX10605" s="397"/>
      <c r="BZ10605" s="449"/>
      <c r="CB10605" s="419"/>
      <c r="CC10605" s="419"/>
      <c r="CD10605" s="419"/>
      <c r="CF10605" s="419"/>
      <c r="CG10605" s="419"/>
      <c r="CH10605" s="419"/>
    </row>
    <row r="10606" spans="3:86" ht="21" thickBot="1">
      <c r="C10606" s="425"/>
      <c r="P10606" s="431"/>
      <c r="R10606" s="419"/>
      <c r="S10606" s="446"/>
      <c r="T10606" s="419"/>
      <c r="V10606" s="196"/>
      <c r="W10606" s="419"/>
      <c r="X10606" s="419"/>
      <c r="Z10606" s="419"/>
      <c r="AA10606" s="419"/>
      <c r="AB10606" s="419"/>
      <c r="AD10606" s="419"/>
      <c r="AE10606" s="419"/>
      <c r="AF10606" s="419"/>
      <c r="AH10606" s="419"/>
      <c r="AI10606" s="419"/>
      <c r="AJ10606" s="419"/>
      <c r="AL10606" s="419"/>
      <c r="AM10606" s="419"/>
      <c r="AN10606" s="403"/>
      <c r="AO10606" s="419"/>
      <c r="AP10606" s="419"/>
      <c r="AQ10606" s="419"/>
      <c r="AR10606" s="419"/>
      <c r="AS10606" s="419"/>
      <c r="AT10606" s="419"/>
      <c r="AU10606" s="419"/>
      <c r="AV10606" s="419"/>
      <c r="AX10606" s="419"/>
      <c r="AY10606" s="419"/>
      <c r="AZ10606" s="419"/>
      <c r="BB10606" s="419"/>
      <c r="BC10606" s="419"/>
      <c r="BD10606" s="419"/>
      <c r="BF10606" s="419"/>
      <c r="BG10606" s="419"/>
      <c r="BH10606" s="419"/>
      <c r="BJ10606" s="419"/>
      <c r="BK10606" s="419"/>
      <c r="BL10606" s="419"/>
      <c r="BN10606" s="419"/>
      <c r="BO10606" s="419"/>
      <c r="BP10606" s="419"/>
      <c r="BR10606" s="419"/>
      <c r="BS10606" s="419"/>
      <c r="BT10606" s="419"/>
      <c r="BV10606" s="419"/>
      <c r="BW10606" s="419"/>
      <c r="BX10606" s="397"/>
      <c r="BZ10606" s="449"/>
      <c r="CB10606" s="419"/>
      <c r="CC10606" s="419"/>
      <c r="CD10606" s="419"/>
      <c r="CF10606" s="419"/>
      <c r="CG10606" s="419"/>
      <c r="CH10606" s="419"/>
    </row>
    <row r="10607" spans="3:86" ht="21" thickBot="1">
      <c r="C10607" s="425"/>
      <c r="P10607" s="431"/>
      <c r="R10607" s="419"/>
      <c r="S10607" s="446"/>
      <c r="T10607" s="419"/>
      <c r="V10607" s="196"/>
      <c r="W10607" s="419"/>
      <c r="X10607" s="419"/>
      <c r="Z10607" s="419"/>
      <c r="AA10607" s="419"/>
      <c r="AB10607" s="419"/>
      <c r="AD10607" s="419"/>
      <c r="AE10607" s="419"/>
      <c r="AF10607" s="419"/>
      <c r="AH10607" s="419"/>
      <c r="AI10607" s="419"/>
      <c r="AJ10607" s="419"/>
      <c r="AL10607" s="419"/>
      <c r="AM10607" s="419"/>
      <c r="AN10607" s="403"/>
      <c r="AO10607" s="419"/>
      <c r="AP10607" s="419"/>
      <c r="AQ10607" s="419"/>
      <c r="AR10607" s="419"/>
      <c r="AS10607" s="419"/>
      <c r="AT10607" s="419"/>
      <c r="AU10607" s="419"/>
      <c r="AV10607" s="419"/>
      <c r="AX10607" s="419"/>
      <c r="AY10607" s="419"/>
      <c r="AZ10607" s="419"/>
      <c r="BB10607" s="419"/>
      <c r="BC10607" s="419"/>
      <c r="BD10607" s="419"/>
      <c r="BF10607" s="419"/>
      <c r="BG10607" s="419"/>
      <c r="BH10607" s="419"/>
      <c r="BJ10607" s="419"/>
      <c r="BK10607" s="419"/>
      <c r="BL10607" s="419"/>
      <c r="BN10607" s="419"/>
      <c r="BO10607" s="419"/>
      <c r="BP10607" s="419"/>
      <c r="BR10607" s="419"/>
      <c r="BS10607" s="419"/>
      <c r="BT10607" s="419"/>
      <c r="BV10607" s="419"/>
      <c r="BW10607" s="419"/>
      <c r="BX10607" s="397"/>
      <c r="BZ10607" s="449"/>
      <c r="CB10607" s="419"/>
      <c r="CC10607" s="419"/>
      <c r="CD10607" s="419"/>
      <c r="CF10607" s="419"/>
      <c r="CG10607" s="419"/>
      <c r="CH10607" s="419"/>
    </row>
    <row r="10608" spans="3:86" ht="21" thickBot="1">
      <c r="C10608" s="425"/>
      <c r="P10608" s="431"/>
      <c r="R10608" s="419"/>
      <c r="S10608" s="446"/>
      <c r="T10608" s="419"/>
      <c r="V10608" s="196"/>
      <c r="W10608" s="419"/>
      <c r="X10608" s="419"/>
      <c r="Z10608" s="419"/>
      <c r="AA10608" s="419"/>
      <c r="AB10608" s="419"/>
      <c r="AD10608" s="419"/>
      <c r="AE10608" s="419"/>
      <c r="AF10608" s="419"/>
      <c r="AH10608" s="419"/>
      <c r="AI10608" s="419"/>
      <c r="AJ10608" s="419"/>
      <c r="AL10608" s="419"/>
      <c r="AM10608" s="419"/>
      <c r="AN10608" s="403"/>
      <c r="AO10608" s="419"/>
      <c r="AP10608" s="419"/>
      <c r="AQ10608" s="419"/>
      <c r="AR10608" s="419"/>
      <c r="AS10608" s="419"/>
      <c r="AT10608" s="419"/>
      <c r="AU10608" s="419"/>
      <c r="AV10608" s="419"/>
      <c r="AX10608" s="419"/>
      <c r="AY10608" s="419"/>
      <c r="AZ10608" s="419"/>
      <c r="BB10608" s="419"/>
      <c r="BC10608" s="419"/>
      <c r="BD10608" s="419"/>
      <c r="BF10608" s="419"/>
      <c r="BG10608" s="419"/>
      <c r="BH10608" s="419"/>
      <c r="BJ10608" s="419"/>
      <c r="BK10608" s="419"/>
      <c r="BL10608" s="419"/>
      <c r="BN10608" s="419"/>
      <c r="BO10608" s="419"/>
      <c r="BP10608" s="419"/>
      <c r="BR10608" s="419"/>
      <c r="BS10608" s="419"/>
      <c r="BT10608" s="419"/>
      <c r="BV10608" s="419"/>
      <c r="BW10608" s="419"/>
      <c r="BX10608" s="397"/>
      <c r="BZ10608" s="449"/>
      <c r="CB10608" s="419"/>
      <c r="CC10608" s="419"/>
      <c r="CD10608" s="419"/>
      <c r="CF10608" s="419"/>
      <c r="CG10608" s="419"/>
      <c r="CH10608" s="419"/>
    </row>
    <row r="10609" spans="3:86" ht="21" thickBot="1">
      <c r="C10609" s="425"/>
      <c r="P10609" s="431"/>
      <c r="R10609" s="419"/>
      <c r="S10609" s="446"/>
      <c r="T10609" s="419"/>
      <c r="V10609" s="196"/>
      <c r="W10609" s="419"/>
      <c r="X10609" s="419"/>
      <c r="Z10609" s="419"/>
      <c r="AA10609" s="419"/>
      <c r="AB10609" s="419"/>
      <c r="AD10609" s="419"/>
      <c r="AE10609" s="419"/>
      <c r="AF10609" s="419"/>
      <c r="AH10609" s="419"/>
      <c r="AI10609" s="419"/>
      <c r="AJ10609" s="419"/>
      <c r="AL10609" s="419"/>
      <c r="AM10609" s="419"/>
      <c r="AN10609" s="403"/>
      <c r="AO10609" s="419"/>
      <c r="AP10609" s="419"/>
      <c r="AQ10609" s="419"/>
      <c r="AR10609" s="419"/>
      <c r="AS10609" s="419"/>
      <c r="AT10609" s="419"/>
      <c r="AU10609" s="419"/>
      <c r="AV10609" s="419"/>
      <c r="AX10609" s="419"/>
      <c r="AY10609" s="419"/>
      <c r="AZ10609" s="419"/>
      <c r="BB10609" s="419"/>
      <c r="BC10609" s="419"/>
      <c r="BD10609" s="419"/>
      <c r="BF10609" s="419"/>
      <c r="BG10609" s="419"/>
      <c r="BH10609" s="419"/>
      <c r="BJ10609" s="419"/>
      <c r="BK10609" s="419"/>
      <c r="BL10609" s="419"/>
      <c r="BN10609" s="419"/>
      <c r="BO10609" s="419"/>
      <c r="BP10609" s="419"/>
      <c r="BR10609" s="419"/>
      <c r="BS10609" s="419"/>
      <c r="BT10609" s="419"/>
      <c r="BV10609" s="419"/>
      <c r="BW10609" s="419"/>
      <c r="BX10609" s="397"/>
      <c r="BZ10609" s="449"/>
      <c r="CB10609" s="419"/>
      <c r="CC10609" s="419"/>
      <c r="CD10609" s="419"/>
      <c r="CF10609" s="419"/>
      <c r="CG10609" s="419"/>
      <c r="CH10609" s="419"/>
    </row>
    <row r="10610" spans="3:86" ht="21" thickBot="1">
      <c r="C10610" s="425"/>
      <c r="P10610" s="431"/>
      <c r="R10610" s="419"/>
      <c r="S10610" s="446"/>
      <c r="T10610" s="419"/>
      <c r="V10610" s="196"/>
      <c r="W10610" s="419"/>
      <c r="X10610" s="419"/>
      <c r="Z10610" s="419"/>
      <c r="AA10610" s="419"/>
      <c r="AB10610" s="419"/>
      <c r="AD10610" s="419"/>
      <c r="AE10610" s="419"/>
      <c r="AF10610" s="419"/>
      <c r="AH10610" s="419"/>
      <c r="AI10610" s="419"/>
      <c r="AJ10610" s="419"/>
      <c r="AL10610" s="419"/>
      <c r="AM10610" s="419"/>
      <c r="AN10610" s="403"/>
      <c r="AO10610" s="419"/>
      <c r="AP10610" s="419"/>
      <c r="AQ10610" s="419"/>
      <c r="AR10610" s="419"/>
      <c r="AS10610" s="419"/>
      <c r="AT10610" s="419"/>
      <c r="AU10610" s="419"/>
      <c r="AV10610" s="419"/>
      <c r="AX10610" s="419"/>
      <c r="AY10610" s="419"/>
      <c r="AZ10610" s="419"/>
      <c r="BB10610" s="419"/>
      <c r="BC10610" s="419"/>
      <c r="BD10610" s="419"/>
      <c r="BF10610" s="419"/>
      <c r="BG10610" s="419"/>
      <c r="BH10610" s="419"/>
      <c r="BJ10610" s="419"/>
      <c r="BK10610" s="419"/>
      <c r="BL10610" s="419"/>
      <c r="BN10610" s="419"/>
      <c r="BO10610" s="419"/>
      <c r="BP10610" s="419"/>
      <c r="BR10610" s="419"/>
      <c r="BS10610" s="419"/>
      <c r="BT10610" s="419"/>
      <c r="BV10610" s="419"/>
      <c r="BW10610" s="419"/>
      <c r="BX10610" s="397"/>
      <c r="BZ10610" s="449"/>
      <c r="CB10610" s="419"/>
      <c r="CC10610" s="419"/>
      <c r="CD10610" s="419"/>
      <c r="CF10610" s="419"/>
      <c r="CG10610" s="419"/>
      <c r="CH10610" s="419"/>
    </row>
    <row r="10611" spans="3:86" ht="21" thickBot="1">
      <c r="C10611" s="425"/>
      <c r="P10611" s="431"/>
      <c r="R10611" s="419"/>
      <c r="S10611" s="446"/>
      <c r="T10611" s="419"/>
      <c r="V10611" s="196"/>
      <c r="W10611" s="419"/>
      <c r="X10611" s="419"/>
      <c r="Z10611" s="419"/>
      <c r="AA10611" s="419"/>
      <c r="AB10611" s="419"/>
      <c r="AD10611" s="419"/>
      <c r="AE10611" s="419"/>
      <c r="AF10611" s="419"/>
      <c r="AH10611" s="419"/>
      <c r="AI10611" s="419"/>
      <c r="AJ10611" s="419"/>
      <c r="AL10611" s="419"/>
      <c r="AM10611" s="419"/>
      <c r="AN10611" s="403"/>
      <c r="AO10611" s="419"/>
      <c r="AP10611" s="419"/>
      <c r="AQ10611" s="419"/>
      <c r="AR10611" s="419"/>
      <c r="AS10611" s="419"/>
      <c r="AT10611" s="419"/>
      <c r="AU10611" s="419"/>
      <c r="AV10611" s="419"/>
      <c r="AX10611" s="419"/>
      <c r="AY10611" s="419"/>
      <c r="AZ10611" s="419"/>
      <c r="BB10611" s="419"/>
      <c r="BC10611" s="419"/>
      <c r="BD10611" s="419"/>
      <c r="BF10611" s="419"/>
      <c r="BG10611" s="419"/>
      <c r="BH10611" s="419"/>
      <c r="BJ10611" s="419"/>
      <c r="BK10611" s="419"/>
      <c r="BL10611" s="419"/>
      <c r="BN10611" s="419"/>
      <c r="BO10611" s="419"/>
      <c r="BP10611" s="419"/>
      <c r="BR10611" s="419"/>
      <c r="BS10611" s="419"/>
      <c r="BT10611" s="419"/>
      <c r="BV10611" s="419"/>
      <c r="BW10611" s="419"/>
      <c r="BX10611" s="397"/>
      <c r="BZ10611" s="449"/>
      <c r="CB10611" s="419"/>
      <c r="CC10611" s="419"/>
      <c r="CD10611" s="419"/>
      <c r="CF10611" s="419"/>
      <c r="CG10611" s="419"/>
      <c r="CH10611" s="419"/>
    </row>
    <row r="10612" spans="3:86" ht="21" thickBot="1">
      <c r="C10612" s="425"/>
      <c r="P10612" s="431"/>
      <c r="R10612" s="419"/>
      <c r="S10612" s="446"/>
      <c r="T10612" s="419"/>
      <c r="V10612" s="196"/>
      <c r="W10612" s="419"/>
      <c r="X10612" s="419"/>
      <c r="Z10612" s="419"/>
      <c r="AA10612" s="419"/>
      <c r="AB10612" s="419"/>
      <c r="AD10612" s="419"/>
      <c r="AE10612" s="419"/>
      <c r="AF10612" s="419"/>
      <c r="AH10612" s="419"/>
      <c r="AI10612" s="419"/>
      <c r="AJ10612" s="419"/>
      <c r="AL10612" s="419"/>
      <c r="AM10612" s="419"/>
      <c r="AN10612" s="403"/>
      <c r="AO10612" s="419"/>
      <c r="AP10612" s="419"/>
      <c r="AQ10612" s="419"/>
      <c r="AR10612" s="419"/>
      <c r="AS10612" s="419"/>
      <c r="AT10612" s="419"/>
      <c r="AU10612" s="419"/>
      <c r="AV10612" s="419"/>
      <c r="AX10612" s="419"/>
      <c r="AY10612" s="419"/>
      <c r="AZ10612" s="419"/>
      <c r="BB10612" s="419"/>
      <c r="BC10612" s="419"/>
      <c r="BD10612" s="419"/>
      <c r="BF10612" s="419"/>
      <c r="BG10612" s="419"/>
      <c r="BH10612" s="419"/>
      <c r="BJ10612" s="419"/>
      <c r="BK10612" s="419"/>
      <c r="BL10612" s="419"/>
      <c r="BN10612" s="419"/>
      <c r="BO10612" s="419"/>
      <c r="BP10612" s="419"/>
      <c r="BR10612" s="419"/>
      <c r="BS10612" s="419"/>
      <c r="BT10612" s="419"/>
      <c r="BV10612" s="419"/>
      <c r="BW10612" s="419"/>
      <c r="BX10612" s="397"/>
      <c r="BZ10612" s="449"/>
      <c r="CB10612" s="419"/>
      <c r="CC10612" s="419"/>
      <c r="CD10612" s="419"/>
      <c r="CF10612" s="419"/>
      <c r="CG10612" s="419"/>
      <c r="CH10612" s="419"/>
    </row>
    <row r="10613" spans="3:86" ht="21" thickBot="1">
      <c r="C10613" s="425"/>
      <c r="P10613" s="431"/>
      <c r="R10613" s="419"/>
      <c r="S10613" s="446"/>
      <c r="T10613" s="419"/>
      <c r="V10613" s="196"/>
      <c r="W10613" s="419"/>
      <c r="X10613" s="419"/>
      <c r="Z10613" s="419"/>
      <c r="AA10613" s="419"/>
      <c r="AB10613" s="419"/>
      <c r="AD10613" s="419"/>
      <c r="AE10613" s="419"/>
      <c r="AF10613" s="419"/>
      <c r="AH10613" s="419"/>
      <c r="AI10613" s="419"/>
      <c r="AJ10613" s="419"/>
      <c r="AL10613" s="419"/>
      <c r="AM10613" s="419"/>
      <c r="AN10613" s="403"/>
      <c r="AO10613" s="419"/>
      <c r="AP10613" s="419"/>
      <c r="AQ10613" s="419"/>
      <c r="AR10613" s="419"/>
      <c r="AS10613" s="419"/>
      <c r="AT10613" s="419"/>
      <c r="AU10613" s="419"/>
      <c r="AV10613" s="419"/>
      <c r="AX10613" s="419"/>
      <c r="AY10613" s="419"/>
      <c r="AZ10613" s="419"/>
      <c r="BB10613" s="419"/>
      <c r="BC10613" s="419"/>
      <c r="BD10613" s="419"/>
      <c r="BF10613" s="419"/>
      <c r="BG10613" s="419"/>
      <c r="BH10613" s="419"/>
      <c r="BJ10613" s="419"/>
      <c r="BK10613" s="419"/>
      <c r="BL10613" s="419"/>
      <c r="BN10613" s="419"/>
      <c r="BO10613" s="419"/>
      <c r="BP10613" s="419"/>
      <c r="BR10613" s="419"/>
      <c r="BS10613" s="419"/>
      <c r="BT10613" s="419"/>
      <c r="BV10613" s="419"/>
      <c r="BW10613" s="419"/>
      <c r="BX10613" s="397"/>
      <c r="BZ10613" s="449"/>
      <c r="CB10613" s="419"/>
      <c r="CC10613" s="419"/>
      <c r="CD10613" s="419"/>
      <c r="CF10613" s="419"/>
      <c r="CG10613" s="419"/>
      <c r="CH10613" s="419"/>
    </row>
    <row r="10614" spans="3:86" ht="21" thickBot="1">
      <c r="C10614" s="425"/>
      <c r="P10614" s="431"/>
      <c r="R10614" s="419"/>
      <c r="S10614" s="446"/>
      <c r="T10614" s="419"/>
      <c r="V10614" s="196"/>
      <c r="W10614" s="419"/>
      <c r="X10614" s="419"/>
      <c r="Z10614" s="419"/>
      <c r="AA10614" s="419"/>
      <c r="AB10614" s="419"/>
      <c r="AD10614" s="419"/>
      <c r="AE10614" s="419"/>
      <c r="AF10614" s="419"/>
      <c r="AH10614" s="419"/>
      <c r="AI10614" s="419"/>
      <c r="AJ10614" s="419"/>
      <c r="AL10614" s="419"/>
      <c r="AM10614" s="419"/>
      <c r="AN10614" s="403"/>
      <c r="AO10614" s="419"/>
      <c r="AP10614" s="419"/>
      <c r="AQ10614" s="419"/>
      <c r="AR10614" s="419"/>
      <c r="AS10614" s="419"/>
      <c r="AT10614" s="419"/>
      <c r="AU10614" s="419"/>
      <c r="AV10614" s="419"/>
      <c r="AX10614" s="419"/>
      <c r="AY10614" s="419"/>
      <c r="AZ10614" s="419"/>
      <c r="BB10614" s="419"/>
      <c r="BC10614" s="419"/>
      <c r="BD10614" s="419"/>
      <c r="BF10614" s="419"/>
      <c r="BG10614" s="419"/>
      <c r="BH10614" s="419"/>
      <c r="BJ10614" s="419"/>
      <c r="BK10614" s="419"/>
      <c r="BL10614" s="419"/>
      <c r="BN10614" s="419"/>
      <c r="BO10614" s="419"/>
      <c r="BP10614" s="419"/>
      <c r="BR10614" s="419"/>
      <c r="BS10614" s="419"/>
      <c r="BT10614" s="419"/>
      <c r="BV10614" s="419"/>
      <c r="BW10614" s="419"/>
      <c r="BX10614" s="397"/>
      <c r="BZ10614" s="449"/>
      <c r="CB10614" s="419"/>
      <c r="CC10614" s="419"/>
      <c r="CD10614" s="419"/>
      <c r="CF10614" s="419"/>
      <c r="CG10614" s="419"/>
      <c r="CH10614" s="419"/>
    </row>
    <row r="10615" spans="3:86" ht="21" thickBot="1">
      <c r="C10615" s="425"/>
      <c r="P10615" s="431"/>
      <c r="R10615" s="419"/>
      <c r="S10615" s="446"/>
      <c r="T10615" s="419"/>
      <c r="V10615" s="196"/>
      <c r="W10615" s="419"/>
      <c r="X10615" s="419"/>
      <c r="Z10615" s="419"/>
      <c r="AA10615" s="419"/>
      <c r="AB10615" s="419"/>
      <c r="AD10615" s="419"/>
      <c r="AE10615" s="419"/>
      <c r="AF10615" s="419"/>
      <c r="AH10615" s="419"/>
      <c r="AI10615" s="419"/>
      <c r="AJ10615" s="419"/>
      <c r="AL10615" s="419"/>
      <c r="AM10615" s="419"/>
      <c r="AN10615" s="403"/>
      <c r="AO10615" s="419"/>
      <c r="AP10615" s="419"/>
      <c r="AQ10615" s="419"/>
      <c r="AR10615" s="419"/>
      <c r="AS10615" s="419"/>
      <c r="AT10615" s="419"/>
      <c r="AU10615" s="419"/>
      <c r="AV10615" s="419"/>
      <c r="AX10615" s="419"/>
      <c r="AY10615" s="419"/>
      <c r="AZ10615" s="419"/>
      <c r="BB10615" s="419"/>
      <c r="BC10615" s="419"/>
      <c r="BD10615" s="419"/>
      <c r="BF10615" s="419"/>
      <c r="BG10615" s="419"/>
      <c r="BH10615" s="419"/>
      <c r="BJ10615" s="419"/>
      <c r="BK10615" s="419"/>
      <c r="BL10615" s="419"/>
      <c r="BN10615" s="419"/>
      <c r="BO10615" s="419"/>
      <c r="BP10615" s="419"/>
      <c r="BR10615" s="419"/>
      <c r="BS10615" s="419"/>
      <c r="BT10615" s="419"/>
      <c r="BV10615" s="419"/>
      <c r="BW10615" s="419"/>
      <c r="BX10615" s="397"/>
      <c r="BZ10615" s="449"/>
      <c r="CB10615" s="419"/>
      <c r="CC10615" s="419"/>
      <c r="CD10615" s="419"/>
      <c r="CF10615" s="419"/>
      <c r="CG10615" s="419"/>
      <c r="CH10615" s="419"/>
    </row>
    <row r="10616" spans="3:86" ht="21" thickBot="1">
      <c r="C10616" s="425"/>
      <c r="P10616" s="431"/>
      <c r="R10616" s="419"/>
      <c r="S10616" s="446"/>
      <c r="T10616" s="419"/>
      <c r="V10616" s="196"/>
      <c r="W10616" s="419"/>
      <c r="X10616" s="419"/>
      <c r="Z10616" s="419"/>
      <c r="AA10616" s="419"/>
      <c r="AB10616" s="419"/>
      <c r="AD10616" s="419"/>
      <c r="AE10616" s="419"/>
      <c r="AF10616" s="419"/>
      <c r="AH10616" s="419"/>
      <c r="AI10616" s="419"/>
      <c r="AJ10616" s="419"/>
      <c r="AL10616" s="419"/>
      <c r="AM10616" s="419"/>
      <c r="AN10616" s="403"/>
      <c r="AO10616" s="419"/>
      <c r="AP10616" s="419"/>
      <c r="AQ10616" s="419"/>
      <c r="AR10616" s="419"/>
      <c r="AS10616" s="419"/>
      <c r="AT10616" s="419"/>
      <c r="AU10616" s="419"/>
      <c r="AV10616" s="419"/>
      <c r="AX10616" s="419"/>
      <c r="AY10616" s="419"/>
      <c r="AZ10616" s="419"/>
      <c r="BB10616" s="419"/>
      <c r="BC10616" s="419"/>
      <c r="BD10616" s="419"/>
      <c r="BF10616" s="419"/>
      <c r="BG10616" s="419"/>
      <c r="BH10616" s="419"/>
      <c r="BJ10616" s="419"/>
      <c r="BK10616" s="419"/>
      <c r="BL10616" s="419"/>
      <c r="BN10616" s="419"/>
      <c r="BO10616" s="419"/>
      <c r="BP10616" s="419"/>
      <c r="BR10616" s="419"/>
      <c r="BS10616" s="419"/>
      <c r="BT10616" s="419"/>
      <c r="BV10616" s="419"/>
      <c r="BW10616" s="419"/>
      <c r="BX10616" s="397"/>
      <c r="BZ10616" s="449"/>
      <c r="CB10616" s="419"/>
      <c r="CC10616" s="419"/>
      <c r="CD10616" s="419"/>
      <c r="CF10616" s="419"/>
      <c r="CG10616" s="419"/>
      <c r="CH10616" s="419"/>
    </row>
    <row r="10617" spans="3:86" ht="21" thickBot="1">
      <c r="C10617" s="425"/>
      <c r="P10617" s="431"/>
      <c r="R10617" s="419"/>
      <c r="S10617" s="446"/>
      <c r="T10617" s="419"/>
      <c r="V10617" s="196"/>
      <c r="W10617" s="419"/>
      <c r="X10617" s="419"/>
      <c r="Z10617" s="419"/>
      <c r="AA10617" s="419"/>
      <c r="AB10617" s="419"/>
      <c r="AD10617" s="419"/>
      <c r="AE10617" s="419"/>
      <c r="AF10617" s="419"/>
      <c r="AH10617" s="419"/>
      <c r="AI10617" s="419"/>
      <c r="AJ10617" s="419"/>
      <c r="AL10617" s="419"/>
      <c r="AM10617" s="419"/>
      <c r="AN10617" s="403"/>
      <c r="AO10617" s="419"/>
      <c r="AP10617" s="419"/>
      <c r="AQ10617" s="419"/>
      <c r="AR10617" s="419"/>
      <c r="AS10617" s="419"/>
      <c r="AT10617" s="419"/>
      <c r="AU10617" s="419"/>
      <c r="AV10617" s="419"/>
      <c r="AX10617" s="419"/>
      <c r="AY10617" s="419"/>
      <c r="AZ10617" s="419"/>
      <c r="BB10617" s="419"/>
      <c r="BC10617" s="419"/>
      <c r="BD10617" s="419"/>
      <c r="BF10617" s="419"/>
      <c r="BG10617" s="419"/>
      <c r="BH10617" s="419"/>
      <c r="BJ10617" s="419"/>
      <c r="BK10617" s="419"/>
      <c r="BL10617" s="419"/>
      <c r="BN10617" s="419"/>
      <c r="BO10617" s="419"/>
      <c r="BP10617" s="419"/>
      <c r="BR10617" s="419"/>
      <c r="BS10617" s="419"/>
      <c r="BT10617" s="419"/>
      <c r="BV10617" s="419"/>
      <c r="BW10617" s="419"/>
      <c r="BX10617" s="397"/>
      <c r="BZ10617" s="449"/>
      <c r="CB10617" s="419"/>
      <c r="CC10617" s="419"/>
      <c r="CD10617" s="419"/>
      <c r="CF10617" s="419"/>
      <c r="CG10617" s="419"/>
      <c r="CH10617" s="419"/>
    </row>
    <row r="10618" spans="3:86" ht="21" thickBot="1">
      <c r="C10618" s="425"/>
      <c r="P10618" s="431"/>
      <c r="R10618" s="419"/>
      <c r="S10618" s="446"/>
      <c r="T10618" s="419"/>
      <c r="V10618" s="196"/>
      <c r="W10618" s="419"/>
      <c r="X10618" s="419"/>
      <c r="Z10618" s="419"/>
      <c r="AA10618" s="419"/>
      <c r="AB10618" s="419"/>
      <c r="AD10618" s="419"/>
      <c r="AE10618" s="419"/>
      <c r="AF10618" s="419"/>
      <c r="AH10618" s="419"/>
      <c r="AI10618" s="419"/>
      <c r="AJ10618" s="419"/>
      <c r="AL10618" s="419"/>
      <c r="AM10618" s="419"/>
      <c r="AN10618" s="403"/>
      <c r="AO10618" s="419"/>
      <c r="AP10618" s="419"/>
      <c r="AQ10618" s="419"/>
      <c r="AR10618" s="419"/>
      <c r="AS10618" s="419"/>
      <c r="AT10618" s="419"/>
      <c r="AU10618" s="419"/>
      <c r="AV10618" s="419"/>
      <c r="AX10618" s="419"/>
      <c r="AY10618" s="419"/>
      <c r="AZ10618" s="419"/>
      <c r="BB10618" s="419"/>
      <c r="BC10618" s="419"/>
      <c r="BD10618" s="419"/>
      <c r="BF10618" s="419"/>
      <c r="BG10618" s="419"/>
      <c r="BH10618" s="419"/>
      <c r="BJ10618" s="419"/>
      <c r="BK10618" s="419"/>
      <c r="BL10618" s="419"/>
      <c r="BN10618" s="419"/>
      <c r="BO10618" s="419"/>
      <c r="BP10618" s="419"/>
      <c r="BR10618" s="419"/>
      <c r="BS10618" s="419"/>
      <c r="BT10618" s="419"/>
      <c r="BV10618" s="419"/>
      <c r="BW10618" s="419"/>
      <c r="BX10618" s="397"/>
      <c r="BZ10618" s="449"/>
      <c r="CB10618" s="419"/>
      <c r="CC10618" s="419"/>
      <c r="CD10618" s="419"/>
      <c r="CF10618" s="419"/>
      <c r="CG10618" s="419"/>
      <c r="CH10618" s="419"/>
    </row>
    <row r="10619" spans="3:86" ht="21" thickBot="1">
      <c r="C10619" s="425"/>
      <c r="P10619" s="431"/>
      <c r="R10619" s="419"/>
      <c r="S10619" s="446"/>
      <c r="T10619" s="419"/>
      <c r="V10619" s="196"/>
      <c r="W10619" s="419"/>
      <c r="X10619" s="419"/>
      <c r="Z10619" s="419"/>
      <c r="AA10619" s="419"/>
      <c r="AB10619" s="419"/>
      <c r="AD10619" s="419"/>
      <c r="AE10619" s="419"/>
      <c r="AF10619" s="419"/>
      <c r="AH10619" s="419"/>
      <c r="AI10619" s="419"/>
      <c r="AJ10619" s="419"/>
      <c r="AL10619" s="419"/>
      <c r="AM10619" s="419"/>
      <c r="AN10619" s="403"/>
      <c r="AO10619" s="419"/>
      <c r="AP10619" s="419"/>
      <c r="AQ10619" s="419"/>
      <c r="AR10619" s="419"/>
      <c r="AS10619" s="419"/>
      <c r="AT10619" s="419"/>
      <c r="AU10619" s="419"/>
      <c r="AV10619" s="419"/>
      <c r="AX10619" s="419"/>
      <c r="AY10619" s="419"/>
      <c r="AZ10619" s="419"/>
      <c r="BB10619" s="419"/>
      <c r="BC10619" s="419"/>
      <c r="BD10619" s="419"/>
      <c r="BF10619" s="419"/>
      <c r="BG10619" s="419"/>
      <c r="BH10619" s="419"/>
      <c r="BJ10619" s="419"/>
      <c r="BK10619" s="419"/>
      <c r="BL10619" s="419"/>
      <c r="BN10619" s="419"/>
      <c r="BO10619" s="419"/>
      <c r="BP10619" s="419"/>
      <c r="BR10619" s="419"/>
      <c r="BS10619" s="419"/>
      <c r="BT10619" s="419"/>
      <c r="BV10619" s="419"/>
      <c r="BW10619" s="419"/>
      <c r="BX10619" s="397"/>
      <c r="BZ10619" s="449"/>
      <c r="CB10619" s="419"/>
      <c r="CC10619" s="419"/>
      <c r="CD10619" s="419"/>
      <c r="CF10619" s="419"/>
      <c r="CG10619" s="419"/>
      <c r="CH10619" s="419"/>
    </row>
    <row r="10620" spans="3:86" ht="21" thickBot="1">
      <c r="C10620" s="425"/>
      <c r="P10620" s="431"/>
      <c r="R10620" s="419"/>
      <c r="S10620" s="446"/>
      <c r="T10620" s="419"/>
      <c r="V10620" s="196"/>
      <c r="W10620" s="419"/>
      <c r="X10620" s="419"/>
      <c r="Z10620" s="419"/>
      <c r="AA10620" s="419"/>
      <c r="AB10620" s="419"/>
      <c r="AD10620" s="419"/>
      <c r="AE10620" s="419"/>
      <c r="AF10620" s="419"/>
      <c r="AH10620" s="419"/>
      <c r="AI10620" s="419"/>
      <c r="AJ10620" s="419"/>
      <c r="AL10620" s="419"/>
      <c r="AM10620" s="419"/>
      <c r="AN10620" s="403"/>
      <c r="AO10620" s="419"/>
      <c r="AP10620" s="419"/>
      <c r="AQ10620" s="419"/>
      <c r="AR10620" s="419"/>
      <c r="AS10620" s="419"/>
      <c r="AT10620" s="419"/>
      <c r="AU10620" s="419"/>
      <c r="AV10620" s="419"/>
      <c r="AX10620" s="419"/>
      <c r="AY10620" s="419"/>
      <c r="AZ10620" s="419"/>
      <c r="BB10620" s="419"/>
      <c r="BC10620" s="419"/>
      <c r="BD10620" s="419"/>
      <c r="BF10620" s="419"/>
      <c r="BG10620" s="419"/>
      <c r="BH10620" s="419"/>
      <c r="BJ10620" s="419"/>
      <c r="BK10620" s="419"/>
      <c r="BL10620" s="419"/>
      <c r="BN10620" s="419"/>
      <c r="BO10620" s="419"/>
      <c r="BP10620" s="419"/>
      <c r="BR10620" s="419"/>
      <c r="BS10620" s="419"/>
      <c r="BT10620" s="419"/>
      <c r="BV10620" s="419"/>
      <c r="BW10620" s="419"/>
      <c r="BX10620" s="397"/>
      <c r="BZ10620" s="449"/>
      <c r="CB10620" s="419"/>
      <c r="CC10620" s="419"/>
      <c r="CD10620" s="419"/>
      <c r="CF10620" s="419"/>
      <c r="CG10620" s="419"/>
      <c r="CH10620" s="419"/>
    </row>
    <row r="10621" spans="3:86" ht="21" thickBot="1">
      <c r="C10621" s="425"/>
      <c r="P10621" s="431"/>
      <c r="R10621" s="419"/>
      <c r="S10621" s="446"/>
      <c r="T10621" s="419"/>
      <c r="V10621" s="196"/>
      <c r="W10621" s="419"/>
      <c r="X10621" s="419"/>
      <c r="Z10621" s="419"/>
      <c r="AA10621" s="419"/>
      <c r="AB10621" s="419"/>
      <c r="AD10621" s="419"/>
      <c r="AE10621" s="419"/>
      <c r="AF10621" s="419"/>
      <c r="AH10621" s="419"/>
      <c r="AI10621" s="419"/>
      <c r="AJ10621" s="419"/>
      <c r="AL10621" s="419"/>
      <c r="AM10621" s="419"/>
      <c r="AN10621" s="403"/>
      <c r="AO10621" s="419"/>
      <c r="AP10621" s="419"/>
      <c r="AQ10621" s="419"/>
      <c r="AR10621" s="419"/>
      <c r="AS10621" s="419"/>
      <c r="AT10621" s="419"/>
      <c r="AU10621" s="419"/>
      <c r="AV10621" s="419"/>
      <c r="AX10621" s="419"/>
      <c r="AY10621" s="419"/>
      <c r="AZ10621" s="419"/>
      <c r="BB10621" s="419"/>
      <c r="BC10621" s="419"/>
      <c r="BD10621" s="419"/>
      <c r="BF10621" s="419"/>
      <c r="BG10621" s="419"/>
      <c r="BH10621" s="419"/>
      <c r="BJ10621" s="419"/>
      <c r="BK10621" s="419"/>
      <c r="BL10621" s="419"/>
      <c r="BN10621" s="419"/>
      <c r="BO10621" s="419"/>
      <c r="BP10621" s="419"/>
      <c r="BR10621" s="419"/>
      <c r="BS10621" s="419"/>
      <c r="BT10621" s="419"/>
      <c r="BV10621" s="419"/>
      <c r="BW10621" s="419"/>
      <c r="BX10621" s="397"/>
      <c r="BZ10621" s="449"/>
      <c r="CB10621" s="419"/>
      <c r="CC10621" s="419"/>
      <c r="CD10621" s="419"/>
      <c r="CF10621" s="419"/>
      <c r="CG10621" s="419"/>
      <c r="CH10621" s="419"/>
    </row>
    <row r="10622" spans="3:86" ht="21" thickBot="1">
      <c r="C10622" s="425"/>
      <c r="P10622" s="431"/>
      <c r="R10622" s="419"/>
      <c r="S10622" s="446"/>
      <c r="T10622" s="419"/>
      <c r="V10622" s="196"/>
      <c r="W10622" s="419"/>
      <c r="X10622" s="419"/>
      <c r="Z10622" s="419"/>
      <c r="AA10622" s="419"/>
      <c r="AB10622" s="419"/>
      <c r="AD10622" s="419"/>
      <c r="AE10622" s="419"/>
      <c r="AF10622" s="419"/>
      <c r="AH10622" s="419"/>
      <c r="AI10622" s="419"/>
      <c r="AJ10622" s="419"/>
      <c r="AL10622" s="419"/>
      <c r="AM10622" s="419"/>
      <c r="AN10622" s="403"/>
      <c r="AO10622" s="419"/>
      <c r="AP10622" s="419"/>
      <c r="AQ10622" s="419"/>
      <c r="AR10622" s="419"/>
      <c r="AS10622" s="419"/>
      <c r="AT10622" s="419"/>
      <c r="AU10622" s="419"/>
      <c r="AV10622" s="419"/>
      <c r="AX10622" s="419"/>
      <c r="AY10622" s="419"/>
      <c r="AZ10622" s="419"/>
      <c r="BB10622" s="419"/>
      <c r="BC10622" s="419"/>
      <c r="BD10622" s="419"/>
      <c r="BF10622" s="419"/>
      <c r="BG10622" s="419"/>
      <c r="BH10622" s="419"/>
      <c r="BJ10622" s="419"/>
      <c r="BK10622" s="419"/>
      <c r="BL10622" s="419"/>
      <c r="BN10622" s="419"/>
      <c r="BO10622" s="419"/>
      <c r="BP10622" s="419"/>
      <c r="BR10622" s="419"/>
      <c r="BS10622" s="419"/>
      <c r="BT10622" s="419"/>
      <c r="BV10622" s="419"/>
      <c r="BW10622" s="419"/>
      <c r="BX10622" s="397"/>
      <c r="BZ10622" s="449"/>
      <c r="CB10622" s="419"/>
      <c r="CC10622" s="419"/>
      <c r="CD10622" s="419"/>
      <c r="CF10622" s="419"/>
      <c r="CG10622" s="419"/>
      <c r="CH10622" s="419"/>
    </row>
    <row r="10623" spans="3:86" ht="21" thickBot="1">
      <c r="C10623" s="425"/>
      <c r="P10623" s="431"/>
      <c r="R10623" s="419"/>
      <c r="S10623" s="446"/>
      <c r="T10623" s="419"/>
      <c r="V10623" s="196"/>
      <c r="W10623" s="419"/>
      <c r="X10623" s="419"/>
      <c r="Z10623" s="419"/>
      <c r="AA10623" s="419"/>
      <c r="AB10623" s="419"/>
      <c r="AD10623" s="419"/>
      <c r="AE10623" s="419"/>
      <c r="AF10623" s="419"/>
      <c r="AH10623" s="419"/>
      <c r="AI10623" s="419"/>
      <c r="AJ10623" s="419"/>
      <c r="AL10623" s="419"/>
      <c r="AM10623" s="419"/>
      <c r="AN10623" s="403"/>
      <c r="AO10623" s="419"/>
      <c r="AP10623" s="419"/>
      <c r="AQ10623" s="419"/>
      <c r="AR10623" s="419"/>
      <c r="AS10623" s="419"/>
      <c r="AT10623" s="419"/>
      <c r="AU10623" s="419"/>
      <c r="AV10623" s="419"/>
      <c r="AX10623" s="419"/>
      <c r="AY10623" s="419"/>
      <c r="AZ10623" s="419"/>
      <c r="BB10623" s="419"/>
      <c r="BC10623" s="419"/>
      <c r="BD10623" s="419"/>
      <c r="BF10623" s="419"/>
      <c r="BG10623" s="419"/>
      <c r="BH10623" s="419"/>
      <c r="BJ10623" s="419"/>
      <c r="BK10623" s="419"/>
      <c r="BL10623" s="419"/>
      <c r="BN10623" s="419"/>
      <c r="BO10623" s="419"/>
      <c r="BP10623" s="419"/>
      <c r="BR10623" s="419"/>
      <c r="BS10623" s="419"/>
      <c r="BT10623" s="419"/>
      <c r="BV10623" s="419"/>
      <c r="BW10623" s="419"/>
      <c r="BX10623" s="397"/>
      <c r="BZ10623" s="449"/>
      <c r="CB10623" s="419"/>
      <c r="CC10623" s="419"/>
      <c r="CD10623" s="419"/>
      <c r="CF10623" s="419"/>
      <c r="CG10623" s="419"/>
      <c r="CH10623" s="419"/>
    </row>
    <row r="10624" spans="3:86" ht="21" thickBot="1">
      <c r="C10624" s="425"/>
      <c r="P10624" s="431"/>
      <c r="R10624" s="419"/>
      <c r="S10624" s="446"/>
      <c r="T10624" s="419"/>
      <c r="V10624" s="196"/>
      <c r="W10624" s="419"/>
      <c r="X10624" s="419"/>
      <c r="Z10624" s="419"/>
      <c r="AA10624" s="419"/>
      <c r="AB10624" s="419"/>
      <c r="AD10624" s="419"/>
      <c r="AE10624" s="419"/>
      <c r="AF10624" s="419"/>
      <c r="AH10624" s="419"/>
      <c r="AI10624" s="419"/>
      <c r="AJ10624" s="419"/>
      <c r="AL10624" s="419"/>
      <c r="AM10624" s="419"/>
      <c r="AN10624" s="403"/>
      <c r="AO10624" s="419"/>
      <c r="AP10624" s="419"/>
      <c r="AQ10624" s="419"/>
      <c r="AR10624" s="419"/>
      <c r="AS10624" s="419"/>
      <c r="AT10624" s="419"/>
      <c r="AU10624" s="419"/>
      <c r="AV10624" s="419"/>
      <c r="AX10624" s="419"/>
      <c r="AY10624" s="419"/>
      <c r="AZ10624" s="419"/>
      <c r="BB10624" s="419"/>
      <c r="BC10624" s="419"/>
      <c r="BD10624" s="419"/>
      <c r="BF10624" s="419"/>
      <c r="BG10624" s="419"/>
      <c r="BH10624" s="419"/>
      <c r="BJ10624" s="419"/>
      <c r="BK10624" s="419"/>
      <c r="BL10624" s="419"/>
      <c r="BN10624" s="419"/>
      <c r="BO10624" s="419"/>
      <c r="BP10624" s="419"/>
      <c r="BR10624" s="419"/>
      <c r="BS10624" s="419"/>
      <c r="BT10624" s="419"/>
      <c r="BV10624" s="419"/>
      <c r="BW10624" s="419"/>
      <c r="BX10624" s="397"/>
      <c r="BZ10624" s="449"/>
      <c r="CB10624" s="419"/>
      <c r="CC10624" s="419"/>
      <c r="CD10624" s="419"/>
      <c r="CF10624" s="419"/>
      <c r="CG10624" s="419"/>
      <c r="CH10624" s="419"/>
    </row>
    <row r="10625" spans="3:86" ht="21" thickBot="1">
      <c r="C10625" s="425"/>
      <c r="P10625" s="431"/>
      <c r="R10625" s="419"/>
      <c r="S10625" s="446"/>
      <c r="T10625" s="419"/>
      <c r="V10625" s="196"/>
      <c r="W10625" s="419"/>
      <c r="X10625" s="419"/>
      <c r="Z10625" s="419"/>
      <c r="AA10625" s="419"/>
      <c r="AB10625" s="419"/>
      <c r="AD10625" s="419"/>
      <c r="AE10625" s="419"/>
      <c r="AF10625" s="419"/>
      <c r="AH10625" s="419"/>
      <c r="AI10625" s="419"/>
      <c r="AJ10625" s="419"/>
      <c r="AL10625" s="419"/>
      <c r="AM10625" s="419"/>
      <c r="AN10625" s="403"/>
      <c r="AO10625" s="419"/>
      <c r="AP10625" s="419"/>
      <c r="AQ10625" s="419"/>
      <c r="AR10625" s="419"/>
      <c r="AS10625" s="419"/>
      <c r="AT10625" s="419"/>
      <c r="AU10625" s="419"/>
      <c r="AV10625" s="419"/>
      <c r="AX10625" s="419"/>
      <c r="AY10625" s="419"/>
      <c r="AZ10625" s="419"/>
      <c r="BB10625" s="419"/>
      <c r="BC10625" s="419"/>
      <c r="BD10625" s="419"/>
      <c r="BF10625" s="419"/>
      <c r="BG10625" s="419"/>
      <c r="BH10625" s="419"/>
      <c r="BJ10625" s="419"/>
      <c r="BK10625" s="419"/>
      <c r="BL10625" s="419"/>
      <c r="BN10625" s="419"/>
      <c r="BO10625" s="419"/>
      <c r="BP10625" s="419"/>
      <c r="BR10625" s="419"/>
      <c r="BS10625" s="419"/>
      <c r="BT10625" s="419"/>
      <c r="BV10625" s="419"/>
      <c r="BW10625" s="419"/>
      <c r="BX10625" s="397"/>
      <c r="BZ10625" s="449"/>
      <c r="CB10625" s="419"/>
      <c r="CC10625" s="419"/>
      <c r="CD10625" s="419"/>
      <c r="CF10625" s="419"/>
      <c r="CG10625" s="419"/>
      <c r="CH10625" s="419"/>
    </row>
    <row r="10626" spans="3:86" ht="21" thickBot="1">
      <c r="C10626" s="425"/>
      <c r="P10626" s="431"/>
      <c r="R10626" s="419"/>
      <c r="S10626" s="446"/>
      <c r="T10626" s="419"/>
      <c r="V10626" s="196"/>
      <c r="W10626" s="419"/>
      <c r="X10626" s="419"/>
      <c r="Z10626" s="419"/>
      <c r="AA10626" s="419"/>
      <c r="AB10626" s="419"/>
      <c r="AD10626" s="419"/>
      <c r="AE10626" s="419"/>
      <c r="AF10626" s="419"/>
      <c r="AH10626" s="419"/>
      <c r="AI10626" s="419"/>
      <c r="AJ10626" s="419"/>
      <c r="AL10626" s="419"/>
      <c r="AM10626" s="419"/>
      <c r="AN10626" s="403"/>
      <c r="AO10626" s="419"/>
      <c r="AP10626" s="419"/>
      <c r="AQ10626" s="419"/>
      <c r="AR10626" s="419"/>
      <c r="AS10626" s="419"/>
      <c r="AT10626" s="419"/>
      <c r="AU10626" s="419"/>
      <c r="AV10626" s="419"/>
      <c r="AX10626" s="419"/>
      <c r="AY10626" s="419"/>
      <c r="AZ10626" s="419"/>
      <c r="BB10626" s="419"/>
      <c r="BC10626" s="419"/>
      <c r="BD10626" s="419"/>
      <c r="BF10626" s="419"/>
      <c r="BG10626" s="419"/>
      <c r="BH10626" s="419"/>
      <c r="BJ10626" s="419"/>
      <c r="BK10626" s="419"/>
      <c r="BL10626" s="419"/>
      <c r="BN10626" s="419"/>
      <c r="BO10626" s="419"/>
      <c r="BP10626" s="419"/>
      <c r="BR10626" s="419"/>
      <c r="BS10626" s="419"/>
      <c r="BT10626" s="419"/>
      <c r="BV10626" s="419"/>
      <c r="BW10626" s="419"/>
      <c r="BX10626" s="397"/>
      <c r="BZ10626" s="449"/>
      <c r="CB10626" s="419"/>
      <c r="CC10626" s="419"/>
      <c r="CD10626" s="419"/>
      <c r="CF10626" s="419"/>
      <c r="CG10626" s="419"/>
      <c r="CH10626" s="419"/>
    </row>
    <row r="10627" spans="3:86" ht="21" thickBot="1">
      <c r="C10627" s="425"/>
      <c r="P10627" s="431"/>
      <c r="R10627" s="419"/>
      <c r="S10627" s="446"/>
      <c r="T10627" s="419"/>
      <c r="V10627" s="196"/>
      <c r="W10627" s="419"/>
      <c r="X10627" s="419"/>
      <c r="Z10627" s="419"/>
      <c r="AA10627" s="419"/>
      <c r="AB10627" s="419"/>
      <c r="AD10627" s="419"/>
      <c r="AE10627" s="419"/>
      <c r="AF10627" s="419"/>
      <c r="AH10627" s="419"/>
      <c r="AI10627" s="419"/>
      <c r="AJ10627" s="419"/>
      <c r="AL10627" s="419"/>
      <c r="AM10627" s="419"/>
      <c r="AN10627" s="403"/>
      <c r="AO10627" s="419"/>
      <c r="AP10627" s="419"/>
      <c r="AQ10627" s="419"/>
      <c r="AR10627" s="419"/>
      <c r="AS10627" s="419"/>
      <c r="AT10627" s="419"/>
      <c r="AU10627" s="419"/>
      <c r="AV10627" s="419"/>
      <c r="AX10627" s="419"/>
      <c r="AY10627" s="419"/>
      <c r="AZ10627" s="419"/>
      <c r="BB10627" s="419"/>
      <c r="BC10627" s="419"/>
      <c r="BD10627" s="419"/>
      <c r="BF10627" s="419"/>
      <c r="BG10627" s="419"/>
      <c r="BH10627" s="419"/>
      <c r="BJ10627" s="419"/>
      <c r="BK10627" s="419"/>
      <c r="BL10627" s="419"/>
      <c r="BN10627" s="419"/>
      <c r="BO10627" s="419"/>
      <c r="BP10627" s="419"/>
      <c r="BR10627" s="419"/>
      <c r="BS10627" s="419"/>
      <c r="BT10627" s="419"/>
      <c r="BV10627" s="419"/>
      <c r="BW10627" s="419"/>
      <c r="BX10627" s="397"/>
      <c r="BZ10627" s="449"/>
      <c r="CB10627" s="419"/>
      <c r="CC10627" s="419"/>
      <c r="CD10627" s="419"/>
      <c r="CF10627" s="419"/>
      <c r="CG10627" s="419"/>
      <c r="CH10627" s="419"/>
    </row>
    <row r="10628" spans="3:86" ht="21" thickBot="1">
      <c r="C10628" s="425"/>
      <c r="P10628" s="431"/>
      <c r="R10628" s="419"/>
      <c r="S10628" s="446"/>
      <c r="T10628" s="419"/>
      <c r="V10628" s="196"/>
      <c r="W10628" s="419"/>
      <c r="X10628" s="419"/>
      <c r="Z10628" s="419"/>
      <c r="AA10628" s="419"/>
      <c r="AB10628" s="419"/>
      <c r="AD10628" s="419"/>
      <c r="AE10628" s="419"/>
      <c r="AF10628" s="419"/>
      <c r="AH10628" s="419"/>
      <c r="AI10628" s="419"/>
      <c r="AJ10628" s="419"/>
      <c r="AL10628" s="419"/>
      <c r="AM10628" s="419"/>
      <c r="AN10628" s="403"/>
      <c r="AO10628" s="419"/>
      <c r="AP10628" s="419"/>
      <c r="AQ10628" s="419"/>
      <c r="AR10628" s="419"/>
      <c r="AS10628" s="419"/>
      <c r="AT10628" s="419"/>
      <c r="AU10628" s="419"/>
      <c r="AV10628" s="419"/>
      <c r="AX10628" s="419"/>
      <c r="AY10628" s="419"/>
      <c r="AZ10628" s="419"/>
      <c r="BB10628" s="419"/>
      <c r="BC10628" s="419"/>
      <c r="BD10628" s="419"/>
      <c r="BF10628" s="419"/>
      <c r="BG10628" s="419"/>
      <c r="BH10628" s="419"/>
      <c r="BJ10628" s="419"/>
      <c r="BK10628" s="419"/>
      <c r="BL10628" s="419"/>
      <c r="BN10628" s="419"/>
      <c r="BO10628" s="419"/>
      <c r="BP10628" s="419"/>
      <c r="BR10628" s="419"/>
      <c r="BS10628" s="419"/>
      <c r="BT10628" s="419"/>
      <c r="BV10628" s="419"/>
      <c r="BW10628" s="419"/>
      <c r="BX10628" s="397"/>
      <c r="BZ10628" s="449"/>
      <c r="CB10628" s="419"/>
      <c r="CC10628" s="419"/>
      <c r="CD10628" s="419"/>
      <c r="CF10628" s="419"/>
      <c r="CG10628" s="419"/>
      <c r="CH10628" s="419"/>
    </row>
    <row r="10629" spans="3:86" ht="21" thickBot="1">
      <c r="C10629" s="425"/>
      <c r="P10629" s="431"/>
      <c r="R10629" s="419"/>
      <c r="S10629" s="446"/>
      <c r="T10629" s="419"/>
      <c r="V10629" s="196"/>
      <c r="W10629" s="419"/>
      <c r="X10629" s="419"/>
      <c r="Z10629" s="419"/>
      <c r="AA10629" s="419"/>
      <c r="AB10629" s="419"/>
      <c r="AD10629" s="419"/>
      <c r="AE10629" s="419"/>
      <c r="AF10629" s="419"/>
      <c r="AH10629" s="419"/>
      <c r="AI10629" s="419"/>
      <c r="AJ10629" s="419"/>
      <c r="AL10629" s="419"/>
      <c r="AM10629" s="419"/>
      <c r="AN10629" s="403"/>
      <c r="AO10629" s="419"/>
      <c r="AP10629" s="419"/>
      <c r="AQ10629" s="419"/>
      <c r="AR10629" s="419"/>
      <c r="AS10629" s="419"/>
      <c r="AT10629" s="419"/>
      <c r="AU10629" s="419"/>
      <c r="AV10629" s="419"/>
      <c r="AX10629" s="419"/>
      <c r="AY10629" s="419"/>
      <c r="AZ10629" s="419"/>
      <c r="BB10629" s="419"/>
      <c r="BC10629" s="419"/>
      <c r="BD10629" s="419"/>
      <c r="BF10629" s="419"/>
      <c r="BG10629" s="419"/>
      <c r="BH10629" s="419"/>
      <c r="BJ10629" s="419"/>
      <c r="BK10629" s="419"/>
      <c r="BL10629" s="419"/>
      <c r="BN10629" s="419"/>
      <c r="BO10629" s="419"/>
      <c r="BP10629" s="419"/>
      <c r="BR10629" s="419"/>
      <c r="BS10629" s="419"/>
      <c r="BT10629" s="419"/>
      <c r="BV10629" s="419"/>
      <c r="BW10629" s="419"/>
      <c r="BX10629" s="397"/>
      <c r="BZ10629" s="449"/>
      <c r="CB10629" s="419"/>
      <c r="CC10629" s="419"/>
      <c r="CD10629" s="419"/>
      <c r="CF10629" s="419"/>
      <c r="CG10629" s="419"/>
      <c r="CH10629" s="419"/>
    </row>
    <row r="10630" spans="3:86" ht="21" thickBot="1">
      <c r="C10630" s="425"/>
      <c r="P10630" s="431"/>
      <c r="R10630" s="419"/>
      <c r="S10630" s="446"/>
      <c r="T10630" s="419"/>
      <c r="V10630" s="196"/>
      <c r="W10630" s="419"/>
      <c r="X10630" s="419"/>
      <c r="Z10630" s="419"/>
      <c r="AA10630" s="419"/>
      <c r="AB10630" s="419"/>
      <c r="AD10630" s="419"/>
      <c r="AE10630" s="419"/>
      <c r="AF10630" s="419"/>
      <c r="AH10630" s="419"/>
      <c r="AI10630" s="419"/>
      <c r="AJ10630" s="419"/>
      <c r="AL10630" s="419"/>
      <c r="AM10630" s="419"/>
      <c r="AN10630" s="403"/>
      <c r="AO10630" s="419"/>
      <c r="AP10630" s="419"/>
      <c r="AQ10630" s="419"/>
      <c r="AR10630" s="419"/>
      <c r="AS10630" s="419"/>
      <c r="AT10630" s="419"/>
      <c r="AU10630" s="419"/>
      <c r="AV10630" s="419"/>
      <c r="AX10630" s="419"/>
      <c r="AY10630" s="419"/>
      <c r="AZ10630" s="419"/>
      <c r="BB10630" s="419"/>
      <c r="BC10630" s="419"/>
      <c r="BD10630" s="419"/>
      <c r="BF10630" s="419"/>
      <c r="BG10630" s="419"/>
      <c r="BH10630" s="419"/>
      <c r="BJ10630" s="419"/>
      <c r="BK10630" s="419"/>
      <c r="BL10630" s="419"/>
      <c r="BN10630" s="419"/>
      <c r="BO10630" s="419"/>
      <c r="BP10630" s="419"/>
      <c r="BR10630" s="419"/>
      <c r="BS10630" s="419"/>
      <c r="BT10630" s="419"/>
      <c r="BV10630" s="419"/>
      <c r="BW10630" s="419"/>
      <c r="BX10630" s="397"/>
      <c r="BZ10630" s="449"/>
      <c r="CB10630" s="419"/>
      <c r="CC10630" s="419"/>
      <c r="CD10630" s="419"/>
      <c r="CF10630" s="419"/>
      <c r="CG10630" s="419"/>
      <c r="CH10630" s="419"/>
    </row>
    <row r="10631" spans="3:86" ht="21" thickBot="1">
      <c r="C10631" s="425"/>
      <c r="P10631" s="431"/>
      <c r="R10631" s="419"/>
      <c r="S10631" s="446"/>
      <c r="T10631" s="419"/>
      <c r="V10631" s="196"/>
      <c r="W10631" s="419"/>
      <c r="X10631" s="419"/>
      <c r="Z10631" s="419"/>
      <c r="AA10631" s="419"/>
      <c r="AB10631" s="419"/>
      <c r="AD10631" s="419"/>
      <c r="AE10631" s="419"/>
      <c r="AF10631" s="419"/>
      <c r="AH10631" s="419"/>
      <c r="AI10631" s="419"/>
      <c r="AJ10631" s="419"/>
      <c r="AL10631" s="419"/>
      <c r="AM10631" s="419"/>
      <c r="AN10631" s="403"/>
      <c r="AO10631" s="419"/>
      <c r="AP10631" s="419"/>
      <c r="AQ10631" s="419"/>
      <c r="AR10631" s="419"/>
      <c r="AS10631" s="419"/>
      <c r="AT10631" s="419"/>
      <c r="AU10631" s="419"/>
      <c r="AV10631" s="419"/>
      <c r="AX10631" s="419"/>
      <c r="AY10631" s="419"/>
      <c r="AZ10631" s="419"/>
      <c r="BB10631" s="419"/>
      <c r="BC10631" s="419"/>
      <c r="BD10631" s="419"/>
      <c r="BF10631" s="419"/>
      <c r="BG10631" s="419"/>
      <c r="BH10631" s="419"/>
      <c r="BJ10631" s="419"/>
      <c r="BK10631" s="419"/>
      <c r="BL10631" s="419"/>
      <c r="BN10631" s="419"/>
      <c r="BO10631" s="419"/>
      <c r="BP10631" s="419"/>
      <c r="BR10631" s="419"/>
      <c r="BS10631" s="419"/>
      <c r="BT10631" s="419"/>
      <c r="BV10631" s="419"/>
      <c r="BW10631" s="419"/>
      <c r="BX10631" s="397"/>
      <c r="BZ10631" s="449"/>
      <c r="CB10631" s="419"/>
      <c r="CC10631" s="419"/>
      <c r="CD10631" s="419"/>
      <c r="CF10631" s="419"/>
      <c r="CG10631" s="419"/>
      <c r="CH10631" s="419"/>
    </row>
    <row r="10632" spans="3:86" ht="21" thickBot="1">
      <c r="C10632" s="425"/>
      <c r="P10632" s="431"/>
      <c r="R10632" s="419"/>
      <c r="S10632" s="446"/>
      <c r="T10632" s="419"/>
      <c r="V10632" s="196"/>
      <c r="W10632" s="419"/>
      <c r="X10632" s="419"/>
      <c r="Z10632" s="419"/>
      <c r="AA10632" s="419"/>
      <c r="AB10632" s="419"/>
      <c r="AD10632" s="419"/>
      <c r="AE10632" s="419"/>
      <c r="AF10632" s="419"/>
      <c r="AH10632" s="419"/>
      <c r="AI10632" s="419"/>
      <c r="AJ10632" s="419"/>
      <c r="AL10632" s="419"/>
      <c r="AM10632" s="419"/>
      <c r="AN10632" s="403"/>
      <c r="AO10632" s="419"/>
      <c r="AP10632" s="419"/>
      <c r="AQ10632" s="419"/>
      <c r="AR10632" s="419"/>
      <c r="AS10632" s="419"/>
      <c r="AT10632" s="419"/>
      <c r="AU10632" s="419"/>
      <c r="AV10632" s="419"/>
      <c r="AX10632" s="419"/>
      <c r="AY10632" s="419"/>
      <c r="AZ10632" s="419"/>
      <c r="BB10632" s="419"/>
      <c r="BC10632" s="419"/>
      <c r="BD10632" s="419"/>
      <c r="BF10632" s="419"/>
      <c r="BG10632" s="419"/>
      <c r="BH10632" s="419"/>
      <c r="BJ10632" s="419"/>
      <c r="BK10632" s="419"/>
      <c r="BL10632" s="419"/>
      <c r="BN10632" s="419"/>
      <c r="BO10632" s="419"/>
      <c r="BP10632" s="419"/>
      <c r="BR10632" s="419"/>
      <c r="BS10632" s="419"/>
      <c r="BT10632" s="419"/>
      <c r="BV10632" s="419"/>
      <c r="BW10632" s="419"/>
      <c r="BX10632" s="397"/>
      <c r="BZ10632" s="449"/>
      <c r="CB10632" s="419"/>
      <c r="CC10632" s="419"/>
      <c r="CD10632" s="419"/>
      <c r="CF10632" s="419"/>
      <c r="CG10632" s="419"/>
      <c r="CH10632" s="419"/>
    </row>
    <row r="10633" spans="3:86" ht="21" thickBot="1">
      <c r="C10633" s="425"/>
      <c r="P10633" s="431"/>
      <c r="R10633" s="419"/>
      <c r="S10633" s="446"/>
      <c r="T10633" s="419"/>
      <c r="V10633" s="196"/>
      <c r="W10633" s="419"/>
      <c r="X10633" s="419"/>
      <c r="Z10633" s="419"/>
      <c r="AA10633" s="419"/>
      <c r="AB10633" s="419"/>
      <c r="AD10633" s="419"/>
      <c r="AE10633" s="419"/>
      <c r="AF10633" s="419"/>
      <c r="AH10633" s="419"/>
      <c r="AI10633" s="419"/>
      <c r="AJ10633" s="419"/>
      <c r="AL10633" s="419"/>
      <c r="AM10633" s="419"/>
      <c r="AN10633" s="403"/>
      <c r="AO10633" s="419"/>
      <c r="AP10633" s="419"/>
      <c r="AQ10633" s="419"/>
      <c r="AR10633" s="419"/>
      <c r="AS10633" s="419"/>
      <c r="AT10633" s="419"/>
      <c r="AU10633" s="419"/>
      <c r="AV10633" s="419"/>
      <c r="AX10633" s="419"/>
      <c r="AY10633" s="419"/>
      <c r="AZ10633" s="419"/>
      <c r="BB10633" s="419"/>
      <c r="BC10633" s="419"/>
      <c r="BD10633" s="419"/>
      <c r="BF10633" s="419"/>
      <c r="BG10633" s="419"/>
      <c r="BH10633" s="419"/>
      <c r="BJ10633" s="419"/>
      <c r="BK10633" s="419"/>
      <c r="BL10633" s="419"/>
      <c r="BN10633" s="419"/>
      <c r="BO10633" s="419"/>
      <c r="BP10633" s="419"/>
      <c r="BR10633" s="419"/>
      <c r="BS10633" s="419"/>
      <c r="BT10633" s="419"/>
      <c r="BV10633" s="419"/>
      <c r="BW10633" s="419"/>
      <c r="BX10633" s="397"/>
      <c r="BZ10633" s="449"/>
      <c r="CB10633" s="419"/>
      <c r="CC10633" s="419"/>
      <c r="CD10633" s="419"/>
      <c r="CF10633" s="419"/>
      <c r="CG10633" s="419"/>
      <c r="CH10633" s="419"/>
    </row>
    <row r="10634" spans="3:86" ht="21" thickBot="1">
      <c r="C10634" s="425"/>
      <c r="P10634" s="431"/>
      <c r="R10634" s="419"/>
      <c r="S10634" s="446"/>
      <c r="T10634" s="419"/>
      <c r="V10634" s="196"/>
      <c r="W10634" s="419"/>
      <c r="X10634" s="419"/>
      <c r="Z10634" s="419"/>
      <c r="AA10634" s="419"/>
      <c r="AB10634" s="419"/>
      <c r="AD10634" s="419"/>
      <c r="AE10634" s="419"/>
      <c r="AF10634" s="419"/>
      <c r="AH10634" s="419"/>
      <c r="AI10634" s="419"/>
      <c r="AJ10634" s="419"/>
      <c r="AL10634" s="419"/>
      <c r="AM10634" s="419"/>
      <c r="AN10634" s="403"/>
      <c r="AO10634" s="419"/>
      <c r="AP10634" s="419"/>
      <c r="AQ10634" s="419"/>
      <c r="AR10634" s="419"/>
      <c r="AS10634" s="419"/>
      <c r="AT10634" s="419"/>
      <c r="AU10634" s="419"/>
      <c r="AV10634" s="419"/>
      <c r="AX10634" s="419"/>
      <c r="AY10634" s="419"/>
      <c r="AZ10634" s="419"/>
      <c r="BB10634" s="419"/>
      <c r="BC10634" s="419"/>
      <c r="BD10634" s="419"/>
      <c r="BF10634" s="419"/>
      <c r="BG10634" s="419"/>
      <c r="BH10634" s="419"/>
      <c r="BJ10634" s="419"/>
      <c r="BK10634" s="419"/>
      <c r="BL10634" s="419"/>
      <c r="BN10634" s="419"/>
      <c r="BO10634" s="419"/>
      <c r="BP10634" s="419"/>
      <c r="BR10634" s="419"/>
      <c r="BS10634" s="419"/>
      <c r="BT10634" s="419"/>
      <c r="BV10634" s="419"/>
      <c r="BW10634" s="419"/>
      <c r="BX10634" s="397"/>
      <c r="BZ10634" s="449"/>
      <c r="CB10634" s="419"/>
      <c r="CC10634" s="419"/>
      <c r="CD10634" s="419"/>
      <c r="CF10634" s="419"/>
      <c r="CG10634" s="419"/>
      <c r="CH10634" s="419"/>
    </row>
    <row r="10635" spans="3:86" ht="21" thickBot="1">
      <c r="C10635" s="425"/>
      <c r="P10635" s="431"/>
      <c r="R10635" s="419"/>
      <c r="S10635" s="446"/>
      <c r="T10635" s="419"/>
      <c r="V10635" s="196"/>
      <c r="W10635" s="419"/>
      <c r="X10635" s="419"/>
      <c r="Z10635" s="419"/>
      <c r="AA10635" s="419"/>
      <c r="AB10635" s="419"/>
      <c r="AD10635" s="419"/>
      <c r="AE10635" s="419"/>
      <c r="AF10635" s="419"/>
      <c r="AH10635" s="419"/>
      <c r="AI10635" s="419"/>
      <c r="AJ10635" s="419"/>
      <c r="AL10635" s="419"/>
      <c r="AM10635" s="419"/>
      <c r="AN10635" s="403"/>
      <c r="AO10635" s="419"/>
      <c r="AP10635" s="419"/>
      <c r="AQ10635" s="419"/>
      <c r="AR10635" s="419"/>
      <c r="AS10635" s="419"/>
      <c r="AT10635" s="419"/>
      <c r="AU10635" s="419"/>
      <c r="AV10635" s="419"/>
      <c r="AX10635" s="419"/>
      <c r="AY10635" s="419"/>
      <c r="AZ10635" s="419"/>
      <c r="BB10635" s="419"/>
      <c r="BC10635" s="419"/>
      <c r="BD10635" s="419"/>
      <c r="BF10635" s="419"/>
      <c r="BG10635" s="419"/>
      <c r="BH10635" s="419"/>
      <c r="BJ10635" s="419"/>
      <c r="BK10635" s="419"/>
      <c r="BL10635" s="419"/>
      <c r="BN10635" s="419"/>
      <c r="BO10635" s="419"/>
      <c r="BP10635" s="419"/>
      <c r="BR10635" s="419"/>
      <c r="BS10635" s="419"/>
      <c r="BT10635" s="419"/>
      <c r="BV10635" s="419"/>
      <c r="BW10635" s="419"/>
      <c r="BX10635" s="397"/>
      <c r="BZ10635" s="449"/>
      <c r="CB10635" s="419"/>
      <c r="CC10635" s="419"/>
      <c r="CD10635" s="419"/>
      <c r="CF10635" s="419"/>
      <c r="CG10635" s="419"/>
      <c r="CH10635" s="419"/>
    </row>
    <row r="10636" spans="3:86" ht="21" thickBot="1">
      <c r="C10636" s="425"/>
      <c r="P10636" s="431"/>
      <c r="R10636" s="419"/>
      <c r="S10636" s="446"/>
      <c r="T10636" s="419"/>
      <c r="V10636" s="196"/>
      <c r="W10636" s="419"/>
      <c r="X10636" s="419"/>
      <c r="Z10636" s="419"/>
      <c r="AA10636" s="419"/>
      <c r="AB10636" s="419"/>
      <c r="AD10636" s="419"/>
      <c r="AE10636" s="419"/>
      <c r="AF10636" s="419"/>
      <c r="AH10636" s="419"/>
      <c r="AI10636" s="419"/>
      <c r="AJ10636" s="419"/>
      <c r="AL10636" s="419"/>
      <c r="AM10636" s="419"/>
      <c r="AN10636" s="403"/>
      <c r="AO10636" s="419"/>
      <c r="AP10636" s="419"/>
      <c r="AQ10636" s="419"/>
      <c r="AR10636" s="419"/>
      <c r="AS10636" s="419"/>
      <c r="AT10636" s="419"/>
      <c r="AU10636" s="419"/>
      <c r="AV10636" s="419"/>
      <c r="AX10636" s="419"/>
      <c r="AY10636" s="419"/>
      <c r="AZ10636" s="419"/>
      <c r="BB10636" s="419"/>
      <c r="BC10636" s="419"/>
      <c r="BD10636" s="419"/>
      <c r="BF10636" s="419"/>
      <c r="BG10636" s="419"/>
      <c r="BH10636" s="419"/>
      <c r="BJ10636" s="419"/>
      <c r="BK10636" s="419"/>
      <c r="BL10636" s="419"/>
      <c r="BN10636" s="419"/>
      <c r="BO10636" s="419"/>
      <c r="BP10636" s="419"/>
      <c r="BR10636" s="419"/>
      <c r="BS10636" s="419"/>
      <c r="BT10636" s="419"/>
      <c r="BV10636" s="419"/>
      <c r="BW10636" s="419"/>
      <c r="BX10636" s="397"/>
      <c r="BZ10636" s="449"/>
      <c r="CB10636" s="419"/>
      <c r="CC10636" s="419"/>
      <c r="CD10636" s="419"/>
      <c r="CF10636" s="419"/>
      <c r="CG10636" s="419"/>
      <c r="CH10636" s="419"/>
    </row>
    <row r="10637" spans="3:86" ht="21" thickBot="1">
      <c r="C10637" s="425"/>
      <c r="P10637" s="431"/>
      <c r="R10637" s="419"/>
      <c r="S10637" s="446"/>
      <c r="T10637" s="419"/>
      <c r="V10637" s="196"/>
      <c r="W10637" s="419"/>
      <c r="X10637" s="419"/>
      <c r="Z10637" s="419"/>
      <c r="AA10637" s="419"/>
      <c r="AB10637" s="419"/>
      <c r="AD10637" s="419"/>
      <c r="AE10637" s="419"/>
      <c r="AF10637" s="419"/>
      <c r="AH10637" s="419"/>
      <c r="AI10637" s="419"/>
      <c r="AJ10637" s="419"/>
      <c r="AL10637" s="419"/>
      <c r="AM10637" s="419"/>
      <c r="AN10637" s="403"/>
      <c r="AO10637" s="419"/>
      <c r="AP10637" s="419"/>
      <c r="AQ10637" s="419"/>
      <c r="AR10637" s="419"/>
      <c r="AS10637" s="419"/>
      <c r="AT10637" s="419"/>
      <c r="AU10637" s="419"/>
      <c r="AV10637" s="419"/>
      <c r="AX10637" s="419"/>
      <c r="AY10637" s="419"/>
      <c r="AZ10637" s="419"/>
      <c r="BB10637" s="419"/>
      <c r="BC10637" s="419"/>
      <c r="BD10637" s="419"/>
      <c r="BF10637" s="419"/>
      <c r="BG10637" s="419"/>
      <c r="BH10637" s="419"/>
      <c r="BJ10637" s="419"/>
      <c r="BK10637" s="419"/>
      <c r="BL10637" s="419"/>
      <c r="BN10637" s="419"/>
      <c r="BO10637" s="419"/>
      <c r="BP10637" s="419"/>
      <c r="BR10637" s="419"/>
      <c r="BS10637" s="419"/>
      <c r="BT10637" s="419"/>
      <c r="BV10637" s="419"/>
      <c r="BW10637" s="419"/>
      <c r="BX10637" s="397"/>
      <c r="BZ10637" s="449"/>
      <c r="CB10637" s="419"/>
      <c r="CC10637" s="419"/>
      <c r="CD10637" s="419"/>
      <c r="CF10637" s="419"/>
      <c r="CG10637" s="419"/>
      <c r="CH10637" s="419"/>
    </row>
    <row r="10638" spans="3:86" ht="21" thickBot="1">
      <c r="C10638" s="425"/>
      <c r="P10638" s="431"/>
      <c r="R10638" s="419"/>
      <c r="S10638" s="446"/>
      <c r="T10638" s="419"/>
      <c r="V10638" s="196"/>
      <c r="W10638" s="419"/>
      <c r="X10638" s="419"/>
      <c r="Z10638" s="419"/>
      <c r="AA10638" s="419"/>
      <c r="AB10638" s="419"/>
      <c r="AD10638" s="419"/>
      <c r="AE10638" s="419"/>
      <c r="AF10638" s="419"/>
      <c r="AH10638" s="419"/>
      <c r="AI10638" s="419"/>
      <c r="AJ10638" s="419"/>
      <c r="AL10638" s="419"/>
      <c r="AM10638" s="419"/>
      <c r="AN10638" s="403"/>
      <c r="AO10638" s="419"/>
      <c r="AP10638" s="419"/>
      <c r="AQ10638" s="419"/>
      <c r="AR10638" s="419"/>
      <c r="AS10638" s="419"/>
      <c r="AT10638" s="419"/>
      <c r="AU10638" s="419"/>
      <c r="AV10638" s="419"/>
      <c r="AX10638" s="419"/>
      <c r="AY10638" s="419"/>
      <c r="AZ10638" s="419"/>
      <c r="BB10638" s="419"/>
      <c r="BC10638" s="419"/>
      <c r="BD10638" s="419"/>
      <c r="BF10638" s="419"/>
      <c r="BG10638" s="419"/>
      <c r="BH10638" s="419"/>
      <c r="BJ10638" s="419"/>
      <c r="BK10638" s="419"/>
      <c r="BL10638" s="419"/>
      <c r="BN10638" s="419"/>
      <c r="BO10638" s="419"/>
      <c r="BP10638" s="419"/>
      <c r="BR10638" s="419"/>
      <c r="BS10638" s="419"/>
      <c r="BT10638" s="419"/>
      <c r="BV10638" s="419"/>
      <c r="BW10638" s="419"/>
      <c r="BX10638" s="397"/>
      <c r="BZ10638" s="449"/>
      <c r="CB10638" s="419"/>
      <c r="CC10638" s="419"/>
      <c r="CD10638" s="419"/>
      <c r="CF10638" s="419"/>
      <c r="CG10638" s="419"/>
      <c r="CH10638" s="419"/>
    </row>
    <row r="10639" spans="3:86" ht="21" thickBot="1">
      <c r="C10639" s="425"/>
      <c r="P10639" s="431"/>
      <c r="R10639" s="419"/>
      <c r="S10639" s="446"/>
      <c r="T10639" s="419"/>
      <c r="V10639" s="196"/>
      <c r="W10639" s="419"/>
      <c r="X10639" s="419"/>
      <c r="Z10639" s="419"/>
      <c r="AA10639" s="419"/>
      <c r="AB10639" s="419"/>
      <c r="AD10639" s="419"/>
      <c r="AE10639" s="419"/>
      <c r="AF10639" s="419"/>
      <c r="AH10639" s="419"/>
      <c r="AI10639" s="419"/>
      <c r="AJ10639" s="419"/>
      <c r="AL10639" s="419"/>
      <c r="AM10639" s="419"/>
      <c r="AN10639" s="403"/>
      <c r="AO10639" s="419"/>
      <c r="AP10639" s="419"/>
      <c r="AQ10639" s="419"/>
      <c r="AR10639" s="419"/>
      <c r="AS10639" s="419"/>
      <c r="AT10639" s="419"/>
      <c r="AU10639" s="419"/>
      <c r="AV10639" s="419"/>
      <c r="AX10639" s="419"/>
      <c r="AY10639" s="419"/>
      <c r="AZ10639" s="419"/>
      <c r="BB10639" s="419"/>
      <c r="BC10639" s="419"/>
      <c r="BD10639" s="419"/>
      <c r="BF10639" s="419"/>
      <c r="BG10639" s="419"/>
      <c r="BH10639" s="419"/>
      <c r="BJ10639" s="419"/>
      <c r="BK10639" s="419"/>
      <c r="BL10639" s="419"/>
      <c r="BN10639" s="419"/>
      <c r="BO10639" s="419"/>
      <c r="BP10639" s="419"/>
      <c r="BR10639" s="419"/>
      <c r="BS10639" s="419"/>
      <c r="BT10639" s="419"/>
      <c r="BV10639" s="419"/>
      <c r="BW10639" s="419"/>
      <c r="BX10639" s="397"/>
      <c r="BZ10639" s="449"/>
      <c r="CB10639" s="419"/>
      <c r="CC10639" s="419"/>
      <c r="CD10639" s="419"/>
      <c r="CF10639" s="419"/>
      <c r="CG10639" s="419"/>
      <c r="CH10639" s="419"/>
    </row>
    <row r="10640" spans="3:86" ht="21" thickBot="1">
      <c r="C10640" s="425"/>
      <c r="P10640" s="431"/>
      <c r="R10640" s="419"/>
      <c r="S10640" s="446"/>
      <c r="T10640" s="419"/>
      <c r="V10640" s="196"/>
      <c r="W10640" s="419"/>
      <c r="X10640" s="419"/>
      <c r="Z10640" s="419"/>
      <c r="AA10640" s="419"/>
      <c r="AB10640" s="419"/>
      <c r="AD10640" s="419"/>
      <c r="AE10640" s="419"/>
      <c r="AF10640" s="419"/>
      <c r="AH10640" s="419"/>
      <c r="AI10640" s="419"/>
      <c r="AJ10640" s="419"/>
      <c r="AL10640" s="419"/>
      <c r="AM10640" s="419"/>
      <c r="AN10640" s="403"/>
      <c r="AO10640" s="419"/>
      <c r="AP10640" s="419"/>
      <c r="AQ10640" s="419"/>
      <c r="AR10640" s="419"/>
      <c r="AS10640" s="419"/>
      <c r="AT10640" s="419"/>
      <c r="AU10640" s="419"/>
      <c r="AV10640" s="419"/>
      <c r="AX10640" s="419"/>
      <c r="AY10640" s="419"/>
      <c r="AZ10640" s="419"/>
      <c r="BB10640" s="419"/>
      <c r="BC10640" s="419"/>
      <c r="BD10640" s="419"/>
      <c r="BF10640" s="419"/>
      <c r="BG10640" s="419"/>
      <c r="BH10640" s="419"/>
      <c r="BJ10640" s="419"/>
      <c r="BK10640" s="419"/>
      <c r="BL10640" s="419"/>
      <c r="BN10640" s="419"/>
      <c r="BO10640" s="419"/>
      <c r="BP10640" s="419"/>
      <c r="BR10640" s="419"/>
      <c r="BS10640" s="419"/>
      <c r="BT10640" s="419"/>
      <c r="BV10640" s="419"/>
      <c r="BW10640" s="419"/>
      <c r="BX10640" s="397"/>
      <c r="BZ10640" s="449"/>
      <c r="CB10640" s="419"/>
      <c r="CC10640" s="419"/>
      <c r="CD10640" s="419"/>
      <c r="CF10640" s="419"/>
      <c r="CG10640" s="419"/>
      <c r="CH10640" s="419"/>
    </row>
    <row r="10641" spans="3:86" ht="21" thickBot="1">
      <c r="C10641" s="425"/>
      <c r="P10641" s="431"/>
      <c r="R10641" s="419"/>
      <c r="S10641" s="446"/>
      <c r="T10641" s="419"/>
      <c r="V10641" s="196"/>
      <c r="W10641" s="419"/>
      <c r="X10641" s="419"/>
      <c r="Z10641" s="419"/>
      <c r="AA10641" s="419"/>
      <c r="AB10641" s="419"/>
      <c r="AD10641" s="419"/>
      <c r="AE10641" s="419"/>
      <c r="AF10641" s="419"/>
      <c r="AH10641" s="419"/>
      <c r="AI10641" s="419"/>
      <c r="AJ10641" s="419"/>
      <c r="AL10641" s="419"/>
      <c r="AM10641" s="419"/>
      <c r="AN10641" s="403"/>
      <c r="AO10641" s="419"/>
      <c r="AP10641" s="419"/>
      <c r="AQ10641" s="419"/>
      <c r="AR10641" s="419"/>
      <c r="AS10641" s="419"/>
      <c r="AT10641" s="419"/>
      <c r="AU10641" s="419"/>
      <c r="AV10641" s="419"/>
      <c r="AX10641" s="419"/>
      <c r="AY10641" s="419"/>
      <c r="AZ10641" s="419"/>
      <c r="BB10641" s="419"/>
      <c r="BC10641" s="419"/>
      <c r="BD10641" s="419"/>
      <c r="BF10641" s="419"/>
      <c r="BG10641" s="419"/>
      <c r="BH10641" s="419"/>
      <c r="BJ10641" s="419"/>
      <c r="BK10641" s="419"/>
      <c r="BL10641" s="419"/>
      <c r="BN10641" s="419"/>
      <c r="BO10641" s="419"/>
      <c r="BP10641" s="419"/>
      <c r="BR10641" s="419"/>
      <c r="BS10641" s="419"/>
      <c r="BT10641" s="419"/>
      <c r="BV10641" s="419"/>
      <c r="BW10641" s="419"/>
      <c r="BX10641" s="397"/>
      <c r="BZ10641" s="449"/>
      <c r="CB10641" s="419"/>
      <c r="CC10641" s="419"/>
      <c r="CD10641" s="419"/>
      <c r="CF10641" s="419"/>
      <c r="CG10641" s="419"/>
      <c r="CH10641" s="419"/>
    </row>
    <row r="10642" spans="3:86" ht="21" thickBot="1">
      <c r="C10642" s="425"/>
      <c r="P10642" s="431"/>
      <c r="R10642" s="419"/>
      <c r="S10642" s="446"/>
      <c r="T10642" s="419"/>
      <c r="V10642" s="196"/>
      <c r="W10642" s="419"/>
      <c r="X10642" s="419"/>
      <c r="Z10642" s="419"/>
      <c r="AA10642" s="419"/>
      <c r="AB10642" s="419"/>
      <c r="AD10642" s="419"/>
      <c r="AE10642" s="419"/>
      <c r="AF10642" s="419"/>
      <c r="AH10642" s="419"/>
      <c r="AI10642" s="419"/>
      <c r="AJ10642" s="419"/>
      <c r="AL10642" s="419"/>
      <c r="AM10642" s="419"/>
      <c r="AN10642" s="403"/>
      <c r="AO10642" s="419"/>
      <c r="AP10642" s="419"/>
      <c r="AQ10642" s="419"/>
      <c r="AR10642" s="419"/>
      <c r="AS10642" s="419"/>
      <c r="AT10642" s="419"/>
      <c r="AU10642" s="419"/>
      <c r="AV10642" s="419"/>
      <c r="AX10642" s="419"/>
      <c r="AY10642" s="419"/>
      <c r="AZ10642" s="419"/>
      <c r="BB10642" s="419"/>
      <c r="BC10642" s="419"/>
      <c r="BD10642" s="419"/>
      <c r="BF10642" s="419"/>
      <c r="BG10642" s="419"/>
      <c r="BH10642" s="419"/>
      <c r="BJ10642" s="419"/>
      <c r="BK10642" s="419"/>
      <c r="BL10642" s="419"/>
      <c r="BN10642" s="419"/>
      <c r="BO10642" s="419"/>
      <c r="BP10642" s="419"/>
      <c r="BR10642" s="419"/>
      <c r="BS10642" s="419"/>
      <c r="BT10642" s="419"/>
      <c r="BV10642" s="419"/>
      <c r="BW10642" s="419"/>
      <c r="BX10642" s="397"/>
      <c r="BZ10642" s="449"/>
      <c r="CB10642" s="419"/>
      <c r="CC10642" s="419"/>
      <c r="CD10642" s="419"/>
      <c r="CF10642" s="419"/>
      <c r="CG10642" s="419"/>
      <c r="CH10642" s="419"/>
    </row>
    <row r="10643" spans="3:86" ht="21" thickBot="1">
      <c r="C10643" s="425"/>
      <c r="P10643" s="431"/>
      <c r="R10643" s="419"/>
      <c r="S10643" s="446"/>
      <c r="T10643" s="419"/>
      <c r="V10643" s="196"/>
      <c r="W10643" s="419"/>
      <c r="X10643" s="419"/>
      <c r="Z10643" s="419"/>
      <c r="AA10643" s="419"/>
      <c r="AB10643" s="419"/>
      <c r="AD10643" s="419"/>
      <c r="AE10643" s="419"/>
      <c r="AF10643" s="419"/>
      <c r="AH10643" s="419"/>
      <c r="AI10643" s="419"/>
      <c r="AJ10643" s="419"/>
      <c r="AL10643" s="419"/>
      <c r="AM10643" s="419"/>
      <c r="AN10643" s="403"/>
      <c r="AO10643" s="419"/>
      <c r="AP10643" s="419"/>
      <c r="AQ10643" s="419"/>
      <c r="AR10643" s="419"/>
      <c r="AS10643" s="419"/>
      <c r="AT10643" s="419"/>
      <c r="AU10643" s="419"/>
      <c r="AV10643" s="419"/>
      <c r="AX10643" s="419"/>
      <c r="AY10643" s="419"/>
      <c r="AZ10643" s="419"/>
      <c r="BB10643" s="419"/>
      <c r="BC10643" s="419"/>
      <c r="BD10643" s="419"/>
      <c r="BF10643" s="419"/>
      <c r="BG10643" s="419"/>
      <c r="BH10643" s="419"/>
      <c r="BJ10643" s="419"/>
      <c r="BK10643" s="419"/>
      <c r="BL10643" s="419"/>
      <c r="BN10643" s="419"/>
      <c r="BO10643" s="419"/>
      <c r="BP10643" s="419"/>
      <c r="BR10643" s="419"/>
      <c r="BS10643" s="419"/>
      <c r="BT10643" s="419"/>
      <c r="BV10643" s="419"/>
      <c r="BW10643" s="419"/>
      <c r="BX10643" s="397"/>
      <c r="BZ10643" s="449"/>
      <c r="CB10643" s="419"/>
      <c r="CC10643" s="419"/>
      <c r="CD10643" s="419"/>
      <c r="CF10643" s="419"/>
      <c r="CG10643" s="419"/>
      <c r="CH10643" s="419"/>
    </row>
    <row r="10644" spans="3:86" ht="21" thickBot="1">
      <c r="C10644" s="425"/>
      <c r="P10644" s="431"/>
      <c r="R10644" s="419"/>
      <c r="S10644" s="446"/>
      <c r="T10644" s="419"/>
      <c r="V10644" s="196"/>
      <c r="W10644" s="419"/>
      <c r="X10644" s="419"/>
      <c r="Z10644" s="419"/>
      <c r="AA10644" s="419"/>
      <c r="AB10644" s="419"/>
      <c r="AD10644" s="419"/>
      <c r="AE10644" s="419"/>
      <c r="AF10644" s="419"/>
      <c r="AH10644" s="419"/>
      <c r="AI10644" s="419"/>
      <c r="AJ10644" s="419"/>
      <c r="AL10644" s="419"/>
      <c r="AM10644" s="419"/>
      <c r="AN10644" s="403"/>
      <c r="AO10644" s="419"/>
      <c r="AP10644" s="419"/>
      <c r="AQ10644" s="419"/>
      <c r="AR10644" s="419"/>
      <c r="AS10644" s="419"/>
      <c r="AT10644" s="419"/>
      <c r="AU10644" s="419"/>
      <c r="AV10644" s="419"/>
      <c r="AX10644" s="419"/>
      <c r="AY10644" s="419"/>
      <c r="AZ10644" s="419"/>
      <c r="BB10644" s="419"/>
      <c r="BC10644" s="419"/>
      <c r="BD10644" s="419"/>
      <c r="BF10644" s="419"/>
      <c r="BG10644" s="419"/>
      <c r="BH10644" s="419"/>
      <c r="BJ10644" s="419"/>
      <c r="BK10644" s="419"/>
      <c r="BL10644" s="419"/>
      <c r="BN10644" s="419"/>
      <c r="BO10644" s="419"/>
      <c r="BP10644" s="419"/>
      <c r="BR10644" s="419"/>
      <c r="BS10644" s="419"/>
      <c r="BT10644" s="419"/>
      <c r="BV10644" s="419"/>
      <c r="BW10644" s="419"/>
      <c r="BX10644" s="397"/>
      <c r="BZ10644" s="449"/>
      <c r="CB10644" s="419"/>
      <c r="CC10644" s="419"/>
      <c r="CD10644" s="419"/>
      <c r="CF10644" s="419"/>
      <c r="CG10644" s="419"/>
      <c r="CH10644" s="419"/>
    </row>
    <row r="10645" spans="3:86" ht="21" thickBot="1">
      <c r="C10645" s="425"/>
      <c r="P10645" s="431"/>
      <c r="R10645" s="419"/>
      <c r="S10645" s="446"/>
      <c r="T10645" s="419"/>
      <c r="V10645" s="196"/>
      <c r="W10645" s="419"/>
      <c r="X10645" s="419"/>
      <c r="Z10645" s="419"/>
      <c r="AA10645" s="419"/>
      <c r="AB10645" s="419"/>
      <c r="AD10645" s="419"/>
      <c r="AE10645" s="419"/>
      <c r="AF10645" s="419"/>
      <c r="AH10645" s="419"/>
      <c r="AI10645" s="419"/>
      <c r="AJ10645" s="419"/>
      <c r="AL10645" s="419"/>
      <c r="AM10645" s="419"/>
      <c r="AN10645" s="403"/>
      <c r="AO10645" s="419"/>
      <c r="AP10645" s="419"/>
      <c r="AQ10645" s="419"/>
      <c r="AR10645" s="419"/>
      <c r="AS10645" s="419"/>
      <c r="AT10645" s="419"/>
      <c r="AU10645" s="419"/>
      <c r="AV10645" s="419"/>
      <c r="AX10645" s="419"/>
      <c r="AY10645" s="419"/>
      <c r="AZ10645" s="419"/>
      <c r="BB10645" s="419"/>
      <c r="BC10645" s="419"/>
      <c r="BD10645" s="419"/>
      <c r="BF10645" s="419"/>
      <c r="BG10645" s="419"/>
      <c r="BH10645" s="419"/>
      <c r="BJ10645" s="419"/>
      <c r="BK10645" s="419"/>
      <c r="BL10645" s="419"/>
      <c r="BN10645" s="419"/>
      <c r="BO10645" s="419"/>
      <c r="BP10645" s="419"/>
      <c r="BR10645" s="419"/>
      <c r="BS10645" s="419"/>
      <c r="BT10645" s="419"/>
      <c r="BV10645" s="419"/>
      <c r="BW10645" s="419"/>
      <c r="BX10645" s="397"/>
      <c r="BZ10645" s="449"/>
      <c r="CB10645" s="419"/>
      <c r="CC10645" s="419"/>
      <c r="CD10645" s="419"/>
      <c r="CF10645" s="419"/>
      <c r="CG10645" s="419"/>
      <c r="CH10645" s="419"/>
    </row>
    <row r="10646" spans="3:86" ht="21" thickBot="1">
      <c r="C10646" s="425"/>
      <c r="P10646" s="431"/>
      <c r="R10646" s="419"/>
      <c r="S10646" s="446"/>
      <c r="T10646" s="419"/>
      <c r="V10646" s="196"/>
      <c r="W10646" s="419"/>
      <c r="X10646" s="419"/>
      <c r="Z10646" s="419"/>
      <c r="AA10646" s="419"/>
      <c r="AB10646" s="419"/>
      <c r="AD10646" s="419"/>
      <c r="AE10646" s="419"/>
      <c r="AF10646" s="419"/>
      <c r="AH10646" s="419"/>
      <c r="AI10646" s="419"/>
      <c r="AJ10646" s="419"/>
      <c r="AL10646" s="419"/>
      <c r="AM10646" s="419"/>
      <c r="AN10646" s="403"/>
      <c r="AO10646" s="419"/>
      <c r="AP10646" s="419"/>
      <c r="AQ10646" s="419"/>
      <c r="AR10646" s="419"/>
      <c r="AS10646" s="419"/>
      <c r="AT10646" s="419"/>
      <c r="AU10646" s="419"/>
      <c r="AV10646" s="419"/>
      <c r="AX10646" s="419"/>
      <c r="AY10646" s="419"/>
      <c r="AZ10646" s="419"/>
      <c r="BB10646" s="419"/>
      <c r="BC10646" s="419"/>
      <c r="BD10646" s="419"/>
      <c r="BF10646" s="419"/>
      <c r="BG10646" s="419"/>
      <c r="BH10646" s="419"/>
      <c r="BJ10646" s="419"/>
      <c r="BK10646" s="419"/>
      <c r="BL10646" s="419"/>
      <c r="BN10646" s="419"/>
      <c r="BO10646" s="419"/>
      <c r="BP10646" s="419"/>
      <c r="BR10646" s="419"/>
      <c r="BS10646" s="419"/>
      <c r="BT10646" s="419"/>
      <c r="BV10646" s="419"/>
      <c r="BW10646" s="419"/>
      <c r="BX10646" s="397"/>
      <c r="BZ10646" s="449"/>
      <c r="CB10646" s="419"/>
      <c r="CC10646" s="419"/>
      <c r="CD10646" s="419"/>
      <c r="CF10646" s="419"/>
      <c r="CG10646" s="419"/>
      <c r="CH10646" s="419"/>
    </row>
    <row r="10647" spans="3:86" ht="21" thickBot="1">
      <c r="C10647" s="425"/>
      <c r="P10647" s="431"/>
      <c r="R10647" s="419"/>
      <c r="S10647" s="446"/>
      <c r="T10647" s="419"/>
      <c r="V10647" s="196"/>
      <c r="W10647" s="419"/>
      <c r="X10647" s="419"/>
      <c r="Z10647" s="419"/>
      <c r="AA10647" s="419"/>
      <c r="AB10647" s="419"/>
      <c r="AD10647" s="419"/>
      <c r="AE10647" s="419"/>
      <c r="AF10647" s="419"/>
      <c r="AH10647" s="419"/>
      <c r="AI10647" s="419"/>
      <c r="AJ10647" s="419"/>
      <c r="AL10647" s="419"/>
      <c r="AM10647" s="419"/>
      <c r="AN10647" s="403"/>
      <c r="AO10647" s="419"/>
      <c r="AP10647" s="419"/>
      <c r="AQ10647" s="419"/>
      <c r="AR10647" s="419"/>
      <c r="AS10647" s="419"/>
      <c r="AT10647" s="419"/>
      <c r="AU10647" s="419"/>
      <c r="AV10647" s="419"/>
      <c r="AX10647" s="419"/>
      <c r="AY10647" s="419"/>
      <c r="AZ10647" s="419"/>
      <c r="BB10647" s="419"/>
      <c r="BC10647" s="419"/>
      <c r="BD10647" s="419"/>
      <c r="BF10647" s="419"/>
      <c r="BG10647" s="419"/>
      <c r="BH10647" s="419"/>
      <c r="BJ10647" s="419"/>
      <c r="BK10647" s="419"/>
      <c r="BL10647" s="419"/>
      <c r="BN10647" s="419"/>
      <c r="BO10647" s="419"/>
      <c r="BP10647" s="419"/>
      <c r="BR10647" s="419"/>
      <c r="BS10647" s="419"/>
      <c r="BT10647" s="419"/>
      <c r="BV10647" s="419"/>
      <c r="BW10647" s="419"/>
      <c r="BX10647" s="397"/>
      <c r="BZ10647" s="449"/>
      <c r="CB10647" s="419"/>
      <c r="CC10647" s="419"/>
      <c r="CD10647" s="419"/>
      <c r="CF10647" s="419"/>
      <c r="CG10647" s="419"/>
      <c r="CH10647" s="419"/>
    </row>
    <row r="10648" spans="3:86" ht="21" thickBot="1">
      <c r="C10648" s="425"/>
      <c r="P10648" s="431"/>
      <c r="R10648" s="419"/>
      <c r="S10648" s="446"/>
      <c r="T10648" s="419"/>
      <c r="V10648" s="196"/>
      <c r="W10648" s="419"/>
      <c r="X10648" s="419"/>
      <c r="Z10648" s="419"/>
      <c r="AA10648" s="419"/>
      <c r="AB10648" s="419"/>
      <c r="AD10648" s="419"/>
      <c r="AE10648" s="419"/>
      <c r="AF10648" s="419"/>
      <c r="AH10648" s="419"/>
      <c r="AI10648" s="419"/>
      <c r="AJ10648" s="419"/>
      <c r="AL10648" s="419"/>
      <c r="AM10648" s="419"/>
      <c r="AN10648" s="403"/>
      <c r="AO10648" s="419"/>
      <c r="AP10648" s="419"/>
      <c r="AQ10648" s="419"/>
      <c r="AR10648" s="419"/>
      <c r="AS10648" s="419"/>
      <c r="AT10648" s="419"/>
      <c r="AU10648" s="419"/>
      <c r="AV10648" s="419"/>
      <c r="AX10648" s="419"/>
      <c r="AY10648" s="419"/>
      <c r="AZ10648" s="419"/>
      <c r="BB10648" s="419"/>
      <c r="BC10648" s="419"/>
      <c r="BD10648" s="419"/>
      <c r="BF10648" s="419"/>
      <c r="BG10648" s="419"/>
      <c r="BH10648" s="419"/>
      <c r="BJ10648" s="419"/>
      <c r="BK10648" s="419"/>
      <c r="BL10648" s="419"/>
      <c r="BN10648" s="419"/>
      <c r="BO10648" s="419"/>
      <c r="BP10648" s="419"/>
      <c r="BR10648" s="419"/>
      <c r="BS10648" s="419"/>
      <c r="BT10648" s="419"/>
      <c r="BV10648" s="419"/>
      <c r="BW10648" s="419"/>
      <c r="BX10648" s="397"/>
      <c r="BZ10648" s="449"/>
      <c r="CB10648" s="419"/>
      <c r="CC10648" s="419"/>
      <c r="CD10648" s="419"/>
      <c r="CF10648" s="419"/>
      <c r="CG10648" s="419"/>
      <c r="CH10648" s="419"/>
    </row>
    <row r="10649" spans="3:86" ht="21" thickBot="1">
      <c r="C10649" s="425"/>
      <c r="P10649" s="431"/>
      <c r="R10649" s="419"/>
      <c r="S10649" s="446"/>
      <c r="T10649" s="419"/>
      <c r="V10649" s="196"/>
      <c r="W10649" s="419"/>
      <c r="X10649" s="419"/>
      <c r="Z10649" s="419"/>
      <c r="AA10649" s="419"/>
      <c r="AB10649" s="419"/>
      <c r="AD10649" s="419"/>
      <c r="AE10649" s="419"/>
      <c r="AF10649" s="419"/>
      <c r="AH10649" s="419"/>
      <c r="AI10649" s="419"/>
      <c r="AJ10649" s="419"/>
      <c r="AL10649" s="419"/>
      <c r="AM10649" s="419"/>
      <c r="AN10649" s="403"/>
      <c r="AO10649" s="419"/>
      <c r="AP10649" s="419"/>
      <c r="AQ10649" s="419"/>
      <c r="AR10649" s="419"/>
      <c r="AS10649" s="419"/>
      <c r="AT10649" s="419"/>
      <c r="AU10649" s="419"/>
      <c r="AV10649" s="419"/>
      <c r="AX10649" s="419"/>
      <c r="AY10649" s="419"/>
      <c r="AZ10649" s="419"/>
      <c r="BB10649" s="419"/>
      <c r="BC10649" s="419"/>
      <c r="BD10649" s="419"/>
      <c r="BF10649" s="419"/>
      <c r="BG10649" s="419"/>
      <c r="BH10649" s="419"/>
      <c r="BJ10649" s="419"/>
      <c r="BK10649" s="419"/>
      <c r="BL10649" s="419"/>
      <c r="BN10649" s="419"/>
      <c r="BO10649" s="419"/>
      <c r="BP10649" s="419"/>
      <c r="BR10649" s="419"/>
      <c r="BS10649" s="419"/>
      <c r="BT10649" s="419"/>
      <c r="BV10649" s="419"/>
      <c r="BW10649" s="419"/>
      <c r="BX10649" s="397"/>
      <c r="BZ10649" s="449"/>
      <c r="CB10649" s="419"/>
      <c r="CC10649" s="419"/>
      <c r="CD10649" s="419"/>
      <c r="CF10649" s="419"/>
      <c r="CG10649" s="419"/>
      <c r="CH10649" s="419"/>
    </row>
    <row r="10650" spans="3:86" ht="21" thickBot="1">
      <c r="C10650" s="425"/>
      <c r="P10650" s="431"/>
      <c r="R10650" s="419"/>
      <c r="S10650" s="446"/>
      <c r="T10650" s="419"/>
      <c r="V10650" s="196"/>
      <c r="W10650" s="419"/>
      <c r="X10650" s="419"/>
      <c r="Z10650" s="419"/>
      <c r="AA10650" s="419"/>
      <c r="AB10650" s="419"/>
      <c r="AD10650" s="419"/>
      <c r="AE10650" s="419"/>
      <c r="AF10650" s="419"/>
      <c r="AH10650" s="419"/>
      <c r="AI10650" s="419"/>
      <c r="AJ10650" s="419"/>
      <c r="AL10650" s="419"/>
      <c r="AM10650" s="419"/>
      <c r="AN10650" s="403"/>
      <c r="AO10650" s="419"/>
      <c r="AP10650" s="419"/>
      <c r="AQ10650" s="419"/>
      <c r="AR10650" s="419"/>
      <c r="AS10650" s="419"/>
      <c r="AT10650" s="419"/>
      <c r="AU10650" s="419"/>
      <c r="AV10650" s="419"/>
      <c r="AX10650" s="419"/>
      <c r="AY10650" s="419"/>
      <c r="AZ10650" s="419"/>
      <c r="BB10650" s="419"/>
      <c r="BC10650" s="419"/>
      <c r="BD10650" s="419"/>
      <c r="BF10650" s="419"/>
      <c r="BG10650" s="419"/>
      <c r="BH10650" s="419"/>
      <c r="BJ10650" s="419"/>
      <c r="BK10650" s="419"/>
      <c r="BL10650" s="419"/>
      <c r="BN10650" s="419"/>
      <c r="BO10650" s="419"/>
      <c r="BP10650" s="419"/>
      <c r="BR10650" s="419"/>
      <c r="BS10650" s="419"/>
      <c r="BT10650" s="419"/>
      <c r="BV10650" s="419"/>
      <c r="BW10650" s="419"/>
      <c r="BX10650" s="397"/>
      <c r="BZ10650" s="449"/>
      <c r="CB10650" s="419"/>
      <c r="CC10650" s="419"/>
      <c r="CD10650" s="419"/>
      <c r="CF10650" s="419"/>
      <c r="CG10650" s="419"/>
      <c r="CH10650" s="419"/>
    </row>
    <row r="10651" spans="3:86" ht="21" thickBot="1">
      <c r="C10651" s="425"/>
      <c r="P10651" s="431"/>
      <c r="R10651" s="419"/>
      <c r="S10651" s="446"/>
      <c r="T10651" s="419"/>
      <c r="V10651" s="196"/>
      <c r="W10651" s="419"/>
      <c r="X10651" s="419"/>
      <c r="Z10651" s="419"/>
      <c r="AA10651" s="419"/>
      <c r="AB10651" s="419"/>
      <c r="AD10651" s="419"/>
      <c r="AE10651" s="419"/>
      <c r="AF10651" s="419"/>
      <c r="AH10651" s="419"/>
      <c r="AI10651" s="419"/>
      <c r="AJ10651" s="419"/>
      <c r="AL10651" s="419"/>
      <c r="AM10651" s="419"/>
      <c r="AN10651" s="403"/>
      <c r="AO10651" s="419"/>
      <c r="AP10651" s="419"/>
      <c r="AQ10651" s="419"/>
      <c r="AR10651" s="419"/>
      <c r="AS10651" s="419"/>
      <c r="AT10651" s="419"/>
      <c r="AU10651" s="419"/>
      <c r="AV10651" s="419"/>
      <c r="AX10651" s="419"/>
      <c r="AY10651" s="419"/>
      <c r="AZ10651" s="419"/>
      <c r="BB10651" s="419"/>
      <c r="BC10651" s="419"/>
      <c r="BD10651" s="419"/>
      <c r="BF10651" s="419"/>
      <c r="BG10651" s="419"/>
      <c r="BH10651" s="419"/>
      <c r="BJ10651" s="419"/>
      <c r="BK10651" s="419"/>
      <c r="BL10651" s="419"/>
      <c r="BN10651" s="419"/>
      <c r="BO10651" s="419"/>
      <c r="BP10651" s="419"/>
      <c r="BR10651" s="419"/>
      <c r="BS10651" s="419"/>
      <c r="BT10651" s="419"/>
      <c r="BV10651" s="419"/>
      <c r="BW10651" s="419"/>
      <c r="BX10651" s="397"/>
      <c r="BZ10651" s="449"/>
      <c r="CB10651" s="419"/>
      <c r="CC10651" s="419"/>
      <c r="CD10651" s="419"/>
      <c r="CF10651" s="419"/>
      <c r="CG10651" s="419"/>
      <c r="CH10651" s="419"/>
    </row>
    <row r="10652" spans="3:86" ht="21" thickBot="1">
      <c r="C10652" s="425"/>
      <c r="P10652" s="431"/>
      <c r="R10652" s="419"/>
      <c r="S10652" s="446"/>
      <c r="T10652" s="419"/>
      <c r="V10652" s="196"/>
      <c r="W10652" s="419"/>
      <c r="X10652" s="419"/>
      <c r="Z10652" s="419"/>
      <c r="AA10652" s="419"/>
      <c r="AB10652" s="419"/>
      <c r="AD10652" s="419"/>
      <c r="AE10652" s="419"/>
      <c r="AF10652" s="419"/>
      <c r="AH10652" s="419"/>
      <c r="AI10652" s="419"/>
      <c r="AJ10652" s="419"/>
      <c r="AL10652" s="419"/>
      <c r="AM10652" s="419"/>
      <c r="AN10652" s="403"/>
      <c r="AO10652" s="419"/>
      <c r="AP10652" s="419"/>
      <c r="AQ10652" s="419"/>
      <c r="AR10652" s="419"/>
      <c r="AS10652" s="419"/>
      <c r="AT10652" s="419"/>
      <c r="AU10652" s="419"/>
      <c r="AV10652" s="419"/>
      <c r="AX10652" s="419"/>
      <c r="AY10652" s="419"/>
      <c r="AZ10652" s="419"/>
      <c r="BB10652" s="419"/>
      <c r="BC10652" s="419"/>
      <c r="BD10652" s="419"/>
      <c r="BF10652" s="419"/>
      <c r="BG10652" s="419"/>
      <c r="BH10652" s="419"/>
      <c r="BJ10652" s="419"/>
      <c r="BK10652" s="419"/>
      <c r="BL10652" s="419"/>
      <c r="BN10652" s="419"/>
      <c r="BO10652" s="419"/>
      <c r="BP10652" s="419"/>
      <c r="BR10652" s="419"/>
      <c r="BS10652" s="419"/>
      <c r="BT10652" s="419"/>
      <c r="BV10652" s="419"/>
      <c r="BW10652" s="419"/>
      <c r="BX10652" s="397"/>
      <c r="BZ10652" s="449"/>
      <c r="CB10652" s="419"/>
      <c r="CC10652" s="419"/>
      <c r="CD10652" s="419"/>
      <c r="CF10652" s="419"/>
      <c r="CG10652" s="419"/>
      <c r="CH10652" s="419"/>
    </row>
    <row r="10653" spans="3:86" ht="21" thickBot="1">
      <c r="C10653" s="425"/>
      <c r="P10653" s="431"/>
      <c r="R10653" s="419"/>
      <c r="S10653" s="446"/>
      <c r="T10653" s="419"/>
      <c r="V10653" s="196"/>
      <c r="W10653" s="419"/>
      <c r="X10653" s="419"/>
      <c r="Z10653" s="419"/>
      <c r="AA10653" s="419"/>
      <c r="AB10653" s="419"/>
      <c r="AD10653" s="419"/>
      <c r="AE10653" s="419"/>
      <c r="AF10653" s="419"/>
      <c r="AH10653" s="419"/>
      <c r="AI10653" s="419"/>
      <c r="AJ10653" s="419"/>
      <c r="AL10653" s="419"/>
      <c r="AM10653" s="419"/>
      <c r="AN10653" s="403"/>
      <c r="AO10653" s="419"/>
      <c r="AP10653" s="419"/>
      <c r="AQ10653" s="419"/>
      <c r="AR10653" s="419"/>
      <c r="AS10653" s="419"/>
      <c r="AT10653" s="419"/>
      <c r="AU10653" s="419"/>
      <c r="AV10653" s="419"/>
      <c r="AX10653" s="419"/>
      <c r="AY10653" s="419"/>
      <c r="AZ10653" s="419"/>
      <c r="BB10653" s="419"/>
      <c r="BC10653" s="419"/>
      <c r="BD10653" s="419"/>
      <c r="BF10653" s="419"/>
      <c r="BG10653" s="419"/>
      <c r="BH10653" s="419"/>
      <c r="BJ10653" s="419"/>
      <c r="BK10653" s="419"/>
      <c r="BL10653" s="419"/>
      <c r="BN10653" s="419"/>
      <c r="BO10653" s="419"/>
      <c r="BP10653" s="419"/>
      <c r="BR10653" s="419"/>
      <c r="BS10653" s="419"/>
      <c r="BT10653" s="419"/>
      <c r="BV10653" s="419"/>
      <c r="BW10653" s="419"/>
      <c r="BX10653" s="397"/>
      <c r="BZ10653" s="449"/>
      <c r="CB10653" s="419"/>
      <c r="CC10653" s="419"/>
      <c r="CD10653" s="419"/>
      <c r="CF10653" s="419"/>
      <c r="CG10653" s="419"/>
      <c r="CH10653" s="419"/>
    </row>
    <row r="10654" spans="3:86" ht="21" thickBot="1">
      <c r="C10654" s="425"/>
      <c r="P10654" s="431"/>
      <c r="R10654" s="419"/>
      <c r="S10654" s="446"/>
      <c r="T10654" s="419"/>
      <c r="V10654" s="196"/>
      <c r="W10654" s="419"/>
      <c r="X10654" s="419"/>
      <c r="Z10654" s="419"/>
      <c r="AA10654" s="419"/>
      <c r="AB10654" s="419"/>
      <c r="AD10654" s="419"/>
      <c r="AE10654" s="419"/>
      <c r="AF10654" s="419"/>
      <c r="AH10654" s="419"/>
      <c r="AI10654" s="419"/>
      <c r="AJ10654" s="419"/>
      <c r="AL10654" s="419"/>
      <c r="AM10654" s="419"/>
      <c r="AN10654" s="403"/>
      <c r="AO10654" s="419"/>
      <c r="AP10654" s="419"/>
      <c r="AQ10654" s="419"/>
      <c r="AR10654" s="419"/>
      <c r="AS10654" s="419"/>
      <c r="AT10654" s="419"/>
      <c r="AU10654" s="419"/>
      <c r="AV10654" s="419"/>
      <c r="AX10654" s="419"/>
      <c r="AY10654" s="419"/>
      <c r="AZ10654" s="419"/>
      <c r="BB10654" s="419"/>
      <c r="BC10654" s="419"/>
      <c r="BD10654" s="419"/>
      <c r="BF10654" s="419"/>
      <c r="BG10654" s="419"/>
      <c r="BH10654" s="419"/>
      <c r="BJ10654" s="419"/>
      <c r="BK10654" s="419"/>
      <c r="BL10654" s="419"/>
      <c r="BN10654" s="419"/>
      <c r="BO10654" s="419"/>
      <c r="BP10654" s="419"/>
      <c r="BR10654" s="419"/>
      <c r="BS10654" s="419"/>
      <c r="BT10654" s="419"/>
      <c r="BV10654" s="419"/>
      <c r="BW10654" s="419"/>
      <c r="BX10654" s="397"/>
      <c r="BZ10654" s="449"/>
      <c r="CB10654" s="419"/>
      <c r="CC10654" s="419"/>
      <c r="CD10654" s="419"/>
      <c r="CF10654" s="419"/>
      <c r="CG10654" s="419"/>
      <c r="CH10654" s="419"/>
    </row>
    <row r="10655" spans="3:86" ht="21" thickBot="1">
      <c r="C10655" s="425"/>
      <c r="P10655" s="431"/>
      <c r="R10655" s="419"/>
      <c r="S10655" s="446"/>
      <c r="T10655" s="419"/>
      <c r="V10655" s="196"/>
      <c r="W10655" s="419"/>
      <c r="X10655" s="419"/>
      <c r="Z10655" s="419"/>
      <c r="AA10655" s="419"/>
      <c r="AB10655" s="419"/>
      <c r="AD10655" s="419"/>
      <c r="AE10655" s="419"/>
      <c r="AF10655" s="419"/>
      <c r="AH10655" s="419"/>
      <c r="AI10655" s="419"/>
      <c r="AJ10655" s="419"/>
      <c r="AL10655" s="419"/>
      <c r="AM10655" s="419"/>
      <c r="AN10655" s="403"/>
      <c r="AO10655" s="419"/>
      <c r="AP10655" s="419"/>
      <c r="AQ10655" s="419"/>
      <c r="AR10655" s="419"/>
      <c r="AS10655" s="419"/>
      <c r="AT10655" s="419"/>
      <c r="AU10655" s="419"/>
      <c r="AV10655" s="419"/>
      <c r="AX10655" s="419"/>
      <c r="AY10655" s="419"/>
      <c r="AZ10655" s="419"/>
      <c r="BB10655" s="419"/>
      <c r="BC10655" s="419"/>
      <c r="BD10655" s="419"/>
      <c r="BF10655" s="419"/>
      <c r="BG10655" s="419"/>
      <c r="BH10655" s="419"/>
      <c r="BJ10655" s="419"/>
      <c r="BK10655" s="419"/>
      <c r="BL10655" s="419"/>
      <c r="BN10655" s="419"/>
      <c r="BO10655" s="419"/>
      <c r="BP10655" s="419"/>
      <c r="BR10655" s="419"/>
      <c r="BS10655" s="419"/>
      <c r="BT10655" s="419"/>
      <c r="BV10655" s="419"/>
      <c r="BW10655" s="419"/>
      <c r="BX10655" s="397"/>
      <c r="BZ10655" s="449"/>
      <c r="CB10655" s="419"/>
      <c r="CC10655" s="419"/>
      <c r="CD10655" s="419"/>
      <c r="CF10655" s="419"/>
      <c r="CG10655" s="419"/>
      <c r="CH10655" s="419"/>
    </row>
    <row r="10656" spans="3:86" ht="21" thickBot="1">
      <c r="C10656" s="425"/>
      <c r="P10656" s="431"/>
      <c r="R10656" s="419"/>
      <c r="S10656" s="446"/>
      <c r="T10656" s="419"/>
      <c r="V10656" s="196"/>
      <c r="W10656" s="419"/>
      <c r="X10656" s="419"/>
      <c r="Z10656" s="419"/>
      <c r="AA10656" s="419"/>
      <c r="AB10656" s="419"/>
      <c r="AD10656" s="419"/>
      <c r="AE10656" s="419"/>
      <c r="AF10656" s="419"/>
      <c r="AH10656" s="419"/>
      <c r="AI10656" s="419"/>
      <c r="AJ10656" s="419"/>
      <c r="AL10656" s="419"/>
      <c r="AM10656" s="419"/>
      <c r="AN10656" s="403"/>
      <c r="AO10656" s="419"/>
      <c r="AP10656" s="419"/>
      <c r="AQ10656" s="419"/>
      <c r="AR10656" s="419"/>
      <c r="AS10656" s="419"/>
      <c r="AT10656" s="419"/>
      <c r="AU10656" s="419"/>
      <c r="AV10656" s="419"/>
      <c r="AX10656" s="419"/>
      <c r="AY10656" s="419"/>
      <c r="AZ10656" s="419"/>
      <c r="BB10656" s="419"/>
      <c r="BC10656" s="419"/>
      <c r="BD10656" s="419"/>
      <c r="BF10656" s="419"/>
      <c r="BG10656" s="419"/>
      <c r="BH10656" s="419"/>
      <c r="BJ10656" s="419"/>
      <c r="BK10656" s="419"/>
      <c r="BL10656" s="419"/>
      <c r="BN10656" s="419"/>
      <c r="BO10656" s="419"/>
      <c r="BP10656" s="419"/>
      <c r="BR10656" s="419"/>
      <c r="BS10656" s="419"/>
      <c r="BT10656" s="419"/>
      <c r="BV10656" s="419"/>
      <c r="BW10656" s="419"/>
      <c r="BX10656" s="397"/>
      <c r="BZ10656" s="449"/>
      <c r="CB10656" s="419"/>
      <c r="CC10656" s="419"/>
      <c r="CD10656" s="419"/>
      <c r="CF10656" s="419"/>
      <c r="CG10656" s="419"/>
      <c r="CH10656" s="419"/>
    </row>
    <row r="10657" spans="3:86" ht="21" thickBot="1">
      <c r="C10657" s="425"/>
      <c r="P10657" s="431"/>
      <c r="R10657" s="419"/>
      <c r="S10657" s="446"/>
      <c r="T10657" s="419"/>
      <c r="V10657" s="196"/>
      <c r="W10657" s="419"/>
      <c r="X10657" s="419"/>
      <c r="Z10657" s="419"/>
      <c r="AA10657" s="419"/>
      <c r="AB10657" s="419"/>
      <c r="AD10657" s="419"/>
      <c r="AE10657" s="419"/>
      <c r="AF10657" s="419"/>
      <c r="AH10657" s="419"/>
      <c r="AI10657" s="419"/>
      <c r="AJ10657" s="419"/>
      <c r="AL10657" s="419"/>
      <c r="AM10657" s="419"/>
      <c r="AN10657" s="403"/>
      <c r="AO10657" s="419"/>
      <c r="AP10657" s="419"/>
      <c r="AQ10657" s="419"/>
      <c r="AR10657" s="419"/>
      <c r="AS10657" s="419"/>
      <c r="AT10657" s="419"/>
      <c r="AU10657" s="419"/>
      <c r="AV10657" s="419"/>
      <c r="AX10657" s="419"/>
      <c r="AY10657" s="419"/>
      <c r="AZ10657" s="419"/>
      <c r="BB10657" s="419"/>
      <c r="BC10657" s="419"/>
      <c r="BD10657" s="419"/>
      <c r="BF10657" s="419"/>
      <c r="BG10657" s="419"/>
      <c r="BH10657" s="419"/>
      <c r="BJ10657" s="419"/>
      <c r="BK10657" s="419"/>
      <c r="BL10657" s="419"/>
      <c r="BN10657" s="419"/>
      <c r="BO10657" s="419"/>
      <c r="BP10657" s="419"/>
      <c r="BR10657" s="419"/>
      <c r="BS10657" s="419"/>
      <c r="BT10657" s="419"/>
      <c r="BV10657" s="419"/>
      <c r="BW10657" s="419"/>
      <c r="BX10657" s="397"/>
      <c r="BZ10657" s="449"/>
      <c r="CB10657" s="419"/>
      <c r="CC10657" s="419"/>
      <c r="CD10657" s="419"/>
      <c r="CF10657" s="419"/>
      <c r="CG10657" s="419"/>
      <c r="CH10657" s="419"/>
    </row>
    <row r="10658" spans="3:86" ht="21" thickBot="1">
      <c r="C10658" s="425"/>
      <c r="P10658" s="431"/>
      <c r="R10658" s="419"/>
      <c r="S10658" s="446"/>
      <c r="T10658" s="419"/>
      <c r="V10658" s="196"/>
      <c r="W10658" s="419"/>
      <c r="X10658" s="419"/>
      <c r="Z10658" s="419"/>
      <c r="AA10658" s="419"/>
      <c r="AB10658" s="419"/>
      <c r="AD10658" s="419"/>
      <c r="AE10658" s="419"/>
      <c r="AF10658" s="419"/>
      <c r="AH10658" s="419"/>
      <c r="AI10658" s="419"/>
      <c r="AJ10658" s="419"/>
      <c r="AL10658" s="419"/>
      <c r="AM10658" s="419"/>
      <c r="AN10658" s="403"/>
      <c r="AO10658" s="419"/>
      <c r="AP10658" s="419"/>
      <c r="AQ10658" s="419"/>
      <c r="AR10658" s="419"/>
      <c r="AS10658" s="419"/>
      <c r="AT10658" s="419"/>
      <c r="AU10658" s="419"/>
      <c r="AV10658" s="419"/>
      <c r="AX10658" s="419"/>
      <c r="AY10658" s="419"/>
      <c r="AZ10658" s="419"/>
      <c r="BB10658" s="419"/>
      <c r="BC10658" s="419"/>
      <c r="BD10658" s="419"/>
      <c r="BF10658" s="419"/>
      <c r="BG10658" s="419"/>
      <c r="BH10658" s="419"/>
      <c r="BJ10658" s="419"/>
      <c r="BK10658" s="419"/>
      <c r="BL10658" s="419"/>
      <c r="BN10658" s="419"/>
      <c r="BO10658" s="419"/>
      <c r="BP10658" s="419"/>
      <c r="BR10658" s="419"/>
      <c r="BS10658" s="419"/>
      <c r="BT10658" s="419"/>
      <c r="BV10658" s="419"/>
      <c r="BW10658" s="419"/>
      <c r="BX10658" s="397"/>
      <c r="BZ10658" s="449"/>
      <c r="CB10658" s="419"/>
      <c r="CC10658" s="419"/>
      <c r="CD10658" s="419"/>
      <c r="CF10658" s="419"/>
      <c r="CG10658" s="419"/>
      <c r="CH10658" s="419"/>
    </row>
    <row r="10659" spans="3:86" ht="21" thickBot="1">
      <c r="C10659" s="425"/>
      <c r="P10659" s="431"/>
      <c r="R10659" s="419"/>
      <c r="S10659" s="446"/>
      <c r="T10659" s="419"/>
      <c r="V10659" s="196"/>
      <c r="W10659" s="419"/>
      <c r="X10659" s="419"/>
      <c r="Z10659" s="419"/>
      <c r="AA10659" s="419"/>
      <c r="AB10659" s="419"/>
      <c r="AD10659" s="419"/>
      <c r="AE10659" s="419"/>
      <c r="AF10659" s="419"/>
      <c r="AH10659" s="419"/>
      <c r="AI10659" s="419"/>
      <c r="AJ10659" s="419"/>
      <c r="AL10659" s="419"/>
      <c r="AM10659" s="419"/>
      <c r="AN10659" s="403"/>
      <c r="AO10659" s="419"/>
      <c r="AP10659" s="419"/>
      <c r="AQ10659" s="419"/>
      <c r="AR10659" s="419"/>
      <c r="AS10659" s="419"/>
      <c r="AT10659" s="419"/>
      <c r="AU10659" s="419"/>
      <c r="AV10659" s="419"/>
      <c r="AX10659" s="419"/>
      <c r="AY10659" s="419"/>
      <c r="AZ10659" s="419"/>
      <c r="BB10659" s="419"/>
      <c r="BC10659" s="419"/>
      <c r="BD10659" s="419"/>
      <c r="BF10659" s="419"/>
      <c r="BG10659" s="419"/>
      <c r="BH10659" s="419"/>
      <c r="BJ10659" s="419"/>
      <c r="BK10659" s="419"/>
      <c r="BL10659" s="419"/>
      <c r="BN10659" s="419"/>
      <c r="BO10659" s="419"/>
      <c r="BP10659" s="419"/>
      <c r="BR10659" s="419"/>
      <c r="BS10659" s="419"/>
      <c r="BT10659" s="419"/>
      <c r="BV10659" s="419"/>
      <c r="BW10659" s="419"/>
      <c r="BX10659" s="397"/>
      <c r="BZ10659" s="449"/>
      <c r="CB10659" s="419"/>
      <c r="CC10659" s="419"/>
      <c r="CD10659" s="419"/>
      <c r="CF10659" s="419"/>
      <c r="CG10659" s="419"/>
      <c r="CH10659" s="419"/>
    </row>
    <row r="10660" spans="3:86" ht="21" thickBot="1">
      <c r="C10660" s="425"/>
      <c r="P10660" s="431"/>
      <c r="R10660" s="419"/>
      <c r="S10660" s="446"/>
      <c r="T10660" s="419"/>
      <c r="V10660" s="196"/>
      <c r="W10660" s="419"/>
      <c r="X10660" s="419"/>
      <c r="Z10660" s="419"/>
      <c r="AA10660" s="419"/>
      <c r="AB10660" s="419"/>
      <c r="AD10660" s="419"/>
      <c r="AE10660" s="419"/>
      <c r="AF10660" s="419"/>
      <c r="AH10660" s="419"/>
      <c r="AI10660" s="419"/>
      <c r="AJ10660" s="419"/>
      <c r="AL10660" s="419"/>
      <c r="AM10660" s="419"/>
      <c r="AN10660" s="403"/>
      <c r="AO10660" s="419"/>
      <c r="AP10660" s="419"/>
      <c r="AQ10660" s="419"/>
      <c r="AR10660" s="419"/>
      <c r="AS10660" s="419"/>
      <c r="AT10660" s="419"/>
      <c r="AU10660" s="419"/>
      <c r="AV10660" s="419"/>
      <c r="AX10660" s="419"/>
      <c r="AY10660" s="419"/>
      <c r="AZ10660" s="419"/>
      <c r="BB10660" s="419"/>
      <c r="BC10660" s="419"/>
      <c r="BD10660" s="419"/>
      <c r="BF10660" s="419"/>
      <c r="BG10660" s="419"/>
      <c r="BH10660" s="419"/>
      <c r="BJ10660" s="419"/>
      <c r="BK10660" s="419"/>
      <c r="BL10660" s="419"/>
      <c r="BN10660" s="419"/>
      <c r="BO10660" s="419"/>
      <c r="BP10660" s="419"/>
      <c r="BR10660" s="419"/>
      <c r="BS10660" s="419"/>
      <c r="BT10660" s="419"/>
      <c r="BV10660" s="419"/>
      <c r="BW10660" s="419"/>
      <c r="BX10660" s="397"/>
      <c r="BZ10660" s="449"/>
      <c r="CB10660" s="419"/>
      <c r="CC10660" s="419"/>
      <c r="CD10660" s="419"/>
      <c r="CF10660" s="419"/>
      <c r="CG10660" s="419"/>
      <c r="CH10660" s="419"/>
    </row>
    <row r="10661" spans="3:86" ht="21" thickBot="1">
      <c r="C10661" s="425"/>
      <c r="P10661" s="431"/>
      <c r="R10661" s="419"/>
      <c r="S10661" s="446"/>
      <c r="T10661" s="419"/>
      <c r="V10661" s="196"/>
      <c r="W10661" s="419"/>
      <c r="X10661" s="419"/>
      <c r="Z10661" s="419"/>
      <c r="AA10661" s="419"/>
      <c r="AB10661" s="419"/>
      <c r="AD10661" s="419"/>
      <c r="AE10661" s="419"/>
      <c r="AF10661" s="419"/>
      <c r="AH10661" s="419"/>
      <c r="AI10661" s="419"/>
      <c r="AJ10661" s="419"/>
      <c r="AL10661" s="419"/>
      <c r="AM10661" s="419"/>
      <c r="AN10661" s="403"/>
      <c r="AO10661" s="419"/>
      <c r="AP10661" s="419"/>
      <c r="AQ10661" s="419"/>
      <c r="AR10661" s="419"/>
      <c r="AS10661" s="419"/>
      <c r="AT10661" s="419"/>
      <c r="AU10661" s="419"/>
      <c r="AV10661" s="419"/>
      <c r="AX10661" s="419"/>
      <c r="AY10661" s="419"/>
      <c r="AZ10661" s="419"/>
      <c r="BB10661" s="419"/>
      <c r="BC10661" s="419"/>
      <c r="BD10661" s="419"/>
      <c r="BF10661" s="419"/>
      <c r="BG10661" s="419"/>
      <c r="BH10661" s="419"/>
      <c r="BJ10661" s="419"/>
      <c r="BK10661" s="419"/>
      <c r="BL10661" s="419"/>
      <c r="BN10661" s="419"/>
      <c r="BO10661" s="419"/>
      <c r="BP10661" s="419"/>
      <c r="BR10661" s="419"/>
      <c r="BS10661" s="419"/>
      <c r="BT10661" s="419"/>
      <c r="BV10661" s="419"/>
      <c r="BW10661" s="419"/>
      <c r="BX10661" s="397"/>
      <c r="BZ10661" s="449"/>
      <c r="CB10661" s="419"/>
      <c r="CC10661" s="419"/>
      <c r="CD10661" s="419"/>
      <c r="CF10661" s="419"/>
      <c r="CG10661" s="419"/>
      <c r="CH10661" s="419"/>
    </row>
    <row r="10662" spans="3:86" ht="21" thickBot="1">
      <c r="C10662" s="425"/>
      <c r="P10662" s="431"/>
      <c r="R10662" s="419"/>
      <c r="S10662" s="446"/>
      <c r="T10662" s="419"/>
      <c r="V10662" s="196"/>
      <c r="W10662" s="419"/>
      <c r="X10662" s="419"/>
      <c r="Z10662" s="419"/>
      <c r="AA10662" s="419"/>
      <c r="AB10662" s="419"/>
      <c r="AD10662" s="419"/>
      <c r="AE10662" s="419"/>
      <c r="AF10662" s="419"/>
      <c r="AH10662" s="419"/>
      <c r="AI10662" s="419"/>
      <c r="AJ10662" s="419"/>
      <c r="AL10662" s="419"/>
      <c r="AM10662" s="419"/>
      <c r="AN10662" s="403"/>
      <c r="AO10662" s="419"/>
      <c r="AP10662" s="419"/>
      <c r="AQ10662" s="419"/>
      <c r="AR10662" s="419"/>
      <c r="AS10662" s="419"/>
      <c r="AT10662" s="419"/>
      <c r="AU10662" s="419"/>
      <c r="AV10662" s="419"/>
      <c r="AX10662" s="419"/>
      <c r="AY10662" s="419"/>
      <c r="AZ10662" s="419"/>
      <c r="BB10662" s="419"/>
      <c r="BC10662" s="419"/>
      <c r="BD10662" s="419"/>
      <c r="BF10662" s="419"/>
      <c r="BG10662" s="419"/>
      <c r="BH10662" s="419"/>
      <c r="BJ10662" s="419"/>
      <c r="BK10662" s="419"/>
      <c r="BL10662" s="419"/>
      <c r="BN10662" s="419"/>
      <c r="BO10662" s="419"/>
      <c r="BP10662" s="419"/>
      <c r="BR10662" s="419"/>
      <c r="BS10662" s="419"/>
      <c r="BT10662" s="419"/>
      <c r="BV10662" s="419"/>
      <c r="BW10662" s="419"/>
      <c r="BX10662" s="397"/>
      <c r="BZ10662" s="449"/>
      <c r="CB10662" s="419"/>
      <c r="CC10662" s="419"/>
      <c r="CD10662" s="419"/>
      <c r="CF10662" s="419"/>
      <c r="CG10662" s="419"/>
      <c r="CH10662" s="419"/>
    </row>
    <row r="10663" spans="3:86" ht="21" thickBot="1">
      <c r="C10663" s="425"/>
      <c r="P10663" s="431"/>
      <c r="R10663" s="419"/>
      <c r="S10663" s="446"/>
      <c r="T10663" s="419"/>
      <c r="V10663" s="196"/>
      <c r="W10663" s="419"/>
      <c r="X10663" s="419"/>
      <c r="Z10663" s="419"/>
      <c r="AA10663" s="419"/>
      <c r="AB10663" s="419"/>
      <c r="AD10663" s="419"/>
      <c r="AE10663" s="419"/>
      <c r="AF10663" s="419"/>
      <c r="AH10663" s="419"/>
      <c r="AI10663" s="419"/>
      <c r="AJ10663" s="419"/>
      <c r="AL10663" s="419"/>
      <c r="AM10663" s="419"/>
      <c r="AN10663" s="403"/>
      <c r="AO10663" s="419"/>
      <c r="AP10663" s="419"/>
      <c r="AQ10663" s="419"/>
      <c r="AR10663" s="419"/>
      <c r="AS10663" s="419"/>
      <c r="AT10663" s="419"/>
      <c r="AU10663" s="419"/>
      <c r="AV10663" s="419"/>
      <c r="AX10663" s="419"/>
      <c r="AY10663" s="419"/>
      <c r="AZ10663" s="419"/>
      <c r="BB10663" s="419"/>
      <c r="BC10663" s="419"/>
      <c r="BD10663" s="419"/>
      <c r="BF10663" s="419"/>
      <c r="BG10663" s="419"/>
      <c r="BH10663" s="419"/>
      <c r="BJ10663" s="419"/>
      <c r="BK10663" s="419"/>
      <c r="BL10663" s="419"/>
      <c r="BN10663" s="419"/>
      <c r="BO10663" s="419"/>
      <c r="BP10663" s="419"/>
      <c r="BR10663" s="419"/>
      <c r="BS10663" s="419"/>
      <c r="BT10663" s="419"/>
      <c r="BV10663" s="419"/>
      <c r="BW10663" s="419"/>
      <c r="BX10663" s="397"/>
      <c r="BZ10663" s="449"/>
      <c r="CB10663" s="419"/>
      <c r="CC10663" s="419"/>
      <c r="CD10663" s="419"/>
      <c r="CF10663" s="419"/>
      <c r="CG10663" s="419"/>
      <c r="CH10663" s="419"/>
    </row>
    <row r="10664" spans="3:86" ht="21" thickBot="1">
      <c r="C10664" s="425"/>
      <c r="P10664" s="431"/>
      <c r="R10664" s="419"/>
      <c r="S10664" s="446"/>
      <c r="T10664" s="419"/>
      <c r="V10664" s="196"/>
      <c r="W10664" s="419"/>
      <c r="X10664" s="419"/>
      <c r="Z10664" s="419"/>
      <c r="AA10664" s="419"/>
      <c r="AB10664" s="419"/>
      <c r="AD10664" s="419"/>
      <c r="AE10664" s="419"/>
      <c r="AF10664" s="419"/>
      <c r="AH10664" s="419"/>
      <c r="AI10664" s="419"/>
      <c r="AJ10664" s="419"/>
      <c r="AL10664" s="419"/>
      <c r="AM10664" s="419"/>
      <c r="AN10664" s="403"/>
      <c r="AO10664" s="419"/>
      <c r="AP10664" s="419"/>
      <c r="AQ10664" s="419"/>
      <c r="AR10664" s="419"/>
      <c r="AS10664" s="419"/>
      <c r="AT10664" s="419"/>
      <c r="AU10664" s="419"/>
      <c r="AV10664" s="419"/>
      <c r="AX10664" s="419"/>
      <c r="AY10664" s="419"/>
      <c r="AZ10664" s="419"/>
      <c r="BB10664" s="419"/>
      <c r="BC10664" s="419"/>
      <c r="BD10664" s="419"/>
      <c r="BF10664" s="419"/>
      <c r="BG10664" s="419"/>
      <c r="BH10664" s="419"/>
      <c r="BJ10664" s="419"/>
      <c r="BK10664" s="419"/>
      <c r="BL10664" s="419"/>
      <c r="BN10664" s="419"/>
      <c r="BO10664" s="419"/>
      <c r="BP10664" s="419"/>
      <c r="BR10664" s="419"/>
      <c r="BS10664" s="419"/>
      <c r="BT10664" s="419"/>
      <c r="BV10664" s="419"/>
      <c r="BW10664" s="419"/>
      <c r="BX10664" s="397"/>
      <c r="BZ10664" s="449"/>
      <c r="CB10664" s="419"/>
      <c r="CC10664" s="419"/>
      <c r="CD10664" s="419"/>
      <c r="CF10664" s="419"/>
      <c r="CG10664" s="419"/>
      <c r="CH10664" s="419"/>
    </row>
    <row r="10665" spans="3:86" ht="21" thickBot="1">
      <c r="C10665" s="425"/>
      <c r="P10665" s="431"/>
      <c r="R10665" s="419"/>
      <c r="S10665" s="446"/>
      <c r="T10665" s="419"/>
      <c r="V10665" s="196"/>
      <c r="W10665" s="419"/>
      <c r="X10665" s="419"/>
      <c r="Z10665" s="419"/>
      <c r="AA10665" s="419"/>
      <c r="AB10665" s="419"/>
      <c r="AD10665" s="419"/>
      <c r="AE10665" s="419"/>
      <c r="AF10665" s="419"/>
      <c r="AH10665" s="419"/>
      <c r="AI10665" s="419"/>
      <c r="AJ10665" s="419"/>
      <c r="AL10665" s="419"/>
      <c r="AM10665" s="419"/>
      <c r="AN10665" s="403"/>
      <c r="AO10665" s="419"/>
      <c r="AP10665" s="419"/>
      <c r="AQ10665" s="419"/>
      <c r="AR10665" s="419"/>
      <c r="AS10665" s="419"/>
      <c r="AT10665" s="419"/>
      <c r="AU10665" s="419"/>
      <c r="AV10665" s="419"/>
      <c r="AX10665" s="419"/>
      <c r="AY10665" s="419"/>
      <c r="AZ10665" s="419"/>
      <c r="BB10665" s="419"/>
      <c r="BC10665" s="419"/>
      <c r="BD10665" s="419"/>
      <c r="BF10665" s="419"/>
      <c r="BG10665" s="419"/>
      <c r="BH10665" s="419"/>
      <c r="BJ10665" s="419"/>
      <c r="BK10665" s="419"/>
      <c r="BL10665" s="419"/>
      <c r="BN10665" s="419"/>
      <c r="BO10665" s="419"/>
      <c r="BP10665" s="419"/>
      <c r="BR10665" s="419"/>
      <c r="BS10665" s="419"/>
      <c r="BT10665" s="419"/>
      <c r="BV10665" s="419"/>
      <c r="BW10665" s="419"/>
      <c r="BX10665" s="397"/>
      <c r="BZ10665" s="449"/>
      <c r="CB10665" s="419"/>
      <c r="CC10665" s="419"/>
      <c r="CD10665" s="419"/>
      <c r="CF10665" s="419"/>
      <c r="CG10665" s="419"/>
      <c r="CH10665" s="419"/>
    </row>
    <row r="10666" spans="3:86" ht="21" thickBot="1">
      <c r="C10666" s="425"/>
      <c r="P10666" s="431"/>
      <c r="R10666" s="419"/>
      <c r="S10666" s="446"/>
      <c r="T10666" s="419"/>
      <c r="V10666" s="196"/>
      <c r="W10666" s="419"/>
      <c r="X10666" s="419"/>
      <c r="Z10666" s="419"/>
      <c r="AA10666" s="419"/>
      <c r="AB10666" s="419"/>
      <c r="AD10666" s="419"/>
      <c r="AE10666" s="419"/>
      <c r="AF10666" s="419"/>
      <c r="AH10666" s="419"/>
      <c r="AI10666" s="419"/>
      <c r="AJ10666" s="419"/>
      <c r="AL10666" s="419"/>
      <c r="AM10666" s="419"/>
      <c r="AN10666" s="403"/>
      <c r="AO10666" s="419"/>
      <c r="AP10666" s="419"/>
      <c r="AQ10666" s="419"/>
      <c r="AR10666" s="419"/>
      <c r="AS10666" s="419"/>
      <c r="AT10666" s="419"/>
      <c r="AU10666" s="419"/>
      <c r="AV10666" s="419"/>
      <c r="AX10666" s="419"/>
      <c r="AY10666" s="419"/>
      <c r="AZ10666" s="419"/>
      <c r="BB10666" s="419"/>
      <c r="BC10666" s="419"/>
      <c r="BD10666" s="419"/>
      <c r="BF10666" s="419"/>
      <c r="BG10666" s="419"/>
      <c r="BH10666" s="419"/>
      <c r="BJ10666" s="419"/>
      <c r="BK10666" s="419"/>
      <c r="BL10666" s="419"/>
      <c r="BN10666" s="419"/>
      <c r="BO10666" s="419"/>
      <c r="BP10666" s="419"/>
      <c r="BR10666" s="419"/>
      <c r="BS10666" s="419"/>
      <c r="BT10666" s="419"/>
      <c r="BV10666" s="419"/>
      <c r="BW10666" s="419"/>
      <c r="BX10666" s="397"/>
      <c r="BZ10666" s="449"/>
      <c r="CB10666" s="419"/>
      <c r="CC10666" s="419"/>
      <c r="CD10666" s="419"/>
      <c r="CF10666" s="419"/>
      <c r="CG10666" s="419"/>
      <c r="CH10666" s="419"/>
    </row>
    <row r="10667" spans="3:86" ht="21" thickBot="1">
      <c r="C10667" s="425"/>
      <c r="P10667" s="431"/>
      <c r="R10667" s="419"/>
      <c r="S10667" s="446"/>
      <c r="T10667" s="419"/>
      <c r="V10667" s="196"/>
      <c r="W10667" s="419"/>
      <c r="X10667" s="419"/>
      <c r="Z10667" s="419"/>
      <c r="AA10667" s="419"/>
      <c r="AB10667" s="419"/>
      <c r="AD10667" s="419"/>
      <c r="AE10667" s="419"/>
      <c r="AF10667" s="419"/>
      <c r="AH10667" s="419"/>
      <c r="AI10667" s="419"/>
      <c r="AJ10667" s="419"/>
      <c r="AL10667" s="419"/>
      <c r="AM10667" s="419"/>
      <c r="AN10667" s="403"/>
      <c r="AO10667" s="419"/>
      <c r="AP10667" s="419"/>
      <c r="AQ10667" s="419"/>
      <c r="AR10667" s="419"/>
      <c r="AS10667" s="419"/>
      <c r="AT10667" s="419"/>
      <c r="AU10667" s="419"/>
      <c r="AV10667" s="419"/>
      <c r="AX10667" s="419"/>
      <c r="AY10667" s="419"/>
      <c r="AZ10667" s="419"/>
      <c r="BB10667" s="419"/>
      <c r="BC10667" s="419"/>
      <c r="BD10667" s="419"/>
      <c r="BF10667" s="419"/>
      <c r="BG10667" s="419"/>
      <c r="BH10667" s="419"/>
      <c r="BJ10667" s="419"/>
      <c r="BK10667" s="419"/>
      <c r="BL10667" s="419"/>
      <c r="BN10667" s="419"/>
      <c r="BO10667" s="419"/>
      <c r="BP10667" s="419"/>
      <c r="BR10667" s="419"/>
      <c r="BS10667" s="419"/>
      <c r="BT10667" s="419"/>
      <c r="BV10667" s="419"/>
      <c r="BW10667" s="419"/>
      <c r="BX10667" s="397"/>
      <c r="BZ10667" s="449"/>
      <c r="CB10667" s="419"/>
      <c r="CC10667" s="419"/>
      <c r="CD10667" s="419"/>
      <c r="CF10667" s="419"/>
      <c r="CG10667" s="419"/>
      <c r="CH10667" s="419"/>
    </row>
    <row r="10668" spans="3:86" ht="21" thickBot="1">
      <c r="C10668" s="425"/>
      <c r="P10668" s="431"/>
      <c r="R10668" s="419"/>
      <c r="S10668" s="446"/>
      <c r="T10668" s="419"/>
      <c r="V10668" s="196"/>
      <c r="W10668" s="419"/>
      <c r="X10668" s="419"/>
      <c r="Z10668" s="419"/>
      <c r="AA10668" s="419"/>
      <c r="AB10668" s="419"/>
      <c r="AD10668" s="419"/>
      <c r="AE10668" s="419"/>
      <c r="AF10668" s="419"/>
      <c r="AH10668" s="419"/>
      <c r="AI10668" s="419"/>
      <c r="AJ10668" s="419"/>
      <c r="AL10668" s="419"/>
      <c r="AM10668" s="419"/>
      <c r="AN10668" s="403"/>
      <c r="AO10668" s="419"/>
      <c r="AP10668" s="419"/>
      <c r="AQ10668" s="419"/>
      <c r="AR10668" s="419"/>
      <c r="AS10668" s="419"/>
      <c r="AT10668" s="419"/>
      <c r="AU10668" s="419"/>
      <c r="AV10668" s="419"/>
      <c r="AX10668" s="419"/>
      <c r="AY10668" s="419"/>
      <c r="AZ10668" s="419"/>
      <c r="BB10668" s="419"/>
      <c r="BC10668" s="419"/>
      <c r="BD10668" s="419"/>
      <c r="BF10668" s="419"/>
      <c r="BG10668" s="419"/>
      <c r="BH10668" s="419"/>
      <c r="BJ10668" s="419"/>
      <c r="BK10668" s="419"/>
      <c r="BL10668" s="419"/>
      <c r="BN10668" s="419"/>
      <c r="BO10668" s="419"/>
      <c r="BP10668" s="419"/>
      <c r="BR10668" s="419"/>
      <c r="BS10668" s="419"/>
      <c r="BT10668" s="419"/>
      <c r="BV10668" s="419"/>
      <c r="BW10668" s="419"/>
      <c r="BX10668" s="397"/>
      <c r="BZ10668" s="449"/>
      <c r="CB10668" s="419"/>
      <c r="CC10668" s="419"/>
      <c r="CD10668" s="419"/>
      <c r="CF10668" s="419"/>
      <c r="CG10668" s="419"/>
      <c r="CH10668" s="419"/>
    </row>
    <row r="10669" spans="3:86" ht="21" thickBot="1">
      <c r="C10669" s="425"/>
      <c r="P10669" s="431"/>
      <c r="R10669" s="419"/>
      <c r="S10669" s="446"/>
      <c r="T10669" s="419"/>
      <c r="V10669" s="196"/>
      <c r="W10669" s="419"/>
      <c r="X10669" s="419"/>
      <c r="Z10669" s="419"/>
      <c r="AA10669" s="419"/>
      <c r="AB10669" s="419"/>
      <c r="AD10669" s="419"/>
      <c r="AE10669" s="419"/>
      <c r="AF10669" s="419"/>
      <c r="AH10669" s="419"/>
      <c r="AI10669" s="419"/>
      <c r="AJ10669" s="419"/>
      <c r="AL10669" s="419"/>
      <c r="AM10669" s="419"/>
      <c r="AN10669" s="403"/>
      <c r="AO10669" s="419"/>
      <c r="AP10669" s="419"/>
      <c r="AQ10669" s="419"/>
      <c r="AR10669" s="419"/>
      <c r="AS10669" s="419"/>
      <c r="AT10669" s="419"/>
      <c r="AU10669" s="419"/>
      <c r="AV10669" s="419"/>
      <c r="AX10669" s="419"/>
      <c r="AY10669" s="419"/>
      <c r="AZ10669" s="419"/>
      <c r="BB10669" s="419"/>
      <c r="BC10669" s="419"/>
      <c r="BD10669" s="419"/>
      <c r="BF10669" s="419"/>
      <c r="BG10669" s="419"/>
      <c r="BH10669" s="419"/>
      <c r="BJ10669" s="419"/>
      <c r="BK10669" s="419"/>
      <c r="BL10669" s="419"/>
      <c r="BN10669" s="419"/>
      <c r="BO10669" s="419"/>
      <c r="BP10669" s="419"/>
      <c r="BR10669" s="419"/>
      <c r="BS10669" s="419"/>
      <c r="BT10669" s="419"/>
      <c r="BV10669" s="419"/>
      <c r="BW10669" s="419"/>
      <c r="BX10669" s="397"/>
      <c r="BZ10669" s="449"/>
      <c r="CB10669" s="419"/>
      <c r="CC10669" s="419"/>
      <c r="CD10669" s="419"/>
      <c r="CF10669" s="419"/>
      <c r="CG10669" s="419"/>
      <c r="CH10669" s="419"/>
    </row>
    <row r="10670" spans="3:86" ht="21" thickBot="1">
      <c r="C10670" s="425"/>
      <c r="P10670" s="431"/>
      <c r="R10670" s="419"/>
      <c r="S10670" s="446"/>
      <c r="T10670" s="419"/>
      <c r="V10670" s="196"/>
      <c r="W10670" s="419"/>
      <c r="X10670" s="419"/>
      <c r="Z10670" s="419"/>
      <c r="AA10670" s="419"/>
      <c r="AB10670" s="419"/>
      <c r="AD10670" s="419"/>
      <c r="AE10670" s="419"/>
      <c r="AF10670" s="419"/>
      <c r="AH10670" s="419"/>
      <c r="AI10670" s="419"/>
      <c r="AJ10670" s="419"/>
      <c r="AL10670" s="419"/>
      <c r="AM10670" s="419"/>
      <c r="AN10670" s="403"/>
      <c r="AO10670" s="419"/>
      <c r="AP10670" s="419"/>
      <c r="AQ10670" s="419"/>
      <c r="AR10670" s="419"/>
      <c r="AS10670" s="419"/>
      <c r="AT10670" s="419"/>
      <c r="AU10670" s="419"/>
      <c r="AV10670" s="419"/>
      <c r="AX10670" s="419"/>
      <c r="AY10670" s="419"/>
      <c r="AZ10670" s="419"/>
      <c r="BB10670" s="419"/>
      <c r="BC10670" s="419"/>
      <c r="BD10670" s="419"/>
      <c r="BF10670" s="419"/>
      <c r="BG10670" s="419"/>
      <c r="BH10670" s="419"/>
      <c r="BJ10670" s="419"/>
      <c r="BK10670" s="419"/>
      <c r="BL10670" s="419"/>
      <c r="BN10670" s="419"/>
      <c r="BO10670" s="419"/>
      <c r="BP10670" s="419"/>
      <c r="BR10670" s="419"/>
      <c r="BS10670" s="419"/>
      <c r="BT10670" s="419"/>
      <c r="BV10670" s="419"/>
      <c r="BW10670" s="419"/>
      <c r="BX10670" s="397"/>
      <c r="BZ10670" s="449"/>
      <c r="CB10670" s="419"/>
      <c r="CC10670" s="419"/>
      <c r="CD10670" s="419"/>
      <c r="CF10670" s="419"/>
      <c r="CG10670" s="419"/>
      <c r="CH10670" s="419"/>
    </row>
    <row r="10671" spans="3:86" ht="21" thickBot="1">
      <c r="C10671" s="425"/>
      <c r="P10671" s="431"/>
      <c r="R10671" s="419"/>
      <c r="S10671" s="446"/>
      <c r="T10671" s="419"/>
      <c r="V10671" s="196"/>
      <c r="W10671" s="419"/>
      <c r="X10671" s="419"/>
      <c r="Z10671" s="419"/>
      <c r="AA10671" s="419"/>
      <c r="AB10671" s="419"/>
      <c r="AD10671" s="419"/>
      <c r="AE10671" s="419"/>
      <c r="AF10671" s="419"/>
      <c r="AH10671" s="419"/>
      <c r="AI10671" s="419"/>
      <c r="AJ10671" s="419"/>
      <c r="AL10671" s="419"/>
      <c r="AM10671" s="419"/>
      <c r="AN10671" s="403"/>
      <c r="AO10671" s="419"/>
      <c r="AP10671" s="419"/>
      <c r="AQ10671" s="419"/>
      <c r="AR10671" s="419"/>
      <c r="AS10671" s="419"/>
      <c r="AT10671" s="419"/>
      <c r="AU10671" s="419"/>
      <c r="AV10671" s="419"/>
      <c r="AX10671" s="419"/>
      <c r="AY10671" s="419"/>
      <c r="AZ10671" s="419"/>
      <c r="BB10671" s="419"/>
      <c r="BC10671" s="419"/>
      <c r="BD10671" s="419"/>
      <c r="BF10671" s="419"/>
      <c r="BG10671" s="419"/>
      <c r="BH10671" s="419"/>
      <c r="BJ10671" s="419"/>
      <c r="BK10671" s="419"/>
      <c r="BL10671" s="419"/>
      <c r="BN10671" s="419"/>
      <c r="BO10671" s="419"/>
      <c r="BP10671" s="419"/>
      <c r="BR10671" s="419"/>
      <c r="BS10671" s="419"/>
      <c r="BT10671" s="419"/>
      <c r="BV10671" s="419"/>
      <c r="BW10671" s="419"/>
      <c r="BX10671" s="397"/>
      <c r="BZ10671" s="449"/>
      <c r="CB10671" s="419"/>
      <c r="CC10671" s="419"/>
      <c r="CD10671" s="419"/>
      <c r="CF10671" s="419"/>
      <c r="CG10671" s="419"/>
      <c r="CH10671" s="419"/>
    </row>
    <row r="10672" spans="3:86" ht="21" thickBot="1">
      <c r="C10672" s="425"/>
      <c r="P10672" s="431"/>
      <c r="R10672" s="419"/>
      <c r="S10672" s="446"/>
      <c r="T10672" s="419"/>
      <c r="V10672" s="196"/>
      <c r="W10672" s="419"/>
      <c r="X10672" s="419"/>
      <c r="Z10672" s="419"/>
      <c r="AA10672" s="419"/>
      <c r="AB10672" s="419"/>
      <c r="AD10672" s="419"/>
      <c r="AE10672" s="419"/>
      <c r="AF10672" s="419"/>
      <c r="AH10672" s="419"/>
      <c r="AI10672" s="419"/>
      <c r="AJ10672" s="419"/>
      <c r="AL10672" s="419"/>
      <c r="AM10672" s="419"/>
      <c r="AN10672" s="403"/>
      <c r="AO10672" s="419"/>
      <c r="AP10672" s="419"/>
      <c r="AQ10672" s="419"/>
      <c r="AR10672" s="419"/>
      <c r="AS10672" s="419"/>
      <c r="AT10672" s="419"/>
      <c r="AU10672" s="419"/>
      <c r="AV10672" s="419"/>
      <c r="AX10672" s="419"/>
      <c r="AY10672" s="419"/>
      <c r="AZ10672" s="419"/>
      <c r="BB10672" s="419"/>
      <c r="BC10672" s="419"/>
      <c r="BD10672" s="419"/>
      <c r="BF10672" s="419"/>
      <c r="BG10672" s="419"/>
      <c r="BH10672" s="419"/>
      <c r="BJ10672" s="419"/>
      <c r="BK10672" s="419"/>
      <c r="BL10672" s="419"/>
      <c r="BN10672" s="419"/>
      <c r="BO10672" s="419"/>
      <c r="BP10672" s="419"/>
      <c r="BR10672" s="419"/>
      <c r="BS10672" s="419"/>
      <c r="BT10672" s="419"/>
      <c r="BV10672" s="419"/>
      <c r="BW10672" s="419"/>
      <c r="BX10672" s="397"/>
      <c r="BZ10672" s="449"/>
      <c r="CB10672" s="419"/>
      <c r="CC10672" s="419"/>
      <c r="CD10672" s="419"/>
      <c r="CF10672" s="419"/>
      <c r="CG10672" s="419"/>
      <c r="CH10672" s="419"/>
    </row>
    <row r="10673" spans="3:86" ht="21" thickBot="1">
      <c r="C10673" s="425"/>
      <c r="P10673" s="431"/>
      <c r="R10673" s="419"/>
      <c r="S10673" s="446"/>
      <c r="T10673" s="419"/>
      <c r="V10673" s="196"/>
      <c r="W10673" s="419"/>
      <c r="X10673" s="419"/>
      <c r="Z10673" s="419"/>
      <c r="AA10673" s="419"/>
      <c r="AB10673" s="419"/>
      <c r="AD10673" s="419"/>
      <c r="AE10673" s="419"/>
      <c r="AF10673" s="419"/>
      <c r="AH10673" s="419"/>
      <c r="AI10673" s="419"/>
      <c r="AJ10673" s="419"/>
      <c r="AL10673" s="419"/>
      <c r="AM10673" s="419"/>
      <c r="AN10673" s="403"/>
      <c r="AO10673" s="419"/>
      <c r="AP10673" s="419"/>
      <c r="AQ10673" s="419"/>
      <c r="AR10673" s="419"/>
      <c r="AS10673" s="419"/>
      <c r="AT10673" s="419"/>
      <c r="AU10673" s="419"/>
      <c r="AV10673" s="419"/>
      <c r="AX10673" s="419"/>
      <c r="AY10673" s="419"/>
      <c r="AZ10673" s="419"/>
      <c r="BB10673" s="419"/>
      <c r="BC10673" s="419"/>
      <c r="BD10673" s="419"/>
      <c r="BF10673" s="419"/>
      <c r="BG10673" s="419"/>
      <c r="BH10673" s="419"/>
      <c r="BJ10673" s="419"/>
      <c r="BK10673" s="419"/>
      <c r="BL10673" s="419"/>
      <c r="BN10673" s="419"/>
      <c r="BO10673" s="419"/>
      <c r="BP10673" s="419"/>
      <c r="BR10673" s="419"/>
      <c r="BS10673" s="419"/>
      <c r="BT10673" s="419"/>
      <c r="BV10673" s="419"/>
      <c r="BW10673" s="419"/>
      <c r="BX10673" s="397"/>
      <c r="BZ10673" s="449"/>
      <c r="CB10673" s="419"/>
      <c r="CC10673" s="419"/>
      <c r="CD10673" s="419"/>
      <c r="CF10673" s="419"/>
      <c r="CG10673" s="419"/>
      <c r="CH10673" s="419"/>
    </row>
    <row r="10674" spans="3:86" ht="21" thickBot="1">
      <c r="C10674" s="425"/>
      <c r="P10674" s="431"/>
      <c r="R10674" s="419"/>
      <c r="S10674" s="446"/>
      <c r="T10674" s="419"/>
      <c r="V10674" s="196"/>
      <c r="W10674" s="419"/>
      <c r="X10674" s="419"/>
      <c r="Z10674" s="419"/>
      <c r="AA10674" s="419"/>
      <c r="AB10674" s="419"/>
      <c r="AD10674" s="419"/>
      <c r="AE10674" s="419"/>
      <c r="AF10674" s="419"/>
      <c r="AH10674" s="419"/>
      <c r="AI10674" s="419"/>
      <c r="AJ10674" s="419"/>
      <c r="AL10674" s="419"/>
      <c r="AM10674" s="419"/>
      <c r="AN10674" s="403"/>
      <c r="AO10674" s="419"/>
      <c r="AP10674" s="419"/>
      <c r="AQ10674" s="419"/>
      <c r="AR10674" s="419"/>
      <c r="AS10674" s="419"/>
      <c r="AT10674" s="419"/>
      <c r="AU10674" s="419"/>
      <c r="AV10674" s="419"/>
      <c r="AX10674" s="419"/>
      <c r="AY10674" s="419"/>
      <c r="AZ10674" s="419"/>
      <c r="BB10674" s="419"/>
      <c r="BC10674" s="419"/>
      <c r="BD10674" s="419"/>
      <c r="BF10674" s="419"/>
      <c r="BG10674" s="419"/>
      <c r="BH10674" s="419"/>
      <c r="BJ10674" s="419"/>
      <c r="BK10674" s="419"/>
      <c r="BL10674" s="419"/>
      <c r="BN10674" s="419"/>
      <c r="BO10674" s="419"/>
      <c r="BP10674" s="419"/>
      <c r="BR10674" s="419"/>
      <c r="BS10674" s="419"/>
      <c r="BT10674" s="419"/>
      <c r="BV10674" s="419"/>
      <c r="BW10674" s="419"/>
      <c r="BX10674" s="397"/>
      <c r="BZ10674" s="449"/>
      <c r="CB10674" s="419"/>
      <c r="CC10674" s="419"/>
      <c r="CD10674" s="419"/>
      <c r="CF10674" s="419"/>
      <c r="CG10674" s="419"/>
      <c r="CH10674" s="419"/>
    </row>
    <row r="10675" spans="3:86" ht="21" thickBot="1">
      <c r="C10675" s="425"/>
      <c r="P10675" s="431"/>
      <c r="R10675" s="419"/>
      <c r="S10675" s="446"/>
      <c r="T10675" s="419"/>
      <c r="V10675" s="196"/>
      <c r="W10675" s="419"/>
      <c r="X10675" s="419"/>
      <c r="Z10675" s="419"/>
      <c r="AA10675" s="419"/>
      <c r="AB10675" s="419"/>
      <c r="AD10675" s="419"/>
      <c r="AE10675" s="419"/>
      <c r="AF10675" s="419"/>
      <c r="AH10675" s="419"/>
      <c r="AI10675" s="419"/>
      <c r="AJ10675" s="419"/>
      <c r="AL10675" s="419"/>
      <c r="AM10675" s="419"/>
      <c r="AN10675" s="403"/>
      <c r="AO10675" s="419"/>
      <c r="AP10675" s="419"/>
      <c r="AQ10675" s="419"/>
      <c r="AR10675" s="419"/>
      <c r="AS10675" s="419"/>
      <c r="AT10675" s="419"/>
      <c r="AU10675" s="419"/>
      <c r="AV10675" s="419"/>
      <c r="AX10675" s="419"/>
      <c r="AY10675" s="419"/>
      <c r="AZ10675" s="419"/>
      <c r="BB10675" s="419"/>
      <c r="BC10675" s="419"/>
      <c r="BD10675" s="419"/>
      <c r="BF10675" s="419"/>
      <c r="BG10675" s="419"/>
      <c r="BH10675" s="419"/>
      <c r="BJ10675" s="419"/>
      <c r="BK10675" s="419"/>
      <c r="BL10675" s="419"/>
      <c r="BN10675" s="419"/>
      <c r="BO10675" s="419"/>
      <c r="BP10675" s="419"/>
      <c r="BR10675" s="419"/>
      <c r="BS10675" s="419"/>
      <c r="BT10675" s="419"/>
      <c r="BV10675" s="419"/>
      <c r="BW10675" s="419"/>
      <c r="BX10675" s="397"/>
      <c r="BZ10675" s="449"/>
      <c r="CB10675" s="419"/>
      <c r="CC10675" s="419"/>
      <c r="CD10675" s="419"/>
      <c r="CF10675" s="419"/>
      <c r="CG10675" s="419"/>
      <c r="CH10675" s="419"/>
    </row>
    <row r="10676" spans="3:86" ht="21" thickBot="1">
      <c r="C10676" s="425"/>
      <c r="P10676" s="431"/>
      <c r="R10676" s="419"/>
      <c r="S10676" s="446"/>
      <c r="T10676" s="419"/>
      <c r="V10676" s="196"/>
      <c r="W10676" s="419"/>
      <c r="X10676" s="419"/>
      <c r="Z10676" s="419"/>
      <c r="AA10676" s="419"/>
      <c r="AB10676" s="419"/>
      <c r="AD10676" s="419"/>
      <c r="AE10676" s="419"/>
      <c r="AF10676" s="419"/>
      <c r="AH10676" s="419"/>
      <c r="AI10676" s="419"/>
      <c r="AJ10676" s="419"/>
      <c r="AL10676" s="419"/>
      <c r="AM10676" s="419"/>
      <c r="AN10676" s="403"/>
      <c r="AO10676" s="419"/>
      <c r="AP10676" s="419"/>
      <c r="AQ10676" s="419"/>
      <c r="AR10676" s="419"/>
      <c r="AS10676" s="419"/>
      <c r="AT10676" s="419"/>
      <c r="AU10676" s="419"/>
      <c r="AV10676" s="419"/>
      <c r="AX10676" s="419"/>
      <c r="AY10676" s="419"/>
      <c r="AZ10676" s="419"/>
      <c r="BB10676" s="419"/>
      <c r="BC10676" s="419"/>
      <c r="BD10676" s="419"/>
      <c r="BF10676" s="419"/>
      <c r="BG10676" s="419"/>
      <c r="BH10676" s="419"/>
      <c r="BJ10676" s="419"/>
      <c r="BK10676" s="419"/>
      <c r="BL10676" s="419"/>
      <c r="BN10676" s="419"/>
      <c r="BO10676" s="419"/>
      <c r="BP10676" s="419"/>
      <c r="BR10676" s="419"/>
      <c r="BS10676" s="419"/>
      <c r="BT10676" s="419"/>
      <c r="BV10676" s="419"/>
      <c r="BW10676" s="419"/>
      <c r="BX10676" s="397"/>
      <c r="BZ10676" s="449"/>
      <c r="CB10676" s="419"/>
      <c r="CC10676" s="419"/>
      <c r="CD10676" s="419"/>
      <c r="CF10676" s="419"/>
      <c r="CG10676" s="419"/>
      <c r="CH10676" s="419"/>
    </row>
    <row r="10677" spans="3:86" ht="21" thickBot="1">
      <c r="C10677" s="425"/>
      <c r="P10677" s="431"/>
      <c r="R10677" s="419"/>
      <c r="S10677" s="446"/>
      <c r="T10677" s="419"/>
      <c r="V10677" s="196"/>
      <c r="W10677" s="419"/>
      <c r="X10677" s="419"/>
      <c r="Z10677" s="419"/>
      <c r="AA10677" s="419"/>
      <c r="AB10677" s="419"/>
      <c r="AD10677" s="419"/>
      <c r="AE10677" s="419"/>
      <c r="AF10677" s="419"/>
      <c r="AH10677" s="419"/>
      <c r="AI10677" s="419"/>
      <c r="AJ10677" s="419"/>
      <c r="AL10677" s="419"/>
      <c r="AM10677" s="419"/>
      <c r="AN10677" s="403"/>
      <c r="AO10677" s="419"/>
      <c r="AP10677" s="419"/>
      <c r="AQ10677" s="419"/>
      <c r="AR10677" s="419"/>
      <c r="AS10677" s="419"/>
      <c r="AT10677" s="419"/>
      <c r="AU10677" s="419"/>
      <c r="AV10677" s="419"/>
      <c r="AX10677" s="419"/>
      <c r="AY10677" s="419"/>
      <c r="AZ10677" s="419"/>
      <c r="BB10677" s="419"/>
      <c r="BC10677" s="419"/>
      <c r="BD10677" s="419"/>
      <c r="BF10677" s="419"/>
      <c r="BG10677" s="419"/>
      <c r="BH10677" s="419"/>
      <c r="BJ10677" s="419"/>
      <c r="BK10677" s="419"/>
      <c r="BL10677" s="419"/>
      <c r="BN10677" s="419"/>
      <c r="BO10677" s="419"/>
      <c r="BP10677" s="419"/>
      <c r="BR10677" s="419"/>
      <c r="BS10677" s="419"/>
      <c r="BT10677" s="419"/>
      <c r="BV10677" s="419"/>
      <c r="BW10677" s="419"/>
      <c r="BX10677" s="397"/>
      <c r="BZ10677" s="449"/>
      <c r="CB10677" s="419"/>
      <c r="CC10677" s="419"/>
      <c r="CD10677" s="419"/>
      <c r="CF10677" s="419"/>
      <c r="CG10677" s="419"/>
      <c r="CH10677" s="419"/>
    </row>
    <row r="10678" spans="3:86" ht="21" thickBot="1">
      <c r="C10678" s="425"/>
      <c r="P10678" s="431"/>
      <c r="R10678" s="419"/>
      <c r="S10678" s="446"/>
      <c r="T10678" s="419"/>
      <c r="V10678" s="196"/>
      <c r="W10678" s="419"/>
      <c r="X10678" s="419"/>
      <c r="Z10678" s="419"/>
      <c r="AA10678" s="419"/>
      <c r="AB10678" s="419"/>
      <c r="AD10678" s="419"/>
      <c r="AE10678" s="419"/>
      <c r="AF10678" s="419"/>
      <c r="AH10678" s="419"/>
      <c r="AI10678" s="419"/>
      <c r="AJ10678" s="419"/>
      <c r="AL10678" s="419"/>
      <c r="AM10678" s="419"/>
      <c r="AN10678" s="403"/>
      <c r="AO10678" s="419"/>
      <c r="AP10678" s="419"/>
      <c r="AQ10678" s="419"/>
      <c r="AR10678" s="419"/>
      <c r="AS10678" s="419"/>
      <c r="AT10678" s="419"/>
      <c r="AU10678" s="419"/>
      <c r="AV10678" s="419"/>
      <c r="AX10678" s="419"/>
      <c r="AY10678" s="419"/>
      <c r="AZ10678" s="419"/>
      <c r="BB10678" s="419"/>
      <c r="BC10678" s="419"/>
      <c r="BD10678" s="419"/>
      <c r="BF10678" s="419"/>
      <c r="BG10678" s="419"/>
      <c r="BH10678" s="419"/>
      <c r="BJ10678" s="419"/>
      <c r="BK10678" s="419"/>
      <c r="BL10678" s="419"/>
      <c r="BN10678" s="419"/>
      <c r="BO10678" s="419"/>
      <c r="BP10678" s="419"/>
      <c r="BR10678" s="419"/>
      <c r="BS10678" s="419"/>
      <c r="BT10678" s="419"/>
      <c r="BV10678" s="419"/>
      <c r="BW10678" s="419"/>
      <c r="BX10678" s="397"/>
      <c r="BZ10678" s="449"/>
      <c r="CB10678" s="419"/>
      <c r="CC10678" s="419"/>
      <c r="CD10678" s="419"/>
      <c r="CF10678" s="419"/>
      <c r="CG10678" s="419"/>
      <c r="CH10678" s="419"/>
    </row>
    <row r="10679" spans="3:86" ht="21" thickBot="1">
      <c r="C10679" s="425"/>
      <c r="P10679" s="431"/>
      <c r="R10679" s="419"/>
      <c r="S10679" s="446"/>
      <c r="T10679" s="419"/>
      <c r="V10679" s="196"/>
      <c r="W10679" s="419"/>
      <c r="X10679" s="419"/>
      <c r="Z10679" s="419"/>
      <c r="AA10679" s="419"/>
      <c r="AB10679" s="419"/>
      <c r="AD10679" s="419"/>
      <c r="AE10679" s="419"/>
      <c r="AF10679" s="419"/>
      <c r="AH10679" s="419"/>
      <c r="AI10679" s="419"/>
      <c r="AJ10679" s="419"/>
      <c r="AL10679" s="419"/>
      <c r="AM10679" s="419"/>
      <c r="AN10679" s="403"/>
      <c r="AO10679" s="419"/>
      <c r="AP10679" s="419"/>
      <c r="AQ10679" s="419"/>
      <c r="AR10679" s="419"/>
      <c r="AS10679" s="419"/>
      <c r="AT10679" s="419"/>
      <c r="AU10679" s="419"/>
      <c r="AV10679" s="419"/>
      <c r="AX10679" s="419"/>
      <c r="AY10679" s="419"/>
      <c r="AZ10679" s="419"/>
      <c r="BB10679" s="419"/>
      <c r="BC10679" s="419"/>
      <c r="BD10679" s="419"/>
      <c r="BF10679" s="419"/>
      <c r="BG10679" s="419"/>
      <c r="BH10679" s="419"/>
      <c r="BJ10679" s="419"/>
      <c r="BK10679" s="419"/>
      <c r="BL10679" s="419"/>
      <c r="BN10679" s="419"/>
      <c r="BO10679" s="419"/>
      <c r="BP10679" s="419"/>
      <c r="BR10679" s="419"/>
      <c r="BS10679" s="419"/>
      <c r="BT10679" s="419"/>
      <c r="BV10679" s="419"/>
      <c r="BW10679" s="419"/>
      <c r="BX10679" s="397"/>
      <c r="BZ10679" s="449"/>
      <c r="CB10679" s="419"/>
      <c r="CC10679" s="419"/>
      <c r="CD10679" s="419"/>
      <c r="CF10679" s="419"/>
      <c r="CG10679" s="419"/>
      <c r="CH10679" s="419"/>
    </row>
    <row r="10680" spans="3:86" ht="21" thickBot="1">
      <c r="C10680" s="425"/>
      <c r="P10680" s="431"/>
      <c r="R10680" s="419"/>
      <c r="S10680" s="446"/>
      <c r="T10680" s="419"/>
      <c r="V10680" s="196"/>
      <c r="W10680" s="419"/>
      <c r="X10680" s="419"/>
      <c r="Z10680" s="419"/>
      <c r="AA10680" s="419"/>
      <c r="AB10680" s="419"/>
      <c r="AD10680" s="419"/>
      <c r="AE10680" s="419"/>
      <c r="AF10680" s="419"/>
      <c r="AH10680" s="419"/>
      <c r="AI10680" s="419"/>
      <c r="AJ10680" s="419"/>
      <c r="AL10680" s="419"/>
      <c r="AM10680" s="419"/>
      <c r="AN10680" s="403"/>
      <c r="AO10680" s="419"/>
      <c r="AP10680" s="419"/>
      <c r="AQ10680" s="419"/>
      <c r="AR10680" s="419"/>
      <c r="AS10680" s="419"/>
      <c r="AT10680" s="419"/>
      <c r="AU10680" s="419"/>
      <c r="AV10680" s="419"/>
      <c r="AX10680" s="419"/>
      <c r="AY10680" s="419"/>
      <c r="AZ10680" s="419"/>
      <c r="BB10680" s="419"/>
      <c r="BC10680" s="419"/>
      <c r="BD10680" s="419"/>
      <c r="BF10680" s="419"/>
      <c r="BG10680" s="419"/>
      <c r="BH10680" s="419"/>
      <c r="BJ10680" s="419"/>
      <c r="BK10680" s="419"/>
      <c r="BL10680" s="419"/>
      <c r="BN10680" s="419"/>
      <c r="BO10680" s="419"/>
      <c r="BP10680" s="419"/>
      <c r="BR10680" s="419"/>
      <c r="BS10680" s="419"/>
      <c r="BT10680" s="419"/>
      <c r="BV10680" s="419"/>
      <c r="BW10680" s="419"/>
      <c r="BX10680" s="397"/>
      <c r="BZ10680" s="449"/>
      <c r="CB10680" s="419"/>
      <c r="CC10680" s="419"/>
      <c r="CD10680" s="419"/>
      <c r="CF10680" s="419"/>
      <c r="CG10680" s="419"/>
      <c r="CH10680" s="419"/>
    </row>
    <row r="10681" spans="3:86" ht="21" thickBot="1">
      <c r="C10681" s="425"/>
      <c r="P10681" s="431"/>
      <c r="R10681" s="419"/>
      <c r="S10681" s="446"/>
      <c r="T10681" s="419"/>
      <c r="V10681" s="196"/>
      <c r="W10681" s="419"/>
      <c r="X10681" s="419"/>
      <c r="Z10681" s="419"/>
      <c r="AA10681" s="419"/>
      <c r="AB10681" s="419"/>
      <c r="AD10681" s="419"/>
      <c r="AE10681" s="419"/>
      <c r="AF10681" s="419"/>
      <c r="AH10681" s="419"/>
      <c r="AI10681" s="419"/>
      <c r="AJ10681" s="419"/>
      <c r="AL10681" s="419"/>
      <c r="AM10681" s="419"/>
      <c r="AN10681" s="403"/>
      <c r="AO10681" s="419"/>
      <c r="AP10681" s="419"/>
      <c r="AQ10681" s="419"/>
      <c r="AR10681" s="419"/>
      <c r="AS10681" s="419"/>
      <c r="AT10681" s="419"/>
      <c r="AU10681" s="419"/>
      <c r="AV10681" s="419"/>
      <c r="AX10681" s="419"/>
      <c r="AY10681" s="419"/>
      <c r="AZ10681" s="419"/>
      <c r="BB10681" s="419"/>
      <c r="BC10681" s="419"/>
      <c r="BD10681" s="419"/>
      <c r="BF10681" s="419"/>
      <c r="BG10681" s="419"/>
      <c r="BH10681" s="419"/>
      <c r="BJ10681" s="419"/>
      <c r="BK10681" s="419"/>
      <c r="BL10681" s="419"/>
      <c r="BN10681" s="419"/>
      <c r="BO10681" s="419"/>
      <c r="BP10681" s="419"/>
      <c r="BR10681" s="419"/>
      <c r="BS10681" s="419"/>
      <c r="BT10681" s="419"/>
      <c r="BV10681" s="419"/>
      <c r="BW10681" s="419"/>
      <c r="BX10681" s="397"/>
      <c r="BZ10681" s="449"/>
      <c r="CB10681" s="419"/>
      <c r="CC10681" s="419"/>
      <c r="CD10681" s="419"/>
      <c r="CF10681" s="419"/>
      <c r="CG10681" s="419"/>
      <c r="CH10681" s="419"/>
    </row>
    <row r="10682" spans="3:86" ht="21" thickBot="1">
      <c r="C10682" s="425"/>
      <c r="P10682" s="431"/>
      <c r="R10682" s="419"/>
      <c r="S10682" s="446"/>
      <c r="T10682" s="419"/>
      <c r="V10682" s="196"/>
      <c r="W10682" s="419"/>
      <c r="X10682" s="419"/>
      <c r="Z10682" s="419"/>
      <c r="AA10682" s="419"/>
      <c r="AB10682" s="419"/>
      <c r="AD10682" s="419"/>
      <c r="AE10682" s="419"/>
      <c r="AF10682" s="419"/>
      <c r="AH10682" s="419"/>
      <c r="AI10682" s="419"/>
      <c r="AJ10682" s="419"/>
      <c r="AL10682" s="419"/>
      <c r="AM10682" s="419"/>
      <c r="AN10682" s="403"/>
      <c r="AO10682" s="419"/>
      <c r="AP10682" s="419"/>
      <c r="AQ10682" s="419"/>
      <c r="AR10682" s="419"/>
      <c r="AS10682" s="419"/>
      <c r="AT10682" s="419"/>
      <c r="AU10682" s="419"/>
      <c r="AV10682" s="419"/>
      <c r="AX10682" s="419"/>
      <c r="AY10682" s="419"/>
      <c r="AZ10682" s="419"/>
      <c r="BB10682" s="419"/>
      <c r="BC10682" s="419"/>
      <c r="BD10682" s="419"/>
      <c r="BF10682" s="419"/>
      <c r="BG10682" s="419"/>
      <c r="BH10682" s="419"/>
      <c r="BJ10682" s="419"/>
      <c r="BK10682" s="419"/>
      <c r="BL10682" s="419"/>
      <c r="BN10682" s="419"/>
      <c r="BO10682" s="419"/>
      <c r="BP10682" s="419"/>
      <c r="BR10682" s="419"/>
      <c r="BS10682" s="419"/>
      <c r="BT10682" s="419"/>
      <c r="BV10682" s="419"/>
      <c r="BW10682" s="419"/>
      <c r="BX10682" s="397"/>
      <c r="BZ10682" s="449"/>
      <c r="CB10682" s="419"/>
      <c r="CC10682" s="419"/>
      <c r="CD10682" s="419"/>
      <c r="CF10682" s="419"/>
      <c r="CG10682" s="419"/>
      <c r="CH10682" s="419"/>
    </row>
    <row r="10683" spans="3:86" ht="21" thickBot="1">
      <c r="C10683" s="425"/>
      <c r="P10683" s="431"/>
      <c r="R10683" s="419"/>
      <c r="S10683" s="446"/>
      <c r="T10683" s="419"/>
      <c r="V10683" s="196"/>
      <c r="W10683" s="419"/>
      <c r="X10683" s="419"/>
      <c r="Z10683" s="419"/>
      <c r="AA10683" s="419"/>
      <c r="AB10683" s="419"/>
      <c r="AD10683" s="419"/>
      <c r="AE10683" s="419"/>
      <c r="AF10683" s="419"/>
      <c r="AH10683" s="419"/>
      <c r="AI10683" s="419"/>
      <c r="AJ10683" s="419"/>
      <c r="AL10683" s="419"/>
      <c r="AM10683" s="419"/>
      <c r="AN10683" s="403"/>
      <c r="AO10683" s="419"/>
      <c r="AP10683" s="419"/>
      <c r="AQ10683" s="419"/>
      <c r="AR10683" s="419"/>
      <c r="AS10683" s="419"/>
      <c r="AT10683" s="419"/>
      <c r="AU10683" s="419"/>
      <c r="AV10683" s="419"/>
      <c r="AX10683" s="419"/>
      <c r="AY10683" s="419"/>
      <c r="AZ10683" s="419"/>
      <c r="BB10683" s="419"/>
      <c r="BC10683" s="419"/>
      <c r="BD10683" s="419"/>
      <c r="BF10683" s="419"/>
      <c r="BG10683" s="419"/>
      <c r="BH10683" s="419"/>
      <c r="BJ10683" s="419"/>
      <c r="BK10683" s="419"/>
      <c r="BL10683" s="419"/>
      <c r="BN10683" s="419"/>
      <c r="BO10683" s="419"/>
      <c r="BP10683" s="419"/>
      <c r="BR10683" s="419"/>
      <c r="BS10683" s="419"/>
      <c r="BT10683" s="419"/>
      <c r="BV10683" s="419"/>
      <c r="BW10683" s="419"/>
      <c r="BX10683" s="397"/>
      <c r="BZ10683" s="449"/>
      <c r="CB10683" s="419"/>
      <c r="CC10683" s="419"/>
      <c r="CD10683" s="419"/>
      <c r="CF10683" s="419"/>
      <c r="CG10683" s="419"/>
      <c r="CH10683" s="419"/>
    </row>
    <row r="10684" spans="3:86" ht="21" thickBot="1">
      <c r="C10684" s="425"/>
      <c r="P10684" s="431"/>
      <c r="R10684" s="419"/>
      <c r="S10684" s="446"/>
      <c r="T10684" s="419"/>
      <c r="V10684" s="196"/>
      <c r="W10684" s="419"/>
      <c r="X10684" s="419"/>
      <c r="Z10684" s="419"/>
      <c r="AA10684" s="419"/>
      <c r="AB10684" s="419"/>
      <c r="AD10684" s="419"/>
      <c r="AE10684" s="419"/>
      <c r="AF10684" s="419"/>
      <c r="AH10684" s="419"/>
      <c r="AI10684" s="419"/>
      <c r="AJ10684" s="419"/>
      <c r="AL10684" s="419"/>
      <c r="AM10684" s="419"/>
      <c r="AN10684" s="403"/>
      <c r="AO10684" s="419"/>
      <c r="AP10684" s="419"/>
      <c r="AQ10684" s="419"/>
      <c r="AR10684" s="419"/>
      <c r="AS10684" s="419"/>
      <c r="AT10684" s="419"/>
      <c r="AU10684" s="419"/>
      <c r="AV10684" s="419"/>
      <c r="AX10684" s="419"/>
      <c r="AY10684" s="419"/>
      <c r="AZ10684" s="419"/>
      <c r="BB10684" s="419"/>
      <c r="BC10684" s="419"/>
      <c r="BD10684" s="419"/>
      <c r="BF10684" s="419"/>
      <c r="BG10684" s="419"/>
      <c r="BH10684" s="419"/>
      <c r="BJ10684" s="419"/>
      <c r="BK10684" s="419"/>
      <c r="BL10684" s="419"/>
      <c r="BN10684" s="419"/>
      <c r="BO10684" s="419"/>
      <c r="BP10684" s="419"/>
      <c r="BR10684" s="419"/>
      <c r="BS10684" s="419"/>
      <c r="BT10684" s="419"/>
      <c r="BV10684" s="419"/>
      <c r="BW10684" s="419"/>
      <c r="BX10684" s="397"/>
      <c r="BZ10684" s="449"/>
      <c r="CB10684" s="419"/>
      <c r="CC10684" s="419"/>
      <c r="CD10684" s="419"/>
      <c r="CF10684" s="419"/>
      <c r="CG10684" s="419"/>
      <c r="CH10684" s="419"/>
    </row>
    <row r="10685" spans="3:86" ht="21" thickBot="1">
      <c r="C10685" s="425"/>
      <c r="P10685" s="431"/>
      <c r="R10685" s="419"/>
      <c r="S10685" s="446"/>
      <c r="T10685" s="419"/>
      <c r="V10685" s="196"/>
      <c r="W10685" s="419"/>
      <c r="X10685" s="419"/>
      <c r="Z10685" s="419"/>
      <c r="AA10685" s="419"/>
      <c r="AB10685" s="419"/>
      <c r="AD10685" s="419"/>
      <c r="AE10685" s="419"/>
      <c r="AF10685" s="419"/>
      <c r="AH10685" s="419"/>
      <c r="AI10685" s="419"/>
      <c r="AJ10685" s="419"/>
      <c r="AL10685" s="419"/>
      <c r="AM10685" s="419"/>
      <c r="AN10685" s="403"/>
      <c r="AO10685" s="419"/>
      <c r="AP10685" s="419"/>
      <c r="AQ10685" s="419"/>
      <c r="AR10685" s="419"/>
      <c r="AS10685" s="419"/>
      <c r="AT10685" s="419"/>
      <c r="AU10685" s="419"/>
      <c r="AV10685" s="419"/>
      <c r="AX10685" s="419"/>
      <c r="AY10685" s="419"/>
      <c r="AZ10685" s="419"/>
      <c r="BB10685" s="419"/>
      <c r="BC10685" s="419"/>
      <c r="BD10685" s="419"/>
      <c r="BF10685" s="419"/>
      <c r="BG10685" s="419"/>
      <c r="BH10685" s="419"/>
      <c r="BJ10685" s="419"/>
      <c r="BK10685" s="419"/>
      <c r="BL10685" s="419"/>
      <c r="BN10685" s="419"/>
      <c r="BO10685" s="419"/>
      <c r="BP10685" s="419"/>
      <c r="BR10685" s="419"/>
      <c r="BS10685" s="419"/>
      <c r="BT10685" s="419"/>
      <c r="BV10685" s="419"/>
      <c r="BW10685" s="419"/>
      <c r="BX10685" s="397"/>
      <c r="BZ10685" s="449"/>
      <c r="CB10685" s="419"/>
      <c r="CC10685" s="419"/>
      <c r="CD10685" s="419"/>
      <c r="CF10685" s="419"/>
      <c r="CG10685" s="419"/>
      <c r="CH10685" s="419"/>
    </row>
    <row r="10686" spans="3:86" ht="21" thickBot="1">
      <c r="C10686" s="425"/>
      <c r="P10686" s="431"/>
      <c r="R10686" s="419"/>
      <c r="S10686" s="446"/>
      <c r="T10686" s="419"/>
      <c r="V10686" s="196"/>
      <c r="W10686" s="419"/>
      <c r="X10686" s="419"/>
      <c r="Z10686" s="419"/>
      <c r="AA10686" s="419"/>
      <c r="AB10686" s="419"/>
      <c r="AD10686" s="419"/>
      <c r="AE10686" s="419"/>
      <c r="AF10686" s="419"/>
      <c r="AH10686" s="419"/>
      <c r="AI10686" s="419"/>
      <c r="AJ10686" s="419"/>
      <c r="AL10686" s="419"/>
      <c r="AM10686" s="419"/>
      <c r="AN10686" s="403"/>
      <c r="AO10686" s="419"/>
      <c r="AP10686" s="419"/>
      <c r="AQ10686" s="419"/>
      <c r="AR10686" s="419"/>
      <c r="AS10686" s="419"/>
      <c r="AT10686" s="419"/>
      <c r="AU10686" s="419"/>
      <c r="AV10686" s="419"/>
      <c r="AX10686" s="419"/>
      <c r="AY10686" s="419"/>
      <c r="AZ10686" s="419"/>
      <c r="BB10686" s="419"/>
      <c r="BC10686" s="419"/>
      <c r="BD10686" s="419"/>
      <c r="BF10686" s="419"/>
      <c r="BG10686" s="419"/>
      <c r="BH10686" s="419"/>
      <c r="BJ10686" s="419"/>
      <c r="BK10686" s="419"/>
      <c r="BL10686" s="419"/>
      <c r="BN10686" s="419"/>
      <c r="BO10686" s="419"/>
      <c r="BP10686" s="419"/>
      <c r="BR10686" s="419"/>
      <c r="BS10686" s="419"/>
      <c r="BT10686" s="419"/>
      <c r="BV10686" s="419"/>
      <c r="BW10686" s="419"/>
      <c r="BX10686" s="397"/>
      <c r="BZ10686" s="449"/>
      <c r="CB10686" s="419"/>
      <c r="CC10686" s="419"/>
      <c r="CD10686" s="419"/>
      <c r="CF10686" s="419"/>
      <c r="CG10686" s="419"/>
      <c r="CH10686" s="419"/>
    </row>
    <row r="10687" spans="3:86" ht="21" thickBot="1">
      <c r="C10687" s="425"/>
      <c r="P10687" s="431"/>
      <c r="R10687" s="419"/>
      <c r="S10687" s="446"/>
      <c r="T10687" s="419"/>
      <c r="V10687" s="196"/>
      <c r="W10687" s="419"/>
      <c r="X10687" s="419"/>
      <c r="Z10687" s="419"/>
      <c r="AA10687" s="419"/>
      <c r="AB10687" s="419"/>
      <c r="AD10687" s="419"/>
      <c r="AE10687" s="419"/>
      <c r="AF10687" s="419"/>
      <c r="AH10687" s="419"/>
      <c r="AI10687" s="419"/>
      <c r="AJ10687" s="419"/>
      <c r="AL10687" s="419"/>
      <c r="AM10687" s="419"/>
      <c r="AN10687" s="403"/>
      <c r="AO10687" s="419"/>
      <c r="AP10687" s="419"/>
      <c r="AQ10687" s="419"/>
      <c r="AR10687" s="419"/>
      <c r="AS10687" s="419"/>
      <c r="AT10687" s="419"/>
      <c r="AU10687" s="419"/>
      <c r="AV10687" s="419"/>
      <c r="AX10687" s="419"/>
      <c r="AY10687" s="419"/>
      <c r="AZ10687" s="419"/>
      <c r="BB10687" s="419"/>
      <c r="BC10687" s="419"/>
      <c r="BD10687" s="419"/>
      <c r="BF10687" s="419"/>
      <c r="BG10687" s="419"/>
      <c r="BH10687" s="419"/>
      <c r="BJ10687" s="419"/>
      <c r="BK10687" s="419"/>
      <c r="BL10687" s="419"/>
      <c r="BN10687" s="419"/>
      <c r="BO10687" s="419"/>
      <c r="BP10687" s="419"/>
      <c r="BR10687" s="419"/>
      <c r="BS10687" s="419"/>
      <c r="BT10687" s="419"/>
      <c r="BV10687" s="419"/>
      <c r="BW10687" s="419"/>
      <c r="BX10687" s="397"/>
      <c r="BZ10687" s="449"/>
      <c r="CB10687" s="419"/>
      <c r="CC10687" s="419"/>
      <c r="CD10687" s="419"/>
      <c r="CF10687" s="419"/>
      <c r="CG10687" s="419"/>
      <c r="CH10687" s="419"/>
    </row>
    <row r="10688" spans="3:86" ht="21" thickBot="1">
      <c r="C10688" s="425"/>
      <c r="P10688" s="431"/>
      <c r="R10688" s="419"/>
      <c r="S10688" s="446"/>
      <c r="T10688" s="419"/>
      <c r="V10688" s="196"/>
      <c r="W10688" s="419"/>
      <c r="X10688" s="419"/>
      <c r="Z10688" s="419"/>
      <c r="AA10688" s="419"/>
      <c r="AB10688" s="419"/>
      <c r="AD10688" s="419"/>
      <c r="AE10688" s="419"/>
      <c r="AF10688" s="419"/>
      <c r="AH10688" s="419"/>
      <c r="AI10688" s="419"/>
      <c r="AJ10688" s="419"/>
      <c r="AL10688" s="419"/>
      <c r="AM10688" s="419"/>
      <c r="AN10688" s="403"/>
      <c r="AO10688" s="419"/>
      <c r="AP10688" s="419"/>
      <c r="AQ10688" s="419"/>
      <c r="AR10688" s="419"/>
      <c r="AS10688" s="419"/>
      <c r="AT10688" s="419"/>
      <c r="AU10688" s="419"/>
      <c r="AV10688" s="419"/>
      <c r="AX10688" s="419"/>
      <c r="AY10688" s="419"/>
      <c r="AZ10688" s="419"/>
      <c r="BB10688" s="419"/>
      <c r="BC10688" s="419"/>
      <c r="BD10688" s="419"/>
      <c r="BF10688" s="419"/>
      <c r="BG10688" s="419"/>
      <c r="BH10688" s="419"/>
      <c r="BJ10688" s="419"/>
      <c r="BK10688" s="419"/>
      <c r="BL10688" s="419"/>
      <c r="BN10688" s="419"/>
      <c r="BO10688" s="419"/>
      <c r="BP10688" s="419"/>
      <c r="BR10688" s="419"/>
      <c r="BS10688" s="419"/>
      <c r="BT10688" s="419"/>
      <c r="BV10688" s="419"/>
      <c r="BW10688" s="419"/>
      <c r="BX10688" s="397"/>
      <c r="BZ10688" s="449"/>
      <c r="CB10688" s="419"/>
      <c r="CC10688" s="419"/>
      <c r="CD10688" s="419"/>
      <c r="CF10688" s="419"/>
      <c r="CG10688" s="419"/>
      <c r="CH10688" s="419"/>
    </row>
    <row r="10689" spans="3:86" ht="21" thickBot="1">
      <c r="C10689" s="425"/>
      <c r="P10689" s="431"/>
      <c r="R10689" s="419"/>
      <c r="S10689" s="446"/>
      <c r="T10689" s="419"/>
      <c r="V10689" s="196"/>
      <c r="W10689" s="419"/>
      <c r="X10689" s="419"/>
      <c r="Z10689" s="419"/>
      <c r="AA10689" s="419"/>
      <c r="AB10689" s="419"/>
      <c r="AD10689" s="419"/>
      <c r="AE10689" s="419"/>
      <c r="AF10689" s="419"/>
      <c r="AH10689" s="419"/>
      <c r="AI10689" s="419"/>
      <c r="AJ10689" s="419"/>
      <c r="AL10689" s="419"/>
      <c r="AM10689" s="419"/>
      <c r="AN10689" s="403"/>
      <c r="AO10689" s="419"/>
      <c r="AP10689" s="419"/>
      <c r="AQ10689" s="419"/>
      <c r="AR10689" s="419"/>
      <c r="AS10689" s="419"/>
      <c r="AT10689" s="419"/>
      <c r="AU10689" s="419"/>
      <c r="AV10689" s="419"/>
      <c r="AX10689" s="419"/>
      <c r="AY10689" s="419"/>
      <c r="AZ10689" s="419"/>
      <c r="BB10689" s="419"/>
      <c r="BC10689" s="419"/>
      <c r="BD10689" s="419"/>
      <c r="BF10689" s="419"/>
      <c r="BG10689" s="419"/>
      <c r="BH10689" s="419"/>
      <c r="BJ10689" s="419"/>
      <c r="BK10689" s="419"/>
      <c r="BL10689" s="419"/>
      <c r="BN10689" s="419"/>
      <c r="BO10689" s="419"/>
      <c r="BP10689" s="419"/>
      <c r="BR10689" s="419"/>
      <c r="BS10689" s="419"/>
      <c r="BT10689" s="419"/>
      <c r="BV10689" s="419"/>
      <c r="BW10689" s="419"/>
      <c r="BX10689" s="397"/>
      <c r="BZ10689" s="449"/>
      <c r="CB10689" s="419"/>
      <c r="CC10689" s="419"/>
      <c r="CD10689" s="419"/>
      <c r="CF10689" s="419"/>
      <c r="CG10689" s="419"/>
      <c r="CH10689" s="419"/>
    </row>
    <row r="10690" spans="3:86" ht="21" thickBot="1">
      <c r="C10690" s="425"/>
      <c r="P10690" s="431"/>
      <c r="R10690" s="419"/>
      <c r="S10690" s="446"/>
      <c r="T10690" s="419"/>
      <c r="V10690" s="196"/>
      <c r="W10690" s="419"/>
      <c r="X10690" s="419"/>
      <c r="Z10690" s="419"/>
      <c r="AA10690" s="419"/>
      <c r="AB10690" s="419"/>
      <c r="AD10690" s="419"/>
      <c r="AE10690" s="419"/>
      <c r="AF10690" s="419"/>
      <c r="AH10690" s="419"/>
      <c r="AI10690" s="419"/>
      <c r="AJ10690" s="419"/>
      <c r="AL10690" s="419"/>
      <c r="AM10690" s="419"/>
      <c r="AN10690" s="403"/>
      <c r="AO10690" s="419"/>
      <c r="AP10690" s="419"/>
      <c r="AQ10690" s="419"/>
      <c r="AR10690" s="419"/>
      <c r="AS10690" s="419"/>
      <c r="AT10690" s="419"/>
      <c r="AU10690" s="419"/>
      <c r="AV10690" s="419"/>
      <c r="AX10690" s="419"/>
      <c r="AY10690" s="419"/>
      <c r="AZ10690" s="419"/>
      <c r="BB10690" s="419"/>
      <c r="BC10690" s="419"/>
      <c r="BD10690" s="419"/>
      <c r="BF10690" s="419"/>
      <c r="BG10690" s="419"/>
      <c r="BH10690" s="419"/>
      <c r="BJ10690" s="419"/>
      <c r="BK10690" s="419"/>
      <c r="BL10690" s="419"/>
      <c r="BN10690" s="419"/>
      <c r="BO10690" s="419"/>
      <c r="BP10690" s="419"/>
      <c r="BR10690" s="419"/>
      <c r="BS10690" s="419"/>
      <c r="BT10690" s="419"/>
      <c r="BV10690" s="419"/>
      <c r="BW10690" s="419"/>
      <c r="BX10690" s="397"/>
      <c r="BZ10690" s="449"/>
      <c r="CB10690" s="419"/>
      <c r="CC10690" s="419"/>
      <c r="CD10690" s="419"/>
      <c r="CF10690" s="419"/>
      <c r="CG10690" s="419"/>
      <c r="CH10690" s="419"/>
    </row>
    <row r="10691" spans="3:86" ht="21" thickBot="1">
      <c r="C10691" s="425"/>
      <c r="P10691" s="431"/>
      <c r="R10691" s="419"/>
      <c r="S10691" s="446"/>
      <c r="T10691" s="419"/>
      <c r="V10691" s="196"/>
      <c r="W10691" s="419"/>
      <c r="X10691" s="419"/>
      <c r="Z10691" s="419"/>
      <c r="AA10691" s="419"/>
      <c r="AB10691" s="419"/>
      <c r="AD10691" s="419"/>
      <c r="AE10691" s="419"/>
      <c r="AF10691" s="419"/>
      <c r="AH10691" s="419"/>
      <c r="AI10691" s="419"/>
      <c r="AJ10691" s="419"/>
      <c r="AL10691" s="419"/>
      <c r="AM10691" s="419"/>
      <c r="AN10691" s="403"/>
      <c r="AO10691" s="419"/>
      <c r="AP10691" s="419"/>
      <c r="AQ10691" s="419"/>
      <c r="AR10691" s="419"/>
      <c r="AS10691" s="419"/>
      <c r="AT10691" s="419"/>
      <c r="AU10691" s="419"/>
      <c r="AV10691" s="419"/>
      <c r="AX10691" s="419"/>
      <c r="AY10691" s="419"/>
      <c r="AZ10691" s="419"/>
      <c r="BB10691" s="419"/>
      <c r="BC10691" s="419"/>
      <c r="BD10691" s="419"/>
      <c r="BF10691" s="419"/>
      <c r="BG10691" s="419"/>
      <c r="BH10691" s="419"/>
      <c r="BJ10691" s="419"/>
      <c r="BK10691" s="419"/>
      <c r="BL10691" s="419"/>
      <c r="BN10691" s="419"/>
      <c r="BO10691" s="419"/>
      <c r="BP10691" s="419"/>
      <c r="BR10691" s="419"/>
      <c r="BS10691" s="419"/>
      <c r="BT10691" s="419"/>
      <c r="BV10691" s="419"/>
      <c r="BW10691" s="419"/>
      <c r="BX10691" s="397"/>
      <c r="BZ10691" s="449"/>
      <c r="CB10691" s="419"/>
      <c r="CC10691" s="419"/>
      <c r="CD10691" s="419"/>
      <c r="CF10691" s="419"/>
      <c r="CG10691" s="419"/>
      <c r="CH10691" s="419"/>
    </row>
    <row r="10692" spans="3:86" ht="21" thickBot="1">
      <c r="C10692" s="425"/>
      <c r="P10692" s="431"/>
      <c r="R10692" s="419"/>
      <c r="S10692" s="446"/>
      <c r="T10692" s="419"/>
      <c r="V10692" s="196"/>
      <c r="W10692" s="419"/>
      <c r="X10692" s="419"/>
      <c r="Z10692" s="419"/>
      <c r="AA10692" s="419"/>
      <c r="AB10692" s="419"/>
      <c r="AD10692" s="419"/>
      <c r="AE10692" s="419"/>
      <c r="AF10692" s="419"/>
      <c r="AH10692" s="419"/>
      <c r="AI10692" s="419"/>
      <c r="AJ10692" s="419"/>
      <c r="AL10692" s="419"/>
      <c r="AM10692" s="419"/>
      <c r="AN10692" s="403"/>
      <c r="AO10692" s="419"/>
      <c r="AP10692" s="419"/>
      <c r="AQ10692" s="419"/>
      <c r="AR10692" s="419"/>
      <c r="AS10692" s="419"/>
      <c r="AT10692" s="419"/>
      <c r="AU10692" s="419"/>
      <c r="AV10692" s="419"/>
      <c r="AX10692" s="419"/>
      <c r="AY10692" s="419"/>
      <c r="AZ10692" s="419"/>
      <c r="BB10692" s="419"/>
      <c r="BC10692" s="419"/>
      <c r="BD10692" s="419"/>
      <c r="BF10692" s="419"/>
      <c r="BG10692" s="419"/>
      <c r="BH10692" s="419"/>
      <c r="BJ10692" s="419"/>
      <c r="BK10692" s="419"/>
      <c r="BL10692" s="419"/>
      <c r="BN10692" s="419"/>
      <c r="BO10692" s="419"/>
      <c r="BP10692" s="419"/>
      <c r="BR10692" s="419"/>
      <c r="BS10692" s="419"/>
      <c r="BT10692" s="419"/>
      <c r="BV10692" s="419"/>
      <c r="BW10692" s="419"/>
      <c r="BX10692" s="397"/>
      <c r="BZ10692" s="449"/>
      <c r="CB10692" s="419"/>
      <c r="CC10692" s="419"/>
      <c r="CD10692" s="419"/>
      <c r="CF10692" s="419"/>
      <c r="CG10692" s="419"/>
      <c r="CH10692" s="419"/>
    </row>
    <row r="10693" spans="3:86" ht="21" thickBot="1">
      <c r="C10693" s="425"/>
      <c r="P10693" s="431"/>
      <c r="R10693" s="419"/>
      <c r="S10693" s="446"/>
      <c r="T10693" s="419"/>
      <c r="V10693" s="196"/>
      <c r="W10693" s="419"/>
      <c r="X10693" s="419"/>
      <c r="Z10693" s="419"/>
      <c r="AA10693" s="419"/>
      <c r="AB10693" s="419"/>
      <c r="AD10693" s="419"/>
      <c r="AE10693" s="419"/>
      <c r="AF10693" s="419"/>
      <c r="AH10693" s="419"/>
      <c r="AI10693" s="419"/>
      <c r="AJ10693" s="419"/>
      <c r="AL10693" s="419"/>
      <c r="AM10693" s="419"/>
      <c r="AN10693" s="403"/>
      <c r="AO10693" s="419"/>
      <c r="AP10693" s="419"/>
      <c r="AQ10693" s="419"/>
      <c r="AR10693" s="419"/>
      <c r="AS10693" s="419"/>
      <c r="AT10693" s="419"/>
      <c r="AU10693" s="419"/>
      <c r="AV10693" s="419"/>
      <c r="AX10693" s="419"/>
      <c r="AY10693" s="419"/>
      <c r="AZ10693" s="419"/>
      <c r="BB10693" s="419"/>
      <c r="BC10693" s="419"/>
      <c r="BD10693" s="419"/>
      <c r="BF10693" s="419"/>
      <c r="BG10693" s="419"/>
      <c r="BH10693" s="419"/>
      <c r="BJ10693" s="419"/>
      <c r="BK10693" s="419"/>
      <c r="BL10693" s="419"/>
      <c r="BN10693" s="419"/>
      <c r="BO10693" s="419"/>
      <c r="BP10693" s="419"/>
      <c r="BR10693" s="419"/>
      <c r="BS10693" s="419"/>
      <c r="BT10693" s="419"/>
      <c r="BV10693" s="419"/>
      <c r="BW10693" s="419"/>
      <c r="BX10693" s="397"/>
      <c r="BZ10693" s="449"/>
      <c r="CB10693" s="419"/>
      <c r="CC10693" s="419"/>
      <c r="CD10693" s="419"/>
      <c r="CF10693" s="419"/>
      <c r="CG10693" s="419"/>
      <c r="CH10693" s="419"/>
    </row>
    <row r="10694" spans="3:86" ht="21" thickBot="1">
      <c r="C10694" s="425"/>
      <c r="P10694" s="431"/>
      <c r="R10694" s="419"/>
      <c r="S10694" s="446"/>
      <c r="T10694" s="419"/>
      <c r="V10694" s="196"/>
      <c r="W10694" s="419"/>
      <c r="X10694" s="419"/>
      <c r="Z10694" s="419"/>
      <c r="AA10694" s="419"/>
      <c r="AB10694" s="419"/>
      <c r="AD10694" s="419"/>
      <c r="AE10694" s="419"/>
      <c r="AF10694" s="419"/>
      <c r="AH10694" s="419"/>
      <c r="AI10694" s="419"/>
      <c r="AJ10694" s="419"/>
      <c r="AL10694" s="419"/>
      <c r="AM10694" s="419"/>
      <c r="AN10694" s="403"/>
      <c r="AO10694" s="419"/>
      <c r="AP10694" s="419"/>
      <c r="AQ10694" s="419"/>
      <c r="AR10694" s="419"/>
      <c r="AS10694" s="419"/>
      <c r="AT10694" s="419"/>
      <c r="AU10694" s="419"/>
      <c r="AV10694" s="419"/>
      <c r="AX10694" s="419"/>
      <c r="AY10694" s="419"/>
      <c r="AZ10694" s="419"/>
      <c r="BB10694" s="419"/>
      <c r="BC10694" s="419"/>
      <c r="BD10694" s="419"/>
      <c r="BF10694" s="419"/>
      <c r="BG10694" s="419"/>
      <c r="BH10694" s="419"/>
      <c r="BJ10694" s="419"/>
      <c r="BK10694" s="419"/>
      <c r="BL10694" s="419"/>
      <c r="BN10694" s="419"/>
      <c r="BO10694" s="419"/>
      <c r="BP10694" s="419"/>
      <c r="BR10694" s="419"/>
      <c r="BS10694" s="419"/>
      <c r="BT10694" s="419"/>
      <c r="BV10694" s="419"/>
      <c r="BW10694" s="419"/>
      <c r="BX10694" s="397"/>
      <c r="BZ10694" s="449"/>
      <c r="CB10694" s="419"/>
      <c r="CC10694" s="419"/>
      <c r="CD10694" s="419"/>
      <c r="CF10694" s="419"/>
      <c r="CG10694" s="419"/>
      <c r="CH10694" s="419"/>
    </row>
    <row r="10695" spans="3:86" ht="21" thickBot="1">
      <c r="C10695" s="425"/>
      <c r="P10695" s="431"/>
      <c r="R10695" s="419"/>
      <c r="S10695" s="446"/>
      <c r="T10695" s="419"/>
      <c r="V10695" s="196"/>
      <c r="W10695" s="419"/>
      <c r="X10695" s="419"/>
      <c r="Z10695" s="419"/>
      <c r="AA10695" s="419"/>
      <c r="AB10695" s="419"/>
      <c r="AD10695" s="419"/>
      <c r="AE10695" s="419"/>
      <c r="AF10695" s="419"/>
      <c r="AH10695" s="419"/>
      <c r="AI10695" s="419"/>
      <c r="AJ10695" s="419"/>
      <c r="AL10695" s="419"/>
      <c r="AM10695" s="419"/>
      <c r="AN10695" s="403"/>
      <c r="AO10695" s="419"/>
      <c r="AP10695" s="419"/>
      <c r="AQ10695" s="419"/>
      <c r="AR10695" s="419"/>
      <c r="AS10695" s="419"/>
      <c r="AT10695" s="419"/>
      <c r="AU10695" s="419"/>
      <c r="AV10695" s="419"/>
      <c r="AX10695" s="419"/>
      <c r="AY10695" s="419"/>
      <c r="AZ10695" s="419"/>
      <c r="BB10695" s="419"/>
      <c r="BC10695" s="419"/>
      <c r="BD10695" s="419"/>
      <c r="BF10695" s="419"/>
      <c r="BG10695" s="419"/>
      <c r="BH10695" s="419"/>
      <c r="BJ10695" s="419"/>
      <c r="BK10695" s="419"/>
      <c r="BL10695" s="419"/>
      <c r="BN10695" s="419"/>
      <c r="BO10695" s="419"/>
      <c r="BP10695" s="419"/>
      <c r="BR10695" s="419"/>
      <c r="BS10695" s="419"/>
      <c r="BT10695" s="419"/>
      <c r="BV10695" s="419"/>
      <c r="BW10695" s="419"/>
      <c r="BX10695" s="397"/>
      <c r="BZ10695" s="449"/>
      <c r="CB10695" s="419"/>
      <c r="CC10695" s="419"/>
      <c r="CD10695" s="419"/>
      <c r="CF10695" s="419"/>
      <c r="CG10695" s="419"/>
      <c r="CH10695" s="419"/>
    </row>
    <row r="10696" spans="3:86" ht="21" thickBot="1">
      <c r="C10696" s="425"/>
      <c r="P10696" s="431"/>
      <c r="R10696" s="419"/>
      <c r="S10696" s="446"/>
      <c r="T10696" s="419"/>
      <c r="V10696" s="196"/>
      <c r="W10696" s="419"/>
      <c r="X10696" s="419"/>
      <c r="Z10696" s="419"/>
      <c r="AA10696" s="419"/>
      <c r="AB10696" s="419"/>
      <c r="AD10696" s="419"/>
      <c r="AE10696" s="419"/>
      <c r="AF10696" s="419"/>
      <c r="AH10696" s="419"/>
      <c r="AI10696" s="419"/>
      <c r="AJ10696" s="419"/>
      <c r="AL10696" s="419"/>
      <c r="AM10696" s="419"/>
      <c r="AN10696" s="403"/>
      <c r="AO10696" s="419"/>
      <c r="AP10696" s="419"/>
      <c r="AQ10696" s="419"/>
      <c r="AR10696" s="419"/>
      <c r="AS10696" s="419"/>
      <c r="AT10696" s="419"/>
      <c r="AU10696" s="419"/>
      <c r="AV10696" s="419"/>
      <c r="AX10696" s="419"/>
      <c r="AY10696" s="419"/>
      <c r="AZ10696" s="419"/>
      <c r="BB10696" s="419"/>
      <c r="BC10696" s="419"/>
      <c r="BD10696" s="419"/>
      <c r="BF10696" s="419"/>
      <c r="BG10696" s="419"/>
      <c r="BH10696" s="419"/>
      <c r="BJ10696" s="419"/>
      <c r="BK10696" s="419"/>
      <c r="BL10696" s="419"/>
      <c r="BN10696" s="419"/>
      <c r="BO10696" s="419"/>
      <c r="BP10696" s="419"/>
      <c r="BR10696" s="419"/>
      <c r="BS10696" s="419"/>
      <c r="BT10696" s="419"/>
      <c r="BV10696" s="419"/>
      <c r="BW10696" s="419"/>
      <c r="BX10696" s="397"/>
      <c r="BZ10696" s="449"/>
      <c r="CB10696" s="419"/>
      <c r="CC10696" s="419"/>
      <c r="CD10696" s="419"/>
      <c r="CF10696" s="419"/>
      <c r="CG10696" s="419"/>
      <c r="CH10696" s="419"/>
    </row>
    <row r="10697" spans="3:86" ht="21" thickBot="1">
      <c r="C10697" s="425"/>
      <c r="P10697" s="431"/>
      <c r="R10697" s="419"/>
      <c r="S10697" s="446"/>
      <c r="T10697" s="419"/>
      <c r="V10697" s="196"/>
      <c r="W10697" s="419"/>
      <c r="X10697" s="419"/>
      <c r="Z10697" s="419"/>
      <c r="AA10697" s="419"/>
      <c r="AB10697" s="419"/>
      <c r="AD10697" s="419"/>
      <c r="AE10697" s="419"/>
      <c r="AF10697" s="419"/>
      <c r="AH10697" s="419"/>
      <c r="AI10697" s="419"/>
      <c r="AJ10697" s="419"/>
      <c r="AL10697" s="419"/>
      <c r="AM10697" s="419"/>
      <c r="AN10697" s="403"/>
      <c r="AO10697" s="419"/>
      <c r="AP10697" s="419"/>
      <c r="AQ10697" s="419"/>
      <c r="AR10697" s="419"/>
      <c r="AS10697" s="419"/>
      <c r="AT10697" s="419"/>
      <c r="AU10697" s="419"/>
      <c r="AV10697" s="419"/>
      <c r="AX10697" s="419"/>
      <c r="AY10697" s="419"/>
      <c r="AZ10697" s="419"/>
      <c r="BB10697" s="419"/>
      <c r="BC10697" s="419"/>
      <c r="BD10697" s="419"/>
      <c r="BF10697" s="419"/>
      <c r="BG10697" s="419"/>
      <c r="BH10697" s="419"/>
      <c r="BJ10697" s="419"/>
      <c r="BK10697" s="419"/>
      <c r="BL10697" s="419"/>
      <c r="BN10697" s="419"/>
      <c r="BO10697" s="419"/>
      <c r="BP10697" s="419"/>
      <c r="BR10697" s="419"/>
      <c r="BS10697" s="419"/>
      <c r="BT10697" s="419"/>
      <c r="BV10697" s="419"/>
      <c r="BW10697" s="419"/>
      <c r="BX10697" s="397"/>
      <c r="BZ10697" s="449"/>
      <c r="CB10697" s="419"/>
      <c r="CC10697" s="419"/>
      <c r="CD10697" s="419"/>
      <c r="CF10697" s="419"/>
      <c r="CG10697" s="419"/>
      <c r="CH10697" s="419"/>
    </row>
    <row r="10698" spans="3:86" ht="21" thickBot="1">
      <c r="C10698" s="425"/>
      <c r="P10698" s="431"/>
      <c r="R10698" s="419"/>
      <c r="S10698" s="446"/>
      <c r="T10698" s="419"/>
      <c r="V10698" s="196"/>
      <c r="W10698" s="419"/>
      <c r="X10698" s="419"/>
      <c r="Z10698" s="419"/>
      <c r="AA10698" s="419"/>
      <c r="AB10698" s="419"/>
      <c r="AD10698" s="419"/>
      <c r="AE10698" s="419"/>
      <c r="AF10698" s="419"/>
      <c r="AH10698" s="419"/>
      <c r="AI10698" s="419"/>
      <c r="AJ10698" s="419"/>
      <c r="AL10698" s="419"/>
      <c r="AM10698" s="419"/>
      <c r="AN10698" s="403"/>
      <c r="AO10698" s="419"/>
      <c r="AP10698" s="419"/>
      <c r="AQ10698" s="419"/>
      <c r="AR10698" s="419"/>
      <c r="AS10698" s="419"/>
      <c r="AT10698" s="419"/>
      <c r="AU10698" s="419"/>
      <c r="AV10698" s="419"/>
      <c r="AX10698" s="419"/>
      <c r="AY10698" s="419"/>
      <c r="AZ10698" s="419"/>
      <c r="BB10698" s="419"/>
      <c r="BC10698" s="419"/>
      <c r="BD10698" s="419"/>
      <c r="BF10698" s="419"/>
      <c r="BG10698" s="419"/>
      <c r="BH10698" s="419"/>
      <c r="BJ10698" s="419"/>
      <c r="BK10698" s="419"/>
      <c r="BL10698" s="419"/>
      <c r="BN10698" s="419"/>
      <c r="BO10698" s="419"/>
      <c r="BP10698" s="419"/>
      <c r="BR10698" s="419"/>
      <c r="BS10698" s="419"/>
      <c r="BT10698" s="419"/>
      <c r="BV10698" s="419"/>
      <c r="BW10698" s="419"/>
      <c r="BX10698" s="397"/>
      <c r="BZ10698" s="449"/>
      <c r="CB10698" s="419"/>
      <c r="CC10698" s="419"/>
      <c r="CD10698" s="419"/>
      <c r="CF10698" s="419"/>
      <c r="CG10698" s="419"/>
      <c r="CH10698" s="419"/>
    </row>
    <row r="10699" spans="3:86" ht="21" thickBot="1">
      <c r="C10699" s="425"/>
      <c r="P10699" s="431"/>
      <c r="R10699" s="419"/>
      <c r="S10699" s="446"/>
      <c r="T10699" s="419"/>
      <c r="V10699" s="196"/>
      <c r="W10699" s="419"/>
      <c r="X10699" s="419"/>
      <c r="Z10699" s="419"/>
      <c r="AA10699" s="419"/>
      <c r="AB10699" s="419"/>
      <c r="AD10699" s="419"/>
      <c r="AE10699" s="419"/>
      <c r="AF10699" s="419"/>
      <c r="AH10699" s="419"/>
      <c r="AI10699" s="419"/>
      <c r="AJ10699" s="419"/>
      <c r="AL10699" s="419"/>
      <c r="AM10699" s="419"/>
      <c r="AN10699" s="403"/>
      <c r="AO10699" s="419"/>
      <c r="AP10699" s="419"/>
      <c r="AQ10699" s="419"/>
      <c r="AR10699" s="419"/>
      <c r="AS10699" s="419"/>
      <c r="AT10699" s="419"/>
      <c r="AU10699" s="419"/>
      <c r="AV10699" s="419"/>
      <c r="AX10699" s="419"/>
      <c r="AY10699" s="419"/>
      <c r="AZ10699" s="419"/>
      <c r="BB10699" s="419"/>
      <c r="BC10699" s="419"/>
      <c r="BD10699" s="419"/>
      <c r="BF10699" s="419"/>
      <c r="BG10699" s="419"/>
      <c r="BH10699" s="419"/>
      <c r="BJ10699" s="419"/>
      <c r="BK10699" s="419"/>
      <c r="BL10699" s="419"/>
      <c r="BN10699" s="419"/>
      <c r="BO10699" s="419"/>
      <c r="BP10699" s="419"/>
      <c r="BR10699" s="419"/>
      <c r="BS10699" s="419"/>
      <c r="BT10699" s="419"/>
      <c r="BV10699" s="419"/>
      <c r="BW10699" s="419"/>
      <c r="BX10699" s="397"/>
      <c r="BZ10699" s="449"/>
      <c r="CB10699" s="419"/>
      <c r="CC10699" s="419"/>
      <c r="CD10699" s="419"/>
      <c r="CF10699" s="419"/>
      <c r="CG10699" s="419"/>
      <c r="CH10699" s="419"/>
    </row>
    <row r="10700" spans="3:86" ht="21" thickBot="1">
      <c r="C10700" s="425"/>
      <c r="P10700" s="431"/>
      <c r="R10700" s="419"/>
      <c r="S10700" s="446"/>
      <c r="T10700" s="419"/>
      <c r="V10700" s="196"/>
      <c r="W10700" s="419"/>
      <c r="X10700" s="419"/>
      <c r="Z10700" s="419"/>
      <c r="AA10700" s="419"/>
      <c r="AB10700" s="419"/>
      <c r="AD10700" s="419"/>
      <c r="AE10700" s="419"/>
      <c r="AF10700" s="419"/>
      <c r="AH10700" s="419"/>
      <c r="AI10700" s="419"/>
      <c r="AJ10700" s="419"/>
      <c r="AL10700" s="419"/>
      <c r="AM10700" s="419"/>
      <c r="AN10700" s="403"/>
      <c r="AO10700" s="419"/>
      <c r="AP10700" s="419"/>
      <c r="AQ10700" s="419"/>
      <c r="AR10700" s="419"/>
      <c r="AS10700" s="419"/>
      <c r="AT10700" s="419"/>
      <c r="AU10700" s="419"/>
      <c r="AV10700" s="419"/>
      <c r="AX10700" s="419"/>
      <c r="AY10700" s="419"/>
      <c r="AZ10700" s="419"/>
      <c r="BB10700" s="419"/>
      <c r="BC10700" s="419"/>
      <c r="BD10700" s="419"/>
      <c r="BF10700" s="419"/>
      <c r="BG10700" s="419"/>
      <c r="BH10700" s="419"/>
      <c r="BJ10700" s="419"/>
      <c r="BK10700" s="419"/>
      <c r="BL10700" s="419"/>
      <c r="BN10700" s="419"/>
      <c r="BO10700" s="419"/>
      <c r="BP10700" s="419"/>
      <c r="BR10700" s="419"/>
      <c r="BS10700" s="419"/>
      <c r="BT10700" s="419"/>
      <c r="BV10700" s="419"/>
      <c r="BW10700" s="419"/>
      <c r="BX10700" s="397"/>
      <c r="BZ10700" s="449"/>
      <c r="CB10700" s="419"/>
      <c r="CC10700" s="419"/>
      <c r="CD10700" s="419"/>
      <c r="CF10700" s="419"/>
      <c r="CG10700" s="419"/>
      <c r="CH10700" s="419"/>
    </row>
    <row r="10701" spans="3:86" ht="21" thickBot="1">
      <c r="C10701" s="425"/>
      <c r="P10701" s="431"/>
      <c r="R10701" s="419"/>
      <c r="S10701" s="446"/>
      <c r="T10701" s="419"/>
      <c r="V10701" s="196"/>
      <c r="W10701" s="419"/>
      <c r="X10701" s="419"/>
      <c r="Z10701" s="419"/>
      <c r="AA10701" s="419"/>
      <c r="AB10701" s="419"/>
      <c r="AD10701" s="419"/>
      <c r="AE10701" s="419"/>
      <c r="AF10701" s="419"/>
      <c r="AH10701" s="419"/>
      <c r="AI10701" s="419"/>
      <c r="AJ10701" s="419"/>
      <c r="AL10701" s="419"/>
      <c r="AM10701" s="419"/>
      <c r="AN10701" s="403"/>
      <c r="AO10701" s="419"/>
      <c r="AP10701" s="419"/>
      <c r="AQ10701" s="419"/>
      <c r="AR10701" s="419"/>
      <c r="AS10701" s="419"/>
      <c r="AT10701" s="419"/>
      <c r="AU10701" s="419"/>
      <c r="AV10701" s="419"/>
      <c r="AX10701" s="419"/>
      <c r="AY10701" s="419"/>
      <c r="AZ10701" s="419"/>
      <c r="BB10701" s="419"/>
      <c r="BC10701" s="419"/>
      <c r="BD10701" s="419"/>
      <c r="BF10701" s="419"/>
      <c r="BG10701" s="419"/>
      <c r="BH10701" s="419"/>
      <c r="BJ10701" s="419"/>
      <c r="BK10701" s="419"/>
      <c r="BL10701" s="419"/>
      <c r="BN10701" s="419"/>
      <c r="BO10701" s="419"/>
      <c r="BP10701" s="419"/>
      <c r="BR10701" s="419"/>
      <c r="BS10701" s="419"/>
      <c r="BT10701" s="419"/>
      <c r="BV10701" s="419"/>
      <c r="BW10701" s="419"/>
      <c r="BX10701" s="397"/>
      <c r="BZ10701" s="449"/>
      <c r="CB10701" s="419"/>
      <c r="CC10701" s="419"/>
      <c r="CD10701" s="419"/>
      <c r="CF10701" s="419"/>
      <c r="CG10701" s="419"/>
      <c r="CH10701" s="419"/>
    </row>
    <row r="10702" spans="3:86" ht="21" thickBot="1">
      <c r="C10702" s="425"/>
      <c r="P10702" s="431"/>
      <c r="R10702" s="419"/>
      <c r="S10702" s="446"/>
      <c r="T10702" s="419"/>
      <c r="V10702" s="196"/>
      <c r="W10702" s="419"/>
      <c r="X10702" s="419"/>
      <c r="Z10702" s="419"/>
      <c r="AA10702" s="419"/>
      <c r="AB10702" s="419"/>
      <c r="AD10702" s="419"/>
      <c r="AE10702" s="419"/>
      <c r="AF10702" s="419"/>
      <c r="AH10702" s="419"/>
      <c r="AI10702" s="419"/>
      <c r="AJ10702" s="419"/>
      <c r="AL10702" s="419"/>
      <c r="AM10702" s="419"/>
      <c r="AN10702" s="403"/>
      <c r="AO10702" s="419"/>
      <c r="AP10702" s="419"/>
      <c r="AQ10702" s="419"/>
      <c r="AR10702" s="419"/>
      <c r="AS10702" s="419"/>
      <c r="AT10702" s="419"/>
      <c r="AU10702" s="419"/>
      <c r="AV10702" s="419"/>
      <c r="AX10702" s="419"/>
      <c r="AY10702" s="419"/>
      <c r="AZ10702" s="419"/>
      <c r="BB10702" s="419"/>
      <c r="BC10702" s="419"/>
      <c r="BD10702" s="419"/>
      <c r="BF10702" s="419"/>
      <c r="BG10702" s="419"/>
      <c r="BH10702" s="419"/>
      <c r="BJ10702" s="419"/>
      <c r="BK10702" s="419"/>
      <c r="BL10702" s="419"/>
      <c r="BN10702" s="419"/>
      <c r="BO10702" s="419"/>
      <c r="BP10702" s="419"/>
      <c r="BR10702" s="419"/>
      <c r="BS10702" s="419"/>
      <c r="BT10702" s="419"/>
      <c r="BV10702" s="419"/>
      <c r="BW10702" s="419"/>
      <c r="BX10702" s="397"/>
      <c r="BZ10702" s="449"/>
      <c r="CB10702" s="419"/>
      <c r="CC10702" s="419"/>
      <c r="CD10702" s="419"/>
      <c r="CF10702" s="419"/>
      <c r="CG10702" s="419"/>
      <c r="CH10702" s="419"/>
    </row>
    <row r="10703" spans="3:86" ht="21" thickBot="1">
      <c r="C10703" s="425"/>
      <c r="P10703" s="431"/>
      <c r="R10703" s="419"/>
      <c r="S10703" s="446"/>
      <c r="T10703" s="419"/>
      <c r="V10703" s="196"/>
      <c r="W10703" s="419"/>
      <c r="X10703" s="419"/>
      <c r="Z10703" s="419"/>
      <c r="AA10703" s="419"/>
      <c r="AB10703" s="419"/>
      <c r="AD10703" s="419"/>
      <c r="AE10703" s="419"/>
      <c r="AF10703" s="419"/>
      <c r="AH10703" s="419"/>
      <c r="AI10703" s="419"/>
      <c r="AJ10703" s="419"/>
      <c r="AL10703" s="419"/>
      <c r="AM10703" s="419"/>
      <c r="AN10703" s="403"/>
      <c r="AO10703" s="419"/>
      <c r="AP10703" s="419"/>
      <c r="AQ10703" s="419"/>
      <c r="AR10703" s="419"/>
      <c r="AS10703" s="419"/>
      <c r="AT10703" s="419"/>
      <c r="AU10703" s="419"/>
      <c r="AV10703" s="419"/>
      <c r="AX10703" s="419"/>
      <c r="AY10703" s="419"/>
      <c r="AZ10703" s="419"/>
      <c r="BB10703" s="419"/>
      <c r="BC10703" s="419"/>
      <c r="BD10703" s="419"/>
      <c r="BF10703" s="419"/>
      <c r="BG10703" s="419"/>
      <c r="BH10703" s="419"/>
      <c r="BJ10703" s="419"/>
      <c r="BK10703" s="419"/>
      <c r="BL10703" s="419"/>
      <c r="BN10703" s="419"/>
      <c r="BO10703" s="419"/>
      <c r="BP10703" s="419"/>
      <c r="BR10703" s="419"/>
      <c r="BS10703" s="419"/>
      <c r="BT10703" s="419"/>
      <c r="BV10703" s="419"/>
      <c r="BW10703" s="419"/>
      <c r="BX10703" s="397"/>
      <c r="BZ10703" s="449"/>
      <c r="CB10703" s="419"/>
      <c r="CC10703" s="419"/>
      <c r="CD10703" s="419"/>
      <c r="CF10703" s="419"/>
      <c r="CG10703" s="419"/>
      <c r="CH10703" s="419"/>
    </row>
    <row r="10704" spans="3:86" ht="21" thickBot="1">
      <c r="C10704" s="425"/>
      <c r="P10704" s="431"/>
      <c r="R10704" s="419"/>
      <c r="S10704" s="446"/>
      <c r="T10704" s="419"/>
      <c r="V10704" s="196"/>
      <c r="W10704" s="419"/>
      <c r="X10704" s="419"/>
      <c r="Z10704" s="419"/>
      <c r="AA10704" s="419"/>
      <c r="AB10704" s="419"/>
      <c r="AD10704" s="419"/>
      <c r="AE10704" s="419"/>
      <c r="AF10704" s="419"/>
      <c r="AH10704" s="419"/>
      <c r="AI10704" s="419"/>
      <c r="AJ10704" s="419"/>
      <c r="AL10704" s="419"/>
      <c r="AM10704" s="419"/>
      <c r="AN10704" s="403"/>
      <c r="AO10704" s="419"/>
      <c r="AP10704" s="419"/>
      <c r="AQ10704" s="419"/>
      <c r="AR10704" s="419"/>
      <c r="AS10704" s="419"/>
      <c r="AT10704" s="419"/>
      <c r="AU10704" s="419"/>
      <c r="AV10704" s="419"/>
      <c r="AX10704" s="419"/>
      <c r="AY10704" s="419"/>
      <c r="AZ10704" s="419"/>
      <c r="BB10704" s="419"/>
      <c r="BC10704" s="419"/>
      <c r="BD10704" s="419"/>
      <c r="BF10704" s="419"/>
      <c r="BG10704" s="419"/>
      <c r="BH10704" s="419"/>
      <c r="BJ10704" s="419"/>
      <c r="BK10704" s="419"/>
      <c r="BL10704" s="419"/>
      <c r="BN10704" s="419"/>
      <c r="BO10704" s="419"/>
      <c r="BP10704" s="419"/>
      <c r="BR10704" s="419"/>
      <c r="BS10704" s="419"/>
      <c r="BT10704" s="419"/>
      <c r="BV10704" s="419"/>
      <c r="BW10704" s="419"/>
      <c r="BX10704" s="397"/>
      <c r="BZ10704" s="449"/>
      <c r="CB10704" s="419"/>
      <c r="CC10704" s="419"/>
      <c r="CD10704" s="419"/>
      <c r="CF10704" s="419"/>
      <c r="CG10704" s="419"/>
      <c r="CH10704" s="419"/>
    </row>
    <row r="10705" spans="3:86" ht="21" thickBot="1">
      <c r="C10705" s="425"/>
      <c r="P10705" s="431"/>
      <c r="R10705" s="419"/>
      <c r="S10705" s="446"/>
      <c r="T10705" s="419"/>
      <c r="V10705" s="196"/>
      <c r="W10705" s="419"/>
      <c r="X10705" s="419"/>
      <c r="Z10705" s="419"/>
      <c r="AA10705" s="419"/>
      <c r="AB10705" s="419"/>
      <c r="AD10705" s="419"/>
      <c r="AE10705" s="419"/>
      <c r="AF10705" s="419"/>
      <c r="AH10705" s="419"/>
      <c r="AI10705" s="419"/>
      <c r="AJ10705" s="419"/>
      <c r="AL10705" s="419"/>
      <c r="AM10705" s="419"/>
      <c r="AN10705" s="403"/>
      <c r="AO10705" s="419"/>
      <c r="AP10705" s="419"/>
      <c r="AQ10705" s="419"/>
      <c r="AR10705" s="419"/>
      <c r="AS10705" s="419"/>
      <c r="AT10705" s="419"/>
      <c r="AU10705" s="419"/>
      <c r="AV10705" s="419"/>
      <c r="AX10705" s="419"/>
      <c r="AY10705" s="419"/>
      <c r="AZ10705" s="419"/>
      <c r="BB10705" s="419"/>
      <c r="BC10705" s="419"/>
      <c r="BD10705" s="419"/>
      <c r="BF10705" s="419"/>
      <c r="BG10705" s="419"/>
      <c r="BH10705" s="419"/>
      <c r="BJ10705" s="419"/>
      <c r="BK10705" s="419"/>
      <c r="BL10705" s="419"/>
      <c r="BN10705" s="419"/>
      <c r="BO10705" s="419"/>
      <c r="BP10705" s="419"/>
      <c r="BR10705" s="419"/>
      <c r="BS10705" s="419"/>
      <c r="BT10705" s="419"/>
      <c r="BV10705" s="419"/>
      <c r="BW10705" s="419"/>
      <c r="BX10705" s="397"/>
      <c r="BZ10705" s="449"/>
      <c r="CB10705" s="419"/>
      <c r="CC10705" s="419"/>
      <c r="CD10705" s="419"/>
      <c r="CF10705" s="419"/>
      <c r="CG10705" s="419"/>
      <c r="CH10705" s="419"/>
    </row>
    <row r="10706" spans="3:86" ht="21" thickBot="1">
      <c r="C10706" s="425"/>
      <c r="P10706" s="431"/>
      <c r="R10706" s="419"/>
      <c r="S10706" s="446"/>
      <c r="T10706" s="419"/>
      <c r="V10706" s="196"/>
      <c r="W10706" s="419"/>
      <c r="X10706" s="419"/>
      <c r="Z10706" s="419"/>
      <c r="AA10706" s="419"/>
      <c r="AB10706" s="419"/>
      <c r="AD10706" s="419"/>
      <c r="AE10706" s="419"/>
      <c r="AF10706" s="419"/>
      <c r="AH10706" s="419"/>
      <c r="AI10706" s="419"/>
      <c r="AJ10706" s="419"/>
      <c r="AL10706" s="419"/>
      <c r="AM10706" s="419"/>
      <c r="AN10706" s="403"/>
      <c r="AO10706" s="419"/>
      <c r="AP10706" s="419"/>
      <c r="AQ10706" s="419"/>
      <c r="AR10706" s="419"/>
      <c r="AS10706" s="419"/>
      <c r="AT10706" s="419"/>
      <c r="AU10706" s="419"/>
      <c r="AV10706" s="419"/>
      <c r="AX10706" s="419"/>
      <c r="AY10706" s="419"/>
      <c r="AZ10706" s="419"/>
      <c r="BB10706" s="419"/>
      <c r="BC10706" s="419"/>
      <c r="BD10706" s="419"/>
      <c r="BF10706" s="419"/>
      <c r="BG10706" s="419"/>
      <c r="BH10706" s="419"/>
      <c r="BJ10706" s="419"/>
      <c r="BK10706" s="419"/>
      <c r="BL10706" s="419"/>
      <c r="BN10706" s="419"/>
      <c r="BO10706" s="419"/>
      <c r="BP10706" s="419"/>
      <c r="BR10706" s="419"/>
      <c r="BS10706" s="419"/>
      <c r="BT10706" s="419"/>
      <c r="BV10706" s="419"/>
      <c r="BW10706" s="419"/>
      <c r="BX10706" s="397"/>
      <c r="BZ10706" s="449"/>
      <c r="CB10706" s="419"/>
      <c r="CC10706" s="419"/>
      <c r="CD10706" s="419"/>
      <c r="CF10706" s="419"/>
      <c r="CG10706" s="419"/>
      <c r="CH10706" s="419"/>
    </row>
    <row r="10707" spans="3:86" ht="21" thickBot="1">
      <c r="C10707" s="425"/>
      <c r="P10707" s="431"/>
      <c r="R10707" s="419"/>
      <c r="S10707" s="446"/>
      <c r="T10707" s="419"/>
      <c r="V10707" s="196"/>
      <c r="W10707" s="419"/>
      <c r="X10707" s="419"/>
      <c r="Z10707" s="419"/>
      <c r="AA10707" s="419"/>
      <c r="AB10707" s="419"/>
      <c r="AD10707" s="419"/>
      <c r="AE10707" s="419"/>
      <c r="AF10707" s="419"/>
      <c r="AH10707" s="419"/>
      <c r="AI10707" s="419"/>
      <c r="AJ10707" s="419"/>
      <c r="AL10707" s="419"/>
      <c r="AM10707" s="419"/>
      <c r="AN10707" s="403"/>
      <c r="AO10707" s="419"/>
      <c r="AP10707" s="419"/>
      <c r="AQ10707" s="419"/>
      <c r="AR10707" s="419"/>
      <c r="AS10707" s="419"/>
      <c r="AT10707" s="419"/>
      <c r="AU10707" s="419"/>
      <c r="AV10707" s="419"/>
      <c r="AX10707" s="419"/>
      <c r="AY10707" s="419"/>
      <c r="AZ10707" s="419"/>
      <c r="BB10707" s="419"/>
      <c r="BC10707" s="419"/>
      <c r="BD10707" s="419"/>
      <c r="BF10707" s="419"/>
      <c r="BG10707" s="419"/>
      <c r="BH10707" s="419"/>
      <c r="BJ10707" s="419"/>
      <c r="BK10707" s="419"/>
      <c r="BL10707" s="419"/>
      <c r="BN10707" s="419"/>
      <c r="BO10707" s="419"/>
      <c r="BP10707" s="419"/>
      <c r="BR10707" s="419"/>
      <c r="BS10707" s="419"/>
      <c r="BT10707" s="419"/>
      <c r="BV10707" s="419"/>
      <c r="BW10707" s="419"/>
      <c r="BX10707" s="397"/>
      <c r="BZ10707" s="449"/>
      <c r="CB10707" s="419"/>
      <c r="CC10707" s="419"/>
      <c r="CD10707" s="419"/>
      <c r="CF10707" s="419"/>
      <c r="CG10707" s="419"/>
      <c r="CH10707" s="419"/>
    </row>
    <row r="10708" spans="3:86" ht="21" thickBot="1">
      <c r="C10708" s="425"/>
      <c r="P10708" s="431"/>
      <c r="R10708" s="419"/>
      <c r="S10708" s="446"/>
      <c r="T10708" s="419"/>
      <c r="V10708" s="196"/>
      <c r="W10708" s="419"/>
      <c r="X10708" s="419"/>
      <c r="Z10708" s="419"/>
      <c r="AA10708" s="419"/>
      <c r="AB10708" s="419"/>
      <c r="AD10708" s="419"/>
      <c r="AE10708" s="419"/>
      <c r="AF10708" s="419"/>
      <c r="AH10708" s="419"/>
      <c r="AI10708" s="419"/>
      <c r="AJ10708" s="419"/>
      <c r="AL10708" s="419"/>
      <c r="AM10708" s="419"/>
      <c r="AN10708" s="403"/>
      <c r="AO10708" s="419"/>
      <c r="AP10708" s="419"/>
      <c r="AQ10708" s="419"/>
      <c r="AR10708" s="419"/>
      <c r="AS10708" s="419"/>
      <c r="AT10708" s="419"/>
      <c r="AU10708" s="419"/>
      <c r="AV10708" s="419"/>
      <c r="AX10708" s="419"/>
      <c r="AY10708" s="419"/>
      <c r="AZ10708" s="419"/>
      <c r="BB10708" s="419"/>
      <c r="BC10708" s="419"/>
      <c r="BD10708" s="419"/>
      <c r="BF10708" s="419"/>
      <c r="BG10708" s="419"/>
      <c r="BH10708" s="419"/>
      <c r="BJ10708" s="419"/>
      <c r="BK10708" s="419"/>
      <c r="BL10708" s="419"/>
      <c r="BN10708" s="419"/>
      <c r="BO10708" s="419"/>
      <c r="BP10708" s="419"/>
      <c r="BR10708" s="419"/>
      <c r="BS10708" s="419"/>
      <c r="BT10708" s="419"/>
      <c r="BV10708" s="419"/>
      <c r="BW10708" s="419"/>
      <c r="BX10708" s="397"/>
      <c r="BZ10708" s="449"/>
      <c r="CB10708" s="419"/>
      <c r="CC10708" s="419"/>
      <c r="CD10708" s="419"/>
      <c r="CF10708" s="419"/>
      <c r="CG10708" s="419"/>
      <c r="CH10708" s="419"/>
    </row>
    <row r="10709" spans="3:86" ht="21" thickBot="1">
      <c r="C10709" s="425"/>
      <c r="P10709" s="431"/>
      <c r="R10709" s="419"/>
      <c r="S10709" s="446"/>
      <c r="T10709" s="419"/>
      <c r="V10709" s="196"/>
      <c r="W10709" s="419"/>
      <c r="X10709" s="419"/>
      <c r="Z10709" s="419"/>
      <c r="AA10709" s="419"/>
      <c r="AB10709" s="419"/>
      <c r="AD10709" s="419"/>
      <c r="AE10709" s="419"/>
      <c r="AF10709" s="419"/>
      <c r="AH10709" s="419"/>
      <c r="AI10709" s="419"/>
      <c r="AJ10709" s="419"/>
      <c r="AL10709" s="419"/>
      <c r="AM10709" s="419"/>
      <c r="AN10709" s="403"/>
      <c r="AO10709" s="419"/>
      <c r="AP10709" s="419"/>
      <c r="AQ10709" s="419"/>
      <c r="AR10709" s="419"/>
      <c r="AS10709" s="419"/>
      <c r="AT10709" s="419"/>
      <c r="AU10709" s="419"/>
      <c r="AV10709" s="419"/>
      <c r="AX10709" s="419"/>
      <c r="AY10709" s="419"/>
      <c r="AZ10709" s="419"/>
      <c r="BB10709" s="419"/>
      <c r="BC10709" s="419"/>
      <c r="BD10709" s="419"/>
      <c r="BF10709" s="419"/>
      <c r="BG10709" s="419"/>
      <c r="BH10709" s="419"/>
      <c r="BJ10709" s="419"/>
      <c r="BK10709" s="419"/>
      <c r="BL10709" s="419"/>
      <c r="BN10709" s="419"/>
      <c r="BO10709" s="419"/>
      <c r="BP10709" s="419"/>
      <c r="BR10709" s="419"/>
      <c r="BS10709" s="419"/>
      <c r="BT10709" s="419"/>
      <c r="BV10709" s="419"/>
      <c r="BW10709" s="419"/>
      <c r="BX10709" s="397"/>
      <c r="BZ10709" s="449"/>
      <c r="CB10709" s="419"/>
      <c r="CC10709" s="419"/>
      <c r="CD10709" s="419"/>
      <c r="CF10709" s="419"/>
      <c r="CG10709" s="419"/>
      <c r="CH10709" s="419"/>
    </row>
    <row r="10710" spans="3:86" ht="21" thickBot="1">
      <c r="C10710" s="425"/>
      <c r="P10710" s="431"/>
      <c r="R10710" s="419"/>
      <c r="S10710" s="446"/>
      <c r="T10710" s="419"/>
      <c r="V10710" s="196"/>
      <c r="W10710" s="419"/>
      <c r="X10710" s="419"/>
      <c r="Z10710" s="419"/>
      <c r="AA10710" s="419"/>
      <c r="AB10710" s="419"/>
      <c r="AD10710" s="419"/>
      <c r="AE10710" s="419"/>
      <c r="AF10710" s="419"/>
      <c r="AH10710" s="419"/>
      <c r="AI10710" s="419"/>
      <c r="AJ10710" s="419"/>
      <c r="AL10710" s="419"/>
      <c r="AM10710" s="419"/>
      <c r="AN10710" s="403"/>
      <c r="AO10710" s="419"/>
      <c r="AP10710" s="419"/>
      <c r="AQ10710" s="419"/>
      <c r="AR10710" s="419"/>
      <c r="AS10710" s="419"/>
      <c r="AT10710" s="419"/>
      <c r="AU10710" s="419"/>
      <c r="AV10710" s="419"/>
      <c r="AX10710" s="419"/>
      <c r="AY10710" s="419"/>
      <c r="AZ10710" s="419"/>
      <c r="BB10710" s="419"/>
      <c r="BC10710" s="419"/>
      <c r="BD10710" s="419"/>
      <c r="BF10710" s="419"/>
      <c r="BG10710" s="419"/>
      <c r="BH10710" s="419"/>
      <c r="BJ10710" s="419"/>
      <c r="BK10710" s="419"/>
      <c r="BL10710" s="419"/>
      <c r="BN10710" s="419"/>
      <c r="BO10710" s="419"/>
      <c r="BP10710" s="419"/>
      <c r="BR10710" s="419"/>
      <c r="BS10710" s="419"/>
      <c r="BT10710" s="419"/>
      <c r="BV10710" s="419"/>
      <c r="BW10710" s="419"/>
      <c r="BX10710" s="397"/>
      <c r="BZ10710" s="449"/>
      <c r="CB10710" s="419"/>
      <c r="CC10710" s="419"/>
      <c r="CD10710" s="419"/>
      <c r="CF10710" s="419"/>
      <c r="CG10710" s="419"/>
      <c r="CH10710" s="419"/>
    </row>
    <row r="10711" spans="3:86" ht="21" thickBot="1">
      <c r="C10711" s="425"/>
      <c r="P10711" s="431"/>
      <c r="R10711" s="419"/>
      <c r="S10711" s="446"/>
      <c r="T10711" s="419"/>
      <c r="V10711" s="196"/>
      <c r="W10711" s="419"/>
      <c r="X10711" s="419"/>
      <c r="Z10711" s="419"/>
      <c r="AA10711" s="419"/>
      <c r="AB10711" s="419"/>
      <c r="AD10711" s="419"/>
      <c r="AE10711" s="419"/>
      <c r="AF10711" s="419"/>
      <c r="AH10711" s="419"/>
      <c r="AI10711" s="419"/>
      <c r="AJ10711" s="419"/>
      <c r="AL10711" s="419"/>
      <c r="AM10711" s="419"/>
      <c r="AN10711" s="403"/>
      <c r="AO10711" s="419"/>
      <c r="AP10711" s="419"/>
      <c r="AQ10711" s="419"/>
      <c r="AR10711" s="419"/>
      <c r="AS10711" s="419"/>
      <c r="AT10711" s="419"/>
      <c r="AU10711" s="419"/>
      <c r="AV10711" s="419"/>
      <c r="AX10711" s="419"/>
      <c r="AY10711" s="419"/>
      <c r="AZ10711" s="419"/>
      <c r="BB10711" s="419"/>
      <c r="BC10711" s="419"/>
      <c r="BD10711" s="419"/>
      <c r="BF10711" s="419"/>
      <c r="BG10711" s="419"/>
      <c r="BH10711" s="419"/>
      <c r="BJ10711" s="419"/>
      <c r="BK10711" s="419"/>
      <c r="BL10711" s="419"/>
      <c r="BN10711" s="419"/>
      <c r="BO10711" s="419"/>
      <c r="BP10711" s="419"/>
      <c r="BR10711" s="419"/>
      <c r="BS10711" s="419"/>
      <c r="BT10711" s="419"/>
      <c r="BV10711" s="419"/>
      <c r="BW10711" s="419"/>
      <c r="BX10711" s="397"/>
      <c r="BZ10711" s="449"/>
      <c r="CB10711" s="419"/>
      <c r="CC10711" s="419"/>
      <c r="CD10711" s="419"/>
      <c r="CF10711" s="419"/>
      <c r="CG10711" s="419"/>
      <c r="CH10711" s="419"/>
    </row>
    <row r="10712" spans="3:86" ht="21" thickBot="1">
      <c r="C10712" s="425"/>
      <c r="P10712" s="431"/>
      <c r="R10712" s="419"/>
      <c r="S10712" s="446"/>
      <c r="T10712" s="419"/>
      <c r="V10712" s="196"/>
      <c r="W10712" s="419"/>
      <c r="X10712" s="419"/>
      <c r="Z10712" s="419"/>
      <c r="AA10712" s="419"/>
      <c r="AB10712" s="419"/>
      <c r="AD10712" s="419"/>
      <c r="AE10712" s="419"/>
      <c r="AF10712" s="419"/>
      <c r="AH10712" s="419"/>
      <c r="AI10712" s="419"/>
      <c r="AJ10712" s="419"/>
      <c r="AL10712" s="419"/>
      <c r="AM10712" s="419"/>
      <c r="AN10712" s="403"/>
      <c r="AO10712" s="419"/>
      <c r="AP10712" s="419"/>
      <c r="AQ10712" s="419"/>
      <c r="AR10712" s="419"/>
      <c r="AS10712" s="419"/>
      <c r="AT10712" s="419"/>
      <c r="AU10712" s="419"/>
      <c r="AV10712" s="419"/>
      <c r="AX10712" s="419"/>
      <c r="AY10712" s="419"/>
      <c r="AZ10712" s="419"/>
      <c r="BB10712" s="419"/>
      <c r="BC10712" s="419"/>
      <c r="BD10712" s="419"/>
      <c r="BF10712" s="419"/>
      <c r="BG10712" s="419"/>
      <c r="BH10712" s="419"/>
      <c r="BJ10712" s="419"/>
      <c r="BK10712" s="419"/>
      <c r="BL10712" s="419"/>
      <c r="BN10712" s="419"/>
      <c r="BO10712" s="419"/>
      <c r="BP10712" s="419"/>
      <c r="BR10712" s="419"/>
      <c r="BS10712" s="419"/>
      <c r="BT10712" s="419"/>
      <c r="BV10712" s="419"/>
      <c r="BW10712" s="419"/>
      <c r="BX10712" s="397"/>
      <c r="BZ10712" s="449"/>
      <c r="CB10712" s="419"/>
      <c r="CC10712" s="419"/>
      <c r="CD10712" s="419"/>
      <c r="CF10712" s="419"/>
      <c r="CG10712" s="419"/>
      <c r="CH10712" s="419"/>
    </row>
    <row r="10713" spans="3:86" ht="21" thickBot="1">
      <c r="C10713" s="425"/>
      <c r="P10713" s="431"/>
      <c r="R10713" s="419"/>
      <c r="S10713" s="446"/>
      <c r="T10713" s="419"/>
      <c r="V10713" s="196"/>
      <c r="W10713" s="419"/>
      <c r="X10713" s="419"/>
      <c r="Z10713" s="419"/>
      <c r="AA10713" s="419"/>
      <c r="AB10713" s="419"/>
      <c r="AD10713" s="419"/>
      <c r="AE10713" s="419"/>
      <c r="AF10713" s="419"/>
      <c r="AH10713" s="419"/>
      <c r="AI10713" s="419"/>
      <c r="AJ10713" s="419"/>
      <c r="AL10713" s="419"/>
      <c r="AM10713" s="419"/>
      <c r="AN10713" s="403"/>
      <c r="AO10713" s="419"/>
      <c r="AP10713" s="419"/>
      <c r="AQ10713" s="419"/>
      <c r="AR10713" s="419"/>
      <c r="AS10713" s="419"/>
      <c r="AT10713" s="419"/>
      <c r="AU10713" s="419"/>
      <c r="AV10713" s="419"/>
      <c r="AX10713" s="419"/>
      <c r="AY10713" s="419"/>
      <c r="AZ10713" s="419"/>
      <c r="BB10713" s="419"/>
      <c r="BC10713" s="419"/>
      <c r="BD10713" s="419"/>
      <c r="BF10713" s="419"/>
      <c r="BG10713" s="419"/>
      <c r="BH10713" s="419"/>
      <c r="BJ10713" s="419"/>
      <c r="BK10713" s="419"/>
      <c r="BL10713" s="419"/>
      <c r="BN10713" s="419"/>
      <c r="BO10713" s="419"/>
      <c r="BP10713" s="419"/>
      <c r="BR10713" s="419"/>
      <c r="BS10713" s="419"/>
      <c r="BT10713" s="419"/>
      <c r="BV10713" s="419"/>
      <c r="BW10713" s="419"/>
      <c r="BX10713" s="397"/>
      <c r="BZ10713" s="449"/>
      <c r="CB10713" s="419"/>
      <c r="CC10713" s="419"/>
      <c r="CD10713" s="419"/>
      <c r="CF10713" s="419"/>
      <c r="CG10713" s="419"/>
      <c r="CH10713" s="419"/>
    </row>
    <row r="10714" spans="3:86" ht="21" thickBot="1">
      <c r="C10714" s="425"/>
      <c r="P10714" s="431"/>
      <c r="R10714" s="419"/>
      <c r="S10714" s="446"/>
      <c r="T10714" s="419"/>
      <c r="V10714" s="196"/>
      <c r="W10714" s="419"/>
      <c r="X10714" s="419"/>
      <c r="Z10714" s="419"/>
      <c r="AA10714" s="419"/>
      <c r="AB10714" s="419"/>
      <c r="AD10714" s="419"/>
      <c r="AE10714" s="419"/>
      <c r="AF10714" s="419"/>
      <c r="AH10714" s="419"/>
      <c r="AI10714" s="419"/>
      <c r="AJ10714" s="419"/>
      <c r="AL10714" s="419"/>
      <c r="AM10714" s="419"/>
      <c r="AN10714" s="403"/>
      <c r="AO10714" s="419"/>
      <c r="AP10714" s="419"/>
      <c r="AQ10714" s="419"/>
      <c r="AR10714" s="419"/>
      <c r="AS10714" s="419"/>
      <c r="AT10714" s="419"/>
      <c r="AU10714" s="419"/>
      <c r="AV10714" s="419"/>
      <c r="AX10714" s="419"/>
      <c r="AY10714" s="419"/>
      <c r="AZ10714" s="419"/>
      <c r="BB10714" s="419"/>
      <c r="BC10714" s="419"/>
      <c r="BD10714" s="419"/>
      <c r="BF10714" s="419"/>
      <c r="BG10714" s="419"/>
      <c r="BH10714" s="419"/>
      <c r="BJ10714" s="419"/>
      <c r="BK10714" s="419"/>
      <c r="BL10714" s="419"/>
      <c r="BN10714" s="419"/>
      <c r="BO10714" s="419"/>
      <c r="BP10714" s="419"/>
      <c r="BR10714" s="419"/>
      <c r="BS10714" s="419"/>
      <c r="BT10714" s="419"/>
      <c r="BV10714" s="419"/>
      <c r="BW10714" s="419"/>
      <c r="BX10714" s="397"/>
      <c r="BZ10714" s="449"/>
      <c r="CB10714" s="419"/>
      <c r="CC10714" s="419"/>
      <c r="CD10714" s="419"/>
      <c r="CF10714" s="419"/>
      <c r="CG10714" s="419"/>
      <c r="CH10714" s="419"/>
    </row>
    <row r="10715" spans="3:86" ht="21" thickBot="1">
      <c r="C10715" s="425"/>
      <c r="P10715" s="431"/>
      <c r="R10715" s="419"/>
      <c r="S10715" s="446"/>
      <c r="T10715" s="419"/>
      <c r="V10715" s="196"/>
      <c r="W10715" s="419"/>
      <c r="X10715" s="419"/>
      <c r="Z10715" s="419"/>
      <c r="AA10715" s="419"/>
      <c r="AB10715" s="419"/>
      <c r="AD10715" s="419"/>
      <c r="AE10715" s="419"/>
      <c r="AF10715" s="419"/>
      <c r="AH10715" s="419"/>
      <c r="AI10715" s="419"/>
      <c r="AJ10715" s="419"/>
      <c r="AL10715" s="419"/>
      <c r="AM10715" s="419"/>
      <c r="AN10715" s="403"/>
      <c r="AO10715" s="419"/>
      <c r="AP10715" s="419"/>
      <c r="AQ10715" s="419"/>
      <c r="AR10715" s="419"/>
      <c r="AS10715" s="419"/>
      <c r="AT10715" s="419"/>
      <c r="AU10715" s="419"/>
      <c r="AV10715" s="419"/>
      <c r="AX10715" s="419"/>
      <c r="AY10715" s="419"/>
      <c r="AZ10715" s="419"/>
      <c r="BB10715" s="419"/>
      <c r="BC10715" s="419"/>
      <c r="BD10715" s="419"/>
      <c r="BF10715" s="419"/>
      <c r="BG10715" s="419"/>
      <c r="BH10715" s="419"/>
      <c r="BJ10715" s="419"/>
      <c r="BK10715" s="419"/>
      <c r="BL10715" s="419"/>
      <c r="BN10715" s="419"/>
      <c r="BO10715" s="419"/>
      <c r="BP10715" s="419"/>
      <c r="BR10715" s="419"/>
      <c r="BS10715" s="419"/>
      <c r="BT10715" s="419"/>
      <c r="BV10715" s="419"/>
      <c r="BW10715" s="419"/>
      <c r="BX10715" s="397"/>
      <c r="BZ10715" s="449"/>
      <c r="CB10715" s="419"/>
      <c r="CC10715" s="419"/>
      <c r="CD10715" s="419"/>
      <c r="CF10715" s="419"/>
      <c r="CG10715" s="419"/>
      <c r="CH10715" s="419"/>
    </row>
    <row r="10716" spans="3:86" ht="21" thickBot="1">
      <c r="C10716" s="425"/>
      <c r="P10716" s="431"/>
      <c r="R10716" s="419"/>
      <c r="S10716" s="446"/>
      <c r="T10716" s="419"/>
      <c r="V10716" s="196"/>
      <c r="W10716" s="419"/>
      <c r="X10716" s="419"/>
      <c r="Z10716" s="419"/>
      <c r="AA10716" s="419"/>
      <c r="AB10716" s="419"/>
      <c r="AD10716" s="419"/>
      <c r="AE10716" s="419"/>
      <c r="AF10716" s="419"/>
      <c r="AH10716" s="419"/>
      <c r="AI10716" s="419"/>
      <c r="AJ10716" s="419"/>
      <c r="AL10716" s="419"/>
      <c r="AM10716" s="419"/>
      <c r="AN10716" s="403"/>
      <c r="AO10716" s="419"/>
      <c r="AP10716" s="419"/>
      <c r="AQ10716" s="419"/>
      <c r="AR10716" s="419"/>
      <c r="AS10716" s="419"/>
      <c r="AT10716" s="419"/>
      <c r="AU10716" s="419"/>
      <c r="AV10716" s="419"/>
      <c r="AX10716" s="419"/>
      <c r="AY10716" s="419"/>
      <c r="AZ10716" s="419"/>
      <c r="BB10716" s="419"/>
      <c r="BC10716" s="419"/>
      <c r="BD10716" s="419"/>
      <c r="BF10716" s="419"/>
      <c r="BG10716" s="419"/>
      <c r="BH10716" s="419"/>
      <c r="BJ10716" s="419"/>
      <c r="BK10716" s="419"/>
      <c r="BL10716" s="419"/>
      <c r="BN10716" s="419"/>
      <c r="BO10716" s="419"/>
      <c r="BP10716" s="419"/>
      <c r="BR10716" s="419"/>
      <c r="BS10716" s="419"/>
      <c r="BT10716" s="419"/>
      <c r="BV10716" s="419"/>
      <c r="BW10716" s="419"/>
      <c r="BX10716" s="397"/>
      <c r="BZ10716" s="449"/>
      <c r="CB10716" s="419"/>
      <c r="CC10716" s="419"/>
      <c r="CD10716" s="419"/>
      <c r="CF10716" s="419"/>
      <c r="CG10716" s="419"/>
      <c r="CH10716" s="419"/>
    </row>
    <row r="10717" spans="3:86" ht="21" thickBot="1">
      <c r="C10717" s="425"/>
      <c r="P10717" s="431"/>
      <c r="R10717" s="419"/>
      <c r="S10717" s="446"/>
      <c r="T10717" s="419"/>
      <c r="V10717" s="196"/>
      <c r="W10717" s="419"/>
      <c r="X10717" s="419"/>
      <c r="Z10717" s="419"/>
      <c r="AA10717" s="419"/>
      <c r="AB10717" s="419"/>
      <c r="AD10717" s="419"/>
      <c r="AE10717" s="419"/>
      <c r="AF10717" s="419"/>
      <c r="AH10717" s="419"/>
      <c r="AI10717" s="419"/>
      <c r="AJ10717" s="419"/>
      <c r="AL10717" s="419"/>
      <c r="AM10717" s="419"/>
      <c r="AN10717" s="403"/>
      <c r="AO10717" s="419"/>
      <c r="AP10717" s="419"/>
      <c r="AQ10717" s="419"/>
      <c r="AR10717" s="419"/>
      <c r="AS10717" s="419"/>
      <c r="AT10717" s="419"/>
      <c r="AU10717" s="419"/>
      <c r="AV10717" s="419"/>
      <c r="AX10717" s="419"/>
      <c r="AY10717" s="419"/>
      <c r="AZ10717" s="419"/>
      <c r="BB10717" s="419"/>
      <c r="BC10717" s="419"/>
      <c r="BD10717" s="419"/>
      <c r="BF10717" s="419"/>
      <c r="BG10717" s="419"/>
      <c r="BH10717" s="419"/>
      <c r="BJ10717" s="419"/>
      <c r="BK10717" s="419"/>
      <c r="BL10717" s="419"/>
      <c r="BN10717" s="419"/>
      <c r="BO10717" s="419"/>
      <c r="BP10717" s="419"/>
      <c r="BR10717" s="419"/>
      <c r="BS10717" s="419"/>
      <c r="BT10717" s="419"/>
      <c r="BV10717" s="419"/>
      <c r="BW10717" s="419"/>
      <c r="BX10717" s="397"/>
      <c r="BZ10717" s="449"/>
      <c r="CB10717" s="419"/>
      <c r="CC10717" s="419"/>
      <c r="CD10717" s="419"/>
      <c r="CF10717" s="419"/>
      <c r="CG10717" s="419"/>
      <c r="CH10717" s="419"/>
    </row>
    <row r="10718" spans="3:86" ht="21" thickBot="1">
      <c r="C10718" s="425"/>
      <c r="P10718" s="431"/>
      <c r="R10718" s="419"/>
      <c r="S10718" s="446"/>
      <c r="T10718" s="419"/>
      <c r="V10718" s="196"/>
      <c r="W10718" s="419"/>
      <c r="X10718" s="419"/>
      <c r="Z10718" s="419"/>
      <c r="AA10718" s="419"/>
      <c r="AB10718" s="419"/>
      <c r="AD10718" s="419"/>
      <c r="AE10718" s="419"/>
      <c r="AF10718" s="419"/>
      <c r="AH10718" s="419"/>
      <c r="AI10718" s="419"/>
      <c r="AJ10718" s="419"/>
      <c r="AL10718" s="419"/>
      <c r="AM10718" s="419"/>
      <c r="AN10718" s="403"/>
      <c r="AO10718" s="419"/>
      <c r="AP10718" s="419"/>
      <c r="AQ10718" s="419"/>
      <c r="AR10718" s="419"/>
      <c r="AS10718" s="419"/>
      <c r="AT10718" s="419"/>
      <c r="AU10718" s="419"/>
      <c r="AV10718" s="419"/>
      <c r="AX10718" s="419"/>
      <c r="AY10718" s="419"/>
      <c r="AZ10718" s="419"/>
      <c r="BB10718" s="419"/>
      <c r="BC10718" s="419"/>
      <c r="BD10718" s="419"/>
      <c r="BF10718" s="419"/>
      <c r="BG10718" s="419"/>
      <c r="BH10718" s="419"/>
      <c r="BJ10718" s="419"/>
      <c r="BK10718" s="419"/>
      <c r="BL10718" s="419"/>
      <c r="BN10718" s="419"/>
      <c r="BO10718" s="419"/>
      <c r="BP10718" s="419"/>
      <c r="BR10718" s="419"/>
      <c r="BS10718" s="419"/>
      <c r="BT10718" s="419"/>
      <c r="BV10718" s="419"/>
      <c r="BW10718" s="419"/>
      <c r="BX10718" s="397"/>
      <c r="BZ10718" s="449"/>
      <c r="CB10718" s="419"/>
      <c r="CC10718" s="419"/>
      <c r="CD10718" s="419"/>
      <c r="CF10718" s="419"/>
      <c r="CG10718" s="419"/>
      <c r="CH10718" s="419"/>
    </row>
    <row r="10719" spans="3:86" ht="21" thickBot="1">
      <c r="C10719" s="425"/>
      <c r="P10719" s="431"/>
      <c r="R10719" s="419"/>
      <c r="S10719" s="446"/>
      <c r="T10719" s="419"/>
      <c r="V10719" s="196"/>
      <c r="W10719" s="419"/>
      <c r="X10719" s="419"/>
      <c r="Z10719" s="419"/>
      <c r="AA10719" s="419"/>
      <c r="AB10719" s="419"/>
      <c r="AD10719" s="419"/>
      <c r="AE10719" s="419"/>
      <c r="AF10719" s="419"/>
      <c r="AH10719" s="419"/>
      <c r="AI10719" s="419"/>
      <c r="AJ10719" s="419"/>
      <c r="AL10719" s="419"/>
      <c r="AM10719" s="419"/>
      <c r="AN10719" s="403"/>
      <c r="AO10719" s="419"/>
      <c r="AP10719" s="419"/>
      <c r="AQ10719" s="419"/>
      <c r="AR10719" s="419"/>
      <c r="AS10719" s="419"/>
      <c r="AT10719" s="419"/>
      <c r="AU10719" s="419"/>
      <c r="AV10719" s="419"/>
      <c r="AX10719" s="419"/>
      <c r="AY10719" s="419"/>
      <c r="AZ10719" s="419"/>
      <c r="BB10719" s="419"/>
      <c r="BC10719" s="419"/>
      <c r="BD10719" s="419"/>
      <c r="BF10719" s="419"/>
      <c r="BG10719" s="419"/>
      <c r="BH10719" s="419"/>
      <c r="BJ10719" s="419"/>
      <c r="BK10719" s="419"/>
      <c r="BL10719" s="419"/>
      <c r="BN10719" s="419"/>
      <c r="BO10719" s="419"/>
      <c r="BP10719" s="419"/>
      <c r="BR10719" s="419"/>
      <c r="BS10719" s="419"/>
      <c r="BT10719" s="419"/>
      <c r="BV10719" s="419"/>
      <c r="BW10719" s="419"/>
      <c r="BX10719" s="397"/>
      <c r="BZ10719" s="449"/>
      <c r="CB10719" s="419"/>
      <c r="CC10719" s="419"/>
      <c r="CD10719" s="419"/>
      <c r="CF10719" s="419"/>
      <c r="CG10719" s="419"/>
      <c r="CH10719" s="419"/>
    </row>
    <row r="10720" spans="3:86" ht="21" thickBot="1">
      <c r="C10720" s="425"/>
      <c r="P10720" s="431"/>
      <c r="R10720" s="419"/>
      <c r="S10720" s="446"/>
      <c r="T10720" s="419"/>
      <c r="V10720" s="196"/>
      <c r="W10720" s="419"/>
      <c r="X10720" s="419"/>
      <c r="Z10720" s="419"/>
      <c r="AA10720" s="419"/>
      <c r="AB10720" s="419"/>
      <c r="AD10720" s="419"/>
      <c r="AE10720" s="419"/>
      <c r="AF10720" s="419"/>
      <c r="AH10720" s="419"/>
      <c r="AI10720" s="419"/>
      <c r="AJ10720" s="419"/>
      <c r="AL10720" s="419"/>
      <c r="AM10720" s="419"/>
      <c r="AN10720" s="403"/>
      <c r="AO10720" s="419"/>
      <c r="AP10720" s="419"/>
      <c r="AQ10720" s="419"/>
      <c r="AR10720" s="419"/>
      <c r="AS10720" s="419"/>
      <c r="AT10720" s="419"/>
      <c r="AU10720" s="419"/>
      <c r="AV10720" s="419"/>
      <c r="AX10720" s="419"/>
      <c r="AY10720" s="419"/>
      <c r="AZ10720" s="419"/>
      <c r="BB10720" s="419"/>
      <c r="BC10720" s="419"/>
      <c r="BD10720" s="419"/>
      <c r="BF10720" s="419"/>
      <c r="BG10720" s="419"/>
      <c r="BH10720" s="419"/>
      <c r="BJ10720" s="419"/>
      <c r="BK10720" s="419"/>
      <c r="BL10720" s="419"/>
      <c r="BN10720" s="419"/>
      <c r="BO10720" s="419"/>
      <c r="BP10720" s="419"/>
      <c r="BR10720" s="419"/>
      <c r="BS10720" s="419"/>
      <c r="BT10720" s="419"/>
      <c r="BV10720" s="419"/>
      <c r="BW10720" s="419"/>
      <c r="BX10720" s="397"/>
      <c r="BZ10720" s="449"/>
      <c r="CB10720" s="419"/>
      <c r="CC10720" s="419"/>
      <c r="CD10720" s="419"/>
      <c r="CF10720" s="419"/>
      <c r="CG10720" s="419"/>
      <c r="CH10720" s="419"/>
    </row>
    <row r="10721" spans="3:86" ht="21" thickBot="1">
      <c r="C10721" s="425"/>
      <c r="P10721" s="431"/>
      <c r="R10721" s="419"/>
      <c r="S10721" s="446"/>
      <c r="T10721" s="419"/>
      <c r="V10721" s="196"/>
      <c r="W10721" s="419"/>
      <c r="X10721" s="419"/>
      <c r="Z10721" s="419"/>
      <c r="AA10721" s="419"/>
      <c r="AB10721" s="419"/>
      <c r="AD10721" s="419"/>
      <c r="AE10721" s="419"/>
      <c r="AF10721" s="419"/>
      <c r="AH10721" s="419"/>
      <c r="AI10721" s="419"/>
      <c r="AJ10721" s="419"/>
      <c r="AL10721" s="419"/>
      <c r="AM10721" s="419"/>
      <c r="AN10721" s="403"/>
      <c r="AO10721" s="419"/>
      <c r="AP10721" s="419"/>
      <c r="AQ10721" s="419"/>
      <c r="AR10721" s="419"/>
      <c r="AS10721" s="419"/>
      <c r="AT10721" s="419"/>
      <c r="AU10721" s="419"/>
      <c r="AV10721" s="419"/>
      <c r="AX10721" s="419"/>
      <c r="AY10721" s="419"/>
      <c r="AZ10721" s="419"/>
      <c r="BB10721" s="419"/>
      <c r="BC10721" s="419"/>
      <c r="BD10721" s="419"/>
      <c r="BF10721" s="419"/>
      <c r="BG10721" s="419"/>
      <c r="BH10721" s="419"/>
      <c r="BJ10721" s="419"/>
      <c r="BK10721" s="419"/>
      <c r="BL10721" s="419"/>
      <c r="BN10721" s="419"/>
      <c r="BO10721" s="419"/>
      <c r="BP10721" s="419"/>
      <c r="BR10721" s="419"/>
      <c r="BS10721" s="419"/>
      <c r="BT10721" s="419"/>
      <c r="BV10721" s="419"/>
      <c r="BW10721" s="419"/>
      <c r="BX10721" s="397"/>
      <c r="BZ10721" s="449"/>
      <c r="CB10721" s="419"/>
      <c r="CC10721" s="419"/>
      <c r="CD10721" s="419"/>
      <c r="CF10721" s="419"/>
      <c r="CG10721" s="419"/>
      <c r="CH10721" s="419"/>
    </row>
    <row r="10722" spans="3:86" ht="21" thickBot="1">
      <c r="C10722" s="425"/>
      <c r="P10722" s="431"/>
      <c r="R10722" s="419"/>
      <c r="S10722" s="446"/>
      <c r="T10722" s="419"/>
      <c r="V10722" s="196"/>
      <c r="W10722" s="419"/>
      <c r="X10722" s="419"/>
      <c r="Z10722" s="419"/>
      <c r="AA10722" s="419"/>
      <c r="AB10722" s="419"/>
      <c r="AD10722" s="419"/>
      <c r="AE10722" s="419"/>
      <c r="AF10722" s="419"/>
      <c r="AH10722" s="419"/>
      <c r="AI10722" s="419"/>
      <c r="AJ10722" s="419"/>
      <c r="AL10722" s="419"/>
      <c r="AM10722" s="419"/>
      <c r="AN10722" s="403"/>
      <c r="AO10722" s="419"/>
      <c r="AP10722" s="419"/>
      <c r="AQ10722" s="419"/>
      <c r="AR10722" s="419"/>
      <c r="AS10722" s="419"/>
      <c r="AT10722" s="419"/>
      <c r="AU10722" s="419"/>
      <c r="AV10722" s="419"/>
      <c r="AX10722" s="419"/>
      <c r="AY10722" s="419"/>
      <c r="AZ10722" s="419"/>
      <c r="BB10722" s="419"/>
      <c r="BC10722" s="419"/>
      <c r="BD10722" s="419"/>
      <c r="BF10722" s="419"/>
      <c r="BG10722" s="419"/>
      <c r="BH10722" s="419"/>
      <c r="BJ10722" s="419"/>
      <c r="BK10722" s="419"/>
      <c r="BL10722" s="419"/>
      <c r="BN10722" s="419"/>
      <c r="BO10722" s="419"/>
      <c r="BP10722" s="419"/>
      <c r="BR10722" s="419"/>
      <c r="BS10722" s="419"/>
      <c r="BT10722" s="419"/>
      <c r="BV10722" s="419"/>
      <c r="BW10722" s="419"/>
      <c r="BX10722" s="397"/>
      <c r="BZ10722" s="449"/>
      <c r="CB10722" s="419"/>
      <c r="CC10722" s="419"/>
      <c r="CD10722" s="419"/>
      <c r="CF10722" s="419"/>
      <c r="CG10722" s="419"/>
      <c r="CH10722" s="419"/>
    </row>
    <row r="10723" spans="3:86" ht="21" thickBot="1">
      <c r="C10723" s="425"/>
      <c r="P10723" s="431"/>
      <c r="R10723" s="419"/>
      <c r="S10723" s="446"/>
      <c r="T10723" s="419"/>
      <c r="V10723" s="196"/>
      <c r="W10723" s="419"/>
      <c r="X10723" s="419"/>
      <c r="Z10723" s="419"/>
      <c r="AA10723" s="419"/>
      <c r="AB10723" s="419"/>
      <c r="AD10723" s="419"/>
      <c r="AE10723" s="419"/>
      <c r="AF10723" s="419"/>
      <c r="AH10723" s="419"/>
      <c r="AI10723" s="419"/>
      <c r="AJ10723" s="419"/>
      <c r="AL10723" s="419"/>
      <c r="AM10723" s="419"/>
      <c r="AN10723" s="403"/>
      <c r="AO10723" s="419"/>
      <c r="AP10723" s="419"/>
      <c r="AQ10723" s="419"/>
      <c r="AR10723" s="419"/>
      <c r="AS10723" s="419"/>
      <c r="AT10723" s="419"/>
      <c r="AU10723" s="419"/>
      <c r="AV10723" s="419"/>
      <c r="AX10723" s="419"/>
      <c r="AY10723" s="419"/>
      <c r="AZ10723" s="419"/>
      <c r="BB10723" s="419"/>
      <c r="BC10723" s="419"/>
      <c r="BD10723" s="419"/>
      <c r="BF10723" s="419"/>
      <c r="BG10723" s="419"/>
      <c r="BH10723" s="419"/>
      <c r="BJ10723" s="419"/>
      <c r="BK10723" s="419"/>
      <c r="BL10723" s="419"/>
      <c r="BN10723" s="419"/>
      <c r="BO10723" s="419"/>
      <c r="BP10723" s="419"/>
      <c r="BR10723" s="419"/>
      <c r="BS10723" s="419"/>
      <c r="BT10723" s="419"/>
      <c r="BV10723" s="419"/>
      <c r="BW10723" s="419"/>
      <c r="BX10723" s="397"/>
      <c r="BZ10723" s="449"/>
      <c r="CB10723" s="419"/>
      <c r="CC10723" s="419"/>
      <c r="CD10723" s="419"/>
      <c r="CF10723" s="419"/>
      <c r="CG10723" s="419"/>
      <c r="CH10723" s="419"/>
    </row>
    <row r="10724" spans="3:86" ht="21" thickBot="1">
      <c r="C10724" s="425"/>
      <c r="P10724" s="431"/>
      <c r="R10724" s="419"/>
      <c r="S10724" s="446"/>
      <c r="T10724" s="419"/>
      <c r="V10724" s="196"/>
      <c r="W10724" s="419"/>
      <c r="X10724" s="419"/>
      <c r="Z10724" s="419"/>
      <c r="AA10724" s="419"/>
      <c r="AB10724" s="419"/>
      <c r="AD10724" s="419"/>
      <c r="AE10724" s="419"/>
      <c r="AF10724" s="419"/>
      <c r="AH10724" s="419"/>
      <c r="AI10724" s="419"/>
      <c r="AJ10724" s="419"/>
      <c r="AL10724" s="419"/>
      <c r="AM10724" s="419"/>
      <c r="AN10724" s="403"/>
      <c r="AO10724" s="419"/>
      <c r="AP10724" s="419"/>
      <c r="AQ10724" s="419"/>
      <c r="AR10724" s="419"/>
      <c r="AS10724" s="419"/>
      <c r="AT10724" s="419"/>
      <c r="AU10724" s="419"/>
      <c r="AV10724" s="419"/>
      <c r="AX10724" s="419"/>
      <c r="AY10724" s="419"/>
      <c r="AZ10724" s="419"/>
      <c r="BB10724" s="419"/>
      <c r="BC10724" s="419"/>
      <c r="BD10724" s="419"/>
      <c r="BF10724" s="419"/>
      <c r="BG10724" s="419"/>
      <c r="BH10724" s="419"/>
      <c r="BJ10724" s="419"/>
      <c r="BK10724" s="419"/>
      <c r="BL10724" s="419"/>
      <c r="BN10724" s="419"/>
      <c r="BO10724" s="419"/>
      <c r="BP10724" s="419"/>
      <c r="BR10724" s="419"/>
      <c r="BS10724" s="419"/>
      <c r="BT10724" s="419"/>
      <c r="BV10724" s="419"/>
      <c r="BW10724" s="419"/>
      <c r="BX10724" s="397"/>
      <c r="BZ10724" s="449"/>
      <c r="CB10724" s="419"/>
      <c r="CC10724" s="419"/>
      <c r="CD10724" s="419"/>
      <c r="CF10724" s="419"/>
      <c r="CG10724" s="419"/>
      <c r="CH10724" s="419"/>
    </row>
    <row r="10725" spans="3:86" ht="21" thickBot="1">
      <c r="C10725" s="425"/>
      <c r="P10725" s="431"/>
      <c r="R10725" s="419"/>
      <c r="S10725" s="446"/>
      <c r="T10725" s="419"/>
      <c r="V10725" s="196"/>
      <c r="W10725" s="419"/>
      <c r="X10725" s="419"/>
      <c r="Z10725" s="419"/>
      <c r="AA10725" s="419"/>
      <c r="AB10725" s="419"/>
      <c r="AD10725" s="419"/>
      <c r="AE10725" s="419"/>
      <c r="AF10725" s="419"/>
      <c r="AH10725" s="419"/>
      <c r="AI10725" s="419"/>
      <c r="AJ10725" s="419"/>
      <c r="AL10725" s="419"/>
      <c r="AM10725" s="419"/>
      <c r="AN10725" s="403"/>
      <c r="AO10725" s="419"/>
      <c r="AP10725" s="419"/>
      <c r="AQ10725" s="419"/>
      <c r="AR10725" s="419"/>
      <c r="AS10725" s="419"/>
      <c r="AT10725" s="419"/>
      <c r="AU10725" s="419"/>
      <c r="AV10725" s="419"/>
      <c r="AX10725" s="419"/>
      <c r="AY10725" s="419"/>
      <c r="AZ10725" s="419"/>
      <c r="BB10725" s="419"/>
      <c r="BC10725" s="419"/>
      <c r="BD10725" s="419"/>
      <c r="BF10725" s="419"/>
      <c r="BG10725" s="419"/>
      <c r="BH10725" s="419"/>
      <c r="BJ10725" s="419"/>
      <c r="BK10725" s="419"/>
      <c r="BL10725" s="419"/>
      <c r="BN10725" s="419"/>
      <c r="BO10725" s="419"/>
      <c r="BP10725" s="419"/>
      <c r="BR10725" s="419"/>
      <c r="BS10725" s="419"/>
      <c r="BT10725" s="419"/>
      <c r="BV10725" s="419"/>
      <c r="BW10725" s="419"/>
      <c r="BX10725" s="397"/>
      <c r="BZ10725" s="449"/>
      <c r="CB10725" s="419"/>
      <c r="CC10725" s="419"/>
      <c r="CD10725" s="419"/>
      <c r="CF10725" s="419"/>
      <c r="CG10725" s="419"/>
      <c r="CH10725" s="419"/>
    </row>
    <row r="10726" spans="3:86" ht="21" thickBot="1">
      <c r="C10726" s="425"/>
      <c r="P10726" s="431"/>
      <c r="R10726" s="419"/>
      <c r="S10726" s="446"/>
      <c r="T10726" s="419"/>
      <c r="V10726" s="196"/>
      <c r="W10726" s="419"/>
      <c r="X10726" s="419"/>
      <c r="Z10726" s="419"/>
      <c r="AA10726" s="419"/>
      <c r="AB10726" s="419"/>
      <c r="AD10726" s="419"/>
      <c r="AE10726" s="419"/>
      <c r="AF10726" s="419"/>
      <c r="AH10726" s="419"/>
      <c r="AI10726" s="419"/>
      <c r="AJ10726" s="419"/>
      <c r="AL10726" s="419"/>
      <c r="AM10726" s="419"/>
      <c r="AN10726" s="403"/>
      <c r="AO10726" s="419"/>
      <c r="AP10726" s="419"/>
      <c r="AQ10726" s="419"/>
      <c r="AR10726" s="419"/>
      <c r="AS10726" s="419"/>
      <c r="AT10726" s="419"/>
      <c r="AU10726" s="419"/>
      <c r="AV10726" s="419"/>
      <c r="AX10726" s="419"/>
      <c r="AY10726" s="419"/>
      <c r="AZ10726" s="419"/>
      <c r="BB10726" s="419"/>
      <c r="BC10726" s="419"/>
      <c r="BD10726" s="419"/>
      <c r="BF10726" s="419"/>
      <c r="BG10726" s="419"/>
      <c r="BH10726" s="419"/>
      <c r="BJ10726" s="419"/>
      <c r="BK10726" s="419"/>
      <c r="BL10726" s="419"/>
      <c r="BN10726" s="419"/>
      <c r="BO10726" s="419"/>
      <c r="BP10726" s="419"/>
      <c r="BR10726" s="419"/>
      <c r="BS10726" s="419"/>
      <c r="BT10726" s="419"/>
      <c r="BV10726" s="419"/>
      <c r="BW10726" s="419"/>
      <c r="BX10726" s="397"/>
      <c r="BZ10726" s="449"/>
      <c r="CB10726" s="419"/>
      <c r="CC10726" s="419"/>
      <c r="CD10726" s="419"/>
      <c r="CF10726" s="419"/>
      <c r="CG10726" s="419"/>
      <c r="CH10726" s="419"/>
    </row>
    <row r="10727" spans="3:86" ht="21" thickBot="1">
      <c r="C10727" s="425"/>
      <c r="P10727" s="431"/>
      <c r="R10727" s="419"/>
      <c r="S10727" s="446"/>
      <c r="T10727" s="419"/>
      <c r="V10727" s="196"/>
      <c r="W10727" s="419"/>
      <c r="X10727" s="419"/>
      <c r="Z10727" s="419"/>
      <c r="AA10727" s="419"/>
      <c r="AB10727" s="419"/>
      <c r="AD10727" s="419"/>
      <c r="AE10727" s="419"/>
      <c r="AF10727" s="419"/>
      <c r="AH10727" s="419"/>
      <c r="AI10727" s="419"/>
      <c r="AJ10727" s="419"/>
      <c r="AL10727" s="419"/>
      <c r="AM10727" s="419"/>
      <c r="AN10727" s="403"/>
      <c r="AO10727" s="419"/>
      <c r="AP10727" s="419"/>
      <c r="AQ10727" s="419"/>
      <c r="AR10727" s="419"/>
      <c r="AS10727" s="419"/>
      <c r="AT10727" s="419"/>
      <c r="AU10727" s="419"/>
      <c r="AV10727" s="419"/>
      <c r="AX10727" s="419"/>
      <c r="AY10727" s="419"/>
      <c r="AZ10727" s="419"/>
      <c r="BB10727" s="419"/>
      <c r="BC10727" s="419"/>
      <c r="BD10727" s="419"/>
      <c r="BF10727" s="419"/>
      <c r="BG10727" s="419"/>
      <c r="BH10727" s="419"/>
      <c r="BJ10727" s="419"/>
      <c r="BK10727" s="419"/>
      <c r="BL10727" s="419"/>
      <c r="BN10727" s="419"/>
      <c r="BO10727" s="419"/>
      <c r="BP10727" s="419"/>
      <c r="BR10727" s="419"/>
      <c r="BS10727" s="419"/>
      <c r="BT10727" s="419"/>
      <c r="BV10727" s="419"/>
      <c r="BW10727" s="419"/>
      <c r="BX10727" s="397"/>
      <c r="BZ10727" s="449"/>
      <c r="CB10727" s="419"/>
      <c r="CC10727" s="419"/>
      <c r="CD10727" s="419"/>
      <c r="CF10727" s="419"/>
      <c r="CG10727" s="419"/>
      <c r="CH10727" s="419"/>
    </row>
    <row r="10728" spans="3:86" ht="21" thickBot="1">
      <c r="C10728" s="425"/>
      <c r="P10728" s="431"/>
      <c r="R10728" s="419"/>
      <c r="S10728" s="446"/>
      <c r="T10728" s="419"/>
      <c r="V10728" s="196"/>
      <c r="W10728" s="419"/>
      <c r="X10728" s="419"/>
      <c r="Z10728" s="419"/>
      <c r="AA10728" s="419"/>
      <c r="AB10728" s="419"/>
      <c r="AD10728" s="419"/>
      <c r="AE10728" s="419"/>
      <c r="AF10728" s="419"/>
      <c r="AH10728" s="419"/>
      <c r="AI10728" s="419"/>
      <c r="AJ10728" s="419"/>
      <c r="AL10728" s="419"/>
      <c r="AM10728" s="419"/>
      <c r="AN10728" s="403"/>
      <c r="AO10728" s="419"/>
      <c r="AP10728" s="419"/>
      <c r="AQ10728" s="419"/>
      <c r="AR10728" s="419"/>
      <c r="AS10728" s="419"/>
      <c r="AT10728" s="419"/>
      <c r="AU10728" s="419"/>
      <c r="AV10728" s="419"/>
      <c r="AX10728" s="419"/>
      <c r="AY10728" s="419"/>
      <c r="AZ10728" s="419"/>
      <c r="BB10728" s="419"/>
      <c r="BC10728" s="419"/>
      <c r="BD10728" s="419"/>
      <c r="BF10728" s="419"/>
      <c r="BG10728" s="419"/>
      <c r="BH10728" s="419"/>
      <c r="BJ10728" s="419"/>
      <c r="BK10728" s="419"/>
      <c r="BL10728" s="419"/>
      <c r="BN10728" s="419"/>
      <c r="BO10728" s="419"/>
      <c r="BP10728" s="419"/>
      <c r="BR10728" s="419"/>
      <c r="BS10728" s="419"/>
      <c r="BT10728" s="419"/>
      <c r="BV10728" s="419"/>
      <c r="BW10728" s="419"/>
      <c r="BX10728" s="397"/>
      <c r="BZ10728" s="449"/>
      <c r="CB10728" s="419"/>
      <c r="CC10728" s="419"/>
      <c r="CD10728" s="419"/>
      <c r="CF10728" s="419"/>
      <c r="CG10728" s="419"/>
      <c r="CH10728" s="419"/>
    </row>
    <row r="10729" spans="3:86" ht="21" thickBot="1">
      <c r="C10729" s="425"/>
      <c r="P10729" s="431"/>
      <c r="R10729" s="419"/>
      <c r="S10729" s="446"/>
      <c r="T10729" s="419"/>
      <c r="V10729" s="196"/>
      <c r="W10729" s="419"/>
      <c r="X10729" s="419"/>
      <c r="Z10729" s="419"/>
      <c r="AA10729" s="419"/>
      <c r="AB10729" s="419"/>
      <c r="AD10729" s="419"/>
      <c r="AE10729" s="419"/>
      <c r="AF10729" s="419"/>
      <c r="AH10729" s="419"/>
      <c r="AI10729" s="419"/>
      <c r="AJ10729" s="419"/>
      <c r="AL10729" s="419"/>
      <c r="AM10729" s="419"/>
      <c r="AN10729" s="403"/>
      <c r="AO10729" s="419"/>
      <c r="AP10729" s="419"/>
      <c r="AQ10729" s="419"/>
      <c r="AR10729" s="419"/>
      <c r="AS10729" s="419"/>
      <c r="AT10729" s="419"/>
      <c r="AU10729" s="419"/>
      <c r="AV10729" s="419"/>
      <c r="AX10729" s="419"/>
      <c r="AY10729" s="419"/>
      <c r="AZ10729" s="419"/>
      <c r="BB10729" s="419"/>
      <c r="BC10729" s="419"/>
      <c r="BD10729" s="419"/>
      <c r="BF10729" s="419"/>
      <c r="BG10729" s="419"/>
      <c r="BH10729" s="419"/>
      <c r="BJ10729" s="419"/>
      <c r="BK10729" s="419"/>
      <c r="BL10729" s="419"/>
      <c r="BN10729" s="419"/>
      <c r="BO10729" s="419"/>
      <c r="BP10729" s="419"/>
      <c r="BR10729" s="419"/>
      <c r="BS10729" s="419"/>
      <c r="BT10729" s="419"/>
      <c r="BV10729" s="419"/>
      <c r="BW10729" s="419"/>
      <c r="BX10729" s="397"/>
      <c r="BZ10729" s="449"/>
      <c r="CB10729" s="419"/>
      <c r="CC10729" s="419"/>
      <c r="CD10729" s="419"/>
      <c r="CF10729" s="419"/>
      <c r="CG10729" s="419"/>
      <c r="CH10729" s="419"/>
    </row>
    <row r="10730" spans="3:86" ht="21" thickBot="1">
      <c r="C10730" s="425"/>
      <c r="P10730" s="431"/>
      <c r="R10730" s="419"/>
      <c r="S10730" s="446"/>
      <c r="T10730" s="419"/>
      <c r="V10730" s="196"/>
      <c r="W10730" s="419"/>
      <c r="X10730" s="419"/>
      <c r="Z10730" s="419"/>
      <c r="AA10730" s="419"/>
      <c r="AB10730" s="419"/>
      <c r="AD10730" s="419"/>
      <c r="AE10730" s="419"/>
      <c r="AF10730" s="419"/>
      <c r="AH10730" s="419"/>
      <c r="AI10730" s="419"/>
      <c r="AJ10730" s="419"/>
      <c r="AL10730" s="419"/>
      <c r="AM10730" s="419"/>
      <c r="AN10730" s="403"/>
      <c r="AO10730" s="419"/>
      <c r="AP10730" s="419"/>
      <c r="AQ10730" s="419"/>
      <c r="AR10730" s="419"/>
      <c r="AS10730" s="419"/>
      <c r="AT10730" s="419"/>
      <c r="AU10730" s="419"/>
      <c r="AV10730" s="419"/>
      <c r="AX10730" s="419"/>
      <c r="AY10730" s="419"/>
      <c r="AZ10730" s="419"/>
      <c r="BB10730" s="419"/>
      <c r="BC10730" s="419"/>
      <c r="BD10730" s="419"/>
      <c r="BF10730" s="419"/>
      <c r="BG10730" s="419"/>
      <c r="BH10730" s="419"/>
      <c r="BJ10730" s="419"/>
      <c r="BK10730" s="419"/>
      <c r="BL10730" s="419"/>
      <c r="BN10730" s="419"/>
      <c r="BO10730" s="419"/>
      <c r="BP10730" s="419"/>
      <c r="BR10730" s="419"/>
      <c r="BS10730" s="419"/>
      <c r="BT10730" s="419"/>
      <c r="BV10730" s="419"/>
      <c r="BW10730" s="419"/>
      <c r="BX10730" s="397"/>
      <c r="BZ10730" s="449"/>
      <c r="CB10730" s="419"/>
      <c r="CC10730" s="419"/>
      <c r="CD10730" s="419"/>
      <c r="CF10730" s="419"/>
      <c r="CG10730" s="419"/>
      <c r="CH10730" s="419"/>
    </row>
    <row r="10731" spans="3:86" ht="21" thickBot="1">
      <c r="C10731" s="425"/>
      <c r="P10731" s="431"/>
      <c r="R10731" s="419"/>
      <c r="S10731" s="446"/>
      <c r="T10731" s="419"/>
      <c r="V10731" s="196"/>
      <c r="W10731" s="419"/>
      <c r="X10731" s="419"/>
      <c r="Z10731" s="419"/>
      <c r="AA10731" s="419"/>
      <c r="AB10731" s="419"/>
      <c r="AD10731" s="419"/>
      <c r="AE10731" s="419"/>
      <c r="AF10731" s="419"/>
      <c r="AH10731" s="419"/>
      <c r="AI10731" s="419"/>
      <c r="AJ10731" s="419"/>
      <c r="AL10731" s="419"/>
      <c r="AM10731" s="419"/>
      <c r="AN10731" s="403"/>
      <c r="AO10731" s="419"/>
      <c r="AP10731" s="419"/>
      <c r="AQ10731" s="419"/>
      <c r="AR10731" s="419"/>
      <c r="AS10731" s="419"/>
      <c r="AT10731" s="419"/>
      <c r="AU10731" s="419"/>
      <c r="AV10731" s="419"/>
      <c r="AX10731" s="419"/>
      <c r="AY10731" s="419"/>
      <c r="AZ10731" s="419"/>
      <c r="BB10731" s="419"/>
      <c r="BC10731" s="419"/>
      <c r="BD10731" s="419"/>
      <c r="BF10731" s="419"/>
      <c r="BG10731" s="419"/>
      <c r="BH10731" s="419"/>
      <c r="BJ10731" s="419"/>
      <c r="BK10731" s="419"/>
      <c r="BL10731" s="419"/>
      <c r="BN10731" s="419"/>
      <c r="BO10731" s="419"/>
      <c r="BP10731" s="419"/>
      <c r="BR10731" s="419"/>
      <c r="BS10731" s="419"/>
      <c r="BT10731" s="419"/>
      <c r="BV10731" s="419"/>
      <c r="BW10731" s="419"/>
      <c r="BX10731" s="397"/>
      <c r="BZ10731" s="449"/>
      <c r="CB10731" s="419"/>
      <c r="CC10731" s="419"/>
      <c r="CD10731" s="419"/>
      <c r="CF10731" s="419"/>
      <c r="CG10731" s="419"/>
      <c r="CH10731" s="419"/>
    </row>
    <row r="10732" spans="3:86" ht="21" thickBot="1">
      <c r="C10732" s="425"/>
      <c r="P10732" s="431"/>
      <c r="R10732" s="419"/>
      <c r="S10732" s="446"/>
      <c r="T10732" s="419"/>
      <c r="V10732" s="196"/>
      <c r="W10732" s="419"/>
      <c r="X10732" s="419"/>
      <c r="Z10732" s="419"/>
      <c r="AA10732" s="419"/>
      <c r="AB10732" s="419"/>
      <c r="AD10732" s="419"/>
      <c r="AE10732" s="419"/>
      <c r="AF10732" s="419"/>
      <c r="AH10732" s="419"/>
      <c r="AI10732" s="419"/>
      <c r="AJ10732" s="419"/>
      <c r="AL10732" s="419"/>
      <c r="AM10732" s="419"/>
      <c r="AN10732" s="403"/>
      <c r="AO10732" s="419"/>
      <c r="AP10732" s="419"/>
      <c r="AQ10732" s="419"/>
      <c r="AR10732" s="419"/>
      <c r="AS10732" s="419"/>
      <c r="AT10732" s="419"/>
      <c r="AU10732" s="419"/>
      <c r="AV10732" s="419"/>
      <c r="AX10732" s="419"/>
      <c r="AY10732" s="419"/>
      <c r="AZ10732" s="419"/>
      <c r="BB10732" s="419"/>
      <c r="BC10732" s="419"/>
      <c r="BD10732" s="419"/>
      <c r="BF10732" s="419"/>
      <c r="BG10732" s="419"/>
      <c r="BH10732" s="419"/>
      <c r="BJ10732" s="419"/>
      <c r="BK10732" s="419"/>
      <c r="BL10732" s="419"/>
      <c r="BN10732" s="419"/>
      <c r="BO10732" s="419"/>
      <c r="BP10732" s="419"/>
      <c r="BR10732" s="419"/>
      <c r="BS10732" s="419"/>
      <c r="BT10732" s="419"/>
      <c r="BV10732" s="419"/>
      <c r="BW10732" s="419"/>
      <c r="BX10732" s="397"/>
      <c r="BZ10732" s="449"/>
      <c r="CB10732" s="419"/>
      <c r="CC10732" s="419"/>
      <c r="CD10732" s="419"/>
      <c r="CF10732" s="419"/>
      <c r="CG10732" s="419"/>
      <c r="CH10732" s="419"/>
    </row>
    <row r="10733" spans="3:86" ht="21" thickBot="1">
      <c r="C10733" s="425"/>
      <c r="P10733" s="431"/>
      <c r="R10733" s="419"/>
      <c r="S10733" s="446"/>
      <c r="T10733" s="419"/>
      <c r="V10733" s="196"/>
      <c r="W10733" s="419"/>
      <c r="X10733" s="419"/>
      <c r="Z10733" s="419"/>
      <c r="AA10733" s="419"/>
      <c r="AB10733" s="419"/>
      <c r="AD10733" s="419"/>
      <c r="AE10733" s="419"/>
      <c r="AF10733" s="419"/>
      <c r="AH10733" s="419"/>
      <c r="AI10733" s="419"/>
      <c r="AJ10733" s="419"/>
      <c r="AL10733" s="419"/>
      <c r="AM10733" s="419"/>
      <c r="AN10733" s="403"/>
      <c r="AO10733" s="419"/>
      <c r="AP10733" s="419"/>
      <c r="AQ10733" s="419"/>
      <c r="AR10733" s="419"/>
      <c r="AS10733" s="419"/>
      <c r="AT10733" s="419"/>
      <c r="AU10733" s="419"/>
      <c r="AV10733" s="419"/>
      <c r="AX10733" s="419"/>
      <c r="AY10733" s="419"/>
      <c r="AZ10733" s="419"/>
      <c r="BB10733" s="419"/>
      <c r="BC10733" s="419"/>
      <c r="BD10733" s="419"/>
      <c r="BF10733" s="419"/>
      <c r="BG10733" s="419"/>
      <c r="BH10733" s="419"/>
      <c r="BJ10733" s="419"/>
      <c r="BK10733" s="419"/>
      <c r="BL10733" s="419"/>
      <c r="BN10733" s="419"/>
      <c r="BO10733" s="419"/>
      <c r="BP10733" s="419"/>
      <c r="BR10733" s="419"/>
      <c r="BS10733" s="419"/>
      <c r="BT10733" s="419"/>
      <c r="BV10733" s="419"/>
      <c r="BW10733" s="419"/>
      <c r="BX10733" s="397"/>
      <c r="BZ10733" s="449"/>
      <c r="CB10733" s="419"/>
      <c r="CC10733" s="419"/>
      <c r="CD10733" s="419"/>
      <c r="CF10733" s="419"/>
      <c r="CG10733" s="419"/>
      <c r="CH10733" s="419"/>
    </row>
    <row r="10734" spans="3:86" ht="21" thickBot="1">
      <c r="C10734" s="425"/>
      <c r="P10734" s="431"/>
      <c r="R10734" s="419"/>
      <c r="S10734" s="446"/>
      <c r="T10734" s="419"/>
      <c r="V10734" s="196"/>
      <c r="W10734" s="419"/>
      <c r="X10734" s="419"/>
      <c r="Z10734" s="419"/>
      <c r="AA10734" s="419"/>
      <c r="AB10734" s="419"/>
      <c r="AD10734" s="419"/>
      <c r="AE10734" s="419"/>
      <c r="AF10734" s="419"/>
      <c r="AH10734" s="419"/>
      <c r="AI10734" s="419"/>
      <c r="AJ10734" s="419"/>
      <c r="AL10734" s="419"/>
      <c r="AM10734" s="419"/>
      <c r="AN10734" s="403"/>
      <c r="AO10734" s="419"/>
      <c r="AP10734" s="419"/>
      <c r="AQ10734" s="419"/>
      <c r="AR10734" s="419"/>
      <c r="AS10734" s="419"/>
      <c r="AT10734" s="419"/>
      <c r="AU10734" s="419"/>
      <c r="AV10734" s="419"/>
      <c r="AX10734" s="419"/>
      <c r="AY10734" s="419"/>
      <c r="AZ10734" s="419"/>
      <c r="BB10734" s="419"/>
      <c r="BC10734" s="419"/>
      <c r="BD10734" s="419"/>
      <c r="BF10734" s="419"/>
      <c r="BG10734" s="419"/>
      <c r="BH10734" s="419"/>
      <c r="BJ10734" s="419"/>
      <c r="BK10734" s="419"/>
      <c r="BL10734" s="419"/>
      <c r="BN10734" s="419"/>
      <c r="BO10734" s="419"/>
      <c r="BP10734" s="419"/>
      <c r="BR10734" s="419"/>
      <c r="BS10734" s="419"/>
      <c r="BT10734" s="419"/>
      <c r="BV10734" s="419"/>
      <c r="BW10734" s="419"/>
      <c r="BX10734" s="397"/>
      <c r="BZ10734" s="449"/>
      <c r="CB10734" s="419"/>
      <c r="CC10734" s="419"/>
      <c r="CD10734" s="419"/>
      <c r="CF10734" s="419"/>
      <c r="CG10734" s="419"/>
      <c r="CH10734" s="419"/>
    </row>
    <row r="10735" spans="3:86" ht="21" thickBot="1">
      <c r="C10735" s="425"/>
      <c r="P10735" s="431"/>
      <c r="R10735" s="419"/>
      <c r="S10735" s="446"/>
      <c r="T10735" s="419"/>
      <c r="V10735" s="196"/>
      <c r="W10735" s="419"/>
      <c r="X10735" s="419"/>
      <c r="Z10735" s="419"/>
      <c r="AA10735" s="419"/>
      <c r="AB10735" s="419"/>
      <c r="AD10735" s="419"/>
      <c r="AE10735" s="419"/>
      <c r="AF10735" s="419"/>
      <c r="AH10735" s="419"/>
      <c r="AI10735" s="419"/>
      <c r="AJ10735" s="419"/>
      <c r="AL10735" s="419"/>
      <c r="AM10735" s="419"/>
      <c r="AN10735" s="403"/>
      <c r="AO10735" s="419"/>
      <c r="AP10735" s="419"/>
      <c r="AQ10735" s="419"/>
      <c r="AR10735" s="419"/>
      <c r="AS10735" s="419"/>
      <c r="AT10735" s="419"/>
      <c r="AU10735" s="419"/>
      <c r="AV10735" s="419"/>
      <c r="AX10735" s="419"/>
      <c r="AY10735" s="419"/>
      <c r="AZ10735" s="419"/>
      <c r="BB10735" s="419"/>
      <c r="BC10735" s="419"/>
      <c r="BD10735" s="419"/>
      <c r="BF10735" s="419"/>
      <c r="BG10735" s="419"/>
      <c r="BH10735" s="419"/>
      <c r="BJ10735" s="419"/>
      <c r="BK10735" s="419"/>
      <c r="BL10735" s="419"/>
      <c r="BN10735" s="419"/>
      <c r="BO10735" s="419"/>
      <c r="BP10735" s="419"/>
      <c r="BR10735" s="419"/>
      <c r="BS10735" s="419"/>
      <c r="BT10735" s="419"/>
      <c r="BV10735" s="419"/>
      <c r="BW10735" s="419"/>
      <c r="BX10735" s="397"/>
      <c r="BZ10735" s="449"/>
      <c r="CB10735" s="419"/>
      <c r="CC10735" s="419"/>
      <c r="CD10735" s="419"/>
      <c r="CF10735" s="419"/>
      <c r="CG10735" s="419"/>
      <c r="CH10735" s="419"/>
    </row>
    <row r="10736" spans="3:86" ht="21" thickBot="1">
      <c r="C10736" s="425"/>
      <c r="P10736" s="431"/>
      <c r="R10736" s="419"/>
      <c r="S10736" s="446"/>
      <c r="T10736" s="419"/>
      <c r="V10736" s="196"/>
      <c r="W10736" s="419"/>
      <c r="X10736" s="419"/>
      <c r="Z10736" s="419"/>
      <c r="AA10736" s="419"/>
      <c r="AB10736" s="419"/>
      <c r="AD10736" s="419"/>
      <c r="AE10736" s="419"/>
      <c r="AF10736" s="419"/>
      <c r="AH10736" s="419"/>
      <c r="AI10736" s="419"/>
      <c r="AJ10736" s="419"/>
      <c r="AL10736" s="419"/>
      <c r="AM10736" s="419"/>
      <c r="AN10736" s="403"/>
      <c r="AO10736" s="419"/>
      <c r="AP10736" s="419"/>
      <c r="AQ10736" s="419"/>
      <c r="AR10736" s="419"/>
      <c r="AS10736" s="419"/>
      <c r="AT10736" s="419"/>
      <c r="AU10736" s="419"/>
      <c r="AV10736" s="419"/>
      <c r="AX10736" s="419"/>
      <c r="AY10736" s="419"/>
      <c r="AZ10736" s="419"/>
      <c r="BB10736" s="419"/>
      <c r="BC10736" s="419"/>
      <c r="BD10736" s="419"/>
      <c r="BF10736" s="419"/>
      <c r="BG10736" s="419"/>
      <c r="BH10736" s="419"/>
      <c r="BJ10736" s="419"/>
      <c r="BK10736" s="419"/>
      <c r="BL10736" s="419"/>
      <c r="BN10736" s="419"/>
      <c r="BO10736" s="419"/>
      <c r="BP10736" s="419"/>
      <c r="BR10736" s="419"/>
      <c r="BS10736" s="419"/>
      <c r="BT10736" s="419"/>
      <c r="BV10736" s="419"/>
      <c r="BW10736" s="419"/>
      <c r="BX10736" s="397"/>
      <c r="BZ10736" s="449"/>
      <c r="CB10736" s="419"/>
      <c r="CC10736" s="419"/>
      <c r="CD10736" s="419"/>
      <c r="CF10736" s="419"/>
      <c r="CG10736" s="419"/>
      <c r="CH10736" s="419"/>
    </row>
    <row r="10737" spans="3:86" ht="21" thickBot="1">
      <c r="C10737" s="425"/>
      <c r="P10737" s="431"/>
      <c r="R10737" s="419"/>
      <c r="S10737" s="446"/>
      <c r="T10737" s="419"/>
      <c r="V10737" s="196"/>
      <c r="W10737" s="419"/>
      <c r="X10737" s="419"/>
      <c r="Z10737" s="419"/>
      <c r="AA10737" s="419"/>
      <c r="AB10737" s="419"/>
      <c r="AD10737" s="419"/>
      <c r="AE10737" s="419"/>
      <c r="AF10737" s="419"/>
      <c r="AH10737" s="419"/>
      <c r="AI10737" s="419"/>
      <c r="AJ10737" s="419"/>
      <c r="AL10737" s="419"/>
      <c r="AM10737" s="419"/>
      <c r="AN10737" s="403"/>
      <c r="AO10737" s="419"/>
      <c r="AP10737" s="419"/>
      <c r="AQ10737" s="419"/>
      <c r="AR10737" s="419"/>
      <c r="AS10737" s="419"/>
      <c r="AT10737" s="419"/>
      <c r="AU10737" s="419"/>
      <c r="AV10737" s="419"/>
      <c r="AX10737" s="419"/>
      <c r="AY10737" s="419"/>
      <c r="AZ10737" s="419"/>
      <c r="BB10737" s="419"/>
      <c r="BC10737" s="419"/>
      <c r="BD10737" s="419"/>
      <c r="BF10737" s="419"/>
      <c r="BG10737" s="419"/>
      <c r="BH10737" s="419"/>
      <c r="BJ10737" s="419"/>
      <c r="BK10737" s="419"/>
      <c r="BL10737" s="419"/>
      <c r="BN10737" s="419"/>
      <c r="BO10737" s="419"/>
      <c r="BP10737" s="419"/>
      <c r="BR10737" s="419"/>
      <c r="BS10737" s="419"/>
      <c r="BT10737" s="419"/>
      <c r="BV10737" s="419"/>
      <c r="BW10737" s="419"/>
      <c r="BX10737" s="397"/>
      <c r="BZ10737" s="449"/>
      <c r="CB10737" s="419"/>
      <c r="CC10737" s="419"/>
      <c r="CD10737" s="419"/>
      <c r="CF10737" s="419"/>
      <c r="CG10737" s="419"/>
      <c r="CH10737" s="419"/>
    </row>
    <row r="10738" spans="3:86" ht="21" thickBot="1">
      <c r="C10738" s="425"/>
      <c r="P10738" s="431"/>
      <c r="R10738" s="419"/>
      <c r="S10738" s="446"/>
      <c r="T10738" s="419"/>
      <c r="V10738" s="196"/>
      <c r="W10738" s="419"/>
      <c r="X10738" s="419"/>
      <c r="Z10738" s="419"/>
      <c r="AA10738" s="419"/>
      <c r="AB10738" s="419"/>
      <c r="AD10738" s="419"/>
      <c r="AE10738" s="419"/>
      <c r="AF10738" s="419"/>
      <c r="AH10738" s="419"/>
      <c r="AI10738" s="419"/>
      <c r="AJ10738" s="419"/>
      <c r="AL10738" s="419"/>
      <c r="AM10738" s="419"/>
      <c r="AN10738" s="403"/>
      <c r="AO10738" s="419"/>
      <c r="AP10738" s="419"/>
      <c r="AQ10738" s="419"/>
      <c r="AR10738" s="419"/>
      <c r="AS10738" s="419"/>
      <c r="AT10738" s="419"/>
      <c r="AU10738" s="419"/>
      <c r="AV10738" s="419"/>
      <c r="AX10738" s="419"/>
      <c r="AY10738" s="419"/>
      <c r="AZ10738" s="419"/>
      <c r="BB10738" s="419"/>
      <c r="BC10738" s="419"/>
      <c r="BD10738" s="419"/>
      <c r="BF10738" s="419"/>
      <c r="BG10738" s="419"/>
      <c r="BH10738" s="419"/>
      <c r="BJ10738" s="419"/>
      <c r="BK10738" s="419"/>
      <c r="BL10738" s="419"/>
      <c r="BN10738" s="419"/>
      <c r="BO10738" s="419"/>
      <c r="BP10738" s="419"/>
      <c r="BR10738" s="419"/>
      <c r="BS10738" s="419"/>
      <c r="BT10738" s="419"/>
      <c r="BV10738" s="419"/>
      <c r="BW10738" s="419"/>
      <c r="BX10738" s="397"/>
      <c r="BZ10738" s="449"/>
      <c r="CB10738" s="419"/>
      <c r="CC10738" s="419"/>
      <c r="CD10738" s="419"/>
      <c r="CF10738" s="419"/>
      <c r="CG10738" s="419"/>
      <c r="CH10738" s="419"/>
    </row>
    <row r="10739" spans="3:86" ht="21" thickBot="1">
      <c r="C10739" s="425"/>
      <c r="P10739" s="431"/>
      <c r="R10739" s="419"/>
      <c r="S10739" s="446"/>
      <c r="T10739" s="419"/>
      <c r="V10739" s="196"/>
      <c r="W10739" s="419"/>
      <c r="X10739" s="419"/>
      <c r="Z10739" s="419"/>
      <c r="AA10739" s="419"/>
      <c r="AB10739" s="419"/>
      <c r="AD10739" s="419"/>
      <c r="AE10739" s="419"/>
      <c r="AF10739" s="419"/>
      <c r="AH10739" s="419"/>
      <c r="AI10739" s="419"/>
      <c r="AJ10739" s="419"/>
      <c r="AL10739" s="419"/>
      <c r="AM10739" s="419"/>
      <c r="AN10739" s="403"/>
      <c r="AO10739" s="419"/>
      <c r="AP10739" s="419"/>
      <c r="AQ10739" s="419"/>
      <c r="AR10739" s="419"/>
      <c r="AS10739" s="419"/>
      <c r="AT10739" s="419"/>
      <c r="AU10739" s="419"/>
      <c r="AV10739" s="419"/>
      <c r="AX10739" s="419"/>
      <c r="AY10739" s="419"/>
      <c r="AZ10739" s="419"/>
      <c r="BB10739" s="419"/>
      <c r="BC10739" s="419"/>
      <c r="BD10739" s="419"/>
      <c r="BF10739" s="419"/>
      <c r="BG10739" s="419"/>
      <c r="BH10739" s="419"/>
      <c r="BJ10739" s="419"/>
      <c r="BK10739" s="419"/>
      <c r="BL10739" s="419"/>
      <c r="BN10739" s="419"/>
      <c r="BO10739" s="419"/>
      <c r="BP10739" s="419"/>
      <c r="BR10739" s="419"/>
      <c r="BS10739" s="419"/>
      <c r="BT10739" s="419"/>
      <c r="BV10739" s="419"/>
      <c r="BW10739" s="419"/>
      <c r="BX10739" s="397"/>
      <c r="BZ10739" s="449"/>
      <c r="CB10739" s="419"/>
      <c r="CC10739" s="419"/>
      <c r="CD10739" s="419"/>
      <c r="CF10739" s="419"/>
      <c r="CG10739" s="419"/>
      <c r="CH10739" s="419"/>
    </row>
    <row r="10740" spans="3:86" ht="21" thickBot="1">
      <c r="C10740" s="425"/>
      <c r="P10740" s="431"/>
      <c r="R10740" s="419"/>
      <c r="S10740" s="446"/>
      <c r="T10740" s="419"/>
      <c r="V10740" s="196"/>
      <c r="W10740" s="419"/>
      <c r="X10740" s="419"/>
      <c r="Z10740" s="419"/>
      <c r="AA10740" s="419"/>
      <c r="AB10740" s="419"/>
      <c r="AD10740" s="419"/>
      <c r="AE10740" s="419"/>
      <c r="AF10740" s="419"/>
      <c r="AH10740" s="419"/>
      <c r="AI10740" s="419"/>
      <c r="AJ10740" s="419"/>
      <c r="AL10740" s="419"/>
      <c r="AM10740" s="419"/>
      <c r="AN10740" s="403"/>
      <c r="AO10740" s="419"/>
      <c r="AP10740" s="419"/>
      <c r="AQ10740" s="419"/>
      <c r="AR10740" s="419"/>
      <c r="AS10740" s="419"/>
      <c r="AT10740" s="419"/>
      <c r="AU10740" s="419"/>
      <c r="AV10740" s="419"/>
      <c r="AX10740" s="419"/>
      <c r="AY10740" s="419"/>
      <c r="AZ10740" s="419"/>
      <c r="BB10740" s="419"/>
      <c r="BC10740" s="419"/>
      <c r="BD10740" s="419"/>
      <c r="BF10740" s="419"/>
      <c r="BG10740" s="419"/>
      <c r="BH10740" s="419"/>
      <c r="BJ10740" s="419"/>
      <c r="BK10740" s="419"/>
      <c r="BL10740" s="419"/>
      <c r="BN10740" s="419"/>
      <c r="BO10740" s="419"/>
      <c r="BP10740" s="419"/>
      <c r="BR10740" s="419"/>
      <c r="BS10740" s="419"/>
      <c r="BT10740" s="419"/>
      <c r="BV10740" s="419"/>
      <c r="BW10740" s="419"/>
      <c r="BX10740" s="397"/>
      <c r="BZ10740" s="449"/>
      <c r="CB10740" s="419"/>
      <c r="CC10740" s="419"/>
      <c r="CD10740" s="419"/>
      <c r="CF10740" s="419"/>
      <c r="CG10740" s="419"/>
      <c r="CH10740" s="419"/>
    </row>
    <row r="10741" spans="3:86" ht="21" thickBot="1">
      <c r="C10741" s="425"/>
      <c r="P10741" s="431"/>
      <c r="R10741" s="419"/>
      <c r="S10741" s="446"/>
      <c r="T10741" s="419"/>
      <c r="V10741" s="196"/>
      <c r="W10741" s="419"/>
      <c r="X10741" s="419"/>
      <c r="Z10741" s="419"/>
      <c r="AA10741" s="419"/>
      <c r="AB10741" s="419"/>
      <c r="AD10741" s="419"/>
      <c r="AE10741" s="419"/>
      <c r="AF10741" s="419"/>
      <c r="AH10741" s="419"/>
      <c r="AI10741" s="419"/>
      <c r="AJ10741" s="419"/>
      <c r="AL10741" s="419"/>
      <c r="AM10741" s="419"/>
      <c r="AN10741" s="403"/>
      <c r="AO10741" s="419"/>
      <c r="AP10741" s="419"/>
      <c r="AQ10741" s="419"/>
      <c r="AR10741" s="419"/>
      <c r="AS10741" s="419"/>
      <c r="AT10741" s="419"/>
      <c r="AU10741" s="419"/>
      <c r="AV10741" s="419"/>
      <c r="AX10741" s="419"/>
      <c r="AY10741" s="419"/>
      <c r="AZ10741" s="419"/>
      <c r="BB10741" s="419"/>
      <c r="BC10741" s="419"/>
      <c r="BD10741" s="419"/>
      <c r="BF10741" s="419"/>
      <c r="BG10741" s="419"/>
      <c r="BH10741" s="419"/>
      <c r="BJ10741" s="419"/>
      <c r="BK10741" s="419"/>
      <c r="BL10741" s="419"/>
      <c r="BN10741" s="419"/>
      <c r="BO10741" s="419"/>
      <c r="BP10741" s="419"/>
      <c r="BR10741" s="419"/>
      <c r="BS10741" s="419"/>
      <c r="BT10741" s="419"/>
      <c r="BV10741" s="419"/>
      <c r="BW10741" s="419"/>
      <c r="BX10741" s="397"/>
      <c r="BZ10741" s="449"/>
      <c r="CB10741" s="419"/>
      <c r="CC10741" s="419"/>
      <c r="CD10741" s="419"/>
      <c r="CF10741" s="419"/>
      <c r="CG10741" s="419"/>
      <c r="CH10741" s="419"/>
    </row>
    <row r="10742" spans="3:86" ht="21" thickBot="1">
      <c r="C10742" s="425"/>
      <c r="P10742" s="431"/>
      <c r="R10742" s="419"/>
      <c r="S10742" s="446"/>
      <c r="T10742" s="419"/>
      <c r="V10742" s="196"/>
      <c r="W10742" s="419"/>
      <c r="X10742" s="419"/>
      <c r="Z10742" s="419"/>
      <c r="AA10742" s="419"/>
      <c r="AB10742" s="419"/>
      <c r="AD10742" s="419"/>
      <c r="AE10742" s="419"/>
      <c r="AF10742" s="419"/>
      <c r="AH10742" s="419"/>
      <c r="AI10742" s="419"/>
      <c r="AJ10742" s="419"/>
      <c r="AL10742" s="419"/>
      <c r="AM10742" s="419"/>
      <c r="AN10742" s="403"/>
      <c r="AO10742" s="419"/>
      <c r="AP10742" s="419"/>
      <c r="AQ10742" s="419"/>
      <c r="AR10742" s="419"/>
      <c r="AS10742" s="419"/>
      <c r="AT10742" s="419"/>
      <c r="AU10742" s="419"/>
      <c r="AV10742" s="419"/>
      <c r="AX10742" s="419"/>
      <c r="AY10742" s="419"/>
      <c r="AZ10742" s="419"/>
      <c r="BB10742" s="419"/>
      <c r="BC10742" s="419"/>
      <c r="BD10742" s="419"/>
      <c r="BF10742" s="419"/>
      <c r="BG10742" s="419"/>
      <c r="BH10742" s="419"/>
      <c r="BJ10742" s="419"/>
      <c r="BK10742" s="419"/>
      <c r="BL10742" s="419"/>
      <c r="BN10742" s="419"/>
      <c r="BO10742" s="419"/>
      <c r="BP10742" s="419"/>
      <c r="BR10742" s="419"/>
      <c r="BS10742" s="419"/>
      <c r="BT10742" s="419"/>
      <c r="BV10742" s="419"/>
      <c r="BW10742" s="419"/>
      <c r="BX10742" s="397"/>
      <c r="BZ10742" s="449"/>
      <c r="CB10742" s="419"/>
      <c r="CC10742" s="419"/>
      <c r="CD10742" s="419"/>
      <c r="CF10742" s="419"/>
      <c r="CG10742" s="419"/>
      <c r="CH10742" s="419"/>
    </row>
    <row r="10743" spans="3:86" ht="21" thickBot="1">
      <c r="C10743" s="425"/>
      <c r="P10743" s="431"/>
      <c r="R10743" s="419"/>
      <c r="S10743" s="446"/>
      <c r="T10743" s="419"/>
      <c r="V10743" s="196"/>
      <c r="W10743" s="419"/>
      <c r="X10743" s="419"/>
      <c r="Z10743" s="419"/>
      <c r="AA10743" s="419"/>
      <c r="AB10743" s="419"/>
      <c r="AD10743" s="419"/>
      <c r="AE10743" s="419"/>
      <c r="AF10743" s="419"/>
      <c r="AH10743" s="419"/>
      <c r="AI10743" s="419"/>
      <c r="AJ10743" s="419"/>
      <c r="AL10743" s="419"/>
      <c r="AM10743" s="419"/>
      <c r="AN10743" s="403"/>
      <c r="AO10743" s="419"/>
      <c r="AP10743" s="419"/>
      <c r="AQ10743" s="419"/>
      <c r="AR10743" s="419"/>
      <c r="AS10743" s="419"/>
      <c r="AT10743" s="419"/>
      <c r="AU10743" s="419"/>
      <c r="AV10743" s="419"/>
      <c r="AX10743" s="419"/>
      <c r="AY10743" s="419"/>
      <c r="AZ10743" s="419"/>
      <c r="BB10743" s="419"/>
      <c r="BC10743" s="419"/>
      <c r="BD10743" s="419"/>
      <c r="BF10743" s="419"/>
      <c r="BG10743" s="419"/>
      <c r="BH10743" s="419"/>
      <c r="BJ10743" s="419"/>
      <c r="BK10743" s="419"/>
      <c r="BL10743" s="419"/>
      <c r="BN10743" s="419"/>
      <c r="BO10743" s="419"/>
      <c r="BP10743" s="419"/>
      <c r="BR10743" s="419"/>
      <c r="BS10743" s="419"/>
      <c r="BT10743" s="419"/>
      <c r="BV10743" s="419"/>
      <c r="BW10743" s="419"/>
      <c r="BX10743" s="397"/>
      <c r="BZ10743" s="449"/>
      <c r="CB10743" s="419"/>
      <c r="CC10743" s="419"/>
      <c r="CD10743" s="419"/>
      <c r="CF10743" s="419"/>
      <c r="CG10743" s="419"/>
      <c r="CH10743" s="419"/>
    </row>
    <row r="10744" spans="3:86" ht="21" thickBot="1">
      <c r="C10744" s="425"/>
      <c r="P10744" s="431"/>
      <c r="R10744" s="419"/>
      <c r="S10744" s="446"/>
      <c r="T10744" s="419"/>
      <c r="V10744" s="196"/>
      <c r="W10744" s="419"/>
      <c r="X10744" s="419"/>
      <c r="Z10744" s="419"/>
      <c r="AA10744" s="419"/>
      <c r="AB10744" s="419"/>
      <c r="AD10744" s="419"/>
      <c r="AE10744" s="419"/>
      <c r="AF10744" s="419"/>
      <c r="AH10744" s="419"/>
      <c r="AI10744" s="419"/>
      <c r="AJ10744" s="419"/>
      <c r="AL10744" s="419"/>
      <c r="AM10744" s="419"/>
      <c r="AN10744" s="403"/>
      <c r="AO10744" s="419"/>
      <c r="AP10744" s="419"/>
      <c r="AQ10744" s="419"/>
      <c r="AR10744" s="419"/>
      <c r="AS10744" s="419"/>
      <c r="AT10744" s="419"/>
      <c r="AU10744" s="419"/>
      <c r="AV10744" s="419"/>
      <c r="AX10744" s="419"/>
      <c r="AY10744" s="419"/>
      <c r="AZ10744" s="419"/>
      <c r="BB10744" s="419"/>
      <c r="BC10744" s="419"/>
      <c r="BD10744" s="419"/>
      <c r="BF10744" s="419"/>
      <c r="BG10744" s="419"/>
      <c r="BH10744" s="419"/>
      <c r="BJ10744" s="419"/>
      <c r="BK10744" s="419"/>
      <c r="BL10744" s="419"/>
      <c r="BN10744" s="419"/>
      <c r="BO10744" s="419"/>
      <c r="BP10744" s="419"/>
      <c r="BR10744" s="419"/>
      <c r="BS10744" s="419"/>
      <c r="BT10744" s="419"/>
      <c r="BV10744" s="419"/>
      <c r="BW10744" s="419"/>
      <c r="BX10744" s="397"/>
      <c r="BZ10744" s="449"/>
      <c r="CB10744" s="419"/>
      <c r="CC10744" s="419"/>
      <c r="CD10744" s="419"/>
      <c r="CF10744" s="419"/>
      <c r="CG10744" s="419"/>
      <c r="CH10744" s="419"/>
    </row>
    <row r="10745" spans="3:86" ht="21" thickBot="1">
      <c r="C10745" s="425"/>
      <c r="P10745" s="431"/>
      <c r="R10745" s="419"/>
      <c r="S10745" s="446"/>
      <c r="T10745" s="419"/>
      <c r="V10745" s="196"/>
      <c r="W10745" s="419"/>
      <c r="X10745" s="419"/>
      <c r="Z10745" s="419"/>
      <c r="AA10745" s="419"/>
      <c r="AB10745" s="419"/>
      <c r="AD10745" s="419"/>
      <c r="AE10745" s="419"/>
      <c r="AF10745" s="419"/>
      <c r="AH10745" s="419"/>
      <c r="AI10745" s="419"/>
      <c r="AJ10745" s="419"/>
      <c r="AL10745" s="419"/>
      <c r="AM10745" s="419"/>
      <c r="AN10745" s="403"/>
      <c r="AO10745" s="419"/>
      <c r="AP10745" s="419"/>
      <c r="AQ10745" s="419"/>
      <c r="AR10745" s="419"/>
      <c r="AS10745" s="419"/>
      <c r="AT10745" s="419"/>
      <c r="AU10745" s="419"/>
      <c r="AV10745" s="419"/>
      <c r="AX10745" s="419"/>
      <c r="AY10745" s="419"/>
      <c r="AZ10745" s="419"/>
      <c r="BB10745" s="419"/>
      <c r="BC10745" s="419"/>
      <c r="BD10745" s="419"/>
      <c r="BF10745" s="419"/>
      <c r="BG10745" s="419"/>
      <c r="BH10745" s="419"/>
      <c r="BJ10745" s="419"/>
      <c r="BK10745" s="419"/>
      <c r="BL10745" s="419"/>
      <c r="BN10745" s="419"/>
      <c r="BO10745" s="419"/>
      <c r="BP10745" s="419"/>
      <c r="BR10745" s="419"/>
      <c r="BS10745" s="419"/>
      <c r="BT10745" s="419"/>
      <c r="BV10745" s="419"/>
      <c r="BW10745" s="419"/>
      <c r="BX10745" s="397"/>
      <c r="BZ10745" s="449"/>
      <c r="CB10745" s="419"/>
      <c r="CC10745" s="419"/>
      <c r="CD10745" s="419"/>
      <c r="CF10745" s="419"/>
      <c r="CG10745" s="419"/>
      <c r="CH10745" s="419"/>
    </row>
    <row r="10746" spans="3:86" ht="21" thickBot="1">
      <c r="C10746" s="425"/>
      <c r="P10746" s="431"/>
      <c r="R10746" s="419"/>
      <c r="S10746" s="446"/>
      <c r="T10746" s="419"/>
      <c r="V10746" s="196"/>
      <c r="W10746" s="419"/>
      <c r="X10746" s="419"/>
      <c r="Z10746" s="419"/>
      <c r="AA10746" s="419"/>
      <c r="AB10746" s="419"/>
      <c r="AD10746" s="419"/>
      <c r="AE10746" s="419"/>
      <c r="AF10746" s="419"/>
      <c r="AH10746" s="419"/>
      <c r="AI10746" s="419"/>
      <c r="AJ10746" s="419"/>
      <c r="AL10746" s="419"/>
      <c r="AM10746" s="419"/>
      <c r="AN10746" s="403"/>
      <c r="AO10746" s="419"/>
      <c r="AP10746" s="419"/>
      <c r="AQ10746" s="419"/>
      <c r="AR10746" s="419"/>
      <c r="AS10746" s="419"/>
      <c r="AT10746" s="419"/>
      <c r="AU10746" s="419"/>
      <c r="AV10746" s="419"/>
      <c r="AX10746" s="419"/>
      <c r="AY10746" s="419"/>
      <c r="AZ10746" s="419"/>
      <c r="BB10746" s="419"/>
      <c r="BC10746" s="419"/>
      <c r="BD10746" s="419"/>
      <c r="BF10746" s="419"/>
      <c r="BG10746" s="419"/>
      <c r="BH10746" s="419"/>
      <c r="BJ10746" s="419"/>
      <c r="BK10746" s="419"/>
      <c r="BL10746" s="419"/>
      <c r="BN10746" s="419"/>
      <c r="BO10746" s="419"/>
      <c r="BP10746" s="419"/>
      <c r="BR10746" s="419"/>
      <c r="BS10746" s="419"/>
      <c r="BT10746" s="419"/>
      <c r="BV10746" s="419"/>
      <c r="BW10746" s="419"/>
      <c r="BX10746" s="397"/>
      <c r="BZ10746" s="449"/>
      <c r="CB10746" s="419"/>
      <c r="CC10746" s="419"/>
      <c r="CD10746" s="419"/>
      <c r="CF10746" s="419"/>
      <c r="CG10746" s="419"/>
      <c r="CH10746" s="419"/>
    </row>
    <row r="10747" spans="3:86" ht="21" thickBot="1">
      <c r="C10747" s="425"/>
      <c r="P10747" s="431"/>
      <c r="R10747" s="419"/>
      <c r="S10747" s="446"/>
      <c r="T10747" s="419"/>
      <c r="V10747" s="196"/>
      <c r="W10747" s="419"/>
      <c r="X10747" s="419"/>
      <c r="Z10747" s="419"/>
      <c r="AA10747" s="419"/>
      <c r="AB10747" s="419"/>
      <c r="AD10747" s="419"/>
      <c r="AE10747" s="419"/>
      <c r="AF10747" s="419"/>
      <c r="AH10747" s="419"/>
      <c r="AI10747" s="419"/>
      <c r="AJ10747" s="419"/>
      <c r="AL10747" s="419"/>
      <c r="AM10747" s="419"/>
      <c r="AN10747" s="403"/>
      <c r="AO10747" s="419"/>
      <c r="AP10747" s="419"/>
      <c r="AQ10747" s="419"/>
      <c r="AR10747" s="419"/>
      <c r="AS10747" s="419"/>
      <c r="AT10747" s="419"/>
      <c r="AU10747" s="419"/>
      <c r="AV10747" s="419"/>
      <c r="AX10747" s="419"/>
      <c r="AY10747" s="419"/>
      <c r="AZ10747" s="419"/>
      <c r="BB10747" s="419"/>
      <c r="BC10747" s="419"/>
      <c r="BD10747" s="419"/>
      <c r="BF10747" s="419"/>
      <c r="BG10747" s="419"/>
      <c r="BH10747" s="419"/>
      <c r="BJ10747" s="419"/>
      <c r="BK10747" s="419"/>
      <c r="BL10747" s="419"/>
      <c r="BN10747" s="419"/>
      <c r="BO10747" s="419"/>
      <c r="BP10747" s="419"/>
      <c r="BR10747" s="419"/>
      <c r="BS10747" s="419"/>
      <c r="BT10747" s="419"/>
      <c r="BV10747" s="419"/>
      <c r="BW10747" s="419"/>
      <c r="BX10747" s="397"/>
      <c r="BZ10747" s="449"/>
      <c r="CB10747" s="419"/>
      <c r="CC10747" s="419"/>
      <c r="CD10747" s="419"/>
      <c r="CF10747" s="419"/>
      <c r="CG10747" s="419"/>
      <c r="CH10747" s="419"/>
    </row>
    <row r="10748" spans="3:86" ht="21" thickBot="1">
      <c r="C10748" s="425"/>
      <c r="P10748" s="431"/>
      <c r="R10748" s="419"/>
      <c r="S10748" s="446"/>
      <c r="T10748" s="419"/>
      <c r="V10748" s="196"/>
      <c r="W10748" s="419"/>
      <c r="X10748" s="419"/>
      <c r="Z10748" s="419"/>
      <c r="AA10748" s="419"/>
      <c r="AB10748" s="419"/>
      <c r="AD10748" s="419"/>
      <c r="AE10748" s="419"/>
      <c r="AF10748" s="419"/>
      <c r="AH10748" s="419"/>
      <c r="AI10748" s="419"/>
      <c r="AJ10748" s="419"/>
      <c r="AL10748" s="419"/>
      <c r="AM10748" s="419"/>
      <c r="AN10748" s="403"/>
      <c r="AO10748" s="419"/>
      <c r="AP10748" s="419"/>
      <c r="AQ10748" s="419"/>
      <c r="AR10748" s="419"/>
      <c r="AS10748" s="419"/>
      <c r="AT10748" s="419"/>
      <c r="AU10748" s="419"/>
      <c r="AV10748" s="419"/>
      <c r="AX10748" s="419"/>
      <c r="AY10748" s="419"/>
      <c r="AZ10748" s="419"/>
      <c r="BB10748" s="419"/>
      <c r="BC10748" s="419"/>
      <c r="BD10748" s="419"/>
      <c r="BF10748" s="419"/>
      <c r="BG10748" s="419"/>
      <c r="BH10748" s="419"/>
      <c r="BJ10748" s="419"/>
      <c r="BK10748" s="419"/>
      <c r="BL10748" s="419"/>
      <c r="BN10748" s="419"/>
      <c r="BO10748" s="419"/>
      <c r="BP10748" s="419"/>
      <c r="BR10748" s="419"/>
      <c r="BS10748" s="419"/>
      <c r="BT10748" s="419"/>
      <c r="BV10748" s="419"/>
      <c r="BW10748" s="419"/>
      <c r="BX10748" s="397"/>
      <c r="BZ10748" s="449"/>
      <c r="CB10748" s="419"/>
      <c r="CC10748" s="419"/>
      <c r="CD10748" s="419"/>
      <c r="CF10748" s="419"/>
      <c r="CG10748" s="419"/>
      <c r="CH10748" s="419"/>
    </row>
    <row r="10749" spans="3:86" ht="21" thickBot="1">
      <c r="C10749" s="425"/>
      <c r="P10749" s="431"/>
      <c r="R10749" s="419"/>
      <c r="S10749" s="446"/>
      <c r="T10749" s="419"/>
      <c r="V10749" s="196"/>
      <c r="W10749" s="419"/>
      <c r="X10749" s="419"/>
      <c r="Z10749" s="419"/>
      <c r="AA10749" s="419"/>
      <c r="AB10749" s="419"/>
      <c r="AD10749" s="419"/>
      <c r="AE10749" s="419"/>
      <c r="AF10749" s="419"/>
      <c r="AH10749" s="419"/>
      <c r="AI10749" s="419"/>
      <c r="AJ10749" s="419"/>
      <c r="AL10749" s="419"/>
      <c r="AM10749" s="419"/>
      <c r="AN10749" s="403"/>
      <c r="AO10749" s="419"/>
      <c r="AP10749" s="419"/>
      <c r="AQ10749" s="419"/>
      <c r="AR10749" s="419"/>
      <c r="AS10749" s="419"/>
      <c r="AT10749" s="419"/>
      <c r="AU10749" s="419"/>
      <c r="AV10749" s="419"/>
      <c r="AX10749" s="419"/>
      <c r="AY10749" s="419"/>
      <c r="AZ10749" s="419"/>
      <c r="BB10749" s="419"/>
      <c r="BC10749" s="419"/>
      <c r="BD10749" s="419"/>
      <c r="BF10749" s="419"/>
      <c r="BG10749" s="419"/>
      <c r="BH10749" s="419"/>
      <c r="BJ10749" s="419"/>
      <c r="BK10749" s="419"/>
      <c r="BL10749" s="419"/>
      <c r="BN10749" s="419"/>
      <c r="BO10749" s="419"/>
      <c r="BP10749" s="419"/>
      <c r="BR10749" s="419"/>
      <c r="BS10749" s="419"/>
      <c r="BT10749" s="419"/>
      <c r="BV10749" s="419"/>
      <c r="BW10749" s="419"/>
      <c r="BX10749" s="397"/>
      <c r="BZ10749" s="449"/>
      <c r="CB10749" s="419"/>
      <c r="CC10749" s="419"/>
      <c r="CD10749" s="419"/>
      <c r="CF10749" s="419"/>
      <c r="CG10749" s="419"/>
      <c r="CH10749" s="419"/>
    </row>
    <row r="10750" spans="3:86" ht="21" thickBot="1">
      <c r="C10750" s="425"/>
      <c r="P10750" s="431"/>
      <c r="R10750" s="419"/>
      <c r="S10750" s="446"/>
      <c r="T10750" s="419"/>
      <c r="V10750" s="196"/>
      <c r="W10750" s="419"/>
      <c r="X10750" s="419"/>
      <c r="Z10750" s="419"/>
      <c r="AA10750" s="419"/>
      <c r="AB10750" s="419"/>
      <c r="AD10750" s="419"/>
      <c r="AE10750" s="419"/>
      <c r="AF10750" s="419"/>
      <c r="AH10750" s="419"/>
      <c r="AI10750" s="419"/>
      <c r="AJ10750" s="419"/>
      <c r="AL10750" s="419"/>
      <c r="AM10750" s="419"/>
      <c r="AN10750" s="403"/>
      <c r="AO10750" s="419"/>
      <c r="AP10750" s="419"/>
      <c r="AQ10750" s="419"/>
      <c r="AR10750" s="419"/>
      <c r="AS10750" s="419"/>
      <c r="AT10750" s="419"/>
      <c r="AU10750" s="419"/>
      <c r="AV10750" s="419"/>
      <c r="AX10750" s="419"/>
      <c r="AY10750" s="419"/>
      <c r="AZ10750" s="419"/>
      <c r="BB10750" s="419"/>
      <c r="BC10750" s="419"/>
      <c r="BD10750" s="419"/>
      <c r="BF10750" s="419"/>
      <c r="BG10750" s="419"/>
      <c r="BH10750" s="419"/>
      <c r="BJ10750" s="419"/>
      <c r="BK10750" s="419"/>
      <c r="BL10750" s="419"/>
      <c r="BN10750" s="419"/>
      <c r="BO10750" s="419"/>
      <c r="BP10750" s="419"/>
      <c r="BR10750" s="419"/>
      <c r="BS10750" s="419"/>
      <c r="BT10750" s="419"/>
      <c r="BV10750" s="419"/>
      <c r="BW10750" s="419"/>
      <c r="BX10750" s="397"/>
      <c r="BZ10750" s="449"/>
      <c r="CB10750" s="419"/>
      <c r="CC10750" s="419"/>
      <c r="CD10750" s="419"/>
      <c r="CF10750" s="419"/>
      <c r="CG10750" s="419"/>
      <c r="CH10750" s="419"/>
    </row>
    <row r="10751" spans="3:86" ht="21" thickBot="1">
      <c r="C10751" s="425"/>
      <c r="P10751" s="431"/>
      <c r="R10751" s="419"/>
      <c r="S10751" s="446"/>
      <c r="T10751" s="419"/>
      <c r="V10751" s="196"/>
      <c r="W10751" s="419"/>
      <c r="X10751" s="419"/>
      <c r="Z10751" s="419"/>
      <c r="AA10751" s="419"/>
      <c r="AB10751" s="419"/>
      <c r="AD10751" s="419"/>
      <c r="AE10751" s="419"/>
      <c r="AF10751" s="419"/>
      <c r="AH10751" s="419"/>
      <c r="AI10751" s="419"/>
      <c r="AJ10751" s="419"/>
      <c r="AL10751" s="419"/>
      <c r="AM10751" s="419"/>
      <c r="AN10751" s="403"/>
      <c r="AO10751" s="419"/>
      <c r="AP10751" s="419"/>
      <c r="AQ10751" s="419"/>
      <c r="AR10751" s="419"/>
      <c r="AS10751" s="419"/>
      <c r="AT10751" s="419"/>
      <c r="AU10751" s="419"/>
      <c r="AV10751" s="419"/>
      <c r="AX10751" s="419"/>
      <c r="AY10751" s="419"/>
      <c r="AZ10751" s="419"/>
      <c r="BB10751" s="419"/>
      <c r="BC10751" s="419"/>
      <c r="BD10751" s="419"/>
      <c r="BF10751" s="419"/>
      <c r="BG10751" s="419"/>
      <c r="BH10751" s="419"/>
      <c r="BJ10751" s="419"/>
      <c r="BK10751" s="419"/>
      <c r="BL10751" s="419"/>
      <c r="BN10751" s="419"/>
      <c r="BO10751" s="419"/>
      <c r="BP10751" s="419"/>
      <c r="BR10751" s="419"/>
      <c r="BS10751" s="419"/>
      <c r="BT10751" s="419"/>
      <c r="BV10751" s="419"/>
      <c r="BW10751" s="419"/>
      <c r="BX10751" s="397"/>
      <c r="BZ10751" s="449"/>
      <c r="CB10751" s="419"/>
      <c r="CC10751" s="419"/>
      <c r="CD10751" s="419"/>
      <c r="CF10751" s="419"/>
      <c r="CG10751" s="419"/>
      <c r="CH10751" s="419"/>
    </row>
    <row r="10752" spans="3:86" ht="21" thickBot="1">
      <c r="C10752" s="425"/>
      <c r="P10752" s="431"/>
      <c r="R10752" s="419"/>
      <c r="S10752" s="446"/>
      <c r="T10752" s="419"/>
      <c r="V10752" s="196"/>
      <c r="W10752" s="419"/>
      <c r="X10752" s="419"/>
      <c r="Z10752" s="419"/>
      <c r="AA10752" s="419"/>
      <c r="AB10752" s="419"/>
      <c r="AD10752" s="419"/>
      <c r="AE10752" s="419"/>
      <c r="AF10752" s="419"/>
      <c r="AH10752" s="419"/>
      <c r="AI10752" s="419"/>
      <c r="AJ10752" s="419"/>
      <c r="AL10752" s="419"/>
      <c r="AM10752" s="419"/>
      <c r="AN10752" s="403"/>
      <c r="AO10752" s="419"/>
      <c r="AP10752" s="419"/>
      <c r="AQ10752" s="419"/>
      <c r="AR10752" s="419"/>
      <c r="AS10752" s="419"/>
      <c r="AT10752" s="419"/>
      <c r="AU10752" s="419"/>
      <c r="AV10752" s="419"/>
      <c r="AX10752" s="419"/>
      <c r="AY10752" s="419"/>
      <c r="AZ10752" s="419"/>
      <c r="BB10752" s="419"/>
      <c r="BC10752" s="419"/>
      <c r="BD10752" s="419"/>
      <c r="BF10752" s="419"/>
      <c r="BG10752" s="419"/>
      <c r="BH10752" s="419"/>
      <c r="BJ10752" s="419"/>
      <c r="BK10752" s="419"/>
      <c r="BL10752" s="419"/>
      <c r="BN10752" s="419"/>
      <c r="BO10752" s="419"/>
      <c r="BP10752" s="419"/>
      <c r="BR10752" s="419"/>
      <c r="BS10752" s="419"/>
      <c r="BT10752" s="419"/>
      <c r="BV10752" s="419"/>
      <c r="BW10752" s="419"/>
      <c r="BX10752" s="397"/>
      <c r="BZ10752" s="449"/>
      <c r="CB10752" s="419"/>
      <c r="CC10752" s="419"/>
      <c r="CD10752" s="419"/>
      <c r="CF10752" s="419"/>
      <c r="CG10752" s="419"/>
      <c r="CH10752" s="419"/>
    </row>
    <row r="10753" spans="3:86" ht="21" thickBot="1">
      <c r="C10753" s="425"/>
      <c r="P10753" s="431"/>
      <c r="R10753" s="419"/>
      <c r="S10753" s="446"/>
      <c r="T10753" s="419"/>
      <c r="V10753" s="196"/>
      <c r="W10753" s="419"/>
      <c r="X10753" s="419"/>
      <c r="Z10753" s="419"/>
      <c r="AA10753" s="419"/>
      <c r="AB10753" s="419"/>
      <c r="AD10753" s="419"/>
      <c r="AE10753" s="419"/>
      <c r="AF10753" s="419"/>
      <c r="AH10753" s="419"/>
      <c r="AI10753" s="419"/>
      <c r="AJ10753" s="419"/>
      <c r="AL10753" s="419"/>
      <c r="AM10753" s="419"/>
      <c r="AN10753" s="403"/>
      <c r="AO10753" s="419"/>
      <c r="AP10753" s="419"/>
      <c r="AQ10753" s="419"/>
      <c r="AR10753" s="419"/>
      <c r="AS10753" s="419"/>
      <c r="AT10753" s="419"/>
      <c r="AU10753" s="419"/>
      <c r="AV10753" s="419"/>
      <c r="AX10753" s="419"/>
      <c r="AY10753" s="419"/>
      <c r="AZ10753" s="419"/>
      <c r="BB10753" s="419"/>
      <c r="BC10753" s="419"/>
      <c r="BD10753" s="419"/>
      <c r="BF10753" s="419"/>
      <c r="BG10753" s="419"/>
      <c r="BH10753" s="419"/>
      <c r="BJ10753" s="419"/>
      <c r="BK10753" s="419"/>
      <c r="BL10753" s="419"/>
      <c r="BN10753" s="419"/>
      <c r="BO10753" s="419"/>
      <c r="BP10753" s="419"/>
      <c r="BR10753" s="419"/>
      <c r="BS10753" s="419"/>
      <c r="BT10753" s="419"/>
      <c r="BV10753" s="419"/>
      <c r="BW10753" s="419"/>
      <c r="BX10753" s="397"/>
      <c r="BZ10753" s="449"/>
      <c r="CB10753" s="419"/>
      <c r="CC10753" s="419"/>
      <c r="CD10753" s="419"/>
      <c r="CF10753" s="419"/>
      <c r="CG10753" s="419"/>
      <c r="CH10753" s="419"/>
    </row>
    <row r="10754" spans="3:86" ht="21" thickBot="1">
      <c r="C10754" s="425"/>
      <c r="P10754" s="431"/>
      <c r="R10754" s="419"/>
      <c r="S10754" s="446"/>
      <c r="T10754" s="419"/>
      <c r="V10754" s="196"/>
      <c r="W10754" s="419"/>
      <c r="X10754" s="419"/>
      <c r="Z10754" s="419"/>
      <c r="AA10754" s="419"/>
      <c r="AB10754" s="419"/>
      <c r="AD10754" s="419"/>
      <c r="AE10754" s="419"/>
      <c r="AF10754" s="419"/>
      <c r="AH10754" s="419"/>
      <c r="AI10754" s="419"/>
      <c r="AJ10754" s="419"/>
      <c r="AL10754" s="419"/>
      <c r="AM10754" s="419"/>
      <c r="AN10754" s="403"/>
      <c r="AO10754" s="419"/>
      <c r="AP10754" s="419"/>
      <c r="AQ10754" s="419"/>
      <c r="AR10754" s="419"/>
      <c r="AS10754" s="419"/>
      <c r="AT10754" s="419"/>
      <c r="AU10754" s="419"/>
      <c r="AV10754" s="419"/>
      <c r="AX10754" s="419"/>
      <c r="AY10754" s="419"/>
      <c r="AZ10754" s="419"/>
      <c r="BB10754" s="419"/>
      <c r="BC10754" s="419"/>
      <c r="BD10754" s="419"/>
      <c r="BF10754" s="419"/>
      <c r="BG10754" s="419"/>
      <c r="BH10754" s="419"/>
      <c r="BJ10754" s="419"/>
      <c r="BK10754" s="419"/>
      <c r="BL10754" s="419"/>
      <c r="BN10754" s="419"/>
      <c r="BO10754" s="419"/>
      <c r="BP10754" s="419"/>
      <c r="BR10754" s="419"/>
      <c r="BS10754" s="419"/>
      <c r="BT10754" s="419"/>
      <c r="BV10754" s="419"/>
      <c r="BW10754" s="419"/>
      <c r="BX10754" s="397"/>
      <c r="BZ10754" s="449"/>
      <c r="CB10754" s="419"/>
      <c r="CC10754" s="419"/>
      <c r="CD10754" s="419"/>
      <c r="CF10754" s="419"/>
      <c r="CG10754" s="419"/>
      <c r="CH10754" s="419"/>
    </row>
    <row r="10755" spans="3:86" ht="21" thickBot="1">
      <c r="C10755" s="425"/>
      <c r="P10755" s="431"/>
      <c r="R10755" s="419"/>
      <c r="S10755" s="446"/>
      <c r="T10755" s="419"/>
      <c r="V10755" s="196"/>
      <c r="W10755" s="419"/>
      <c r="X10755" s="419"/>
      <c r="Z10755" s="419"/>
      <c r="AA10755" s="419"/>
      <c r="AB10755" s="419"/>
      <c r="AD10755" s="419"/>
      <c r="AE10755" s="419"/>
      <c r="AF10755" s="419"/>
      <c r="AH10755" s="419"/>
      <c r="AI10755" s="419"/>
      <c r="AJ10755" s="419"/>
      <c r="AL10755" s="419"/>
      <c r="AM10755" s="419"/>
      <c r="AN10755" s="403"/>
      <c r="AO10755" s="419"/>
      <c r="AP10755" s="419"/>
      <c r="AQ10755" s="419"/>
      <c r="AR10755" s="419"/>
      <c r="AS10755" s="419"/>
      <c r="AT10755" s="419"/>
      <c r="AU10755" s="419"/>
      <c r="AV10755" s="419"/>
      <c r="AX10755" s="419"/>
      <c r="AY10755" s="419"/>
      <c r="AZ10755" s="419"/>
      <c r="BB10755" s="419"/>
      <c r="BC10755" s="419"/>
      <c r="BD10755" s="419"/>
      <c r="BF10755" s="419"/>
      <c r="BG10755" s="419"/>
      <c r="BH10755" s="419"/>
      <c r="BJ10755" s="419"/>
      <c r="BK10755" s="419"/>
      <c r="BL10755" s="419"/>
      <c r="BN10755" s="419"/>
      <c r="BO10755" s="419"/>
      <c r="BP10755" s="419"/>
      <c r="BR10755" s="419"/>
      <c r="BS10755" s="419"/>
      <c r="BT10755" s="419"/>
      <c r="BV10755" s="419"/>
      <c r="BW10755" s="419"/>
      <c r="BX10755" s="397"/>
      <c r="BZ10755" s="449"/>
      <c r="CB10755" s="419"/>
      <c r="CC10755" s="419"/>
      <c r="CD10755" s="419"/>
      <c r="CF10755" s="419"/>
      <c r="CG10755" s="419"/>
      <c r="CH10755" s="419"/>
    </row>
    <row r="10756" spans="3:86" ht="21" thickBot="1">
      <c r="C10756" s="425"/>
      <c r="P10756" s="431"/>
      <c r="R10756" s="419"/>
      <c r="S10756" s="446"/>
      <c r="T10756" s="419"/>
      <c r="V10756" s="196"/>
      <c r="W10756" s="419"/>
      <c r="X10756" s="419"/>
      <c r="Z10756" s="419"/>
      <c r="AA10756" s="419"/>
      <c r="AB10756" s="419"/>
      <c r="AD10756" s="419"/>
      <c r="AE10756" s="419"/>
      <c r="AF10756" s="419"/>
      <c r="AH10756" s="419"/>
      <c r="AI10756" s="419"/>
      <c r="AJ10756" s="419"/>
      <c r="AL10756" s="419"/>
      <c r="AM10756" s="419"/>
      <c r="AN10756" s="403"/>
      <c r="AO10756" s="419"/>
      <c r="AP10756" s="419"/>
      <c r="AQ10756" s="419"/>
      <c r="AR10756" s="419"/>
      <c r="AS10756" s="419"/>
      <c r="AT10756" s="419"/>
      <c r="AU10756" s="419"/>
      <c r="AV10756" s="419"/>
      <c r="AX10756" s="419"/>
      <c r="AY10756" s="419"/>
      <c r="AZ10756" s="419"/>
      <c r="BB10756" s="419"/>
      <c r="BC10756" s="419"/>
      <c r="BD10756" s="419"/>
      <c r="BF10756" s="419"/>
      <c r="BG10756" s="419"/>
      <c r="BH10756" s="419"/>
      <c r="BJ10756" s="419"/>
      <c r="BK10756" s="419"/>
      <c r="BL10756" s="419"/>
      <c r="BN10756" s="419"/>
      <c r="BO10756" s="419"/>
      <c r="BP10756" s="419"/>
      <c r="BR10756" s="419"/>
      <c r="BS10756" s="419"/>
      <c r="BT10756" s="419"/>
      <c r="BV10756" s="419"/>
      <c r="BW10756" s="419"/>
      <c r="BX10756" s="397"/>
      <c r="BZ10756" s="449"/>
      <c r="CB10756" s="419"/>
      <c r="CC10756" s="419"/>
      <c r="CD10756" s="419"/>
      <c r="CF10756" s="419"/>
      <c r="CG10756" s="419"/>
      <c r="CH10756" s="419"/>
    </row>
    <row r="10757" spans="3:86" ht="21" thickBot="1">
      <c r="C10757" s="425"/>
      <c r="P10757" s="431"/>
      <c r="R10757" s="419"/>
      <c r="S10757" s="446"/>
      <c r="T10757" s="419"/>
      <c r="V10757" s="196"/>
      <c r="W10757" s="419"/>
      <c r="X10757" s="419"/>
      <c r="Z10757" s="419"/>
      <c r="AA10757" s="419"/>
      <c r="AB10757" s="419"/>
      <c r="AD10757" s="419"/>
      <c r="AE10757" s="419"/>
      <c r="AF10757" s="419"/>
      <c r="AH10757" s="419"/>
      <c r="AI10757" s="419"/>
      <c r="AJ10757" s="419"/>
      <c r="AL10757" s="419"/>
      <c r="AM10757" s="419"/>
      <c r="AN10757" s="403"/>
      <c r="AO10757" s="419"/>
      <c r="AP10757" s="419"/>
      <c r="AQ10757" s="419"/>
      <c r="AR10757" s="419"/>
      <c r="AS10757" s="419"/>
      <c r="AT10757" s="419"/>
      <c r="AU10757" s="419"/>
      <c r="AV10757" s="419"/>
      <c r="AX10757" s="419"/>
      <c r="AY10757" s="419"/>
      <c r="AZ10757" s="419"/>
      <c r="BB10757" s="419"/>
      <c r="BC10757" s="419"/>
      <c r="BD10757" s="419"/>
      <c r="BF10757" s="419"/>
      <c r="BG10757" s="419"/>
      <c r="BH10757" s="419"/>
      <c r="BJ10757" s="419"/>
      <c r="BK10757" s="419"/>
      <c r="BL10757" s="419"/>
      <c r="BN10757" s="419"/>
      <c r="BO10757" s="419"/>
      <c r="BP10757" s="419"/>
      <c r="BR10757" s="419"/>
      <c r="BS10757" s="419"/>
      <c r="BT10757" s="419"/>
      <c r="BV10757" s="419"/>
      <c r="BW10757" s="419"/>
      <c r="BX10757" s="397"/>
      <c r="BZ10757" s="449"/>
      <c r="CB10757" s="419"/>
      <c r="CC10757" s="419"/>
      <c r="CD10757" s="419"/>
      <c r="CF10757" s="419"/>
      <c r="CG10757" s="419"/>
      <c r="CH10757" s="419"/>
    </row>
    <row r="10758" spans="3:86" ht="21" thickBot="1">
      <c r="C10758" s="425"/>
      <c r="P10758" s="431"/>
      <c r="R10758" s="419"/>
      <c r="S10758" s="446"/>
      <c r="T10758" s="419"/>
      <c r="V10758" s="196"/>
      <c r="W10758" s="419"/>
      <c r="X10758" s="419"/>
      <c r="Z10758" s="419"/>
      <c r="AA10758" s="419"/>
      <c r="AB10758" s="419"/>
      <c r="AD10758" s="419"/>
      <c r="AE10758" s="419"/>
      <c r="AF10758" s="419"/>
      <c r="AH10758" s="419"/>
      <c r="AI10758" s="419"/>
      <c r="AJ10758" s="419"/>
      <c r="AL10758" s="419"/>
      <c r="AM10758" s="419"/>
      <c r="AN10758" s="403"/>
      <c r="AO10758" s="419"/>
      <c r="AP10758" s="419"/>
      <c r="AQ10758" s="419"/>
      <c r="AR10758" s="419"/>
      <c r="AS10758" s="419"/>
      <c r="AT10758" s="419"/>
      <c r="AU10758" s="419"/>
      <c r="AV10758" s="419"/>
      <c r="AX10758" s="419"/>
      <c r="AY10758" s="419"/>
      <c r="AZ10758" s="419"/>
      <c r="BB10758" s="419"/>
      <c r="BC10758" s="419"/>
      <c r="BD10758" s="419"/>
      <c r="BF10758" s="419"/>
      <c r="BG10758" s="419"/>
      <c r="BH10758" s="419"/>
      <c r="BJ10758" s="419"/>
      <c r="BK10758" s="419"/>
      <c r="BL10758" s="419"/>
      <c r="BN10758" s="419"/>
      <c r="BO10758" s="419"/>
      <c r="BP10758" s="419"/>
      <c r="BR10758" s="419"/>
      <c r="BS10758" s="419"/>
      <c r="BT10758" s="419"/>
      <c r="BV10758" s="419"/>
      <c r="BW10758" s="419"/>
      <c r="BX10758" s="397"/>
      <c r="BZ10758" s="449"/>
      <c r="CB10758" s="419"/>
      <c r="CC10758" s="419"/>
      <c r="CD10758" s="419"/>
      <c r="CF10758" s="419"/>
      <c r="CG10758" s="419"/>
      <c r="CH10758" s="419"/>
    </row>
    <row r="10759" spans="3:86" ht="21" thickBot="1">
      <c r="C10759" s="425"/>
      <c r="P10759" s="431"/>
      <c r="R10759" s="419"/>
      <c r="S10759" s="446"/>
      <c r="T10759" s="419"/>
      <c r="V10759" s="196"/>
      <c r="W10759" s="419"/>
      <c r="X10759" s="419"/>
      <c r="Z10759" s="419"/>
      <c r="AA10759" s="419"/>
      <c r="AB10759" s="419"/>
      <c r="AD10759" s="419"/>
      <c r="AE10759" s="419"/>
      <c r="AF10759" s="419"/>
      <c r="AH10759" s="419"/>
      <c r="AI10759" s="419"/>
      <c r="AJ10759" s="419"/>
      <c r="AL10759" s="419"/>
      <c r="AM10759" s="419"/>
      <c r="AN10759" s="403"/>
      <c r="AO10759" s="419"/>
      <c r="AP10759" s="419"/>
      <c r="AQ10759" s="419"/>
      <c r="AR10759" s="419"/>
      <c r="AS10759" s="419"/>
      <c r="AT10759" s="419"/>
      <c r="AU10759" s="419"/>
      <c r="AV10759" s="419"/>
      <c r="AX10759" s="419"/>
      <c r="AY10759" s="419"/>
      <c r="AZ10759" s="419"/>
      <c r="BB10759" s="419"/>
      <c r="BC10759" s="419"/>
      <c r="BD10759" s="419"/>
      <c r="BF10759" s="419"/>
      <c r="BG10759" s="419"/>
      <c r="BH10759" s="419"/>
      <c r="BJ10759" s="419"/>
      <c r="BK10759" s="419"/>
      <c r="BL10759" s="419"/>
      <c r="BN10759" s="419"/>
      <c r="BO10759" s="419"/>
      <c r="BP10759" s="419"/>
      <c r="BR10759" s="419"/>
      <c r="BS10759" s="419"/>
      <c r="BT10759" s="419"/>
      <c r="BV10759" s="419"/>
      <c r="BW10759" s="419"/>
      <c r="BX10759" s="397"/>
      <c r="BZ10759" s="449"/>
      <c r="CB10759" s="419"/>
      <c r="CC10759" s="419"/>
      <c r="CD10759" s="419"/>
      <c r="CF10759" s="419"/>
      <c r="CG10759" s="419"/>
      <c r="CH10759" s="419"/>
    </row>
    <row r="10760" spans="3:86" ht="21" thickBot="1">
      <c r="C10760" s="425"/>
      <c r="P10760" s="431"/>
      <c r="R10760" s="419"/>
      <c r="S10760" s="446"/>
      <c r="T10760" s="419"/>
      <c r="V10760" s="196"/>
      <c r="W10760" s="419"/>
      <c r="X10760" s="419"/>
      <c r="Z10760" s="419"/>
      <c r="AA10760" s="419"/>
      <c r="AB10760" s="419"/>
      <c r="AD10760" s="419"/>
      <c r="AE10760" s="419"/>
      <c r="AF10760" s="419"/>
      <c r="AH10760" s="419"/>
      <c r="AI10760" s="419"/>
      <c r="AJ10760" s="419"/>
      <c r="AL10760" s="419"/>
      <c r="AM10760" s="419"/>
      <c r="AN10760" s="403"/>
      <c r="AO10760" s="419"/>
      <c r="AP10760" s="419"/>
      <c r="AQ10760" s="419"/>
      <c r="AR10760" s="419"/>
      <c r="AS10760" s="419"/>
      <c r="AT10760" s="419"/>
      <c r="AU10760" s="419"/>
      <c r="AV10760" s="419"/>
      <c r="AX10760" s="419"/>
      <c r="AY10760" s="419"/>
      <c r="AZ10760" s="419"/>
      <c r="BB10760" s="419"/>
      <c r="BC10760" s="419"/>
      <c r="BD10760" s="419"/>
      <c r="BF10760" s="419"/>
      <c r="BG10760" s="419"/>
      <c r="BH10760" s="419"/>
      <c r="BJ10760" s="419"/>
      <c r="BK10760" s="419"/>
      <c r="BL10760" s="419"/>
      <c r="BN10760" s="419"/>
      <c r="BO10760" s="419"/>
      <c r="BP10760" s="419"/>
      <c r="BR10760" s="419"/>
      <c r="BS10760" s="419"/>
      <c r="BT10760" s="419"/>
      <c r="BV10760" s="419"/>
      <c r="BW10760" s="419"/>
      <c r="BX10760" s="397"/>
      <c r="BZ10760" s="449"/>
      <c r="CB10760" s="419"/>
      <c r="CC10760" s="419"/>
      <c r="CD10760" s="419"/>
      <c r="CF10760" s="419"/>
      <c r="CG10760" s="419"/>
      <c r="CH10760" s="419"/>
    </row>
    <row r="10761" spans="3:86" ht="21" thickBot="1">
      <c r="C10761" s="425"/>
      <c r="P10761" s="431"/>
      <c r="R10761" s="419"/>
      <c r="S10761" s="446"/>
      <c r="T10761" s="419"/>
      <c r="V10761" s="196"/>
      <c r="W10761" s="419"/>
      <c r="X10761" s="419"/>
      <c r="Z10761" s="419"/>
      <c r="AA10761" s="419"/>
      <c r="AB10761" s="419"/>
      <c r="AD10761" s="419"/>
      <c r="AE10761" s="419"/>
      <c r="AF10761" s="419"/>
      <c r="AH10761" s="419"/>
      <c r="AI10761" s="419"/>
      <c r="AJ10761" s="419"/>
      <c r="AL10761" s="419"/>
      <c r="AM10761" s="419"/>
      <c r="AN10761" s="403"/>
      <c r="AO10761" s="419"/>
      <c r="AP10761" s="419"/>
      <c r="AQ10761" s="419"/>
      <c r="AR10761" s="419"/>
      <c r="AS10761" s="419"/>
      <c r="AT10761" s="419"/>
      <c r="AU10761" s="419"/>
      <c r="AV10761" s="419"/>
      <c r="AX10761" s="419"/>
      <c r="AY10761" s="419"/>
      <c r="AZ10761" s="419"/>
      <c r="BB10761" s="419"/>
      <c r="BC10761" s="419"/>
      <c r="BD10761" s="419"/>
      <c r="BF10761" s="419"/>
      <c r="BG10761" s="419"/>
      <c r="BH10761" s="419"/>
      <c r="BJ10761" s="419"/>
      <c r="BK10761" s="419"/>
      <c r="BL10761" s="419"/>
      <c r="BN10761" s="419"/>
      <c r="BO10761" s="419"/>
      <c r="BP10761" s="419"/>
      <c r="BR10761" s="419"/>
      <c r="BS10761" s="419"/>
      <c r="BT10761" s="419"/>
      <c r="BV10761" s="419"/>
      <c r="BW10761" s="419"/>
      <c r="BX10761" s="397"/>
      <c r="BZ10761" s="449"/>
      <c r="CB10761" s="419"/>
      <c r="CC10761" s="419"/>
      <c r="CD10761" s="419"/>
      <c r="CF10761" s="419"/>
      <c r="CG10761" s="419"/>
      <c r="CH10761" s="419"/>
    </row>
    <row r="10762" spans="3:86" ht="21" thickBot="1">
      <c r="C10762" s="425"/>
      <c r="P10762" s="431"/>
      <c r="R10762" s="419"/>
      <c r="S10762" s="446"/>
      <c r="T10762" s="419"/>
      <c r="V10762" s="196"/>
      <c r="W10762" s="419"/>
      <c r="X10762" s="419"/>
      <c r="Z10762" s="419"/>
      <c r="AA10762" s="419"/>
      <c r="AB10762" s="419"/>
      <c r="AD10762" s="419"/>
      <c r="AE10762" s="419"/>
      <c r="AF10762" s="419"/>
      <c r="AH10762" s="419"/>
      <c r="AI10762" s="419"/>
      <c r="AJ10762" s="419"/>
      <c r="AL10762" s="419"/>
      <c r="AM10762" s="419"/>
      <c r="AN10762" s="403"/>
      <c r="AO10762" s="419"/>
      <c r="AP10762" s="419"/>
      <c r="AQ10762" s="419"/>
      <c r="AR10762" s="419"/>
      <c r="AS10762" s="419"/>
      <c r="AT10762" s="419"/>
      <c r="AU10762" s="419"/>
      <c r="AV10762" s="419"/>
      <c r="AX10762" s="419"/>
      <c r="AY10762" s="419"/>
      <c r="AZ10762" s="419"/>
      <c r="BB10762" s="419"/>
      <c r="BC10762" s="419"/>
      <c r="BD10762" s="419"/>
      <c r="BF10762" s="419"/>
      <c r="BG10762" s="419"/>
      <c r="BH10762" s="419"/>
      <c r="BJ10762" s="419"/>
      <c r="BK10762" s="419"/>
      <c r="BL10762" s="419"/>
      <c r="BN10762" s="419"/>
      <c r="BO10762" s="419"/>
      <c r="BP10762" s="419"/>
      <c r="BR10762" s="419"/>
      <c r="BS10762" s="419"/>
      <c r="BT10762" s="419"/>
      <c r="BV10762" s="419"/>
      <c r="BW10762" s="419"/>
      <c r="BX10762" s="397"/>
      <c r="BZ10762" s="449"/>
      <c r="CB10762" s="419"/>
      <c r="CC10762" s="419"/>
      <c r="CD10762" s="419"/>
      <c r="CF10762" s="419"/>
      <c r="CG10762" s="419"/>
      <c r="CH10762" s="419"/>
    </row>
    <row r="10763" spans="3:86" ht="21" thickBot="1">
      <c r="C10763" s="425"/>
      <c r="P10763" s="431"/>
      <c r="R10763" s="419"/>
      <c r="S10763" s="446"/>
      <c r="T10763" s="419"/>
      <c r="V10763" s="196"/>
      <c r="W10763" s="419"/>
      <c r="X10763" s="419"/>
      <c r="Z10763" s="419"/>
      <c r="AA10763" s="419"/>
      <c r="AB10763" s="419"/>
      <c r="AD10763" s="419"/>
      <c r="AE10763" s="419"/>
      <c r="AF10763" s="419"/>
      <c r="AH10763" s="419"/>
      <c r="AI10763" s="419"/>
      <c r="AJ10763" s="419"/>
      <c r="AL10763" s="419"/>
      <c r="AM10763" s="419"/>
      <c r="AN10763" s="403"/>
      <c r="AO10763" s="419"/>
      <c r="AP10763" s="419"/>
      <c r="AQ10763" s="419"/>
      <c r="AR10763" s="419"/>
      <c r="AS10763" s="419"/>
      <c r="AT10763" s="419"/>
      <c r="AU10763" s="419"/>
      <c r="AV10763" s="419"/>
      <c r="AX10763" s="419"/>
      <c r="AY10763" s="419"/>
      <c r="AZ10763" s="419"/>
      <c r="BB10763" s="419"/>
      <c r="BC10763" s="419"/>
      <c r="BD10763" s="419"/>
      <c r="BF10763" s="419"/>
      <c r="BG10763" s="419"/>
      <c r="BH10763" s="419"/>
      <c r="BJ10763" s="419"/>
      <c r="BK10763" s="419"/>
      <c r="BL10763" s="419"/>
      <c r="BN10763" s="419"/>
      <c r="BO10763" s="419"/>
      <c r="BP10763" s="419"/>
      <c r="BR10763" s="419"/>
      <c r="BS10763" s="419"/>
      <c r="BT10763" s="419"/>
      <c r="BV10763" s="419"/>
      <c r="BW10763" s="419"/>
      <c r="BX10763" s="397"/>
      <c r="BZ10763" s="449"/>
      <c r="CB10763" s="419"/>
      <c r="CC10763" s="419"/>
      <c r="CD10763" s="419"/>
      <c r="CF10763" s="419"/>
      <c r="CG10763" s="419"/>
      <c r="CH10763" s="419"/>
    </row>
    <row r="10764" spans="3:86" ht="21" thickBot="1">
      <c r="C10764" s="425"/>
      <c r="P10764" s="431"/>
      <c r="R10764" s="419"/>
      <c r="S10764" s="446"/>
      <c r="T10764" s="419"/>
      <c r="V10764" s="196"/>
      <c r="W10764" s="419"/>
      <c r="X10764" s="419"/>
      <c r="Z10764" s="419"/>
      <c r="AA10764" s="419"/>
      <c r="AB10764" s="419"/>
      <c r="AD10764" s="419"/>
      <c r="AE10764" s="419"/>
      <c r="AF10764" s="419"/>
      <c r="AH10764" s="419"/>
      <c r="AI10764" s="419"/>
      <c r="AJ10764" s="419"/>
      <c r="AL10764" s="419"/>
      <c r="AM10764" s="419"/>
      <c r="AN10764" s="403"/>
      <c r="AO10764" s="419"/>
      <c r="AP10764" s="419"/>
      <c r="AQ10764" s="419"/>
      <c r="AR10764" s="419"/>
      <c r="AS10764" s="419"/>
      <c r="AT10764" s="419"/>
      <c r="AU10764" s="419"/>
      <c r="AV10764" s="419"/>
      <c r="AX10764" s="419"/>
      <c r="AY10764" s="419"/>
      <c r="AZ10764" s="419"/>
      <c r="BB10764" s="419"/>
      <c r="BC10764" s="419"/>
      <c r="BD10764" s="419"/>
      <c r="BF10764" s="419"/>
      <c r="BG10764" s="419"/>
      <c r="BH10764" s="419"/>
      <c r="BJ10764" s="419"/>
      <c r="BK10764" s="419"/>
      <c r="BL10764" s="419"/>
      <c r="BN10764" s="419"/>
      <c r="BO10764" s="419"/>
      <c r="BP10764" s="419"/>
      <c r="BR10764" s="419"/>
      <c r="BS10764" s="419"/>
      <c r="BT10764" s="419"/>
      <c r="BV10764" s="419"/>
      <c r="BW10764" s="419"/>
      <c r="BX10764" s="397"/>
      <c r="BZ10764" s="449"/>
      <c r="CB10764" s="419"/>
      <c r="CC10764" s="419"/>
      <c r="CD10764" s="419"/>
      <c r="CF10764" s="419"/>
      <c r="CG10764" s="419"/>
      <c r="CH10764" s="419"/>
    </row>
    <row r="10765" spans="3:86" ht="21" thickBot="1">
      <c r="C10765" s="425"/>
      <c r="P10765" s="431"/>
      <c r="R10765" s="419"/>
      <c r="S10765" s="446"/>
      <c r="T10765" s="419"/>
      <c r="V10765" s="196"/>
      <c r="W10765" s="419"/>
      <c r="X10765" s="419"/>
      <c r="Z10765" s="419"/>
      <c r="AA10765" s="419"/>
      <c r="AB10765" s="419"/>
      <c r="AD10765" s="419"/>
      <c r="AE10765" s="419"/>
      <c r="AF10765" s="419"/>
      <c r="AH10765" s="419"/>
      <c r="AI10765" s="419"/>
      <c r="AJ10765" s="419"/>
      <c r="AL10765" s="419"/>
      <c r="AM10765" s="419"/>
      <c r="AN10765" s="403"/>
      <c r="AO10765" s="419"/>
      <c r="AP10765" s="419"/>
      <c r="AQ10765" s="419"/>
      <c r="AR10765" s="419"/>
      <c r="AS10765" s="419"/>
      <c r="AT10765" s="419"/>
      <c r="AU10765" s="419"/>
      <c r="AV10765" s="419"/>
      <c r="AX10765" s="419"/>
      <c r="AY10765" s="419"/>
      <c r="AZ10765" s="419"/>
      <c r="BB10765" s="419"/>
      <c r="BC10765" s="419"/>
      <c r="BD10765" s="419"/>
      <c r="BF10765" s="419"/>
      <c r="BG10765" s="419"/>
      <c r="BH10765" s="419"/>
      <c r="BJ10765" s="419"/>
      <c r="BK10765" s="419"/>
      <c r="BL10765" s="419"/>
      <c r="BN10765" s="419"/>
      <c r="BO10765" s="419"/>
      <c r="BP10765" s="419"/>
      <c r="BR10765" s="419"/>
      <c r="BS10765" s="419"/>
      <c r="BT10765" s="419"/>
      <c r="BV10765" s="419"/>
      <c r="BW10765" s="419"/>
      <c r="BX10765" s="397"/>
      <c r="BZ10765" s="449"/>
      <c r="CB10765" s="419"/>
      <c r="CC10765" s="419"/>
      <c r="CD10765" s="419"/>
      <c r="CF10765" s="419"/>
      <c r="CG10765" s="419"/>
      <c r="CH10765" s="419"/>
    </row>
    <row r="10766" spans="3:86" ht="21" thickBot="1">
      <c r="C10766" s="425"/>
      <c r="P10766" s="431"/>
      <c r="R10766" s="419"/>
      <c r="S10766" s="446"/>
      <c r="T10766" s="419"/>
      <c r="V10766" s="196"/>
      <c r="W10766" s="419"/>
      <c r="X10766" s="419"/>
      <c r="Z10766" s="419"/>
      <c r="AA10766" s="419"/>
      <c r="AB10766" s="419"/>
      <c r="AD10766" s="419"/>
      <c r="AE10766" s="419"/>
      <c r="AF10766" s="419"/>
      <c r="AH10766" s="419"/>
      <c r="AI10766" s="419"/>
      <c r="AJ10766" s="419"/>
      <c r="AL10766" s="419"/>
      <c r="AM10766" s="419"/>
      <c r="AN10766" s="403"/>
      <c r="AO10766" s="419"/>
      <c r="AP10766" s="419"/>
      <c r="AQ10766" s="419"/>
      <c r="AR10766" s="419"/>
      <c r="AS10766" s="419"/>
      <c r="AT10766" s="419"/>
      <c r="AU10766" s="419"/>
      <c r="AV10766" s="419"/>
      <c r="AX10766" s="419"/>
      <c r="AY10766" s="419"/>
      <c r="AZ10766" s="419"/>
      <c r="BB10766" s="419"/>
      <c r="BC10766" s="419"/>
      <c r="BD10766" s="419"/>
      <c r="BF10766" s="419"/>
      <c r="BG10766" s="419"/>
      <c r="BH10766" s="419"/>
      <c r="BJ10766" s="419"/>
      <c r="BK10766" s="419"/>
      <c r="BL10766" s="419"/>
      <c r="BN10766" s="419"/>
      <c r="BO10766" s="419"/>
      <c r="BP10766" s="419"/>
      <c r="BR10766" s="419"/>
      <c r="BS10766" s="419"/>
      <c r="BT10766" s="419"/>
      <c r="BV10766" s="419"/>
      <c r="BW10766" s="419"/>
      <c r="BX10766" s="397"/>
      <c r="BZ10766" s="449"/>
      <c r="CB10766" s="419"/>
      <c r="CC10766" s="419"/>
      <c r="CD10766" s="419"/>
      <c r="CF10766" s="419"/>
      <c r="CG10766" s="419"/>
      <c r="CH10766" s="419"/>
    </row>
    <row r="10767" spans="3:86" ht="21" thickBot="1">
      <c r="C10767" s="425"/>
      <c r="P10767" s="431"/>
      <c r="R10767" s="419"/>
      <c r="S10767" s="446"/>
      <c r="T10767" s="419"/>
      <c r="V10767" s="196"/>
      <c r="W10767" s="419"/>
      <c r="X10767" s="419"/>
      <c r="Z10767" s="419"/>
      <c r="AA10767" s="419"/>
      <c r="AB10767" s="419"/>
      <c r="AD10767" s="419"/>
      <c r="AE10767" s="419"/>
      <c r="AF10767" s="419"/>
      <c r="AH10767" s="419"/>
      <c r="AI10767" s="419"/>
      <c r="AJ10767" s="419"/>
      <c r="AL10767" s="419"/>
      <c r="AM10767" s="419"/>
      <c r="AN10767" s="403"/>
      <c r="AO10767" s="419"/>
      <c r="AP10767" s="419"/>
      <c r="AQ10767" s="419"/>
      <c r="AR10767" s="419"/>
      <c r="AS10767" s="419"/>
      <c r="AT10767" s="419"/>
      <c r="AU10767" s="419"/>
      <c r="AV10767" s="419"/>
      <c r="AX10767" s="419"/>
      <c r="AY10767" s="419"/>
      <c r="AZ10767" s="419"/>
      <c r="BB10767" s="419"/>
      <c r="BC10767" s="419"/>
      <c r="BD10767" s="419"/>
      <c r="BF10767" s="419"/>
      <c r="BG10767" s="419"/>
      <c r="BH10767" s="419"/>
      <c r="BJ10767" s="419"/>
      <c r="BK10767" s="419"/>
      <c r="BL10767" s="419"/>
      <c r="BN10767" s="419"/>
      <c r="BO10767" s="419"/>
      <c r="BP10767" s="419"/>
      <c r="BR10767" s="419"/>
      <c r="BS10767" s="419"/>
      <c r="BT10767" s="419"/>
      <c r="BV10767" s="419"/>
      <c r="BW10767" s="419"/>
      <c r="BX10767" s="397"/>
      <c r="BZ10767" s="449"/>
      <c r="CB10767" s="419"/>
      <c r="CC10767" s="419"/>
      <c r="CD10767" s="419"/>
      <c r="CF10767" s="419"/>
      <c r="CG10767" s="419"/>
      <c r="CH10767" s="419"/>
    </row>
    <row r="10768" spans="3:86" ht="21" thickBot="1">
      <c r="C10768" s="425"/>
      <c r="P10768" s="431"/>
      <c r="R10768" s="419"/>
      <c r="S10768" s="446"/>
      <c r="T10768" s="419"/>
      <c r="V10768" s="196"/>
      <c r="W10768" s="419"/>
      <c r="X10768" s="419"/>
      <c r="Z10768" s="419"/>
      <c r="AA10768" s="419"/>
      <c r="AB10768" s="419"/>
      <c r="AD10768" s="419"/>
      <c r="AE10768" s="419"/>
      <c r="AF10768" s="419"/>
      <c r="AH10768" s="419"/>
      <c r="AI10768" s="419"/>
      <c r="AJ10768" s="419"/>
      <c r="AL10768" s="419"/>
      <c r="AM10768" s="419"/>
      <c r="AN10768" s="403"/>
      <c r="AO10768" s="419"/>
      <c r="AP10768" s="419"/>
      <c r="AQ10768" s="419"/>
      <c r="AR10768" s="419"/>
      <c r="AS10768" s="419"/>
      <c r="AT10768" s="419"/>
      <c r="AU10768" s="419"/>
      <c r="AV10768" s="419"/>
      <c r="AX10768" s="419"/>
      <c r="AY10768" s="419"/>
      <c r="AZ10768" s="419"/>
      <c r="BB10768" s="419"/>
      <c r="BC10768" s="419"/>
      <c r="BD10768" s="419"/>
      <c r="BF10768" s="419"/>
      <c r="BG10768" s="419"/>
      <c r="BH10768" s="419"/>
      <c r="BJ10768" s="419"/>
      <c r="BK10768" s="419"/>
      <c r="BL10768" s="419"/>
      <c r="BN10768" s="419"/>
      <c r="BO10768" s="419"/>
      <c r="BP10768" s="419"/>
      <c r="BR10768" s="419"/>
      <c r="BS10768" s="419"/>
      <c r="BT10768" s="419"/>
      <c r="BV10768" s="419"/>
      <c r="BW10768" s="419"/>
      <c r="BX10768" s="397"/>
      <c r="BZ10768" s="449"/>
      <c r="CB10768" s="419"/>
      <c r="CC10768" s="419"/>
      <c r="CD10768" s="419"/>
      <c r="CF10768" s="419"/>
      <c r="CG10768" s="419"/>
      <c r="CH10768" s="419"/>
    </row>
    <row r="10769" spans="3:86" ht="21" thickBot="1">
      <c r="C10769" s="425"/>
      <c r="P10769" s="431"/>
      <c r="R10769" s="419"/>
      <c r="S10769" s="446"/>
      <c r="T10769" s="419"/>
      <c r="V10769" s="196"/>
      <c r="W10769" s="419"/>
      <c r="X10769" s="419"/>
      <c r="Z10769" s="419"/>
      <c r="AA10769" s="419"/>
      <c r="AB10769" s="419"/>
      <c r="AD10769" s="419"/>
      <c r="AE10769" s="419"/>
      <c r="AF10769" s="419"/>
      <c r="AH10769" s="419"/>
      <c r="AI10769" s="419"/>
      <c r="AJ10769" s="419"/>
      <c r="AL10769" s="419"/>
      <c r="AM10769" s="419"/>
      <c r="AN10769" s="403"/>
      <c r="AO10769" s="419"/>
      <c r="AP10769" s="419"/>
      <c r="AQ10769" s="419"/>
      <c r="AR10769" s="419"/>
      <c r="AS10769" s="419"/>
      <c r="AT10769" s="419"/>
      <c r="AU10769" s="419"/>
      <c r="AV10769" s="419"/>
      <c r="AX10769" s="419"/>
      <c r="AY10769" s="419"/>
      <c r="AZ10769" s="419"/>
      <c r="BB10769" s="419"/>
      <c r="BC10769" s="419"/>
      <c r="BD10769" s="419"/>
      <c r="BF10769" s="419"/>
      <c r="BG10769" s="419"/>
      <c r="BH10769" s="419"/>
      <c r="BJ10769" s="419"/>
      <c r="BK10769" s="419"/>
      <c r="BL10769" s="419"/>
      <c r="BN10769" s="419"/>
      <c r="BO10769" s="419"/>
      <c r="BP10769" s="419"/>
      <c r="BR10769" s="419"/>
      <c r="BS10769" s="419"/>
      <c r="BT10769" s="419"/>
      <c r="BV10769" s="419"/>
      <c r="BW10769" s="419"/>
      <c r="BX10769" s="397"/>
      <c r="BZ10769" s="449"/>
      <c r="CB10769" s="419"/>
      <c r="CC10769" s="419"/>
      <c r="CD10769" s="419"/>
      <c r="CF10769" s="419"/>
      <c r="CG10769" s="419"/>
      <c r="CH10769" s="419"/>
    </row>
    <row r="10770" spans="3:86" ht="21" thickBot="1">
      <c r="C10770" s="425"/>
      <c r="P10770" s="431"/>
      <c r="R10770" s="419"/>
      <c r="S10770" s="446"/>
      <c r="T10770" s="419"/>
      <c r="V10770" s="196"/>
      <c r="W10770" s="419"/>
      <c r="X10770" s="419"/>
      <c r="Z10770" s="419"/>
      <c r="AA10770" s="419"/>
      <c r="AB10770" s="419"/>
      <c r="AD10770" s="419"/>
      <c r="AE10770" s="419"/>
      <c r="AF10770" s="419"/>
      <c r="AH10770" s="419"/>
      <c r="AI10770" s="419"/>
      <c r="AJ10770" s="419"/>
      <c r="AL10770" s="419"/>
      <c r="AM10770" s="419"/>
      <c r="AN10770" s="403"/>
      <c r="AO10770" s="419"/>
      <c r="AP10770" s="419"/>
      <c r="AQ10770" s="419"/>
      <c r="AR10770" s="419"/>
      <c r="AS10770" s="419"/>
      <c r="AT10770" s="419"/>
      <c r="AU10770" s="419"/>
      <c r="AV10770" s="419"/>
      <c r="AX10770" s="419"/>
      <c r="AY10770" s="419"/>
      <c r="AZ10770" s="419"/>
      <c r="BB10770" s="419"/>
      <c r="BC10770" s="419"/>
      <c r="BD10770" s="419"/>
      <c r="BF10770" s="419"/>
      <c r="BG10770" s="419"/>
      <c r="BH10770" s="419"/>
      <c r="BJ10770" s="419"/>
      <c r="BK10770" s="419"/>
      <c r="BL10770" s="419"/>
      <c r="BN10770" s="419"/>
      <c r="BO10770" s="419"/>
      <c r="BP10770" s="419"/>
      <c r="BR10770" s="419"/>
      <c r="BS10770" s="419"/>
      <c r="BT10770" s="419"/>
      <c r="BV10770" s="419"/>
      <c r="BW10770" s="419"/>
      <c r="BX10770" s="397"/>
      <c r="BZ10770" s="449"/>
      <c r="CB10770" s="419"/>
      <c r="CC10770" s="419"/>
      <c r="CD10770" s="419"/>
      <c r="CF10770" s="419"/>
      <c r="CG10770" s="419"/>
      <c r="CH10770" s="419"/>
    </row>
    <row r="10771" spans="3:86" ht="21" thickBot="1">
      <c r="C10771" s="425"/>
      <c r="P10771" s="431"/>
      <c r="R10771" s="419"/>
      <c r="S10771" s="446"/>
      <c r="T10771" s="419"/>
      <c r="V10771" s="196"/>
      <c r="W10771" s="419"/>
      <c r="X10771" s="419"/>
      <c r="Z10771" s="419"/>
      <c r="AA10771" s="419"/>
      <c r="AB10771" s="419"/>
      <c r="AD10771" s="419"/>
      <c r="AE10771" s="419"/>
      <c r="AF10771" s="419"/>
      <c r="AH10771" s="419"/>
      <c r="AI10771" s="419"/>
      <c r="AJ10771" s="419"/>
      <c r="AL10771" s="419"/>
      <c r="AM10771" s="419"/>
      <c r="AN10771" s="403"/>
      <c r="AO10771" s="419"/>
      <c r="AP10771" s="419"/>
      <c r="AQ10771" s="419"/>
      <c r="AR10771" s="419"/>
      <c r="AS10771" s="419"/>
      <c r="AT10771" s="419"/>
      <c r="AU10771" s="419"/>
      <c r="AV10771" s="419"/>
      <c r="AX10771" s="419"/>
      <c r="AY10771" s="419"/>
      <c r="AZ10771" s="419"/>
      <c r="BB10771" s="419"/>
      <c r="BC10771" s="419"/>
      <c r="BD10771" s="419"/>
      <c r="BF10771" s="419"/>
      <c r="BG10771" s="419"/>
      <c r="BH10771" s="419"/>
      <c r="BJ10771" s="419"/>
      <c r="BK10771" s="419"/>
      <c r="BL10771" s="419"/>
      <c r="BN10771" s="419"/>
      <c r="BO10771" s="419"/>
      <c r="BP10771" s="419"/>
      <c r="BR10771" s="419"/>
      <c r="BS10771" s="419"/>
      <c r="BT10771" s="419"/>
      <c r="BV10771" s="419"/>
      <c r="BW10771" s="419"/>
      <c r="BX10771" s="397"/>
      <c r="BZ10771" s="449"/>
      <c r="CB10771" s="419"/>
      <c r="CC10771" s="419"/>
      <c r="CD10771" s="419"/>
      <c r="CF10771" s="419"/>
      <c r="CG10771" s="419"/>
      <c r="CH10771" s="419"/>
    </row>
    <row r="10772" spans="3:86" ht="21" thickBot="1">
      <c r="C10772" s="425"/>
      <c r="P10772" s="431"/>
      <c r="R10772" s="419"/>
      <c r="S10772" s="446"/>
      <c r="T10772" s="419"/>
      <c r="V10772" s="196"/>
      <c r="W10772" s="419"/>
      <c r="X10772" s="419"/>
      <c r="Z10772" s="419"/>
      <c r="AA10772" s="419"/>
      <c r="AB10772" s="419"/>
      <c r="AD10772" s="419"/>
      <c r="AE10772" s="419"/>
      <c r="AF10772" s="419"/>
      <c r="AH10772" s="419"/>
      <c r="AI10772" s="419"/>
      <c r="AJ10772" s="419"/>
      <c r="AL10772" s="419"/>
      <c r="AM10772" s="419"/>
      <c r="AN10772" s="403"/>
      <c r="AO10772" s="419"/>
      <c r="AP10772" s="419"/>
      <c r="AQ10772" s="419"/>
      <c r="AR10772" s="419"/>
      <c r="AS10772" s="419"/>
      <c r="AT10772" s="419"/>
      <c r="AU10772" s="419"/>
      <c r="AV10772" s="419"/>
      <c r="AX10772" s="419"/>
      <c r="AY10772" s="419"/>
      <c r="AZ10772" s="419"/>
      <c r="BB10772" s="419"/>
      <c r="BC10772" s="419"/>
      <c r="BD10772" s="419"/>
      <c r="BF10772" s="419"/>
      <c r="BG10772" s="419"/>
      <c r="BH10772" s="419"/>
      <c r="BJ10772" s="419"/>
      <c r="BK10772" s="419"/>
      <c r="BL10772" s="419"/>
      <c r="BN10772" s="419"/>
      <c r="BO10772" s="419"/>
      <c r="BP10772" s="419"/>
      <c r="BR10772" s="419"/>
      <c r="BS10772" s="419"/>
      <c r="BT10772" s="419"/>
      <c r="BV10772" s="419"/>
      <c r="BW10772" s="419"/>
      <c r="BX10772" s="397"/>
      <c r="BZ10772" s="449"/>
      <c r="CB10772" s="419"/>
      <c r="CC10772" s="419"/>
      <c r="CD10772" s="419"/>
      <c r="CF10772" s="419"/>
      <c r="CG10772" s="419"/>
      <c r="CH10772" s="419"/>
    </row>
    <row r="10773" spans="3:86" ht="21" thickBot="1">
      <c r="C10773" s="425"/>
      <c r="P10773" s="431"/>
      <c r="R10773" s="419"/>
      <c r="S10773" s="446"/>
      <c r="T10773" s="419"/>
      <c r="V10773" s="196"/>
      <c r="W10773" s="419"/>
      <c r="X10773" s="419"/>
      <c r="Z10773" s="419"/>
      <c r="AA10773" s="419"/>
      <c r="AB10773" s="419"/>
      <c r="AD10773" s="419"/>
      <c r="AE10773" s="419"/>
      <c r="AF10773" s="419"/>
      <c r="AH10773" s="419"/>
      <c r="AI10773" s="419"/>
      <c r="AJ10773" s="419"/>
      <c r="AL10773" s="419"/>
      <c r="AM10773" s="419"/>
      <c r="AN10773" s="403"/>
      <c r="AO10773" s="419"/>
      <c r="AP10773" s="419"/>
      <c r="AQ10773" s="419"/>
      <c r="AR10773" s="419"/>
      <c r="AS10773" s="419"/>
      <c r="AT10773" s="419"/>
      <c r="AU10773" s="419"/>
      <c r="AV10773" s="419"/>
      <c r="AX10773" s="419"/>
      <c r="AY10773" s="419"/>
      <c r="AZ10773" s="419"/>
      <c r="BB10773" s="419"/>
      <c r="BC10773" s="419"/>
      <c r="BD10773" s="419"/>
      <c r="BF10773" s="419"/>
      <c r="BG10773" s="419"/>
      <c r="BH10773" s="419"/>
      <c r="BJ10773" s="419"/>
      <c r="BK10773" s="419"/>
      <c r="BL10773" s="419"/>
      <c r="BN10773" s="419"/>
      <c r="BO10773" s="419"/>
      <c r="BP10773" s="419"/>
      <c r="BR10773" s="419"/>
      <c r="BS10773" s="419"/>
      <c r="BT10773" s="419"/>
      <c r="BV10773" s="419"/>
      <c r="BW10773" s="419"/>
      <c r="BX10773" s="397"/>
      <c r="BZ10773" s="449"/>
      <c r="CB10773" s="419"/>
      <c r="CC10773" s="419"/>
      <c r="CD10773" s="419"/>
      <c r="CF10773" s="419"/>
      <c r="CG10773" s="419"/>
      <c r="CH10773" s="419"/>
    </row>
    <row r="10774" spans="3:86" ht="21" thickBot="1">
      <c r="C10774" s="425"/>
      <c r="P10774" s="431"/>
      <c r="R10774" s="419"/>
      <c r="S10774" s="446"/>
      <c r="T10774" s="419"/>
      <c r="V10774" s="196"/>
      <c r="W10774" s="419"/>
      <c r="X10774" s="419"/>
      <c r="Z10774" s="419"/>
      <c r="AA10774" s="419"/>
      <c r="AB10774" s="419"/>
      <c r="AD10774" s="419"/>
      <c r="AE10774" s="419"/>
      <c r="AF10774" s="419"/>
      <c r="AH10774" s="419"/>
      <c r="AI10774" s="419"/>
      <c r="AJ10774" s="419"/>
      <c r="AL10774" s="419"/>
      <c r="AM10774" s="419"/>
      <c r="AN10774" s="403"/>
      <c r="AO10774" s="419"/>
      <c r="AP10774" s="419"/>
      <c r="AQ10774" s="419"/>
      <c r="AR10774" s="419"/>
      <c r="AS10774" s="419"/>
      <c r="AT10774" s="419"/>
      <c r="AU10774" s="419"/>
      <c r="AV10774" s="419"/>
      <c r="AX10774" s="419"/>
      <c r="AY10774" s="419"/>
      <c r="AZ10774" s="419"/>
      <c r="BB10774" s="419"/>
      <c r="BC10774" s="419"/>
      <c r="BD10774" s="419"/>
      <c r="BF10774" s="419"/>
      <c r="BG10774" s="419"/>
      <c r="BH10774" s="419"/>
      <c r="BJ10774" s="419"/>
      <c r="BK10774" s="419"/>
      <c r="BL10774" s="419"/>
      <c r="BN10774" s="419"/>
      <c r="BO10774" s="419"/>
      <c r="BP10774" s="419"/>
      <c r="BR10774" s="419"/>
      <c r="BS10774" s="419"/>
      <c r="BT10774" s="419"/>
      <c r="BV10774" s="419"/>
      <c r="BW10774" s="419"/>
      <c r="BX10774" s="397"/>
      <c r="BZ10774" s="449"/>
      <c r="CB10774" s="419"/>
      <c r="CC10774" s="419"/>
      <c r="CD10774" s="419"/>
      <c r="CF10774" s="419"/>
      <c r="CG10774" s="419"/>
      <c r="CH10774" s="419"/>
    </row>
    <row r="10775" spans="3:86" ht="21" thickBot="1">
      <c r="C10775" s="425"/>
      <c r="P10775" s="431"/>
      <c r="R10775" s="419"/>
      <c r="S10775" s="446"/>
      <c r="T10775" s="419"/>
      <c r="V10775" s="196"/>
      <c r="W10775" s="419"/>
      <c r="X10775" s="419"/>
      <c r="Z10775" s="419"/>
      <c r="AA10775" s="419"/>
      <c r="AB10775" s="419"/>
      <c r="AD10775" s="419"/>
      <c r="AE10775" s="419"/>
      <c r="AF10775" s="419"/>
      <c r="AH10775" s="419"/>
      <c r="AI10775" s="419"/>
      <c r="AJ10775" s="419"/>
      <c r="AL10775" s="419"/>
      <c r="AM10775" s="419"/>
      <c r="AN10775" s="403"/>
      <c r="AO10775" s="419"/>
      <c r="AP10775" s="419"/>
      <c r="AQ10775" s="419"/>
      <c r="AR10775" s="419"/>
      <c r="AS10775" s="419"/>
      <c r="AT10775" s="419"/>
      <c r="AU10775" s="419"/>
      <c r="AV10775" s="419"/>
      <c r="AX10775" s="419"/>
      <c r="AY10775" s="419"/>
      <c r="AZ10775" s="419"/>
      <c r="BB10775" s="419"/>
      <c r="BC10775" s="419"/>
      <c r="BD10775" s="419"/>
      <c r="BF10775" s="419"/>
      <c r="BG10775" s="419"/>
      <c r="BH10775" s="419"/>
      <c r="BJ10775" s="419"/>
      <c r="BK10775" s="419"/>
      <c r="BL10775" s="419"/>
      <c r="BN10775" s="419"/>
      <c r="BO10775" s="419"/>
      <c r="BP10775" s="419"/>
      <c r="BR10775" s="419"/>
      <c r="BS10775" s="419"/>
      <c r="BT10775" s="419"/>
      <c r="BV10775" s="419"/>
      <c r="BW10775" s="419"/>
      <c r="BX10775" s="397"/>
      <c r="BZ10775" s="449"/>
      <c r="CB10775" s="419"/>
      <c r="CC10775" s="419"/>
      <c r="CD10775" s="419"/>
      <c r="CF10775" s="419"/>
      <c r="CG10775" s="419"/>
      <c r="CH10775" s="419"/>
    </row>
    <row r="10776" spans="3:86" ht="21" thickBot="1">
      <c r="C10776" s="425"/>
      <c r="P10776" s="431"/>
      <c r="R10776" s="419"/>
      <c r="S10776" s="446"/>
      <c r="T10776" s="419"/>
      <c r="V10776" s="196"/>
      <c r="W10776" s="419"/>
      <c r="X10776" s="419"/>
      <c r="Z10776" s="419"/>
      <c r="AA10776" s="419"/>
      <c r="AB10776" s="419"/>
      <c r="AD10776" s="419"/>
      <c r="AE10776" s="419"/>
      <c r="AF10776" s="419"/>
      <c r="AH10776" s="419"/>
      <c r="AI10776" s="419"/>
      <c r="AJ10776" s="419"/>
      <c r="AL10776" s="419"/>
      <c r="AM10776" s="419"/>
      <c r="AN10776" s="403"/>
      <c r="AO10776" s="419"/>
      <c r="AP10776" s="419"/>
      <c r="AQ10776" s="419"/>
      <c r="AR10776" s="419"/>
      <c r="AS10776" s="419"/>
      <c r="AT10776" s="419"/>
      <c r="AU10776" s="419"/>
      <c r="AV10776" s="419"/>
      <c r="AX10776" s="419"/>
      <c r="AY10776" s="419"/>
      <c r="AZ10776" s="419"/>
      <c r="BB10776" s="419"/>
      <c r="BC10776" s="419"/>
      <c r="BD10776" s="419"/>
      <c r="BF10776" s="419"/>
      <c r="BG10776" s="419"/>
      <c r="BH10776" s="419"/>
      <c r="BJ10776" s="419"/>
      <c r="BK10776" s="419"/>
      <c r="BL10776" s="419"/>
      <c r="BN10776" s="419"/>
      <c r="BO10776" s="419"/>
      <c r="BP10776" s="419"/>
      <c r="BR10776" s="419"/>
      <c r="BS10776" s="419"/>
      <c r="BT10776" s="419"/>
      <c r="BV10776" s="419"/>
      <c r="BW10776" s="419"/>
      <c r="BX10776" s="397"/>
      <c r="BZ10776" s="449"/>
      <c r="CB10776" s="419"/>
      <c r="CC10776" s="419"/>
      <c r="CD10776" s="419"/>
      <c r="CF10776" s="419"/>
      <c r="CG10776" s="419"/>
      <c r="CH10776" s="419"/>
    </row>
    <row r="10777" spans="3:86" ht="21" thickBot="1">
      <c r="C10777" s="425"/>
      <c r="P10777" s="431"/>
      <c r="R10777" s="419"/>
      <c r="S10777" s="446"/>
      <c r="T10777" s="419"/>
      <c r="V10777" s="196"/>
      <c r="W10777" s="419"/>
      <c r="X10777" s="419"/>
      <c r="Z10777" s="419"/>
      <c r="AA10777" s="419"/>
      <c r="AB10777" s="419"/>
      <c r="AD10777" s="419"/>
      <c r="AE10777" s="419"/>
      <c r="AF10777" s="419"/>
      <c r="AH10777" s="419"/>
      <c r="AI10777" s="419"/>
      <c r="AJ10777" s="419"/>
      <c r="AL10777" s="419"/>
      <c r="AM10777" s="419"/>
      <c r="AN10777" s="403"/>
      <c r="AO10777" s="419"/>
      <c r="AP10777" s="419"/>
      <c r="AQ10777" s="419"/>
      <c r="AR10777" s="419"/>
      <c r="AS10777" s="419"/>
      <c r="AT10777" s="419"/>
      <c r="AU10777" s="419"/>
      <c r="AV10777" s="419"/>
      <c r="AX10777" s="419"/>
      <c r="AY10777" s="419"/>
      <c r="AZ10777" s="419"/>
      <c r="BB10777" s="419"/>
      <c r="BC10777" s="419"/>
      <c r="BD10777" s="419"/>
      <c r="BF10777" s="419"/>
      <c r="BG10777" s="419"/>
      <c r="BH10777" s="419"/>
      <c r="BJ10777" s="419"/>
      <c r="BK10777" s="419"/>
      <c r="BL10777" s="419"/>
      <c r="BN10777" s="419"/>
      <c r="BO10777" s="419"/>
      <c r="BP10777" s="419"/>
      <c r="BR10777" s="419"/>
      <c r="BS10777" s="419"/>
      <c r="BT10777" s="419"/>
      <c r="BV10777" s="419"/>
      <c r="BW10777" s="419"/>
      <c r="BX10777" s="397"/>
      <c r="BZ10777" s="449"/>
      <c r="CB10777" s="419"/>
      <c r="CC10777" s="419"/>
      <c r="CD10777" s="419"/>
      <c r="CF10777" s="419"/>
      <c r="CG10777" s="419"/>
      <c r="CH10777" s="419"/>
    </row>
    <row r="10778" spans="3:86" ht="21" thickBot="1">
      <c r="C10778" s="425"/>
      <c r="P10778" s="431"/>
      <c r="R10778" s="419"/>
      <c r="S10778" s="446"/>
      <c r="T10778" s="419"/>
      <c r="V10778" s="196"/>
      <c r="W10778" s="419"/>
      <c r="X10778" s="419"/>
      <c r="Z10778" s="419"/>
      <c r="AA10778" s="419"/>
      <c r="AB10778" s="419"/>
      <c r="AD10778" s="419"/>
      <c r="AE10778" s="419"/>
      <c r="AF10778" s="419"/>
      <c r="AH10778" s="419"/>
      <c r="AI10778" s="419"/>
      <c r="AJ10778" s="419"/>
      <c r="AL10778" s="419"/>
      <c r="AM10778" s="419"/>
      <c r="AN10778" s="403"/>
      <c r="AO10778" s="419"/>
      <c r="AP10778" s="419"/>
      <c r="AQ10778" s="419"/>
      <c r="AR10778" s="419"/>
      <c r="AS10778" s="419"/>
      <c r="AT10778" s="419"/>
      <c r="AU10778" s="419"/>
      <c r="AV10778" s="419"/>
      <c r="AX10778" s="419"/>
      <c r="AY10778" s="419"/>
      <c r="AZ10778" s="419"/>
      <c r="BB10778" s="419"/>
      <c r="BC10778" s="419"/>
      <c r="BD10778" s="419"/>
      <c r="BF10778" s="419"/>
      <c r="BG10778" s="419"/>
      <c r="BH10778" s="419"/>
      <c r="BJ10778" s="419"/>
      <c r="BK10778" s="419"/>
      <c r="BL10778" s="419"/>
      <c r="BN10778" s="419"/>
      <c r="BO10778" s="419"/>
      <c r="BP10778" s="419"/>
      <c r="BR10778" s="419"/>
      <c r="BS10778" s="419"/>
      <c r="BT10778" s="419"/>
      <c r="BV10778" s="419"/>
      <c r="BW10778" s="419"/>
      <c r="BX10778" s="397"/>
      <c r="BZ10778" s="449"/>
      <c r="CB10778" s="419"/>
      <c r="CC10778" s="419"/>
      <c r="CD10778" s="419"/>
      <c r="CF10778" s="419"/>
      <c r="CG10778" s="419"/>
      <c r="CH10778" s="419"/>
    </row>
    <row r="10779" spans="3:86" ht="21" thickBot="1">
      <c r="C10779" s="425"/>
      <c r="P10779" s="431"/>
      <c r="R10779" s="419"/>
      <c r="S10779" s="446"/>
      <c r="T10779" s="419"/>
      <c r="V10779" s="196"/>
      <c r="W10779" s="419"/>
      <c r="X10779" s="419"/>
      <c r="Z10779" s="419"/>
      <c r="AA10779" s="419"/>
      <c r="AB10779" s="419"/>
      <c r="AD10779" s="419"/>
      <c r="AE10779" s="419"/>
      <c r="AF10779" s="419"/>
      <c r="AH10779" s="419"/>
      <c r="AI10779" s="419"/>
      <c r="AJ10779" s="419"/>
      <c r="AL10779" s="419"/>
      <c r="AM10779" s="419"/>
      <c r="AN10779" s="403"/>
      <c r="AO10779" s="419"/>
      <c r="AP10779" s="419"/>
      <c r="AQ10779" s="419"/>
      <c r="AR10779" s="419"/>
      <c r="AS10779" s="419"/>
      <c r="AT10779" s="419"/>
      <c r="AU10779" s="419"/>
      <c r="AV10779" s="419"/>
      <c r="AX10779" s="419"/>
      <c r="AY10779" s="419"/>
      <c r="AZ10779" s="419"/>
      <c r="BB10779" s="419"/>
      <c r="BC10779" s="419"/>
      <c r="BD10779" s="419"/>
      <c r="BF10779" s="419"/>
      <c r="BG10779" s="419"/>
      <c r="BH10779" s="419"/>
      <c r="BJ10779" s="419"/>
      <c r="BK10779" s="419"/>
      <c r="BL10779" s="419"/>
      <c r="BN10779" s="419"/>
      <c r="BO10779" s="419"/>
      <c r="BP10779" s="419"/>
      <c r="BR10779" s="419"/>
      <c r="BS10779" s="419"/>
      <c r="BT10779" s="419"/>
      <c r="BV10779" s="419"/>
      <c r="BW10779" s="419"/>
      <c r="BX10779" s="397"/>
      <c r="BZ10779" s="449"/>
      <c r="CB10779" s="419"/>
      <c r="CC10779" s="419"/>
      <c r="CD10779" s="419"/>
      <c r="CF10779" s="419"/>
      <c r="CG10779" s="419"/>
      <c r="CH10779" s="419"/>
    </row>
    <row r="10780" spans="3:86" ht="21" thickBot="1">
      <c r="C10780" s="425"/>
      <c r="P10780" s="431"/>
      <c r="R10780" s="419"/>
      <c r="S10780" s="446"/>
      <c r="T10780" s="419"/>
      <c r="V10780" s="196"/>
      <c r="W10780" s="419"/>
      <c r="X10780" s="419"/>
      <c r="Z10780" s="419"/>
      <c r="AA10780" s="419"/>
      <c r="AB10780" s="419"/>
      <c r="AD10780" s="419"/>
      <c r="AE10780" s="419"/>
      <c r="AF10780" s="419"/>
      <c r="AH10780" s="419"/>
      <c r="AI10780" s="419"/>
      <c r="AJ10780" s="419"/>
      <c r="AL10780" s="419"/>
      <c r="AM10780" s="419"/>
      <c r="AN10780" s="403"/>
      <c r="AO10780" s="419"/>
      <c r="AP10780" s="419"/>
      <c r="AQ10780" s="419"/>
      <c r="AR10780" s="419"/>
      <c r="AS10780" s="419"/>
      <c r="AT10780" s="419"/>
      <c r="AU10780" s="419"/>
      <c r="AV10780" s="419"/>
      <c r="AX10780" s="419"/>
      <c r="AY10780" s="419"/>
      <c r="AZ10780" s="419"/>
      <c r="BB10780" s="419"/>
      <c r="BC10780" s="419"/>
      <c r="BD10780" s="419"/>
      <c r="BF10780" s="419"/>
      <c r="BG10780" s="419"/>
      <c r="BH10780" s="419"/>
      <c r="BJ10780" s="419"/>
      <c r="BK10780" s="419"/>
      <c r="BL10780" s="419"/>
      <c r="BN10780" s="419"/>
      <c r="BO10780" s="419"/>
      <c r="BP10780" s="419"/>
      <c r="BR10780" s="419"/>
      <c r="BS10780" s="419"/>
      <c r="BT10780" s="419"/>
      <c r="BV10780" s="419"/>
      <c r="BW10780" s="419"/>
      <c r="BX10780" s="397"/>
      <c r="BZ10780" s="449"/>
      <c r="CB10780" s="419"/>
      <c r="CC10780" s="419"/>
      <c r="CD10780" s="419"/>
      <c r="CF10780" s="419"/>
      <c r="CG10780" s="419"/>
      <c r="CH10780" s="419"/>
    </row>
    <row r="10781" spans="3:86" ht="21" thickBot="1">
      <c r="C10781" s="425"/>
      <c r="P10781" s="431"/>
      <c r="R10781" s="419"/>
      <c r="S10781" s="446"/>
      <c r="T10781" s="419"/>
      <c r="V10781" s="196"/>
      <c r="W10781" s="419"/>
      <c r="X10781" s="419"/>
      <c r="Z10781" s="419"/>
      <c r="AA10781" s="419"/>
      <c r="AB10781" s="419"/>
      <c r="AD10781" s="419"/>
      <c r="AE10781" s="419"/>
      <c r="AF10781" s="419"/>
      <c r="AH10781" s="419"/>
      <c r="AI10781" s="419"/>
      <c r="AJ10781" s="419"/>
      <c r="AL10781" s="419"/>
      <c r="AM10781" s="419"/>
      <c r="AN10781" s="403"/>
      <c r="AO10781" s="419"/>
      <c r="AP10781" s="419"/>
      <c r="AQ10781" s="419"/>
      <c r="AR10781" s="419"/>
      <c r="AS10781" s="419"/>
      <c r="AT10781" s="419"/>
      <c r="AU10781" s="419"/>
      <c r="AV10781" s="419"/>
      <c r="AX10781" s="419"/>
      <c r="AY10781" s="419"/>
      <c r="AZ10781" s="419"/>
      <c r="BB10781" s="419"/>
      <c r="BC10781" s="419"/>
      <c r="BD10781" s="419"/>
      <c r="BF10781" s="419"/>
      <c r="BG10781" s="419"/>
      <c r="BH10781" s="419"/>
      <c r="BJ10781" s="419"/>
      <c r="BK10781" s="419"/>
      <c r="BL10781" s="419"/>
      <c r="BN10781" s="419"/>
      <c r="BO10781" s="419"/>
      <c r="BP10781" s="419"/>
      <c r="BR10781" s="419"/>
      <c r="BS10781" s="419"/>
      <c r="BT10781" s="419"/>
      <c r="BV10781" s="419"/>
      <c r="BW10781" s="419"/>
      <c r="BX10781" s="397"/>
      <c r="BZ10781" s="449"/>
      <c r="CB10781" s="419"/>
      <c r="CC10781" s="419"/>
      <c r="CD10781" s="419"/>
      <c r="CF10781" s="419"/>
      <c r="CG10781" s="419"/>
      <c r="CH10781" s="419"/>
    </row>
    <row r="10782" spans="3:86" ht="21" thickBot="1">
      <c r="C10782" s="425"/>
      <c r="P10782" s="431"/>
      <c r="R10782" s="419"/>
      <c r="S10782" s="446"/>
      <c r="T10782" s="419"/>
      <c r="V10782" s="196"/>
      <c r="W10782" s="419"/>
      <c r="X10782" s="419"/>
      <c r="Z10782" s="419"/>
      <c r="AA10782" s="419"/>
      <c r="AB10782" s="419"/>
      <c r="AD10782" s="419"/>
      <c r="AE10782" s="419"/>
      <c r="AF10782" s="419"/>
      <c r="AH10782" s="419"/>
      <c r="AI10782" s="419"/>
      <c r="AJ10782" s="419"/>
      <c r="AL10782" s="419"/>
      <c r="AM10782" s="419"/>
      <c r="AN10782" s="403"/>
      <c r="AO10782" s="419"/>
      <c r="AP10782" s="419"/>
      <c r="AQ10782" s="419"/>
      <c r="AR10782" s="419"/>
      <c r="AS10782" s="419"/>
      <c r="AT10782" s="419"/>
      <c r="AU10782" s="419"/>
      <c r="AV10782" s="419"/>
      <c r="AX10782" s="419"/>
      <c r="AY10782" s="419"/>
      <c r="AZ10782" s="419"/>
      <c r="BB10782" s="419"/>
      <c r="BC10782" s="419"/>
      <c r="BD10782" s="419"/>
      <c r="BF10782" s="419"/>
      <c r="BG10782" s="419"/>
      <c r="BH10782" s="419"/>
      <c r="BJ10782" s="419"/>
      <c r="BK10782" s="419"/>
      <c r="BL10782" s="419"/>
      <c r="BN10782" s="419"/>
      <c r="BO10782" s="419"/>
      <c r="BP10782" s="419"/>
      <c r="BR10782" s="419"/>
      <c r="BS10782" s="419"/>
      <c r="BT10782" s="419"/>
      <c r="BV10782" s="419"/>
      <c r="BW10782" s="419"/>
      <c r="BX10782" s="397"/>
      <c r="BZ10782" s="449"/>
      <c r="CB10782" s="419"/>
      <c r="CC10782" s="419"/>
      <c r="CD10782" s="419"/>
      <c r="CF10782" s="419"/>
      <c r="CG10782" s="419"/>
      <c r="CH10782" s="419"/>
    </row>
    <row r="10783" spans="3:86" ht="21" thickBot="1">
      <c r="C10783" s="425"/>
      <c r="P10783" s="431"/>
      <c r="R10783" s="419"/>
      <c r="S10783" s="446"/>
      <c r="T10783" s="419"/>
      <c r="V10783" s="196"/>
      <c r="W10783" s="419"/>
      <c r="X10783" s="419"/>
      <c r="Z10783" s="419"/>
      <c r="AA10783" s="419"/>
      <c r="AB10783" s="419"/>
      <c r="AD10783" s="419"/>
      <c r="AE10783" s="419"/>
      <c r="AF10783" s="419"/>
      <c r="AH10783" s="419"/>
      <c r="AI10783" s="419"/>
      <c r="AJ10783" s="419"/>
      <c r="AL10783" s="419"/>
      <c r="AM10783" s="419"/>
      <c r="AN10783" s="403"/>
      <c r="AO10783" s="419"/>
      <c r="AP10783" s="419"/>
      <c r="AQ10783" s="419"/>
      <c r="AR10783" s="419"/>
      <c r="AS10783" s="419"/>
      <c r="AT10783" s="419"/>
      <c r="AU10783" s="419"/>
      <c r="AV10783" s="419"/>
      <c r="AX10783" s="419"/>
      <c r="AY10783" s="419"/>
      <c r="AZ10783" s="419"/>
      <c r="BB10783" s="419"/>
      <c r="BC10783" s="419"/>
      <c r="BD10783" s="419"/>
      <c r="BF10783" s="419"/>
      <c r="BG10783" s="419"/>
      <c r="BH10783" s="419"/>
      <c r="BJ10783" s="419"/>
      <c r="BK10783" s="419"/>
      <c r="BL10783" s="419"/>
      <c r="BN10783" s="419"/>
      <c r="BO10783" s="419"/>
      <c r="BP10783" s="419"/>
      <c r="BR10783" s="419"/>
      <c r="BS10783" s="419"/>
      <c r="BT10783" s="419"/>
      <c r="BV10783" s="419"/>
      <c r="BW10783" s="419"/>
      <c r="BX10783" s="397"/>
      <c r="BZ10783" s="449"/>
      <c r="CB10783" s="419"/>
      <c r="CC10783" s="419"/>
      <c r="CD10783" s="419"/>
      <c r="CF10783" s="419"/>
      <c r="CG10783" s="419"/>
      <c r="CH10783" s="419"/>
    </row>
    <row r="10784" spans="3:86" ht="21" thickBot="1">
      <c r="C10784" s="425"/>
      <c r="P10784" s="431"/>
      <c r="R10784" s="419"/>
      <c r="S10784" s="446"/>
      <c r="T10784" s="419"/>
      <c r="V10784" s="196"/>
      <c r="W10784" s="419"/>
      <c r="X10784" s="419"/>
      <c r="Z10784" s="419"/>
      <c r="AA10784" s="419"/>
      <c r="AB10784" s="419"/>
      <c r="AD10784" s="419"/>
      <c r="AE10784" s="419"/>
      <c r="AF10784" s="419"/>
      <c r="AH10784" s="419"/>
      <c r="AI10784" s="419"/>
      <c r="AJ10784" s="419"/>
      <c r="AL10784" s="419"/>
      <c r="AM10784" s="419"/>
      <c r="AN10784" s="403"/>
      <c r="AO10784" s="419"/>
      <c r="AP10784" s="419"/>
      <c r="AQ10784" s="419"/>
      <c r="AR10784" s="419"/>
      <c r="AS10784" s="419"/>
      <c r="AT10784" s="419"/>
      <c r="AU10784" s="419"/>
      <c r="AV10784" s="419"/>
      <c r="AX10784" s="419"/>
      <c r="AY10784" s="419"/>
      <c r="AZ10784" s="419"/>
      <c r="BB10784" s="419"/>
      <c r="BC10784" s="419"/>
      <c r="BD10784" s="419"/>
      <c r="BF10784" s="419"/>
      <c r="BG10784" s="419"/>
      <c r="BH10784" s="419"/>
      <c r="BJ10784" s="419"/>
      <c r="BK10784" s="419"/>
      <c r="BL10784" s="419"/>
      <c r="BN10784" s="419"/>
      <c r="BO10784" s="419"/>
      <c r="BP10784" s="419"/>
      <c r="BR10784" s="419"/>
      <c r="BS10784" s="419"/>
      <c r="BT10784" s="419"/>
      <c r="BV10784" s="419"/>
      <c r="BW10784" s="419"/>
      <c r="BX10784" s="397"/>
      <c r="BZ10784" s="449"/>
      <c r="CB10784" s="419"/>
      <c r="CC10784" s="419"/>
      <c r="CD10784" s="419"/>
      <c r="CF10784" s="419"/>
      <c r="CG10784" s="419"/>
      <c r="CH10784" s="419"/>
    </row>
    <row r="10785" spans="3:86" ht="21" thickBot="1">
      <c r="C10785" s="425"/>
      <c r="P10785" s="431"/>
      <c r="R10785" s="419"/>
      <c r="S10785" s="446"/>
      <c r="T10785" s="419"/>
      <c r="V10785" s="196"/>
      <c r="W10785" s="419"/>
      <c r="X10785" s="419"/>
      <c r="Z10785" s="419"/>
      <c r="AA10785" s="419"/>
      <c r="AB10785" s="419"/>
      <c r="AD10785" s="419"/>
      <c r="AE10785" s="419"/>
      <c r="AF10785" s="419"/>
      <c r="AH10785" s="419"/>
      <c r="AI10785" s="419"/>
      <c r="AJ10785" s="419"/>
      <c r="AL10785" s="419"/>
      <c r="AM10785" s="419"/>
      <c r="AN10785" s="403"/>
      <c r="AO10785" s="419"/>
      <c r="AP10785" s="419"/>
      <c r="AQ10785" s="419"/>
      <c r="AR10785" s="419"/>
      <c r="AS10785" s="419"/>
      <c r="AT10785" s="419"/>
      <c r="AU10785" s="419"/>
      <c r="AV10785" s="419"/>
      <c r="AX10785" s="419"/>
      <c r="AY10785" s="419"/>
      <c r="AZ10785" s="419"/>
      <c r="BB10785" s="419"/>
      <c r="BC10785" s="419"/>
      <c r="BD10785" s="419"/>
      <c r="BF10785" s="419"/>
      <c r="BG10785" s="419"/>
      <c r="BH10785" s="419"/>
      <c r="BJ10785" s="419"/>
      <c r="BK10785" s="419"/>
      <c r="BL10785" s="419"/>
      <c r="BN10785" s="419"/>
      <c r="BO10785" s="419"/>
      <c r="BP10785" s="419"/>
      <c r="BR10785" s="419"/>
      <c r="BS10785" s="419"/>
      <c r="BT10785" s="419"/>
      <c r="BV10785" s="419"/>
      <c r="BW10785" s="419"/>
      <c r="BX10785" s="397"/>
      <c r="BZ10785" s="449"/>
      <c r="CB10785" s="419"/>
      <c r="CC10785" s="419"/>
      <c r="CD10785" s="419"/>
      <c r="CF10785" s="419"/>
      <c r="CG10785" s="419"/>
      <c r="CH10785" s="419"/>
    </row>
    <row r="10786" spans="3:86" ht="21" thickBot="1">
      <c r="C10786" s="425"/>
      <c r="P10786" s="431"/>
      <c r="R10786" s="419"/>
      <c r="S10786" s="446"/>
      <c r="T10786" s="419"/>
      <c r="V10786" s="196"/>
      <c r="W10786" s="419"/>
      <c r="X10786" s="419"/>
      <c r="Z10786" s="419"/>
      <c r="AA10786" s="419"/>
      <c r="AB10786" s="419"/>
      <c r="AD10786" s="419"/>
      <c r="AE10786" s="419"/>
      <c r="AF10786" s="419"/>
      <c r="AH10786" s="419"/>
      <c r="AI10786" s="419"/>
      <c r="AJ10786" s="419"/>
      <c r="AL10786" s="419"/>
      <c r="AM10786" s="419"/>
      <c r="AN10786" s="403"/>
      <c r="AO10786" s="419"/>
      <c r="AP10786" s="419"/>
      <c r="AQ10786" s="419"/>
      <c r="AR10786" s="419"/>
      <c r="AS10786" s="419"/>
      <c r="AT10786" s="419"/>
      <c r="AU10786" s="419"/>
      <c r="AV10786" s="419"/>
      <c r="AX10786" s="419"/>
      <c r="AY10786" s="419"/>
      <c r="AZ10786" s="419"/>
      <c r="BB10786" s="419"/>
      <c r="BC10786" s="419"/>
      <c r="BD10786" s="419"/>
      <c r="BF10786" s="419"/>
      <c r="BG10786" s="419"/>
      <c r="BH10786" s="419"/>
      <c r="BJ10786" s="419"/>
      <c r="BK10786" s="419"/>
      <c r="BL10786" s="419"/>
      <c r="BN10786" s="419"/>
      <c r="BO10786" s="419"/>
      <c r="BP10786" s="419"/>
      <c r="BR10786" s="419"/>
      <c r="BS10786" s="419"/>
      <c r="BT10786" s="419"/>
      <c r="BV10786" s="419"/>
      <c r="BW10786" s="419"/>
      <c r="BX10786" s="397"/>
      <c r="BZ10786" s="449"/>
      <c r="CB10786" s="419"/>
      <c r="CC10786" s="419"/>
      <c r="CD10786" s="419"/>
      <c r="CF10786" s="419"/>
      <c r="CG10786" s="419"/>
      <c r="CH10786" s="419"/>
    </row>
    <row r="10787" spans="3:86" ht="21" thickBot="1">
      <c r="C10787" s="425"/>
      <c r="P10787" s="431"/>
      <c r="R10787" s="419"/>
      <c r="S10787" s="446"/>
      <c r="T10787" s="419"/>
      <c r="V10787" s="196"/>
      <c r="W10787" s="419"/>
      <c r="X10787" s="419"/>
      <c r="Z10787" s="419"/>
      <c r="AA10787" s="419"/>
      <c r="AB10787" s="419"/>
      <c r="AD10787" s="419"/>
      <c r="AE10787" s="419"/>
      <c r="AF10787" s="419"/>
      <c r="AH10787" s="419"/>
      <c r="AI10787" s="419"/>
      <c r="AJ10787" s="419"/>
      <c r="AL10787" s="419"/>
      <c r="AM10787" s="419"/>
      <c r="AN10787" s="403"/>
      <c r="AO10787" s="419"/>
      <c r="AP10787" s="419"/>
      <c r="AQ10787" s="419"/>
      <c r="AR10787" s="419"/>
      <c r="AS10787" s="419"/>
      <c r="AT10787" s="419"/>
      <c r="AU10787" s="419"/>
      <c r="AV10787" s="419"/>
      <c r="AX10787" s="419"/>
      <c r="AY10787" s="419"/>
      <c r="AZ10787" s="419"/>
      <c r="BB10787" s="419"/>
      <c r="BC10787" s="419"/>
      <c r="BD10787" s="419"/>
      <c r="BF10787" s="419"/>
      <c r="BG10787" s="419"/>
      <c r="BH10787" s="419"/>
      <c r="BJ10787" s="419"/>
      <c r="BK10787" s="419"/>
      <c r="BL10787" s="419"/>
      <c r="BN10787" s="419"/>
      <c r="BO10787" s="419"/>
      <c r="BP10787" s="419"/>
      <c r="BR10787" s="419"/>
      <c r="BS10787" s="419"/>
      <c r="BT10787" s="419"/>
      <c r="BV10787" s="419"/>
      <c r="BW10787" s="419"/>
      <c r="BX10787" s="397"/>
      <c r="BZ10787" s="449"/>
      <c r="CB10787" s="419"/>
      <c r="CC10787" s="419"/>
      <c r="CD10787" s="419"/>
      <c r="CF10787" s="419"/>
      <c r="CG10787" s="419"/>
      <c r="CH10787" s="419"/>
    </row>
    <row r="10788" spans="3:86" ht="21" thickBot="1">
      <c r="C10788" s="425"/>
      <c r="P10788" s="431"/>
      <c r="R10788" s="419"/>
      <c r="S10788" s="446"/>
      <c r="T10788" s="419"/>
      <c r="V10788" s="196"/>
      <c r="W10788" s="419"/>
      <c r="X10788" s="419"/>
      <c r="Z10788" s="419"/>
      <c r="AA10788" s="419"/>
      <c r="AB10788" s="419"/>
      <c r="AD10788" s="419"/>
      <c r="AE10788" s="419"/>
      <c r="AF10788" s="419"/>
      <c r="AH10788" s="419"/>
      <c r="AI10788" s="419"/>
      <c r="AJ10788" s="419"/>
      <c r="AL10788" s="419"/>
      <c r="AM10788" s="419"/>
      <c r="AN10788" s="403"/>
      <c r="AO10788" s="419"/>
      <c r="AP10788" s="419"/>
      <c r="AQ10788" s="419"/>
      <c r="AR10788" s="419"/>
      <c r="AS10788" s="419"/>
      <c r="AT10788" s="419"/>
      <c r="AU10788" s="419"/>
      <c r="AV10788" s="419"/>
      <c r="AX10788" s="419"/>
      <c r="AY10788" s="419"/>
      <c r="AZ10788" s="419"/>
      <c r="BB10788" s="419"/>
      <c r="BC10788" s="419"/>
      <c r="BD10788" s="419"/>
      <c r="BF10788" s="419"/>
      <c r="BG10788" s="419"/>
      <c r="BH10788" s="419"/>
      <c r="BJ10788" s="419"/>
      <c r="BK10788" s="419"/>
      <c r="BL10788" s="419"/>
      <c r="BN10788" s="419"/>
      <c r="BO10788" s="419"/>
      <c r="BP10788" s="419"/>
      <c r="BR10788" s="419"/>
      <c r="BS10788" s="419"/>
      <c r="BT10788" s="419"/>
      <c r="BV10788" s="419"/>
      <c r="BW10788" s="419"/>
      <c r="BX10788" s="397"/>
      <c r="BZ10788" s="449"/>
      <c r="CB10788" s="419"/>
      <c r="CC10788" s="419"/>
      <c r="CD10788" s="419"/>
      <c r="CF10788" s="419"/>
      <c r="CG10788" s="419"/>
      <c r="CH10788" s="419"/>
    </row>
    <row r="10789" spans="3:86" ht="21" thickBot="1">
      <c r="C10789" s="425"/>
      <c r="P10789" s="431"/>
      <c r="R10789" s="419"/>
      <c r="S10789" s="446"/>
      <c r="T10789" s="419"/>
      <c r="V10789" s="196"/>
      <c r="W10789" s="419"/>
      <c r="X10789" s="419"/>
      <c r="Z10789" s="419"/>
      <c r="AA10789" s="419"/>
      <c r="AB10789" s="419"/>
      <c r="AD10789" s="419"/>
      <c r="AE10789" s="419"/>
      <c r="AF10789" s="419"/>
      <c r="AH10789" s="419"/>
      <c r="AI10789" s="419"/>
      <c r="AJ10789" s="419"/>
      <c r="AL10789" s="419"/>
      <c r="AM10789" s="419"/>
      <c r="AN10789" s="403"/>
      <c r="AO10789" s="419"/>
      <c r="AP10789" s="419"/>
      <c r="AQ10789" s="419"/>
      <c r="AR10789" s="419"/>
      <c r="AS10789" s="419"/>
      <c r="AT10789" s="419"/>
      <c r="AU10789" s="419"/>
      <c r="AV10789" s="419"/>
      <c r="AX10789" s="419"/>
      <c r="AY10789" s="419"/>
      <c r="AZ10789" s="419"/>
      <c r="BB10789" s="419"/>
      <c r="BC10789" s="419"/>
      <c r="BD10789" s="419"/>
      <c r="BF10789" s="419"/>
      <c r="BG10789" s="419"/>
      <c r="BH10789" s="419"/>
      <c r="BJ10789" s="419"/>
      <c r="BK10789" s="419"/>
      <c r="BL10789" s="419"/>
      <c r="BN10789" s="419"/>
      <c r="BO10789" s="419"/>
      <c r="BP10789" s="419"/>
      <c r="BR10789" s="419"/>
      <c r="BS10789" s="419"/>
      <c r="BT10789" s="419"/>
      <c r="BV10789" s="419"/>
      <c r="BW10789" s="419"/>
      <c r="BX10789" s="397"/>
      <c r="BZ10789" s="449"/>
      <c r="CB10789" s="419"/>
      <c r="CC10789" s="419"/>
      <c r="CD10789" s="419"/>
      <c r="CF10789" s="419"/>
      <c r="CG10789" s="419"/>
      <c r="CH10789" s="419"/>
    </row>
    <row r="10790" spans="3:86" ht="21" thickBot="1">
      <c r="C10790" s="425"/>
      <c r="P10790" s="431"/>
      <c r="R10790" s="419"/>
      <c r="S10790" s="446"/>
      <c r="T10790" s="419"/>
      <c r="V10790" s="196"/>
      <c r="W10790" s="419"/>
      <c r="X10790" s="419"/>
      <c r="Z10790" s="419"/>
      <c r="AA10790" s="419"/>
      <c r="AB10790" s="419"/>
      <c r="AD10790" s="419"/>
      <c r="AE10790" s="419"/>
      <c r="AF10790" s="419"/>
      <c r="AH10790" s="419"/>
      <c r="AI10790" s="419"/>
      <c r="AJ10790" s="419"/>
      <c r="AL10790" s="419"/>
      <c r="AM10790" s="419"/>
      <c r="AN10790" s="403"/>
      <c r="AO10790" s="419"/>
      <c r="AP10790" s="419"/>
      <c r="AQ10790" s="419"/>
      <c r="AR10790" s="419"/>
      <c r="AS10790" s="419"/>
      <c r="AT10790" s="419"/>
      <c r="AU10790" s="419"/>
      <c r="AV10790" s="419"/>
      <c r="AX10790" s="419"/>
      <c r="AY10790" s="419"/>
      <c r="AZ10790" s="419"/>
      <c r="BB10790" s="419"/>
      <c r="BC10790" s="419"/>
      <c r="BD10790" s="419"/>
      <c r="BF10790" s="419"/>
      <c r="BG10790" s="419"/>
      <c r="BH10790" s="419"/>
      <c r="BJ10790" s="419"/>
      <c r="BK10790" s="419"/>
      <c r="BL10790" s="419"/>
      <c r="BN10790" s="419"/>
      <c r="BO10790" s="419"/>
      <c r="BP10790" s="419"/>
      <c r="BR10790" s="419"/>
      <c r="BS10790" s="419"/>
      <c r="BT10790" s="419"/>
      <c r="BV10790" s="419"/>
      <c r="BW10790" s="419"/>
      <c r="BX10790" s="397"/>
      <c r="BZ10790" s="449"/>
      <c r="CB10790" s="419"/>
      <c r="CC10790" s="419"/>
      <c r="CD10790" s="419"/>
      <c r="CF10790" s="419"/>
      <c r="CG10790" s="419"/>
      <c r="CH10790" s="419"/>
    </row>
    <row r="10791" spans="3:86" ht="21" thickBot="1">
      <c r="C10791" s="425"/>
      <c r="P10791" s="431"/>
      <c r="R10791" s="419"/>
      <c r="S10791" s="446"/>
      <c r="T10791" s="419"/>
      <c r="V10791" s="196"/>
      <c r="W10791" s="419"/>
      <c r="X10791" s="419"/>
      <c r="Z10791" s="419"/>
      <c r="AA10791" s="419"/>
      <c r="AB10791" s="419"/>
      <c r="AD10791" s="419"/>
      <c r="AE10791" s="419"/>
      <c r="AF10791" s="419"/>
      <c r="AH10791" s="419"/>
      <c r="AI10791" s="419"/>
      <c r="AJ10791" s="419"/>
      <c r="AL10791" s="419"/>
      <c r="AM10791" s="419"/>
      <c r="AN10791" s="403"/>
      <c r="AO10791" s="419"/>
      <c r="AP10791" s="419"/>
      <c r="AQ10791" s="419"/>
      <c r="AR10791" s="419"/>
      <c r="AS10791" s="419"/>
      <c r="AT10791" s="419"/>
      <c r="AU10791" s="419"/>
      <c r="AV10791" s="419"/>
      <c r="AX10791" s="419"/>
      <c r="AY10791" s="419"/>
      <c r="AZ10791" s="419"/>
      <c r="BB10791" s="419"/>
      <c r="BC10791" s="419"/>
      <c r="BD10791" s="419"/>
      <c r="BF10791" s="419"/>
      <c r="BG10791" s="419"/>
      <c r="BH10791" s="419"/>
      <c r="BJ10791" s="419"/>
      <c r="BK10791" s="419"/>
      <c r="BL10791" s="419"/>
      <c r="BN10791" s="419"/>
      <c r="BO10791" s="419"/>
      <c r="BP10791" s="419"/>
      <c r="BR10791" s="419"/>
      <c r="BS10791" s="419"/>
      <c r="BT10791" s="419"/>
      <c r="BV10791" s="419"/>
      <c r="BW10791" s="419"/>
      <c r="BX10791" s="397"/>
      <c r="BZ10791" s="449"/>
      <c r="CB10791" s="419"/>
      <c r="CC10791" s="419"/>
      <c r="CD10791" s="419"/>
      <c r="CF10791" s="419"/>
      <c r="CG10791" s="419"/>
      <c r="CH10791" s="419"/>
    </row>
    <row r="10792" spans="3:86" ht="21" thickBot="1">
      <c r="C10792" s="425"/>
      <c r="P10792" s="431"/>
      <c r="R10792" s="419"/>
      <c r="S10792" s="446"/>
      <c r="T10792" s="419"/>
      <c r="V10792" s="196"/>
      <c r="W10792" s="419"/>
      <c r="X10792" s="419"/>
      <c r="Z10792" s="419"/>
      <c r="AA10792" s="419"/>
      <c r="AB10792" s="419"/>
      <c r="AD10792" s="419"/>
      <c r="AE10792" s="419"/>
      <c r="AF10792" s="419"/>
      <c r="AH10792" s="419"/>
      <c r="AI10792" s="419"/>
      <c r="AJ10792" s="419"/>
      <c r="AL10792" s="419"/>
      <c r="AM10792" s="419"/>
      <c r="AN10792" s="403"/>
      <c r="AO10792" s="419"/>
      <c r="AP10792" s="419"/>
      <c r="AQ10792" s="419"/>
      <c r="AR10792" s="419"/>
      <c r="AS10792" s="419"/>
      <c r="AT10792" s="419"/>
      <c r="AU10792" s="419"/>
      <c r="AV10792" s="419"/>
      <c r="AX10792" s="419"/>
      <c r="AY10792" s="419"/>
      <c r="AZ10792" s="419"/>
      <c r="BB10792" s="419"/>
      <c r="BC10792" s="419"/>
      <c r="BD10792" s="419"/>
      <c r="BF10792" s="419"/>
      <c r="BG10792" s="419"/>
      <c r="BH10792" s="419"/>
      <c r="BJ10792" s="419"/>
      <c r="BK10792" s="419"/>
      <c r="BL10792" s="419"/>
      <c r="BN10792" s="419"/>
      <c r="BO10792" s="419"/>
      <c r="BP10792" s="419"/>
      <c r="BR10792" s="419"/>
      <c r="BS10792" s="419"/>
      <c r="BT10792" s="419"/>
      <c r="BV10792" s="419"/>
      <c r="BW10792" s="419"/>
      <c r="BX10792" s="397"/>
      <c r="BZ10792" s="449"/>
      <c r="CB10792" s="419"/>
      <c r="CC10792" s="419"/>
      <c r="CD10792" s="419"/>
      <c r="CF10792" s="419"/>
      <c r="CG10792" s="419"/>
      <c r="CH10792" s="419"/>
    </row>
    <row r="10793" spans="3:86" ht="21" thickBot="1">
      <c r="C10793" s="425"/>
      <c r="P10793" s="431"/>
      <c r="R10793" s="419"/>
      <c r="S10793" s="446"/>
      <c r="T10793" s="419"/>
      <c r="V10793" s="196"/>
      <c r="W10793" s="419"/>
      <c r="X10793" s="419"/>
      <c r="Z10793" s="419"/>
      <c r="AA10793" s="419"/>
      <c r="AB10793" s="419"/>
      <c r="AD10793" s="419"/>
      <c r="AE10793" s="419"/>
      <c r="AF10793" s="419"/>
      <c r="AH10793" s="419"/>
      <c r="AI10793" s="419"/>
      <c r="AJ10793" s="419"/>
      <c r="AL10793" s="419"/>
      <c r="AM10793" s="419"/>
      <c r="AN10793" s="403"/>
      <c r="AO10793" s="419"/>
      <c r="AP10793" s="419"/>
      <c r="AQ10793" s="419"/>
      <c r="AR10793" s="419"/>
      <c r="AS10793" s="419"/>
      <c r="AT10793" s="419"/>
      <c r="AU10793" s="419"/>
      <c r="AV10793" s="419"/>
      <c r="AX10793" s="419"/>
      <c r="AY10793" s="419"/>
      <c r="AZ10793" s="419"/>
      <c r="BB10793" s="419"/>
      <c r="BC10793" s="419"/>
      <c r="BD10793" s="419"/>
      <c r="BF10793" s="419"/>
      <c r="BG10793" s="419"/>
      <c r="BH10793" s="419"/>
      <c r="BJ10793" s="419"/>
      <c r="BK10793" s="419"/>
      <c r="BL10793" s="419"/>
      <c r="BN10793" s="419"/>
      <c r="BO10793" s="419"/>
      <c r="BP10793" s="419"/>
      <c r="BR10793" s="419"/>
      <c r="BS10793" s="419"/>
      <c r="BT10793" s="419"/>
      <c r="BV10793" s="419"/>
      <c r="BW10793" s="419"/>
      <c r="BX10793" s="397"/>
      <c r="BZ10793" s="449"/>
      <c r="CB10793" s="419"/>
      <c r="CC10793" s="419"/>
      <c r="CD10793" s="419"/>
      <c r="CF10793" s="419"/>
      <c r="CG10793" s="419"/>
      <c r="CH10793" s="419"/>
    </row>
    <row r="10794" spans="3:86" ht="21" thickBot="1">
      <c r="C10794" s="425"/>
      <c r="P10794" s="431"/>
      <c r="R10794" s="419"/>
      <c r="S10794" s="446"/>
      <c r="T10794" s="419"/>
      <c r="V10794" s="196"/>
      <c r="W10794" s="419"/>
      <c r="X10794" s="419"/>
      <c r="Z10794" s="419"/>
      <c r="AA10794" s="419"/>
      <c r="AB10794" s="419"/>
      <c r="AD10794" s="419"/>
      <c r="AE10794" s="419"/>
      <c r="AF10794" s="419"/>
      <c r="AH10794" s="419"/>
      <c r="AI10794" s="419"/>
      <c r="AJ10794" s="419"/>
      <c r="AL10794" s="419"/>
      <c r="AM10794" s="419"/>
      <c r="AN10794" s="403"/>
      <c r="AO10794" s="419"/>
      <c r="AP10794" s="419"/>
      <c r="AQ10794" s="419"/>
      <c r="AR10794" s="419"/>
      <c r="AS10794" s="419"/>
      <c r="AT10794" s="419"/>
      <c r="AU10794" s="419"/>
      <c r="AV10794" s="419"/>
      <c r="AX10794" s="419"/>
      <c r="AY10794" s="419"/>
      <c r="AZ10794" s="419"/>
      <c r="BB10794" s="419"/>
      <c r="BC10794" s="419"/>
      <c r="BD10794" s="419"/>
      <c r="BF10794" s="419"/>
      <c r="BG10794" s="419"/>
      <c r="BH10794" s="419"/>
      <c r="BJ10794" s="419"/>
      <c r="BK10794" s="419"/>
      <c r="BL10794" s="419"/>
      <c r="BN10794" s="419"/>
      <c r="BO10794" s="419"/>
      <c r="BP10794" s="419"/>
      <c r="BR10794" s="419"/>
      <c r="BS10794" s="419"/>
      <c r="BT10794" s="419"/>
      <c r="BV10794" s="419"/>
      <c r="BW10794" s="419"/>
      <c r="BX10794" s="397"/>
      <c r="BZ10794" s="449"/>
      <c r="CB10794" s="419"/>
      <c r="CC10794" s="419"/>
      <c r="CD10794" s="419"/>
      <c r="CF10794" s="419"/>
      <c r="CG10794" s="419"/>
      <c r="CH10794" s="419"/>
    </row>
    <row r="10795" spans="3:86" ht="21" thickBot="1">
      <c r="C10795" s="425"/>
      <c r="P10795" s="431"/>
      <c r="R10795" s="419"/>
      <c r="S10795" s="446"/>
      <c r="T10795" s="419"/>
      <c r="V10795" s="196"/>
      <c r="W10795" s="419"/>
      <c r="X10795" s="419"/>
      <c r="Z10795" s="419"/>
      <c r="AA10795" s="419"/>
      <c r="AB10795" s="419"/>
      <c r="AD10795" s="419"/>
      <c r="AE10795" s="419"/>
      <c r="AF10795" s="419"/>
      <c r="AH10795" s="419"/>
      <c r="AI10795" s="419"/>
      <c r="AJ10795" s="419"/>
      <c r="AL10795" s="419"/>
      <c r="AM10795" s="419"/>
      <c r="AN10795" s="403"/>
      <c r="AO10795" s="419"/>
      <c r="AP10795" s="419"/>
      <c r="AQ10795" s="419"/>
      <c r="AR10795" s="419"/>
      <c r="AS10795" s="419"/>
      <c r="AT10795" s="419"/>
      <c r="AU10795" s="419"/>
      <c r="AV10795" s="419"/>
      <c r="AX10795" s="419"/>
      <c r="AY10795" s="419"/>
      <c r="AZ10795" s="419"/>
      <c r="BB10795" s="419"/>
      <c r="BC10795" s="419"/>
      <c r="BD10795" s="419"/>
      <c r="BF10795" s="419"/>
      <c r="BG10795" s="419"/>
      <c r="BH10795" s="419"/>
      <c r="BJ10795" s="419"/>
      <c r="BK10795" s="419"/>
      <c r="BL10795" s="419"/>
      <c r="BN10795" s="419"/>
      <c r="BO10795" s="419"/>
      <c r="BP10795" s="419"/>
      <c r="BR10795" s="419"/>
      <c r="BS10795" s="419"/>
      <c r="BT10795" s="419"/>
      <c r="BV10795" s="419"/>
      <c r="BW10795" s="419"/>
      <c r="BX10795" s="397"/>
      <c r="BZ10795" s="449"/>
      <c r="CB10795" s="419"/>
      <c r="CC10795" s="419"/>
      <c r="CD10795" s="419"/>
      <c r="CF10795" s="419"/>
      <c r="CG10795" s="419"/>
      <c r="CH10795" s="419"/>
    </row>
    <row r="10796" spans="3:86" ht="21" thickBot="1">
      <c r="C10796" s="425"/>
      <c r="P10796" s="431"/>
      <c r="R10796" s="419"/>
      <c r="S10796" s="446"/>
      <c r="T10796" s="419"/>
      <c r="V10796" s="196"/>
      <c r="W10796" s="419"/>
      <c r="X10796" s="419"/>
      <c r="Z10796" s="419"/>
      <c r="AA10796" s="419"/>
      <c r="AB10796" s="419"/>
      <c r="AD10796" s="419"/>
      <c r="AE10796" s="419"/>
      <c r="AF10796" s="419"/>
      <c r="AH10796" s="419"/>
      <c r="AI10796" s="419"/>
      <c r="AJ10796" s="419"/>
      <c r="AL10796" s="419"/>
      <c r="AM10796" s="419"/>
      <c r="AN10796" s="403"/>
      <c r="AO10796" s="419"/>
      <c r="AP10796" s="419"/>
      <c r="AQ10796" s="419"/>
      <c r="AR10796" s="419"/>
      <c r="AS10796" s="419"/>
      <c r="AT10796" s="419"/>
      <c r="AU10796" s="419"/>
      <c r="AV10796" s="419"/>
      <c r="AX10796" s="419"/>
      <c r="AY10796" s="419"/>
      <c r="AZ10796" s="419"/>
      <c r="BB10796" s="419"/>
      <c r="BC10796" s="419"/>
      <c r="BD10796" s="419"/>
      <c r="BF10796" s="419"/>
      <c r="BG10796" s="419"/>
      <c r="BH10796" s="419"/>
      <c r="BJ10796" s="419"/>
      <c r="BK10796" s="419"/>
      <c r="BL10796" s="419"/>
      <c r="BN10796" s="419"/>
      <c r="BO10796" s="419"/>
      <c r="BP10796" s="419"/>
      <c r="BR10796" s="419"/>
      <c r="BS10796" s="419"/>
      <c r="BT10796" s="419"/>
      <c r="BV10796" s="419"/>
      <c r="BW10796" s="419"/>
      <c r="BX10796" s="397"/>
      <c r="BZ10796" s="449"/>
      <c r="CB10796" s="419"/>
      <c r="CC10796" s="419"/>
      <c r="CD10796" s="419"/>
      <c r="CF10796" s="419"/>
      <c r="CG10796" s="419"/>
      <c r="CH10796" s="419"/>
    </row>
    <row r="10797" spans="3:86" ht="21" thickBot="1">
      <c r="C10797" s="425"/>
      <c r="P10797" s="431"/>
      <c r="R10797" s="419"/>
      <c r="S10797" s="446"/>
      <c r="T10797" s="419"/>
      <c r="V10797" s="196"/>
      <c r="W10797" s="419"/>
      <c r="X10797" s="419"/>
      <c r="Z10797" s="419"/>
      <c r="AA10797" s="419"/>
      <c r="AB10797" s="419"/>
      <c r="AD10797" s="419"/>
      <c r="AE10797" s="419"/>
      <c r="AF10797" s="419"/>
      <c r="AH10797" s="419"/>
      <c r="AI10797" s="419"/>
      <c r="AJ10797" s="419"/>
      <c r="AL10797" s="419"/>
      <c r="AM10797" s="419"/>
      <c r="AN10797" s="403"/>
      <c r="AO10797" s="419"/>
      <c r="AP10797" s="419"/>
      <c r="AQ10797" s="419"/>
      <c r="AR10797" s="419"/>
      <c r="AS10797" s="419"/>
      <c r="AT10797" s="419"/>
      <c r="AU10797" s="419"/>
      <c r="AV10797" s="419"/>
      <c r="AX10797" s="419"/>
      <c r="AY10797" s="419"/>
      <c r="AZ10797" s="419"/>
      <c r="BB10797" s="419"/>
      <c r="BC10797" s="419"/>
      <c r="BD10797" s="419"/>
      <c r="BF10797" s="419"/>
      <c r="BG10797" s="419"/>
      <c r="BH10797" s="419"/>
      <c r="BJ10797" s="419"/>
      <c r="BK10797" s="419"/>
      <c r="BL10797" s="419"/>
      <c r="BN10797" s="419"/>
      <c r="BO10797" s="419"/>
      <c r="BP10797" s="419"/>
      <c r="BR10797" s="419"/>
      <c r="BS10797" s="419"/>
      <c r="BT10797" s="419"/>
      <c r="BV10797" s="419"/>
      <c r="BW10797" s="419"/>
      <c r="BX10797" s="397"/>
      <c r="BZ10797" s="449"/>
      <c r="CB10797" s="419"/>
      <c r="CC10797" s="419"/>
      <c r="CD10797" s="419"/>
      <c r="CF10797" s="419"/>
      <c r="CG10797" s="419"/>
      <c r="CH10797" s="419"/>
    </row>
    <row r="10798" spans="3:86" ht="21" thickBot="1">
      <c r="C10798" s="425"/>
      <c r="P10798" s="431"/>
      <c r="R10798" s="419"/>
      <c r="S10798" s="446"/>
      <c r="T10798" s="419"/>
      <c r="V10798" s="196"/>
      <c r="W10798" s="419"/>
      <c r="X10798" s="419"/>
      <c r="Z10798" s="419"/>
      <c r="AA10798" s="419"/>
      <c r="AB10798" s="419"/>
      <c r="AD10798" s="419"/>
      <c r="AE10798" s="419"/>
      <c r="AF10798" s="419"/>
      <c r="AH10798" s="419"/>
      <c r="AI10798" s="419"/>
      <c r="AJ10798" s="419"/>
      <c r="AL10798" s="419"/>
      <c r="AM10798" s="419"/>
      <c r="AN10798" s="403"/>
      <c r="AO10798" s="419"/>
      <c r="AP10798" s="419"/>
      <c r="AQ10798" s="419"/>
      <c r="AR10798" s="419"/>
      <c r="AS10798" s="419"/>
      <c r="AT10798" s="419"/>
      <c r="AU10798" s="419"/>
      <c r="AV10798" s="419"/>
      <c r="AX10798" s="419"/>
      <c r="AY10798" s="419"/>
      <c r="AZ10798" s="419"/>
      <c r="BB10798" s="419"/>
      <c r="BC10798" s="419"/>
      <c r="BD10798" s="419"/>
      <c r="BF10798" s="419"/>
      <c r="BG10798" s="419"/>
      <c r="BH10798" s="419"/>
      <c r="BJ10798" s="419"/>
      <c r="BK10798" s="419"/>
      <c r="BL10798" s="419"/>
      <c r="BN10798" s="419"/>
      <c r="BO10798" s="419"/>
      <c r="BP10798" s="419"/>
      <c r="BR10798" s="419"/>
      <c r="BS10798" s="419"/>
      <c r="BT10798" s="419"/>
      <c r="BV10798" s="419"/>
      <c r="BW10798" s="419"/>
      <c r="BX10798" s="397"/>
      <c r="BZ10798" s="449"/>
      <c r="CB10798" s="419"/>
      <c r="CC10798" s="419"/>
      <c r="CD10798" s="419"/>
      <c r="CF10798" s="419"/>
      <c r="CG10798" s="419"/>
      <c r="CH10798" s="419"/>
    </row>
    <row r="10799" spans="3:86" ht="21" thickBot="1">
      <c r="C10799" s="425"/>
      <c r="P10799" s="431"/>
      <c r="R10799" s="419"/>
      <c r="S10799" s="446"/>
      <c r="T10799" s="419"/>
      <c r="V10799" s="196"/>
      <c r="W10799" s="419"/>
      <c r="X10799" s="419"/>
      <c r="Z10799" s="419"/>
      <c r="AA10799" s="419"/>
      <c r="AB10799" s="419"/>
      <c r="AD10799" s="419"/>
      <c r="AE10799" s="419"/>
      <c r="AF10799" s="419"/>
      <c r="AH10799" s="419"/>
      <c r="AI10799" s="419"/>
      <c r="AJ10799" s="419"/>
      <c r="AL10799" s="419"/>
      <c r="AM10799" s="419"/>
      <c r="AN10799" s="403"/>
      <c r="AO10799" s="419"/>
      <c r="AP10799" s="419"/>
      <c r="AQ10799" s="419"/>
      <c r="AR10799" s="419"/>
      <c r="AS10799" s="419"/>
      <c r="AT10799" s="419"/>
      <c r="AU10799" s="419"/>
      <c r="AV10799" s="419"/>
      <c r="AX10799" s="419"/>
      <c r="AY10799" s="419"/>
      <c r="AZ10799" s="419"/>
      <c r="BB10799" s="419"/>
      <c r="BC10799" s="419"/>
      <c r="BD10799" s="419"/>
      <c r="BF10799" s="419"/>
      <c r="BG10799" s="419"/>
      <c r="BH10799" s="419"/>
      <c r="BJ10799" s="419"/>
      <c r="BK10799" s="419"/>
      <c r="BL10799" s="419"/>
      <c r="BN10799" s="419"/>
      <c r="BO10799" s="419"/>
      <c r="BP10799" s="419"/>
      <c r="BR10799" s="419"/>
      <c r="BS10799" s="419"/>
      <c r="BT10799" s="419"/>
      <c r="BV10799" s="419"/>
      <c r="BW10799" s="419"/>
      <c r="BX10799" s="397"/>
      <c r="BZ10799" s="449"/>
      <c r="CB10799" s="419"/>
      <c r="CC10799" s="419"/>
      <c r="CD10799" s="419"/>
      <c r="CF10799" s="419"/>
      <c r="CG10799" s="419"/>
      <c r="CH10799" s="419"/>
    </row>
    <row r="10800" spans="3:86" ht="21" thickBot="1">
      <c r="C10800" s="425"/>
      <c r="P10800" s="431"/>
      <c r="R10800" s="419"/>
      <c r="S10800" s="446"/>
      <c r="T10800" s="419"/>
      <c r="V10800" s="196"/>
      <c r="W10800" s="419"/>
      <c r="X10800" s="419"/>
      <c r="Z10800" s="419"/>
      <c r="AA10800" s="419"/>
      <c r="AB10800" s="419"/>
      <c r="AD10800" s="419"/>
      <c r="AE10800" s="419"/>
      <c r="AF10800" s="419"/>
      <c r="AH10800" s="419"/>
      <c r="AI10800" s="419"/>
      <c r="AJ10800" s="419"/>
      <c r="AL10800" s="419"/>
      <c r="AM10800" s="419"/>
      <c r="AN10800" s="403"/>
      <c r="AO10800" s="419"/>
      <c r="AP10800" s="419"/>
      <c r="AQ10800" s="419"/>
      <c r="AR10800" s="419"/>
      <c r="AS10800" s="419"/>
      <c r="AT10800" s="419"/>
      <c r="AU10800" s="419"/>
      <c r="AV10800" s="419"/>
      <c r="AX10800" s="419"/>
      <c r="AY10800" s="419"/>
      <c r="AZ10800" s="419"/>
      <c r="BB10800" s="419"/>
      <c r="BC10800" s="419"/>
      <c r="BD10800" s="419"/>
      <c r="BF10800" s="419"/>
      <c r="BG10800" s="419"/>
      <c r="BH10800" s="419"/>
      <c r="BJ10800" s="419"/>
      <c r="BK10800" s="419"/>
      <c r="BL10800" s="419"/>
      <c r="BN10800" s="419"/>
      <c r="BO10800" s="419"/>
      <c r="BP10800" s="419"/>
      <c r="BR10800" s="419"/>
      <c r="BS10800" s="419"/>
      <c r="BT10800" s="419"/>
      <c r="BV10800" s="419"/>
      <c r="BW10800" s="419"/>
      <c r="BX10800" s="397"/>
      <c r="BZ10800" s="449"/>
      <c r="CB10800" s="419"/>
      <c r="CC10800" s="419"/>
      <c r="CD10800" s="419"/>
      <c r="CF10800" s="419"/>
      <c r="CG10800" s="419"/>
      <c r="CH10800" s="419"/>
    </row>
    <row r="10801" spans="3:86" ht="21" thickBot="1">
      <c r="C10801" s="425"/>
      <c r="P10801" s="431"/>
      <c r="R10801" s="419"/>
      <c r="S10801" s="446"/>
      <c r="T10801" s="419"/>
      <c r="V10801" s="196"/>
      <c r="W10801" s="419"/>
      <c r="X10801" s="419"/>
      <c r="Z10801" s="419"/>
      <c r="AA10801" s="419"/>
      <c r="AB10801" s="419"/>
      <c r="AD10801" s="419"/>
      <c r="AE10801" s="419"/>
      <c r="AF10801" s="419"/>
      <c r="AH10801" s="419"/>
      <c r="AI10801" s="419"/>
      <c r="AJ10801" s="419"/>
      <c r="AL10801" s="419"/>
      <c r="AM10801" s="419"/>
      <c r="AN10801" s="403"/>
      <c r="AO10801" s="419"/>
      <c r="AP10801" s="419"/>
      <c r="AQ10801" s="419"/>
      <c r="AR10801" s="419"/>
      <c r="AS10801" s="419"/>
      <c r="AT10801" s="419"/>
      <c r="AU10801" s="419"/>
      <c r="AV10801" s="419"/>
      <c r="AX10801" s="419"/>
      <c r="AY10801" s="419"/>
      <c r="AZ10801" s="419"/>
      <c r="BB10801" s="419"/>
      <c r="BC10801" s="419"/>
      <c r="BD10801" s="419"/>
      <c r="BF10801" s="419"/>
      <c r="BG10801" s="419"/>
      <c r="BH10801" s="419"/>
      <c r="BJ10801" s="419"/>
      <c r="BK10801" s="419"/>
      <c r="BL10801" s="419"/>
      <c r="BN10801" s="419"/>
      <c r="BO10801" s="419"/>
      <c r="BP10801" s="419"/>
      <c r="BR10801" s="419"/>
      <c r="BS10801" s="419"/>
      <c r="BT10801" s="419"/>
      <c r="BV10801" s="419"/>
      <c r="BW10801" s="419"/>
      <c r="BX10801" s="397"/>
      <c r="BZ10801" s="449"/>
      <c r="CB10801" s="419"/>
      <c r="CC10801" s="419"/>
      <c r="CD10801" s="419"/>
      <c r="CF10801" s="419"/>
      <c r="CG10801" s="419"/>
      <c r="CH10801" s="419"/>
    </row>
    <row r="10802" spans="3:86" ht="21" thickBot="1">
      <c r="C10802" s="425"/>
      <c r="P10802" s="431"/>
      <c r="R10802" s="419"/>
      <c r="S10802" s="446"/>
      <c r="T10802" s="419"/>
      <c r="V10802" s="196"/>
      <c r="W10802" s="419"/>
      <c r="X10802" s="419"/>
      <c r="Z10802" s="419"/>
      <c r="AA10802" s="419"/>
      <c r="AB10802" s="419"/>
      <c r="AD10802" s="419"/>
      <c r="AE10802" s="419"/>
      <c r="AF10802" s="419"/>
      <c r="AH10802" s="419"/>
      <c r="AI10802" s="419"/>
      <c r="AJ10802" s="419"/>
      <c r="AL10802" s="419"/>
      <c r="AM10802" s="419"/>
      <c r="AN10802" s="403"/>
      <c r="AO10802" s="419"/>
      <c r="AP10802" s="419"/>
      <c r="AQ10802" s="419"/>
      <c r="AR10802" s="419"/>
      <c r="AS10802" s="419"/>
      <c r="AT10802" s="419"/>
      <c r="AU10802" s="419"/>
      <c r="AV10802" s="419"/>
      <c r="AX10802" s="419"/>
      <c r="AY10802" s="419"/>
      <c r="AZ10802" s="419"/>
      <c r="BB10802" s="419"/>
      <c r="BC10802" s="419"/>
      <c r="BD10802" s="419"/>
      <c r="BF10802" s="419"/>
      <c r="BG10802" s="419"/>
      <c r="BH10802" s="419"/>
      <c r="BJ10802" s="419"/>
      <c r="BK10802" s="419"/>
      <c r="BL10802" s="419"/>
      <c r="BN10802" s="419"/>
      <c r="BO10802" s="419"/>
      <c r="BP10802" s="419"/>
      <c r="BR10802" s="419"/>
      <c r="BS10802" s="419"/>
      <c r="BT10802" s="419"/>
      <c r="BV10802" s="419"/>
      <c r="BW10802" s="419"/>
      <c r="BX10802" s="397"/>
      <c r="BZ10802" s="449"/>
      <c r="CB10802" s="419"/>
      <c r="CC10802" s="419"/>
      <c r="CD10802" s="419"/>
      <c r="CF10802" s="419"/>
      <c r="CG10802" s="419"/>
      <c r="CH10802" s="419"/>
    </row>
    <row r="10803" spans="3:86" ht="21" thickBot="1">
      <c r="C10803" s="425"/>
      <c r="P10803" s="431"/>
      <c r="R10803" s="419"/>
      <c r="S10803" s="446"/>
      <c r="T10803" s="419"/>
      <c r="V10803" s="196"/>
      <c r="W10803" s="419"/>
      <c r="X10803" s="419"/>
      <c r="Z10803" s="419"/>
      <c r="AA10803" s="419"/>
      <c r="AB10803" s="419"/>
      <c r="AD10803" s="419"/>
      <c r="AE10803" s="419"/>
      <c r="AF10803" s="419"/>
      <c r="AH10803" s="419"/>
      <c r="AI10803" s="419"/>
      <c r="AJ10803" s="419"/>
      <c r="AL10803" s="419"/>
      <c r="AM10803" s="419"/>
      <c r="AN10803" s="403"/>
      <c r="AO10803" s="419"/>
      <c r="AP10803" s="419"/>
      <c r="AQ10803" s="419"/>
      <c r="AR10803" s="419"/>
      <c r="AS10803" s="419"/>
      <c r="AT10803" s="419"/>
      <c r="AU10803" s="419"/>
      <c r="AV10803" s="419"/>
      <c r="AX10803" s="419"/>
      <c r="AY10803" s="419"/>
      <c r="AZ10803" s="419"/>
      <c r="BB10803" s="419"/>
      <c r="BC10803" s="419"/>
      <c r="BD10803" s="419"/>
      <c r="BF10803" s="419"/>
      <c r="BG10803" s="419"/>
      <c r="BH10803" s="419"/>
      <c r="BJ10803" s="419"/>
      <c r="BK10803" s="419"/>
      <c r="BL10803" s="419"/>
      <c r="BN10803" s="419"/>
      <c r="BO10803" s="419"/>
      <c r="BP10803" s="419"/>
      <c r="BR10803" s="419"/>
      <c r="BS10803" s="419"/>
      <c r="BT10803" s="419"/>
      <c r="BV10803" s="419"/>
      <c r="BW10803" s="419"/>
      <c r="BX10803" s="397"/>
      <c r="BZ10803" s="449"/>
      <c r="CB10803" s="419"/>
      <c r="CC10803" s="419"/>
      <c r="CD10803" s="419"/>
      <c r="CF10803" s="419"/>
      <c r="CG10803" s="419"/>
      <c r="CH10803" s="419"/>
    </row>
    <row r="10804" spans="3:86" ht="21" thickBot="1">
      <c r="C10804" s="425"/>
      <c r="P10804" s="431"/>
      <c r="R10804" s="419"/>
      <c r="S10804" s="446"/>
      <c r="T10804" s="419"/>
      <c r="V10804" s="196"/>
      <c r="W10804" s="419"/>
      <c r="X10804" s="419"/>
      <c r="Z10804" s="419"/>
      <c r="AA10804" s="419"/>
      <c r="AB10804" s="419"/>
      <c r="AD10804" s="419"/>
      <c r="AE10804" s="419"/>
      <c r="AF10804" s="419"/>
      <c r="AH10804" s="419"/>
      <c r="AI10804" s="419"/>
      <c r="AJ10804" s="419"/>
      <c r="AL10804" s="419"/>
      <c r="AM10804" s="419"/>
      <c r="AN10804" s="403"/>
      <c r="AO10804" s="419"/>
      <c r="AP10804" s="419"/>
      <c r="AQ10804" s="419"/>
      <c r="AR10804" s="419"/>
      <c r="AS10804" s="419"/>
      <c r="AT10804" s="419"/>
      <c r="AU10804" s="419"/>
      <c r="AV10804" s="419"/>
      <c r="AX10804" s="419"/>
      <c r="AY10804" s="419"/>
      <c r="AZ10804" s="419"/>
      <c r="BB10804" s="419"/>
      <c r="BC10804" s="419"/>
      <c r="BD10804" s="419"/>
      <c r="BF10804" s="419"/>
      <c r="BG10804" s="419"/>
      <c r="BH10804" s="419"/>
      <c r="BJ10804" s="419"/>
      <c r="BK10804" s="419"/>
      <c r="BL10804" s="419"/>
      <c r="BN10804" s="419"/>
      <c r="BO10804" s="419"/>
      <c r="BP10804" s="419"/>
      <c r="BR10804" s="419"/>
      <c r="BS10804" s="419"/>
      <c r="BT10804" s="419"/>
      <c r="BV10804" s="419"/>
      <c r="BW10804" s="419"/>
      <c r="BX10804" s="397"/>
      <c r="BZ10804" s="449"/>
      <c r="CB10804" s="419"/>
      <c r="CC10804" s="419"/>
      <c r="CD10804" s="419"/>
      <c r="CF10804" s="419"/>
      <c r="CG10804" s="419"/>
      <c r="CH10804" s="419"/>
    </row>
    <row r="10805" spans="3:86" ht="21" thickBot="1">
      <c r="C10805" s="425"/>
      <c r="P10805" s="431"/>
      <c r="R10805" s="419"/>
      <c r="S10805" s="446"/>
      <c r="T10805" s="419"/>
      <c r="V10805" s="196"/>
      <c r="W10805" s="419"/>
      <c r="X10805" s="419"/>
      <c r="Z10805" s="419"/>
      <c r="AA10805" s="419"/>
      <c r="AB10805" s="419"/>
      <c r="AD10805" s="419"/>
      <c r="AE10805" s="419"/>
      <c r="AF10805" s="419"/>
      <c r="AH10805" s="419"/>
      <c r="AI10805" s="419"/>
      <c r="AJ10805" s="419"/>
      <c r="AL10805" s="419"/>
      <c r="AM10805" s="419"/>
      <c r="AN10805" s="403"/>
      <c r="AO10805" s="419"/>
      <c r="AP10805" s="419"/>
      <c r="AQ10805" s="419"/>
      <c r="AR10805" s="419"/>
      <c r="AS10805" s="419"/>
      <c r="AT10805" s="419"/>
      <c r="AU10805" s="419"/>
      <c r="AV10805" s="419"/>
      <c r="AX10805" s="419"/>
      <c r="AY10805" s="419"/>
      <c r="AZ10805" s="419"/>
      <c r="BB10805" s="419"/>
      <c r="BC10805" s="419"/>
      <c r="BD10805" s="419"/>
      <c r="BF10805" s="419"/>
      <c r="BG10805" s="419"/>
      <c r="BH10805" s="419"/>
      <c r="BJ10805" s="419"/>
      <c r="BK10805" s="419"/>
      <c r="BL10805" s="419"/>
      <c r="BN10805" s="419"/>
      <c r="BO10805" s="419"/>
      <c r="BP10805" s="419"/>
      <c r="BR10805" s="419"/>
      <c r="BS10805" s="419"/>
      <c r="BT10805" s="419"/>
      <c r="BV10805" s="419"/>
      <c r="BW10805" s="419"/>
      <c r="BX10805" s="397"/>
      <c r="BZ10805" s="449"/>
      <c r="CB10805" s="419"/>
      <c r="CC10805" s="419"/>
      <c r="CD10805" s="419"/>
      <c r="CF10805" s="419"/>
      <c r="CG10805" s="419"/>
      <c r="CH10805" s="419"/>
    </row>
    <row r="10806" spans="3:86" ht="21" thickBot="1">
      <c r="C10806" s="425"/>
      <c r="P10806" s="431"/>
      <c r="R10806" s="419"/>
      <c r="S10806" s="446"/>
      <c r="T10806" s="419"/>
      <c r="V10806" s="196"/>
      <c r="W10806" s="419"/>
      <c r="X10806" s="419"/>
      <c r="Z10806" s="419"/>
      <c r="AA10806" s="419"/>
      <c r="AB10806" s="419"/>
      <c r="AD10806" s="419"/>
      <c r="AE10806" s="419"/>
      <c r="AF10806" s="419"/>
      <c r="AH10806" s="419"/>
      <c r="AI10806" s="419"/>
      <c r="AJ10806" s="419"/>
      <c r="AL10806" s="419"/>
      <c r="AM10806" s="419"/>
      <c r="AN10806" s="403"/>
      <c r="AO10806" s="419"/>
      <c r="AP10806" s="419"/>
      <c r="AQ10806" s="419"/>
      <c r="AR10806" s="419"/>
      <c r="AS10806" s="419"/>
      <c r="AT10806" s="419"/>
      <c r="AU10806" s="419"/>
      <c r="AV10806" s="419"/>
      <c r="AX10806" s="419"/>
      <c r="AY10806" s="419"/>
      <c r="AZ10806" s="419"/>
      <c r="BB10806" s="419"/>
      <c r="BC10806" s="419"/>
      <c r="BD10806" s="419"/>
      <c r="BF10806" s="419"/>
      <c r="BG10806" s="419"/>
      <c r="BH10806" s="419"/>
      <c r="BJ10806" s="419"/>
      <c r="BK10806" s="419"/>
      <c r="BL10806" s="419"/>
      <c r="BN10806" s="419"/>
      <c r="BO10806" s="419"/>
      <c r="BP10806" s="419"/>
      <c r="BR10806" s="419"/>
      <c r="BS10806" s="419"/>
      <c r="BT10806" s="419"/>
      <c r="BV10806" s="419"/>
      <c r="BW10806" s="419"/>
      <c r="BX10806" s="397"/>
      <c r="BZ10806" s="449"/>
      <c r="CB10806" s="419"/>
      <c r="CC10806" s="419"/>
      <c r="CD10806" s="419"/>
      <c r="CF10806" s="419"/>
      <c r="CG10806" s="419"/>
      <c r="CH10806" s="419"/>
    </row>
    <row r="10807" spans="3:86" ht="21" thickBot="1">
      <c r="C10807" s="425"/>
      <c r="P10807" s="431"/>
      <c r="R10807" s="419"/>
      <c r="S10807" s="446"/>
      <c r="T10807" s="419"/>
      <c r="V10807" s="196"/>
      <c r="W10807" s="419"/>
      <c r="X10807" s="419"/>
      <c r="Z10807" s="419"/>
      <c r="AA10807" s="419"/>
      <c r="AB10807" s="419"/>
      <c r="AD10807" s="419"/>
      <c r="AE10807" s="419"/>
      <c r="AF10807" s="419"/>
      <c r="AH10807" s="419"/>
      <c r="AI10807" s="419"/>
      <c r="AJ10807" s="419"/>
      <c r="AL10807" s="419"/>
      <c r="AM10807" s="419"/>
      <c r="AN10807" s="403"/>
      <c r="AO10807" s="419"/>
      <c r="AP10807" s="419"/>
      <c r="AQ10807" s="419"/>
      <c r="AR10807" s="419"/>
      <c r="AS10807" s="419"/>
      <c r="AT10807" s="419"/>
      <c r="AU10807" s="419"/>
      <c r="AV10807" s="419"/>
      <c r="AX10807" s="419"/>
      <c r="AY10807" s="419"/>
      <c r="AZ10807" s="419"/>
      <c r="BB10807" s="419"/>
      <c r="BC10807" s="419"/>
      <c r="BD10807" s="419"/>
      <c r="BF10807" s="419"/>
      <c r="BG10807" s="419"/>
      <c r="BH10807" s="419"/>
      <c r="BJ10807" s="419"/>
      <c r="BK10807" s="419"/>
      <c r="BL10807" s="419"/>
      <c r="BN10807" s="419"/>
      <c r="BO10807" s="419"/>
      <c r="BP10807" s="419"/>
      <c r="BR10807" s="419"/>
      <c r="BS10807" s="419"/>
      <c r="BT10807" s="419"/>
      <c r="BV10807" s="419"/>
      <c r="BW10807" s="419"/>
      <c r="BX10807" s="397"/>
      <c r="BZ10807" s="449"/>
      <c r="CB10807" s="419"/>
      <c r="CC10807" s="419"/>
      <c r="CD10807" s="419"/>
      <c r="CF10807" s="419"/>
      <c r="CG10807" s="419"/>
      <c r="CH10807" s="419"/>
    </row>
    <row r="10808" spans="3:86" ht="21" thickBot="1">
      <c r="C10808" s="425"/>
      <c r="P10808" s="431"/>
      <c r="R10808" s="419"/>
      <c r="S10808" s="446"/>
      <c r="T10808" s="419"/>
      <c r="V10808" s="196"/>
      <c r="W10808" s="419"/>
      <c r="X10808" s="419"/>
      <c r="Z10808" s="419"/>
      <c r="AA10808" s="419"/>
      <c r="AB10808" s="419"/>
      <c r="AD10808" s="419"/>
      <c r="AE10808" s="419"/>
      <c r="AF10808" s="419"/>
      <c r="AH10808" s="419"/>
      <c r="AI10808" s="419"/>
      <c r="AJ10808" s="419"/>
      <c r="AL10808" s="419"/>
      <c r="AM10808" s="419"/>
      <c r="AN10808" s="403"/>
      <c r="AO10808" s="419"/>
      <c r="AP10808" s="419"/>
      <c r="AQ10808" s="419"/>
      <c r="AR10808" s="419"/>
      <c r="AS10808" s="419"/>
      <c r="AT10808" s="419"/>
      <c r="AU10808" s="419"/>
      <c r="AV10808" s="419"/>
      <c r="AX10808" s="419"/>
      <c r="AY10808" s="419"/>
      <c r="AZ10808" s="419"/>
      <c r="BB10808" s="419"/>
      <c r="BC10808" s="419"/>
      <c r="BD10808" s="419"/>
      <c r="BF10808" s="419"/>
      <c r="BG10808" s="419"/>
      <c r="BH10808" s="419"/>
      <c r="BJ10808" s="419"/>
      <c r="BK10808" s="419"/>
      <c r="BL10808" s="419"/>
      <c r="BN10808" s="419"/>
      <c r="BO10808" s="419"/>
      <c r="BP10808" s="419"/>
      <c r="BR10808" s="419"/>
      <c r="BS10808" s="419"/>
      <c r="BT10808" s="419"/>
      <c r="BV10808" s="419"/>
      <c r="BW10808" s="419"/>
      <c r="BX10808" s="397"/>
      <c r="BZ10808" s="449"/>
      <c r="CB10808" s="419"/>
      <c r="CC10808" s="419"/>
      <c r="CD10808" s="419"/>
      <c r="CF10808" s="419"/>
      <c r="CG10808" s="419"/>
      <c r="CH10808" s="419"/>
    </row>
    <row r="10809" spans="3:86" ht="21" thickBot="1">
      <c r="C10809" s="425"/>
      <c r="P10809" s="431"/>
      <c r="R10809" s="419"/>
      <c r="S10809" s="446"/>
      <c r="T10809" s="419"/>
      <c r="V10809" s="196"/>
      <c r="W10809" s="419"/>
      <c r="X10809" s="419"/>
      <c r="Z10809" s="419"/>
      <c r="AA10809" s="419"/>
      <c r="AB10809" s="419"/>
      <c r="AD10809" s="419"/>
      <c r="AE10809" s="419"/>
      <c r="AF10809" s="419"/>
      <c r="AH10809" s="419"/>
      <c r="AI10809" s="419"/>
      <c r="AJ10809" s="419"/>
      <c r="AL10809" s="419"/>
      <c r="AM10809" s="419"/>
      <c r="AN10809" s="403"/>
      <c r="AO10809" s="419"/>
      <c r="AP10809" s="419"/>
      <c r="AQ10809" s="419"/>
      <c r="AR10809" s="419"/>
      <c r="AS10809" s="419"/>
      <c r="AT10809" s="419"/>
      <c r="AU10809" s="419"/>
      <c r="AV10809" s="419"/>
      <c r="AX10809" s="419"/>
      <c r="AY10809" s="419"/>
      <c r="AZ10809" s="419"/>
      <c r="BB10809" s="419"/>
      <c r="BC10809" s="419"/>
      <c r="BD10809" s="419"/>
      <c r="BF10809" s="419"/>
      <c r="BG10809" s="419"/>
      <c r="BH10809" s="419"/>
      <c r="BJ10809" s="419"/>
      <c r="BK10809" s="419"/>
      <c r="BL10809" s="419"/>
      <c r="BN10809" s="419"/>
      <c r="BO10809" s="419"/>
      <c r="BP10809" s="419"/>
      <c r="BR10809" s="419"/>
      <c r="BS10809" s="419"/>
      <c r="BT10809" s="419"/>
      <c r="BV10809" s="419"/>
      <c r="BW10809" s="419"/>
      <c r="BX10809" s="397"/>
      <c r="BZ10809" s="449"/>
      <c r="CB10809" s="419"/>
      <c r="CC10809" s="419"/>
      <c r="CD10809" s="419"/>
      <c r="CF10809" s="419"/>
      <c r="CG10809" s="419"/>
      <c r="CH10809" s="419"/>
    </row>
    <row r="10810" spans="3:86" ht="21" thickBot="1">
      <c r="C10810" s="425"/>
      <c r="P10810" s="431"/>
      <c r="R10810" s="419"/>
      <c r="S10810" s="446"/>
      <c r="T10810" s="419"/>
      <c r="V10810" s="196"/>
      <c r="W10810" s="419"/>
      <c r="X10810" s="419"/>
      <c r="Z10810" s="419"/>
      <c r="AA10810" s="419"/>
      <c r="AB10810" s="419"/>
      <c r="AD10810" s="419"/>
      <c r="AE10810" s="419"/>
      <c r="AF10810" s="419"/>
      <c r="AH10810" s="419"/>
      <c r="AI10810" s="419"/>
      <c r="AJ10810" s="419"/>
      <c r="AL10810" s="419"/>
      <c r="AM10810" s="419"/>
      <c r="AN10810" s="403"/>
      <c r="AO10810" s="419"/>
      <c r="AP10810" s="419"/>
      <c r="AQ10810" s="419"/>
      <c r="AR10810" s="419"/>
      <c r="AS10810" s="419"/>
      <c r="AT10810" s="419"/>
      <c r="AU10810" s="419"/>
      <c r="AV10810" s="419"/>
      <c r="AX10810" s="419"/>
      <c r="AY10810" s="419"/>
      <c r="AZ10810" s="419"/>
      <c r="BB10810" s="419"/>
      <c r="BC10810" s="419"/>
      <c r="BD10810" s="419"/>
      <c r="BF10810" s="419"/>
      <c r="BG10810" s="419"/>
      <c r="BH10810" s="419"/>
      <c r="BJ10810" s="419"/>
      <c r="BK10810" s="419"/>
      <c r="BL10810" s="419"/>
      <c r="BN10810" s="419"/>
      <c r="BO10810" s="419"/>
      <c r="BP10810" s="419"/>
      <c r="BR10810" s="419"/>
      <c r="BS10810" s="419"/>
      <c r="BT10810" s="419"/>
      <c r="BV10810" s="419"/>
      <c r="BW10810" s="419"/>
      <c r="BX10810" s="397"/>
      <c r="BZ10810" s="449"/>
      <c r="CB10810" s="419"/>
      <c r="CC10810" s="419"/>
      <c r="CD10810" s="419"/>
      <c r="CF10810" s="419"/>
      <c r="CG10810" s="419"/>
      <c r="CH10810" s="419"/>
    </row>
    <row r="10811" spans="3:86" ht="21" thickBot="1">
      <c r="C10811" s="425"/>
      <c r="P10811" s="431"/>
      <c r="R10811" s="419"/>
      <c r="S10811" s="446"/>
      <c r="T10811" s="419"/>
      <c r="V10811" s="196"/>
      <c r="W10811" s="419"/>
      <c r="X10811" s="419"/>
      <c r="Z10811" s="419"/>
      <c r="AA10811" s="419"/>
      <c r="AB10811" s="419"/>
      <c r="AD10811" s="419"/>
      <c r="AE10811" s="419"/>
      <c r="AF10811" s="419"/>
      <c r="AH10811" s="419"/>
      <c r="AI10811" s="419"/>
      <c r="AJ10811" s="419"/>
      <c r="AL10811" s="419"/>
      <c r="AM10811" s="419"/>
      <c r="AN10811" s="403"/>
      <c r="AO10811" s="419"/>
      <c r="AP10811" s="419"/>
      <c r="AQ10811" s="419"/>
      <c r="AR10811" s="419"/>
      <c r="AS10811" s="419"/>
      <c r="AT10811" s="419"/>
      <c r="AU10811" s="419"/>
      <c r="AV10811" s="419"/>
      <c r="AX10811" s="419"/>
      <c r="AY10811" s="419"/>
      <c r="AZ10811" s="419"/>
      <c r="BB10811" s="419"/>
      <c r="BC10811" s="419"/>
      <c r="BD10811" s="419"/>
      <c r="BF10811" s="419"/>
      <c r="BG10811" s="419"/>
      <c r="BH10811" s="419"/>
      <c r="BJ10811" s="419"/>
      <c r="BK10811" s="419"/>
      <c r="BL10811" s="419"/>
      <c r="BN10811" s="419"/>
      <c r="BO10811" s="419"/>
      <c r="BP10811" s="419"/>
      <c r="BR10811" s="419"/>
      <c r="BS10811" s="419"/>
      <c r="BT10811" s="419"/>
      <c r="BV10811" s="419"/>
      <c r="BW10811" s="419"/>
      <c r="BX10811" s="397"/>
      <c r="BZ10811" s="449"/>
      <c r="CB10811" s="419"/>
      <c r="CC10811" s="419"/>
      <c r="CD10811" s="419"/>
      <c r="CF10811" s="419"/>
      <c r="CG10811" s="419"/>
      <c r="CH10811" s="419"/>
    </row>
    <row r="10812" spans="3:86" ht="21" thickBot="1">
      <c r="C10812" s="425"/>
      <c r="P10812" s="431"/>
      <c r="R10812" s="419"/>
      <c r="S10812" s="446"/>
      <c r="T10812" s="419"/>
      <c r="V10812" s="196"/>
      <c r="W10812" s="419"/>
      <c r="X10812" s="419"/>
      <c r="Z10812" s="419"/>
      <c r="AA10812" s="419"/>
      <c r="AB10812" s="419"/>
      <c r="AD10812" s="419"/>
      <c r="AE10812" s="419"/>
      <c r="AF10812" s="419"/>
      <c r="AH10812" s="419"/>
      <c r="AI10812" s="419"/>
      <c r="AJ10812" s="419"/>
      <c r="AL10812" s="419"/>
      <c r="AM10812" s="419"/>
      <c r="AN10812" s="403"/>
      <c r="AO10812" s="419"/>
      <c r="AP10812" s="419"/>
      <c r="AQ10812" s="419"/>
      <c r="AR10812" s="419"/>
      <c r="AS10812" s="419"/>
      <c r="AT10812" s="419"/>
      <c r="AU10812" s="419"/>
      <c r="AV10812" s="419"/>
      <c r="AX10812" s="419"/>
      <c r="AY10812" s="419"/>
      <c r="AZ10812" s="419"/>
      <c r="BB10812" s="419"/>
      <c r="BC10812" s="419"/>
      <c r="BD10812" s="419"/>
      <c r="BF10812" s="419"/>
      <c r="BG10812" s="419"/>
      <c r="BH10812" s="419"/>
      <c r="BJ10812" s="419"/>
      <c r="BK10812" s="419"/>
      <c r="BL10812" s="419"/>
      <c r="BN10812" s="419"/>
      <c r="BO10812" s="419"/>
      <c r="BP10812" s="419"/>
      <c r="BR10812" s="419"/>
      <c r="BS10812" s="419"/>
      <c r="BT10812" s="419"/>
      <c r="BV10812" s="419"/>
      <c r="BW10812" s="419"/>
      <c r="BX10812" s="397"/>
      <c r="BZ10812" s="449"/>
      <c r="CB10812" s="419"/>
      <c r="CC10812" s="419"/>
      <c r="CD10812" s="419"/>
      <c r="CF10812" s="419"/>
      <c r="CG10812" s="419"/>
      <c r="CH10812" s="419"/>
    </row>
    <row r="10813" spans="3:86" ht="21" thickBot="1">
      <c r="C10813" s="425"/>
      <c r="P10813" s="431"/>
      <c r="R10813" s="419"/>
      <c r="S10813" s="446"/>
      <c r="T10813" s="419"/>
      <c r="V10813" s="196"/>
      <c r="W10813" s="419"/>
      <c r="X10813" s="419"/>
      <c r="Z10813" s="419"/>
      <c r="AA10813" s="419"/>
      <c r="AB10813" s="419"/>
      <c r="AD10813" s="419"/>
      <c r="AE10813" s="419"/>
      <c r="AF10813" s="419"/>
      <c r="AH10813" s="419"/>
      <c r="AI10813" s="419"/>
      <c r="AJ10813" s="419"/>
      <c r="AL10813" s="419"/>
      <c r="AM10813" s="419"/>
      <c r="AN10813" s="403"/>
      <c r="AO10813" s="419"/>
      <c r="AP10813" s="419"/>
      <c r="AQ10813" s="419"/>
      <c r="AR10813" s="419"/>
      <c r="AS10813" s="419"/>
      <c r="AT10813" s="419"/>
      <c r="AU10813" s="419"/>
      <c r="AV10813" s="419"/>
      <c r="AX10813" s="419"/>
      <c r="AY10813" s="419"/>
      <c r="AZ10813" s="419"/>
      <c r="BB10813" s="419"/>
      <c r="BC10813" s="419"/>
      <c r="BD10813" s="419"/>
      <c r="BF10813" s="419"/>
      <c r="BG10813" s="419"/>
      <c r="BH10813" s="419"/>
      <c r="BJ10813" s="419"/>
      <c r="BK10813" s="419"/>
      <c r="BL10813" s="419"/>
      <c r="BN10813" s="419"/>
      <c r="BO10813" s="419"/>
      <c r="BP10813" s="419"/>
      <c r="BR10813" s="419"/>
      <c r="BS10813" s="419"/>
      <c r="BT10813" s="419"/>
      <c r="BV10813" s="419"/>
      <c r="BW10813" s="419"/>
      <c r="BX10813" s="397"/>
      <c r="BZ10813" s="449"/>
      <c r="CB10813" s="419"/>
      <c r="CC10813" s="419"/>
      <c r="CD10813" s="419"/>
      <c r="CF10813" s="419"/>
      <c r="CG10813" s="419"/>
      <c r="CH10813" s="419"/>
    </row>
    <row r="10814" spans="3:86" ht="21" thickBot="1">
      <c r="C10814" s="425"/>
      <c r="P10814" s="431"/>
      <c r="R10814" s="419"/>
      <c r="S10814" s="446"/>
      <c r="T10814" s="419"/>
      <c r="V10814" s="196"/>
      <c r="W10814" s="419"/>
      <c r="X10814" s="419"/>
      <c r="Z10814" s="419"/>
      <c r="AA10814" s="419"/>
      <c r="AB10814" s="419"/>
      <c r="AD10814" s="419"/>
      <c r="AE10814" s="419"/>
      <c r="AF10814" s="419"/>
      <c r="AH10814" s="419"/>
      <c r="AI10814" s="419"/>
      <c r="AJ10814" s="419"/>
      <c r="AL10814" s="419"/>
      <c r="AM10814" s="419"/>
      <c r="AN10814" s="403"/>
      <c r="AO10814" s="419"/>
      <c r="AP10814" s="419"/>
      <c r="AQ10814" s="419"/>
      <c r="AR10814" s="419"/>
      <c r="AS10814" s="419"/>
      <c r="AT10814" s="419"/>
      <c r="AU10814" s="419"/>
      <c r="AV10814" s="419"/>
      <c r="AX10814" s="419"/>
      <c r="AY10814" s="419"/>
      <c r="AZ10814" s="419"/>
      <c r="BB10814" s="419"/>
      <c r="BC10814" s="419"/>
      <c r="BD10814" s="419"/>
      <c r="BF10814" s="419"/>
      <c r="BG10814" s="419"/>
      <c r="BH10814" s="419"/>
      <c r="BJ10814" s="419"/>
      <c r="BK10814" s="419"/>
      <c r="BL10814" s="419"/>
      <c r="BN10814" s="419"/>
      <c r="BO10814" s="419"/>
      <c r="BP10814" s="419"/>
      <c r="BR10814" s="419"/>
      <c r="BS10814" s="419"/>
      <c r="BT10814" s="419"/>
      <c r="BV10814" s="419"/>
      <c r="BW10814" s="419"/>
      <c r="BX10814" s="397"/>
      <c r="BZ10814" s="449"/>
      <c r="CB10814" s="419"/>
      <c r="CC10814" s="419"/>
      <c r="CD10814" s="419"/>
      <c r="CF10814" s="419"/>
      <c r="CG10814" s="419"/>
      <c r="CH10814" s="419"/>
    </row>
    <row r="10815" spans="3:86" ht="21" thickBot="1">
      <c r="C10815" s="425"/>
      <c r="P10815" s="431"/>
      <c r="R10815" s="419"/>
      <c r="S10815" s="446"/>
      <c r="T10815" s="419"/>
      <c r="V10815" s="196"/>
      <c r="W10815" s="419"/>
      <c r="X10815" s="419"/>
      <c r="Z10815" s="419"/>
      <c r="AA10815" s="419"/>
      <c r="AB10815" s="419"/>
      <c r="AD10815" s="419"/>
      <c r="AE10815" s="419"/>
      <c r="AF10815" s="419"/>
      <c r="AH10815" s="419"/>
      <c r="AI10815" s="419"/>
      <c r="AJ10815" s="419"/>
      <c r="AL10815" s="419"/>
      <c r="AM10815" s="419"/>
      <c r="AN10815" s="403"/>
      <c r="AO10815" s="419"/>
      <c r="AP10815" s="419"/>
      <c r="AQ10815" s="419"/>
      <c r="AR10815" s="419"/>
      <c r="AS10815" s="419"/>
      <c r="AT10815" s="419"/>
      <c r="AU10815" s="419"/>
      <c r="AV10815" s="419"/>
      <c r="AX10815" s="419"/>
      <c r="AY10815" s="419"/>
      <c r="AZ10815" s="419"/>
      <c r="BB10815" s="419"/>
      <c r="BC10815" s="419"/>
      <c r="BD10815" s="419"/>
      <c r="BF10815" s="419"/>
      <c r="BG10815" s="419"/>
      <c r="BH10815" s="419"/>
      <c r="BJ10815" s="419"/>
      <c r="BK10815" s="419"/>
      <c r="BL10815" s="419"/>
      <c r="BN10815" s="419"/>
      <c r="BO10815" s="419"/>
      <c r="BP10815" s="419"/>
      <c r="BR10815" s="419"/>
      <c r="BS10815" s="419"/>
      <c r="BT10815" s="419"/>
      <c r="BV10815" s="419"/>
      <c r="BW10815" s="419"/>
      <c r="BX10815" s="397"/>
      <c r="BZ10815" s="449"/>
      <c r="CB10815" s="419"/>
      <c r="CC10815" s="419"/>
      <c r="CD10815" s="419"/>
      <c r="CF10815" s="419"/>
      <c r="CG10815" s="419"/>
      <c r="CH10815" s="419"/>
    </row>
    <row r="10816" spans="3:86" ht="21" thickBot="1">
      <c r="C10816" s="425"/>
      <c r="P10816" s="431"/>
      <c r="R10816" s="419"/>
      <c r="S10816" s="446"/>
      <c r="T10816" s="419"/>
      <c r="V10816" s="196"/>
      <c r="W10816" s="419"/>
      <c r="X10816" s="419"/>
      <c r="Z10816" s="419"/>
      <c r="AA10816" s="419"/>
      <c r="AB10816" s="419"/>
      <c r="AD10816" s="419"/>
      <c r="AE10816" s="419"/>
      <c r="AF10816" s="419"/>
      <c r="AH10816" s="419"/>
      <c r="AI10816" s="419"/>
      <c r="AJ10816" s="419"/>
      <c r="AL10816" s="419"/>
      <c r="AM10816" s="419"/>
      <c r="AN10816" s="403"/>
      <c r="AO10816" s="419"/>
      <c r="AP10816" s="419"/>
      <c r="AQ10816" s="419"/>
      <c r="AR10816" s="419"/>
      <c r="AS10816" s="419"/>
      <c r="AT10816" s="419"/>
      <c r="AU10816" s="419"/>
      <c r="AV10816" s="419"/>
      <c r="AX10816" s="419"/>
      <c r="AY10816" s="419"/>
      <c r="AZ10816" s="419"/>
      <c r="BB10816" s="419"/>
      <c r="BC10816" s="419"/>
      <c r="BD10816" s="419"/>
      <c r="BF10816" s="419"/>
      <c r="BG10816" s="419"/>
      <c r="BH10816" s="419"/>
      <c r="BJ10816" s="419"/>
      <c r="BK10816" s="419"/>
      <c r="BL10816" s="419"/>
      <c r="BN10816" s="419"/>
      <c r="BO10816" s="419"/>
      <c r="BP10816" s="419"/>
      <c r="BR10816" s="419"/>
      <c r="BS10816" s="419"/>
      <c r="BT10816" s="419"/>
      <c r="BV10816" s="419"/>
      <c r="BW10816" s="419"/>
      <c r="BX10816" s="397"/>
      <c r="BZ10816" s="449"/>
      <c r="CB10816" s="419"/>
      <c r="CC10816" s="419"/>
      <c r="CD10816" s="419"/>
      <c r="CF10816" s="419"/>
      <c r="CG10816" s="419"/>
      <c r="CH10816" s="419"/>
    </row>
    <row r="10817" spans="3:86" ht="21" thickBot="1">
      <c r="C10817" s="425"/>
      <c r="P10817" s="431"/>
      <c r="R10817" s="419"/>
      <c r="S10817" s="446"/>
      <c r="T10817" s="419"/>
      <c r="V10817" s="196"/>
      <c r="W10817" s="419"/>
      <c r="X10817" s="419"/>
      <c r="Z10817" s="419"/>
      <c r="AA10817" s="419"/>
      <c r="AB10817" s="419"/>
      <c r="AD10817" s="419"/>
      <c r="AE10817" s="419"/>
      <c r="AF10817" s="419"/>
      <c r="AH10817" s="419"/>
      <c r="AI10817" s="419"/>
      <c r="AJ10817" s="419"/>
      <c r="AL10817" s="419"/>
      <c r="AM10817" s="419"/>
      <c r="AN10817" s="403"/>
      <c r="AO10817" s="419"/>
      <c r="AP10817" s="419"/>
      <c r="AQ10817" s="419"/>
      <c r="AR10817" s="419"/>
      <c r="AS10817" s="419"/>
      <c r="AT10817" s="419"/>
      <c r="AU10817" s="419"/>
      <c r="AV10817" s="419"/>
      <c r="AX10817" s="419"/>
      <c r="AY10817" s="419"/>
      <c r="AZ10817" s="419"/>
      <c r="BB10817" s="419"/>
      <c r="BC10817" s="419"/>
      <c r="BD10817" s="419"/>
      <c r="BF10817" s="419"/>
      <c r="BG10817" s="419"/>
      <c r="BH10817" s="419"/>
      <c r="BJ10817" s="419"/>
      <c r="BK10817" s="419"/>
      <c r="BL10817" s="419"/>
      <c r="BN10817" s="419"/>
      <c r="BO10817" s="419"/>
      <c r="BP10817" s="419"/>
      <c r="BR10817" s="419"/>
      <c r="BS10817" s="419"/>
      <c r="BT10817" s="419"/>
      <c r="BV10817" s="419"/>
      <c r="BW10817" s="419"/>
      <c r="BX10817" s="397"/>
      <c r="BZ10817" s="449"/>
      <c r="CB10817" s="419"/>
      <c r="CC10817" s="419"/>
      <c r="CD10817" s="419"/>
      <c r="CF10817" s="419"/>
      <c r="CG10817" s="419"/>
      <c r="CH10817" s="419"/>
    </row>
    <row r="10818" spans="3:86" ht="21" thickBot="1">
      <c r="C10818" s="425"/>
      <c r="P10818" s="431"/>
      <c r="R10818" s="419"/>
      <c r="S10818" s="446"/>
      <c r="T10818" s="419"/>
      <c r="V10818" s="196"/>
      <c r="W10818" s="419"/>
      <c r="X10818" s="419"/>
      <c r="Z10818" s="419"/>
      <c r="AA10818" s="419"/>
      <c r="AB10818" s="419"/>
      <c r="AD10818" s="419"/>
      <c r="AE10818" s="419"/>
      <c r="AF10818" s="419"/>
      <c r="AH10818" s="419"/>
      <c r="AI10818" s="419"/>
      <c r="AJ10818" s="419"/>
      <c r="AL10818" s="419"/>
      <c r="AM10818" s="419"/>
      <c r="AN10818" s="403"/>
      <c r="AO10818" s="419"/>
      <c r="AP10818" s="419"/>
      <c r="AQ10818" s="419"/>
      <c r="AR10818" s="419"/>
      <c r="AS10818" s="419"/>
      <c r="AT10818" s="419"/>
      <c r="AU10818" s="419"/>
      <c r="AV10818" s="419"/>
      <c r="AX10818" s="419"/>
      <c r="AY10818" s="419"/>
      <c r="AZ10818" s="419"/>
      <c r="BB10818" s="419"/>
      <c r="BC10818" s="419"/>
      <c r="BD10818" s="419"/>
      <c r="BF10818" s="419"/>
      <c r="BG10818" s="419"/>
      <c r="BH10818" s="419"/>
      <c r="BJ10818" s="419"/>
      <c r="BK10818" s="419"/>
      <c r="BL10818" s="419"/>
      <c r="BN10818" s="419"/>
      <c r="BO10818" s="419"/>
      <c r="BP10818" s="419"/>
      <c r="BR10818" s="419"/>
      <c r="BS10818" s="419"/>
      <c r="BT10818" s="419"/>
      <c r="BV10818" s="419"/>
      <c r="BW10818" s="419"/>
      <c r="BX10818" s="397"/>
      <c r="BZ10818" s="449"/>
      <c r="CB10818" s="419"/>
      <c r="CC10818" s="419"/>
      <c r="CD10818" s="419"/>
      <c r="CF10818" s="419"/>
      <c r="CG10818" s="419"/>
      <c r="CH10818" s="419"/>
    </row>
    <row r="10819" spans="3:86" ht="21" thickBot="1">
      <c r="C10819" s="425"/>
      <c r="P10819" s="431"/>
      <c r="R10819" s="419"/>
      <c r="S10819" s="446"/>
      <c r="T10819" s="419"/>
      <c r="V10819" s="196"/>
      <c r="W10819" s="419"/>
      <c r="X10819" s="419"/>
      <c r="Z10819" s="419"/>
      <c r="AA10819" s="419"/>
      <c r="AB10819" s="419"/>
      <c r="AD10819" s="419"/>
      <c r="AE10819" s="419"/>
      <c r="AF10819" s="419"/>
      <c r="AH10819" s="419"/>
      <c r="AI10819" s="419"/>
      <c r="AJ10819" s="419"/>
      <c r="AL10819" s="419"/>
      <c r="AM10819" s="419"/>
      <c r="AN10819" s="403"/>
      <c r="AO10819" s="419"/>
      <c r="AP10819" s="419"/>
      <c r="AQ10819" s="419"/>
      <c r="AR10819" s="419"/>
      <c r="AS10819" s="419"/>
      <c r="AT10819" s="419"/>
      <c r="AU10819" s="419"/>
      <c r="AV10819" s="419"/>
      <c r="AX10819" s="419"/>
      <c r="AY10819" s="419"/>
      <c r="AZ10819" s="419"/>
      <c r="BB10819" s="419"/>
      <c r="BC10819" s="419"/>
      <c r="BD10819" s="419"/>
      <c r="BF10819" s="419"/>
      <c r="BG10819" s="419"/>
      <c r="BH10819" s="419"/>
      <c r="BJ10819" s="419"/>
      <c r="BK10819" s="419"/>
      <c r="BL10819" s="419"/>
      <c r="BN10819" s="419"/>
      <c r="BO10819" s="419"/>
      <c r="BP10819" s="419"/>
      <c r="BR10819" s="419"/>
      <c r="BS10819" s="419"/>
      <c r="BT10819" s="419"/>
      <c r="BV10819" s="419"/>
      <c r="BW10819" s="419"/>
      <c r="BX10819" s="397"/>
      <c r="BZ10819" s="449"/>
      <c r="CB10819" s="419"/>
      <c r="CC10819" s="419"/>
      <c r="CD10819" s="419"/>
      <c r="CF10819" s="419"/>
      <c r="CG10819" s="419"/>
      <c r="CH10819" s="419"/>
    </row>
    <row r="10820" spans="3:86" ht="21" thickBot="1">
      <c r="C10820" s="425"/>
      <c r="P10820" s="431"/>
      <c r="R10820" s="419"/>
      <c r="S10820" s="446"/>
      <c r="T10820" s="419"/>
      <c r="V10820" s="196"/>
      <c r="W10820" s="419"/>
      <c r="X10820" s="419"/>
      <c r="Z10820" s="419"/>
      <c r="AA10820" s="419"/>
      <c r="AB10820" s="419"/>
      <c r="AD10820" s="419"/>
      <c r="AE10820" s="419"/>
      <c r="AF10820" s="419"/>
      <c r="AH10820" s="419"/>
      <c r="AI10820" s="419"/>
      <c r="AJ10820" s="419"/>
      <c r="AL10820" s="419"/>
      <c r="AM10820" s="419"/>
      <c r="AN10820" s="403"/>
      <c r="AO10820" s="419"/>
      <c r="AP10820" s="419"/>
      <c r="AQ10820" s="419"/>
      <c r="AR10820" s="419"/>
      <c r="AS10820" s="419"/>
      <c r="AT10820" s="419"/>
      <c r="AU10820" s="419"/>
      <c r="AV10820" s="419"/>
      <c r="AX10820" s="419"/>
      <c r="AY10820" s="419"/>
      <c r="AZ10820" s="419"/>
      <c r="BB10820" s="419"/>
      <c r="BC10820" s="419"/>
      <c r="BD10820" s="419"/>
      <c r="BF10820" s="419"/>
      <c r="BG10820" s="419"/>
      <c r="BH10820" s="419"/>
      <c r="BJ10820" s="419"/>
      <c r="BK10820" s="419"/>
      <c r="BL10820" s="419"/>
      <c r="BN10820" s="419"/>
      <c r="BO10820" s="419"/>
      <c r="BP10820" s="419"/>
      <c r="BR10820" s="419"/>
      <c r="BS10820" s="419"/>
      <c r="BT10820" s="419"/>
      <c r="BV10820" s="419"/>
      <c r="BW10820" s="419"/>
      <c r="BX10820" s="397"/>
      <c r="BZ10820" s="449"/>
      <c r="CB10820" s="419"/>
      <c r="CC10820" s="419"/>
      <c r="CD10820" s="419"/>
      <c r="CF10820" s="419"/>
      <c r="CG10820" s="419"/>
      <c r="CH10820" s="419"/>
    </row>
    <row r="10821" spans="3:86" ht="21" thickBot="1">
      <c r="C10821" s="425"/>
      <c r="P10821" s="431"/>
      <c r="R10821" s="419"/>
      <c r="S10821" s="446"/>
      <c r="T10821" s="419"/>
      <c r="V10821" s="196"/>
      <c r="W10821" s="419"/>
      <c r="X10821" s="419"/>
      <c r="Z10821" s="419"/>
      <c r="AA10821" s="419"/>
      <c r="AB10821" s="419"/>
      <c r="AD10821" s="419"/>
      <c r="AE10821" s="419"/>
      <c r="AF10821" s="419"/>
      <c r="AH10821" s="419"/>
      <c r="AI10821" s="419"/>
      <c r="AJ10821" s="419"/>
      <c r="AL10821" s="419"/>
      <c r="AM10821" s="419"/>
      <c r="AN10821" s="403"/>
      <c r="AO10821" s="419"/>
      <c r="AP10821" s="419"/>
      <c r="AQ10821" s="419"/>
      <c r="AR10821" s="419"/>
      <c r="AS10821" s="419"/>
      <c r="AT10821" s="419"/>
      <c r="AU10821" s="419"/>
      <c r="AV10821" s="419"/>
      <c r="AX10821" s="419"/>
      <c r="AY10821" s="419"/>
      <c r="AZ10821" s="419"/>
      <c r="BB10821" s="419"/>
      <c r="BC10821" s="419"/>
      <c r="BD10821" s="419"/>
      <c r="BF10821" s="419"/>
      <c r="BG10821" s="419"/>
      <c r="BH10821" s="419"/>
      <c r="BJ10821" s="419"/>
      <c r="BK10821" s="419"/>
      <c r="BL10821" s="419"/>
      <c r="BN10821" s="419"/>
      <c r="BO10821" s="419"/>
      <c r="BP10821" s="419"/>
      <c r="BR10821" s="419"/>
      <c r="BS10821" s="419"/>
      <c r="BT10821" s="419"/>
      <c r="BV10821" s="419"/>
      <c r="BW10821" s="419"/>
      <c r="BX10821" s="397"/>
      <c r="BZ10821" s="449"/>
      <c r="CB10821" s="419"/>
      <c r="CC10821" s="419"/>
      <c r="CD10821" s="419"/>
      <c r="CF10821" s="419"/>
      <c r="CG10821" s="419"/>
      <c r="CH10821" s="419"/>
    </row>
    <row r="10822" spans="3:86" ht="21" thickBot="1">
      <c r="C10822" s="425"/>
      <c r="P10822" s="431"/>
      <c r="R10822" s="419"/>
      <c r="S10822" s="446"/>
      <c r="T10822" s="419"/>
      <c r="V10822" s="196"/>
      <c r="W10822" s="419"/>
      <c r="X10822" s="419"/>
      <c r="Z10822" s="419"/>
      <c r="AA10822" s="419"/>
      <c r="AB10822" s="419"/>
      <c r="AD10822" s="419"/>
      <c r="AE10822" s="419"/>
      <c r="AF10822" s="419"/>
      <c r="AH10822" s="419"/>
      <c r="AI10822" s="419"/>
      <c r="AJ10822" s="419"/>
      <c r="AL10822" s="419"/>
      <c r="AM10822" s="419"/>
      <c r="AN10822" s="403"/>
      <c r="AO10822" s="419"/>
      <c r="AP10822" s="419"/>
      <c r="AQ10822" s="419"/>
      <c r="AR10822" s="419"/>
      <c r="AS10822" s="419"/>
      <c r="AT10822" s="419"/>
      <c r="AU10822" s="419"/>
      <c r="AV10822" s="419"/>
      <c r="AX10822" s="419"/>
      <c r="AY10822" s="419"/>
      <c r="AZ10822" s="419"/>
      <c r="BB10822" s="419"/>
      <c r="BC10822" s="419"/>
      <c r="BD10822" s="419"/>
      <c r="BF10822" s="419"/>
      <c r="BG10822" s="419"/>
      <c r="BH10822" s="419"/>
      <c r="BJ10822" s="419"/>
      <c r="BK10822" s="419"/>
      <c r="BL10822" s="419"/>
      <c r="BN10822" s="419"/>
      <c r="BO10822" s="419"/>
      <c r="BP10822" s="419"/>
      <c r="BR10822" s="419"/>
      <c r="BS10822" s="419"/>
      <c r="BT10822" s="419"/>
      <c r="BV10822" s="419"/>
      <c r="BW10822" s="419"/>
      <c r="BX10822" s="397"/>
      <c r="BZ10822" s="449"/>
      <c r="CB10822" s="419"/>
      <c r="CC10822" s="419"/>
      <c r="CD10822" s="419"/>
      <c r="CF10822" s="419"/>
      <c r="CG10822" s="419"/>
      <c r="CH10822" s="419"/>
    </row>
    <row r="10823" spans="3:86" ht="21" thickBot="1">
      <c r="C10823" s="425"/>
      <c r="P10823" s="431"/>
      <c r="R10823" s="419"/>
      <c r="S10823" s="446"/>
      <c r="T10823" s="419"/>
      <c r="V10823" s="196"/>
      <c r="W10823" s="419"/>
      <c r="X10823" s="419"/>
      <c r="Z10823" s="419"/>
      <c r="AA10823" s="419"/>
      <c r="AB10823" s="419"/>
      <c r="AD10823" s="419"/>
      <c r="AE10823" s="419"/>
      <c r="AF10823" s="419"/>
      <c r="AH10823" s="419"/>
      <c r="AI10823" s="419"/>
      <c r="AJ10823" s="419"/>
      <c r="AL10823" s="419"/>
      <c r="AM10823" s="419"/>
      <c r="AN10823" s="403"/>
      <c r="AO10823" s="419"/>
      <c r="AP10823" s="419"/>
      <c r="AQ10823" s="419"/>
      <c r="AR10823" s="419"/>
      <c r="AS10823" s="419"/>
      <c r="AT10823" s="419"/>
      <c r="AU10823" s="419"/>
      <c r="AV10823" s="419"/>
      <c r="AX10823" s="419"/>
      <c r="AY10823" s="419"/>
      <c r="AZ10823" s="419"/>
      <c r="BB10823" s="419"/>
      <c r="BC10823" s="419"/>
      <c r="BD10823" s="419"/>
      <c r="BF10823" s="419"/>
      <c r="BG10823" s="419"/>
      <c r="BH10823" s="419"/>
      <c r="BJ10823" s="419"/>
      <c r="BK10823" s="419"/>
      <c r="BL10823" s="419"/>
      <c r="BN10823" s="419"/>
      <c r="BO10823" s="419"/>
      <c r="BP10823" s="419"/>
      <c r="BR10823" s="419"/>
      <c r="BS10823" s="419"/>
      <c r="BT10823" s="419"/>
      <c r="BV10823" s="419"/>
      <c r="BW10823" s="419"/>
      <c r="BX10823" s="397"/>
      <c r="BZ10823" s="449"/>
      <c r="CB10823" s="419"/>
      <c r="CC10823" s="419"/>
      <c r="CD10823" s="419"/>
      <c r="CF10823" s="419"/>
      <c r="CG10823" s="419"/>
      <c r="CH10823" s="419"/>
    </row>
    <row r="10824" spans="3:86" ht="21" thickBot="1">
      <c r="C10824" s="425"/>
      <c r="P10824" s="431"/>
      <c r="R10824" s="419"/>
      <c r="S10824" s="446"/>
      <c r="T10824" s="419"/>
      <c r="V10824" s="196"/>
      <c r="W10824" s="419"/>
      <c r="X10824" s="419"/>
      <c r="Z10824" s="419"/>
      <c r="AA10824" s="419"/>
      <c r="AB10824" s="419"/>
      <c r="AD10824" s="419"/>
      <c r="AE10824" s="419"/>
      <c r="AF10824" s="419"/>
      <c r="AH10824" s="419"/>
      <c r="AI10824" s="419"/>
      <c r="AJ10824" s="419"/>
      <c r="AL10824" s="419"/>
      <c r="AM10824" s="419"/>
      <c r="AN10824" s="403"/>
      <c r="AO10824" s="419"/>
      <c r="AP10824" s="419"/>
      <c r="AQ10824" s="419"/>
      <c r="AR10824" s="419"/>
      <c r="AS10824" s="419"/>
      <c r="AT10824" s="419"/>
      <c r="AU10824" s="419"/>
      <c r="AV10824" s="419"/>
      <c r="AX10824" s="419"/>
      <c r="AY10824" s="419"/>
      <c r="AZ10824" s="419"/>
      <c r="BB10824" s="419"/>
      <c r="BC10824" s="419"/>
      <c r="BD10824" s="419"/>
      <c r="BF10824" s="419"/>
      <c r="BG10824" s="419"/>
      <c r="BH10824" s="419"/>
      <c r="BJ10824" s="419"/>
      <c r="BK10824" s="419"/>
      <c r="BL10824" s="419"/>
      <c r="BN10824" s="419"/>
      <c r="BO10824" s="419"/>
      <c r="BP10824" s="419"/>
      <c r="BR10824" s="419"/>
      <c r="BS10824" s="419"/>
      <c r="BT10824" s="419"/>
      <c r="BV10824" s="419"/>
      <c r="BW10824" s="419"/>
      <c r="BX10824" s="397"/>
      <c r="BZ10824" s="449"/>
      <c r="CB10824" s="419"/>
      <c r="CC10824" s="419"/>
      <c r="CD10824" s="419"/>
      <c r="CF10824" s="419"/>
      <c r="CG10824" s="419"/>
      <c r="CH10824" s="419"/>
    </row>
    <row r="10825" spans="3:86" ht="21" thickBot="1">
      <c r="C10825" s="425"/>
      <c r="P10825" s="431"/>
      <c r="R10825" s="419"/>
      <c r="S10825" s="446"/>
      <c r="T10825" s="419"/>
      <c r="V10825" s="196"/>
      <c r="W10825" s="419"/>
      <c r="X10825" s="419"/>
      <c r="Z10825" s="419"/>
      <c r="AA10825" s="419"/>
      <c r="AB10825" s="419"/>
      <c r="AD10825" s="419"/>
      <c r="AE10825" s="419"/>
      <c r="AF10825" s="419"/>
      <c r="AH10825" s="419"/>
      <c r="AI10825" s="419"/>
      <c r="AJ10825" s="419"/>
      <c r="AL10825" s="419"/>
      <c r="AM10825" s="419"/>
      <c r="AN10825" s="403"/>
      <c r="AO10825" s="419"/>
      <c r="AP10825" s="419"/>
      <c r="AQ10825" s="419"/>
      <c r="AR10825" s="419"/>
      <c r="AS10825" s="419"/>
      <c r="AT10825" s="419"/>
      <c r="AU10825" s="419"/>
      <c r="AV10825" s="419"/>
      <c r="AX10825" s="419"/>
      <c r="AY10825" s="419"/>
      <c r="AZ10825" s="419"/>
      <c r="BB10825" s="419"/>
      <c r="BC10825" s="419"/>
      <c r="BD10825" s="419"/>
      <c r="BF10825" s="419"/>
      <c r="BG10825" s="419"/>
      <c r="BH10825" s="419"/>
      <c r="BJ10825" s="419"/>
      <c r="BK10825" s="419"/>
      <c r="BL10825" s="419"/>
      <c r="BN10825" s="419"/>
      <c r="BO10825" s="419"/>
      <c r="BP10825" s="419"/>
      <c r="BR10825" s="419"/>
      <c r="BS10825" s="419"/>
      <c r="BT10825" s="419"/>
      <c r="BV10825" s="419"/>
      <c r="BW10825" s="419"/>
      <c r="BX10825" s="397"/>
      <c r="BZ10825" s="449"/>
      <c r="CB10825" s="419"/>
      <c r="CC10825" s="419"/>
      <c r="CD10825" s="419"/>
      <c r="CF10825" s="419"/>
      <c r="CG10825" s="419"/>
      <c r="CH10825" s="419"/>
    </row>
    <row r="10826" spans="3:86" ht="21" thickBot="1">
      <c r="C10826" s="425"/>
      <c r="P10826" s="431"/>
      <c r="R10826" s="419"/>
      <c r="S10826" s="446"/>
      <c r="T10826" s="419"/>
      <c r="V10826" s="196"/>
      <c r="W10826" s="419"/>
      <c r="X10826" s="419"/>
      <c r="Z10826" s="419"/>
      <c r="AA10826" s="419"/>
      <c r="AB10826" s="419"/>
      <c r="AD10826" s="419"/>
      <c r="AE10826" s="419"/>
      <c r="AF10826" s="419"/>
      <c r="AH10826" s="419"/>
      <c r="AI10826" s="419"/>
      <c r="AJ10826" s="419"/>
      <c r="AL10826" s="419"/>
      <c r="AM10826" s="419"/>
      <c r="AN10826" s="403"/>
      <c r="AO10826" s="419"/>
      <c r="AP10826" s="419"/>
      <c r="AQ10826" s="419"/>
      <c r="AR10826" s="419"/>
      <c r="AS10826" s="419"/>
      <c r="AT10826" s="419"/>
      <c r="AU10826" s="419"/>
      <c r="AV10826" s="419"/>
      <c r="AX10826" s="419"/>
      <c r="AY10826" s="419"/>
      <c r="AZ10826" s="419"/>
      <c r="BB10826" s="419"/>
      <c r="BC10826" s="419"/>
      <c r="BD10826" s="419"/>
      <c r="BF10826" s="419"/>
      <c r="BG10826" s="419"/>
      <c r="BH10826" s="419"/>
      <c r="BJ10826" s="419"/>
      <c r="BK10826" s="419"/>
      <c r="BL10826" s="419"/>
      <c r="BN10826" s="419"/>
      <c r="BO10826" s="419"/>
      <c r="BP10826" s="419"/>
      <c r="BR10826" s="419"/>
      <c r="BS10826" s="419"/>
      <c r="BT10826" s="419"/>
      <c r="BV10826" s="419"/>
      <c r="BW10826" s="419"/>
      <c r="BX10826" s="397"/>
      <c r="BZ10826" s="449"/>
      <c r="CB10826" s="419"/>
      <c r="CC10826" s="419"/>
      <c r="CD10826" s="419"/>
      <c r="CF10826" s="419"/>
      <c r="CG10826" s="419"/>
      <c r="CH10826" s="419"/>
    </row>
    <row r="10827" spans="3:86" ht="21" thickBot="1">
      <c r="C10827" s="425"/>
      <c r="P10827" s="431"/>
      <c r="R10827" s="419"/>
      <c r="S10827" s="446"/>
      <c r="T10827" s="419"/>
      <c r="V10827" s="196"/>
      <c r="W10827" s="419"/>
      <c r="X10827" s="419"/>
      <c r="Z10827" s="419"/>
      <c r="AA10827" s="419"/>
      <c r="AB10827" s="419"/>
      <c r="AD10827" s="419"/>
      <c r="AE10827" s="419"/>
      <c r="AF10827" s="419"/>
      <c r="AH10827" s="419"/>
      <c r="AI10827" s="419"/>
      <c r="AJ10827" s="419"/>
      <c r="AL10827" s="419"/>
      <c r="AM10827" s="419"/>
      <c r="AN10827" s="403"/>
      <c r="AO10827" s="419"/>
      <c r="AP10827" s="419"/>
      <c r="AQ10827" s="419"/>
      <c r="AR10827" s="419"/>
      <c r="AS10827" s="419"/>
      <c r="AT10827" s="419"/>
      <c r="AU10827" s="419"/>
      <c r="AV10827" s="419"/>
      <c r="AX10827" s="419"/>
      <c r="AY10827" s="419"/>
      <c r="AZ10827" s="419"/>
      <c r="BB10827" s="419"/>
      <c r="BC10827" s="419"/>
      <c r="BD10827" s="419"/>
      <c r="BF10827" s="419"/>
      <c r="BG10827" s="419"/>
      <c r="BH10827" s="419"/>
      <c r="BJ10827" s="419"/>
      <c r="BK10827" s="419"/>
      <c r="BL10827" s="419"/>
      <c r="BN10827" s="419"/>
      <c r="BO10827" s="419"/>
      <c r="BP10827" s="419"/>
      <c r="BR10827" s="419"/>
      <c r="BS10827" s="419"/>
      <c r="BT10827" s="419"/>
      <c r="BV10827" s="419"/>
      <c r="BW10827" s="419"/>
      <c r="BX10827" s="397"/>
      <c r="BZ10827" s="449"/>
      <c r="CB10827" s="419"/>
      <c r="CC10827" s="419"/>
      <c r="CD10827" s="419"/>
      <c r="CF10827" s="419"/>
      <c r="CG10827" s="419"/>
      <c r="CH10827" s="419"/>
    </row>
    <row r="10828" spans="3:86" ht="21" thickBot="1">
      <c r="C10828" s="425"/>
      <c r="P10828" s="431"/>
      <c r="R10828" s="419"/>
      <c r="S10828" s="446"/>
      <c r="T10828" s="419"/>
      <c r="V10828" s="196"/>
      <c r="W10828" s="419"/>
      <c r="X10828" s="419"/>
      <c r="Z10828" s="419"/>
      <c r="AA10828" s="419"/>
      <c r="AB10828" s="419"/>
      <c r="AD10828" s="419"/>
      <c r="AE10828" s="419"/>
      <c r="AF10828" s="419"/>
      <c r="AH10828" s="419"/>
      <c r="AI10828" s="419"/>
      <c r="AJ10828" s="419"/>
      <c r="AL10828" s="419"/>
      <c r="AM10828" s="419"/>
      <c r="AN10828" s="403"/>
      <c r="AO10828" s="419"/>
      <c r="AP10828" s="419"/>
      <c r="AQ10828" s="419"/>
      <c r="AR10828" s="419"/>
      <c r="AS10828" s="419"/>
      <c r="AT10828" s="419"/>
      <c r="AU10828" s="419"/>
      <c r="AV10828" s="419"/>
      <c r="AX10828" s="419"/>
      <c r="AY10828" s="419"/>
      <c r="AZ10828" s="419"/>
      <c r="BB10828" s="419"/>
      <c r="BC10828" s="419"/>
      <c r="BD10828" s="419"/>
      <c r="BF10828" s="419"/>
      <c r="BG10828" s="419"/>
      <c r="BH10828" s="419"/>
      <c r="BJ10828" s="419"/>
      <c r="BK10828" s="419"/>
      <c r="BL10828" s="419"/>
      <c r="BN10828" s="419"/>
      <c r="BO10828" s="419"/>
      <c r="BP10828" s="419"/>
      <c r="BR10828" s="419"/>
      <c r="BS10828" s="419"/>
      <c r="BT10828" s="419"/>
      <c r="BV10828" s="419"/>
      <c r="BW10828" s="419"/>
      <c r="BX10828" s="397"/>
      <c r="BZ10828" s="449"/>
      <c r="CB10828" s="419"/>
      <c r="CC10828" s="419"/>
      <c r="CD10828" s="419"/>
      <c r="CF10828" s="419"/>
      <c r="CG10828" s="419"/>
      <c r="CH10828" s="419"/>
    </row>
    <row r="10829" spans="3:86" ht="21" thickBot="1">
      <c r="C10829" s="425"/>
      <c r="P10829" s="431"/>
      <c r="R10829" s="419"/>
      <c r="S10829" s="446"/>
      <c r="T10829" s="419"/>
      <c r="V10829" s="196"/>
      <c r="W10829" s="419"/>
      <c r="X10829" s="419"/>
      <c r="Z10829" s="419"/>
      <c r="AA10829" s="419"/>
      <c r="AB10829" s="419"/>
      <c r="AD10829" s="419"/>
      <c r="AE10829" s="419"/>
      <c r="AF10829" s="419"/>
      <c r="AH10829" s="419"/>
      <c r="AI10829" s="419"/>
      <c r="AJ10829" s="419"/>
      <c r="AL10829" s="419"/>
      <c r="AM10829" s="419"/>
      <c r="AN10829" s="403"/>
      <c r="AO10829" s="419"/>
      <c r="AP10829" s="419"/>
      <c r="AQ10829" s="419"/>
      <c r="AR10829" s="419"/>
      <c r="AS10829" s="419"/>
      <c r="AT10829" s="419"/>
      <c r="AU10829" s="419"/>
      <c r="AV10829" s="419"/>
      <c r="AX10829" s="419"/>
      <c r="AY10829" s="419"/>
      <c r="AZ10829" s="419"/>
      <c r="BB10829" s="419"/>
      <c r="BC10829" s="419"/>
      <c r="BD10829" s="419"/>
      <c r="BF10829" s="419"/>
      <c r="BG10829" s="419"/>
      <c r="BH10829" s="419"/>
      <c r="BJ10829" s="419"/>
      <c r="BK10829" s="419"/>
      <c r="BL10829" s="419"/>
      <c r="BN10829" s="419"/>
      <c r="BO10829" s="419"/>
      <c r="BP10829" s="419"/>
      <c r="BR10829" s="419"/>
      <c r="BS10829" s="419"/>
      <c r="BT10829" s="419"/>
      <c r="BV10829" s="419"/>
      <c r="BW10829" s="419"/>
      <c r="BX10829" s="397"/>
      <c r="BZ10829" s="449"/>
      <c r="CB10829" s="419"/>
      <c r="CC10829" s="419"/>
      <c r="CD10829" s="419"/>
      <c r="CF10829" s="419"/>
      <c r="CG10829" s="419"/>
      <c r="CH10829" s="419"/>
    </row>
    <row r="10830" spans="3:86" ht="21" thickBot="1">
      <c r="C10830" s="425"/>
      <c r="P10830" s="431"/>
      <c r="R10830" s="419"/>
      <c r="S10830" s="446"/>
      <c r="T10830" s="419"/>
      <c r="V10830" s="196"/>
      <c r="W10830" s="419"/>
      <c r="X10830" s="419"/>
      <c r="Z10830" s="419"/>
      <c r="AA10830" s="419"/>
      <c r="AB10830" s="419"/>
      <c r="AD10830" s="419"/>
      <c r="AE10830" s="419"/>
      <c r="AF10830" s="419"/>
      <c r="AH10830" s="419"/>
      <c r="AI10830" s="419"/>
      <c r="AJ10830" s="419"/>
      <c r="AL10830" s="419"/>
      <c r="AM10830" s="419"/>
      <c r="AN10830" s="403"/>
      <c r="AO10830" s="419"/>
      <c r="AP10830" s="419"/>
      <c r="AQ10830" s="419"/>
      <c r="AR10830" s="419"/>
      <c r="AS10830" s="419"/>
      <c r="AT10830" s="419"/>
      <c r="AU10830" s="419"/>
      <c r="AV10830" s="419"/>
      <c r="AX10830" s="419"/>
      <c r="AY10830" s="419"/>
      <c r="AZ10830" s="419"/>
      <c r="BB10830" s="419"/>
      <c r="BC10830" s="419"/>
      <c r="BD10830" s="419"/>
      <c r="BF10830" s="419"/>
      <c r="BG10830" s="419"/>
      <c r="BH10830" s="419"/>
      <c r="BJ10830" s="419"/>
      <c r="BK10830" s="419"/>
      <c r="BL10830" s="419"/>
      <c r="BN10830" s="419"/>
      <c r="BO10830" s="419"/>
      <c r="BP10830" s="419"/>
      <c r="BR10830" s="419"/>
      <c r="BS10830" s="419"/>
      <c r="BT10830" s="419"/>
      <c r="BV10830" s="419"/>
      <c r="BW10830" s="419"/>
      <c r="BX10830" s="397"/>
      <c r="BZ10830" s="449"/>
      <c r="CB10830" s="419"/>
      <c r="CC10830" s="419"/>
      <c r="CD10830" s="419"/>
      <c r="CF10830" s="419"/>
      <c r="CG10830" s="419"/>
      <c r="CH10830" s="419"/>
    </row>
    <row r="10831" spans="3:86" ht="21" thickBot="1">
      <c r="C10831" s="425"/>
      <c r="P10831" s="431"/>
      <c r="R10831" s="419"/>
      <c r="S10831" s="446"/>
      <c r="T10831" s="419"/>
      <c r="V10831" s="196"/>
      <c r="W10831" s="419"/>
      <c r="X10831" s="419"/>
      <c r="Z10831" s="419"/>
      <c r="AA10831" s="419"/>
      <c r="AB10831" s="419"/>
      <c r="AD10831" s="419"/>
      <c r="AE10831" s="419"/>
      <c r="AF10831" s="419"/>
      <c r="AH10831" s="419"/>
      <c r="AI10831" s="419"/>
      <c r="AJ10831" s="419"/>
      <c r="AL10831" s="419"/>
      <c r="AM10831" s="419"/>
      <c r="AN10831" s="403"/>
      <c r="AO10831" s="419"/>
      <c r="AP10831" s="419"/>
      <c r="AQ10831" s="419"/>
      <c r="AR10831" s="419"/>
      <c r="AS10831" s="419"/>
      <c r="AT10831" s="419"/>
      <c r="AU10831" s="419"/>
      <c r="AV10831" s="419"/>
      <c r="AX10831" s="419"/>
      <c r="AY10831" s="419"/>
      <c r="AZ10831" s="419"/>
      <c r="BB10831" s="419"/>
      <c r="BC10831" s="419"/>
      <c r="BD10831" s="419"/>
      <c r="BF10831" s="419"/>
      <c r="BG10831" s="419"/>
      <c r="BH10831" s="419"/>
      <c r="BJ10831" s="419"/>
      <c r="BK10831" s="419"/>
      <c r="BL10831" s="419"/>
      <c r="BN10831" s="419"/>
      <c r="BO10831" s="419"/>
      <c r="BP10831" s="419"/>
      <c r="BR10831" s="419"/>
      <c r="BS10831" s="419"/>
      <c r="BT10831" s="419"/>
      <c r="BV10831" s="419"/>
      <c r="BW10831" s="419"/>
      <c r="BX10831" s="397"/>
      <c r="BZ10831" s="449"/>
      <c r="CB10831" s="419"/>
      <c r="CC10831" s="419"/>
      <c r="CD10831" s="419"/>
      <c r="CF10831" s="419"/>
      <c r="CG10831" s="419"/>
      <c r="CH10831" s="419"/>
    </row>
    <row r="10832" spans="3:86" ht="21" thickBot="1">
      <c r="C10832" s="425"/>
      <c r="P10832" s="431"/>
      <c r="R10832" s="419"/>
      <c r="S10832" s="446"/>
      <c r="T10832" s="419"/>
      <c r="V10832" s="196"/>
      <c r="W10832" s="419"/>
      <c r="X10832" s="419"/>
      <c r="Z10832" s="419"/>
      <c r="AA10832" s="419"/>
      <c r="AB10832" s="419"/>
      <c r="AD10832" s="419"/>
      <c r="AE10832" s="419"/>
      <c r="AF10832" s="419"/>
      <c r="AH10832" s="419"/>
      <c r="AI10832" s="419"/>
      <c r="AJ10832" s="419"/>
      <c r="AL10832" s="419"/>
      <c r="AM10832" s="419"/>
      <c r="AN10832" s="403"/>
      <c r="AO10832" s="419"/>
      <c r="AP10832" s="419"/>
      <c r="AQ10832" s="419"/>
      <c r="AR10832" s="419"/>
      <c r="AS10832" s="419"/>
      <c r="AT10832" s="419"/>
      <c r="AU10832" s="419"/>
      <c r="AV10832" s="419"/>
      <c r="AX10832" s="419"/>
      <c r="AY10832" s="419"/>
      <c r="AZ10832" s="419"/>
      <c r="BB10832" s="419"/>
      <c r="BC10832" s="419"/>
      <c r="BD10832" s="419"/>
      <c r="BF10832" s="419"/>
      <c r="BG10832" s="419"/>
      <c r="BH10832" s="419"/>
      <c r="BJ10832" s="419"/>
      <c r="BK10832" s="419"/>
      <c r="BL10832" s="419"/>
      <c r="BN10832" s="419"/>
      <c r="BO10832" s="419"/>
      <c r="BP10832" s="419"/>
      <c r="BR10832" s="419"/>
      <c r="BS10832" s="419"/>
      <c r="BT10832" s="419"/>
      <c r="BV10832" s="419"/>
      <c r="BW10832" s="419"/>
      <c r="BX10832" s="397"/>
      <c r="BZ10832" s="449"/>
      <c r="CB10832" s="419"/>
      <c r="CC10832" s="419"/>
      <c r="CD10832" s="419"/>
      <c r="CF10832" s="419"/>
      <c r="CG10832" s="419"/>
      <c r="CH10832" s="419"/>
    </row>
    <row r="10833" spans="3:86" ht="21" thickBot="1">
      <c r="C10833" s="425"/>
      <c r="P10833" s="431"/>
      <c r="R10833" s="419"/>
      <c r="S10833" s="446"/>
      <c r="T10833" s="419"/>
      <c r="V10833" s="196"/>
      <c r="W10833" s="419"/>
      <c r="X10833" s="419"/>
      <c r="Z10833" s="419"/>
      <c r="AA10833" s="419"/>
      <c r="AB10833" s="419"/>
      <c r="AD10833" s="419"/>
      <c r="AE10833" s="419"/>
      <c r="AF10833" s="419"/>
      <c r="AH10833" s="419"/>
      <c r="AI10833" s="419"/>
      <c r="AJ10833" s="419"/>
      <c r="AL10833" s="419"/>
      <c r="AM10833" s="419"/>
      <c r="AN10833" s="403"/>
      <c r="AO10833" s="419"/>
      <c r="AP10833" s="419"/>
      <c r="AQ10833" s="419"/>
      <c r="AR10833" s="419"/>
      <c r="AS10833" s="419"/>
      <c r="AT10833" s="419"/>
      <c r="AU10833" s="419"/>
      <c r="AV10833" s="419"/>
      <c r="AX10833" s="419"/>
      <c r="AY10833" s="419"/>
      <c r="AZ10833" s="419"/>
      <c r="BB10833" s="419"/>
      <c r="BC10833" s="419"/>
      <c r="BD10833" s="419"/>
      <c r="BF10833" s="419"/>
      <c r="BG10833" s="419"/>
      <c r="BH10833" s="419"/>
      <c r="BJ10833" s="419"/>
      <c r="BK10833" s="419"/>
      <c r="BL10833" s="419"/>
      <c r="BN10833" s="419"/>
      <c r="BO10833" s="419"/>
      <c r="BP10833" s="419"/>
      <c r="BR10833" s="419"/>
      <c r="BS10833" s="419"/>
      <c r="BT10833" s="419"/>
      <c r="BV10833" s="419"/>
      <c r="BW10833" s="419"/>
      <c r="BX10833" s="397"/>
      <c r="BZ10833" s="449"/>
      <c r="CB10833" s="419"/>
      <c r="CC10833" s="419"/>
      <c r="CD10833" s="419"/>
      <c r="CF10833" s="419"/>
      <c r="CG10833" s="419"/>
      <c r="CH10833" s="419"/>
    </row>
    <row r="10834" spans="3:86" ht="21" thickBot="1">
      <c r="C10834" s="425"/>
      <c r="P10834" s="431"/>
      <c r="R10834" s="419"/>
      <c r="S10834" s="446"/>
      <c r="T10834" s="419"/>
      <c r="V10834" s="196"/>
      <c r="W10834" s="419"/>
      <c r="X10834" s="419"/>
      <c r="Z10834" s="419"/>
      <c r="AA10834" s="419"/>
      <c r="AB10834" s="419"/>
      <c r="AD10834" s="419"/>
      <c r="AE10834" s="419"/>
      <c r="AF10834" s="419"/>
      <c r="AH10834" s="419"/>
      <c r="AI10834" s="419"/>
      <c r="AJ10834" s="419"/>
      <c r="AL10834" s="419"/>
      <c r="AM10834" s="419"/>
      <c r="AN10834" s="403"/>
      <c r="AO10834" s="419"/>
      <c r="AP10834" s="419"/>
      <c r="AQ10834" s="419"/>
      <c r="AR10834" s="419"/>
      <c r="AS10834" s="419"/>
      <c r="AT10834" s="419"/>
      <c r="AU10834" s="419"/>
      <c r="AV10834" s="419"/>
      <c r="AX10834" s="419"/>
      <c r="AY10834" s="419"/>
      <c r="AZ10834" s="419"/>
      <c r="BB10834" s="419"/>
      <c r="BC10834" s="419"/>
      <c r="BD10834" s="419"/>
      <c r="BF10834" s="419"/>
      <c r="BG10834" s="419"/>
      <c r="BH10834" s="419"/>
      <c r="BJ10834" s="419"/>
      <c r="BK10834" s="419"/>
      <c r="BL10834" s="419"/>
      <c r="BN10834" s="419"/>
      <c r="BO10834" s="419"/>
      <c r="BP10834" s="419"/>
      <c r="BR10834" s="419"/>
      <c r="BS10834" s="419"/>
      <c r="BT10834" s="419"/>
      <c r="BV10834" s="419"/>
      <c r="BW10834" s="419"/>
      <c r="BX10834" s="397"/>
      <c r="BZ10834" s="449"/>
      <c r="CB10834" s="419"/>
      <c r="CC10834" s="419"/>
      <c r="CD10834" s="419"/>
      <c r="CF10834" s="419"/>
      <c r="CG10834" s="419"/>
      <c r="CH10834" s="419"/>
    </row>
    <row r="10835" spans="3:86" ht="21" thickBot="1">
      <c r="C10835" s="425"/>
      <c r="P10835" s="431"/>
      <c r="R10835" s="419"/>
      <c r="S10835" s="446"/>
      <c r="T10835" s="419"/>
      <c r="V10835" s="196"/>
      <c r="W10835" s="419"/>
      <c r="X10835" s="419"/>
      <c r="Z10835" s="419"/>
      <c r="AA10835" s="419"/>
      <c r="AB10835" s="419"/>
      <c r="AD10835" s="419"/>
      <c r="AE10835" s="419"/>
      <c r="AF10835" s="419"/>
      <c r="AH10835" s="419"/>
      <c r="AI10835" s="419"/>
      <c r="AJ10835" s="419"/>
      <c r="AL10835" s="419"/>
      <c r="AM10835" s="419"/>
      <c r="AN10835" s="403"/>
      <c r="AO10835" s="419"/>
      <c r="AP10835" s="419"/>
      <c r="AQ10835" s="419"/>
      <c r="AR10835" s="419"/>
      <c r="AS10835" s="419"/>
      <c r="AT10835" s="419"/>
      <c r="AU10835" s="419"/>
      <c r="AV10835" s="419"/>
      <c r="AX10835" s="419"/>
      <c r="AY10835" s="419"/>
      <c r="AZ10835" s="419"/>
      <c r="BB10835" s="419"/>
      <c r="BC10835" s="419"/>
      <c r="BD10835" s="419"/>
      <c r="BF10835" s="419"/>
      <c r="BG10835" s="419"/>
      <c r="BH10835" s="419"/>
      <c r="BJ10835" s="419"/>
      <c r="BK10835" s="419"/>
      <c r="BL10835" s="419"/>
      <c r="BN10835" s="419"/>
      <c r="BO10835" s="419"/>
      <c r="BP10835" s="419"/>
      <c r="BR10835" s="419"/>
      <c r="BS10835" s="419"/>
      <c r="BT10835" s="419"/>
      <c r="BV10835" s="419"/>
      <c r="BW10835" s="419"/>
      <c r="BX10835" s="397"/>
      <c r="BZ10835" s="449"/>
      <c r="CB10835" s="419"/>
      <c r="CC10835" s="419"/>
      <c r="CD10835" s="419"/>
      <c r="CF10835" s="419"/>
      <c r="CG10835" s="419"/>
      <c r="CH10835" s="419"/>
    </row>
    <row r="10836" spans="3:86" ht="21" thickBot="1">
      <c r="C10836" s="425"/>
      <c r="P10836" s="431"/>
      <c r="R10836" s="419"/>
      <c r="S10836" s="446"/>
      <c r="T10836" s="419"/>
      <c r="V10836" s="196"/>
      <c r="W10836" s="419"/>
      <c r="X10836" s="419"/>
      <c r="Z10836" s="419"/>
      <c r="AA10836" s="419"/>
      <c r="AB10836" s="419"/>
      <c r="AD10836" s="419"/>
      <c r="AE10836" s="419"/>
      <c r="AF10836" s="419"/>
      <c r="AH10836" s="419"/>
      <c r="AI10836" s="419"/>
      <c r="AJ10836" s="419"/>
      <c r="AL10836" s="419"/>
      <c r="AM10836" s="419"/>
      <c r="AN10836" s="403"/>
      <c r="AO10836" s="419"/>
      <c r="AP10836" s="419"/>
      <c r="AQ10836" s="419"/>
      <c r="AR10836" s="419"/>
      <c r="AS10836" s="419"/>
      <c r="AT10836" s="419"/>
      <c r="AU10836" s="419"/>
      <c r="AV10836" s="419"/>
      <c r="AX10836" s="419"/>
      <c r="AY10836" s="419"/>
      <c r="AZ10836" s="419"/>
      <c r="BB10836" s="419"/>
      <c r="BC10836" s="419"/>
      <c r="BD10836" s="419"/>
      <c r="BF10836" s="419"/>
      <c r="BG10836" s="419"/>
      <c r="BH10836" s="419"/>
      <c r="BJ10836" s="419"/>
      <c r="BK10836" s="419"/>
      <c r="BL10836" s="419"/>
      <c r="BN10836" s="419"/>
      <c r="BO10836" s="419"/>
      <c r="BP10836" s="419"/>
      <c r="BR10836" s="419"/>
      <c r="BS10836" s="419"/>
      <c r="BT10836" s="419"/>
      <c r="BV10836" s="419"/>
      <c r="BW10836" s="419"/>
      <c r="BX10836" s="397"/>
      <c r="BZ10836" s="449"/>
      <c r="CB10836" s="419"/>
      <c r="CC10836" s="419"/>
      <c r="CD10836" s="419"/>
      <c r="CF10836" s="419"/>
      <c r="CG10836" s="419"/>
      <c r="CH10836" s="419"/>
    </row>
    <row r="10837" spans="3:86" ht="21" thickBot="1">
      <c r="C10837" s="425"/>
      <c r="P10837" s="431"/>
      <c r="R10837" s="419"/>
      <c r="S10837" s="446"/>
      <c r="T10837" s="419"/>
      <c r="V10837" s="196"/>
      <c r="W10837" s="419"/>
      <c r="X10837" s="419"/>
      <c r="Z10837" s="419"/>
      <c r="AA10837" s="419"/>
      <c r="AB10837" s="419"/>
      <c r="AD10837" s="419"/>
      <c r="AE10837" s="419"/>
      <c r="AF10837" s="419"/>
      <c r="AH10837" s="419"/>
      <c r="AI10837" s="419"/>
      <c r="AJ10837" s="419"/>
      <c r="AL10837" s="419"/>
      <c r="AM10837" s="419"/>
      <c r="AN10837" s="403"/>
      <c r="AO10837" s="419"/>
      <c r="AP10837" s="419"/>
      <c r="AQ10837" s="419"/>
      <c r="AR10837" s="419"/>
      <c r="AS10837" s="419"/>
      <c r="AT10837" s="419"/>
      <c r="AU10837" s="419"/>
      <c r="AV10837" s="419"/>
      <c r="AX10837" s="419"/>
      <c r="AY10837" s="419"/>
      <c r="AZ10837" s="419"/>
      <c r="BB10837" s="419"/>
      <c r="BC10837" s="419"/>
      <c r="BD10837" s="419"/>
      <c r="BF10837" s="419"/>
      <c r="BG10837" s="419"/>
      <c r="BH10837" s="419"/>
      <c r="BJ10837" s="419"/>
      <c r="BK10837" s="419"/>
      <c r="BL10837" s="419"/>
      <c r="BN10837" s="419"/>
      <c r="BO10837" s="419"/>
      <c r="BP10837" s="419"/>
      <c r="BR10837" s="419"/>
      <c r="BS10837" s="419"/>
      <c r="BT10837" s="419"/>
      <c r="BV10837" s="419"/>
      <c r="BW10837" s="419"/>
      <c r="BX10837" s="397"/>
      <c r="BZ10837" s="449"/>
      <c r="CB10837" s="419"/>
      <c r="CC10837" s="419"/>
      <c r="CD10837" s="419"/>
      <c r="CF10837" s="419"/>
      <c r="CG10837" s="419"/>
      <c r="CH10837" s="419"/>
    </row>
    <row r="10838" spans="3:86" ht="21" thickBot="1">
      <c r="C10838" s="425"/>
      <c r="P10838" s="431"/>
      <c r="R10838" s="419"/>
      <c r="S10838" s="446"/>
      <c r="T10838" s="419"/>
      <c r="V10838" s="196"/>
      <c r="W10838" s="419"/>
      <c r="X10838" s="419"/>
      <c r="Z10838" s="419"/>
      <c r="AA10838" s="419"/>
      <c r="AB10838" s="419"/>
      <c r="AD10838" s="419"/>
      <c r="AE10838" s="419"/>
      <c r="AF10838" s="419"/>
      <c r="AH10838" s="419"/>
      <c r="AI10838" s="419"/>
      <c r="AJ10838" s="419"/>
      <c r="AL10838" s="419"/>
      <c r="AM10838" s="419"/>
      <c r="AN10838" s="403"/>
      <c r="AO10838" s="419"/>
      <c r="AP10838" s="419"/>
      <c r="AQ10838" s="419"/>
      <c r="AR10838" s="419"/>
      <c r="AS10838" s="419"/>
      <c r="AT10838" s="419"/>
      <c r="AU10838" s="419"/>
      <c r="AV10838" s="419"/>
      <c r="AX10838" s="419"/>
      <c r="AY10838" s="419"/>
      <c r="AZ10838" s="419"/>
      <c r="BB10838" s="419"/>
      <c r="BC10838" s="419"/>
      <c r="BD10838" s="419"/>
      <c r="BF10838" s="419"/>
      <c r="BG10838" s="419"/>
      <c r="BH10838" s="419"/>
      <c r="BJ10838" s="419"/>
      <c r="BK10838" s="419"/>
      <c r="BL10838" s="419"/>
      <c r="BN10838" s="419"/>
      <c r="BO10838" s="419"/>
      <c r="BP10838" s="419"/>
      <c r="BR10838" s="419"/>
      <c r="BS10838" s="419"/>
      <c r="BT10838" s="419"/>
      <c r="BV10838" s="419"/>
      <c r="BW10838" s="419"/>
      <c r="BX10838" s="397"/>
      <c r="BZ10838" s="449"/>
      <c r="CB10838" s="419"/>
      <c r="CC10838" s="419"/>
      <c r="CD10838" s="419"/>
      <c r="CF10838" s="419"/>
      <c r="CG10838" s="419"/>
      <c r="CH10838" s="419"/>
    </row>
    <row r="10839" spans="3:86" ht="21" thickBot="1">
      <c r="C10839" s="425"/>
      <c r="P10839" s="431"/>
      <c r="R10839" s="419"/>
      <c r="S10839" s="446"/>
      <c r="T10839" s="419"/>
      <c r="V10839" s="196"/>
      <c r="W10839" s="419"/>
      <c r="X10839" s="419"/>
      <c r="Z10839" s="419"/>
      <c r="AA10839" s="419"/>
      <c r="AB10839" s="419"/>
      <c r="AD10839" s="419"/>
      <c r="AE10839" s="419"/>
      <c r="AF10839" s="419"/>
      <c r="AH10839" s="419"/>
      <c r="AI10839" s="419"/>
      <c r="AJ10839" s="419"/>
      <c r="AL10839" s="419"/>
      <c r="AM10839" s="419"/>
      <c r="AN10839" s="403"/>
      <c r="AO10839" s="419"/>
      <c r="AP10839" s="419"/>
      <c r="AQ10839" s="419"/>
      <c r="AR10839" s="419"/>
      <c r="AS10839" s="419"/>
      <c r="AT10839" s="419"/>
      <c r="AU10839" s="419"/>
      <c r="AV10839" s="419"/>
      <c r="AX10839" s="419"/>
      <c r="AY10839" s="419"/>
      <c r="AZ10839" s="419"/>
      <c r="BB10839" s="419"/>
      <c r="BC10839" s="419"/>
      <c r="BD10839" s="419"/>
      <c r="BF10839" s="419"/>
      <c r="BG10839" s="419"/>
      <c r="BH10839" s="419"/>
      <c r="BJ10839" s="419"/>
      <c r="BK10839" s="419"/>
      <c r="BL10839" s="419"/>
      <c r="BN10839" s="419"/>
      <c r="BO10839" s="419"/>
      <c r="BP10839" s="419"/>
      <c r="BR10839" s="419"/>
      <c r="BS10839" s="419"/>
      <c r="BT10839" s="419"/>
      <c r="BV10839" s="419"/>
      <c r="BW10839" s="419"/>
      <c r="BX10839" s="397"/>
      <c r="BZ10839" s="449"/>
      <c r="CB10839" s="419"/>
      <c r="CC10839" s="419"/>
      <c r="CD10839" s="419"/>
      <c r="CF10839" s="419"/>
      <c r="CG10839" s="419"/>
      <c r="CH10839" s="419"/>
    </row>
    <row r="10840" spans="3:86" ht="21" thickBot="1">
      <c r="C10840" s="425"/>
      <c r="P10840" s="431"/>
      <c r="R10840" s="419"/>
      <c r="S10840" s="446"/>
      <c r="T10840" s="419"/>
      <c r="V10840" s="196"/>
      <c r="W10840" s="419"/>
      <c r="X10840" s="419"/>
      <c r="Z10840" s="419"/>
      <c r="AA10840" s="419"/>
      <c r="AB10840" s="419"/>
      <c r="AD10840" s="419"/>
      <c r="AE10840" s="419"/>
      <c r="AF10840" s="419"/>
      <c r="AH10840" s="419"/>
      <c r="AI10840" s="419"/>
      <c r="AJ10840" s="419"/>
      <c r="AL10840" s="419"/>
      <c r="AM10840" s="419"/>
      <c r="AN10840" s="403"/>
      <c r="AO10840" s="419"/>
      <c r="AP10840" s="419"/>
      <c r="AQ10840" s="419"/>
      <c r="AR10840" s="419"/>
      <c r="AS10840" s="419"/>
      <c r="AT10840" s="419"/>
      <c r="AU10840" s="419"/>
      <c r="AV10840" s="419"/>
      <c r="AX10840" s="419"/>
      <c r="AY10840" s="419"/>
      <c r="AZ10840" s="419"/>
      <c r="BB10840" s="419"/>
      <c r="BC10840" s="419"/>
      <c r="BD10840" s="419"/>
      <c r="BF10840" s="419"/>
      <c r="BG10840" s="419"/>
      <c r="BH10840" s="419"/>
      <c r="BJ10840" s="419"/>
      <c r="BK10840" s="419"/>
      <c r="BL10840" s="419"/>
      <c r="BN10840" s="419"/>
      <c r="BO10840" s="419"/>
      <c r="BP10840" s="419"/>
      <c r="BR10840" s="419"/>
      <c r="BS10840" s="419"/>
      <c r="BT10840" s="419"/>
      <c r="BV10840" s="419"/>
      <c r="BW10840" s="419"/>
      <c r="BX10840" s="397"/>
      <c r="BZ10840" s="449"/>
      <c r="CB10840" s="419"/>
      <c r="CC10840" s="419"/>
      <c r="CD10840" s="419"/>
      <c r="CF10840" s="419"/>
      <c r="CG10840" s="419"/>
      <c r="CH10840" s="419"/>
    </row>
    <row r="10841" spans="3:86" ht="21" thickBot="1">
      <c r="C10841" s="425"/>
      <c r="P10841" s="431"/>
      <c r="R10841" s="419"/>
      <c r="S10841" s="446"/>
      <c r="T10841" s="419"/>
      <c r="V10841" s="196"/>
      <c r="W10841" s="419"/>
      <c r="X10841" s="419"/>
      <c r="Z10841" s="419"/>
      <c r="AA10841" s="419"/>
      <c r="AB10841" s="419"/>
      <c r="AD10841" s="419"/>
      <c r="AE10841" s="419"/>
      <c r="AF10841" s="419"/>
      <c r="AH10841" s="419"/>
      <c r="AI10841" s="419"/>
      <c r="AJ10841" s="419"/>
      <c r="AL10841" s="419"/>
      <c r="AM10841" s="419"/>
      <c r="AN10841" s="403"/>
      <c r="AO10841" s="419"/>
      <c r="AP10841" s="419"/>
      <c r="AQ10841" s="419"/>
      <c r="AR10841" s="419"/>
      <c r="AS10841" s="419"/>
      <c r="AT10841" s="419"/>
      <c r="AU10841" s="419"/>
      <c r="AV10841" s="419"/>
      <c r="AX10841" s="419"/>
      <c r="AY10841" s="419"/>
      <c r="AZ10841" s="419"/>
      <c r="BB10841" s="419"/>
      <c r="BC10841" s="419"/>
      <c r="BD10841" s="419"/>
      <c r="BF10841" s="419"/>
      <c r="BG10841" s="419"/>
      <c r="BH10841" s="419"/>
      <c r="BJ10841" s="419"/>
      <c r="BK10841" s="419"/>
      <c r="BL10841" s="419"/>
      <c r="BN10841" s="419"/>
      <c r="BO10841" s="419"/>
      <c r="BP10841" s="419"/>
      <c r="BR10841" s="419"/>
      <c r="BS10841" s="419"/>
      <c r="BT10841" s="419"/>
      <c r="BV10841" s="419"/>
      <c r="BW10841" s="419"/>
      <c r="BX10841" s="397"/>
      <c r="BZ10841" s="449"/>
      <c r="CB10841" s="419"/>
      <c r="CC10841" s="419"/>
      <c r="CD10841" s="419"/>
      <c r="CF10841" s="419"/>
      <c r="CG10841" s="419"/>
      <c r="CH10841" s="419"/>
    </row>
    <row r="10842" spans="3:86" ht="21" thickBot="1">
      <c r="C10842" s="425"/>
      <c r="P10842" s="431"/>
      <c r="R10842" s="419"/>
      <c r="S10842" s="446"/>
      <c r="T10842" s="419"/>
      <c r="V10842" s="196"/>
      <c r="W10842" s="419"/>
      <c r="X10842" s="419"/>
      <c r="Z10842" s="419"/>
      <c r="AA10842" s="419"/>
      <c r="AB10842" s="419"/>
      <c r="AD10842" s="419"/>
      <c r="AE10842" s="419"/>
      <c r="AF10842" s="419"/>
      <c r="AH10842" s="419"/>
      <c r="AI10842" s="419"/>
      <c r="AJ10842" s="419"/>
      <c r="AL10842" s="419"/>
      <c r="AM10842" s="419"/>
      <c r="AN10842" s="403"/>
      <c r="AO10842" s="419"/>
      <c r="AP10842" s="419"/>
      <c r="AQ10842" s="419"/>
      <c r="AR10842" s="419"/>
      <c r="AS10842" s="419"/>
      <c r="AT10842" s="419"/>
      <c r="AU10842" s="419"/>
      <c r="AV10842" s="419"/>
      <c r="AX10842" s="419"/>
      <c r="AY10842" s="419"/>
      <c r="AZ10842" s="419"/>
      <c r="BB10842" s="419"/>
      <c r="BC10842" s="419"/>
      <c r="BD10842" s="419"/>
      <c r="BF10842" s="419"/>
      <c r="BG10842" s="419"/>
      <c r="BH10842" s="419"/>
      <c r="BJ10842" s="419"/>
      <c r="BK10842" s="419"/>
      <c r="BL10842" s="419"/>
      <c r="BN10842" s="419"/>
      <c r="BO10842" s="419"/>
      <c r="BP10842" s="419"/>
      <c r="BR10842" s="419"/>
      <c r="BS10842" s="419"/>
      <c r="BT10842" s="419"/>
      <c r="BV10842" s="419"/>
      <c r="BW10842" s="419"/>
      <c r="BX10842" s="397"/>
      <c r="BZ10842" s="449"/>
      <c r="CB10842" s="419"/>
      <c r="CC10842" s="419"/>
      <c r="CD10842" s="419"/>
      <c r="CF10842" s="419"/>
      <c r="CG10842" s="419"/>
      <c r="CH10842" s="419"/>
    </row>
    <row r="10843" spans="3:86" ht="21" thickBot="1">
      <c r="C10843" s="425"/>
      <c r="P10843" s="431"/>
      <c r="R10843" s="419"/>
      <c r="S10843" s="446"/>
      <c r="T10843" s="419"/>
      <c r="V10843" s="196"/>
      <c r="W10843" s="419"/>
      <c r="X10843" s="419"/>
      <c r="Z10843" s="419"/>
      <c r="AA10843" s="419"/>
      <c r="AB10843" s="419"/>
      <c r="AD10843" s="419"/>
      <c r="AE10843" s="419"/>
      <c r="AF10843" s="419"/>
      <c r="AH10843" s="419"/>
      <c r="AI10843" s="419"/>
      <c r="AJ10843" s="419"/>
      <c r="AL10843" s="419"/>
      <c r="AM10843" s="419"/>
      <c r="AN10843" s="403"/>
      <c r="AO10843" s="419"/>
      <c r="AP10843" s="419"/>
      <c r="AQ10843" s="419"/>
      <c r="AR10843" s="419"/>
      <c r="AS10843" s="419"/>
      <c r="AT10843" s="419"/>
      <c r="AU10843" s="419"/>
      <c r="AV10843" s="419"/>
      <c r="AX10843" s="419"/>
      <c r="AY10843" s="419"/>
      <c r="AZ10843" s="419"/>
      <c r="BB10843" s="419"/>
      <c r="BC10843" s="419"/>
      <c r="BD10843" s="419"/>
      <c r="BF10843" s="419"/>
      <c r="BG10843" s="419"/>
      <c r="BH10843" s="419"/>
      <c r="BJ10843" s="419"/>
      <c r="BK10843" s="419"/>
      <c r="BL10843" s="419"/>
      <c r="BN10843" s="419"/>
      <c r="BO10843" s="419"/>
      <c r="BP10843" s="419"/>
      <c r="BR10843" s="419"/>
      <c r="BS10843" s="419"/>
      <c r="BT10843" s="419"/>
      <c r="BV10843" s="419"/>
      <c r="BW10843" s="419"/>
      <c r="BX10843" s="397"/>
      <c r="BZ10843" s="449"/>
      <c r="CB10843" s="419"/>
      <c r="CC10843" s="419"/>
      <c r="CD10843" s="419"/>
      <c r="CF10843" s="419"/>
      <c r="CG10843" s="419"/>
      <c r="CH10843" s="419"/>
    </row>
    <row r="10844" spans="3:86" ht="21" thickBot="1">
      <c r="C10844" s="425"/>
      <c r="P10844" s="431"/>
      <c r="R10844" s="419"/>
      <c r="S10844" s="446"/>
      <c r="T10844" s="419"/>
      <c r="V10844" s="196"/>
      <c r="W10844" s="419"/>
      <c r="X10844" s="419"/>
      <c r="Z10844" s="419"/>
      <c r="AA10844" s="419"/>
      <c r="AB10844" s="419"/>
      <c r="AD10844" s="419"/>
      <c r="AE10844" s="419"/>
      <c r="AF10844" s="419"/>
      <c r="AH10844" s="419"/>
      <c r="AI10844" s="419"/>
      <c r="AJ10844" s="419"/>
      <c r="AL10844" s="419"/>
      <c r="AM10844" s="419"/>
      <c r="AN10844" s="403"/>
      <c r="AO10844" s="419"/>
      <c r="AP10844" s="419"/>
      <c r="AQ10844" s="419"/>
      <c r="AR10844" s="419"/>
      <c r="AS10844" s="419"/>
      <c r="AT10844" s="419"/>
      <c r="AU10844" s="419"/>
      <c r="AV10844" s="419"/>
      <c r="AX10844" s="419"/>
      <c r="AY10844" s="419"/>
      <c r="AZ10844" s="419"/>
      <c r="BB10844" s="419"/>
      <c r="BC10844" s="419"/>
      <c r="BD10844" s="419"/>
      <c r="BF10844" s="419"/>
      <c r="BG10844" s="419"/>
      <c r="BH10844" s="419"/>
      <c r="BJ10844" s="419"/>
      <c r="BK10844" s="419"/>
      <c r="BL10844" s="419"/>
      <c r="BN10844" s="419"/>
      <c r="BO10844" s="419"/>
      <c r="BP10844" s="419"/>
      <c r="BR10844" s="419"/>
      <c r="BS10844" s="419"/>
      <c r="BT10844" s="419"/>
      <c r="BV10844" s="419"/>
      <c r="BW10844" s="419"/>
      <c r="BX10844" s="397"/>
      <c r="BZ10844" s="449"/>
      <c r="CB10844" s="419"/>
      <c r="CC10844" s="419"/>
      <c r="CD10844" s="419"/>
      <c r="CF10844" s="419"/>
      <c r="CG10844" s="419"/>
      <c r="CH10844" s="419"/>
    </row>
    <row r="10845" spans="3:86" ht="21" thickBot="1">
      <c r="C10845" s="425"/>
      <c r="P10845" s="431"/>
      <c r="R10845" s="419"/>
      <c r="S10845" s="446"/>
      <c r="T10845" s="419"/>
      <c r="V10845" s="196"/>
      <c r="W10845" s="419"/>
      <c r="X10845" s="419"/>
      <c r="Z10845" s="419"/>
      <c r="AA10845" s="419"/>
      <c r="AB10845" s="419"/>
      <c r="AD10845" s="419"/>
      <c r="AE10845" s="419"/>
      <c r="AF10845" s="419"/>
      <c r="AH10845" s="419"/>
      <c r="AI10845" s="419"/>
      <c r="AJ10845" s="419"/>
      <c r="AL10845" s="419"/>
      <c r="AM10845" s="419"/>
      <c r="AN10845" s="403"/>
      <c r="AO10845" s="419"/>
      <c r="AP10845" s="419"/>
      <c r="AQ10845" s="419"/>
      <c r="AR10845" s="419"/>
      <c r="AS10845" s="419"/>
      <c r="AT10845" s="419"/>
      <c r="AU10845" s="419"/>
      <c r="AV10845" s="419"/>
      <c r="AX10845" s="419"/>
      <c r="AY10845" s="419"/>
      <c r="AZ10845" s="419"/>
      <c r="BB10845" s="419"/>
      <c r="BC10845" s="419"/>
      <c r="BD10845" s="419"/>
      <c r="BF10845" s="419"/>
      <c r="BG10845" s="419"/>
      <c r="BH10845" s="419"/>
      <c r="BJ10845" s="419"/>
      <c r="BK10845" s="419"/>
      <c r="BL10845" s="419"/>
      <c r="BN10845" s="419"/>
      <c r="BO10845" s="419"/>
      <c r="BP10845" s="419"/>
      <c r="BR10845" s="419"/>
      <c r="BS10845" s="419"/>
      <c r="BT10845" s="419"/>
      <c r="BV10845" s="419"/>
      <c r="BW10845" s="419"/>
      <c r="BX10845" s="397"/>
      <c r="BZ10845" s="449"/>
      <c r="CB10845" s="419"/>
      <c r="CC10845" s="419"/>
      <c r="CD10845" s="419"/>
      <c r="CF10845" s="419"/>
      <c r="CG10845" s="419"/>
      <c r="CH10845" s="419"/>
    </row>
    <row r="10846" spans="3:86" ht="21" thickBot="1">
      <c r="C10846" s="425"/>
      <c r="P10846" s="431"/>
      <c r="R10846" s="419"/>
      <c r="S10846" s="446"/>
      <c r="T10846" s="419"/>
      <c r="V10846" s="196"/>
      <c r="W10846" s="419"/>
      <c r="X10846" s="419"/>
      <c r="Z10846" s="419"/>
      <c r="AA10846" s="419"/>
      <c r="AB10846" s="419"/>
      <c r="AD10846" s="419"/>
      <c r="AE10846" s="419"/>
      <c r="AF10846" s="419"/>
      <c r="AH10846" s="419"/>
      <c r="AI10846" s="419"/>
      <c r="AJ10846" s="419"/>
      <c r="AL10846" s="419"/>
      <c r="AM10846" s="419"/>
      <c r="AN10846" s="403"/>
      <c r="AO10846" s="419"/>
      <c r="AP10846" s="419"/>
      <c r="AQ10846" s="419"/>
      <c r="AR10846" s="419"/>
      <c r="AS10846" s="419"/>
      <c r="AT10846" s="419"/>
      <c r="AU10846" s="419"/>
      <c r="AV10846" s="419"/>
      <c r="AX10846" s="419"/>
      <c r="AY10846" s="419"/>
      <c r="AZ10846" s="419"/>
      <c r="BB10846" s="419"/>
      <c r="BC10846" s="419"/>
      <c r="BD10846" s="419"/>
      <c r="BF10846" s="419"/>
      <c r="BG10846" s="419"/>
      <c r="BH10846" s="419"/>
      <c r="BJ10846" s="419"/>
      <c r="BK10846" s="419"/>
      <c r="BL10846" s="419"/>
      <c r="BN10846" s="419"/>
      <c r="BO10846" s="419"/>
      <c r="BP10846" s="419"/>
      <c r="BR10846" s="419"/>
      <c r="BS10846" s="419"/>
      <c r="BT10846" s="419"/>
      <c r="BV10846" s="419"/>
      <c r="BW10846" s="419"/>
      <c r="BX10846" s="397"/>
      <c r="BZ10846" s="449"/>
      <c r="CB10846" s="419"/>
      <c r="CC10846" s="419"/>
      <c r="CD10846" s="419"/>
      <c r="CF10846" s="419"/>
      <c r="CG10846" s="419"/>
      <c r="CH10846" s="419"/>
    </row>
    <row r="10847" spans="3:86" ht="21" thickBot="1">
      <c r="C10847" s="425"/>
      <c r="P10847" s="431"/>
      <c r="R10847" s="419"/>
      <c r="S10847" s="446"/>
      <c r="T10847" s="419"/>
      <c r="V10847" s="196"/>
      <c r="W10847" s="419"/>
      <c r="X10847" s="419"/>
      <c r="Z10847" s="419"/>
      <c r="AA10847" s="419"/>
      <c r="AB10847" s="419"/>
      <c r="AD10847" s="419"/>
      <c r="AE10847" s="419"/>
      <c r="AF10847" s="419"/>
      <c r="AH10847" s="419"/>
      <c r="AI10847" s="419"/>
      <c r="AJ10847" s="419"/>
      <c r="AL10847" s="419"/>
      <c r="AM10847" s="419"/>
      <c r="AN10847" s="403"/>
      <c r="AO10847" s="419"/>
      <c r="AP10847" s="419"/>
      <c r="AQ10847" s="419"/>
      <c r="AR10847" s="419"/>
      <c r="AS10847" s="419"/>
      <c r="AT10847" s="419"/>
      <c r="AU10847" s="419"/>
      <c r="AV10847" s="419"/>
      <c r="AX10847" s="419"/>
      <c r="AY10847" s="419"/>
      <c r="AZ10847" s="419"/>
      <c r="BB10847" s="419"/>
      <c r="BC10847" s="419"/>
      <c r="BD10847" s="419"/>
      <c r="BF10847" s="419"/>
      <c r="BG10847" s="419"/>
      <c r="BH10847" s="419"/>
      <c r="BJ10847" s="419"/>
      <c r="BK10847" s="419"/>
      <c r="BL10847" s="419"/>
      <c r="BN10847" s="419"/>
      <c r="BO10847" s="419"/>
      <c r="BP10847" s="419"/>
      <c r="BR10847" s="419"/>
      <c r="BS10847" s="419"/>
      <c r="BT10847" s="419"/>
      <c r="BV10847" s="419"/>
      <c r="BW10847" s="419"/>
      <c r="BX10847" s="397"/>
      <c r="BZ10847" s="449"/>
      <c r="CB10847" s="419"/>
      <c r="CC10847" s="419"/>
      <c r="CD10847" s="419"/>
      <c r="CF10847" s="419"/>
      <c r="CG10847" s="419"/>
      <c r="CH10847" s="419"/>
    </row>
    <row r="10848" spans="3:86" ht="21" thickBot="1">
      <c r="C10848" s="425"/>
      <c r="P10848" s="431"/>
      <c r="R10848" s="419"/>
      <c r="S10848" s="446"/>
      <c r="T10848" s="419"/>
      <c r="V10848" s="196"/>
      <c r="W10848" s="419"/>
      <c r="X10848" s="419"/>
      <c r="Z10848" s="419"/>
      <c r="AA10848" s="419"/>
      <c r="AB10848" s="419"/>
      <c r="AD10848" s="419"/>
      <c r="AE10848" s="419"/>
      <c r="AF10848" s="419"/>
      <c r="AH10848" s="419"/>
      <c r="AI10848" s="419"/>
      <c r="AJ10848" s="419"/>
      <c r="AL10848" s="419"/>
      <c r="AM10848" s="419"/>
      <c r="AN10848" s="403"/>
      <c r="AO10848" s="419"/>
      <c r="AP10848" s="419"/>
      <c r="AQ10848" s="419"/>
      <c r="AR10848" s="419"/>
      <c r="AS10848" s="419"/>
      <c r="AT10848" s="419"/>
      <c r="AU10848" s="419"/>
      <c r="AV10848" s="419"/>
      <c r="AX10848" s="419"/>
      <c r="AY10848" s="419"/>
      <c r="AZ10848" s="419"/>
      <c r="BB10848" s="419"/>
      <c r="BC10848" s="419"/>
      <c r="BD10848" s="419"/>
      <c r="BF10848" s="419"/>
      <c r="BG10848" s="419"/>
      <c r="BH10848" s="419"/>
      <c r="BJ10848" s="419"/>
      <c r="BK10848" s="419"/>
      <c r="BL10848" s="419"/>
      <c r="BN10848" s="419"/>
      <c r="BO10848" s="419"/>
      <c r="BP10848" s="419"/>
      <c r="BR10848" s="419"/>
      <c r="BS10848" s="419"/>
      <c r="BT10848" s="419"/>
      <c r="BV10848" s="419"/>
      <c r="BW10848" s="419"/>
      <c r="BX10848" s="397"/>
      <c r="BZ10848" s="449"/>
      <c r="CB10848" s="419"/>
      <c r="CC10848" s="419"/>
      <c r="CD10848" s="419"/>
      <c r="CF10848" s="419"/>
      <c r="CG10848" s="419"/>
      <c r="CH10848" s="419"/>
    </row>
    <row r="10849" spans="3:86" ht="21" thickBot="1">
      <c r="C10849" s="425"/>
      <c r="P10849" s="431"/>
      <c r="R10849" s="419"/>
      <c r="S10849" s="446"/>
      <c r="T10849" s="419"/>
      <c r="V10849" s="196"/>
      <c r="W10849" s="419"/>
      <c r="X10849" s="419"/>
      <c r="Z10849" s="419"/>
      <c r="AA10849" s="419"/>
      <c r="AB10849" s="419"/>
      <c r="AD10849" s="419"/>
      <c r="AE10849" s="419"/>
      <c r="AF10849" s="419"/>
      <c r="AH10849" s="419"/>
      <c r="AI10849" s="419"/>
      <c r="AJ10849" s="419"/>
      <c r="AL10849" s="419"/>
      <c r="AM10849" s="419"/>
      <c r="AN10849" s="403"/>
      <c r="AO10849" s="419"/>
      <c r="AP10849" s="419"/>
      <c r="AQ10849" s="419"/>
      <c r="AR10849" s="419"/>
      <c r="AS10849" s="419"/>
      <c r="AT10849" s="419"/>
      <c r="AU10849" s="419"/>
      <c r="AV10849" s="419"/>
      <c r="AX10849" s="419"/>
      <c r="AY10849" s="419"/>
      <c r="AZ10849" s="419"/>
      <c r="BB10849" s="419"/>
      <c r="BC10849" s="419"/>
      <c r="BD10849" s="419"/>
      <c r="BF10849" s="419"/>
      <c r="BG10849" s="419"/>
      <c r="BH10849" s="419"/>
      <c r="BJ10849" s="419"/>
      <c r="BK10849" s="419"/>
      <c r="BL10849" s="419"/>
      <c r="BN10849" s="419"/>
      <c r="BO10849" s="419"/>
      <c r="BP10849" s="419"/>
      <c r="BR10849" s="419"/>
      <c r="BS10849" s="419"/>
      <c r="BT10849" s="419"/>
      <c r="BV10849" s="419"/>
      <c r="BW10849" s="419"/>
      <c r="BX10849" s="397"/>
      <c r="BZ10849" s="449"/>
      <c r="CB10849" s="419"/>
      <c r="CC10849" s="419"/>
      <c r="CD10849" s="419"/>
      <c r="CF10849" s="419"/>
      <c r="CG10849" s="419"/>
      <c r="CH10849" s="419"/>
    </row>
    <row r="10850" spans="3:86" ht="21" thickBot="1">
      <c r="C10850" s="425"/>
      <c r="P10850" s="431"/>
      <c r="R10850" s="419"/>
      <c r="S10850" s="446"/>
      <c r="T10850" s="419"/>
      <c r="V10850" s="196"/>
      <c r="W10850" s="419"/>
      <c r="X10850" s="419"/>
      <c r="Z10850" s="419"/>
      <c r="AA10850" s="419"/>
      <c r="AB10850" s="419"/>
      <c r="AD10850" s="419"/>
      <c r="AE10850" s="419"/>
      <c r="AF10850" s="419"/>
      <c r="AH10850" s="419"/>
      <c r="AI10850" s="419"/>
      <c r="AJ10850" s="419"/>
      <c r="AL10850" s="419"/>
      <c r="AM10850" s="419"/>
      <c r="AN10850" s="403"/>
      <c r="AO10850" s="419"/>
      <c r="AP10850" s="419"/>
      <c r="AQ10850" s="419"/>
      <c r="AR10850" s="419"/>
      <c r="AS10850" s="419"/>
      <c r="AT10850" s="419"/>
      <c r="AU10850" s="419"/>
      <c r="AV10850" s="419"/>
      <c r="AX10850" s="419"/>
      <c r="AY10850" s="419"/>
      <c r="AZ10850" s="419"/>
      <c r="BB10850" s="419"/>
      <c r="BC10850" s="419"/>
      <c r="BD10850" s="419"/>
      <c r="BF10850" s="419"/>
      <c r="BG10850" s="419"/>
      <c r="BH10850" s="419"/>
      <c r="BJ10850" s="419"/>
      <c r="BK10850" s="419"/>
      <c r="BL10850" s="419"/>
      <c r="BN10850" s="419"/>
      <c r="BO10850" s="419"/>
      <c r="BP10850" s="419"/>
      <c r="BR10850" s="419"/>
      <c r="BS10850" s="419"/>
      <c r="BT10850" s="419"/>
      <c r="BV10850" s="419"/>
      <c r="BW10850" s="419"/>
      <c r="BX10850" s="397"/>
      <c r="BZ10850" s="449"/>
      <c r="CB10850" s="419"/>
      <c r="CC10850" s="419"/>
      <c r="CD10850" s="419"/>
      <c r="CF10850" s="419"/>
      <c r="CG10850" s="419"/>
      <c r="CH10850" s="419"/>
    </row>
    <row r="10851" spans="3:86" ht="21" thickBot="1">
      <c r="C10851" s="425"/>
      <c r="P10851" s="431"/>
      <c r="R10851" s="419"/>
      <c r="S10851" s="446"/>
      <c r="T10851" s="419"/>
      <c r="V10851" s="196"/>
      <c r="W10851" s="419"/>
      <c r="X10851" s="419"/>
      <c r="Z10851" s="419"/>
      <c r="AA10851" s="419"/>
      <c r="AB10851" s="419"/>
      <c r="AD10851" s="419"/>
      <c r="AE10851" s="419"/>
      <c r="AF10851" s="419"/>
      <c r="AH10851" s="419"/>
      <c r="AI10851" s="419"/>
      <c r="AJ10851" s="419"/>
      <c r="AL10851" s="419"/>
      <c r="AM10851" s="419"/>
      <c r="AN10851" s="403"/>
      <c r="AO10851" s="419"/>
      <c r="AP10851" s="419"/>
      <c r="AQ10851" s="419"/>
      <c r="AR10851" s="419"/>
      <c r="AS10851" s="419"/>
      <c r="AT10851" s="419"/>
      <c r="AU10851" s="419"/>
      <c r="AV10851" s="419"/>
      <c r="AX10851" s="419"/>
      <c r="AY10851" s="419"/>
      <c r="AZ10851" s="419"/>
      <c r="BB10851" s="419"/>
      <c r="BC10851" s="419"/>
      <c r="BD10851" s="419"/>
      <c r="BF10851" s="419"/>
      <c r="BG10851" s="419"/>
      <c r="BH10851" s="419"/>
      <c r="BJ10851" s="419"/>
      <c r="BK10851" s="419"/>
      <c r="BL10851" s="419"/>
      <c r="BN10851" s="419"/>
      <c r="BO10851" s="419"/>
      <c r="BP10851" s="419"/>
      <c r="BR10851" s="419"/>
      <c r="BS10851" s="419"/>
      <c r="BT10851" s="419"/>
      <c r="BV10851" s="419"/>
      <c r="BW10851" s="419"/>
      <c r="BX10851" s="397"/>
      <c r="BZ10851" s="449"/>
      <c r="CB10851" s="419"/>
      <c r="CC10851" s="419"/>
      <c r="CD10851" s="419"/>
      <c r="CF10851" s="419"/>
      <c r="CG10851" s="419"/>
      <c r="CH10851" s="419"/>
    </row>
    <row r="10852" spans="3:86" ht="21" thickBot="1">
      <c r="C10852" s="425"/>
      <c r="P10852" s="431"/>
      <c r="R10852" s="419"/>
      <c r="S10852" s="446"/>
      <c r="T10852" s="419"/>
      <c r="V10852" s="196"/>
      <c r="W10852" s="419"/>
      <c r="X10852" s="419"/>
      <c r="Z10852" s="419"/>
      <c r="AA10852" s="419"/>
      <c r="AB10852" s="419"/>
      <c r="AD10852" s="419"/>
      <c r="AE10852" s="419"/>
      <c r="AF10852" s="419"/>
      <c r="AH10852" s="419"/>
      <c r="AI10852" s="419"/>
      <c r="AJ10852" s="419"/>
      <c r="AL10852" s="419"/>
      <c r="AM10852" s="419"/>
      <c r="AN10852" s="403"/>
      <c r="AO10852" s="419"/>
      <c r="AP10852" s="419"/>
      <c r="AQ10852" s="419"/>
      <c r="AR10852" s="419"/>
      <c r="AS10852" s="419"/>
      <c r="AT10852" s="419"/>
      <c r="AU10852" s="419"/>
      <c r="AV10852" s="419"/>
      <c r="AX10852" s="419"/>
      <c r="AY10852" s="419"/>
      <c r="AZ10852" s="419"/>
      <c r="BB10852" s="419"/>
      <c r="BC10852" s="419"/>
      <c r="BD10852" s="419"/>
      <c r="BF10852" s="419"/>
      <c r="BG10852" s="419"/>
      <c r="BH10852" s="419"/>
      <c r="BJ10852" s="419"/>
      <c r="BK10852" s="419"/>
      <c r="BL10852" s="419"/>
      <c r="BN10852" s="419"/>
      <c r="BO10852" s="419"/>
      <c r="BP10852" s="419"/>
      <c r="BR10852" s="419"/>
      <c r="BS10852" s="419"/>
      <c r="BT10852" s="419"/>
      <c r="BV10852" s="419"/>
      <c r="BW10852" s="419"/>
      <c r="BX10852" s="397"/>
      <c r="BZ10852" s="449"/>
      <c r="CB10852" s="419"/>
      <c r="CC10852" s="419"/>
      <c r="CD10852" s="419"/>
      <c r="CF10852" s="419"/>
      <c r="CG10852" s="419"/>
      <c r="CH10852" s="419"/>
    </row>
    <row r="10853" spans="3:86" ht="21" thickBot="1">
      <c r="C10853" s="425"/>
      <c r="P10853" s="431"/>
      <c r="R10853" s="419"/>
      <c r="S10853" s="446"/>
      <c r="T10853" s="419"/>
      <c r="V10853" s="196"/>
      <c r="W10853" s="419"/>
      <c r="X10853" s="419"/>
      <c r="Z10853" s="419"/>
      <c r="AA10853" s="419"/>
      <c r="AB10853" s="419"/>
      <c r="AD10853" s="419"/>
      <c r="AE10853" s="419"/>
      <c r="AF10853" s="419"/>
      <c r="AH10853" s="419"/>
      <c r="AI10853" s="419"/>
      <c r="AJ10853" s="419"/>
      <c r="AL10853" s="419"/>
      <c r="AM10853" s="419"/>
      <c r="AN10853" s="403"/>
      <c r="AO10853" s="419"/>
      <c r="AP10853" s="419"/>
      <c r="AQ10853" s="419"/>
      <c r="AR10853" s="419"/>
      <c r="AS10853" s="419"/>
      <c r="AT10853" s="419"/>
      <c r="AU10853" s="419"/>
      <c r="AV10853" s="419"/>
      <c r="AX10853" s="419"/>
      <c r="AY10853" s="419"/>
      <c r="AZ10853" s="419"/>
      <c r="BB10853" s="419"/>
      <c r="BC10853" s="419"/>
      <c r="BD10853" s="419"/>
      <c r="BF10853" s="419"/>
      <c r="BG10853" s="419"/>
      <c r="BH10853" s="419"/>
      <c r="BJ10853" s="419"/>
      <c r="BK10853" s="419"/>
      <c r="BL10853" s="419"/>
      <c r="BN10853" s="419"/>
      <c r="BO10853" s="419"/>
      <c r="BP10853" s="419"/>
      <c r="BR10853" s="419"/>
      <c r="BS10853" s="419"/>
      <c r="BT10853" s="419"/>
      <c r="BV10853" s="419"/>
      <c r="BW10853" s="419"/>
      <c r="BX10853" s="397"/>
      <c r="BZ10853" s="449"/>
      <c r="CB10853" s="419"/>
      <c r="CC10853" s="419"/>
      <c r="CD10853" s="419"/>
      <c r="CF10853" s="419"/>
      <c r="CG10853" s="419"/>
      <c r="CH10853" s="419"/>
    </row>
    <row r="10854" spans="3:86" ht="21" thickBot="1">
      <c r="C10854" s="425"/>
      <c r="P10854" s="431"/>
      <c r="R10854" s="419"/>
      <c r="S10854" s="446"/>
      <c r="T10854" s="419"/>
      <c r="V10854" s="196"/>
      <c r="W10854" s="419"/>
      <c r="X10854" s="419"/>
      <c r="Z10854" s="419"/>
      <c r="AA10854" s="419"/>
      <c r="AB10854" s="419"/>
      <c r="AD10854" s="419"/>
      <c r="AE10854" s="419"/>
      <c r="AF10854" s="419"/>
      <c r="AH10854" s="419"/>
      <c r="AI10854" s="419"/>
      <c r="AJ10854" s="419"/>
      <c r="AL10854" s="419"/>
      <c r="AM10854" s="419"/>
      <c r="AN10854" s="403"/>
      <c r="AO10854" s="419"/>
      <c r="AP10854" s="419"/>
      <c r="AQ10854" s="419"/>
      <c r="AR10854" s="419"/>
      <c r="AS10854" s="419"/>
      <c r="AT10854" s="419"/>
      <c r="AU10854" s="419"/>
      <c r="AV10854" s="419"/>
      <c r="AX10854" s="419"/>
      <c r="AY10854" s="419"/>
      <c r="AZ10854" s="419"/>
      <c r="BB10854" s="419"/>
      <c r="BC10854" s="419"/>
      <c r="BD10854" s="419"/>
      <c r="BF10854" s="419"/>
      <c r="BG10854" s="419"/>
      <c r="BH10854" s="419"/>
      <c r="BJ10854" s="419"/>
      <c r="BK10854" s="419"/>
      <c r="BL10854" s="419"/>
      <c r="BN10854" s="419"/>
      <c r="BO10854" s="419"/>
      <c r="BP10854" s="419"/>
      <c r="BR10854" s="419"/>
      <c r="BS10854" s="419"/>
      <c r="BT10854" s="419"/>
      <c r="BV10854" s="419"/>
      <c r="BW10854" s="419"/>
      <c r="BX10854" s="397"/>
      <c r="BZ10854" s="449"/>
      <c r="CB10854" s="419"/>
      <c r="CC10854" s="419"/>
      <c r="CD10854" s="419"/>
      <c r="CF10854" s="419"/>
      <c r="CG10854" s="419"/>
      <c r="CH10854" s="419"/>
    </row>
    <row r="10855" spans="3:86" ht="21" thickBot="1">
      <c r="C10855" s="425"/>
      <c r="P10855" s="431"/>
      <c r="R10855" s="419"/>
      <c r="S10855" s="446"/>
      <c r="T10855" s="419"/>
      <c r="V10855" s="196"/>
      <c r="W10855" s="419"/>
      <c r="X10855" s="419"/>
      <c r="Z10855" s="419"/>
      <c r="AA10855" s="419"/>
      <c r="AB10855" s="419"/>
      <c r="AD10855" s="419"/>
      <c r="AE10855" s="419"/>
      <c r="AF10855" s="419"/>
      <c r="AH10855" s="419"/>
      <c r="AI10855" s="419"/>
      <c r="AJ10855" s="419"/>
      <c r="AL10855" s="419"/>
      <c r="AM10855" s="419"/>
      <c r="AN10855" s="403"/>
      <c r="AO10855" s="419"/>
      <c r="AP10855" s="419"/>
      <c r="AQ10855" s="419"/>
      <c r="AR10855" s="419"/>
      <c r="AS10855" s="419"/>
      <c r="AT10855" s="419"/>
      <c r="AU10855" s="419"/>
      <c r="AV10855" s="419"/>
      <c r="AX10855" s="419"/>
      <c r="AY10855" s="419"/>
      <c r="AZ10855" s="419"/>
      <c r="BB10855" s="419"/>
      <c r="BC10855" s="419"/>
      <c r="BD10855" s="419"/>
      <c r="BF10855" s="419"/>
      <c r="BG10855" s="419"/>
      <c r="BH10855" s="419"/>
      <c r="BJ10855" s="419"/>
      <c r="BK10855" s="419"/>
      <c r="BL10855" s="419"/>
      <c r="BN10855" s="419"/>
      <c r="BO10855" s="419"/>
      <c r="BP10855" s="419"/>
      <c r="BR10855" s="419"/>
      <c r="BS10855" s="419"/>
      <c r="BT10855" s="419"/>
      <c r="BV10855" s="419"/>
      <c r="BW10855" s="419"/>
      <c r="BX10855" s="397"/>
      <c r="BZ10855" s="449"/>
      <c r="CB10855" s="419"/>
      <c r="CC10855" s="419"/>
      <c r="CD10855" s="419"/>
      <c r="CF10855" s="419"/>
      <c r="CG10855" s="419"/>
      <c r="CH10855" s="419"/>
    </row>
    <row r="10856" spans="3:86" ht="21" thickBot="1">
      <c r="C10856" s="425"/>
      <c r="P10856" s="431"/>
      <c r="R10856" s="419"/>
      <c r="S10856" s="446"/>
      <c r="T10856" s="419"/>
      <c r="V10856" s="196"/>
      <c r="W10856" s="419"/>
      <c r="X10856" s="419"/>
      <c r="Z10856" s="419"/>
      <c r="AA10856" s="419"/>
      <c r="AB10856" s="419"/>
      <c r="AD10856" s="419"/>
      <c r="AE10856" s="419"/>
      <c r="AF10856" s="419"/>
      <c r="AH10856" s="419"/>
      <c r="AI10856" s="419"/>
      <c r="AJ10856" s="419"/>
      <c r="AL10856" s="419"/>
      <c r="AM10856" s="419"/>
      <c r="AN10856" s="403"/>
      <c r="AO10856" s="419"/>
      <c r="AP10856" s="419"/>
      <c r="AQ10856" s="419"/>
      <c r="AR10856" s="419"/>
      <c r="AS10856" s="419"/>
      <c r="AT10856" s="419"/>
      <c r="AU10856" s="419"/>
      <c r="AV10856" s="419"/>
      <c r="AX10856" s="419"/>
      <c r="AY10856" s="419"/>
      <c r="AZ10856" s="419"/>
      <c r="BB10856" s="419"/>
      <c r="BC10856" s="419"/>
      <c r="BD10856" s="419"/>
      <c r="BF10856" s="419"/>
      <c r="BG10856" s="419"/>
      <c r="BH10856" s="419"/>
      <c r="BJ10856" s="419"/>
      <c r="BK10856" s="419"/>
      <c r="BL10856" s="419"/>
      <c r="BN10856" s="419"/>
      <c r="BO10856" s="419"/>
      <c r="BP10856" s="419"/>
      <c r="BR10856" s="419"/>
      <c r="BS10856" s="419"/>
      <c r="BT10856" s="419"/>
      <c r="BV10856" s="419"/>
      <c r="BW10856" s="419"/>
      <c r="BX10856" s="397"/>
      <c r="BZ10856" s="449"/>
      <c r="CB10856" s="419"/>
      <c r="CC10856" s="419"/>
      <c r="CD10856" s="419"/>
      <c r="CF10856" s="419"/>
      <c r="CG10856" s="419"/>
      <c r="CH10856" s="419"/>
    </row>
    <row r="10857" spans="3:86" ht="21" thickBot="1">
      <c r="C10857" s="425"/>
      <c r="P10857" s="431"/>
      <c r="R10857" s="419"/>
      <c r="S10857" s="446"/>
      <c r="T10857" s="419"/>
      <c r="V10857" s="196"/>
      <c r="W10857" s="419"/>
      <c r="X10857" s="419"/>
      <c r="Z10857" s="419"/>
      <c r="AA10857" s="419"/>
      <c r="AB10857" s="419"/>
      <c r="AD10857" s="419"/>
      <c r="AE10857" s="419"/>
      <c r="AF10857" s="419"/>
      <c r="AH10857" s="419"/>
      <c r="AI10857" s="419"/>
      <c r="AJ10857" s="419"/>
      <c r="AL10857" s="419"/>
      <c r="AM10857" s="419"/>
      <c r="AN10857" s="403"/>
      <c r="AO10857" s="419"/>
      <c r="AP10857" s="419"/>
      <c r="AQ10857" s="419"/>
      <c r="AR10857" s="419"/>
      <c r="AS10857" s="419"/>
      <c r="AT10857" s="419"/>
      <c r="AU10857" s="419"/>
      <c r="AV10857" s="419"/>
      <c r="AX10857" s="419"/>
      <c r="AY10857" s="419"/>
      <c r="AZ10857" s="419"/>
      <c r="BB10857" s="419"/>
      <c r="BC10857" s="419"/>
      <c r="BD10857" s="419"/>
      <c r="BF10857" s="419"/>
      <c r="BG10857" s="419"/>
      <c r="BH10857" s="419"/>
      <c r="BJ10857" s="419"/>
      <c r="BK10857" s="419"/>
      <c r="BL10857" s="419"/>
      <c r="BN10857" s="419"/>
      <c r="BO10857" s="419"/>
      <c r="BP10857" s="419"/>
      <c r="BR10857" s="419"/>
      <c r="BS10857" s="419"/>
      <c r="BT10857" s="419"/>
      <c r="BV10857" s="419"/>
      <c r="BW10857" s="419"/>
      <c r="BX10857" s="397"/>
      <c r="BZ10857" s="449"/>
      <c r="CB10857" s="419"/>
      <c r="CC10857" s="419"/>
      <c r="CD10857" s="419"/>
      <c r="CF10857" s="419"/>
      <c r="CG10857" s="419"/>
      <c r="CH10857" s="419"/>
    </row>
    <row r="10858" spans="3:86" ht="21" thickBot="1">
      <c r="C10858" s="425"/>
      <c r="P10858" s="431"/>
      <c r="R10858" s="419"/>
      <c r="S10858" s="446"/>
      <c r="T10858" s="419"/>
      <c r="V10858" s="196"/>
      <c r="W10858" s="419"/>
      <c r="X10858" s="419"/>
      <c r="Z10858" s="419"/>
      <c r="AA10858" s="419"/>
      <c r="AB10858" s="419"/>
      <c r="AD10858" s="419"/>
      <c r="AE10858" s="419"/>
      <c r="AF10858" s="419"/>
      <c r="AH10858" s="419"/>
      <c r="AI10858" s="419"/>
      <c r="AJ10858" s="419"/>
      <c r="AL10858" s="419"/>
      <c r="AM10858" s="419"/>
      <c r="AN10858" s="403"/>
      <c r="AO10858" s="419"/>
      <c r="AP10858" s="419"/>
      <c r="AQ10858" s="419"/>
      <c r="AR10858" s="419"/>
      <c r="AS10858" s="419"/>
      <c r="AT10858" s="419"/>
      <c r="AU10858" s="419"/>
      <c r="AV10858" s="419"/>
      <c r="AX10858" s="419"/>
      <c r="AY10858" s="419"/>
      <c r="AZ10858" s="419"/>
      <c r="BB10858" s="419"/>
      <c r="BC10858" s="419"/>
      <c r="BD10858" s="419"/>
      <c r="BF10858" s="419"/>
      <c r="BG10858" s="419"/>
      <c r="BH10858" s="419"/>
      <c r="BJ10858" s="419"/>
      <c r="BK10858" s="419"/>
      <c r="BL10858" s="419"/>
      <c r="BN10858" s="419"/>
      <c r="BO10858" s="419"/>
      <c r="BP10858" s="419"/>
      <c r="BR10858" s="419"/>
      <c r="BS10858" s="419"/>
      <c r="BT10858" s="419"/>
      <c r="BV10858" s="419"/>
      <c r="BW10858" s="419"/>
      <c r="BX10858" s="397"/>
      <c r="BZ10858" s="449"/>
      <c r="CB10858" s="419"/>
      <c r="CC10858" s="419"/>
      <c r="CD10858" s="419"/>
      <c r="CF10858" s="419"/>
      <c r="CG10858" s="419"/>
      <c r="CH10858" s="419"/>
    </row>
    <row r="10859" spans="3:86" ht="21" thickBot="1">
      <c r="C10859" s="425"/>
      <c r="P10859" s="431"/>
      <c r="R10859" s="419"/>
      <c r="S10859" s="446"/>
      <c r="T10859" s="419"/>
      <c r="V10859" s="196"/>
      <c r="W10859" s="419"/>
      <c r="X10859" s="419"/>
      <c r="Z10859" s="419"/>
      <c r="AA10859" s="419"/>
      <c r="AB10859" s="419"/>
      <c r="AD10859" s="419"/>
      <c r="AE10859" s="419"/>
      <c r="AF10859" s="419"/>
      <c r="AH10859" s="419"/>
      <c r="AI10859" s="419"/>
      <c r="AJ10859" s="419"/>
      <c r="AL10859" s="419"/>
      <c r="AM10859" s="419"/>
      <c r="AN10859" s="403"/>
      <c r="AO10859" s="419"/>
      <c r="AP10859" s="419"/>
      <c r="AQ10859" s="419"/>
      <c r="AR10859" s="419"/>
      <c r="AS10859" s="419"/>
      <c r="AT10859" s="419"/>
      <c r="AU10859" s="419"/>
      <c r="AV10859" s="419"/>
      <c r="AX10859" s="419"/>
      <c r="AY10859" s="419"/>
      <c r="AZ10859" s="419"/>
      <c r="BB10859" s="419"/>
      <c r="BC10859" s="419"/>
      <c r="BD10859" s="419"/>
      <c r="BF10859" s="419"/>
      <c r="BG10859" s="419"/>
      <c r="BH10859" s="419"/>
      <c r="BJ10859" s="419"/>
      <c r="BK10859" s="419"/>
      <c r="BL10859" s="419"/>
      <c r="BN10859" s="419"/>
      <c r="BO10859" s="419"/>
      <c r="BP10859" s="419"/>
      <c r="BR10859" s="419"/>
      <c r="BS10859" s="419"/>
      <c r="BT10859" s="419"/>
      <c r="BV10859" s="419"/>
      <c r="BW10859" s="419"/>
      <c r="BX10859" s="397"/>
      <c r="BZ10859" s="449"/>
      <c r="CB10859" s="419"/>
      <c r="CC10859" s="419"/>
      <c r="CD10859" s="419"/>
      <c r="CF10859" s="419"/>
      <c r="CG10859" s="419"/>
      <c r="CH10859" s="419"/>
    </row>
    <row r="10860" spans="3:86" ht="21" thickBot="1">
      <c r="C10860" s="425"/>
      <c r="P10860" s="431"/>
      <c r="R10860" s="419"/>
      <c r="S10860" s="446"/>
      <c r="T10860" s="419"/>
      <c r="V10860" s="196"/>
      <c r="W10860" s="419"/>
      <c r="X10860" s="419"/>
      <c r="Z10860" s="419"/>
      <c r="AA10860" s="419"/>
      <c r="AB10860" s="419"/>
      <c r="AD10860" s="419"/>
      <c r="AE10860" s="419"/>
      <c r="AF10860" s="419"/>
      <c r="AH10860" s="419"/>
      <c r="AI10860" s="419"/>
      <c r="AJ10860" s="419"/>
      <c r="AL10860" s="419"/>
      <c r="AM10860" s="419"/>
      <c r="AN10860" s="403"/>
      <c r="AO10860" s="419"/>
      <c r="AP10860" s="419"/>
      <c r="AQ10860" s="419"/>
      <c r="AR10860" s="419"/>
      <c r="AS10860" s="419"/>
      <c r="AT10860" s="419"/>
      <c r="AU10860" s="419"/>
      <c r="AV10860" s="419"/>
      <c r="AX10860" s="419"/>
      <c r="AY10860" s="419"/>
      <c r="AZ10860" s="419"/>
      <c r="BB10860" s="419"/>
      <c r="BC10860" s="419"/>
      <c r="BD10860" s="419"/>
      <c r="BF10860" s="419"/>
      <c r="BG10860" s="419"/>
      <c r="BH10860" s="419"/>
      <c r="BJ10860" s="419"/>
      <c r="BK10860" s="419"/>
      <c r="BL10860" s="419"/>
      <c r="BN10860" s="419"/>
      <c r="BO10860" s="419"/>
      <c r="BP10860" s="419"/>
      <c r="BR10860" s="419"/>
      <c r="BS10860" s="419"/>
      <c r="BT10860" s="419"/>
      <c r="BV10860" s="419"/>
      <c r="BW10860" s="419"/>
      <c r="BX10860" s="397"/>
      <c r="BZ10860" s="449"/>
      <c r="CB10860" s="419"/>
      <c r="CC10860" s="419"/>
      <c r="CD10860" s="419"/>
      <c r="CF10860" s="419"/>
      <c r="CG10860" s="419"/>
      <c r="CH10860" s="419"/>
    </row>
    <row r="10861" spans="3:86" ht="21" thickBot="1">
      <c r="C10861" s="425"/>
      <c r="P10861" s="431"/>
      <c r="R10861" s="419"/>
      <c r="S10861" s="446"/>
      <c r="T10861" s="419"/>
      <c r="V10861" s="196"/>
      <c r="W10861" s="419"/>
      <c r="X10861" s="419"/>
      <c r="Z10861" s="419"/>
      <c r="AA10861" s="419"/>
      <c r="AB10861" s="419"/>
      <c r="AD10861" s="419"/>
      <c r="AE10861" s="419"/>
      <c r="AF10861" s="419"/>
      <c r="AH10861" s="419"/>
      <c r="AI10861" s="419"/>
      <c r="AJ10861" s="419"/>
      <c r="AL10861" s="419"/>
      <c r="AM10861" s="419"/>
      <c r="AN10861" s="403"/>
      <c r="AO10861" s="419"/>
      <c r="AP10861" s="419"/>
      <c r="AQ10861" s="419"/>
      <c r="AR10861" s="419"/>
      <c r="AS10861" s="419"/>
      <c r="AT10861" s="419"/>
      <c r="AU10861" s="419"/>
      <c r="AV10861" s="419"/>
      <c r="AX10861" s="419"/>
      <c r="AY10861" s="419"/>
      <c r="AZ10861" s="419"/>
      <c r="BB10861" s="419"/>
      <c r="BC10861" s="419"/>
      <c r="BD10861" s="419"/>
      <c r="BF10861" s="419"/>
      <c r="BG10861" s="419"/>
      <c r="BH10861" s="419"/>
      <c r="BJ10861" s="419"/>
      <c r="BK10861" s="419"/>
      <c r="BL10861" s="419"/>
      <c r="BN10861" s="419"/>
      <c r="BO10861" s="419"/>
      <c r="BP10861" s="419"/>
      <c r="BR10861" s="419"/>
      <c r="BS10861" s="419"/>
      <c r="BT10861" s="419"/>
      <c r="BV10861" s="419"/>
      <c r="BW10861" s="419"/>
      <c r="BX10861" s="397"/>
      <c r="BZ10861" s="449"/>
      <c r="CB10861" s="419"/>
      <c r="CC10861" s="419"/>
      <c r="CD10861" s="419"/>
      <c r="CF10861" s="419"/>
      <c r="CG10861" s="419"/>
      <c r="CH10861" s="419"/>
    </row>
    <row r="10862" spans="3:86" ht="21" thickBot="1">
      <c r="C10862" s="425"/>
      <c r="P10862" s="431"/>
      <c r="R10862" s="419"/>
      <c r="S10862" s="446"/>
      <c r="T10862" s="419"/>
      <c r="V10862" s="196"/>
      <c r="W10862" s="419"/>
      <c r="X10862" s="419"/>
      <c r="Z10862" s="419"/>
      <c r="AA10862" s="419"/>
      <c r="AB10862" s="419"/>
      <c r="AD10862" s="419"/>
      <c r="AE10862" s="419"/>
      <c r="AF10862" s="419"/>
      <c r="AH10862" s="419"/>
      <c r="AI10862" s="419"/>
      <c r="AJ10862" s="419"/>
      <c r="AL10862" s="419"/>
      <c r="AM10862" s="419"/>
      <c r="AN10862" s="403"/>
      <c r="AO10862" s="419"/>
      <c r="AP10862" s="419"/>
      <c r="AQ10862" s="419"/>
      <c r="AR10862" s="419"/>
      <c r="AS10862" s="419"/>
      <c r="AT10862" s="419"/>
      <c r="AU10862" s="419"/>
      <c r="AV10862" s="419"/>
      <c r="AX10862" s="419"/>
      <c r="AY10862" s="419"/>
      <c r="AZ10862" s="419"/>
      <c r="BB10862" s="419"/>
      <c r="BC10862" s="419"/>
      <c r="BD10862" s="419"/>
      <c r="BF10862" s="419"/>
      <c r="BG10862" s="419"/>
      <c r="BH10862" s="419"/>
      <c r="BJ10862" s="419"/>
      <c r="BK10862" s="419"/>
      <c r="BL10862" s="419"/>
      <c r="BN10862" s="419"/>
      <c r="BO10862" s="419"/>
      <c r="BP10862" s="419"/>
      <c r="BR10862" s="419"/>
      <c r="BS10862" s="419"/>
      <c r="BT10862" s="419"/>
      <c r="BV10862" s="419"/>
      <c r="BW10862" s="419"/>
      <c r="BX10862" s="397"/>
      <c r="BZ10862" s="449"/>
      <c r="CB10862" s="419"/>
      <c r="CC10862" s="419"/>
      <c r="CD10862" s="419"/>
      <c r="CF10862" s="419"/>
      <c r="CG10862" s="419"/>
      <c r="CH10862" s="419"/>
    </row>
    <row r="10863" spans="3:86" ht="21" thickBot="1">
      <c r="C10863" s="425"/>
      <c r="P10863" s="431"/>
      <c r="R10863" s="419"/>
      <c r="S10863" s="446"/>
      <c r="T10863" s="419"/>
      <c r="V10863" s="196"/>
      <c r="W10863" s="419"/>
      <c r="X10863" s="419"/>
      <c r="Z10863" s="419"/>
      <c r="AA10863" s="419"/>
      <c r="AB10863" s="419"/>
      <c r="AD10863" s="419"/>
      <c r="AE10863" s="419"/>
      <c r="AF10863" s="419"/>
      <c r="AH10863" s="419"/>
      <c r="AI10863" s="419"/>
      <c r="AJ10863" s="419"/>
      <c r="AL10863" s="419"/>
      <c r="AM10863" s="419"/>
      <c r="AN10863" s="403"/>
      <c r="AO10863" s="419"/>
      <c r="AP10863" s="419"/>
      <c r="AQ10863" s="419"/>
      <c r="AR10863" s="419"/>
      <c r="AS10863" s="419"/>
      <c r="AT10863" s="419"/>
      <c r="AU10863" s="419"/>
      <c r="AV10863" s="419"/>
      <c r="AX10863" s="419"/>
      <c r="AY10863" s="419"/>
      <c r="AZ10863" s="419"/>
      <c r="BB10863" s="419"/>
      <c r="BC10863" s="419"/>
      <c r="BD10863" s="419"/>
      <c r="BF10863" s="419"/>
      <c r="BG10863" s="419"/>
      <c r="BH10863" s="419"/>
      <c r="BJ10863" s="419"/>
      <c r="BK10863" s="419"/>
      <c r="BL10863" s="419"/>
      <c r="BN10863" s="419"/>
      <c r="BO10863" s="419"/>
      <c r="BP10863" s="419"/>
      <c r="BR10863" s="419"/>
      <c r="BS10863" s="419"/>
      <c r="BT10863" s="419"/>
      <c r="BV10863" s="419"/>
      <c r="BW10863" s="419"/>
      <c r="BX10863" s="397"/>
      <c r="BZ10863" s="449"/>
      <c r="CB10863" s="419"/>
      <c r="CC10863" s="419"/>
      <c r="CD10863" s="419"/>
      <c r="CF10863" s="419"/>
      <c r="CG10863" s="419"/>
      <c r="CH10863" s="419"/>
    </row>
    <row r="10864" spans="3:86" ht="21" thickBot="1">
      <c r="C10864" s="425"/>
      <c r="P10864" s="431"/>
      <c r="R10864" s="419"/>
      <c r="S10864" s="446"/>
      <c r="T10864" s="419"/>
      <c r="V10864" s="196"/>
      <c r="W10864" s="419"/>
      <c r="X10864" s="419"/>
      <c r="Z10864" s="419"/>
      <c r="AA10864" s="419"/>
      <c r="AB10864" s="419"/>
      <c r="AD10864" s="419"/>
      <c r="AE10864" s="419"/>
      <c r="AF10864" s="419"/>
      <c r="AH10864" s="419"/>
      <c r="AI10864" s="419"/>
      <c r="AJ10864" s="419"/>
      <c r="AL10864" s="419"/>
      <c r="AM10864" s="419"/>
      <c r="AN10864" s="403"/>
      <c r="AO10864" s="419"/>
      <c r="AP10864" s="419"/>
      <c r="AQ10864" s="419"/>
      <c r="AR10864" s="419"/>
      <c r="AS10864" s="419"/>
      <c r="AT10864" s="419"/>
      <c r="AU10864" s="419"/>
      <c r="AV10864" s="419"/>
      <c r="AX10864" s="419"/>
      <c r="AY10864" s="419"/>
      <c r="AZ10864" s="419"/>
      <c r="BB10864" s="419"/>
      <c r="BC10864" s="419"/>
      <c r="BD10864" s="419"/>
      <c r="BF10864" s="419"/>
      <c r="BG10864" s="419"/>
      <c r="BH10864" s="419"/>
      <c r="BJ10864" s="419"/>
      <c r="BK10864" s="419"/>
      <c r="BL10864" s="419"/>
      <c r="BN10864" s="419"/>
      <c r="BO10864" s="419"/>
      <c r="BP10864" s="419"/>
      <c r="BR10864" s="419"/>
      <c r="BS10864" s="419"/>
      <c r="BT10864" s="419"/>
      <c r="BV10864" s="419"/>
      <c r="BW10864" s="419"/>
      <c r="BX10864" s="397"/>
      <c r="BZ10864" s="449"/>
      <c r="CB10864" s="419"/>
      <c r="CC10864" s="419"/>
      <c r="CD10864" s="419"/>
      <c r="CF10864" s="419"/>
      <c r="CG10864" s="419"/>
      <c r="CH10864" s="419"/>
    </row>
    <row r="10865" spans="3:86" ht="21" thickBot="1">
      <c r="C10865" s="425"/>
      <c r="P10865" s="431"/>
      <c r="R10865" s="419"/>
      <c r="S10865" s="446"/>
      <c r="T10865" s="419"/>
      <c r="V10865" s="196"/>
      <c r="W10865" s="419"/>
      <c r="X10865" s="419"/>
      <c r="Z10865" s="419"/>
      <c r="AA10865" s="419"/>
      <c r="AB10865" s="419"/>
      <c r="AD10865" s="419"/>
      <c r="AE10865" s="419"/>
      <c r="AF10865" s="419"/>
      <c r="AH10865" s="419"/>
      <c r="AI10865" s="419"/>
      <c r="AJ10865" s="419"/>
      <c r="AL10865" s="419"/>
      <c r="AM10865" s="419"/>
      <c r="AN10865" s="403"/>
      <c r="AO10865" s="419"/>
      <c r="AP10865" s="419"/>
      <c r="AQ10865" s="419"/>
      <c r="AR10865" s="419"/>
      <c r="AS10865" s="419"/>
      <c r="AT10865" s="419"/>
      <c r="AU10865" s="419"/>
      <c r="AV10865" s="419"/>
      <c r="AX10865" s="419"/>
      <c r="AY10865" s="419"/>
      <c r="AZ10865" s="419"/>
      <c r="BB10865" s="419"/>
      <c r="BC10865" s="419"/>
      <c r="BD10865" s="419"/>
      <c r="BF10865" s="419"/>
      <c r="BG10865" s="419"/>
      <c r="BH10865" s="419"/>
      <c r="BJ10865" s="419"/>
      <c r="BK10865" s="419"/>
      <c r="BL10865" s="419"/>
      <c r="BN10865" s="419"/>
      <c r="BO10865" s="419"/>
      <c r="BP10865" s="419"/>
      <c r="BR10865" s="419"/>
      <c r="BS10865" s="419"/>
      <c r="BT10865" s="419"/>
      <c r="BV10865" s="419"/>
      <c r="BW10865" s="419"/>
      <c r="BX10865" s="397"/>
      <c r="BZ10865" s="449"/>
      <c r="CB10865" s="419"/>
      <c r="CC10865" s="419"/>
      <c r="CD10865" s="419"/>
      <c r="CF10865" s="419"/>
      <c r="CG10865" s="419"/>
      <c r="CH10865" s="419"/>
    </row>
    <row r="10866" spans="3:86" ht="21" thickBot="1">
      <c r="C10866" s="425"/>
      <c r="P10866" s="431"/>
      <c r="R10866" s="419"/>
      <c r="S10866" s="446"/>
      <c r="T10866" s="419"/>
      <c r="V10866" s="196"/>
      <c r="W10866" s="419"/>
      <c r="X10866" s="419"/>
      <c r="Z10866" s="419"/>
      <c r="AA10866" s="419"/>
      <c r="AB10866" s="419"/>
      <c r="AD10866" s="419"/>
      <c r="AE10866" s="419"/>
      <c r="AF10866" s="419"/>
      <c r="AH10866" s="419"/>
      <c r="AI10866" s="419"/>
      <c r="AJ10866" s="419"/>
      <c r="AL10866" s="419"/>
      <c r="AM10866" s="419"/>
      <c r="AN10866" s="403"/>
      <c r="AO10866" s="419"/>
      <c r="AP10866" s="419"/>
      <c r="AQ10866" s="419"/>
      <c r="AR10866" s="419"/>
      <c r="AS10866" s="419"/>
      <c r="AT10866" s="419"/>
      <c r="AU10866" s="419"/>
      <c r="AV10866" s="419"/>
      <c r="AX10866" s="419"/>
      <c r="AY10866" s="419"/>
      <c r="AZ10866" s="419"/>
      <c r="BB10866" s="419"/>
      <c r="BC10866" s="419"/>
      <c r="BD10866" s="419"/>
      <c r="BF10866" s="419"/>
      <c r="BG10866" s="419"/>
      <c r="BH10866" s="419"/>
      <c r="BJ10866" s="419"/>
      <c r="BK10866" s="419"/>
      <c r="BL10866" s="419"/>
      <c r="BN10866" s="419"/>
      <c r="BO10866" s="419"/>
      <c r="BP10866" s="419"/>
      <c r="BR10866" s="419"/>
      <c r="BS10866" s="419"/>
      <c r="BT10866" s="419"/>
      <c r="BV10866" s="419"/>
      <c r="BW10866" s="419"/>
      <c r="BX10866" s="397"/>
      <c r="BZ10866" s="449"/>
      <c r="CB10866" s="419"/>
      <c r="CC10866" s="419"/>
      <c r="CD10866" s="419"/>
      <c r="CF10866" s="419"/>
      <c r="CG10866" s="419"/>
      <c r="CH10866" s="419"/>
    </row>
    <row r="10867" spans="3:86" ht="21" thickBot="1">
      <c r="C10867" s="425"/>
      <c r="P10867" s="431"/>
      <c r="R10867" s="419"/>
      <c r="S10867" s="446"/>
      <c r="T10867" s="419"/>
      <c r="V10867" s="196"/>
      <c r="W10867" s="419"/>
      <c r="X10867" s="419"/>
      <c r="Z10867" s="419"/>
      <c r="AA10867" s="419"/>
      <c r="AB10867" s="419"/>
      <c r="AD10867" s="419"/>
      <c r="AE10867" s="419"/>
      <c r="AF10867" s="419"/>
      <c r="AH10867" s="419"/>
      <c r="AI10867" s="419"/>
      <c r="AJ10867" s="419"/>
      <c r="AL10867" s="419"/>
      <c r="AM10867" s="419"/>
      <c r="AN10867" s="403"/>
      <c r="AO10867" s="419"/>
      <c r="AP10867" s="419"/>
      <c r="AQ10867" s="419"/>
      <c r="AR10867" s="419"/>
      <c r="AS10867" s="419"/>
      <c r="AT10867" s="419"/>
      <c r="AU10867" s="419"/>
      <c r="AV10867" s="419"/>
      <c r="AX10867" s="419"/>
      <c r="AY10867" s="419"/>
      <c r="AZ10867" s="419"/>
      <c r="BB10867" s="419"/>
      <c r="BC10867" s="419"/>
      <c r="BD10867" s="419"/>
      <c r="BF10867" s="419"/>
      <c r="BG10867" s="419"/>
      <c r="BH10867" s="419"/>
      <c r="BJ10867" s="419"/>
      <c r="BK10867" s="419"/>
      <c r="BL10867" s="419"/>
      <c r="BN10867" s="419"/>
      <c r="BO10867" s="419"/>
      <c r="BP10867" s="419"/>
      <c r="BR10867" s="419"/>
      <c r="BS10867" s="419"/>
      <c r="BT10867" s="419"/>
      <c r="BV10867" s="419"/>
      <c r="BW10867" s="419"/>
      <c r="BX10867" s="397"/>
      <c r="BZ10867" s="449"/>
      <c r="CB10867" s="419"/>
      <c r="CC10867" s="419"/>
      <c r="CD10867" s="419"/>
      <c r="CF10867" s="419"/>
      <c r="CG10867" s="419"/>
      <c r="CH10867" s="419"/>
    </row>
    <row r="10868" spans="3:86" ht="21" thickBot="1">
      <c r="C10868" s="425"/>
      <c r="P10868" s="431"/>
      <c r="R10868" s="419"/>
      <c r="S10868" s="446"/>
      <c r="T10868" s="419"/>
      <c r="V10868" s="196"/>
      <c r="W10868" s="419"/>
      <c r="X10868" s="419"/>
      <c r="Z10868" s="419"/>
      <c r="AA10868" s="419"/>
      <c r="AB10868" s="419"/>
      <c r="AD10868" s="419"/>
      <c r="AE10868" s="419"/>
      <c r="AF10868" s="419"/>
      <c r="AH10868" s="419"/>
      <c r="AI10868" s="419"/>
      <c r="AJ10868" s="419"/>
      <c r="AL10868" s="419"/>
      <c r="AM10868" s="419"/>
      <c r="AN10868" s="403"/>
      <c r="AO10868" s="419"/>
      <c r="AP10868" s="419"/>
      <c r="AQ10868" s="419"/>
      <c r="AR10868" s="419"/>
      <c r="AS10868" s="419"/>
      <c r="AT10868" s="419"/>
      <c r="AU10868" s="419"/>
      <c r="AV10868" s="419"/>
      <c r="AX10868" s="419"/>
      <c r="AY10868" s="419"/>
      <c r="AZ10868" s="419"/>
      <c r="BB10868" s="419"/>
      <c r="BC10868" s="419"/>
      <c r="BD10868" s="419"/>
      <c r="BF10868" s="419"/>
      <c r="BG10868" s="419"/>
      <c r="BH10868" s="419"/>
      <c r="BJ10868" s="419"/>
      <c r="BK10868" s="419"/>
      <c r="BL10868" s="419"/>
      <c r="BN10868" s="419"/>
      <c r="BO10868" s="419"/>
      <c r="BP10868" s="419"/>
      <c r="BR10868" s="419"/>
      <c r="BS10868" s="419"/>
      <c r="BT10868" s="419"/>
      <c r="BV10868" s="419"/>
      <c r="BW10868" s="419"/>
      <c r="BX10868" s="397"/>
      <c r="BZ10868" s="449"/>
      <c r="CB10868" s="419"/>
      <c r="CC10868" s="419"/>
      <c r="CD10868" s="419"/>
      <c r="CF10868" s="419"/>
      <c r="CG10868" s="419"/>
      <c r="CH10868" s="419"/>
    </row>
    <row r="10869" spans="3:86" ht="21" thickBot="1">
      <c r="C10869" s="425"/>
      <c r="P10869" s="431"/>
      <c r="R10869" s="419"/>
      <c r="S10869" s="446"/>
      <c r="T10869" s="419"/>
      <c r="V10869" s="196"/>
      <c r="W10869" s="419"/>
      <c r="X10869" s="419"/>
      <c r="Z10869" s="419"/>
      <c r="AA10869" s="419"/>
      <c r="AB10869" s="419"/>
      <c r="AD10869" s="419"/>
      <c r="AE10869" s="419"/>
      <c r="AF10869" s="419"/>
      <c r="AH10869" s="419"/>
      <c r="AI10869" s="419"/>
      <c r="AJ10869" s="419"/>
      <c r="AL10869" s="419"/>
      <c r="AM10869" s="419"/>
      <c r="AN10869" s="403"/>
      <c r="AO10869" s="419"/>
      <c r="AP10869" s="419"/>
      <c r="AQ10869" s="419"/>
      <c r="AR10869" s="419"/>
      <c r="AS10869" s="419"/>
      <c r="AT10869" s="419"/>
      <c r="AU10869" s="419"/>
      <c r="AV10869" s="419"/>
      <c r="AX10869" s="419"/>
      <c r="AY10869" s="419"/>
      <c r="AZ10869" s="419"/>
      <c r="BB10869" s="419"/>
      <c r="BC10869" s="419"/>
      <c r="BD10869" s="419"/>
      <c r="BF10869" s="419"/>
      <c r="BG10869" s="419"/>
      <c r="BH10869" s="419"/>
      <c r="BJ10869" s="419"/>
      <c r="BK10869" s="419"/>
      <c r="BL10869" s="419"/>
      <c r="BN10869" s="419"/>
      <c r="BO10869" s="419"/>
      <c r="BP10869" s="419"/>
      <c r="BR10869" s="419"/>
      <c r="BS10869" s="419"/>
      <c r="BT10869" s="419"/>
      <c r="BV10869" s="419"/>
      <c r="BW10869" s="419"/>
      <c r="BX10869" s="397"/>
      <c r="BZ10869" s="449"/>
      <c r="CB10869" s="419"/>
      <c r="CC10869" s="419"/>
      <c r="CD10869" s="419"/>
      <c r="CF10869" s="419"/>
      <c r="CG10869" s="419"/>
      <c r="CH10869" s="419"/>
    </row>
    <row r="10870" spans="3:86" ht="21" thickBot="1">
      <c r="C10870" s="425"/>
      <c r="P10870" s="431"/>
      <c r="R10870" s="419"/>
      <c r="S10870" s="446"/>
      <c r="T10870" s="419"/>
      <c r="V10870" s="196"/>
      <c r="W10870" s="419"/>
      <c r="X10870" s="419"/>
      <c r="Z10870" s="419"/>
      <c r="AA10870" s="419"/>
      <c r="AB10870" s="419"/>
      <c r="AD10870" s="419"/>
      <c r="AE10870" s="419"/>
      <c r="AF10870" s="419"/>
      <c r="AH10870" s="419"/>
      <c r="AI10870" s="419"/>
      <c r="AJ10870" s="419"/>
      <c r="AL10870" s="419"/>
      <c r="AM10870" s="419"/>
      <c r="AN10870" s="403"/>
      <c r="AO10870" s="419"/>
      <c r="AP10870" s="419"/>
      <c r="AQ10870" s="419"/>
      <c r="AR10870" s="419"/>
      <c r="AS10870" s="419"/>
      <c r="AT10870" s="419"/>
      <c r="AU10870" s="419"/>
      <c r="AV10870" s="419"/>
      <c r="AX10870" s="419"/>
      <c r="AY10870" s="419"/>
      <c r="AZ10870" s="419"/>
      <c r="BB10870" s="419"/>
      <c r="BC10870" s="419"/>
      <c r="BD10870" s="419"/>
      <c r="BF10870" s="419"/>
      <c r="BG10870" s="419"/>
      <c r="BH10870" s="419"/>
      <c r="BJ10870" s="419"/>
      <c r="BK10870" s="419"/>
      <c r="BL10870" s="419"/>
      <c r="BN10870" s="419"/>
      <c r="BO10870" s="419"/>
      <c r="BP10870" s="419"/>
      <c r="BR10870" s="419"/>
      <c r="BS10870" s="419"/>
      <c r="BT10870" s="419"/>
      <c r="BV10870" s="419"/>
      <c r="BW10870" s="419"/>
      <c r="BX10870" s="397"/>
      <c r="BZ10870" s="449"/>
      <c r="CB10870" s="419"/>
      <c r="CC10870" s="419"/>
      <c r="CD10870" s="419"/>
      <c r="CF10870" s="419"/>
      <c r="CG10870" s="419"/>
      <c r="CH10870" s="419"/>
    </row>
    <row r="10871" spans="3:86" ht="21" thickBot="1">
      <c r="C10871" s="425"/>
      <c r="P10871" s="431"/>
      <c r="R10871" s="419"/>
      <c r="S10871" s="446"/>
      <c r="T10871" s="419"/>
      <c r="V10871" s="196"/>
      <c r="W10871" s="419"/>
      <c r="X10871" s="419"/>
      <c r="Z10871" s="419"/>
      <c r="AA10871" s="419"/>
      <c r="AB10871" s="419"/>
      <c r="AD10871" s="419"/>
      <c r="AE10871" s="419"/>
      <c r="AF10871" s="419"/>
      <c r="AH10871" s="419"/>
      <c r="AI10871" s="419"/>
      <c r="AJ10871" s="419"/>
      <c r="AL10871" s="419"/>
      <c r="AM10871" s="419"/>
      <c r="AN10871" s="403"/>
      <c r="AO10871" s="419"/>
      <c r="AP10871" s="419"/>
      <c r="AQ10871" s="419"/>
      <c r="AR10871" s="419"/>
      <c r="AS10871" s="419"/>
      <c r="AT10871" s="419"/>
      <c r="AU10871" s="419"/>
      <c r="AV10871" s="419"/>
      <c r="AX10871" s="419"/>
      <c r="AY10871" s="419"/>
      <c r="AZ10871" s="419"/>
      <c r="BB10871" s="419"/>
      <c r="BC10871" s="419"/>
      <c r="BD10871" s="419"/>
      <c r="BF10871" s="419"/>
      <c r="BG10871" s="419"/>
      <c r="BH10871" s="419"/>
      <c r="BJ10871" s="419"/>
      <c r="BK10871" s="419"/>
      <c r="BL10871" s="419"/>
      <c r="BN10871" s="419"/>
      <c r="BO10871" s="419"/>
      <c r="BP10871" s="419"/>
      <c r="BR10871" s="419"/>
      <c r="BS10871" s="419"/>
      <c r="BT10871" s="419"/>
      <c r="BV10871" s="419"/>
      <c r="BW10871" s="419"/>
      <c r="BX10871" s="397"/>
      <c r="BZ10871" s="449"/>
      <c r="CB10871" s="419"/>
      <c r="CC10871" s="419"/>
      <c r="CD10871" s="419"/>
      <c r="CF10871" s="419"/>
      <c r="CG10871" s="419"/>
      <c r="CH10871" s="419"/>
    </row>
    <row r="10872" spans="3:86" ht="21" thickBot="1">
      <c r="C10872" s="425"/>
      <c r="P10872" s="431"/>
      <c r="R10872" s="419"/>
      <c r="S10872" s="446"/>
      <c r="T10872" s="419"/>
      <c r="V10872" s="196"/>
      <c r="W10872" s="419"/>
      <c r="X10872" s="419"/>
      <c r="Z10872" s="419"/>
      <c r="AA10872" s="419"/>
      <c r="AB10872" s="419"/>
      <c r="AD10872" s="419"/>
      <c r="AE10872" s="419"/>
      <c r="AF10872" s="419"/>
      <c r="AH10872" s="419"/>
      <c r="AI10872" s="419"/>
      <c r="AJ10872" s="419"/>
      <c r="AL10872" s="419"/>
      <c r="AM10872" s="419"/>
      <c r="AN10872" s="403"/>
      <c r="AO10872" s="419"/>
      <c r="AP10872" s="419"/>
      <c r="AQ10872" s="419"/>
      <c r="AR10872" s="419"/>
      <c r="AS10872" s="419"/>
      <c r="AT10872" s="419"/>
      <c r="AU10872" s="419"/>
      <c r="AV10872" s="419"/>
      <c r="AX10872" s="419"/>
      <c r="AY10872" s="419"/>
      <c r="AZ10872" s="419"/>
      <c r="BB10872" s="419"/>
      <c r="BC10872" s="419"/>
      <c r="BD10872" s="419"/>
      <c r="BF10872" s="419"/>
      <c r="BG10872" s="419"/>
      <c r="BH10872" s="419"/>
      <c r="BJ10872" s="419"/>
      <c r="BK10872" s="419"/>
      <c r="BL10872" s="419"/>
      <c r="BN10872" s="419"/>
      <c r="BO10872" s="419"/>
      <c r="BP10872" s="419"/>
      <c r="BR10872" s="419"/>
      <c r="BS10872" s="419"/>
      <c r="BT10872" s="419"/>
      <c r="BV10872" s="419"/>
      <c r="BW10872" s="419"/>
      <c r="BX10872" s="397"/>
      <c r="BZ10872" s="449"/>
      <c r="CB10872" s="419"/>
      <c r="CC10872" s="419"/>
      <c r="CD10872" s="419"/>
      <c r="CF10872" s="419"/>
      <c r="CG10872" s="419"/>
      <c r="CH10872" s="419"/>
    </row>
    <row r="10873" spans="3:86" ht="21" thickBot="1">
      <c r="C10873" s="425"/>
      <c r="P10873" s="431"/>
      <c r="R10873" s="419"/>
      <c r="S10873" s="446"/>
      <c r="T10873" s="419"/>
      <c r="V10873" s="196"/>
      <c r="W10873" s="419"/>
      <c r="X10873" s="419"/>
      <c r="Z10873" s="419"/>
      <c r="AA10873" s="419"/>
      <c r="AB10873" s="419"/>
      <c r="AD10873" s="419"/>
      <c r="AE10873" s="419"/>
      <c r="AF10873" s="419"/>
      <c r="AH10873" s="419"/>
      <c r="AI10873" s="419"/>
      <c r="AJ10873" s="419"/>
      <c r="AL10873" s="419"/>
      <c r="AM10873" s="419"/>
      <c r="AN10873" s="403"/>
      <c r="AO10873" s="419"/>
      <c r="AP10873" s="419"/>
      <c r="AQ10873" s="419"/>
      <c r="AR10873" s="419"/>
      <c r="AS10873" s="419"/>
      <c r="AT10873" s="419"/>
      <c r="AU10873" s="419"/>
      <c r="AV10873" s="419"/>
      <c r="AX10873" s="419"/>
      <c r="AY10873" s="419"/>
      <c r="AZ10873" s="419"/>
      <c r="BB10873" s="419"/>
      <c r="BC10873" s="419"/>
      <c r="BD10873" s="419"/>
      <c r="BF10873" s="419"/>
      <c r="BG10873" s="419"/>
      <c r="BH10873" s="419"/>
      <c r="BJ10873" s="419"/>
      <c r="BK10873" s="419"/>
      <c r="BL10873" s="419"/>
      <c r="BN10873" s="419"/>
      <c r="BO10873" s="419"/>
      <c r="BP10873" s="419"/>
      <c r="BR10873" s="419"/>
      <c r="BS10873" s="419"/>
      <c r="BT10873" s="419"/>
      <c r="BV10873" s="419"/>
      <c r="BW10873" s="419"/>
      <c r="BX10873" s="397"/>
      <c r="BZ10873" s="449"/>
      <c r="CB10873" s="419"/>
      <c r="CC10873" s="419"/>
      <c r="CD10873" s="419"/>
      <c r="CF10873" s="419"/>
      <c r="CG10873" s="419"/>
      <c r="CH10873" s="419"/>
    </row>
    <row r="10874" spans="3:86" ht="21" thickBot="1">
      <c r="C10874" s="425"/>
      <c r="P10874" s="431"/>
      <c r="R10874" s="419"/>
      <c r="S10874" s="446"/>
      <c r="T10874" s="419"/>
      <c r="V10874" s="196"/>
      <c r="W10874" s="419"/>
      <c r="X10874" s="419"/>
      <c r="Z10874" s="419"/>
      <c r="AA10874" s="419"/>
      <c r="AB10874" s="419"/>
      <c r="AD10874" s="419"/>
      <c r="AE10874" s="419"/>
      <c r="AF10874" s="419"/>
      <c r="AH10874" s="419"/>
      <c r="AI10874" s="419"/>
      <c r="AJ10874" s="419"/>
      <c r="AL10874" s="419"/>
      <c r="AM10874" s="419"/>
      <c r="AN10874" s="403"/>
      <c r="AO10874" s="419"/>
      <c r="AP10874" s="419"/>
      <c r="AQ10874" s="419"/>
      <c r="AR10874" s="419"/>
      <c r="AS10874" s="419"/>
      <c r="AT10874" s="419"/>
      <c r="AU10874" s="419"/>
      <c r="AV10874" s="419"/>
      <c r="AX10874" s="419"/>
      <c r="AY10874" s="419"/>
      <c r="AZ10874" s="419"/>
      <c r="BB10874" s="419"/>
      <c r="BC10874" s="419"/>
      <c r="BD10874" s="419"/>
      <c r="BF10874" s="419"/>
      <c r="BG10874" s="419"/>
      <c r="BH10874" s="419"/>
      <c r="BJ10874" s="419"/>
      <c r="BK10874" s="419"/>
      <c r="BL10874" s="419"/>
      <c r="BN10874" s="419"/>
      <c r="BO10874" s="419"/>
      <c r="BP10874" s="419"/>
      <c r="BR10874" s="419"/>
      <c r="BS10874" s="419"/>
      <c r="BT10874" s="419"/>
      <c r="BV10874" s="419"/>
      <c r="BW10874" s="419"/>
      <c r="BX10874" s="397"/>
      <c r="BZ10874" s="449"/>
      <c r="CB10874" s="419"/>
      <c r="CC10874" s="419"/>
      <c r="CD10874" s="419"/>
      <c r="CF10874" s="419"/>
      <c r="CG10874" s="419"/>
      <c r="CH10874" s="419"/>
    </row>
    <row r="10875" spans="3:86" ht="21" thickBot="1">
      <c r="C10875" s="425"/>
      <c r="P10875" s="431"/>
      <c r="R10875" s="419"/>
      <c r="S10875" s="446"/>
      <c r="T10875" s="419"/>
      <c r="V10875" s="196"/>
      <c r="W10875" s="419"/>
      <c r="X10875" s="419"/>
      <c r="Z10875" s="419"/>
      <c r="AA10875" s="419"/>
      <c r="AB10875" s="419"/>
      <c r="AD10875" s="419"/>
      <c r="AE10875" s="419"/>
      <c r="AF10875" s="419"/>
      <c r="AH10875" s="419"/>
      <c r="AI10875" s="419"/>
      <c r="AJ10875" s="419"/>
      <c r="AL10875" s="419"/>
      <c r="AM10875" s="419"/>
      <c r="AN10875" s="403"/>
      <c r="AO10875" s="419"/>
      <c r="AP10875" s="419"/>
      <c r="AQ10875" s="419"/>
      <c r="AR10875" s="419"/>
      <c r="AS10875" s="419"/>
      <c r="AT10875" s="419"/>
      <c r="AU10875" s="419"/>
      <c r="AV10875" s="419"/>
      <c r="AX10875" s="419"/>
      <c r="AY10875" s="419"/>
      <c r="AZ10875" s="419"/>
      <c r="BB10875" s="419"/>
      <c r="BC10875" s="419"/>
      <c r="BD10875" s="419"/>
      <c r="BF10875" s="419"/>
      <c r="BG10875" s="419"/>
      <c r="BH10875" s="419"/>
      <c r="BJ10875" s="419"/>
      <c r="BK10875" s="419"/>
      <c r="BL10875" s="419"/>
      <c r="BN10875" s="419"/>
      <c r="BO10875" s="419"/>
      <c r="BP10875" s="419"/>
      <c r="BR10875" s="419"/>
      <c r="BS10875" s="419"/>
      <c r="BT10875" s="419"/>
      <c r="BV10875" s="419"/>
      <c r="BW10875" s="419"/>
      <c r="BX10875" s="397"/>
      <c r="BZ10875" s="449"/>
      <c r="CB10875" s="419"/>
      <c r="CC10875" s="419"/>
      <c r="CD10875" s="419"/>
      <c r="CF10875" s="419"/>
      <c r="CG10875" s="419"/>
      <c r="CH10875" s="419"/>
    </row>
    <row r="10876" spans="3:86" ht="21" thickBot="1">
      <c r="C10876" s="425"/>
      <c r="P10876" s="431"/>
      <c r="R10876" s="419"/>
      <c r="S10876" s="446"/>
      <c r="T10876" s="419"/>
      <c r="V10876" s="196"/>
      <c r="W10876" s="419"/>
      <c r="X10876" s="419"/>
      <c r="Z10876" s="419"/>
      <c r="AA10876" s="419"/>
      <c r="AB10876" s="419"/>
      <c r="AD10876" s="419"/>
      <c r="AE10876" s="419"/>
      <c r="AF10876" s="419"/>
      <c r="AH10876" s="419"/>
      <c r="AI10876" s="419"/>
      <c r="AJ10876" s="419"/>
      <c r="AL10876" s="419"/>
      <c r="AM10876" s="419"/>
      <c r="AN10876" s="403"/>
      <c r="AO10876" s="419"/>
      <c r="AP10876" s="419"/>
      <c r="AQ10876" s="419"/>
      <c r="AR10876" s="419"/>
      <c r="AS10876" s="419"/>
      <c r="AT10876" s="419"/>
      <c r="AU10876" s="419"/>
      <c r="AV10876" s="419"/>
      <c r="AX10876" s="419"/>
      <c r="AY10876" s="419"/>
      <c r="AZ10876" s="419"/>
      <c r="BB10876" s="419"/>
      <c r="BC10876" s="419"/>
      <c r="BD10876" s="419"/>
      <c r="BF10876" s="419"/>
      <c r="BG10876" s="419"/>
      <c r="BH10876" s="419"/>
      <c r="BJ10876" s="419"/>
      <c r="BK10876" s="419"/>
      <c r="BL10876" s="419"/>
      <c r="BN10876" s="419"/>
      <c r="BO10876" s="419"/>
      <c r="BP10876" s="419"/>
      <c r="BR10876" s="419"/>
      <c r="BS10876" s="419"/>
      <c r="BT10876" s="419"/>
      <c r="BV10876" s="419"/>
      <c r="BW10876" s="419"/>
      <c r="BX10876" s="397"/>
      <c r="BZ10876" s="449"/>
      <c r="CB10876" s="419"/>
      <c r="CC10876" s="419"/>
      <c r="CD10876" s="419"/>
      <c r="CF10876" s="419"/>
      <c r="CG10876" s="419"/>
      <c r="CH10876" s="419"/>
    </row>
    <row r="10877" spans="3:86" ht="21" thickBot="1">
      <c r="C10877" s="425"/>
      <c r="P10877" s="431"/>
      <c r="R10877" s="419"/>
      <c r="S10877" s="446"/>
      <c r="T10877" s="419"/>
      <c r="V10877" s="196"/>
      <c r="W10877" s="419"/>
      <c r="X10877" s="419"/>
      <c r="Z10877" s="419"/>
      <c r="AA10877" s="419"/>
      <c r="AB10877" s="419"/>
      <c r="AD10877" s="419"/>
      <c r="AE10877" s="419"/>
      <c r="AF10877" s="419"/>
      <c r="AH10877" s="419"/>
      <c r="AI10877" s="419"/>
      <c r="AJ10877" s="419"/>
      <c r="AL10877" s="419"/>
      <c r="AM10877" s="419"/>
      <c r="AN10877" s="403"/>
      <c r="AO10877" s="419"/>
      <c r="AP10877" s="419"/>
      <c r="AQ10877" s="419"/>
      <c r="AR10877" s="419"/>
      <c r="AS10877" s="419"/>
      <c r="AT10877" s="419"/>
      <c r="AU10877" s="419"/>
      <c r="AV10877" s="419"/>
      <c r="AX10877" s="419"/>
      <c r="AY10877" s="419"/>
      <c r="AZ10877" s="419"/>
      <c r="BB10877" s="419"/>
      <c r="BC10877" s="419"/>
      <c r="BD10877" s="419"/>
      <c r="BF10877" s="419"/>
      <c r="BG10877" s="419"/>
      <c r="BH10877" s="419"/>
      <c r="BJ10877" s="419"/>
      <c r="BK10877" s="419"/>
      <c r="BL10877" s="419"/>
      <c r="BN10877" s="419"/>
      <c r="BO10877" s="419"/>
      <c r="BP10877" s="419"/>
      <c r="BR10877" s="419"/>
      <c r="BS10877" s="419"/>
      <c r="BT10877" s="419"/>
      <c r="BV10877" s="419"/>
      <c r="BW10877" s="419"/>
      <c r="BX10877" s="397"/>
      <c r="BZ10877" s="449"/>
      <c r="CB10877" s="419"/>
      <c r="CC10877" s="419"/>
      <c r="CD10877" s="419"/>
      <c r="CF10877" s="419"/>
      <c r="CG10877" s="419"/>
      <c r="CH10877" s="419"/>
    </row>
    <row r="10878" spans="3:86" ht="21" thickBot="1">
      <c r="C10878" s="425"/>
      <c r="P10878" s="431"/>
      <c r="R10878" s="419"/>
      <c r="S10878" s="446"/>
      <c r="T10878" s="419"/>
      <c r="V10878" s="196"/>
      <c r="W10878" s="419"/>
      <c r="X10878" s="419"/>
      <c r="Z10878" s="419"/>
      <c r="AA10878" s="419"/>
      <c r="AB10878" s="419"/>
      <c r="AD10878" s="419"/>
      <c r="AE10878" s="419"/>
      <c r="AF10878" s="419"/>
      <c r="AH10878" s="419"/>
      <c r="AI10878" s="419"/>
      <c r="AJ10878" s="419"/>
      <c r="AL10878" s="419"/>
      <c r="AM10878" s="419"/>
      <c r="AN10878" s="403"/>
      <c r="AO10878" s="419"/>
      <c r="AP10878" s="419"/>
      <c r="AQ10878" s="419"/>
      <c r="AR10878" s="419"/>
      <c r="AS10878" s="419"/>
      <c r="AT10878" s="419"/>
      <c r="AU10878" s="419"/>
      <c r="AV10878" s="419"/>
      <c r="AX10878" s="419"/>
      <c r="AY10878" s="419"/>
      <c r="AZ10878" s="419"/>
      <c r="BB10878" s="419"/>
      <c r="BC10878" s="419"/>
      <c r="BD10878" s="419"/>
      <c r="BF10878" s="419"/>
      <c r="BG10878" s="419"/>
      <c r="BH10878" s="419"/>
      <c r="BJ10878" s="419"/>
      <c r="BK10878" s="419"/>
      <c r="BL10878" s="419"/>
      <c r="BN10878" s="419"/>
      <c r="BO10878" s="419"/>
      <c r="BP10878" s="419"/>
      <c r="BR10878" s="419"/>
      <c r="BS10878" s="419"/>
      <c r="BT10878" s="419"/>
      <c r="BV10878" s="419"/>
      <c r="BW10878" s="419"/>
      <c r="BX10878" s="397"/>
      <c r="BZ10878" s="449"/>
      <c r="CB10878" s="419"/>
      <c r="CC10878" s="419"/>
      <c r="CD10878" s="419"/>
      <c r="CF10878" s="419"/>
      <c r="CG10878" s="419"/>
      <c r="CH10878" s="419"/>
    </row>
    <row r="10879" spans="3:86" ht="21" thickBot="1">
      <c r="C10879" s="425"/>
      <c r="P10879" s="431"/>
      <c r="R10879" s="419"/>
      <c r="S10879" s="446"/>
      <c r="T10879" s="419"/>
      <c r="V10879" s="196"/>
      <c r="W10879" s="419"/>
      <c r="X10879" s="419"/>
      <c r="Z10879" s="419"/>
      <c r="AA10879" s="419"/>
      <c r="AB10879" s="419"/>
      <c r="AD10879" s="419"/>
      <c r="AE10879" s="419"/>
      <c r="AF10879" s="419"/>
      <c r="AH10879" s="419"/>
      <c r="AI10879" s="419"/>
      <c r="AJ10879" s="419"/>
      <c r="AL10879" s="419"/>
      <c r="AM10879" s="419"/>
      <c r="AN10879" s="403"/>
      <c r="AO10879" s="419"/>
      <c r="AP10879" s="419"/>
      <c r="AQ10879" s="419"/>
      <c r="AR10879" s="419"/>
      <c r="AS10879" s="419"/>
      <c r="AT10879" s="419"/>
      <c r="AU10879" s="419"/>
      <c r="AV10879" s="419"/>
      <c r="AX10879" s="419"/>
      <c r="AY10879" s="419"/>
      <c r="AZ10879" s="419"/>
      <c r="BB10879" s="419"/>
      <c r="BC10879" s="419"/>
      <c r="BD10879" s="419"/>
      <c r="BF10879" s="419"/>
      <c r="BG10879" s="419"/>
      <c r="BH10879" s="419"/>
      <c r="BJ10879" s="419"/>
      <c r="BK10879" s="419"/>
      <c r="BL10879" s="419"/>
      <c r="BN10879" s="419"/>
      <c r="BO10879" s="419"/>
      <c r="BP10879" s="419"/>
      <c r="BR10879" s="419"/>
      <c r="BS10879" s="419"/>
      <c r="BT10879" s="419"/>
      <c r="BV10879" s="419"/>
      <c r="BW10879" s="419"/>
      <c r="BX10879" s="397"/>
      <c r="BZ10879" s="449"/>
      <c r="CB10879" s="419"/>
      <c r="CC10879" s="419"/>
      <c r="CD10879" s="419"/>
      <c r="CF10879" s="419"/>
      <c r="CG10879" s="419"/>
      <c r="CH10879" s="419"/>
    </row>
    <row r="10880" spans="3:86" ht="21" thickBot="1">
      <c r="C10880" s="425"/>
      <c r="P10880" s="431"/>
      <c r="R10880" s="419"/>
      <c r="S10880" s="446"/>
      <c r="T10880" s="419"/>
      <c r="V10880" s="196"/>
      <c r="W10880" s="419"/>
      <c r="X10880" s="419"/>
      <c r="Z10880" s="419"/>
      <c r="AA10880" s="419"/>
      <c r="AB10880" s="419"/>
      <c r="AD10880" s="419"/>
      <c r="AE10880" s="419"/>
      <c r="AF10880" s="419"/>
      <c r="AH10880" s="419"/>
      <c r="AI10880" s="419"/>
      <c r="AJ10880" s="419"/>
      <c r="AL10880" s="419"/>
      <c r="AM10880" s="419"/>
      <c r="AN10880" s="403"/>
      <c r="AO10880" s="419"/>
      <c r="AP10880" s="419"/>
      <c r="AQ10880" s="419"/>
      <c r="AR10880" s="419"/>
      <c r="AS10880" s="419"/>
      <c r="AT10880" s="419"/>
      <c r="AU10880" s="419"/>
      <c r="AV10880" s="419"/>
      <c r="AX10880" s="419"/>
      <c r="AY10880" s="419"/>
      <c r="AZ10880" s="419"/>
      <c r="BB10880" s="419"/>
      <c r="BC10880" s="419"/>
      <c r="BD10880" s="419"/>
      <c r="BF10880" s="419"/>
      <c r="BG10880" s="419"/>
      <c r="BH10880" s="419"/>
      <c r="BJ10880" s="419"/>
      <c r="BK10880" s="419"/>
      <c r="BL10880" s="419"/>
      <c r="BN10880" s="419"/>
      <c r="BO10880" s="419"/>
      <c r="BP10880" s="419"/>
      <c r="BR10880" s="419"/>
      <c r="BS10880" s="419"/>
      <c r="BT10880" s="419"/>
      <c r="BV10880" s="419"/>
      <c r="BW10880" s="419"/>
      <c r="BX10880" s="397"/>
      <c r="BZ10880" s="449"/>
      <c r="CB10880" s="419"/>
      <c r="CC10880" s="419"/>
      <c r="CD10880" s="419"/>
      <c r="CF10880" s="419"/>
      <c r="CG10880" s="419"/>
      <c r="CH10880" s="419"/>
    </row>
    <row r="10881" spans="3:86" ht="21" thickBot="1">
      <c r="C10881" s="425"/>
      <c r="P10881" s="431"/>
      <c r="R10881" s="419"/>
      <c r="S10881" s="446"/>
      <c r="T10881" s="419"/>
      <c r="V10881" s="196"/>
      <c r="W10881" s="419"/>
      <c r="X10881" s="419"/>
      <c r="Z10881" s="419"/>
      <c r="AA10881" s="419"/>
      <c r="AB10881" s="419"/>
      <c r="AD10881" s="419"/>
      <c r="AE10881" s="419"/>
      <c r="AF10881" s="419"/>
      <c r="AH10881" s="419"/>
      <c r="AI10881" s="419"/>
      <c r="AJ10881" s="419"/>
      <c r="AL10881" s="419"/>
      <c r="AM10881" s="419"/>
      <c r="AN10881" s="403"/>
      <c r="AO10881" s="419"/>
      <c r="AP10881" s="419"/>
      <c r="AQ10881" s="419"/>
      <c r="AR10881" s="419"/>
      <c r="AS10881" s="419"/>
      <c r="AT10881" s="419"/>
      <c r="AU10881" s="419"/>
      <c r="AV10881" s="419"/>
      <c r="AX10881" s="419"/>
      <c r="AY10881" s="419"/>
      <c r="AZ10881" s="419"/>
      <c r="BB10881" s="419"/>
      <c r="BC10881" s="419"/>
      <c r="BD10881" s="419"/>
      <c r="BF10881" s="419"/>
      <c r="BG10881" s="419"/>
      <c r="BH10881" s="419"/>
      <c r="BJ10881" s="419"/>
      <c r="BK10881" s="419"/>
      <c r="BL10881" s="419"/>
      <c r="BN10881" s="419"/>
      <c r="BO10881" s="419"/>
      <c r="BP10881" s="419"/>
      <c r="BR10881" s="419"/>
      <c r="BS10881" s="419"/>
      <c r="BT10881" s="419"/>
      <c r="BV10881" s="419"/>
      <c r="BW10881" s="419"/>
      <c r="BX10881" s="397"/>
      <c r="BZ10881" s="449"/>
      <c r="CB10881" s="419"/>
      <c r="CC10881" s="419"/>
      <c r="CD10881" s="419"/>
      <c r="CF10881" s="419"/>
      <c r="CG10881" s="419"/>
      <c r="CH10881" s="419"/>
    </row>
    <row r="10882" spans="3:86" ht="21" thickBot="1">
      <c r="C10882" s="425"/>
      <c r="P10882" s="431"/>
      <c r="R10882" s="419"/>
      <c r="S10882" s="446"/>
      <c r="T10882" s="419"/>
      <c r="V10882" s="196"/>
      <c r="W10882" s="419"/>
      <c r="X10882" s="419"/>
      <c r="Z10882" s="419"/>
      <c r="AA10882" s="419"/>
      <c r="AB10882" s="419"/>
      <c r="AD10882" s="419"/>
      <c r="AE10882" s="419"/>
      <c r="AF10882" s="419"/>
      <c r="AH10882" s="419"/>
      <c r="AI10882" s="419"/>
      <c r="AJ10882" s="419"/>
      <c r="AL10882" s="419"/>
      <c r="AM10882" s="419"/>
      <c r="AN10882" s="403"/>
      <c r="AO10882" s="419"/>
      <c r="AP10882" s="419"/>
      <c r="AQ10882" s="419"/>
      <c r="AR10882" s="419"/>
      <c r="AS10882" s="419"/>
      <c r="AT10882" s="419"/>
      <c r="AU10882" s="419"/>
      <c r="AV10882" s="419"/>
      <c r="AX10882" s="419"/>
      <c r="AY10882" s="419"/>
      <c r="AZ10882" s="419"/>
      <c r="BB10882" s="419"/>
      <c r="BC10882" s="419"/>
      <c r="BD10882" s="419"/>
      <c r="BF10882" s="419"/>
      <c r="BG10882" s="419"/>
      <c r="BH10882" s="419"/>
      <c r="BJ10882" s="419"/>
      <c r="BK10882" s="419"/>
      <c r="BL10882" s="419"/>
      <c r="BN10882" s="419"/>
      <c r="BO10882" s="419"/>
      <c r="BP10882" s="419"/>
      <c r="BR10882" s="419"/>
      <c r="BS10882" s="419"/>
      <c r="BT10882" s="419"/>
      <c r="BV10882" s="419"/>
      <c r="BW10882" s="419"/>
      <c r="BX10882" s="397"/>
      <c r="BZ10882" s="449"/>
      <c r="CB10882" s="419"/>
      <c r="CC10882" s="419"/>
      <c r="CD10882" s="419"/>
      <c r="CF10882" s="419"/>
      <c r="CG10882" s="419"/>
      <c r="CH10882" s="419"/>
    </row>
    <row r="10883" spans="3:86" ht="21" thickBot="1">
      <c r="C10883" s="425"/>
      <c r="P10883" s="431"/>
      <c r="R10883" s="419"/>
      <c r="S10883" s="446"/>
      <c r="T10883" s="419"/>
      <c r="V10883" s="196"/>
      <c r="W10883" s="419"/>
      <c r="X10883" s="419"/>
      <c r="Z10883" s="419"/>
      <c r="AA10883" s="419"/>
      <c r="AB10883" s="419"/>
      <c r="AD10883" s="419"/>
      <c r="AE10883" s="419"/>
      <c r="AF10883" s="419"/>
      <c r="AH10883" s="419"/>
      <c r="AI10883" s="419"/>
      <c r="AJ10883" s="419"/>
      <c r="AL10883" s="419"/>
      <c r="AM10883" s="419"/>
      <c r="AN10883" s="403"/>
      <c r="AO10883" s="419"/>
      <c r="AP10883" s="419"/>
      <c r="AQ10883" s="419"/>
      <c r="AR10883" s="419"/>
      <c r="AS10883" s="419"/>
      <c r="AT10883" s="419"/>
      <c r="AU10883" s="419"/>
      <c r="AV10883" s="419"/>
      <c r="AX10883" s="419"/>
      <c r="AY10883" s="419"/>
      <c r="AZ10883" s="419"/>
      <c r="BB10883" s="419"/>
      <c r="BC10883" s="419"/>
      <c r="BD10883" s="419"/>
      <c r="BF10883" s="419"/>
      <c r="BG10883" s="419"/>
      <c r="BH10883" s="419"/>
      <c r="BJ10883" s="419"/>
      <c r="BK10883" s="419"/>
      <c r="BL10883" s="419"/>
      <c r="BN10883" s="419"/>
      <c r="BO10883" s="419"/>
      <c r="BP10883" s="419"/>
      <c r="BR10883" s="419"/>
      <c r="BS10883" s="419"/>
      <c r="BT10883" s="419"/>
      <c r="BV10883" s="419"/>
      <c r="BW10883" s="419"/>
      <c r="BX10883" s="397"/>
      <c r="BZ10883" s="449"/>
      <c r="CB10883" s="419"/>
      <c r="CC10883" s="419"/>
      <c r="CD10883" s="419"/>
      <c r="CF10883" s="419"/>
      <c r="CG10883" s="419"/>
      <c r="CH10883" s="419"/>
    </row>
    <row r="10884" spans="3:86" ht="21" thickBot="1">
      <c r="C10884" s="425"/>
      <c r="P10884" s="431"/>
      <c r="R10884" s="419"/>
      <c r="S10884" s="446"/>
      <c r="T10884" s="419"/>
      <c r="V10884" s="196"/>
      <c r="W10884" s="419"/>
      <c r="X10884" s="419"/>
      <c r="Z10884" s="419"/>
      <c r="AA10884" s="419"/>
      <c r="AB10884" s="419"/>
      <c r="AD10884" s="419"/>
      <c r="AE10884" s="419"/>
      <c r="AF10884" s="419"/>
      <c r="AH10884" s="419"/>
      <c r="AI10884" s="419"/>
      <c r="AJ10884" s="419"/>
      <c r="AL10884" s="419"/>
      <c r="AM10884" s="419"/>
      <c r="AN10884" s="403"/>
      <c r="AO10884" s="419"/>
      <c r="AP10884" s="419"/>
      <c r="AQ10884" s="419"/>
      <c r="AR10884" s="419"/>
      <c r="AS10884" s="419"/>
      <c r="AT10884" s="419"/>
      <c r="AU10884" s="419"/>
      <c r="AV10884" s="419"/>
      <c r="AX10884" s="419"/>
      <c r="AY10884" s="419"/>
      <c r="AZ10884" s="419"/>
      <c r="BB10884" s="419"/>
      <c r="BC10884" s="419"/>
      <c r="BD10884" s="419"/>
      <c r="BF10884" s="419"/>
      <c r="BG10884" s="419"/>
      <c r="BH10884" s="419"/>
      <c r="BJ10884" s="419"/>
      <c r="BK10884" s="419"/>
      <c r="BL10884" s="419"/>
      <c r="BN10884" s="419"/>
      <c r="BO10884" s="419"/>
      <c r="BP10884" s="419"/>
      <c r="BR10884" s="419"/>
      <c r="BS10884" s="419"/>
      <c r="BT10884" s="419"/>
      <c r="BV10884" s="419"/>
      <c r="BW10884" s="419"/>
      <c r="BX10884" s="397"/>
      <c r="BZ10884" s="449"/>
      <c r="CB10884" s="419"/>
      <c r="CC10884" s="419"/>
      <c r="CD10884" s="419"/>
      <c r="CF10884" s="419"/>
      <c r="CG10884" s="419"/>
      <c r="CH10884" s="419"/>
    </row>
    <row r="10885" spans="3:86" ht="21" thickBot="1">
      <c r="C10885" s="425"/>
      <c r="P10885" s="431"/>
      <c r="R10885" s="419"/>
      <c r="S10885" s="446"/>
      <c r="T10885" s="419"/>
      <c r="V10885" s="196"/>
      <c r="W10885" s="419"/>
      <c r="X10885" s="419"/>
      <c r="Z10885" s="419"/>
      <c r="AA10885" s="419"/>
      <c r="AB10885" s="419"/>
      <c r="AD10885" s="419"/>
      <c r="AE10885" s="419"/>
      <c r="AF10885" s="419"/>
      <c r="AH10885" s="419"/>
      <c r="AI10885" s="419"/>
      <c r="AJ10885" s="419"/>
      <c r="AL10885" s="419"/>
      <c r="AM10885" s="419"/>
      <c r="AN10885" s="403"/>
      <c r="AO10885" s="419"/>
      <c r="AP10885" s="419"/>
      <c r="AQ10885" s="419"/>
      <c r="AR10885" s="419"/>
      <c r="AS10885" s="419"/>
      <c r="AT10885" s="419"/>
      <c r="AU10885" s="419"/>
      <c r="AV10885" s="419"/>
      <c r="AX10885" s="419"/>
      <c r="AY10885" s="419"/>
      <c r="AZ10885" s="419"/>
      <c r="BB10885" s="419"/>
      <c r="BC10885" s="419"/>
      <c r="BD10885" s="419"/>
      <c r="BF10885" s="419"/>
      <c r="BG10885" s="419"/>
      <c r="BH10885" s="419"/>
      <c r="BJ10885" s="419"/>
      <c r="BK10885" s="419"/>
      <c r="BL10885" s="419"/>
      <c r="BN10885" s="419"/>
      <c r="BO10885" s="419"/>
      <c r="BP10885" s="419"/>
      <c r="BR10885" s="419"/>
      <c r="BS10885" s="419"/>
      <c r="BT10885" s="419"/>
      <c r="BV10885" s="419"/>
      <c r="BW10885" s="419"/>
      <c r="BX10885" s="397"/>
      <c r="BZ10885" s="449"/>
      <c r="CB10885" s="419"/>
      <c r="CC10885" s="419"/>
      <c r="CD10885" s="419"/>
      <c r="CF10885" s="419"/>
      <c r="CG10885" s="419"/>
      <c r="CH10885" s="419"/>
    </row>
    <row r="10886" spans="3:86" ht="21" thickBot="1">
      <c r="C10886" s="425"/>
      <c r="P10886" s="431"/>
      <c r="R10886" s="419"/>
      <c r="S10886" s="446"/>
      <c r="T10886" s="419"/>
      <c r="V10886" s="196"/>
      <c r="W10886" s="419"/>
      <c r="X10886" s="419"/>
      <c r="Z10886" s="419"/>
      <c r="AA10886" s="419"/>
      <c r="AB10886" s="419"/>
      <c r="AD10886" s="419"/>
      <c r="AE10886" s="419"/>
      <c r="AF10886" s="419"/>
      <c r="AH10886" s="419"/>
      <c r="AI10886" s="419"/>
      <c r="AJ10886" s="419"/>
      <c r="AL10886" s="419"/>
      <c r="AM10886" s="419"/>
      <c r="AN10886" s="403"/>
      <c r="AO10886" s="419"/>
      <c r="AP10886" s="419"/>
      <c r="AQ10886" s="419"/>
      <c r="AR10886" s="419"/>
      <c r="AS10886" s="419"/>
      <c r="AT10886" s="419"/>
      <c r="AU10886" s="419"/>
      <c r="AV10886" s="419"/>
      <c r="AX10886" s="419"/>
      <c r="AY10886" s="419"/>
      <c r="AZ10886" s="419"/>
      <c r="BB10886" s="419"/>
      <c r="BC10886" s="419"/>
      <c r="BD10886" s="419"/>
      <c r="BF10886" s="419"/>
      <c r="BG10886" s="419"/>
      <c r="BH10886" s="419"/>
      <c r="BJ10886" s="419"/>
      <c r="BK10886" s="419"/>
      <c r="BL10886" s="419"/>
      <c r="BN10886" s="419"/>
      <c r="BO10886" s="419"/>
      <c r="BP10886" s="419"/>
      <c r="BR10886" s="419"/>
      <c r="BS10886" s="419"/>
      <c r="BT10886" s="419"/>
      <c r="BV10886" s="419"/>
      <c r="BW10886" s="419"/>
      <c r="BX10886" s="397"/>
      <c r="BZ10886" s="449"/>
      <c r="CB10886" s="419"/>
      <c r="CC10886" s="419"/>
      <c r="CD10886" s="419"/>
      <c r="CF10886" s="419"/>
      <c r="CG10886" s="419"/>
      <c r="CH10886" s="419"/>
    </row>
    <row r="10887" spans="3:86" ht="21" thickBot="1">
      <c r="C10887" s="425"/>
      <c r="P10887" s="431"/>
      <c r="R10887" s="419"/>
      <c r="S10887" s="446"/>
      <c r="T10887" s="419"/>
      <c r="V10887" s="196"/>
      <c r="W10887" s="419"/>
      <c r="X10887" s="419"/>
      <c r="Z10887" s="419"/>
      <c r="AA10887" s="419"/>
      <c r="AB10887" s="419"/>
      <c r="AD10887" s="419"/>
      <c r="AE10887" s="419"/>
      <c r="AF10887" s="419"/>
      <c r="AH10887" s="419"/>
      <c r="AI10887" s="419"/>
      <c r="AJ10887" s="419"/>
      <c r="AL10887" s="419"/>
      <c r="AM10887" s="419"/>
      <c r="AN10887" s="403"/>
      <c r="AO10887" s="419"/>
      <c r="AP10887" s="419"/>
      <c r="AQ10887" s="419"/>
      <c r="AR10887" s="419"/>
      <c r="AS10887" s="419"/>
      <c r="AT10887" s="419"/>
      <c r="AU10887" s="419"/>
      <c r="AV10887" s="419"/>
      <c r="AX10887" s="419"/>
      <c r="AY10887" s="419"/>
      <c r="AZ10887" s="419"/>
      <c r="BB10887" s="419"/>
      <c r="BC10887" s="419"/>
      <c r="BD10887" s="419"/>
      <c r="BF10887" s="419"/>
      <c r="BG10887" s="419"/>
      <c r="BH10887" s="419"/>
      <c r="BJ10887" s="419"/>
      <c r="BK10887" s="419"/>
      <c r="BL10887" s="419"/>
      <c r="BN10887" s="419"/>
      <c r="BO10887" s="419"/>
      <c r="BP10887" s="419"/>
      <c r="BR10887" s="419"/>
      <c r="BS10887" s="419"/>
      <c r="BT10887" s="419"/>
      <c r="BV10887" s="419"/>
      <c r="BW10887" s="419"/>
      <c r="BX10887" s="397"/>
      <c r="BZ10887" s="449"/>
      <c r="CB10887" s="419"/>
      <c r="CC10887" s="419"/>
      <c r="CD10887" s="419"/>
      <c r="CF10887" s="419"/>
      <c r="CG10887" s="419"/>
      <c r="CH10887" s="419"/>
    </row>
    <row r="10888" spans="3:86" ht="21" thickBot="1">
      <c r="C10888" s="425"/>
      <c r="P10888" s="431"/>
      <c r="R10888" s="419"/>
      <c r="S10888" s="446"/>
      <c r="T10888" s="419"/>
      <c r="V10888" s="196"/>
      <c r="W10888" s="419"/>
      <c r="X10888" s="419"/>
      <c r="Z10888" s="419"/>
      <c r="AA10888" s="419"/>
      <c r="AB10888" s="419"/>
      <c r="AD10888" s="419"/>
      <c r="AE10888" s="419"/>
      <c r="AF10888" s="419"/>
      <c r="AH10888" s="419"/>
      <c r="AI10888" s="419"/>
      <c r="AJ10888" s="419"/>
      <c r="AL10888" s="419"/>
      <c r="AM10888" s="419"/>
      <c r="AN10888" s="403"/>
      <c r="AO10888" s="419"/>
      <c r="AP10888" s="419"/>
      <c r="AQ10888" s="419"/>
      <c r="AR10888" s="419"/>
      <c r="AS10888" s="419"/>
      <c r="AT10888" s="419"/>
      <c r="AU10888" s="419"/>
      <c r="AV10888" s="419"/>
      <c r="AX10888" s="419"/>
      <c r="AY10888" s="419"/>
      <c r="AZ10888" s="419"/>
      <c r="BB10888" s="419"/>
      <c r="BC10888" s="419"/>
      <c r="BD10888" s="419"/>
      <c r="BF10888" s="419"/>
      <c r="BG10888" s="419"/>
      <c r="BH10888" s="419"/>
      <c r="BJ10888" s="419"/>
      <c r="BK10888" s="419"/>
      <c r="BL10888" s="419"/>
      <c r="BN10888" s="419"/>
      <c r="BO10888" s="419"/>
      <c r="BP10888" s="419"/>
      <c r="BR10888" s="419"/>
      <c r="BS10888" s="419"/>
      <c r="BT10888" s="419"/>
      <c r="BV10888" s="419"/>
      <c r="BW10888" s="419"/>
      <c r="BX10888" s="397"/>
      <c r="BZ10888" s="449"/>
      <c r="CB10888" s="419"/>
      <c r="CC10888" s="419"/>
      <c r="CD10888" s="419"/>
      <c r="CF10888" s="419"/>
      <c r="CG10888" s="419"/>
      <c r="CH10888" s="419"/>
    </row>
    <row r="10889" spans="3:86" ht="21" thickBot="1">
      <c r="C10889" s="425"/>
      <c r="P10889" s="431"/>
      <c r="R10889" s="419"/>
      <c r="S10889" s="446"/>
      <c r="T10889" s="419"/>
      <c r="V10889" s="196"/>
      <c r="W10889" s="419"/>
      <c r="X10889" s="419"/>
      <c r="Z10889" s="419"/>
      <c r="AA10889" s="419"/>
      <c r="AB10889" s="419"/>
      <c r="AD10889" s="419"/>
      <c r="AE10889" s="419"/>
      <c r="AF10889" s="419"/>
      <c r="AH10889" s="419"/>
      <c r="AI10889" s="419"/>
      <c r="AJ10889" s="419"/>
      <c r="AL10889" s="419"/>
      <c r="AM10889" s="419"/>
      <c r="AN10889" s="403"/>
      <c r="AO10889" s="419"/>
      <c r="AP10889" s="419"/>
      <c r="AQ10889" s="419"/>
      <c r="AR10889" s="419"/>
      <c r="AS10889" s="419"/>
      <c r="AT10889" s="419"/>
      <c r="AU10889" s="419"/>
      <c r="AV10889" s="419"/>
      <c r="AX10889" s="419"/>
      <c r="AY10889" s="419"/>
      <c r="AZ10889" s="419"/>
      <c r="BB10889" s="419"/>
      <c r="BC10889" s="419"/>
      <c r="BD10889" s="419"/>
      <c r="BF10889" s="419"/>
      <c r="BG10889" s="419"/>
      <c r="BH10889" s="419"/>
      <c r="BJ10889" s="419"/>
      <c r="BK10889" s="419"/>
      <c r="BL10889" s="419"/>
      <c r="BN10889" s="419"/>
      <c r="BO10889" s="419"/>
      <c r="BP10889" s="419"/>
      <c r="BR10889" s="419"/>
      <c r="BS10889" s="419"/>
      <c r="BT10889" s="419"/>
      <c r="BV10889" s="419"/>
      <c r="BW10889" s="419"/>
      <c r="BX10889" s="397"/>
      <c r="BZ10889" s="449"/>
      <c r="CB10889" s="419"/>
      <c r="CC10889" s="419"/>
      <c r="CD10889" s="419"/>
      <c r="CF10889" s="419"/>
      <c r="CG10889" s="419"/>
      <c r="CH10889" s="419"/>
    </row>
    <row r="10890" spans="3:86" ht="21" thickBot="1">
      <c r="C10890" s="425"/>
      <c r="P10890" s="431"/>
      <c r="R10890" s="419"/>
      <c r="S10890" s="446"/>
      <c r="T10890" s="419"/>
      <c r="V10890" s="196"/>
      <c r="W10890" s="419"/>
      <c r="X10890" s="419"/>
      <c r="Z10890" s="419"/>
      <c r="AA10890" s="419"/>
      <c r="AB10890" s="419"/>
      <c r="AD10890" s="419"/>
      <c r="AE10890" s="419"/>
      <c r="AF10890" s="419"/>
      <c r="AH10890" s="419"/>
      <c r="AI10890" s="419"/>
      <c r="AJ10890" s="419"/>
      <c r="AL10890" s="419"/>
      <c r="AM10890" s="419"/>
      <c r="AN10890" s="403"/>
      <c r="AO10890" s="419"/>
      <c r="AP10890" s="419"/>
      <c r="AQ10890" s="419"/>
      <c r="AR10890" s="419"/>
      <c r="AS10890" s="419"/>
      <c r="AT10890" s="419"/>
      <c r="AU10890" s="419"/>
      <c r="AV10890" s="419"/>
      <c r="AX10890" s="419"/>
      <c r="AY10890" s="419"/>
      <c r="AZ10890" s="419"/>
      <c r="BB10890" s="419"/>
      <c r="BC10890" s="419"/>
      <c r="BD10890" s="419"/>
      <c r="BF10890" s="419"/>
      <c r="BG10890" s="419"/>
      <c r="BH10890" s="419"/>
      <c r="BJ10890" s="419"/>
      <c r="BK10890" s="419"/>
      <c r="BL10890" s="419"/>
      <c r="BN10890" s="419"/>
      <c r="BO10890" s="419"/>
      <c r="BP10890" s="419"/>
      <c r="BR10890" s="419"/>
      <c r="BS10890" s="419"/>
      <c r="BT10890" s="419"/>
      <c r="BV10890" s="419"/>
      <c r="BW10890" s="419"/>
      <c r="BX10890" s="397"/>
      <c r="BZ10890" s="449"/>
      <c r="CB10890" s="419"/>
      <c r="CC10890" s="419"/>
      <c r="CD10890" s="419"/>
      <c r="CF10890" s="419"/>
      <c r="CG10890" s="419"/>
      <c r="CH10890" s="419"/>
    </row>
    <row r="10891" spans="3:86" ht="21" thickBot="1">
      <c r="C10891" s="425"/>
      <c r="P10891" s="431"/>
      <c r="R10891" s="419"/>
      <c r="S10891" s="446"/>
      <c r="T10891" s="419"/>
      <c r="V10891" s="196"/>
      <c r="W10891" s="419"/>
      <c r="X10891" s="419"/>
      <c r="Z10891" s="419"/>
      <c r="AA10891" s="419"/>
      <c r="AB10891" s="419"/>
      <c r="AD10891" s="419"/>
      <c r="AE10891" s="419"/>
      <c r="AF10891" s="419"/>
      <c r="AH10891" s="419"/>
      <c r="AI10891" s="419"/>
      <c r="AJ10891" s="419"/>
      <c r="AL10891" s="419"/>
      <c r="AM10891" s="419"/>
      <c r="AN10891" s="403"/>
      <c r="AO10891" s="419"/>
      <c r="AP10891" s="419"/>
      <c r="AQ10891" s="419"/>
      <c r="AR10891" s="419"/>
      <c r="AS10891" s="419"/>
      <c r="AT10891" s="419"/>
      <c r="AU10891" s="419"/>
      <c r="AV10891" s="419"/>
      <c r="AX10891" s="419"/>
      <c r="AY10891" s="419"/>
      <c r="AZ10891" s="419"/>
      <c r="BB10891" s="419"/>
      <c r="BC10891" s="419"/>
      <c r="BD10891" s="419"/>
      <c r="BF10891" s="419"/>
      <c r="BG10891" s="419"/>
      <c r="BH10891" s="419"/>
      <c r="BJ10891" s="419"/>
      <c r="BK10891" s="419"/>
      <c r="BL10891" s="419"/>
      <c r="BN10891" s="419"/>
      <c r="BO10891" s="419"/>
      <c r="BP10891" s="419"/>
      <c r="BR10891" s="419"/>
      <c r="BS10891" s="419"/>
      <c r="BT10891" s="419"/>
      <c r="BV10891" s="419"/>
      <c r="BW10891" s="419"/>
      <c r="BX10891" s="397"/>
      <c r="BZ10891" s="449"/>
      <c r="CB10891" s="419"/>
      <c r="CC10891" s="419"/>
      <c r="CD10891" s="419"/>
      <c r="CF10891" s="419"/>
      <c r="CG10891" s="419"/>
      <c r="CH10891" s="419"/>
    </row>
    <row r="10892" spans="3:86" ht="21" thickBot="1">
      <c r="C10892" s="425"/>
      <c r="P10892" s="431"/>
      <c r="R10892" s="419"/>
      <c r="S10892" s="446"/>
      <c r="T10892" s="419"/>
      <c r="V10892" s="196"/>
      <c r="W10892" s="419"/>
      <c r="X10892" s="419"/>
      <c r="Z10892" s="419"/>
      <c r="AA10892" s="419"/>
      <c r="AB10892" s="419"/>
      <c r="AD10892" s="419"/>
      <c r="AE10892" s="419"/>
      <c r="AF10892" s="419"/>
      <c r="AH10892" s="419"/>
      <c r="AI10892" s="419"/>
      <c r="AJ10892" s="419"/>
      <c r="AL10892" s="419"/>
      <c r="AM10892" s="419"/>
      <c r="AN10892" s="403"/>
      <c r="AO10892" s="419"/>
      <c r="AP10892" s="419"/>
      <c r="AQ10892" s="419"/>
      <c r="AR10892" s="419"/>
      <c r="AS10892" s="419"/>
      <c r="AT10892" s="419"/>
      <c r="AU10892" s="419"/>
      <c r="AV10892" s="419"/>
      <c r="AX10892" s="419"/>
      <c r="AY10892" s="419"/>
      <c r="AZ10892" s="419"/>
      <c r="BB10892" s="419"/>
      <c r="BC10892" s="419"/>
      <c r="BD10892" s="419"/>
      <c r="BF10892" s="419"/>
      <c r="BG10892" s="419"/>
      <c r="BH10892" s="419"/>
      <c r="BJ10892" s="419"/>
      <c r="BK10892" s="419"/>
      <c r="BL10892" s="419"/>
      <c r="BN10892" s="419"/>
      <c r="BO10892" s="419"/>
      <c r="BP10892" s="419"/>
      <c r="BR10892" s="419"/>
      <c r="BS10892" s="419"/>
      <c r="BT10892" s="419"/>
      <c r="BV10892" s="419"/>
      <c r="BW10892" s="419"/>
      <c r="BX10892" s="397"/>
      <c r="BZ10892" s="449"/>
      <c r="CB10892" s="419"/>
      <c r="CC10892" s="419"/>
      <c r="CD10892" s="419"/>
      <c r="CF10892" s="419"/>
      <c r="CG10892" s="419"/>
      <c r="CH10892" s="419"/>
    </row>
    <row r="10893" spans="3:86" ht="21" thickBot="1">
      <c r="C10893" s="425"/>
      <c r="P10893" s="431"/>
      <c r="R10893" s="419"/>
      <c r="S10893" s="446"/>
      <c r="T10893" s="419"/>
      <c r="V10893" s="196"/>
      <c r="W10893" s="419"/>
      <c r="X10893" s="419"/>
      <c r="Z10893" s="419"/>
      <c r="AA10893" s="419"/>
      <c r="AB10893" s="419"/>
      <c r="AD10893" s="419"/>
      <c r="AE10893" s="419"/>
      <c r="AF10893" s="419"/>
      <c r="AH10893" s="419"/>
      <c r="AI10893" s="419"/>
      <c r="AJ10893" s="419"/>
      <c r="AL10893" s="419"/>
      <c r="AM10893" s="419"/>
      <c r="AN10893" s="403"/>
      <c r="AO10893" s="419"/>
      <c r="AP10893" s="419"/>
      <c r="AQ10893" s="419"/>
      <c r="AR10893" s="419"/>
      <c r="AS10893" s="419"/>
      <c r="AT10893" s="419"/>
      <c r="AU10893" s="419"/>
      <c r="AV10893" s="419"/>
      <c r="AX10893" s="419"/>
      <c r="AY10893" s="419"/>
      <c r="AZ10893" s="419"/>
      <c r="BB10893" s="419"/>
      <c r="BC10893" s="419"/>
      <c r="BD10893" s="419"/>
      <c r="BF10893" s="419"/>
      <c r="BG10893" s="419"/>
      <c r="BH10893" s="419"/>
      <c r="BJ10893" s="419"/>
      <c r="BK10893" s="419"/>
      <c r="BL10893" s="419"/>
      <c r="BN10893" s="419"/>
      <c r="BO10893" s="419"/>
      <c r="BP10893" s="419"/>
      <c r="BR10893" s="419"/>
      <c r="BS10893" s="419"/>
      <c r="BT10893" s="419"/>
      <c r="BV10893" s="419"/>
      <c r="BW10893" s="419"/>
      <c r="BX10893" s="397"/>
      <c r="BZ10893" s="449"/>
      <c r="CB10893" s="419"/>
      <c r="CC10893" s="419"/>
      <c r="CD10893" s="419"/>
      <c r="CF10893" s="419"/>
      <c r="CG10893" s="419"/>
      <c r="CH10893" s="419"/>
    </row>
    <row r="10894" spans="3:86" ht="21" thickBot="1">
      <c r="C10894" s="425"/>
      <c r="P10894" s="431"/>
      <c r="R10894" s="419"/>
      <c r="S10894" s="446"/>
      <c r="T10894" s="419"/>
      <c r="V10894" s="196"/>
      <c r="W10894" s="419"/>
      <c r="X10894" s="419"/>
      <c r="Z10894" s="419"/>
      <c r="AA10894" s="419"/>
      <c r="AB10894" s="419"/>
      <c r="AD10894" s="419"/>
      <c r="AE10894" s="419"/>
      <c r="AF10894" s="419"/>
      <c r="AH10894" s="419"/>
      <c r="AI10894" s="419"/>
      <c r="AJ10894" s="419"/>
      <c r="AL10894" s="419"/>
      <c r="AM10894" s="419"/>
      <c r="AN10894" s="403"/>
      <c r="AO10894" s="419"/>
      <c r="AP10894" s="419"/>
      <c r="AQ10894" s="419"/>
      <c r="AR10894" s="419"/>
      <c r="AS10894" s="419"/>
      <c r="AT10894" s="419"/>
      <c r="AU10894" s="419"/>
      <c r="AV10894" s="419"/>
      <c r="AX10894" s="419"/>
      <c r="AY10894" s="419"/>
      <c r="AZ10894" s="419"/>
      <c r="BB10894" s="419"/>
      <c r="BC10894" s="419"/>
      <c r="BD10894" s="419"/>
      <c r="BF10894" s="419"/>
      <c r="BG10894" s="419"/>
      <c r="BH10894" s="419"/>
      <c r="BJ10894" s="419"/>
      <c r="BK10894" s="419"/>
      <c r="BL10894" s="419"/>
      <c r="BN10894" s="419"/>
      <c r="BO10894" s="419"/>
      <c r="BP10894" s="419"/>
      <c r="BR10894" s="419"/>
      <c r="BS10894" s="419"/>
      <c r="BT10894" s="419"/>
      <c r="BV10894" s="419"/>
      <c r="BW10894" s="419"/>
      <c r="BX10894" s="397"/>
      <c r="BZ10894" s="449"/>
      <c r="CB10894" s="419"/>
      <c r="CC10894" s="419"/>
      <c r="CD10894" s="419"/>
      <c r="CF10894" s="419"/>
      <c r="CG10894" s="419"/>
      <c r="CH10894" s="419"/>
    </row>
    <row r="10895" spans="3:86" ht="21" thickBot="1">
      <c r="C10895" s="425"/>
      <c r="P10895" s="431"/>
      <c r="R10895" s="419"/>
      <c r="S10895" s="446"/>
      <c r="T10895" s="419"/>
      <c r="V10895" s="196"/>
      <c r="W10895" s="419"/>
      <c r="X10895" s="419"/>
      <c r="Z10895" s="419"/>
      <c r="AA10895" s="419"/>
      <c r="AB10895" s="419"/>
      <c r="AD10895" s="419"/>
      <c r="AE10895" s="419"/>
      <c r="AF10895" s="419"/>
      <c r="AH10895" s="419"/>
      <c r="AI10895" s="419"/>
      <c r="AJ10895" s="419"/>
      <c r="AL10895" s="419"/>
      <c r="AM10895" s="419"/>
      <c r="AN10895" s="403"/>
      <c r="AO10895" s="419"/>
      <c r="AP10895" s="419"/>
      <c r="AQ10895" s="419"/>
      <c r="AR10895" s="419"/>
      <c r="AS10895" s="419"/>
      <c r="AT10895" s="419"/>
      <c r="AU10895" s="419"/>
      <c r="AV10895" s="419"/>
      <c r="AX10895" s="419"/>
      <c r="AY10895" s="419"/>
      <c r="AZ10895" s="419"/>
      <c r="BB10895" s="419"/>
      <c r="BC10895" s="419"/>
      <c r="BD10895" s="419"/>
      <c r="BF10895" s="419"/>
      <c r="BG10895" s="419"/>
      <c r="BH10895" s="419"/>
      <c r="BJ10895" s="419"/>
      <c r="BK10895" s="419"/>
      <c r="BL10895" s="419"/>
      <c r="BN10895" s="419"/>
      <c r="BO10895" s="419"/>
      <c r="BP10895" s="419"/>
      <c r="BR10895" s="419"/>
      <c r="BS10895" s="419"/>
      <c r="BT10895" s="419"/>
      <c r="BV10895" s="419"/>
      <c r="BW10895" s="419"/>
      <c r="BX10895" s="397"/>
      <c r="BZ10895" s="449"/>
      <c r="CB10895" s="419"/>
      <c r="CC10895" s="419"/>
      <c r="CD10895" s="419"/>
      <c r="CF10895" s="419"/>
      <c r="CG10895" s="419"/>
      <c r="CH10895" s="419"/>
    </row>
    <row r="10896" spans="3:86" ht="21" thickBot="1">
      <c r="C10896" s="425"/>
      <c r="P10896" s="431"/>
      <c r="R10896" s="419"/>
      <c r="S10896" s="446"/>
      <c r="T10896" s="419"/>
      <c r="V10896" s="196"/>
      <c r="W10896" s="419"/>
      <c r="X10896" s="419"/>
      <c r="Z10896" s="419"/>
      <c r="AA10896" s="419"/>
      <c r="AB10896" s="419"/>
      <c r="AD10896" s="419"/>
      <c r="AE10896" s="419"/>
      <c r="AF10896" s="419"/>
      <c r="AH10896" s="419"/>
      <c r="AI10896" s="419"/>
      <c r="AJ10896" s="419"/>
      <c r="AL10896" s="419"/>
      <c r="AM10896" s="419"/>
      <c r="AN10896" s="403"/>
      <c r="AO10896" s="419"/>
      <c r="AP10896" s="419"/>
      <c r="AQ10896" s="419"/>
      <c r="AR10896" s="419"/>
      <c r="AS10896" s="419"/>
      <c r="AT10896" s="419"/>
      <c r="AU10896" s="419"/>
      <c r="AV10896" s="419"/>
      <c r="AX10896" s="419"/>
      <c r="AY10896" s="419"/>
      <c r="AZ10896" s="419"/>
      <c r="BB10896" s="419"/>
      <c r="BC10896" s="419"/>
      <c r="BD10896" s="419"/>
      <c r="BF10896" s="419"/>
      <c r="BG10896" s="419"/>
      <c r="BH10896" s="419"/>
      <c r="BJ10896" s="419"/>
      <c r="BK10896" s="419"/>
      <c r="BL10896" s="419"/>
      <c r="BN10896" s="419"/>
      <c r="BO10896" s="419"/>
      <c r="BP10896" s="419"/>
      <c r="BR10896" s="419"/>
      <c r="BS10896" s="419"/>
      <c r="BT10896" s="419"/>
      <c r="BV10896" s="419"/>
      <c r="BW10896" s="419"/>
      <c r="BX10896" s="397"/>
      <c r="BZ10896" s="449"/>
      <c r="CB10896" s="419"/>
      <c r="CC10896" s="419"/>
      <c r="CD10896" s="419"/>
      <c r="CF10896" s="419"/>
      <c r="CG10896" s="419"/>
      <c r="CH10896" s="419"/>
    </row>
    <row r="10897" spans="3:86" ht="21" thickBot="1">
      <c r="C10897" s="425"/>
      <c r="P10897" s="431"/>
      <c r="R10897" s="419"/>
      <c r="S10897" s="446"/>
      <c r="T10897" s="419"/>
      <c r="V10897" s="196"/>
      <c r="W10897" s="419"/>
      <c r="X10897" s="419"/>
      <c r="Z10897" s="419"/>
      <c r="AA10897" s="419"/>
      <c r="AB10897" s="419"/>
      <c r="AD10897" s="419"/>
      <c r="AE10897" s="419"/>
      <c r="AF10897" s="419"/>
      <c r="AH10897" s="419"/>
      <c r="AI10897" s="419"/>
      <c r="AJ10897" s="419"/>
      <c r="AL10897" s="419"/>
      <c r="AM10897" s="419"/>
      <c r="AN10897" s="403"/>
      <c r="AO10897" s="419"/>
      <c r="AP10897" s="419"/>
      <c r="AQ10897" s="419"/>
      <c r="AR10897" s="419"/>
      <c r="AS10897" s="419"/>
      <c r="AT10897" s="419"/>
      <c r="AU10897" s="419"/>
      <c r="AV10897" s="419"/>
      <c r="AX10897" s="419"/>
      <c r="AY10897" s="419"/>
      <c r="AZ10897" s="419"/>
      <c r="BB10897" s="419"/>
      <c r="BC10897" s="419"/>
      <c r="BD10897" s="419"/>
      <c r="BF10897" s="419"/>
      <c r="BG10897" s="419"/>
      <c r="BH10897" s="419"/>
      <c r="BJ10897" s="419"/>
      <c r="BK10897" s="419"/>
      <c r="BL10897" s="419"/>
      <c r="BN10897" s="419"/>
      <c r="BO10897" s="419"/>
      <c r="BP10897" s="419"/>
      <c r="BR10897" s="419"/>
      <c r="BS10897" s="419"/>
      <c r="BT10897" s="419"/>
      <c r="BV10897" s="419"/>
      <c r="BW10897" s="419"/>
      <c r="BX10897" s="397"/>
      <c r="BZ10897" s="449"/>
      <c r="CB10897" s="419"/>
      <c r="CC10897" s="419"/>
      <c r="CD10897" s="419"/>
      <c r="CF10897" s="419"/>
      <c r="CG10897" s="419"/>
      <c r="CH10897" s="419"/>
    </row>
    <row r="10898" spans="3:86" ht="21" thickBot="1">
      <c r="C10898" s="425"/>
      <c r="P10898" s="431"/>
      <c r="R10898" s="419"/>
      <c r="S10898" s="446"/>
      <c r="T10898" s="419"/>
      <c r="V10898" s="196"/>
      <c r="W10898" s="419"/>
      <c r="X10898" s="419"/>
      <c r="Z10898" s="419"/>
      <c r="AA10898" s="419"/>
      <c r="AB10898" s="419"/>
      <c r="AD10898" s="419"/>
      <c r="AE10898" s="419"/>
      <c r="AF10898" s="419"/>
      <c r="AH10898" s="419"/>
      <c r="AI10898" s="419"/>
      <c r="AJ10898" s="419"/>
      <c r="AL10898" s="419"/>
      <c r="AM10898" s="419"/>
      <c r="AN10898" s="403"/>
      <c r="AO10898" s="419"/>
      <c r="AP10898" s="419"/>
      <c r="AQ10898" s="419"/>
      <c r="AR10898" s="419"/>
      <c r="AS10898" s="419"/>
      <c r="AT10898" s="419"/>
      <c r="AU10898" s="419"/>
      <c r="AV10898" s="419"/>
      <c r="AX10898" s="419"/>
      <c r="AY10898" s="419"/>
      <c r="AZ10898" s="419"/>
      <c r="BB10898" s="419"/>
      <c r="BC10898" s="419"/>
      <c r="BD10898" s="419"/>
      <c r="BF10898" s="419"/>
      <c r="BG10898" s="419"/>
      <c r="BH10898" s="419"/>
      <c r="BJ10898" s="419"/>
      <c r="BK10898" s="419"/>
      <c r="BL10898" s="419"/>
      <c r="BN10898" s="419"/>
      <c r="BO10898" s="419"/>
      <c r="BP10898" s="419"/>
      <c r="BR10898" s="419"/>
      <c r="BS10898" s="419"/>
      <c r="BT10898" s="419"/>
      <c r="BV10898" s="419"/>
      <c r="BW10898" s="419"/>
      <c r="BX10898" s="397"/>
      <c r="BZ10898" s="449"/>
      <c r="CB10898" s="419"/>
      <c r="CC10898" s="419"/>
      <c r="CD10898" s="419"/>
      <c r="CF10898" s="419"/>
      <c r="CG10898" s="419"/>
      <c r="CH10898" s="419"/>
    </row>
    <row r="10899" spans="3:86" ht="21" thickBot="1">
      <c r="C10899" s="425"/>
      <c r="P10899" s="431"/>
      <c r="R10899" s="419"/>
      <c r="S10899" s="446"/>
      <c r="T10899" s="419"/>
      <c r="V10899" s="196"/>
      <c r="W10899" s="419"/>
      <c r="X10899" s="419"/>
      <c r="Z10899" s="419"/>
      <c r="AA10899" s="419"/>
      <c r="AB10899" s="419"/>
      <c r="AD10899" s="419"/>
      <c r="AE10899" s="419"/>
      <c r="AF10899" s="419"/>
      <c r="AH10899" s="419"/>
      <c r="AI10899" s="419"/>
      <c r="AJ10899" s="419"/>
      <c r="AL10899" s="419"/>
      <c r="AM10899" s="419"/>
      <c r="AN10899" s="403"/>
      <c r="AO10899" s="419"/>
      <c r="AP10899" s="419"/>
      <c r="AQ10899" s="419"/>
      <c r="AR10899" s="419"/>
      <c r="AS10899" s="419"/>
      <c r="AT10899" s="419"/>
      <c r="AU10899" s="419"/>
      <c r="AV10899" s="419"/>
      <c r="AX10899" s="419"/>
      <c r="AY10899" s="419"/>
      <c r="AZ10899" s="419"/>
      <c r="BB10899" s="419"/>
      <c r="BC10899" s="419"/>
      <c r="BD10899" s="419"/>
      <c r="BF10899" s="419"/>
      <c r="BG10899" s="419"/>
      <c r="BH10899" s="419"/>
      <c r="BJ10899" s="419"/>
      <c r="BK10899" s="419"/>
      <c r="BL10899" s="419"/>
      <c r="BN10899" s="419"/>
      <c r="BO10899" s="419"/>
      <c r="BP10899" s="419"/>
      <c r="BR10899" s="419"/>
      <c r="BS10899" s="419"/>
      <c r="BT10899" s="419"/>
      <c r="BV10899" s="419"/>
      <c r="BW10899" s="419"/>
      <c r="BX10899" s="397"/>
      <c r="BZ10899" s="449"/>
      <c r="CB10899" s="419"/>
      <c r="CC10899" s="419"/>
      <c r="CD10899" s="419"/>
      <c r="CF10899" s="419"/>
      <c r="CG10899" s="419"/>
      <c r="CH10899" s="419"/>
    </row>
    <row r="10900" spans="3:86" ht="21" thickBot="1">
      <c r="C10900" s="425"/>
      <c r="P10900" s="431"/>
      <c r="R10900" s="419"/>
      <c r="S10900" s="446"/>
      <c r="T10900" s="419"/>
      <c r="V10900" s="196"/>
      <c r="W10900" s="419"/>
      <c r="X10900" s="419"/>
      <c r="Z10900" s="419"/>
      <c r="AA10900" s="419"/>
      <c r="AB10900" s="419"/>
      <c r="AD10900" s="419"/>
      <c r="AE10900" s="419"/>
      <c r="AF10900" s="419"/>
      <c r="AH10900" s="419"/>
      <c r="AI10900" s="419"/>
      <c r="AJ10900" s="419"/>
      <c r="AL10900" s="419"/>
      <c r="AM10900" s="419"/>
      <c r="AN10900" s="403"/>
      <c r="AO10900" s="419"/>
      <c r="AP10900" s="419"/>
      <c r="AQ10900" s="419"/>
      <c r="AR10900" s="419"/>
      <c r="AS10900" s="419"/>
      <c r="AT10900" s="419"/>
      <c r="AU10900" s="419"/>
      <c r="AV10900" s="419"/>
      <c r="AX10900" s="419"/>
      <c r="AY10900" s="419"/>
      <c r="AZ10900" s="419"/>
      <c r="BB10900" s="419"/>
      <c r="BC10900" s="419"/>
      <c r="BD10900" s="419"/>
      <c r="BF10900" s="419"/>
      <c r="BG10900" s="419"/>
      <c r="BH10900" s="419"/>
      <c r="BJ10900" s="419"/>
      <c r="BK10900" s="419"/>
      <c r="BL10900" s="419"/>
      <c r="BN10900" s="419"/>
      <c r="BO10900" s="419"/>
      <c r="BP10900" s="419"/>
      <c r="BR10900" s="419"/>
      <c r="BS10900" s="419"/>
      <c r="BT10900" s="419"/>
      <c r="BV10900" s="419"/>
      <c r="BW10900" s="419"/>
      <c r="BX10900" s="397"/>
      <c r="BZ10900" s="449"/>
      <c r="CB10900" s="419"/>
      <c r="CC10900" s="419"/>
      <c r="CD10900" s="419"/>
      <c r="CF10900" s="419"/>
      <c r="CG10900" s="419"/>
      <c r="CH10900" s="419"/>
    </row>
    <row r="10901" spans="3:86" ht="21" thickBot="1">
      <c r="C10901" s="425"/>
      <c r="P10901" s="431"/>
      <c r="R10901" s="419"/>
      <c r="S10901" s="446"/>
      <c r="T10901" s="419"/>
      <c r="V10901" s="196"/>
      <c r="W10901" s="419"/>
      <c r="X10901" s="419"/>
      <c r="Z10901" s="419"/>
      <c r="AA10901" s="419"/>
      <c r="AB10901" s="419"/>
      <c r="AD10901" s="419"/>
      <c r="AE10901" s="419"/>
      <c r="AF10901" s="419"/>
      <c r="AH10901" s="419"/>
      <c r="AI10901" s="419"/>
      <c r="AJ10901" s="419"/>
      <c r="AL10901" s="419"/>
      <c r="AM10901" s="419"/>
      <c r="AN10901" s="403"/>
      <c r="AO10901" s="419"/>
      <c r="AP10901" s="419"/>
      <c r="AQ10901" s="419"/>
      <c r="AR10901" s="419"/>
      <c r="AS10901" s="419"/>
      <c r="AT10901" s="419"/>
      <c r="AU10901" s="419"/>
      <c r="AV10901" s="419"/>
      <c r="AX10901" s="419"/>
      <c r="AY10901" s="419"/>
      <c r="AZ10901" s="419"/>
      <c r="BB10901" s="419"/>
      <c r="BC10901" s="419"/>
      <c r="BD10901" s="419"/>
      <c r="BF10901" s="419"/>
      <c r="BG10901" s="419"/>
      <c r="BH10901" s="419"/>
      <c r="BJ10901" s="419"/>
      <c r="BK10901" s="419"/>
      <c r="BL10901" s="419"/>
      <c r="BN10901" s="419"/>
      <c r="BO10901" s="419"/>
      <c r="BP10901" s="419"/>
      <c r="BR10901" s="419"/>
      <c r="BS10901" s="419"/>
      <c r="BT10901" s="419"/>
      <c r="BV10901" s="419"/>
      <c r="BW10901" s="419"/>
      <c r="BX10901" s="397"/>
      <c r="BZ10901" s="449"/>
      <c r="CB10901" s="419"/>
      <c r="CC10901" s="419"/>
      <c r="CD10901" s="419"/>
      <c r="CF10901" s="419"/>
      <c r="CG10901" s="419"/>
      <c r="CH10901" s="419"/>
    </row>
    <row r="10902" spans="3:86" ht="21" thickBot="1">
      <c r="C10902" s="425"/>
      <c r="P10902" s="431"/>
      <c r="R10902" s="419"/>
      <c r="S10902" s="446"/>
      <c r="T10902" s="419"/>
      <c r="V10902" s="196"/>
      <c r="W10902" s="419"/>
      <c r="X10902" s="419"/>
      <c r="Z10902" s="419"/>
      <c r="AA10902" s="419"/>
      <c r="AB10902" s="419"/>
      <c r="AD10902" s="419"/>
      <c r="AE10902" s="419"/>
      <c r="AF10902" s="419"/>
      <c r="AH10902" s="419"/>
      <c r="AI10902" s="419"/>
      <c r="AJ10902" s="419"/>
      <c r="AL10902" s="419"/>
      <c r="AM10902" s="419"/>
      <c r="AN10902" s="403"/>
      <c r="AO10902" s="419"/>
      <c r="AP10902" s="419"/>
      <c r="AQ10902" s="419"/>
      <c r="AR10902" s="419"/>
      <c r="AS10902" s="419"/>
      <c r="AT10902" s="419"/>
      <c r="AU10902" s="419"/>
      <c r="AV10902" s="419"/>
      <c r="AX10902" s="419"/>
      <c r="AY10902" s="419"/>
      <c r="AZ10902" s="419"/>
      <c r="BB10902" s="419"/>
      <c r="BC10902" s="419"/>
      <c r="BD10902" s="419"/>
      <c r="BF10902" s="419"/>
      <c r="BG10902" s="419"/>
      <c r="BH10902" s="419"/>
      <c r="BJ10902" s="419"/>
      <c r="BK10902" s="419"/>
      <c r="BL10902" s="419"/>
      <c r="BN10902" s="419"/>
      <c r="BO10902" s="419"/>
      <c r="BP10902" s="419"/>
      <c r="BR10902" s="419"/>
      <c r="BS10902" s="419"/>
      <c r="BT10902" s="419"/>
      <c r="BV10902" s="419"/>
      <c r="BW10902" s="419"/>
      <c r="BX10902" s="397"/>
      <c r="BZ10902" s="449"/>
      <c r="CB10902" s="419"/>
      <c r="CC10902" s="419"/>
      <c r="CD10902" s="419"/>
      <c r="CF10902" s="419"/>
      <c r="CG10902" s="419"/>
      <c r="CH10902" s="419"/>
    </row>
    <row r="10903" spans="3:86" ht="21" thickBot="1">
      <c r="C10903" s="425"/>
      <c r="P10903" s="431"/>
      <c r="R10903" s="419"/>
      <c r="S10903" s="446"/>
      <c r="T10903" s="419"/>
      <c r="V10903" s="196"/>
      <c r="W10903" s="419"/>
      <c r="X10903" s="419"/>
      <c r="Z10903" s="419"/>
      <c r="AA10903" s="419"/>
      <c r="AB10903" s="419"/>
      <c r="AD10903" s="419"/>
      <c r="AE10903" s="419"/>
      <c r="AF10903" s="419"/>
      <c r="AH10903" s="419"/>
      <c r="AI10903" s="419"/>
      <c r="AJ10903" s="419"/>
      <c r="AL10903" s="419"/>
      <c r="AM10903" s="419"/>
      <c r="AN10903" s="403"/>
      <c r="AO10903" s="419"/>
      <c r="AP10903" s="419"/>
      <c r="AQ10903" s="419"/>
      <c r="AR10903" s="419"/>
      <c r="AS10903" s="419"/>
      <c r="AT10903" s="419"/>
      <c r="AU10903" s="419"/>
      <c r="AV10903" s="419"/>
      <c r="AX10903" s="419"/>
      <c r="AY10903" s="419"/>
      <c r="AZ10903" s="419"/>
      <c r="BB10903" s="419"/>
      <c r="BC10903" s="419"/>
      <c r="BD10903" s="419"/>
      <c r="BF10903" s="419"/>
      <c r="BG10903" s="419"/>
      <c r="BH10903" s="419"/>
      <c r="BJ10903" s="419"/>
      <c r="BK10903" s="419"/>
      <c r="BL10903" s="419"/>
      <c r="BN10903" s="419"/>
      <c r="BO10903" s="419"/>
      <c r="BP10903" s="419"/>
      <c r="BR10903" s="419"/>
      <c r="BS10903" s="419"/>
      <c r="BT10903" s="419"/>
      <c r="BV10903" s="419"/>
      <c r="BW10903" s="419"/>
      <c r="BX10903" s="397"/>
      <c r="BZ10903" s="449"/>
      <c r="CB10903" s="419"/>
      <c r="CC10903" s="419"/>
      <c r="CD10903" s="419"/>
      <c r="CF10903" s="419"/>
      <c r="CG10903" s="419"/>
      <c r="CH10903" s="419"/>
    </row>
    <row r="10904" spans="3:86" ht="21" thickBot="1">
      <c r="C10904" s="425"/>
      <c r="P10904" s="431"/>
      <c r="R10904" s="419"/>
      <c r="S10904" s="446"/>
      <c r="T10904" s="419"/>
      <c r="V10904" s="196"/>
      <c r="W10904" s="419"/>
      <c r="X10904" s="419"/>
      <c r="Z10904" s="419"/>
      <c r="AA10904" s="419"/>
      <c r="AB10904" s="419"/>
      <c r="AD10904" s="419"/>
      <c r="AE10904" s="419"/>
      <c r="AF10904" s="419"/>
      <c r="AH10904" s="419"/>
      <c r="AI10904" s="419"/>
      <c r="AJ10904" s="419"/>
      <c r="AL10904" s="419"/>
      <c r="AM10904" s="419"/>
      <c r="AN10904" s="403"/>
      <c r="AO10904" s="419"/>
      <c r="AP10904" s="419"/>
      <c r="AQ10904" s="419"/>
      <c r="AR10904" s="419"/>
      <c r="AS10904" s="419"/>
      <c r="AT10904" s="419"/>
      <c r="AU10904" s="419"/>
      <c r="AV10904" s="419"/>
      <c r="AX10904" s="419"/>
      <c r="AY10904" s="419"/>
      <c r="AZ10904" s="419"/>
      <c r="BB10904" s="419"/>
      <c r="BC10904" s="419"/>
      <c r="BD10904" s="419"/>
      <c r="BF10904" s="419"/>
      <c r="BG10904" s="419"/>
      <c r="BH10904" s="419"/>
      <c r="BJ10904" s="419"/>
      <c r="BK10904" s="419"/>
      <c r="BL10904" s="419"/>
      <c r="BN10904" s="419"/>
      <c r="BO10904" s="419"/>
      <c r="BP10904" s="419"/>
      <c r="BR10904" s="419"/>
      <c r="BS10904" s="419"/>
      <c r="BT10904" s="419"/>
      <c r="BV10904" s="419"/>
      <c r="BW10904" s="419"/>
      <c r="BX10904" s="397"/>
      <c r="BZ10904" s="449"/>
      <c r="CB10904" s="419"/>
      <c r="CC10904" s="419"/>
      <c r="CD10904" s="419"/>
      <c r="CF10904" s="419"/>
      <c r="CG10904" s="419"/>
      <c r="CH10904" s="419"/>
    </row>
    <row r="10905" spans="3:86" ht="21" thickBot="1">
      <c r="C10905" s="425"/>
      <c r="P10905" s="431"/>
      <c r="R10905" s="419"/>
      <c r="S10905" s="446"/>
      <c r="T10905" s="419"/>
      <c r="V10905" s="196"/>
      <c r="W10905" s="419"/>
      <c r="X10905" s="419"/>
      <c r="Z10905" s="419"/>
      <c r="AA10905" s="419"/>
      <c r="AB10905" s="419"/>
      <c r="AD10905" s="419"/>
      <c r="AE10905" s="419"/>
      <c r="AF10905" s="419"/>
      <c r="AH10905" s="419"/>
      <c r="AI10905" s="419"/>
      <c r="AJ10905" s="419"/>
      <c r="AL10905" s="419"/>
      <c r="AM10905" s="419"/>
      <c r="AN10905" s="403"/>
      <c r="AO10905" s="419"/>
      <c r="AP10905" s="419"/>
      <c r="AQ10905" s="419"/>
      <c r="AR10905" s="419"/>
      <c r="AS10905" s="419"/>
      <c r="AT10905" s="419"/>
      <c r="AU10905" s="419"/>
      <c r="AV10905" s="419"/>
      <c r="AX10905" s="419"/>
      <c r="AY10905" s="419"/>
      <c r="AZ10905" s="419"/>
      <c r="BB10905" s="419"/>
      <c r="BC10905" s="419"/>
      <c r="BD10905" s="419"/>
      <c r="BF10905" s="419"/>
      <c r="BG10905" s="419"/>
      <c r="BH10905" s="419"/>
      <c r="BJ10905" s="419"/>
      <c r="BK10905" s="419"/>
      <c r="BL10905" s="419"/>
      <c r="BN10905" s="419"/>
      <c r="BO10905" s="419"/>
      <c r="BP10905" s="419"/>
      <c r="BR10905" s="419"/>
      <c r="BS10905" s="419"/>
      <c r="BT10905" s="419"/>
      <c r="BV10905" s="419"/>
      <c r="BW10905" s="419"/>
      <c r="BX10905" s="397"/>
      <c r="BZ10905" s="449"/>
      <c r="CB10905" s="419"/>
      <c r="CC10905" s="419"/>
      <c r="CD10905" s="419"/>
      <c r="CF10905" s="419"/>
      <c r="CG10905" s="419"/>
      <c r="CH10905" s="419"/>
    </row>
    <row r="10906" spans="3:86" ht="21" thickBot="1">
      <c r="C10906" s="425"/>
      <c r="P10906" s="431"/>
      <c r="R10906" s="419"/>
      <c r="S10906" s="446"/>
      <c r="T10906" s="419"/>
      <c r="V10906" s="196"/>
      <c r="W10906" s="419"/>
      <c r="X10906" s="419"/>
      <c r="Z10906" s="419"/>
      <c r="AA10906" s="419"/>
      <c r="AB10906" s="419"/>
      <c r="AD10906" s="419"/>
      <c r="AE10906" s="419"/>
      <c r="AF10906" s="419"/>
      <c r="AH10906" s="419"/>
      <c r="AI10906" s="419"/>
      <c r="AJ10906" s="419"/>
      <c r="AL10906" s="419"/>
      <c r="AM10906" s="419"/>
      <c r="AN10906" s="403"/>
      <c r="AO10906" s="419"/>
      <c r="AP10906" s="419"/>
      <c r="AQ10906" s="419"/>
      <c r="AR10906" s="419"/>
      <c r="AS10906" s="419"/>
      <c r="AT10906" s="419"/>
      <c r="AU10906" s="419"/>
      <c r="AV10906" s="419"/>
      <c r="AX10906" s="419"/>
      <c r="AY10906" s="419"/>
      <c r="AZ10906" s="419"/>
      <c r="BB10906" s="419"/>
      <c r="BC10906" s="419"/>
      <c r="BD10906" s="419"/>
      <c r="BF10906" s="419"/>
      <c r="BG10906" s="419"/>
      <c r="BH10906" s="419"/>
      <c r="BJ10906" s="419"/>
      <c r="BK10906" s="419"/>
      <c r="BL10906" s="419"/>
      <c r="BN10906" s="419"/>
      <c r="BO10906" s="419"/>
      <c r="BP10906" s="419"/>
      <c r="BR10906" s="419"/>
      <c r="BS10906" s="419"/>
      <c r="BT10906" s="419"/>
      <c r="BV10906" s="419"/>
      <c r="BW10906" s="419"/>
      <c r="BX10906" s="397"/>
      <c r="BZ10906" s="449"/>
      <c r="CB10906" s="419"/>
      <c r="CC10906" s="419"/>
      <c r="CD10906" s="419"/>
      <c r="CF10906" s="419"/>
      <c r="CG10906" s="419"/>
      <c r="CH10906" s="419"/>
    </row>
    <row r="10907" spans="3:86" ht="21" thickBot="1">
      <c r="C10907" s="425"/>
      <c r="P10907" s="431"/>
      <c r="R10907" s="419"/>
      <c r="S10907" s="446"/>
      <c r="T10907" s="419"/>
      <c r="V10907" s="196"/>
      <c r="W10907" s="419"/>
      <c r="X10907" s="419"/>
      <c r="Z10907" s="419"/>
      <c r="AA10907" s="419"/>
      <c r="AB10907" s="419"/>
      <c r="AD10907" s="419"/>
      <c r="AE10907" s="419"/>
      <c r="AF10907" s="419"/>
      <c r="AH10907" s="419"/>
      <c r="AI10907" s="419"/>
      <c r="AJ10907" s="419"/>
      <c r="AL10907" s="419"/>
      <c r="AM10907" s="419"/>
      <c r="AN10907" s="403"/>
      <c r="AO10907" s="419"/>
      <c r="AP10907" s="419"/>
      <c r="AQ10907" s="419"/>
      <c r="AR10907" s="419"/>
      <c r="AS10907" s="419"/>
      <c r="AT10907" s="419"/>
      <c r="AU10907" s="419"/>
      <c r="AV10907" s="419"/>
      <c r="AX10907" s="419"/>
      <c r="AY10907" s="419"/>
      <c r="AZ10907" s="419"/>
      <c r="BB10907" s="419"/>
      <c r="BC10907" s="419"/>
      <c r="BD10907" s="419"/>
      <c r="BF10907" s="419"/>
      <c r="BG10907" s="419"/>
      <c r="BH10907" s="419"/>
      <c r="BJ10907" s="419"/>
      <c r="BK10907" s="419"/>
      <c r="BL10907" s="419"/>
      <c r="BN10907" s="419"/>
      <c r="BO10907" s="419"/>
      <c r="BP10907" s="419"/>
      <c r="BR10907" s="419"/>
      <c r="BS10907" s="419"/>
      <c r="BT10907" s="419"/>
      <c r="BV10907" s="419"/>
      <c r="BW10907" s="419"/>
      <c r="BX10907" s="397"/>
      <c r="BZ10907" s="449"/>
      <c r="CB10907" s="419"/>
      <c r="CC10907" s="419"/>
      <c r="CD10907" s="419"/>
      <c r="CF10907" s="419"/>
      <c r="CG10907" s="419"/>
      <c r="CH10907" s="419"/>
    </row>
    <row r="10908" spans="3:86" ht="21" thickBot="1">
      <c r="C10908" s="425"/>
      <c r="P10908" s="431"/>
      <c r="R10908" s="419"/>
      <c r="S10908" s="446"/>
      <c r="T10908" s="419"/>
      <c r="V10908" s="196"/>
      <c r="W10908" s="419"/>
      <c r="X10908" s="419"/>
      <c r="Z10908" s="419"/>
      <c r="AA10908" s="419"/>
      <c r="AB10908" s="419"/>
      <c r="AD10908" s="419"/>
      <c r="AE10908" s="419"/>
      <c r="AF10908" s="419"/>
      <c r="AH10908" s="419"/>
      <c r="AI10908" s="419"/>
      <c r="AJ10908" s="419"/>
      <c r="AL10908" s="419"/>
      <c r="AM10908" s="419"/>
      <c r="AN10908" s="403"/>
      <c r="AO10908" s="419"/>
      <c r="AP10908" s="419"/>
      <c r="AQ10908" s="419"/>
      <c r="AR10908" s="419"/>
      <c r="AS10908" s="419"/>
      <c r="AT10908" s="419"/>
      <c r="AU10908" s="419"/>
      <c r="AV10908" s="419"/>
      <c r="AX10908" s="419"/>
      <c r="AY10908" s="419"/>
      <c r="AZ10908" s="419"/>
      <c r="BB10908" s="419"/>
      <c r="BC10908" s="419"/>
      <c r="BD10908" s="419"/>
      <c r="BF10908" s="419"/>
      <c r="BG10908" s="419"/>
      <c r="BH10908" s="419"/>
      <c r="BJ10908" s="419"/>
      <c r="BK10908" s="419"/>
      <c r="BL10908" s="419"/>
      <c r="BN10908" s="419"/>
      <c r="BO10908" s="419"/>
      <c r="BP10908" s="419"/>
      <c r="BR10908" s="419"/>
      <c r="BS10908" s="419"/>
      <c r="BT10908" s="419"/>
      <c r="BV10908" s="419"/>
      <c r="BW10908" s="419"/>
      <c r="BX10908" s="397"/>
      <c r="BZ10908" s="449"/>
      <c r="CB10908" s="419"/>
      <c r="CC10908" s="419"/>
      <c r="CD10908" s="419"/>
      <c r="CF10908" s="419"/>
      <c r="CG10908" s="419"/>
      <c r="CH10908" s="419"/>
    </row>
    <row r="10909" spans="3:86" ht="21" thickBot="1">
      <c r="C10909" s="425"/>
      <c r="P10909" s="431"/>
      <c r="R10909" s="419"/>
      <c r="S10909" s="446"/>
      <c r="T10909" s="419"/>
      <c r="V10909" s="196"/>
      <c r="W10909" s="419"/>
      <c r="X10909" s="419"/>
      <c r="Z10909" s="419"/>
      <c r="AA10909" s="419"/>
      <c r="AB10909" s="419"/>
      <c r="AD10909" s="419"/>
      <c r="AE10909" s="419"/>
      <c r="AF10909" s="419"/>
      <c r="AH10909" s="419"/>
      <c r="AI10909" s="419"/>
      <c r="AJ10909" s="419"/>
      <c r="AL10909" s="419"/>
      <c r="AM10909" s="419"/>
      <c r="AN10909" s="403"/>
      <c r="AO10909" s="419"/>
      <c r="AP10909" s="419"/>
      <c r="AQ10909" s="419"/>
      <c r="AR10909" s="419"/>
      <c r="AS10909" s="419"/>
      <c r="AT10909" s="419"/>
      <c r="AU10909" s="419"/>
      <c r="AV10909" s="419"/>
      <c r="AX10909" s="419"/>
      <c r="AY10909" s="419"/>
      <c r="AZ10909" s="419"/>
      <c r="BB10909" s="419"/>
      <c r="BC10909" s="419"/>
      <c r="BD10909" s="419"/>
      <c r="BF10909" s="419"/>
      <c r="BG10909" s="419"/>
      <c r="BH10909" s="419"/>
      <c r="BJ10909" s="419"/>
      <c r="BK10909" s="419"/>
      <c r="BL10909" s="419"/>
      <c r="BN10909" s="419"/>
      <c r="BO10909" s="419"/>
      <c r="BP10909" s="419"/>
      <c r="BR10909" s="419"/>
      <c r="BS10909" s="419"/>
      <c r="BT10909" s="419"/>
      <c r="BV10909" s="419"/>
      <c r="BW10909" s="419"/>
      <c r="BX10909" s="397"/>
      <c r="BZ10909" s="449"/>
      <c r="CB10909" s="419"/>
      <c r="CC10909" s="419"/>
      <c r="CD10909" s="419"/>
      <c r="CF10909" s="419"/>
      <c r="CG10909" s="419"/>
      <c r="CH10909" s="419"/>
    </row>
    <row r="10910" spans="3:86" ht="21" thickBot="1">
      <c r="C10910" s="425"/>
      <c r="P10910" s="431"/>
      <c r="R10910" s="419"/>
      <c r="S10910" s="446"/>
      <c r="T10910" s="419"/>
      <c r="V10910" s="196"/>
      <c r="W10910" s="419"/>
      <c r="X10910" s="419"/>
      <c r="Z10910" s="419"/>
      <c r="AA10910" s="419"/>
      <c r="AB10910" s="419"/>
      <c r="AD10910" s="419"/>
      <c r="AE10910" s="419"/>
      <c r="AF10910" s="419"/>
      <c r="AH10910" s="419"/>
      <c r="AI10910" s="419"/>
      <c r="AJ10910" s="419"/>
      <c r="AL10910" s="419"/>
      <c r="AM10910" s="419"/>
      <c r="AN10910" s="403"/>
      <c r="AO10910" s="419"/>
      <c r="AP10910" s="419"/>
      <c r="AQ10910" s="419"/>
      <c r="AR10910" s="419"/>
      <c r="AS10910" s="419"/>
      <c r="AT10910" s="419"/>
      <c r="AU10910" s="419"/>
      <c r="AV10910" s="419"/>
      <c r="AX10910" s="419"/>
      <c r="AY10910" s="419"/>
      <c r="AZ10910" s="419"/>
      <c r="BB10910" s="419"/>
      <c r="BC10910" s="419"/>
      <c r="BD10910" s="419"/>
      <c r="BF10910" s="419"/>
      <c r="BG10910" s="419"/>
      <c r="BH10910" s="419"/>
      <c r="BJ10910" s="419"/>
      <c r="BK10910" s="419"/>
      <c r="BL10910" s="419"/>
      <c r="BN10910" s="419"/>
      <c r="BO10910" s="419"/>
      <c r="BP10910" s="419"/>
      <c r="BR10910" s="419"/>
      <c r="BS10910" s="419"/>
      <c r="BT10910" s="419"/>
      <c r="BV10910" s="419"/>
      <c r="BW10910" s="419"/>
      <c r="BX10910" s="397"/>
      <c r="BZ10910" s="449"/>
      <c r="CB10910" s="419"/>
      <c r="CC10910" s="419"/>
      <c r="CD10910" s="419"/>
      <c r="CF10910" s="419"/>
      <c r="CG10910" s="419"/>
      <c r="CH10910" s="419"/>
    </row>
    <row r="10911" spans="3:86" ht="21" thickBot="1">
      <c r="C10911" s="425"/>
      <c r="P10911" s="431"/>
      <c r="R10911" s="419"/>
      <c r="S10911" s="446"/>
      <c r="T10911" s="419"/>
      <c r="V10911" s="196"/>
      <c r="W10911" s="419"/>
      <c r="X10911" s="419"/>
      <c r="Z10911" s="419"/>
      <c r="AA10911" s="419"/>
      <c r="AB10911" s="419"/>
      <c r="AD10911" s="419"/>
      <c r="AE10911" s="419"/>
      <c r="AF10911" s="419"/>
      <c r="AH10911" s="419"/>
      <c r="AI10911" s="419"/>
      <c r="AJ10911" s="419"/>
      <c r="AL10911" s="419"/>
      <c r="AM10911" s="419"/>
      <c r="AN10911" s="403"/>
      <c r="AO10911" s="419"/>
      <c r="AP10911" s="419"/>
      <c r="AQ10911" s="419"/>
      <c r="AR10911" s="419"/>
      <c r="AS10911" s="419"/>
      <c r="AT10911" s="419"/>
      <c r="AU10911" s="419"/>
      <c r="AV10911" s="419"/>
      <c r="AX10911" s="419"/>
      <c r="AY10911" s="419"/>
      <c r="AZ10911" s="419"/>
      <c r="BB10911" s="419"/>
      <c r="BC10911" s="419"/>
      <c r="BD10911" s="419"/>
      <c r="BF10911" s="419"/>
      <c r="BG10911" s="419"/>
      <c r="BH10911" s="419"/>
      <c r="BJ10911" s="419"/>
      <c r="BK10911" s="419"/>
      <c r="BL10911" s="419"/>
      <c r="BN10911" s="419"/>
      <c r="BO10911" s="419"/>
      <c r="BP10911" s="419"/>
      <c r="BR10911" s="419"/>
      <c r="BS10911" s="419"/>
      <c r="BT10911" s="419"/>
      <c r="BV10911" s="419"/>
      <c r="BW10911" s="419"/>
      <c r="BX10911" s="397"/>
      <c r="BZ10911" s="449"/>
      <c r="CB10911" s="419"/>
      <c r="CC10911" s="419"/>
      <c r="CD10911" s="419"/>
      <c r="CF10911" s="419"/>
      <c r="CG10911" s="419"/>
      <c r="CH10911" s="419"/>
    </row>
    <row r="10912" spans="3:86" ht="21" thickBot="1">
      <c r="C10912" s="425"/>
      <c r="P10912" s="431"/>
      <c r="R10912" s="419"/>
      <c r="S10912" s="446"/>
      <c r="T10912" s="419"/>
      <c r="V10912" s="196"/>
      <c r="W10912" s="419"/>
      <c r="X10912" s="419"/>
      <c r="Z10912" s="419"/>
      <c r="AA10912" s="419"/>
      <c r="AB10912" s="419"/>
      <c r="AD10912" s="419"/>
      <c r="AE10912" s="419"/>
      <c r="AF10912" s="419"/>
      <c r="AH10912" s="419"/>
      <c r="AI10912" s="419"/>
      <c r="AJ10912" s="419"/>
      <c r="AL10912" s="419"/>
      <c r="AM10912" s="419"/>
      <c r="AN10912" s="403"/>
      <c r="AO10912" s="419"/>
      <c r="AP10912" s="419"/>
      <c r="AQ10912" s="419"/>
      <c r="AR10912" s="419"/>
      <c r="AS10912" s="419"/>
      <c r="AT10912" s="419"/>
      <c r="AU10912" s="419"/>
      <c r="AV10912" s="419"/>
      <c r="AX10912" s="419"/>
      <c r="AY10912" s="419"/>
      <c r="AZ10912" s="419"/>
      <c r="BB10912" s="419"/>
      <c r="BC10912" s="419"/>
      <c r="BD10912" s="419"/>
      <c r="BF10912" s="419"/>
      <c r="BG10912" s="419"/>
      <c r="BH10912" s="419"/>
      <c r="BJ10912" s="419"/>
      <c r="BK10912" s="419"/>
      <c r="BL10912" s="419"/>
      <c r="BN10912" s="419"/>
      <c r="BO10912" s="419"/>
      <c r="BP10912" s="419"/>
      <c r="BR10912" s="419"/>
      <c r="BS10912" s="419"/>
      <c r="BT10912" s="419"/>
      <c r="BV10912" s="419"/>
      <c r="BW10912" s="419"/>
      <c r="BX10912" s="397"/>
      <c r="BZ10912" s="449"/>
      <c r="CB10912" s="419"/>
      <c r="CC10912" s="419"/>
      <c r="CD10912" s="419"/>
      <c r="CF10912" s="419"/>
      <c r="CG10912" s="419"/>
      <c r="CH10912" s="419"/>
    </row>
    <row r="10913" spans="3:86" ht="21" thickBot="1">
      <c r="C10913" s="425"/>
      <c r="P10913" s="431"/>
      <c r="R10913" s="419"/>
      <c r="S10913" s="446"/>
      <c r="T10913" s="419"/>
      <c r="V10913" s="196"/>
      <c r="W10913" s="419"/>
      <c r="X10913" s="419"/>
      <c r="Z10913" s="419"/>
      <c r="AA10913" s="419"/>
      <c r="AB10913" s="419"/>
      <c r="AD10913" s="419"/>
      <c r="AE10913" s="419"/>
      <c r="AF10913" s="419"/>
      <c r="AH10913" s="419"/>
      <c r="AI10913" s="419"/>
      <c r="AJ10913" s="419"/>
      <c r="AL10913" s="419"/>
      <c r="AM10913" s="419"/>
      <c r="AN10913" s="403"/>
      <c r="AO10913" s="419"/>
      <c r="AP10913" s="419"/>
      <c r="AQ10913" s="419"/>
      <c r="AR10913" s="419"/>
      <c r="AS10913" s="419"/>
      <c r="AT10913" s="419"/>
      <c r="AU10913" s="419"/>
      <c r="AV10913" s="419"/>
      <c r="AX10913" s="419"/>
      <c r="AY10913" s="419"/>
      <c r="AZ10913" s="419"/>
      <c r="BB10913" s="419"/>
      <c r="BC10913" s="419"/>
      <c r="BD10913" s="419"/>
      <c r="BF10913" s="419"/>
      <c r="BG10913" s="419"/>
      <c r="BH10913" s="419"/>
      <c r="BJ10913" s="419"/>
      <c r="BK10913" s="419"/>
      <c r="BL10913" s="419"/>
      <c r="BN10913" s="419"/>
      <c r="BO10913" s="419"/>
      <c r="BP10913" s="419"/>
      <c r="BR10913" s="419"/>
      <c r="BS10913" s="419"/>
      <c r="BT10913" s="419"/>
      <c r="BV10913" s="419"/>
      <c r="BW10913" s="419"/>
      <c r="BX10913" s="397"/>
      <c r="BZ10913" s="449"/>
      <c r="CB10913" s="419"/>
      <c r="CC10913" s="419"/>
      <c r="CD10913" s="419"/>
      <c r="CF10913" s="419"/>
      <c r="CG10913" s="419"/>
      <c r="CH10913" s="419"/>
    </row>
    <row r="10914" spans="3:86" ht="21" thickBot="1">
      <c r="C10914" s="425"/>
      <c r="P10914" s="431"/>
      <c r="R10914" s="419"/>
      <c r="S10914" s="446"/>
      <c r="T10914" s="419"/>
      <c r="V10914" s="196"/>
      <c r="W10914" s="419"/>
      <c r="X10914" s="419"/>
      <c r="Z10914" s="419"/>
      <c r="AA10914" s="419"/>
      <c r="AB10914" s="419"/>
      <c r="AD10914" s="419"/>
      <c r="AE10914" s="419"/>
      <c r="AF10914" s="419"/>
      <c r="AH10914" s="419"/>
      <c r="AI10914" s="419"/>
      <c r="AJ10914" s="419"/>
      <c r="AL10914" s="419"/>
      <c r="AM10914" s="419"/>
      <c r="AN10914" s="403"/>
      <c r="AO10914" s="419"/>
      <c r="AP10914" s="419"/>
      <c r="AQ10914" s="419"/>
      <c r="AR10914" s="419"/>
      <c r="AS10914" s="419"/>
      <c r="AT10914" s="419"/>
      <c r="AU10914" s="419"/>
      <c r="AV10914" s="419"/>
      <c r="AX10914" s="419"/>
      <c r="AY10914" s="419"/>
      <c r="AZ10914" s="419"/>
      <c r="BB10914" s="419"/>
      <c r="BC10914" s="419"/>
      <c r="BD10914" s="419"/>
      <c r="BF10914" s="419"/>
      <c r="BG10914" s="419"/>
      <c r="BH10914" s="419"/>
      <c r="BJ10914" s="419"/>
      <c r="BK10914" s="419"/>
      <c r="BL10914" s="419"/>
      <c r="BN10914" s="419"/>
      <c r="BO10914" s="419"/>
      <c r="BP10914" s="419"/>
      <c r="BR10914" s="419"/>
      <c r="BS10914" s="419"/>
      <c r="BT10914" s="419"/>
      <c r="BV10914" s="419"/>
      <c r="BW10914" s="419"/>
      <c r="BX10914" s="397"/>
      <c r="BZ10914" s="449"/>
      <c r="CB10914" s="419"/>
      <c r="CC10914" s="419"/>
      <c r="CD10914" s="419"/>
      <c r="CF10914" s="419"/>
      <c r="CG10914" s="419"/>
      <c r="CH10914" s="419"/>
    </row>
    <row r="10915" spans="3:86" ht="21" thickBot="1">
      <c r="C10915" s="425"/>
      <c r="P10915" s="431"/>
      <c r="R10915" s="419"/>
      <c r="S10915" s="446"/>
      <c r="T10915" s="419"/>
      <c r="V10915" s="196"/>
      <c r="W10915" s="419"/>
      <c r="X10915" s="419"/>
      <c r="Z10915" s="419"/>
      <c r="AA10915" s="419"/>
      <c r="AB10915" s="419"/>
      <c r="AD10915" s="419"/>
      <c r="AE10915" s="419"/>
      <c r="AF10915" s="419"/>
      <c r="AH10915" s="419"/>
      <c r="AI10915" s="419"/>
      <c r="AJ10915" s="419"/>
      <c r="AL10915" s="419"/>
      <c r="AM10915" s="419"/>
      <c r="AN10915" s="403"/>
      <c r="AO10915" s="419"/>
      <c r="AP10915" s="419"/>
      <c r="AQ10915" s="419"/>
      <c r="AR10915" s="419"/>
      <c r="AS10915" s="419"/>
      <c r="AT10915" s="419"/>
      <c r="AU10915" s="419"/>
      <c r="AV10915" s="419"/>
      <c r="AX10915" s="419"/>
      <c r="AY10915" s="419"/>
      <c r="AZ10915" s="419"/>
      <c r="BB10915" s="419"/>
      <c r="BC10915" s="419"/>
      <c r="BD10915" s="419"/>
      <c r="BF10915" s="419"/>
      <c r="BG10915" s="419"/>
      <c r="BH10915" s="419"/>
      <c r="BJ10915" s="419"/>
      <c r="BK10915" s="419"/>
      <c r="BL10915" s="419"/>
      <c r="BN10915" s="419"/>
      <c r="BO10915" s="419"/>
      <c r="BP10915" s="419"/>
      <c r="BR10915" s="419"/>
      <c r="BS10915" s="419"/>
      <c r="BT10915" s="419"/>
      <c r="BV10915" s="419"/>
      <c r="BW10915" s="419"/>
      <c r="BX10915" s="397"/>
      <c r="BZ10915" s="449"/>
      <c r="CB10915" s="419"/>
      <c r="CC10915" s="419"/>
      <c r="CD10915" s="419"/>
      <c r="CF10915" s="419"/>
      <c r="CG10915" s="419"/>
      <c r="CH10915" s="419"/>
    </row>
    <row r="10916" spans="3:86" ht="21" thickBot="1">
      <c r="C10916" s="425"/>
      <c r="P10916" s="431"/>
      <c r="R10916" s="419"/>
      <c r="S10916" s="446"/>
      <c r="T10916" s="419"/>
      <c r="V10916" s="196"/>
      <c r="W10916" s="419"/>
      <c r="X10916" s="419"/>
      <c r="Z10916" s="419"/>
      <c r="AA10916" s="419"/>
      <c r="AB10916" s="419"/>
      <c r="AD10916" s="419"/>
      <c r="AE10916" s="419"/>
      <c r="AF10916" s="419"/>
      <c r="AH10916" s="419"/>
      <c r="AI10916" s="419"/>
      <c r="AJ10916" s="419"/>
      <c r="AL10916" s="419"/>
      <c r="AM10916" s="419"/>
      <c r="AN10916" s="403"/>
      <c r="AO10916" s="419"/>
      <c r="AP10916" s="419"/>
      <c r="AQ10916" s="419"/>
      <c r="AR10916" s="419"/>
      <c r="AS10916" s="419"/>
      <c r="AT10916" s="419"/>
      <c r="AU10916" s="419"/>
      <c r="AV10916" s="419"/>
      <c r="AX10916" s="419"/>
      <c r="AY10916" s="419"/>
      <c r="AZ10916" s="419"/>
      <c r="BB10916" s="419"/>
      <c r="BC10916" s="419"/>
      <c r="BD10916" s="419"/>
      <c r="BF10916" s="419"/>
      <c r="BG10916" s="419"/>
      <c r="BH10916" s="419"/>
      <c r="BJ10916" s="419"/>
      <c r="BK10916" s="419"/>
      <c r="BL10916" s="419"/>
      <c r="BN10916" s="419"/>
      <c r="BO10916" s="419"/>
      <c r="BP10916" s="419"/>
      <c r="BR10916" s="419"/>
      <c r="BS10916" s="419"/>
      <c r="BT10916" s="419"/>
      <c r="BV10916" s="419"/>
      <c r="BW10916" s="419"/>
      <c r="BX10916" s="397"/>
      <c r="BZ10916" s="449"/>
      <c r="CB10916" s="419"/>
      <c r="CC10916" s="419"/>
      <c r="CD10916" s="419"/>
      <c r="CF10916" s="419"/>
      <c r="CG10916" s="419"/>
      <c r="CH10916" s="419"/>
    </row>
    <row r="10917" spans="3:86" ht="21" thickBot="1">
      <c r="C10917" s="425"/>
      <c r="P10917" s="431"/>
      <c r="R10917" s="419"/>
      <c r="S10917" s="446"/>
      <c r="T10917" s="419"/>
      <c r="V10917" s="196"/>
      <c r="W10917" s="419"/>
      <c r="X10917" s="419"/>
      <c r="Z10917" s="419"/>
      <c r="AA10917" s="419"/>
      <c r="AB10917" s="419"/>
      <c r="AD10917" s="419"/>
      <c r="AE10917" s="419"/>
      <c r="AF10917" s="419"/>
      <c r="AH10917" s="419"/>
      <c r="AI10917" s="419"/>
      <c r="AJ10917" s="419"/>
      <c r="AL10917" s="419"/>
      <c r="AM10917" s="419"/>
      <c r="AN10917" s="403"/>
      <c r="AO10917" s="419"/>
      <c r="AP10917" s="419"/>
      <c r="AQ10917" s="419"/>
      <c r="AR10917" s="419"/>
      <c r="AS10917" s="419"/>
      <c r="AT10917" s="419"/>
      <c r="AU10917" s="419"/>
      <c r="AV10917" s="419"/>
      <c r="AX10917" s="419"/>
      <c r="AY10917" s="419"/>
      <c r="AZ10917" s="419"/>
      <c r="BB10917" s="419"/>
      <c r="BC10917" s="419"/>
      <c r="BD10917" s="419"/>
      <c r="BF10917" s="419"/>
      <c r="BG10917" s="419"/>
      <c r="BH10917" s="419"/>
      <c r="BJ10917" s="419"/>
      <c r="BK10917" s="419"/>
      <c r="BL10917" s="419"/>
      <c r="BN10917" s="419"/>
      <c r="BO10917" s="419"/>
      <c r="BP10917" s="419"/>
      <c r="BR10917" s="419"/>
      <c r="BS10917" s="419"/>
      <c r="BT10917" s="419"/>
      <c r="BV10917" s="419"/>
      <c r="BW10917" s="419"/>
      <c r="BX10917" s="397"/>
      <c r="BZ10917" s="449"/>
      <c r="CB10917" s="419"/>
      <c r="CC10917" s="419"/>
      <c r="CD10917" s="419"/>
      <c r="CF10917" s="419"/>
      <c r="CG10917" s="419"/>
      <c r="CH10917" s="419"/>
    </row>
    <row r="10918" spans="3:86" ht="21" thickBot="1">
      <c r="C10918" s="425"/>
      <c r="P10918" s="431"/>
      <c r="R10918" s="419"/>
      <c r="S10918" s="446"/>
      <c r="T10918" s="419"/>
      <c r="V10918" s="196"/>
      <c r="W10918" s="419"/>
      <c r="X10918" s="419"/>
      <c r="Z10918" s="419"/>
      <c r="AA10918" s="419"/>
      <c r="AB10918" s="419"/>
      <c r="AD10918" s="419"/>
      <c r="AE10918" s="419"/>
      <c r="AF10918" s="419"/>
      <c r="AH10918" s="419"/>
      <c r="AI10918" s="419"/>
      <c r="AJ10918" s="419"/>
      <c r="AL10918" s="419"/>
      <c r="AM10918" s="419"/>
      <c r="AN10918" s="403"/>
      <c r="AO10918" s="419"/>
      <c r="AP10918" s="419"/>
      <c r="AQ10918" s="419"/>
      <c r="AR10918" s="419"/>
      <c r="AS10918" s="419"/>
      <c r="AT10918" s="419"/>
      <c r="AU10918" s="419"/>
      <c r="AV10918" s="419"/>
      <c r="AX10918" s="419"/>
      <c r="AY10918" s="419"/>
      <c r="AZ10918" s="419"/>
      <c r="BB10918" s="419"/>
      <c r="BC10918" s="419"/>
      <c r="BD10918" s="419"/>
      <c r="BF10918" s="419"/>
      <c r="BG10918" s="419"/>
      <c r="BH10918" s="419"/>
      <c r="BJ10918" s="419"/>
      <c r="BK10918" s="419"/>
      <c r="BL10918" s="419"/>
      <c r="BN10918" s="419"/>
      <c r="BO10918" s="419"/>
      <c r="BP10918" s="419"/>
      <c r="BR10918" s="419"/>
      <c r="BS10918" s="419"/>
      <c r="BT10918" s="419"/>
      <c r="BV10918" s="419"/>
      <c r="BW10918" s="419"/>
      <c r="BX10918" s="397"/>
      <c r="BZ10918" s="449"/>
      <c r="CB10918" s="419"/>
      <c r="CC10918" s="419"/>
      <c r="CD10918" s="419"/>
      <c r="CF10918" s="419"/>
      <c r="CG10918" s="419"/>
      <c r="CH10918" s="419"/>
    </row>
    <row r="10919" spans="3:86" ht="21" thickBot="1">
      <c r="C10919" s="425"/>
      <c r="P10919" s="431"/>
      <c r="R10919" s="419"/>
      <c r="S10919" s="446"/>
      <c r="T10919" s="419"/>
      <c r="V10919" s="196"/>
      <c r="W10919" s="419"/>
      <c r="X10919" s="419"/>
      <c r="Z10919" s="419"/>
      <c r="AA10919" s="419"/>
      <c r="AB10919" s="419"/>
      <c r="AD10919" s="419"/>
      <c r="AE10919" s="419"/>
      <c r="AF10919" s="419"/>
      <c r="AH10919" s="419"/>
      <c r="AI10919" s="419"/>
      <c r="AJ10919" s="419"/>
      <c r="AL10919" s="419"/>
      <c r="AM10919" s="419"/>
      <c r="AN10919" s="403"/>
      <c r="AO10919" s="419"/>
      <c r="AP10919" s="419"/>
      <c r="AQ10919" s="419"/>
      <c r="AR10919" s="419"/>
      <c r="AS10919" s="419"/>
      <c r="AT10919" s="419"/>
      <c r="AU10919" s="419"/>
      <c r="AV10919" s="419"/>
      <c r="AX10919" s="419"/>
      <c r="AY10919" s="419"/>
      <c r="AZ10919" s="419"/>
      <c r="BB10919" s="419"/>
      <c r="BC10919" s="419"/>
      <c r="BD10919" s="419"/>
      <c r="BF10919" s="419"/>
      <c r="BG10919" s="419"/>
      <c r="BH10919" s="419"/>
      <c r="BJ10919" s="419"/>
      <c r="BK10919" s="419"/>
      <c r="BL10919" s="419"/>
      <c r="BN10919" s="419"/>
      <c r="BO10919" s="419"/>
      <c r="BP10919" s="419"/>
      <c r="BR10919" s="419"/>
      <c r="BS10919" s="419"/>
      <c r="BT10919" s="419"/>
      <c r="BV10919" s="419"/>
      <c r="BW10919" s="419"/>
      <c r="BX10919" s="397"/>
      <c r="BZ10919" s="449"/>
      <c r="CB10919" s="419"/>
      <c r="CC10919" s="419"/>
      <c r="CD10919" s="419"/>
      <c r="CF10919" s="419"/>
      <c r="CG10919" s="419"/>
      <c r="CH10919" s="419"/>
    </row>
    <row r="10920" spans="3:86" ht="21" thickBot="1">
      <c r="C10920" s="425"/>
      <c r="P10920" s="431"/>
      <c r="R10920" s="419"/>
      <c r="S10920" s="446"/>
      <c r="T10920" s="419"/>
      <c r="V10920" s="196"/>
      <c r="W10920" s="419"/>
      <c r="X10920" s="419"/>
      <c r="Z10920" s="419"/>
      <c r="AA10920" s="419"/>
      <c r="AB10920" s="419"/>
      <c r="AD10920" s="419"/>
      <c r="AE10920" s="419"/>
      <c r="AF10920" s="419"/>
      <c r="AH10920" s="419"/>
      <c r="AI10920" s="419"/>
      <c r="AJ10920" s="419"/>
      <c r="AL10920" s="419"/>
      <c r="AM10920" s="419"/>
      <c r="AN10920" s="403"/>
      <c r="AO10920" s="419"/>
      <c r="AP10920" s="419"/>
      <c r="AQ10920" s="419"/>
      <c r="AR10920" s="419"/>
      <c r="AS10920" s="419"/>
      <c r="AT10920" s="419"/>
      <c r="AU10920" s="419"/>
      <c r="AV10920" s="419"/>
      <c r="AX10920" s="419"/>
      <c r="AY10920" s="419"/>
      <c r="AZ10920" s="419"/>
      <c r="BB10920" s="419"/>
      <c r="BC10920" s="419"/>
      <c r="BD10920" s="419"/>
      <c r="BF10920" s="419"/>
      <c r="BG10920" s="419"/>
      <c r="BH10920" s="419"/>
      <c r="BJ10920" s="419"/>
      <c r="BK10920" s="419"/>
      <c r="BL10920" s="419"/>
      <c r="BN10920" s="419"/>
      <c r="BO10920" s="419"/>
      <c r="BP10920" s="419"/>
      <c r="BR10920" s="419"/>
      <c r="BS10920" s="419"/>
      <c r="BT10920" s="419"/>
      <c r="BV10920" s="419"/>
      <c r="BW10920" s="419"/>
      <c r="BX10920" s="397"/>
      <c r="BZ10920" s="449"/>
      <c r="CB10920" s="419"/>
      <c r="CC10920" s="419"/>
      <c r="CD10920" s="419"/>
      <c r="CF10920" s="419"/>
      <c r="CG10920" s="419"/>
      <c r="CH10920" s="419"/>
    </row>
    <row r="10921" spans="3:86" ht="21" thickBot="1">
      <c r="C10921" s="425"/>
      <c r="P10921" s="431"/>
      <c r="R10921" s="419"/>
      <c r="S10921" s="446"/>
      <c r="T10921" s="419"/>
      <c r="V10921" s="196"/>
      <c r="W10921" s="419"/>
      <c r="X10921" s="419"/>
      <c r="Z10921" s="419"/>
      <c r="AA10921" s="419"/>
      <c r="AB10921" s="419"/>
      <c r="AD10921" s="419"/>
      <c r="AE10921" s="419"/>
      <c r="AF10921" s="419"/>
      <c r="AH10921" s="419"/>
      <c r="AI10921" s="419"/>
      <c r="AJ10921" s="419"/>
      <c r="AL10921" s="419"/>
      <c r="AM10921" s="419"/>
      <c r="AN10921" s="403"/>
      <c r="AO10921" s="419"/>
      <c r="AP10921" s="419"/>
      <c r="AQ10921" s="419"/>
      <c r="AR10921" s="419"/>
      <c r="AS10921" s="419"/>
      <c r="AT10921" s="419"/>
      <c r="AU10921" s="419"/>
      <c r="AV10921" s="419"/>
      <c r="AX10921" s="419"/>
      <c r="AY10921" s="419"/>
      <c r="AZ10921" s="419"/>
      <c r="BB10921" s="419"/>
      <c r="BC10921" s="419"/>
      <c r="BD10921" s="419"/>
      <c r="BF10921" s="419"/>
      <c r="BG10921" s="419"/>
      <c r="BH10921" s="419"/>
      <c r="BJ10921" s="419"/>
      <c r="BK10921" s="419"/>
      <c r="BL10921" s="419"/>
      <c r="BN10921" s="419"/>
      <c r="BO10921" s="419"/>
      <c r="BP10921" s="419"/>
      <c r="BR10921" s="419"/>
      <c r="BS10921" s="419"/>
      <c r="BT10921" s="419"/>
      <c r="BV10921" s="419"/>
      <c r="BW10921" s="419"/>
      <c r="BX10921" s="397"/>
      <c r="BZ10921" s="449"/>
      <c r="CB10921" s="419"/>
      <c r="CC10921" s="419"/>
      <c r="CD10921" s="419"/>
      <c r="CF10921" s="419"/>
      <c r="CG10921" s="419"/>
      <c r="CH10921" s="419"/>
    </row>
    <row r="10922" spans="3:86" ht="21" thickBot="1">
      <c r="C10922" s="425"/>
      <c r="P10922" s="431"/>
      <c r="R10922" s="419"/>
      <c r="S10922" s="446"/>
      <c r="T10922" s="419"/>
      <c r="V10922" s="196"/>
      <c r="W10922" s="419"/>
      <c r="X10922" s="419"/>
      <c r="Z10922" s="419"/>
      <c r="AA10922" s="419"/>
      <c r="AB10922" s="419"/>
      <c r="AD10922" s="419"/>
      <c r="AE10922" s="419"/>
      <c r="AF10922" s="419"/>
      <c r="AH10922" s="419"/>
      <c r="AI10922" s="419"/>
      <c r="AJ10922" s="419"/>
      <c r="AL10922" s="419"/>
      <c r="AM10922" s="419"/>
      <c r="AN10922" s="403"/>
      <c r="AO10922" s="419"/>
      <c r="AP10922" s="419"/>
      <c r="AQ10922" s="419"/>
      <c r="AR10922" s="419"/>
      <c r="AS10922" s="419"/>
      <c r="AT10922" s="419"/>
      <c r="AU10922" s="419"/>
      <c r="AV10922" s="419"/>
      <c r="AX10922" s="419"/>
      <c r="AY10922" s="419"/>
      <c r="AZ10922" s="419"/>
      <c r="BB10922" s="419"/>
      <c r="BC10922" s="419"/>
      <c r="BD10922" s="419"/>
      <c r="BF10922" s="419"/>
      <c r="BG10922" s="419"/>
      <c r="BH10922" s="419"/>
      <c r="BJ10922" s="419"/>
      <c r="BK10922" s="419"/>
      <c r="BL10922" s="419"/>
      <c r="BN10922" s="419"/>
      <c r="BO10922" s="419"/>
      <c r="BP10922" s="419"/>
      <c r="BR10922" s="419"/>
      <c r="BS10922" s="419"/>
      <c r="BT10922" s="419"/>
      <c r="BV10922" s="419"/>
      <c r="BW10922" s="419"/>
      <c r="BX10922" s="397"/>
      <c r="BZ10922" s="449"/>
      <c r="CB10922" s="419"/>
      <c r="CC10922" s="419"/>
      <c r="CD10922" s="419"/>
      <c r="CF10922" s="419"/>
      <c r="CG10922" s="419"/>
      <c r="CH10922" s="419"/>
    </row>
    <row r="10923" spans="3:86" ht="21" thickBot="1">
      <c r="C10923" s="425"/>
      <c r="P10923" s="431"/>
      <c r="R10923" s="419"/>
      <c r="S10923" s="446"/>
      <c r="T10923" s="419"/>
      <c r="V10923" s="196"/>
      <c r="W10923" s="419"/>
      <c r="X10923" s="419"/>
      <c r="Z10923" s="419"/>
      <c r="AA10923" s="419"/>
      <c r="AB10923" s="419"/>
      <c r="AD10923" s="419"/>
      <c r="AE10923" s="419"/>
      <c r="AF10923" s="419"/>
      <c r="AH10923" s="419"/>
      <c r="AI10923" s="419"/>
      <c r="AJ10923" s="419"/>
      <c r="AL10923" s="419"/>
      <c r="AM10923" s="419"/>
      <c r="AN10923" s="403"/>
      <c r="AO10923" s="419"/>
      <c r="AP10923" s="419"/>
      <c r="AQ10923" s="419"/>
      <c r="AR10923" s="419"/>
      <c r="AS10923" s="419"/>
      <c r="AT10923" s="419"/>
      <c r="AU10923" s="419"/>
      <c r="AV10923" s="419"/>
      <c r="AX10923" s="419"/>
      <c r="AY10923" s="419"/>
      <c r="AZ10923" s="419"/>
      <c r="BB10923" s="419"/>
      <c r="BC10923" s="419"/>
      <c r="BD10923" s="419"/>
      <c r="BF10923" s="419"/>
      <c r="BG10923" s="419"/>
      <c r="BH10923" s="419"/>
      <c r="BJ10923" s="419"/>
      <c r="BK10923" s="419"/>
      <c r="BL10923" s="419"/>
      <c r="BN10923" s="419"/>
      <c r="BO10923" s="419"/>
      <c r="BP10923" s="419"/>
      <c r="BR10923" s="419"/>
      <c r="BS10923" s="419"/>
      <c r="BT10923" s="419"/>
      <c r="BV10923" s="419"/>
      <c r="BW10923" s="419"/>
      <c r="BX10923" s="397"/>
      <c r="BZ10923" s="449"/>
      <c r="CB10923" s="419"/>
      <c r="CC10923" s="419"/>
      <c r="CD10923" s="419"/>
      <c r="CF10923" s="419"/>
      <c r="CG10923" s="419"/>
      <c r="CH10923" s="419"/>
    </row>
    <row r="10924" spans="3:86" ht="21" thickBot="1">
      <c r="C10924" s="425"/>
      <c r="P10924" s="431"/>
      <c r="R10924" s="419"/>
      <c r="S10924" s="446"/>
      <c r="T10924" s="419"/>
      <c r="V10924" s="196"/>
      <c r="W10924" s="419"/>
      <c r="X10924" s="419"/>
      <c r="Z10924" s="419"/>
      <c r="AA10924" s="419"/>
      <c r="AB10924" s="419"/>
      <c r="AD10924" s="419"/>
      <c r="AE10924" s="419"/>
      <c r="AF10924" s="419"/>
      <c r="AH10924" s="419"/>
      <c r="AI10924" s="419"/>
      <c r="AJ10924" s="419"/>
      <c r="AL10924" s="419"/>
      <c r="AM10924" s="419"/>
      <c r="AN10924" s="403"/>
      <c r="AO10924" s="419"/>
      <c r="AP10924" s="419"/>
      <c r="AQ10924" s="419"/>
      <c r="AR10924" s="419"/>
      <c r="AS10924" s="419"/>
      <c r="AT10924" s="419"/>
      <c r="AU10924" s="419"/>
      <c r="AV10924" s="419"/>
      <c r="AX10924" s="419"/>
      <c r="AY10924" s="419"/>
      <c r="AZ10924" s="419"/>
      <c r="BB10924" s="419"/>
      <c r="BC10924" s="419"/>
      <c r="BD10924" s="419"/>
      <c r="BF10924" s="419"/>
      <c r="BG10924" s="419"/>
      <c r="BH10924" s="419"/>
      <c r="BJ10924" s="419"/>
      <c r="BK10924" s="419"/>
      <c r="BL10924" s="419"/>
      <c r="BN10924" s="419"/>
      <c r="BO10924" s="419"/>
      <c r="BP10924" s="419"/>
      <c r="BR10924" s="419"/>
      <c r="BS10924" s="419"/>
      <c r="BT10924" s="419"/>
      <c r="BV10924" s="419"/>
      <c r="BW10924" s="419"/>
      <c r="BX10924" s="397"/>
      <c r="BZ10924" s="449"/>
      <c r="CB10924" s="419"/>
      <c r="CC10924" s="419"/>
      <c r="CD10924" s="419"/>
      <c r="CF10924" s="419"/>
      <c r="CG10924" s="419"/>
      <c r="CH10924" s="419"/>
    </row>
    <row r="10925" spans="3:86" ht="21" thickBot="1">
      <c r="C10925" s="425"/>
      <c r="P10925" s="431"/>
      <c r="R10925" s="419"/>
      <c r="S10925" s="446"/>
      <c r="T10925" s="419"/>
      <c r="V10925" s="196"/>
      <c r="W10925" s="419"/>
      <c r="X10925" s="419"/>
      <c r="Z10925" s="419"/>
      <c r="AA10925" s="419"/>
      <c r="AB10925" s="419"/>
      <c r="AD10925" s="419"/>
      <c r="AE10925" s="419"/>
      <c r="AF10925" s="419"/>
      <c r="AH10925" s="419"/>
      <c r="AI10925" s="419"/>
      <c r="AJ10925" s="419"/>
      <c r="AL10925" s="419"/>
      <c r="AM10925" s="419"/>
      <c r="AN10925" s="403"/>
      <c r="AO10925" s="419"/>
      <c r="AP10925" s="419"/>
      <c r="AQ10925" s="419"/>
      <c r="AR10925" s="419"/>
      <c r="AS10925" s="419"/>
      <c r="AT10925" s="419"/>
      <c r="AU10925" s="419"/>
      <c r="AV10925" s="419"/>
      <c r="AX10925" s="419"/>
      <c r="AY10925" s="419"/>
      <c r="AZ10925" s="419"/>
      <c r="BB10925" s="419"/>
      <c r="BC10925" s="419"/>
      <c r="BD10925" s="419"/>
      <c r="BF10925" s="419"/>
      <c r="BG10925" s="419"/>
      <c r="BH10925" s="419"/>
      <c r="BJ10925" s="419"/>
      <c r="BK10925" s="419"/>
      <c r="BL10925" s="419"/>
      <c r="BN10925" s="419"/>
      <c r="BO10925" s="419"/>
      <c r="BP10925" s="419"/>
      <c r="BR10925" s="419"/>
      <c r="BS10925" s="419"/>
      <c r="BT10925" s="419"/>
      <c r="BV10925" s="419"/>
      <c r="BW10925" s="419"/>
      <c r="BX10925" s="397"/>
      <c r="BZ10925" s="449"/>
      <c r="CB10925" s="419"/>
      <c r="CC10925" s="419"/>
      <c r="CD10925" s="419"/>
      <c r="CF10925" s="419"/>
      <c r="CG10925" s="419"/>
      <c r="CH10925" s="419"/>
    </row>
    <row r="10926" spans="3:86" ht="21" thickBot="1">
      <c r="C10926" s="425"/>
      <c r="P10926" s="431"/>
      <c r="R10926" s="419"/>
      <c r="S10926" s="446"/>
      <c r="T10926" s="419"/>
      <c r="V10926" s="196"/>
      <c r="W10926" s="419"/>
      <c r="X10926" s="419"/>
      <c r="Z10926" s="419"/>
      <c r="AA10926" s="419"/>
      <c r="AB10926" s="419"/>
      <c r="AD10926" s="419"/>
      <c r="AE10926" s="419"/>
      <c r="AF10926" s="419"/>
      <c r="AH10926" s="419"/>
      <c r="AI10926" s="419"/>
      <c r="AJ10926" s="419"/>
      <c r="AL10926" s="419"/>
      <c r="AM10926" s="419"/>
      <c r="AN10926" s="403"/>
      <c r="AO10926" s="419"/>
      <c r="AP10926" s="419"/>
      <c r="AQ10926" s="419"/>
      <c r="AR10926" s="419"/>
      <c r="AS10926" s="419"/>
      <c r="AT10926" s="419"/>
      <c r="AU10926" s="419"/>
      <c r="AV10926" s="419"/>
      <c r="AX10926" s="419"/>
      <c r="AY10926" s="419"/>
      <c r="AZ10926" s="419"/>
      <c r="BB10926" s="419"/>
      <c r="BC10926" s="419"/>
      <c r="BD10926" s="419"/>
      <c r="BF10926" s="419"/>
      <c r="BG10926" s="419"/>
      <c r="BH10926" s="419"/>
      <c r="BJ10926" s="419"/>
      <c r="BK10926" s="419"/>
      <c r="BL10926" s="419"/>
      <c r="BN10926" s="419"/>
      <c r="BO10926" s="419"/>
      <c r="BP10926" s="419"/>
      <c r="BR10926" s="419"/>
      <c r="BS10926" s="419"/>
      <c r="BT10926" s="419"/>
      <c r="BV10926" s="419"/>
      <c r="BW10926" s="419"/>
      <c r="BX10926" s="397"/>
      <c r="BZ10926" s="449"/>
      <c r="CB10926" s="419"/>
      <c r="CC10926" s="419"/>
      <c r="CD10926" s="419"/>
      <c r="CF10926" s="419"/>
      <c r="CG10926" s="419"/>
      <c r="CH10926" s="419"/>
    </row>
    <row r="10927" spans="3:86" ht="21" thickBot="1">
      <c r="C10927" s="425"/>
      <c r="P10927" s="431"/>
      <c r="R10927" s="419"/>
      <c r="S10927" s="446"/>
      <c r="T10927" s="419"/>
      <c r="V10927" s="196"/>
      <c r="W10927" s="419"/>
      <c r="X10927" s="419"/>
      <c r="Z10927" s="419"/>
      <c r="AA10927" s="419"/>
      <c r="AB10927" s="419"/>
      <c r="AD10927" s="419"/>
      <c r="AE10927" s="419"/>
      <c r="AF10927" s="419"/>
      <c r="AH10927" s="419"/>
      <c r="AI10927" s="419"/>
      <c r="AJ10927" s="419"/>
      <c r="AL10927" s="419"/>
      <c r="AM10927" s="419"/>
      <c r="AN10927" s="403"/>
      <c r="AO10927" s="419"/>
      <c r="AP10927" s="419"/>
      <c r="AQ10927" s="419"/>
      <c r="AR10927" s="419"/>
      <c r="AS10927" s="419"/>
      <c r="AT10927" s="419"/>
      <c r="AU10927" s="419"/>
      <c r="AV10927" s="419"/>
      <c r="AX10927" s="419"/>
      <c r="AY10927" s="419"/>
      <c r="AZ10927" s="419"/>
      <c r="BB10927" s="419"/>
      <c r="BC10927" s="419"/>
      <c r="BD10927" s="419"/>
      <c r="BF10927" s="419"/>
      <c r="BG10927" s="419"/>
      <c r="BH10927" s="419"/>
      <c r="BJ10927" s="419"/>
      <c r="BK10927" s="419"/>
      <c r="BL10927" s="419"/>
      <c r="BN10927" s="419"/>
      <c r="BO10927" s="419"/>
      <c r="BP10927" s="419"/>
      <c r="BR10927" s="419"/>
      <c r="BS10927" s="419"/>
      <c r="BT10927" s="419"/>
      <c r="BV10927" s="419"/>
      <c r="BW10927" s="419"/>
      <c r="BX10927" s="397"/>
      <c r="BZ10927" s="449"/>
      <c r="CB10927" s="419"/>
      <c r="CC10927" s="419"/>
      <c r="CD10927" s="419"/>
      <c r="CF10927" s="419"/>
      <c r="CG10927" s="419"/>
      <c r="CH10927" s="419"/>
    </row>
    <row r="10928" spans="3:86" ht="21" thickBot="1">
      <c r="C10928" s="425"/>
      <c r="P10928" s="431"/>
      <c r="R10928" s="419"/>
      <c r="S10928" s="446"/>
      <c r="T10928" s="419"/>
      <c r="V10928" s="196"/>
      <c r="W10928" s="419"/>
      <c r="X10928" s="419"/>
      <c r="Z10928" s="419"/>
      <c r="AA10928" s="419"/>
      <c r="AB10928" s="419"/>
      <c r="AD10928" s="419"/>
      <c r="AE10928" s="419"/>
      <c r="AF10928" s="419"/>
      <c r="AH10928" s="419"/>
      <c r="AI10928" s="419"/>
      <c r="AJ10928" s="419"/>
      <c r="AL10928" s="419"/>
      <c r="AM10928" s="419"/>
      <c r="AN10928" s="403"/>
      <c r="AO10928" s="419"/>
      <c r="AP10928" s="419"/>
      <c r="AQ10928" s="419"/>
      <c r="AR10928" s="419"/>
      <c r="AS10928" s="419"/>
      <c r="AT10928" s="419"/>
      <c r="AU10928" s="419"/>
      <c r="AV10928" s="419"/>
      <c r="AX10928" s="419"/>
      <c r="AY10928" s="419"/>
      <c r="AZ10928" s="419"/>
      <c r="BB10928" s="419"/>
      <c r="BC10928" s="419"/>
      <c r="BD10928" s="419"/>
      <c r="BF10928" s="419"/>
      <c r="BG10928" s="419"/>
      <c r="BH10928" s="419"/>
      <c r="BJ10928" s="419"/>
      <c r="BK10928" s="419"/>
      <c r="BL10928" s="419"/>
      <c r="BN10928" s="419"/>
      <c r="BO10928" s="419"/>
      <c r="BP10928" s="419"/>
      <c r="BR10928" s="419"/>
      <c r="BS10928" s="419"/>
      <c r="BT10928" s="419"/>
      <c r="BV10928" s="419"/>
      <c r="BW10928" s="419"/>
      <c r="BX10928" s="397"/>
      <c r="BZ10928" s="449"/>
      <c r="CB10928" s="419"/>
      <c r="CC10928" s="419"/>
      <c r="CD10928" s="419"/>
      <c r="CF10928" s="419"/>
      <c r="CG10928" s="419"/>
      <c r="CH10928" s="419"/>
    </row>
    <row r="10929" spans="3:86" ht="21" thickBot="1">
      <c r="C10929" s="425"/>
      <c r="P10929" s="431"/>
      <c r="R10929" s="419"/>
      <c r="S10929" s="446"/>
      <c r="T10929" s="419"/>
      <c r="V10929" s="196"/>
      <c r="W10929" s="419"/>
      <c r="X10929" s="419"/>
      <c r="Z10929" s="419"/>
      <c r="AA10929" s="419"/>
      <c r="AB10929" s="419"/>
      <c r="AD10929" s="419"/>
      <c r="AE10929" s="419"/>
      <c r="AF10929" s="419"/>
      <c r="AH10929" s="419"/>
      <c r="AI10929" s="419"/>
      <c r="AJ10929" s="419"/>
      <c r="AL10929" s="419"/>
      <c r="AM10929" s="419"/>
      <c r="AN10929" s="403"/>
      <c r="AO10929" s="419"/>
      <c r="AP10929" s="419"/>
      <c r="AQ10929" s="419"/>
      <c r="AR10929" s="419"/>
      <c r="AS10929" s="419"/>
      <c r="AT10929" s="419"/>
      <c r="AU10929" s="419"/>
      <c r="AV10929" s="419"/>
      <c r="AX10929" s="419"/>
      <c r="AY10929" s="419"/>
      <c r="AZ10929" s="419"/>
      <c r="BB10929" s="419"/>
      <c r="BC10929" s="419"/>
      <c r="BD10929" s="419"/>
      <c r="BF10929" s="419"/>
      <c r="BG10929" s="419"/>
      <c r="BH10929" s="419"/>
      <c r="BJ10929" s="419"/>
      <c r="BK10929" s="419"/>
      <c r="BL10929" s="419"/>
      <c r="BN10929" s="419"/>
      <c r="BO10929" s="419"/>
      <c r="BP10929" s="419"/>
      <c r="BR10929" s="419"/>
      <c r="BS10929" s="419"/>
      <c r="BT10929" s="419"/>
      <c r="BV10929" s="419"/>
      <c r="BW10929" s="419"/>
      <c r="BX10929" s="397"/>
      <c r="BZ10929" s="449"/>
      <c r="CB10929" s="419"/>
      <c r="CC10929" s="419"/>
      <c r="CD10929" s="419"/>
      <c r="CF10929" s="419"/>
      <c r="CG10929" s="419"/>
      <c r="CH10929" s="419"/>
    </row>
    <row r="10930" spans="3:86" ht="21" thickBot="1">
      <c r="C10930" s="425"/>
      <c r="P10930" s="431"/>
      <c r="R10930" s="419"/>
      <c r="S10930" s="446"/>
      <c r="T10930" s="419"/>
      <c r="V10930" s="196"/>
      <c r="W10930" s="419"/>
      <c r="X10930" s="419"/>
      <c r="Z10930" s="419"/>
      <c r="AA10930" s="419"/>
      <c r="AB10930" s="419"/>
      <c r="AD10930" s="419"/>
      <c r="AE10930" s="419"/>
      <c r="AF10930" s="419"/>
      <c r="AH10930" s="419"/>
      <c r="AI10930" s="419"/>
      <c r="AJ10930" s="419"/>
      <c r="AL10930" s="419"/>
      <c r="AM10930" s="419"/>
      <c r="AN10930" s="403"/>
      <c r="AO10930" s="419"/>
      <c r="AP10930" s="419"/>
      <c r="AQ10930" s="419"/>
      <c r="AR10930" s="419"/>
      <c r="AS10930" s="419"/>
      <c r="AT10930" s="419"/>
      <c r="AU10930" s="419"/>
      <c r="AV10930" s="419"/>
      <c r="AX10930" s="419"/>
      <c r="AY10930" s="419"/>
      <c r="AZ10930" s="419"/>
      <c r="BB10930" s="419"/>
      <c r="BC10930" s="419"/>
      <c r="BD10930" s="419"/>
      <c r="BF10930" s="419"/>
      <c r="BG10930" s="419"/>
      <c r="BH10930" s="419"/>
      <c r="BJ10930" s="419"/>
      <c r="BK10930" s="419"/>
      <c r="BL10930" s="419"/>
      <c r="BN10930" s="419"/>
      <c r="BO10930" s="419"/>
      <c r="BP10930" s="419"/>
      <c r="BR10930" s="419"/>
      <c r="BS10930" s="419"/>
      <c r="BT10930" s="419"/>
      <c r="BV10930" s="419"/>
      <c r="BW10930" s="419"/>
      <c r="BX10930" s="397"/>
      <c r="BZ10930" s="449"/>
      <c r="CB10930" s="419"/>
      <c r="CC10930" s="419"/>
      <c r="CD10930" s="419"/>
      <c r="CF10930" s="419"/>
      <c r="CG10930" s="419"/>
      <c r="CH10930" s="419"/>
    </row>
    <row r="10931" spans="3:86" ht="21" thickBot="1">
      <c r="C10931" s="425"/>
      <c r="P10931" s="431"/>
      <c r="R10931" s="419"/>
      <c r="S10931" s="446"/>
      <c r="T10931" s="419"/>
      <c r="V10931" s="196"/>
      <c r="W10931" s="419"/>
      <c r="X10931" s="419"/>
      <c r="Z10931" s="419"/>
      <c r="AA10931" s="419"/>
      <c r="AB10931" s="419"/>
      <c r="AD10931" s="419"/>
      <c r="AE10931" s="419"/>
      <c r="AF10931" s="419"/>
      <c r="AH10931" s="419"/>
      <c r="AI10931" s="419"/>
      <c r="AJ10931" s="419"/>
      <c r="AL10931" s="419"/>
      <c r="AM10931" s="419"/>
      <c r="AN10931" s="403"/>
      <c r="AO10931" s="419"/>
      <c r="AP10931" s="419"/>
      <c r="AQ10931" s="419"/>
      <c r="AR10931" s="419"/>
      <c r="AS10931" s="419"/>
      <c r="AT10931" s="419"/>
      <c r="AU10931" s="419"/>
      <c r="AV10931" s="419"/>
      <c r="AX10931" s="419"/>
      <c r="AY10931" s="419"/>
      <c r="AZ10931" s="419"/>
      <c r="BB10931" s="419"/>
      <c r="BC10931" s="419"/>
      <c r="BD10931" s="419"/>
      <c r="BF10931" s="419"/>
      <c r="BG10931" s="419"/>
      <c r="BH10931" s="419"/>
      <c r="BJ10931" s="419"/>
      <c r="BK10931" s="419"/>
      <c r="BL10931" s="419"/>
      <c r="BN10931" s="419"/>
      <c r="BO10931" s="419"/>
      <c r="BP10931" s="419"/>
      <c r="BR10931" s="419"/>
      <c r="BS10931" s="419"/>
      <c r="BT10931" s="419"/>
      <c r="BV10931" s="419"/>
      <c r="BW10931" s="419"/>
      <c r="BX10931" s="397"/>
      <c r="BZ10931" s="449"/>
      <c r="CB10931" s="419"/>
      <c r="CC10931" s="419"/>
      <c r="CD10931" s="419"/>
      <c r="CF10931" s="419"/>
      <c r="CG10931" s="419"/>
      <c r="CH10931" s="419"/>
    </row>
    <row r="10932" spans="3:86" ht="21" thickBot="1">
      <c r="C10932" s="425"/>
      <c r="P10932" s="431"/>
      <c r="R10932" s="419"/>
      <c r="S10932" s="446"/>
      <c r="T10932" s="419"/>
      <c r="V10932" s="196"/>
      <c r="W10932" s="419"/>
      <c r="X10932" s="419"/>
      <c r="Z10932" s="419"/>
      <c r="AA10932" s="419"/>
      <c r="AB10932" s="419"/>
      <c r="AD10932" s="419"/>
      <c r="AE10932" s="419"/>
      <c r="AF10932" s="419"/>
      <c r="AH10932" s="419"/>
      <c r="AI10932" s="419"/>
      <c r="AJ10932" s="419"/>
      <c r="AL10932" s="419"/>
      <c r="AM10932" s="419"/>
      <c r="AN10932" s="403"/>
      <c r="AO10932" s="419"/>
      <c r="AP10932" s="419"/>
      <c r="AQ10932" s="419"/>
      <c r="AR10932" s="419"/>
      <c r="AS10932" s="419"/>
      <c r="AT10932" s="419"/>
      <c r="AU10932" s="419"/>
      <c r="AV10932" s="419"/>
      <c r="AX10932" s="419"/>
      <c r="AY10932" s="419"/>
      <c r="AZ10932" s="419"/>
      <c r="BB10932" s="419"/>
      <c r="BC10932" s="419"/>
      <c r="BD10932" s="419"/>
      <c r="BF10932" s="419"/>
      <c r="BG10932" s="419"/>
      <c r="BH10932" s="419"/>
      <c r="BJ10932" s="419"/>
      <c r="BK10932" s="419"/>
      <c r="BL10932" s="419"/>
      <c r="BN10932" s="419"/>
      <c r="BO10932" s="419"/>
      <c r="BP10932" s="419"/>
      <c r="BR10932" s="419"/>
      <c r="BS10932" s="419"/>
      <c r="BT10932" s="419"/>
      <c r="BV10932" s="419"/>
      <c r="BW10932" s="419"/>
      <c r="BX10932" s="397"/>
      <c r="BZ10932" s="449"/>
      <c r="CB10932" s="419"/>
      <c r="CC10932" s="419"/>
      <c r="CD10932" s="419"/>
      <c r="CF10932" s="419"/>
      <c r="CG10932" s="419"/>
      <c r="CH10932" s="419"/>
    </row>
    <row r="10933" spans="3:86" ht="21" thickBot="1">
      <c r="C10933" s="425"/>
      <c r="P10933" s="431"/>
      <c r="R10933" s="419"/>
      <c r="S10933" s="446"/>
      <c r="T10933" s="419"/>
      <c r="V10933" s="196"/>
      <c r="W10933" s="419"/>
      <c r="X10933" s="419"/>
      <c r="Z10933" s="419"/>
      <c r="AA10933" s="419"/>
      <c r="AB10933" s="419"/>
      <c r="AD10933" s="419"/>
      <c r="AE10933" s="419"/>
      <c r="AF10933" s="419"/>
      <c r="AH10933" s="419"/>
      <c r="AI10933" s="419"/>
      <c r="AJ10933" s="419"/>
      <c r="AL10933" s="419"/>
      <c r="AM10933" s="419"/>
      <c r="AN10933" s="403"/>
      <c r="AO10933" s="419"/>
      <c r="AP10933" s="419"/>
      <c r="AQ10933" s="419"/>
      <c r="AR10933" s="419"/>
      <c r="AS10933" s="419"/>
      <c r="AT10933" s="419"/>
      <c r="AU10933" s="419"/>
      <c r="AV10933" s="419"/>
      <c r="AX10933" s="419"/>
      <c r="AY10933" s="419"/>
      <c r="AZ10933" s="419"/>
      <c r="BB10933" s="419"/>
      <c r="BC10933" s="419"/>
      <c r="BD10933" s="419"/>
      <c r="BF10933" s="419"/>
      <c r="BG10933" s="419"/>
      <c r="BH10933" s="419"/>
      <c r="BJ10933" s="419"/>
      <c r="BK10933" s="419"/>
      <c r="BL10933" s="419"/>
      <c r="BN10933" s="419"/>
      <c r="BO10933" s="419"/>
      <c r="BP10933" s="419"/>
      <c r="BR10933" s="419"/>
      <c r="BS10933" s="419"/>
      <c r="BT10933" s="419"/>
      <c r="BV10933" s="419"/>
      <c r="BW10933" s="419"/>
      <c r="BX10933" s="397"/>
      <c r="BZ10933" s="449"/>
      <c r="CB10933" s="419"/>
      <c r="CC10933" s="419"/>
      <c r="CD10933" s="419"/>
      <c r="CF10933" s="419"/>
      <c r="CG10933" s="419"/>
      <c r="CH10933" s="419"/>
    </row>
    <row r="10934" spans="3:86" ht="21" thickBot="1">
      <c r="C10934" s="425"/>
      <c r="P10934" s="431"/>
      <c r="R10934" s="419"/>
      <c r="S10934" s="446"/>
      <c r="T10934" s="419"/>
      <c r="V10934" s="196"/>
      <c r="W10934" s="419"/>
      <c r="X10934" s="419"/>
      <c r="Z10934" s="419"/>
      <c r="AA10934" s="419"/>
      <c r="AB10934" s="419"/>
      <c r="AD10934" s="419"/>
      <c r="AE10934" s="419"/>
      <c r="AF10934" s="419"/>
      <c r="AH10934" s="419"/>
      <c r="AI10934" s="419"/>
      <c r="AJ10934" s="419"/>
      <c r="AL10934" s="419"/>
      <c r="AM10934" s="419"/>
      <c r="AN10934" s="403"/>
      <c r="AO10934" s="419"/>
      <c r="AP10934" s="419"/>
      <c r="AQ10934" s="419"/>
      <c r="AR10934" s="419"/>
      <c r="AS10934" s="419"/>
      <c r="AT10934" s="419"/>
      <c r="AU10934" s="419"/>
      <c r="AV10934" s="419"/>
      <c r="AX10934" s="419"/>
      <c r="AY10934" s="419"/>
      <c r="AZ10934" s="419"/>
      <c r="BB10934" s="419"/>
      <c r="BC10934" s="419"/>
      <c r="BD10934" s="419"/>
      <c r="BF10934" s="419"/>
      <c r="BG10934" s="419"/>
      <c r="BH10934" s="419"/>
      <c r="BJ10934" s="419"/>
      <c r="BK10934" s="419"/>
      <c r="BL10934" s="419"/>
      <c r="BN10934" s="419"/>
      <c r="BO10934" s="419"/>
      <c r="BP10934" s="419"/>
      <c r="BR10934" s="419"/>
      <c r="BS10934" s="419"/>
      <c r="BT10934" s="419"/>
      <c r="BV10934" s="419"/>
      <c r="BW10934" s="419"/>
      <c r="BX10934" s="397"/>
      <c r="BZ10934" s="449"/>
      <c r="CB10934" s="419"/>
      <c r="CC10934" s="419"/>
      <c r="CD10934" s="419"/>
      <c r="CF10934" s="419"/>
      <c r="CG10934" s="419"/>
      <c r="CH10934" s="419"/>
    </row>
    <row r="10935" spans="3:86" ht="21" thickBot="1">
      <c r="C10935" s="425"/>
      <c r="P10935" s="431"/>
      <c r="R10935" s="419"/>
      <c r="S10935" s="446"/>
      <c r="T10935" s="419"/>
      <c r="V10935" s="196"/>
      <c r="W10935" s="419"/>
      <c r="X10935" s="419"/>
      <c r="Z10935" s="419"/>
      <c r="AA10935" s="419"/>
      <c r="AB10935" s="419"/>
      <c r="AD10935" s="419"/>
      <c r="AE10935" s="419"/>
      <c r="AF10935" s="419"/>
      <c r="AH10935" s="419"/>
      <c r="AI10935" s="419"/>
      <c r="AJ10935" s="419"/>
      <c r="AL10935" s="419"/>
      <c r="AM10935" s="419"/>
      <c r="AN10935" s="403"/>
      <c r="AO10935" s="419"/>
      <c r="AP10935" s="419"/>
      <c r="AQ10935" s="419"/>
      <c r="AR10935" s="419"/>
      <c r="AS10935" s="419"/>
      <c r="AT10935" s="419"/>
      <c r="AU10935" s="419"/>
      <c r="AV10935" s="419"/>
      <c r="AX10935" s="419"/>
      <c r="AY10935" s="419"/>
      <c r="AZ10935" s="419"/>
      <c r="BB10935" s="419"/>
      <c r="BC10935" s="419"/>
      <c r="BD10935" s="419"/>
      <c r="BF10935" s="419"/>
      <c r="BG10935" s="419"/>
      <c r="BH10935" s="419"/>
      <c r="BJ10935" s="419"/>
      <c r="BK10935" s="419"/>
      <c r="BL10935" s="419"/>
      <c r="BN10935" s="419"/>
      <c r="BO10935" s="419"/>
      <c r="BP10935" s="419"/>
      <c r="BR10935" s="419"/>
      <c r="BS10935" s="419"/>
      <c r="BT10935" s="419"/>
      <c r="BV10935" s="419"/>
      <c r="BW10935" s="419"/>
      <c r="BX10935" s="397"/>
      <c r="BZ10935" s="449"/>
      <c r="CB10935" s="419"/>
      <c r="CC10935" s="419"/>
      <c r="CD10935" s="419"/>
      <c r="CF10935" s="419"/>
      <c r="CG10935" s="419"/>
      <c r="CH10935" s="419"/>
    </row>
    <row r="10936" spans="3:86" ht="21" thickBot="1">
      <c r="C10936" s="425"/>
      <c r="P10936" s="431"/>
      <c r="R10936" s="419"/>
      <c r="S10936" s="446"/>
      <c r="T10936" s="419"/>
      <c r="V10936" s="196"/>
      <c r="W10936" s="419"/>
      <c r="X10936" s="419"/>
      <c r="Z10936" s="419"/>
      <c r="AA10936" s="419"/>
      <c r="AB10936" s="419"/>
      <c r="AD10936" s="419"/>
      <c r="AE10936" s="419"/>
      <c r="AF10936" s="419"/>
      <c r="AH10936" s="419"/>
      <c r="AI10936" s="419"/>
      <c r="AJ10936" s="419"/>
      <c r="AL10936" s="419"/>
      <c r="AM10936" s="419"/>
      <c r="AN10936" s="403"/>
      <c r="AO10936" s="419"/>
      <c r="AP10936" s="419"/>
      <c r="AQ10936" s="419"/>
      <c r="AR10936" s="419"/>
      <c r="AS10936" s="419"/>
      <c r="AT10936" s="419"/>
      <c r="AU10936" s="419"/>
      <c r="AV10936" s="419"/>
      <c r="AX10936" s="419"/>
      <c r="AY10936" s="419"/>
      <c r="AZ10936" s="419"/>
      <c r="BB10936" s="419"/>
      <c r="BC10936" s="419"/>
      <c r="BD10936" s="419"/>
      <c r="BF10936" s="419"/>
      <c r="BG10936" s="419"/>
      <c r="BH10936" s="419"/>
      <c r="BJ10936" s="419"/>
      <c r="BK10936" s="419"/>
      <c r="BL10936" s="419"/>
      <c r="BN10936" s="419"/>
      <c r="BO10936" s="419"/>
      <c r="BP10936" s="419"/>
      <c r="BR10936" s="419"/>
      <c r="BS10936" s="419"/>
      <c r="BT10936" s="419"/>
      <c r="BV10936" s="419"/>
      <c r="BW10936" s="419"/>
      <c r="BX10936" s="397"/>
      <c r="BZ10936" s="449"/>
      <c r="CB10936" s="419"/>
      <c r="CC10936" s="419"/>
      <c r="CD10936" s="419"/>
      <c r="CF10936" s="419"/>
      <c r="CG10936" s="419"/>
      <c r="CH10936" s="419"/>
    </row>
    <row r="10937" spans="3:86" ht="21" thickBot="1">
      <c r="C10937" s="425"/>
      <c r="P10937" s="431"/>
      <c r="R10937" s="419"/>
      <c r="S10937" s="446"/>
      <c r="T10937" s="419"/>
      <c r="V10937" s="196"/>
      <c r="W10937" s="419"/>
      <c r="X10937" s="419"/>
      <c r="Z10937" s="419"/>
      <c r="AA10937" s="419"/>
      <c r="AB10937" s="419"/>
      <c r="AD10937" s="419"/>
      <c r="AE10937" s="419"/>
      <c r="AF10937" s="419"/>
      <c r="AH10937" s="419"/>
      <c r="AI10937" s="419"/>
      <c r="AJ10937" s="419"/>
      <c r="AL10937" s="419"/>
      <c r="AM10937" s="419"/>
      <c r="AN10937" s="403"/>
      <c r="AO10937" s="419"/>
      <c r="AP10937" s="419"/>
      <c r="AQ10937" s="419"/>
      <c r="AR10937" s="419"/>
      <c r="AS10937" s="419"/>
      <c r="AT10937" s="419"/>
      <c r="AU10937" s="419"/>
      <c r="AV10937" s="419"/>
      <c r="AX10937" s="419"/>
      <c r="AY10937" s="419"/>
      <c r="AZ10937" s="419"/>
      <c r="BB10937" s="419"/>
      <c r="BC10937" s="419"/>
      <c r="BD10937" s="419"/>
      <c r="BF10937" s="419"/>
      <c r="BG10937" s="419"/>
      <c r="BH10937" s="419"/>
      <c r="BJ10937" s="419"/>
      <c r="BK10937" s="419"/>
      <c r="BL10937" s="419"/>
      <c r="BN10937" s="419"/>
      <c r="BO10937" s="419"/>
      <c r="BP10937" s="419"/>
      <c r="BR10937" s="419"/>
      <c r="BS10937" s="419"/>
      <c r="BT10937" s="419"/>
      <c r="BV10937" s="419"/>
      <c r="BW10937" s="419"/>
      <c r="BX10937" s="397"/>
      <c r="BZ10937" s="449"/>
      <c r="CB10937" s="419"/>
      <c r="CC10937" s="419"/>
      <c r="CD10937" s="419"/>
      <c r="CF10937" s="419"/>
      <c r="CG10937" s="419"/>
      <c r="CH10937" s="419"/>
    </row>
    <row r="10938" spans="3:86" ht="21" thickBot="1">
      <c r="C10938" s="425"/>
      <c r="P10938" s="431"/>
      <c r="R10938" s="419"/>
      <c r="S10938" s="446"/>
      <c r="T10938" s="419"/>
      <c r="V10938" s="196"/>
      <c r="W10938" s="419"/>
      <c r="X10938" s="419"/>
      <c r="Z10938" s="419"/>
      <c r="AA10938" s="419"/>
      <c r="AB10938" s="419"/>
      <c r="AD10938" s="419"/>
      <c r="AE10938" s="419"/>
      <c r="AF10938" s="419"/>
      <c r="AH10938" s="419"/>
      <c r="AI10938" s="419"/>
      <c r="AJ10938" s="419"/>
      <c r="AL10938" s="419"/>
      <c r="AM10938" s="419"/>
      <c r="AN10938" s="403"/>
      <c r="AO10938" s="419"/>
      <c r="AP10938" s="419"/>
      <c r="AQ10938" s="419"/>
      <c r="AR10938" s="419"/>
      <c r="AS10938" s="419"/>
      <c r="AT10938" s="419"/>
      <c r="AU10938" s="419"/>
      <c r="AV10938" s="419"/>
      <c r="AX10938" s="419"/>
      <c r="AY10938" s="419"/>
      <c r="AZ10938" s="419"/>
      <c r="BB10938" s="419"/>
      <c r="BC10938" s="419"/>
      <c r="BD10938" s="419"/>
      <c r="BF10938" s="419"/>
      <c r="BG10938" s="419"/>
      <c r="BH10938" s="419"/>
      <c r="BJ10938" s="419"/>
      <c r="BK10938" s="419"/>
      <c r="BL10938" s="419"/>
      <c r="BN10938" s="419"/>
      <c r="BO10938" s="419"/>
      <c r="BP10938" s="419"/>
      <c r="BR10938" s="419"/>
      <c r="BS10938" s="419"/>
      <c r="BT10938" s="419"/>
      <c r="BV10938" s="419"/>
      <c r="BW10938" s="419"/>
      <c r="BX10938" s="397"/>
      <c r="BZ10938" s="449"/>
      <c r="CB10938" s="419"/>
      <c r="CC10938" s="419"/>
      <c r="CD10938" s="419"/>
      <c r="CF10938" s="419"/>
      <c r="CG10938" s="419"/>
      <c r="CH10938" s="419"/>
    </row>
    <row r="10939" spans="3:86" ht="21" thickBot="1">
      <c r="C10939" s="425"/>
      <c r="P10939" s="431"/>
      <c r="R10939" s="419"/>
      <c r="S10939" s="446"/>
      <c r="T10939" s="419"/>
      <c r="V10939" s="196"/>
      <c r="W10939" s="419"/>
      <c r="X10939" s="419"/>
      <c r="Z10939" s="419"/>
      <c r="AA10939" s="419"/>
      <c r="AB10939" s="419"/>
      <c r="AD10939" s="419"/>
      <c r="AE10939" s="419"/>
      <c r="AF10939" s="419"/>
      <c r="AH10939" s="419"/>
      <c r="AI10939" s="419"/>
      <c r="AJ10939" s="419"/>
      <c r="AL10939" s="419"/>
      <c r="AM10939" s="419"/>
      <c r="AN10939" s="403"/>
      <c r="AO10939" s="419"/>
      <c r="AP10939" s="419"/>
      <c r="AQ10939" s="419"/>
      <c r="AR10939" s="419"/>
      <c r="AS10939" s="419"/>
      <c r="AT10939" s="419"/>
      <c r="AU10939" s="419"/>
      <c r="AV10939" s="419"/>
      <c r="AX10939" s="419"/>
      <c r="AY10939" s="419"/>
      <c r="AZ10939" s="419"/>
      <c r="BB10939" s="419"/>
      <c r="BC10939" s="419"/>
      <c r="BD10939" s="419"/>
      <c r="BF10939" s="419"/>
      <c r="BG10939" s="419"/>
      <c r="BH10939" s="419"/>
      <c r="BJ10939" s="419"/>
      <c r="BK10939" s="419"/>
      <c r="BL10939" s="419"/>
      <c r="BN10939" s="419"/>
      <c r="BO10939" s="419"/>
      <c r="BP10939" s="419"/>
      <c r="BR10939" s="419"/>
      <c r="BS10939" s="419"/>
      <c r="BT10939" s="419"/>
      <c r="BV10939" s="419"/>
      <c r="BW10939" s="419"/>
      <c r="BX10939" s="397"/>
      <c r="BZ10939" s="449"/>
      <c r="CB10939" s="419"/>
      <c r="CC10939" s="419"/>
      <c r="CD10939" s="419"/>
      <c r="CF10939" s="419"/>
      <c r="CG10939" s="419"/>
      <c r="CH10939" s="419"/>
    </row>
    <row r="10940" spans="3:86" ht="21" thickBot="1">
      <c r="C10940" s="425"/>
      <c r="P10940" s="431"/>
      <c r="R10940" s="419"/>
      <c r="S10940" s="446"/>
      <c r="T10940" s="419"/>
      <c r="V10940" s="196"/>
      <c r="W10940" s="419"/>
      <c r="X10940" s="419"/>
      <c r="Z10940" s="419"/>
      <c r="AA10940" s="419"/>
      <c r="AB10940" s="419"/>
      <c r="AD10940" s="419"/>
      <c r="AE10940" s="419"/>
      <c r="AF10940" s="419"/>
      <c r="AH10940" s="419"/>
      <c r="AI10940" s="419"/>
      <c r="AJ10940" s="419"/>
      <c r="AL10940" s="419"/>
      <c r="AM10940" s="419"/>
      <c r="AN10940" s="403"/>
      <c r="AO10940" s="419"/>
      <c r="AP10940" s="419"/>
      <c r="AQ10940" s="419"/>
      <c r="AR10940" s="419"/>
      <c r="AS10940" s="419"/>
      <c r="AT10940" s="419"/>
      <c r="AU10940" s="419"/>
      <c r="AV10940" s="419"/>
      <c r="AX10940" s="419"/>
      <c r="AY10940" s="419"/>
      <c r="AZ10940" s="419"/>
      <c r="BB10940" s="419"/>
      <c r="BC10940" s="419"/>
      <c r="BD10940" s="419"/>
      <c r="BF10940" s="419"/>
      <c r="BG10940" s="419"/>
      <c r="BH10940" s="419"/>
      <c r="BJ10940" s="419"/>
      <c r="BK10940" s="419"/>
      <c r="BL10940" s="419"/>
      <c r="BN10940" s="419"/>
      <c r="BO10940" s="419"/>
      <c r="BP10940" s="419"/>
      <c r="BR10940" s="419"/>
      <c r="BS10940" s="419"/>
      <c r="BT10940" s="419"/>
      <c r="BV10940" s="419"/>
      <c r="BW10940" s="419"/>
      <c r="BX10940" s="397"/>
      <c r="BZ10940" s="449"/>
      <c r="CB10940" s="419"/>
      <c r="CC10940" s="419"/>
      <c r="CD10940" s="419"/>
      <c r="CF10940" s="419"/>
      <c r="CG10940" s="419"/>
      <c r="CH10940" s="419"/>
    </row>
    <row r="10941" spans="3:86" ht="21" thickBot="1">
      <c r="C10941" s="425"/>
      <c r="P10941" s="431"/>
      <c r="R10941" s="419"/>
      <c r="S10941" s="446"/>
      <c r="T10941" s="419"/>
      <c r="V10941" s="196"/>
      <c r="W10941" s="419"/>
      <c r="X10941" s="419"/>
      <c r="Z10941" s="419"/>
      <c r="AA10941" s="419"/>
      <c r="AB10941" s="419"/>
      <c r="AD10941" s="419"/>
      <c r="AE10941" s="419"/>
      <c r="AF10941" s="419"/>
      <c r="AH10941" s="419"/>
      <c r="AI10941" s="419"/>
      <c r="AJ10941" s="419"/>
      <c r="AL10941" s="419"/>
      <c r="AM10941" s="419"/>
      <c r="AN10941" s="403"/>
      <c r="AO10941" s="419"/>
      <c r="AP10941" s="419"/>
      <c r="AQ10941" s="419"/>
      <c r="AR10941" s="419"/>
      <c r="AS10941" s="419"/>
      <c r="AT10941" s="419"/>
      <c r="AU10941" s="419"/>
      <c r="AV10941" s="419"/>
      <c r="AX10941" s="419"/>
      <c r="AY10941" s="419"/>
      <c r="AZ10941" s="419"/>
      <c r="BB10941" s="419"/>
      <c r="BC10941" s="419"/>
      <c r="BD10941" s="419"/>
      <c r="BF10941" s="419"/>
      <c r="BG10941" s="419"/>
      <c r="BH10941" s="419"/>
      <c r="BJ10941" s="419"/>
      <c r="BK10941" s="419"/>
      <c r="BL10941" s="419"/>
      <c r="BN10941" s="419"/>
      <c r="BO10941" s="419"/>
      <c r="BP10941" s="419"/>
      <c r="BR10941" s="419"/>
      <c r="BS10941" s="419"/>
      <c r="BT10941" s="419"/>
      <c r="BV10941" s="419"/>
      <c r="BW10941" s="419"/>
      <c r="BX10941" s="397"/>
      <c r="BZ10941" s="449"/>
      <c r="CB10941" s="419"/>
      <c r="CC10941" s="419"/>
      <c r="CD10941" s="419"/>
      <c r="CF10941" s="419"/>
      <c r="CG10941" s="419"/>
      <c r="CH10941" s="419"/>
    </row>
    <row r="10942" spans="3:86" ht="21" thickBot="1">
      <c r="C10942" s="425"/>
      <c r="P10942" s="431"/>
      <c r="R10942" s="419"/>
      <c r="S10942" s="446"/>
      <c r="T10942" s="419"/>
      <c r="V10942" s="196"/>
      <c r="W10942" s="419"/>
      <c r="X10942" s="419"/>
      <c r="Z10942" s="419"/>
      <c r="AA10942" s="419"/>
      <c r="AB10942" s="419"/>
      <c r="AD10942" s="419"/>
      <c r="AE10942" s="419"/>
      <c r="AF10942" s="419"/>
      <c r="AH10942" s="419"/>
      <c r="AI10942" s="419"/>
      <c r="AJ10942" s="419"/>
      <c r="AL10942" s="419"/>
      <c r="AM10942" s="419"/>
      <c r="AN10942" s="403"/>
      <c r="AO10942" s="419"/>
      <c r="AP10942" s="419"/>
      <c r="AQ10942" s="419"/>
      <c r="AR10942" s="419"/>
      <c r="AS10942" s="419"/>
      <c r="AT10942" s="419"/>
      <c r="AU10942" s="419"/>
      <c r="AV10942" s="419"/>
      <c r="AX10942" s="419"/>
      <c r="AY10942" s="419"/>
      <c r="AZ10942" s="419"/>
      <c r="BB10942" s="419"/>
      <c r="BC10942" s="419"/>
      <c r="BD10942" s="419"/>
      <c r="BF10942" s="419"/>
      <c r="BG10942" s="419"/>
      <c r="BH10942" s="419"/>
      <c r="BJ10942" s="419"/>
      <c r="BK10942" s="419"/>
      <c r="BL10942" s="419"/>
      <c r="BN10942" s="419"/>
      <c r="BO10942" s="419"/>
      <c r="BP10942" s="419"/>
      <c r="BR10942" s="419"/>
      <c r="BS10942" s="419"/>
      <c r="BT10942" s="419"/>
      <c r="BV10942" s="419"/>
      <c r="BW10942" s="419"/>
      <c r="BX10942" s="397"/>
      <c r="BZ10942" s="449"/>
      <c r="CB10942" s="419"/>
      <c r="CC10942" s="419"/>
      <c r="CD10942" s="419"/>
      <c r="CF10942" s="419"/>
      <c r="CG10942" s="419"/>
      <c r="CH10942" s="419"/>
    </row>
    <row r="10943" spans="3:86" ht="21" thickBot="1">
      <c r="C10943" s="425"/>
      <c r="P10943" s="431"/>
      <c r="R10943" s="419"/>
      <c r="S10943" s="446"/>
      <c r="T10943" s="419"/>
      <c r="V10943" s="196"/>
      <c r="W10943" s="419"/>
      <c r="X10943" s="419"/>
      <c r="Z10943" s="419"/>
      <c r="AA10943" s="419"/>
      <c r="AB10943" s="419"/>
      <c r="AD10943" s="419"/>
      <c r="AE10943" s="419"/>
      <c r="AF10943" s="419"/>
      <c r="AH10943" s="419"/>
      <c r="AI10943" s="419"/>
      <c r="AJ10943" s="419"/>
      <c r="AL10943" s="419"/>
      <c r="AM10943" s="419"/>
      <c r="AN10943" s="403"/>
      <c r="AO10943" s="419"/>
      <c r="AP10943" s="419"/>
      <c r="AQ10943" s="419"/>
      <c r="AR10943" s="419"/>
      <c r="AS10943" s="419"/>
      <c r="AT10943" s="419"/>
      <c r="AU10943" s="419"/>
      <c r="AV10943" s="419"/>
      <c r="AX10943" s="419"/>
      <c r="AY10943" s="419"/>
      <c r="AZ10943" s="419"/>
      <c r="BB10943" s="419"/>
      <c r="BC10943" s="419"/>
      <c r="BD10943" s="419"/>
      <c r="BF10943" s="419"/>
      <c r="BG10943" s="419"/>
      <c r="BH10943" s="419"/>
      <c r="BJ10943" s="419"/>
      <c r="BK10943" s="419"/>
      <c r="BL10943" s="419"/>
      <c r="BN10943" s="419"/>
      <c r="BO10943" s="419"/>
      <c r="BP10943" s="419"/>
      <c r="BR10943" s="419"/>
      <c r="BS10943" s="419"/>
      <c r="BT10943" s="419"/>
      <c r="BV10943" s="419"/>
      <c r="BW10943" s="419"/>
      <c r="BX10943" s="397"/>
      <c r="BZ10943" s="449"/>
      <c r="CB10943" s="419"/>
      <c r="CC10943" s="419"/>
      <c r="CD10943" s="419"/>
      <c r="CF10943" s="419"/>
      <c r="CG10943" s="419"/>
      <c r="CH10943" s="419"/>
    </row>
    <row r="10944" spans="3:86" ht="21" thickBot="1">
      <c r="C10944" s="425"/>
      <c r="P10944" s="431"/>
      <c r="R10944" s="419"/>
      <c r="S10944" s="446"/>
      <c r="T10944" s="419"/>
      <c r="V10944" s="196"/>
      <c r="W10944" s="419"/>
      <c r="X10944" s="419"/>
      <c r="Z10944" s="419"/>
      <c r="AA10944" s="419"/>
      <c r="AB10944" s="419"/>
      <c r="AD10944" s="419"/>
      <c r="AE10944" s="419"/>
      <c r="AF10944" s="419"/>
      <c r="AH10944" s="419"/>
      <c r="AI10944" s="419"/>
      <c r="AJ10944" s="419"/>
      <c r="AL10944" s="419"/>
      <c r="AM10944" s="419"/>
      <c r="AN10944" s="403"/>
      <c r="AO10944" s="419"/>
      <c r="AP10944" s="419"/>
      <c r="AQ10944" s="419"/>
      <c r="AR10944" s="419"/>
      <c r="AS10944" s="419"/>
      <c r="AT10944" s="419"/>
      <c r="AU10944" s="419"/>
      <c r="AV10944" s="419"/>
      <c r="AX10944" s="419"/>
      <c r="AY10944" s="419"/>
      <c r="AZ10944" s="419"/>
      <c r="BB10944" s="419"/>
      <c r="BC10944" s="419"/>
      <c r="BD10944" s="419"/>
      <c r="BF10944" s="419"/>
      <c r="BG10944" s="419"/>
      <c r="BH10944" s="419"/>
      <c r="BJ10944" s="419"/>
      <c r="BK10944" s="419"/>
      <c r="BL10944" s="419"/>
      <c r="BN10944" s="419"/>
      <c r="BO10944" s="419"/>
      <c r="BP10944" s="419"/>
      <c r="BR10944" s="419"/>
      <c r="BS10944" s="419"/>
      <c r="BT10944" s="419"/>
      <c r="BV10944" s="419"/>
      <c r="BW10944" s="419"/>
      <c r="BX10944" s="397"/>
      <c r="BZ10944" s="449"/>
      <c r="CB10944" s="419"/>
      <c r="CC10944" s="419"/>
      <c r="CD10944" s="419"/>
      <c r="CF10944" s="419"/>
      <c r="CG10944" s="419"/>
      <c r="CH10944" s="419"/>
    </row>
    <row r="10945" spans="3:86" ht="21" thickBot="1">
      <c r="C10945" s="425"/>
      <c r="P10945" s="431"/>
      <c r="R10945" s="419"/>
      <c r="S10945" s="446"/>
      <c r="T10945" s="419"/>
      <c r="V10945" s="196"/>
      <c r="W10945" s="419"/>
      <c r="X10945" s="419"/>
      <c r="Z10945" s="419"/>
      <c r="AA10945" s="419"/>
      <c r="AB10945" s="419"/>
      <c r="AD10945" s="419"/>
      <c r="AE10945" s="419"/>
      <c r="AF10945" s="419"/>
      <c r="AH10945" s="419"/>
      <c r="AI10945" s="419"/>
      <c r="AJ10945" s="419"/>
      <c r="AL10945" s="419"/>
      <c r="AM10945" s="419"/>
      <c r="AN10945" s="403"/>
      <c r="AO10945" s="419"/>
      <c r="AP10945" s="419"/>
      <c r="AQ10945" s="419"/>
      <c r="AR10945" s="419"/>
      <c r="AS10945" s="419"/>
      <c r="AT10945" s="419"/>
      <c r="AU10945" s="419"/>
      <c r="AV10945" s="419"/>
      <c r="AX10945" s="419"/>
      <c r="AY10945" s="419"/>
      <c r="AZ10945" s="419"/>
      <c r="BB10945" s="419"/>
      <c r="BC10945" s="419"/>
      <c r="BD10945" s="419"/>
      <c r="BF10945" s="419"/>
      <c r="BG10945" s="419"/>
      <c r="BH10945" s="419"/>
      <c r="BJ10945" s="419"/>
      <c r="BK10945" s="419"/>
      <c r="BL10945" s="419"/>
      <c r="BN10945" s="419"/>
      <c r="BO10945" s="419"/>
      <c r="BP10945" s="419"/>
      <c r="BR10945" s="419"/>
      <c r="BS10945" s="419"/>
      <c r="BT10945" s="419"/>
      <c r="BV10945" s="419"/>
      <c r="BW10945" s="419"/>
      <c r="BX10945" s="397"/>
      <c r="BZ10945" s="449"/>
      <c r="CB10945" s="419"/>
      <c r="CC10945" s="419"/>
      <c r="CD10945" s="419"/>
      <c r="CF10945" s="419"/>
      <c r="CG10945" s="419"/>
      <c r="CH10945" s="419"/>
    </row>
    <row r="10946" spans="3:86" ht="21" thickBot="1">
      <c r="C10946" s="425"/>
      <c r="P10946" s="431"/>
      <c r="R10946" s="419"/>
      <c r="S10946" s="446"/>
      <c r="T10946" s="419"/>
      <c r="V10946" s="196"/>
      <c r="W10946" s="419"/>
      <c r="X10946" s="419"/>
      <c r="Z10946" s="419"/>
      <c r="AA10946" s="419"/>
      <c r="AB10946" s="419"/>
      <c r="AD10946" s="419"/>
      <c r="AE10946" s="419"/>
      <c r="AF10946" s="419"/>
      <c r="AH10946" s="419"/>
      <c r="AI10946" s="419"/>
      <c r="AJ10946" s="419"/>
      <c r="AL10946" s="419"/>
      <c r="AM10946" s="419"/>
      <c r="AN10946" s="403"/>
      <c r="AO10946" s="419"/>
      <c r="AP10946" s="419"/>
      <c r="AQ10946" s="419"/>
      <c r="AR10946" s="419"/>
      <c r="AS10946" s="419"/>
      <c r="AT10946" s="419"/>
      <c r="AU10946" s="419"/>
      <c r="AV10946" s="419"/>
      <c r="AX10946" s="419"/>
      <c r="AY10946" s="419"/>
      <c r="AZ10946" s="419"/>
      <c r="BB10946" s="419"/>
      <c r="BC10946" s="419"/>
      <c r="BD10946" s="419"/>
      <c r="BF10946" s="419"/>
      <c r="BG10946" s="419"/>
      <c r="BH10946" s="419"/>
      <c r="BJ10946" s="419"/>
      <c r="BK10946" s="419"/>
      <c r="BL10946" s="419"/>
      <c r="BN10946" s="419"/>
      <c r="BO10946" s="419"/>
      <c r="BP10946" s="419"/>
      <c r="BR10946" s="419"/>
      <c r="BS10946" s="419"/>
      <c r="BT10946" s="419"/>
      <c r="BV10946" s="419"/>
      <c r="BW10946" s="419"/>
      <c r="BX10946" s="397"/>
      <c r="BZ10946" s="449"/>
      <c r="CB10946" s="419"/>
      <c r="CC10946" s="419"/>
      <c r="CD10946" s="419"/>
      <c r="CF10946" s="419"/>
      <c r="CG10946" s="419"/>
      <c r="CH10946" s="419"/>
    </row>
    <row r="10947" spans="3:86" ht="21" thickBot="1">
      <c r="C10947" s="425"/>
      <c r="P10947" s="431"/>
      <c r="R10947" s="419"/>
      <c r="S10947" s="446"/>
      <c r="T10947" s="419"/>
      <c r="V10947" s="196"/>
      <c r="W10947" s="419"/>
      <c r="X10947" s="419"/>
      <c r="Z10947" s="419"/>
      <c r="AA10947" s="419"/>
      <c r="AB10947" s="419"/>
      <c r="AD10947" s="419"/>
      <c r="AE10947" s="419"/>
      <c r="AF10947" s="419"/>
      <c r="AH10947" s="419"/>
      <c r="AI10947" s="419"/>
      <c r="AJ10947" s="419"/>
      <c r="AL10947" s="419"/>
      <c r="AM10947" s="419"/>
      <c r="AN10947" s="403"/>
      <c r="AO10947" s="419"/>
      <c r="AP10947" s="419"/>
      <c r="AQ10947" s="419"/>
      <c r="AR10947" s="419"/>
      <c r="AS10947" s="419"/>
      <c r="AT10947" s="419"/>
      <c r="AU10947" s="419"/>
      <c r="AV10947" s="419"/>
      <c r="AX10947" s="419"/>
      <c r="AY10947" s="419"/>
      <c r="AZ10947" s="419"/>
      <c r="BB10947" s="419"/>
      <c r="BC10947" s="419"/>
      <c r="BD10947" s="419"/>
      <c r="BF10947" s="419"/>
      <c r="BG10947" s="419"/>
      <c r="BH10947" s="419"/>
      <c r="BJ10947" s="419"/>
      <c r="BK10947" s="419"/>
      <c r="BL10947" s="419"/>
      <c r="BN10947" s="419"/>
      <c r="BO10947" s="419"/>
      <c r="BP10947" s="419"/>
      <c r="BR10947" s="419"/>
      <c r="BS10947" s="419"/>
      <c r="BT10947" s="419"/>
      <c r="BV10947" s="419"/>
      <c r="BW10947" s="419"/>
      <c r="BX10947" s="397"/>
      <c r="BZ10947" s="449"/>
      <c r="CB10947" s="419"/>
      <c r="CC10947" s="419"/>
      <c r="CD10947" s="419"/>
      <c r="CF10947" s="419"/>
      <c r="CG10947" s="419"/>
      <c r="CH10947" s="419"/>
    </row>
    <row r="10948" spans="3:86" ht="21" thickBot="1">
      <c r="C10948" s="425"/>
      <c r="P10948" s="431"/>
      <c r="R10948" s="419"/>
      <c r="S10948" s="446"/>
      <c r="T10948" s="419"/>
      <c r="V10948" s="196"/>
      <c r="W10948" s="419"/>
      <c r="X10948" s="419"/>
      <c r="Z10948" s="419"/>
      <c r="AA10948" s="419"/>
      <c r="AB10948" s="419"/>
      <c r="AD10948" s="419"/>
      <c r="AE10948" s="419"/>
      <c r="AF10948" s="419"/>
      <c r="AH10948" s="419"/>
      <c r="AI10948" s="419"/>
      <c r="AJ10948" s="419"/>
      <c r="AL10948" s="419"/>
      <c r="AM10948" s="419"/>
      <c r="AN10948" s="403"/>
      <c r="AO10948" s="419"/>
      <c r="AP10948" s="419"/>
      <c r="AQ10948" s="419"/>
      <c r="AR10948" s="419"/>
      <c r="AS10948" s="419"/>
      <c r="AT10948" s="419"/>
      <c r="AU10948" s="419"/>
      <c r="AV10948" s="419"/>
      <c r="AX10948" s="419"/>
      <c r="AY10948" s="419"/>
      <c r="AZ10948" s="419"/>
      <c r="BB10948" s="419"/>
      <c r="BC10948" s="419"/>
      <c r="BD10948" s="419"/>
      <c r="BF10948" s="419"/>
      <c r="BG10948" s="419"/>
      <c r="BH10948" s="419"/>
      <c r="BJ10948" s="419"/>
      <c r="BK10948" s="419"/>
      <c r="BL10948" s="419"/>
      <c r="BN10948" s="419"/>
      <c r="BO10948" s="419"/>
      <c r="BP10948" s="419"/>
      <c r="BR10948" s="419"/>
      <c r="BS10948" s="419"/>
      <c r="BT10948" s="419"/>
      <c r="BV10948" s="419"/>
      <c r="BW10948" s="419"/>
      <c r="BX10948" s="397"/>
      <c r="BZ10948" s="449"/>
      <c r="CB10948" s="419"/>
      <c r="CC10948" s="419"/>
      <c r="CD10948" s="419"/>
      <c r="CF10948" s="419"/>
      <c r="CG10948" s="419"/>
      <c r="CH10948" s="419"/>
    </row>
    <row r="10949" spans="3:86" ht="21" thickBot="1">
      <c r="C10949" s="425"/>
      <c r="P10949" s="431"/>
      <c r="R10949" s="419"/>
      <c r="S10949" s="446"/>
      <c r="T10949" s="419"/>
      <c r="V10949" s="196"/>
      <c r="W10949" s="419"/>
      <c r="X10949" s="419"/>
      <c r="Z10949" s="419"/>
      <c r="AA10949" s="419"/>
      <c r="AB10949" s="419"/>
      <c r="AD10949" s="419"/>
      <c r="AE10949" s="419"/>
      <c r="AF10949" s="419"/>
      <c r="AH10949" s="419"/>
      <c r="AI10949" s="419"/>
      <c r="AJ10949" s="419"/>
      <c r="AL10949" s="419"/>
      <c r="AM10949" s="419"/>
      <c r="AN10949" s="403"/>
      <c r="AO10949" s="419"/>
      <c r="AP10949" s="419"/>
      <c r="AQ10949" s="419"/>
      <c r="AR10949" s="419"/>
      <c r="AS10949" s="419"/>
      <c r="AT10949" s="419"/>
      <c r="AU10949" s="419"/>
      <c r="AV10949" s="419"/>
      <c r="AX10949" s="419"/>
      <c r="AY10949" s="419"/>
      <c r="AZ10949" s="419"/>
      <c r="BB10949" s="419"/>
      <c r="BC10949" s="419"/>
      <c r="BD10949" s="419"/>
      <c r="BF10949" s="419"/>
      <c r="BG10949" s="419"/>
      <c r="BH10949" s="419"/>
      <c r="BJ10949" s="419"/>
      <c r="BK10949" s="419"/>
      <c r="BL10949" s="419"/>
      <c r="BN10949" s="419"/>
      <c r="BO10949" s="419"/>
      <c r="BP10949" s="419"/>
      <c r="BR10949" s="419"/>
      <c r="BS10949" s="419"/>
      <c r="BT10949" s="419"/>
      <c r="BV10949" s="419"/>
      <c r="BW10949" s="419"/>
      <c r="BX10949" s="397"/>
      <c r="BZ10949" s="449"/>
      <c r="CB10949" s="419"/>
      <c r="CC10949" s="419"/>
      <c r="CD10949" s="419"/>
      <c r="CF10949" s="419"/>
      <c r="CG10949" s="419"/>
      <c r="CH10949" s="419"/>
    </row>
    <row r="10950" spans="3:86" ht="21" thickBot="1">
      <c r="C10950" s="425"/>
      <c r="P10950" s="431"/>
      <c r="R10950" s="419"/>
      <c r="S10950" s="446"/>
      <c r="T10950" s="419"/>
      <c r="V10950" s="196"/>
      <c r="W10950" s="419"/>
      <c r="X10950" s="419"/>
      <c r="Z10950" s="419"/>
      <c r="AA10950" s="419"/>
      <c r="AB10950" s="419"/>
      <c r="AD10950" s="419"/>
      <c r="AE10950" s="419"/>
      <c r="AF10950" s="419"/>
      <c r="AH10950" s="419"/>
      <c r="AI10950" s="419"/>
      <c r="AJ10950" s="419"/>
      <c r="AL10950" s="419"/>
      <c r="AM10950" s="419"/>
      <c r="AN10950" s="403"/>
      <c r="AO10950" s="419"/>
      <c r="AP10950" s="419"/>
      <c r="AQ10950" s="419"/>
      <c r="AR10950" s="419"/>
      <c r="AS10950" s="419"/>
      <c r="AT10950" s="419"/>
      <c r="AU10950" s="419"/>
      <c r="AV10950" s="419"/>
      <c r="AX10950" s="419"/>
      <c r="AY10950" s="419"/>
      <c r="AZ10950" s="419"/>
      <c r="BB10950" s="419"/>
      <c r="BC10950" s="419"/>
      <c r="BD10950" s="419"/>
      <c r="BF10950" s="419"/>
      <c r="BG10950" s="419"/>
      <c r="BH10950" s="419"/>
      <c r="BJ10950" s="419"/>
      <c r="BK10950" s="419"/>
      <c r="BL10950" s="419"/>
      <c r="BN10950" s="419"/>
      <c r="BO10950" s="419"/>
      <c r="BP10950" s="419"/>
      <c r="BR10950" s="419"/>
      <c r="BS10950" s="419"/>
      <c r="BT10950" s="419"/>
      <c r="BV10950" s="419"/>
      <c r="BW10950" s="419"/>
      <c r="BX10950" s="397"/>
      <c r="BZ10950" s="449"/>
      <c r="CB10950" s="419"/>
      <c r="CC10950" s="419"/>
      <c r="CD10950" s="419"/>
      <c r="CF10950" s="419"/>
      <c r="CG10950" s="419"/>
      <c r="CH10950" s="419"/>
    </row>
    <row r="10951" spans="3:86" ht="21" thickBot="1">
      <c r="C10951" s="425"/>
      <c r="P10951" s="431"/>
      <c r="R10951" s="419"/>
      <c r="S10951" s="446"/>
      <c r="T10951" s="419"/>
      <c r="V10951" s="196"/>
      <c r="W10951" s="419"/>
      <c r="X10951" s="419"/>
      <c r="Z10951" s="419"/>
      <c r="AA10951" s="419"/>
      <c r="AB10951" s="419"/>
      <c r="AD10951" s="419"/>
      <c r="AE10951" s="419"/>
      <c r="AF10951" s="419"/>
      <c r="AH10951" s="419"/>
      <c r="AI10951" s="419"/>
      <c r="AJ10951" s="419"/>
      <c r="AL10951" s="419"/>
      <c r="AM10951" s="419"/>
      <c r="AN10951" s="403"/>
      <c r="AO10951" s="419"/>
      <c r="AP10951" s="419"/>
      <c r="AQ10951" s="419"/>
      <c r="AR10951" s="419"/>
      <c r="AS10951" s="419"/>
      <c r="AT10951" s="419"/>
      <c r="AU10951" s="419"/>
      <c r="AV10951" s="419"/>
      <c r="AX10951" s="419"/>
      <c r="AY10951" s="419"/>
      <c r="AZ10951" s="419"/>
      <c r="BB10951" s="419"/>
      <c r="BC10951" s="419"/>
      <c r="BD10951" s="419"/>
      <c r="BF10951" s="419"/>
      <c r="BG10951" s="419"/>
      <c r="BH10951" s="419"/>
      <c r="BJ10951" s="419"/>
      <c r="BK10951" s="419"/>
      <c r="BL10951" s="419"/>
      <c r="BN10951" s="419"/>
      <c r="BO10951" s="419"/>
      <c r="BP10951" s="419"/>
      <c r="BR10951" s="419"/>
      <c r="BS10951" s="419"/>
      <c r="BT10951" s="419"/>
      <c r="BV10951" s="419"/>
      <c r="BW10951" s="419"/>
      <c r="BX10951" s="397"/>
      <c r="BZ10951" s="449"/>
      <c r="CB10951" s="419"/>
      <c r="CC10951" s="419"/>
      <c r="CD10951" s="419"/>
      <c r="CF10951" s="419"/>
      <c r="CG10951" s="419"/>
      <c r="CH10951" s="419"/>
    </row>
    <row r="10952" spans="3:86" ht="21" thickBot="1">
      <c r="C10952" s="425"/>
      <c r="P10952" s="431"/>
      <c r="R10952" s="419"/>
      <c r="S10952" s="446"/>
      <c r="T10952" s="419"/>
      <c r="V10952" s="196"/>
      <c r="W10952" s="419"/>
      <c r="X10952" s="419"/>
      <c r="Z10952" s="419"/>
      <c r="AA10952" s="419"/>
      <c r="AB10952" s="419"/>
      <c r="AD10952" s="419"/>
      <c r="AE10952" s="419"/>
      <c r="AF10952" s="419"/>
      <c r="AH10952" s="419"/>
      <c r="AI10952" s="419"/>
      <c r="AJ10952" s="419"/>
      <c r="AL10952" s="419"/>
      <c r="AM10952" s="419"/>
      <c r="AN10952" s="403"/>
      <c r="AO10952" s="419"/>
      <c r="AP10952" s="419"/>
      <c r="AQ10952" s="419"/>
      <c r="AR10952" s="419"/>
      <c r="AS10952" s="419"/>
      <c r="AT10952" s="419"/>
      <c r="AU10952" s="419"/>
      <c r="AV10952" s="419"/>
      <c r="AX10952" s="419"/>
      <c r="AY10952" s="419"/>
      <c r="AZ10952" s="419"/>
      <c r="BB10952" s="419"/>
      <c r="BC10952" s="419"/>
      <c r="BD10952" s="419"/>
      <c r="BF10952" s="419"/>
      <c r="BG10952" s="419"/>
      <c r="BH10952" s="419"/>
      <c r="BJ10952" s="419"/>
      <c r="BK10952" s="419"/>
      <c r="BL10952" s="419"/>
      <c r="BN10952" s="419"/>
      <c r="BO10952" s="419"/>
      <c r="BP10952" s="419"/>
      <c r="BR10952" s="419"/>
      <c r="BS10952" s="419"/>
      <c r="BT10952" s="419"/>
      <c r="BV10952" s="419"/>
      <c r="BW10952" s="419"/>
      <c r="BX10952" s="397"/>
      <c r="BZ10952" s="449"/>
      <c r="CB10952" s="419"/>
      <c r="CC10952" s="419"/>
      <c r="CD10952" s="419"/>
      <c r="CF10952" s="419"/>
      <c r="CG10952" s="419"/>
      <c r="CH10952" s="419"/>
    </row>
    <row r="10953" spans="3:86" ht="21" thickBot="1">
      <c r="C10953" s="425"/>
      <c r="P10953" s="431"/>
      <c r="R10953" s="419"/>
      <c r="S10953" s="446"/>
      <c r="T10953" s="419"/>
      <c r="V10953" s="196"/>
      <c r="W10953" s="419"/>
      <c r="X10953" s="419"/>
      <c r="Z10953" s="419"/>
      <c r="AA10953" s="419"/>
      <c r="AB10953" s="419"/>
      <c r="AD10953" s="419"/>
      <c r="AE10953" s="419"/>
      <c r="AF10953" s="419"/>
      <c r="AH10953" s="419"/>
      <c r="AI10953" s="419"/>
      <c r="AJ10953" s="419"/>
      <c r="AL10953" s="419"/>
      <c r="AM10953" s="419"/>
      <c r="AN10953" s="403"/>
      <c r="AO10953" s="419"/>
      <c r="AP10953" s="419"/>
      <c r="AQ10953" s="419"/>
      <c r="AR10953" s="419"/>
      <c r="AS10953" s="419"/>
      <c r="AT10953" s="419"/>
      <c r="AU10953" s="419"/>
      <c r="AV10953" s="419"/>
      <c r="AX10953" s="419"/>
      <c r="AY10953" s="419"/>
      <c r="AZ10953" s="419"/>
      <c r="BB10953" s="419"/>
      <c r="BC10953" s="419"/>
      <c r="BD10953" s="419"/>
      <c r="BF10953" s="419"/>
      <c r="BG10953" s="419"/>
      <c r="BH10953" s="419"/>
      <c r="BJ10953" s="419"/>
      <c r="BK10953" s="419"/>
      <c r="BL10953" s="419"/>
      <c r="BN10953" s="419"/>
      <c r="BO10953" s="419"/>
      <c r="BP10953" s="419"/>
      <c r="BR10953" s="419"/>
      <c r="BS10953" s="419"/>
      <c r="BT10953" s="419"/>
      <c r="BV10953" s="419"/>
      <c r="BW10953" s="419"/>
      <c r="BX10953" s="397"/>
      <c r="BZ10953" s="449"/>
      <c r="CB10953" s="419"/>
      <c r="CC10953" s="419"/>
      <c r="CD10953" s="419"/>
      <c r="CF10953" s="419"/>
      <c r="CG10953" s="419"/>
      <c r="CH10953" s="419"/>
    </row>
    <row r="10954" spans="3:86" ht="21" thickBot="1">
      <c r="C10954" s="425"/>
      <c r="P10954" s="431"/>
      <c r="R10954" s="419"/>
      <c r="S10954" s="446"/>
      <c r="T10954" s="419"/>
      <c r="V10954" s="196"/>
      <c r="W10954" s="419"/>
      <c r="X10954" s="419"/>
      <c r="Z10954" s="419"/>
      <c r="AA10954" s="419"/>
      <c r="AB10954" s="419"/>
      <c r="AD10954" s="419"/>
      <c r="AE10954" s="419"/>
      <c r="AF10954" s="419"/>
      <c r="AH10954" s="419"/>
      <c r="AI10954" s="419"/>
      <c r="AJ10954" s="419"/>
      <c r="AL10954" s="419"/>
      <c r="AM10954" s="419"/>
      <c r="AN10954" s="403"/>
      <c r="AO10954" s="419"/>
      <c r="AP10954" s="419"/>
      <c r="AQ10954" s="419"/>
      <c r="AR10954" s="419"/>
      <c r="AS10954" s="419"/>
      <c r="AT10954" s="419"/>
      <c r="AU10954" s="419"/>
      <c r="AV10954" s="419"/>
      <c r="AX10954" s="419"/>
      <c r="AY10954" s="419"/>
      <c r="AZ10954" s="419"/>
      <c r="BB10954" s="419"/>
      <c r="BC10954" s="419"/>
      <c r="BD10954" s="419"/>
      <c r="BF10954" s="419"/>
      <c r="BG10954" s="419"/>
      <c r="BH10954" s="419"/>
      <c r="BJ10954" s="419"/>
      <c r="BK10954" s="419"/>
      <c r="BL10954" s="419"/>
      <c r="BN10954" s="419"/>
      <c r="BO10954" s="419"/>
      <c r="BP10954" s="419"/>
      <c r="BR10954" s="419"/>
      <c r="BS10954" s="419"/>
      <c r="BT10954" s="419"/>
      <c r="BV10954" s="419"/>
      <c r="BW10954" s="419"/>
      <c r="BX10954" s="397"/>
      <c r="BZ10954" s="449"/>
      <c r="CB10954" s="419"/>
      <c r="CC10954" s="419"/>
      <c r="CD10954" s="419"/>
      <c r="CF10954" s="419"/>
      <c r="CG10954" s="419"/>
      <c r="CH10954" s="419"/>
    </row>
    <row r="10955" spans="3:86" ht="21" thickBot="1">
      <c r="C10955" s="425"/>
      <c r="P10955" s="431"/>
      <c r="R10955" s="419"/>
      <c r="S10955" s="446"/>
      <c r="T10955" s="419"/>
      <c r="V10955" s="196"/>
      <c r="W10955" s="419"/>
      <c r="X10955" s="419"/>
      <c r="Z10955" s="419"/>
      <c r="AA10955" s="419"/>
      <c r="AB10955" s="419"/>
      <c r="AD10955" s="419"/>
      <c r="AE10955" s="419"/>
      <c r="AF10955" s="419"/>
      <c r="AH10955" s="419"/>
      <c r="AI10955" s="419"/>
      <c r="AJ10955" s="419"/>
      <c r="AL10955" s="419"/>
      <c r="AM10955" s="419"/>
      <c r="AN10955" s="403"/>
      <c r="AO10955" s="419"/>
      <c r="AP10955" s="419"/>
      <c r="AQ10955" s="419"/>
      <c r="AR10955" s="419"/>
      <c r="AS10955" s="419"/>
      <c r="AT10955" s="419"/>
      <c r="AU10955" s="419"/>
      <c r="AV10955" s="419"/>
      <c r="AX10955" s="419"/>
      <c r="AY10955" s="419"/>
      <c r="AZ10955" s="419"/>
      <c r="BB10955" s="419"/>
      <c r="BC10955" s="419"/>
      <c r="BD10955" s="419"/>
      <c r="BF10955" s="419"/>
      <c r="BG10955" s="419"/>
      <c r="BH10955" s="419"/>
      <c r="BJ10955" s="419"/>
      <c r="BK10955" s="419"/>
      <c r="BL10955" s="419"/>
      <c r="BN10955" s="419"/>
      <c r="BO10955" s="419"/>
      <c r="BP10955" s="419"/>
      <c r="BR10955" s="419"/>
      <c r="BS10955" s="419"/>
      <c r="BT10955" s="419"/>
      <c r="BV10955" s="419"/>
      <c r="BW10955" s="419"/>
      <c r="BX10955" s="397"/>
      <c r="BZ10955" s="449"/>
      <c r="CB10955" s="419"/>
      <c r="CC10955" s="419"/>
      <c r="CD10955" s="419"/>
      <c r="CF10955" s="419"/>
      <c r="CG10955" s="419"/>
      <c r="CH10955" s="419"/>
    </row>
    <row r="10956" spans="3:86" ht="21" thickBot="1">
      <c r="C10956" s="425"/>
      <c r="P10956" s="431"/>
      <c r="R10956" s="419"/>
      <c r="S10956" s="446"/>
      <c r="T10956" s="419"/>
      <c r="V10956" s="196"/>
      <c r="W10956" s="419"/>
      <c r="X10956" s="419"/>
      <c r="Z10956" s="419"/>
      <c r="AA10956" s="419"/>
      <c r="AB10956" s="419"/>
      <c r="AD10956" s="419"/>
      <c r="AE10956" s="419"/>
      <c r="AF10956" s="419"/>
      <c r="AH10956" s="419"/>
      <c r="AI10956" s="419"/>
      <c r="AJ10956" s="419"/>
      <c r="AL10956" s="419"/>
      <c r="AM10956" s="419"/>
      <c r="AN10956" s="403"/>
      <c r="AO10956" s="419"/>
      <c r="AP10956" s="419"/>
      <c r="AQ10956" s="419"/>
      <c r="AR10956" s="419"/>
      <c r="AS10956" s="419"/>
      <c r="AT10956" s="419"/>
      <c r="AU10956" s="419"/>
      <c r="AV10956" s="419"/>
      <c r="AX10956" s="419"/>
      <c r="AY10956" s="419"/>
      <c r="AZ10956" s="419"/>
      <c r="BB10956" s="419"/>
      <c r="BC10956" s="419"/>
      <c r="BD10956" s="419"/>
      <c r="BF10956" s="419"/>
      <c r="BG10956" s="419"/>
      <c r="BH10956" s="419"/>
      <c r="BJ10956" s="419"/>
      <c r="BK10956" s="419"/>
      <c r="BL10956" s="419"/>
      <c r="BN10956" s="419"/>
      <c r="BO10956" s="419"/>
      <c r="BP10956" s="419"/>
      <c r="BR10956" s="419"/>
      <c r="BS10956" s="419"/>
      <c r="BT10956" s="419"/>
      <c r="BV10956" s="419"/>
      <c r="BW10956" s="419"/>
      <c r="BX10956" s="397"/>
      <c r="BZ10956" s="449"/>
      <c r="CB10956" s="419"/>
      <c r="CC10956" s="419"/>
      <c r="CD10956" s="419"/>
      <c r="CF10956" s="419"/>
      <c r="CG10956" s="419"/>
      <c r="CH10956" s="419"/>
    </row>
    <row r="10957" spans="3:86" ht="21" thickBot="1">
      <c r="C10957" s="425"/>
      <c r="P10957" s="431"/>
      <c r="R10957" s="419"/>
      <c r="S10957" s="446"/>
      <c r="T10957" s="419"/>
      <c r="V10957" s="196"/>
      <c r="W10957" s="419"/>
      <c r="X10957" s="419"/>
      <c r="Z10957" s="419"/>
      <c r="AA10957" s="419"/>
      <c r="AB10957" s="419"/>
      <c r="AD10957" s="419"/>
      <c r="AE10957" s="419"/>
      <c r="AF10957" s="419"/>
      <c r="AH10957" s="419"/>
      <c r="AI10957" s="419"/>
      <c r="AJ10957" s="419"/>
      <c r="AL10957" s="419"/>
      <c r="AM10957" s="419"/>
      <c r="AN10957" s="403"/>
      <c r="AO10957" s="419"/>
      <c r="AP10957" s="419"/>
      <c r="AQ10957" s="419"/>
      <c r="AR10957" s="419"/>
      <c r="AS10957" s="419"/>
      <c r="AT10957" s="419"/>
      <c r="AU10957" s="419"/>
      <c r="AV10957" s="419"/>
      <c r="AX10957" s="419"/>
      <c r="AY10957" s="419"/>
      <c r="AZ10957" s="419"/>
      <c r="BB10957" s="419"/>
      <c r="BC10957" s="419"/>
      <c r="BD10957" s="419"/>
      <c r="BF10957" s="419"/>
      <c r="BG10957" s="419"/>
      <c r="BH10957" s="419"/>
      <c r="BJ10957" s="419"/>
      <c r="BK10957" s="419"/>
      <c r="BL10957" s="419"/>
      <c r="BN10957" s="419"/>
      <c r="BO10957" s="419"/>
      <c r="BP10957" s="419"/>
      <c r="BR10957" s="419"/>
      <c r="BS10957" s="419"/>
      <c r="BT10957" s="419"/>
      <c r="BV10957" s="419"/>
      <c r="BW10957" s="419"/>
      <c r="BX10957" s="397"/>
      <c r="BZ10957" s="449"/>
      <c r="CB10957" s="419"/>
      <c r="CC10957" s="419"/>
      <c r="CD10957" s="419"/>
      <c r="CF10957" s="419"/>
      <c r="CG10957" s="419"/>
      <c r="CH10957" s="419"/>
    </row>
    <row r="10958" spans="3:86" ht="21" thickBot="1">
      <c r="C10958" s="425"/>
      <c r="P10958" s="431"/>
      <c r="R10958" s="419"/>
      <c r="S10958" s="446"/>
      <c r="T10958" s="419"/>
      <c r="V10958" s="196"/>
      <c r="W10958" s="419"/>
      <c r="X10958" s="419"/>
      <c r="Z10958" s="419"/>
      <c r="AA10958" s="419"/>
      <c r="AB10958" s="419"/>
      <c r="AD10958" s="419"/>
      <c r="AE10958" s="419"/>
      <c r="AF10958" s="419"/>
      <c r="AH10958" s="419"/>
      <c r="AI10958" s="419"/>
      <c r="AJ10958" s="419"/>
      <c r="AL10958" s="419"/>
      <c r="AM10958" s="419"/>
      <c r="AN10958" s="403"/>
      <c r="AO10958" s="419"/>
      <c r="AP10958" s="419"/>
      <c r="AQ10958" s="419"/>
      <c r="AR10958" s="419"/>
      <c r="AS10958" s="419"/>
      <c r="AT10958" s="419"/>
      <c r="AU10958" s="419"/>
      <c r="AV10958" s="419"/>
      <c r="AX10958" s="419"/>
      <c r="AY10958" s="419"/>
      <c r="AZ10958" s="419"/>
      <c r="BB10958" s="419"/>
      <c r="BC10958" s="419"/>
      <c r="BD10958" s="419"/>
      <c r="BF10958" s="419"/>
      <c r="BG10958" s="419"/>
      <c r="BH10958" s="419"/>
      <c r="BJ10958" s="419"/>
      <c r="BK10958" s="419"/>
      <c r="BL10958" s="419"/>
      <c r="BN10958" s="419"/>
      <c r="BO10958" s="419"/>
      <c r="BP10958" s="419"/>
      <c r="BR10958" s="419"/>
      <c r="BS10958" s="419"/>
      <c r="BT10958" s="419"/>
      <c r="BV10958" s="419"/>
      <c r="BW10958" s="419"/>
      <c r="BX10958" s="397"/>
      <c r="BZ10958" s="449"/>
      <c r="CB10958" s="419"/>
      <c r="CC10958" s="419"/>
      <c r="CD10958" s="419"/>
      <c r="CF10958" s="419"/>
      <c r="CG10958" s="419"/>
      <c r="CH10958" s="419"/>
    </row>
    <row r="10959" spans="3:86" ht="21" thickBot="1">
      <c r="C10959" s="425"/>
      <c r="P10959" s="431"/>
      <c r="R10959" s="419"/>
      <c r="S10959" s="446"/>
      <c r="T10959" s="419"/>
      <c r="V10959" s="196"/>
      <c r="W10959" s="419"/>
      <c r="X10959" s="419"/>
      <c r="Z10959" s="419"/>
      <c r="AA10959" s="419"/>
      <c r="AB10959" s="419"/>
      <c r="AD10959" s="419"/>
      <c r="AE10959" s="419"/>
      <c r="AF10959" s="419"/>
      <c r="AH10959" s="419"/>
      <c r="AI10959" s="419"/>
      <c r="AJ10959" s="419"/>
      <c r="AL10959" s="419"/>
      <c r="AM10959" s="419"/>
      <c r="AN10959" s="403"/>
      <c r="AO10959" s="419"/>
      <c r="AP10959" s="419"/>
      <c r="AQ10959" s="419"/>
      <c r="AR10959" s="419"/>
      <c r="AS10959" s="419"/>
      <c r="AT10959" s="419"/>
      <c r="AU10959" s="419"/>
      <c r="AV10959" s="419"/>
      <c r="AX10959" s="419"/>
      <c r="AY10959" s="419"/>
      <c r="AZ10959" s="419"/>
      <c r="BB10959" s="419"/>
      <c r="BC10959" s="419"/>
      <c r="BD10959" s="419"/>
      <c r="BF10959" s="419"/>
      <c r="BG10959" s="419"/>
      <c r="BH10959" s="419"/>
      <c r="BJ10959" s="419"/>
      <c r="BK10959" s="419"/>
      <c r="BL10959" s="419"/>
      <c r="BN10959" s="419"/>
      <c r="BO10959" s="419"/>
      <c r="BP10959" s="419"/>
      <c r="BR10959" s="419"/>
      <c r="BS10959" s="419"/>
      <c r="BT10959" s="419"/>
      <c r="BV10959" s="419"/>
      <c r="BW10959" s="419"/>
      <c r="BX10959" s="397"/>
      <c r="BZ10959" s="449"/>
      <c r="CB10959" s="419"/>
      <c r="CC10959" s="419"/>
      <c r="CD10959" s="419"/>
      <c r="CF10959" s="419"/>
      <c r="CG10959" s="419"/>
      <c r="CH10959" s="419"/>
    </row>
    <row r="10960" spans="3:86" ht="21" thickBot="1">
      <c r="C10960" s="425"/>
      <c r="P10960" s="431"/>
      <c r="R10960" s="419"/>
      <c r="S10960" s="446"/>
      <c r="T10960" s="419"/>
      <c r="V10960" s="196"/>
      <c r="W10960" s="419"/>
      <c r="X10960" s="419"/>
      <c r="Z10960" s="419"/>
      <c r="AA10960" s="419"/>
      <c r="AB10960" s="419"/>
      <c r="AD10960" s="419"/>
      <c r="AE10960" s="419"/>
      <c r="AF10960" s="419"/>
      <c r="AH10960" s="419"/>
      <c r="AI10960" s="419"/>
      <c r="AJ10960" s="419"/>
      <c r="AL10960" s="419"/>
      <c r="AM10960" s="419"/>
      <c r="AN10960" s="403"/>
      <c r="AO10960" s="419"/>
      <c r="AP10960" s="419"/>
      <c r="AQ10960" s="419"/>
      <c r="AR10960" s="419"/>
      <c r="AS10960" s="419"/>
      <c r="AT10960" s="419"/>
      <c r="AU10960" s="419"/>
      <c r="AV10960" s="419"/>
      <c r="AX10960" s="419"/>
      <c r="AY10960" s="419"/>
      <c r="AZ10960" s="419"/>
      <c r="BB10960" s="419"/>
      <c r="BC10960" s="419"/>
      <c r="BD10960" s="419"/>
      <c r="BF10960" s="419"/>
      <c r="BG10960" s="419"/>
      <c r="BH10960" s="419"/>
      <c r="BJ10960" s="419"/>
      <c r="BK10960" s="419"/>
      <c r="BL10960" s="419"/>
      <c r="BN10960" s="419"/>
      <c r="BO10960" s="419"/>
      <c r="BP10960" s="419"/>
      <c r="BR10960" s="419"/>
      <c r="BS10960" s="419"/>
      <c r="BT10960" s="419"/>
      <c r="BV10960" s="419"/>
      <c r="BW10960" s="419"/>
      <c r="BX10960" s="397"/>
      <c r="BZ10960" s="449"/>
      <c r="CB10960" s="419"/>
      <c r="CC10960" s="419"/>
      <c r="CD10960" s="419"/>
      <c r="CF10960" s="419"/>
      <c r="CG10960" s="419"/>
      <c r="CH10960" s="419"/>
    </row>
    <row r="10961" spans="3:86" ht="21" thickBot="1">
      <c r="C10961" s="425"/>
      <c r="P10961" s="431"/>
      <c r="R10961" s="419"/>
      <c r="S10961" s="446"/>
      <c r="T10961" s="419"/>
      <c r="V10961" s="196"/>
      <c r="W10961" s="419"/>
      <c r="X10961" s="419"/>
      <c r="Z10961" s="419"/>
      <c r="AA10961" s="419"/>
      <c r="AB10961" s="419"/>
      <c r="AD10961" s="419"/>
      <c r="AE10961" s="419"/>
      <c r="AF10961" s="419"/>
      <c r="AH10961" s="419"/>
      <c r="AI10961" s="419"/>
      <c r="AJ10961" s="419"/>
      <c r="AL10961" s="419"/>
      <c r="AM10961" s="419"/>
      <c r="AN10961" s="403"/>
      <c r="AO10961" s="419"/>
      <c r="AP10961" s="419"/>
      <c r="AQ10961" s="419"/>
      <c r="AR10961" s="419"/>
      <c r="AS10961" s="419"/>
      <c r="AT10961" s="419"/>
      <c r="AU10961" s="419"/>
      <c r="AV10961" s="419"/>
      <c r="AX10961" s="419"/>
      <c r="AY10961" s="419"/>
      <c r="AZ10961" s="419"/>
      <c r="BB10961" s="419"/>
      <c r="BC10961" s="419"/>
      <c r="BD10961" s="419"/>
      <c r="BF10961" s="419"/>
      <c r="BG10961" s="419"/>
      <c r="BH10961" s="419"/>
      <c r="BJ10961" s="419"/>
      <c r="BK10961" s="419"/>
      <c r="BL10961" s="419"/>
      <c r="BN10961" s="419"/>
      <c r="BO10961" s="419"/>
      <c r="BP10961" s="419"/>
      <c r="BR10961" s="419"/>
      <c r="BS10961" s="419"/>
      <c r="BT10961" s="419"/>
      <c r="BV10961" s="419"/>
      <c r="BW10961" s="419"/>
      <c r="BX10961" s="397"/>
      <c r="BZ10961" s="449"/>
      <c r="CB10961" s="419"/>
      <c r="CC10961" s="419"/>
      <c r="CD10961" s="419"/>
      <c r="CF10961" s="419"/>
      <c r="CG10961" s="419"/>
      <c r="CH10961" s="419"/>
    </row>
    <row r="10962" spans="3:86" ht="21" thickBot="1">
      <c r="C10962" s="425"/>
      <c r="P10962" s="431"/>
      <c r="R10962" s="419"/>
      <c r="S10962" s="446"/>
      <c r="T10962" s="419"/>
      <c r="V10962" s="196"/>
      <c r="W10962" s="419"/>
      <c r="X10962" s="419"/>
      <c r="Z10962" s="419"/>
      <c r="AA10962" s="419"/>
      <c r="AB10962" s="419"/>
      <c r="AD10962" s="419"/>
      <c r="AE10962" s="419"/>
      <c r="AF10962" s="419"/>
      <c r="AH10962" s="419"/>
      <c r="AI10962" s="419"/>
      <c r="AJ10962" s="419"/>
      <c r="AL10962" s="419"/>
      <c r="AM10962" s="419"/>
      <c r="AN10962" s="403"/>
      <c r="AO10962" s="419"/>
      <c r="AP10962" s="419"/>
      <c r="AQ10962" s="419"/>
      <c r="AR10962" s="419"/>
      <c r="AS10962" s="419"/>
      <c r="AT10962" s="419"/>
      <c r="AU10962" s="419"/>
      <c r="AV10962" s="419"/>
      <c r="AX10962" s="419"/>
      <c r="AY10962" s="419"/>
      <c r="AZ10962" s="419"/>
      <c r="BB10962" s="419"/>
      <c r="BC10962" s="419"/>
      <c r="BD10962" s="419"/>
      <c r="BF10962" s="419"/>
      <c r="BG10962" s="419"/>
      <c r="BH10962" s="419"/>
      <c r="BJ10962" s="419"/>
      <c r="BK10962" s="419"/>
      <c r="BL10962" s="419"/>
      <c r="BN10962" s="419"/>
      <c r="BO10962" s="419"/>
      <c r="BP10962" s="419"/>
      <c r="BR10962" s="419"/>
      <c r="BS10962" s="419"/>
      <c r="BT10962" s="419"/>
      <c r="BV10962" s="419"/>
      <c r="BW10962" s="419"/>
      <c r="BX10962" s="397"/>
      <c r="BZ10962" s="449"/>
      <c r="CB10962" s="419"/>
      <c r="CC10962" s="419"/>
      <c r="CD10962" s="419"/>
      <c r="CF10962" s="419"/>
      <c r="CG10962" s="419"/>
      <c r="CH10962" s="419"/>
    </row>
    <row r="10963" spans="3:86" ht="21" thickBot="1">
      <c r="C10963" s="425"/>
      <c r="P10963" s="431"/>
      <c r="R10963" s="419"/>
      <c r="S10963" s="446"/>
      <c r="T10963" s="419"/>
      <c r="V10963" s="196"/>
      <c r="W10963" s="419"/>
      <c r="X10963" s="419"/>
      <c r="Z10963" s="419"/>
      <c r="AA10963" s="419"/>
      <c r="AB10963" s="419"/>
      <c r="AD10963" s="419"/>
      <c r="AE10963" s="419"/>
      <c r="AF10963" s="419"/>
      <c r="AH10963" s="419"/>
      <c r="AI10963" s="419"/>
      <c r="AJ10963" s="419"/>
      <c r="AL10963" s="419"/>
      <c r="AM10963" s="419"/>
      <c r="AN10963" s="403"/>
      <c r="AO10963" s="419"/>
      <c r="AP10963" s="419"/>
      <c r="AQ10963" s="419"/>
      <c r="AR10963" s="419"/>
      <c r="AS10963" s="419"/>
      <c r="AT10963" s="419"/>
      <c r="AU10963" s="419"/>
      <c r="AV10963" s="419"/>
      <c r="AX10963" s="419"/>
      <c r="AY10963" s="419"/>
      <c r="AZ10963" s="419"/>
      <c r="BB10963" s="419"/>
      <c r="BC10963" s="419"/>
      <c r="BD10963" s="419"/>
      <c r="BF10963" s="419"/>
      <c r="BG10963" s="419"/>
      <c r="BH10963" s="419"/>
      <c r="BJ10963" s="419"/>
      <c r="BK10963" s="419"/>
      <c r="BL10963" s="419"/>
      <c r="BN10963" s="419"/>
      <c r="BO10963" s="419"/>
      <c r="BP10963" s="419"/>
      <c r="BR10963" s="419"/>
      <c r="BS10963" s="419"/>
      <c r="BT10963" s="419"/>
      <c r="BV10963" s="419"/>
      <c r="BW10963" s="419"/>
      <c r="BX10963" s="397"/>
      <c r="BZ10963" s="449"/>
      <c r="CB10963" s="419"/>
      <c r="CC10963" s="419"/>
      <c r="CD10963" s="419"/>
      <c r="CF10963" s="419"/>
      <c r="CG10963" s="419"/>
      <c r="CH10963" s="419"/>
    </row>
    <row r="10964" spans="3:86" ht="21" thickBot="1">
      <c r="C10964" s="425"/>
      <c r="P10964" s="431"/>
      <c r="R10964" s="419"/>
      <c r="S10964" s="446"/>
      <c r="T10964" s="419"/>
      <c r="V10964" s="196"/>
      <c r="W10964" s="419"/>
      <c r="X10964" s="419"/>
      <c r="Z10964" s="419"/>
      <c r="AA10964" s="419"/>
      <c r="AB10964" s="419"/>
      <c r="AD10964" s="419"/>
      <c r="AE10964" s="419"/>
      <c r="AF10964" s="419"/>
      <c r="AH10964" s="419"/>
      <c r="AI10964" s="419"/>
      <c r="AJ10964" s="419"/>
      <c r="AL10964" s="419"/>
      <c r="AM10964" s="419"/>
      <c r="AN10964" s="403"/>
      <c r="AO10964" s="419"/>
      <c r="AP10964" s="419"/>
      <c r="AQ10964" s="419"/>
      <c r="AR10964" s="419"/>
      <c r="AS10964" s="419"/>
      <c r="AT10964" s="419"/>
      <c r="AU10964" s="419"/>
      <c r="AV10964" s="419"/>
      <c r="AX10964" s="419"/>
      <c r="AY10964" s="419"/>
      <c r="AZ10964" s="419"/>
      <c r="BB10964" s="419"/>
      <c r="BC10964" s="419"/>
      <c r="BD10964" s="419"/>
      <c r="BF10964" s="419"/>
      <c r="BG10964" s="419"/>
      <c r="BH10964" s="419"/>
      <c r="BJ10964" s="419"/>
      <c r="BK10964" s="419"/>
      <c r="BL10964" s="419"/>
      <c r="BN10964" s="419"/>
      <c r="BO10964" s="419"/>
      <c r="BP10964" s="419"/>
      <c r="BR10964" s="419"/>
      <c r="BS10964" s="419"/>
      <c r="BT10964" s="419"/>
      <c r="BV10964" s="419"/>
      <c r="BW10964" s="419"/>
      <c r="BX10964" s="397"/>
      <c r="BZ10964" s="449"/>
      <c r="CB10964" s="419"/>
      <c r="CC10964" s="419"/>
      <c r="CD10964" s="419"/>
      <c r="CF10964" s="419"/>
      <c r="CG10964" s="419"/>
      <c r="CH10964" s="419"/>
    </row>
    <row r="10965" spans="3:86" ht="21" thickBot="1">
      <c r="C10965" s="425"/>
      <c r="P10965" s="431"/>
      <c r="R10965" s="419"/>
      <c r="S10965" s="446"/>
      <c r="T10965" s="419"/>
      <c r="V10965" s="196"/>
      <c r="W10965" s="419"/>
      <c r="X10965" s="419"/>
      <c r="Z10965" s="419"/>
      <c r="AA10965" s="419"/>
      <c r="AB10965" s="419"/>
      <c r="AD10965" s="419"/>
      <c r="AE10965" s="419"/>
      <c r="AF10965" s="419"/>
      <c r="AH10965" s="419"/>
      <c r="AI10965" s="419"/>
      <c r="AJ10965" s="419"/>
      <c r="AL10965" s="419"/>
      <c r="AM10965" s="419"/>
      <c r="AN10965" s="403"/>
      <c r="AO10965" s="419"/>
      <c r="AP10965" s="419"/>
      <c r="AQ10965" s="419"/>
      <c r="AR10965" s="419"/>
      <c r="AS10965" s="419"/>
      <c r="AT10965" s="419"/>
      <c r="AU10965" s="419"/>
      <c r="AV10965" s="419"/>
      <c r="AX10965" s="419"/>
      <c r="AY10965" s="419"/>
      <c r="AZ10965" s="419"/>
      <c r="BB10965" s="419"/>
      <c r="BC10965" s="419"/>
      <c r="BD10965" s="419"/>
      <c r="BF10965" s="419"/>
      <c r="BG10965" s="419"/>
      <c r="BH10965" s="419"/>
      <c r="BJ10965" s="419"/>
      <c r="BK10965" s="419"/>
      <c r="BL10965" s="419"/>
      <c r="BN10965" s="419"/>
      <c r="BO10965" s="419"/>
      <c r="BP10965" s="419"/>
      <c r="BR10965" s="419"/>
      <c r="BS10965" s="419"/>
      <c r="BT10965" s="419"/>
      <c r="BV10965" s="419"/>
      <c r="BW10965" s="419"/>
      <c r="BX10965" s="397"/>
      <c r="BZ10965" s="449"/>
      <c r="CB10965" s="419"/>
      <c r="CC10965" s="419"/>
      <c r="CD10965" s="419"/>
      <c r="CF10965" s="419"/>
      <c r="CG10965" s="419"/>
      <c r="CH10965" s="419"/>
    </row>
    <row r="10966" spans="3:86" ht="21" thickBot="1">
      <c r="C10966" s="425"/>
      <c r="P10966" s="431"/>
      <c r="R10966" s="419"/>
      <c r="S10966" s="446"/>
      <c r="T10966" s="419"/>
      <c r="V10966" s="196"/>
      <c r="W10966" s="419"/>
      <c r="X10966" s="419"/>
      <c r="Z10966" s="419"/>
      <c r="AA10966" s="419"/>
      <c r="AB10966" s="419"/>
      <c r="AD10966" s="419"/>
      <c r="AE10966" s="419"/>
      <c r="AF10966" s="419"/>
      <c r="AH10966" s="419"/>
      <c r="AI10966" s="419"/>
      <c r="AJ10966" s="419"/>
      <c r="AL10966" s="419"/>
      <c r="AM10966" s="419"/>
      <c r="AN10966" s="403"/>
      <c r="AO10966" s="419"/>
      <c r="AP10966" s="419"/>
      <c r="AQ10966" s="419"/>
      <c r="AR10966" s="419"/>
      <c r="AS10966" s="419"/>
      <c r="AT10966" s="419"/>
      <c r="AU10966" s="419"/>
      <c r="AV10966" s="419"/>
      <c r="AX10966" s="419"/>
      <c r="AY10966" s="419"/>
      <c r="AZ10966" s="419"/>
      <c r="BB10966" s="419"/>
      <c r="BC10966" s="419"/>
      <c r="BD10966" s="419"/>
      <c r="BF10966" s="419"/>
      <c r="BG10966" s="419"/>
      <c r="BH10966" s="419"/>
      <c r="BJ10966" s="419"/>
      <c r="BK10966" s="419"/>
      <c r="BL10966" s="419"/>
      <c r="BN10966" s="419"/>
      <c r="BO10966" s="419"/>
      <c r="BP10966" s="419"/>
      <c r="BR10966" s="419"/>
      <c r="BS10966" s="419"/>
      <c r="BT10966" s="419"/>
      <c r="BV10966" s="419"/>
      <c r="BW10966" s="419"/>
      <c r="BX10966" s="397"/>
      <c r="BZ10966" s="449"/>
      <c r="CB10966" s="419"/>
      <c r="CC10966" s="419"/>
      <c r="CD10966" s="419"/>
      <c r="CF10966" s="419"/>
      <c r="CG10966" s="419"/>
      <c r="CH10966" s="419"/>
    </row>
    <row r="10967" spans="3:86" ht="21" thickBot="1">
      <c r="C10967" s="425"/>
      <c r="P10967" s="431"/>
      <c r="R10967" s="419"/>
      <c r="S10967" s="446"/>
      <c r="T10967" s="419"/>
      <c r="V10967" s="196"/>
      <c r="W10967" s="419"/>
      <c r="X10967" s="419"/>
      <c r="Z10967" s="419"/>
      <c r="AA10967" s="419"/>
      <c r="AB10967" s="419"/>
      <c r="AD10967" s="419"/>
      <c r="AE10967" s="419"/>
      <c r="AF10967" s="419"/>
      <c r="AH10967" s="419"/>
      <c r="AI10967" s="419"/>
      <c r="AJ10967" s="419"/>
      <c r="AL10967" s="419"/>
      <c r="AM10967" s="419"/>
      <c r="AN10967" s="403"/>
      <c r="AO10967" s="419"/>
      <c r="AP10967" s="419"/>
      <c r="AQ10967" s="419"/>
      <c r="AR10967" s="419"/>
      <c r="AS10967" s="419"/>
      <c r="AT10967" s="419"/>
      <c r="AU10967" s="419"/>
      <c r="AV10967" s="419"/>
      <c r="AX10967" s="419"/>
      <c r="AY10967" s="419"/>
      <c r="AZ10967" s="419"/>
      <c r="BB10967" s="419"/>
      <c r="BC10967" s="419"/>
      <c r="BD10967" s="419"/>
      <c r="BF10967" s="419"/>
      <c r="BG10967" s="419"/>
      <c r="BH10967" s="419"/>
      <c r="BJ10967" s="419"/>
      <c r="BK10967" s="419"/>
      <c r="BL10967" s="419"/>
      <c r="BN10967" s="419"/>
      <c r="BO10967" s="419"/>
      <c r="BP10967" s="419"/>
      <c r="BR10967" s="419"/>
      <c r="BS10967" s="419"/>
      <c r="BT10967" s="419"/>
      <c r="BV10967" s="419"/>
      <c r="BW10967" s="419"/>
      <c r="BX10967" s="397"/>
      <c r="BZ10967" s="449"/>
      <c r="CB10967" s="419"/>
      <c r="CC10967" s="419"/>
      <c r="CD10967" s="419"/>
      <c r="CF10967" s="419"/>
      <c r="CG10967" s="419"/>
      <c r="CH10967" s="419"/>
    </row>
    <row r="10968" spans="3:86" ht="21" thickBot="1">
      <c r="C10968" s="425"/>
      <c r="P10968" s="431"/>
      <c r="R10968" s="419"/>
      <c r="S10968" s="446"/>
      <c r="T10968" s="419"/>
      <c r="V10968" s="196"/>
      <c r="W10968" s="419"/>
      <c r="X10968" s="419"/>
      <c r="Z10968" s="419"/>
      <c r="AA10968" s="419"/>
      <c r="AB10968" s="419"/>
      <c r="AD10968" s="419"/>
      <c r="AE10968" s="419"/>
      <c r="AF10968" s="419"/>
      <c r="AH10968" s="419"/>
      <c r="AI10968" s="419"/>
      <c r="AJ10968" s="419"/>
      <c r="AL10968" s="419"/>
      <c r="AM10968" s="419"/>
      <c r="AN10968" s="403"/>
      <c r="AO10968" s="419"/>
      <c r="AP10968" s="419"/>
      <c r="AQ10968" s="419"/>
      <c r="AR10968" s="419"/>
      <c r="AS10968" s="419"/>
      <c r="AT10968" s="419"/>
      <c r="AU10968" s="419"/>
      <c r="AV10968" s="419"/>
      <c r="AX10968" s="419"/>
      <c r="AY10968" s="419"/>
      <c r="AZ10968" s="419"/>
      <c r="BB10968" s="419"/>
      <c r="BC10968" s="419"/>
      <c r="BD10968" s="419"/>
      <c r="BF10968" s="419"/>
      <c r="BG10968" s="419"/>
      <c r="BH10968" s="419"/>
      <c r="BJ10968" s="419"/>
      <c r="BK10968" s="419"/>
      <c r="BL10968" s="419"/>
      <c r="BN10968" s="419"/>
      <c r="BO10968" s="419"/>
      <c r="BP10968" s="419"/>
      <c r="BR10968" s="419"/>
      <c r="BS10968" s="419"/>
      <c r="BT10968" s="419"/>
      <c r="BV10968" s="419"/>
      <c r="BW10968" s="419"/>
      <c r="BX10968" s="397"/>
      <c r="BZ10968" s="449"/>
      <c r="CB10968" s="419"/>
      <c r="CC10968" s="419"/>
      <c r="CD10968" s="419"/>
      <c r="CF10968" s="419"/>
      <c r="CG10968" s="419"/>
      <c r="CH10968" s="419"/>
    </row>
    <row r="10969" spans="3:86" ht="21" thickBot="1">
      <c r="C10969" s="425"/>
      <c r="P10969" s="431"/>
      <c r="R10969" s="419"/>
      <c r="S10969" s="446"/>
      <c r="T10969" s="419"/>
      <c r="V10969" s="196"/>
      <c r="W10969" s="419"/>
      <c r="X10969" s="419"/>
      <c r="Z10969" s="419"/>
      <c r="AA10969" s="419"/>
      <c r="AB10969" s="419"/>
      <c r="AD10969" s="419"/>
      <c r="AE10969" s="419"/>
      <c r="AF10969" s="419"/>
      <c r="AH10969" s="419"/>
      <c r="AI10969" s="419"/>
      <c r="AJ10969" s="419"/>
      <c r="AL10969" s="419"/>
      <c r="AM10969" s="419"/>
      <c r="AN10969" s="403"/>
      <c r="AO10969" s="419"/>
      <c r="AP10969" s="419"/>
      <c r="AQ10969" s="419"/>
      <c r="AR10969" s="419"/>
      <c r="AS10969" s="419"/>
      <c r="AT10969" s="419"/>
      <c r="AU10969" s="419"/>
      <c r="AV10969" s="419"/>
      <c r="AX10969" s="419"/>
      <c r="AY10969" s="419"/>
      <c r="AZ10969" s="419"/>
      <c r="BB10969" s="419"/>
      <c r="BC10969" s="419"/>
      <c r="BD10969" s="419"/>
      <c r="BF10969" s="419"/>
      <c r="BG10969" s="419"/>
      <c r="BH10969" s="419"/>
      <c r="BJ10969" s="419"/>
      <c r="BK10969" s="419"/>
      <c r="BL10969" s="419"/>
      <c r="BN10969" s="419"/>
      <c r="BO10969" s="419"/>
      <c r="BP10969" s="419"/>
      <c r="BR10969" s="419"/>
      <c r="BS10969" s="419"/>
      <c r="BT10969" s="419"/>
      <c r="BV10969" s="419"/>
      <c r="BW10969" s="419"/>
      <c r="BX10969" s="397"/>
      <c r="BZ10969" s="449"/>
      <c r="CB10969" s="419"/>
      <c r="CC10969" s="419"/>
      <c r="CD10969" s="419"/>
      <c r="CF10969" s="419"/>
      <c r="CG10969" s="419"/>
      <c r="CH10969" s="419"/>
    </row>
    <row r="10970" spans="3:86" ht="21" thickBot="1">
      <c r="C10970" s="425"/>
      <c r="P10970" s="431"/>
      <c r="R10970" s="419"/>
      <c r="S10970" s="446"/>
      <c r="T10970" s="419"/>
      <c r="V10970" s="196"/>
      <c r="W10970" s="419"/>
      <c r="X10970" s="419"/>
      <c r="Z10970" s="419"/>
      <c r="AA10970" s="419"/>
      <c r="AB10970" s="419"/>
      <c r="AD10970" s="419"/>
      <c r="AE10970" s="419"/>
      <c r="AF10970" s="419"/>
      <c r="AH10970" s="419"/>
      <c r="AI10970" s="419"/>
      <c r="AJ10970" s="419"/>
      <c r="AL10970" s="419"/>
      <c r="AM10970" s="419"/>
      <c r="AN10970" s="403"/>
      <c r="AO10970" s="419"/>
      <c r="AP10970" s="419"/>
      <c r="AQ10970" s="419"/>
      <c r="AR10970" s="419"/>
      <c r="AS10970" s="419"/>
      <c r="AT10970" s="419"/>
      <c r="AU10970" s="419"/>
      <c r="AV10970" s="419"/>
      <c r="AX10970" s="419"/>
      <c r="AY10970" s="419"/>
      <c r="AZ10970" s="419"/>
      <c r="BB10970" s="419"/>
      <c r="BC10970" s="419"/>
      <c r="BD10970" s="419"/>
      <c r="BF10970" s="419"/>
      <c r="BG10970" s="419"/>
      <c r="BH10970" s="419"/>
      <c r="BJ10970" s="419"/>
      <c r="BK10970" s="419"/>
      <c r="BL10970" s="419"/>
      <c r="BN10970" s="419"/>
      <c r="BO10970" s="419"/>
      <c r="BP10970" s="419"/>
      <c r="BR10970" s="419"/>
      <c r="BS10970" s="419"/>
      <c r="BT10970" s="419"/>
      <c r="BV10970" s="419"/>
      <c r="BW10970" s="419"/>
      <c r="BX10970" s="397"/>
      <c r="BZ10970" s="449"/>
      <c r="CB10970" s="419"/>
      <c r="CC10970" s="419"/>
      <c r="CD10970" s="419"/>
      <c r="CF10970" s="419"/>
      <c r="CG10970" s="419"/>
      <c r="CH10970" s="419"/>
    </row>
    <row r="10971" spans="3:86" ht="21" thickBot="1">
      <c r="C10971" s="425"/>
      <c r="P10971" s="431"/>
      <c r="R10971" s="419"/>
      <c r="S10971" s="446"/>
      <c r="T10971" s="419"/>
      <c r="V10971" s="196"/>
      <c r="W10971" s="419"/>
      <c r="X10971" s="419"/>
      <c r="Z10971" s="419"/>
      <c r="AA10971" s="419"/>
      <c r="AB10971" s="419"/>
      <c r="AD10971" s="419"/>
      <c r="AE10971" s="419"/>
      <c r="AF10971" s="419"/>
      <c r="AH10971" s="419"/>
      <c r="AI10971" s="419"/>
      <c r="AJ10971" s="419"/>
      <c r="AL10971" s="419"/>
      <c r="AM10971" s="419"/>
      <c r="AN10971" s="403"/>
      <c r="AO10971" s="419"/>
      <c r="AP10971" s="419"/>
      <c r="AQ10971" s="419"/>
      <c r="AR10971" s="419"/>
      <c r="AS10971" s="419"/>
      <c r="AT10971" s="419"/>
      <c r="AU10971" s="419"/>
      <c r="AV10971" s="419"/>
      <c r="AX10971" s="419"/>
      <c r="AY10971" s="419"/>
      <c r="AZ10971" s="419"/>
      <c r="BB10971" s="419"/>
      <c r="BC10971" s="419"/>
      <c r="BD10971" s="419"/>
      <c r="BF10971" s="419"/>
      <c r="BG10971" s="419"/>
      <c r="BH10971" s="419"/>
      <c r="BJ10971" s="419"/>
      <c r="BK10971" s="419"/>
      <c r="BL10971" s="419"/>
      <c r="BN10971" s="419"/>
      <c r="BO10971" s="419"/>
      <c r="BP10971" s="419"/>
      <c r="BR10971" s="419"/>
      <c r="BS10971" s="419"/>
      <c r="BT10971" s="419"/>
      <c r="BV10971" s="419"/>
      <c r="BW10971" s="419"/>
      <c r="BX10971" s="397"/>
      <c r="BZ10971" s="449"/>
      <c r="CB10971" s="419"/>
      <c r="CC10971" s="419"/>
      <c r="CD10971" s="419"/>
      <c r="CF10971" s="419"/>
      <c r="CG10971" s="419"/>
      <c r="CH10971" s="419"/>
    </row>
    <row r="10972" spans="3:86" ht="21" thickBot="1">
      <c r="C10972" s="425"/>
      <c r="P10972" s="431"/>
      <c r="R10972" s="419"/>
      <c r="S10972" s="446"/>
      <c r="T10972" s="419"/>
      <c r="V10972" s="196"/>
      <c r="W10972" s="419"/>
      <c r="X10972" s="419"/>
      <c r="Z10972" s="419"/>
      <c r="AA10972" s="419"/>
      <c r="AB10972" s="419"/>
      <c r="AD10972" s="419"/>
      <c r="AE10972" s="419"/>
      <c r="AF10972" s="419"/>
      <c r="AH10972" s="419"/>
      <c r="AI10972" s="419"/>
      <c r="AJ10972" s="419"/>
      <c r="AL10972" s="419"/>
      <c r="AM10972" s="419"/>
      <c r="AN10972" s="403"/>
      <c r="AO10972" s="419"/>
      <c r="AP10972" s="419"/>
      <c r="AQ10972" s="419"/>
      <c r="AR10972" s="419"/>
      <c r="AS10972" s="419"/>
      <c r="AT10972" s="419"/>
      <c r="AU10972" s="419"/>
      <c r="AV10972" s="419"/>
      <c r="AX10972" s="419"/>
      <c r="AY10972" s="419"/>
      <c r="AZ10972" s="419"/>
      <c r="BB10972" s="419"/>
      <c r="BC10972" s="419"/>
      <c r="BD10972" s="419"/>
      <c r="BF10972" s="419"/>
      <c r="BG10972" s="419"/>
      <c r="BH10972" s="419"/>
      <c r="BJ10972" s="419"/>
      <c r="BK10972" s="419"/>
      <c r="BL10972" s="419"/>
      <c r="BN10972" s="419"/>
      <c r="BO10972" s="419"/>
      <c r="BP10972" s="419"/>
      <c r="BR10972" s="419"/>
      <c r="BS10972" s="419"/>
      <c r="BT10972" s="419"/>
      <c r="BV10972" s="419"/>
      <c r="BW10972" s="419"/>
      <c r="BX10972" s="397"/>
      <c r="BZ10972" s="449"/>
      <c r="CB10972" s="419"/>
      <c r="CC10972" s="419"/>
      <c r="CD10972" s="419"/>
      <c r="CF10972" s="419"/>
      <c r="CG10972" s="419"/>
      <c r="CH10972" s="419"/>
    </row>
    <row r="10973" spans="3:86" ht="21" thickBot="1">
      <c r="C10973" s="425"/>
      <c r="P10973" s="431"/>
      <c r="R10973" s="419"/>
      <c r="S10973" s="446"/>
      <c r="T10973" s="419"/>
      <c r="V10973" s="196"/>
      <c r="W10973" s="419"/>
      <c r="X10973" s="419"/>
      <c r="Z10973" s="419"/>
      <c r="AA10973" s="419"/>
      <c r="AB10973" s="419"/>
      <c r="AD10973" s="419"/>
      <c r="AE10973" s="419"/>
      <c r="AF10973" s="419"/>
      <c r="AH10973" s="419"/>
      <c r="AI10973" s="419"/>
      <c r="AJ10973" s="419"/>
      <c r="AL10973" s="419"/>
      <c r="AM10973" s="419"/>
      <c r="AN10973" s="403"/>
      <c r="AO10973" s="419"/>
      <c r="AP10973" s="419"/>
      <c r="AQ10973" s="419"/>
      <c r="AR10973" s="419"/>
      <c r="AS10973" s="419"/>
      <c r="AT10973" s="419"/>
      <c r="AU10973" s="419"/>
      <c r="AV10973" s="419"/>
      <c r="AX10973" s="419"/>
      <c r="AY10973" s="419"/>
      <c r="AZ10973" s="419"/>
      <c r="BB10973" s="419"/>
      <c r="BC10973" s="419"/>
      <c r="BD10973" s="419"/>
      <c r="BF10973" s="419"/>
      <c r="BG10973" s="419"/>
      <c r="BH10973" s="419"/>
      <c r="BJ10973" s="419"/>
      <c r="BK10973" s="419"/>
      <c r="BL10973" s="419"/>
      <c r="BN10973" s="419"/>
      <c r="BO10973" s="419"/>
      <c r="BP10973" s="419"/>
      <c r="BR10973" s="419"/>
      <c r="BS10973" s="419"/>
      <c r="BT10973" s="419"/>
      <c r="BV10973" s="419"/>
      <c r="BW10973" s="419"/>
      <c r="BX10973" s="397"/>
      <c r="BZ10973" s="449"/>
      <c r="CB10973" s="419"/>
      <c r="CC10973" s="419"/>
      <c r="CD10973" s="419"/>
      <c r="CF10973" s="419"/>
      <c r="CG10973" s="419"/>
      <c r="CH10973" s="419"/>
    </row>
    <row r="10974" spans="3:86" ht="21" thickBot="1">
      <c r="C10974" s="425"/>
      <c r="P10974" s="431"/>
      <c r="R10974" s="419"/>
      <c r="S10974" s="446"/>
      <c r="T10974" s="419"/>
      <c r="V10974" s="196"/>
      <c r="W10974" s="419"/>
      <c r="X10974" s="419"/>
      <c r="Z10974" s="419"/>
      <c r="AA10974" s="419"/>
      <c r="AB10974" s="419"/>
      <c r="AD10974" s="419"/>
      <c r="AE10974" s="419"/>
      <c r="AF10974" s="419"/>
      <c r="AH10974" s="419"/>
      <c r="AI10974" s="419"/>
      <c r="AJ10974" s="419"/>
      <c r="AL10974" s="419"/>
      <c r="AM10974" s="419"/>
      <c r="AN10974" s="403"/>
      <c r="AO10974" s="419"/>
      <c r="AP10974" s="419"/>
      <c r="AQ10974" s="419"/>
      <c r="AR10974" s="419"/>
      <c r="AS10974" s="419"/>
      <c r="AT10974" s="419"/>
      <c r="AU10974" s="419"/>
      <c r="AV10974" s="419"/>
      <c r="AX10974" s="419"/>
      <c r="AY10974" s="419"/>
      <c r="AZ10974" s="419"/>
      <c r="BB10974" s="419"/>
      <c r="BC10974" s="419"/>
      <c r="BD10974" s="419"/>
      <c r="BF10974" s="419"/>
      <c r="BG10974" s="419"/>
      <c r="BH10974" s="419"/>
      <c r="BJ10974" s="419"/>
      <c r="BK10974" s="419"/>
      <c r="BL10974" s="419"/>
      <c r="BN10974" s="419"/>
      <c r="BO10974" s="419"/>
      <c r="BP10974" s="419"/>
      <c r="BR10974" s="419"/>
      <c r="BS10974" s="419"/>
      <c r="BT10974" s="419"/>
      <c r="BV10974" s="419"/>
      <c r="BW10974" s="419"/>
      <c r="BX10974" s="397"/>
      <c r="BZ10974" s="449"/>
      <c r="CB10974" s="419"/>
      <c r="CC10974" s="419"/>
      <c r="CD10974" s="419"/>
      <c r="CF10974" s="419"/>
      <c r="CG10974" s="419"/>
      <c r="CH10974" s="419"/>
    </row>
    <row r="10975" spans="3:86" ht="21" thickBot="1">
      <c r="C10975" s="425"/>
      <c r="P10975" s="431"/>
      <c r="R10975" s="419"/>
      <c r="S10975" s="446"/>
      <c r="T10975" s="419"/>
      <c r="V10975" s="196"/>
      <c r="W10975" s="419"/>
      <c r="X10975" s="419"/>
      <c r="Z10975" s="419"/>
      <c r="AA10975" s="419"/>
      <c r="AB10975" s="419"/>
      <c r="AD10975" s="419"/>
      <c r="AE10975" s="419"/>
      <c r="AF10975" s="419"/>
      <c r="AH10975" s="419"/>
      <c r="AI10975" s="419"/>
      <c r="AJ10975" s="419"/>
      <c r="AL10975" s="419"/>
      <c r="AM10975" s="419"/>
      <c r="AN10975" s="403"/>
      <c r="AO10975" s="419"/>
      <c r="AP10975" s="419"/>
      <c r="AQ10975" s="419"/>
      <c r="AR10975" s="419"/>
      <c r="AS10975" s="419"/>
      <c r="AT10975" s="419"/>
      <c r="AU10975" s="419"/>
      <c r="AV10975" s="419"/>
      <c r="AX10975" s="419"/>
      <c r="AY10975" s="419"/>
      <c r="AZ10975" s="419"/>
      <c r="BB10975" s="419"/>
      <c r="BC10975" s="419"/>
      <c r="BD10975" s="419"/>
      <c r="BF10975" s="419"/>
      <c r="BG10975" s="419"/>
      <c r="BH10975" s="419"/>
      <c r="BJ10975" s="419"/>
      <c r="BK10975" s="419"/>
      <c r="BL10975" s="419"/>
      <c r="BN10975" s="419"/>
      <c r="BO10975" s="419"/>
      <c r="BP10975" s="419"/>
      <c r="BR10975" s="419"/>
      <c r="BS10975" s="419"/>
      <c r="BT10975" s="419"/>
      <c r="BV10975" s="419"/>
      <c r="BW10975" s="419"/>
      <c r="BX10975" s="397"/>
      <c r="BZ10975" s="449"/>
      <c r="CB10975" s="419"/>
      <c r="CC10975" s="419"/>
      <c r="CD10975" s="419"/>
      <c r="CF10975" s="419"/>
      <c r="CG10975" s="419"/>
      <c r="CH10975" s="419"/>
    </row>
    <row r="10976" spans="3:86" ht="21" thickBot="1">
      <c r="C10976" s="425"/>
      <c r="P10976" s="431"/>
      <c r="R10976" s="419"/>
      <c r="S10976" s="446"/>
      <c r="T10976" s="419"/>
      <c r="V10976" s="196"/>
      <c r="W10976" s="419"/>
      <c r="X10976" s="419"/>
      <c r="Z10976" s="419"/>
      <c r="AA10976" s="419"/>
      <c r="AB10976" s="419"/>
      <c r="AD10976" s="419"/>
      <c r="AE10976" s="419"/>
      <c r="AF10976" s="419"/>
      <c r="AH10976" s="419"/>
      <c r="AI10976" s="419"/>
      <c r="AJ10976" s="419"/>
      <c r="AL10976" s="419"/>
      <c r="AM10976" s="419"/>
      <c r="AN10976" s="403"/>
      <c r="AO10976" s="419"/>
      <c r="AP10976" s="419"/>
      <c r="AQ10976" s="419"/>
      <c r="AR10976" s="419"/>
      <c r="AS10976" s="419"/>
      <c r="AT10976" s="419"/>
      <c r="AU10976" s="419"/>
      <c r="AV10976" s="419"/>
      <c r="AX10976" s="419"/>
      <c r="AY10976" s="419"/>
      <c r="AZ10976" s="419"/>
      <c r="BB10976" s="419"/>
      <c r="BC10976" s="419"/>
      <c r="BD10976" s="419"/>
      <c r="BF10976" s="419"/>
      <c r="BG10976" s="419"/>
      <c r="BH10976" s="419"/>
      <c r="BJ10976" s="419"/>
      <c r="BK10976" s="419"/>
      <c r="BL10976" s="419"/>
      <c r="BN10976" s="419"/>
      <c r="BO10976" s="419"/>
      <c r="BP10976" s="419"/>
      <c r="BR10976" s="419"/>
      <c r="BS10976" s="419"/>
      <c r="BT10976" s="419"/>
      <c r="BV10976" s="419"/>
      <c r="BW10976" s="419"/>
      <c r="BX10976" s="397"/>
      <c r="BZ10976" s="449"/>
      <c r="CB10976" s="419"/>
      <c r="CC10976" s="419"/>
      <c r="CD10976" s="419"/>
      <c r="CF10976" s="419"/>
      <c r="CG10976" s="419"/>
      <c r="CH10976" s="419"/>
    </row>
    <row r="10977" spans="3:86" ht="21" thickBot="1">
      <c r="C10977" s="425"/>
      <c r="P10977" s="431"/>
      <c r="R10977" s="419"/>
      <c r="S10977" s="446"/>
      <c r="T10977" s="419"/>
      <c r="V10977" s="196"/>
      <c r="W10977" s="419"/>
      <c r="X10977" s="419"/>
      <c r="Z10977" s="419"/>
      <c r="AA10977" s="419"/>
      <c r="AB10977" s="419"/>
      <c r="AD10977" s="419"/>
      <c r="AE10977" s="419"/>
      <c r="AF10977" s="419"/>
      <c r="AH10977" s="419"/>
      <c r="AI10977" s="419"/>
      <c r="AJ10977" s="419"/>
      <c r="AL10977" s="419"/>
      <c r="AM10977" s="419"/>
      <c r="AN10977" s="403"/>
      <c r="AO10977" s="419"/>
      <c r="AP10977" s="419"/>
      <c r="AQ10977" s="419"/>
      <c r="AR10977" s="419"/>
      <c r="AS10977" s="419"/>
      <c r="AT10977" s="419"/>
      <c r="AU10977" s="419"/>
      <c r="AV10977" s="419"/>
      <c r="AX10977" s="419"/>
      <c r="AY10977" s="419"/>
      <c r="AZ10977" s="419"/>
      <c r="BB10977" s="419"/>
      <c r="BC10977" s="419"/>
      <c r="BD10977" s="419"/>
      <c r="BF10977" s="419"/>
      <c r="BG10977" s="419"/>
      <c r="BH10977" s="419"/>
      <c r="BJ10977" s="419"/>
      <c r="BK10977" s="419"/>
      <c r="BL10977" s="419"/>
      <c r="BN10977" s="419"/>
      <c r="BO10977" s="419"/>
      <c r="BP10977" s="419"/>
      <c r="BR10977" s="419"/>
      <c r="BS10977" s="419"/>
      <c r="BT10977" s="419"/>
      <c r="BV10977" s="419"/>
      <c r="BW10977" s="419"/>
      <c r="BX10977" s="397"/>
      <c r="BZ10977" s="449"/>
      <c r="CB10977" s="419"/>
      <c r="CC10977" s="419"/>
      <c r="CD10977" s="419"/>
      <c r="CF10977" s="419"/>
      <c r="CG10977" s="419"/>
      <c r="CH10977" s="419"/>
    </row>
    <row r="10978" spans="3:86" ht="21" thickBot="1">
      <c r="C10978" s="425"/>
      <c r="P10978" s="431"/>
      <c r="R10978" s="419"/>
      <c r="S10978" s="446"/>
      <c r="T10978" s="419"/>
      <c r="V10978" s="196"/>
      <c r="W10978" s="419"/>
      <c r="X10978" s="419"/>
      <c r="Z10978" s="419"/>
      <c r="AA10978" s="419"/>
      <c r="AB10978" s="419"/>
      <c r="AD10978" s="419"/>
      <c r="AE10978" s="419"/>
      <c r="AF10978" s="419"/>
      <c r="AH10978" s="419"/>
      <c r="AI10978" s="419"/>
      <c r="AJ10978" s="419"/>
      <c r="AL10978" s="419"/>
      <c r="AM10978" s="419"/>
      <c r="AN10978" s="403"/>
      <c r="AO10978" s="419"/>
      <c r="AP10978" s="419"/>
      <c r="AQ10978" s="419"/>
      <c r="AR10978" s="419"/>
      <c r="AS10978" s="419"/>
      <c r="AT10978" s="419"/>
      <c r="AU10978" s="419"/>
      <c r="AV10978" s="419"/>
      <c r="AX10978" s="419"/>
      <c r="AY10978" s="419"/>
      <c r="AZ10978" s="419"/>
      <c r="BB10978" s="419"/>
      <c r="BC10978" s="419"/>
      <c r="BD10978" s="419"/>
      <c r="BF10978" s="419"/>
      <c r="BG10978" s="419"/>
      <c r="BH10978" s="419"/>
      <c r="BJ10978" s="419"/>
      <c r="BK10978" s="419"/>
      <c r="BL10978" s="419"/>
      <c r="BN10978" s="419"/>
      <c r="BO10978" s="419"/>
      <c r="BP10978" s="419"/>
      <c r="BR10978" s="419"/>
      <c r="BS10978" s="419"/>
      <c r="BT10978" s="419"/>
      <c r="BV10978" s="419"/>
      <c r="BW10978" s="419"/>
      <c r="BX10978" s="397"/>
      <c r="BZ10978" s="449"/>
      <c r="CB10978" s="419"/>
      <c r="CC10978" s="419"/>
      <c r="CD10978" s="419"/>
      <c r="CF10978" s="419"/>
      <c r="CG10978" s="419"/>
      <c r="CH10978" s="419"/>
    </row>
    <row r="10979" spans="3:86" ht="21" thickBot="1">
      <c r="C10979" s="425"/>
      <c r="P10979" s="431"/>
      <c r="R10979" s="419"/>
      <c r="S10979" s="446"/>
      <c r="T10979" s="419"/>
      <c r="V10979" s="196"/>
      <c r="W10979" s="419"/>
      <c r="X10979" s="419"/>
      <c r="Z10979" s="419"/>
      <c r="AA10979" s="419"/>
      <c r="AB10979" s="419"/>
      <c r="AD10979" s="419"/>
      <c r="AE10979" s="419"/>
      <c r="AF10979" s="419"/>
      <c r="AH10979" s="419"/>
      <c r="AI10979" s="419"/>
      <c r="AJ10979" s="419"/>
      <c r="AL10979" s="419"/>
      <c r="AM10979" s="419"/>
      <c r="AN10979" s="403"/>
      <c r="AO10979" s="419"/>
      <c r="AP10979" s="419"/>
      <c r="AQ10979" s="419"/>
      <c r="AR10979" s="419"/>
      <c r="AS10979" s="419"/>
      <c r="AT10979" s="419"/>
      <c r="AU10979" s="419"/>
      <c r="AV10979" s="419"/>
      <c r="AX10979" s="419"/>
      <c r="AY10979" s="419"/>
      <c r="AZ10979" s="419"/>
      <c r="BB10979" s="419"/>
      <c r="BC10979" s="419"/>
      <c r="BD10979" s="419"/>
      <c r="BF10979" s="419"/>
      <c r="BG10979" s="419"/>
      <c r="BH10979" s="419"/>
      <c r="BJ10979" s="419"/>
      <c r="BK10979" s="419"/>
      <c r="BL10979" s="419"/>
      <c r="BN10979" s="419"/>
      <c r="BO10979" s="419"/>
      <c r="BP10979" s="419"/>
      <c r="BR10979" s="419"/>
      <c r="BS10979" s="419"/>
      <c r="BT10979" s="419"/>
      <c r="BV10979" s="419"/>
      <c r="BW10979" s="419"/>
      <c r="BX10979" s="397"/>
      <c r="BZ10979" s="449"/>
      <c r="CB10979" s="419"/>
      <c r="CC10979" s="419"/>
      <c r="CD10979" s="419"/>
      <c r="CF10979" s="419"/>
      <c r="CG10979" s="419"/>
      <c r="CH10979" s="419"/>
    </row>
    <row r="10980" spans="3:86" ht="21" thickBot="1">
      <c r="C10980" s="425"/>
      <c r="P10980" s="431"/>
      <c r="R10980" s="419"/>
      <c r="S10980" s="446"/>
      <c r="T10980" s="419"/>
      <c r="V10980" s="196"/>
      <c r="W10980" s="419"/>
      <c r="X10980" s="419"/>
      <c r="Z10980" s="419"/>
      <c r="AA10980" s="419"/>
      <c r="AB10980" s="419"/>
      <c r="AD10980" s="419"/>
      <c r="AE10980" s="419"/>
      <c r="AF10980" s="419"/>
      <c r="AH10980" s="419"/>
      <c r="AI10980" s="419"/>
      <c r="AJ10980" s="419"/>
      <c r="AL10980" s="419"/>
      <c r="AM10980" s="419"/>
      <c r="AN10980" s="403"/>
      <c r="AO10980" s="419"/>
      <c r="AP10980" s="419"/>
      <c r="AQ10980" s="419"/>
      <c r="AR10980" s="419"/>
      <c r="AS10980" s="419"/>
      <c r="AT10980" s="419"/>
      <c r="AU10980" s="419"/>
      <c r="AV10980" s="419"/>
      <c r="AX10980" s="419"/>
      <c r="AY10980" s="419"/>
      <c r="AZ10980" s="419"/>
      <c r="BB10980" s="419"/>
      <c r="BC10980" s="419"/>
      <c r="BD10980" s="419"/>
      <c r="BF10980" s="419"/>
      <c r="BG10980" s="419"/>
      <c r="BH10980" s="419"/>
      <c r="BJ10980" s="419"/>
      <c r="BK10980" s="419"/>
      <c r="BL10980" s="419"/>
      <c r="BN10980" s="419"/>
      <c r="BO10980" s="419"/>
      <c r="BP10980" s="419"/>
      <c r="BR10980" s="419"/>
      <c r="BS10980" s="419"/>
      <c r="BT10980" s="419"/>
      <c r="BV10980" s="419"/>
      <c r="BW10980" s="419"/>
      <c r="BX10980" s="397"/>
      <c r="BZ10980" s="449"/>
      <c r="CB10980" s="419"/>
      <c r="CC10980" s="419"/>
      <c r="CD10980" s="419"/>
      <c r="CF10980" s="419"/>
      <c r="CG10980" s="419"/>
      <c r="CH10980" s="419"/>
    </row>
    <row r="10981" spans="3:86" ht="21" thickBot="1">
      <c r="C10981" s="425"/>
      <c r="P10981" s="431"/>
      <c r="R10981" s="419"/>
      <c r="S10981" s="446"/>
      <c r="T10981" s="419"/>
      <c r="V10981" s="196"/>
      <c r="W10981" s="419"/>
      <c r="X10981" s="419"/>
      <c r="Z10981" s="419"/>
      <c r="AA10981" s="419"/>
      <c r="AB10981" s="419"/>
      <c r="AD10981" s="419"/>
      <c r="AE10981" s="419"/>
      <c r="AF10981" s="419"/>
      <c r="AH10981" s="419"/>
      <c r="AI10981" s="419"/>
      <c r="AJ10981" s="419"/>
      <c r="AL10981" s="419"/>
      <c r="AM10981" s="419"/>
      <c r="AN10981" s="403"/>
      <c r="AO10981" s="419"/>
      <c r="AP10981" s="419"/>
      <c r="AQ10981" s="419"/>
      <c r="AR10981" s="419"/>
      <c r="AS10981" s="419"/>
      <c r="AT10981" s="419"/>
      <c r="AU10981" s="419"/>
      <c r="AV10981" s="419"/>
      <c r="AX10981" s="419"/>
      <c r="AY10981" s="419"/>
      <c r="AZ10981" s="419"/>
      <c r="BB10981" s="419"/>
      <c r="BC10981" s="419"/>
      <c r="BD10981" s="419"/>
      <c r="BF10981" s="419"/>
      <c r="BG10981" s="419"/>
      <c r="BH10981" s="419"/>
      <c r="BJ10981" s="419"/>
      <c r="BK10981" s="419"/>
      <c r="BL10981" s="419"/>
      <c r="BN10981" s="419"/>
      <c r="BO10981" s="419"/>
      <c r="BP10981" s="419"/>
      <c r="BR10981" s="419"/>
      <c r="BS10981" s="419"/>
      <c r="BT10981" s="419"/>
      <c r="BV10981" s="419"/>
      <c r="BW10981" s="419"/>
      <c r="BX10981" s="397"/>
      <c r="BZ10981" s="449"/>
      <c r="CB10981" s="419"/>
      <c r="CC10981" s="419"/>
      <c r="CD10981" s="419"/>
      <c r="CF10981" s="419"/>
      <c r="CG10981" s="419"/>
      <c r="CH10981" s="419"/>
    </row>
    <row r="10982" spans="3:86" ht="21" thickBot="1">
      <c r="C10982" s="425"/>
      <c r="P10982" s="431"/>
      <c r="R10982" s="419"/>
      <c r="S10982" s="446"/>
      <c r="T10982" s="419"/>
      <c r="V10982" s="196"/>
      <c r="W10982" s="419"/>
      <c r="X10982" s="419"/>
      <c r="Z10982" s="419"/>
      <c r="AA10982" s="419"/>
      <c r="AB10982" s="419"/>
      <c r="AD10982" s="419"/>
      <c r="AE10982" s="419"/>
      <c r="AF10982" s="419"/>
      <c r="AH10982" s="419"/>
      <c r="AI10982" s="419"/>
      <c r="AJ10982" s="419"/>
      <c r="AL10982" s="419"/>
      <c r="AM10982" s="419"/>
      <c r="AN10982" s="403"/>
      <c r="AO10982" s="419"/>
      <c r="AP10982" s="419"/>
      <c r="AQ10982" s="419"/>
      <c r="AR10982" s="419"/>
      <c r="AS10982" s="419"/>
      <c r="AT10982" s="419"/>
      <c r="AU10982" s="419"/>
      <c r="AV10982" s="419"/>
      <c r="AX10982" s="419"/>
      <c r="AY10982" s="419"/>
      <c r="AZ10982" s="419"/>
      <c r="BB10982" s="419"/>
      <c r="BC10982" s="419"/>
      <c r="BD10982" s="419"/>
      <c r="BF10982" s="419"/>
      <c r="BG10982" s="419"/>
      <c r="BH10982" s="419"/>
      <c r="BJ10982" s="419"/>
      <c r="BK10982" s="419"/>
      <c r="BL10982" s="419"/>
      <c r="BN10982" s="419"/>
      <c r="BO10982" s="419"/>
      <c r="BP10982" s="419"/>
      <c r="BR10982" s="419"/>
      <c r="BS10982" s="419"/>
      <c r="BT10982" s="419"/>
      <c r="BV10982" s="419"/>
      <c r="BW10982" s="419"/>
      <c r="BX10982" s="397"/>
      <c r="BZ10982" s="449"/>
      <c r="CB10982" s="419"/>
      <c r="CC10982" s="419"/>
      <c r="CD10982" s="419"/>
      <c r="CF10982" s="419"/>
      <c r="CG10982" s="419"/>
      <c r="CH10982" s="419"/>
    </row>
    <row r="10983" spans="3:86" ht="21" thickBot="1">
      <c r="C10983" s="425"/>
      <c r="P10983" s="431"/>
      <c r="R10983" s="419"/>
      <c r="S10983" s="446"/>
      <c r="T10983" s="419"/>
      <c r="V10983" s="196"/>
      <c r="W10983" s="419"/>
      <c r="X10983" s="419"/>
      <c r="Z10983" s="419"/>
      <c r="AA10983" s="419"/>
      <c r="AB10983" s="419"/>
      <c r="AD10983" s="419"/>
      <c r="AE10983" s="419"/>
      <c r="AF10983" s="419"/>
      <c r="AH10983" s="419"/>
      <c r="AI10983" s="419"/>
      <c r="AJ10983" s="419"/>
      <c r="AL10983" s="419"/>
      <c r="AM10983" s="419"/>
      <c r="AN10983" s="403"/>
      <c r="AO10983" s="419"/>
      <c r="AP10983" s="419"/>
      <c r="AQ10983" s="419"/>
      <c r="AR10983" s="419"/>
      <c r="AS10983" s="419"/>
      <c r="AT10983" s="419"/>
      <c r="AU10983" s="419"/>
      <c r="AV10983" s="419"/>
      <c r="AX10983" s="419"/>
      <c r="AY10983" s="419"/>
      <c r="AZ10983" s="419"/>
      <c r="BB10983" s="419"/>
      <c r="BC10983" s="419"/>
      <c r="BD10983" s="419"/>
      <c r="BF10983" s="419"/>
      <c r="BG10983" s="419"/>
      <c r="BH10983" s="419"/>
      <c r="BJ10983" s="419"/>
      <c r="BK10983" s="419"/>
      <c r="BL10983" s="419"/>
      <c r="BN10983" s="419"/>
      <c r="BO10983" s="419"/>
      <c r="BP10983" s="419"/>
      <c r="BR10983" s="419"/>
      <c r="BS10983" s="419"/>
      <c r="BT10983" s="419"/>
      <c r="BV10983" s="419"/>
      <c r="BW10983" s="419"/>
      <c r="BX10983" s="397"/>
      <c r="BZ10983" s="449"/>
      <c r="CB10983" s="419"/>
      <c r="CC10983" s="419"/>
      <c r="CD10983" s="419"/>
      <c r="CF10983" s="419"/>
      <c r="CG10983" s="419"/>
      <c r="CH10983" s="419"/>
    </row>
    <row r="10984" spans="3:86" ht="21" thickBot="1">
      <c r="C10984" s="425"/>
      <c r="P10984" s="431"/>
      <c r="R10984" s="419"/>
      <c r="S10984" s="446"/>
      <c r="T10984" s="419"/>
      <c r="V10984" s="196"/>
      <c r="W10984" s="419"/>
      <c r="X10984" s="419"/>
      <c r="Z10984" s="419"/>
      <c r="AA10984" s="419"/>
      <c r="AB10984" s="419"/>
      <c r="AD10984" s="419"/>
      <c r="AE10984" s="419"/>
      <c r="AF10984" s="419"/>
      <c r="AH10984" s="419"/>
      <c r="AI10984" s="419"/>
      <c r="AJ10984" s="419"/>
      <c r="AL10984" s="419"/>
      <c r="AM10984" s="419"/>
      <c r="AN10984" s="403"/>
      <c r="AO10984" s="419"/>
      <c r="AP10984" s="419"/>
      <c r="AQ10984" s="419"/>
      <c r="AR10984" s="419"/>
      <c r="AS10984" s="419"/>
      <c r="AT10984" s="419"/>
      <c r="AU10984" s="419"/>
      <c r="AV10984" s="419"/>
      <c r="AX10984" s="419"/>
      <c r="AY10984" s="419"/>
      <c r="AZ10984" s="419"/>
      <c r="BB10984" s="419"/>
      <c r="BC10984" s="419"/>
      <c r="BD10984" s="419"/>
      <c r="BF10984" s="419"/>
      <c r="BG10984" s="419"/>
      <c r="BH10984" s="419"/>
      <c r="BJ10984" s="419"/>
      <c r="BK10984" s="419"/>
      <c r="BL10984" s="419"/>
      <c r="BN10984" s="419"/>
      <c r="BO10984" s="419"/>
      <c r="BP10984" s="419"/>
      <c r="BR10984" s="419"/>
      <c r="BS10984" s="419"/>
      <c r="BT10984" s="419"/>
      <c r="BV10984" s="419"/>
      <c r="BW10984" s="419"/>
      <c r="BX10984" s="397"/>
      <c r="BZ10984" s="449"/>
      <c r="CB10984" s="419"/>
      <c r="CC10984" s="419"/>
      <c r="CD10984" s="419"/>
      <c r="CF10984" s="419"/>
      <c r="CG10984" s="419"/>
      <c r="CH10984" s="419"/>
    </row>
    <row r="10985" spans="3:86" ht="21" thickBot="1">
      <c r="C10985" s="425"/>
      <c r="P10985" s="431"/>
      <c r="R10985" s="419"/>
      <c r="S10985" s="446"/>
      <c r="T10985" s="419"/>
      <c r="V10985" s="196"/>
      <c r="W10985" s="419"/>
      <c r="X10985" s="419"/>
      <c r="Z10985" s="419"/>
      <c r="AA10985" s="419"/>
      <c r="AB10985" s="419"/>
      <c r="AD10985" s="419"/>
      <c r="AE10985" s="419"/>
      <c r="AF10985" s="419"/>
      <c r="AH10985" s="419"/>
      <c r="AI10985" s="419"/>
      <c r="AJ10985" s="419"/>
      <c r="AL10985" s="419"/>
      <c r="AM10985" s="419"/>
      <c r="AN10985" s="403"/>
      <c r="AO10985" s="419"/>
      <c r="AP10985" s="419"/>
      <c r="AQ10985" s="419"/>
      <c r="AR10985" s="419"/>
      <c r="AS10985" s="419"/>
      <c r="AT10985" s="419"/>
      <c r="AU10985" s="419"/>
      <c r="AV10985" s="419"/>
      <c r="AX10985" s="419"/>
      <c r="AY10985" s="419"/>
      <c r="AZ10985" s="419"/>
      <c r="BB10985" s="419"/>
      <c r="BC10985" s="419"/>
      <c r="BD10985" s="419"/>
      <c r="BF10985" s="419"/>
      <c r="BG10985" s="419"/>
      <c r="BH10985" s="419"/>
      <c r="BJ10985" s="419"/>
      <c r="BK10985" s="419"/>
      <c r="BL10985" s="419"/>
      <c r="BN10985" s="419"/>
      <c r="BO10985" s="419"/>
      <c r="BP10985" s="419"/>
      <c r="BR10985" s="419"/>
      <c r="BS10985" s="419"/>
      <c r="BT10985" s="419"/>
      <c r="BV10985" s="419"/>
      <c r="BW10985" s="419"/>
      <c r="BX10985" s="397"/>
      <c r="BZ10985" s="449"/>
      <c r="CB10985" s="419"/>
      <c r="CC10985" s="419"/>
      <c r="CD10985" s="419"/>
      <c r="CF10985" s="419"/>
      <c r="CG10985" s="419"/>
      <c r="CH10985" s="419"/>
    </row>
    <row r="10986" spans="3:86" ht="21" thickBot="1">
      <c r="C10986" s="425"/>
      <c r="P10986" s="431"/>
      <c r="R10986" s="419"/>
      <c r="S10986" s="446"/>
      <c r="T10986" s="419"/>
      <c r="V10986" s="196"/>
      <c r="W10986" s="419"/>
      <c r="X10986" s="419"/>
      <c r="Z10986" s="419"/>
      <c r="AA10986" s="419"/>
      <c r="AB10986" s="419"/>
      <c r="AD10986" s="419"/>
      <c r="AE10986" s="419"/>
      <c r="AF10986" s="419"/>
      <c r="AH10986" s="419"/>
      <c r="AI10986" s="419"/>
      <c r="AJ10986" s="419"/>
      <c r="AL10986" s="419"/>
      <c r="AM10986" s="419"/>
      <c r="AN10986" s="403"/>
      <c r="AO10986" s="419"/>
      <c r="AP10986" s="419"/>
      <c r="AQ10986" s="419"/>
      <c r="AR10986" s="419"/>
      <c r="AS10986" s="419"/>
      <c r="AT10986" s="419"/>
      <c r="AU10986" s="419"/>
      <c r="AV10986" s="419"/>
      <c r="AX10986" s="419"/>
      <c r="AY10986" s="419"/>
      <c r="AZ10986" s="419"/>
      <c r="BB10986" s="419"/>
      <c r="BC10986" s="419"/>
      <c r="BD10986" s="419"/>
      <c r="BF10986" s="419"/>
      <c r="BG10986" s="419"/>
      <c r="BH10986" s="419"/>
      <c r="BJ10986" s="419"/>
      <c r="BK10986" s="419"/>
      <c r="BL10986" s="419"/>
      <c r="BN10986" s="419"/>
      <c r="BO10986" s="419"/>
      <c r="BP10986" s="419"/>
      <c r="BR10986" s="419"/>
      <c r="BS10986" s="419"/>
      <c r="BT10986" s="419"/>
      <c r="BV10986" s="419"/>
      <c r="BW10986" s="419"/>
      <c r="BX10986" s="397"/>
      <c r="BZ10986" s="449"/>
      <c r="CB10986" s="419"/>
      <c r="CC10986" s="419"/>
      <c r="CD10986" s="419"/>
      <c r="CF10986" s="419"/>
      <c r="CG10986" s="419"/>
      <c r="CH10986" s="419"/>
    </row>
    <row r="10987" spans="3:86" ht="21" thickBot="1">
      <c r="C10987" s="425"/>
      <c r="P10987" s="431"/>
      <c r="R10987" s="419"/>
      <c r="S10987" s="446"/>
      <c r="T10987" s="419"/>
      <c r="V10987" s="196"/>
      <c r="W10987" s="419"/>
      <c r="X10987" s="419"/>
      <c r="Z10987" s="419"/>
      <c r="AA10987" s="419"/>
      <c r="AB10987" s="419"/>
      <c r="AD10987" s="419"/>
      <c r="AE10987" s="419"/>
      <c r="AF10987" s="419"/>
      <c r="AH10987" s="419"/>
      <c r="AI10987" s="419"/>
      <c r="AJ10987" s="419"/>
      <c r="AL10987" s="419"/>
      <c r="AM10987" s="419"/>
      <c r="AN10987" s="403"/>
      <c r="AO10987" s="419"/>
      <c r="AP10987" s="419"/>
      <c r="AQ10987" s="419"/>
      <c r="AR10987" s="419"/>
      <c r="AS10987" s="419"/>
      <c r="AT10987" s="419"/>
      <c r="AU10987" s="419"/>
      <c r="AV10987" s="419"/>
      <c r="AX10987" s="419"/>
      <c r="AY10987" s="419"/>
      <c r="AZ10987" s="419"/>
      <c r="BB10987" s="419"/>
      <c r="BC10987" s="419"/>
      <c r="BD10987" s="419"/>
      <c r="BF10987" s="419"/>
      <c r="BG10987" s="419"/>
      <c r="BH10987" s="419"/>
      <c r="BJ10987" s="419"/>
      <c r="BK10987" s="419"/>
      <c r="BL10987" s="419"/>
      <c r="BN10987" s="419"/>
      <c r="BO10987" s="419"/>
      <c r="BP10987" s="419"/>
      <c r="BR10987" s="419"/>
      <c r="BS10987" s="419"/>
      <c r="BT10987" s="419"/>
      <c r="BV10987" s="419"/>
      <c r="BW10987" s="419"/>
      <c r="BX10987" s="397"/>
      <c r="BZ10987" s="449"/>
      <c r="CB10987" s="419"/>
      <c r="CC10987" s="419"/>
      <c r="CD10987" s="419"/>
      <c r="CF10987" s="419"/>
      <c r="CG10987" s="419"/>
      <c r="CH10987" s="419"/>
    </row>
    <row r="10988" spans="3:86" ht="21" thickBot="1">
      <c r="C10988" s="425"/>
      <c r="P10988" s="431"/>
      <c r="R10988" s="419"/>
      <c r="S10988" s="446"/>
      <c r="T10988" s="419"/>
      <c r="V10988" s="196"/>
      <c r="W10988" s="419"/>
      <c r="X10988" s="419"/>
      <c r="Z10988" s="419"/>
      <c r="AA10988" s="419"/>
      <c r="AB10988" s="419"/>
      <c r="AD10988" s="419"/>
      <c r="AE10988" s="419"/>
      <c r="AF10988" s="419"/>
      <c r="AH10988" s="419"/>
      <c r="AI10988" s="419"/>
      <c r="AJ10988" s="419"/>
      <c r="AL10988" s="419"/>
      <c r="AM10988" s="419"/>
      <c r="AN10988" s="403"/>
      <c r="AO10988" s="419"/>
      <c r="AP10988" s="419"/>
      <c r="AQ10988" s="419"/>
      <c r="AR10988" s="419"/>
      <c r="AS10988" s="419"/>
      <c r="AT10988" s="419"/>
      <c r="AU10988" s="419"/>
      <c r="AV10988" s="419"/>
      <c r="AX10988" s="419"/>
      <c r="AY10988" s="419"/>
      <c r="AZ10988" s="419"/>
      <c r="BB10988" s="419"/>
      <c r="BC10988" s="419"/>
      <c r="BD10988" s="419"/>
      <c r="BF10988" s="419"/>
      <c r="BG10988" s="419"/>
      <c r="BH10988" s="419"/>
      <c r="BJ10988" s="419"/>
      <c r="BK10988" s="419"/>
      <c r="BL10988" s="419"/>
      <c r="BN10988" s="419"/>
      <c r="BO10988" s="419"/>
      <c r="BP10988" s="419"/>
      <c r="BR10988" s="419"/>
      <c r="BS10988" s="419"/>
      <c r="BT10988" s="419"/>
      <c r="BV10988" s="419"/>
      <c r="BW10988" s="419"/>
      <c r="BX10988" s="397"/>
      <c r="BZ10988" s="449"/>
      <c r="CB10988" s="419"/>
      <c r="CC10988" s="419"/>
      <c r="CD10988" s="419"/>
      <c r="CF10988" s="419"/>
      <c r="CG10988" s="419"/>
      <c r="CH10988" s="419"/>
    </row>
    <row r="10989" spans="3:86" ht="21" thickBot="1">
      <c r="C10989" s="425"/>
      <c r="P10989" s="431"/>
      <c r="R10989" s="419"/>
      <c r="S10989" s="446"/>
      <c r="T10989" s="419"/>
      <c r="V10989" s="196"/>
      <c r="W10989" s="419"/>
      <c r="X10989" s="419"/>
      <c r="Z10989" s="419"/>
      <c r="AA10989" s="419"/>
      <c r="AB10989" s="419"/>
      <c r="AD10989" s="419"/>
      <c r="AE10989" s="419"/>
      <c r="AF10989" s="419"/>
      <c r="AH10989" s="419"/>
      <c r="AI10989" s="419"/>
      <c r="AJ10989" s="419"/>
      <c r="AL10989" s="419"/>
      <c r="AM10989" s="419"/>
      <c r="AN10989" s="403"/>
      <c r="AO10989" s="419"/>
      <c r="AP10989" s="419"/>
      <c r="AQ10989" s="419"/>
      <c r="AR10989" s="419"/>
      <c r="AS10989" s="419"/>
      <c r="AT10989" s="419"/>
      <c r="AU10989" s="419"/>
      <c r="AV10989" s="419"/>
      <c r="AX10989" s="419"/>
      <c r="AY10989" s="419"/>
      <c r="AZ10989" s="419"/>
      <c r="BB10989" s="419"/>
      <c r="BC10989" s="419"/>
      <c r="BD10989" s="419"/>
      <c r="BF10989" s="419"/>
      <c r="BG10989" s="419"/>
      <c r="BH10989" s="419"/>
      <c r="BJ10989" s="419"/>
      <c r="BK10989" s="419"/>
      <c r="BL10989" s="419"/>
      <c r="BN10989" s="419"/>
      <c r="BO10989" s="419"/>
      <c r="BP10989" s="419"/>
      <c r="BR10989" s="419"/>
      <c r="BS10989" s="419"/>
      <c r="BT10989" s="419"/>
      <c r="BV10989" s="419"/>
      <c r="BW10989" s="419"/>
      <c r="BX10989" s="397"/>
      <c r="BZ10989" s="449"/>
      <c r="CB10989" s="419"/>
      <c r="CC10989" s="419"/>
      <c r="CD10989" s="419"/>
      <c r="CF10989" s="419"/>
      <c r="CG10989" s="419"/>
      <c r="CH10989" s="419"/>
    </row>
    <row r="10990" spans="3:86" ht="21" thickBot="1">
      <c r="C10990" s="425"/>
      <c r="P10990" s="431"/>
      <c r="R10990" s="419"/>
      <c r="S10990" s="446"/>
      <c r="T10990" s="419"/>
      <c r="V10990" s="196"/>
      <c r="W10990" s="419"/>
      <c r="X10990" s="419"/>
      <c r="Z10990" s="419"/>
      <c r="AA10990" s="419"/>
      <c r="AB10990" s="419"/>
      <c r="AD10990" s="419"/>
      <c r="AE10990" s="419"/>
      <c r="AF10990" s="419"/>
      <c r="AH10990" s="419"/>
      <c r="AI10990" s="419"/>
      <c r="AJ10990" s="419"/>
      <c r="AL10990" s="419"/>
      <c r="AM10990" s="419"/>
      <c r="AN10990" s="403"/>
      <c r="AO10990" s="419"/>
      <c r="AP10990" s="419"/>
      <c r="AQ10990" s="419"/>
      <c r="AR10990" s="419"/>
      <c r="AS10990" s="419"/>
      <c r="AT10990" s="419"/>
      <c r="AU10990" s="419"/>
      <c r="AV10990" s="419"/>
      <c r="AX10990" s="419"/>
      <c r="AY10990" s="419"/>
      <c r="AZ10990" s="419"/>
      <c r="BB10990" s="419"/>
      <c r="BC10990" s="419"/>
      <c r="BD10990" s="419"/>
      <c r="BF10990" s="419"/>
      <c r="BG10990" s="419"/>
      <c r="BH10990" s="419"/>
      <c r="BJ10990" s="419"/>
      <c r="BK10990" s="419"/>
      <c r="BL10990" s="419"/>
      <c r="BN10990" s="419"/>
      <c r="BO10990" s="419"/>
      <c r="BP10990" s="419"/>
      <c r="BR10990" s="419"/>
      <c r="BS10990" s="419"/>
      <c r="BT10990" s="419"/>
      <c r="BV10990" s="419"/>
      <c r="BW10990" s="419"/>
      <c r="BX10990" s="397"/>
      <c r="BZ10990" s="449"/>
      <c r="CB10990" s="419"/>
      <c r="CC10990" s="419"/>
      <c r="CD10990" s="419"/>
      <c r="CF10990" s="419"/>
      <c r="CG10990" s="419"/>
      <c r="CH10990" s="419"/>
    </row>
    <row r="10991" spans="3:86" ht="21" thickBot="1">
      <c r="C10991" s="425"/>
      <c r="P10991" s="431"/>
      <c r="R10991" s="419"/>
      <c r="S10991" s="446"/>
      <c r="T10991" s="419"/>
      <c r="V10991" s="196"/>
      <c r="W10991" s="419"/>
      <c r="X10991" s="419"/>
      <c r="Z10991" s="419"/>
      <c r="AA10991" s="419"/>
      <c r="AB10991" s="419"/>
      <c r="AD10991" s="419"/>
      <c r="AE10991" s="419"/>
      <c r="AF10991" s="419"/>
      <c r="AH10991" s="419"/>
      <c r="AI10991" s="419"/>
      <c r="AJ10991" s="419"/>
      <c r="AL10991" s="419"/>
      <c r="AM10991" s="419"/>
      <c r="AN10991" s="403"/>
      <c r="AO10991" s="419"/>
      <c r="AP10991" s="419"/>
      <c r="AQ10991" s="419"/>
      <c r="AR10991" s="419"/>
      <c r="AS10991" s="419"/>
      <c r="AT10991" s="419"/>
      <c r="AU10991" s="419"/>
      <c r="AV10991" s="419"/>
      <c r="AX10991" s="419"/>
      <c r="AY10991" s="419"/>
      <c r="AZ10991" s="419"/>
      <c r="BB10991" s="419"/>
      <c r="BC10991" s="419"/>
      <c r="BD10991" s="419"/>
      <c r="BF10991" s="419"/>
      <c r="BG10991" s="419"/>
      <c r="BH10991" s="419"/>
      <c r="BJ10991" s="419"/>
      <c r="BK10991" s="419"/>
      <c r="BL10991" s="419"/>
      <c r="BN10991" s="419"/>
      <c r="BO10991" s="419"/>
      <c r="BP10991" s="419"/>
      <c r="BR10991" s="419"/>
      <c r="BS10991" s="419"/>
      <c r="BT10991" s="419"/>
      <c r="BV10991" s="419"/>
      <c r="BW10991" s="419"/>
      <c r="BX10991" s="397"/>
      <c r="BZ10991" s="449"/>
      <c r="CB10991" s="419"/>
      <c r="CC10991" s="419"/>
      <c r="CD10991" s="419"/>
      <c r="CF10991" s="419"/>
      <c r="CG10991" s="419"/>
      <c r="CH10991" s="419"/>
    </row>
    <row r="10992" spans="3:86" ht="21" thickBot="1">
      <c r="C10992" s="425"/>
      <c r="P10992" s="431"/>
      <c r="R10992" s="419"/>
      <c r="S10992" s="446"/>
      <c r="T10992" s="419"/>
      <c r="V10992" s="196"/>
      <c r="W10992" s="419"/>
      <c r="X10992" s="419"/>
      <c r="Z10992" s="419"/>
      <c r="AA10992" s="419"/>
      <c r="AB10992" s="419"/>
      <c r="AD10992" s="419"/>
      <c r="AE10992" s="419"/>
      <c r="AF10992" s="419"/>
      <c r="AH10992" s="419"/>
      <c r="AI10992" s="419"/>
      <c r="AJ10992" s="419"/>
      <c r="AL10992" s="419"/>
      <c r="AM10992" s="419"/>
      <c r="AN10992" s="403"/>
      <c r="AO10992" s="419"/>
      <c r="AP10992" s="419"/>
      <c r="AQ10992" s="419"/>
      <c r="AR10992" s="419"/>
      <c r="AS10992" s="419"/>
      <c r="AT10992" s="419"/>
      <c r="AU10992" s="419"/>
      <c r="AV10992" s="419"/>
      <c r="AX10992" s="419"/>
      <c r="AY10992" s="419"/>
      <c r="AZ10992" s="419"/>
      <c r="BB10992" s="419"/>
      <c r="BC10992" s="419"/>
      <c r="BD10992" s="419"/>
      <c r="BF10992" s="419"/>
      <c r="BG10992" s="419"/>
      <c r="BH10992" s="419"/>
      <c r="BJ10992" s="419"/>
      <c r="BK10992" s="419"/>
      <c r="BL10992" s="419"/>
      <c r="BN10992" s="419"/>
      <c r="BO10992" s="419"/>
      <c r="BP10992" s="419"/>
      <c r="BR10992" s="419"/>
      <c r="BS10992" s="419"/>
      <c r="BT10992" s="419"/>
      <c r="BV10992" s="419"/>
      <c r="BW10992" s="419"/>
      <c r="BX10992" s="397"/>
      <c r="BZ10992" s="449"/>
      <c r="CB10992" s="419"/>
      <c r="CC10992" s="419"/>
      <c r="CD10992" s="419"/>
      <c r="CF10992" s="419"/>
      <c r="CG10992" s="419"/>
      <c r="CH10992" s="419"/>
    </row>
    <row r="10993" spans="3:86" ht="21" thickBot="1">
      <c r="C10993" s="425"/>
      <c r="P10993" s="431"/>
      <c r="R10993" s="419"/>
      <c r="S10993" s="446"/>
      <c r="T10993" s="419"/>
      <c r="V10993" s="196"/>
      <c r="W10993" s="419"/>
      <c r="X10993" s="419"/>
      <c r="Z10993" s="419"/>
      <c r="AA10993" s="419"/>
      <c r="AB10993" s="419"/>
      <c r="AD10993" s="419"/>
      <c r="AE10993" s="419"/>
      <c r="AF10993" s="419"/>
      <c r="AH10993" s="419"/>
      <c r="AI10993" s="419"/>
      <c r="AJ10993" s="419"/>
      <c r="AL10993" s="419"/>
      <c r="AM10993" s="419"/>
      <c r="AN10993" s="403"/>
      <c r="AO10993" s="419"/>
      <c r="AP10993" s="419"/>
      <c r="AQ10993" s="419"/>
      <c r="AR10993" s="419"/>
      <c r="AS10993" s="419"/>
      <c r="AT10993" s="419"/>
      <c r="AU10993" s="419"/>
      <c r="AV10993" s="419"/>
      <c r="AX10993" s="419"/>
      <c r="AY10993" s="419"/>
      <c r="AZ10993" s="419"/>
      <c r="BB10993" s="419"/>
      <c r="BC10993" s="419"/>
      <c r="BD10993" s="419"/>
      <c r="BF10993" s="419"/>
      <c r="BG10993" s="419"/>
      <c r="BH10993" s="419"/>
      <c r="BJ10993" s="419"/>
      <c r="BK10993" s="419"/>
      <c r="BL10993" s="419"/>
      <c r="BN10993" s="419"/>
      <c r="BO10993" s="419"/>
      <c r="BP10993" s="419"/>
      <c r="BR10993" s="419"/>
      <c r="BS10993" s="419"/>
      <c r="BT10993" s="419"/>
      <c r="BV10993" s="419"/>
      <c r="BW10993" s="419"/>
      <c r="BX10993" s="397"/>
      <c r="BZ10993" s="449"/>
      <c r="CB10993" s="419"/>
      <c r="CC10993" s="419"/>
      <c r="CD10993" s="419"/>
      <c r="CF10993" s="419"/>
      <c r="CG10993" s="419"/>
      <c r="CH10993" s="419"/>
    </row>
    <row r="10994" spans="3:86" ht="21" thickBot="1">
      <c r="C10994" s="425"/>
      <c r="P10994" s="431"/>
      <c r="R10994" s="419"/>
      <c r="S10994" s="446"/>
      <c r="T10994" s="419"/>
      <c r="V10994" s="196"/>
      <c r="W10994" s="419"/>
      <c r="X10994" s="419"/>
      <c r="Z10994" s="419"/>
      <c r="AA10994" s="419"/>
      <c r="AB10994" s="419"/>
      <c r="AD10994" s="419"/>
      <c r="AE10994" s="419"/>
      <c r="AF10994" s="419"/>
      <c r="AH10994" s="419"/>
      <c r="AI10994" s="419"/>
      <c r="AJ10994" s="419"/>
      <c r="AL10994" s="419"/>
      <c r="AM10994" s="419"/>
      <c r="AN10994" s="403"/>
      <c r="AO10994" s="419"/>
      <c r="AP10994" s="419"/>
      <c r="AQ10994" s="419"/>
      <c r="AR10994" s="419"/>
      <c r="AS10994" s="419"/>
      <c r="AT10994" s="419"/>
      <c r="AU10994" s="419"/>
      <c r="AV10994" s="419"/>
      <c r="AX10994" s="419"/>
      <c r="AY10994" s="419"/>
      <c r="AZ10994" s="419"/>
      <c r="BB10994" s="419"/>
      <c r="BC10994" s="419"/>
      <c r="BD10994" s="419"/>
      <c r="BF10994" s="419"/>
      <c r="BG10994" s="419"/>
      <c r="BH10994" s="419"/>
      <c r="BJ10994" s="419"/>
      <c r="BK10994" s="419"/>
      <c r="BL10994" s="419"/>
      <c r="BN10994" s="419"/>
      <c r="BO10994" s="419"/>
      <c r="BP10994" s="419"/>
      <c r="BR10994" s="419"/>
      <c r="BS10994" s="419"/>
      <c r="BT10994" s="419"/>
      <c r="BV10994" s="419"/>
      <c r="BW10994" s="419"/>
      <c r="BX10994" s="397"/>
      <c r="BZ10994" s="449"/>
      <c r="CB10994" s="419"/>
      <c r="CC10994" s="419"/>
      <c r="CD10994" s="419"/>
      <c r="CF10994" s="419"/>
      <c r="CG10994" s="419"/>
      <c r="CH10994" s="419"/>
    </row>
    <row r="10995" spans="3:86" ht="21" thickBot="1">
      <c r="C10995" s="425"/>
      <c r="P10995" s="431"/>
      <c r="R10995" s="419"/>
      <c r="S10995" s="446"/>
      <c r="T10995" s="419"/>
      <c r="V10995" s="196"/>
      <c r="W10995" s="419"/>
      <c r="X10995" s="419"/>
      <c r="Z10995" s="419"/>
      <c r="AA10995" s="419"/>
      <c r="AB10995" s="419"/>
      <c r="AD10995" s="419"/>
      <c r="AE10995" s="419"/>
      <c r="AF10995" s="419"/>
      <c r="AH10995" s="419"/>
      <c r="AI10995" s="419"/>
      <c r="AJ10995" s="419"/>
      <c r="AL10995" s="419"/>
      <c r="AM10995" s="419"/>
      <c r="AN10995" s="403"/>
      <c r="AO10995" s="419"/>
      <c r="AP10995" s="419"/>
      <c r="AQ10995" s="419"/>
      <c r="AR10995" s="419"/>
      <c r="AS10995" s="419"/>
      <c r="AT10995" s="419"/>
      <c r="AU10995" s="419"/>
      <c r="AV10995" s="419"/>
      <c r="AX10995" s="419"/>
      <c r="AY10995" s="419"/>
      <c r="AZ10995" s="419"/>
      <c r="BB10995" s="419"/>
      <c r="BC10995" s="419"/>
      <c r="BD10995" s="419"/>
      <c r="BF10995" s="419"/>
      <c r="BG10995" s="419"/>
      <c r="BH10995" s="419"/>
      <c r="BJ10995" s="419"/>
      <c r="BK10995" s="419"/>
      <c r="BL10995" s="419"/>
      <c r="BN10995" s="419"/>
      <c r="BO10995" s="419"/>
      <c r="BP10995" s="419"/>
      <c r="BR10995" s="419"/>
      <c r="BS10995" s="419"/>
      <c r="BT10995" s="419"/>
      <c r="BV10995" s="419"/>
      <c r="BW10995" s="419"/>
      <c r="BX10995" s="397"/>
      <c r="BZ10995" s="449"/>
      <c r="CB10995" s="419"/>
      <c r="CC10995" s="419"/>
      <c r="CD10995" s="419"/>
      <c r="CF10995" s="419"/>
      <c r="CG10995" s="419"/>
      <c r="CH10995" s="419"/>
    </row>
    <row r="10996" spans="3:86" ht="21" thickBot="1">
      <c r="C10996" s="425"/>
      <c r="P10996" s="431"/>
      <c r="R10996" s="419"/>
      <c r="S10996" s="446"/>
      <c r="T10996" s="419"/>
      <c r="V10996" s="196"/>
      <c r="W10996" s="419"/>
      <c r="X10996" s="419"/>
      <c r="Z10996" s="419"/>
      <c r="AA10996" s="419"/>
      <c r="AB10996" s="419"/>
      <c r="AD10996" s="419"/>
      <c r="AE10996" s="419"/>
      <c r="AF10996" s="419"/>
      <c r="AH10996" s="419"/>
      <c r="AI10996" s="419"/>
      <c r="AJ10996" s="419"/>
      <c r="AL10996" s="419"/>
      <c r="AM10996" s="419"/>
      <c r="AN10996" s="403"/>
      <c r="AO10996" s="419"/>
      <c r="AP10996" s="419"/>
      <c r="AQ10996" s="419"/>
      <c r="AR10996" s="419"/>
      <c r="AS10996" s="419"/>
      <c r="AT10996" s="419"/>
      <c r="AU10996" s="419"/>
      <c r="AV10996" s="419"/>
      <c r="AX10996" s="419"/>
      <c r="AY10996" s="419"/>
      <c r="AZ10996" s="419"/>
      <c r="BB10996" s="419"/>
      <c r="BC10996" s="419"/>
      <c r="BD10996" s="419"/>
      <c r="BF10996" s="419"/>
      <c r="BG10996" s="419"/>
      <c r="BH10996" s="419"/>
      <c r="BJ10996" s="419"/>
      <c r="BK10996" s="419"/>
      <c r="BL10996" s="419"/>
      <c r="BN10996" s="419"/>
      <c r="BO10996" s="419"/>
      <c r="BP10996" s="419"/>
      <c r="BR10996" s="419"/>
      <c r="BS10996" s="419"/>
      <c r="BT10996" s="419"/>
      <c r="BV10996" s="419"/>
      <c r="BW10996" s="419"/>
      <c r="BX10996" s="397"/>
      <c r="BZ10996" s="449"/>
      <c r="CB10996" s="419"/>
      <c r="CC10996" s="419"/>
      <c r="CD10996" s="419"/>
      <c r="CF10996" s="419"/>
      <c r="CG10996" s="419"/>
      <c r="CH10996" s="419"/>
    </row>
    <row r="10997" spans="3:86" ht="21" thickBot="1">
      <c r="C10997" s="425"/>
      <c r="P10997" s="431"/>
      <c r="R10997" s="419"/>
      <c r="S10997" s="446"/>
      <c r="T10997" s="419"/>
      <c r="V10997" s="196"/>
      <c r="W10997" s="419"/>
      <c r="X10997" s="419"/>
      <c r="Z10997" s="419"/>
      <c r="AA10997" s="419"/>
      <c r="AB10997" s="419"/>
      <c r="AD10997" s="419"/>
      <c r="AE10997" s="419"/>
      <c r="AF10997" s="419"/>
      <c r="AH10997" s="419"/>
      <c r="AI10997" s="419"/>
      <c r="AJ10997" s="419"/>
      <c r="AL10997" s="419"/>
      <c r="AM10997" s="419"/>
      <c r="AN10997" s="403"/>
      <c r="AO10997" s="419"/>
      <c r="AP10997" s="419"/>
      <c r="AQ10997" s="419"/>
      <c r="AR10997" s="419"/>
      <c r="AS10997" s="419"/>
      <c r="AT10997" s="419"/>
      <c r="AU10997" s="419"/>
      <c r="AV10997" s="419"/>
      <c r="AX10997" s="419"/>
      <c r="AY10997" s="419"/>
      <c r="AZ10997" s="419"/>
      <c r="BB10997" s="419"/>
      <c r="BC10997" s="419"/>
      <c r="BD10997" s="419"/>
      <c r="BF10997" s="419"/>
      <c r="BG10997" s="419"/>
      <c r="BH10997" s="419"/>
      <c r="BJ10997" s="419"/>
      <c r="BK10997" s="419"/>
      <c r="BL10997" s="419"/>
      <c r="BN10997" s="419"/>
      <c r="BO10997" s="419"/>
      <c r="BP10997" s="419"/>
      <c r="BR10997" s="419"/>
      <c r="BS10997" s="419"/>
      <c r="BT10997" s="419"/>
      <c r="BV10997" s="419"/>
      <c r="BW10997" s="419"/>
      <c r="BX10997" s="397"/>
      <c r="BZ10997" s="449"/>
      <c r="CB10997" s="419"/>
      <c r="CC10997" s="419"/>
      <c r="CD10997" s="419"/>
      <c r="CF10997" s="419"/>
      <c r="CG10997" s="419"/>
      <c r="CH10997" s="419"/>
    </row>
    <row r="10998" spans="3:86" ht="21" thickBot="1">
      <c r="C10998" s="425"/>
      <c r="P10998" s="431"/>
      <c r="R10998" s="419"/>
      <c r="S10998" s="446"/>
      <c r="T10998" s="419"/>
      <c r="V10998" s="196"/>
      <c r="W10998" s="419"/>
      <c r="X10998" s="419"/>
      <c r="Z10998" s="419"/>
      <c r="AA10998" s="419"/>
      <c r="AB10998" s="419"/>
      <c r="AD10998" s="419"/>
      <c r="AE10998" s="419"/>
      <c r="AF10998" s="419"/>
      <c r="AH10998" s="419"/>
      <c r="AI10998" s="419"/>
      <c r="AJ10998" s="419"/>
      <c r="AL10998" s="419"/>
      <c r="AM10998" s="419"/>
      <c r="AN10998" s="403"/>
      <c r="AO10998" s="419"/>
      <c r="AP10998" s="419"/>
      <c r="AQ10998" s="419"/>
      <c r="AR10998" s="419"/>
      <c r="AS10998" s="419"/>
      <c r="AT10998" s="419"/>
      <c r="AU10998" s="419"/>
      <c r="AV10998" s="419"/>
      <c r="AX10998" s="419"/>
      <c r="AY10998" s="419"/>
      <c r="AZ10998" s="419"/>
      <c r="BB10998" s="419"/>
      <c r="BC10998" s="419"/>
      <c r="BD10998" s="419"/>
      <c r="BF10998" s="419"/>
      <c r="BG10998" s="419"/>
      <c r="BH10998" s="419"/>
      <c r="BJ10998" s="419"/>
      <c r="BK10998" s="419"/>
      <c r="BL10998" s="419"/>
      <c r="BN10998" s="419"/>
      <c r="BO10998" s="419"/>
      <c r="BP10998" s="419"/>
      <c r="BR10998" s="419"/>
      <c r="BS10998" s="419"/>
      <c r="BT10998" s="419"/>
      <c r="BV10998" s="419"/>
      <c r="BW10998" s="419"/>
      <c r="BX10998" s="397"/>
      <c r="BZ10998" s="449"/>
      <c r="CB10998" s="419"/>
      <c r="CC10998" s="419"/>
      <c r="CD10998" s="419"/>
      <c r="CF10998" s="419"/>
      <c r="CG10998" s="419"/>
      <c r="CH10998" s="419"/>
    </row>
    <row r="10999" spans="3:86" ht="21" thickBot="1">
      <c r="C10999" s="425"/>
      <c r="P10999" s="431"/>
      <c r="R10999" s="419"/>
      <c r="S10999" s="446"/>
      <c r="T10999" s="419"/>
      <c r="V10999" s="196"/>
      <c r="W10999" s="419"/>
      <c r="X10999" s="419"/>
      <c r="Z10999" s="419"/>
      <c r="AA10999" s="419"/>
      <c r="AB10999" s="419"/>
      <c r="AD10999" s="419"/>
      <c r="AE10999" s="419"/>
      <c r="AF10999" s="419"/>
      <c r="AH10999" s="419"/>
      <c r="AI10999" s="419"/>
      <c r="AJ10999" s="419"/>
      <c r="AL10999" s="419"/>
      <c r="AM10999" s="419"/>
      <c r="AN10999" s="403"/>
      <c r="AO10999" s="419"/>
      <c r="AP10999" s="419"/>
      <c r="AQ10999" s="419"/>
      <c r="AR10999" s="419"/>
      <c r="AS10999" s="419"/>
      <c r="AT10999" s="419"/>
      <c r="AU10999" s="419"/>
      <c r="AV10999" s="419"/>
      <c r="AX10999" s="419"/>
      <c r="AY10999" s="419"/>
      <c r="AZ10999" s="419"/>
      <c r="BB10999" s="419"/>
      <c r="BC10999" s="419"/>
      <c r="BD10999" s="419"/>
      <c r="BF10999" s="419"/>
      <c r="BG10999" s="419"/>
      <c r="BH10999" s="419"/>
      <c r="BJ10999" s="419"/>
      <c r="BK10999" s="419"/>
      <c r="BL10999" s="419"/>
      <c r="BN10999" s="419"/>
      <c r="BO10999" s="419"/>
      <c r="BP10999" s="419"/>
      <c r="BR10999" s="419"/>
      <c r="BS10999" s="419"/>
      <c r="BT10999" s="419"/>
      <c r="BV10999" s="419"/>
      <c r="BW10999" s="419"/>
      <c r="BX10999" s="397"/>
      <c r="BZ10999" s="449"/>
      <c r="CB10999" s="419"/>
      <c r="CC10999" s="419"/>
      <c r="CD10999" s="419"/>
      <c r="CF10999" s="419"/>
      <c r="CG10999" s="419"/>
      <c r="CH10999" s="419"/>
    </row>
    <row r="11000" spans="3:86" ht="21" thickBot="1">
      <c r="C11000" s="425"/>
      <c r="P11000" s="431"/>
      <c r="R11000" s="419"/>
      <c r="S11000" s="446"/>
      <c r="T11000" s="419"/>
      <c r="V11000" s="196"/>
      <c r="W11000" s="419"/>
      <c r="X11000" s="419"/>
      <c r="Z11000" s="419"/>
      <c r="AA11000" s="419"/>
      <c r="AB11000" s="419"/>
      <c r="AD11000" s="419"/>
      <c r="AE11000" s="419"/>
      <c r="AF11000" s="419"/>
      <c r="AH11000" s="419"/>
      <c r="AI11000" s="419"/>
      <c r="AJ11000" s="419"/>
      <c r="AL11000" s="419"/>
      <c r="AM11000" s="419"/>
      <c r="AN11000" s="403"/>
      <c r="AO11000" s="419"/>
      <c r="AP11000" s="419"/>
      <c r="AQ11000" s="419"/>
      <c r="AR11000" s="419"/>
      <c r="AS11000" s="419"/>
      <c r="AT11000" s="419"/>
      <c r="AU11000" s="419"/>
      <c r="AV11000" s="419"/>
      <c r="AX11000" s="419"/>
      <c r="AY11000" s="419"/>
      <c r="AZ11000" s="419"/>
      <c r="BB11000" s="419"/>
      <c r="BC11000" s="419"/>
      <c r="BD11000" s="419"/>
      <c r="BF11000" s="419"/>
      <c r="BG11000" s="419"/>
      <c r="BH11000" s="419"/>
      <c r="BJ11000" s="419"/>
      <c r="BK11000" s="419"/>
      <c r="BL11000" s="419"/>
      <c r="BN11000" s="419"/>
      <c r="BO11000" s="419"/>
      <c r="BP11000" s="419"/>
      <c r="BR11000" s="419"/>
      <c r="BS11000" s="419"/>
      <c r="BT11000" s="419"/>
      <c r="BV11000" s="419"/>
      <c r="BW11000" s="419"/>
      <c r="BX11000" s="397"/>
      <c r="BZ11000" s="449"/>
      <c r="CB11000" s="419"/>
      <c r="CC11000" s="419"/>
      <c r="CD11000" s="419"/>
      <c r="CF11000" s="419"/>
      <c r="CG11000" s="419"/>
      <c r="CH11000" s="419"/>
    </row>
    <row r="11001" spans="3:86" ht="21" thickBot="1">
      <c r="C11001" s="425"/>
      <c r="P11001" s="431"/>
      <c r="R11001" s="419"/>
      <c r="S11001" s="446"/>
      <c r="T11001" s="419"/>
      <c r="V11001" s="196"/>
      <c r="W11001" s="419"/>
      <c r="X11001" s="419"/>
      <c r="Z11001" s="419"/>
      <c r="AA11001" s="419"/>
      <c r="AB11001" s="419"/>
      <c r="AD11001" s="419"/>
      <c r="AE11001" s="419"/>
      <c r="AF11001" s="419"/>
      <c r="AH11001" s="419"/>
      <c r="AI11001" s="419"/>
      <c r="AJ11001" s="419"/>
      <c r="AL11001" s="419"/>
      <c r="AM11001" s="419"/>
      <c r="AN11001" s="403"/>
      <c r="AO11001" s="419"/>
      <c r="AP11001" s="419"/>
      <c r="AQ11001" s="419"/>
      <c r="AR11001" s="419"/>
      <c r="AS11001" s="419"/>
      <c r="AT11001" s="419"/>
      <c r="AU11001" s="419"/>
      <c r="AV11001" s="419"/>
      <c r="AX11001" s="419"/>
      <c r="AY11001" s="419"/>
      <c r="AZ11001" s="419"/>
      <c r="BB11001" s="419"/>
      <c r="BC11001" s="419"/>
      <c r="BD11001" s="419"/>
      <c r="BF11001" s="419"/>
      <c r="BG11001" s="419"/>
      <c r="BH11001" s="419"/>
      <c r="BJ11001" s="419"/>
      <c r="BK11001" s="419"/>
      <c r="BL11001" s="419"/>
      <c r="BN11001" s="419"/>
      <c r="BO11001" s="419"/>
      <c r="BP11001" s="419"/>
      <c r="BR11001" s="419"/>
      <c r="BS11001" s="419"/>
      <c r="BT11001" s="419"/>
      <c r="BV11001" s="419"/>
      <c r="BW11001" s="419"/>
      <c r="BX11001" s="397"/>
      <c r="BZ11001" s="449"/>
      <c r="CB11001" s="419"/>
      <c r="CC11001" s="419"/>
      <c r="CD11001" s="419"/>
      <c r="CF11001" s="419"/>
      <c r="CG11001" s="419"/>
      <c r="CH11001" s="419"/>
    </row>
    <row r="11002" spans="3:86" ht="21" thickBot="1">
      <c r="C11002" s="425"/>
      <c r="P11002" s="431"/>
      <c r="R11002" s="419"/>
      <c r="S11002" s="446"/>
      <c r="T11002" s="419"/>
      <c r="V11002" s="196"/>
      <c r="W11002" s="419"/>
      <c r="X11002" s="419"/>
      <c r="Z11002" s="419"/>
      <c r="AA11002" s="419"/>
      <c r="AB11002" s="419"/>
      <c r="AD11002" s="419"/>
      <c r="AE11002" s="419"/>
      <c r="AF11002" s="419"/>
      <c r="AH11002" s="419"/>
      <c r="AI11002" s="419"/>
      <c r="AJ11002" s="419"/>
      <c r="AL11002" s="419"/>
      <c r="AM11002" s="419"/>
      <c r="AN11002" s="403"/>
      <c r="AO11002" s="419"/>
      <c r="AP11002" s="419"/>
      <c r="AQ11002" s="419"/>
      <c r="AR11002" s="419"/>
      <c r="AS11002" s="419"/>
      <c r="AT11002" s="419"/>
      <c r="AU11002" s="419"/>
      <c r="AV11002" s="419"/>
      <c r="AX11002" s="419"/>
      <c r="AY11002" s="419"/>
      <c r="AZ11002" s="419"/>
      <c r="BB11002" s="419"/>
      <c r="BC11002" s="419"/>
      <c r="BD11002" s="419"/>
      <c r="BF11002" s="419"/>
      <c r="BG11002" s="419"/>
      <c r="BH11002" s="419"/>
      <c r="BJ11002" s="419"/>
      <c r="BK11002" s="419"/>
      <c r="BL11002" s="419"/>
      <c r="BN11002" s="419"/>
      <c r="BO11002" s="419"/>
      <c r="BP11002" s="419"/>
      <c r="BR11002" s="419"/>
      <c r="BS11002" s="419"/>
      <c r="BT11002" s="419"/>
      <c r="BV11002" s="419"/>
      <c r="BW11002" s="419"/>
      <c r="BX11002" s="397"/>
      <c r="BZ11002" s="449"/>
      <c r="CB11002" s="419"/>
      <c r="CC11002" s="419"/>
      <c r="CD11002" s="419"/>
      <c r="CF11002" s="419"/>
      <c r="CG11002" s="419"/>
      <c r="CH11002" s="419"/>
    </row>
    <row r="11003" spans="3:86" ht="21" thickBot="1">
      <c r="C11003" s="425"/>
      <c r="P11003" s="431"/>
      <c r="R11003" s="419"/>
      <c r="S11003" s="446"/>
      <c r="T11003" s="419"/>
      <c r="V11003" s="196"/>
      <c r="W11003" s="419"/>
      <c r="X11003" s="419"/>
      <c r="Z11003" s="419"/>
      <c r="AA11003" s="419"/>
      <c r="AB11003" s="419"/>
      <c r="AD11003" s="419"/>
      <c r="AE11003" s="419"/>
      <c r="AF11003" s="419"/>
      <c r="AH11003" s="419"/>
      <c r="AI11003" s="419"/>
      <c r="AJ11003" s="419"/>
      <c r="AL11003" s="419"/>
      <c r="AM11003" s="419"/>
      <c r="AN11003" s="403"/>
      <c r="AO11003" s="419"/>
      <c r="AP11003" s="419"/>
      <c r="AQ11003" s="419"/>
      <c r="AR11003" s="419"/>
      <c r="AS11003" s="419"/>
      <c r="AT11003" s="419"/>
      <c r="AU11003" s="419"/>
      <c r="AV11003" s="419"/>
      <c r="AX11003" s="419"/>
      <c r="AY11003" s="419"/>
      <c r="AZ11003" s="419"/>
      <c r="BB11003" s="419"/>
      <c r="BC11003" s="419"/>
      <c r="BD11003" s="419"/>
      <c r="BF11003" s="419"/>
      <c r="BG11003" s="419"/>
      <c r="BH11003" s="419"/>
      <c r="BJ11003" s="419"/>
      <c r="BK11003" s="419"/>
      <c r="BL11003" s="419"/>
      <c r="BN11003" s="419"/>
      <c r="BO11003" s="419"/>
      <c r="BP11003" s="419"/>
      <c r="BR11003" s="419"/>
      <c r="BS11003" s="419"/>
      <c r="BT11003" s="419"/>
      <c r="BV11003" s="419"/>
      <c r="BW11003" s="419"/>
      <c r="BX11003" s="397"/>
      <c r="BZ11003" s="449"/>
      <c r="CB11003" s="419"/>
      <c r="CC11003" s="419"/>
      <c r="CD11003" s="419"/>
      <c r="CF11003" s="419"/>
      <c r="CG11003" s="419"/>
      <c r="CH11003" s="419"/>
    </row>
    <row r="11004" spans="3:86" ht="21" thickBot="1">
      <c r="C11004" s="425"/>
      <c r="P11004" s="431"/>
      <c r="R11004" s="419"/>
      <c r="S11004" s="446"/>
      <c r="T11004" s="419"/>
      <c r="V11004" s="196"/>
      <c r="W11004" s="419"/>
      <c r="X11004" s="419"/>
      <c r="Z11004" s="419"/>
      <c r="AA11004" s="419"/>
      <c r="AB11004" s="419"/>
      <c r="AD11004" s="419"/>
      <c r="AE11004" s="419"/>
      <c r="AF11004" s="419"/>
      <c r="AH11004" s="419"/>
      <c r="AI11004" s="419"/>
      <c r="AJ11004" s="419"/>
      <c r="AL11004" s="419"/>
      <c r="AM11004" s="419"/>
      <c r="AN11004" s="403"/>
      <c r="AO11004" s="419"/>
      <c r="AP11004" s="419"/>
      <c r="AQ11004" s="419"/>
      <c r="AR11004" s="419"/>
      <c r="AS11004" s="419"/>
      <c r="AT11004" s="419"/>
      <c r="AU11004" s="419"/>
      <c r="AV11004" s="419"/>
      <c r="AX11004" s="419"/>
      <c r="AY11004" s="419"/>
      <c r="AZ11004" s="419"/>
      <c r="BB11004" s="419"/>
      <c r="BC11004" s="419"/>
      <c r="BD11004" s="419"/>
      <c r="BF11004" s="419"/>
      <c r="BG11004" s="419"/>
      <c r="BH11004" s="419"/>
      <c r="BJ11004" s="419"/>
      <c r="BK11004" s="419"/>
      <c r="BL11004" s="419"/>
      <c r="BN11004" s="419"/>
      <c r="BO11004" s="419"/>
      <c r="BP11004" s="419"/>
      <c r="BR11004" s="419"/>
      <c r="BS11004" s="419"/>
      <c r="BT11004" s="419"/>
      <c r="BV11004" s="419"/>
      <c r="BW11004" s="419"/>
      <c r="BX11004" s="397"/>
      <c r="BZ11004" s="449"/>
      <c r="CB11004" s="419"/>
      <c r="CC11004" s="419"/>
      <c r="CD11004" s="419"/>
      <c r="CF11004" s="419"/>
      <c r="CG11004" s="419"/>
      <c r="CH11004" s="419"/>
    </row>
    <row r="11005" spans="3:86" ht="21" thickBot="1">
      <c r="C11005" s="425"/>
      <c r="P11005" s="431"/>
      <c r="R11005" s="419"/>
      <c r="S11005" s="446"/>
      <c r="T11005" s="419"/>
      <c r="V11005" s="196"/>
      <c r="W11005" s="419"/>
      <c r="X11005" s="419"/>
      <c r="Z11005" s="419"/>
      <c r="AA11005" s="419"/>
      <c r="AB11005" s="419"/>
      <c r="AD11005" s="419"/>
      <c r="AE11005" s="419"/>
      <c r="AF11005" s="419"/>
      <c r="AH11005" s="419"/>
      <c r="AI11005" s="419"/>
      <c r="AJ11005" s="419"/>
      <c r="AL11005" s="419"/>
      <c r="AM11005" s="419"/>
      <c r="AN11005" s="403"/>
      <c r="AO11005" s="419"/>
      <c r="AP11005" s="419"/>
      <c r="AQ11005" s="419"/>
      <c r="AR11005" s="419"/>
      <c r="AS11005" s="419"/>
      <c r="AT11005" s="419"/>
      <c r="AU11005" s="419"/>
      <c r="AV11005" s="419"/>
      <c r="AX11005" s="419"/>
      <c r="AY11005" s="419"/>
      <c r="AZ11005" s="419"/>
      <c r="BB11005" s="419"/>
      <c r="BC11005" s="419"/>
      <c r="BD11005" s="419"/>
      <c r="BF11005" s="419"/>
      <c r="BG11005" s="419"/>
      <c r="BH11005" s="419"/>
      <c r="BJ11005" s="419"/>
      <c r="BK11005" s="419"/>
      <c r="BL11005" s="419"/>
      <c r="BN11005" s="419"/>
      <c r="BO11005" s="419"/>
      <c r="BP11005" s="419"/>
      <c r="BR11005" s="419"/>
      <c r="BS11005" s="419"/>
      <c r="BT11005" s="419"/>
      <c r="BV11005" s="419"/>
      <c r="BW11005" s="419"/>
      <c r="BX11005" s="397"/>
      <c r="BZ11005" s="449"/>
      <c r="CB11005" s="419"/>
      <c r="CC11005" s="419"/>
      <c r="CD11005" s="419"/>
      <c r="CF11005" s="419"/>
      <c r="CG11005" s="419"/>
      <c r="CH11005" s="419"/>
    </row>
    <row r="11006" spans="3:86" ht="21" thickBot="1">
      <c r="C11006" s="425"/>
      <c r="P11006" s="431"/>
      <c r="R11006" s="419"/>
      <c r="S11006" s="446"/>
      <c r="T11006" s="419"/>
      <c r="V11006" s="196"/>
      <c r="W11006" s="419"/>
      <c r="X11006" s="419"/>
      <c r="Z11006" s="419"/>
      <c r="AA11006" s="419"/>
      <c r="AB11006" s="419"/>
      <c r="AD11006" s="419"/>
      <c r="AE11006" s="419"/>
      <c r="AF11006" s="419"/>
      <c r="AH11006" s="419"/>
      <c r="AI11006" s="419"/>
      <c r="AJ11006" s="419"/>
      <c r="AL11006" s="419"/>
      <c r="AM11006" s="419"/>
      <c r="AN11006" s="403"/>
      <c r="AO11006" s="419"/>
      <c r="AP11006" s="419"/>
      <c r="AQ11006" s="419"/>
      <c r="AR11006" s="419"/>
      <c r="AS11006" s="419"/>
      <c r="AT11006" s="419"/>
      <c r="AU11006" s="419"/>
      <c r="AV11006" s="419"/>
      <c r="AX11006" s="419"/>
      <c r="AY11006" s="419"/>
      <c r="AZ11006" s="419"/>
      <c r="BB11006" s="419"/>
      <c r="BC11006" s="419"/>
      <c r="BD11006" s="419"/>
      <c r="BF11006" s="419"/>
      <c r="BG11006" s="419"/>
      <c r="BH11006" s="419"/>
      <c r="BJ11006" s="419"/>
      <c r="BK11006" s="419"/>
      <c r="BL11006" s="419"/>
      <c r="BN11006" s="419"/>
      <c r="BO11006" s="419"/>
      <c r="BP11006" s="419"/>
      <c r="BR11006" s="419"/>
      <c r="BS11006" s="419"/>
      <c r="BT11006" s="419"/>
      <c r="BV11006" s="419"/>
      <c r="BW11006" s="419"/>
      <c r="BX11006" s="397"/>
      <c r="BZ11006" s="449"/>
      <c r="CB11006" s="419"/>
      <c r="CC11006" s="419"/>
      <c r="CD11006" s="419"/>
      <c r="CF11006" s="419"/>
      <c r="CG11006" s="419"/>
      <c r="CH11006" s="419"/>
    </row>
    <row r="11007" spans="3:86" ht="21" thickBot="1">
      <c r="C11007" s="425"/>
      <c r="P11007" s="431"/>
      <c r="R11007" s="419"/>
      <c r="S11007" s="446"/>
      <c r="T11007" s="419"/>
      <c r="V11007" s="196"/>
      <c r="W11007" s="419"/>
      <c r="X11007" s="419"/>
      <c r="Z11007" s="419"/>
      <c r="AA11007" s="419"/>
      <c r="AB11007" s="419"/>
      <c r="AD11007" s="419"/>
      <c r="AE11007" s="419"/>
      <c r="AF11007" s="419"/>
      <c r="AH11007" s="419"/>
      <c r="AI11007" s="419"/>
      <c r="AJ11007" s="419"/>
      <c r="AL11007" s="419"/>
      <c r="AM11007" s="419"/>
      <c r="AN11007" s="403"/>
      <c r="AO11007" s="419"/>
      <c r="AP11007" s="419"/>
      <c r="AQ11007" s="419"/>
      <c r="AR11007" s="419"/>
      <c r="AS11007" s="419"/>
      <c r="AT11007" s="419"/>
      <c r="AU11007" s="419"/>
      <c r="AV11007" s="419"/>
      <c r="AX11007" s="419"/>
      <c r="AY11007" s="419"/>
      <c r="AZ11007" s="419"/>
      <c r="BB11007" s="419"/>
      <c r="BC11007" s="419"/>
      <c r="BD11007" s="419"/>
      <c r="BF11007" s="419"/>
      <c r="BG11007" s="419"/>
      <c r="BH11007" s="419"/>
      <c r="BJ11007" s="419"/>
      <c r="BK11007" s="419"/>
      <c r="BL11007" s="419"/>
      <c r="BN11007" s="419"/>
      <c r="BO11007" s="419"/>
      <c r="BP11007" s="419"/>
      <c r="BR11007" s="419"/>
      <c r="BS11007" s="419"/>
      <c r="BT11007" s="419"/>
      <c r="BV11007" s="419"/>
      <c r="BW11007" s="419"/>
      <c r="BX11007" s="397"/>
      <c r="BZ11007" s="449"/>
      <c r="CB11007" s="419"/>
      <c r="CC11007" s="419"/>
      <c r="CD11007" s="419"/>
      <c r="CF11007" s="419"/>
      <c r="CG11007" s="419"/>
      <c r="CH11007" s="419"/>
    </row>
    <row r="11008" spans="3:86" ht="21" thickBot="1">
      <c r="C11008" s="425"/>
      <c r="P11008" s="431"/>
      <c r="R11008" s="419"/>
      <c r="S11008" s="446"/>
      <c r="T11008" s="419"/>
      <c r="V11008" s="196"/>
      <c r="W11008" s="419"/>
      <c r="X11008" s="419"/>
      <c r="Z11008" s="419"/>
      <c r="AA11008" s="419"/>
      <c r="AB11008" s="419"/>
      <c r="AD11008" s="419"/>
      <c r="AE11008" s="419"/>
      <c r="AF11008" s="419"/>
      <c r="AH11008" s="419"/>
      <c r="AI11008" s="419"/>
      <c r="AJ11008" s="419"/>
      <c r="AL11008" s="419"/>
      <c r="AM11008" s="419"/>
      <c r="AN11008" s="403"/>
      <c r="AO11008" s="419"/>
      <c r="AP11008" s="419"/>
      <c r="AQ11008" s="419"/>
      <c r="AR11008" s="419"/>
      <c r="AS11008" s="419"/>
      <c r="AT11008" s="419"/>
      <c r="AU11008" s="419"/>
      <c r="AV11008" s="419"/>
      <c r="AX11008" s="419"/>
      <c r="AY11008" s="419"/>
      <c r="AZ11008" s="419"/>
      <c r="BB11008" s="419"/>
      <c r="BC11008" s="419"/>
      <c r="BD11008" s="419"/>
      <c r="BF11008" s="419"/>
      <c r="BG11008" s="419"/>
      <c r="BH11008" s="419"/>
      <c r="BJ11008" s="419"/>
      <c r="BK11008" s="419"/>
      <c r="BL11008" s="419"/>
      <c r="BN11008" s="419"/>
      <c r="BO11008" s="419"/>
      <c r="BP11008" s="419"/>
      <c r="BR11008" s="419"/>
      <c r="BS11008" s="419"/>
      <c r="BT11008" s="419"/>
      <c r="BV11008" s="419"/>
      <c r="BW11008" s="419"/>
      <c r="BX11008" s="397"/>
      <c r="BZ11008" s="449"/>
      <c r="CB11008" s="419"/>
      <c r="CC11008" s="419"/>
      <c r="CD11008" s="419"/>
      <c r="CF11008" s="419"/>
      <c r="CG11008" s="419"/>
      <c r="CH11008" s="419"/>
    </row>
    <row r="11009" spans="3:86" ht="21" thickBot="1">
      <c r="C11009" s="425"/>
      <c r="P11009" s="431"/>
      <c r="R11009" s="419"/>
      <c r="S11009" s="446"/>
      <c r="T11009" s="419"/>
      <c r="V11009" s="196"/>
      <c r="W11009" s="419"/>
      <c r="X11009" s="419"/>
      <c r="Z11009" s="419"/>
      <c r="AA11009" s="419"/>
      <c r="AB11009" s="419"/>
      <c r="AD11009" s="419"/>
      <c r="AE11009" s="419"/>
      <c r="AF11009" s="419"/>
      <c r="AH11009" s="419"/>
      <c r="AI11009" s="419"/>
      <c r="AJ11009" s="419"/>
      <c r="AL11009" s="419"/>
      <c r="AM11009" s="419"/>
      <c r="AN11009" s="403"/>
      <c r="AO11009" s="419"/>
      <c r="AP11009" s="419"/>
      <c r="AQ11009" s="419"/>
      <c r="AR11009" s="419"/>
      <c r="AS11009" s="419"/>
      <c r="AT11009" s="419"/>
      <c r="AU11009" s="419"/>
      <c r="AV11009" s="419"/>
      <c r="AX11009" s="419"/>
      <c r="AY11009" s="419"/>
      <c r="AZ11009" s="419"/>
      <c r="BB11009" s="419"/>
      <c r="BC11009" s="419"/>
      <c r="BD11009" s="419"/>
      <c r="BF11009" s="419"/>
      <c r="BG11009" s="419"/>
      <c r="BH11009" s="419"/>
      <c r="BJ11009" s="419"/>
      <c r="BK11009" s="419"/>
      <c r="BL11009" s="419"/>
      <c r="BN11009" s="419"/>
      <c r="BO11009" s="419"/>
      <c r="BP11009" s="419"/>
      <c r="BR11009" s="419"/>
      <c r="BS11009" s="419"/>
      <c r="BT11009" s="419"/>
      <c r="BV11009" s="419"/>
      <c r="BW11009" s="419"/>
      <c r="BX11009" s="397"/>
      <c r="BZ11009" s="449"/>
      <c r="CB11009" s="419"/>
      <c r="CC11009" s="419"/>
      <c r="CD11009" s="419"/>
      <c r="CF11009" s="419"/>
      <c r="CG11009" s="419"/>
      <c r="CH11009" s="419"/>
    </row>
    <row r="11010" spans="3:86" ht="21" thickBot="1">
      <c r="C11010" s="425"/>
      <c r="P11010" s="431"/>
      <c r="R11010" s="419"/>
      <c r="S11010" s="446"/>
      <c r="T11010" s="419"/>
      <c r="V11010" s="196"/>
      <c r="W11010" s="419"/>
      <c r="X11010" s="419"/>
      <c r="Z11010" s="419"/>
      <c r="AA11010" s="419"/>
      <c r="AB11010" s="419"/>
      <c r="AD11010" s="419"/>
      <c r="AE11010" s="419"/>
      <c r="AF11010" s="419"/>
      <c r="AH11010" s="419"/>
      <c r="AI11010" s="419"/>
      <c r="AJ11010" s="419"/>
      <c r="AL11010" s="419"/>
      <c r="AM11010" s="419"/>
      <c r="AN11010" s="403"/>
      <c r="AO11010" s="419"/>
      <c r="AP11010" s="419"/>
      <c r="AQ11010" s="419"/>
      <c r="AR11010" s="419"/>
      <c r="AS11010" s="419"/>
      <c r="AT11010" s="419"/>
      <c r="AU11010" s="419"/>
      <c r="AV11010" s="419"/>
      <c r="AX11010" s="419"/>
      <c r="AY11010" s="419"/>
      <c r="AZ11010" s="419"/>
      <c r="BB11010" s="419"/>
      <c r="BC11010" s="419"/>
      <c r="BD11010" s="419"/>
      <c r="BF11010" s="419"/>
      <c r="BG11010" s="419"/>
      <c r="BH11010" s="419"/>
      <c r="BJ11010" s="419"/>
      <c r="BK11010" s="419"/>
      <c r="BL11010" s="419"/>
      <c r="BN11010" s="419"/>
      <c r="BO11010" s="419"/>
      <c r="BP11010" s="419"/>
      <c r="BR11010" s="419"/>
      <c r="BS11010" s="419"/>
      <c r="BT11010" s="419"/>
      <c r="BV11010" s="419"/>
      <c r="BW11010" s="419"/>
      <c r="BX11010" s="397"/>
      <c r="BZ11010" s="449"/>
      <c r="CB11010" s="419"/>
      <c r="CC11010" s="419"/>
      <c r="CD11010" s="419"/>
      <c r="CF11010" s="419"/>
      <c r="CG11010" s="419"/>
      <c r="CH11010" s="419"/>
    </row>
    <row r="11011" spans="3:86" ht="21" thickBot="1">
      <c r="C11011" s="425"/>
      <c r="P11011" s="431"/>
      <c r="R11011" s="419"/>
      <c r="S11011" s="446"/>
      <c r="T11011" s="419"/>
      <c r="V11011" s="196"/>
      <c r="W11011" s="419"/>
      <c r="X11011" s="419"/>
      <c r="Z11011" s="419"/>
      <c r="AA11011" s="419"/>
      <c r="AB11011" s="419"/>
      <c r="AD11011" s="419"/>
      <c r="AE11011" s="419"/>
      <c r="AF11011" s="419"/>
      <c r="AH11011" s="419"/>
      <c r="AI11011" s="419"/>
      <c r="AJ11011" s="419"/>
      <c r="AL11011" s="419"/>
      <c r="AM11011" s="419"/>
      <c r="AN11011" s="403"/>
      <c r="AO11011" s="419"/>
      <c r="AP11011" s="419"/>
      <c r="AQ11011" s="419"/>
      <c r="AR11011" s="419"/>
      <c r="AS11011" s="419"/>
      <c r="AT11011" s="419"/>
      <c r="AU11011" s="419"/>
      <c r="AV11011" s="419"/>
      <c r="AX11011" s="419"/>
      <c r="AY11011" s="419"/>
      <c r="AZ11011" s="419"/>
      <c r="BB11011" s="419"/>
      <c r="BC11011" s="419"/>
      <c r="BD11011" s="419"/>
      <c r="BF11011" s="419"/>
      <c r="BG11011" s="419"/>
      <c r="BH11011" s="419"/>
      <c r="BJ11011" s="419"/>
      <c r="BK11011" s="419"/>
      <c r="BL11011" s="419"/>
      <c r="BN11011" s="419"/>
      <c r="BO11011" s="419"/>
      <c r="BP11011" s="419"/>
      <c r="BR11011" s="419"/>
      <c r="BS11011" s="419"/>
      <c r="BT11011" s="419"/>
      <c r="BV11011" s="419"/>
      <c r="BW11011" s="419"/>
      <c r="BX11011" s="397"/>
      <c r="BZ11011" s="449"/>
      <c r="CB11011" s="419"/>
      <c r="CC11011" s="419"/>
      <c r="CD11011" s="419"/>
      <c r="CF11011" s="419"/>
      <c r="CG11011" s="419"/>
      <c r="CH11011" s="419"/>
    </row>
    <row r="11012" spans="3:86" ht="21" thickBot="1">
      <c r="C11012" s="425"/>
      <c r="P11012" s="431"/>
      <c r="R11012" s="419"/>
      <c r="S11012" s="446"/>
      <c r="T11012" s="419"/>
      <c r="V11012" s="196"/>
      <c r="W11012" s="419"/>
      <c r="X11012" s="419"/>
      <c r="Z11012" s="419"/>
      <c r="AA11012" s="419"/>
      <c r="AB11012" s="419"/>
      <c r="AD11012" s="419"/>
      <c r="AE11012" s="419"/>
      <c r="AF11012" s="419"/>
      <c r="AH11012" s="419"/>
      <c r="AI11012" s="419"/>
      <c r="AJ11012" s="419"/>
      <c r="AL11012" s="419"/>
      <c r="AM11012" s="419"/>
      <c r="AN11012" s="403"/>
      <c r="AO11012" s="419"/>
      <c r="AP11012" s="419"/>
      <c r="AQ11012" s="419"/>
      <c r="AR11012" s="419"/>
      <c r="AS11012" s="419"/>
      <c r="AT11012" s="419"/>
      <c r="AU11012" s="419"/>
      <c r="AV11012" s="419"/>
      <c r="AX11012" s="419"/>
      <c r="AY11012" s="419"/>
      <c r="AZ11012" s="419"/>
      <c r="BB11012" s="419"/>
      <c r="BC11012" s="419"/>
      <c r="BD11012" s="419"/>
      <c r="BF11012" s="419"/>
      <c r="BG11012" s="419"/>
      <c r="BH11012" s="419"/>
      <c r="BJ11012" s="419"/>
      <c r="BK11012" s="419"/>
      <c r="BL11012" s="419"/>
      <c r="BN11012" s="419"/>
      <c r="BO11012" s="419"/>
      <c r="BP11012" s="419"/>
      <c r="BR11012" s="419"/>
      <c r="BS11012" s="419"/>
      <c r="BT11012" s="419"/>
      <c r="BV11012" s="419"/>
      <c r="BW11012" s="419"/>
      <c r="BX11012" s="397"/>
      <c r="BZ11012" s="449"/>
      <c r="CB11012" s="419"/>
      <c r="CC11012" s="419"/>
      <c r="CD11012" s="419"/>
      <c r="CF11012" s="419"/>
      <c r="CG11012" s="419"/>
      <c r="CH11012" s="419"/>
    </row>
    <row r="11013" spans="3:86" ht="21" thickBot="1">
      <c r="C11013" s="425"/>
      <c r="P11013" s="431"/>
      <c r="R11013" s="419"/>
      <c r="S11013" s="446"/>
      <c r="T11013" s="419"/>
      <c r="V11013" s="196"/>
      <c r="W11013" s="419"/>
      <c r="X11013" s="419"/>
      <c r="Z11013" s="419"/>
      <c r="AA11013" s="419"/>
      <c r="AB11013" s="419"/>
      <c r="AD11013" s="419"/>
      <c r="AE11013" s="419"/>
      <c r="AF11013" s="419"/>
      <c r="AH11013" s="419"/>
      <c r="AI11013" s="419"/>
      <c r="AJ11013" s="419"/>
      <c r="AL11013" s="419"/>
      <c r="AM11013" s="419"/>
      <c r="AN11013" s="403"/>
      <c r="AO11013" s="419"/>
      <c r="AP11013" s="419"/>
      <c r="AQ11013" s="419"/>
      <c r="AR11013" s="419"/>
      <c r="AS11013" s="419"/>
      <c r="AT11013" s="419"/>
      <c r="AU11013" s="419"/>
      <c r="AV11013" s="419"/>
      <c r="AX11013" s="419"/>
      <c r="AY11013" s="419"/>
      <c r="AZ11013" s="419"/>
      <c r="BB11013" s="419"/>
      <c r="BC11013" s="419"/>
      <c r="BD11013" s="419"/>
      <c r="BF11013" s="419"/>
      <c r="BG11013" s="419"/>
      <c r="BH11013" s="419"/>
      <c r="BJ11013" s="419"/>
      <c r="BK11013" s="419"/>
      <c r="BL11013" s="419"/>
      <c r="BN11013" s="419"/>
      <c r="BO11013" s="419"/>
      <c r="BP11013" s="419"/>
      <c r="BR11013" s="419"/>
      <c r="BS11013" s="419"/>
      <c r="BT11013" s="419"/>
      <c r="BV11013" s="419"/>
      <c r="BW11013" s="419"/>
      <c r="BX11013" s="397"/>
      <c r="BZ11013" s="449"/>
      <c r="CB11013" s="419"/>
      <c r="CC11013" s="419"/>
      <c r="CD11013" s="419"/>
      <c r="CF11013" s="419"/>
      <c r="CG11013" s="419"/>
      <c r="CH11013" s="419"/>
    </row>
    <row r="11014" spans="3:86" ht="21" thickBot="1">
      <c r="C11014" s="425"/>
      <c r="P11014" s="431"/>
      <c r="R11014" s="419"/>
      <c r="S11014" s="446"/>
      <c r="T11014" s="419"/>
      <c r="V11014" s="196"/>
      <c r="W11014" s="419"/>
      <c r="X11014" s="419"/>
      <c r="Z11014" s="419"/>
      <c r="AA11014" s="419"/>
      <c r="AB11014" s="419"/>
      <c r="AD11014" s="419"/>
      <c r="AE11014" s="419"/>
      <c r="AF11014" s="419"/>
      <c r="AH11014" s="419"/>
      <c r="AI11014" s="419"/>
      <c r="AJ11014" s="419"/>
      <c r="AL11014" s="419"/>
      <c r="AM11014" s="419"/>
      <c r="AN11014" s="403"/>
      <c r="AO11014" s="419"/>
      <c r="AP11014" s="419"/>
      <c r="AQ11014" s="419"/>
      <c r="AR11014" s="419"/>
      <c r="AS11014" s="419"/>
      <c r="AT11014" s="419"/>
      <c r="AU11014" s="419"/>
      <c r="AV11014" s="419"/>
      <c r="AX11014" s="419"/>
      <c r="AY11014" s="419"/>
      <c r="AZ11014" s="419"/>
      <c r="BB11014" s="419"/>
      <c r="BC11014" s="419"/>
      <c r="BD11014" s="419"/>
      <c r="BF11014" s="419"/>
      <c r="BG11014" s="419"/>
      <c r="BH11014" s="419"/>
      <c r="BJ11014" s="419"/>
      <c r="BK11014" s="419"/>
      <c r="BL11014" s="419"/>
      <c r="BN11014" s="419"/>
      <c r="BO11014" s="419"/>
      <c r="BP11014" s="419"/>
      <c r="BR11014" s="419"/>
      <c r="BS11014" s="419"/>
      <c r="BT11014" s="419"/>
      <c r="BV11014" s="419"/>
      <c r="BW11014" s="419"/>
      <c r="BX11014" s="397"/>
      <c r="BZ11014" s="449"/>
      <c r="CB11014" s="419"/>
      <c r="CC11014" s="419"/>
      <c r="CD11014" s="419"/>
      <c r="CF11014" s="419"/>
      <c r="CG11014" s="419"/>
      <c r="CH11014" s="419"/>
    </row>
    <row r="11015" spans="3:86" ht="21" thickBot="1">
      <c r="C11015" s="425"/>
      <c r="P11015" s="431"/>
      <c r="R11015" s="419"/>
      <c r="S11015" s="446"/>
      <c r="T11015" s="419"/>
      <c r="V11015" s="196"/>
      <c r="W11015" s="419"/>
      <c r="X11015" s="419"/>
      <c r="Z11015" s="419"/>
      <c r="AA11015" s="419"/>
      <c r="AB11015" s="419"/>
      <c r="AD11015" s="419"/>
      <c r="AE11015" s="419"/>
      <c r="AF11015" s="419"/>
      <c r="AH11015" s="419"/>
      <c r="AI11015" s="419"/>
      <c r="AJ11015" s="419"/>
      <c r="AL11015" s="419"/>
      <c r="AM11015" s="419"/>
      <c r="AN11015" s="403"/>
      <c r="AO11015" s="419"/>
      <c r="AP11015" s="419"/>
      <c r="AQ11015" s="419"/>
      <c r="AR11015" s="419"/>
      <c r="AS11015" s="419"/>
      <c r="AT11015" s="419"/>
      <c r="AU11015" s="419"/>
      <c r="AV11015" s="419"/>
      <c r="AX11015" s="419"/>
      <c r="AY11015" s="419"/>
      <c r="AZ11015" s="419"/>
      <c r="BB11015" s="419"/>
      <c r="BC11015" s="419"/>
      <c r="BD11015" s="419"/>
      <c r="BF11015" s="419"/>
      <c r="BG11015" s="419"/>
      <c r="BH11015" s="419"/>
      <c r="BJ11015" s="419"/>
      <c r="BK11015" s="419"/>
      <c r="BL11015" s="419"/>
      <c r="BN11015" s="419"/>
      <c r="BO11015" s="419"/>
      <c r="BP11015" s="419"/>
      <c r="BR11015" s="419"/>
      <c r="BS11015" s="419"/>
      <c r="BT11015" s="419"/>
      <c r="BV11015" s="419"/>
      <c r="BW11015" s="419"/>
      <c r="BX11015" s="397"/>
      <c r="BZ11015" s="449"/>
      <c r="CB11015" s="419"/>
      <c r="CC11015" s="419"/>
      <c r="CD11015" s="419"/>
      <c r="CF11015" s="419"/>
      <c r="CG11015" s="419"/>
      <c r="CH11015" s="419"/>
    </row>
    <row r="11016" spans="3:86" ht="21" thickBot="1">
      <c r="C11016" s="425"/>
      <c r="P11016" s="431"/>
      <c r="R11016" s="419"/>
      <c r="S11016" s="446"/>
      <c r="T11016" s="419"/>
      <c r="V11016" s="196"/>
      <c r="W11016" s="419"/>
      <c r="X11016" s="419"/>
      <c r="Z11016" s="419"/>
      <c r="AA11016" s="419"/>
      <c r="AB11016" s="419"/>
      <c r="AD11016" s="419"/>
      <c r="AE11016" s="419"/>
      <c r="AF11016" s="419"/>
      <c r="AH11016" s="419"/>
      <c r="AI11016" s="419"/>
      <c r="AJ11016" s="419"/>
      <c r="AL11016" s="419"/>
      <c r="AM11016" s="419"/>
      <c r="AN11016" s="403"/>
      <c r="AO11016" s="419"/>
      <c r="AP11016" s="419"/>
      <c r="AQ11016" s="419"/>
      <c r="AR11016" s="419"/>
      <c r="AS11016" s="419"/>
      <c r="AT11016" s="419"/>
      <c r="AU11016" s="419"/>
      <c r="AV11016" s="419"/>
      <c r="AX11016" s="419"/>
      <c r="AY11016" s="419"/>
      <c r="AZ11016" s="419"/>
      <c r="BB11016" s="419"/>
      <c r="BC11016" s="419"/>
      <c r="BD11016" s="419"/>
      <c r="BF11016" s="419"/>
      <c r="BG11016" s="419"/>
      <c r="BH11016" s="419"/>
      <c r="BJ11016" s="419"/>
      <c r="BK11016" s="419"/>
      <c r="BL11016" s="419"/>
      <c r="BN11016" s="419"/>
      <c r="BO11016" s="419"/>
      <c r="BP11016" s="419"/>
      <c r="BR11016" s="419"/>
      <c r="BS11016" s="419"/>
      <c r="BT11016" s="419"/>
      <c r="BV11016" s="419"/>
      <c r="BW11016" s="419"/>
      <c r="BX11016" s="397"/>
      <c r="BZ11016" s="449"/>
      <c r="CB11016" s="419"/>
      <c r="CC11016" s="419"/>
      <c r="CD11016" s="419"/>
      <c r="CF11016" s="419"/>
      <c r="CG11016" s="419"/>
      <c r="CH11016" s="419"/>
    </row>
    <row r="11017" spans="3:86" ht="21" thickBot="1">
      <c r="C11017" s="425"/>
      <c r="P11017" s="431"/>
      <c r="R11017" s="419"/>
      <c r="S11017" s="446"/>
      <c r="T11017" s="419"/>
      <c r="V11017" s="196"/>
      <c r="W11017" s="419"/>
      <c r="X11017" s="419"/>
      <c r="Z11017" s="419"/>
      <c r="AA11017" s="419"/>
      <c r="AB11017" s="419"/>
      <c r="AD11017" s="419"/>
      <c r="AE11017" s="419"/>
      <c r="AF11017" s="419"/>
      <c r="AH11017" s="419"/>
      <c r="AI11017" s="419"/>
      <c r="AJ11017" s="419"/>
      <c r="AL11017" s="419"/>
      <c r="AM11017" s="419"/>
      <c r="AN11017" s="403"/>
      <c r="AO11017" s="419"/>
      <c r="AP11017" s="419"/>
      <c r="AQ11017" s="419"/>
      <c r="AR11017" s="419"/>
      <c r="AS11017" s="419"/>
      <c r="AT11017" s="419"/>
      <c r="AU11017" s="419"/>
      <c r="AV11017" s="419"/>
      <c r="AX11017" s="419"/>
      <c r="AY11017" s="419"/>
      <c r="AZ11017" s="419"/>
      <c r="BB11017" s="419"/>
      <c r="BC11017" s="419"/>
      <c r="BD11017" s="419"/>
      <c r="BF11017" s="419"/>
      <c r="BG11017" s="419"/>
      <c r="BH11017" s="419"/>
      <c r="BJ11017" s="419"/>
      <c r="BK11017" s="419"/>
      <c r="BL11017" s="419"/>
      <c r="BN11017" s="419"/>
      <c r="BO11017" s="419"/>
      <c r="BP11017" s="419"/>
      <c r="BR11017" s="419"/>
      <c r="BS11017" s="419"/>
      <c r="BT11017" s="419"/>
      <c r="BV11017" s="419"/>
      <c r="BW11017" s="419"/>
      <c r="BX11017" s="397"/>
      <c r="BZ11017" s="449"/>
      <c r="CB11017" s="419"/>
      <c r="CC11017" s="419"/>
      <c r="CD11017" s="419"/>
      <c r="CF11017" s="419"/>
      <c r="CG11017" s="419"/>
      <c r="CH11017" s="419"/>
    </row>
    <row r="11018" spans="3:86" ht="21" thickBot="1">
      <c r="C11018" s="425"/>
      <c r="P11018" s="431"/>
      <c r="R11018" s="419"/>
      <c r="S11018" s="446"/>
      <c r="T11018" s="419"/>
      <c r="V11018" s="196"/>
      <c r="W11018" s="419"/>
      <c r="X11018" s="419"/>
      <c r="Z11018" s="419"/>
      <c r="AA11018" s="419"/>
      <c r="AB11018" s="419"/>
      <c r="AD11018" s="419"/>
      <c r="AE11018" s="419"/>
      <c r="AF11018" s="419"/>
      <c r="AH11018" s="419"/>
      <c r="AI11018" s="419"/>
      <c r="AJ11018" s="419"/>
      <c r="AL11018" s="419"/>
      <c r="AM11018" s="419"/>
      <c r="AN11018" s="403"/>
      <c r="AO11018" s="419"/>
      <c r="AP11018" s="419"/>
      <c r="AQ11018" s="419"/>
      <c r="AR11018" s="419"/>
      <c r="AS11018" s="419"/>
      <c r="AT11018" s="419"/>
      <c r="AU11018" s="419"/>
      <c r="AV11018" s="419"/>
      <c r="AX11018" s="419"/>
      <c r="AY11018" s="419"/>
      <c r="AZ11018" s="419"/>
      <c r="BB11018" s="419"/>
      <c r="BC11018" s="419"/>
      <c r="BD11018" s="419"/>
      <c r="BF11018" s="419"/>
      <c r="BG11018" s="419"/>
      <c r="BH11018" s="419"/>
      <c r="BJ11018" s="419"/>
      <c r="BK11018" s="419"/>
      <c r="BL11018" s="419"/>
      <c r="BN11018" s="419"/>
      <c r="BO11018" s="419"/>
      <c r="BP11018" s="419"/>
      <c r="BR11018" s="419"/>
      <c r="BS11018" s="419"/>
      <c r="BT11018" s="419"/>
      <c r="BV11018" s="419"/>
      <c r="BW11018" s="419"/>
      <c r="BX11018" s="397"/>
      <c r="BZ11018" s="449"/>
      <c r="CB11018" s="419"/>
      <c r="CC11018" s="419"/>
      <c r="CD11018" s="419"/>
      <c r="CF11018" s="419"/>
      <c r="CG11018" s="419"/>
      <c r="CH11018" s="419"/>
    </row>
    <row r="11019" spans="3:86" ht="21" thickBot="1">
      <c r="C11019" s="425"/>
      <c r="P11019" s="431"/>
      <c r="R11019" s="419"/>
      <c r="S11019" s="446"/>
      <c r="T11019" s="419"/>
      <c r="V11019" s="196"/>
      <c r="W11019" s="419"/>
      <c r="X11019" s="419"/>
      <c r="Z11019" s="419"/>
      <c r="AA11019" s="419"/>
      <c r="AB11019" s="419"/>
      <c r="AD11019" s="419"/>
      <c r="AE11019" s="419"/>
      <c r="AF11019" s="419"/>
      <c r="AH11019" s="419"/>
      <c r="AI11019" s="419"/>
      <c r="AJ11019" s="419"/>
      <c r="AL11019" s="419"/>
      <c r="AM11019" s="419"/>
      <c r="AN11019" s="403"/>
      <c r="AO11019" s="419"/>
      <c r="AP11019" s="419"/>
      <c r="AQ11019" s="419"/>
      <c r="AR11019" s="419"/>
      <c r="AS11019" s="419"/>
      <c r="AT11019" s="419"/>
      <c r="AU11019" s="419"/>
      <c r="AV11019" s="419"/>
      <c r="AX11019" s="419"/>
      <c r="AY11019" s="419"/>
      <c r="AZ11019" s="419"/>
      <c r="BB11019" s="419"/>
      <c r="BC11019" s="419"/>
      <c r="BD11019" s="419"/>
      <c r="BF11019" s="419"/>
      <c r="BG11019" s="419"/>
      <c r="BH11019" s="419"/>
      <c r="BJ11019" s="419"/>
      <c r="BK11019" s="419"/>
      <c r="BL11019" s="419"/>
      <c r="BN11019" s="419"/>
      <c r="BO11019" s="419"/>
      <c r="BP11019" s="419"/>
      <c r="BR11019" s="419"/>
      <c r="BS11019" s="419"/>
      <c r="BT11019" s="419"/>
      <c r="BV11019" s="419"/>
      <c r="BW11019" s="419"/>
      <c r="BX11019" s="397"/>
      <c r="BZ11019" s="449"/>
      <c r="CB11019" s="419"/>
      <c r="CC11019" s="419"/>
      <c r="CD11019" s="419"/>
      <c r="CF11019" s="419"/>
      <c r="CG11019" s="419"/>
      <c r="CH11019" s="419"/>
    </row>
    <row r="11020" spans="3:86" ht="21" thickBot="1">
      <c r="C11020" s="425"/>
      <c r="P11020" s="431"/>
      <c r="R11020" s="419"/>
      <c r="S11020" s="446"/>
      <c r="T11020" s="419"/>
      <c r="V11020" s="196"/>
      <c r="W11020" s="419"/>
      <c r="X11020" s="419"/>
      <c r="Z11020" s="419"/>
      <c r="AA11020" s="419"/>
      <c r="AB11020" s="419"/>
      <c r="AD11020" s="419"/>
      <c r="AE11020" s="419"/>
      <c r="AF11020" s="419"/>
      <c r="AH11020" s="419"/>
      <c r="AI11020" s="419"/>
      <c r="AJ11020" s="419"/>
      <c r="AL11020" s="419"/>
      <c r="AM11020" s="419"/>
      <c r="AN11020" s="403"/>
      <c r="AO11020" s="419"/>
      <c r="AP11020" s="419"/>
      <c r="AQ11020" s="419"/>
      <c r="AR11020" s="419"/>
      <c r="AS11020" s="419"/>
      <c r="AT11020" s="419"/>
      <c r="AU11020" s="419"/>
      <c r="AV11020" s="419"/>
      <c r="AX11020" s="419"/>
      <c r="AY11020" s="419"/>
      <c r="AZ11020" s="419"/>
      <c r="BB11020" s="419"/>
      <c r="BC11020" s="419"/>
      <c r="BD11020" s="419"/>
      <c r="BF11020" s="419"/>
      <c r="BG11020" s="419"/>
      <c r="BH11020" s="419"/>
      <c r="BJ11020" s="419"/>
      <c r="BK11020" s="419"/>
      <c r="BL11020" s="419"/>
      <c r="BN11020" s="419"/>
      <c r="BO11020" s="419"/>
      <c r="BP11020" s="419"/>
      <c r="BR11020" s="419"/>
      <c r="BS11020" s="419"/>
      <c r="BT11020" s="419"/>
      <c r="BV11020" s="419"/>
      <c r="BW11020" s="419"/>
      <c r="BX11020" s="397"/>
      <c r="BZ11020" s="449"/>
      <c r="CB11020" s="419"/>
      <c r="CC11020" s="419"/>
      <c r="CD11020" s="419"/>
      <c r="CF11020" s="419"/>
      <c r="CG11020" s="419"/>
      <c r="CH11020" s="419"/>
    </row>
    <row r="11021" spans="3:86" ht="21" thickBot="1">
      <c r="C11021" s="425"/>
      <c r="P11021" s="431"/>
      <c r="R11021" s="419"/>
      <c r="S11021" s="446"/>
      <c r="T11021" s="419"/>
      <c r="V11021" s="196"/>
      <c r="W11021" s="419"/>
      <c r="X11021" s="419"/>
      <c r="Z11021" s="419"/>
      <c r="AA11021" s="419"/>
      <c r="AB11021" s="419"/>
      <c r="AD11021" s="419"/>
      <c r="AE11021" s="419"/>
      <c r="AF11021" s="419"/>
      <c r="AH11021" s="419"/>
      <c r="AI11021" s="419"/>
      <c r="AJ11021" s="419"/>
      <c r="AL11021" s="419"/>
      <c r="AM11021" s="419"/>
      <c r="AN11021" s="403"/>
      <c r="AO11021" s="419"/>
      <c r="AP11021" s="419"/>
      <c r="AQ11021" s="419"/>
      <c r="AR11021" s="419"/>
      <c r="AS11021" s="419"/>
      <c r="AT11021" s="419"/>
      <c r="AU11021" s="419"/>
      <c r="AV11021" s="419"/>
      <c r="AX11021" s="419"/>
      <c r="AY11021" s="419"/>
      <c r="AZ11021" s="419"/>
      <c r="BB11021" s="419"/>
      <c r="BC11021" s="419"/>
      <c r="BD11021" s="419"/>
      <c r="BF11021" s="419"/>
      <c r="BG11021" s="419"/>
      <c r="BH11021" s="419"/>
      <c r="BJ11021" s="419"/>
      <c r="BK11021" s="419"/>
      <c r="BL11021" s="419"/>
      <c r="BN11021" s="419"/>
      <c r="BO11021" s="419"/>
      <c r="BP11021" s="419"/>
      <c r="BR11021" s="419"/>
      <c r="BS11021" s="419"/>
      <c r="BT11021" s="419"/>
      <c r="BV11021" s="419"/>
      <c r="BW11021" s="419"/>
      <c r="BX11021" s="397"/>
      <c r="BZ11021" s="449"/>
      <c r="CB11021" s="419"/>
      <c r="CC11021" s="419"/>
      <c r="CD11021" s="419"/>
      <c r="CF11021" s="419"/>
      <c r="CG11021" s="419"/>
      <c r="CH11021" s="419"/>
    </row>
    <row r="11022" spans="3:86" ht="21" thickBot="1">
      <c r="C11022" s="425"/>
      <c r="P11022" s="431"/>
      <c r="R11022" s="419"/>
      <c r="S11022" s="446"/>
      <c r="T11022" s="419"/>
      <c r="V11022" s="196"/>
      <c r="W11022" s="419"/>
      <c r="X11022" s="419"/>
      <c r="Z11022" s="419"/>
      <c r="AA11022" s="419"/>
      <c r="AB11022" s="419"/>
      <c r="AD11022" s="419"/>
      <c r="AE11022" s="419"/>
      <c r="AF11022" s="419"/>
      <c r="AH11022" s="419"/>
      <c r="AI11022" s="419"/>
      <c r="AJ11022" s="419"/>
      <c r="AL11022" s="419"/>
      <c r="AM11022" s="419"/>
      <c r="AN11022" s="403"/>
      <c r="AO11022" s="419"/>
      <c r="AP11022" s="419"/>
      <c r="AQ11022" s="419"/>
      <c r="AR11022" s="419"/>
      <c r="AS11022" s="419"/>
      <c r="AT11022" s="419"/>
      <c r="AU11022" s="419"/>
      <c r="AV11022" s="419"/>
      <c r="AX11022" s="419"/>
      <c r="AY11022" s="419"/>
      <c r="AZ11022" s="419"/>
      <c r="BB11022" s="419"/>
      <c r="BC11022" s="419"/>
      <c r="BD11022" s="419"/>
      <c r="BF11022" s="419"/>
      <c r="BG11022" s="419"/>
      <c r="BH11022" s="419"/>
      <c r="BJ11022" s="419"/>
      <c r="BK11022" s="419"/>
      <c r="BL11022" s="419"/>
      <c r="BN11022" s="419"/>
      <c r="BO11022" s="419"/>
      <c r="BP11022" s="419"/>
      <c r="BR11022" s="419"/>
      <c r="BS11022" s="419"/>
      <c r="BT11022" s="419"/>
      <c r="BV11022" s="419"/>
      <c r="BW11022" s="419"/>
      <c r="BX11022" s="397"/>
      <c r="BZ11022" s="449"/>
      <c r="CB11022" s="419"/>
      <c r="CC11022" s="419"/>
      <c r="CD11022" s="419"/>
      <c r="CF11022" s="419"/>
      <c r="CG11022" s="419"/>
      <c r="CH11022" s="419"/>
    </row>
    <row r="11023" spans="3:86" ht="21" thickBot="1">
      <c r="C11023" s="425"/>
      <c r="P11023" s="431"/>
      <c r="R11023" s="419"/>
      <c r="S11023" s="446"/>
      <c r="T11023" s="419"/>
      <c r="V11023" s="196"/>
      <c r="W11023" s="419"/>
      <c r="X11023" s="419"/>
      <c r="Z11023" s="419"/>
      <c r="AA11023" s="419"/>
      <c r="AB11023" s="419"/>
      <c r="AD11023" s="419"/>
      <c r="AE11023" s="419"/>
      <c r="AF11023" s="419"/>
      <c r="AH11023" s="419"/>
      <c r="AI11023" s="419"/>
      <c r="AJ11023" s="419"/>
      <c r="AL11023" s="419"/>
      <c r="AM11023" s="419"/>
      <c r="AN11023" s="403"/>
      <c r="AO11023" s="419"/>
      <c r="AP11023" s="419"/>
      <c r="AQ11023" s="419"/>
      <c r="AR11023" s="419"/>
      <c r="AS11023" s="419"/>
      <c r="AT11023" s="419"/>
      <c r="AU11023" s="419"/>
      <c r="AV11023" s="419"/>
      <c r="AX11023" s="419"/>
      <c r="AY11023" s="419"/>
      <c r="AZ11023" s="419"/>
      <c r="BB11023" s="419"/>
      <c r="BC11023" s="419"/>
      <c r="BD11023" s="419"/>
      <c r="BF11023" s="419"/>
      <c r="BG11023" s="419"/>
      <c r="BH11023" s="419"/>
      <c r="BJ11023" s="419"/>
      <c r="BK11023" s="419"/>
      <c r="BL11023" s="419"/>
      <c r="BN11023" s="419"/>
      <c r="BO11023" s="419"/>
      <c r="BP11023" s="419"/>
      <c r="BR11023" s="419"/>
      <c r="BS11023" s="419"/>
      <c r="BT11023" s="419"/>
      <c r="BV11023" s="419"/>
      <c r="BW11023" s="419"/>
      <c r="BX11023" s="397"/>
      <c r="BZ11023" s="449"/>
      <c r="CB11023" s="419"/>
      <c r="CC11023" s="419"/>
      <c r="CD11023" s="419"/>
      <c r="CF11023" s="419"/>
      <c r="CG11023" s="419"/>
      <c r="CH11023" s="419"/>
    </row>
    <row r="11024" spans="3:86" ht="21" thickBot="1">
      <c r="C11024" s="425"/>
      <c r="P11024" s="431"/>
      <c r="R11024" s="419"/>
      <c r="S11024" s="446"/>
      <c r="T11024" s="419"/>
      <c r="V11024" s="196"/>
      <c r="W11024" s="419"/>
      <c r="X11024" s="419"/>
      <c r="Z11024" s="419"/>
      <c r="AA11024" s="419"/>
      <c r="AB11024" s="419"/>
      <c r="AD11024" s="419"/>
      <c r="AE11024" s="419"/>
      <c r="AF11024" s="419"/>
      <c r="AH11024" s="419"/>
      <c r="AI11024" s="419"/>
      <c r="AJ11024" s="419"/>
      <c r="AL11024" s="419"/>
      <c r="AM11024" s="419"/>
      <c r="AN11024" s="403"/>
      <c r="AO11024" s="419"/>
      <c r="AP11024" s="419"/>
      <c r="AQ11024" s="419"/>
      <c r="AR11024" s="419"/>
      <c r="AS11024" s="419"/>
      <c r="AT11024" s="419"/>
      <c r="AU11024" s="419"/>
      <c r="AV11024" s="419"/>
      <c r="AX11024" s="419"/>
      <c r="AY11024" s="419"/>
      <c r="AZ11024" s="419"/>
      <c r="BB11024" s="419"/>
      <c r="BC11024" s="419"/>
      <c r="BD11024" s="419"/>
      <c r="BF11024" s="419"/>
      <c r="BG11024" s="419"/>
      <c r="BH11024" s="419"/>
      <c r="BJ11024" s="419"/>
      <c r="BK11024" s="419"/>
      <c r="BL11024" s="419"/>
      <c r="BN11024" s="419"/>
      <c r="BO11024" s="419"/>
      <c r="BP11024" s="419"/>
      <c r="BR11024" s="419"/>
      <c r="BS11024" s="419"/>
      <c r="BT11024" s="419"/>
      <c r="BV11024" s="419"/>
      <c r="BW11024" s="419"/>
      <c r="BX11024" s="397"/>
      <c r="BZ11024" s="449"/>
      <c r="CB11024" s="419"/>
      <c r="CC11024" s="419"/>
      <c r="CD11024" s="419"/>
      <c r="CF11024" s="419"/>
      <c r="CG11024" s="419"/>
      <c r="CH11024" s="419"/>
    </row>
    <row r="11025" spans="3:86" ht="21" thickBot="1">
      <c r="C11025" s="425"/>
      <c r="P11025" s="431"/>
      <c r="R11025" s="419"/>
      <c r="S11025" s="446"/>
      <c r="T11025" s="419"/>
      <c r="V11025" s="196"/>
      <c r="W11025" s="419"/>
      <c r="X11025" s="419"/>
      <c r="Z11025" s="419"/>
      <c r="AA11025" s="419"/>
      <c r="AB11025" s="419"/>
      <c r="AD11025" s="419"/>
      <c r="AE11025" s="419"/>
      <c r="AF11025" s="419"/>
      <c r="AH11025" s="419"/>
      <c r="AI11025" s="419"/>
      <c r="AJ11025" s="419"/>
      <c r="AL11025" s="419"/>
      <c r="AM11025" s="419"/>
      <c r="AN11025" s="403"/>
      <c r="AO11025" s="419"/>
      <c r="AP11025" s="419"/>
      <c r="AQ11025" s="419"/>
      <c r="AR11025" s="419"/>
      <c r="AS11025" s="419"/>
      <c r="AT11025" s="419"/>
      <c r="AU11025" s="419"/>
      <c r="AV11025" s="419"/>
      <c r="AX11025" s="419"/>
      <c r="AY11025" s="419"/>
      <c r="AZ11025" s="419"/>
      <c r="BB11025" s="419"/>
      <c r="BC11025" s="419"/>
      <c r="BD11025" s="419"/>
      <c r="BF11025" s="419"/>
      <c r="BG11025" s="419"/>
      <c r="BH11025" s="419"/>
      <c r="BJ11025" s="419"/>
      <c r="BK11025" s="419"/>
      <c r="BL11025" s="419"/>
      <c r="BN11025" s="419"/>
      <c r="BO11025" s="419"/>
      <c r="BP11025" s="419"/>
      <c r="BR11025" s="419"/>
      <c r="BS11025" s="419"/>
      <c r="BT11025" s="419"/>
      <c r="BV11025" s="419"/>
      <c r="BW11025" s="419"/>
      <c r="BX11025" s="397"/>
      <c r="BZ11025" s="449"/>
      <c r="CB11025" s="419"/>
      <c r="CC11025" s="419"/>
      <c r="CD11025" s="419"/>
      <c r="CF11025" s="419"/>
      <c r="CG11025" s="419"/>
      <c r="CH11025" s="419"/>
    </row>
    <row r="11026" spans="3:86" ht="21" thickBot="1">
      <c r="C11026" s="425"/>
      <c r="P11026" s="431"/>
      <c r="R11026" s="419"/>
      <c r="S11026" s="446"/>
      <c r="T11026" s="419"/>
      <c r="V11026" s="196"/>
      <c r="W11026" s="419"/>
      <c r="X11026" s="419"/>
      <c r="Z11026" s="419"/>
      <c r="AA11026" s="419"/>
      <c r="AB11026" s="419"/>
      <c r="AD11026" s="419"/>
      <c r="AE11026" s="419"/>
      <c r="AF11026" s="419"/>
      <c r="AH11026" s="419"/>
      <c r="AI11026" s="419"/>
      <c r="AJ11026" s="419"/>
      <c r="AL11026" s="419"/>
      <c r="AM11026" s="419"/>
      <c r="AN11026" s="403"/>
      <c r="AO11026" s="419"/>
      <c r="AP11026" s="419"/>
      <c r="AQ11026" s="419"/>
      <c r="AR11026" s="419"/>
      <c r="AS11026" s="419"/>
      <c r="AT11026" s="419"/>
      <c r="AU11026" s="419"/>
      <c r="AV11026" s="419"/>
      <c r="AX11026" s="419"/>
      <c r="AY11026" s="419"/>
      <c r="AZ11026" s="419"/>
      <c r="BB11026" s="419"/>
      <c r="BC11026" s="419"/>
      <c r="BD11026" s="419"/>
      <c r="BF11026" s="419"/>
      <c r="BG11026" s="419"/>
      <c r="BH11026" s="419"/>
      <c r="BJ11026" s="419"/>
      <c r="BK11026" s="419"/>
      <c r="BL11026" s="419"/>
      <c r="BN11026" s="419"/>
      <c r="BO11026" s="419"/>
      <c r="BP11026" s="419"/>
      <c r="BR11026" s="419"/>
      <c r="BS11026" s="419"/>
      <c r="BT11026" s="419"/>
      <c r="BV11026" s="419"/>
      <c r="BW11026" s="419"/>
      <c r="BX11026" s="397"/>
      <c r="BZ11026" s="449"/>
      <c r="CB11026" s="419"/>
      <c r="CC11026" s="419"/>
      <c r="CD11026" s="419"/>
      <c r="CF11026" s="419"/>
      <c r="CG11026" s="419"/>
      <c r="CH11026" s="419"/>
    </row>
    <row r="11027" spans="3:86" ht="21" thickBot="1">
      <c r="C11027" s="425"/>
      <c r="P11027" s="431"/>
      <c r="R11027" s="419"/>
      <c r="S11027" s="446"/>
      <c r="T11027" s="419"/>
      <c r="V11027" s="196"/>
      <c r="W11027" s="419"/>
      <c r="X11027" s="419"/>
      <c r="Z11027" s="419"/>
      <c r="AA11027" s="419"/>
      <c r="AB11027" s="419"/>
      <c r="AD11027" s="419"/>
      <c r="AE11027" s="419"/>
      <c r="AF11027" s="419"/>
      <c r="AH11027" s="419"/>
      <c r="AI11027" s="419"/>
      <c r="AJ11027" s="419"/>
      <c r="AL11027" s="419"/>
      <c r="AM11027" s="419"/>
      <c r="AN11027" s="403"/>
      <c r="AO11027" s="419"/>
      <c r="AP11027" s="419"/>
      <c r="AQ11027" s="419"/>
      <c r="AR11027" s="419"/>
      <c r="AS11027" s="419"/>
      <c r="AT11027" s="419"/>
      <c r="AU11027" s="419"/>
      <c r="AV11027" s="419"/>
      <c r="AX11027" s="419"/>
      <c r="AY11027" s="419"/>
      <c r="AZ11027" s="419"/>
      <c r="BB11027" s="419"/>
      <c r="BC11027" s="419"/>
      <c r="BD11027" s="419"/>
      <c r="BF11027" s="419"/>
      <c r="BG11027" s="419"/>
      <c r="BH11027" s="419"/>
      <c r="BJ11027" s="419"/>
      <c r="BK11027" s="419"/>
      <c r="BL11027" s="419"/>
      <c r="BN11027" s="419"/>
      <c r="BO11027" s="419"/>
      <c r="BP11027" s="419"/>
      <c r="BR11027" s="419"/>
      <c r="BS11027" s="419"/>
      <c r="BT11027" s="419"/>
      <c r="BV11027" s="419"/>
      <c r="BW11027" s="419"/>
      <c r="BX11027" s="397"/>
      <c r="BZ11027" s="449"/>
      <c r="CB11027" s="419"/>
      <c r="CC11027" s="419"/>
      <c r="CD11027" s="419"/>
      <c r="CF11027" s="419"/>
      <c r="CG11027" s="419"/>
      <c r="CH11027" s="419"/>
    </row>
    <row r="11028" spans="3:86" ht="21" thickBot="1">
      <c r="C11028" s="425"/>
      <c r="P11028" s="431"/>
      <c r="R11028" s="419"/>
      <c r="S11028" s="446"/>
      <c r="T11028" s="419"/>
      <c r="V11028" s="196"/>
      <c r="W11028" s="419"/>
      <c r="X11028" s="419"/>
      <c r="Z11028" s="419"/>
      <c r="AA11028" s="419"/>
      <c r="AB11028" s="419"/>
      <c r="AD11028" s="419"/>
      <c r="AE11028" s="419"/>
      <c r="AF11028" s="419"/>
      <c r="AH11028" s="419"/>
      <c r="AI11028" s="419"/>
      <c r="AJ11028" s="419"/>
      <c r="AL11028" s="419"/>
      <c r="AM11028" s="419"/>
      <c r="AN11028" s="403"/>
      <c r="AO11028" s="419"/>
      <c r="AP11028" s="419"/>
      <c r="AQ11028" s="419"/>
      <c r="AR11028" s="419"/>
      <c r="AS11028" s="419"/>
      <c r="AT11028" s="419"/>
      <c r="AU11028" s="419"/>
      <c r="AV11028" s="419"/>
      <c r="AX11028" s="419"/>
      <c r="AY11028" s="419"/>
      <c r="AZ11028" s="419"/>
      <c r="BB11028" s="419"/>
      <c r="BC11028" s="419"/>
      <c r="BD11028" s="419"/>
      <c r="BF11028" s="419"/>
      <c r="BG11028" s="419"/>
      <c r="BH11028" s="419"/>
      <c r="BJ11028" s="419"/>
      <c r="BK11028" s="419"/>
      <c r="BL11028" s="419"/>
      <c r="BN11028" s="419"/>
      <c r="BO11028" s="419"/>
      <c r="BP11028" s="419"/>
      <c r="BR11028" s="419"/>
      <c r="BS11028" s="419"/>
      <c r="BT11028" s="419"/>
      <c r="BV11028" s="419"/>
      <c r="BW11028" s="419"/>
      <c r="BX11028" s="397"/>
      <c r="BZ11028" s="449"/>
      <c r="CB11028" s="419"/>
      <c r="CC11028" s="419"/>
      <c r="CD11028" s="419"/>
      <c r="CF11028" s="419"/>
      <c r="CG11028" s="419"/>
      <c r="CH11028" s="419"/>
    </row>
    <row r="11029" spans="3:86" ht="21" thickBot="1">
      <c r="C11029" s="425"/>
      <c r="P11029" s="431"/>
      <c r="R11029" s="419"/>
      <c r="S11029" s="446"/>
      <c r="T11029" s="419"/>
      <c r="V11029" s="196"/>
      <c r="W11029" s="419"/>
      <c r="X11029" s="419"/>
      <c r="Z11029" s="419"/>
      <c r="AA11029" s="419"/>
      <c r="AB11029" s="419"/>
      <c r="AD11029" s="419"/>
      <c r="AE11029" s="419"/>
      <c r="AF11029" s="419"/>
      <c r="AH11029" s="419"/>
      <c r="AI11029" s="419"/>
      <c r="AJ11029" s="419"/>
      <c r="AL11029" s="419"/>
      <c r="AM11029" s="419"/>
      <c r="AN11029" s="403"/>
      <c r="AO11029" s="419"/>
      <c r="AP11029" s="419"/>
      <c r="AQ11029" s="419"/>
      <c r="AR11029" s="419"/>
      <c r="AS11029" s="419"/>
      <c r="AT11029" s="419"/>
      <c r="AU11029" s="419"/>
      <c r="AV11029" s="419"/>
      <c r="AX11029" s="419"/>
      <c r="AY11029" s="419"/>
      <c r="AZ11029" s="419"/>
      <c r="BB11029" s="419"/>
      <c r="BC11029" s="419"/>
      <c r="BD11029" s="419"/>
      <c r="BF11029" s="419"/>
      <c r="BG11029" s="419"/>
      <c r="BH11029" s="419"/>
      <c r="BJ11029" s="419"/>
      <c r="BK11029" s="419"/>
      <c r="BL11029" s="419"/>
      <c r="BN11029" s="419"/>
      <c r="BO11029" s="419"/>
      <c r="BP11029" s="419"/>
      <c r="BR11029" s="419"/>
      <c r="BS11029" s="419"/>
      <c r="BT11029" s="419"/>
      <c r="BV11029" s="419"/>
      <c r="BW11029" s="419"/>
      <c r="BX11029" s="397"/>
      <c r="BZ11029" s="449"/>
      <c r="CB11029" s="419"/>
      <c r="CC11029" s="419"/>
      <c r="CD11029" s="419"/>
      <c r="CF11029" s="419"/>
      <c r="CG11029" s="419"/>
      <c r="CH11029" s="419"/>
    </row>
    <row r="11030" spans="3:86" ht="21" thickBot="1">
      <c r="C11030" s="425"/>
      <c r="P11030" s="431"/>
      <c r="R11030" s="419"/>
      <c r="S11030" s="446"/>
      <c r="T11030" s="419"/>
      <c r="V11030" s="196"/>
      <c r="W11030" s="419"/>
      <c r="X11030" s="419"/>
      <c r="Z11030" s="419"/>
      <c r="AA11030" s="419"/>
      <c r="AB11030" s="419"/>
      <c r="AD11030" s="419"/>
      <c r="AE11030" s="419"/>
      <c r="AF11030" s="419"/>
      <c r="AH11030" s="419"/>
      <c r="AI11030" s="419"/>
      <c r="AJ11030" s="419"/>
      <c r="AL11030" s="419"/>
      <c r="AM11030" s="419"/>
      <c r="AN11030" s="403"/>
      <c r="AO11030" s="419"/>
      <c r="AP11030" s="419"/>
      <c r="AQ11030" s="419"/>
      <c r="AR11030" s="419"/>
      <c r="AS11030" s="419"/>
      <c r="AT11030" s="419"/>
      <c r="AU11030" s="419"/>
      <c r="AV11030" s="419"/>
      <c r="AX11030" s="419"/>
      <c r="AY11030" s="419"/>
      <c r="AZ11030" s="419"/>
      <c r="BB11030" s="419"/>
      <c r="BC11030" s="419"/>
      <c r="BD11030" s="419"/>
      <c r="BF11030" s="419"/>
      <c r="BG11030" s="419"/>
      <c r="BH11030" s="419"/>
      <c r="BJ11030" s="419"/>
      <c r="BK11030" s="419"/>
      <c r="BL11030" s="419"/>
      <c r="BN11030" s="419"/>
      <c r="BO11030" s="419"/>
      <c r="BP11030" s="419"/>
      <c r="BR11030" s="419"/>
      <c r="BS11030" s="419"/>
      <c r="BT11030" s="419"/>
      <c r="BV11030" s="419"/>
      <c r="BW11030" s="419"/>
      <c r="BX11030" s="397"/>
      <c r="BZ11030" s="449"/>
      <c r="CB11030" s="419"/>
      <c r="CC11030" s="419"/>
      <c r="CD11030" s="419"/>
      <c r="CF11030" s="419"/>
      <c r="CG11030" s="419"/>
      <c r="CH11030" s="419"/>
    </row>
    <row r="11031" spans="3:86" ht="21" thickBot="1">
      <c r="C11031" s="425"/>
      <c r="P11031" s="431"/>
      <c r="R11031" s="419"/>
      <c r="S11031" s="446"/>
      <c r="T11031" s="419"/>
      <c r="V11031" s="196"/>
      <c r="W11031" s="419"/>
      <c r="X11031" s="419"/>
      <c r="Z11031" s="419"/>
      <c r="AA11031" s="419"/>
      <c r="AB11031" s="419"/>
      <c r="AD11031" s="419"/>
      <c r="AE11031" s="419"/>
      <c r="AF11031" s="419"/>
      <c r="AH11031" s="419"/>
      <c r="AI11031" s="419"/>
      <c r="AJ11031" s="419"/>
      <c r="AL11031" s="419"/>
      <c r="AM11031" s="419"/>
      <c r="AN11031" s="403"/>
      <c r="AO11031" s="419"/>
      <c r="AP11031" s="419"/>
      <c r="AQ11031" s="419"/>
      <c r="AR11031" s="419"/>
      <c r="AS11031" s="419"/>
      <c r="AT11031" s="419"/>
      <c r="AU11031" s="419"/>
      <c r="AV11031" s="419"/>
      <c r="AX11031" s="419"/>
      <c r="AY11031" s="419"/>
      <c r="AZ11031" s="419"/>
      <c r="BB11031" s="419"/>
      <c r="BC11031" s="419"/>
      <c r="BD11031" s="419"/>
      <c r="BF11031" s="419"/>
      <c r="BG11031" s="419"/>
      <c r="BH11031" s="419"/>
      <c r="BJ11031" s="419"/>
      <c r="BK11031" s="419"/>
      <c r="BL11031" s="419"/>
      <c r="BN11031" s="419"/>
      <c r="BO11031" s="419"/>
      <c r="BP11031" s="419"/>
      <c r="BR11031" s="419"/>
      <c r="BS11031" s="419"/>
      <c r="BT11031" s="419"/>
      <c r="BV11031" s="419"/>
      <c r="BW11031" s="419"/>
      <c r="BX11031" s="397"/>
      <c r="BZ11031" s="449"/>
      <c r="CB11031" s="419"/>
      <c r="CC11031" s="419"/>
      <c r="CD11031" s="419"/>
      <c r="CF11031" s="419"/>
      <c r="CG11031" s="419"/>
      <c r="CH11031" s="419"/>
    </row>
    <row r="11032" spans="3:86" ht="21" thickBot="1">
      <c r="C11032" s="425"/>
      <c r="P11032" s="431"/>
      <c r="R11032" s="419"/>
      <c r="S11032" s="446"/>
      <c r="T11032" s="419"/>
      <c r="V11032" s="196"/>
      <c r="W11032" s="419"/>
      <c r="X11032" s="419"/>
      <c r="Z11032" s="419"/>
      <c r="AA11032" s="419"/>
      <c r="AB11032" s="419"/>
      <c r="AD11032" s="419"/>
      <c r="AE11032" s="419"/>
      <c r="AF11032" s="419"/>
      <c r="AH11032" s="419"/>
      <c r="AI11032" s="419"/>
      <c r="AJ11032" s="419"/>
      <c r="AL11032" s="419"/>
      <c r="AM11032" s="419"/>
      <c r="AN11032" s="403"/>
      <c r="AO11032" s="419"/>
      <c r="AP11032" s="419"/>
      <c r="AQ11032" s="419"/>
      <c r="AR11032" s="419"/>
      <c r="AS11032" s="419"/>
      <c r="AT11032" s="419"/>
      <c r="AU11032" s="419"/>
      <c r="AV11032" s="419"/>
      <c r="AX11032" s="419"/>
      <c r="AY11032" s="419"/>
      <c r="AZ11032" s="419"/>
      <c r="BB11032" s="419"/>
      <c r="BC11032" s="419"/>
      <c r="BD11032" s="419"/>
      <c r="BF11032" s="419"/>
      <c r="BG11032" s="419"/>
      <c r="BH11032" s="419"/>
      <c r="BJ11032" s="419"/>
      <c r="BK11032" s="419"/>
      <c r="BL11032" s="419"/>
      <c r="BN11032" s="419"/>
      <c r="BO11032" s="419"/>
      <c r="BP11032" s="419"/>
      <c r="BR11032" s="419"/>
      <c r="BS11032" s="419"/>
      <c r="BT11032" s="419"/>
      <c r="BV11032" s="419"/>
      <c r="BW11032" s="419"/>
      <c r="BX11032" s="397"/>
      <c r="BZ11032" s="449"/>
      <c r="CB11032" s="419"/>
      <c r="CC11032" s="419"/>
      <c r="CD11032" s="419"/>
      <c r="CF11032" s="419"/>
      <c r="CG11032" s="419"/>
      <c r="CH11032" s="419"/>
    </row>
    <row r="11033" spans="3:86" ht="21" thickBot="1">
      <c r="C11033" s="425"/>
      <c r="P11033" s="431"/>
      <c r="R11033" s="419"/>
      <c r="S11033" s="446"/>
      <c r="T11033" s="419"/>
      <c r="V11033" s="196"/>
      <c r="W11033" s="419"/>
      <c r="X11033" s="419"/>
      <c r="Z11033" s="419"/>
      <c r="AA11033" s="419"/>
      <c r="AB11033" s="419"/>
      <c r="AD11033" s="419"/>
      <c r="AE11033" s="419"/>
      <c r="AF11033" s="419"/>
      <c r="AH11033" s="419"/>
      <c r="AI11033" s="419"/>
      <c r="AJ11033" s="419"/>
      <c r="AL11033" s="419"/>
      <c r="AM11033" s="419"/>
      <c r="AN11033" s="403"/>
      <c r="AO11033" s="419"/>
      <c r="AP11033" s="419"/>
      <c r="AQ11033" s="419"/>
      <c r="AR11033" s="419"/>
      <c r="AS11033" s="419"/>
      <c r="AT11033" s="419"/>
      <c r="AU11033" s="419"/>
      <c r="AV11033" s="419"/>
      <c r="AX11033" s="419"/>
      <c r="AY11033" s="419"/>
      <c r="AZ11033" s="419"/>
      <c r="BB11033" s="419"/>
      <c r="BC11033" s="419"/>
      <c r="BD11033" s="419"/>
      <c r="BF11033" s="419"/>
      <c r="BG11033" s="419"/>
      <c r="BH11033" s="419"/>
      <c r="BJ11033" s="419"/>
      <c r="BK11033" s="419"/>
      <c r="BL11033" s="419"/>
      <c r="BN11033" s="419"/>
      <c r="BO11033" s="419"/>
      <c r="BP11033" s="419"/>
      <c r="BR11033" s="419"/>
      <c r="BS11033" s="419"/>
      <c r="BT11033" s="419"/>
      <c r="BV11033" s="419"/>
      <c r="BW11033" s="419"/>
      <c r="BX11033" s="397"/>
      <c r="BZ11033" s="449"/>
      <c r="CB11033" s="419"/>
      <c r="CC11033" s="419"/>
      <c r="CD11033" s="419"/>
      <c r="CF11033" s="419"/>
      <c r="CG11033" s="419"/>
      <c r="CH11033" s="419"/>
    </row>
    <row r="11034" spans="3:86" ht="21" thickBot="1">
      <c r="C11034" s="425"/>
      <c r="P11034" s="431"/>
      <c r="R11034" s="419"/>
      <c r="S11034" s="446"/>
      <c r="T11034" s="419"/>
      <c r="V11034" s="196"/>
      <c r="W11034" s="419"/>
      <c r="X11034" s="419"/>
      <c r="Z11034" s="419"/>
      <c r="AA11034" s="419"/>
      <c r="AB11034" s="419"/>
      <c r="AD11034" s="419"/>
      <c r="AE11034" s="419"/>
      <c r="AF11034" s="419"/>
      <c r="AH11034" s="419"/>
      <c r="AI11034" s="419"/>
      <c r="AJ11034" s="419"/>
      <c r="AL11034" s="419"/>
      <c r="AM11034" s="419"/>
      <c r="AN11034" s="403"/>
      <c r="AO11034" s="419"/>
      <c r="AP11034" s="419"/>
      <c r="AQ11034" s="419"/>
      <c r="AR11034" s="419"/>
      <c r="AS11034" s="419"/>
      <c r="AT11034" s="419"/>
      <c r="AU11034" s="419"/>
      <c r="AV11034" s="419"/>
      <c r="AX11034" s="419"/>
      <c r="AY11034" s="419"/>
      <c r="AZ11034" s="419"/>
      <c r="BB11034" s="419"/>
      <c r="BC11034" s="419"/>
      <c r="BD11034" s="419"/>
      <c r="BF11034" s="419"/>
      <c r="BG11034" s="419"/>
      <c r="BH11034" s="419"/>
      <c r="BJ11034" s="419"/>
      <c r="BK11034" s="419"/>
      <c r="BL11034" s="419"/>
      <c r="BN11034" s="419"/>
      <c r="BO11034" s="419"/>
      <c r="BP11034" s="419"/>
      <c r="BR11034" s="419"/>
      <c r="BS11034" s="419"/>
      <c r="BT11034" s="419"/>
      <c r="BV11034" s="419"/>
      <c r="BW11034" s="419"/>
      <c r="BX11034" s="397"/>
      <c r="BZ11034" s="449"/>
      <c r="CB11034" s="419"/>
      <c r="CC11034" s="419"/>
      <c r="CD11034" s="419"/>
      <c r="CF11034" s="419"/>
      <c r="CG11034" s="419"/>
      <c r="CH11034" s="419"/>
    </row>
    <row r="11035" spans="3:86" ht="21" thickBot="1">
      <c r="C11035" s="425"/>
      <c r="P11035" s="431"/>
      <c r="R11035" s="419"/>
      <c r="S11035" s="446"/>
      <c r="T11035" s="419"/>
      <c r="V11035" s="196"/>
      <c r="W11035" s="419"/>
      <c r="X11035" s="419"/>
      <c r="Z11035" s="419"/>
      <c r="AA11035" s="419"/>
      <c r="AB11035" s="419"/>
      <c r="AD11035" s="419"/>
      <c r="AE11035" s="419"/>
      <c r="AF11035" s="419"/>
      <c r="AH11035" s="419"/>
      <c r="AI11035" s="419"/>
      <c r="AJ11035" s="419"/>
      <c r="AL11035" s="419"/>
      <c r="AM11035" s="419"/>
      <c r="AN11035" s="403"/>
      <c r="AO11035" s="419"/>
      <c r="AP11035" s="419"/>
      <c r="AQ11035" s="419"/>
      <c r="AR11035" s="419"/>
      <c r="AS11035" s="419"/>
      <c r="AT11035" s="419"/>
      <c r="AU11035" s="419"/>
      <c r="AV11035" s="419"/>
      <c r="AX11035" s="419"/>
      <c r="AY11035" s="419"/>
      <c r="AZ11035" s="419"/>
      <c r="BB11035" s="419"/>
      <c r="BC11035" s="419"/>
      <c r="BD11035" s="419"/>
      <c r="BF11035" s="419"/>
      <c r="BG11035" s="419"/>
      <c r="BH11035" s="419"/>
      <c r="BJ11035" s="419"/>
      <c r="BK11035" s="419"/>
      <c r="BL11035" s="419"/>
      <c r="BN11035" s="419"/>
      <c r="BO11035" s="419"/>
      <c r="BP11035" s="419"/>
      <c r="BR11035" s="419"/>
      <c r="BS11035" s="419"/>
      <c r="BT11035" s="419"/>
      <c r="BV11035" s="419"/>
      <c r="BW11035" s="419"/>
      <c r="BX11035" s="397"/>
      <c r="BZ11035" s="449"/>
      <c r="CB11035" s="419"/>
      <c r="CC11035" s="419"/>
      <c r="CD11035" s="419"/>
      <c r="CF11035" s="419"/>
      <c r="CG11035" s="419"/>
      <c r="CH11035" s="419"/>
    </row>
    <row r="11036" spans="3:86" ht="21" thickBot="1">
      <c r="C11036" s="425"/>
      <c r="P11036" s="431"/>
      <c r="R11036" s="419"/>
      <c r="S11036" s="446"/>
      <c r="T11036" s="419"/>
      <c r="V11036" s="196"/>
      <c r="W11036" s="419"/>
      <c r="X11036" s="419"/>
      <c r="Z11036" s="419"/>
      <c r="AA11036" s="419"/>
      <c r="AB11036" s="419"/>
      <c r="AD11036" s="419"/>
      <c r="AE11036" s="419"/>
      <c r="AF11036" s="419"/>
      <c r="AH11036" s="419"/>
      <c r="AI11036" s="419"/>
      <c r="AJ11036" s="419"/>
      <c r="AL11036" s="419"/>
      <c r="AM11036" s="419"/>
      <c r="AN11036" s="403"/>
      <c r="AO11036" s="419"/>
      <c r="AP11036" s="419"/>
      <c r="AQ11036" s="419"/>
      <c r="AR11036" s="419"/>
      <c r="AS11036" s="419"/>
      <c r="AT11036" s="419"/>
      <c r="AU11036" s="419"/>
      <c r="AV11036" s="419"/>
      <c r="AX11036" s="419"/>
      <c r="AY11036" s="419"/>
      <c r="AZ11036" s="419"/>
      <c r="BB11036" s="419"/>
      <c r="BC11036" s="419"/>
      <c r="BD11036" s="419"/>
      <c r="BF11036" s="419"/>
      <c r="BG11036" s="419"/>
      <c r="BH11036" s="419"/>
      <c r="BJ11036" s="419"/>
      <c r="BK11036" s="419"/>
      <c r="BL11036" s="419"/>
      <c r="BN11036" s="419"/>
      <c r="BO11036" s="419"/>
      <c r="BP11036" s="419"/>
      <c r="BR11036" s="419"/>
      <c r="BS11036" s="419"/>
      <c r="BT11036" s="419"/>
      <c r="BV11036" s="419"/>
      <c r="BW11036" s="419"/>
      <c r="BX11036" s="397"/>
      <c r="BZ11036" s="449"/>
      <c r="CB11036" s="419"/>
      <c r="CC11036" s="419"/>
      <c r="CD11036" s="419"/>
      <c r="CF11036" s="419"/>
      <c r="CG11036" s="419"/>
      <c r="CH11036" s="419"/>
    </row>
    <row r="11037" spans="3:86" ht="21" thickBot="1">
      <c r="C11037" s="425"/>
      <c r="P11037" s="431"/>
      <c r="R11037" s="419"/>
      <c r="S11037" s="446"/>
      <c r="T11037" s="419"/>
      <c r="V11037" s="196"/>
      <c r="W11037" s="419"/>
      <c r="X11037" s="419"/>
      <c r="Z11037" s="419"/>
      <c r="AA11037" s="419"/>
      <c r="AB11037" s="419"/>
      <c r="AD11037" s="419"/>
      <c r="AE11037" s="419"/>
      <c r="AF11037" s="419"/>
      <c r="AH11037" s="419"/>
      <c r="AI11037" s="419"/>
      <c r="AJ11037" s="419"/>
      <c r="AL11037" s="419"/>
      <c r="AM11037" s="419"/>
      <c r="AN11037" s="403"/>
      <c r="AO11037" s="419"/>
      <c r="AP11037" s="419"/>
      <c r="AQ11037" s="419"/>
      <c r="AR11037" s="419"/>
      <c r="AS11037" s="419"/>
      <c r="AT11037" s="419"/>
      <c r="AU11037" s="419"/>
      <c r="AV11037" s="419"/>
      <c r="AX11037" s="419"/>
      <c r="AY11037" s="419"/>
      <c r="AZ11037" s="419"/>
      <c r="BB11037" s="419"/>
      <c r="BC11037" s="419"/>
      <c r="BD11037" s="419"/>
      <c r="BF11037" s="419"/>
      <c r="BG11037" s="419"/>
      <c r="BH11037" s="419"/>
      <c r="BJ11037" s="419"/>
      <c r="BK11037" s="419"/>
      <c r="BL11037" s="419"/>
      <c r="BN11037" s="419"/>
      <c r="BO11037" s="419"/>
      <c r="BP11037" s="419"/>
      <c r="BR11037" s="419"/>
      <c r="BS11037" s="419"/>
      <c r="BT11037" s="419"/>
      <c r="BV11037" s="419"/>
      <c r="BW11037" s="419"/>
      <c r="BX11037" s="397"/>
      <c r="BZ11037" s="449"/>
      <c r="CB11037" s="419"/>
      <c r="CC11037" s="419"/>
      <c r="CD11037" s="419"/>
      <c r="CF11037" s="419"/>
      <c r="CG11037" s="419"/>
      <c r="CH11037" s="419"/>
    </row>
    <row r="11038" spans="3:86" ht="21" thickBot="1">
      <c r="C11038" s="425"/>
      <c r="P11038" s="431"/>
      <c r="R11038" s="419"/>
      <c r="S11038" s="446"/>
      <c r="T11038" s="419"/>
      <c r="V11038" s="196"/>
      <c r="W11038" s="419"/>
      <c r="X11038" s="419"/>
      <c r="Z11038" s="419"/>
      <c r="AA11038" s="419"/>
      <c r="AB11038" s="419"/>
      <c r="AD11038" s="419"/>
      <c r="AE11038" s="419"/>
      <c r="AF11038" s="419"/>
      <c r="AH11038" s="419"/>
      <c r="AI11038" s="419"/>
      <c r="AJ11038" s="419"/>
      <c r="AL11038" s="419"/>
      <c r="AM11038" s="419"/>
      <c r="AN11038" s="403"/>
      <c r="AO11038" s="419"/>
      <c r="AP11038" s="419"/>
      <c r="AQ11038" s="419"/>
      <c r="AR11038" s="419"/>
      <c r="AS11038" s="419"/>
      <c r="AT11038" s="419"/>
      <c r="AU11038" s="419"/>
      <c r="AV11038" s="419"/>
      <c r="AX11038" s="419"/>
      <c r="AY11038" s="419"/>
      <c r="AZ11038" s="419"/>
      <c r="BB11038" s="419"/>
      <c r="BC11038" s="419"/>
      <c r="BD11038" s="419"/>
      <c r="BF11038" s="419"/>
      <c r="BG11038" s="419"/>
      <c r="BH11038" s="419"/>
      <c r="BJ11038" s="419"/>
      <c r="BK11038" s="419"/>
      <c r="BL11038" s="419"/>
      <c r="BN11038" s="419"/>
      <c r="BO11038" s="419"/>
      <c r="BP11038" s="419"/>
      <c r="BR11038" s="419"/>
      <c r="BS11038" s="419"/>
      <c r="BT11038" s="419"/>
      <c r="BV11038" s="419"/>
      <c r="BW11038" s="419"/>
      <c r="BX11038" s="397"/>
      <c r="BZ11038" s="449"/>
      <c r="CB11038" s="419"/>
      <c r="CC11038" s="419"/>
      <c r="CD11038" s="419"/>
      <c r="CF11038" s="419"/>
      <c r="CG11038" s="419"/>
      <c r="CH11038" s="419"/>
    </row>
    <row r="11039" spans="3:86" ht="21" thickBot="1">
      <c r="C11039" s="425"/>
      <c r="P11039" s="431"/>
      <c r="R11039" s="419"/>
      <c r="S11039" s="446"/>
      <c r="T11039" s="419"/>
      <c r="V11039" s="196"/>
      <c r="W11039" s="419"/>
      <c r="X11039" s="419"/>
      <c r="Z11039" s="419"/>
      <c r="AA11039" s="419"/>
      <c r="AB11039" s="419"/>
      <c r="AD11039" s="419"/>
      <c r="AE11039" s="419"/>
      <c r="AF11039" s="419"/>
      <c r="AH11039" s="419"/>
      <c r="AI11039" s="419"/>
      <c r="AJ11039" s="419"/>
      <c r="AL11039" s="419"/>
      <c r="AM11039" s="419"/>
      <c r="AN11039" s="403"/>
      <c r="AO11039" s="419"/>
      <c r="AP11039" s="419"/>
      <c r="AQ11039" s="419"/>
      <c r="AR11039" s="419"/>
      <c r="AS11039" s="419"/>
      <c r="AT11039" s="419"/>
      <c r="AU11039" s="419"/>
      <c r="AV11039" s="419"/>
      <c r="AX11039" s="419"/>
      <c r="AY11039" s="419"/>
      <c r="AZ11039" s="419"/>
      <c r="BB11039" s="419"/>
      <c r="BC11039" s="419"/>
      <c r="BD11039" s="419"/>
      <c r="BF11039" s="419"/>
      <c r="BG11039" s="419"/>
      <c r="BH11039" s="419"/>
      <c r="BJ11039" s="419"/>
      <c r="BK11039" s="419"/>
      <c r="BL11039" s="419"/>
      <c r="BN11039" s="419"/>
      <c r="BO11039" s="419"/>
      <c r="BP11039" s="419"/>
      <c r="BR11039" s="419"/>
      <c r="BS11039" s="419"/>
      <c r="BT11039" s="419"/>
      <c r="BV11039" s="419"/>
      <c r="BW11039" s="419"/>
      <c r="BX11039" s="397"/>
      <c r="BZ11039" s="449"/>
      <c r="CB11039" s="419"/>
      <c r="CC11039" s="419"/>
      <c r="CD11039" s="419"/>
      <c r="CF11039" s="419"/>
      <c r="CG11039" s="419"/>
      <c r="CH11039" s="419"/>
    </row>
    <row r="11040" spans="3:86" ht="21" thickBot="1">
      <c r="C11040" s="425"/>
      <c r="P11040" s="431"/>
      <c r="R11040" s="419"/>
      <c r="S11040" s="446"/>
      <c r="T11040" s="419"/>
      <c r="V11040" s="196"/>
      <c r="W11040" s="419"/>
      <c r="X11040" s="419"/>
      <c r="Z11040" s="419"/>
      <c r="AA11040" s="419"/>
      <c r="AB11040" s="419"/>
      <c r="AD11040" s="419"/>
      <c r="AE11040" s="419"/>
      <c r="AF11040" s="419"/>
      <c r="AH11040" s="419"/>
      <c r="AI11040" s="419"/>
      <c r="AJ11040" s="419"/>
      <c r="AL11040" s="419"/>
      <c r="AM11040" s="419"/>
      <c r="AN11040" s="403"/>
      <c r="AO11040" s="419"/>
      <c r="AP11040" s="419"/>
      <c r="AQ11040" s="419"/>
      <c r="AR11040" s="419"/>
      <c r="AS11040" s="419"/>
      <c r="AT11040" s="419"/>
      <c r="AU11040" s="419"/>
      <c r="AV11040" s="419"/>
      <c r="AX11040" s="419"/>
      <c r="AY11040" s="419"/>
      <c r="AZ11040" s="419"/>
      <c r="BB11040" s="419"/>
      <c r="BC11040" s="419"/>
      <c r="BD11040" s="419"/>
      <c r="BF11040" s="419"/>
      <c r="BG11040" s="419"/>
      <c r="BH11040" s="419"/>
      <c r="BJ11040" s="419"/>
      <c r="BK11040" s="419"/>
      <c r="BL11040" s="419"/>
      <c r="BN11040" s="419"/>
      <c r="BO11040" s="419"/>
      <c r="BP11040" s="419"/>
      <c r="BR11040" s="419"/>
      <c r="BS11040" s="419"/>
      <c r="BT11040" s="419"/>
      <c r="BV11040" s="419"/>
      <c r="BW11040" s="419"/>
      <c r="BX11040" s="397"/>
      <c r="BZ11040" s="449"/>
      <c r="CB11040" s="419"/>
      <c r="CC11040" s="419"/>
      <c r="CD11040" s="419"/>
      <c r="CF11040" s="419"/>
      <c r="CG11040" s="419"/>
      <c r="CH11040" s="419"/>
    </row>
    <row r="11041" spans="3:86" ht="21" thickBot="1">
      <c r="C11041" s="425"/>
      <c r="P11041" s="431"/>
      <c r="R11041" s="419"/>
      <c r="S11041" s="446"/>
      <c r="T11041" s="419"/>
      <c r="V11041" s="196"/>
      <c r="W11041" s="419"/>
      <c r="X11041" s="419"/>
      <c r="Z11041" s="419"/>
      <c r="AA11041" s="419"/>
      <c r="AB11041" s="419"/>
      <c r="AD11041" s="419"/>
      <c r="AE11041" s="419"/>
      <c r="AF11041" s="419"/>
      <c r="AH11041" s="419"/>
      <c r="AI11041" s="419"/>
      <c r="AJ11041" s="419"/>
      <c r="AL11041" s="419"/>
      <c r="AM11041" s="419"/>
      <c r="AN11041" s="403"/>
      <c r="AO11041" s="419"/>
      <c r="AP11041" s="419"/>
      <c r="AQ11041" s="419"/>
      <c r="AR11041" s="419"/>
      <c r="AS11041" s="419"/>
      <c r="AT11041" s="419"/>
      <c r="AU11041" s="419"/>
      <c r="AV11041" s="419"/>
      <c r="AX11041" s="419"/>
      <c r="AY11041" s="419"/>
      <c r="AZ11041" s="419"/>
      <c r="BB11041" s="419"/>
      <c r="BC11041" s="419"/>
      <c r="BD11041" s="419"/>
      <c r="BF11041" s="419"/>
      <c r="BG11041" s="419"/>
      <c r="BH11041" s="419"/>
      <c r="BJ11041" s="419"/>
      <c r="BK11041" s="419"/>
      <c r="BL11041" s="419"/>
      <c r="BN11041" s="419"/>
      <c r="BO11041" s="419"/>
      <c r="BP11041" s="419"/>
      <c r="BR11041" s="419"/>
      <c r="BS11041" s="419"/>
      <c r="BT11041" s="419"/>
      <c r="BV11041" s="419"/>
      <c r="BW11041" s="419"/>
      <c r="BX11041" s="397"/>
      <c r="BZ11041" s="449"/>
      <c r="CB11041" s="419"/>
      <c r="CC11041" s="419"/>
      <c r="CD11041" s="419"/>
      <c r="CF11041" s="419"/>
      <c r="CG11041" s="419"/>
      <c r="CH11041" s="419"/>
    </row>
    <row r="11042" spans="3:86" ht="21" thickBot="1">
      <c r="C11042" s="425"/>
      <c r="P11042" s="431"/>
      <c r="R11042" s="419"/>
      <c r="S11042" s="446"/>
      <c r="T11042" s="419"/>
      <c r="V11042" s="196"/>
      <c r="W11042" s="419"/>
      <c r="X11042" s="419"/>
      <c r="Z11042" s="419"/>
      <c r="AA11042" s="419"/>
      <c r="AB11042" s="419"/>
      <c r="AD11042" s="419"/>
      <c r="AE11042" s="419"/>
      <c r="AF11042" s="419"/>
      <c r="AH11042" s="419"/>
      <c r="AI11042" s="419"/>
      <c r="AJ11042" s="419"/>
      <c r="AL11042" s="419"/>
      <c r="AM11042" s="419"/>
      <c r="AN11042" s="403"/>
      <c r="AO11042" s="419"/>
      <c r="AP11042" s="419"/>
      <c r="AQ11042" s="419"/>
      <c r="AR11042" s="419"/>
      <c r="AS11042" s="419"/>
      <c r="AT11042" s="419"/>
      <c r="AU11042" s="419"/>
      <c r="AV11042" s="419"/>
      <c r="AX11042" s="419"/>
      <c r="AY11042" s="419"/>
      <c r="AZ11042" s="419"/>
      <c r="BB11042" s="419"/>
      <c r="BC11042" s="419"/>
      <c r="BD11042" s="419"/>
      <c r="BF11042" s="419"/>
      <c r="BG11042" s="419"/>
      <c r="BH11042" s="419"/>
      <c r="BJ11042" s="419"/>
      <c r="BK11042" s="419"/>
      <c r="BL11042" s="419"/>
      <c r="BN11042" s="419"/>
      <c r="BO11042" s="419"/>
      <c r="BP11042" s="419"/>
      <c r="BR11042" s="419"/>
      <c r="BS11042" s="419"/>
      <c r="BT11042" s="419"/>
      <c r="BV11042" s="419"/>
      <c r="BW11042" s="419"/>
      <c r="BX11042" s="397"/>
      <c r="BZ11042" s="449"/>
      <c r="CB11042" s="419"/>
      <c r="CC11042" s="419"/>
      <c r="CD11042" s="419"/>
      <c r="CF11042" s="419"/>
      <c r="CG11042" s="419"/>
      <c r="CH11042" s="419"/>
    </row>
    <row r="11043" spans="3:86" ht="21" thickBot="1">
      <c r="C11043" s="425"/>
      <c r="P11043" s="431"/>
      <c r="R11043" s="419"/>
      <c r="S11043" s="446"/>
      <c r="T11043" s="419"/>
      <c r="V11043" s="196"/>
      <c r="W11043" s="419"/>
      <c r="X11043" s="419"/>
      <c r="Z11043" s="419"/>
      <c r="AA11043" s="419"/>
      <c r="AB11043" s="419"/>
      <c r="AD11043" s="419"/>
      <c r="AE11043" s="419"/>
      <c r="AF11043" s="419"/>
      <c r="AH11043" s="419"/>
      <c r="AI11043" s="419"/>
      <c r="AJ11043" s="419"/>
      <c r="AL11043" s="419"/>
      <c r="AM11043" s="419"/>
      <c r="AN11043" s="403"/>
      <c r="AO11043" s="419"/>
      <c r="AP11043" s="419"/>
      <c r="AQ11043" s="419"/>
      <c r="AR11043" s="419"/>
      <c r="AS11043" s="419"/>
      <c r="AT11043" s="419"/>
      <c r="AU11043" s="419"/>
      <c r="AV11043" s="419"/>
      <c r="AX11043" s="419"/>
      <c r="AY11043" s="419"/>
      <c r="AZ11043" s="419"/>
      <c r="BB11043" s="419"/>
      <c r="BC11043" s="419"/>
      <c r="BD11043" s="419"/>
      <c r="BF11043" s="419"/>
      <c r="BG11043" s="419"/>
      <c r="BH11043" s="419"/>
      <c r="BJ11043" s="419"/>
      <c r="BK11043" s="419"/>
      <c r="BL11043" s="419"/>
      <c r="BN11043" s="419"/>
      <c r="BO11043" s="419"/>
      <c r="BP11043" s="419"/>
      <c r="BR11043" s="419"/>
      <c r="BS11043" s="419"/>
      <c r="BT11043" s="419"/>
      <c r="BV11043" s="419"/>
      <c r="BW11043" s="419"/>
      <c r="BX11043" s="397"/>
      <c r="BZ11043" s="449"/>
      <c r="CB11043" s="419"/>
      <c r="CC11043" s="419"/>
      <c r="CD11043" s="419"/>
      <c r="CF11043" s="419"/>
      <c r="CG11043" s="419"/>
      <c r="CH11043" s="419"/>
    </row>
    <row r="11044" spans="3:86" ht="21" thickBot="1">
      <c r="C11044" s="425"/>
      <c r="P11044" s="431"/>
      <c r="R11044" s="419"/>
      <c r="S11044" s="446"/>
      <c r="T11044" s="419"/>
      <c r="V11044" s="196"/>
      <c r="W11044" s="419"/>
      <c r="X11044" s="419"/>
      <c r="Z11044" s="419"/>
      <c r="AA11044" s="419"/>
      <c r="AB11044" s="419"/>
      <c r="AD11044" s="419"/>
      <c r="AE11044" s="419"/>
      <c r="AF11044" s="419"/>
      <c r="AH11044" s="419"/>
      <c r="AI11044" s="419"/>
      <c r="AJ11044" s="419"/>
      <c r="AL11044" s="419"/>
      <c r="AM11044" s="419"/>
      <c r="AN11044" s="403"/>
      <c r="AO11044" s="419"/>
      <c r="AP11044" s="419"/>
      <c r="AQ11044" s="419"/>
      <c r="AR11044" s="419"/>
      <c r="AS11044" s="419"/>
      <c r="AT11044" s="419"/>
      <c r="AU11044" s="419"/>
      <c r="AV11044" s="419"/>
      <c r="AX11044" s="419"/>
      <c r="AY11044" s="419"/>
      <c r="AZ11044" s="419"/>
      <c r="BB11044" s="419"/>
      <c r="BC11044" s="419"/>
      <c r="BD11044" s="419"/>
      <c r="BF11044" s="419"/>
      <c r="BG11044" s="419"/>
      <c r="BH11044" s="419"/>
      <c r="BJ11044" s="419"/>
      <c r="BK11044" s="419"/>
      <c r="BL11044" s="419"/>
      <c r="BN11044" s="419"/>
      <c r="BO11044" s="419"/>
      <c r="BP11044" s="419"/>
      <c r="BR11044" s="419"/>
      <c r="BS11044" s="419"/>
      <c r="BT11044" s="419"/>
      <c r="BV11044" s="419"/>
      <c r="BW11044" s="419"/>
      <c r="BX11044" s="397"/>
      <c r="BZ11044" s="449"/>
      <c r="CB11044" s="419"/>
      <c r="CC11044" s="419"/>
      <c r="CD11044" s="419"/>
      <c r="CF11044" s="419"/>
      <c r="CG11044" s="419"/>
      <c r="CH11044" s="419"/>
    </row>
    <row r="11045" spans="3:86" ht="21" thickBot="1">
      <c r="C11045" s="425"/>
      <c r="P11045" s="431"/>
      <c r="R11045" s="419"/>
      <c r="S11045" s="446"/>
      <c r="T11045" s="419"/>
      <c r="V11045" s="196"/>
      <c r="W11045" s="419"/>
      <c r="X11045" s="419"/>
      <c r="Z11045" s="419"/>
      <c r="AA11045" s="419"/>
      <c r="AB11045" s="419"/>
      <c r="AD11045" s="419"/>
      <c r="AE11045" s="419"/>
      <c r="AF11045" s="419"/>
      <c r="AH11045" s="419"/>
      <c r="AI11045" s="419"/>
      <c r="AJ11045" s="419"/>
      <c r="AL11045" s="419"/>
      <c r="AM11045" s="419"/>
      <c r="AN11045" s="403"/>
      <c r="AO11045" s="419"/>
      <c r="AP11045" s="419"/>
      <c r="AQ11045" s="419"/>
      <c r="AR11045" s="419"/>
      <c r="AS11045" s="419"/>
      <c r="AT11045" s="419"/>
      <c r="AU11045" s="419"/>
      <c r="AV11045" s="419"/>
      <c r="AX11045" s="419"/>
      <c r="AY11045" s="419"/>
      <c r="AZ11045" s="419"/>
      <c r="BB11045" s="419"/>
      <c r="BC11045" s="419"/>
      <c r="BD11045" s="419"/>
      <c r="BF11045" s="419"/>
      <c r="BG11045" s="419"/>
      <c r="BH11045" s="419"/>
      <c r="BJ11045" s="419"/>
      <c r="BK11045" s="419"/>
      <c r="BL11045" s="419"/>
      <c r="BN11045" s="419"/>
      <c r="BO11045" s="419"/>
      <c r="BP11045" s="419"/>
      <c r="BR11045" s="419"/>
      <c r="BS11045" s="419"/>
      <c r="BT11045" s="419"/>
      <c r="BV11045" s="419"/>
      <c r="BW11045" s="419"/>
      <c r="BX11045" s="397"/>
      <c r="BZ11045" s="449"/>
      <c r="CB11045" s="419"/>
      <c r="CC11045" s="419"/>
      <c r="CD11045" s="419"/>
      <c r="CF11045" s="419"/>
      <c r="CG11045" s="419"/>
      <c r="CH11045" s="419"/>
    </row>
    <row r="11046" spans="3:86" ht="21" thickBot="1">
      <c r="C11046" s="425"/>
      <c r="P11046" s="431"/>
      <c r="R11046" s="419"/>
      <c r="S11046" s="446"/>
      <c r="T11046" s="419"/>
      <c r="V11046" s="196"/>
      <c r="W11046" s="419"/>
      <c r="X11046" s="419"/>
      <c r="Z11046" s="419"/>
      <c r="AA11046" s="419"/>
      <c r="AB11046" s="419"/>
      <c r="AD11046" s="419"/>
      <c r="AE11046" s="419"/>
      <c r="AF11046" s="419"/>
      <c r="AH11046" s="419"/>
      <c r="AI11046" s="419"/>
      <c r="AJ11046" s="419"/>
      <c r="AL11046" s="419"/>
      <c r="AM11046" s="419"/>
      <c r="AN11046" s="403"/>
      <c r="AO11046" s="419"/>
      <c r="AP11046" s="419"/>
      <c r="AQ11046" s="419"/>
      <c r="AR11046" s="419"/>
      <c r="AS11046" s="419"/>
      <c r="AT11046" s="419"/>
      <c r="AU11046" s="419"/>
      <c r="AV11046" s="419"/>
      <c r="AX11046" s="419"/>
      <c r="AY11046" s="419"/>
      <c r="AZ11046" s="419"/>
      <c r="BB11046" s="419"/>
      <c r="BC11046" s="419"/>
      <c r="BD11046" s="419"/>
      <c r="BF11046" s="419"/>
      <c r="BG11046" s="419"/>
      <c r="BH11046" s="419"/>
      <c r="BJ11046" s="419"/>
      <c r="BK11046" s="419"/>
      <c r="BL11046" s="419"/>
      <c r="BN11046" s="419"/>
      <c r="BO11046" s="419"/>
      <c r="BP11046" s="419"/>
      <c r="BR11046" s="419"/>
      <c r="BS11046" s="419"/>
      <c r="BT11046" s="419"/>
      <c r="BV11046" s="419"/>
      <c r="BW11046" s="419"/>
      <c r="BX11046" s="397"/>
      <c r="BZ11046" s="449"/>
      <c r="CB11046" s="419"/>
      <c r="CC11046" s="419"/>
      <c r="CD11046" s="419"/>
      <c r="CF11046" s="419"/>
      <c r="CG11046" s="419"/>
      <c r="CH11046" s="419"/>
    </row>
    <row r="11047" spans="3:86" ht="21" thickBot="1">
      <c r="C11047" s="425"/>
      <c r="P11047" s="431"/>
      <c r="R11047" s="419"/>
      <c r="S11047" s="446"/>
      <c r="T11047" s="419"/>
      <c r="V11047" s="196"/>
      <c r="W11047" s="419"/>
      <c r="X11047" s="419"/>
      <c r="Z11047" s="419"/>
      <c r="AA11047" s="419"/>
      <c r="AB11047" s="419"/>
      <c r="AD11047" s="419"/>
      <c r="AE11047" s="419"/>
      <c r="AF11047" s="419"/>
      <c r="AH11047" s="419"/>
      <c r="AI11047" s="419"/>
      <c r="AJ11047" s="419"/>
      <c r="AL11047" s="419"/>
      <c r="AM11047" s="419"/>
      <c r="AN11047" s="403"/>
      <c r="AO11047" s="419"/>
      <c r="AP11047" s="419"/>
      <c r="AQ11047" s="419"/>
      <c r="AR11047" s="419"/>
      <c r="AS11047" s="419"/>
      <c r="AT11047" s="419"/>
      <c r="AU11047" s="419"/>
      <c r="AV11047" s="419"/>
      <c r="AX11047" s="419"/>
      <c r="AY11047" s="419"/>
      <c r="AZ11047" s="419"/>
      <c r="BB11047" s="419"/>
      <c r="BC11047" s="419"/>
      <c r="BD11047" s="419"/>
      <c r="BF11047" s="419"/>
      <c r="BG11047" s="419"/>
      <c r="BH11047" s="419"/>
      <c r="BJ11047" s="419"/>
      <c r="BK11047" s="419"/>
      <c r="BL11047" s="419"/>
      <c r="BN11047" s="419"/>
      <c r="BO11047" s="419"/>
      <c r="BP11047" s="419"/>
      <c r="BR11047" s="419"/>
      <c r="BS11047" s="419"/>
      <c r="BT11047" s="419"/>
      <c r="BV11047" s="419"/>
      <c r="BW11047" s="419"/>
      <c r="BX11047" s="397"/>
      <c r="BZ11047" s="449"/>
      <c r="CB11047" s="419"/>
      <c r="CC11047" s="419"/>
      <c r="CD11047" s="419"/>
      <c r="CF11047" s="419"/>
      <c r="CG11047" s="419"/>
      <c r="CH11047" s="419"/>
    </row>
    <row r="11048" spans="3:86" ht="21" thickBot="1">
      <c r="C11048" s="425"/>
      <c r="P11048" s="431"/>
      <c r="R11048" s="419"/>
      <c r="S11048" s="446"/>
      <c r="T11048" s="419"/>
      <c r="V11048" s="196"/>
      <c r="W11048" s="419"/>
      <c r="X11048" s="419"/>
      <c r="Z11048" s="419"/>
      <c r="AA11048" s="419"/>
      <c r="AB11048" s="419"/>
      <c r="AD11048" s="419"/>
      <c r="AE11048" s="419"/>
      <c r="AF11048" s="419"/>
      <c r="AH11048" s="419"/>
      <c r="AI11048" s="419"/>
      <c r="AJ11048" s="419"/>
      <c r="AL11048" s="419"/>
      <c r="AM11048" s="419"/>
      <c r="AN11048" s="403"/>
      <c r="AO11048" s="419"/>
      <c r="AP11048" s="419"/>
      <c r="AQ11048" s="419"/>
      <c r="AR11048" s="419"/>
      <c r="AS11048" s="419"/>
      <c r="AT11048" s="419"/>
      <c r="AU11048" s="419"/>
      <c r="AV11048" s="419"/>
      <c r="AX11048" s="419"/>
      <c r="AY11048" s="419"/>
      <c r="AZ11048" s="419"/>
      <c r="BB11048" s="419"/>
      <c r="BC11048" s="419"/>
      <c r="BD11048" s="419"/>
      <c r="BF11048" s="419"/>
      <c r="BG11048" s="419"/>
      <c r="BH11048" s="419"/>
      <c r="BJ11048" s="419"/>
      <c r="BK11048" s="419"/>
      <c r="BL11048" s="419"/>
      <c r="BN11048" s="419"/>
      <c r="BO11048" s="419"/>
      <c r="BP11048" s="419"/>
      <c r="BR11048" s="419"/>
      <c r="BS11048" s="419"/>
      <c r="BT11048" s="419"/>
      <c r="BV11048" s="419"/>
      <c r="BW11048" s="419"/>
      <c r="BX11048" s="397"/>
      <c r="BZ11048" s="449"/>
      <c r="CB11048" s="419"/>
      <c r="CC11048" s="419"/>
      <c r="CD11048" s="419"/>
      <c r="CF11048" s="419"/>
      <c r="CG11048" s="419"/>
      <c r="CH11048" s="419"/>
    </row>
    <row r="11049" spans="3:86" ht="21" thickBot="1">
      <c r="C11049" s="425"/>
      <c r="P11049" s="431"/>
      <c r="R11049" s="419"/>
      <c r="S11049" s="446"/>
      <c r="T11049" s="419"/>
      <c r="V11049" s="196"/>
      <c r="W11049" s="419"/>
      <c r="X11049" s="419"/>
      <c r="Z11049" s="419"/>
      <c r="AA11049" s="419"/>
      <c r="AB11049" s="419"/>
      <c r="AD11049" s="419"/>
      <c r="AE11049" s="419"/>
      <c r="AF11049" s="419"/>
      <c r="AH11049" s="419"/>
      <c r="AI11049" s="419"/>
      <c r="AJ11049" s="419"/>
      <c r="AL11049" s="419"/>
      <c r="AM11049" s="419"/>
      <c r="AN11049" s="403"/>
      <c r="AO11049" s="419"/>
      <c r="AP11049" s="419"/>
      <c r="AQ11049" s="419"/>
      <c r="AR11049" s="419"/>
      <c r="AS11049" s="419"/>
      <c r="AT11049" s="419"/>
      <c r="AU11049" s="419"/>
      <c r="AV11049" s="419"/>
      <c r="AX11049" s="419"/>
      <c r="AY11049" s="419"/>
      <c r="AZ11049" s="419"/>
      <c r="BB11049" s="419"/>
      <c r="BC11049" s="419"/>
      <c r="BD11049" s="419"/>
      <c r="BF11049" s="419"/>
      <c r="BG11049" s="419"/>
      <c r="BH11049" s="419"/>
      <c r="BJ11049" s="419"/>
      <c r="BK11049" s="419"/>
      <c r="BL11049" s="419"/>
      <c r="BN11049" s="419"/>
      <c r="BO11049" s="419"/>
      <c r="BP11049" s="419"/>
      <c r="BR11049" s="419"/>
      <c r="BS11049" s="419"/>
      <c r="BT11049" s="419"/>
      <c r="BV11049" s="419"/>
      <c r="BW11049" s="419"/>
      <c r="BX11049" s="397"/>
      <c r="BZ11049" s="449"/>
      <c r="CB11049" s="419"/>
      <c r="CC11049" s="419"/>
      <c r="CD11049" s="419"/>
      <c r="CF11049" s="419"/>
      <c r="CG11049" s="419"/>
      <c r="CH11049" s="419"/>
    </row>
    <row r="11050" spans="3:86" ht="21" thickBot="1">
      <c r="C11050" s="425"/>
      <c r="P11050" s="431"/>
      <c r="R11050" s="419"/>
      <c r="S11050" s="446"/>
      <c r="T11050" s="419"/>
      <c r="V11050" s="196"/>
      <c r="W11050" s="419"/>
      <c r="X11050" s="419"/>
      <c r="Z11050" s="419"/>
      <c r="AA11050" s="419"/>
      <c r="AB11050" s="419"/>
      <c r="AD11050" s="419"/>
      <c r="AE11050" s="419"/>
      <c r="AF11050" s="419"/>
      <c r="AH11050" s="419"/>
      <c r="AI11050" s="419"/>
      <c r="AJ11050" s="419"/>
      <c r="AL11050" s="419"/>
      <c r="AM11050" s="419"/>
      <c r="AN11050" s="403"/>
      <c r="AO11050" s="419"/>
      <c r="AP11050" s="419"/>
      <c r="AQ11050" s="419"/>
      <c r="AR11050" s="419"/>
      <c r="AS11050" s="419"/>
      <c r="AT11050" s="419"/>
      <c r="AU11050" s="419"/>
      <c r="AV11050" s="419"/>
      <c r="AX11050" s="419"/>
      <c r="AY11050" s="419"/>
      <c r="AZ11050" s="419"/>
      <c r="BB11050" s="419"/>
      <c r="BC11050" s="419"/>
      <c r="BD11050" s="419"/>
      <c r="BF11050" s="419"/>
      <c r="BG11050" s="419"/>
      <c r="BH11050" s="419"/>
      <c r="BJ11050" s="419"/>
      <c r="BK11050" s="419"/>
      <c r="BL11050" s="419"/>
      <c r="BN11050" s="419"/>
      <c r="BO11050" s="419"/>
      <c r="BP11050" s="419"/>
      <c r="BR11050" s="419"/>
      <c r="BS11050" s="419"/>
      <c r="BT11050" s="419"/>
      <c r="BV11050" s="419"/>
      <c r="BW11050" s="419"/>
      <c r="BX11050" s="397"/>
      <c r="BZ11050" s="449"/>
      <c r="CB11050" s="419"/>
      <c r="CC11050" s="419"/>
      <c r="CD11050" s="419"/>
      <c r="CF11050" s="419"/>
      <c r="CG11050" s="419"/>
      <c r="CH11050" s="419"/>
    </row>
    <row r="11051" spans="3:86" ht="21" thickBot="1">
      <c r="C11051" s="425"/>
      <c r="P11051" s="431"/>
      <c r="R11051" s="419"/>
      <c r="S11051" s="446"/>
      <c r="T11051" s="419"/>
      <c r="V11051" s="196"/>
      <c r="W11051" s="419"/>
      <c r="X11051" s="419"/>
      <c r="Z11051" s="419"/>
      <c r="AA11051" s="419"/>
      <c r="AB11051" s="419"/>
      <c r="AD11051" s="419"/>
      <c r="AE11051" s="419"/>
      <c r="AF11051" s="419"/>
      <c r="AH11051" s="419"/>
      <c r="AI11051" s="419"/>
      <c r="AJ11051" s="419"/>
      <c r="AL11051" s="419"/>
      <c r="AM11051" s="419"/>
      <c r="AN11051" s="403"/>
      <c r="AO11051" s="419"/>
      <c r="AP11051" s="419"/>
      <c r="AQ11051" s="419"/>
      <c r="AR11051" s="419"/>
      <c r="AS11051" s="419"/>
      <c r="AT11051" s="419"/>
      <c r="AU11051" s="419"/>
      <c r="AV11051" s="419"/>
      <c r="AX11051" s="419"/>
      <c r="AY11051" s="419"/>
      <c r="AZ11051" s="419"/>
      <c r="BB11051" s="419"/>
      <c r="BC11051" s="419"/>
      <c r="BD11051" s="419"/>
      <c r="BF11051" s="419"/>
      <c r="BG11051" s="419"/>
      <c r="BH11051" s="419"/>
      <c r="BJ11051" s="419"/>
      <c r="BK11051" s="419"/>
      <c r="BL11051" s="419"/>
      <c r="BN11051" s="419"/>
      <c r="BO11051" s="419"/>
      <c r="BP11051" s="419"/>
      <c r="BR11051" s="419"/>
      <c r="BS11051" s="419"/>
      <c r="BT11051" s="419"/>
      <c r="BV11051" s="419"/>
      <c r="BW11051" s="419"/>
      <c r="BX11051" s="397"/>
      <c r="BZ11051" s="449"/>
      <c r="CB11051" s="419"/>
      <c r="CC11051" s="419"/>
      <c r="CD11051" s="419"/>
      <c r="CF11051" s="419"/>
      <c r="CG11051" s="419"/>
      <c r="CH11051" s="419"/>
    </row>
    <row r="11052" spans="3:86" ht="21" thickBot="1">
      <c r="C11052" s="425"/>
      <c r="P11052" s="431"/>
      <c r="R11052" s="419"/>
      <c r="S11052" s="446"/>
      <c r="T11052" s="419"/>
      <c r="V11052" s="196"/>
      <c r="W11052" s="419"/>
      <c r="X11052" s="419"/>
      <c r="Z11052" s="419"/>
      <c r="AA11052" s="419"/>
      <c r="AB11052" s="419"/>
      <c r="AD11052" s="419"/>
      <c r="AE11052" s="419"/>
      <c r="AF11052" s="419"/>
      <c r="AH11052" s="419"/>
      <c r="AI11052" s="419"/>
      <c r="AJ11052" s="419"/>
      <c r="AL11052" s="419"/>
      <c r="AM11052" s="419"/>
      <c r="AN11052" s="403"/>
      <c r="AO11052" s="419"/>
      <c r="AP11052" s="419"/>
      <c r="AQ11052" s="419"/>
      <c r="AR11052" s="419"/>
      <c r="AS11052" s="419"/>
      <c r="AT11052" s="419"/>
      <c r="AU11052" s="419"/>
      <c r="AV11052" s="419"/>
      <c r="AX11052" s="419"/>
      <c r="AY11052" s="419"/>
      <c r="AZ11052" s="419"/>
      <c r="BB11052" s="419"/>
      <c r="BC11052" s="419"/>
      <c r="BD11052" s="419"/>
      <c r="BF11052" s="419"/>
      <c r="BG11052" s="419"/>
      <c r="BH11052" s="419"/>
      <c r="BJ11052" s="419"/>
      <c r="BK11052" s="419"/>
      <c r="BL11052" s="419"/>
      <c r="BN11052" s="419"/>
      <c r="BO11052" s="419"/>
      <c r="BP11052" s="419"/>
      <c r="BR11052" s="419"/>
      <c r="BS11052" s="419"/>
      <c r="BT11052" s="419"/>
      <c r="BV11052" s="419"/>
      <c r="BW11052" s="419"/>
      <c r="BX11052" s="397"/>
      <c r="BZ11052" s="449"/>
      <c r="CB11052" s="419"/>
      <c r="CC11052" s="419"/>
      <c r="CD11052" s="419"/>
      <c r="CF11052" s="419"/>
      <c r="CG11052" s="419"/>
      <c r="CH11052" s="419"/>
    </row>
    <row r="11053" spans="3:86" ht="21" thickBot="1">
      <c r="C11053" s="425"/>
      <c r="P11053" s="431"/>
      <c r="R11053" s="419"/>
      <c r="S11053" s="446"/>
      <c r="T11053" s="419"/>
      <c r="V11053" s="196"/>
      <c r="W11053" s="419"/>
      <c r="X11053" s="419"/>
      <c r="Z11053" s="419"/>
      <c r="AA11053" s="419"/>
      <c r="AB11053" s="419"/>
      <c r="AD11053" s="419"/>
      <c r="AE11053" s="419"/>
      <c r="AF11053" s="419"/>
      <c r="AH11053" s="419"/>
      <c r="AI11053" s="419"/>
      <c r="AJ11053" s="419"/>
      <c r="AL11053" s="419"/>
      <c r="AM11053" s="419"/>
      <c r="AN11053" s="403"/>
      <c r="AO11053" s="419"/>
      <c r="AP11053" s="419"/>
      <c r="AQ11053" s="419"/>
      <c r="AR11053" s="419"/>
      <c r="AS11053" s="419"/>
      <c r="AT11053" s="419"/>
      <c r="AU11053" s="419"/>
      <c r="AV11053" s="419"/>
      <c r="AX11053" s="419"/>
      <c r="AY11053" s="419"/>
      <c r="AZ11053" s="419"/>
      <c r="BB11053" s="419"/>
      <c r="BC11053" s="419"/>
      <c r="BD11053" s="419"/>
      <c r="BF11053" s="419"/>
      <c r="BG11053" s="419"/>
      <c r="BH11053" s="419"/>
      <c r="BJ11053" s="419"/>
      <c r="BK11053" s="419"/>
      <c r="BL11053" s="419"/>
      <c r="BN11053" s="419"/>
      <c r="BO11053" s="419"/>
      <c r="BP11053" s="419"/>
      <c r="BR11053" s="419"/>
      <c r="BS11053" s="419"/>
      <c r="BT11053" s="419"/>
      <c r="BV11053" s="419"/>
      <c r="BW11053" s="419"/>
      <c r="BX11053" s="397"/>
      <c r="BZ11053" s="449"/>
      <c r="CB11053" s="419"/>
      <c r="CC11053" s="419"/>
      <c r="CD11053" s="419"/>
      <c r="CF11053" s="419"/>
      <c r="CG11053" s="419"/>
      <c r="CH11053" s="419"/>
    </row>
    <row r="11054" spans="3:86" ht="21" thickBot="1">
      <c r="C11054" s="425"/>
      <c r="P11054" s="431"/>
      <c r="R11054" s="419"/>
      <c r="S11054" s="446"/>
      <c r="T11054" s="419"/>
      <c r="V11054" s="196"/>
      <c r="W11054" s="419"/>
      <c r="X11054" s="419"/>
      <c r="Z11054" s="419"/>
      <c r="AA11054" s="419"/>
      <c r="AB11054" s="419"/>
      <c r="AD11054" s="419"/>
      <c r="AE11054" s="419"/>
      <c r="AF11054" s="419"/>
      <c r="AH11054" s="419"/>
      <c r="AI11054" s="419"/>
      <c r="AJ11054" s="419"/>
      <c r="AL11054" s="419"/>
      <c r="AM11054" s="419"/>
      <c r="AN11054" s="403"/>
      <c r="AO11054" s="419"/>
      <c r="AP11054" s="419"/>
      <c r="AQ11054" s="419"/>
      <c r="AR11054" s="419"/>
      <c r="AS11054" s="419"/>
      <c r="AT11054" s="419"/>
      <c r="AU11054" s="419"/>
      <c r="AV11054" s="419"/>
      <c r="AX11054" s="419"/>
      <c r="AY11054" s="419"/>
      <c r="AZ11054" s="419"/>
      <c r="BB11054" s="419"/>
      <c r="BC11054" s="419"/>
      <c r="BD11054" s="419"/>
      <c r="BF11054" s="419"/>
      <c r="BG11054" s="419"/>
      <c r="BH11054" s="419"/>
      <c r="BJ11054" s="419"/>
      <c r="BK11054" s="419"/>
      <c r="BL11054" s="419"/>
      <c r="BN11054" s="419"/>
      <c r="BO11054" s="419"/>
      <c r="BP11054" s="419"/>
      <c r="BR11054" s="419"/>
      <c r="BS11054" s="419"/>
      <c r="BT11054" s="419"/>
      <c r="BV11054" s="419"/>
      <c r="BW11054" s="419"/>
      <c r="BX11054" s="397"/>
      <c r="BZ11054" s="449"/>
      <c r="CB11054" s="419"/>
      <c r="CC11054" s="419"/>
      <c r="CD11054" s="419"/>
      <c r="CF11054" s="419"/>
      <c r="CG11054" s="419"/>
      <c r="CH11054" s="419"/>
    </row>
    <row r="11055" spans="3:86" ht="21" thickBot="1">
      <c r="C11055" s="425"/>
      <c r="P11055" s="431"/>
      <c r="R11055" s="419"/>
      <c r="S11055" s="446"/>
      <c r="T11055" s="419"/>
      <c r="V11055" s="196"/>
      <c r="W11055" s="419"/>
      <c r="X11055" s="419"/>
      <c r="Z11055" s="419"/>
      <c r="AA11055" s="419"/>
      <c r="AB11055" s="419"/>
      <c r="AD11055" s="419"/>
      <c r="AE11055" s="419"/>
      <c r="AF11055" s="419"/>
      <c r="AH11055" s="419"/>
      <c r="AI11055" s="419"/>
      <c r="AJ11055" s="419"/>
      <c r="AL11055" s="419"/>
      <c r="AM11055" s="419"/>
      <c r="AN11055" s="403"/>
      <c r="AO11055" s="419"/>
      <c r="AP11055" s="419"/>
      <c r="AQ11055" s="419"/>
      <c r="AR11055" s="419"/>
      <c r="AS11055" s="419"/>
      <c r="AT11055" s="419"/>
      <c r="AU11055" s="419"/>
      <c r="AV11055" s="419"/>
      <c r="AX11055" s="419"/>
      <c r="AY11055" s="419"/>
      <c r="AZ11055" s="419"/>
      <c r="BB11055" s="419"/>
      <c r="BC11055" s="419"/>
      <c r="BD11055" s="419"/>
      <c r="BF11055" s="419"/>
      <c r="BG11055" s="419"/>
      <c r="BH11055" s="419"/>
      <c r="BJ11055" s="419"/>
      <c r="BK11055" s="419"/>
      <c r="BL11055" s="419"/>
      <c r="BN11055" s="419"/>
      <c r="BO11055" s="419"/>
      <c r="BP11055" s="419"/>
      <c r="BR11055" s="419"/>
      <c r="BS11055" s="419"/>
      <c r="BT11055" s="419"/>
      <c r="BV11055" s="419"/>
      <c r="BW11055" s="419"/>
      <c r="BX11055" s="397"/>
      <c r="BZ11055" s="449"/>
      <c r="CB11055" s="419"/>
      <c r="CC11055" s="419"/>
      <c r="CD11055" s="419"/>
      <c r="CF11055" s="419"/>
      <c r="CG11055" s="419"/>
      <c r="CH11055" s="419"/>
    </row>
    <row r="11056" spans="3:86" ht="21" thickBot="1">
      <c r="C11056" s="425"/>
      <c r="P11056" s="431"/>
      <c r="R11056" s="419"/>
      <c r="S11056" s="446"/>
      <c r="T11056" s="419"/>
      <c r="V11056" s="196"/>
      <c r="W11056" s="419"/>
      <c r="X11056" s="419"/>
      <c r="Z11056" s="419"/>
      <c r="AA11056" s="419"/>
      <c r="AB11056" s="419"/>
      <c r="AD11056" s="419"/>
      <c r="AE11056" s="419"/>
      <c r="AF11056" s="419"/>
      <c r="AH11056" s="419"/>
      <c r="AI11056" s="419"/>
      <c r="AJ11056" s="419"/>
      <c r="AL11056" s="419"/>
      <c r="AM11056" s="419"/>
      <c r="AN11056" s="403"/>
      <c r="AO11056" s="419"/>
      <c r="AP11056" s="419"/>
      <c r="AQ11056" s="419"/>
      <c r="AR11056" s="419"/>
      <c r="AS11056" s="419"/>
      <c r="AT11056" s="419"/>
      <c r="AU11056" s="419"/>
      <c r="AV11056" s="419"/>
      <c r="AX11056" s="419"/>
      <c r="AY11056" s="419"/>
      <c r="AZ11056" s="419"/>
      <c r="BB11056" s="419"/>
      <c r="BC11056" s="419"/>
      <c r="BD11056" s="419"/>
      <c r="BF11056" s="419"/>
      <c r="BG11056" s="419"/>
      <c r="BH11056" s="419"/>
      <c r="BJ11056" s="419"/>
      <c r="BK11056" s="419"/>
      <c r="BL11056" s="419"/>
      <c r="BN11056" s="419"/>
      <c r="BO11056" s="419"/>
      <c r="BP11056" s="419"/>
      <c r="BR11056" s="419"/>
      <c r="BS11056" s="419"/>
      <c r="BT11056" s="419"/>
      <c r="BV11056" s="419"/>
      <c r="BW11056" s="419"/>
      <c r="BX11056" s="397"/>
      <c r="BZ11056" s="449"/>
      <c r="CB11056" s="419"/>
      <c r="CC11056" s="419"/>
      <c r="CD11056" s="419"/>
      <c r="CF11056" s="419"/>
      <c r="CG11056" s="419"/>
      <c r="CH11056" s="419"/>
    </row>
    <row r="11057" spans="3:86" ht="21" thickBot="1">
      <c r="C11057" s="425"/>
      <c r="P11057" s="431"/>
      <c r="R11057" s="419"/>
      <c r="S11057" s="446"/>
      <c r="T11057" s="419"/>
      <c r="V11057" s="196"/>
      <c r="W11057" s="419"/>
      <c r="X11057" s="419"/>
      <c r="Z11057" s="419"/>
      <c r="AA11057" s="419"/>
      <c r="AB11057" s="419"/>
      <c r="AD11057" s="419"/>
      <c r="AE11057" s="419"/>
      <c r="AF11057" s="419"/>
      <c r="AH11057" s="419"/>
      <c r="AI11057" s="419"/>
      <c r="AJ11057" s="419"/>
      <c r="AL11057" s="419"/>
      <c r="AM11057" s="419"/>
      <c r="AN11057" s="403"/>
      <c r="AO11057" s="419"/>
      <c r="AP11057" s="419"/>
      <c r="AQ11057" s="419"/>
      <c r="AR11057" s="419"/>
      <c r="AS11057" s="419"/>
      <c r="AT11057" s="419"/>
      <c r="AU11057" s="419"/>
      <c r="AV11057" s="419"/>
      <c r="AX11057" s="419"/>
      <c r="AY11057" s="419"/>
      <c r="AZ11057" s="419"/>
      <c r="BB11057" s="419"/>
      <c r="BC11057" s="419"/>
      <c r="BD11057" s="419"/>
      <c r="BF11057" s="419"/>
      <c r="BG11057" s="419"/>
      <c r="BH11057" s="419"/>
      <c r="BJ11057" s="419"/>
      <c r="BK11057" s="419"/>
      <c r="BL11057" s="419"/>
      <c r="BN11057" s="419"/>
      <c r="BO11057" s="419"/>
      <c r="BP11057" s="419"/>
      <c r="BR11057" s="419"/>
      <c r="BS11057" s="419"/>
      <c r="BT11057" s="419"/>
      <c r="BV11057" s="419"/>
      <c r="BW11057" s="419"/>
      <c r="BX11057" s="397"/>
      <c r="BZ11057" s="449"/>
      <c r="CB11057" s="419"/>
      <c r="CC11057" s="419"/>
      <c r="CD11057" s="419"/>
      <c r="CF11057" s="419"/>
      <c r="CG11057" s="419"/>
      <c r="CH11057" s="419"/>
    </row>
    <row r="11058" spans="3:86" ht="21" thickBot="1">
      <c r="C11058" s="425"/>
      <c r="P11058" s="431"/>
      <c r="R11058" s="419"/>
      <c r="S11058" s="446"/>
      <c r="T11058" s="419"/>
      <c r="V11058" s="196"/>
      <c r="W11058" s="419"/>
      <c r="X11058" s="419"/>
      <c r="Z11058" s="419"/>
      <c r="AA11058" s="419"/>
      <c r="AB11058" s="419"/>
      <c r="AD11058" s="419"/>
      <c r="AE11058" s="419"/>
      <c r="AF11058" s="419"/>
      <c r="AH11058" s="419"/>
      <c r="AI11058" s="419"/>
      <c r="AJ11058" s="419"/>
      <c r="AL11058" s="419"/>
      <c r="AM11058" s="419"/>
      <c r="AN11058" s="403"/>
      <c r="AO11058" s="419"/>
      <c r="AP11058" s="419"/>
      <c r="AQ11058" s="419"/>
      <c r="AR11058" s="419"/>
      <c r="AS11058" s="419"/>
      <c r="AT11058" s="419"/>
      <c r="AU11058" s="419"/>
      <c r="AV11058" s="419"/>
      <c r="AX11058" s="419"/>
      <c r="AY11058" s="419"/>
      <c r="AZ11058" s="419"/>
      <c r="BB11058" s="419"/>
      <c r="BC11058" s="419"/>
      <c r="BD11058" s="419"/>
      <c r="BF11058" s="419"/>
      <c r="BG11058" s="419"/>
      <c r="BH11058" s="419"/>
      <c r="BJ11058" s="419"/>
      <c r="BK11058" s="419"/>
      <c r="BL11058" s="419"/>
      <c r="BN11058" s="419"/>
      <c r="BO11058" s="419"/>
      <c r="BP11058" s="419"/>
      <c r="BR11058" s="419"/>
      <c r="BS11058" s="419"/>
      <c r="BT11058" s="419"/>
      <c r="BV11058" s="419"/>
      <c r="BW11058" s="419"/>
      <c r="BX11058" s="397"/>
      <c r="BZ11058" s="449"/>
      <c r="CB11058" s="419"/>
      <c r="CC11058" s="419"/>
      <c r="CD11058" s="419"/>
      <c r="CF11058" s="419"/>
      <c r="CG11058" s="419"/>
      <c r="CH11058" s="419"/>
    </row>
    <row r="11059" spans="3:86" ht="21" thickBot="1">
      <c r="C11059" s="425"/>
      <c r="P11059" s="431"/>
      <c r="R11059" s="419"/>
      <c r="S11059" s="446"/>
      <c r="T11059" s="419"/>
      <c r="V11059" s="196"/>
      <c r="W11059" s="419"/>
      <c r="X11059" s="419"/>
      <c r="Z11059" s="419"/>
      <c r="AA11059" s="419"/>
      <c r="AB11059" s="419"/>
      <c r="AD11059" s="419"/>
      <c r="AE11059" s="419"/>
      <c r="AF11059" s="419"/>
      <c r="AH11059" s="419"/>
      <c r="AI11059" s="419"/>
      <c r="AJ11059" s="419"/>
      <c r="AL11059" s="419"/>
      <c r="AM11059" s="419"/>
      <c r="AN11059" s="403"/>
      <c r="AO11059" s="419"/>
      <c r="AP11059" s="419"/>
      <c r="AQ11059" s="419"/>
      <c r="AR11059" s="419"/>
      <c r="AS11059" s="419"/>
      <c r="AT11059" s="419"/>
      <c r="AU11059" s="419"/>
      <c r="AV11059" s="419"/>
      <c r="AX11059" s="419"/>
      <c r="AY11059" s="419"/>
      <c r="AZ11059" s="419"/>
      <c r="BB11059" s="419"/>
      <c r="BC11059" s="419"/>
      <c r="BD11059" s="419"/>
      <c r="BF11059" s="419"/>
      <c r="BG11059" s="419"/>
      <c r="BH11059" s="419"/>
      <c r="BJ11059" s="419"/>
      <c r="BK11059" s="419"/>
      <c r="BL11059" s="419"/>
      <c r="BN11059" s="419"/>
      <c r="BO11059" s="419"/>
      <c r="BP11059" s="419"/>
      <c r="BR11059" s="419"/>
      <c r="BS11059" s="419"/>
      <c r="BT11059" s="419"/>
      <c r="BV11059" s="419"/>
      <c r="BW11059" s="419"/>
      <c r="BX11059" s="397"/>
      <c r="BZ11059" s="449"/>
      <c r="CB11059" s="419"/>
      <c r="CC11059" s="419"/>
      <c r="CD11059" s="419"/>
      <c r="CF11059" s="419"/>
      <c r="CG11059" s="419"/>
      <c r="CH11059" s="419"/>
    </row>
    <row r="11060" spans="3:86" ht="21" thickBot="1">
      <c r="C11060" s="425"/>
      <c r="P11060" s="431"/>
      <c r="R11060" s="419"/>
      <c r="S11060" s="446"/>
      <c r="T11060" s="419"/>
      <c r="V11060" s="196"/>
      <c r="W11060" s="419"/>
      <c r="X11060" s="419"/>
      <c r="Z11060" s="419"/>
      <c r="AA11060" s="419"/>
      <c r="AB11060" s="419"/>
      <c r="AD11060" s="419"/>
      <c r="AE11060" s="419"/>
      <c r="AF11060" s="419"/>
      <c r="AH11060" s="419"/>
      <c r="AI11060" s="419"/>
      <c r="AJ11060" s="419"/>
      <c r="AL11060" s="419"/>
      <c r="AM11060" s="419"/>
      <c r="AN11060" s="403"/>
      <c r="AO11060" s="419"/>
      <c r="AP11060" s="419"/>
      <c r="AQ11060" s="419"/>
      <c r="AR11060" s="419"/>
      <c r="AS11060" s="419"/>
      <c r="AT11060" s="419"/>
      <c r="AU11060" s="419"/>
      <c r="AV11060" s="419"/>
      <c r="AX11060" s="419"/>
      <c r="AY11060" s="419"/>
      <c r="AZ11060" s="419"/>
      <c r="BB11060" s="419"/>
      <c r="BC11060" s="419"/>
      <c r="BD11060" s="419"/>
      <c r="BF11060" s="419"/>
      <c r="BG11060" s="419"/>
      <c r="BH11060" s="419"/>
      <c r="BJ11060" s="419"/>
      <c r="BK11060" s="419"/>
      <c r="BL11060" s="419"/>
      <c r="BN11060" s="419"/>
      <c r="BO11060" s="419"/>
      <c r="BP11060" s="419"/>
      <c r="BR11060" s="419"/>
      <c r="BS11060" s="419"/>
      <c r="BT11060" s="419"/>
      <c r="BV11060" s="419"/>
      <c r="BW11060" s="419"/>
      <c r="BX11060" s="397"/>
      <c r="BZ11060" s="449"/>
      <c r="CB11060" s="419"/>
      <c r="CC11060" s="419"/>
      <c r="CD11060" s="419"/>
      <c r="CF11060" s="419"/>
      <c r="CG11060" s="419"/>
      <c r="CH11060" s="419"/>
    </row>
    <row r="11061" spans="3:86" ht="21" thickBot="1">
      <c r="C11061" s="425"/>
      <c r="P11061" s="431"/>
      <c r="R11061" s="419"/>
      <c r="S11061" s="446"/>
      <c r="T11061" s="419"/>
      <c r="V11061" s="196"/>
      <c r="W11061" s="419"/>
      <c r="X11061" s="419"/>
      <c r="Z11061" s="419"/>
      <c r="AA11061" s="419"/>
      <c r="AB11061" s="419"/>
      <c r="AD11061" s="419"/>
      <c r="AE11061" s="419"/>
      <c r="AF11061" s="419"/>
      <c r="AH11061" s="419"/>
      <c r="AI11061" s="419"/>
      <c r="AJ11061" s="419"/>
      <c r="AL11061" s="419"/>
      <c r="AM11061" s="419"/>
      <c r="AN11061" s="403"/>
      <c r="AO11061" s="419"/>
      <c r="AP11061" s="419"/>
      <c r="AQ11061" s="419"/>
      <c r="AR11061" s="419"/>
      <c r="AS11061" s="419"/>
      <c r="AT11061" s="419"/>
      <c r="AU11061" s="419"/>
      <c r="AV11061" s="419"/>
      <c r="AX11061" s="419"/>
      <c r="AY11061" s="419"/>
      <c r="AZ11061" s="419"/>
      <c r="BB11061" s="419"/>
      <c r="BC11061" s="419"/>
      <c r="BD11061" s="419"/>
      <c r="BF11061" s="419"/>
      <c r="BG11061" s="419"/>
      <c r="BH11061" s="419"/>
      <c r="BJ11061" s="419"/>
      <c r="BK11061" s="419"/>
      <c r="BL11061" s="419"/>
      <c r="BN11061" s="419"/>
      <c r="BO11061" s="419"/>
      <c r="BP11061" s="419"/>
      <c r="BR11061" s="419"/>
      <c r="BS11061" s="419"/>
      <c r="BT11061" s="419"/>
      <c r="BV11061" s="419"/>
      <c r="BW11061" s="419"/>
      <c r="BX11061" s="397"/>
      <c r="BZ11061" s="449"/>
      <c r="CB11061" s="419"/>
      <c r="CC11061" s="419"/>
      <c r="CD11061" s="419"/>
      <c r="CF11061" s="419"/>
      <c r="CG11061" s="419"/>
      <c r="CH11061" s="419"/>
    </row>
    <row r="11062" spans="3:86" ht="21" thickBot="1">
      <c r="C11062" s="425"/>
      <c r="P11062" s="431"/>
      <c r="R11062" s="419"/>
      <c r="S11062" s="446"/>
      <c r="T11062" s="419"/>
      <c r="V11062" s="196"/>
      <c r="W11062" s="419"/>
      <c r="X11062" s="419"/>
      <c r="Z11062" s="419"/>
      <c r="AA11062" s="419"/>
      <c r="AB11062" s="419"/>
      <c r="AD11062" s="419"/>
      <c r="AE11062" s="419"/>
      <c r="AF11062" s="419"/>
      <c r="AH11062" s="419"/>
      <c r="AI11062" s="419"/>
      <c r="AJ11062" s="419"/>
      <c r="AL11062" s="419"/>
      <c r="AM11062" s="419"/>
      <c r="AN11062" s="403"/>
      <c r="AO11062" s="419"/>
      <c r="AP11062" s="419"/>
      <c r="AQ11062" s="419"/>
      <c r="AR11062" s="419"/>
      <c r="AS11062" s="419"/>
      <c r="AT11062" s="419"/>
      <c r="AU11062" s="419"/>
      <c r="AV11062" s="419"/>
      <c r="AX11062" s="419"/>
      <c r="AY11062" s="419"/>
      <c r="AZ11062" s="419"/>
      <c r="BB11062" s="419"/>
      <c r="BC11062" s="419"/>
      <c r="BD11062" s="419"/>
      <c r="BF11062" s="419"/>
      <c r="BG11062" s="419"/>
      <c r="BH11062" s="419"/>
      <c r="BJ11062" s="419"/>
      <c r="BK11062" s="419"/>
      <c r="BL11062" s="419"/>
      <c r="BN11062" s="419"/>
      <c r="BO11062" s="419"/>
      <c r="BP11062" s="419"/>
      <c r="BR11062" s="419"/>
      <c r="BS11062" s="419"/>
      <c r="BT11062" s="419"/>
      <c r="BV11062" s="419"/>
      <c r="BW11062" s="419"/>
      <c r="BX11062" s="397"/>
      <c r="BZ11062" s="449"/>
      <c r="CB11062" s="419"/>
      <c r="CC11062" s="419"/>
      <c r="CD11062" s="419"/>
      <c r="CF11062" s="419"/>
      <c r="CG11062" s="419"/>
      <c r="CH11062" s="419"/>
    </row>
    <row r="11063" spans="3:86" ht="21" thickBot="1">
      <c r="C11063" s="425"/>
      <c r="P11063" s="431"/>
      <c r="R11063" s="419"/>
      <c r="S11063" s="446"/>
      <c r="T11063" s="419"/>
      <c r="V11063" s="196"/>
      <c r="W11063" s="419"/>
      <c r="X11063" s="419"/>
      <c r="Z11063" s="419"/>
      <c r="AA11063" s="419"/>
      <c r="AB11063" s="419"/>
      <c r="AD11063" s="419"/>
      <c r="AE11063" s="419"/>
      <c r="AF11063" s="419"/>
      <c r="AH11063" s="419"/>
      <c r="AI11063" s="419"/>
      <c r="AJ11063" s="419"/>
      <c r="AL11063" s="419"/>
      <c r="AM11063" s="419"/>
      <c r="AN11063" s="403"/>
      <c r="AO11063" s="419"/>
      <c r="AP11063" s="419"/>
      <c r="AQ11063" s="419"/>
      <c r="AR11063" s="419"/>
      <c r="AS11063" s="419"/>
      <c r="AT11063" s="419"/>
      <c r="AU11063" s="419"/>
      <c r="AV11063" s="419"/>
      <c r="AX11063" s="419"/>
      <c r="AY11063" s="419"/>
      <c r="AZ11063" s="419"/>
      <c r="BB11063" s="419"/>
      <c r="BC11063" s="419"/>
      <c r="BD11063" s="419"/>
      <c r="BF11063" s="419"/>
      <c r="BG11063" s="419"/>
      <c r="BH11063" s="419"/>
      <c r="BJ11063" s="419"/>
      <c r="BK11063" s="419"/>
      <c r="BL11063" s="419"/>
      <c r="BN11063" s="419"/>
      <c r="BO11063" s="419"/>
      <c r="BP11063" s="419"/>
      <c r="BR11063" s="419"/>
      <c r="BS11063" s="419"/>
      <c r="BT11063" s="419"/>
      <c r="BV11063" s="419"/>
      <c r="BW11063" s="419"/>
      <c r="BX11063" s="397"/>
      <c r="BZ11063" s="449"/>
      <c r="CB11063" s="419"/>
      <c r="CC11063" s="419"/>
      <c r="CD11063" s="419"/>
      <c r="CF11063" s="419"/>
      <c r="CG11063" s="419"/>
      <c r="CH11063" s="419"/>
    </row>
    <row r="11064" spans="3:86" ht="21" thickBot="1">
      <c r="C11064" s="425"/>
      <c r="P11064" s="431"/>
      <c r="R11064" s="419"/>
      <c r="S11064" s="446"/>
      <c r="T11064" s="419"/>
      <c r="V11064" s="196"/>
      <c r="W11064" s="419"/>
      <c r="X11064" s="419"/>
      <c r="Z11064" s="419"/>
      <c r="AA11064" s="419"/>
      <c r="AB11064" s="419"/>
      <c r="AD11064" s="419"/>
      <c r="AE11064" s="419"/>
      <c r="AF11064" s="419"/>
      <c r="AH11064" s="419"/>
      <c r="AI11064" s="419"/>
      <c r="AJ11064" s="419"/>
      <c r="AL11064" s="419"/>
      <c r="AM11064" s="419"/>
      <c r="AN11064" s="403"/>
      <c r="AO11064" s="419"/>
      <c r="AP11064" s="419"/>
      <c r="AQ11064" s="419"/>
      <c r="AR11064" s="419"/>
      <c r="AS11064" s="419"/>
      <c r="AT11064" s="419"/>
      <c r="AU11064" s="419"/>
      <c r="AV11064" s="419"/>
      <c r="AX11064" s="419"/>
      <c r="AY11064" s="419"/>
      <c r="AZ11064" s="419"/>
      <c r="BB11064" s="419"/>
      <c r="BC11064" s="419"/>
      <c r="BD11064" s="419"/>
      <c r="BF11064" s="419"/>
      <c r="BG11064" s="419"/>
      <c r="BH11064" s="419"/>
      <c r="BJ11064" s="419"/>
      <c r="BK11064" s="419"/>
      <c r="BL11064" s="419"/>
      <c r="BN11064" s="419"/>
      <c r="BO11064" s="419"/>
      <c r="BP11064" s="419"/>
      <c r="BR11064" s="419"/>
      <c r="BS11064" s="419"/>
      <c r="BT11064" s="419"/>
      <c r="BV11064" s="419"/>
      <c r="BW11064" s="419"/>
      <c r="BX11064" s="397"/>
      <c r="BZ11064" s="449"/>
      <c r="CB11064" s="419"/>
      <c r="CC11064" s="419"/>
      <c r="CD11064" s="419"/>
      <c r="CF11064" s="419"/>
      <c r="CG11064" s="419"/>
      <c r="CH11064" s="419"/>
    </row>
    <row r="11065" spans="3:86" ht="21" thickBot="1">
      <c r="C11065" s="425"/>
      <c r="P11065" s="431"/>
      <c r="R11065" s="419"/>
      <c r="S11065" s="446"/>
      <c r="T11065" s="419"/>
      <c r="V11065" s="196"/>
      <c r="W11065" s="419"/>
      <c r="X11065" s="419"/>
      <c r="Z11065" s="419"/>
      <c r="AA11065" s="419"/>
      <c r="AB11065" s="419"/>
      <c r="AD11065" s="419"/>
      <c r="AE11065" s="419"/>
      <c r="AF11065" s="419"/>
      <c r="AH11065" s="419"/>
      <c r="AI11065" s="419"/>
      <c r="AJ11065" s="419"/>
      <c r="AL11065" s="419"/>
      <c r="AM11065" s="419"/>
      <c r="AN11065" s="403"/>
      <c r="AO11065" s="419"/>
      <c r="AP11065" s="419"/>
      <c r="AQ11065" s="419"/>
      <c r="AR11065" s="419"/>
      <c r="AS11065" s="419"/>
      <c r="AT11065" s="419"/>
      <c r="AU11065" s="419"/>
      <c r="AV11065" s="419"/>
      <c r="AX11065" s="419"/>
      <c r="AY11065" s="419"/>
      <c r="AZ11065" s="419"/>
      <c r="BB11065" s="419"/>
      <c r="BC11065" s="419"/>
      <c r="BD11065" s="419"/>
      <c r="BF11065" s="419"/>
      <c r="BG11065" s="419"/>
      <c r="BH11065" s="419"/>
      <c r="BJ11065" s="419"/>
      <c r="BK11065" s="419"/>
      <c r="BL11065" s="419"/>
      <c r="BN11065" s="419"/>
      <c r="BO11065" s="419"/>
      <c r="BP11065" s="419"/>
      <c r="BR11065" s="419"/>
      <c r="BS11065" s="419"/>
      <c r="BT11065" s="419"/>
      <c r="BV11065" s="419"/>
      <c r="BW11065" s="419"/>
      <c r="BX11065" s="397"/>
      <c r="BZ11065" s="449"/>
      <c r="CB11065" s="419"/>
      <c r="CC11065" s="419"/>
      <c r="CD11065" s="419"/>
      <c r="CF11065" s="419"/>
      <c r="CG11065" s="419"/>
      <c r="CH11065" s="419"/>
    </row>
    <row r="11066" spans="3:86" ht="21" thickBot="1">
      <c r="C11066" s="425"/>
      <c r="P11066" s="431"/>
      <c r="R11066" s="419"/>
      <c r="S11066" s="446"/>
      <c r="T11066" s="419"/>
      <c r="V11066" s="196"/>
      <c r="W11066" s="419"/>
      <c r="X11066" s="419"/>
      <c r="Z11066" s="419"/>
      <c r="AA11066" s="419"/>
      <c r="AB11066" s="419"/>
      <c r="AD11066" s="419"/>
      <c r="AE11066" s="419"/>
      <c r="AF11066" s="419"/>
      <c r="AH11066" s="419"/>
      <c r="AI11066" s="419"/>
      <c r="AJ11066" s="419"/>
      <c r="AL11066" s="419"/>
      <c r="AM11066" s="419"/>
      <c r="AN11066" s="403"/>
      <c r="AO11066" s="419"/>
      <c r="AP11066" s="419"/>
      <c r="AQ11066" s="419"/>
      <c r="AR11066" s="419"/>
      <c r="AS11066" s="419"/>
      <c r="AT11066" s="419"/>
      <c r="AU11066" s="419"/>
      <c r="AV11066" s="419"/>
      <c r="AX11066" s="419"/>
      <c r="AY11066" s="419"/>
      <c r="AZ11066" s="419"/>
      <c r="BB11066" s="419"/>
      <c r="BC11066" s="419"/>
      <c r="BD11066" s="419"/>
      <c r="BF11066" s="419"/>
      <c r="BG11066" s="419"/>
      <c r="BH11066" s="419"/>
      <c r="BJ11066" s="419"/>
      <c r="BK11066" s="419"/>
      <c r="BL11066" s="419"/>
      <c r="BN11066" s="419"/>
      <c r="BO11066" s="419"/>
      <c r="BP11066" s="419"/>
      <c r="BR11066" s="419"/>
      <c r="BS11066" s="419"/>
      <c r="BT11066" s="419"/>
      <c r="BV11066" s="419"/>
      <c r="BW11066" s="419"/>
      <c r="BX11066" s="397"/>
      <c r="BZ11066" s="449"/>
      <c r="CB11066" s="419"/>
      <c r="CC11066" s="419"/>
      <c r="CD11066" s="419"/>
      <c r="CF11066" s="419"/>
      <c r="CG11066" s="419"/>
      <c r="CH11066" s="419"/>
    </row>
    <row r="11067" spans="3:86" ht="21" thickBot="1">
      <c r="C11067" s="425"/>
      <c r="P11067" s="431"/>
      <c r="R11067" s="419"/>
      <c r="S11067" s="446"/>
      <c r="T11067" s="419"/>
      <c r="V11067" s="196"/>
      <c r="W11067" s="419"/>
      <c r="X11067" s="419"/>
      <c r="Z11067" s="419"/>
      <c r="AA11067" s="419"/>
      <c r="AB11067" s="419"/>
      <c r="AD11067" s="419"/>
      <c r="AE11067" s="419"/>
      <c r="AF11067" s="419"/>
      <c r="AH11067" s="419"/>
      <c r="AI11067" s="419"/>
      <c r="AJ11067" s="419"/>
      <c r="AL11067" s="419"/>
      <c r="AM11067" s="419"/>
      <c r="AN11067" s="403"/>
      <c r="AO11067" s="419"/>
      <c r="AP11067" s="419"/>
      <c r="AQ11067" s="419"/>
      <c r="AR11067" s="419"/>
      <c r="AS11067" s="419"/>
      <c r="AT11067" s="419"/>
      <c r="AU11067" s="419"/>
      <c r="AV11067" s="419"/>
      <c r="AX11067" s="419"/>
      <c r="AY11067" s="419"/>
      <c r="AZ11067" s="419"/>
      <c r="BB11067" s="419"/>
      <c r="BC11067" s="419"/>
      <c r="BD11067" s="419"/>
      <c r="BF11067" s="419"/>
      <c r="BG11067" s="419"/>
      <c r="BH11067" s="419"/>
      <c r="BJ11067" s="419"/>
      <c r="BK11067" s="419"/>
      <c r="BL11067" s="419"/>
      <c r="BN11067" s="419"/>
      <c r="BO11067" s="419"/>
      <c r="BP11067" s="419"/>
      <c r="BR11067" s="419"/>
      <c r="BS11067" s="419"/>
      <c r="BT11067" s="419"/>
      <c r="BV11067" s="419"/>
      <c r="BW11067" s="419"/>
      <c r="BX11067" s="397"/>
      <c r="BZ11067" s="449"/>
      <c r="CB11067" s="419"/>
      <c r="CC11067" s="419"/>
      <c r="CD11067" s="419"/>
      <c r="CF11067" s="419"/>
      <c r="CG11067" s="419"/>
      <c r="CH11067" s="419"/>
    </row>
    <row r="11068" spans="3:86" ht="21" thickBot="1">
      <c r="C11068" s="425"/>
      <c r="P11068" s="431"/>
      <c r="R11068" s="419"/>
      <c r="S11068" s="446"/>
      <c r="T11068" s="419"/>
      <c r="V11068" s="196"/>
      <c r="W11068" s="419"/>
      <c r="X11068" s="419"/>
      <c r="Z11068" s="419"/>
      <c r="AA11068" s="419"/>
      <c r="AB11068" s="419"/>
      <c r="AD11068" s="419"/>
      <c r="AE11068" s="419"/>
      <c r="AF11068" s="419"/>
      <c r="AH11068" s="419"/>
      <c r="AI11068" s="419"/>
      <c r="AJ11068" s="419"/>
      <c r="AL11068" s="419"/>
      <c r="AM11068" s="419"/>
      <c r="AN11068" s="403"/>
      <c r="AO11068" s="419"/>
      <c r="AP11068" s="419"/>
      <c r="AQ11068" s="419"/>
      <c r="AR11068" s="419"/>
      <c r="AS11068" s="419"/>
      <c r="AT11068" s="419"/>
      <c r="AU11068" s="419"/>
      <c r="AV11068" s="419"/>
      <c r="AX11068" s="419"/>
      <c r="AY11068" s="419"/>
      <c r="AZ11068" s="419"/>
      <c r="BB11068" s="419"/>
      <c r="BC11068" s="419"/>
      <c r="BD11068" s="419"/>
      <c r="BF11068" s="419"/>
      <c r="BG11068" s="419"/>
      <c r="BH11068" s="419"/>
      <c r="BJ11068" s="419"/>
      <c r="BK11068" s="419"/>
      <c r="BL11068" s="419"/>
      <c r="BN11068" s="419"/>
      <c r="BO11068" s="419"/>
      <c r="BP11068" s="419"/>
      <c r="BR11068" s="419"/>
      <c r="BS11068" s="419"/>
      <c r="BT11068" s="419"/>
      <c r="BV11068" s="419"/>
      <c r="BW11068" s="419"/>
      <c r="BX11068" s="397"/>
      <c r="BZ11068" s="449"/>
      <c r="CB11068" s="419"/>
      <c r="CC11068" s="419"/>
      <c r="CD11068" s="419"/>
      <c r="CF11068" s="419"/>
      <c r="CG11068" s="419"/>
      <c r="CH11068" s="419"/>
    </row>
    <row r="11069" spans="3:86" ht="21" thickBot="1">
      <c r="C11069" s="425"/>
      <c r="P11069" s="431"/>
      <c r="R11069" s="419"/>
      <c r="S11069" s="446"/>
      <c r="T11069" s="419"/>
      <c r="V11069" s="196"/>
      <c r="W11069" s="419"/>
      <c r="X11069" s="419"/>
      <c r="Z11069" s="419"/>
      <c r="AA11069" s="419"/>
      <c r="AB11069" s="419"/>
      <c r="AD11069" s="419"/>
      <c r="AE11069" s="419"/>
      <c r="AF11069" s="419"/>
      <c r="AH11069" s="419"/>
      <c r="AI11069" s="419"/>
      <c r="AJ11069" s="419"/>
      <c r="AL11069" s="419"/>
      <c r="AM11069" s="419"/>
      <c r="AN11069" s="403"/>
      <c r="AO11069" s="419"/>
      <c r="AP11069" s="419"/>
      <c r="AQ11069" s="419"/>
      <c r="AR11069" s="419"/>
      <c r="AS11069" s="419"/>
      <c r="AT11069" s="419"/>
      <c r="AU11069" s="419"/>
      <c r="AV11069" s="419"/>
      <c r="AX11069" s="419"/>
      <c r="AY11069" s="419"/>
      <c r="AZ11069" s="419"/>
      <c r="BB11069" s="419"/>
      <c r="BC11069" s="419"/>
      <c r="BD11069" s="419"/>
      <c r="BF11069" s="419"/>
      <c r="BG11069" s="419"/>
      <c r="BH11069" s="419"/>
      <c r="BJ11069" s="419"/>
      <c r="BK11069" s="419"/>
      <c r="BL11069" s="419"/>
      <c r="BN11069" s="419"/>
      <c r="BO11069" s="419"/>
      <c r="BP11069" s="419"/>
      <c r="BR11069" s="419"/>
      <c r="BS11069" s="419"/>
      <c r="BT11069" s="419"/>
      <c r="BV11069" s="419"/>
      <c r="BW11069" s="419"/>
      <c r="BX11069" s="397"/>
      <c r="BZ11069" s="449"/>
      <c r="CB11069" s="419"/>
      <c r="CC11069" s="419"/>
      <c r="CD11069" s="419"/>
      <c r="CF11069" s="419"/>
      <c r="CG11069" s="419"/>
      <c r="CH11069" s="419"/>
    </row>
    <row r="11070" spans="3:86" ht="21" thickBot="1">
      <c r="C11070" s="425"/>
      <c r="P11070" s="431"/>
      <c r="R11070" s="419"/>
      <c r="S11070" s="446"/>
      <c r="T11070" s="419"/>
      <c r="V11070" s="196"/>
      <c r="W11070" s="419"/>
      <c r="X11070" s="419"/>
      <c r="Z11070" s="419"/>
      <c r="AA11070" s="419"/>
      <c r="AB11070" s="419"/>
      <c r="AD11070" s="419"/>
      <c r="AE11070" s="419"/>
      <c r="AF11070" s="419"/>
      <c r="AH11070" s="419"/>
      <c r="AI11070" s="419"/>
      <c r="AJ11070" s="419"/>
      <c r="AL11070" s="419"/>
      <c r="AM11070" s="419"/>
      <c r="AN11070" s="403"/>
      <c r="AO11070" s="419"/>
      <c r="AP11070" s="419"/>
      <c r="AQ11070" s="419"/>
      <c r="AR11070" s="419"/>
      <c r="AS11070" s="419"/>
      <c r="AT11070" s="419"/>
      <c r="AU11070" s="419"/>
      <c r="AV11070" s="419"/>
      <c r="AX11070" s="419"/>
      <c r="AY11070" s="419"/>
      <c r="AZ11070" s="419"/>
      <c r="BB11070" s="419"/>
      <c r="BC11070" s="419"/>
      <c r="BD11070" s="419"/>
      <c r="BF11070" s="419"/>
      <c r="BG11070" s="419"/>
      <c r="BH11070" s="419"/>
      <c r="BJ11070" s="419"/>
      <c r="BK11070" s="419"/>
      <c r="BL11070" s="419"/>
      <c r="BN11070" s="419"/>
      <c r="BO11070" s="419"/>
      <c r="BP11070" s="419"/>
      <c r="BR11070" s="419"/>
      <c r="BS11070" s="419"/>
      <c r="BT11070" s="419"/>
      <c r="BV11070" s="419"/>
      <c r="BW11070" s="419"/>
      <c r="BX11070" s="397"/>
      <c r="BZ11070" s="449"/>
      <c r="CB11070" s="419"/>
      <c r="CC11070" s="419"/>
      <c r="CD11070" s="419"/>
      <c r="CF11070" s="419"/>
      <c r="CG11070" s="419"/>
      <c r="CH11070" s="419"/>
    </row>
    <row r="11071" spans="3:86" ht="21" thickBot="1">
      <c r="C11071" s="425"/>
      <c r="P11071" s="431"/>
      <c r="R11071" s="419"/>
      <c r="S11071" s="446"/>
      <c r="T11071" s="419"/>
      <c r="V11071" s="196"/>
      <c r="W11071" s="419"/>
      <c r="X11071" s="419"/>
      <c r="Z11071" s="419"/>
      <c r="AA11071" s="419"/>
      <c r="AB11071" s="419"/>
      <c r="AD11071" s="419"/>
      <c r="AE11071" s="419"/>
      <c r="AF11071" s="419"/>
      <c r="AH11071" s="419"/>
      <c r="AI11071" s="419"/>
      <c r="AJ11071" s="419"/>
      <c r="AL11071" s="419"/>
      <c r="AM11071" s="419"/>
      <c r="AN11071" s="403"/>
      <c r="AO11071" s="419"/>
      <c r="AP11071" s="419"/>
      <c r="AQ11071" s="419"/>
      <c r="AR11071" s="419"/>
      <c r="AS11071" s="419"/>
      <c r="AT11071" s="419"/>
      <c r="AU11071" s="419"/>
      <c r="AV11071" s="419"/>
      <c r="AX11071" s="419"/>
      <c r="AY11071" s="419"/>
      <c r="AZ11071" s="419"/>
      <c r="BB11071" s="419"/>
      <c r="BC11071" s="419"/>
      <c r="BD11071" s="419"/>
      <c r="BF11071" s="419"/>
      <c r="BG11071" s="419"/>
      <c r="BH11071" s="419"/>
      <c r="BJ11071" s="419"/>
      <c r="BK11071" s="419"/>
      <c r="BL11071" s="419"/>
      <c r="BN11071" s="419"/>
      <c r="BO11071" s="419"/>
      <c r="BP11071" s="419"/>
      <c r="BR11071" s="419"/>
      <c r="BS11071" s="419"/>
      <c r="BT11071" s="419"/>
      <c r="BV11071" s="419"/>
      <c r="BW11071" s="419"/>
      <c r="BX11071" s="397"/>
      <c r="BZ11071" s="449"/>
      <c r="CB11071" s="419"/>
      <c r="CC11071" s="419"/>
      <c r="CD11071" s="419"/>
      <c r="CF11071" s="419"/>
      <c r="CG11071" s="419"/>
      <c r="CH11071" s="419"/>
    </row>
    <row r="11072" spans="3:86" ht="21" thickBot="1">
      <c r="C11072" s="425"/>
      <c r="P11072" s="431"/>
      <c r="R11072" s="419"/>
      <c r="S11072" s="446"/>
      <c r="T11072" s="419"/>
      <c r="V11072" s="196"/>
      <c r="W11072" s="419"/>
      <c r="X11072" s="419"/>
      <c r="Z11072" s="419"/>
      <c r="AA11072" s="419"/>
      <c r="AB11072" s="419"/>
      <c r="AD11072" s="419"/>
      <c r="AE11072" s="419"/>
      <c r="AF11072" s="419"/>
      <c r="AH11072" s="419"/>
      <c r="AI11072" s="419"/>
      <c r="AJ11072" s="419"/>
      <c r="AL11072" s="419"/>
      <c r="AM11072" s="419"/>
      <c r="AN11072" s="403"/>
      <c r="AO11072" s="419"/>
      <c r="AP11072" s="419"/>
      <c r="AQ11072" s="419"/>
      <c r="AR11072" s="419"/>
      <c r="AS11072" s="419"/>
      <c r="AT11072" s="419"/>
      <c r="AU11072" s="419"/>
      <c r="AV11072" s="419"/>
      <c r="AX11072" s="419"/>
      <c r="AY11072" s="419"/>
      <c r="AZ11072" s="419"/>
      <c r="BB11072" s="419"/>
      <c r="BC11072" s="419"/>
      <c r="BD11072" s="419"/>
      <c r="BF11072" s="419"/>
      <c r="BG11072" s="419"/>
      <c r="BH11072" s="419"/>
      <c r="BJ11072" s="419"/>
      <c r="BK11072" s="419"/>
      <c r="BL11072" s="419"/>
      <c r="BN11072" s="419"/>
      <c r="BO11072" s="419"/>
      <c r="BP11072" s="419"/>
      <c r="BR11072" s="419"/>
      <c r="BS11072" s="419"/>
      <c r="BT11072" s="419"/>
      <c r="BV11072" s="419"/>
      <c r="BW11072" s="419"/>
      <c r="BX11072" s="397"/>
      <c r="BZ11072" s="449"/>
      <c r="CB11072" s="419"/>
      <c r="CC11072" s="419"/>
      <c r="CD11072" s="419"/>
      <c r="CF11072" s="419"/>
      <c r="CG11072" s="419"/>
      <c r="CH11072" s="419"/>
    </row>
    <row r="11073" spans="3:86" ht="21" thickBot="1">
      <c r="C11073" s="425"/>
      <c r="P11073" s="431"/>
      <c r="R11073" s="419"/>
      <c r="S11073" s="446"/>
      <c r="T11073" s="419"/>
      <c r="V11073" s="196"/>
      <c r="W11073" s="419"/>
      <c r="X11073" s="419"/>
      <c r="Z11073" s="419"/>
      <c r="AA11073" s="419"/>
      <c r="AB11073" s="419"/>
      <c r="AD11073" s="419"/>
      <c r="AE11073" s="419"/>
      <c r="AF11073" s="419"/>
      <c r="AH11073" s="419"/>
      <c r="AI11073" s="419"/>
      <c r="AJ11073" s="419"/>
      <c r="AL11073" s="419"/>
      <c r="AM11073" s="419"/>
      <c r="AN11073" s="403"/>
      <c r="AO11073" s="419"/>
      <c r="AP11073" s="419"/>
      <c r="AQ11073" s="419"/>
      <c r="AR11073" s="419"/>
      <c r="AS11073" s="419"/>
      <c r="AT11073" s="419"/>
      <c r="AU11073" s="419"/>
      <c r="AV11073" s="419"/>
      <c r="AX11073" s="419"/>
      <c r="AY11073" s="419"/>
      <c r="AZ11073" s="419"/>
      <c r="BB11073" s="419"/>
      <c r="BC11073" s="419"/>
      <c r="BD11073" s="419"/>
      <c r="BF11073" s="419"/>
      <c r="BG11073" s="419"/>
      <c r="BH11073" s="419"/>
      <c r="BJ11073" s="419"/>
      <c r="BK11073" s="419"/>
      <c r="BL11073" s="419"/>
      <c r="BN11073" s="419"/>
      <c r="BO11073" s="419"/>
      <c r="BP11073" s="419"/>
      <c r="BR11073" s="419"/>
      <c r="BS11073" s="419"/>
      <c r="BT11073" s="419"/>
      <c r="BV11073" s="419"/>
      <c r="BW11073" s="419"/>
      <c r="BX11073" s="397"/>
      <c r="BZ11073" s="449"/>
      <c r="CB11073" s="419"/>
      <c r="CC11073" s="419"/>
      <c r="CD11073" s="419"/>
      <c r="CF11073" s="419"/>
      <c r="CG11073" s="419"/>
      <c r="CH11073" s="419"/>
    </row>
    <row r="11074" spans="3:86" ht="21" thickBot="1">
      <c r="C11074" s="425"/>
      <c r="P11074" s="431"/>
      <c r="R11074" s="419"/>
      <c r="S11074" s="446"/>
      <c r="T11074" s="419"/>
      <c r="V11074" s="196"/>
      <c r="W11074" s="419"/>
      <c r="X11074" s="419"/>
      <c r="Z11074" s="419"/>
      <c r="AA11074" s="419"/>
      <c r="AB11074" s="419"/>
      <c r="AD11074" s="419"/>
      <c r="AE11074" s="419"/>
      <c r="AF11074" s="419"/>
      <c r="AH11074" s="419"/>
      <c r="AI11074" s="419"/>
      <c r="AJ11074" s="419"/>
      <c r="AL11074" s="419"/>
      <c r="AM11074" s="419"/>
      <c r="AN11074" s="403"/>
      <c r="AO11074" s="419"/>
      <c r="AP11074" s="419"/>
      <c r="AQ11074" s="419"/>
      <c r="AR11074" s="419"/>
      <c r="AS11074" s="419"/>
      <c r="AT11074" s="419"/>
      <c r="AU11074" s="419"/>
      <c r="AV11074" s="419"/>
      <c r="AX11074" s="419"/>
      <c r="AY11074" s="419"/>
      <c r="AZ11074" s="419"/>
      <c r="BB11074" s="419"/>
      <c r="BC11074" s="419"/>
      <c r="BD11074" s="419"/>
      <c r="BF11074" s="419"/>
      <c r="BG11074" s="419"/>
      <c r="BH11074" s="419"/>
      <c r="BJ11074" s="419"/>
      <c r="BK11074" s="419"/>
      <c r="BL11074" s="419"/>
      <c r="BN11074" s="419"/>
      <c r="BO11074" s="419"/>
      <c r="BP11074" s="419"/>
      <c r="BR11074" s="419"/>
      <c r="BS11074" s="419"/>
      <c r="BT11074" s="419"/>
      <c r="BV11074" s="419"/>
      <c r="BW11074" s="419"/>
      <c r="BX11074" s="397"/>
      <c r="BZ11074" s="449"/>
      <c r="CB11074" s="419"/>
      <c r="CC11074" s="419"/>
      <c r="CD11074" s="419"/>
      <c r="CF11074" s="419"/>
      <c r="CG11074" s="419"/>
      <c r="CH11074" s="419"/>
    </row>
    <row r="11075" spans="3:86" ht="21" thickBot="1">
      <c r="C11075" s="425"/>
      <c r="P11075" s="431"/>
      <c r="R11075" s="419"/>
      <c r="S11075" s="446"/>
      <c r="T11075" s="419"/>
      <c r="V11075" s="196"/>
      <c r="W11075" s="419"/>
      <c r="X11075" s="419"/>
      <c r="Z11075" s="419"/>
      <c r="AA11075" s="419"/>
      <c r="AB11075" s="419"/>
      <c r="AD11075" s="419"/>
      <c r="AE11075" s="419"/>
      <c r="AF11075" s="419"/>
      <c r="AH11075" s="419"/>
      <c r="AI11075" s="419"/>
      <c r="AJ11075" s="419"/>
      <c r="AL11075" s="419"/>
      <c r="AM11075" s="419"/>
      <c r="AN11075" s="403"/>
      <c r="AO11075" s="419"/>
      <c r="AP11075" s="419"/>
      <c r="AQ11075" s="419"/>
      <c r="AR11075" s="419"/>
      <c r="AS11075" s="419"/>
      <c r="AT11075" s="419"/>
      <c r="AU11075" s="419"/>
      <c r="AV11075" s="419"/>
      <c r="AX11075" s="419"/>
      <c r="AY11075" s="419"/>
      <c r="AZ11075" s="419"/>
      <c r="BB11075" s="419"/>
      <c r="BC11075" s="419"/>
      <c r="BD11075" s="419"/>
      <c r="BF11075" s="419"/>
      <c r="BG11075" s="419"/>
      <c r="BH11075" s="419"/>
      <c r="BJ11075" s="419"/>
      <c r="BK11075" s="419"/>
      <c r="BL11075" s="419"/>
      <c r="BN11075" s="419"/>
      <c r="BO11075" s="419"/>
      <c r="BP11075" s="419"/>
      <c r="BR11075" s="419"/>
      <c r="BS11075" s="419"/>
      <c r="BT11075" s="419"/>
      <c r="BV11075" s="419"/>
      <c r="BW11075" s="419"/>
      <c r="BX11075" s="397"/>
      <c r="BZ11075" s="449"/>
      <c r="CB11075" s="419"/>
      <c r="CC11075" s="419"/>
      <c r="CD11075" s="419"/>
      <c r="CF11075" s="419"/>
      <c r="CG11075" s="419"/>
      <c r="CH11075" s="419"/>
    </row>
    <row r="11076" spans="3:86" ht="21" thickBot="1">
      <c r="C11076" s="425"/>
      <c r="P11076" s="431"/>
      <c r="R11076" s="419"/>
      <c r="S11076" s="446"/>
      <c r="T11076" s="419"/>
      <c r="V11076" s="196"/>
      <c r="W11076" s="419"/>
      <c r="X11076" s="419"/>
      <c r="Z11076" s="419"/>
      <c r="AA11076" s="419"/>
      <c r="AB11076" s="419"/>
      <c r="AD11076" s="419"/>
      <c r="AE11076" s="419"/>
      <c r="AF11076" s="419"/>
      <c r="AH11076" s="419"/>
      <c r="AI11076" s="419"/>
      <c r="AJ11076" s="419"/>
      <c r="AL11076" s="419"/>
      <c r="AM11076" s="419"/>
      <c r="AN11076" s="403"/>
      <c r="AO11076" s="419"/>
      <c r="AP11076" s="419"/>
      <c r="AQ11076" s="419"/>
      <c r="AR11076" s="419"/>
      <c r="AS11076" s="419"/>
      <c r="AT11076" s="419"/>
      <c r="AU11076" s="419"/>
      <c r="AV11076" s="419"/>
      <c r="AX11076" s="419"/>
      <c r="AY11076" s="419"/>
      <c r="AZ11076" s="419"/>
      <c r="BB11076" s="419"/>
      <c r="BC11076" s="419"/>
      <c r="BD11076" s="419"/>
      <c r="BF11076" s="419"/>
      <c r="BG11076" s="419"/>
      <c r="BH11076" s="419"/>
      <c r="BJ11076" s="419"/>
      <c r="BK11076" s="419"/>
      <c r="BL11076" s="419"/>
      <c r="BN11076" s="419"/>
      <c r="BO11076" s="419"/>
      <c r="BP11076" s="419"/>
      <c r="BR11076" s="419"/>
      <c r="BS11076" s="419"/>
      <c r="BT11076" s="419"/>
      <c r="BV11076" s="419"/>
      <c r="BW11076" s="419"/>
      <c r="BX11076" s="397"/>
      <c r="BZ11076" s="449"/>
      <c r="CB11076" s="419"/>
      <c r="CC11076" s="419"/>
      <c r="CD11076" s="419"/>
      <c r="CF11076" s="419"/>
      <c r="CG11076" s="419"/>
      <c r="CH11076" s="419"/>
    </row>
    <row r="11077" spans="3:86" ht="21" thickBot="1">
      <c r="C11077" s="425"/>
      <c r="P11077" s="431"/>
      <c r="R11077" s="419"/>
      <c r="S11077" s="446"/>
      <c r="T11077" s="419"/>
      <c r="V11077" s="196"/>
      <c r="W11077" s="419"/>
      <c r="X11077" s="419"/>
      <c r="Z11077" s="419"/>
      <c r="AA11077" s="419"/>
      <c r="AB11077" s="419"/>
      <c r="AD11077" s="419"/>
      <c r="AE11077" s="419"/>
      <c r="AF11077" s="419"/>
      <c r="AH11077" s="419"/>
      <c r="AI11077" s="419"/>
      <c r="AJ11077" s="419"/>
      <c r="AL11077" s="419"/>
      <c r="AM11077" s="419"/>
      <c r="AN11077" s="403"/>
      <c r="AO11077" s="419"/>
      <c r="AP11077" s="419"/>
      <c r="AQ11077" s="419"/>
      <c r="AR11077" s="419"/>
      <c r="AS11077" s="419"/>
      <c r="AT11077" s="419"/>
      <c r="AU11077" s="419"/>
      <c r="AV11077" s="419"/>
      <c r="AX11077" s="419"/>
      <c r="AY11077" s="419"/>
      <c r="AZ11077" s="419"/>
      <c r="BB11077" s="419"/>
      <c r="BC11077" s="419"/>
      <c r="BD11077" s="419"/>
      <c r="BF11077" s="419"/>
      <c r="BG11077" s="419"/>
      <c r="BH11077" s="419"/>
      <c r="BJ11077" s="419"/>
      <c r="BK11077" s="419"/>
      <c r="BL11077" s="419"/>
      <c r="BN11077" s="419"/>
      <c r="BO11077" s="419"/>
      <c r="BP11077" s="419"/>
      <c r="BR11077" s="419"/>
      <c r="BS11077" s="419"/>
      <c r="BT11077" s="419"/>
      <c r="BV11077" s="419"/>
      <c r="BW11077" s="419"/>
      <c r="BX11077" s="397"/>
      <c r="BZ11077" s="449"/>
      <c r="CB11077" s="419"/>
      <c r="CC11077" s="419"/>
      <c r="CD11077" s="419"/>
      <c r="CF11077" s="419"/>
      <c r="CG11077" s="419"/>
      <c r="CH11077" s="419"/>
    </row>
    <row r="11078" spans="3:86" ht="21" thickBot="1">
      <c r="C11078" s="425"/>
      <c r="P11078" s="431"/>
      <c r="R11078" s="419"/>
      <c r="S11078" s="446"/>
      <c r="T11078" s="419"/>
      <c r="V11078" s="196"/>
      <c r="W11078" s="419"/>
      <c r="X11078" s="419"/>
      <c r="Z11078" s="419"/>
      <c r="AA11078" s="419"/>
      <c r="AB11078" s="419"/>
      <c r="AD11078" s="419"/>
      <c r="AE11078" s="419"/>
      <c r="AF11078" s="419"/>
      <c r="AH11078" s="419"/>
      <c r="AI11078" s="419"/>
      <c r="AJ11078" s="419"/>
      <c r="AL11078" s="419"/>
      <c r="AM11078" s="419"/>
      <c r="AN11078" s="403"/>
      <c r="AO11078" s="419"/>
      <c r="AP11078" s="419"/>
      <c r="AQ11078" s="419"/>
      <c r="AR11078" s="419"/>
      <c r="AS11078" s="419"/>
      <c r="AT11078" s="419"/>
      <c r="AU11078" s="419"/>
      <c r="AV11078" s="419"/>
      <c r="AX11078" s="419"/>
      <c r="AY11078" s="419"/>
      <c r="AZ11078" s="419"/>
      <c r="BB11078" s="419"/>
      <c r="BC11078" s="419"/>
      <c r="BD11078" s="419"/>
      <c r="BF11078" s="419"/>
      <c r="BG11078" s="419"/>
      <c r="BH11078" s="419"/>
      <c r="BJ11078" s="419"/>
      <c r="BK11078" s="419"/>
      <c r="BL11078" s="419"/>
      <c r="BN11078" s="419"/>
      <c r="BO11078" s="419"/>
      <c r="BP11078" s="419"/>
      <c r="BR11078" s="419"/>
      <c r="BS11078" s="419"/>
      <c r="BT11078" s="419"/>
      <c r="BV11078" s="419"/>
      <c r="BW11078" s="419"/>
      <c r="BX11078" s="397"/>
      <c r="BZ11078" s="449"/>
      <c r="CB11078" s="419"/>
      <c r="CC11078" s="419"/>
      <c r="CD11078" s="419"/>
      <c r="CF11078" s="419"/>
      <c r="CG11078" s="419"/>
      <c r="CH11078" s="419"/>
    </row>
    <row r="11079" spans="3:86" ht="21" thickBot="1">
      <c r="C11079" s="425"/>
      <c r="P11079" s="431"/>
      <c r="R11079" s="419"/>
      <c r="S11079" s="446"/>
      <c r="T11079" s="419"/>
      <c r="V11079" s="196"/>
      <c r="W11079" s="419"/>
      <c r="X11079" s="419"/>
      <c r="Z11079" s="419"/>
      <c r="AA11079" s="419"/>
      <c r="AB11079" s="419"/>
      <c r="AD11079" s="419"/>
      <c r="AE11079" s="419"/>
      <c r="AF11079" s="419"/>
      <c r="AH11079" s="419"/>
      <c r="AI11079" s="419"/>
      <c r="AJ11079" s="419"/>
      <c r="AL11079" s="419"/>
      <c r="AM11079" s="419"/>
      <c r="AN11079" s="403"/>
      <c r="AO11079" s="419"/>
      <c r="AP11079" s="419"/>
      <c r="AQ11079" s="419"/>
      <c r="AR11079" s="419"/>
      <c r="AS11079" s="419"/>
      <c r="AT11079" s="419"/>
      <c r="AU11079" s="419"/>
      <c r="AV11079" s="419"/>
      <c r="AX11079" s="419"/>
      <c r="AY11079" s="419"/>
      <c r="AZ11079" s="419"/>
      <c r="BB11079" s="419"/>
      <c r="BC11079" s="419"/>
      <c r="BD11079" s="419"/>
      <c r="BF11079" s="419"/>
      <c r="BG11079" s="419"/>
      <c r="BH11079" s="419"/>
      <c r="BJ11079" s="419"/>
      <c r="BK11079" s="419"/>
      <c r="BL11079" s="419"/>
      <c r="BN11079" s="419"/>
      <c r="BO11079" s="419"/>
      <c r="BP11079" s="419"/>
      <c r="BR11079" s="419"/>
      <c r="BS11079" s="419"/>
      <c r="BT11079" s="419"/>
      <c r="BV11079" s="419"/>
      <c r="BW11079" s="419"/>
      <c r="BX11079" s="397"/>
      <c r="BZ11079" s="449"/>
      <c r="CB11079" s="419"/>
      <c r="CC11079" s="419"/>
      <c r="CD11079" s="419"/>
      <c r="CF11079" s="419"/>
      <c r="CG11079" s="419"/>
      <c r="CH11079" s="419"/>
    </row>
    <row r="11080" spans="3:86" ht="21" thickBot="1">
      <c r="C11080" s="425"/>
      <c r="P11080" s="431"/>
      <c r="R11080" s="419"/>
      <c r="S11080" s="446"/>
      <c r="T11080" s="419"/>
      <c r="V11080" s="196"/>
      <c r="W11080" s="419"/>
      <c r="X11080" s="419"/>
      <c r="Z11080" s="419"/>
      <c r="AA11080" s="419"/>
      <c r="AB11080" s="419"/>
      <c r="AD11080" s="419"/>
      <c r="AE11080" s="419"/>
      <c r="AF11080" s="419"/>
      <c r="AH11080" s="419"/>
      <c r="AI11080" s="419"/>
      <c r="AJ11080" s="419"/>
      <c r="AL11080" s="419"/>
      <c r="AM11080" s="419"/>
      <c r="AN11080" s="403"/>
      <c r="AO11080" s="419"/>
      <c r="AP11080" s="419"/>
      <c r="AQ11080" s="419"/>
      <c r="AR11080" s="419"/>
      <c r="AS11080" s="419"/>
      <c r="AT11080" s="419"/>
      <c r="AU11080" s="419"/>
      <c r="AV11080" s="419"/>
      <c r="AX11080" s="419"/>
      <c r="AY11080" s="419"/>
      <c r="AZ11080" s="419"/>
      <c r="BB11080" s="419"/>
      <c r="BC11080" s="419"/>
      <c r="BD11080" s="419"/>
      <c r="BF11080" s="419"/>
      <c r="BG11080" s="419"/>
      <c r="BH11080" s="419"/>
      <c r="BJ11080" s="419"/>
      <c r="BK11080" s="419"/>
      <c r="BL11080" s="419"/>
      <c r="BN11080" s="419"/>
      <c r="BO11080" s="419"/>
      <c r="BP11080" s="419"/>
      <c r="BR11080" s="419"/>
      <c r="BS11080" s="419"/>
      <c r="BT11080" s="419"/>
      <c r="BV11080" s="419"/>
      <c r="BW11080" s="419"/>
      <c r="BX11080" s="397"/>
      <c r="BZ11080" s="449"/>
      <c r="CB11080" s="419"/>
      <c r="CC11080" s="419"/>
      <c r="CD11080" s="419"/>
      <c r="CF11080" s="419"/>
      <c r="CG11080" s="419"/>
      <c r="CH11080" s="419"/>
    </row>
    <row r="11081" spans="3:86" ht="21" thickBot="1">
      <c r="C11081" s="425"/>
      <c r="P11081" s="431"/>
      <c r="R11081" s="419"/>
      <c r="S11081" s="446"/>
      <c r="T11081" s="419"/>
      <c r="V11081" s="196"/>
      <c r="W11081" s="419"/>
      <c r="X11081" s="419"/>
      <c r="Z11081" s="419"/>
      <c r="AA11081" s="419"/>
      <c r="AB11081" s="419"/>
      <c r="AD11081" s="419"/>
      <c r="AE11081" s="419"/>
      <c r="AF11081" s="419"/>
      <c r="AH11081" s="419"/>
      <c r="AI11081" s="419"/>
      <c r="AJ11081" s="419"/>
      <c r="AL11081" s="419"/>
      <c r="AM11081" s="419"/>
      <c r="AN11081" s="403"/>
      <c r="AO11081" s="419"/>
      <c r="AP11081" s="419"/>
      <c r="AQ11081" s="419"/>
      <c r="AR11081" s="419"/>
      <c r="AS11081" s="419"/>
      <c r="AT11081" s="419"/>
      <c r="AU11081" s="419"/>
      <c r="AV11081" s="419"/>
      <c r="AX11081" s="419"/>
      <c r="AY11081" s="419"/>
      <c r="AZ11081" s="419"/>
      <c r="BB11081" s="419"/>
      <c r="BC11081" s="419"/>
      <c r="BD11081" s="419"/>
      <c r="BF11081" s="419"/>
      <c r="BG11081" s="419"/>
      <c r="BH11081" s="419"/>
      <c r="BJ11081" s="419"/>
      <c r="BK11081" s="419"/>
      <c r="BL11081" s="419"/>
      <c r="BN11081" s="419"/>
      <c r="BO11081" s="419"/>
      <c r="BP11081" s="419"/>
      <c r="BR11081" s="419"/>
      <c r="BS11081" s="419"/>
      <c r="BT11081" s="419"/>
      <c r="BV11081" s="419"/>
      <c r="BW11081" s="419"/>
      <c r="BX11081" s="397"/>
      <c r="BZ11081" s="449"/>
      <c r="CB11081" s="419"/>
      <c r="CC11081" s="419"/>
      <c r="CD11081" s="419"/>
      <c r="CF11081" s="419"/>
      <c r="CG11081" s="419"/>
      <c r="CH11081" s="419"/>
    </row>
    <row r="11082" spans="3:86" ht="21" thickBot="1">
      <c r="C11082" s="425"/>
      <c r="P11082" s="431"/>
      <c r="R11082" s="419"/>
      <c r="S11082" s="446"/>
      <c r="T11082" s="419"/>
      <c r="V11082" s="196"/>
      <c r="W11082" s="419"/>
      <c r="X11082" s="419"/>
      <c r="Z11082" s="419"/>
      <c r="AA11082" s="419"/>
      <c r="AB11082" s="419"/>
      <c r="AD11082" s="419"/>
      <c r="AE11082" s="419"/>
      <c r="AF11082" s="419"/>
      <c r="AH11082" s="419"/>
      <c r="AI11082" s="419"/>
      <c r="AJ11082" s="419"/>
      <c r="AL11082" s="419"/>
      <c r="AM11082" s="419"/>
      <c r="AN11082" s="403"/>
      <c r="AO11082" s="419"/>
      <c r="AP11082" s="419"/>
      <c r="AQ11082" s="419"/>
      <c r="AR11082" s="419"/>
      <c r="AS11082" s="419"/>
      <c r="AT11082" s="419"/>
      <c r="AU11082" s="419"/>
      <c r="AV11082" s="419"/>
      <c r="AX11082" s="419"/>
      <c r="AY11082" s="419"/>
      <c r="AZ11082" s="419"/>
      <c r="BB11082" s="419"/>
      <c r="BC11082" s="419"/>
      <c r="BD11082" s="419"/>
      <c r="BF11082" s="419"/>
      <c r="BG11082" s="419"/>
      <c r="BH11082" s="419"/>
      <c r="BJ11082" s="419"/>
      <c r="BK11082" s="419"/>
      <c r="BL11082" s="419"/>
      <c r="BN11082" s="419"/>
      <c r="BO11082" s="419"/>
      <c r="BP11082" s="419"/>
      <c r="BR11082" s="419"/>
      <c r="BS11082" s="419"/>
      <c r="BT11082" s="419"/>
      <c r="BV11082" s="419"/>
      <c r="BW11082" s="419"/>
      <c r="BX11082" s="397"/>
      <c r="BZ11082" s="449"/>
      <c r="CB11082" s="419"/>
      <c r="CC11082" s="419"/>
      <c r="CD11082" s="419"/>
      <c r="CF11082" s="419"/>
      <c r="CG11082" s="419"/>
      <c r="CH11082" s="419"/>
    </row>
    <row r="11083" spans="3:86" ht="21" thickBot="1">
      <c r="C11083" s="425"/>
      <c r="P11083" s="431"/>
      <c r="R11083" s="419"/>
      <c r="S11083" s="446"/>
      <c r="T11083" s="419"/>
      <c r="V11083" s="196"/>
      <c r="W11083" s="419"/>
      <c r="X11083" s="419"/>
      <c r="Z11083" s="419"/>
      <c r="AA11083" s="419"/>
      <c r="AB11083" s="419"/>
      <c r="AD11083" s="419"/>
      <c r="AE11083" s="419"/>
      <c r="AF11083" s="419"/>
      <c r="AH11083" s="419"/>
      <c r="AI11083" s="419"/>
      <c r="AJ11083" s="419"/>
      <c r="AL11083" s="419"/>
      <c r="AM11083" s="419"/>
      <c r="AN11083" s="403"/>
      <c r="AO11083" s="419"/>
      <c r="AP11083" s="419"/>
      <c r="AQ11083" s="419"/>
      <c r="AR11083" s="419"/>
      <c r="AS11083" s="419"/>
      <c r="AT11083" s="419"/>
      <c r="AU11083" s="419"/>
      <c r="AV11083" s="419"/>
      <c r="AX11083" s="419"/>
      <c r="AY11083" s="419"/>
      <c r="AZ11083" s="419"/>
      <c r="BB11083" s="419"/>
      <c r="BC11083" s="419"/>
      <c r="BD11083" s="419"/>
      <c r="BF11083" s="419"/>
      <c r="BG11083" s="419"/>
      <c r="BH11083" s="419"/>
      <c r="BJ11083" s="419"/>
      <c r="BK11083" s="419"/>
      <c r="BL11083" s="419"/>
      <c r="BN11083" s="419"/>
      <c r="BO11083" s="419"/>
      <c r="BP11083" s="419"/>
      <c r="BR11083" s="419"/>
      <c r="BS11083" s="419"/>
      <c r="BT11083" s="419"/>
      <c r="BV11083" s="419"/>
      <c r="BW11083" s="419"/>
      <c r="BX11083" s="397"/>
      <c r="BZ11083" s="449"/>
      <c r="CB11083" s="419"/>
      <c r="CC11083" s="419"/>
      <c r="CD11083" s="419"/>
      <c r="CF11083" s="419"/>
      <c r="CG11083" s="419"/>
      <c r="CH11083" s="419"/>
    </row>
    <row r="11084" spans="3:86" ht="21" thickBot="1">
      <c r="C11084" s="425"/>
      <c r="P11084" s="431"/>
      <c r="R11084" s="419"/>
      <c r="S11084" s="446"/>
      <c r="T11084" s="419"/>
      <c r="V11084" s="196"/>
      <c r="W11084" s="419"/>
      <c r="X11084" s="419"/>
      <c r="Z11084" s="419"/>
      <c r="AA11084" s="419"/>
      <c r="AB11084" s="419"/>
      <c r="AD11084" s="419"/>
      <c r="AE11084" s="419"/>
      <c r="AF11084" s="419"/>
      <c r="AH11084" s="419"/>
      <c r="AI11084" s="419"/>
      <c r="AJ11084" s="419"/>
      <c r="AL11084" s="419"/>
      <c r="AM11084" s="419"/>
      <c r="AN11084" s="403"/>
      <c r="AO11084" s="419"/>
      <c r="AP11084" s="419"/>
      <c r="AQ11084" s="419"/>
      <c r="AR11084" s="419"/>
      <c r="AS11084" s="419"/>
      <c r="AT11084" s="419"/>
      <c r="AU11084" s="419"/>
      <c r="AV11084" s="419"/>
      <c r="AX11084" s="419"/>
      <c r="AY11084" s="419"/>
      <c r="AZ11084" s="419"/>
      <c r="BB11084" s="419"/>
      <c r="BC11084" s="419"/>
      <c r="BD11084" s="419"/>
      <c r="BF11084" s="419"/>
      <c r="BG11084" s="419"/>
      <c r="BH11084" s="419"/>
      <c r="BJ11084" s="419"/>
      <c r="BK11084" s="419"/>
      <c r="BL11084" s="419"/>
      <c r="BN11084" s="419"/>
      <c r="BO11084" s="419"/>
      <c r="BP11084" s="419"/>
      <c r="BR11084" s="419"/>
      <c r="BS11084" s="419"/>
      <c r="BT11084" s="419"/>
      <c r="BV11084" s="419"/>
      <c r="BW11084" s="419"/>
      <c r="BX11084" s="397"/>
      <c r="BZ11084" s="449"/>
      <c r="CB11084" s="419"/>
      <c r="CC11084" s="419"/>
      <c r="CD11084" s="419"/>
      <c r="CF11084" s="419"/>
      <c r="CG11084" s="419"/>
      <c r="CH11084" s="419"/>
    </row>
    <row r="11085" spans="3:86" ht="21" thickBot="1">
      <c r="C11085" s="425"/>
      <c r="P11085" s="431"/>
      <c r="R11085" s="419"/>
      <c r="S11085" s="446"/>
      <c r="T11085" s="419"/>
      <c r="V11085" s="196"/>
      <c r="W11085" s="419"/>
      <c r="X11085" s="419"/>
      <c r="Z11085" s="419"/>
      <c r="AA11085" s="419"/>
      <c r="AB11085" s="419"/>
      <c r="AD11085" s="419"/>
      <c r="AE11085" s="419"/>
      <c r="AF11085" s="419"/>
      <c r="AH11085" s="419"/>
      <c r="AI11085" s="419"/>
      <c r="AJ11085" s="419"/>
      <c r="AL11085" s="419"/>
      <c r="AM11085" s="419"/>
      <c r="AN11085" s="403"/>
      <c r="AO11085" s="419"/>
      <c r="AP11085" s="419"/>
      <c r="AQ11085" s="419"/>
      <c r="AR11085" s="419"/>
      <c r="AS11085" s="419"/>
      <c r="AT11085" s="419"/>
      <c r="AU11085" s="419"/>
      <c r="AV11085" s="419"/>
      <c r="AX11085" s="419"/>
      <c r="AY11085" s="419"/>
      <c r="AZ11085" s="419"/>
      <c r="BB11085" s="419"/>
      <c r="BC11085" s="419"/>
      <c r="BD11085" s="419"/>
      <c r="BF11085" s="419"/>
      <c r="BG11085" s="419"/>
      <c r="BH11085" s="419"/>
      <c r="BJ11085" s="419"/>
      <c r="BK11085" s="419"/>
      <c r="BL11085" s="419"/>
      <c r="BN11085" s="419"/>
      <c r="BO11085" s="419"/>
      <c r="BP11085" s="419"/>
      <c r="BR11085" s="419"/>
      <c r="BS11085" s="419"/>
      <c r="BT11085" s="419"/>
      <c r="BV11085" s="419"/>
      <c r="BW11085" s="419"/>
      <c r="BX11085" s="397"/>
      <c r="BZ11085" s="449"/>
      <c r="CB11085" s="419"/>
      <c r="CC11085" s="419"/>
      <c r="CD11085" s="419"/>
      <c r="CF11085" s="419"/>
      <c r="CG11085" s="419"/>
      <c r="CH11085" s="419"/>
    </row>
    <row r="11086" spans="3:86" ht="21" thickBot="1">
      <c r="C11086" s="425"/>
      <c r="P11086" s="431"/>
      <c r="R11086" s="419"/>
      <c r="S11086" s="446"/>
      <c r="T11086" s="419"/>
      <c r="V11086" s="196"/>
      <c r="W11086" s="419"/>
      <c r="X11086" s="419"/>
      <c r="Z11086" s="419"/>
      <c r="AA11086" s="419"/>
      <c r="AB11086" s="419"/>
      <c r="AD11086" s="419"/>
      <c r="AE11086" s="419"/>
      <c r="AF11086" s="419"/>
      <c r="AH11086" s="419"/>
      <c r="AI11086" s="419"/>
      <c r="AJ11086" s="419"/>
      <c r="AL11086" s="419"/>
      <c r="AM11086" s="419"/>
      <c r="AN11086" s="403"/>
      <c r="AO11086" s="419"/>
      <c r="AP11086" s="419"/>
      <c r="AQ11086" s="419"/>
      <c r="AR11086" s="419"/>
      <c r="AS11086" s="419"/>
      <c r="AT11086" s="419"/>
      <c r="AU11086" s="419"/>
      <c r="AV11086" s="419"/>
      <c r="AX11086" s="419"/>
      <c r="AY11086" s="419"/>
      <c r="AZ11086" s="419"/>
      <c r="BB11086" s="419"/>
      <c r="BC11086" s="419"/>
      <c r="BD11086" s="419"/>
      <c r="BF11086" s="419"/>
      <c r="BG11086" s="419"/>
      <c r="BH11086" s="419"/>
      <c r="BJ11086" s="419"/>
      <c r="BK11086" s="419"/>
      <c r="BL11086" s="419"/>
      <c r="BN11086" s="419"/>
      <c r="BO11086" s="419"/>
      <c r="BP11086" s="419"/>
      <c r="BR11086" s="419"/>
      <c r="BS11086" s="419"/>
      <c r="BT11086" s="419"/>
      <c r="BV11086" s="419"/>
      <c r="BW11086" s="419"/>
      <c r="BX11086" s="397"/>
      <c r="BZ11086" s="449"/>
      <c r="CB11086" s="419"/>
      <c r="CC11086" s="419"/>
      <c r="CD11086" s="419"/>
      <c r="CF11086" s="419"/>
      <c r="CG11086" s="419"/>
      <c r="CH11086" s="419"/>
    </row>
    <row r="11087" spans="3:86" ht="21" thickBot="1">
      <c r="C11087" s="425"/>
      <c r="P11087" s="431"/>
      <c r="R11087" s="419"/>
      <c r="S11087" s="446"/>
      <c r="T11087" s="419"/>
      <c r="V11087" s="196"/>
      <c r="W11087" s="419"/>
      <c r="X11087" s="419"/>
      <c r="Z11087" s="419"/>
      <c r="AA11087" s="419"/>
      <c r="AB11087" s="419"/>
      <c r="AD11087" s="419"/>
      <c r="AE11087" s="419"/>
      <c r="AF11087" s="419"/>
      <c r="AH11087" s="419"/>
      <c r="AI11087" s="419"/>
      <c r="AJ11087" s="419"/>
      <c r="AL11087" s="419"/>
      <c r="AM11087" s="419"/>
      <c r="AN11087" s="403"/>
      <c r="AO11087" s="419"/>
      <c r="AP11087" s="419"/>
      <c r="AQ11087" s="419"/>
      <c r="AR11087" s="419"/>
      <c r="AS11087" s="419"/>
      <c r="AT11087" s="419"/>
      <c r="AU11087" s="419"/>
      <c r="AV11087" s="419"/>
      <c r="AX11087" s="419"/>
      <c r="AY11087" s="419"/>
      <c r="AZ11087" s="419"/>
      <c r="BB11087" s="419"/>
      <c r="BC11087" s="419"/>
      <c r="BD11087" s="419"/>
      <c r="BF11087" s="419"/>
      <c r="BG11087" s="419"/>
      <c r="BH11087" s="419"/>
      <c r="BJ11087" s="419"/>
      <c r="BK11087" s="419"/>
      <c r="BL11087" s="419"/>
      <c r="BN11087" s="419"/>
      <c r="BO11087" s="419"/>
      <c r="BP11087" s="419"/>
      <c r="BR11087" s="419"/>
      <c r="BS11087" s="419"/>
      <c r="BT11087" s="419"/>
      <c r="BV11087" s="419"/>
      <c r="BW11087" s="419"/>
      <c r="BX11087" s="397"/>
      <c r="BZ11087" s="449"/>
      <c r="CB11087" s="419"/>
      <c r="CC11087" s="419"/>
      <c r="CD11087" s="419"/>
      <c r="CF11087" s="419"/>
      <c r="CG11087" s="419"/>
      <c r="CH11087" s="419"/>
    </row>
    <row r="11088" spans="3:86" ht="21" thickBot="1">
      <c r="C11088" s="425"/>
      <c r="P11088" s="431"/>
      <c r="R11088" s="419"/>
      <c r="S11088" s="446"/>
      <c r="T11088" s="419"/>
      <c r="V11088" s="196"/>
      <c r="W11088" s="419"/>
      <c r="X11088" s="419"/>
      <c r="Z11088" s="419"/>
      <c r="AA11088" s="419"/>
      <c r="AB11088" s="419"/>
      <c r="AD11088" s="419"/>
      <c r="AE11088" s="419"/>
      <c r="AF11088" s="419"/>
      <c r="AH11088" s="419"/>
      <c r="AI11088" s="419"/>
      <c r="AJ11088" s="419"/>
      <c r="AL11088" s="419"/>
      <c r="AM11088" s="419"/>
      <c r="AN11088" s="403"/>
      <c r="AO11088" s="419"/>
      <c r="AP11088" s="419"/>
      <c r="AQ11088" s="419"/>
      <c r="AR11088" s="419"/>
      <c r="AS11088" s="419"/>
      <c r="AT11088" s="419"/>
      <c r="AU11088" s="419"/>
      <c r="AV11088" s="419"/>
      <c r="AX11088" s="419"/>
      <c r="AY11088" s="419"/>
      <c r="AZ11088" s="419"/>
      <c r="BB11088" s="419"/>
      <c r="BC11088" s="419"/>
      <c r="BD11088" s="419"/>
      <c r="BF11088" s="419"/>
      <c r="BG11088" s="419"/>
      <c r="BH11088" s="419"/>
      <c r="BJ11088" s="419"/>
      <c r="BK11088" s="419"/>
      <c r="BL11088" s="419"/>
      <c r="BN11088" s="419"/>
      <c r="BO11088" s="419"/>
      <c r="BP11088" s="419"/>
      <c r="BR11088" s="419"/>
      <c r="BS11088" s="419"/>
      <c r="BT11088" s="419"/>
      <c r="BV11088" s="419"/>
      <c r="BW11088" s="419"/>
      <c r="BX11088" s="397"/>
      <c r="BZ11088" s="449"/>
      <c r="CB11088" s="419"/>
      <c r="CC11088" s="419"/>
      <c r="CD11088" s="419"/>
      <c r="CF11088" s="419"/>
      <c r="CG11088" s="419"/>
      <c r="CH11088" s="419"/>
    </row>
    <row r="11089" spans="3:86" ht="21" thickBot="1">
      <c r="C11089" s="425"/>
      <c r="P11089" s="431"/>
      <c r="R11089" s="419"/>
      <c r="S11089" s="446"/>
      <c r="T11089" s="419"/>
      <c r="V11089" s="196"/>
      <c r="W11089" s="419"/>
      <c r="X11089" s="419"/>
      <c r="Z11089" s="419"/>
      <c r="AA11089" s="419"/>
      <c r="AB11089" s="419"/>
      <c r="AD11089" s="419"/>
      <c r="AE11089" s="419"/>
      <c r="AF11089" s="419"/>
      <c r="AH11089" s="419"/>
      <c r="AI11089" s="419"/>
      <c r="AJ11089" s="419"/>
      <c r="AL11089" s="419"/>
      <c r="AM11089" s="419"/>
      <c r="AN11089" s="403"/>
      <c r="AO11089" s="419"/>
      <c r="AP11089" s="419"/>
      <c r="AQ11089" s="419"/>
      <c r="AR11089" s="419"/>
      <c r="AS11089" s="419"/>
      <c r="AT11089" s="419"/>
      <c r="AU11089" s="419"/>
      <c r="AV11089" s="419"/>
      <c r="AX11089" s="419"/>
      <c r="AY11089" s="419"/>
      <c r="AZ11089" s="419"/>
      <c r="BB11089" s="419"/>
      <c r="BC11089" s="419"/>
      <c r="BD11089" s="419"/>
      <c r="BF11089" s="419"/>
      <c r="BG11089" s="419"/>
      <c r="BH11089" s="419"/>
      <c r="BJ11089" s="419"/>
      <c r="BK11089" s="419"/>
      <c r="BL11089" s="419"/>
      <c r="BN11089" s="419"/>
      <c r="BO11089" s="419"/>
      <c r="BP11089" s="419"/>
      <c r="BR11089" s="419"/>
      <c r="BS11089" s="419"/>
      <c r="BT11089" s="419"/>
      <c r="BV11089" s="419"/>
      <c r="BW11089" s="419"/>
      <c r="BX11089" s="397"/>
      <c r="BZ11089" s="449"/>
      <c r="CB11089" s="419"/>
      <c r="CC11089" s="419"/>
      <c r="CD11089" s="419"/>
      <c r="CF11089" s="419"/>
      <c r="CG11089" s="419"/>
      <c r="CH11089" s="419"/>
    </row>
    <row r="11090" spans="3:86" ht="21" thickBot="1">
      <c r="C11090" s="425"/>
      <c r="P11090" s="431"/>
      <c r="R11090" s="419"/>
      <c r="S11090" s="446"/>
      <c r="T11090" s="419"/>
      <c r="V11090" s="196"/>
      <c r="W11090" s="419"/>
      <c r="X11090" s="419"/>
      <c r="Z11090" s="419"/>
      <c r="AA11090" s="419"/>
      <c r="AB11090" s="419"/>
      <c r="AD11090" s="419"/>
      <c r="AE11090" s="419"/>
      <c r="AF11090" s="419"/>
      <c r="AH11090" s="419"/>
      <c r="AI11090" s="419"/>
      <c r="AJ11090" s="419"/>
      <c r="AL11090" s="419"/>
      <c r="AM11090" s="419"/>
      <c r="AN11090" s="403"/>
      <c r="AO11090" s="419"/>
      <c r="AP11090" s="419"/>
      <c r="AQ11090" s="419"/>
      <c r="AR11090" s="419"/>
      <c r="AS11090" s="419"/>
      <c r="AT11090" s="419"/>
      <c r="AU11090" s="419"/>
      <c r="AV11090" s="419"/>
      <c r="AX11090" s="419"/>
      <c r="AY11090" s="419"/>
      <c r="AZ11090" s="419"/>
      <c r="BB11090" s="419"/>
      <c r="BC11090" s="419"/>
      <c r="BD11090" s="419"/>
      <c r="BF11090" s="419"/>
      <c r="BG11090" s="419"/>
      <c r="BH11090" s="419"/>
      <c r="BJ11090" s="419"/>
      <c r="BK11090" s="419"/>
      <c r="BL11090" s="419"/>
      <c r="BN11090" s="419"/>
      <c r="BO11090" s="419"/>
      <c r="BP11090" s="419"/>
      <c r="BR11090" s="419"/>
      <c r="BS11090" s="419"/>
      <c r="BT11090" s="419"/>
      <c r="BV11090" s="419"/>
      <c r="BW11090" s="419"/>
      <c r="BX11090" s="397"/>
      <c r="BZ11090" s="449"/>
      <c r="CB11090" s="419"/>
      <c r="CC11090" s="419"/>
      <c r="CD11090" s="419"/>
      <c r="CF11090" s="419"/>
      <c r="CG11090" s="419"/>
      <c r="CH11090" s="419"/>
    </row>
    <row r="11091" spans="3:86" ht="21" thickBot="1">
      <c r="C11091" s="425"/>
      <c r="P11091" s="431"/>
      <c r="R11091" s="419"/>
      <c r="S11091" s="446"/>
      <c r="T11091" s="419"/>
      <c r="V11091" s="196"/>
      <c r="W11091" s="419"/>
      <c r="X11091" s="419"/>
      <c r="Z11091" s="419"/>
      <c r="AA11091" s="419"/>
      <c r="AB11091" s="419"/>
      <c r="AD11091" s="419"/>
      <c r="AE11091" s="419"/>
      <c r="AF11091" s="419"/>
      <c r="AH11091" s="419"/>
      <c r="AI11091" s="419"/>
      <c r="AJ11091" s="419"/>
      <c r="AL11091" s="419"/>
      <c r="AM11091" s="419"/>
      <c r="AN11091" s="403"/>
      <c r="AO11091" s="419"/>
      <c r="AP11091" s="419"/>
      <c r="AQ11091" s="419"/>
      <c r="AR11091" s="419"/>
      <c r="AS11091" s="419"/>
      <c r="AT11091" s="419"/>
      <c r="AU11091" s="419"/>
      <c r="AV11091" s="419"/>
      <c r="AX11091" s="419"/>
      <c r="AY11091" s="419"/>
      <c r="AZ11091" s="419"/>
      <c r="BB11091" s="419"/>
      <c r="BC11091" s="419"/>
      <c r="BD11091" s="419"/>
      <c r="BF11091" s="419"/>
      <c r="BG11091" s="419"/>
      <c r="BH11091" s="419"/>
      <c r="BJ11091" s="419"/>
      <c r="BK11091" s="419"/>
      <c r="BL11091" s="419"/>
      <c r="BN11091" s="419"/>
      <c r="BO11091" s="419"/>
      <c r="BP11091" s="419"/>
      <c r="BR11091" s="419"/>
      <c r="BS11091" s="419"/>
      <c r="BT11091" s="419"/>
      <c r="BV11091" s="419"/>
      <c r="BW11091" s="419"/>
      <c r="BX11091" s="397"/>
      <c r="BZ11091" s="449"/>
      <c r="CB11091" s="419"/>
      <c r="CC11091" s="419"/>
      <c r="CD11091" s="419"/>
      <c r="CF11091" s="419"/>
      <c r="CG11091" s="419"/>
      <c r="CH11091" s="419"/>
    </row>
    <row r="11092" spans="3:86" ht="21" thickBot="1">
      <c r="C11092" s="425"/>
      <c r="P11092" s="431"/>
      <c r="R11092" s="419"/>
      <c r="S11092" s="446"/>
      <c r="T11092" s="419"/>
      <c r="V11092" s="196"/>
      <c r="W11092" s="419"/>
      <c r="X11092" s="419"/>
      <c r="Z11092" s="419"/>
      <c r="AA11092" s="419"/>
      <c r="AB11092" s="419"/>
      <c r="AD11092" s="419"/>
      <c r="AE11092" s="419"/>
      <c r="AF11092" s="419"/>
      <c r="AH11092" s="419"/>
      <c r="AI11092" s="419"/>
      <c r="AJ11092" s="419"/>
      <c r="AL11092" s="419"/>
      <c r="AM11092" s="419"/>
      <c r="AN11092" s="403"/>
      <c r="AO11092" s="419"/>
      <c r="AP11092" s="419"/>
      <c r="AQ11092" s="419"/>
      <c r="AR11092" s="419"/>
      <c r="AS11092" s="419"/>
      <c r="AT11092" s="419"/>
      <c r="AU11092" s="419"/>
      <c r="AV11092" s="419"/>
      <c r="AX11092" s="419"/>
      <c r="AY11092" s="419"/>
      <c r="AZ11092" s="419"/>
      <c r="BB11092" s="419"/>
      <c r="BC11092" s="419"/>
      <c r="BD11092" s="419"/>
      <c r="BF11092" s="419"/>
      <c r="BG11092" s="419"/>
      <c r="BH11092" s="419"/>
      <c r="BJ11092" s="419"/>
      <c r="BK11092" s="419"/>
      <c r="BL11092" s="419"/>
      <c r="BN11092" s="419"/>
      <c r="BO11092" s="419"/>
      <c r="BP11092" s="419"/>
      <c r="BR11092" s="419"/>
      <c r="BS11092" s="419"/>
      <c r="BT11092" s="419"/>
      <c r="BV11092" s="419"/>
      <c r="BW11092" s="419"/>
      <c r="BX11092" s="397"/>
      <c r="BZ11092" s="449"/>
      <c r="CB11092" s="419"/>
      <c r="CC11092" s="419"/>
      <c r="CD11092" s="419"/>
      <c r="CF11092" s="419"/>
      <c r="CG11092" s="419"/>
      <c r="CH11092" s="419"/>
    </row>
    <row r="11093" spans="3:86" ht="21" thickBot="1">
      <c r="C11093" s="425"/>
      <c r="P11093" s="431"/>
      <c r="R11093" s="419"/>
      <c r="S11093" s="446"/>
      <c r="T11093" s="419"/>
      <c r="V11093" s="196"/>
      <c r="W11093" s="419"/>
      <c r="X11093" s="419"/>
      <c r="Z11093" s="419"/>
      <c r="AA11093" s="419"/>
      <c r="AB11093" s="419"/>
      <c r="AD11093" s="419"/>
      <c r="AE11093" s="419"/>
      <c r="AF11093" s="419"/>
      <c r="AH11093" s="419"/>
      <c r="AI11093" s="419"/>
      <c r="AJ11093" s="419"/>
      <c r="AL11093" s="419"/>
      <c r="AM11093" s="419"/>
      <c r="AN11093" s="403"/>
      <c r="AO11093" s="419"/>
      <c r="AP11093" s="419"/>
      <c r="AQ11093" s="419"/>
      <c r="AR11093" s="419"/>
      <c r="AS11093" s="419"/>
      <c r="AT11093" s="419"/>
      <c r="AU11093" s="419"/>
      <c r="AV11093" s="419"/>
      <c r="AX11093" s="419"/>
      <c r="AY11093" s="419"/>
      <c r="AZ11093" s="419"/>
      <c r="BB11093" s="419"/>
      <c r="BC11093" s="419"/>
      <c r="BD11093" s="419"/>
      <c r="BF11093" s="419"/>
      <c r="BG11093" s="419"/>
      <c r="BH11093" s="419"/>
      <c r="BJ11093" s="419"/>
      <c r="BK11093" s="419"/>
      <c r="BL11093" s="419"/>
      <c r="BN11093" s="419"/>
      <c r="BO11093" s="419"/>
      <c r="BP11093" s="419"/>
      <c r="BR11093" s="419"/>
      <c r="BS11093" s="419"/>
      <c r="BT11093" s="419"/>
      <c r="BV11093" s="419"/>
      <c r="BW11093" s="419"/>
      <c r="BX11093" s="397"/>
      <c r="BZ11093" s="449"/>
      <c r="CB11093" s="419"/>
      <c r="CC11093" s="419"/>
      <c r="CD11093" s="419"/>
      <c r="CF11093" s="419"/>
      <c r="CG11093" s="419"/>
      <c r="CH11093" s="419"/>
    </row>
    <row r="11094" spans="3:86" ht="21" thickBot="1">
      <c r="C11094" s="425"/>
      <c r="P11094" s="431"/>
      <c r="R11094" s="419"/>
      <c r="S11094" s="446"/>
      <c r="T11094" s="419"/>
      <c r="V11094" s="196"/>
      <c r="W11094" s="419"/>
      <c r="X11094" s="419"/>
      <c r="Z11094" s="419"/>
      <c r="AA11094" s="419"/>
      <c r="AB11094" s="419"/>
      <c r="AD11094" s="419"/>
      <c r="AE11094" s="419"/>
      <c r="AF11094" s="419"/>
      <c r="AH11094" s="419"/>
      <c r="AI11094" s="419"/>
      <c r="AJ11094" s="419"/>
      <c r="AL11094" s="419"/>
      <c r="AM11094" s="419"/>
      <c r="AN11094" s="403"/>
      <c r="AO11094" s="419"/>
      <c r="AP11094" s="419"/>
      <c r="AQ11094" s="419"/>
      <c r="AR11094" s="419"/>
      <c r="AS11094" s="419"/>
      <c r="AT11094" s="419"/>
      <c r="AU11094" s="419"/>
      <c r="AV11094" s="419"/>
      <c r="AX11094" s="419"/>
      <c r="AY11094" s="419"/>
      <c r="AZ11094" s="419"/>
      <c r="BB11094" s="419"/>
      <c r="BC11094" s="419"/>
      <c r="BD11094" s="419"/>
      <c r="BF11094" s="419"/>
      <c r="BG11094" s="419"/>
      <c r="BH11094" s="419"/>
      <c r="BJ11094" s="419"/>
      <c r="BK11094" s="419"/>
      <c r="BL11094" s="419"/>
      <c r="BN11094" s="419"/>
      <c r="BO11094" s="419"/>
      <c r="BP11094" s="419"/>
      <c r="BR11094" s="419"/>
      <c r="BS11094" s="419"/>
      <c r="BT11094" s="419"/>
      <c r="BV11094" s="419"/>
      <c r="BW11094" s="419"/>
      <c r="BX11094" s="397"/>
      <c r="BZ11094" s="449"/>
      <c r="CB11094" s="419"/>
      <c r="CC11094" s="419"/>
      <c r="CD11094" s="419"/>
      <c r="CF11094" s="419"/>
      <c r="CG11094" s="419"/>
      <c r="CH11094" s="419"/>
    </row>
    <row r="11095" spans="3:86" ht="21" thickBot="1">
      <c r="C11095" s="425"/>
      <c r="P11095" s="431"/>
      <c r="R11095" s="419"/>
      <c r="S11095" s="446"/>
      <c r="T11095" s="419"/>
      <c r="V11095" s="196"/>
      <c r="W11095" s="419"/>
      <c r="X11095" s="419"/>
      <c r="Z11095" s="419"/>
      <c r="AA11095" s="419"/>
      <c r="AB11095" s="419"/>
      <c r="AD11095" s="419"/>
      <c r="AE11095" s="419"/>
      <c r="AF11095" s="419"/>
      <c r="AH11095" s="419"/>
      <c r="AI11095" s="419"/>
      <c r="AJ11095" s="419"/>
      <c r="AL11095" s="419"/>
      <c r="AM11095" s="419"/>
      <c r="AN11095" s="403"/>
      <c r="AO11095" s="419"/>
      <c r="AP11095" s="419"/>
      <c r="AQ11095" s="419"/>
      <c r="AR11095" s="419"/>
      <c r="AS11095" s="419"/>
      <c r="AT11095" s="419"/>
      <c r="AU11095" s="419"/>
      <c r="AV11095" s="419"/>
      <c r="AX11095" s="419"/>
      <c r="AY11095" s="419"/>
      <c r="AZ11095" s="419"/>
      <c r="BB11095" s="419"/>
      <c r="BC11095" s="419"/>
      <c r="BD11095" s="419"/>
      <c r="BF11095" s="419"/>
      <c r="BG11095" s="419"/>
      <c r="BH11095" s="419"/>
      <c r="BJ11095" s="419"/>
      <c r="BK11095" s="419"/>
      <c r="BL11095" s="419"/>
      <c r="BN11095" s="419"/>
      <c r="BO11095" s="419"/>
      <c r="BP11095" s="419"/>
      <c r="BR11095" s="419"/>
      <c r="BS11095" s="419"/>
      <c r="BT11095" s="419"/>
      <c r="BV11095" s="419"/>
      <c r="BW11095" s="419"/>
      <c r="BX11095" s="397"/>
      <c r="BZ11095" s="449"/>
      <c r="CB11095" s="419"/>
      <c r="CC11095" s="419"/>
      <c r="CD11095" s="419"/>
      <c r="CF11095" s="419"/>
      <c r="CG11095" s="419"/>
      <c r="CH11095" s="419"/>
    </row>
    <row r="11096" spans="3:86" ht="21" thickBot="1">
      <c r="C11096" s="425"/>
      <c r="P11096" s="431"/>
      <c r="R11096" s="419"/>
      <c r="S11096" s="446"/>
      <c r="T11096" s="419"/>
      <c r="V11096" s="196"/>
      <c r="W11096" s="419"/>
      <c r="X11096" s="419"/>
      <c r="Z11096" s="419"/>
      <c r="AA11096" s="419"/>
      <c r="AB11096" s="419"/>
      <c r="AD11096" s="419"/>
      <c r="AE11096" s="419"/>
      <c r="AF11096" s="419"/>
      <c r="AH11096" s="419"/>
      <c r="AI11096" s="419"/>
      <c r="AJ11096" s="419"/>
      <c r="AL11096" s="419"/>
      <c r="AM11096" s="419"/>
      <c r="AN11096" s="403"/>
      <c r="AO11096" s="419"/>
      <c r="AP11096" s="419"/>
      <c r="AQ11096" s="419"/>
      <c r="AR11096" s="419"/>
      <c r="AS11096" s="419"/>
      <c r="AT11096" s="419"/>
      <c r="AU11096" s="419"/>
      <c r="AV11096" s="419"/>
      <c r="AX11096" s="419"/>
      <c r="AY11096" s="419"/>
      <c r="AZ11096" s="419"/>
      <c r="BB11096" s="419"/>
      <c r="BC11096" s="419"/>
      <c r="BD11096" s="419"/>
      <c r="BF11096" s="419"/>
      <c r="BG11096" s="419"/>
      <c r="BH11096" s="419"/>
      <c r="BJ11096" s="419"/>
      <c r="BK11096" s="419"/>
      <c r="BL11096" s="419"/>
      <c r="BN11096" s="419"/>
      <c r="BO11096" s="419"/>
      <c r="BP11096" s="419"/>
      <c r="BR11096" s="419"/>
      <c r="BS11096" s="419"/>
      <c r="BT11096" s="419"/>
      <c r="BV11096" s="419"/>
      <c r="BW11096" s="419"/>
      <c r="BX11096" s="397"/>
      <c r="BZ11096" s="449"/>
      <c r="CB11096" s="419"/>
      <c r="CC11096" s="419"/>
      <c r="CD11096" s="419"/>
      <c r="CF11096" s="419"/>
      <c r="CG11096" s="419"/>
      <c r="CH11096" s="419"/>
    </row>
    <row r="11097" spans="3:86" ht="21" thickBot="1">
      <c r="C11097" s="425"/>
      <c r="P11097" s="431"/>
      <c r="R11097" s="419"/>
      <c r="S11097" s="446"/>
      <c r="T11097" s="419"/>
      <c r="V11097" s="196"/>
      <c r="W11097" s="419"/>
      <c r="X11097" s="419"/>
      <c r="Z11097" s="419"/>
      <c r="AA11097" s="419"/>
      <c r="AB11097" s="419"/>
      <c r="AD11097" s="419"/>
      <c r="AE11097" s="419"/>
      <c r="AF11097" s="419"/>
      <c r="AH11097" s="419"/>
      <c r="AI11097" s="419"/>
      <c r="AJ11097" s="419"/>
      <c r="AL11097" s="419"/>
      <c r="AM11097" s="419"/>
      <c r="AN11097" s="403"/>
      <c r="AO11097" s="419"/>
      <c r="AP11097" s="419"/>
      <c r="AQ11097" s="419"/>
      <c r="AR11097" s="419"/>
      <c r="AS11097" s="419"/>
      <c r="AT11097" s="419"/>
      <c r="AU11097" s="419"/>
      <c r="AV11097" s="419"/>
      <c r="AX11097" s="419"/>
      <c r="AY11097" s="419"/>
      <c r="AZ11097" s="419"/>
      <c r="BB11097" s="419"/>
      <c r="BC11097" s="419"/>
      <c r="BD11097" s="419"/>
      <c r="BF11097" s="419"/>
      <c r="BG11097" s="419"/>
      <c r="BH11097" s="419"/>
      <c r="BJ11097" s="419"/>
      <c r="BK11097" s="419"/>
      <c r="BL11097" s="419"/>
      <c r="BN11097" s="419"/>
      <c r="BO11097" s="419"/>
      <c r="BP11097" s="419"/>
      <c r="BR11097" s="419"/>
      <c r="BS11097" s="419"/>
      <c r="BT11097" s="419"/>
      <c r="BV11097" s="419"/>
      <c r="BW11097" s="419"/>
      <c r="BX11097" s="397"/>
      <c r="BZ11097" s="449"/>
      <c r="CB11097" s="419"/>
      <c r="CC11097" s="419"/>
      <c r="CD11097" s="419"/>
      <c r="CF11097" s="419"/>
      <c r="CG11097" s="419"/>
      <c r="CH11097" s="419"/>
    </row>
    <row r="11098" spans="3:86" ht="21" thickBot="1">
      <c r="C11098" s="425"/>
      <c r="P11098" s="431"/>
      <c r="R11098" s="419"/>
      <c r="S11098" s="446"/>
      <c r="T11098" s="419"/>
      <c r="V11098" s="196"/>
      <c r="W11098" s="419"/>
      <c r="X11098" s="419"/>
      <c r="Z11098" s="419"/>
      <c r="AA11098" s="419"/>
      <c r="AB11098" s="419"/>
      <c r="AD11098" s="419"/>
      <c r="AE11098" s="419"/>
      <c r="AF11098" s="419"/>
      <c r="AH11098" s="419"/>
      <c r="AI11098" s="419"/>
      <c r="AJ11098" s="419"/>
      <c r="AL11098" s="419"/>
      <c r="AM11098" s="419"/>
      <c r="AN11098" s="403"/>
      <c r="AO11098" s="419"/>
      <c r="AP11098" s="419"/>
      <c r="AQ11098" s="419"/>
      <c r="AR11098" s="419"/>
      <c r="AS11098" s="419"/>
      <c r="AT11098" s="419"/>
      <c r="AU11098" s="419"/>
      <c r="AV11098" s="419"/>
      <c r="AX11098" s="419"/>
      <c r="AY11098" s="419"/>
      <c r="AZ11098" s="419"/>
      <c r="BB11098" s="419"/>
      <c r="BC11098" s="419"/>
      <c r="BD11098" s="419"/>
      <c r="BF11098" s="419"/>
      <c r="BG11098" s="419"/>
      <c r="BH11098" s="419"/>
      <c r="BJ11098" s="419"/>
      <c r="BK11098" s="419"/>
      <c r="BL11098" s="419"/>
      <c r="BN11098" s="419"/>
      <c r="BO11098" s="419"/>
      <c r="BP11098" s="419"/>
      <c r="BR11098" s="419"/>
      <c r="BS11098" s="419"/>
      <c r="BT11098" s="419"/>
      <c r="BV11098" s="419"/>
      <c r="BW11098" s="419"/>
      <c r="BX11098" s="397"/>
      <c r="BZ11098" s="449"/>
      <c r="CB11098" s="419"/>
      <c r="CC11098" s="419"/>
      <c r="CD11098" s="419"/>
      <c r="CF11098" s="419"/>
      <c r="CG11098" s="419"/>
      <c r="CH11098" s="419"/>
    </row>
    <row r="11099" spans="3:86" ht="21" thickBot="1">
      <c r="C11099" s="425"/>
      <c r="P11099" s="431"/>
      <c r="R11099" s="419"/>
      <c r="S11099" s="446"/>
      <c r="T11099" s="419"/>
      <c r="V11099" s="196"/>
      <c r="W11099" s="419"/>
      <c r="X11099" s="419"/>
      <c r="Z11099" s="419"/>
      <c r="AA11099" s="419"/>
      <c r="AB11099" s="419"/>
      <c r="AD11099" s="419"/>
      <c r="AE11099" s="419"/>
      <c r="AF11099" s="419"/>
      <c r="AH11099" s="419"/>
      <c r="AI11099" s="419"/>
      <c r="AJ11099" s="419"/>
      <c r="AL11099" s="419"/>
      <c r="AM11099" s="419"/>
      <c r="AN11099" s="403"/>
      <c r="AO11099" s="419"/>
      <c r="AP11099" s="419"/>
      <c r="AQ11099" s="419"/>
      <c r="AR11099" s="419"/>
      <c r="AS11099" s="419"/>
      <c r="AT11099" s="419"/>
      <c r="AU11099" s="419"/>
      <c r="AV11099" s="419"/>
      <c r="AX11099" s="419"/>
      <c r="AY11099" s="419"/>
      <c r="AZ11099" s="419"/>
      <c r="BB11099" s="419"/>
      <c r="BC11099" s="419"/>
      <c r="BD11099" s="419"/>
      <c r="BF11099" s="419"/>
      <c r="BG11099" s="419"/>
      <c r="BH11099" s="419"/>
      <c r="BJ11099" s="419"/>
      <c r="BK11099" s="419"/>
      <c r="BL11099" s="419"/>
      <c r="BN11099" s="419"/>
      <c r="BO11099" s="419"/>
      <c r="BP11099" s="419"/>
      <c r="BR11099" s="419"/>
      <c r="BS11099" s="419"/>
      <c r="BT11099" s="419"/>
      <c r="BV11099" s="419"/>
      <c r="BW11099" s="419"/>
      <c r="BX11099" s="397"/>
      <c r="BZ11099" s="449"/>
      <c r="CB11099" s="419"/>
      <c r="CC11099" s="419"/>
      <c r="CD11099" s="419"/>
      <c r="CF11099" s="419"/>
      <c r="CG11099" s="419"/>
      <c r="CH11099" s="419"/>
    </row>
    <row r="11100" spans="3:86" ht="21" thickBot="1">
      <c r="C11100" s="425"/>
      <c r="P11100" s="431"/>
      <c r="R11100" s="419"/>
      <c r="S11100" s="446"/>
      <c r="T11100" s="419"/>
      <c r="V11100" s="196"/>
      <c r="W11100" s="419"/>
      <c r="X11100" s="419"/>
      <c r="Z11100" s="419"/>
      <c r="AA11100" s="419"/>
      <c r="AB11100" s="419"/>
      <c r="AD11100" s="419"/>
      <c r="AE11100" s="419"/>
      <c r="AF11100" s="419"/>
      <c r="AH11100" s="419"/>
      <c r="AI11100" s="419"/>
      <c r="AJ11100" s="419"/>
      <c r="AL11100" s="419"/>
      <c r="AM11100" s="419"/>
      <c r="AN11100" s="403"/>
      <c r="AO11100" s="419"/>
      <c r="AP11100" s="419"/>
      <c r="AQ11100" s="419"/>
      <c r="AR11100" s="419"/>
      <c r="AS11100" s="419"/>
      <c r="AT11100" s="419"/>
      <c r="AU11100" s="419"/>
      <c r="AV11100" s="419"/>
      <c r="AX11100" s="419"/>
      <c r="AY11100" s="419"/>
      <c r="AZ11100" s="419"/>
      <c r="BB11100" s="419"/>
      <c r="BC11100" s="419"/>
      <c r="BD11100" s="419"/>
      <c r="BF11100" s="419"/>
      <c r="BG11100" s="419"/>
      <c r="BH11100" s="419"/>
      <c r="BJ11100" s="419"/>
      <c r="BK11100" s="419"/>
      <c r="BL11100" s="419"/>
      <c r="BN11100" s="419"/>
      <c r="BO11100" s="419"/>
      <c r="BP11100" s="419"/>
      <c r="BR11100" s="419"/>
      <c r="BS11100" s="419"/>
      <c r="BT11100" s="419"/>
      <c r="BV11100" s="419"/>
      <c r="BW11100" s="419"/>
      <c r="BX11100" s="397"/>
      <c r="BZ11100" s="449"/>
      <c r="CB11100" s="419"/>
      <c r="CC11100" s="419"/>
      <c r="CD11100" s="419"/>
      <c r="CF11100" s="419"/>
      <c r="CG11100" s="419"/>
      <c r="CH11100" s="419"/>
    </row>
    <row r="11101" spans="3:86" ht="21" thickBot="1">
      <c r="C11101" s="425"/>
      <c r="P11101" s="431"/>
      <c r="R11101" s="419"/>
      <c r="S11101" s="446"/>
      <c r="T11101" s="419"/>
      <c r="V11101" s="196"/>
      <c r="W11101" s="419"/>
      <c r="X11101" s="419"/>
      <c r="Z11101" s="419"/>
      <c r="AA11101" s="419"/>
      <c r="AB11101" s="419"/>
      <c r="AD11101" s="419"/>
      <c r="AE11101" s="419"/>
      <c r="AF11101" s="419"/>
      <c r="AH11101" s="419"/>
      <c r="AI11101" s="419"/>
      <c r="AJ11101" s="419"/>
      <c r="AL11101" s="419"/>
      <c r="AM11101" s="419"/>
      <c r="AN11101" s="403"/>
      <c r="AO11101" s="419"/>
      <c r="AP11101" s="419"/>
      <c r="AQ11101" s="419"/>
      <c r="AR11101" s="419"/>
      <c r="AS11101" s="419"/>
      <c r="AT11101" s="419"/>
      <c r="AU11101" s="419"/>
      <c r="AV11101" s="419"/>
      <c r="AX11101" s="419"/>
      <c r="AY11101" s="419"/>
      <c r="AZ11101" s="419"/>
      <c r="BB11101" s="419"/>
      <c r="BC11101" s="419"/>
      <c r="BD11101" s="419"/>
      <c r="BF11101" s="419"/>
      <c r="BG11101" s="419"/>
      <c r="BH11101" s="419"/>
      <c r="BJ11101" s="419"/>
      <c r="BK11101" s="419"/>
      <c r="BL11101" s="419"/>
      <c r="BN11101" s="419"/>
      <c r="BO11101" s="419"/>
      <c r="BP11101" s="419"/>
      <c r="BR11101" s="419"/>
      <c r="BS11101" s="419"/>
      <c r="BT11101" s="419"/>
      <c r="BV11101" s="419"/>
      <c r="BW11101" s="419"/>
      <c r="BX11101" s="397"/>
      <c r="BZ11101" s="449"/>
      <c r="CB11101" s="419"/>
      <c r="CC11101" s="419"/>
      <c r="CD11101" s="419"/>
      <c r="CF11101" s="419"/>
      <c r="CG11101" s="419"/>
      <c r="CH11101" s="419"/>
    </row>
    <row r="11102" spans="3:86" ht="21" thickBot="1">
      <c r="C11102" s="425"/>
      <c r="P11102" s="431"/>
      <c r="R11102" s="419"/>
      <c r="S11102" s="446"/>
      <c r="T11102" s="419"/>
      <c r="V11102" s="196"/>
      <c r="W11102" s="419"/>
      <c r="X11102" s="419"/>
      <c r="Z11102" s="419"/>
      <c r="AA11102" s="419"/>
      <c r="AB11102" s="419"/>
      <c r="AD11102" s="419"/>
      <c r="AE11102" s="419"/>
      <c r="AF11102" s="419"/>
      <c r="AH11102" s="419"/>
      <c r="AI11102" s="419"/>
      <c r="AJ11102" s="419"/>
      <c r="AL11102" s="419"/>
      <c r="AM11102" s="419"/>
      <c r="AN11102" s="403"/>
      <c r="AO11102" s="419"/>
      <c r="AP11102" s="419"/>
      <c r="AQ11102" s="419"/>
      <c r="AR11102" s="419"/>
      <c r="AS11102" s="419"/>
      <c r="AT11102" s="419"/>
      <c r="AU11102" s="419"/>
      <c r="AV11102" s="419"/>
      <c r="AX11102" s="419"/>
      <c r="AY11102" s="419"/>
      <c r="AZ11102" s="419"/>
      <c r="BB11102" s="419"/>
      <c r="BC11102" s="419"/>
      <c r="BD11102" s="419"/>
      <c r="BF11102" s="419"/>
      <c r="BG11102" s="419"/>
      <c r="BH11102" s="419"/>
      <c r="BJ11102" s="419"/>
      <c r="BK11102" s="419"/>
      <c r="BL11102" s="419"/>
      <c r="BN11102" s="419"/>
      <c r="BO11102" s="419"/>
      <c r="BP11102" s="419"/>
      <c r="BR11102" s="419"/>
      <c r="BS11102" s="419"/>
      <c r="BT11102" s="419"/>
      <c r="BV11102" s="419"/>
      <c r="BW11102" s="419"/>
      <c r="BX11102" s="397"/>
      <c r="BZ11102" s="449"/>
      <c r="CB11102" s="419"/>
      <c r="CC11102" s="419"/>
      <c r="CD11102" s="419"/>
      <c r="CF11102" s="419"/>
      <c r="CG11102" s="419"/>
      <c r="CH11102" s="419"/>
    </row>
    <row r="11103" spans="3:86" ht="21" thickBot="1">
      <c r="C11103" s="425"/>
      <c r="P11103" s="431"/>
      <c r="R11103" s="419"/>
      <c r="S11103" s="446"/>
      <c r="T11103" s="419"/>
      <c r="V11103" s="196"/>
      <c r="W11103" s="419"/>
      <c r="X11103" s="419"/>
      <c r="Z11103" s="419"/>
      <c r="AA11103" s="419"/>
      <c r="AB11103" s="419"/>
      <c r="AD11103" s="419"/>
      <c r="AE11103" s="419"/>
      <c r="AF11103" s="419"/>
      <c r="AH11103" s="419"/>
      <c r="AI11103" s="419"/>
      <c r="AJ11103" s="419"/>
      <c r="AL11103" s="419"/>
      <c r="AM11103" s="419"/>
      <c r="AN11103" s="403"/>
      <c r="AO11103" s="419"/>
      <c r="AP11103" s="419"/>
      <c r="AQ11103" s="419"/>
      <c r="AR11103" s="419"/>
      <c r="AS11103" s="419"/>
      <c r="AT11103" s="419"/>
      <c r="AU11103" s="419"/>
      <c r="AV11103" s="419"/>
      <c r="AX11103" s="419"/>
      <c r="AY11103" s="419"/>
      <c r="AZ11103" s="419"/>
      <c r="BB11103" s="419"/>
      <c r="BC11103" s="419"/>
      <c r="BD11103" s="419"/>
      <c r="BF11103" s="419"/>
      <c r="BG11103" s="419"/>
      <c r="BH11103" s="419"/>
      <c r="BJ11103" s="419"/>
      <c r="BK11103" s="419"/>
      <c r="BL11103" s="419"/>
      <c r="BN11103" s="419"/>
      <c r="BO11103" s="419"/>
      <c r="BP11103" s="419"/>
      <c r="BR11103" s="419"/>
      <c r="BS11103" s="419"/>
      <c r="BT11103" s="419"/>
      <c r="BV11103" s="419"/>
      <c r="BW11103" s="419"/>
      <c r="BX11103" s="397"/>
      <c r="BZ11103" s="449"/>
      <c r="CB11103" s="419"/>
      <c r="CC11103" s="419"/>
      <c r="CD11103" s="419"/>
      <c r="CF11103" s="419"/>
      <c r="CG11103" s="419"/>
      <c r="CH11103" s="419"/>
    </row>
    <row r="11104" spans="3:86" ht="21" thickBot="1">
      <c r="C11104" s="425"/>
      <c r="P11104" s="431"/>
      <c r="R11104" s="419"/>
      <c r="S11104" s="446"/>
      <c r="T11104" s="419"/>
      <c r="V11104" s="196"/>
      <c r="W11104" s="419"/>
      <c r="X11104" s="419"/>
      <c r="Z11104" s="419"/>
      <c r="AA11104" s="419"/>
      <c r="AB11104" s="419"/>
      <c r="AD11104" s="419"/>
      <c r="AE11104" s="419"/>
      <c r="AF11104" s="419"/>
      <c r="AH11104" s="419"/>
      <c r="AI11104" s="419"/>
      <c r="AJ11104" s="419"/>
      <c r="AL11104" s="419"/>
      <c r="AM11104" s="419"/>
      <c r="AN11104" s="403"/>
      <c r="AO11104" s="419"/>
      <c r="AP11104" s="419"/>
      <c r="AQ11104" s="419"/>
      <c r="AR11104" s="419"/>
      <c r="AS11104" s="419"/>
      <c r="AT11104" s="419"/>
      <c r="AU11104" s="419"/>
      <c r="AV11104" s="419"/>
      <c r="AX11104" s="419"/>
      <c r="AY11104" s="419"/>
      <c r="AZ11104" s="419"/>
      <c r="BB11104" s="419"/>
      <c r="BC11104" s="419"/>
      <c r="BD11104" s="419"/>
      <c r="BF11104" s="419"/>
      <c r="BG11104" s="419"/>
      <c r="BH11104" s="419"/>
      <c r="BJ11104" s="419"/>
      <c r="BK11104" s="419"/>
      <c r="BL11104" s="419"/>
      <c r="BN11104" s="419"/>
      <c r="BO11104" s="419"/>
      <c r="BP11104" s="419"/>
      <c r="BR11104" s="419"/>
      <c r="BS11104" s="419"/>
      <c r="BT11104" s="419"/>
      <c r="BV11104" s="419"/>
      <c r="BW11104" s="419"/>
      <c r="BX11104" s="397"/>
      <c r="BZ11104" s="449"/>
      <c r="CB11104" s="419"/>
      <c r="CC11104" s="419"/>
      <c r="CD11104" s="419"/>
      <c r="CF11104" s="419"/>
      <c r="CG11104" s="419"/>
      <c r="CH11104" s="419"/>
    </row>
    <row r="11105" spans="3:86" ht="21" thickBot="1">
      <c r="C11105" s="425"/>
      <c r="P11105" s="431"/>
      <c r="R11105" s="419"/>
      <c r="S11105" s="446"/>
      <c r="T11105" s="419"/>
      <c r="V11105" s="196"/>
      <c r="W11105" s="419"/>
      <c r="X11105" s="419"/>
      <c r="Z11105" s="419"/>
      <c r="AA11105" s="419"/>
      <c r="AB11105" s="419"/>
      <c r="AD11105" s="419"/>
      <c r="AE11105" s="419"/>
      <c r="AF11105" s="419"/>
      <c r="AH11105" s="419"/>
      <c r="AI11105" s="419"/>
      <c r="AJ11105" s="419"/>
      <c r="AL11105" s="419"/>
      <c r="AM11105" s="419"/>
      <c r="AN11105" s="403"/>
      <c r="AO11105" s="419"/>
      <c r="AP11105" s="419"/>
      <c r="AQ11105" s="419"/>
      <c r="AR11105" s="419"/>
      <c r="AS11105" s="419"/>
      <c r="AT11105" s="419"/>
      <c r="AU11105" s="419"/>
      <c r="AV11105" s="419"/>
      <c r="AX11105" s="419"/>
      <c r="AY11105" s="419"/>
      <c r="AZ11105" s="419"/>
      <c r="BB11105" s="419"/>
      <c r="BC11105" s="419"/>
      <c r="BD11105" s="419"/>
      <c r="BF11105" s="419"/>
      <c r="BG11105" s="419"/>
      <c r="BH11105" s="419"/>
      <c r="BJ11105" s="419"/>
      <c r="BK11105" s="419"/>
      <c r="BL11105" s="419"/>
      <c r="BN11105" s="419"/>
      <c r="BO11105" s="419"/>
      <c r="BP11105" s="419"/>
      <c r="BR11105" s="419"/>
      <c r="BS11105" s="419"/>
      <c r="BT11105" s="419"/>
      <c r="BV11105" s="419"/>
      <c r="BW11105" s="419"/>
      <c r="BX11105" s="397"/>
      <c r="BZ11105" s="449"/>
      <c r="CB11105" s="419"/>
      <c r="CC11105" s="419"/>
      <c r="CD11105" s="419"/>
      <c r="CF11105" s="419"/>
      <c r="CG11105" s="419"/>
      <c r="CH11105" s="419"/>
    </row>
    <row r="11106" spans="3:86" ht="21" thickBot="1">
      <c r="C11106" s="425"/>
      <c r="P11106" s="431"/>
      <c r="R11106" s="419"/>
      <c r="S11106" s="446"/>
      <c r="T11106" s="419"/>
      <c r="V11106" s="196"/>
      <c r="W11106" s="419"/>
      <c r="X11106" s="419"/>
      <c r="Z11106" s="419"/>
      <c r="AA11106" s="419"/>
      <c r="AB11106" s="419"/>
      <c r="AD11106" s="419"/>
      <c r="AE11106" s="419"/>
      <c r="AF11106" s="419"/>
      <c r="AH11106" s="419"/>
      <c r="AI11106" s="419"/>
      <c r="AJ11106" s="419"/>
      <c r="AL11106" s="419"/>
      <c r="AM11106" s="419"/>
      <c r="AN11106" s="403"/>
      <c r="AO11106" s="419"/>
      <c r="AP11106" s="419"/>
      <c r="AQ11106" s="419"/>
      <c r="AR11106" s="419"/>
      <c r="AS11106" s="419"/>
      <c r="AT11106" s="419"/>
      <c r="AU11106" s="419"/>
      <c r="AV11106" s="419"/>
      <c r="AX11106" s="419"/>
      <c r="AY11106" s="419"/>
      <c r="AZ11106" s="419"/>
      <c r="BB11106" s="419"/>
      <c r="BC11106" s="419"/>
      <c r="BD11106" s="419"/>
      <c r="BF11106" s="419"/>
      <c r="BG11106" s="419"/>
      <c r="BH11106" s="419"/>
      <c r="BJ11106" s="419"/>
      <c r="BK11106" s="419"/>
      <c r="BL11106" s="419"/>
      <c r="BN11106" s="419"/>
      <c r="BO11106" s="419"/>
      <c r="BP11106" s="419"/>
      <c r="BR11106" s="419"/>
      <c r="BS11106" s="419"/>
      <c r="BT11106" s="419"/>
      <c r="BV11106" s="419"/>
      <c r="BW11106" s="419"/>
      <c r="BX11106" s="397"/>
      <c r="BZ11106" s="449"/>
      <c r="CB11106" s="419"/>
      <c r="CC11106" s="419"/>
      <c r="CD11106" s="419"/>
      <c r="CF11106" s="419"/>
      <c r="CG11106" s="419"/>
      <c r="CH11106" s="419"/>
    </row>
    <row r="11107" spans="3:86" ht="21" thickBot="1">
      <c r="C11107" s="425"/>
      <c r="P11107" s="431"/>
      <c r="R11107" s="419"/>
      <c r="S11107" s="446"/>
      <c r="T11107" s="419"/>
      <c r="V11107" s="196"/>
      <c r="W11107" s="419"/>
      <c r="X11107" s="419"/>
      <c r="Z11107" s="419"/>
      <c r="AA11107" s="419"/>
      <c r="AB11107" s="419"/>
      <c r="AD11107" s="419"/>
      <c r="AE11107" s="419"/>
      <c r="AF11107" s="419"/>
      <c r="AH11107" s="419"/>
      <c r="AI11107" s="419"/>
      <c r="AJ11107" s="419"/>
      <c r="AL11107" s="419"/>
      <c r="AM11107" s="419"/>
      <c r="AN11107" s="403"/>
      <c r="AO11107" s="419"/>
      <c r="AP11107" s="419"/>
      <c r="AQ11107" s="419"/>
      <c r="AR11107" s="419"/>
      <c r="AS11107" s="419"/>
      <c r="AT11107" s="419"/>
      <c r="AU11107" s="419"/>
      <c r="AV11107" s="419"/>
      <c r="AX11107" s="419"/>
      <c r="AY11107" s="419"/>
      <c r="AZ11107" s="419"/>
      <c r="BB11107" s="419"/>
      <c r="BC11107" s="419"/>
      <c r="BD11107" s="419"/>
      <c r="BF11107" s="419"/>
      <c r="BG11107" s="419"/>
      <c r="BH11107" s="419"/>
      <c r="BJ11107" s="419"/>
      <c r="BK11107" s="419"/>
      <c r="BL11107" s="419"/>
      <c r="BN11107" s="419"/>
      <c r="BO11107" s="419"/>
      <c r="BP11107" s="419"/>
      <c r="BR11107" s="419"/>
      <c r="BS11107" s="419"/>
      <c r="BT11107" s="419"/>
      <c r="BV11107" s="419"/>
      <c r="BW11107" s="419"/>
      <c r="BX11107" s="397"/>
      <c r="BZ11107" s="449"/>
      <c r="CB11107" s="419"/>
      <c r="CC11107" s="419"/>
      <c r="CD11107" s="419"/>
      <c r="CF11107" s="419"/>
      <c r="CG11107" s="419"/>
      <c r="CH11107" s="419"/>
    </row>
    <row r="11108" spans="3:86" ht="21" thickBot="1">
      <c r="C11108" s="425"/>
      <c r="P11108" s="431"/>
      <c r="R11108" s="419"/>
      <c r="S11108" s="446"/>
      <c r="T11108" s="419"/>
      <c r="V11108" s="196"/>
      <c r="W11108" s="419"/>
      <c r="X11108" s="419"/>
      <c r="Z11108" s="419"/>
      <c r="AA11108" s="419"/>
      <c r="AB11108" s="419"/>
      <c r="AD11108" s="419"/>
      <c r="AE11108" s="419"/>
      <c r="AF11108" s="419"/>
      <c r="AH11108" s="419"/>
      <c r="AI11108" s="419"/>
      <c r="AJ11108" s="419"/>
      <c r="AL11108" s="419"/>
      <c r="AM11108" s="419"/>
      <c r="AN11108" s="403"/>
      <c r="AO11108" s="419"/>
      <c r="AP11108" s="419"/>
      <c r="AQ11108" s="419"/>
      <c r="AR11108" s="419"/>
      <c r="AS11108" s="419"/>
      <c r="AT11108" s="419"/>
      <c r="AU11108" s="419"/>
      <c r="AV11108" s="419"/>
      <c r="AX11108" s="419"/>
      <c r="AY11108" s="419"/>
      <c r="AZ11108" s="419"/>
      <c r="BB11108" s="419"/>
      <c r="BC11108" s="419"/>
      <c r="BD11108" s="419"/>
      <c r="BF11108" s="419"/>
      <c r="BG11108" s="419"/>
      <c r="BH11108" s="419"/>
      <c r="BJ11108" s="419"/>
      <c r="BK11108" s="419"/>
      <c r="BL11108" s="419"/>
      <c r="BN11108" s="419"/>
      <c r="BO11108" s="419"/>
      <c r="BP11108" s="419"/>
      <c r="BR11108" s="419"/>
      <c r="BS11108" s="419"/>
      <c r="BT11108" s="419"/>
      <c r="BV11108" s="419"/>
      <c r="BW11108" s="419"/>
      <c r="BX11108" s="397"/>
      <c r="BZ11108" s="449"/>
      <c r="CB11108" s="419"/>
      <c r="CC11108" s="419"/>
      <c r="CD11108" s="419"/>
      <c r="CF11108" s="419"/>
      <c r="CG11108" s="419"/>
      <c r="CH11108" s="419"/>
    </row>
    <row r="11109" spans="3:86" ht="21" thickBot="1">
      <c r="C11109" s="425"/>
      <c r="P11109" s="431"/>
      <c r="R11109" s="419"/>
      <c r="S11109" s="446"/>
      <c r="T11109" s="419"/>
      <c r="V11109" s="196"/>
      <c r="W11109" s="419"/>
      <c r="X11109" s="419"/>
      <c r="Z11109" s="419"/>
      <c r="AA11109" s="419"/>
      <c r="AB11109" s="419"/>
      <c r="AD11109" s="419"/>
      <c r="AE11109" s="419"/>
      <c r="AF11109" s="419"/>
      <c r="AH11109" s="419"/>
      <c r="AI11109" s="419"/>
      <c r="AJ11109" s="419"/>
      <c r="AL11109" s="419"/>
      <c r="AM11109" s="419"/>
      <c r="AN11109" s="403"/>
      <c r="AO11109" s="419"/>
      <c r="AP11109" s="419"/>
      <c r="AQ11109" s="419"/>
      <c r="AR11109" s="419"/>
      <c r="AS11109" s="419"/>
      <c r="AT11109" s="419"/>
      <c r="AU11109" s="419"/>
      <c r="AV11109" s="419"/>
      <c r="AX11109" s="419"/>
      <c r="AY11109" s="419"/>
      <c r="AZ11109" s="419"/>
      <c r="BB11109" s="419"/>
      <c r="BC11109" s="419"/>
      <c r="BD11109" s="419"/>
      <c r="BF11109" s="419"/>
      <c r="BG11109" s="419"/>
      <c r="BH11109" s="419"/>
      <c r="BJ11109" s="419"/>
      <c r="BK11109" s="419"/>
      <c r="BL11109" s="419"/>
      <c r="BN11109" s="419"/>
      <c r="BO11109" s="419"/>
      <c r="BP11109" s="419"/>
      <c r="BR11109" s="419"/>
      <c r="BS11109" s="419"/>
      <c r="BT11109" s="419"/>
      <c r="BV11109" s="419"/>
      <c r="BW11109" s="419"/>
      <c r="BX11109" s="397"/>
      <c r="BZ11109" s="449"/>
      <c r="CB11109" s="419"/>
      <c r="CC11109" s="419"/>
      <c r="CD11109" s="419"/>
      <c r="CF11109" s="419"/>
      <c r="CG11109" s="419"/>
      <c r="CH11109" s="419"/>
    </row>
    <row r="11110" spans="3:86" ht="21" thickBot="1">
      <c r="C11110" s="425"/>
      <c r="P11110" s="431"/>
      <c r="R11110" s="419"/>
      <c r="S11110" s="446"/>
      <c r="T11110" s="419"/>
      <c r="V11110" s="196"/>
      <c r="W11110" s="419"/>
      <c r="X11110" s="419"/>
      <c r="Z11110" s="419"/>
      <c r="AA11110" s="419"/>
      <c r="AB11110" s="419"/>
      <c r="AD11110" s="419"/>
      <c r="AE11110" s="419"/>
      <c r="AF11110" s="419"/>
      <c r="AH11110" s="419"/>
      <c r="AI11110" s="419"/>
      <c r="AJ11110" s="419"/>
      <c r="AL11110" s="419"/>
      <c r="AM11110" s="419"/>
      <c r="AN11110" s="403"/>
      <c r="AO11110" s="419"/>
      <c r="AP11110" s="419"/>
      <c r="AQ11110" s="419"/>
      <c r="AR11110" s="419"/>
      <c r="AS11110" s="419"/>
      <c r="AT11110" s="419"/>
      <c r="AU11110" s="419"/>
      <c r="AV11110" s="419"/>
      <c r="AX11110" s="419"/>
      <c r="AY11110" s="419"/>
      <c r="AZ11110" s="419"/>
      <c r="BB11110" s="419"/>
      <c r="BC11110" s="419"/>
      <c r="BD11110" s="419"/>
      <c r="BF11110" s="419"/>
      <c r="BG11110" s="419"/>
      <c r="BH11110" s="419"/>
      <c r="BJ11110" s="419"/>
      <c r="BK11110" s="419"/>
      <c r="BL11110" s="419"/>
      <c r="BN11110" s="419"/>
      <c r="BO11110" s="419"/>
      <c r="BP11110" s="419"/>
      <c r="BR11110" s="419"/>
      <c r="BS11110" s="419"/>
      <c r="BT11110" s="419"/>
      <c r="BV11110" s="419"/>
      <c r="BW11110" s="419"/>
      <c r="BX11110" s="397"/>
      <c r="BZ11110" s="449"/>
      <c r="CB11110" s="419"/>
      <c r="CC11110" s="419"/>
      <c r="CD11110" s="419"/>
      <c r="CF11110" s="419"/>
      <c r="CG11110" s="419"/>
      <c r="CH11110" s="419"/>
    </row>
    <row r="11111" spans="3:86" ht="21" thickBot="1">
      <c r="C11111" s="425"/>
      <c r="P11111" s="431"/>
      <c r="R11111" s="419"/>
      <c r="S11111" s="446"/>
      <c r="T11111" s="419"/>
      <c r="V11111" s="196"/>
      <c r="W11111" s="419"/>
      <c r="X11111" s="419"/>
      <c r="Z11111" s="419"/>
      <c r="AA11111" s="419"/>
      <c r="AB11111" s="419"/>
      <c r="AD11111" s="419"/>
      <c r="AE11111" s="419"/>
      <c r="AF11111" s="419"/>
      <c r="AH11111" s="419"/>
      <c r="AI11111" s="419"/>
      <c r="AJ11111" s="419"/>
      <c r="AL11111" s="419"/>
      <c r="AM11111" s="419"/>
      <c r="AN11111" s="403"/>
      <c r="AO11111" s="419"/>
      <c r="AP11111" s="419"/>
      <c r="AQ11111" s="419"/>
      <c r="AR11111" s="419"/>
      <c r="AS11111" s="419"/>
      <c r="AT11111" s="419"/>
      <c r="AU11111" s="419"/>
      <c r="AV11111" s="419"/>
      <c r="AX11111" s="419"/>
      <c r="AY11111" s="419"/>
      <c r="AZ11111" s="419"/>
      <c r="BB11111" s="419"/>
      <c r="BC11111" s="419"/>
      <c r="BD11111" s="419"/>
      <c r="BF11111" s="419"/>
      <c r="BG11111" s="419"/>
      <c r="BH11111" s="419"/>
      <c r="BJ11111" s="419"/>
      <c r="BK11111" s="419"/>
      <c r="BL11111" s="419"/>
      <c r="BN11111" s="419"/>
      <c r="BO11111" s="419"/>
      <c r="BP11111" s="419"/>
      <c r="BR11111" s="419"/>
      <c r="BS11111" s="419"/>
      <c r="BT11111" s="419"/>
      <c r="BV11111" s="419"/>
      <c r="BW11111" s="419"/>
      <c r="BX11111" s="397"/>
      <c r="BZ11111" s="449"/>
      <c r="CB11111" s="419"/>
      <c r="CC11111" s="419"/>
      <c r="CD11111" s="419"/>
      <c r="CF11111" s="419"/>
      <c r="CG11111" s="419"/>
      <c r="CH11111" s="419"/>
    </row>
    <row r="11112" spans="3:86" ht="21" thickBot="1">
      <c r="C11112" s="425"/>
      <c r="P11112" s="431"/>
      <c r="R11112" s="419"/>
      <c r="S11112" s="446"/>
      <c r="T11112" s="419"/>
      <c r="V11112" s="196"/>
      <c r="W11112" s="419"/>
      <c r="X11112" s="419"/>
      <c r="Z11112" s="419"/>
      <c r="AA11112" s="419"/>
      <c r="AB11112" s="419"/>
      <c r="AD11112" s="419"/>
      <c r="AE11112" s="419"/>
      <c r="AF11112" s="419"/>
      <c r="AH11112" s="419"/>
      <c r="AI11112" s="419"/>
      <c r="AJ11112" s="419"/>
      <c r="AL11112" s="419"/>
      <c r="AM11112" s="419"/>
      <c r="AN11112" s="403"/>
      <c r="AO11112" s="419"/>
      <c r="AP11112" s="419"/>
      <c r="AQ11112" s="419"/>
      <c r="AR11112" s="419"/>
      <c r="AS11112" s="419"/>
      <c r="AT11112" s="419"/>
      <c r="AU11112" s="419"/>
      <c r="AV11112" s="419"/>
      <c r="AX11112" s="419"/>
      <c r="AY11112" s="419"/>
      <c r="AZ11112" s="419"/>
      <c r="BB11112" s="419"/>
      <c r="BC11112" s="419"/>
      <c r="BD11112" s="419"/>
      <c r="BF11112" s="419"/>
      <c r="BG11112" s="419"/>
      <c r="BH11112" s="419"/>
      <c r="BJ11112" s="419"/>
      <c r="BK11112" s="419"/>
      <c r="BL11112" s="419"/>
      <c r="BN11112" s="419"/>
      <c r="BO11112" s="419"/>
      <c r="BP11112" s="419"/>
      <c r="BR11112" s="419"/>
      <c r="BS11112" s="419"/>
      <c r="BT11112" s="419"/>
      <c r="BV11112" s="419"/>
      <c r="BW11112" s="419"/>
      <c r="BX11112" s="397"/>
      <c r="BZ11112" s="449"/>
      <c r="CB11112" s="419"/>
      <c r="CC11112" s="419"/>
      <c r="CD11112" s="419"/>
      <c r="CF11112" s="419"/>
      <c r="CG11112" s="419"/>
      <c r="CH11112" s="419"/>
    </row>
    <row r="11113" spans="3:86" ht="21" thickBot="1">
      <c r="C11113" s="425"/>
      <c r="P11113" s="431"/>
      <c r="R11113" s="419"/>
      <c r="S11113" s="446"/>
      <c r="T11113" s="419"/>
      <c r="V11113" s="196"/>
      <c r="W11113" s="419"/>
      <c r="X11113" s="419"/>
      <c r="Z11113" s="419"/>
      <c r="AA11113" s="419"/>
      <c r="AB11113" s="419"/>
      <c r="AD11113" s="419"/>
      <c r="AE11113" s="419"/>
      <c r="AF11113" s="419"/>
      <c r="AH11113" s="419"/>
      <c r="AI11113" s="419"/>
      <c r="AJ11113" s="419"/>
      <c r="AL11113" s="419"/>
      <c r="AM11113" s="419"/>
      <c r="AN11113" s="403"/>
      <c r="AO11113" s="419"/>
      <c r="AP11113" s="419"/>
      <c r="AQ11113" s="419"/>
      <c r="AR11113" s="419"/>
      <c r="AS11113" s="419"/>
      <c r="AT11113" s="419"/>
      <c r="AU11113" s="419"/>
      <c r="AV11113" s="419"/>
      <c r="AX11113" s="419"/>
      <c r="AY11113" s="419"/>
      <c r="AZ11113" s="419"/>
      <c r="BB11113" s="419"/>
      <c r="BC11113" s="419"/>
      <c r="BD11113" s="419"/>
      <c r="BF11113" s="419"/>
      <c r="BG11113" s="419"/>
      <c r="BH11113" s="419"/>
      <c r="BJ11113" s="419"/>
      <c r="BK11113" s="419"/>
      <c r="BL11113" s="419"/>
      <c r="BN11113" s="419"/>
      <c r="BO11113" s="419"/>
      <c r="BP11113" s="419"/>
      <c r="BR11113" s="419"/>
      <c r="BS11113" s="419"/>
      <c r="BT11113" s="419"/>
      <c r="BV11113" s="419"/>
      <c r="BW11113" s="419"/>
      <c r="BX11113" s="397"/>
      <c r="BZ11113" s="449"/>
      <c r="CB11113" s="419"/>
      <c r="CC11113" s="419"/>
      <c r="CD11113" s="419"/>
      <c r="CF11113" s="419"/>
      <c r="CG11113" s="419"/>
      <c r="CH11113" s="419"/>
    </row>
    <row r="11114" spans="3:86" ht="21" thickBot="1">
      <c r="C11114" s="425"/>
      <c r="P11114" s="431"/>
      <c r="R11114" s="419"/>
      <c r="S11114" s="446"/>
      <c r="T11114" s="419"/>
      <c r="V11114" s="196"/>
      <c r="W11114" s="419"/>
      <c r="X11114" s="419"/>
      <c r="Z11114" s="419"/>
      <c r="AA11114" s="419"/>
      <c r="AB11114" s="419"/>
      <c r="AD11114" s="419"/>
      <c r="AE11114" s="419"/>
      <c r="AF11114" s="419"/>
      <c r="AH11114" s="419"/>
      <c r="AI11114" s="419"/>
      <c r="AJ11114" s="419"/>
      <c r="AL11114" s="419"/>
      <c r="AM11114" s="419"/>
      <c r="AN11114" s="403"/>
      <c r="AO11114" s="419"/>
      <c r="AP11114" s="419"/>
      <c r="AQ11114" s="419"/>
      <c r="AR11114" s="419"/>
      <c r="AS11114" s="419"/>
      <c r="AT11114" s="419"/>
      <c r="AU11114" s="419"/>
      <c r="AV11114" s="419"/>
      <c r="AX11114" s="419"/>
      <c r="AY11114" s="419"/>
      <c r="AZ11114" s="419"/>
      <c r="BB11114" s="419"/>
      <c r="BC11114" s="419"/>
      <c r="BD11114" s="419"/>
      <c r="BF11114" s="419"/>
      <c r="BG11114" s="419"/>
      <c r="BH11114" s="419"/>
      <c r="BJ11114" s="419"/>
      <c r="BK11114" s="419"/>
      <c r="BL11114" s="419"/>
      <c r="BN11114" s="419"/>
      <c r="BO11114" s="419"/>
      <c r="BP11114" s="419"/>
      <c r="BR11114" s="419"/>
      <c r="BS11114" s="419"/>
      <c r="BT11114" s="419"/>
      <c r="BV11114" s="419"/>
      <c r="BW11114" s="419"/>
      <c r="BX11114" s="397"/>
      <c r="BZ11114" s="449"/>
      <c r="CB11114" s="419"/>
      <c r="CC11114" s="419"/>
      <c r="CD11114" s="419"/>
      <c r="CF11114" s="419"/>
      <c r="CG11114" s="419"/>
      <c r="CH11114" s="419"/>
    </row>
    <row r="11115" spans="3:86" ht="21" thickBot="1">
      <c r="C11115" s="425"/>
      <c r="P11115" s="431"/>
      <c r="R11115" s="419"/>
      <c r="S11115" s="446"/>
      <c r="T11115" s="419"/>
      <c r="V11115" s="196"/>
      <c r="W11115" s="419"/>
      <c r="X11115" s="419"/>
      <c r="Z11115" s="419"/>
      <c r="AA11115" s="419"/>
      <c r="AB11115" s="419"/>
      <c r="AD11115" s="419"/>
      <c r="AE11115" s="419"/>
      <c r="AF11115" s="419"/>
      <c r="AH11115" s="419"/>
      <c r="AI11115" s="419"/>
      <c r="AJ11115" s="419"/>
      <c r="AL11115" s="419"/>
      <c r="AM11115" s="419"/>
      <c r="AN11115" s="403"/>
      <c r="AO11115" s="419"/>
      <c r="AP11115" s="419"/>
      <c r="AQ11115" s="419"/>
      <c r="AR11115" s="419"/>
      <c r="AS11115" s="419"/>
      <c r="AT11115" s="419"/>
      <c r="AU11115" s="419"/>
      <c r="AV11115" s="419"/>
      <c r="AX11115" s="419"/>
      <c r="AY11115" s="419"/>
      <c r="AZ11115" s="419"/>
      <c r="BB11115" s="419"/>
      <c r="BC11115" s="419"/>
      <c r="BD11115" s="419"/>
      <c r="BF11115" s="419"/>
      <c r="BG11115" s="419"/>
      <c r="BH11115" s="419"/>
      <c r="BJ11115" s="419"/>
      <c r="BK11115" s="419"/>
      <c r="BL11115" s="419"/>
      <c r="BN11115" s="419"/>
      <c r="BO11115" s="419"/>
      <c r="BP11115" s="419"/>
      <c r="BR11115" s="419"/>
      <c r="BS11115" s="419"/>
      <c r="BT11115" s="419"/>
      <c r="BV11115" s="419"/>
      <c r="BW11115" s="419"/>
      <c r="BX11115" s="397"/>
      <c r="BZ11115" s="449"/>
      <c r="CB11115" s="419"/>
      <c r="CC11115" s="419"/>
      <c r="CD11115" s="419"/>
      <c r="CF11115" s="419"/>
      <c r="CG11115" s="419"/>
      <c r="CH11115" s="419"/>
    </row>
    <row r="11116" spans="3:86" ht="21" thickBot="1">
      <c r="C11116" s="425"/>
      <c r="P11116" s="431"/>
      <c r="R11116" s="419"/>
      <c r="S11116" s="446"/>
      <c r="T11116" s="419"/>
      <c r="V11116" s="196"/>
      <c r="W11116" s="419"/>
      <c r="X11116" s="419"/>
      <c r="Z11116" s="419"/>
      <c r="AA11116" s="419"/>
      <c r="AB11116" s="419"/>
      <c r="AD11116" s="419"/>
      <c r="AE11116" s="419"/>
      <c r="AF11116" s="419"/>
      <c r="AH11116" s="419"/>
      <c r="AI11116" s="419"/>
      <c r="AJ11116" s="419"/>
      <c r="AL11116" s="419"/>
      <c r="AM11116" s="419"/>
      <c r="AN11116" s="403"/>
      <c r="AO11116" s="419"/>
      <c r="AP11116" s="419"/>
      <c r="AQ11116" s="419"/>
      <c r="AR11116" s="419"/>
      <c r="AS11116" s="419"/>
      <c r="AT11116" s="419"/>
      <c r="AU11116" s="419"/>
      <c r="AV11116" s="419"/>
      <c r="AX11116" s="419"/>
      <c r="AY11116" s="419"/>
      <c r="AZ11116" s="419"/>
      <c r="BB11116" s="419"/>
      <c r="BC11116" s="419"/>
      <c r="BD11116" s="419"/>
      <c r="BF11116" s="419"/>
      <c r="BG11116" s="419"/>
      <c r="BH11116" s="419"/>
      <c r="BJ11116" s="419"/>
      <c r="BK11116" s="419"/>
      <c r="BL11116" s="419"/>
      <c r="BN11116" s="419"/>
      <c r="BO11116" s="419"/>
      <c r="BP11116" s="419"/>
      <c r="BR11116" s="419"/>
      <c r="BS11116" s="419"/>
      <c r="BT11116" s="419"/>
      <c r="BV11116" s="419"/>
      <c r="BW11116" s="419"/>
      <c r="BX11116" s="397"/>
      <c r="BZ11116" s="449"/>
      <c r="CB11116" s="419"/>
      <c r="CC11116" s="419"/>
      <c r="CD11116" s="419"/>
      <c r="CF11116" s="419"/>
      <c r="CG11116" s="419"/>
      <c r="CH11116" s="419"/>
    </row>
    <row r="11117" spans="3:86" ht="21" thickBot="1">
      <c r="C11117" s="425"/>
      <c r="P11117" s="431"/>
      <c r="R11117" s="419"/>
      <c r="S11117" s="446"/>
      <c r="T11117" s="419"/>
      <c r="V11117" s="196"/>
      <c r="W11117" s="419"/>
      <c r="X11117" s="419"/>
      <c r="Z11117" s="419"/>
      <c r="AA11117" s="419"/>
      <c r="AB11117" s="419"/>
      <c r="AD11117" s="419"/>
      <c r="AE11117" s="419"/>
      <c r="AF11117" s="419"/>
      <c r="AH11117" s="419"/>
      <c r="AI11117" s="419"/>
      <c r="AJ11117" s="419"/>
      <c r="AL11117" s="419"/>
      <c r="AM11117" s="419"/>
      <c r="AN11117" s="403"/>
      <c r="AO11117" s="419"/>
      <c r="AP11117" s="419"/>
      <c r="AQ11117" s="419"/>
      <c r="AR11117" s="419"/>
      <c r="AS11117" s="419"/>
      <c r="AT11117" s="419"/>
      <c r="AU11117" s="419"/>
      <c r="AV11117" s="419"/>
      <c r="AX11117" s="419"/>
      <c r="AY11117" s="419"/>
      <c r="AZ11117" s="419"/>
      <c r="BB11117" s="419"/>
      <c r="BC11117" s="419"/>
      <c r="BD11117" s="419"/>
      <c r="BF11117" s="419"/>
      <c r="BG11117" s="419"/>
      <c r="BH11117" s="419"/>
      <c r="BJ11117" s="419"/>
      <c r="BK11117" s="419"/>
      <c r="BL11117" s="419"/>
      <c r="BN11117" s="419"/>
      <c r="BO11117" s="419"/>
      <c r="BP11117" s="419"/>
      <c r="BR11117" s="419"/>
      <c r="BS11117" s="419"/>
      <c r="BT11117" s="419"/>
      <c r="BV11117" s="419"/>
      <c r="BW11117" s="419"/>
      <c r="BX11117" s="397"/>
      <c r="BZ11117" s="449"/>
      <c r="CB11117" s="419"/>
      <c r="CC11117" s="419"/>
      <c r="CD11117" s="419"/>
      <c r="CF11117" s="419"/>
      <c r="CG11117" s="419"/>
      <c r="CH11117" s="419"/>
    </row>
    <row r="11118" spans="3:86" ht="21" thickBot="1">
      <c r="C11118" s="425"/>
      <c r="P11118" s="431"/>
      <c r="R11118" s="419"/>
      <c r="S11118" s="446"/>
      <c r="T11118" s="419"/>
      <c r="V11118" s="196"/>
      <c r="W11118" s="419"/>
      <c r="X11118" s="419"/>
      <c r="Z11118" s="419"/>
      <c r="AA11118" s="419"/>
      <c r="AB11118" s="419"/>
      <c r="AD11118" s="419"/>
      <c r="AE11118" s="419"/>
      <c r="AF11118" s="419"/>
      <c r="AH11118" s="419"/>
      <c r="AI11118" s="419"/>
      <c r="AJ11118" s="419"/>
      <c r="AL11118" s="419"/>
      <c r="AM11118" s="419"/>
      <c r="AN11118" s="403"/>
      <c r="AO11118" s="419"/>
      <c r="AP11118" s="419"/>
      <c r="AQ11118" s="419"/>
      <c r="AR11118" s="419"/>
      <c r="AS11118" s="419"/>
      <c r="AT11118" s="419"/>
      <c r="AU11118" s="419"/>
      <c r="AV11118" s="419"/>
      <c r="AX11118" s="419"/>
      <c r="AY11118" s="419"/>
      <c r="AZ11118" s="419"/>
      <c r="BB11118" s="419"/>
      <c r="BC11118" s="419"/>
      <c r="BD11118" s="419"/>
      <c r="BF11118" s="419"/>
      <c r="BG11118" s="419"/>
      <c r="BH11118" s="419"/>
      <c r="BJ11118" s="419"/>
      <c r="BK11118" s="419"/>
      <c r="BL11118" s="419"/>
      <c r="BN11118" s="419"/>
      <c r="BO11118" s="419"/>
      <c r="BP11118" s="419"/>
      <c r="BR11118" s="419"/>
      <c r="BS11118" s="419"/>
      <c r="BT11118" s="419"/>
      <c r="BV11118" s="419"/>
      <c r="BW11118" s="419"/>
      <c r="BX11118" s="397"/>
      <c r="BZ11118" s="449"/>
      <c r="CB11118" s="419"/>
      <c r="CC11118" s="419"/>
      <c r="CD11118" s="419"/>
      <c r="CF11118" s="419"/>
      <c r="CG11118" s="419"/>
      <c r="CH11118" s="419"/>
    </row>
    <row r="11119" spans="3:86" ht="21" thickBot="1">
      <c r="C11119" s="425"/>
      <c r="P11119" s="431"/>
      <c r="R11119" s="419"/>
      <c r="S11119" s="446"/>
      <c r="T11119" s="419"/>
      <c r="V11119" s="196"/>
      <c r="W11119" s="419"/>
      <c r="X11119" s="419"/>
      <c r="Z11119" s="419"/>
      <c r="AA11119" s="419"/>
      <c r="AB11119" s="419"/>
      <c r="AD11119" s="419"/>
      <c r="AE11119" s="419"/>
      <c r="AF11119" s="419"/>
      <c r="AH11119" s="419"/>
      <c r="AI11119" s="419"/>
      <c r="AJ11119" s="419"/>
      <c r="AL11119" s="419"/>
      <c r="AM11119" s="419"/>
      <c r="AN11119" s="403"/>
      <c r="AO11119" s="419"/>
      <c r="AP11119" s="419"/>
      <c r="AQ11119" s="419"/>
      <c r="AR11119" s="419"/>
      <c r="AS11119" s="419"/>
      <c r="AT11119" s="419"/>
      <c r="AU11119" s="419"/>
      <c r="AV11119" s="419"/>
      <c r="AX11119" s="419"/>
      <c r="AY11119" s="419"/>
      <c r="AZ11119" s="419"/>
      <c r="BB11119" s="419"/>
      <c r="BC11119" s="419"/>
      <c r="BD11119" s="419"/>
      <c r="BF11119" s="419"/>
      <c r="BG11119" s="419"/>
      <c r="BH11119" s="419"/>
      <c r="BJ11119" s="419"/>
      <c r="BK11119" s="419"/>
      <c r="BL11119" s="419"/>
      <c r="BN11119" s="419"/>
      <c r="BO11119" s="419"/>
      <c r="BP11119" s="419"/>
      <c r="BR11119" s="419"/>
      <c r="BS11119" s="419"/>
      <c r="BT11119" s="419"/>
      <c r="BV11119" s="419"/>
      <c r="BW11119" s="419"/>
      <c r="BX11119" s="397"/>
      <c r="BZ11119" s="449"/>
      <c r="CB11119" s="419"/>
      <c r="CC11119" s="419"/>
      <c r="CD11119" s="419"/>
      <c r="CF11119" s="419"/>
      <c r="CG11119" s="419"/>
      <c r="CH11119" s="419"/>
    </row>
    <row r="11120" spans="3:86" ht="21" thickBot="1">
      <c r="C11120" s="425"/>
      <c r="P11120" s="431"/>
      <c r="R11120" s="419"/>
      <c r="S11120" s="446"/>
      <c r="T11120" s="419"/>
      <c r="V11120" s="196"/>
      <c r="W11120" s="419"/>
      <c r="X11120" s="419"/>
      <c r="Z11120" s="419"/>
      <c r="AA11120" s="419"/>
      <c r="AB11120" s="419"/>
      <c r="AD11120" s="419"/>
      <c r="AE11120" s="419"/>
      <c r="AF11120" s="419"/>
      <c r="AH11120" s="419"/>
      <c r="AI11120" s="419"/>
      <c r="AJ11120" s="419"/>
      <c r="AL11120" s="419"/>
      <c r="AM11120" s="419"/>
      <c r="AN11120" s="403"/>
      <c r="AO11120" s="419"/>
      <c r="AP11120" s="419"/>
      <c r="AQ11120" s="419"/>
      <c r="AR11120" s="419"/>
      <c r="AS11120" s="419"/>
      <c r="AT11120" s="419"/>
      <c r="AU11120" s="419"/>
      <c r="AV11120" s="419"/>
      <c r="AX11120" s="419"/>
      <c r="AY11120" s="419"/>
      <c r="AZ11120" s="419"/>
      <c r="BB11120" s="419"/>
      <c r="BC11120" s="419"/>
      <c r="BD11120" s="419"/>
      <c r="BF11120" s="419"/>
      <c r="BG11120" s="419"/>
      <c r="BH11120" s="419"/>
      <c r="BJ11120" s="419"/>
      <c r="BK11120" s="419"/>
      <c r="BL11120" s="419"/>
      <c r="BN11120" s="419"/>
      <c r="BO11120" s="419"/>
      <c r="BP11120" s="419"/>
      <c r="BR11120" s="419"/>
      <c r="BS11120" s="419"/>
      <c r="BT11120" s="419"/>
      <c r="BV11120" s="419"/>
      <c r="BW11120" s="419"/>
      <c r="BX11120" s="397"/>
      <c r="BZ11120" s="449"/>
      <c r="CB11120" s="419"/>
      <c r="CC11120" s="419"/>
      <c r="CD11120" s="419"/>
      <c r="CF11120" s="419"/>
      <c r="CG11120" s="419"/>
      <c r="CH11120" s="419"/>
    </row>
    <row r="11121" spans="3:86" ht="21" thickBot="1">
      <c r="C11121" s="425"/>
      <c r="P11121" s="431"/>
      <c r="R11121" s="419"/>
      <c r="S11121" s="446"/>
      <c r="T11121" s="419"/>
      <c r="V11121" s="196"/>
      <c r="W11121" s="419"/>
      <c r="X11121" s="419"/>
      <c r="Z11121" s="419"/>
      <c r="AA11121" s="419"/>
      <c r="AB11121" s="419"/>
      <c r="AD11121" s="419"/>
      <c r="AE11121" s="419"/>
      <c r="AF11121" s="419"/>
      <c r="AH11121" s="419"/>
      <c r="AI11121" s="419"/>
      <c r="AJ11121" s="419"/>
      <c r="AL11121" s="419"/>
      <c r="AM11121" s="419"/>
      <c r="AN11121" s="403"/>
      <c r="AO11121" s="419"/>
      <c r="AP11121" s="419"/>
      <c r="AQ11121" s="419"/>
      <c r="AR11121" s="419"/>
      <c r="AS11121" s="419"/>
      <c r="AT11121" s="419"/>
      <c r="AU11121" s="419"/>
      <c r="AV11121" s="419"/>
      <c r="AX11121" s="419"/>
      <c r="AY11121" s="419"/>
      <c r="AZ11121" s="419"/>
      <c r="BB11121" s="419"/>
      <c r="BC11121" s="419"/>
      <c r="BD11121" s="419"/>
      <c r="BF11121" s="419"/>
      <c r="BG11121" s="419"/>
      <c r="BH11121" s="419"/>
      <c r="BJ11121" s="419"/>
      <c r="BK11121" s="419"/>
      <c r="BL11121" s="419"/>
      <c r="BN11121" s="419"/>
      <c r="BO11121" s="419"/>
      <c r="BP11121" s="419"/>
      <c r="BR11121" s="419"/>
      <c r="BS11121" s="419"/>
      <c r="BT11121" s="419"/>
      <c r="BV11121" s="419"/>
      <c r="BW11121" s="419"/>
      <c r="BX11121" s="397"/>
      <c r="BZ11121" s="449"/>
      <c r="CB11121" s="419"/>
      <c r="CC11121" s="419"/>
      <c r="CD11121" s="419"/>
      <c r="CF11121" s="419"/>
      <c r="CG11121" s="419"/>
      <c r="CH11121" s="419"/>
    </row>
    <row r="11122" spans="3:86" ht="21" thickBot="1">
      <c r="C11122" s="425"/>
      <c r="P11122" s="431"/>
      <c r="R11122" s="419"/>
      <c r="S11122" s="446"/>
      <c r="T11122" s="419"/>
      <c r="V11122" s="196"/>
      <c r="W11122" s="419"/>
      <c r="X11122" s="419"/>
      <c r="Z11122" s="419"/>
      <c r="AA11122" s="419"/>
      <c r="AB11122" s="419"/>
      <c r="AD11122" s="419"/>
      <c r="AE11122" s="419"/>
      <c r="AF11122" s="419"/>
      <c r="AH11122" s="419"/>
      <c r="AI11122" s="419"/>
      <c r="AJ11122" s="419"/>
      <c r="AL11122" s="419"/>
      <c r="AM11122" s="419"/>
      <c r="AN11122" s="403"/>
      <c r="AO11122" s="419"/>
      <c r="AP11122" s="419"/>
      <c r="AQ11122" s="419"/>
      <c r="AR11122" s="419"/>
      <c r="AS11122" s="419"/>
      <c r="AT11122" s="419"/>
      <c r="AU11122" s="419"/>
      <c r="AV11122" s="419"/>
      <c r="AX11122" s="419"/>
      <c r="AY11122" s="419"/>
      <c r="AZ11122" s="419"/>
      <c r="BB11122" s="419"/>
      <c r="BC11122" s="419"/>
      <c r="BD11122" s="419"/>
      <c r="BF11122" s="419"/>
      <c r="BG11122" s="419"/>
      <c r="BH11122" s="419"/>
      <c r="BJ11122" s="419"/>
      <c r="BK11122" s="419"/>
      <c r="BL11122" s="419"/>
      <c r="BN11122" s="419"/>
      <c r="BO11122" s="419"/>
      <c r="BP11122" s="419"/>
      <c r="BR11122" s="419"/>
      <c r="BS11122" s="419"/>
      <c r="BT11122" s="419"/>
      <c r="BV11122" s="419"/>
      <c r="BW11122" s="419"/>
      <c r="BX11122" s="397"/>
      <c r="BZ11122" s="449"/>
      <c r="CB11122" s="419"/>
      <c r="CC11122" s="419"/>
      <c r="CD11122" s="419"/>
      <c r="CF11122" s="419"/>
      <c r="CG11122" s="419"/>
      <c r="CH11122" s="419"/>
    </row>
    <row r="11123" spans="3:86" ht="21" thickBot="1">
      <c r="C11123" s="425"/>
      <c r="P11123" s="431"/>
      <c r="R11123" s="419"/>
      <c r="S11123" s="446"/>
      <c r="T11123" s="419"/>
      <c r="V11123" s="196"/>
      <c r="W11123" s="419"/>
      <c r="X11123" s="419"/>
      <c r="Z11123" s="419"/>
      <c r="AA11123" s="419"/>
      <c r="AB11123" s="419"/>
      <c r="AD11123" s="419"/>
      <c r="AE11123" s="419"/>
      <c r="AF11123" s="419"/>
      <c r="AH11123" s="419"/>
      <c r="AI11123" s="419"/>
      <c r="AJ11123" s="419"/>
      <c r="AL11123" s="419"/>
      <c r="AM11123" s="419"/>
      <c r="AN11123" s="403"/>
      <c r="AO11123" s="419"/>
      <c r="AP11123" s="419"/>
      <c r="AQ11123" s="419"/>
      <c r="AR11123" s="419"/>
      <c r="AS11123" s="419"/>
      <c r="AT11123" s="419"/>
      <c r="AU11123" s="419"/>
      <c r="AV11123" s="419"/>
      <c r="AX11123" s="419"/>
      <c r="AY11123" s="419"/>
      <c r="AZ11123" s="419"/>
      <c r="BB11123" s="419"/>
      <c r="BC11123" s="419"/>
      <c r="BD11123" s="419"/>
      <c r="BF11123" s="419"/>
      <c r="BG11123" s="419"/>
      <c r="BH11123" s="419"/>
      <c r="BJ11123" s="419"/>
      <c r="BK11123" s="419"/>
      <c r="BL11123" s="419"/>
      <c r="BN11123" s="419"/>
      <c r="BO11123" s="419"/>
      <c r="BP11123" s="419"/>
      <c r="BR11123" s="419"/>
      <c r="BS11123" s="419"/>
      <c r="BT11123" s="419"/>
      <c r="BV11123" s="419"/>
      <c r="BW11123" s="419"/>
      <c r="BX11123" s="397"/>
      <c r="BZ11123" s="449"/>
      <c r="CB11123" s="419"/>
      <c r="CC11123" s="419"/>
      <c r="CD11123" s="419"/>
      <c r="CF11123" s="419"/>
      <c r="CG11123" s="419"/>
      <c r="CH11123" s="419"/>
    </row>
    <row r="11124" spans="3:86" ht="21" thickBot="1">
      <c r="C11124" s="425"/>
      <c r="P11124" s="431"/>
      <c r="R11124" s="419"/>
      <c r="S11124" s="446"/>
      <c r="T11124" s="419"/>
      <c r="V11124" s="196"/>
      <c r="W11124" s="419"/>
      <c r="X11124" s="419"/>
      <c r="Z11124" s="419"/>
      <c r="AA11124" s="419"/>
      <c r="AB11124" s="419"/>
      <c r="AD11124" s="419"/>
      <c r="AE11124" s="419"/>
      <c r="AF11124" s="419"/>
      <c r="AH11124" s="419"/>
      <c r="AI11124" s="419"/>
      <c r="AJ11124" s="419"/>
      <c r="AL11124" s="419"/>
      <c r="AM11124" s="419"/>
      <c r="AN11124" s="403"/>
      <c r="AO11124" s="419"/>
      <c r="AP11124" s="419"/>
      <c r="AQ11124" s="419"/>
      <c r="AR11124" s="419"/>
      <c r="AS11124" s="419"/>
      <c r="AT11124" s="419"/>
      <c r="AU11124" s="419"/>
      <c r="AV11124" s="419"/>
      <c r="AX11124" s="419"/>
      <c r="AY11124" s="419"/>
      <c r="AZ11124" s="419"/>
      <c r="BB11124" s="419"/>
      <c r="BC11124" s="419"/>
      <c r="BD11124" s="419"/>
      <c r="BF11124" s="419"/>
      <c r="BG11124" s="419"/>
      <c r="BH11124" s="419"/>
      <c r="BJ11124" s="419"/>
      <c r="BK11124" s="419"/>
      <c r="BL11124" s="419"/>
      <c r="BN11124" s="419"/>
      <c r="BO11124" s="419"/>
      <c r="BP11124" s="419"/>
      <c r="BR11124" s="419"/>
      <c r="BS11124" s="419"/>
      <c r="BT11124" s="419"/>
      <c r="BV11124" s="419"/>
      <c r="BW11124" s="419"/>
      <c r="BX11124" s="397"/>
      <c r="BZ11124" s="449"/>
      <c r="CB11124" s="419"/>
      <c r="CC11124" s="419"/>
      <c r="CD11124" s="419"/>
      <c r="CF11124" s="419"/>
      <c r="CG11124" s="419"/>
      <c r="CH11124" s="419"/>
    </row>
    <row r="11125" spans="3:86" ht="21" thickBot="1">
      <c r="C11125" s="425"/>
      <c r="P11125" s="431"/>
      <c r="R11125" s="419"/>
      <c r="S11125" s="446"/>
      <c r="T11125" s="419"/>
      <c r="V11125" s="196"/>
      <c r="W11125" s="419"/>
      <c r="X11125" s="419"/>
      <c r="Z11125" s="419"/>
      <c r="AA11125" s="419"/>
      <c r="AB11125" s="419"/>
      <c r="AD11125" s="419"/>
      <c r="AE11125" s="419"/>
      <c r="AF11125" s="419"/>
      <c r="AH11125" s="419"/>
      <c r="AI11125" s="419"/>
      <c r="AJ11125" s="419"/>
      <c r="AL11125" s="419"/>
      <c r="AM11125" s="419"/>
      <c r="AN11125" s="403"/>
      <c r="AO11125" s="419"/>
      <c r="AP11125" s="419"/>
      <c r="AQ11125" s="419"/>
      <c r="AR11125" s="419"/>
      <c r="AS11125" s="419"/>
      <c r="AT11125" s="419"/>
      <c r="AU11125" s="419"/>
      <c r="AV11125" s="419"/>
      <c r="AX11125" s="419"/>
      <c r="AY11125" s="419"/>
      <c r="AZ11125" s="419"/>
      <c r="BB11125" s="419"/>
      <c r="BC11125" s="419"/>
      <c r="BD11125" s="419"/>
      <c r="BF11125" s="419"/>
      <c r="BG11125" s="419"/>
      <c r="BH11125" s="419"/>
      <c r="BJ11125" s="419"/>
      <c r="BK11125" s="419"/>
      <c r="BL11125" s="419"/>
      <c r="BN11125" s="419"/>
      <c r="BO11125" s="419"/>
      <c r="BP11125" s="419"/>
      <c r="BR11125" s="419"/>
      <c r="BS11125" s="419"/>
      <c r="BT11125" s="419"/>
      <c r="BV11125" s="419"/>
      <c r="BW11125" s="419"/>
      <c r="BX11125" s="397"/>
      <c r="BZ11125" s="449"/>
      <c r="CB11125" s="419"/>
      <c r="CC11125" s="419"/>
      <c r="CD11125" s="419"/>
      <c r="CF11125" s="419"/>
      <c r="CG11125" s="419"/>
      <c r="CH11125" s="419"/>
    </row>
    <row r="11126" spans="3:86" ht="21" thickBot="1">
      <c r="C11126" s="425"/>
      <c r="P11126" s="431"/>
      <c r="R11126" s="419"/>
      <c r="S11126" s="446"/>
      <c r="T11126" s="419"/>
      <c r="V11126" s="196"/>
      <c r="W11126" s="419"/>
      <c r="X11126" s="419"/>
      <c r="Z11126" s="419"/>
      <c r="AA11126" s="419"/>
      <c r="AB11126" s="419"/>
      <c r="AD11126" s="419"/>
      <c r="AE11126" s="419"/>
      <c r="AF11126" s="419"/>
      <c r="AH11126" s="419"/>
      <c r="AI11126" s="419"/>
      <c r="AJ11126" s="419"/>
      <c r="AL11126" s="419"/>
      <c r="AM11126" s="419"/>
      <c r="AN11126" s="403"/>
      <c r="AO11126" s="419"/>
      <c r="AP11126" s="419"/>
      <c r="AQ11126" s="419"/>
      <c r="AR11126" s="419"/>
      <c r="AS11126" s="419"/>
      <c r="AT11126" s="419"/>
      <c r="AU11126" s="419"/>
      <c r="AV11126" s="419"/>
      <c r="AX11126" s="419"/>
      <c r="AY11126" s="419"/>
      <c r="AZ11126" s="419"/>
      <c r="BB11126" s="419"/>
      <c r="BC11126" s="419"/>
      <c r="BD11126" s="419"/>
      <c r="BF11126" s="419"/>
      <c r="BG11126" s="419"/>
      <c r="BH11126" s="419"/>
      <c r="BJ11126" s="419"/>
      <c r="BK11126" s="419"/>
      <c r="BL11126" s="419"/>
      <c r="BN11126" s="419"/>
      <c r="BO11126" s="419"/>
      <c r="BP11126" s="419"/>
      <c r="BR11126" s="419"/>
      <c r="BS11126" s="419"/>
      <c r="BT11126" s="419"/>
      <c r="BV11126" s="419"/>
      <c r="BW11126" s="419"/>
      <c r="BX11126" s="397"/>
      <c r="BZ11126" s="449"/>
      <c r="CB11126" s="419"/>
      <c r="CC11126" s="419"/>
      <c r="CD11126" s="419"/>
      <c r="CF11126" s="419"/>
      <c r="CG11126" s="419"/>
      <c r="CH11126" s="419"/>
    </row>
    <row r="11127" spans="3:86" ht="21" thickBot="1">
      <c r="C11127" s="425"/>
      <c r="P11127" s="431"/>
      <c r="R11127" s="419"/>
      <c r="S11127" s="446"/>
      <c r="T11127" s="419"/>
      <c r="V11127" s="196"/>
      <c r="W11127" s="419"/>
      <c r="X11127" s="419"/>
      <c r="Z11127" s="419"/>
      <c r="AA11127" s="419"/>
      <c r="AB11127" s="419"/>
      <c r="AD11127" s="419"/>
      <c r="AE11127" s="419"/>
      <c r="AF11127" s="419"/>
      <c r="AH11127" s="419"/>
      <c r="AI11127" s="419"/>
      <c r="AJ11127" s="419"/>
      <c r="AL11127" s="419"/>
      <c r="AM11127" s="419"/>
      <c r="AN11127" s="403"/>
      <c r="AO11127" s="419"/>
      <c r="AP11127" s="419"/>
      <c r="AQ11127" s="419"/>
      <c r="AR11127" s="419"/>
      <c r="AS11127" s="419"/>
      <c r="AT11127" s="419"/>
      <c r="AU11127" s="419"/>
      <c r="AV11127" s="419"/>
      <c r="AX11127" s="419"/>
      <c r="AY11127" s="419"/>
      <c r="AZ11127" s="419"/>
      <c r="BB11127" s="419"/>
      <c r="BC11127" s="419"/>
      <c r="BD11127" s="419"/>
      <c r="BF11127" s="419"/>
      <c r="BG11127" s="419"/>
      <c r="BH11127" s="419"/>
      <c r="BJ11127" s="419"/>
      <c r="BK11127" s="419"/>
      <c r="BL11127" s="419"/>
      <c r="BN11127" s="419"/>
      <c r="BO11127" s="419"/>
      <c r="BP11127" s="419"/>
      <c r="BR11127" s="419"/>
      <c r="BS11127" s="419"/>
      <c r="BT11127" s="419"/>
      <c r="BV11127" s="419"/>
      <c r="BW11127" s="419"/>
      <c r="BX11127" s="397"/>
      <c r="BZ11127" s="449"/>
      <c r="CB11127" s="419"/>
      <c r="CC11127" s="419"/>
      <c r="CD11127" s="419"/>
      <c r="CF11127" s="419"/>
      <c r="CG11127" s="419"/>
      <c r="CH11127" s="419"/>
    </row>
    <row r="11128" spans="3:86" ht="21" thickBot="1">
      <c r="C11128" s="425"/>
      <c r="P11128" s="431"/>
      <c r="R11128" s="419"/>
      <c r="S11128" s="446"/>
      <c r="T11128" s="419"/>
      <c r="V11128" s="196"/>
      <c r="W11128" s="419"/>
      <c r="X11128" s="419"/>
      <c r="Z11128" s="419"/>
      <c r="AA11128" s="419"/>
      <c r="AB11128" s="419"/>
      <c r="AD11128" s="419"/>
      <c r="AE11128" s="419"/>
      <c r="AF11128" s="419"/>
      <c r="AH11128" s="419"/>
      <c r="AI11128" s="419"/>
      <c r="AJ11128" s="419"/>
      <c r="AL11128" s="419"/>
      <c r="AM11128" s="419"/>
      <c r="AN11128" s="403"/>
      <c r="AO11128" s="419"/>
      <c r="AP11128" s="419"/>
      <c r="AQ11128" s="419"/>
      <c r="AR11128" s="419"/>
      <c r="AS11128" s="419"/>
      <c r="AT11128" s="419"/>
      <c r="AU11128" s="419"/>
      <c r="AV11128" s="419"/>
      <c r="AX11128" s="419"/>
      <c r="AY11128" s="419"/>
      <c r="AZ11128" s="419"/>
      <c r="BB11128" s="419"/>
      <c r="BC11128" s="419"/>
      <c r="BD11128" s="419"/>
      <c r="BF11128" s="419"/>
      <c r="BG11128" s="419"/>
      <c r="BH11128" s="419"/>
      <c r="BJ11128" s="419"/>
      <c r="BK11128" s="419"/>
      <c r="BL11128" s="419"/>
      <c r="BN11128" s="419"/>
      <c r="BO11128" s="419"/>
      <c r="BP11128" s="419"/>
      <c r="BR11128" s="419"/>
      <c r="BS11128" s="419"/>
      <c r="BT11128" s="419"/>
      <c r="BV11128" s="419"/>
      <c r="BW11128" s="419"/>
      <c r="BX11128" s="397"/>
      <c r="BZ11128" s="449"/>
      <c r="CB11128" s="419"/>
      <c r="CC11128" s="419"/>
      <c r="CD11128" s="419"/>
      <c r="CF11128" s="419"/>
      <c r="CG11128" s="419"/>
      <c r="CH11128" s="419"/>
    </row>
    <row r="11129" spans="3:86" ht="21" thickBot="1">
      <c r="C11129" s="425"/>
      <c r="P11129" s="431"/>
      <c r="R11129" s="419"/>
      <c r="S11129" s="446"/>
      <c r="T11129" s="419"/>
      <c r="V11129" s="196"/>
      <c r="W11129" s="419"/>
      <c r="X11129" s="419"/>
      <c r="Z11129" s="419"/>
      <c r="AA11129" s="419"/>
      <c r="AB11129" s="419"/>
      <c r="AD11129" s="419"/>
      <c r="AE11129" s="419"/>
      <c r="AF11129" s="419"/>
      <c r="AH11129" s="419"/>
      <c r="AI11129" s="419"/>
      <c r="AJ11129" s="419"/>
      <c r="AL11129" s="419"/>
      <c r="AM11129" s="419"/>
      <c r="AN11129" s="403"/>
      <c r="AO11129" s="419"/>
      <c r="AP11129" s="419"/>
      <c r="AQ11129" s="419"/>
      <c r="AR11129" s="419"/>
      <c r="AS11129" s="419"/>
      <c r="AT11129" s="419"/>
      <c r="AU11129" s="419"/>
      <c r="AV11129" s="419"/>
      <c r="AX11129" s="419"/>
      <c r="AY11129" s="419"/>
      <c r="AZ11129" s="419"/>
      <c r="BB11129" s="419"/>
      <c r="BC11129" s="419"/>
      <c r="BD11129" s="419"/>
      <c r="BF11129" s="419"/>
      <c r="BG11129" s="419"/>
      <c r="BH11129" s="419"/>
      <c r="BJ11129" s="419"/>
      <c r="BK11129" s="419"/>
      <c r="BL11129" s="419"/>
      <c r="BN11129" s="419"/>
      <c r="BO11129" s="419"/>
      <c r="BP11129" s="419"/>
      <c r="BR11129" s="419"/>
      <c r="BS11129" s="419"/>
      <c r="BT11129" s="419"/>
      <c r="BV11129" s="419"/>
      <c r="BW11129" s="419"/>
      <c r="BX11129" s="397"/>
      <c r="BZ11129" s="449"/>
      <c r="CB11129" s="419"/>
      <c r="CC11129" s="419"/>
      <c r="CD11129" s="419"/>
      <c r="CF11129" s="419"/>
      <c r="CG11129" s="419"/>
      <c r="CH11129" s="419"/>
    </row>
    <row r="11130" spans="3:86" ht="21" thickBot="1">
      <c r="C11130" s="425"/>
      <c r="P11130" s="431"/>
      <c r="R11130" s="419"/>
      <c r="S11130" s="446"/>
      <c r="T11130" s="419"/>
      <c r="V11130" s="196"/>
      <c r="W11130" s="419"/>
      <c r="X11130" s="419"/>
      <c r="Z11130" s="419"/>
      <c r="AA11130" s="419"/>
      <c r="AB11130" s="419"/>
      <c r="AD11130" s="419"/>
      <c r="AE11130" s="419"/>
      <c r="AF11130" s="419"/>
      <c r="AH11130" s="419"/>
      <c r="AI11130" s="419"/>
      <c r="AJ11130" s="419"/>
      <c r="AL11130" s="419"/>
      <c r="AM11130" s="419"/>
      <c r="AN11130" s="403"/>
      <c r="AO11130" s="419"/>
      <c r="AP11130" s="419"/>
      <c r="AQ11130" s="419"/>
      <c r="AR11130" s="419"/>
      <c r="AS11130" s="419"/>
      <c r="AT11130" s="419"/>
      <c r="AU11130" s="419"/>
      <c r="AV11130" s="419"/>
      <c r="AX11130" s="419"/>
      <c r="AY11130" s="419"/>
      <c r="AZ11130" s="419"/>
      <c r="BB11130" s="419"/>
      <c r="BC11130" s="419"/>
      <c r="BD11130" s="419"/>
      <c r="BF11130" s="419"/>
      <c r="BG11130" s="419"/>
      <c r="BH11130" s="419"/>
      <c r="BJ11130" s="419"/>
      <c r="BK11130" s="419"/>
      <c r="BL11130" s="419"/>
      <c r="BN11130" s="419"/>
      <c r="BO11130" s="419"/>
      <c r="BP11130" s="419"/>
      <c r="BR11130" s="419"/>
      <c r="BS11130" s="419"/>
      <c r="BT11130" s="419"/>
      <c r="BV11130" s="419"/>
      <c r="BW11130" s="419"/>
      <c r="BX11130" s="397"/>
      <c r="BZ11130" s="449"/>
      <c r="CB11130" s="419"/>
      <c r="CC11130" s="419"/>
      <c r="CD11130" s="419"/>
      <c r="CF11130" s="419"/>
      <c r="CG11130" s="419"/>
      <c r="CH11130" s="419"/>
    </row>
    <row r="11131" spans="3:86" ht="21" thickBot="1">
      <c r="C11131" s="425"/>
      <c r="P11131" s="431"/>
      <c r="R11131" s="419"/>
      <c r="S11131" s="446"/>
      <c r="T11131" s="419"/>
      <c r="V11131" s="196"/>
      <c r="W11131" s="419"/>
      <c r="X11131" s="419"/>
      <c r="Z11131" s="419"/>
      <c r="AA11131" s="419"/>
      <c r="AB11131" s="419"/>
      <c r="AD11131" s="419"/>
      <c r="AE11131" s="419"/>
      <c r="AF11131" s="419"/>
      <c r="AH11131" s="419"/>
      <c r="AI11131" s="419"/>
      <c r="AJ11131" s="419"/>
      <c r="AL11131" s="419"/>
      <c r="AM11131" s="419"/>
      <c r="AN11131" s="403"/>
      <c r="AO11131" s="419"/>
      <c r="AP11131" s="419"/>
      <c r="AQ11131" s="419"/>
      <c r="AR11131" s="419"/>
      <c r="AS11131" s="419"/>
      <c r="AT11131" s="419"/>
      <c r="AU11131" s="419"/>
      <c r="AV11131" s="419"/>
      <c r="AX11131" s="419"/>
      <c r="AY11131" s="419"/>
      <c r="AZ11131" s="419"/>
      <c r="BB11131" s="419"/>
      <c r="BC11131" s="419"/>
      <c r="BD11131" s="419"/>
      <c r="BF11131" s="419"/>
      <c r="BG11131" s="419"/>
      <c r="BH11131" s="419"/>
      <c r="BJ11131" s="419"/>
      <c r="BK11131" s="419"/>
      <c r="BL11131" s="419"/>
      <c r="BN11131" s="419"/>
      <c r="BO11131" s="419"/>
      <c r="BP11131" s="419"/>
      <c r="BR11131" s="419"/>
      <c r="BS11131" s="419"/>
      <c r="BT11131" s="419"/>
      <c r="BV11131" s="419"/>
      <c r="BW11131" s="419"/>
      <c r="BX11131" s="397"/>
      <c r="BZ11131" s="449"/>
      <c r="CB11131" s="419"/>
      <c r="CC11131" s="419"/>
      <c r="CD11131" s="419"/>
      <c r="CF11131" s="419"/>
      <c r="CG11131" s="419"/>
      <c r="CH11131" s="419"/>
    </row>
    <row r="11132" spans="3:86" ht="21" thickBot="1">
      <c r="C11132" s="425"/>
      <c r="P11132" s="431"/>
      <c r="R11132" s="419"/>
      <c r="S11132" s="446"/>
      <c r="T11132" s="419"/>
      <c r="V11132" s="196"/>
      <c r="W11132" s="419"/>
      <c r="X11132" s="419"/>
      <c r="Z11132" s="419"/>
      <c r="AA11132" s="419"/>
      <c r="AB11132" s="419"/>
      <c r="AD11132" s="419"/>
      <c r="AE11132" s="419"/>
      <c r="AF11132" s="419"/>
      <c r="AH11132" s="419"/>
      <c r="AI11132" s="419"/>
      <c r="AJ11132" s="419"/>
      <c r="AL11132" s="419"/>
      <c r="AM11132" s="419"/>
      <c r="AN11132" s="403"/>
      <c r="AO11132" s="419"/>
      <c r="AP11132" s="419"/>
      <c r="AQ11132" s="419"/>
      <c r="AR11132" s="419"/>
      <c r="AS11132" s="419"/>
      <c r="AT11132" s="419"/>
      <c r="AU11132" s="419"/>
      <c r="AV11132" s="419"/>
      <c r="AX11132" s="419"/>
      <c r="AY11132" s="419"/>
      <c r="AZ11132" s="419"/>
      <c r="BB11132" s="419"/>
      <c r="BC11132" s="419"/>
      <c r="BD11132" s="419"/>
      <c r="BF11132" s="419"/>
      <c r="BG11132" s="419"/>
      <c r="BH11132" s="419"/>
      <c r="BJ11132" s="419"/>
      <c r="BK11132" s="419"/>
      <c r="BL11132" s="419"/>
      <c r="BN11132" s="419"/>
      <c r="BO11132" s="419"/>
      <c r="BP11132" s="419"/>
      <c r="BR11132" s="419"/>
      <c r="BS11132" s="419"/>
      <c r="BT11132" s="419"/>
      <c r="BV11132" s="419"/>
      <c r="BW11132" s="419"/>
      <c r="BX11132" s="397"/>
      <c r="BZ11132" s="449"/>
      <c r="CB11132" s="419"/>
      <c r="CC11132" s="419"/>
      <c r="CD11132" s="419"/>
      <c r="CF11132" s="419"/>
      <c r="CG11132" s="419"/>
      <c r="CH11132" s="419"/>
    </row>
    <row r="11133" spans="3:86" ht="21" thickBot="1">
      <c r="C11133" s="425"/>
      <c r="P11133" s="431"/>
      <c r="R11133" s="419"/>
      <c r="S11133" s="446"/>
      <c r="T11133" s="419"/>
      <c r="V11133" s="196"/>
      <c r="W11133" s="419"/>
      <c r="X11133" s="419"/>
      <c r="Z11133" s="419"/>
      <c r="AA11133" s="419"/>
      <c r="AB11133" s="419"/>
      <c r="AD11133" s="419"/>
      <c r="AE11133" s="419"/>
      <c r="AF11133" s="419"/>
      <c r="AH11133" s="419"/>
      <c r="AI11133" s="419"/>
      <c r="AJ11133" s="419"/>
      <c r="AL11133" s="419"/>
      <c r="AM11133" s="419"/>
      <c r="AN11133" s="403"/>
      <c r="AO11133" s="419"/>
      <c r="AP11133" s="419"/>
      <c r="AQ11133" s="419"/>
      <c r="AR11133" s="419"/>
      <c r="AS11133" s="419"/>
      <c r="AT11133" s="419"/>
      <c r="AU11133" s="419"/>
      <c r="AV11133" s="419"/>
      <c r="AX11133" s="419"/>
      <c r="AY11133" s="419"/>
      <c r="AZ11133" s="419"/>
      <c r="BB11133" s="419"/>
      <c r="BC11133" s="419"/>
      <c r="BD11133" s="419"/>
      <c r="BF11133" s="419"/>
      <c r="BG11133" s="419"/>
      <c r="BH11133" s="419"/>
      <c r="BJ11133" s="419"/>
      <c r="BK11133" s="419"/>
      <c r="BL11133" s="419"/>
      <c r="BN11133" s="419"/>
      <c r="BO11133" s="419"/>
      <c r="BP11133" s="419"/>
      <c r="BR11133" s="419"/>
      <c r="BS11133" s="419"/>
      <c r="BT11133" s="419"/>
      <c r="BV11133" s="419"/>
      <c r="BW11133" s="419"/>
      <c r="BX11133" s="397"/>
      <c r="BZ11133" s="449"/>
      <c r="CB11133" s="419"/>
      <c r="CC11133" s="419"/>
      <c r="CD11133" s="419"/>
      <c r="CF11133" s="419"/>
      <c r="CG11133" s="419"/>
      <c r="CH11133" s="419"/>
    </row>
    <row r="11134" spans="3:86" ht="18.75" thickBot="1">
      <c r="R11134" s="419"/>
      <c r="S11134" s="446"/>
      <c r="T11134" s="419"/>
      <c r="V11134" s="196"/>
      <c r="W11134" s="419"/>
      <c r="X11134" s="419"/>
      <c r="Z11134" s="419"/>
      <c r="AA11134" s="419"/>
      <c r="AB11134" s="419"/>
      <c r="AD11134" s="419"/>
      <c r="AE11134" s="419"/>
      <c r="AF11134" s="419"/>
      <c r="AH11134" s="419"/>
      <c r="AI11134" s="419"/>
      <c r="AJ11134" s="419"/>
      <c r="AL11134" s="419"/>
      <c r="AM11134" s="419"/>
      <c r="AN11134" s="403"/>
      <c r="AO11134" s="419"/>
      <c r="AP11134" s="419"/>
      <c r="AQ11134" s="419"/>
      <c r="AR11134" s="419"/>
      <c r="AS11134" s="419"/>
      <c r="AT11134" s="419"/>
      <c r="AU11134" s="419"/>
      <c r="AV11134" s="419"/>
      <c r="AX11134" s="419"/>
      <c r="AY11134" s="419"/>
      <c r="AZ11134" s="419"/>
      <c r="BB11134" s="419"/>
      <c r="BC11134" s="419"/>
      <c r="BD11134" s="419"/>
      <c r="BF11134" s="419"/>
      <c r="BG11134" s="419"/>
      <c r="BH11134" s="419"/>
      <c r="BJ11134" s="419"/>
      <c r="BK11134" s="419"/>
      <c r="BL11134" s="419"/>
      <c r="BN11134" s="419"/>
      <c r="BO11134" s="419"/>
      <c r="BP11134" s="419"/>
      <c r="BR11134" s="419"/>
      <c r="BS11134" s="419"/>
      <c r="BT11134" s="419"/>
      <c r="BV11134" s="419"/>
      <c r="BW11134" s="419"/>
      <c r="BX11134" s="419"/>
      <c r="BZ11134" s="449"/>
      <c r="CB11134" s="419"/>
      <c r="CC11134" s="419"/>
      <c r="CD11134" s="419"/>
      <c r="CF11134" s="419"/>
      <c r="CG11134" s="419"/>
      <c r="CH11134" s="419"/>
    </row>
    <row r="11135" spans="3:86" ht="18.75" thickBot="1">
      <c r="R11135" s="419"/>
      <c r="S11135" s="446"/>
      <c r="T11135" s="419"/>
      <c r="V11135" s="196"/>
      <c r="W11135" s="419"/>
      <c r="X11135" s="419"/>
      <c r="Z11135" s="419"/>
      <c r="AA11135" s="419"/>
      <c r="AB11135" s="419"/>
      <c r="AD11135" s="419"/>
      <c r="AE11135" s="419"/>
      <c r="AF11135" s="419"/>
      <c r="AH11135" s="419"/>
      <c r="AI11135" s="419"/>
      <c r="AJ11135" s="419"/>
      <c r="AL11135" s="419"/>
      <c r="AM11135" s="419"/>
      <c r="AN11135" s="403"/>
      <c r="AO11135" s="419"/>
      <c r="AP11135" s="419"/>
      <c r="AQ11135" s="419"/>
      <c r="AR11135" s="419"/>
      <c r="AS11135" s="419"/>
      <c r="AT11135" s="419"/>
      <c r="AU11135" s="419"/>
      <c r="AV11135" s="419"/>
      <c r="AX11135" s="419"/>
      <c r="AY11135" s="419"/>
      <c r="AZ11135" s="419"/>
      <c r="BB11135" s="419"/>
      <c r="BC11135" s="419"/>
      <c r="BD11135" s="419"/>
      <c r="BF11135" s="419"/>
      <c r="BG11135" s="419"/>
      <c r="BH11135" s="419"/>
      <c r="BJ11135" s="419"/>
      <c r="BK11135" s="419"/>
      <c r="BL11135" s="419"/>
      <c r="BN11135" s="419"/>
      <c r="BO11135" s="419"/>
      <c r="BP11135" s="419"/>
      <c r="BR11135" s="419"/>
      <c r="BS11135" s="419"/>
      <c r="BT11135" s="419"/>
      <c r="BV11135" s="419"/>
      <c r="BW11135" s="419"/>
      <c r="BX11135" s="419"/>
      <c r="BZ11135" s="449"/>
      <c r="CB11135" s="419"/>
      <c r="CC11135" s="419"/>
      <c r="CD11135" s="419"/>
      <c r="CF11135" s="419"/>
      <c r="CG11135" s="419"/>
      <c r="CH11135" s="419"/>
    </row>
    <row r="11136" spans="3:86" ht="18.75" thickBot="1">
      <c r="R11136" s="419"/>
      <c r="S11136" s="446"/>
      <c r="T11136" s="419"/>
      <c r="V11136" s="196"/>
      <c r="W11136" s="419"/>
      <c r="X11136" s="419"/>
      <c r="Z11136" s="419"/>
      <c r="AA11136" s="419"/>
      <c r="AB11136" s="419"/>
      <c r="AD11136" s="419"/>
      <c r="AE11136" s="419"/>
      <c r="AF11136" s="419"/>
      <c r="AH11136" s="419"/>
      <c r="AI11136" s="419"/>
      <c r="AJ11136" s="419"/>
      <c r="AL11136" s="419"/>
      <c r="AM11136" s="419"/>
      <c r="AN11136" s="403"/>
      <c r="AO11136" s="419"/>
      <c r="AP11136" s="419"/>
      <c r="AQ11136" s="419"/>
      <c r="AR11136" s="419"/>
      <c r="AS11136" s="419"/>
      <c r="AT11136" s="419"/>
      <c r="AU11136" s="419"/>
      <c r="AV11136" s="419"/>
      <c r="AX11136" s="419"/>
      <c r="AY11136" s="419"/>
      <c r="AZ11136" s="419"/>
      <c r="BB11136" s="419"/>
      <c r="BC11136" s="419"/>
      <c r="BD11136" s="419"/>
      <c r="BF11136" s="419"/>
      <c r="BG11136" s="419"/>
      <c r="BH11136" s="419"/>
      <c r="BJ11136" s="419"/>
      <c r="BK11136" s="419"/>
      <c r="BL11136" s="419"/>
      <c r="BN11136" s="419"/>
      <c r="BO11136" s="419"/>
      <c r="BP11136" s="419"/>
      <c r="BR11136" s="419"/>
      <c r="BS11136" s="419"/>
      <c r="BT11136" s="419"/>
      <c r="BV11136" s="419"/>
      <c r="BW11136" s="419"/>
      <c r="BX11136" s="419"/>
      <c r="BZ11136" s="449"/>
      <c r="CB11136" s="419"/>
      <c r="CC11136" s="419"/>
      <c r="CD11136" s="419"/>
      <c r="CF11136" s="419"/>
      <c r="CG11136" s="419"/>
      <c r="CH11136" s="419"/>
    </row>
    <row r="11137" spans="18:86" ht="18.75" thickBot="1">
      <c r="R11137" s="419"/>
      <c r="S11137" s="446"/>
      <c r="T11137" s="419"/>
      <c r="V11137" s="196"/>
      <c r="W11137" s="419"/>
      <c r="X11137" s="419"/>
      <c r="Z11137" s="419"/>
      <c r="AA11137" s="419"/>
      <c r="AB11137" s="419"/>
      <c r="AD11137" s="419"/>
      <c r="AE11137" s="419"/>
      <c r="AF11137" s="419"/>
      <c r="AH11137" s="419"/>
      <c r="AI11137" s="419"/>
      <c r="AJ11137" s="419"/>
      <c r="AL11137" s="419"/>
      <c r="AM11137" s="419"/>
      <c r="AN11137" s="403"/>
      <c r="AO11137" s="419"/>
      <c r="AP11137" s="419"/>
      <c r="AQ11137" s="419"/>
      <c r="AR11137" s="419"/>
      <c r="AS11137" s="419"/>
      <c r="AT11137" s="419"/>
      <c r="AU11137" s="419"/>
      <c r="AV11137" s="419"/>
      <c r="AX11137" s="419"/>
      <c r="AY11137" s="419"/>
      <c r="AZ11137" s="419"/>
      <c r="BB11137" s="419"/>
      <c r="BC11137" s="419"/>
      <c r="BD11137" s="419"/>
      <c r="BF11137" s="419"/>
      <c r="BG11137" s="419"/>
      <c r="BH11137" s="419"/>
      <c r="BJ11137" s="419"/>
      <c r="BK11137" s="419"/>
      <c r="BL11137" s="419"/>
      <c r="BN11137" s="419"/>
      <c r="BO11137" s="419"/>
      <c r="BP11137" s="419"/>
      <c r="BR11137" s="419"/>
      <c r="BS11137" s="419"/>
      <c r="BT11137" s="419"/>
      <c r="BV11137" s="419"/>
      <c r="BW11137" s="419"/>
      <c r="BX11137" s="419"/>
      <c r="BZ11137" s="449"/>
      <c r="CB11137" s="419"/>
      <c r="CC11137" s="419"/>
      <c r="CD11137" s="419"/>
      <c r="CF11137" s="419"/>
      <c r="CG11137" s="419"/>
      <c r="CH11137" s="419"/>
    </row>
    <row r="11138" spans="18:86" ht="18.75" thickBot="1">
      <c r="R11138" s="419"/>
      <c r="S11138" s="446"/>
      <c r="T11138" s="419"/>
      <c r="V11138" s="196"/>
      <c r="W11138" s="419"/>
      <c r="X11138" s="419"/>
      <c r="Z11138" s="419"/>
      <c r="AA11138" s="419"/>
      <c r="AB11138" s="419"/>
      <c r="AD11138" s="419"/>
      <c r="AE11138" s="419"/>
      <c r="AF11138" s="419"/>
      <c r="AH11138" s="419"/>
      <c r="AI11138" s="419"/>
      <c r="AJ11138" s="419"/>
      <c r="AL11138" s="419"/>
      <c r="AM11138" s="419"/>
      <c r="AN11138" s="403"/>
      <c r="AO11138" s="419"/>
      <c r="AP11138" s="419"/>
      <c r="AQ11138" s="419"/>
      <c r="AR11138" s="419"/>
      <c r="AS11138" s="419"/>
      <c r="AT11138" s="419"/>
      <c r="AU11138" s="419"/>
      <c r="AV11138" s="419"/>
      <c r="AX11138" s="419"/>
      <c r="AY11138" s="419"/>
      <c r="AZ11138" s="419"/>
      <c r="BB11138" s="419"/>
      <c r="BC11138" s="419"/>
      <c r="BD11138" s="419"/>
      <c r="BF11138" s="419"/>
      <c r="BG11138" s="419"/>
      <c r="BH11138" s="419"/>
      <c r="BJ11138" s="419"/>
      <c r="BK11138" s="419"/>
      <c r="BL11138" s="419"/>
      <c r="BN11138" s="419"/>
      <c r="BO11138" s="419"/>
      <c r="BP11138" s="419"/>
      <c r="BR11138" s="419"/>
      <c r="BS11138" s="419"/>
      <c r="BT11138" s="419"/>
      <c r="BV11138" s="419"/>
      <c r="BW11138" s="419"/>
      <c r="BX11138" s="419"/>
      <c r="BZ11138" s="449"/>
      <c r="CB11138" s="419"/>
      <c r="CC11138" s="419"/>
      <c r="CD11138" s="419"/>
      <c r="CF11138" s="419"/>
      <c r="CG11138" s="419"/>
      <c r="CH11138" s="419"/>
    </row>
    <row r="11139" spans="18:86" ht="18.75" thickBot="1">
      <c r="R11139" s="419"/>
      <c r="S11139" s="446"/>
      <c r="T11139" s="419"/>
      <c r="V11139" s="196"/>
      <c r="W11139" s="419"/>
      <c r="X11139" s="419"/>
      <c r="Z11139" s="419"/>
      <c r="AA11139" s="419"/>
      <c r="AB11139" s="419"/>
      <c r="AD11139" s="419"/>
      <c r="AE11139" s="419"/>
      <c r="AF11139" s="419"/>
      <c r="AH11139" s="419"/>
      <c r="AI11139" s="419"/>
      <c r="AJ11139" s="419"/>
      <c r="AL11139" s="419"/>
      <c r="AM11139" s="419"/>
      <c r="AN11139" s="403"/>
      <c r="AO11139" s="419"/>
      <c r="AP11139" s="419"/>
      <c r="AQ11139" s="419"/>
      <c r="AR11139" s="419"/>
      <c r="AS11139" s="419"/>
      <c r="AT11139" s="419"/>
      <c r="AU11139" s="419"/>
      <c r="AV11139" s="419"/>
      <c r="AX11139" s="419"/>
      <c r="AY11139" s="419"/>
      <c r="AZ11139" s="419"/>
      <c r="BB11139" s="419"/>
      <c r="BC11139" s="419"/>
      <c r="BD11139" s="419"/>
      <c r="BF11139" s="419"/>
      <c r="BG11139" s="419"/>
      <c r="BH11139" s="419"/>
      <c r="BJ11139" s="419"/>
      <c r="BK11139" s="419"/>
      <c r="BL11139" s="419"/>
      <c r="BN11139" s="419"/>
      <c r="BO11139" s="419"/>
      <c r="BP11139" s="419"/>
      <c r="BR11139" s="419"/>
      <c r="BS11139" s="419"/>
      <c r="BT11139" s="419"/>
      <c r="BV11139" s="419"/>
      <c r="BW11139" s="419"/>
      <c r="BX11139" s="419"/>
      <c r="BZ11139" s="449"/>
      <c r="CB11139" s="419"/>
      <c r="CC11139" s="419"/>
      <c r="CD11139" s="419"/>
      <c r="CF11139" s="419"/>
      <c r="CG11139" s="419"/>
      <c r="CH11139" s="419"/>
    </row>
    <row r="11140" spans="18:86" ht="18.75" thickBot="1">
      <c r="R11140" s="419"/>
      <c r="S11140" s="446"/>
      <c r="T11140" s="419"/>
      <c r="V11140" s="196"/>
      <c r="W11140" s="419"/>
      <c r="X11140" s="419"/>
      <c r="Z11140" s="419"/>
      <c r="AA11140" s="419"/>
      <c r="AB11140" s="419"/>
      <c r="AD11140" s="419"/>
      <c r="AE11140" s="419"/>
      <c r="AF11140" s="419"/>
      <c r="AH11140" s="419"/>
      <c r="AI11140" s="419"/>
      <c r="AJ11140" s="419"/>
      <c r="AL11140" s="419"/>
      <c r="AM11140" s="419"/>
      <c r="AN11140" s="403"/>
      <c r="AO11140" s="419"/>
      <c r="AP11140" s="419"/>
      <c r="AQ11140" s="419"/>
      <c r="AR11140" s="419"/>
      <c r="AS11140" s="419"/>
      <c r="AT11140" s="419"/>
      <c r="AU11140" s="419"/>
      <c r="AV11140" s="419"/>
      <c r="AX11140" s="419"/>
      <c r="AY11140" s="419"/>
      <c r="AZ11140" s="419"/>
      <c r="BB11140" s="419"/>
      <c r="BC11140" s="419"/>
      <c r="BD11140" s="419"/>
      <c r="BF11140" s="419"/>
      <c r="BG11140" s="419"/>
      <c r="BH11140" s="419"/>
      <c r="BJ11140" s="419"/>
      <c r="BK11140" s="419"/>
      <c r="BL11140" s="419"/>
      <c r="BN11140" s="419"/>
      <c r="BO11140" s="419"/>
      <c r="BP11140" s="419"/>
      <c r="BR11140" s="419"/>
      <c r="BS11140" s="419"/>
      <c r="BT11140" s="419"/>
      <c r="BV11140" s="419"/>
      <c r="BW11140" s="419"/>
      <c r="BX11140" s="419"/>
      <c r="BZ11140" s="449"/>
      <c r="CB11140" s="419"/>
      <c r="CC11140" s="419"/>
      <c r="CD11140" s="419"/>
      <c r="CF11140" s="419"/>
      <c r="CG11140" s="419"/>
      <c r="CH11140" s="419"/>
    </row>
    <row r="11141" spans="18:86" ht="18.75" thickBot="1">
      <c r="R11141" s="419"/>
      <c r="S11141" s="446"/>
      <c r="T11141" s="419"/>
      <c r="V11141" s="196"/>
      <c r="W11141" s="419"/>
      <c r="X11141" s="419"/>
      <c r="Z11141" s="419"/>
      <c r="AA11141" s="419"/>
      <c r="AB11141" s="419"/>
      <c r="AD11141" s="419"/>
      <c r="AE11141" s="419"/>
      <c r="AF11141" s="419"/>
      <c r="AH11141" s="419"/>
      <c r="AI11141" s="419"/>
      <c r="AJ11141" s="419"/>
      <c r="AL11141" s="419"/>
      <c r="AM11141" s="419"/>
      <c r="AN11141" s="403"/>
      <c r="AO11141" s="419"/>
      <c r="AP11141" s="419"/>
      <c r="AQ11141" s="419"/>
      <c r="AR11141" s="419"/>
      <c r="AS11141" s="419"/>
      <c r="AT11141" s="419"/>
      <c r="AU11141" s="419"/>
      <c r="AV11141" s="419"/>
      <c r="AX11141" s="419"/>
      <c r="AY11141" s="419"/>
      <c r="AZ11141" s="419"/>
      <c r="BB11141" s="419"/>
      <c r="BC11141" s="419"/>
      <c r="BD11141" s="419"/>
      <c r="BF11141" s="419"/>
      <c r="BG11141" s="419"/>
      <c r="BH11141" s="419"/>
      <c r="BJ11141" s="419"/>
      <c r="BK11141" s="419"/>
      <c r="BL11141" s="419"/>
      <c r="BN11141" s="419"/>
      <c r="BO11141" s="419"/>
      <c r="BP11141" s="419"/>
      <c r="BR11141" s="419"/>
      <c r="BS11141" s="419"/>
      <c r="BT11141" s="419"/>
      <c r="BV11141" s="419"/>
      <c r="BW11141" s="419"/>
      <c r="BX11141" s="419"/>
      <c r="BZ11141" s="449"/>
      <c r="CB11141" s="419"/>
      <c r="CC11141" s="419"/>
      <c r="CD11141" s="419"/>
      <c r="CF11141" s="419"/>
      <c r="CG11141" s="419"/>
      <c r="CH11141" s="419"/>
    </row>
    <row r="11142" spans="18:86" ht="18.75" thickBot="1">
      <c r="R11142" s="419"/>
      <c r="S11142" s="446"/>
      <c r="T11142" s="419"/>
      <c r="V11142" s="196"/>
      <c r="W11142" s="419"/>
      <c r="X11142" s="419"/>
      <c r="Z11142" s="419"/>
      <c r="AA11142" s="419"/>
      <c r="AB11142" s="419"/>
      <c r="AD11142" s="419"/>
      <c r="AE11142" s="419"/>
      <c r="AF11142" s="419"/>
      <c r="AH11142" s="419"/>
      <c r="AI11142" s="419"/>
      <c r="AJ11142" s="419"/>
      <c r="AL11142" s="419"/>
      <c r="AM11142" s="419"/>
      <c r="AN11142" s="403"/>
      <c r="AO11142" s="419"/>
      <c r="AP11142" s="419"/>
      <c r="AQ11142" s="419"/>
      <c r="AR11142" s="419"/>
      <c r="AS11142" s="419"/>
      <c r="AT11142" s="419"/>
      <c r="AU11142" s="419"/>
      <c r="AV11142" s="419"/>
      <c r="AX11142" s="419"/>
      <c r="AY11142" s="419"/>
      <c r="AZ11142" s="419"/>
      <c r="BB11142" s="419"/>
      <c r="BC11142" s="419"/>
      <c r="BD11142" s="419"/>
      <c r="BF11142" s="419"/>
      <c r="BG11142" s="419"/>
      <c r="BH11142" s="419"/>
      <c r="BJ11142" s="419"/>
      <c r="BK11142" s="419"/>
      <c r="BL11142" s="419"/>
      <c r="BN11142" s="419"/>
      <c r="BO11142" s="419"/>
      <c r="BP11142" s="419"/>
      <c r="BR11142" s="419"/>
      <c r="BS11142" s="419"/>
      <c r="BT11142" s="419"/>
      <c r="BV11142" s="419"/>
      <c r="BW11142" s="419"/>
      <c r="BX11142" s="419"/>
      <c r="BZ11142" s="449"/>
      <c r="CB11142" s="419"/>
      <c r="CC11142" s="419"/>
      <c r="CD11142" s="419"/>
      <c r="CF11142" s="419"/>
      <c r="CG11142" s="419"/>
      <c r="CH11142" s="419"/>
    </row>
    <row r="11143" spans="18:86" ht="18.75" thickBot="1">
      <c r="R11143" s="419"/>
      <c r="S11143" s="446"/>
      <c r="T11143" s="419"/>
      <c r="V11143" s="196"/>
      <c r="W11143" s="419"/>
      <c r="X11143" s="419"/>
      <c r="Z11143" s="419"/>
      <c r="AA11143" s="419"/>
      <c r="AB11143" s="419"/>
      <c r="AD11143" s="419"/>
      <c r="AE11143" s="419"/>
      <c r="AF11143" s="419"/>
      <c r="AH11143" s="419"/>
      <c r="AI11143" s="419"/>
      <c r="AJ11143" s="419"/>
      <c r="AL11143" s="419"/>
      <c r="AM11143" s="419"/>
      <c r="AN11143" s="403"/>
      <c r="AO11143" s="419"/>
      <c r="AP11143" s="419"/>
      <c r="AQ11143" s="419"/>
      <c r="AR11143" s="419"/>
      <c r="AS11143" s="419"/>
      <c r="AT11143" s="419"/>
      <c r="AU11143" s="419"/>
      <c r="AV11143" s="419"/>
      <c r="AX11143" s="419"/>
      <c r="AY11143" s="419"/>
      <c r="AZ11143" s="419"/>
      <c r="BB11143" s="419"/>
      <c r="BC11143" s="419"/>
      <c r="BD11143" s="419"/>
      <c r="BF11143" s="419"/>
      <c r="BG11143" s="419"/>
      <c r="BH11143" s="419"/>
      <c r="BJ11143" s="419"/>
      <c r="BK11143" s="419"/>
      <c r="BL11143" s="419"/>
      <c r="BN11143" s="419"/>
      <c r="BO11143" s="419"/>
      <c r="BP11143" s="419"/>
      <c r="BR11143" s="419"/>
      <c r="BS11143" s="419"/>
      <c r="BT11143" s="419"/>
      <c r="BV11143" s="419"/>
      <c r="BW11143" s="419"/>
      <c r="BX11143" s="419"/>
      <c r="BZ11143" s="449"/>
      <c r="CB11143" s="419"/>
      <c r="CC11143" s="419"/>
      <c r="CD11143" s="419"/>
      <c r="CF11143" s="419"/>
      <c r="CG11143" s="419"/>
      <c r="CH11143" s="419"/>
    </row>
    <row r="11144" spans="18:86" ht="18.75" thickBot="1">
      <c r="R11144" s="419"/>
      <c r="S11144" s="446"/>
      <c r="T11144" s="419"/>
      <c r="V11144" s="196"/>
      <c r="W11144" s="419"/>
      <c r="X11144" s="419"/>
      <c r="Z11144" s="419"/>
      <c r="AA11144" s="419"/>
      <c r="AB11144" s="419"/>
      <c r="AD11144" s="419"/>
      <c r="AE11144" s="419"/>
      <c r="AF11144" s="419"/>
      <c r="AH11144" s="419"/>
      <c r="AI11144" s="419"/>
      <c r="AJ11144" s="419"/>
      <c r="AL11144" s="419"/>
      <c r="AM11144" s="419"/>
      <c r="AN11144" s="403"/>
      <c r="AO11144" s="419"/>
      <c r="AP11144" s="419"/>
      <c r="AQ11144" s="419"/>
      <c r="AR11144" s="419"/>
      <c r="AS11144" s="419"/>
      <c r="AT11144" s="419"/>
      <c r="AU11144" s="419"/>
      <c r="AV11144" s="419"/>
      <c r="AX11144" s="419"/>
      <c r="AY11144" s="419"/>
      <c r="AZ11144" s="419"/>
      <c r="BB11144" s="419"/>
      <c r="BC11144" s="419"/>
      <c r="BD11144" s="419"/>
      <c r="BF11144" s="419"/>
      <c r="BG11144" s="419"/>
      <c r="BH11144" s="419"/>
      <c r="BJ11144" s="419"/>
      <c r="BK11144" s="419"/>
      <c r="BL11144" s="419"/>
      <c r="BN11144" s="419"/>
      <c r="BO11144" s="419"/>
      <c r="BP11144" s="419"/>
      <c r="BR11144" s="419"/>
      <c r="BS11144" s="419"/>
      <c r="BT11144" s="419"/>
      <c r="BV11144" s="419"/>
      <c r="BW11144" s="419"/>
      <c r="BX11144" s="419"/>
      <c r="BZ11144" s="449"/>
      <c r="CB11144" s="419"/>
      <c r="CC11144" s="419"/>
      <c r="CD11144" s="419"/>
      <c r="CF11144" s="419"/>
      <c r="CG11144" s="419"/>
      <c r="CH11144" s="419"/>
    </row>
    <row r="11145" spans="18:86" ht="18.75" thickBot="1">
      <c r="R11145" s="419"/>
      <c r="S11145" s="446"/>
      <c r="T11145" s="419"/>
      <c r="V11145" s="196"/>
      <c r="W11145" s="419"/>
      <c r="X11145" s="419"/>
      <c r="Z11145" s="419"/>
      <c r="AA11145" s="419"/>
      <c r="AB11145" s="419"/>
      <c r="AD11145" s="419"/>
      <c r="AE11145" s="419"/>
      <c r="AF11145" s="419"/>
      <c r="AH11145" s="419"/>
      <c r="AI11145" s="419"/>
      <c r="AJ11145" s="419"/>
      <c r="AL11145" s="419"/>
      <c r="AM11145" s="419"/>
      <c r="AN11145" s="403"/>
      <c r="AO11145" s="419"/>
      <c r="AP11145" s="419"/>
      <c r="AQ11145" s="419"/>
      <c r="AR11145" s="419"/>
      <c r="AS11145" s="419"/>
      <c r="AT11145" s="419"/>
      <c r="AU11145" s="419"/>
      <c r="AV11145" s="419"/>
      <c r="AX11145" s="419"/>
      <c r="AY11145" s="419"/>
      <c r="AZ11145" s="419"/>
      <c r="BB11145" s="419"/>
      <c r="BC11145" s="419"/>
      <c r="BD11145" s="419"/>
      <c r="BF11145" s="419"/>
      <c r="BG11145" s="419"/>
      <c r="BH11145" s="419"/>
      <c r="BJ11145" s="419"/>
      <c r="BK11145" s="419"/>
      <c r="BL11145" s="419"/>
      <c r="BN11145" s="419"/>
      <c r="BO11145" s="419"/>
      <c r="BP11145" s="419"/>
      <c r="BR11145" s="419"/>
      <c r="BS11145" s="419"/>
      <c r="BT11145" s="419"/>
      <c r="BV11145" s="419"/>
      <c r="BW11145" s="419"/>
      <c r="BX11145" s="419"/>
      <c r="BZ11145" s="449"/>
      <c r="CB11145" s="419"/>
      <c r="CC11145" s="419"/>
      <c r="CD11145" s="419"/>
      <c r="CF11145" s="419"/>
      <c r="CG11145" s="419"/>
      <c r="CH11145" s="419"/>
    </row>
    <row r="11146" spans="18:86" ht="18.75" thickBot="1">
      <c r="R11146" s="419"/>
      <c r="S11146" s="446"/>
      <c r="T11146" s="419"/>
      <c r="V11146" s="196"/>
      <c r="W11146" s="419"/>
      <c r="X11146" s="419"/>
      <c r="Z11146" s="419"/>
      <c r="AA11146" s="419"/>
      <c r="AB11146" s="419"/>
      <c r="AD11146" s="419"/>
      <c r="AE11146" s="419"/>
      <c r="AF11146" s="419"/>
      <c r="AH11146" s="419"/>
      <c r="AI11146" s="419"/>
      <c r="AJ11146" s="419"/>
      <c r="AL11146" s="419"/>
      <c r="AM11146" s="419"/>
      <c r="AN11146" s="403"/>
      <c r="AO11146" s="419"/>
      <c r="AP11146" s="419"/>
      <c r="AQ11146" s="419"/>
      <c r="AR11146" s="419"/>
      <c r="AS11146" s="419"/>
      <c r="AT11146" s="419"/>
      <c r="AU11146" s="419"/>
      <c r="AV11146" s="419"/>
      <c r="AX11146" s="419"/>
      <c r="AY11146" s="419"/>
      <c r="AZ11146" s="419"/>
      <c r="BB11146" s="419"/>
      <c r="BC11146" s="419"/>
      <c r="BD11146" s="419"/>
      <c r="BF11146" s="419"/>
      <c r="BG11146" s="419"/>
      <c r="BH11146" s="419"/>
      <c r="BJ11146" s="419"/>
      <c r="BK11146" s="419"/>
      <c r="BL11146" s="419"/>
      <c r="BN11146" s="419"/>
      <c r="BO11146" s="419"/>
      <c r="BP11146" s="419"/>
      <c r="BR11146" s="419"/>
      <c r="BS11146" s="419"/>
      <c r="BT11146" s="419"/>
      <c r="BV11146" s="419"/>
      <c r="BW11146" s="419"/>
      <c r="BX11146" s="419"/>
      <c r="BZ11146" s="449"/>
      <c r="CB11146" s="419"/>
      <c r="CC11146" s="419"/>
      <c r="CD11146" s="419"/>
      <c r="CF11146" s="419"/>
      <c r="CG11146" s="419"/>
      <c r="CH11146" s="419"/>
    </row>
    <row r="11147" spans="18:86" ht="18.75" thickBot="1">
      <c r="R11147" s="419"/>
      <c r="S11147" s="446"/>
      <c r="T11147" s="419"/>
      <c r="V11147" s="196"/>
      <c r="W11147" s="419"/>
      <c r="X11147" s="419"/>
      <c r="Z11147" s="419"/>
      <c r="AA11147" s="419"/>
      <c r="AB11147" s="419"/>
      <c r="AD11147" s="419"/>
      <c r="AE11147" s="419"/>
      <c r="AF11147" s="419"/>
      <c r="AH11147" s="419"/>
      <c r="AI11147" s="419"/>
      <c r="AJ11147" s="419"/>
      <c r="AL11147" s="419"/>
      <c r="AM11147" s="419"/>
      <c r="AN11147" s="403"/>
      <c r="AO11147" s="419"/>
      <c r="AP11147" s="419"/>
      <c r="AQ11147" s="419"/>
      <c r="AR11147" s="419"/>
      <c r="AS11147" s="419"/>
      <c r="AT11147" s="419"/>
      <c r="AU11147" s="419"/>
      <c r="AV11147" s="419"/>
      <c r="AX11147" s="419"/>
      <c r="AY11147" s="419"/>
      <c r="AZ11147" s="419"/>
      <c r="BB11147" s="419"/>
      <c r="BC11147" s="419"/>
      <c r="BD11147" s="419"/>
      <c r="BF11147" s="419"/>
      <c r="BG11147" s="419"/>
      <c r="BH11147" s="419"/>
      <c r="BJ11147" s="419"/>
      <c r="BK11147" s="419"/>
      <c r="BL11147" s="419"/>
      <c r="BN11147" s="419"/>
      <c r="BO11147" s="419"/>
      <c r="BP11147" s="419"/>
      <c r="BR11147" s="419"/>
      <c r="BS11147" s="419"/>
      <c r="BT11147" s="419"/>
      <c r="BV11147" s="419"/>
      <c r="BW11147" s="419"/>
      <c r="BX11147" s="419"/>
      <c r="BZ11147" s="449"/>
      <c r="CB11147" s="419"/>
      <c r="CC11147" s="419"/>
      <c r="CD11147" s="419"/>
      <c r="CF11147" s="419"/>
      <c r="CG11147" s="419"/>
      <c r="CH11147" s="419"/>
    </row>
    <row r="11148" spans="18:86" ht="18.75" thickBot="1">
      <c r="R11148" s="419"/>
      <c r="S11148" s="446"/>
      <c r="T11148" s="419"/>
      <c r="V11148" s="196"/>
      <c r="W11148" s="419"/>
      <c r="X11148" s="419"/>
      <c r="Z11148" s="419"/>
      <c r="AA11148" s="419"/>
      <c r="AB11148" s="419"/>
      <c r="AD11148" s="419"/>
      <c r="AE11148" s="419"/>
      <c r="AF11148" s="419"/>
      <c r="AH11148" s="419"/>
      <c r="AI11148" s="419"/>
      <c r="AJ11148" s="419"/>
      <c r="AL11148" s="419"/>
      <c r="AM11148" s="419"/>
      <c r="AN11148" s="403"/>
      <c r="AO11148" s="419"/>
      <c r="AP11148" s="419"/>
      <c r="AQ11148" s="419"/>
      <c r="AR11148" s="419"/>
      <c r="AS11148" s="419"/>
      <c r="AT11148" s="419"/>
      <c r="AU11148" s="419"/>
      <c r="AV11148" s="419"/>
      <c r="AX11148" s="419"/>
      <c r="AY11148" s="419"/>
      <c r="AZ11148" s="419"/>
      <c r="BB11148" s="419"/>
      <c r="BC11148" s="419"/>
      <c r="BD11148" s="419"/>
      <c r="BF11148" s="419"/>
      <c r="BG11148" s="419"/>
      <c r="BH11148" s="419"/>
      <c r="BJ11148" s="419"/>
      <c r="BK11148" s="419"/>
      <c r="BL11148" s="419"/>
      <c r="BN11148" s="419"/>
      <c r="BO11148" s="419"/>
      <c r="BP11148" s="419"/>
      <c r="BR11148" s="419"/>
      <c r="BS11148" s="419"/>
      <c r="BT11148" s="419"/>
      <c r="BV11148" s="419"/>
      <c r="BW11148" s="419"/>
      <c r="BX11148" s="419"/>
      <c r="BZ11148" s="449"/>
      <c r="CB11148" s="419"/>
      <c r="CC11148" s="419"/>
      <c r="CD11148" s="419"/>
      <c r="CF11148" s="419"/>
      <c r="CG11148" s="419"/>
      <c r="CH11148" s="419"/>
    </row>
    <row r="11149" spans="18:86" ht="18.75" thickBot="1">
      <c r="R11149" s="419"/>
      <c r="S11149" s="446"/>
      <c r="T11149" s="419"/>
      <c r="V11149" s="196"/>
      <c r="W11149" s="419"/>
      <c r="X11149" s="419"/>
      <c r="Z11149" s="419"/>
      <c r="AA11149" s="419"/>
      <c r="AB11149" s="419"/>
      <c r="AD11149" s="419"/>
      <c r="AE11149" s="419"/>
      <c r="AF11149" s="419"/>
      <c r="AH11149" s="419"/>
      <c r="AI11149" s="419"/>
      <c r="AJ11149" s="419"/>
      <c r="AL11149" s="419"/>
      <c r="AM11149" s="419"/>
      <c r="AN11149" s="403"/>
      <c r="AO11149" s="419"/>
      <c r="AP11149" s="419"/>
      <c r="AQ11149" s="419"/>
      <c r="AR11149" s="419"/>
      <c r="AS11149" s="419"/>
      <c r="AT11149" s="419"/>
      <c r="AU11149" s="419"/>
      <c r="AV11149" s="419"/>
      <c r="AX11149" s="419"/>
      <c r="AY11149" s="419"/>
      <c r="AZ11149" s="419"/>
      <c r="BB11149" s="419"/>
      <c r="BC11149" s="419"/>
      <c r="BD11149" s="419"/>
      <c r="BF11149" s="419"/>
      <c r="BG11149" s="419"/>
      <c r="BH11149" s="419"/>
      <c r="BJ11149" s="419"/>
      <c r="BK11149" s="419"/>
      <c r="BL11149" s="419"/>
      <c r="BN11149" s="419"/>
      <c r="BO11149" s="419"/>
      <c r="BP11149" s="419"/>
      <c r="BR11149" s="419"/>
      <c r="BS11149" s="419"/>
      <c r="BT11149" s="419"/>
      <c r="BV11149" s="419"/>
      <c r="BW11149" s="419"/>
      <c r="BX11149" s="419"/>
      <c r="BZ11149" s="449"/>
      <c r="CB11149" s="419"/>
      <c r="CC11149" s="419"/>
      <c r="CD11149" s="419"/>
      <c r="CF11149" s="419"/>
      <c r="CG11149" s="419"/>
      <c r="CH11149" s="419"/>
    </row>
    <row r="11150" spans="18:86" ht="18.75" thickBot="1">
      <c r="R11150" s="419"/>
      <c r="S11150" s="446"/>
      <c r="T11150" s="419"/>
      <c r="V11150" s="196"/>
      <c r="W11150" s="419"/>
      <c r="X11150" s="419"/>
      <c r="Z11150" s="419"/>
      <c r="AA11150" s="419"/>
      <c r="AB11150" s="419"/>
      <c r="AD11150" s="419"/>
      <c r="AE11150" s="419"/>
      <c r="AF11150" s="419"/>
      <c r="AH11150" s="419"/>
      <c r="AI11150" s="419"/>
      <c r="AJ11150" s="419"/>
      <c r="AL11150" s="419"/>
      <c r="AM11150" s="419"/>
      <c r="AN11150" s="403"/>
      <c r="AO11150" s="419"/>
      <c r="AP11150" s="419"/>
      <c r="AQ11150" s="419"/>
      <c r="AR11150" s="419"/>
      <c r="AS11150" s="419"/>
      <c r="AT11150" s="419"/>
      <c r="AU11150" s="419"/>
      <c r="AV11150" s="419"/>
      <c r="AX11150" s="419"/>
      <c r="AY11150" s="419"/>
      <c r="AZ11150" s="419"/>
      <c r="BB11150" s="419"/>
      <c r="BC11150" s="419"/>
      <c r="BD11150" s="419"/>
      <c r="BF11150" s="419"/>
      <c r="BG11150" s="419"/>
      <c r="BH11150" s="419"/>
      <c r="BJ11150" s="419"/>
      <c r="BK11150" s="419"/>
      <c r="BL11150" s="419"/>
      <c r="BN11150" s="419"/>
      <c r="BO11150" s="419"/>
      <c r="BP11150" s="419"/>
      <c r="BR11150" s="419"/>
      <c r="BS11150" s="419"/>
      <c r="BT11150" s="419"/>
      <c r="BV11150" s="419"/>
      <c r="BW11150" s="419"/>
      <c r="BX11150" s="419"/>
      <c r="BZ11150" s="449"/>
      <c r="CB11150" s="419"/>
      <c r="CC11150" s="419"/>
      <c r="CD11150" s="419"/>
      <c r="CF11150" s="419"/>
      <c r="CG11150" s="419"/>
      <c r="CH11150" s="419"/>
    </row>
    <row r="11151" spans="18:86" ht="18.75" thickBot="1">
      <c r="R11151" s="419"/>
      <c r="S11151" s="446"/>
      <c r="T11151" s="419"/>
      <c r="V11151" s="196"/>
      <c r="W11151" s="419"/>
      <c r="X11151" s="419"/>
      <c r="Z11151" s="419"/>
      <c r="AA11151" s="419"/>
      <c r="AB11151" s="419"/>
      <c r="AD11151" s="419"/>
      <c r="AE11151" s="419"/>
      <c r="AF11151" s="419"/>
      <c r="AH11151" s="419"/>
      <c r="AI11151" s="419"/>
      <c r="AJ11151" s="419"/>
      <c r="AL11151" s="419"/>
      <c r="AM11151" s="419"/>
      <c r="AN11151" s="403"/>
      <c r="AO11151" s="419"/>
      <c r="AP11151" s="419"/>
      <c r="AQ11151" s="419"/>
      <c r="AR11151" s="419"/>
      <c r="AS11151" s="419"/>
      <c r="AT11151" s="419"/>
      <c r="AU11151" s="419"/>
      <c r="AV11151" s="419"/>
      <c r="AX11151" s="419"/>
      <c r="AY11151" s="419"/>
      <c r="AZ11151" s="419"/>
      <c r="BB11151" s="419"/>
      <c r="BC11151" s="419"/>
      <c r="BD11151" s="419"/>
      <c r="BF11151" s="419"/>
      <c r="BG11151" s="419"/>
      <c r="BH11151" s="419"/>
      <c r="BJ11151" s="419"/>
      <c r="BK11151" s="419"/>
      <c r="BL11151" s="419"/>
      <c r="BN11151" s="419"/>
      <c r="BO11151" s="419"/>
      <c r="BP11151" s="419"/>
      <c r="BR11151" s="419"/>
      <c r="BS11151" s="419"/>
      <c r="BT11151" s="419"/>
      <c r="BV11151" s="419"/>
      <c r="BW11151" s="419"/>
      <c r="BX11151" s="419"/>
      <c r="BZ11151" s="449"/>
      <c r="CB11151" s="419"/>
      <c r="CC11151" s="419"/>
      <c r="CD11151" s="419"/>
      <c r="CF11151" s="419"/>
      <c r="CG11151" s="419"/>
      <c r="CH11151" s="419"/>
    </row>
    <row r="11152" spans="18:86" ht="18.75" thickBot="1">
      <c r="R11152" s="419"/>
      <c r="S11152" s="446"/>
      <c r="T11152" s="419"/>
      <c r="V11152" s="196"/>
      <c r="W11152" s="419"/>
      <c r="X11152" s="419"/>
      <c r="Z11152" s="419"/>
      <c r="AA11152" s="419"/>
      <c r="AB11152" s="419"/>
      <c r="AD11152" s="419"/>
      <c r="AE11152" s="419"/>
      <c r="AF11152" s="419"/>
      <c r="AH11152" s="419"/>
      <c r="AI11152" s="419"/>
      <c r="AJ11152" s="419"/>
      <c r="AL11152" s="419"/>
      <c r="AM11152" s="419"/>
      <c r="AN11152" s="403"/>
      <c r="AO11152" s="419"/>
      <c r="AP11152" s="419"/>
      <c r="AQ11152" s="419"/>
      <c r="AR11152" s="419"/>
      <c r="AS11152" s="419"/>
      <c r="AT11152" s="419"/>
      <c r="AU11152" s="419"/>
      <c r="AV11152" s="419"/>
      <c r="AX11152" s="419"/>
      <c r="AY11152" s="419"/>
      <c r="AZ11152" s="419"/>
      <c r="BB11152" s="419"/>
      <c r="BC11152" s="419"/>
      <c r="BD11152" s="419"/>
      <c r="BF11152" s="419"/>
      <c r="BG11152" s="419"/>
      <c r="BH11152" s="419"/>
      <c r="BJ11152" s="419"/>
      <c r="BK11152" s="419"/>
      <c r="BL11152" s="419"/>
      <c r="BN11152" s="419"/>
      <c r="BO11152" s="419"/>
      <c r="BP11152" s="419"/>
      <c r="BR11152" s="419"/>
      <c r="BS11152" s="419"/>
      <c r="BT11152" s="419"/>
      <c r="BV11152" s="419"/>
      <c r="BW11152" s="419"/>
      <c r="BX11152" s="419"/>
      <c r="BZ11152" s="449"/>
      <c r="CB11152" s="419"/>
      <c r="CC11152" s="419"/>
      <c r="CD11152" s="419"/>
      <c r="CF11152" s="419"/>
      <c r="CG11152" s="419"/>
      <c r="CH11152" s="419"/>
    </row>
    <row r="11153" spans="18:86" ht="18.75" thickBot="1">
      <c r="R11153" s="419"/>
      <c r="S11153" s="446"/>
      <c r="T11153" s="419"/>
      <c r="V11153" s="196"/>
      <c r="W11153" s="419"/>
      <c r="X11153" s="419"/>
      <c r="Z11153" s="419"/>
      <c r="AA11153" s="419"/>
      <c r="AB11153" s="419"/>
      <c r="AD11153" s="419"/>
      <c r="AE11153" s="419"/>
      <c r="AF11153" s="419"/>
      <c r="AH11153" s="419"/>
      <c r="AI11153" s="419"/>
      <c r="AJ11153" s="419"/>
      <c r="AL11153" s="419"/>
      <c r="AM11153" s="419"/>
      <c r="AN11153" s="403"/>
      <c r="AO11153" s="419"/>
      <c r="AP11153" s="419"/>
      <c r="AQ11153" s="419"/>
      <c r="AR11153" s="419"/>
      <c r="AS11153" s="419"/>
      <c r="AT11153" s="419"/>
      <c r="AU11153" s="419"/>
      <c r="AV11153" s="419"/>
      <c r="AX11153" s="419"/>
      <c r="AY11153" s="419"/>
      <c r="AZ11153" s="419"/>
      <c r="BB11153" s="419"/>
      <c r="BC11153" s="419"/>
      <c r="BD11153" s="419"/>
      <c r="BF11153" s="419"/>
      <c r="BG11153" s="419"/>
      <c r="BH11153" s="419"/>
      <c r="BJ11153" s="419"/>
      <c r="BK11153" s="419"/>
      <c r="BL11153" s="419"/>
      <c r="BN11153" s="419"/>
      <c r="BO11153" s="419"/>
      <c r="BP11153" s="419"/>
      <c r="BR11153" s="419"/>
      <c r="BS11153" s="419"/>
      <c r="BT11153" s="419"/>
      <c r="BV11153" s="419"/>
      <c r="BW11153" s="419"/>
      <c r="BX11153" s="419"/>
      <c r="BZ11153" s="449"/>
      <c r="CB11153" s="419"/>
      <c r="CC11153" s="419"/>
      <c r="CD11153" s="419"/>
      <c r="CF11153" s="419"/>
      <c r="CG11153" s="419"/>
      <c r="CH11153" s="419"/>
    </row>
    <row r="11154" spans="18:86" ht="18.75" thickBot="1">
      <c r="R11154" s="419"/>
      <c r="S11154" s="446"/>
      <c r="T11154" s="419"/>
      <c r="V11154" s="196"/>
      <c r="W11154" s="419"/>
      <c r="X11154" s="419"/>
      <c r="Z11154" s="419"/>
      <c r="AA11154" s="419"/>
      <c r="AB11154" s="419"/>
      <c r="AD11154" s="419"/>
      <c r="AE11154" s="419"/>
      <c r="AF11154" s="419"/>
      <c r="AH11154" s="419"/>
      <c r="AI11154" s="419"/>
      <c r="AJ11154" s="419"/>
      <c r="AL11154" s="419"/>
      <c r="AM11154" s="419"/>
      <c r="AN11154" s="403"/>
      <c r="AO11154" s="419"/>
      <c r="AP11154" s="419"/>
      <c r="AQ11154" s="419"/>
      <c r="AR11154" s="419"/>
      <c r="AS11154" s="419"/>
      <c r="AT11154" s="419"/>
      <c r="AU11154" s="419"/>
      <c r="AV11154" s="419"/>
      <c r="AX11154" s="419"/>
      <c r="AY11154" s="419"/>
      <c r="AZ11154" s="419"/>
      <c r="BB11154" s="419"/>
      <c r="BC11154" s="419"/>
      <c r="BD11154" s="419"/>
      <c r="BF11154" s="419"/>
      <c r="BG11154" s="419"/>
      <c r="BH11154" s="419"/>
      <c r="BJ11154" s="419"/>
      <c r="BK11154" s="419"/>
      <c r="BL11154" s="419"/>
      <c r="BN11154" s="419"/>
      <c r="BO11154" s="419"/>
      <c r="BP11154" s="419"/>
      <c r="BR11154" s="419"/>
      <c r="BS11154" s="419"/>
      <c r="BT11154" s="419"/>
      <c r="BV11154" s="419"/>
      <c r="BW11154" s="419"/>
      <c r="BX11154" s="419"/>
      <c r="BZ11154" s="449"/>
      <c r="CB11154" s="419"/>
      <c r="CC11154" s="419"/>
      <c r="CD11154" s="419"/>
      <c r="CF11154" s="419"/>
      <c r="CG11154" s="419"/>
      <c r="CH11154" s="419"/>
    </row>
    <row r="11155" spans="18:86" ht="18.75" thickBot="1">
      <c r="R11155" s="419"/>
      <c r="S11155" s="446"/>
      <c r="T11155" s="419"/>
      <c r="V11155" s="196"/>
      <c r="W11155" s="419"/>
      <c r="X11155" s="419"/>
      <c r="Z11155" s="419"/>
      <c r="AA11155" s="419"/>
      <c r="AB11155" s="419"/>
      <c r="AD11155" s="419"/>
      <c r="AE11155" s="419"/>
      <c r="AF11155" s="419"/>
      <c r="AH11155" s="419"/>
      <c r="AI11155" s="419"/>
      <c r="AJ11155" s="419"/>
      <c r="AL11155" s="419"/>
      <c r="AM11155" s="419"/>
      <c r="AN11155" s="403"/>
      <c r="AO11155" s="419"/>
      <c r="AP11155" s="419"/>
      <c r="AQ11155" s="419"/>
      <c r="AR11155" s="419"/>
      <c r="AS11155" s="419"/>
      <c r="AT11155" s="419"/>
      <c r="AU11155" s="419"/>
      <c r="AV11155" s="419"/>
      <c r="AX11155" s="419"/>
      <c r="AY11155" s="419"/>
      <c r="AZ11155" s="419"/>
      <c r="BB11155" s="419"/>
      <c r="BC11155" s="419"/>
      <c r="BD11155" s="419"/>
      <c r="BF11155" s="419"/>
      <c r="BG11155" s="419"/>
      <c r="BH11155" s="419"/>
      <c r="BJ11155" s="419"/>
      <c r="BK11155" s="419"/>
      <c r="BL11155" s="419"/>
      <c r="BN11155" s="419"/>
      <c r="BO11155" s="419"/>
      <c r="BP11155" s="419"/>
      <c r="BR11155" s="419"/>
      <c r="BS11155" s="419"/>
      <c r="BT11155" s="419"/>
      <c r="BV11155" s="419"/>
      <c r="BW11155" s="419"/>
      <c r="BX11155" s="419"/>
      <c r="BZ11155" s="449"/>
      <c r="CB11155" s="419"/>
      <c r="CC11155" s="419"/>
      <c r="CD11155" s="419"/>
      <c r="CF11155" s="419"/>
      <c r="CG11155" s="419"/>
      <c r="CH11155" s="419"/>
    </row>
    <row r="11156" spans="18:86" ht="18.75" thickBot="1">
      <c r="R11156" s="419"/>
      <c r="S11156" s="446"/>
      <c r="T11156" s="419"/>
      <c r="V11156" s="196"/>
      <c r="W11156" s="419"/>
      <c r="X11156" s="419"/>
      <c r="Z11156" s="419"/>
      <c r="AA11156" s="419"/>
      <c r="AB11156" s="419"/>
      <c r="AD11156" s="419"/>
      <c r="AE11156" s="419"/>
      <c r="AF11156" s="419"/>
      <c r="AH11156" s="419"/>
      <c r="AI11156" s="419"/>
      <c r="AJ11156" s="419"/>
      <c r="AL11156" s="419"/>
      <c r="AM11156" s="419"/>
      <c r="AN11156" s="403"/>
      <c r="AO11156" s="419"/>
      <c r="AP11156" s="419"/>
      <c r="AQ11156" s="419"/>
      <c r="AR11156" s="419"/>
      <c r="AS11156" s="419"/>
      <c r="AT11156" s="419"/>
      <c r="AU11156" s="419"/>
      <c r="AV11156" s="419"/>
      <c r="AX11156" s="419"/>
      <c r="AY11156" s="419"/>
      <c r="AZ11156" s="419"/>
      <c r="BB11156" s="419"/>
      <c r="BC11156" s="419"/>
      <c r="BD11156" s="419"/>
      <c r="BF11156" s="419"/>
      <c r="BG11156" s="419"/>
      <c r="BH11156" s="419"/>
      <c r="BJ11156" s="419"/>
      <c r="BK11156" s="419"/>
      <c r="BL11156" s="419"/>
      <c r="BN11156" s="419"/>
      <c r="BO11156" s="419"/>
      <c r="BP11156" s="419"/>
      <c r="BR11156" s="419"/>
      <c r="BS11156" s="419"/>
      <c r="BT11156" s="419"/>
      <c r="BV11156" s="419"/>
      <c r="BW11156" s="419"/>
      <c r="BX11156" s="419"/>
      <c r="BZ11156" s="449"/>
      <c r="CB11156" s="419"/>
      <c r="CC11156" s="419"/>
      <c r="CD11156" s="419"/>
      <c r="CF11156" s="419"/>
      <c r="CG11156" s="419"/>
      <c r="CH11156" s="419"/>
    </row>
    <row r="11157" spans="18:86" ht="18.75" thickBot="1">
      <c r="R11157" s="419"/>
      <c r="S11157" s="446"/>
      <c r="T11157" s="419"/>
      <c r="V11157" s="196"/>
      <c r="W11157" s="419"/>
      <c r="X11157" s="419"/>
      <c r="Z11157" s="419"/>
      <c r="AA11157" s="419"/>
      <c r="AB11157" s="419"/>
      <c r="AD11157" s="419"/>
      <c r="AE11157" s="419"/>
      <c r="AF11157" s="419"/>
      <c r="AH11157" s="419"/>
      <c r="AI11157" s="419"/>
      <c r="AJ11157" s="419"/>
      <c r="AL11157" s="419"/>
      <c r="AM11157" s="419"/>
      <c r="AN11157" s="403"/>
      <c r="AO11157" s="419"/>
      <c r="AP11157" s="419"/>
      <c r="AQ11157" s="419"/>
      <c r="AR11157" s="419"/>
      <c r="AS11157" s="419"/>
      <c r="AT11157" s="419"/>
      <c r="AU11157" s="419"/>
      <c r="AV11157" s="419"/>
      <c r="AX11157" s="419"/>
      <c r="AY11157" s="419"/>
      <c r="AZ11157" s="419"/>
      <c r="BB11157" s="419"/>
      <c r="BC11157" s="419"/>
      <c r="BD11157" s="419"/>
      <c r="BF11157" s="419"/>
      <c r="BG11157" s="419"/>
      <c r="BH11157" s="419"/>
      <c r="BJ11157" s="419"/>
      <c r="BK11157" s="419"/>
      <c r="BL11157" s="419"/>
      <c r="BN11157" s="419"/>
      <c r="BO11157" s="419"/>
      <c r="BP11157" s="419"/>
      <c r="BR11157" s="419"/>
      <c r="BS11157" s="419"/>
      <c r="BT11157" s="419"/>
      <c r="BV11157" s="419"/>
      <c r="BW11157" s="419"/>
      <c r="BX11157" s="419"/>
      <c r="BZ11157" s="449"/>
      <c r="CB11157" s="419"/>
      <c r="CC11157" s="419"/>
      <c r="CD11157" s="419"/>
      <c r="CF11157" s="419"/>
      <c r="CG11157" s="419"/>
      <c r="CH11157" s="419"/>
    </row>
    <row r="11158" spans="18:86" ht="18.75" thickBot="1">
      <c r="R11158" s="419"/>
      <c r="S11158" s="446"/>
      <c r="T11158" s="419"/>
      <c r="V11158" s="196"/>
      <c r="W11158" s="419"/>
      <c r="X11158" s="419"/>
      <c r="Z11158" s="419"/>
      <c r="AA11158" s="419"/>
      <c r="AB11158" s="419"/>
      <c r="AD11158" s="419"/>
      <c r="AE11158" s="419"/>
      <c r="AF11158" s="419"/>
      <c r="AH11158" s="419"/>
      <c r="AI11158" s="419"/>
      <c r="AJ11158" s="419"/>
      <c r="AL11158" s="419"/>
      <c r="AM11158" s="419"/>
      <c r="AN11158" s="403"/>
      <c r="AO11158" s="419"/>
      <c r="AP11158" s="419"/>
      <c r="AQ11158" s="419"/>
      <c r="AR11158" s="419"/>
      <c r="AS11158" s="419"/>
      <c r="AT11158" s="419"/>
      <c r="AU11158" s="419"/>
      <c r="AV11158" s="419"/>
      <c r="AX11158" s="419"/>
      <c r="AY11158" s="419"/>
      <c r="AZ11158" s="419"/>
      <c r="BB11158" s="419"/>
      <c r="BC11158" s="419"/>
      <c r="BD11158" s="419"/>
      <c r="BF11158" s="419"/>
      <c r="BG11158" s="419"/>
      <c r="BH11158" s="419"/>
      <c r="BJ11158" s="419"/>
      <c r="BK11158" s="419"/>
      <c r="BL11158" s="419"/>
      <c r="BN11158" s="419"/>
      <c r="BO11158" s="419"/>
      <c r="BP11158" s="419"/>
      <c r="BR11158" s="419"/>
      <c r="BS11158" s="419"/>
      <c r="BT11158" s="419"/>
      <c r="BV11158" s="419"/>
      <c r="BW11158" s="419"/>
      <c r="BX11158" s="419"/>
      <c r="BZ11158" s="449"/>
      <c r="CB11158" s="419"/>
      <c r="CC11158" s="419"/>
      <c r="CD11158" s="419"/>
      <c r="CF11158" s="419"/>
      <c r="CG11158" s="419"/>
      <c r="CH11158" s="419"/>
    </row>
    <row r="11159" spans="18:86" ht="18.75" thickBot="1">
      <c r="R11159" s="419"/>
      <c r="S11159" s="446"/>
      <c r="T11159" s="419"/>
      <c r="V11159" s="196"/>
      <c r="W11159" s="419"/>
      <c r="X11159" s="419"/>
      <c r="Z11159" s="419"/>
      <c r="AA11159" s="419"/>
      <c r="AB11159" s="419"/>
      <c r="AD11159" s="419"/>
      <c r="AE11159" s="419"/>
      <c r="AF11159" s="419"/>
      <c r="AH11159" s="419"/>
      <c r="AI11159" s="419"/>
      <c r="AJ11159" s="419"/>
      <c r="AL11159" s="419"/>
      <c r="AM11159" s="419"/>
      <c r="AN11159" s="403"/>
      <c r="AO11159" s="419"/>
      <c r="AP11159" s="419"/>
      <c r="AQ11159" s="419"/>
      <c r="AR11159" s="419"/>
      <c r="AS11159" s="419"/>
      <c r="AT11159" s="419"/>
      <c r="AU11159" s="419"/>
      <c r="AV11159" s="419"/>
      <c r="AX11159" s="419"/>
      <c r="AY11159" s="419"/>
      <c r="AZ11159" s="419"/>
      <c r="BB11159" s="419"/>
      <c r="BC11159" s="419"/>
      <c r="BD11159" s="419"/>
      <c r="BF11159" s="419"/>
      <c r="BG11159" s="419"/>
      <c r="BH11159" s="419"/>
      <c r="BJ11159" s="419"/>
      <c r="BK11159" s="419"/>
      <c r="BL11159" s="419"/>
      <c r="BN11159" s="419"/>
      <c r="BO11159" s="419"/>
      <c r="BP11159" s="419"/>
      <c r="BR11159" s="419"/>
      <c r="BS11159" s="419"/>
      <c r="BT11159" s="419"/>
      <c r="BV11159" s="419"/>
      <c r="BW11159" s="419"/>
      <c r="BX11159" s="419"/>
      <c r="BZ11159" s="449"/>
      <c r="CB11159" s="419"/>
      <c r="CC11159" s="419"/>
      <c r="CD11159" s="419"/>
      <c r="CF11159" s="419"/>
      <c r="CG11159" s="419"/>
      <c r="CH11159" s="419"/>
    </row>
    <row r="11160" spans="18:86" ht="18.75" thickBot="1">
      <c r="R11160" s="419"/>
      <c r="S11160" s="446"/>
      <c r="T11160" s="419"/>
      <c r="V11160" s="196"/>
      <c r="W11160" s="419"/>
      <c r="X11160" s="419"/>
      <c r="Z11160" s="419"/>
      <c r="AA11160" s="419"/>
      <c r="AB11160" s="419"/>
      <c r="AD11160" s="419"/>
      <c r="AE11160" s="419"/>
      <c r="AF11160" s="419"/>
      <c r="AH11160" s="419"/>
      <c r="AI11160" s="419"/>
      <c r="AJ11160" s="419"/>
      <c r="AL11160" s="419"/>
      <c r="AM11160" s="419"/>
      <c r="AN11160" s="403"/>
      <c r="AO11160" s="419"/>
      <c r="AP11160" s="419"/>
      <c r="AQ11160" s="419"/>
      <c r="AR11160" s="419"/>
      <c r="AS11160" s="419"/>
      <c r="AT11160" s="419"/>
      <c r="AU11160" s="419"/>
      <c r="AV11160" s="419"/>
      <c r="AX11160" s="419"/>
      <c r="AY11160" s="419"/>
      <c r="AZ11160" s="419"/>
      <c r="BB11160" s="419"/>
      <c r="BC11160" s="419"/>
      <c r="BD11160" s="419"/>
      <c r="BF11160" s="419"/>
      <c r="BG11160" s="419"/>
      <c r="BH11160" s="419"/>
      <c r="BJ11160" s="419"/>
      <c r="BK11160" s="419"/>
      <c r="BL11160" s="419"/>
      <c r="BN11160" s="419"/>
      <c r="BO11160" s="419"/>
      <c r="BP11160" s="419"/>
      <c r="BR11160" s="419"/>
      <c r="BS11160" s="419"/>
      <c r="BT11160" s="419"/>
      <c r="BV11160" s="419"/>
      <c r="BW11160" s="419"/>
      <c r="BX11160" s="419"/>
      <c r="BZ11160" s="449"/>
      <c r="CB11160" s="419"/>
      <c r="CC11160" s="419"/>
      <c r="CD11160" s="419"/>
      <c r="CF11160" s="419"/>
      <c r="CG11160" s="419"/>
      <c r="CH11160" s="419"/>
    </row>
    <row r="11161" spans="18:86" ht="18.75" thickBot="1">
      <c r="R11161" s="419"/>
      <c r="S11161" s="446"/>
      <c r="T11161" s="419"/>
      <c r="V11161" s="196"/>
      <c r="W11161" s="419"/>
      <c r="X11161" s="419"/>
      <c r="Z11161" s="419"/>
      <c r="AA11161" s="419"/>
      <c r="AB11161" s="419"/>
      <c r="AD11161" s="419"/>
      <c r="AE11161" s="419"/>
      <c r="AF11161" s="419"/>
      <c r="AH11161" s="419"/>
      <c r="AI11161" s="419"/>
      <c r="AJ11161" s="419"/>
      <c r="AL11161" s="419"/>
      <c r="AM11161" s="419"/>
      <c r="AN11161" s="403"/>
      <c r="AO11161" s="419"/>
      <c r="AP11161" s="419"/>
      <c r="AQ11161" s="419"/>
      <c r="AR11161" s="419"/>
      <c r="AS11161" s="419"/>
      <c r="AT11161" s="419"/>
      <c r="AU11161" s="419"/>
      <c r="AV11161" s="419"/>
      <c r="AX11161" s="419"/>
      <c r="AY11161" s="419"/>
      <c r="AZ11161" s="419"/>
      <c r="BB11161" s="419"/>
      <c r="BC11161" s="419"/>
      <c r="BD11161" s="419"/>
      <c r="BF11161" s="419"/>
      <c r="BG11161" s="419"/>
      <c r="BH11161" s="419"/>
      <c r="BJ11161" s="419"/>
      <c r="BK11161" s="419"/>
      <c r="BL11161" s="419"/>
      <c r="BN11161" s="419"/>
      <c r="BO11161" s="419"/>
      <c r="BP11161" s="419"/>
      <c r="BR11161" s="419"/>
      <c r="BS11161" s="419"/>
      <c r="BT11161" s="419"/>
      <c r="BV11161" s="419"/>
      <c r="BW11161" s="419"/>
      <c r="BX11161" s="419"/>
      <c r="BZ11161" s="449"/>
      <c r="CB11161" s="419"/>
      <c r="CC11161" s="419"/>
      <c r="CD11161" s="419"/>
      <c r="CF11161" s="419"/>
      <c r="CG11161" s="419"/>
      <c r="CH11161" s="419"/>
    </row>
    <row r="11162" spans="18:86" ht="18.75" thickBot="1">
      <c r="R11162" s="419"/>
      <c r="S11162" s="446"/>
      <c r="T11162" s="419"/>
      <c r="V11162" s="196"/>
      <c r="W11162" s="419"/>
      <c r="X11162" s="419"/>
      <c r="Z11162" s="419"/>
      <c r="AA11162" s="419"/>
      <c r="AB11162" s="419"/>
      <c r="AD11162" s="419"/>
      <c r="AE11162" s="419"/>
      <c r="AF11162" s="419"/>
      <c r="AH11162" s="419"/>
      <c r="AI11162" s="419"/>
      <c r="AJ11162" s="419"/>
      <c r="AL11162" s="419"/>
      <c r="AM11162" s="419"/>
      <c r="AN11162" s="403"/>
      <c r="AO11162" s="419"/>
      <c r="AP11162" s="419"/>
      <c r="AQ11162" s="419"/>
      <c r="AR11162" s="419"/>
      <c r="AS11162" s="419"/>
      <c r="AT11162" s="419"/>
      <c r="AU11162" s="419"/>
      <c r="AV11162" s="419"/>
      <c r="AX11162" s="419"/>
      <c r="AY11162" s="419"/>
      <c r="AZ11162" s="419"/>
      <c r="BB11162" s="419"/>
      <c r="BC11162" s="419"/>
      <c r="BD11162" s="419"/>
      <c r="BF11162" s="419"/>
      <c r="BG11162" s="419"/>
      <c r="BH11162" s="419"/>
      <c r="BJ11162" s="419"/>
      <c r="BK11162" s="419"/>
      <c r="BL11162" s="419"/>
      <c r="BN11162" s="419"/>
      <c r="BO11162" s="419"/>
      <c r="BP11162" s="419"/>
      <c r="BR11162" s="419"/>
      <c r="BS11162" s="419"/>
      <c r="BT11162" s="419"/>
      <c r="BV11162" s="419"/>
      <c r="BW11162" s="419"/>
      <c r="BX11162" s="419"/>
      <c r="BZ11162" s="449"/>
      <c r="CB11162" s="419"/>
      <c r="CC11162" s="419"/>
      <c r="CD11162" s="419"/>
      <c r="CF11162" s="419"/>
      <c r="CG11162" s="419"/>
      <c r="CH11162" s="419"/>
    </row>
    <row r="11163" spans="18:86" ht="18.75" thickBot="1">
      <c r="R11163" s="419"/>
      <c r="S11163" s="446"/>
      <c r="T11163" s="419"/>
      <c r="V11163" s="196"/>
      <c r="W11163" s="419"/>
      <c r="X11163" s="419"/>
      <c r="Z11163" s="419"/>
      <c r="AA11163" s="419"/>
      <c r="AB11163" s="419"/>
      <c r="AD11163" s="419"/>
      <c r="AE11163" s="419"/>
      <c r="AF11163" s="419"/>
      <c r="AH11163" s="419"/>
      <c r="AI11163" s="419"/>
      <c r="AJ11163" s="419"/>
      <c r="AL11163" s="419"/>
      <c r="AM11163" s="419"/>
      <c r="AN11163" s="403"/>
      <c r="AO11163" s="419"/>
      <c r="AP11163" s="419"/>
      <c r="AQ11163" s="419"/>
      <c r="AR11163" s="419"/>
      <c r="AS11163" s="419"/>
      <c r="AT11163" s="419"/>
      <c r="AU11163" s="419"/>
      <c r="AV11163" s="419"/>
      <c r="AX11163" s="419"/>
      <c r="AY11163" s="419"/>
      <c r="AZ11163" s="419"/>
      <c r="BB11163" s="419"/>
      <c r="BC11163" s="419"/>
      <c r="BD11163" s="419"/>
      <c r="BF11163" s="419"/>
      <c r="BG11163" s="419"/>
      <c r="BH11163" s="419"/>
      <c r="BJ11163" s="419"/>
      <c r="BK11163" s="419"/>
      <c r="BL11163" s="419"/>
      <c r="BN11163" s="419"/>
      <c r="BO11163" s="419"/>
      <c r="BP11163" s="419"/>
      <c r="BR11163" s="419"/>
      <c r="BS11163" s="419"/>
      <c r="BT11163" s="419"/>
      <c r="BV11163" s="419"/>
      <c r="BW11163" s="419"/>
      <c r="BX11163" s="419"/>
      <c r="BZ11163" s="449"/>
      <c r="CB11163" s="419"/>
      <c r="CC11163" s="419"/>
      <c r="CD11163" s="419"/>
      <c r="CF11163" s="419"/>
      <c r="CG11163" s="419"/>
      <c r="CH11163" s="419"/>
    </row>
    <row r="11164" spans="18:86" ht="18.75" thickBot="1">
      <c r="R11164" s="419"/>
      <c r="S11164" s="446"/>
      <c r="T11164" s="419"/>
      <c r="V11164" s="196"/>
      <c r="W11164" s="419"/>
      <c r="X11164" s="419"/>
      <c r="Z11164" s="419"/>
      <c r="AA11164" s="419"/>
      <c r="AB11164" s="419"/>
      <c r="AD11164" s="419"/>
      <c r="AE11164" s="419"/>
      <c r="AF11164" s="419"/>
      <c r="AH11164" s="419"/>
      <c r="AI11164" s="419"/>
      <c r="AJ11164" s="419"/>
      <c r="AL11164" s="419"/>
      <c r="AM11164" s="419"/>
      <c r="AN11164" s="403"/>
      <c r="AO11164" s="419"/>
      <c r="AP11164" s="419"/>
      <c r="AQ11164" s="419"/>
      <c r="AR11164" s="419"/>
      <c r="AS11164" s="419"/>
      <c r="AT11164" s="419"/>
      <c r="AU11164" s="419"/>
      <c r="AV11164" s="419"/>
      <c r="AX11164" s="419"/>
      <c r="AY11164" s="419"/>
      <c r="AZ11164" s="419"/>
      <c r="BB11164" s="419"/>
      <c r="BC11164" s="419"/>
      <c r="BD11164" s="419"/>
      <c r="BF11164" s="419"/>
      <c r="BG11164" s="419"/>
      <c r="BH11164" s="419"/>
      <c r="BJ11164" s="419"/>
      <c r="BK11164" s="419"/>
      <c r="BL11164" s="419"/>
      <c r="BN11164" s="419"/>
      <c r="BO11164" s="419"/>
      <c r="BP11164" s="419"/>
      <c r="BR11164" s="419"/>
      <c r="BS11164" s="419"/>
      <c r="BT11164" s="419"/>
      <c r="BV11164" s="419"/>
      <c r="BW11164" s="419"/>
      <c r="BX11164" s="419"/>
      <c r="BZ11164" s="449"/>
      <c r="CB11164" s="419"/>
      <c r="CC11164" s="419"/>
      <c r="CD11164" s="419"/>
      <c r="CF11164" s="419"/>
      <c r="CG11164" s="419"/>
      <c r="CH11164" s="419"/>
    </row>
    <row r="11165" spans="18:86" ht="18.75" thickBot="1">
      <c r="R11165" s="419"/>
      <c r="S11165" s="446"/>
      <c r="T11165" s="419"/>
      <c r="V11165" s="196"/>
      <c r="W11165" s="419"/>
      <c r="X11165" s="419"/>
      <c r="Z11165" s="419"/>
      <c r="AA11165" s="419"/>
      <c r="AB11165" s="419"/>
      <c r="AD11165" s="419"/>
      <c r="AE11165" s="419"/>
      <c r="AF11165" s="419"/>
      <c r="AH11165" s="419"/>
      <c r="AI11165" s="419"/>
      <c r="AJ11165" s="419"/>
      <c r="AL11165" s="419"/>
      <c r="AM11165" s="419"/>
      <c r="AN11165" s="403"/>
      <c r="AO11165" s="419"/>
      <c r="AP11165" s="419"/>
      <c r="AQ11165" s="419"/>
      <c r="AR11165" s="419"/>
      <c r="AS11165" s="419"/>
      <c r="AT11165" s="419"/>
      <c r="AU11165" s="419"/>
      <c r="AV11165" s="419"/>
      <c r="AX11165" s="419"/>
      <c r="AY11165" s="419"/>
      <c r="AZ11165" s="419"/>
      <c r="BB11165" s="419"/>
      <c r="BC11165" s="419"/>
      <c r="BD11165" s="419"/>
      <c r="BF11165" s="419"/>
      <c r="BG11165" s="419"/>
      <c r="BH11165" s="419"/>
      <c r="BJ11165" s="419"/>
      <c r="BK11165" s="419"/>
      <c r="BL11165" s="419"/>
      <c r="BN11165" s="419"/>
      <c r="BO11165" s="419"/>
      <c r="BP11165" s="419"/>
      <c r="BR11165" s="419"/>
      <c r="BS11165" s="419"/>
      <c r="BT11165" s="419"/>
      <c r="BV11165" s="419"/>
      <c r="BW11165" s="419"/>
      <c r="BX11165" s="419"/>
      <c r="BZ11165" s="449"/>
      <c r="CB11165" s="419"/>
      <c r="CC11165" s="419"/>
      <c r="CD11165" s="419"/>
      <c r="CF11165" s="419"/>
      <c r="CG11165" s="419"/>
      <c r="CH11165" s="419"/>
    </row>
    <row r="11166" spans="18:86" ht="18.75" thickBot="1">
      <c r="R11166" s="419"/>
      <c r="S11166" s="446"/>
      <c r="T11166" s="419"/>
      <c r="V11166" s="196"/>
      <c r="W11166" s="419"/>
      <c r="X11166" s="419"/>
      <c r="Z11166" s="419"/>
      <c r="AA11166" s="419"/>
      <c r="AB11166" s="419"/>
      <c r="AD11166" s="419"/>
      <c r="AE11166" s="419"/>
      <c r="AF11166" s="419"/>
      <c r="AH11166" s="419"/>
      <c r="AI11166" s="419"/>
      <c r="AJ11166" s="419"/>
      <c r="AL11166" s="419"/>
      <c r="AM11166" s="419"/>
      <c r="AN11166" s="403"/>
      <c r="AO11166" s="419"/>
      <c r="AP11166" s="419"/>
      <c r="AQ11166" s="419"/>
      <c r="AR11166" s="419"/>
      <c r="AS11166" s="419"/>
      <c r="AT11166" s="419"/>
      <c r="AU11166" s="419"/>
      <c r="AV11166" s="419"/>
      <c r="AX11166" s="419"/>
      <c r="AY11166" s="419"/>
      <c r="AZ11166" s="419"/>
      <c r="BB11166" s="419"/>
      <c r="BC11166" s="419"/>
      <c r="BD11166" s="419"/>
      <c r="BF11166" s="419"/>
      <c r="BG11166" s="419"/>
      <c r="BH11166" s="419"/>
      <c r="BJ11166" s="419"/>
      <c r="BK11166" s="419"/>
      <c r="BL11166" s="419"/>
      <c r="BN11166" s="419"/>
      <c r="BO11166" s="419"/>
      <c r="BP11166" s="419"/>
      <c r="BR11166" s="419"/>
      <c r="BS11166" s="419"/>
      <c r="BT11166" s="419"/>
      <c r="BV11166" s="419"/>
      <c r="BW11166" s="419"/>
      <c r="BX11166" s="419"/>
      <c r="BZ11166" s="449"/>
      <c r="CB11166" s="419"/>
      <c r="CC11166" s="419"/>
      <c r="CD11166" s="419"/>
      <c r="CF11166" s="419"/>
      <c r="CG11166" s="419"/>
      <c r="CH11166" s="419"/>
    </row>
    <row r="11167" spans="18:86" ht="18.75" thickBot="1">
      <c r="R11167" s="419"/>
      <c r="S11167" s="446"/>
      <c r="T11167" s="419"/>
      <c r="V11167" s="196"/>
      <c r="W11167" s="419"/>
      <c r="X11167" s="419"/>
      <c r="Z11167" s="419"/>
      <c r="AA11167" s="419"/>
      <c r="AB11167" s="419"/>
      <c r="AD11167" s="419"/>
      <c r="AE11167" s="419"/>
      <c r="AF11167" s="419"/>
      <c r="AH11167" s="419"/>
      <c r="AI11167" s="419"/>
      <c r="AJ11167" s="419"/>
      <c r="AL11167" s="419"/>
      <c r="AM11167" s="419"/>
      <c r="AN11167" s="403"/>
      <c r="AO11167" s="419"/>
      <c r="AP11167" s="419"/>
      <c r="AQ11167" s="419"/>
      <c r="AR11167" s="419"/>
      <c r="AS11167" s="419"/>
      <c r="AT11167" s="419"/>
      <c r="AU11167" s="419"/>
      <c r="AV11167" s="419"/>
      <c r="AX11167" s="419"/>
      <c r="AY11167" s="419"/>
      <c r="AZ11167" s="419"/>
      <c r="BB11167" s="419"/>
      <c r="BC11167" s="419"/>
      <c r="BD11167" s="419"/>
      <c r="BF11167" s="419"/>
      <c r="BG11167" s="419"/>
      <c r="BH11167" s="419"/>
      <c r="BJ11167" s="419"/>
      <c r="BK11167" s="419"/>
      <c r="BL11167" s="419"/>
      <c r="BN11167" s="419"/>
      <c r="BO11167" s="419"/>
      <c r="BP11167" s="419"/>
      <c r="BR11167" s="419"/>
      <c r="BS11167" s="419"/>
      <c r="BT11167" s="419"/>
      <c r="BV11167" s="419"/>
      <c r="BW11167" s="419"/>
      <c r="BX11167" s="419"/>
      <c r="BZ11167" s="449"/>
      <c r="CB11167" s="419"/>
      <c r="CC11167" s="419"/>
      <c r="CD11167" s="419"/>
      <c r="CF11167" s="419"/>
      <c r="CG11167" s="419"/>
      <c r="CH11167" s="419"/>
    </row>
    <row r="11168" spans="18:86" ht="18.75" thickBot="1">
      <c r="R11168" s="419"/>
      <c r="S11168" s="446"/>
      <c r="T11168" s="419"/>
      <c r="V11168" s="196"/>
      <c r="W11168" s="419"/>
      <c r="X11168" s="419"/>
      <c r="Z11168" s="419"/>
      <c r="AA11168" s="419"/>
      <c r="AB11168" s="419"/>
      <c r="AD11168" s="419"/>
      <c r="AE11168" s="419"/>
      <c r="AF11168" s="419"/>
      <c r="AH11168" s="419"/>
      <c r="AI11168" s="419"/>
      <c r="AJ11168" s="419"/>
      <c r="AL11168" s="419"/>
      <c r="AM11168" s="419"/>
      <c r="AN11168" s="403"/>
      <c r="AO11168" s="419"/>
      <c r="AP11168" s="419"/>
      <c r="AQ11168" s="419"/>
      <c r="AR11168" s="419"/>
      <c r="AS11168" s="419"/>
      <c r="AT11168" s="419"/>
      <c r="AU11168" s="419"/>
      <c r="AV11168" s="419"/>
      <c r="AX11168" s="419"/>
      <c r="AY11168" s="419"/>
      <c r="AZ11168" s="419"/>
      <c r="BB11168" s="419"/>
      <c r="BC11168" s="419"/>
      <c r="BD11168" s="419"/>
      <c r="BF11168" s="419"/>
      <c r="BG11168" s="419"/>
      <c r="BH11168" s="419"/>
      <c r="BJ11168" s="419"/>
      <c r="BK11168" s="419"/>
      <c r="BL11168" s="419"/>
      <c r="BN11168" s="419"/>
      <c r="BO11168" s="419"/>
      <c r="BP11168" s="419"/>
      <c r="BR11168" s="419"/>
      <c r="BS11168" s="419"/>
      <c r="BT11168" s="419"/>
      <c r="BV11168" s="419"/>
      <c r="BW11168" s="419"/>
      <c r="BX11168" s="419"/>
      <c r="BZ11168" s="449"/>
      <c r="CB11168" s="419"/>
      <c r="CC11168" s="419"/>
      <c r="CD11168" s="419"/>
      <c r="CF11168" s="419"/>
      <c r="CG11168" s="419"/>
      <c r="CH11168" s="419"/>
    </row>
    <row r="11169" spans="18:86" ht="18.75" thickBot="1">
      <c r="R11169" s="419"/>
      <c r="S11169" s="446"/>
      <c r="T11169" s="419"/>
      <c r="V11169" s="196"/>
      <c r="W11169" s="419"/>
      <c r="X11169" s="419"/>
      <c r="Z11169" s="419"/>
      <c r="AA11169" s="419"/>
      <c r="AB11169" s="419"/>
      <c r="AD11169" s="419"/>
      <c r="AE11169" s="419"/>
      <c r="AF11169" s="419"/>
      <c r="AH11169" s="419"/>
      <c r="AI11169" s="419"/>
      <c r="AJ11169" s="419"/>
      <c r="AL11169" s="419"/>
      <c r="AM11169" s="419"/>
      <c r="AN11169" s="403"/>
      <c r="AO11169" s="419"/>
      <c r="AP11169" s="419"/>
      <c r="AQ11169" s="419"/>
      <c r="AR11169" s="419"/>
      <c r="AS11169" s="419"/>
      <c r="AT11169" s="419"/>
      <c r="AU11169" s="419"/>
      <c r="AV11169" s="419"/>
      <c r="AX11169" s="419"/>
      <c r="AY11169" s="419"/>
      <c r="AZ11169" s="419"/>
      <c r="BB11169" s="419"/>
      <c r="BC11169" s="419"/>
      <c r="BD11169" s="419"/>
      <c r="BF11169" s="419"/>
      <c r="BG11169" s="419"/>
      <c r="BH11169" s="419"/>
      <c r="BJ11169" s="419"/>
      <c r="BK11169" s="419"/>
      <c r="BL11169" s="419"/>
      <c r="BN11169" s="419"/>
      <c r="BO11169" s="419"/>
      <c r="BP11169" s="419"/>
      <c r="BR11169" s="419"/>
      <c r="BS11169" s="419"/>
      <c r="BT11169" s="419"/>
      <c r="BV11169" s="419"/>
      <c r="BW11169" s="419"/>
      <c r="BX11169" s="419"/>
      <c r="BZ11169" s="449"/>
      <c r="CB11169" s="419"/>
      <c r="CC11169" s="419"/>
      <c r="CD11169" s="419"/>
      <c r="CF11169" s="419"/>
      <c r="CG11169" s="419"/>
      <c r="CH11169" s="419"/>
    </row>
    <row r="11170" spans="18:86" ht="18.75" thickBot="1">
      <c r="R11170" s="419"/>
      <c r="S11170" s="446"/>
      <c r="T11170" s="419"/>
      <c r="V11170" s="196"/>
      <c r="W11170" s="419"/>
      <c r="X11170" s="419"/>
      <c r="Z11170" s="419"/>
      <c r="AA11170" s="419"/>
      <c r="AB11170" s="419"/>
      <c r="AD11170" s="419"/>
      <c r="AE11170" s="419"/>
      <c r="AF11170" s="419"/>
      <c r="AH11170" s="419"/>
      <c r="AI11170" s="419"/>
      <c r="AJ11170" s="419"/>
      <c r="AL11170" s="419"/>
      <c r="AM11170" s="419"/>
      <c r="AN11170" s="403"/>
      <c r="AO11170" s="419"/>
      <c r="AP11170" s="419"/>
      <c r="AQ11170" s="419"/>
      <c r="AR11170" s="419"/>
      <c r="AS11170" s="419"/>
      <c r="AT11170" s="419"/>
      <c r="AU11170" s="419"/>
      <c r="AV11170" s="419"/>
      <c r="AX11170" s="419"/>
      <c r="AY11170" s="419"/>
      <c r="AZ11170" s="419"/>
      <c r="BB11170" s="419"/>
      <c r="BC11170" s="419"/>
      <c r="BD11170" s="419"/>
      <c r="BF11170" s="419"/>
      <c r="BG11170" s="419"/>
      <c r="BH11170" s="419"/>
      <c r="BJ11170" s="419"/>
      <c r="BK11170" s="419"/>
      <c r="BL11170" s="419"/>
      <c r="BN11170" s="419"/>
      <c r="BO11170" s="419"/>
      <c r="BP11170" s="419"/>
      <c r="BR11170" s="419"/>
      <c r="BS11170" s="419"/>
      <c r="BT11170" s="419"/>
      <c r="BV11170" s="419"/>
      <c r="BW11170" s="419"/>
      <c r="BX11170" s="419"/>
      <c r="BZ11170" s="449"/>
      <c r="CB11170" s="419"/>
      <c r="CC11170" s="419"/>
      <c r="CD11170" s="419"/>
      <c r="CF11170" s="419"/>
      <c r="CG11170" s="419"/>
      <c r="CH11170" s="419"/>
    </row>
    <row r="11171" spans="18:86" ht="18.75" thickBot="1">
      <c r="R11171" s="419"/>
      <c r="S11171" s="446"/>
      <c r="T11171" s="419"/>
      <c r="V11171" s="196"/>
      <c r="W11171" s="419"/>
      <c r="X11171" s="419"/>
      <c r="Z11171" s="419"/>
      <c r="AA11171" s="419"/>
      <c r="AB11171" s="419"/>
      <c r="AD11171" s="419"/>
      <c r="AE11171" s="419"/>
      <c r="AF11171" s="419"/>
      <c r="AH11171" s="419"/>
      <c r="AI11171" s="419"/>
      <c r="AJ11171" s="419"/>
      <c r="AL11171" s="419"/>
      <c r="AM11171" s="419"/>
      <c r="AN11171" s="403"/>
      <c r="AO11171" s="419"/>
      <c r="AP11171" s="419"/>
      <c r="AQ11171" s="419"/>
      <c r="AR11171" s="419"/>
      <c r="AS11171" s="419"/>
      <c r="AT11171" s="419"/>
      <c r="AU11171" s="419"/>
      <c r="AV11171" s="419"/>
      <c r="AX11171" s="419"/>
      <c r="AY11171" s="419"/>
      <c r="AZ11171" s="419"/>
      <c r="BB11171" s="419"/>
      <c r="BC11171" s="419"/>
      <c r="BD11171" s="419"/>
      <c r="BF11171" s="419"/>
      <c r="BG11171" s="419"/>
      <c r="BH11171" s="419"/>
      <c r="BJ11171" s="419"/>
      <c r="BK11171" s="419"/>
      <c r="BL11171" s="419"/>
      <c r="BN11171" s="419"/>
      <c r="BO11171" s="419"/>
      <c r="BP11171" s="419"/>
      <c r="BR11171" s="419"/>
      <c r="BS11171" s="419"/>
      <c r="BT11171" s="419"/>
      <c r="BV11171" s="419"/>
      <c r="BW11171" s="419"/>
      <c r="BX11171" s="419"/>
      <c r="BZ11171" s="449"/>
      <c r="CB11171" s="419"/>
      <c r="CC11171" s="419"/>
      <c r="CD11171" s="419"/>
      <c r="CF11171" s="419"/>
      <c r="CG11171" s="419"/>
      <c r="CH11171" s="419"/>
    </row>
    <row r="11172" spans="18:86" ht="18.75" thickBot="1">
      <c r="R11172" s="419"/>
      <c r="S11172" s="446"/>
      <c r="T11172" s="419"/>
      <c r="V11172" s="196"/>
      <c r="W11172" s="419"/>
      <c r="X11172" s="419"/>
      <c r="Z11172" s="419"/>
      <c r="AA11172" s="419"/>
      <c r="AB11172" s="419"/>
      <c r="AD11172" s="419"/>
      <c r="AE11172" s="419"/>
      <c r="AF11172" s="419"/>
      <c r="AH11172" s="419"/>
      <c r="AI11172" s="419"/>
      <c r="AJ11172" s="419"/>
      <c r="AL11172" s="419"/>
      <c r="AM11172" s="419"/>
      <c r="AN11172" s="403"/>
      <c r="AO11172" s="419"/>
      <c r="AP11172" s="419"/>
      <c r="AQ11172" s="419"/>
      <c r="AR11172" s="419"/>
      <c r="AS11172" s="419"/>
      <c r="AT11172" s="419"/>
      <c r="AU11172" s="419"/>
      <c r="AV11172" s="419"/>
      <c r="AX11172" s="419"/>
      <c r="AY11172" s="419"/>
      <c r="AZ11172" s="419"/>
      <c r="BB11172" s="419"/>
      <c r="BC11172" s="419"/>
      <c r="BD11172" s="419"/>
      <c r="BF11172" s="419"/>
      <c r="BG11172" s="419"/>
      <c r="BH11172" s="419"/>
      <c r="BJ11172" s="419"/>
      <c r="BK11172" s="419"/>
      <c r="BL11172" s="419"/>
      <c r="BN11172" s="419"/>
      <c r="BO11172" s="419"/>
      <c r="BP11172" s="419"/>
      <c r="BR11172" s="419"/>
      <c r="BS11172" s="419"/>
      <c r="BT11172" s="419"/>
      <c r="BV11172" s="419"/>
      <c r="BW11172" s="419"/>
      <c r="BX11172" s="419"/>
      <c r="BZ11172" s="449"/>
      <c r="CB11172" s="419"/>
      <c r="CC11172" s="419"/>
      <c r="CD11172" s="419"/>
      <c r="CF11172" s="419"/>
      <c r="CG11172" s="419"/>
      <c r="CH11172" s="419"/>
    </row>
    <row r="11173" spans="18:86" ht="18.75" thickBot="1">
      <c r="R11173" s="419"/>
      <c r="S11173" s="446"/>
      <c r="T11173" s="419"/>
      <c r="V11173" s="196"/>
      <c r="W11173" s="419"/>
      <c r="X11173" s="419"/>
      <c r="Z11173" s="419"/>
      <c r="AA11173" s="419"/>
      <c r="AB11173" s="419"/>
      <c r="AD11173" s="419"/>
      <c r="AE11173" s="419"/>
      <c r="AF11173" s="419"/>
      <c r="AH11173" s="419"/>
      <c r="AI11173" s="419"/>
      <c r="AJ11173" s="419"/>
      <c r="AL11173" s="419"/>
      <c r="AM11173" s="419"/>
      <c r="AN11173" s="403"/>
      <c r="AO11173" s="419"/>
      <c r="AP11173" s="419"/>
      <c r="AQ11173" s="419"/>
      <c r="AR11173" s="419"/>
      <c r="AS11173" s="419"/>
      <c r="AT11173" s="419"/>
      <c r="AU11173" s="419"/>
      <c r="AV11173" s="419"/>
      <c r="AX11173" s="419"/>
      <c r="AY11173" s="419"/>
      <c r="AZ11173" s="419"/>
      <c r="BB11173" s="419"/>
      <c r="BC11173" s="419"/>
      <c r="BD11173" s="419"/>
      <c r="BF11173" s="419"/>
      <c r="BG11173" s="419"/>
      <c r="BH11173" s="419"/>
      <c r="BJ11173" s="419"/>
      <c r="BK11173" s="419"/>
      <c r="BL11173" s="419"/>
      <c r="BN11173" s="419"/>
      <c r="BO11173" s="419"/>
      <c r="BP11173" s="419"/>
      <c r="BR11173" s="419"/>
      <c r="BS11173" s="419"/>
      <c r="BT11173" s="419"/>
      <c r="BV11173" s="419"/>
      <c r="BW11173" s="419"/>
      <c r="BX11173" s="419"/>
      <c r="BZ11173" s="449"/>
      <c r="CB11173" s="419"/>
      <c r="CC11173" s="419"/>
      <c r="CD11173" s="419"/>
      <c r="CF11173" s="419"/>
      <c r="CG11173" s="419"/>
      <c r="CH11173" s="419"/>
    </row>
    <row r="11174" spans="18:86" ht="18.75" thickBot="1">
      <c r="R11174" s="419"/>
      <c r="S11174" s="446"/>
      <c r="T11174" s="419"/>
      <c r="V11174" s="196"/>
      <c r="W11174" s="419"/>
      <c r="X11174" s="419"/>
      <c r="Z11174" s="419"/>
      <c r="AA11174" s="419"/>
      <c r="AB11174" s="419"/>
      <c r="AD11174" s="419"/>
      <c r="AE11174" s="419"/>
      <c r="AF11174" s="419"/>
      <c r="AH11174" s="419"/>
      <c r="AI11174" s="419"/>
      <c r="AJ11174" s="419"/>
      <c r="AL11174" s="419"/>
      <c r="AM11174" s="419"/>
      <c r="AN11174" s="403"/>
      <c r="AO11174" s="419"/>
      <c r="AP11174" s="419"/>
      <c r="AQ11174" s="419"/>
      <c r="AR11174" s="419"/>
      <c r="AS11174" s="419"/>
      <c r="AT11174" s="419"/>
      <c r="AU11174" s="419"/>
      <c r="AV11174" s="419"/>
      <c r="AX11174" s="419"/>
      <c r="AY11174" s="419"/>
      <c r="AZ11174" s="419"/>
      <c r="BB11174" s="419"/>
      <c r="BC11174" s="419"/>
      <c r="BD11174" s="419"/>
      <c r="BF11174" s="419"/>
      <c r="BG11174" s="419"/>
      <c r="BH11174" s="419"/>
      <c r="BJ11174" s="419"/>
      <c r="BK11174" s="419"/>
      <c r="BL11174" s="419"/>
      <c r="BN11174" s="419"/>
      <c r="BO11174" s="419"/>
      <c r="BP11174" s="419"/>
      <c r="BR11174" s="419"/>
      <c r="BS11174" s="419"/>
      <c r="BT11174" s="419"/>
      <c r="BV11174" s="419"/>
      <c r="BW11174" s="419"/>
      <c r="BX11174" s="419"/>
      <c r="BZ11174" s="449"/>
      <c r="CB11174" s="419"/>
      <c r="CC11174" s="419"/>
      <c r="CD11174" s="419"/>
      <c r="CF11174" s="419"/>
      <c r="CG11174" s="419"/>
      <c r="CH11174" s="419"/>
    </row>
    <row r="11175" spans="18:86" ht="18.75" thickBot="1">
      <c r="R11175" s="419"/>
      <c r="S11175" s="446"/>
      <c r="T11175" s="419"/>
      <c r="V11175" s="196"/>
      <c r="W11175" s="419"/>
      <c r="X11175" s="419"/>
      <c r="Z11175" s="419"/>
      <c r="AA11175" s="419"/>
      <c r="AB11175" s="419"/>
      <c r="AD11175" s="419"/>
      <c r="AE11175" s="419"/>
      <c r="AF11175" s="419"/>
      <c r="AH11175" s="419"/>
      <c r="AI11175" s="419"/>
      <c r="AJ11175" s="419"/>
      <c r="AL11175" s="419"/>
      <c r="AM11175" s="419"/>
      <c r="AN11175" s="403"/>
      <c r="AO11175" s="419"/>
      <c r="AP11175" s="419"/>
      <c r="AQ11175" s="419"/>
      <c r="AR11175" s="419"/>
      <c r="AS11175" s="419"/>
      <c r="AT11175" s="419"/>
      <c r="AU11175" s="419"/>
      <c r="AV11175" s="419"/>
      <c r="AX11175" s="419"/>
      <c r="AY11175" s="419"/>
      <c r="AZ11175" s="419"/>
      <c r="BB11175" s="419"/>
      <c r="BC11175" s="419"/>
      <c r="BD11175" s="419"/>
      <c r="BF11175" s="419"/>
      <c r="BG11175" s="419"/>
      <c r="BH11175" s="419"/>
      <c r="BJ11175" s="419"/>
      <c r="BK11175" s="419"/>
      <c r="BL11175" s="419"/>
      <c r="BN11175" s="419"/>
      <c r="BO11175" s="419"/>
      <c r="BP11175" s="419"/>
      <c r="BR11175" s="419"/>
      <c r="BS11175" s="419"/>
      <c r="BT11175" s="419"/>
      <c r="BV11175" s="419"/>
      <c r="BW11175" s="419"/>
      <c r="BX11175" s="419"/>
      <c r="BZ11175" s="449"/>
      <c r="CB11175" s="419"/>
      <c r="CC11175" s="419"/>
      <c r="CD11175" s="419"/>
      <c r="CF11175" s="419"/>
      <c r="CG11175" s="419"/>
      <c r="CH11175" s="419"/>
    </row>
    <row r="11176" spans="18:86" ht="18.75" thickBot="1">
      <c r="R11176" s="419"/>
      <c r="S11176" s="446"/>
      <c r="T11176" s="419"/>
      <c r="V11176" s="196"/>
      <c r="W11176" s="419"/>
      <c r="X11176" s="419"/>
      <c r="Z11176" s="419"/>
      <c r="AA11176" s="419"/>
      <c r="AB11176" s="419"/>
      <c r="AD11176" s="419"/>
      <c r="AE11176" s="419"/>
      <c r="AF11176" s="419"/>
      <c r="AH11176" s="419"/>
      <c r="AI11176" s="419"/>
      <c r="AJ11176" s="419"/>
      <c r="AL11176" s="419"/>
      <c r="AM11176" s="419"/>
      <c r="AN11176" s="403"/>
      <c r="AO11176" s="419"/>
      <c r="AP11176" s="419"/>
      <c r="AQ11176" s="419"/>
      <c r="AR11176" s="419"/>
      <c r="AS11176" s="419"/>
      <c r="AT11176" s="419"/>
      <c r="AU11176" s="419"/>
      <c r="AV11176" s="419"/>
      <c r="AX11176" s="419"/>
      <c r="AY11176" s="419"/>
      <c r="AZ11176" s="419"/>
      <c r="BB11176" s="419"/>
      <c r="BC11176" s="419"/>
      <c r="BD11176" s="419"/>
      <c r="BF11176" s="419"/>
      <c r="BG11176" s="419"/>
      <c r="BH11176" s="419"/>
      <c r="BJ11176" s="419"/>
      <c r="BK11176" s="419"/>
      <c r="BL11176" s="419"/>
      <c r="BN11176" s="419"/>
      <c r="BO11176" s="419"/>
      <c r="BP11176" s="419"/>
      <c r="BR11176" s="419"/>
      <c r="BS11176" s="419"/>
      <c r="BT11176" s="419"/>
      <c r="BV11176" s="419"/>
      <c r="BW11176" s="419"/>
      <c r="BX11176" s="419"/>
      <c r="BZ11176" s="449"/>
      <c r="CB11176" s="419"/>
      <c r="CC11176" s="419"/>
      <c r="CD11176" s="419"/>
      <c r="CF11176" s="419"/>
      <c r="CG11176" s="419"/>
      <c r="CH11176" s="419"/>
    </row>
    <row r="11177" spans="18:86" ht="18.75" thickBot="1">
      <c r="R11177" s="419"/>
      <c r="S11177" s="446"/>
      <c r="T11177" s="419"/>
      <c r="V11177" s="196"/>
      <c r="W11177" s="419"/>
      <c r="X11177" s="419"/>
      <c r="Z11177" s="419"/>
      <c r="AA11177" s="419"/>
      <c r="AB11177" s="419"/>
      <c r="AD11177" s="419"/>
      <c r="AE11177" s="419"/>
      <c r="AF11177" s="419"/>
      <c r="AH11177" s="419"/>
      <c r="AI11177" s="419"/>
      <c r="AJ11177" s="419"/>
      <c r="AL11177" s="419"/>
      <c r="AM11177" s="419"/>
      <c r="AN11177" s="403"/>
      <c r="AO11177" s="419"/>
      <c r="AP11177" s="419"/>
      <c r="AQ11177" s="419"/>
      <c r="AR11177" s="419"/>
      <c r="AS11177" s="419"/>
      <c r="AT11177" s="419"/>
      <c r="AU11177" s="419"/>
      <c r="AV11177" s="419"/>
      <c r="AX11177" s="419"/>
      <c r="AY11177" s="419"/>
      <c r="AZ11177" s="419"/>
      <c r="BB11177" s="419"/>
      <c r="BC11177" s="419"/>
      <c r="BD11177" s="419"/>
      <c r="BF11177" s="419"/>
      <c r="BG11177" s="419"/>
      <c r="BH11177" s="419"/>
      <c r="BJ11177" s="419"/>
      <c r="BK11177" s="419"/>
      <c r="BL11177" s="419"/>
      <c r="BN11177" s="419"/>
      <c r="BO11177" s="419"/>
      <c r="BP11177" s="419"/>
      <c r="BR11177" s="419"/>
      <c r="BS11177" s="419"/>
      <c r="BT11177" s="419"/>
      <c r="BV11177" s="419"/>
      <c r="BW11177" s="419"/>
      <c r="BX11177" s="419"/>
      <c r="BZ11177" s="449"/>
      <c r="CB11177" s="419"/>
      <c r="CC11177" s="419"/>
      <c r="CD11177" s="419"/>
      <c r="CF11177" s="419"/>
      <c r="CG11177" s="419"/>
      <c r="CH11177" s="419"/>
    </row>
    <row r="11178" spans="18:86" ht="18.75" thickBot="1">
      <c r="R11178" s="419"/>
      <c r="S11178" s="446"/>
      <c r="T11178" s="419"/>
      <c r="V11178" s="196"/>
      <c r="W11178" s="419"/>
      <c r="X11178" s="419"/>
      <c r="Z11178" s="419"/>
      <c r="AA11178" s="419"/>
      <c r="AB11178" s="419"/>
      <c r="AD11178" s="419"/>
      <c r="AE11178" s="419"/>
      <c r="AF11178" s="419"/>
      <c r="AH11178" s="419"/>
      <c r="AI11178" s="419"/>
      <c r="AJ11178" s="419"/>
      <c r="AL11178" s="419"/>
      <c r="AM11178" s="419"/>
      <c r="AN11178" s="403"/>
      <c r="AO11178" s="419"/>
      <c r="AP11178" s="419"/>
      <c r="AQ11178" s="419"/>
      <c r="AR11178" s="419"/>
      <c r="AS11178" s="419"/>
      <c r="AT11178" s="419"/>
      <c r="AU11178" s="419"/>
      <c r="AV11178" s="419"/>
      <c r="AX11178" s="419"/>
      <c r="AY11178" s="419"/>
      <c r="AZ11178" s="419"/>
      <c r="BB11178" s="419"/>
      <c r="BC11178" s="419"/>
      <c r="BD11178" s="419"/>
      <c r="BF11178" s="419"/>
      <c r="BG11178" s="419"/>
      <c r="BH11178" s="419"/>
      <c r="BJ11178" s="419"/>
      <c r="BK11178" s="419"/>
      <c r="BL11178" s="419"/>
      <c r="BN11178" s="419"/>
      <c r="BO11178" s="419"/>
      <c r="BP11178" s="419"/>
      <c r="BR11178" s="419"/>
      <c r="BS11178" s="419"/>
      <c r="BT11178" s="419"/>
      <c r="BV11178" s="419"/>
      <c r="BW11178" s="419"/>
      <c r="BX11178" s="419"/>
      <c r="BZ11178" s="449"/>
      <c r="CB11178" s="419"/>
      <c r="CC11178" s="419"/>
      <c r="CD11178" s="419"/>
      <c r="CF11178" s="419"/>
      <c r="CG11178" s="419"/>
      <c r="CH11178" s="419"/>
    </row>
    <row r="11179" spans="18:86" ht="18.75" thickBot="1">
      <c r="R11179" s="419"/>
      <c r="S11179" s="446"/>
      <c r="T11179" s="419"/>
      <c r="V11179" s="196"/>
      <c r="W11179" s="419"/>
      <c r="X11179" s="419"/>
      <c r="Z11179" s="419"/>
      <c r="AA11179" s="419"/>
      <c r="AB11179" s="419"/>
      <c r="AD11179" s="419"/>
      <c r="AE11179" s="419"/>
      <c r="AF11179" s="419"/>
      <c r="AH11179" s="419"/>
      <c r="AI11179" s="419"/>
      <c r="AJ11179" s="419"/>
      <c r="AL11179" s="419"/>
      <c r="AM11179" s="419"/>
      <c r="AN11179" s="403"/>
      <c r="AO11179" s="419"/>
      <c r="AP11179" s="419"/>
      <c r="AQ11179" s="419"/>
      <c r="AR11179" s="419"/>
      <c r="AS11179" s="419"/>
      <c r="AT11179" s="419"/>
      <c r="AU11179" s="419"/>
      <c r="AV11179" s="419"/>
      <c r="AX11179" s="419"/>
      <c r="AY11179" s="419"/>
      <c r="AZ11179" s="419"/>
      <c r="BB11179" s="419"/>
      <c r="BC11179" s="419"/>
      <c r="BD11179" s="419"/>
      <c r="BF11179" s="419"/>
      <c r="BG11179" s="419"/>
      <c r="BH11179" s="419"/>
      <c r="BJ11179" s="419"/>
      <c r="BK11179" s="419"/>
      <c r="BL11179" s="419"/>
      <c r="BN11179" s="419"/>
      <c r="BO11179" s="419"/>
      <c r="BP11179" s="419"/>
      <c r="BR11179" s="419"/>
      <c r="BS11179" s="419"/>
      <c r="BT11179" s="419"/>
      <c r="BV11179" s="419"/>
      <c r="BW11179" s="419"/>
      <c r="BX11179" s="419"/>
      <c r="BZ11179" s="449"/>
      <c r="CB11179" s="419"/>
      <c r="CC11179" s="419"/>
      <c r="CD11179" s="419"/>
      <c r="CF11179" s="419"/>
      <c r="CG11179" s="419"/>
      <c r="CH11179" s="419"/>
    </row>
    <row r="11180" spans="18:86" ht="18.75" thickBot="1">
      <c r="R11180" s="419"/>
      <c r="S11180" s="446"/>
      <c r="T11180" s="419"/>
      <c r="V11180" s="196"/>
      <c r="W11180" s="419"/>
      <c r="X11180" s="419"/>
      <c r="Z11180" s="419"/>
      <c r="AA11180" s="419"/>
      <c r="AB11180" s="419"/>
      <c r="AD11180" s="419"/>
      <c r="AE11180" s="419"/>
      <c r="AF11180" s="419"/>
      <c r="AH11180" s="419"/>
      <c r="AI11180" s="419"/>
      <c r="AJ11180" s="419"/>
      <c r="AL11180" s="419"/>
      <c r="AM11180" s="419"/>
      <c r="AN11180" s="403"/>
      <c r="AO11180" s="419"/>
      <c r="AP11180" s="419"/>
      <c r="AQ11180" s="419"/>
      <c r="AR11180" s="419"/>
      <c r="AS11180" s="419"/>
      <c r="AT11180" s="419"/>
      <c r="AU11180" s="419"/>
      <c r="AV11180" s="419"/>
      <c r="AX11180" s="419"/>
      <c r="AY11180" s="419"/>
      <c r="AZ11180" s="419"/>
      <c r="BB11180" s="419"/>
      <c r="BC11180" s="419"/>
      <c r="BD11180" s="419"/>
      <c r="BF11180" s="419"/>
      <c r="BG11180" s="419"/>
      <c r="BH11180" s="419"/>
      <c r="BJ11180" s="419"/>
      <c r="BK11180" s="419"/>
      <c r="BL11180" s="419"/>
      <c r="BN11180" s="419"/>
      <c r="BO11180" s="419"/>
      <c r="BP11180" s="419"/>
      <c r="BR11180" s="419"/>
      <c r="BS11180" s="419"/>
      <c r="BT11180" s="419"/>
      <c r="BV11180" s="419"/>
      <c r="BW11180" s="419"/>
      <c r="BX11180" s="419"/>
      <c r="BZ11180" s="449"/>
      <c r="CB11180" s="419"/>
      <c r="CC11180" s="419"/>
      <c r="CD11180" s="419"/>
      <c r="CF11180" s="419"/>
      <c r="CG11180" s="419"/>
      <c r="CH11180" s="419"/>
    </row>
    <row r="11181" spans="18:86" ht="18.75" thickBot="1">
      <c r="R11181" s="419"/>
      <c r="S11181" s="446"/>
      <c r="T11181" s="419"/>
      <c r="V11181" s="196"/>
      <c r="W11181" s="419"/>
      <c r="X11181" s="419"/>
      <c r="Z11181" s="419"/>
      <c r="AA11181" s="419"/>
      <c r="AB11181" s="419"/>
      <c r="AD11181" s="419"/>
      <c r="AE11181" s="419"/>
      <c r="AF11181" s="419"/>
      <c r="AH11181" s="419"/>
      <c r="AI11181" s="419"/>
      <c r="AJ11181" s="419"/>
      <c r="AL11181" s="419"/>
      <c r="AM11181" s="419"/>
      <c r="AN11181" s="403"/>
      <c r="AO11181" s="419"/>
      <c r="AP11181" s="419"/>
      <c r="AQ11181" s="419"/>
      <c r="AR11181" s="419"/>
      <c r="AS11181" s="419"/>
      <c r="AT11181" s="419"/>
      <c r="AU11181" s="419"/>
      <c r="AV11181" s="419"/>
      <c r="AX11181" s="419"/>
      <c r="AY11181" s="419"/>
      <c r="AZ11181" s="419"/>
      <c r="BB11181" s="419"/>
      <c r="BC11181" s="419"/>
      <c r="BD11181" s="419"/>
      <c r="BF11181" s="419"/>
      <c r="BG11181" s="419"/>
      <c r="BH11181" s="419"/>
      <c r="BJ11181" s="419"/>
      <c r="BK11181" s="419"/>
      <c r="BL11181" s="419"/>
      <c r="BN11181" s="419"/>
      <c r="BO11181" s="419"/>
      <c r="BP11181" s="419"/>
      <c r="BR11181" s="419"/>
      <c r="BS11181" s="419"/>
      <c r="BT11181" s="419"/>
      <c r="BV11181" s="419"/>
      <c r="BW11181" s="419"/>
      <c r="BX11181" s="419"/>
      <c r="BZ11181" s="449"/>
      <c r="CB11181" s="419"/>
      <c r="CC11181" s="419"/>
      <c r="CD11181" s="419"/>
      <c r="CF11181" s="419"/>
      <c r="CG11181" s="419"/>
      <c r="CH11181" s="419"/>
    </row>
    <row r="11182" spans="18:86" ht="18.75" thickBot="1">
      <c r="R11182" s="419"/>
      <c r="S11182" s="446"/>
      <c r="T11182" s="419"/>
      <c r="V11182" s="196"/>
      <c r="W11182" s="419"/>
      <c r="X11182" s="419"/>
      <c r="Z11182" s="419"/>
      <c r="AA11182" s="419"/>
      <c r="AB11182" s="419"/>
      <c r="AD11182" s="419"/>
      <c r="AE11182" s="419"/>
      <c r="AF11182" s="419"/>
      <c r="AH11182" s="419"/>
      <c r="AI11182" s="419"/>
      <c r="AJ11182" s="419"/>
      <c r="AL11182" s="419"/>
      <c r="AM11182" s="419"/>
      <c r="AN11182" s="403"/>
      <c r="AO11182" s="419"/>
      <c r="AP11182" s="419"/>
      <c r="AQ11182" s="419"/>
      <c r="AR11182" s="419"/>
      <c r="AS11182" s="419"/>
      <c r="AT11182" s="419"/>
      <c r="AU11182" s="419"/>
      <c r="AV11182" s="419"/>
      <c r="AX11182" s="419"/>
      <c r="AY11182" s="419"/>
      <c r="AZ11182" s="419"/>
      <c r="BB11182" s="419"/>
      <c r="BC11182" s="419"/>
      <c r="BD11182" s="419"/>
      <c r="BF11182" s="419"/>
      <c r="BG11182" s="419"/>
      <c r="BH11182" s="419"/>
      <c r="BJ11182" s="419"/>
      <c r="BK11182" s="419"/>
      <c r="BL11182" s="419"/>
      <c r="BN11182" s="419"/>
      <c r="BO11182" s="419"/>
      <c r="BP11182" s="419"/>
      <c r="BR11182" s="419"/>
      <c r="BS11182" s="419"/>
      <c r="BT11182" s="419"/>
      <c r="BV11182" s="419"/>
      <c r="BW11182" s="419"/>
      <c r="BX11182" s="419"/>
      <c r="BZ11182" s="449"/>
      <c r="CB11182" s="419"/>
      <c r="CC11182" s="419"/>
      <c r="CD11182" s="419"/>
      <c r="CF11182" s="419"/>
      <c r="CG11182" s="419"/>
      <c r="CH11182" s="419"/>
    </row>
    <row r="11183" spans="18:86" ht="18.75" thickBot="1">
      <c r="R11183" s="419"/>
      <c r="S11183" s="446"/>
      <c r="T11183" s="419"/>
      <c r="V11183" s="196"/>
      <c r="W11183" s="419"/>
      <c r="X11183" s="419"/>
      <c r="Z11183" s="419"/>
      <c r="AA11183" s="419"/>
      <c r="AB11183" s="419"/>
      <c r="AD11183" s="419"/>
      <c r="AE11183" s="419"/>
      <c r="AF11183" s="419"/>
      <c r="AH11183" s="419"/>
      <c r="AI11183" s="419"/>
      <c r="AJ11183" s="419"/>
      <c r="AL11183" s="419"/>
      <c r="AM11183" s="419"/>
      <c r="AN11183" s="403"/>
      <c r="AO11183" s="419"/>
      <c r="AP11183" s="419"/>
      <c r="AQ11183" s="419"/>
      <c r="AR11183" s="419"/>
      <c r="AS11183" s="419"/>
      <c r="AT11183" s="419"/>
      <c r="AU11183" s="419"/>
      <c r="AV11183" s="419"/>
      <c r="AX11183" s="419"/>
      <c r="AY11183" s="419"/>
      <c r="AZ11183" s="419"/>
      <c r="BB11183" s="419"/>
      <c r="BC11183" s="419"/>
      <c r="BD11183" s="419"/>
      <c r="BF11183" s="419"/>
      <c r="BG11183" s="419"/>
      <c r="BH11183" s="419"/>
      <c r="BJ11183" s="419"/>
      <c r="BK11183" s="419"/>
      <c r="BL11183" s="419"/>
      <c r="BN11183" s="419"/>
      <c r="BO11183" s="419"/>
      <c r="BP11183" s="419"/>
      <c r="BR11183" s="419"/>
      <c r="BS11183" s="419"/>
      <c r="BT11183" s="419"/>
      <c r="BV11183" s="419"/>
      <c r="BW11183" s="419"/>
      <c r="BX11183" s="419"/>
      <c r="BZ11183" s="449"/>
      <c r="CB11183" s="419"/>
      <c r="CC11183" s="419"/>
      <c r="CD11183" s="419"/>
      <c r="CF11183" s="419"/>
      <c r="CG11183" s="419"/>
      <c r="CH11183" s="419"/>
    </row>
    <row r="11184" spans="18:86" ht="18.75" thickBot="1">
      <c r="R11184" s="419"/>
      <c r="S11184" s="446"/>
      <c r="T11184" s="419"/>
      <c r="V11184" s="196"/>
      <c r="W11184" s="419"/>
      <c r="X11184" s="419"/>
      <c r="Z11184" s="419"/>
      <c r="AA11184" s="419"/>
      <c r="AB11184" s="419"/>
      <c r="AD11184" s="419"/>
      <c r="AE11184" s="419"/>
      <c r="AF11184" s="419"/>
      <c r="AH11184" s="419"/>
      <c r="AI11184" s="419"/>
      <c r="AJ11184" s="419"/>
      <c r="AL11184" s="419"/>
      <c r="AM11184" s="419"/>
      <c r="AN11184" s="403"/>
      <c r="AO11184" s="419"/>
      <c r="AP11184" s="419"/>
      <c r="AQ11184" s="419"/>
      <c r="AR11184" s="419"/>
      <c r="AS11184" s="419"/>
      <c r="AT11184" s="419"/>
      <c r="AU11184" s="419"/>
      <c r="AV11184" s="419"/>
      <c r="AX11184" s="419"/>
      <c r="AY11184" s="419"/>
      <c r="AZ11184" s="419"/>
      <c r="BB11184" s="419"/>
      <c r="BC11184" s="419"/>
      <c r="BD11184" s="419"/>
      <c r="BF11184" s="419"/>
      <c r="BG11184" s="419"/>
      <c r="BH11184" s="419"/>
      <c r="BJ11184" s="419"/>
      <c r="BK11184" s="419"/>
      <c r="BL11184" s="419"/>
      <c r="BN11184" s="419"/>
      <c r="BO11184" s="419"/>
      <c r="BP11184" s="419"/>
      <c r="BR11184" s="419"/>
      <c r="BS11184" s="419"/>
      <c r="BT11184" s="419"/>
      <c r="BV11184" s="419"/>
      <c r="BW11184" s="419"/>
      <c r="BX11184" s="419"/>
      <c r="BZ11184" s="449"/>
      <c r="CB11184" s="419"/>
      <c r="CC11184" s="419"/>
      <c r="CD11184" s="419"/>
      <c r="CF11184" s="419"/>
      <c r="CG11184" s="419"/>
      <c r="CH11184" s="419"/>
    </row>
    <row r="11185" spans="18:86" ht="18.75" thickBot="1">
      <c r="R11185" s="419"/>
      <c r="S11185" s="446"/>
      <c r="T11185" s="419"/>
      <c r="V11185" s="196"/>
      <c r="W11185" s="419"/>
      <c r="X11185" s="419"/>
      <c r="Z11185" s="419"/>
      <c r="AA11185" s="419"/>
      <c r="AB11185" s="419"/>
      <c r="AD11185" s="419"/>
      <c r="AE11185" s="419"/>
      <c r="AF11185" s="419"/>
      <c r="AH11185" s="419"/>
      <c r="AI11185" s="419"/>
      <c r="AJ11185" s="419"/>
      <c r="AL11185" s="419"/>
      <c r="AM11185" s="419"/>
      <c r="AN11185" s="403"/>
      <c r="AO11185" s="419"/>
      <c r="AP11185" s="419"/>
      <c r="AQ11185" s="419"/>
      <c r="AR11185" s="419"/>
      <c r="AS11185" s="419"/>
      <c r="AT11185" s="419"/>
      <c r="AU11185" s="419"/>
      <c r="AV11185" s="419"/>
      <c r="AX11185" s="419"/>
      <c r="AY11185" s="419"/>
      <c r="AZ11185" s="419"/>
      <c r="BB11185" s="419"/>
      <c r="BC11185" s="419"/>
      <c r="BD11185" s="419"/>
      <c r="BF11185" s="419"/>
      <c r="BG11185" s="419"/>
      <c r="BH11185" s="419"/>
      <c r="BJ11185" s="419"/>
      <c r="BK11185" s="419"/>
      <c r="BL11185" s="419"/>
      <c r="BN11185" s="419"/>
      <c r="BO11185" s="419"/>
      <c r="BP11185" s="419"/>
      <c r="BR11185" s="419"/>
      <c r="BS11185" s="419"/>
      <c r="BT11185" s="419"/>
      <c r="BV11185" s="419"/>
      <c r="BW11185" s="419"/>
      <c r="BX11185" s="419"/>
      <c r="BZ11185" s="449"/>
      <c r="CB11185" s="419"/>
      <c r="CC11185" s="419"/>
      <c r="CD11185" s="419"/>
      <c r="CF11185" s="419"/>
      <c r="CG11185" s="419"/>
      <c r="CH11185" s="419"/>
    </row>
    <row r="11186" spans="18:86" ht="18.75" thickBot="1">
      <c r="R11186" s="419"/>
      <c r="S11186" s="446"/>
      <c r="T11186" s="419"/>
      <c r="V11186" s="196"/>
      <c r="W11186" s="419"/>
      <c r="X11186" s="419"/>
      <c r="Z11186" s="419"/>
      <c r="AA11186" s="419"/>
      <c r="AB11186" s="419"/>
      <c r="AD11186" s="419"/>
      <c r="AE11186" s="419"/>
      <c r="AF11186" s="419"/>
      <c r="AH11186" s="419"/>
      <c r="AI11186" s="419"/>
      <c r="AJ11186" s="419"/>
      <c r="AL11186" s="419"/>
      <c r="AM11186" s="419"/>
      <c r="AN11186" s="403"/>
      <c r="AO11186" s="419"/>
      <c r="AP11186" s="419"/>
      <c r="AQ11186" s="419"/>
      <c r="AR11186" s="419"/>
      <c r="AS11186" s="419"/>
      <c r="AT11186" s="419"/>
      <c r="AU11186" s="419"/>
      <c r="AV11186" s="419"/>
      <c r="AX11186" s="419"/>
      <c r="AY11186" s="419"/>
      <c r="AZ11186" s="419"/>
      <c r="BB11186" s="419"/>
      <c r="BC11186" s="419"/>
      <c r="BD11186" s="419"/>
      <c r="BF11186" s="419"/>
      <c r="BG11186" s="419"/>
      <c r="BH11186" s="419"/>
      <c r="BJ11186" s="419"/>
      <c r="BK11186" s="419"/>
      <c r="BL11186" s="419"/>
      <c r="BN11186" s="419"/>
      <c r="BO11186" s="419"/>
      <c r="BP11186" s="419"/>
      <c r="BR11186" s="419"/>
      <c r="BS11186" s="419"/>
      <c r="BT11186" s="419"/>
      <c r="BV11186" s="419"/>
      <c r="BW11186" s="419"/>
      <c r="BX11186" s="419"/>
      <c r="BZ11186" s="449"/>
      <c r="CB11186" s="419"/>
      <c r="CC11186" s="419"/>
      <c r="CD11186" s="419"/>
      <c r="CF11186" s="419"/>
      <c r="CG11186" s="419"/>
      <c r="CH11186" s="419"/>
    </row>
    <row r="11187" spans="18:86" ht="18.75" thickBot="1">
      <c r="R11187" s="419"/>
      <c r="S11187" s="446"/>
      <c r="T11187" s="419"/>
      <c r="V11187" s="196"/>
      <c r="W11187" s="419"/>
      <c r="X11187" s="419"/>
      <c r="Z11187" s="419"/>
      <c r="AA11187" s="419"/>
      <c r="AB11187" s="419"/>
      <c r="AD11187" s="419"/>
      <c r="AE11187" s="419"/>
      <c r="AF11187" s="419"/>
      <c r="AH11187" s="419"/>
      <c r="AI11187" s="419"/>
      <c r="AJ11187" s="419"/>
      <c r="AL11187" s="419"/>
      <c r="AM11187" s="419"/>
      <c r="AN11187" s="403"/>
      <c r="AO11187" s="419"/>
      <c r="AP11187" s="419"/>
      <c r="AQ11187" s="419"/>
      <c r="AR11187" s="419"/>
      <c r="AS11187" s="419"/>
      <c r="AT11187" s="419"/>
      <c r="AU11187" s="419"/>
      <c r="AV11187" s="419"/>
      <c r="AX11187" s="419"/>
      <c r="AY11187" s="419"/>
      <c r="AZ11187" s="419"/>
      <c r="BB11187" s="419"/>
      <c r="BC11187" s="419"/>
      <c r="BD11187" s="419"/>
      <c r="BF11187" s="419"/>
      <c r="BG11187" s="419"/>
      <c r="BH11187" s="419"/>
      <c r="BJ11187" s="419"/>
      <c r="BK11187" s="419"/>
      <c r="BL11187" s="419"/>
      <c r="BN11187" s="419"/>
      <c r="BO11187" s="419"/>
      <c r="BP11187" s="419"/>
      <c r="BR11187" s="419"/>
      <c r="BS11187" s="419"/>
      <c r="BT11187" s="419"/>
      <c r="BV11187" s="419"/>
      <c r="BW11187" s="419"/>
      <c r="BX11187" s="419"/>
      <c r="BZ11187" s="449"/>
      <c r="CB11187" s="419"/>
      <c r="CC11187" s="419"/>
      <c r="CD11187" s="419"/>
      <c r="CF11187" s="419"/>
      <c r="CG11187" s="419"/>
      <c r="CH11187" s="419"/>
    </row>
    <row r="11188" spans="18:86" ht="18.75" thickBot="1">
      <c r="R11188" s="419"/>
      <c r="S11188" s="446"/>
      <c r="T11188" s="419"/>
      <c r="V11188" s="196"/>
      <c r="W11188" s="419"/>
      <c r="X11188" s="419"/>
      <c r="Z11188" s="419"/>
      <c r="AA11188" s="419"/>
      <c r="AB11188" s="419"/>
      <c r="AD11188" s="419"/>
      <c r="AE11188" s="419"/>
      <c r="AF11188" s="419"/>
      <c r="AH11188" s="419"/>
      <c r="AI11188" s="419"/>
      <c r="AJ11188" s="419"/>
      <c r="AL11188" s="419"/>
      <c r="AM11188" s="419"/>
      <c r="AN11188" s="403"/>
      <c r="AO11188" s="419"/>
      <c r="AP11188" s="419"/>
      <c r="AQ11188" s="419"/>
      <c r="AR11188" s="419"/>
      <c r="AS11188" s="419"/>
      <c r="AT11188" s="419"/>
      <c r="AU11188" s="419"/>
      <c r="AV11188" s="419"/>
      <c r="AX11188" s="419"/>
      <c r="AY11188" s="419"/>
      <c r="AZ11188" s="419"/>
      <c r="BB11188" s="419"/>
      <c r="BC11188" s="419"/>
      <c r="BD11188" s="419"/>
      <c r="BF11188" s="419"/>
      <c r="BG11188" s="419"/>
      <c r="BH11188" s="419"/>
      <c r="BJ11188" s="419"/>
      <c r="BK11188" s="419"/>
      <c r="BL11188" s="419"/>
      <c r="BN11188" s="419"/>
      <c r="BO11188" s="419"/>
      <c r="BP11188" s="419"/>
      <c r="BR11188" s="419"/>
      <c r="BS11188" s="419"/>
      <c r="BT11188" s="419"/>
      <c r="BV11188" s="419"/>
      <c r="BW11188" s="419"/>
      <c r="BX11188" s="419"/>
      <c r="BZ11188" s="449"/>
      <c r="CB11188" s="419"/>
      <c r="CC11188" s="419"/>
      <c r="CD11188" s="419"/>
      <c r="CF11188" s="419"/>
      <c r="CG11188" s="419"/>
      <c r="CH11188" s="419"/>
    </row>
    <row r="11189" spans="18:86" ht="18.75" thickBot="1">
      <c r="R11189" s="419"/>
      <c r="S11189" s="446"/>
      <c r="T11189" s="419"/>
      <c r="V11189" s="196"/>
      <c r="W11189" s="419"/>
      <c r="X11189" s="419"/>
      <c r="Z11189" s="419"/>
      <c r="AA11189" s="419"/>
      <c r="AB11189" s="419"/>
      <c r="AD11189" s="419"/>
      <c r="AE11189" s="419"/>
      <c r="AF11189" s="419"/>
      <c r="AH11189" s="419"/>
      <c r="AI11189" s="419"/>
      <c r="AJ11189" s="419"/>
      <c r="AL11189" s="419"/>
      <c r="AM11189" s="419"/>
      <c r="AN11189" s="403"/>
      <c r="AO11189" s="419"/>
      <c r="AP11189" s="419"/>
      <c r="AQ11189" s="419"/>
      <c r="AR11189" s="419"/>
      <c r="AS11189" s="419"/>
      <c r="AT11189" s="419"/>
      <c r="AU11189" s="419"/>
      <c r="AV11189" s="419"/>
      <c r="AX11189" s="419"/>
      <c r="AY11189" s="419"/>
      <c r="AZ11189" s="419"/>
      <c r="BB11189" s="419"/>
      <c r="BC11189" s="419"/>
      <c r="BD11189" s="419"/>
      <c r="BF11189" s="419"/>
      <c r="BG11189" s="419"/>
      <c r="BH11189" s="419"/>
      <c r="BJ11189" s="419"/>
      <c r="BK11189" s="419"/>
      <c r="BL11189" s="419"/>
      <c r="BN11189" s="419"/>
      <c r="BO11189" s="419"/>
      <c r="BP11189" s="419"/>
      <c r="BR11189" s="419"/>
      <c r="BS11189" s="419"/>
      <c r="BT11189" s="419"/>
      <c r="BV11189" s="419"/>
      <c r="BW11189" s="419"/>
      <c r="BX11189" s="419"/>
      <c r="BZ11189" s="449"/>
      <c r="CB11189" s="419"/>
      <c r="CC11189" s="419"/>
      <c r="CD11189" s="419"/>
      <c r="CF11189" s="419"/>
      <c r="CG11189" s="419"/>
      <c r="CH11189" s="419"/>
    </row>
    <row r="11190" spans="18:86" ht="18.75" thickBot="1">
      <c r="R11190" s="419"/>
      <c r="S11190" s="446"/>
      <c r="T11190" s="419"/>
      <c r="V11190" s="196"/>
      <c r="W11190" s="419"/>
      <c r="X11190" s="419"/>
      <c r="Z11190" s="419"/>
      <c r="AA11190" s="419"/>
      <c r="AB11190" s="419"/>
      <c r="AD11190" s="419"/>
      <c r="AE11190" s="419"/>
      <c r="AF11190" s="419"/>
      <c r="AH11190" s="419"/>
      <c r="AI11190" s="419"/>
      <c r="AJ11190" s="419"/>
      <c r="AL11190" s="419"/>
      <c r="AM11190" s="419"/>
      <c r="AN11190" s="403"/>
      <c r="AO11190" s="419"/>
      <c r="AP11190" s="419"/>
      <c r="AQ11190" s="419"/>
      <c r="AR11190" s="419"/>
      <c r="AS11190" s="419"/>
      <c r="AT11190" s="419"/>
      <c r="AU11190" s="419"/>
      <c r="AV11190" s="419"/>
      <c r="AX11190" s="419"/>
      <c r="AY11190" s="419"/>
      <c r="AZ11190" s="419"/>
      <c r="BB11190" s="419"/>
      <c r="BC11190" s="419"/>
      <c r="BD11190" s="419"/>
      <c r="BF11190" s="419"/>
      <c r="BG11190" s="419"/>
      <c r="BH11190" s="419"/>
      <c r="BJ11190" s="419"/>
      <c r="BK11190" s="419"/>
      <c r="BL11190" s="419"/>
      <c r="BN11190" s="419"/>
      <c r="BO11190" s="419"/>
      <c r="BP11190" s="419"/>
      <c r="BR11190" s="419"/>
      <c r="BS11190" s="419"/>
      <c r="BT11190" s="419"/>
      <c r="BV11190" s="419"/>
      <c r="BW11190" s="419"/>
      <c r="BX11190" s="419"/>
      <c r="BZ11190" s="449"/>
      <c r="CB11190" s="419"/>
      <c r="CC11190" s="419"/>
      <c r="CD11190" s="419"/>
      <c r="CF11190" s="419"/>
      <c r="CG11190" s="419"/>
      <c r="CH11190" s="419"/>
    </row>
    <row r="11191" spans="18:86" ht="18.75" thickBot="1">
      <c r="R11191" s="419"/>
      <c r="S11191" s="446"/>
      <c r="T11191" s="419"/>
      <c r="V11191" s="196"/>
      <c r="W11191" s="419"/>
      <c r="X11191" s="419"/>
      <c r="Z11191" s="419"/>
      <c r="AA11191" s="419"/>
      <c r="AB11191" s="419"/>
      <c r="AD11191" s="419"/>
      <c r="AE11191" s="419"/>
      <c r="AF11191" s="419"/>
      <c r="AH11191" s="419"/>
      <c r="AI11191" s="419"/>
      <c r="AJ11191" s="419"/>
      <c r="AL11191" s="419"/>
      <c r="AM11191" s="419"/>
      <c r="AN11191" s="403"/>
      <c r="AO11191" s="419"/>
      <c r="AP11191" s="419"/>
      <c r="AQ11191" s="419"/>
      <c r="AR11191" s="419"/>
      <c r="AS11191" s="419"/>
      <c r="AT11191" s="419"/>
      <c r="AU11191" s="419"/>
      <c r="AV11191" s="419"/>
      <c r="AX11191" s="419"/>
      <c r="AY11191" s="419"/>
      <c r="AZ11191" s="419"/>
      <c r="BB11191" s="419"/>
      <c r="BC11191" s="419"/>
      <c r="BD11191" s="419"/>
      <c r="BF11191" s="419"/>
      <c r="BG11191" s="419"/>
      <c r="BH11191" s="419"/>
      <c r="BJ11191" s="419"/>
      <c r="BK11191" s="419"/>
      <c r="BL11191" s="419"/>
      <c r="BN11191" s="419"/>
      <c r="BO11191" s="419"/>
      <c r="BP11191" s="419"/>
      <c r="BR11191" s="419"/>
      <c r="BS11191" s="419"/>
      <c r="BT11191" s="419"/>
      <c r="BV11191" s="419"/>
      <c r="BW11191" s="419"/>
      <c r="BX11191" s="419"/>
      <c r="BZ11191" s="449"/>
      <c r="CB11191" s="419"/>
      <c r="CC11191" s="419"/>
      <c r="CD11191" s="419"/>
      <c r="CF11191" s="419"/>
      <c r="CG11191" s="419"/>
      <c r="CH11191" s="419"/>
    </row>
    <row r="11192" spans="18:86" ht="18.75" thickBot="1">
      <c r="AN11192" s="455"/>
    </row>
    <row r="11193" spans="18:86" ht="18">
      <c r="AN11193" s="455"/>
    </row>
  </sheetData>
  <mergeCells count="132">
    <mergeCell ref="CB8:CB9"/>
    <mergeCell ref="CF8:CF9"/>
    <mergeCell ref="BF8:BF9"/>
    <mergeCell ref="BJ8:BJ9"/>
    <mergeCell ref="BN8:BN9"/>
    <mergeCell ref="BR8:BR9"/>
    <mergeCell ref="BV8:BV9"/>
    <mergeCell ref="BZ8:BZ9"/>
    <mergeCell ref="AH8:AH9"/>
    <mergeCell ref="AL8:AL9"/>
    <mergeCell ref="AM8:AM9"/>
    <mergeCell ref="AN8:AN9"/>
    <mergeCell ref="AX8:AX9"/>
    <mergeCell ref="BB8:BB9"/>
    <mergeCell ref="AP6:AP7"/>
    <mergeCell ref="AQ6:AQ7"/>
    <mergeCell ref="AR6:AR7"/>
    <mergeCell ref="AS6:AS7"/>
    <mergeCell ref="AT6:AT7"/>
    <mergeCell ref="N8:N9"/>
    <mergeCell ref="R8:R9"/>
    <mergeCell ref="V8:V9"/>
    <mergeCell ref="Z8:Z9"/>
    <mergeCell ref="AD8:AD9"/>
    <mergeCell ref="CD5:CD7"/>
    <mergeCell ref="CE5:CE7"/>
    <mergeCell ref="CF5:CF7"/>
    <mergeCell ref="CG5:CG7"/>
    <mergeCell ref="CH5:CH7"/>
    <mergeCell ref="CI5:CI7"/>
    <mergeCell ref="BV5:BV7"/>
    <mergeCell ref="BW5:BW7"/>
    <mergeCell ref="BX5:BX7"/>
    <mergeCell ref="BY5:BY7"/>
    <mergeCell ref="CB5:CB7"/>
    <mergeCell ref="CC5:CC7"/>
    <mergeCell ref="BL5:BL7"/>
    <mergeCell ref="BM5:BM7"/>
    <mergeCell ref="BN5:BN7"/>
    <mergeCell ref="BO5:BO7"/>
    <mergeCell ref="BP5:BP7"/>
    <mergeCell ref="BQ5:BQ7"/>
    <mergeCell ref="BF5:BF7"/>
    <mergeCell ref="BG5:BG7"/>
    <mergeCell ref="BH5:BH7"/>
    <mergeCell ref="BI5:BI7"/>
    <mergeCell ref="BJ5:BJ7"/>
    <mergeCell ref="BK5:BK7"/>
    <mergeCell ref="AZ5:AZ7"/>
    <mergeCell ref="BA5:BA7"/>
    <mergeCell ref="BB5:BB7"/>
    <mergeCell ref="BC5:BC7"/>
    <mergeCell ref="BD5:BD7"/>
    <mergeCell ref="BE5:BE7"/>
    <mergeCell ref="AR5:AT5"/>
    <mergeCell ref="AU5:AU7"/>
    <mergeCell ref="AV5:AV7"/>
    <mergeCell ref="AW5:AW7"/>
    <mergeCell ref="AX5:AX7"/>
    <mergeCell ref="AY5:AY7"/>
    <mergeCell ref="AH5:AH7"/>
    <mergeCell ref="AI5:AI7"/>
    <mergeCell ref="AJ5:AJ7"/>
    <mergeCell ref="AK5:AK7"/>
    <mergeCell ref="AL5:AN5"/>
    <mergeCell ref="AO5:AQ5"/>
    <mergeCell ref="AL6:AL7"/>
    <mergeCell ref="AM6:AM7"/>
    <mergeCell ref="AN6:AN7"/>
    <mergeCell ref="AO6:AO7"/>
    <mergeCell ref="AB5:AB7"/>
    <mergeCell ref="AC5:AC7"/>
    <mergeCell ref="AD5:AD7"/>
    <mergeCell ref="AE5:AE7"/>
    <mergeCell ref="AF5:AF7"/>
    <mergeCell ref="AG5:AG7"/>
    <mergeCell ref="CF4:CI4"/>
    <mergeCell ref="CJ4:CJ9"/>
    <mergeCell ref="CK4:CK9"/>
    <mergeCell ref="CL4:CL9"/>
    <mergeCell ref="R5:R7"/>
    <mergeCell ref="S5:S7"/>
    <mergeCell ref="T5:T7"/>
    <mergeCell ref="U5:U7"/>
    <mergeCell ref="V5:V7"/>
    <mergeCell ref="W5:W7"/>
    <mergeCell ref="BN4:BQ4"/>
    <mergeCell ref="BR4:BU4"/>
    <mergeCell ref="BV4:BY4"/>
    <mergeCell ref="BZ4:BZ7"/>
    <mergeCell ref="CA4:CA7"/>
    <mergeCell ref="CB4:CE4"/>
    <mergeCell ref="BR5:BR7"/>
    <mergeCell ref="BS5:BS7"/>
    <mergeCell ref="BT5:BT7"/>
    <mergeCell ref="BU5:BU7"/>
    <mergeCell ref="AH4:AK4"/>
    <mergeCell ref="AL4:AW4"/>
    <mergeCell ref="AX4:BA4"/>
    <mergeCell ref="BB4:BE4"/>
    <mergeCell ref="BF4:BI4"/>
    <mergeCell ref="BJ4:BM4"/>
    <mergeCell ref="O4:O9"/>
    <mergeCell ref="P4:P9"/>
    <mergeCell ref="R4:U4"/>
    <mergeCell ref="V4:Y4"/>
    <mergeCell ref="Z4:AC4"/>
    <mergeCell ref="AD4:AG4"/>
    <mergeCell ref="X5:X7"/>
    <mergeCell ref="Y5:Y7"/>
    <mergeCell ref="Z5:Z7"/>
    <mergeCell ref="AA5:AA7"/>
    <mergeCell ref="I4:I9"/>
    <mergeCell ref="J4:J9"/>
    <mergeCell ref="K4:K9"/>
    <mergeCell ref="L4:L9"/>
    <mergeCell ref="M4:M9"/>
    <mergeCell ref="N4:N7"/>
    <mergeCell ref="B4:B9"/>
    <mergeCell ref="C4:C9"/>
    <mergeCell ref="D4:D9"/>
    <mergeCell ref="E4:E9"/>
    <mergeCell ref="G4:G9"/>
    <mergeCell ref="H4:H9"/>
    <mergeCell ref="F6:F9"/>
    <mergeCell ref="D2:E2"/>
    <mergeCell ref="R2:AJ3"/>
    <mergeCell ref="AK2:AP3"/>
    <mergeCell ref="AQ2:AV3"/>
    <mergeCell ref="AW2:BA3"/>
    <mergeCell ref="D3:E3"/>
    <mergeCell ref="F3:H3"/>
  </mergeCells>
  <conditionalFormatting sqref="CJ10:CJ598">
    <cfRule type="cellIs" dxfId="578" priority="290" stopIfTrue="1" operator="between">
      <formula>$EA$4</formula>
      <formula>$EA$6</formula>
    </cfRule>
    <cfRule type="cellIs" dxfId="577" priority="291" stopIfTrue="1" operator="between">
      <formula>$CR$4</formula>
      <formula>$CR$6</formula>
    </cfRule>
  </conditionalFormatting>
  <conditionalFormatting sqref="CK11:CK598">
    <cfRule type="cellIs" dxfId="576" priority="288" stopIfTrue="1" operator="notBetween">
      <formula>$CQ$4</formula>
      <formula>$CQ$6</formula>
    </cfRule>
    <cfRule type="cellIs" dxfId="575" priority="289" stopIfTrue="1" operator="between">
      <formula>$CQ$4</formula>
      <formula>$CQ$6</formula>
    </cfRule>
  </conditionalFormatting>
  <conditionalFormatting sqref="AK5:AK190">
    <cfRule type="cellIs" dxfId="574" priority="287" operator="lessThan">
      <formula>15</formula>
    </cfRule>
  </conditionalFormatting>
  <conditionalFormatting sqref="AZ5:AZ9 BD5:BD9 AT5:AT190">
    <cfRule type="cellIs" dxfId="573" priority="286" operator="lessThan">
      <formula>5</formula>
    </cfRule>
  </conditionalFormatting>
  <conditionalFormatting sqref="AU5:AU190">
    <cfRule type="cellIs" dxfId="572" priority="285" operator="lessThan">
      <formula>10</formula>
    </cfRule>
  </conditionalFormatting>
  <conditionalFormatting sqref="AV5:AV190">
    <cfRule type="cellIs" dxfId="571" priority="284" operator="lessThan">
      <formula>15</formula>
    </cfRule>
  </conditionalFormatting>
  <conditionalFormatting sqref="BY5:BY190 BU5:BU190 BQ5:BQ190 BM5:BM190 BA5:BA190 BI5:BI190 BE5:BE190 AW5:AW190">
    <cfRule type="cellIs" dxfId="570" priority="283" operator="lessThan">
      <formula>25</formula>
    </cfRule>
  </conditionalFormatting>
  <conditionalFormatting sqref="AN11192:AN11193">
    <cfRule type="cellIs" dxfId="569" priority="282" operator="equal">
      <formula>"غ"</formula>
    </cfRule>
  </conditionalFormatting>
  <conditionalFormatting sqref="BA5:BA9">
    <cfRule type="cellIs" dxfId="568" priority="281" operator="lessThan">
      <formula>25</formula>
    </cfRule>
  </conditionalFormatting>
  <conditionalFormatting sqref="BI5:BI190 BY5:BY190">
    <cfRule type="cellIs" dxfId="567" priority="280" operator="lessThan">
      <formula>20</formula>
    </cfRule>
  </conditionalFormatting>
  <conditionalFormatting sqref="T5:T9 T429:T1048576 T217:T239">
    <cfRule type="cellIs" dxfId="566" priority="279" operator="lessThan">
      <formula>5</formula>
    </cfRule>
  </conditionalFormatting>
  <conditionalFormatting sqref="X5:X9 X217:X1048576">
    <cfRule type="cellIs" dxfId="565" priority="277" operator="lessThan">
      <formula>5</formula>
    </cfRule>
    <cfRule type="cellIs" dxfId="564" priority="278" operator="lessThan">
      <formula>5</formula>
    </cfRule>
  </conditionalFormatting>
  <conditionalFormatting sqref="AB5:AB9 AB217:AB1048576 AS5:AS9 AJ5:AJ9">
    <cfRule type="cellIs" dxfId="563" priority="276" operator="lessThan">
      <formula>3</formula>
    </cfRule>
  </conditionalFormatting>
  <conditionalFormatting sqref="AF5:AF9 AF217:AF1048576">
    <cfRule type="cellIs" dxfId="562" priority="275" operator="lessThan">
      <formula>4</formula>
    </cfRule>
  </conditionalFormatting>
  <conditionalFormatting sqref="AG5:AG1048576">
    <cfRule type="cellIs" dxfId="561" priority="274" operator="lessThan">
      <formula>16</formula>
    </cfRule>
  </conditionalFormatting>
  <conditionalFormatting sqref="AJ191:AJ1048576">
    <cfRule type="cellIs" dxfId="560" priority="273" operator="lessThan">
      <formula>3</formula>
    </cfRule>
  </conditionalFormatting>
  <conditionalFormatting sqref="AK191:AK1048576">
    <cfRule type="cellIs" dxfId="559" priority="272" operator="lessThan">
      <formula>15</formula>
    </cfRule>
  </conditionalFormatting>
  <conditionalFormatting sqref="CH5:CH145 CD5:CD145 AR5:AR9 AR191:AR1048576">
    <cfRule type="cellIs" dxfId="558" priority="271" operator="lessThan">
      <formula>2</formula>
    </cfRule>
  </conditionalFormatting>
  <conditionalFormatting sqref="AS191:AS1048576">
    <cfRule type="cellIs" dxfId="557" priority="270" operator="lessThan">
      <formula>3</formula>
    </cfRule>
  </conditionalFormatting>
  <conditionalFormatting sqref="AT191:AT1048576">
    <cfRule type="cellIs" dxfId="556" priority="269" operator="lessThan">
      <formula>5</formula>
    </cfRule>
  </conditionalFormatting>
  <conditionalFormatting sqref="AU191:AU1048576">
    <cfRule type="cellIs" dxfId="555" priority="268" operator="lessThan">
      <formula>10</formula>
    </cfRule>
  </conditionalFormatting>
  <conditionalFormatting sqref="AV191:AV1048576">
    <cfRule type="cellIs" dxfId="554" priority="267" operator="lessThan">
      <formula>15</formula>
    </cfRule>
  </conditionalFormatting>
  <conditionalFormatting sqref="AW191:AW1048576">
    <cfRule type="cellIs" dxfId="553" priority="266" operator="lessThan">
      <formula>25</formula>
    </cfRule>
  </conditionalFormatting>
  <conditionalFormatting sqref="BD191:BD1048576">
    <cfRule type="cellIs" dxfId="552" priority="265" operator="lessThan">
      <formula>5</formula>
    </cfRule>
  </conditionalFormatting>
  <conditionalFormatting sqref="BE191:BE1048576">
    <cfRule type="cellIs" dxfId="551" priority="264" operator="lessThan">
      <formula>25</formula>
    </cfRule>
  </conditionalFormatting>
  <conditionalFormatting sqref="BH5:BH9 BH191:BH1048576">
    <cfRule type="cellIs" dxfId="550" priority="263" operator="lessThan">
      <formula>5</formula>
    </cfRule>
  </conditionalFormatting>
  <conditionalFormatting sqref="BI191:BI1048576">
    <cfRule type="cellIs" dxfId="549" priority="262" operator="lessThan">
      <formula>25</formula>
    </cfRule>
  </conditionalFormatting>
  <conditionalFormatting sqref="AZ191:AZ1048576">
    <cfRule type="cellIs" dxfId="548" priority="261" operator="lessThan">
      <formula>5</formula>
    </cfRule>
  </conditionalFormatting>
  <conditionalFormatting sqref="BA191:BA1048576">
    <cfRule type="cellIs" dxfId="547" priority="260" operator="lessThan">
      <formula>25</formula>
    </cfRule>
  </conditionalFormatting>
  <conditionalFormatting sqref="BL5:BL9 BL191:BL1048576">
    <cfRule type="cellIs" dxfId="546" priority="259" operator="lessThan">
      <formula>5</formula>
    </cfRule>
  </conditionalFormatting>
  <conditionalFormatting sqref="BM191:BM1048576">
    <cfRule type="cellIs" dxfId="545" priority="258" operator="lessThan">
      <formula>25</formula>
    </cfRule>
  </conditionalFormatting>
  <conditionalFormatting sqref="BP5:BP9 BP191:BP1048576">
    <cfRule type="cellIs" dxfId="544" priority="257" operator="lessThan">
      <formula>5</formula>
    </cfRule>
  </conditionalFormatting>
  <conditionalFormatting sqref="BQ191:BQ1048576">
    <cfRule type="cellIs" dxfId="543" priority="256" operator="lessThan">
      <formula>25</formula>
    </cfRule>
  </conditionalFormatting>
  <conditionalFormatting sqref="BT5:BT9 BT191:BT1048576">
    <cfRule type="cellIs" dxfId="542" priority="255" operator="lessThan">
      <formula>5</formula>
    </cfRule>
  </conditionalFormatting>
  <conditionalFormatting sqref="BU191:BU1048576">
    <cfRule type="cellIs" dxfId="541" priority="254" operator="lessThan">
      <formula>25</formula>
    </cfRule>
  </conditionalFormatting>
  <conditionalFormatting sqref="BX5:BX9 BX191:BX1048576">
    <cfRule type="cellIs" dxfId="540" priority="253" operator="lessThan">
      <formula>5</formula>
    </cfRule>
  </conditionalFormatting>
  <conditionalFormatting sqref="BY191:BY1048576">
    <cfRule type="cellIs" dxfId="539" priority="252" operator="lessThan">
      <formula>20</formula>
    </cfRule>
  </conditionalFormatting>
  <conditionalFormatting sqref="CA5:CA1048576">
    <cfRule type="cellIs" dxfId="538" priority="251" operator="lessThan">
      <formula>252</formula>
    </cfRule>
  </conditionalFormatting>
  <conditionalFormatting sqref="CD191:CD1048576">
    <cfRule type="cellIs" dxfId="537" priority="250" operator="lessThan">
      <formula>2</formula>
    </cfRule>
  </conditionalFormatting>
  <conditionalFormatting sqref="CH191:CH1048576">
    <cfRule type="cellIs" dxfId="536" priority="249" operator="lessThan">
      <formula>2</formula>
    </cfRule>
  </conditionalFormatting>
  <conditionalFormatting sqref="W217:W231">
    <cfRule type="expression" dxfId="535" priority="245" stopIfTrue="1">
      <formula>$C217&lt;&gt;""</formula>
    </cfRule>
  </conditionalFormatting>
  <conditionalFormatting sqref="BG232:BG237">
    <cfRule type="expression" dxfId="534" priority="248" stopIfTrue="1">
      <formula>$C232&lt;&gt;""</formula>
    </cfRule>
  </conditionalFormatting>
  <conditionalFormatting sqref="BG232:BG237">
    <cfRule type="cellIs" dxfId="533" priority="247" operator="equal">
      <formula>"غ"</formula>
    </cfRule>
  </conditionalFormatting>
  <conditionalFormatting sqref="T240:T428">
    <cfRule type="cellIs" dxfId="532" priority="246" stopIfTrue="1" operator="notBetween">
      <formula>T$9</formula>
      <formula>T$8</formula>
    </cfRule>
  </conditionalFormatting>
  <conditionalFormatting sqref="W217:W219">
    <cfRule type="cellIs" dxfId="531" priority="244" operator="equal">
      <formula>"غ"</formula>
    </cfRule>
  </conditionalFormatting>
  <conditionalFormatting sqref="W217:W231">
    <cfRule type="cellIs" dxfId="530" priority="243" operator="equal">
      <formula>"غ"</formula>
    </cfRule>
  </conditionalFormatting>
  <conditionalFormatting sqref="AA220:AA231">
    <cfRule type="expression" dxfId="529" priority="242" stopIfTrue="1">
      <formula>$C220&lt;&gt;""</formula>
    </cfRule>
  </conditionalFormatting>
  <conditionalFormatting sqref="AA217:AA224">
    <cfRule type="expression" dxfId="528" priority="241" stopIfTrue="1">
      <formula>$C217&lt;&gt;""</formula>
    </cfRule>
  </conditionalFormatting>
  <conditionalFormatting sqref="AA217:AA219">
    <cfRule type="cellIs" dxfId="527" priority="240" operator="equal">
      <formula>"غ"</formula>
    </cfRule>
  </conditionalFormatting>
  <conditionalFormatting sqref="AA217:AA231">
    <cfRule type="cellIs" dxfId="526" priority="239" operator="equal">
      <formula>"غ"</formula>
    </cfRule>
  </conditionalFormatting>
  <conditionalFormatting sqref="AF191:AF216">
    <cfRule type="cellIs" dxfId="525" priority="238" stopIfTrue="1" operator="notBetween">
      <formula>AF$9</formula>
      <formula>AF$8</formula>
    </cfRule>
  </conditionalFormatting>
  <conditionalFormatting sqref="AF191:AF216 AD191:AD216">
    <cfRule type="cellIs" dxfId="524" priority="237" operator="equal">
      <formula>"غ"</formula>
    </cfRule>
  </conditionalFormatting>
  <conditionalFormatting sqref="T191:T216">
    <cfRule type="expression" dxfId="523" priority="236" stopIfTrue="1">
      <formula>$C191&lt;&gt;""</formula>
    </cfRule>
  </conditionalFormatting>
  <conditionalFormatting sqref="T191:T216">
    <cfRule type="cellIs" dxfId="522" priority="235" operator="lessThan">
      <formula>5</formula>
    </cfRule>
  </conditionalFormatting>
  <conditionalFormatting sqref="R191:R216">
    <cfRule type="expression" dxfId="521" priority="234" stopIfTrue="1">
      <formula>$C191&lt;&gt;""</formula>
    </cfRule>
  </conditionalFormatting>
  <conditionalFormatting sqref="T208">
    <cfRule type="expression" dxfId="520" priority="233" stopIfTrue="1">
      <formula>$C208&lt;&gt;""</formula>
    </cfRule>
  </conditionalFormatting>
  <conditionalFormatting sqref="T208">
    <cfRule type="cellIs" dxfId="519" priority="232" operator="lessThan">
      <formula>5</formula>
    </cfRule>
  </conditionalFormatting>
  <conditionalFormatting sqref="V191:V215">
    <cfRule type="expression" dxfId="518" priority="231" stopIfTrue="1">
      <formula>$C191&lt;&gt;""</formula>
    </cfRule>
  </conditionalFormatting>
  <conditionalFormatting sqref="W191:X216">
    <cfRule type="expression" dxfId="517" priority="230" stopIfTrue="1">
      <formula>$C191&lt;&gt;""</formula>
    </cfRule>
  </conditionalFormatting>
  <conditionalFormatting sqref="X191:X216">
    <cfRule type="cellIs" dxfId="516" priority="229" operator="lessThan">
      <formula>5</formula>
    </cfRule>
  </conditionalFormatting>
  <conditionalFormatting sqref="V216">
    <cfRule type="expression" dxfId="515" priority="228" stopIfTrue="1">
      <formula>$C216&lt;&gt;""</formula>
    </cfRule>
  </conditionalFormatting>
  <conditionalFormatting sqref="X191:X216">
    <cfRule type="cellIs" dxfId="514" priority="227" operator="lessThan">
      <formula>5</formula>
    </cfRule>
  </conditionalFormatting>
  <conditionalFormatting sqref="X191:X216">
    <cfRule type="cellIs" dxfId="513" priority="226" operator="lessThan">
      <formula>5</formula>
    </cfRule>
  </conditionalFormatting>
  <conditionalFormatting sqref="AA192:AA216">
    <cfRule type="expression" dxfId="512" priority="224" stopIfTrue="1">
      <formula>$C192&lt;&gt;""</formula>
    </cfRule>
  </conditionalFormatting>
  <conditionalFormatting sqref="Z191:Z216">
    <cfRule type="expression" dxfId="511" priority="225" stopIfTrue="1">
      <formula>$C191&lt;&gt;""</formula>
    </cfRule>
  </conditionalFormatting>
  <conditionalFormatting sqref="AB191:AB216">
    <cfRule type="cellIs" dxfId="510" priority="222" operator="lessThan">
      <formula>3</formula>
    </cfRule>
    <cfRule type="expression" dxfId="509" priority="223" stopIfTrue="1">
      <formula>$C191&lt;&gt;""</formula>
    </cfRule>
  </conditionalFormatting>
  <conditionalFormatting sqref="BU191:BU1048576">
    <cfRule type="cellIs" dxfId="508" priority="221" operator="lessThan">
      <formula>25</formula>
    </cfRule>
  </conditionalFormatting>
  <conditionalFormatting sqref="BY191:BY1048576">
    <cfRule type="cellIs" dxfId="507" priority="220" operator="lessThan">
      <formula>25</formula>
    </cfRule>
  </conditionalFormatting>
  <conditionalFormatting sqref="BI191:BI1048576">
    <cfRule type="cellIs" dxfId="506" priority="219" operator="lessThan">
      <formula>20</formula>
    </cfRule>
  </conditionalFormatting>
  <conditionalFormatting sqref="O10:O50 E191:E233">
    <cfRule type="expression" dxfId="505" priority="218">
      <formula>$C10&lt;&gt;""</formula>
    </cfRule>
  </conditionalFormatting>
  <conditionalFormatting sqref="O54:O188">
    <cfRule type="expression" dxfId="504" priority="217">
      <formula>$C54&lt;&gt;""</formula>
    </cfRule>
  </conditionalFormatting>
  <conditionalFormatting sqref="O51">
    <cfRule type="expression" dxfId="503" priority="216">
      <formula>$C51&lt;&gt;""</formula>
    </cfRule>
  </conditionalFormatting>
  <conditionalFormatting sqref="O52">
    <cfRule type="expression" dxfId="502" priority="215">
      <formula>$C52&lt;&gt;""</formula>
    </cfRule>
  </conditionalFormatting>
  <conditionalFormatting sqref="O53">
    <cfRule type="expression" dxfId="501" priority="214">
      <formula>$C53&lt;&gt;""</formula>
    </cfRule>
  </conditionalFormatting>
  <conditionalFormatting sqref="S192:S231">
    <cfRule type="expression" dxfId="500" priority="213" stopIfTrue="1">
      <formula>$C192&lt;&gt;""</formula>
    </cfRule>
  </conditionalFormatting>
  <conditionalFormatting sqref="S192:S219">
    <cfRule type="cellIs" dxfId="499" priority="212" operator="equal">
      <formula>"غ"</formula>
    </cfRule>
  </conditionalFormatting>
  <conditionalFormatting sqref="S192:S231">
    <cfRule type="cellIs" dxfId="498" priority="211" operator="equal">
      <formula>"غ"</formula>
    </cfRule>
  </conditionalFormatting>
  <conditionalFormatting sqref="AI191:AI231">
    <cfRule type="cellIs" dxfId="497" priority="210" operator="equal">
      <formula>"غ"</formula>
    </cfRule>
  </conditionalFormatting>
  <conditionalFormatting sqref="AO191:AP231">
    <cfRule type="cellIs" dxfId="496" priority="209" operator="equal">
      <formula>"غ"</formula>
    </cfRule>
  </conditionalFormatting>
  <conditionalFormatting sqref="AY201:AY231">
    <cfRule type="cellIs" dxfId="495" priority="208" operator="equal">
      <formula>"غ"</formula>
    </cfRule>
  </conditionalFormatting>
  <conditionalFormatting sqref="BC215:BC248">
    <cfRule type="cellIs" dxfId="494" priority="207" operator="equal">
      <formula>"غ"</formula>
    </cfRule>
  </conditionalFormatting>
  <conditionalFormatting sqref="BG228:BG231">
    <cfRule type="cellIs" dxfId="493" priority="206" operator="equal">
      <formula>"غ"</formula>
    </cfRule>
  </conditionalFormatting>
  <conditionalFormatting sqref="BG191:BG227">
    <cfRule type="expression" dxfId="492" priority="205" stopIfTrue="1">
      <formula>$C191&lt;&gt;""</formula>
    </cfRule>
  </conditionalFormatting>
  <conditionalFormatting sqref="BK191:BK231">
    <cfRule type="cellIs" dxfId="491" priority="204" operator="equal">
      <formula>"غ"</formula>
    </cfRule>
  </conditionalFormatting>
  <conditionalFormatting sqref="BO191:BO231">
    <cfRule type="cellIs" dxfId="490" priority="203" operator="equal">
      <formula>"غ"</formula>
    </cfRule>
  </conditionalFormatting>
  <conditionalFormatting sqref="BS191:BS231">
    <cfRule type="cellIs" dxfId="489" priority="202" operator="equal">
      <formula>"غ"</formula>
    </cfRule>
  </conditionalFormatting>
  <conditionalFormatting sqref="BW192:BW231">
    <cfRule type="cellIs" dxfId="488" priority="201" operator="equal">
      <formula>"غ"</formula>
    </cfRule>
  </conditionalFormatting>
  <conditionalFormatting sqref="CC225:CC267">
    <cfRule type="cellIs" dxfId="487" priority="200" operator="equal">
      <formula>"غ"</formula>
    </cfRule>
  </conditionalFormatting>
  <conditionalFormatting sqref="CC217:CC224">
    <cfRule type="expression" dxfId="486" priority="199" stopIfTrue="1">
      <formula>$C217&lt;&gt;""</formula>
    </cfRule>
  </conditionalFormatting>
  <conditionalFormatting sqref="CC191:CC216">
    <cfRule type="expression" dxfId="485" priority="198" stopIfTrue="1">
      <formula>$C191&lt;&gt;""</formula>
    </cfRule>
  </conditionalFormatting>
  <conditionalFormatting sqref="CG217:CG231">
    <cfRule type="expression" dxfId="484" priority="197" stopIfTrue="1">
      <formula>$C217&lt;&gt;""</formula>
    </cfRule>
  </conditionalFormatting>
  <conditionalFormatting sqref="CG191:CG216">
    <cfRule type="expression" dxfId="483" priority="196" stopIfTrue="1">
      <formula>$C191&lt;&gt;""</formula>
    </cfRule>
  </conditionalFormatting>
  <conditionalFormatting sqref="AE191:AE231">
    <cfRule type="expression" dxfId="482" priority="195" stopIfTrue="1">
      <formula>$C191&lt;&gt;""</formula>
    </cfRule>
  </conditionalFormatting>
  <conditionalFormatting sqref="AE191:AE219">
    <cfRule type="cellIs" dxfId="481" priority="194" operator="equal">
      <formula>"غ"</formula>
    </cfRule>
  </conditionalFormatting>
  <conditionalFormatting sqref="AE191:AE231">
    <cfRule type="cellIs" dxfId="480" priority="193" operator="equal">
      <formula>"غ"</formula>
    </cfRule>
  </conditionalFormatting>
  <conditionalFormatting sqref="J10:J190">
    <cfRule type="cellIs" dxfId="479" priority="190" stopIfTrue="1" operator="between">
      <formula>"مسيحى"</formula>
      <formula>"مسيحية"</formula>
    </cfRule>
    <cfRule type="cellIs" priority="191" stopIfTrue="1" operator="between">
      <formula>"معيد"</formula>
      <formula>"معيدة"</formula>
    </cfRule>
    <cfRule type="cellIs" priority="192" stopIfTrue="1" operator="equal">
      <formula>"أخرى"</formula>
    </cfRule>
  </conditionalFormatting>
  <conditionalFormatting sqref="E10:E190">
    <cfRule type="expression" dxfId="478" priority="189">
      <formula>$C10&lt;&gt;""</formula>
    </cfRule>
  </conditionalFormatting>
  <conditionalFormatting sqref="P10:P50">
    <cfRule type="expression" dxfId="477" priority="188">
      <formula>$C10&lt;&gt;""</formula>
    </cfRule>
  </conditionalFormatting>
  <conditionalFormatting sqref="P54:P188">
    <cfRule type="expression" dxfId="476" priority="187">
      <formula>$C54&lt;&gt;""</formula>
    </cfRule>
  </conditionalFormatting>
  <conditionalFormatting sqref="P51">
    <cfRule type="expression" dxfId="475" priority="186">
      <formula>$C51&lt;&gt;""</formula>
    </cfRule>
  </conditionalFormatting>
  <conditionalFormatting sqref="P52">
    <cfRule type="expression" dxfId="474" priority="185">
      <formula>$C52&lt;&gt;""</formula>
    </cfRule>
  </conditionalFormatting>
  <conditionalFormatting sqref="P53">
    <cfRule type="expression" dxfId="473" priority="184">
      <formula>$C53&lt;&gt;""</formula>
    </cfRule>
  </conditionalFormatting>
  <conditionalFormatting sqref="AA191">
    <cfRule type="expression" dxfId="472" priority="183" stopIfTrue="1">
      <formula>$C191&lt;&gt;""</formula>
    </cfRule>
  </conditionalFormatting>
  <conditionalFormatting sqref="AA191">
    <cfRule type="cellIs" dxfId="471" priority="182" operator="equal">
      <formula>"غ"</formula>
    </cfRule>
  </conditionalFormatting>
  <conditionalFormatting sqref="BC192:BC214">
    <cfRule type="expression" dxfId="470" priority="181" stopIfTrue="1">
      <formula>$C192&lt;&gt;""</formula>
    </cfRule>
  </conditionalFormatting>
  <conditionalFormatting sqref="BC192:BC214">
    <cfRule type="cellIs" dxfId="469" priority="180" operator="equal">
      <formula>"غ"</formula>
    </cfRule>
  </conditionalFormatting>
  <conditionalFormatting sqref="S191">
    <cfRule type="expression" dxfId="468" priority="179" stopIfTrue="1">
      <formula>$C191&lt;&gt;""</formula>
    </cfRule>
  </conditionalFormatting>
  <conditionalFormatting sqref="S191">
    <cfRule type="cellIs" dxfId="467" priority="178" operator="equal">
      <formula>"غ"</formula>
    </cfRule>
  </conditionalFormatting>
  <conditionalFormatting sqref="S191">
    <cfRule type="cellIs" dxfId="466" priority="176" operator="equal">
      <formula>"غ"</formula>
    </cfRule>
    <cfRule type="cellIs" dxfId="465" priority="177" operator="equal">
      <formula>"غ"</formula>
    </cfRule>
  </conditionalFormatting>
  <conditionalFormatting sqref="BC191">
    <cfRule type="expression" dxfId="464" priority="175" stopIfTrue="1">
      <formula>$C191&lt;&gt;""</formula>
    </cfRule>
  </conditionalFormatting>
  <conditionalFormatting sqref="BC191">
    <cfRule type="cellIs" dxfId="463" priority="174" operator="equal">
      <formula>"غ"</formula>
    </cfRule>
  </conditionalFormatting>
  <conditionalFormatting sqref="AY191:AY200">
    <cfRule type="expression" dxfId="462" priority="173" stopIfTrue="1">
      <formula>$C191&lt;&gt;""</formula>
    </cfRule>
  </conditionalFormatting>
  <conditionalFormatting sqref="AY191:AY200">
    <cfRule type="cellIs" dxfId="461" priority="172" operator="equal">
      <formula>"غ"</formula>
    </cfRule>
  </conditionalFormatting>
  <conditionalFormatting sqref="CC10:CC145">
    <cfRule type="expression" dxfId="460" priority="171" stopIfTrue="1">
      <formula>$C10&lt;&gt;""</formula>
    </cfRule>
  </conditionalFormatting>
  <conditionalFormatting sqref="CC93">
    <cfRule type="expression" dxfId="459" priority="170" stopIfTrue="1">
      <formula>$C93&lt;&gt;""</formula>
    </cfRule>
  </conditionalFormatting>
  <conditionalFormatting sqref="CC10:CC145">
    <cfRule type="cellIs" dxfId="458" priority="169" operator="equal">
      <formula>"غ"</formula>
    </cfRule>
  </conditionalFormatting>
  <conditionalFormatting sqref="CG10:CG145">
    <cfRule type="expression" dxfId="457" priority="168" stopIfTrue="1">
      <formula>$C10&lt;&gt;""</formula>
    </cfRule>
  </conditionalFormatting>
  <conditionalFormatting sqref="CG93">
    <cfRule type="expression" dxfId="456" priority="167" stopIfTrue="1">
      <formula>$C93&lt;&gt;""</formula>
    </cfRule>
  </conditionalFormatting>
  <conditionalFormatting sqref="CG10:CG145">
    <cfRule type="cellIs" dxfId="455" priority="166" operator="equal">
      <formula>"غ"</formula>
    </cfRule>
  </conditionalFormatting>
  <conditionalFormatting sqref="BW191">
    <cfRule type="expression" dxfId="454" priority="165" stopIfTrue="1">
      <formula>$C191&lt;&gt;""</formula>
    </cfRule>
  </conditionalFormatting>
  <conditionalFormatting sqref="BW191">
    <cfRule type="cellIs" dxfId="453" priority="164" operator="equal">
      <formula>"غ"</formula>
    </cfRule>
  </conditionalFormatting>
  <conditionalFormatting sqref="AC1:AC1048576">
    <cfRule type="cellIs" dxfId="452" priority="163" operator="lessThan">
      <formula>9</formula>
    </cfRule>
  </conditionalFormatting>
  <conditionalFormatting sqref="T10:T90">
    <cfRule type="expression" dxfId="451" priority="162" stopIfTrue="1">
      <formula>$C10&lt;&gt;""</formula>
    </cfRule>
  </conditionalFormatting>
  <conditionalFormatting sqref="T91:T190">
    <cfRule type="expression" dxfId="450" priority="161" stopIfTrue="1">
      <formula>$C91&lt;&gt;""</formula>
    </cfRule>
  </conditionalFormatting>
  <conditionalFormatting sqref="T10:T190">
    <cfRule type="cellIs" dxfId="449" priority="160" operator="lessThan">
      <formula>5</formula>
    </cfRule>
  </conditionalFormatting>
  <conditionalFormatting sqref="R10:S90 R91:R92">
    <cfRule type="expression" dxfId="448" priority="159" stopIfTrue="1">
      <formula>$C10&lt;&gt;""</formula>
    </cfRule>
  </conditionalFormatting>
  <conditionalFormatting sqref="R92:S147 R91 R148 R149:S190">
    <cfRule type="expression" dxfId="447" priority="158" stopIfTrue="1">
      <formula>$C91&lt;&gt;""</formula>
    </cfRule>
  </conditionalFormatting>
  <conditionalFormatting sqref="S91">
    <cfRule type="expression" dxfId="446" priority="157" stopIfTrue="1">
      <formula>$C91&lt;&gt;""</formula>
    </cfRule>
  </conditionalFormatting>
  <conditionalFormatting sqref="S148">
    <cfRule type="expression" dxfId="445" priority="156" stopIfTrue="1">
      <formula>$C148&lt;&gt;""</formula>
    </cfRule>
  </conditionalFormatting>
  <conditionalFormatting sqref="T45">
    <cfRule type="cellIs" dxfId="444" priority="155" operator="lessThan">
      <formula>5</formula>
    </cfRule>
  </conditionalFormatting>
  <conditionalFormatting sqref="T117">
    <cfRule type="expression" dxfId="443" priority="154" stopIfTrue="1">
      <formula>$C117&lt;&gt;""</formula>
    </cfRule>
  </conditionalFormatting>
  <conditionalFormatting sqref="T117">
    <cfRule type="cellIs" dxfId="442" priority="153" operator="lessThan">
      <formula>5</formula>
    </cfRule>
  </conditionalFormatting>
  <conditionalFormatting sqref="R10:T190">
    <cfRule type="cellIs" dxfId="441" priority="152" operator="equal">
      <formula>"غ"</formula>
    </cfRule>
  </conditionalFormatting>
  <conditionalFormatting sqref="S10:S190">
    <cfRule type="cellIs" dxfId="440" priority="150" operator="equal">
      <formula>"غ"</formula>
    </cfRule>
    <cfRule type="cellIs" dxfId="439" priority="151" operator="equal">
      <formula>"غ"</formula>
    </cfRule>
  </conditionalFormatting>
  <conditionalFormatting sqref="V162:V190">
    <cfRule type="expression" dxfId="438" priority="146" stopIfTrue="1">
      <formula>$C162&lt;&gt;""</formula>
    </cfRule>
  </conditionalFormatting>
  <conditionalFormatting sqref="W162:X162">
    <cfRule type="expression" dxfId="437" priority="145" stopIfTrue="1">
      <formula>$C162&lt;&gt;""</formula>
    </cfRule>
  </conditionalFormatting>
  <conditionalFormatting sqref="W163:X163">
    <cfRule type="expression" dxfId="436" priority="143" stopIfTrue="1">
      <formula>$C163&lt;&gt;""</formula>
    </cfRule>
  </conditionalFormatting>
  <conditionalFormatting sqref="V91 X91 V92:X161">
    <cfRule type="expression" dxfId="435" priority="147" stopIfTrue="1">
      <formula>$C91&lt;&gt;""</formula>
    </cfRule>
  </conditionalFormatting>
  <conditionalFormatting sqref="V10:X11 V13:X90 V12:W12">
    <cfRule type="expression" dxfId="434" priority="149" stopIfTrue="1">
      <formula>$C10&lt;&gt;""</formula>
    </cfRule>
  </conditionalFormatting>
  <conditionalFormatting sqref="W164:X188 W190:X190 W189">
    <cfRule type="expression" dxfId="433" priority="141" stopIfTrue="1">
      <formula>$C164&lt;&gt;""</formula>
    </cfRule>
  </conditionalFormatting>
  <conditionalFormatting sqref="W148">
    <cfRule type="expression" dxfId="432" priority="138" stopIfTrue="1">
      <formula>$C148&lt;&gt;""</formula>
    </cfRule>
  </conditionalFormatting>
  <conditionalFormatting sqref="X10:X11 X13:X161">
    <cfRule type="cellIs" dxfId="431" priority="148" operator="lessThan">
      <formula>5</formula>
    </cfRule>
  </conditionalFormatting>
  <conditionalFormatting sqref="X162">
    <cfRule type="cellIs" dxfId="430" priority="144" operator="lessThan">
      <formula>5</formula>
    </cfRule>
  </conditionalFormatting>
  <conditionalFormatting sqref="X163">
    <cfRule type="cellIs" dxfId="429" priority="142" operator="lessThan">
      <formula>5</formula>
    </cfRule>
  </conditionalFormatting>
  <conditionalFormatting sqref="X164:X188 X190">
    <cfRule type="cellIs" dxfId="428" priority="140" operator="lessThan">
      <formula>5</formula>
    </cfRule>
  </conditionalFormatting>
  <conditionalFormatting sqref="W91">
    <cfRule type="expression" dxfId="427" priority="139" stopIfTrue="1">
      <formula>$C91&lt;&gt;""</formula>
    </cfRule>
  </conditionalFormatting>
  <conditionalFormatting sqref="X10:X11 X190 X13:X188">
    <cfRule type="cellIs" dxfId="426" priority="137" operator="lessThan">
      <formula>5</formula>
    </cfRule>
  </conditionalFormatting>
  <conditionalFormatting sqref="V10:X11 V190:X190 V189:W189 V13:X188 V12:W12">
    <cfRule type="cellIs" dxfId="425" priority="136" operator="equal">
      <formula>"غ"</formula>
    </cfRule>
  </conditionalFormatting>
  <conditionalFormatting sqref="W165">
    <cfRule type="expression" dxfId="424" priority="135" stopIfTrue="1">
      <formula>$C165&lt;&gt;""</formula>
    </cfRule>
  </conditionalFormatting>
  <conditionalFormatting sqref="W10:W190">
    <cfRule type="cellIs" dxfId="423" priority="134" operator="equal">
      <formula>"غ"</formula>
    </cfRule>
  </conditionalFormatting>
  <conditionalFormatting sqref="AA92:AA147 AA149:AA190">
    <cfRule type="expression" dxfId="422" priority="132" stopIfTrue="1">
      <formula>$C92&lt;&gt;""</formula>
    </cfRule>
  </conditionalFormatting>
  <conditionalFormatting sqref="Z10:Z190 AA10:AA95">
    <cfRule type="expression" dxfId="421" priority="133" stopIfTrue="1">
      <formula>$C10&lt;&gt;""</formula>
    </cfRule>
  </conditionalFormatting>
  <conditionalFormatting sqref="AA91">
    <cfRule type="expression" dxfId="420" priority="129" stopIfTrue="1">
      <formula>$C91&lt;&gt;""</formula>
    </cfRule>
  </conditionalFormatting>
  <conditionalFormatting sqref="AB10:AB44 AB46:AB116 AB118:AB190">
    <cfRule type="cellIs" dxfId="419" priority="130" operator="lessThan">
      <formula>3</formula>
    </cfRule>
    <cfRule type="expression" dxfId="418" priority="131" stopIfTrue="1">
      <formula>$C10&lt;&gt;""</formula>
    </cfRule>
  </conditionalFormatting>
  <conditionalFormatting sqref="AA148">
    <cfRule type="expression" dxfId="417" priority="128" stopIfTrue="1">
      <formula>$C148&lt;&gt;""</formula>
    </cfRule>
  </conditionalFormatting>
  <conditionalFormatting sqref="AB45">
    <cfRule type="expression" dxfId="416" priority="127" stopIfTrue="1">
      <formula>$C45&lt;&gt;""</formula>
    </cfRule>
  </conditionalFormatting>
  <conditionalFormatting sqref="AB45">
    <cfRule type="cellIs" dxfId="415" priority="126" operator="lessThan">
      <formula>5</formula>
    </cfRule>
  </conditionalFormatting>
  <conditionalFormatting sqref="AB45">
    <cfRule type="cellIs" dxfId="414" priority="125" operator="lessThan">
      <formula>5</formula>
    </cfRule>
  </conditionalFormatting>
  <conditionalFormatting sqref="AB117">
    <cfRule type="expression" dxfId="413" priority="123" stopIfTrue="1">
      <formula>$C117&lt;&gt;""</formula>
    </cfRule>
  </conditionalFormatting>
  <conditionalFormatting sqref="AB117">
    <cfRule type="cellIs" dxfId="412" priority="124" operator="lessThan">
      <formula>5</formula>
    </cfRule>
  </conditionalFormatting>
  <conditionalFormatting sqref="AB117">
    <cfRule type="cellIs" dxfId="411" priority="122" operator="lessThan">
      <formula>5</formula>
    </cfRule>
  </conditionalFormatting>
  <conditionalFormatting sqref="Z10:AB190">
    <cfRule type="cellIs" dxfId="410" priority="121" operator="equal">
      <formula>"غ"</formula>
    </cfRule>
  </conditionalFormatting>
  <conditionalFormatting sqref="BN162:BN190">
    <cfRule type="expression" dxfId="409" priority="118" stopIfTrue="1">
      <formula>$C162&lt;&gt;""</formula>
    </cfRule>
  </conditionalFormatting>
  <conditionalFormatting sqref="BO162:BO190 BN92:BO147 BN91 BN149:BO161 BN148">
    <cfRule type="expression" dxfId="408" priority="119" stopIfTrue="1">
      <formula>$C91&lt;&gt;""</formula>
    </cfRule>
  </conditionalFormatting>
  <conditionalFormatting sqref="BN10:BO90">
    <cfRule type="expression" dxfId="407" priority="120" stopIfTrue="1">
      <formula>$C10&lt;&gt;""</formula>
    </cfRule>
  </conditionalFormatting>
  <conditionalFormatting sqref="BO148">
    <cfRule type="expression" dxfId="406" priority="116" stopIfTrue="1">
      <formula>$C148&lt;&gt;""</formula>
    </cfRule>
  </conditionalFormatting>
  <conditionalFormatting sqref="BO91">
    <cfRule type="expression" dxfId="405" priority="117" stopIfTrue="1">
      <formula>$C91&lt;&gt;""</formula>
    </cfRule>
  </conditionalFormatting>
  <conditionalFormatting sqref="BP10:BP190">
    <cfRule type="cellIs" dxfId="404" priority="115" operator="lessThan">
      <formula>5</formula>
    </cfRule>
  </conditionalFormatting>
  <conditionalFormatting sqref="BN10:BP190">
    <cfRule type="cellIs" dxfId="403" priority="114" operator="equal">
      <formula>"غ"</formula>
    </cfRule>
  </conditionalFormatting>
  <conditionalFormatting sqref="BF162:BF190">
    <cfRule type="expression" dxfId="402" priority="112" stopIfTrue="1">
      <formula>$C162&lt;&gt;""</formula>
    </cfRule>
  </conditionalFormatting>
  <conditionalFormatting sqref="BF10:BF161">
    <cfRule type="expression" dxfId="401" priority="113" stopIfTrue="1">
      <formula>$C10&lt;&gt;""</formula>
    </cfRule>
  </conditionalFormatting>
  <conditionalFormatting sqref="BH10:BH190">
    <cfRule type="cellIs" dxfId="400" priority="111" operator="lessThan">
      <formula>5</formula>
    </cfRule>
  </conditionalFormatting>
  <conditionalFormatting sqref="BH10:BH190">
    <cfRule type="cellIs" dxfId="399" priority="110" operator="lessThan">
      <formula>5</formula>
    </cfRule>
  </conditionalFormatting>
  <conditionalFormatting sqref="BF10:BF190 BH10:BH190">
    <cfRule type="cellIs" dxfId="398" priority="109" operator="equal">
      <formula>"غ"</formula>
    </cfRule>
  </conditionalFormatting>
  <conditionalFormatting sqref="BG10:BG90">
    <cfRule type="expression" dxfId="397" priority="108" stopIfTrue="1">
      <formula>$C10&lt;&gt;""</formula>
    </cfRule>
  </conditionalFormatting>
  <conditionalFormatting sqref="BG92:BG147 BG149:BG190">
    <cfRule type="expression" dxfId="396" priority="107" stopIfTrue="1">
      <formula>$C92&lt;&gt;""</formula>
    </cfRule>
  </conditionalFormatting>
  <conditionalFormatting sqref="BG91">
    <cfRule type="expression" dxfId="395" priority="106" stopIfTrue="1">
      <formula>$C91&lt;&gt;""</formula>
    </cfRule>
  </conditionalFormatting>
  <conditionalFormatting sqref="BG148">
    <cfRule type="expression" dxfId="394" priority="105" stopIfTrue="1">
      <formula>$C148&lt;&gt;""</formula>
    </cfRule>
  </conditionalFormatting>
  <conditionalFormatting sqref="BG10:BG190">
    <cfRule type="cellIs" dxfId="393" priority="104" operator="equal">
      <formula>"غ"</formula>
    </cfRule>
  </conditionalFormatting>
  <conditionalFormatting sqref="AX164:AZ190">
    <cfRule type="expression" dxfId="392" priority="103" stopIfTrue="1">
      <formula>$C164&lt;&gt;""</formula>
    </cfRule>
  </conditionalFormatting>
  <conditionalFormatting sqref="AZ10:AZ190">
    <cfRule type="cellIs" dxfId="391" priority="102" operator="lessThan">
      <formula>5</formula>
    </cfRule>
  </conditionalFormatting>
  <conditionalFormatting sqref="AX93 AZ93 AX151:AZ163 AX150 AZ150 AX43 AZ43 AX10:AZ42 AX44:AZ92 AX94:AZ149">
    <cfRule type="expression" dxfId="390" priority="101" stopIfTrue="1">
      <formula>$C10&lt;&gt;""</formula>
    </cfRule>
  </conditionalFormatting>
  <conditionalFormatting sqref="AZ10:AZ190">
    <cfRule type="cellIs" dxfId="389" priority="100" operator="lessThan">
      <formula>5</formula>
    </cfRule>
  </conditionalFormatting>
  <conditionalFormatting sqref="AY93:AY100">
    <cfRule type="expression" dxfId="388" priority="99" stopIfTrue="1">
      <formula>$C93&lt;&gt;""</formula>
    </cfRule>
  </conditionalFormatting>
  <conditionalFormatting sqref="AY150">
    <cfRule type="expression" dxfId="387" priority="98" stopIfTrue="1">
      <formula>$C150&lt;&gt;""</formula>
    </cfRule>
  </conditionalFormatting>
  <conditionalFormatting sqref="AY43">
    <cfRule type="expression" dxfId="386" priority="97" stopIfTrue="1">
      <formula>$C43&lt;&gt;""</formula>
    </cfRule>
  </conditionalFormatting>
  <conditionalFormatting sqref="AZ10:AZ190">
    <cfRule type="cellIs" dxfId="385" priority="96" operator="lessThan">
      <formula>5</formula>
    </cfRule>
  </conditionalFormatting>
  <conditionalFormatting sqref="AX10:AZ190">
    <cfRule type="cellIs" dxfId="384" priority="95" operator="equal">
      <formula>"غ"</formula>
    </cfRule>
  </conditionalFormatting>
  <conditionalFormatting sqref="BR164:BT190">
    <cfRule type="expression" dxfId="383" priority="94" stopIfTrue="1">
      <formula>$C164&lt;&gt;""</formula>
    </cfRule>
  </conditionalFormatting>
  <conditionalFormatting sqref="BT10:BT190">
    <cfRule type="cellIs" dxfId="382" priority="93" operator="lessThan">
      <formula>5</formula>
    </cfRule>
  </conditionalFormatting>
  <conditionalFormatting sqref="BT93 BR151:BT163 BR150 BT150 BR10:BT92 BR94:BT149 BS164">
    <cfRule type="expression" dxfId="381" priority="92" stopIfTrue="1">
      <formula>$C10&lt;&gt;""</formula>
    </cfRule>
  </conditionalFormatting>
  <conditionalFormatting sqref="BT10:BT190">
    <cfRule type="cellIs" dxfId="380" priority="91" operator="lessThan">
      <formula>5</formula>
    </cfRule>
  </conditionalFormatting>
  <conditionalFormatting sqref="BR93">
    <cfRule type="expression" dxfId="379" priority="90" stopIfTrue="1">
      <formula>$C93&lt;&gt;""</formula>
    </cfRule>
  </conditionalFormatting>
  <conditionalFormatting sqref="BS150">
    <cfRule type="expression" dxfId="378" priority="89" stopIfTrue="1">
      <formula>$C150&lt;&gt;""</formula>
    </cfRule>
  </conditionalFormatting>
  <conditionalFormatting sqref="BS93">
    <cfRule type="expression" dxfId="377" priority="88" stopIfTrue="1">
      <formula>$C93&lt;&gt;""</formula>
    </cfRule>
  </conditionalFormatting>
  <conditionalFormatting sqref="BT10:BT190">
    <cfRule type="cellIs" dxfId="376" priority="87" operator="lessThan">
      <formula>5</formula>
    </cfRule>
  </conditionalFormatting>
  <conditionalFormatting sqref="BR10:BT190">
    <cfRule type="cellIs" dxfId="375" priority="86" operator="equal">
      <formula>"غ"</formula>
    </cfRule>
  </conditionalFormatting>
  <conditionalFormatting sqref="BJ164:BL190">
    <cfRule type="expression" dxfId="374" priority="85" stopIfTrue="1">
      <formula>$C164&lt;&gt;""</formula>
    </cfRule>
  </conditionalFormatting>
  <conditionalFormatting sqref="BL10:BL190">
    <cfRule type="cellIs" dxfId="373" priority="84" operator="lessThan">
      <formula>5</formula>
    </cfRule>
  </conditionalFormatting>
  <conditionalFormatting sqref="BJ10:BL92 BJ94:BL149 BJ93 BL93 BJ151:BL163 BJ150 BL150">
    <cfRule type="expression" dxfId="372" priority="83" stopIfTrue="1">
      <formula>$C10&lt;&gt;""</formula>
    </cfRule>
  </conditionalFormatting>
  <conditionalFormatting sqref="BL10:BL190">
    <cfRule type="cellIs" dxfId="371" priority="82" operator="lessThan">
      <formula>5</formula>
    </cfRule>
  </conditionalFormatting>
  <conditionalFormatting sqref="BK93">
    <cfRule type="expression" dxfId="370" priority="81" stopIfTrue="1">
      <formula>$C93&lt;&gt;""</formula>
    </cfRule>
  </conditionalFormatting>
  <conditionalFormatting sqref="BK150">
    <cfRule type="expression" dxfId="369" priority="80" stopIfTrue="1">
      <formula>$C150&lt;&gt;""</formula>
    </cfRule>
  </conditionalFormatting>
  <conditionalFormatting sqref="BL10:BL190">
    <cfRule type="cellIs" dxfId="368" priority="79" operator="lessThan">
      <formula>5</formula>
    </cfRule>
  </conditionalFormatting>
  <conditionalFormatting sqref="BJ10:BL190">
    <cfRule type="cellIs" dxfId="367" priority="78" operator="equal">
      <formula>"غ"</formula>
    </cfRule>
  </conditionalFormatting>
  <conditionalFormatting sqref="BV164:BX190">
    <cfRule type="expression" dxfId="366" priority="77" stopIfTrue="1">
      <formula>$C164&lt;&gt;""</formula>
    </cfRule>
  </conditionalFormatting>
  <conditionalFormatting sqref="BX10:BX190">
    <cfRule type="cellIs" dxfId="365" priority="76" operator="lessThan">
      <formula>5</formula>
    </cfRule>
  </conditionalFormatting>
  <conditionalFormatting sqref="BV10:BX163">
    <cfRule type="expression" dxfId="364" priority="75" stopIfTrue="1">
      <formula>$C10&lt;&gt;""</formula>
    </cfRule>
  </conditionalFormatting>
  <conditionalFormatting sqref="BX10:BX190">
    <cfRule type="cellIs" dxfId="363" priority="74" operator="lessThan">
      <formula>5</formula>
    </cfRule>
  </conditionalFormatting>
  <conditionalFormatting sqref="BX10:BX190">
    <cfRule type="cellIs" dxfId="362" priority="73" operator="lessThan">
      <formula>5</formula>
    </cfRule>
  </conditionalFormatting>
  <conditionalFormatting sqref="BV10:BX190">
    <cfRule type="cellIs" dxfId="361" priority="72" operator="equal">
      <formula>"غ"</formula>
    </cfRule>
  </conditionalFormatting>
  <conditionalFormatting sqref="AH94:AI190">
    <cfRule type="expression" dxfId="360" priority="71" stopIfTrue="1">
      <formula>$C94&lt;&gt;""</formula>
    </cfRule>
  </conditionalFormatting>
  <conditionalFormatting sqref="AJ10:AJ190">
    <cfRule type="cellIs" dxfId="359" priority="69" operator="lessThan">
      <formula>3</formula>
    </cfRule>
    <cfRule type="expression" dxfId="358" priority="70" stopIfTrue="1">
      <formula>$C10&lt;&gt;""</formula>
    </cfRule>
  </conditionalFormatting>
  <conditionalFormatting sqref="AH93 AH10:AI92 AI93:AI110">
    <cfRule type="expression" dxfId="357" priority="68" stopIfTrue="1">
      <formula>$C10&lt;&gt;""</formula>
    </cfRule>
  </conditionalFormatting>
  <conditionalFormatting sqref="AI93">
    <cfRule type="expression" dxfId="356" priority="67" stopIfTrue="1">
      <formula>$C93&lt;&gt;""</formula>
    </cfRule>
  </conditionalFormatting>
  <conditionalFormatting sqref="AJ10:AJ190">
    <cfRule type="cellIs" dxfId="355" priority="66" operator="lessThan">
      <formula>3</formula>
    </cfRule>
  </conditionalFormatting>
  <conditionalFormatting sqref="AJ10:AJ190">
    <cfRule type="cellIs" dxfId="354" priority="65" operator="lessThan">
      <formula>3</formula>
    </cfRule>
  </conditionalFormatting>
  <conditionalFormatting sqref="AH10:AJ190">
    <cfRule type="cellIs" dxfId="353" priority="64" operator="equal">
      <formula>"غ"</formula>
    </cfRule>
  </conditionalFormatting>
  <conditionalFormatting sqref="AI73">
    <cfRule type="expression" dxfId="352" priority="63" stopIfTrue="1">
      <formula>$C73&lt;&gt;""</formula>
    </cfRule>
  </conditionalFormatting>
  <conditionalFormatting sqref="AI10:AI190">
    <cfRule type="cellIs" dxfId="351" priority="60" operator="equal">
      <formula>"غ"</formula>
    </cfRule>
    <cfRule type="cellIs" dxfId="350" priority="62" operator="equal">
      <formula>"غ"</formula>
    </cfRule>
  </conditionalFormatting>
  <conditionalFormatting sqref="AI90">
    <cfRule type="expression" dxfId="349" priority="61" stopIfTrue="1">
      <formula>$C90&lt;&gt;""</formula>
    </cfRule>
  </conditionalFormatting>
  <conditionalFormatting sqref="AI108">
    <cfRule type="expression" dxfId="348" priority="59" stopIfTrue="1">
      <formula>$C108&lt;&gt;""</formula>
    </cfRule>
  </conditionalFormatting>
  <conditionalFormatting sqref="AL151:AM190">
    <cfRule type="expression" dxfId="347" priority="58" stopIfTrue="1">
      <formula>$C151&lt;&gt;""</formula>
    </cfRule>
  </conditionalFormatting>
  <conditionalFormatting sqref="AL10:AM150">
    <cfRule type="expression" dxfId="346" priority="57" stopIfTrue="1">
      <formula>$C10&lt;&gt;""</formula>
    </cfRule>
  </conditionalFormatting>
  <conditionalFormatting sqref="AL10:AM190">
    <cfRule type="cellIs" dxfId="345" priority="56" operator="equal">
      <formula>"غ"</formula>
    </cfRule>
  </conditionalFormatting>
  <conditionalFormatting sqref="AP151:AP190">
    <cfRule type="expression" dxfId="344" priority="55" stopIfTrue="1">
      <formula>$C151&lt;&gt;""</formula>
    </cfRule>
  </conditionalFormatting>
  <conditionalFormatting sqref="AP94:AP149 AP10:AP92">
    <cfRule type="expression" dxfId="343" priority="54" stopIfTrue="1">
      <formula>$C10&lt;&gt;""</formula>
    </cfRule>
  </conditionalFormatting>
  <conditionalFormatting sqref="AP93">
    <cfRule type="expression" dxfId="342" priority="53" stopIfTrue="1">
      <formula>$C93&lt;&gt;""</formula>
    </cfRule>
  </conditionalFormatting>
  <conditionalFormatting sqref="AP150">
    <cfRule type="expression" dxfId="341" priority="52" stopIfTrue="1">
      <formula>$C150&lt;&gt;""</formula>
    </cfRule>
  </conditionalFormatting>
  <conditionalFormatting sqref="AP10:AP190">
    <cfRule type="cellIs" dxfId="340" priority="51" operator="equal">
      <formula>"غ"</formula>
    </cfRule>
  </conditionalFormatting>
  <conditionalFormatting sqref="AO10:AO11 AO13:AO190">
    <cfRule type="cellIs" dxfId="339" priority="50" operator="equal">
      <formula>"غ"</formula>
    </cfRule>
  </conditionalFormatting>
  <conditionalFormatting sqref="AO12">
    <cfRule type="expression" dxfId="338" priority="49" stopIfTrue="1">
      <formula>$C12&lt;&gt;""</formula>
    </cfRule>
  </conditionalFormatting>
  <conditionalFormatting sqref="AO12">
    <cfRule type="cellIs" dxfId="337" priority="48" operator="equal">
      <formula>"غ"</formula>
    </cfRule>
  </conditionalFormatting>
  <conditionalFormatting sqref="AR10:AS190">
    <cfRule type="expression" dxfId="336" priority="47" stopIfTrue="1">
      <formula>$C10&lt;&gt;""</formula>
    </cfRule>
  </conditionalFormatting>
  <conditionalFormatting sqref="AR10:AS150">
    <cfRule type="expression" dxfId="335" priority="46" stopIfTrue="1">
      <formula>$C10&lt;&gt;""</formula>
    </cfRule>
  </conditionalFormatting>
  <conditionalFormatting sqref="AR10:AR190">
    <cfRule type="cellIs" dxfId="334" priority="45" operator="lessThan">
      <formula>2</formula>
    </cfRule>
  </conditionalFormatting>
  <conditionalFormatting sqref="AS10:AS190">
    <cfRule type="cellIs" dxfId="333" priority="44" operator="lessThan">
      <formula>3</formula>
    </cfRule>
  </conditionalFormatting>
  <conditionalFormatting sqref="AR10:AR190">
    <cfRule type="cellIs" dxfId="332" priority="43" operator="lessThan">
      <formula>2</formula>
    </cfRule>
  </conditionalFormatting>
  <conditionalFormatting sqref="AS10:AS190">
    <cfRule type="cellIs" dxfId="331" priority="42" operator="lessThan">
      <formula>3</formula>
    </cfRule>
  </conditionalFormatting>
  <conditionalFormatting sqref="AR10:AS190">
    <cfRule type="cellIs" dxfId="330" priority="41" operator="equal">
      <formula>"غ"</formula>
    </cfRule>
  </conditionalFormatting>
  <conditionalFormatting sqref="AD151:AE190">
    <cfRule type="expression" dxfId="329" priority="40" stopIfTrue="1">
      <formula>$C151&lt;&gt;""</formula>
    </cfRule>
  </conditionalFormatting>
  <conditionalFormatting sqref="AD93 AD10:AE92 AD94:AE150">
    <cfRule type="expression" dxfId="328" priority="39" stopIfTrue="1">
      <formula>$C10&lt;&gt;""</formula>
    </cfRule>
  </conditionalFormatting>
  <conditionalFormatting sqref="AE93">
    <cfRule type="expression" dxfId="327" priority="38" stopIfTrue="1">
      <formula>$C93&lt;&gt;""</formula>
    </cfRule>
  </conditionalFormatting>
  <conditionalFormatting sqref="AE150">
    <cfRule type="expression" dxfId="326" priority="37" stopIfTrue="1">
      <formula>$C150&lt;&gt;""</formula>
    </cfRule>
  </conditionalFormatting>
  <conditionalFormatting sqref="AF10:AF190">
    <cfRule type="cellIs" dxfId="325" priority="36" operator="lessThan">
      <formula>4</formula>
    </cfRule>
  </conditionalFormatting>
  <conditionalFormatting sqref="AF10:AF190">
    <cfRule type="cellIs" dxfId="324" priority="35" operator="lessThan">
      <formula>4</formula>
    </cfRule>
  </conditionalFormatting>
  <conditionalFormatting sqref="AD10:AF190">
    <cfRule type="cellIs" dxfId="323" priority="34" operator="equal">
      <formula>"غ"</formula>
    </cfRule>
  </conditionalFormatting>
  <conditionalFormatting sqref="BB162:BB190">
    <cfRule type="expression" dxfId="322" priority="30" stopIfTrue="1">
      <formula>$C162&lt;&gt;""</formula>
    </cfRule>
  </conditionalFormatting>
  <conditionalFormatting sqref="BC162:BD190 BB91 BD91 BB149:BD161 BB148 BD148 BB92:BD147">
    <cfRule type="expression" dxfId="321" priority="31" stopIfTrue="1">
      <formula>$C91&lt;&gt;""</formula>
    </cfRule>
  </conditionalFormatting>
  <conditionalFormatting sqref="BB10:BD44 BB46:BD90 BB45:BC45">
    <cfRule type="expression" dxfId="320" priority="33" stopIfTrue="1">
      <formula>$C10&lt;&gt;""</formula>
    </cfRule>
  </conditionalFormatting>
  <conditionalFormatting sqref="BC91">
    <cfRule type="expression" dxfId="319" priority="29" stopIfTrue="1">
      <formula>$C91&lt;&gt;""</formula>
    </cfRule>
  </conditionalFormatting>
  <conditionalFormatting sqref="BD10:BD44 BD46:BD190">
    <cfRule type="cellIs" dxfId="318" priority="32" operator="lessThan">
      <formula>5</formula>
    </cfRule>
  </conditionalFormatting>
  <conditionalFormatting sqref="BC148">
    <cfRule type="expression" dxfId="317" priority="28" stopIfTrue="1">
      <formula>$C148&lt;&gt;""</formula>
    </cfRule>
  </conditionalFormatting>
  <conditionalFormatting sqref="BD117">
    <cfRule type="expression" dxfId="316" priority="27" stopIfTrue="1">
      <formula>$C117&lt;&gt;""</formula>
    </cfRule>
  </conditionalFormatting>
  <conditionalFormatting sqref="BD117">
    <cfRule type="cellIs" dxfId="315" priority="26" operator="lessThan">
      <formula>5</formula>
    </cfRule>
  </conditionalFormatting>
  <conditionalFormatting sqref="BD45">
    <cfRule type="cellIs" dxfId="314" priority="25" operator="lessThan">
      <formula>5</formula>
    </cfRule>
  </conditionalFormatting>
  <conditionalFormatting sqref="BD93">
    <cfRule type="expression" dxfId="313" priority="24" stopIfTrue="1">
      <formula>$C93&lt;&gt;""</formula>
    </cfRule>
  </conditionalFormatting>
  <conditionalFormatting sqref="BD93">
    <cfRule type="cellIs" dxfId="312" priority="23" operator="lessThan">
      <formula>5</formula>
    </cfRule>
  </conditionalFormatting>
  <conditionalFormatting sqref="BB10:BD190">
    <cfRule type="cellIs" dxfId="311" priority="22" operator="equal">
      <formula>"غ"</formula>
    </cfRule>
  </conditionalFormatting>
  <conditionalFormatting sqref="CI1:CI1048576">
    <cfRule type="cellIs" dxfId="310" priority="21" operator="lessThan">
      <formula>10</formula>
    </cfRule>
  </conditionalFormatting>
  <conditionalFormatting sqref="CE1:CE1048576">
    <cfRule type="cellIs" dxfId="309" priority="20" operator="lessThan">
      <formula>10</formula>
    </cfRule>
  </conditionalFormatting>
  <conditionalFormatting sqref="U1:U1048576">
    <cfRule type="cellIs" dxfId="0" priority="19" operator="lessThan">
      <formula>25</formula>
    </cfRule>
    <cfRule type="cellIs" dxfId="1" priority="1" operator="lessThan">
      <formula>25</formula>
    </cfRule>
  </conditionalFormatting>
  <conditionalFormatting sqref="T10">
    <cfRule type="expression" dxfId="308" priority="18" stopIfTrue="1">
      <formula>$C10&lt;&gt;""</formula>
    </cfRule>
  </conditionalFormatting>
  <conditionalFormatting sqref="X189">
    <cfRule type="expression" dxfId="307" priority="17" stopIfTrue="1">
      <formula>$C189&lt;&gt;""</formula>
    </cfRule>
  </conditionalFormatting>
  <conditionalFormatting sqref="X189">
    <cfRule type="cellIs" dxfId="306" priority="16" operator="lessThan">
      <formula>5</formula>
    </cfRule>
  </conditionalFormatting>
  <conditionalFormatting sqref="X189">
    <cfRule type="cellIs" dxfId="305" priority="15" operator="equal">
      <formula>"غ"</formula>
    </cfRule>
  </conditionalFormatting>
  <conditionalFormatting sqref="Y1:Y1048576">
    <cfRule type="cellIs" dxfId="304" priority="14" operator="lessThan">
      <formula>25</formula>
    </cfRule>
  </conditionalFormatting>
  <conditionalFormatting sqref="X12">
    <cfRule type="expression" dxfId="303" priority="13" stopIfTrue="1">
      <formula>$C12&lt;&gt;""</formula>
    </cfRule>
  </conditionalFormatting>
  <conditionalFormatting sqref="X12">
    <cfRule type="cellIs" dxfId="302" priority="12" operator="lessThan">
      <formula>5</formula>
    </cfRule>
  </conditionalFormatting>
  <conditionalFormatting sqref="X12">
    <cfRule type="cellIs" dxfId="301" priority="11" operator="equal">
      <formula>"غ"</formula>
    </cfRule>
  </conditionalFormatting>
  <conditionalFormatting sqref="X12">
    <cfRule type="expression" dxfId="300" priority="10" stopIfTrue="1">
      <formula>$C12&lt;&gt;""</formula>
    </cfRule>
  </conditionalFormatting>
  <conditionalFormatting sqref="CD146:CD190">
    <cfRule type="cellIs" dxfId="299" priority="9" operator="lessThan">
      <formula>2</formula>
    </cfRule>
  </conditionalFormatting>
  <conditionalFormatting sqref="CC146:CC190">
    <cfRule type="expression" dxfId="298" priority="8" stopIfTrue="1">
      <formula>$C146&lt;&gt;""</formula>
    </cfRule>
  </conditionalFormatting>
  <conditionalFormatting sqref="CC146:CC190">
    <cfRule type="cellIs" dxfId="297" priority="7" operator="equal">
      <formula>"غ"</formula>
    </cfRule>
  </conditionalFormatting>
  <conditionalFormatting sqref="CH146:CH190">
    <cfRule type="cellIs" dxfId="296" priority="6" operator="lessThan">
      <formula>2</formula>
    </cfRule>
  </conditionalFormatting>
  <conditionalFormatting sqref="CG146:CG190">
    <cfRule type="expression" dxfId="295" priority="5" stopIfTrue="1">
      <formula>$C146&lt;&gt;""</formula>
    </cfRule>
  </conditionalFormatting>
  <conditionalFormatting sqref="CG146:CG190">
    <cfRule type="cellIs" dxfId="294" priority="4" operator="equal">
      <formula>"غ"</formula>
    </cfRule>
  </conditionalFormatting>
  <conditionalFormatting sqref="CK10">
    <cfRule type="cellIs" dxfId="293" priority="2" stopIfTrue="1" operator="notBetween">
      <formula>$CQ$4</formula>
      <formula>$CQ$6</formula>
    </cfRule>
    <cfRule type="cellIs" dxfId="292" priority="3" stopIfTrue="1" operator="between">
      <formula>$CQ$4</formula>
      <formula>$CQ$6</formula>
    </cfRule>
  </conditionalFormatting>
  <dataValidations count="24">
    <dataValidation type="custom" allowBlank="1" showInputMessage="1" showErrorMessage="1" errorTitle="قيمة خاطئة" error="أعد إدخال القيمة الصحيحة وفقا للجدول" prompt="   ترم أول_x000a_ (تحريري)" sqref="AP191:AP231 AH191:AH598">
      <formula1>IF(OR(AH191="غ",AH191&lt;=AH$8),TRUE,FALSE)</formula1>
    </dataValidation>
    <dataValidation type="list" allowBlank="1" showInputMessage="1" showErrorMessage="1" errorTitle="خطأ في إدخال البيانات" error="إختر من القائمة المنسدلة" prompt="ختر من القائمة المنسدلة" sqref="K10:K598">
      <formula1>"مسلم,مسيحى"</formula1>
    </dataValidation>
    <dataValidation allowBlank="1" showInputMessage="1" showErrorMessage="1" errorTitle="خطأ في إدخال البيانات" error="إختر من القائمة المنسدلة _x000a_   من 1/2 حتي 10/2" prompt="إختر من القائمة المنسدلة" sqref="H189:H231"/>
    <dataValidation type="decimal" allowBlank="1" showInputMessage="1" showErrorMessage="1" sqref="CG203:CG208 R10:R147 CG210:CG216 R216 V216 R149:R161 CC203:CC216">
      <formula1>0</formula1>
      <formula2>10</formula2>
    </dataValidation>
    <dataValidation type="decimal" allowBlank="1" showInputMessage="1" showErrorMessage="1" sqref="CC217:CC224 CG191:CG202 CC191:CC202 CG217:CG231">
      <formula1>0</formula1>
      <formula2>8</formula2>
    </dataValidation>
    <dataValidation type="decimal" allowBlank="1" showInputMessage="1" showErrorMessage="1" sqref="AA192:AA216 AB191:AB216">
      <formula1>0</formula1>
      <formula2>15</formula2>
    </dataValidation>
    <dataValidation type="decimal" allowBlank="1" showInputMessage="1" showErrorMessage="1" sqref="AA217:AA224">
      <formula1>0</formula1>
      <formula2>12</formula2>
    </dataValidation>
    <dataValidation type="decimal" allowBlank="1" showInputMessage="1" showErrorMessage="1" sqref="T208 S192:S224 BG217:BG227 W217:W224">
      <formula1>0</formula1>
      <formula2>20</formula2>
    </dataValidation>
    <dataValidation type="decimal" allowBlank="1" showInputMessage="1" showErrorMessage="1" sqref="T191:T207 BG191:BG216 T209:T216 W191:X216">
      <formula1>0</formula1>
      <formula2>25</formula2>
    </dataValidation>
    <dataValidation type="custom" allowBlank="1" showInputMessage="1" showErrorMessage="1" sqref="R162:R215 O10:P230 V191:V215 Z191:Z215">
      <formula1>0</formula1>
    </dataValidation>
    <dataValidation type="list" allowBlank="1" showInputMessage="1" showErrorMessage="1" errorTitle="خطأ في إدخال البيانات" error="إختر من القائمة المنسدلة _x000a_   من 1/2 حتي 10/2" prompt="إختر من القائمة المنسدلة" sqref="H232:H598 H10:H188">
      <formula1>Fidara</formula1>
    </dataValidation>
    <dataValidation type="list" allowBlank="1" showInputMessage="1" showErrorMessage="1" errorTitle="خطأ في إدخال البيانات" error="إختر من القائمة المنسدلة" prompt="إختر من القائمة المنسدلة" sqref="J10:J598">
      <formula1>"ذكر,أنثي"</formula1>
    </dataValidation>
    <dataValidation type="textLength" operator="equal" allowBlank="1" showInputMessage="1" showErrorMessage="1" errorTitle="خطأ في الإدخال" error="ادخل الــ 14 رقم الخاص بالرقم القومي" sqref="L230:L598">
      <formula1>14</formula1>
    </dataValidation>
    <dataValidation operator="equal" allowBlank="1" showInputMessage="1" showErrorMessage="1" sqref="CL2"/>
    <dataValidation type="custom" allowBlank="1" showInputMessage="1" showErrorMessage="1" errorTitle="قيمة خاطئة" error="أعد إدخال القيمة الصحيحة وفقا للجدول" prompt="  ترم ثاني_x000a_ (تحريري)" sqref="AK482:AK598">
      <formula1>IF(OR(AK482="غ",AK482&lt;=AK$8),TRUE,FALSE)</formula1>
    </dataValidation>
    <dataValidation type="custom" allowBlank="1" showInputMessage="1" showErrorMessage="1" errorTitle="قيمة خاطئة" error="أعد إدخال القيمة الصحيحة وفقا للجدول" prompt="ترم ثاني _x000a_ (عملي)" sqref="AJ191:AJ598">
      <formula1>IF(OR(AJ191="غ",AJ191&lt;=AJ$8),TRUE,FALSE)</formula1>
    </dataValidation>
    <dataValidation type="custom" allowBlank="1" showInputMessage="1" showErrorMessage="1" errorTitle="قيمة خاطئة" error="أعد إدخال القيمة الصحيحة وفقا للجدول" prompt="أعمال السنة_x000a_   (عملي)" sqref="AD217:AD598">
      <formula1>IF(OR(AD217="غ",AD217&lt;=AD$8),TRUE,FALSE)</formula1>
    </dataValidation>
    <dataValidation type="custom" allowBlank="1" showInputMessage="1" showErrorMessage="1" errorTitle="قيمة خاطئة" error="أعد إدخال القيمة الصحيحة وفقا للجدول" prompt="ترم أول _x000a_(عملي)" sqref="AG587:AG598 AO13:AO231 AO10:AO11">
      <formula1>IF(OR(AG10="غ",AG10&lt;=AG$8),TRUE,FALSE)</formula1>
    </dataValidation>
    <dataValidation type="custom" allowBlank="1" showInputMessage="1" showErrorMessage="1" errorTitle="قيمة خاطئة" error="أعد إدخال القيمة الصحيحة وفقا للجدول" prompt="أعمال السنة (تحريري)" sqref="AE232:AE598">
      <formula1>IF(OR(AE232="غ",AE232&lt;=AE$8),TRUE,FALSE)</formula1>
    </dataValidation>
    <dataValidation type="custom" allowBlank="1" showInputMessage="1" showErrorMessage="1" errorTitle="قيمة خاطئة" error="أعد إدخال القيمة الصحيحة وفقا للجدول" prompt="ترم أول" sqref="BG238:BG598 BG228:BG231 AQ322:AQ598 AA232:AA598 W232:W598 AU270:AU598 CG232:CG598 S232:S598 CC225:CC598 AY201:AY598 BC215:BC598 BW192:BW598 AI191:AI231 BS191:BS598 BO191:BO598 BK191:BK598">
      <formula1>IF(OR(S191="غ",S191&lt;=S$8),TRUE,FALSE)</formula1>
    </dataValidation>
    <dataValidation type="custom" allowBlank="1" showInputMessage="1" showErrorMessage="1" errorTitle="قيمة خاطئة" error="أعد إدخال القيمة الصحيحة وفقا للجدول" prompt="أعمال السنة" sqref="V217:V598 BV191:BV598 AT521:AT598 AP330:AP598 R217:R598 AP232:AP328 Z217:Z598 BR191:BR598 AX191:AX598 BN191:BN598 BB191:BB598 BJ191:BJ598 BF191:BF598 CB10:CB598 AD191:AD216 CF10:CF598">
      <formula1>IF(OR(R10="غ",R10&lt;=R$8),TRUE,FALSE)</formula1>
    </dataValidation>
    <dataValidation type="list" allowBlank="1" showInputMessage="1" showErrorMessage="1" errorTitle="خطأ في إدخال البيانات" error="إختر من القائمة المنسدلة" prompt="إختر من القائمة المنسدلة" sqref="I191:I598">
      <formula1>"مستجد,معيد,منازل"</formula1>
    </dataValidation>
    <dataValidation type="custom" allowBlank="1" showInputMessage="1" showErrorMessage="1" errorTitle="قيمة خاطئة" error="أعد إدخال القيمة الصحيحة وفقا للجدول" prompt="ترم ثاني" sqref="AV270:AV598 X217:X598 BX191:BX11133 T217:T598 AB217:AB598 BD191:BD598 CD10:CD598 AZ191:AZ598 AR191:AR598 BT191:BT598 BH191:BH598 AF191:AF216 BP191:BP598 BL191:BL598 CH10:CH598">
      <formula1>IF(OR(T10="غ",T10&lt;=T$8),TRUE,FALSE)</formula1>
    </dataValidation>
    <dataValidation operator="equal" showInputMessage="1" showErrorMessage="1" sqref="G8:K8"/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3" name="Button 4">
              <controlPr defaultSize="0" print="0" autoFill="0" autoPict="0" macro="[1]!UnFreezPan">
                <anchor moveWithCells="1">
                  <from>
                    <xdr:col>6</xdr:col>
                    <xdr:colOff>0</xdr:colOff>
                    <xdr:row>2</xdr:row>
                    <xdr:rowOff>161925</xdr:rowOff>
                  </from>
                  <to>
                    <xdr:col>10</xdr:col>
                    <xdr:colOff>504825</xdr:colOff>
                    <xdr:row>2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rightToLeft="1" tabSelected="1" workbookViewId="0">
      <selection activeCell="R7" sqref="R7"/>
    </sheetView>
  </sheetViews>
  <sheetFormatPr defaultRowHeight="14.25"/>
  <cols>
    <col min="1" max="20" width="8.75" customWidth="1"/>
    <col min="21" max="23" width="10.75" customWidth="1"/>
    <col min="24" max="26" width="8.75" customWidth="1"/>
  </cols>
  <sheetData>
    <row r="1" spans="1:26">
      <c r="A1" s="457"/>
      <c r="B1" s="457"/>
      <c r="C1" s="457"/>
      <c r="D1" s="457"/>
      <c r="E1" s="457"/>
      <c r="F1" s="457"/>
      <c r="G1" s="457"/>
      <c r="H1" s="457"/>
      <c r="I1" s="457"/>
      <c r="J1" s="457"/>
      <c r="K1" s="457"/>
      <c r="L1" s="457"/>
      <c r="M1" s="457"/>
      <c r="N1" s="457"/>
      <c r="O1" s="457"/>
      <c r="P1" s="457"/>
      <c r="Q1" s="457"/>
      <c r="R1" s="457"/>
      <c r="S1" s="457"/>
      <c r="T1" s="457"/>
      <c r="U1" s="457"/>
      <c r="V1" s="457"/>
      <c r="W1" s="457"/>
      <c r="X1" s="457"/>
      <c r="Y1" s="457"/>
    </row>
    <row r="2" spans="1:26" ht="25.5">
      <c r="A2" s="458"/>
      <c r="B2" s="549" t="s">
        <v>108</v>
      </c>
      <c r="C2" s="549"/>
      <c r="D2" s="549"/>
      <c r="E2" s="549"/>
      <c r="F2" s="549"/>
      <c r="G2" s="549"/>
      <c r="H2" s="459"/>
      <c r="I2" s="457"/>
      <c r="J2" s="457"/>
      <c r="K2" s="457"/>
      <c r="L2" s="457"/>
      <c r="M2" s="457"/>
      <c r="N2" s="457"/>
      <c r="O2" s="457"/>
      <c r="P2" s="457"/>
      <c r="Q2" s="457"/>
      <c r="R2" s="457"/>
      <c r="S2" s="457"/>
      <c r="T2" s="457"/>
      <c r="U2" s="457"/>
      <c r="V2" s="457"/>
      <c r="W2" s="457"/>
      <c r="X2" s="457"/>
      <c r="Y2" s="457"/>
    </row>
    <row r="3" spans="1:26" ht="25.5">
      <c r="A3" s="460"/>
      <c r="B3" s="549" t="s">
        <v>109</v>
      </c>
      <c r="C3" s="549"/>
      <c r="D3" s="549"/>
      <c r="E3" s="549"/>
      <c r="F3" s="549"/>
      <c r="G3" s="549"/>
      <c r="H3" s="549"/>
      <c r="I3" s="457"/>
      <c r="J3" s="457"/>
      <c r="K3" s="457"/>
      <c r="L3" s="457"/>
      <c r="M3" s="457"/>
      <c r="N3" s="457"/>
      <c r="O3" s="457"/>
      <c r="P3" s="457"/>
      <c r="Q3" s="457"/>
      <c r="R3" s="457"/>
      <c r="S3" s="457"/>
      <c r="T3" s="457"/>
      <c r="U3" s="457"/>
      <c r="V3" s="457"/>
      <c r="W3" s="457"/>
      <c r="X3" s="457"/>
      <c r="Y3" s="457"/>
    </row>
    <row r="4" spans="1:26" ht="26.25" thickBot="1">
      <c r="A4" s="457"/>
      <c r="B4" s="457"/>
      <c r="C4" s="457"/>
      <c r="D4" s="457"/>
      <c r="E4" s="461" t="s">
        <v>79</v>
      </c>
      <c r="F4" s="461"/>
      <c r="G4" s="461"/>
      <c r="H4" s="461"/>
      <c r="I4" s="461"/>
      <c r="J4" s="461"/>
      <c r="K4" s="461"/>
      <c r="L4" s="461"/>
      <c r="M4" s="462" t="str">
        <f>[1]البداية!$E$20</f>
        <v>الأول التجارى</v>
      </c>
      <c r="N4" s="462"/>
      <c r="O4" s="462"/>
      <c r="P4" s="462"/>
      <c r="Q4" s="461" t="s">
        <v>80</v>
      </c>
      <c r="R4" s="461"/>
      <c r="S4" s="461"/>
      <c r="T4" s="463" t="str">
        <f>[1]البداية!$E$22</f>
        <v>2021/2020</v>
      </c>
      <c r="U4" s="463"/>
      <c r="V4" s="463"/>
      <c r="W4" s="457"/>
      <c r="X4" s="457"/>
      <c r="Y4" s="457"/>
    </row>
    <row r="5" spans="1:26" ht="27" thickTop="1" thickBot="1">
      <c r="A5" s="464" t="s">
        <v>81</v>
      </c>
      <c r="B5" s="465"/>
      <c r="C5" s="466" t="s">
        <v>82</v>
      </c>
      <c r="D5" s="467"/>
      <c r="E5" s="468"/>
      <c r="F5" s="466" t="s">
        <v>83</v>
      </c>
      <c r="G5" s="467"/>
      <c r="H5" s="468"/>
      <c r="I5" s="466" t="s">
        <v>84</v>
      </c>
      <c r="J5" s="467"/>
      <c r="K5" s="468"/>
      <c r="L5" s="466" t="s">
        <v>85</v>
      </c>
      <c r="M5" s="467"/>
      <c r="N5" s="468"/>
      <c r="O5" s="469" t="s">
        <v>86</v>
      </c>
      <c r="P5" s="470"/>
      <c r="Q5" s="470"/>
      <c r="R5" s="469" t="s">
        <v>87</v>
      </c>
      <c r="S5" s="470"/>
      <c r="T5" s="471"/>
      <c r="U5" s="472" t="s">
        <v>88</v>
      </c>
      <c r="V5" s="473"/>
      <c r="W5" s="474"/>
      <c r="X5" s="475" t="s">
        <v>89</v>
      </c>
      <c r="Y5" s="476"/>
    </row>
    <row r="6" spans="1:26" ht="21.75" thickTop="1" thickBot="1">
      <c r="A6" s="477"/>
      <c r="B6" s="478"/>
      <c r="C6" s="479" t="s">
        <v>90</v>
      </c>
      <c r="D6" s="480" t="s">
        <v>91</v>
      </c>
      <c r="E6" s="481" t="s">
        <v>50</v>
      </c>
      <c r="F6" s="479" t="s">
        <v>90</v>
      </c>
      <c r="G6" s="480" t="s">
        <v>91</v>
      </c>
      <c r="H6" s="481" t="s">
        <v>50</v>
      </c>
      <c r="I6" s="479" t="s">
        <v>90</v>
      </c>
      <c r="J6" s="480" t="s">
        <v>91</v>
      </c>
      <c r="K6" s="481" t="s">
        <v>50</v>
      </c>
      <c r="L6" s="479" t="s">
        <v>90</v>
      </c>
      <c r="M6" s="480" t="s">
        <v>91</v>
      </c>
      <c r="N6" s="481" t="s">
        <v>50</v>
      </c>
      <c r="O6" s="479" t="s">
        <v>90</v>
      </c>
      <c r="P6" s="480" t="s">
        <v>91</v>
      </c>
      <c r="Q6" s="481" t="s">
        <v>50</v>
      </c>
      <c r="R6" s="482" t="s">
        <v>90</v>
      </c>
      <c r="S6" s="480" t="s">
        <v>91</v>
      </c>
      <c r="T6" s="481" t="s">
        <v>50</v>
      </c>
      <c r="U6" s="479" t="s">
        <v>90</v>
      </c>
      <c r="V6" s="480" t="s">
        <v>91</v>
      </c>
      <c r="W6" s="481" t="s">
        <v>50</v>
      </c>
      <c r="X6" s="483"/>
      <c r="Y6" s="484"/>
    </row>
    <row r="7" spans="1:26" ht="31.5" thickTop="1" thickBot="1">
      <c r="A7" s="485" t="str">
        <f>[1]الشيت!$R$4</f>
        <v xml:space="preserve">لغة عربية  </v>
      </c>
      <c r="B7" s="486"/>
      <c r="C7" s="548">
        <f>COUNTIF([1]الشيت!$J$10:$J$598,"ذكر")</f>
        <v>11</v>
      </c>
      <c r="D7" s="547">
        <f>COUNTIF([1]الشيت!$J$10:$J$598,"أنثي")</f>
        <v>10</v>
      </c>
      <c r="E7" s="489">
        <f>D7+C7</f>
        <v>21</v>
      </c>
      <c r="F7" s="551">
        <f>C7-I7</f>
        <v>11</v>
      </c>
      <c r="G7" s="547">
        <f>D7-J7</f>
        <v>9</v>
      </c>
      <c r="H7" s="489">
        <f>F7+G7</f>
        <v>20</v>
      </c>
      <c r="I7" s="548">
        <f>COUNTIFS(الشيت!$J$10:$J$598,"ذكر",الشيت!$T$10:$T$598,"غ")</f>
        <v>0</v>
      </c>
      <c r="J7" s="547">
        <f>COUNTIFS(الشيت!$J$10:$J$598,"أنثي",الشيت!$T$10:$T$598,"غ")</f>
        <v>1</v>
      </c>
      <c r="K7" s="489">
        <f>I7+J7</f>
        <v>1</v>
      </c>
      <c r="L7" s="490">
        <f>COUNTIFS(الشيت!$J$10:$J$598,"ذكر",الشيت!$U$10:$U$598,"&gt;=25")</f>
        <v>10</v>
      </c>
      <c r="M7" s="550">
        <f>COUNTIFS(الشيت!$J$10:$J$598,"أنثي",الشيت!$U$10:$U$598,"&gt;=25")</f>
        <v>8</v>
      </c>
      <c r="N7" s="491">
        <f>L7+M7</f>
        <v>18</v>
      </c>
      <c r="O7" s="487">
        <f>COUNTIFS(الشيت!$J$10:$J$598,"ذكر",الشيت!$U$10:$U$598,"&lt;25",الشيت!$CK$10:$CK$598,"راسب")</f>
        <v>0</v>
      </c>
      <c r="P7" s="488">
        <f>COUNTIFS(الشيت!$J$10:$J$598,"أنثي",الشيت!$U$10:$U$598,"&lt;25",الشيت!$CK$10:$CK$598,"راسب")</f>
        <v>0</v>
      </c>
      <c r="Q7" s="489">
        <f>P7+O7</f>
        <v>0</v>
      </c>
      <c r="R7" s="551">
        <f>COUNTIFS(الشيت!$J$10:$J$598,"ذكر",الشيت!$U$10:$U$598,"&lt;25",الشيت!$CK$10:$CK$598,"دور ثان")</f>
        <v>1</v>
      </c>
      <c r="S7" s="547">
        <f>COUNTIFS(الشيت!$J$10:$J$598,"أنثي",الشيت!$U$10:$U$598,"&lt;25",الشيت!$CK$10:$CK$598,"دور ثان")</f>
        <v>2</v>
      </c>
      <c r="T7" s="491">
        <f>S7+R7</f>
        <v>3</v>
      </c>
      <c r="U7" s="492">
        <f>IFERROR(L7/F7,"")</f>
        <v>0.90909090909090906</v>
      </c>
      <c r="V7" s="493">
        <f>IFERROR(M7/G7,"")</f>
        <v>0.88888888888888884</v>
      </c>
      <c r="W7" s="494">
        <f>IFERROR(N7/H7,"")</f>
        <v>0.9</v>
      </c>
      <c r="X7" s="495"/>
      <c r="Y7" s="496"/>
    </row>
    <row r="8" spans="1:26" ht="31.5" thickTop="1" thickBot="1">
      <c r="A8" s="485" t="str">
        <f>[1]الشيت!$V$4</f>
        <v xml:space="preserve">لغة إنجليزية  </v>
      </c>
      <c r="B8" s="486"/>
      <c r="C8" s="497">
        <f>COUNTIF([1]الشيت!$J$10:$J$598,"ذكر")</f>
        <v>11</v>
      </c>
      <c r="D8" s="498">
        <f>COUNTIF([1]الشيت!$J$10:$J$598,"أنثي")</f>
        <v>10</v>
      </c>
      <c r="E8" s="499">
        <f t="shared" ref="E8:E20" si="0">D8+C8</f>
        <v>21</v>
      </c>
      <c r="F8" s="500">
        <f>C8-I8</f>
        <v>11</v>
      </c>
      <c r="G8" s="498">
        <f t="shared" ref="G8:G24" si="1">D8-J8</f>
        <v>10</v>
      </c>
      <c r="H8" s="499">
        <f t="shared" ref="H8:H24" si="2">F8+G8</f>
        <v>21</v>
      </c>
      <c r="I8" s="497">
        <f>COUNTIFS([1]الشيت!$J$10:$J$598,"ذكر",[1]الشيت!$X$10:$X$598,"غ")</f>
        <v>0</v>
      </c>
      <c r="J8" s="498">
        <f>COUNTIFS([1]الشيت!$J$10:$J$598,"أنثي",[1]الشيت!$X$10:$X$598,"غ")</f>
        <v>0</v>
      </c>
      <c r="K8" s="499">
        <f t="shared" ref="K8:K20" si="3">I8+J8</f>
        <v>0</v>
      </c>
      <c r="L8" s="500">
        <f>COUNTIFS([1]الشيت!$J$10:$J$598,"ذكر",[1]الشيت!$Y$10:$Y$598,"&gt;=25")</f>
        <v>11</v>
      </c>
      <c r="M8" s="498">
        <f>COUNTIFS([1]الشيت!$J$10:$J$598,"أنثي",[1]الشيت!$Y$10:$Y$598,"&gt;=25")</f>
        <v>10</v>
      </c>
      <c r="N8" s="499">
        <f t="shared" ref="N8:N20" si="4">L8+M8</f>
        <v>21</v>
      </c>
      <c r="O8" s="497">
        <f>COUNTIFS([1]الشيت!$J$10:$J$598,"ذكر",[1]الشيت!$Y$10:$Y$598,"&lt;20",[1]الشيت!$CK$10:$CK$598,"راسب")</f>
        <v>0</v>
      </c>
      <c r="P8" s="498">
        <f>COUNTIFS([1]الشيت!$J$10:$J$598,"أنثي",[1]الشيت!$Y$10:$Y$598,"&lt;20",[1]الشيت!$CK$10:$CK$598,"راسب")</f>
        <v>0</v>
      </c>
      <c r="Q8" s="499">
        <f t="shared" ref="Q8:Q20" si="5">P8+O8</f>
        <v>0</v>
      </c>
      <c r="R8" s="500">
        <f>COUNTIFS([1]الشيت!$J$10:$J$598,"ذكر",[1]الشيت!$Y$10:$Y$598,"&lt;20",[1]الشيت!$CK$10:$CK$598,"دور ثان")</f>
        <v>0</v>
      </c>
      <c r="S8" s="498">
        <f>COUNTIFS([1]الشيت!$J$10:$J$598,"أنثي",[1]الشيت!$Y$10:$Y$598,"&lt;20",[1]الشيت!$CK$10:$CK$598,"دور ثان")</f>
        <v>0</v>
      </c>
      <c r="T8" s="499">
        <f t="shared" ref="T8:T20" si="6">S8+R8</f>
        <v>0</v>
      </c>
      <c r="U8" s="501">
        <f t="shared" ref="U8:W23" si="7">IFERROR(L8/F8,"")</f>
        <v>1</v>
      </c>
      <c r="V8" s="502">
        <f t="shared" si="7"/>
        <v>1</v>
      </c>
      <c r="W8" s="503">
        <f t="shared" si="7"/>
        <v>1</v>
      </c>
      <c r="X8" s="504"/>
      <c r="Y8" s="505"/>
    </row>
    <row r="9" spans="1:26" ht="31.5" thickTop="1" thickBot="1">
      <c r="A9" s="485" t="str">
        <f>[1]الشيت!$Z$4</f>
        <v xml:space="preserve">لغة فرنسية  </v>
      </c>
      <c r="B9" s="486"/>
      <c r="C9" s="497">
        <f>COUNTIF([1]الشيت!$J$10:$J$598,"ذكر")</f>
        <v>11</v>
      </c>
      <c r="D9" s="498">
        <f>COUNTIF([1]الشيت!$J$10:$J$598,"أنثي")</f>
        <v>10</v>
      </c>
      <c r="E9" s="499">
        <f t="shared" si="0"/>
        <v>21</v>
      </c>
      <c r="F9" s="500">
        <f t="shared" ref="F9:G24" si="8">C9-I9</f>
        <v>11</v>
      </c>
      <c r="G9" s="498">
        <f t="shared" si="1"/>
        <v>10</v>
      </c>
      <c r="H9" s="499">
        <f t="shared" si="2"/>
        <v>21</v>
      </c>
      <c r="I9" s="497">
        <f>COUNTIFS([1]الشيت!$J$10:$J$598,"ذكر",[1]الشيت!$AB$10:$AB$598,"غ")</f>
        <v>0</v>
      </c>
      <c r="J9" s="498">
        <f>COUNTIFS([1]الشيت!$J$10:$J$598,"أنثي",[1]الشيت!$AB$10:$AB$598,"غ")</f>
        <v>0</v>
      </c>
      <c r="K9" s="499">
        <f t="shared" si="3"/>
        <v>0</v>
      </c>
      <c r="L9" s="500">
        <f>COUNTIFS([1]الشيت!$J$10:$J$598,"ذكر",[1]الشيت!$AC$10:$AC$598,"&gt;=9")</f>
        <v>11</v>
      </c>
      <c r="M9" s="498">
        <f>COUNTIFS([1]الشيت!$J$10:$J$598,"أنثي",[1]الشيت!$AC$10:$AC$598,"&gt;=9")</f>
        <v>10</v>
      </c>
      <c r="N9" s="499">
        <f t="shared" si="4"/>
        <v>21</v>
      </c>
      <c r="O9" s="497">
        <f>COUNTIFS([1]الشيت!$J$10:$J$598,"ذكر",[1]الشيت!$AC$10:$AC$598,"&lt;9",[1]الشيت!$CK$10:$CK$598,"راسب")</f>
        <v>0</v>
      </c>
      <c r="P9" s="498">
        <f>COUNTIFS([1]الشيت!$J$10:$J$598,"أنثي",[1]الشيت!$AC$10:$AC$598,"&lt;9",[1]الشيت!$CK$10:$CK$598,"راسب")</f>
        <v>0</v>
      </c>
      <c r="Q9" s="499">
        <f t="shared" si="5"/>
        <v>0</v>
      </c>
      <c r="R9" s="500">
        <f>COUNTIFS([1]الشيت!$J$10:$J$598,"ذكر",[1]الشيت!$AC$10:$AC$598,"&lt;9",[1]الشيت!$CK$10:$CK$598,"دور ثان")</f>
        <v>0</v>
      </c>
      <c r="S9" s="498">
        <f>COUNTIFS([1]الشيت!$J$10:$J$598,"أنثي",[1]الشيت!$AC$10:$AC$598,"&lt;9",[1]الشيت!$CK$10:$CK$598,"دور ثان")</f>
        <v>0</v>
      </c>
      <c r="T9" s="499">
        <f t="shared" si="6"/>
        <v>0</v>
      </c>
      <c r="U9" s="501">
        <f t="shared" si="7"/>
        <v>1</v>
      </c>
      <c r="V9" s="502">
        <f t="shared" si="7"/>
        <v>1</v>
      </c>
      <c r="W9" s="503">
        <f t="shared" si="7"/>
        <v>1</v>
      </c>
      <c r="X9" s="506"/>
      <c r="Y9" s="507"/>
    </row>
    <row r="10" spans="1:26" ht="31.5" thickTop="1" thickBot="1">
      <c r="A10" s="485" t="str">
        <f>[1]الشيت!$AD$4</f>
        <v xml:space="preserve">جغرافيا  </v>
      </c>
      <c r="B10" s="486"/>
      <c r="C10" s="497">
        <f>COUNTIF([1]الشيت!$J$10:$J$598,"ذكر")</f>
        <v>11</v>
      </c>
      <c r="D10" s="498">
        <f>COUNTIF([1]الشيت!$J$10:$J$598,"أنثي")</f>
        <v>10</v>
      </c>
      <c r="E10" s="499">
        <f t="shared" si="0"/>
        <v>21</v>
      </c>
      <c r="F10" s="500">
        <f t="shared" si="8"/>
        <v>11</v>
      </c>
      <c r="G10" s="498">
        <f t="shared" si="1"/>
        <v>10</v>
      </c>
      <c r="H10" s="499">
        <f t="shared" si="2"/>
        <v>21</v>
      </c>
      <c r="I10" s="497">
        <f>COUNTIFS([1]الشيت!$J$10:$J$598,"ذكر",[1]الشيت!$AF$10:$AF$598,"غ")</f>
        <v>0</v>
      </c>
      <c r="J10" s="498">
        <f>COUNTIFS([1]الشيت!$J$10:$J$598,"أنثي",[1]الشيت!$AF$10:$AF$598,"غ")</f>
        <v>0</v>
      </c>
      <c r="K10" s="499">
        <f t="shared" si="3"/>
        <v>0</v>
      </c>
      <c r="L10" s="500">
        <f>COUNTIFS([1]الشيت!$J$10:$J$598,"ذكر",[1]الشيت!$AG$10:$AG$598,"&gt;=16")</f>
        <v>11</v>
      </c>
      <c r="M10" s="498">
        <f>COUNTIFS([1]الشيت!$J$10:$J$598,"أنثي",[1]الشيت!$AG$10:$AG$598,"&gt;=16")</f>
        <v>10</v>
      </c>
      <c r="N10" s="499">
        <f t="shared" si="4"/>
        <v>21</v>
      </c>
      <c r="O10" s="497">
        <f>COUNTIFS([1]الشيت!$J$10:$J$598,"ذكر",[1]الشيت!$AG$10:$AG$598,"&lt;25",[1]الشيت!$CK$10:$CK$598,"راسب")</f>
        <v>0</v>
      </c>
      <c r="P10" s="498">
        <f>COUNTIFS([1]الشيت!$J$10:$J$598,"أنثي",[1]الشيت!$AG$10:$AG$598,"&lt;25",[1]الشيت!$CK$10:$CK$598,"راسب")</f>
        <v>0</v>
      </c>
      <c r="Q10" s="499">
        <f t="shared" si="5"/>
        <v>0</v>
      </c>
      <c r="R10" s="500">
        <f>COUNTIFS([1]الشيت!$J$10:$J$598,"ذكر",[1]الشيت!$AO$10:$AO$598,"&lt;25",[1]الشيت!$CK$10:$CK$598,"دور ثان")</f>
        <v>2</v>
      </c>
      <c r="S10" s="498">
        <f>COUNTIFS([1]الشيت!$J$10:$J$598,"أنثي",[1]الشيت!$AO$10:$AO$598,"&lt;25",[1]الشيت!$CK$10:$CK$598,"دور ثان")</f>
        <v>2</v>
      </c>
      <c r="T10" s="499">
        <f t="shared" si="6"/>
        <v>4</v>
      </c>
      <c r="U10" s="501">
        <f t="shared" si="7"/>
        <v>1</v>
      </c>
      <c r="V10" s="502">
        <f t="shared" si="7"/>
        <v>1</v>
      </c>
      <c r="W10" s="503">
        <f t="shared" si="7"/>
        <v>1</v>
      </c>
      <c r="X10" s="506"/>
      <c r="Y10" s="507"/>
    </row>
    <row r="11" spans="1:26" ht="31.5" thickTop="1" thickBot="1">
      <c r="A11" s="508" t="s">
        <v>92</v>
      </c>
      <c r="B11" s="509"/>
      <c r="C11" s="510">
        <f>COUNTIF([1]الشيت!$J$10:$J$598,"ذكر")</f>
        <v>11</v>
      </c>
      <c r="D11" s="511">
        <f>COUNTIF([1]الشيت!$J$10:$J$598,"أنثي")</f>
        <v>10</v>
      </c>
      <c r="E11" s="512">
        <f t="shared" si="0"/>
        <v>21</v>
      </c>
      <c r="F11" s="513">
        <f t="shared" si="8"/>
        <v>11</v>
      </c>
      <c r="G11" s="511">
        <f t="shared" si="1"/>
        <v>10</v>
      </c>
      <c r="H11" s="512">
        <f t="shared" si="2"/>
        <v>21</v>
      </c>
      <c r="I11" s="510">
        <f>COUNTIFS([1]الشيت!$J$10:$J$598,"ذكر",[1]الشيت!$AJ$10:$AJ$598,"غ")</f>
        <v>0</v>
      </c>
      <c r="J11" s="511">
        <f>COUNTIFS([1]الشيت!$J$10:$J$598,"أنثي",[1]الشيت!$AJ$10:$AJ$598,"غ")</f>
        <v>0</v>
      </c>
      <c r="K11" s="512">
        <f t="shared" si="3"/>
        <v>0</v>
      </c>
      <c r="L11" s="513">
        <f>COUNTIFS([1]الشيت!$J$10:$J$598,"ذكر",[1]الشيت!$AK$10:$AK$598,"&gt;=15")</f>
        <v>11</v>
      </c>
      <c r="M11" s="511">
        <f>COUNTIFS([1]الشيت!$J$10:$J$598,"أنثي",[1]الشيت!$AK$10:$AK$598,"&gt;=15")</f>
        <v>10</v>
      </c>
      <c r="N11" s="512">
        <f t="shared" si="4"/>
        <v>21</v>
      </c>
      <c r="O11" s="510">
        <f>COUNTIFS([1]الشيت!$J$10:$J$598,"ذكر",[1]الشيت!$AK$10:$AK$598,"&lt;10",[1]الشيت!$CK$10:$CK$598,"راسب")</f>
        <v>0</v>
      </c>
      <c r="P11" s="511">
        <f>COUNTIFS([1]الشيت!$J$10:$J$598,"أنثي",[1]الشيت!$AK$10:$AK$598,"&lt;10",[1]الشيت!$CK$10:$CK$598,"راسب")</f>
        <v>0</v>
      </c>
      <c r="Q11" s="512">
        <f t="shared" si="5"/>
        <v>0</v>
      </c>
      <c r="R11" s="513">
        <f>COUNTIFS([1]الشيت!$J$10:$J$598,"ذكر",[1]الشيت!$AM$10:$AM$598,"&lt;10",[1]الشيت!$CK$10:$CK$598,"دور ثان")</f>
        <v>2</v>
      </c>
      <c r="S11" s="511">
        <f>COUNTIFS([1]الشيت!$J$10:$J$598,"أنثي",[1]الشيت!$AM$10:$AM$598,"&lt;10",[1]الشيت!$CK$10:$CK$598,"دور ثان")</f>
        <v>2</v>
      </c>
      <c r="T11" s="512">
        <f t="shared" si="6"/>
        <v>4</v>
      </c>
      <c r="U11" s="514">
        <f t="shared" si="7"/>
        <v>1</v>
      </c>
      <c r="V11" s="515">
        <f t="shared" si="7"/>
        <v>1</v>
      </c>
      <c r="W11" s="516">
        <f t="shared" si="7"/>
        <v>1</v>
      </c>
      <c r="X11" s="517"/>
      <c r="Y11" s="518"/>
      <c r="Z11" s="519"/>
    </row>
    <row r="12" spans="1:26" ht="31.5" thickTop="1" thickBot="1">
      <c r="A12" s="520" t="s">
        <v>48</v>
      </c>
      <c r="B12" s="521"/>
      <c r="C12" s="522">
        <f>COUNTIF([1]الشيت!$J$10:$J$598,"ذكر")</f>
        <v>11</v>
      </c>
      <c r="D12" s="523">
        <f>COUNTIF([1]الشيت!$J$10:$J$598,"أنثي")</f>
        <v>10</v>
      </c>
      <c r="E12" s="524">
        <f t="shared" si="0"/>
        <v>21</v>
      </c>
      <c r="F12" s="525">
        <f t="shared" si="8"/>
        <v>11</v>
      </c>
      <c r="G12" s="523">
        <f t="shared" si="1"/>
        <v>10</v>
      </c>
      <c r="H12" s="524">
        <f t="shared" si="2"/>
        <v>21</v>
      </c>
      <c r="I12" s="522">
        <f>COUNTIFS([1]الشيت!$J$10:$J$598,"ذكر",[1]الشيت!$AR$10:$AR$598,"غ")</f>
        <v>0</v>
      </c>
      <c r="J12" s="523">
        <f>COUNTIFS([1]الشيت!$J$10:$J$598,"أنثي",[1]الشيت!$AR$10:$AR$598,"غ")</f>
        <v>0</v>
      </c>
      <c r="K12" s="524">
        <f t="shared" si="3"/>
        <v>0</v>
      </c>
      <c r="L12" s="525">
        <f>COUNTIFS([1]الشيت!$J$10:$J$598,"ذكر",[1]الشيت!$AU$10:$AU$598,"&gt;=3")</f>
        <v>11</v>
      </c>
      <c r="M12" s="523">
        <f>COUNTIFS([1]الشيت!$J$10:$J$598,"أنثي",[1]الشيت!$AU$10:$AU$598,"&gt;=3")</f>
        <v>10</v>
      </c>
      <c r="N12" s="524">
        <f t="shared" si="4"/>
        <v>21</v>
      </c>
      <c r="O12" s="522">
        <f>COUNTIFS([1]الشيت!$J$10:$J$598,"ذكر",[1]الشيت!$AU$10:$AU$598,"&lt;15",[1]الشيت!$CK$10:$CK$598,"راسب")</f>
        <v>0</v>
      </c>
      <c r="P12" s="523">
        <f>COUNTIFS([1]الشيت!$J$10:$J$598,"أنثي",[1]الشيت!$AU$10:$AU$598,"&lt;15",[1]الشيت!$CK$10:$CK$598,"راسب")</f>
        <v>0</v>
      </c>
      <c r="Q12" s="524">
        <f t="shared" si="5"/>
        <v>0</v>
      </c>
      <c r="R12" s="525">
        <f>COUNTIFS([1]الشيت!$J$10:$J$598,"ذكر",[1]الشيت!$AN$10:$AN$598,"&lt;15",[1]الشيت!$CK$10:$CK$598,"دور ثان")</f>
        <v>2</v>
      </c>
      <c r="S12" s="523">
        <f>COUNTIFS([1]الشيت!$J$10:$J$598,"أنثي",[1]الشيت!$AN$10:$AN$598,"&lt;15",[1]الشيت!$CK$10:$CK$598,"دور ثان")</f>
        <v>2</v>
      </c>
      <c r="T12" s="524">
        <f t="shared" si="6"/>
        <v>4</v>
      </c>
      <c r="U12" s="526">
        <f t="shared" si="7"/>
        <v>1</v>
      </c>
      <c r="V12" s="527">
        <f t="shared" si="7"/>
        <v>1</v>
      </c>
      <c r="W12" s="528">
        <f t="shared" si="7"/>
        <v>1</v>
      </c>
      <c r="X12" s="529"/>
      <c r="Y12" s="530"/>
      <c r="Z12" s="531"/>
    </row>
    <row r="13" spans="1:26" ht="31.5" thickTop="1" thickBot="1">
      <c r="A13" s="508" t="s">
        <v>93</v>
      </c>
      <c r="B13" s="509"/>
      <c r="C13" s="510">
        <f>COUNTIF([1]الشيت!$J$10:$J$598,"ذكر")</f>
        <v>11</v>
      </c>
      <c r="D13" s="511">
        <f>COUNTIF([1]الشيت!$J$10:$J$598,"أنثي")</f>
        <v>10</v>
      </c>
      <c r="E13" s="512">
        <f t="shared" si="0"/>
        <v>21</v>
      </c>
      <c r="F13" s="513">
        <f t="shared" si="8"/>
        <v>11</v>
      </c>
      <c r="G13" s="511">
        <f t="shared" si="1"/>
        <v>10</v>
      </c>
      <c r="H13" s="512">
        <f t="shared" si="2"/>
        <v>21</v>
      </c>
      <c r="I13" s="510">
        <f>COUNTIFS([1]الشيت!$J$10:$J$598,"ذكر",[1]الشيت!$AS$10:$AS$598,"غ")</f>
        <v>0</v>
      </c>
      <c r="J13" s="511">
        <f>COUNTIFS([1]الشيت!$J$10:$J$598,"أنثي",[1]الشيت!$AS$10:$AS$598,"غائب")</f>
        <v>0</v>
      </c>
      <c r="K13" s="512">
        <f t="shared" si="3"/>
        <v>0</v>
      </c>
      <c r="L13" s="513">
        <f>COUNTIFS([1]الشيت!$J$10:$J$598,"ذكر",[1]الشيت!$AV$10:$AV$598,"&gt;=2")</f>
        <v>11</v>
      </c>
      <c r="M13" s="511">
        <f>COUNTIFS([1]الشيت!$J$10:$J$598,"أنثي",[1]الشيت!$AV$10:$AV$598,"&gt;=2")</f>
        <v>10</v>
      </c>
      <c r="N13" s="512">
        <f t="shared" si="4"/>
        <v>21</v>
      </c>
      <c r="O13" s="510">
        <f>COUNTIFS([1]الشيت!$J$10:$J$598,"ذكر",[1]الشيت!$AV$10:$AV$598,"&lt;25",[1]الشيت!$CK$10:$CK$598,"راسب")</f>
        <v>0</v>
      </c>
      <c r="P13" s="511">
        <f>COUNTIFS([1]الشيت!$J$10:$J$598,"أنثي",[1]الشيت!$AV$10:$AV$598,"&lt;10",[1]الشيت!$CK$10:$CK$598,"راسب")</f>
        <v>0</v>
      </c>
      <c r="Q13" s="512">
        <f t="shared" si="5"/>
        <v>0</v>
      </c>
      <c r="R13" s="513">
        <f>COUNTIFS([1]الشيت!$J$10:$J$598,"ذكر",[1]الشيت!$AS$10:$AS$598,"&lt;25",[1]الشيت!$CK$10:$CK$598,"دور ثان")</f>
        <v>2</v>
      </c>
      <c r="S13" s="511">
        <f>COUNTIFS([1]الشيت!$J$10:$J$598,"أنثي",[1]الشيت!$AS$10:$AS$598,"&lt;25",[1]الشيت!$CK$10:$CK$598,"دور ثان")</f>
        <v>2</v>
      </c>
      <c r="T13" s="512">
        <f t="shared" si="6"/>
        <v>4</v>
      </c>
      <c r="U13" s="514">
        <f t="shared" si="7"/>
        <v>1</v>
      </c>
      <c r="V13" s="515">
        <f t="shared" si="7"/>
        <v>1</v>
      </c>
      <c r="W13" s="516">
        <f t="shared" si="7"/>
        <v>1</v>
      </c>
      <c r="X13" s="532"/>
      <c r="Y13" s="533"/>
      <c r="Z13" s="519"/>
    </row>
    <row r="14" spans="1:26" ht="31.5" thickTop="1" thickBot="1">
      <c r="A14" s="508" t="s">
        <v>94</v>
      </c>
      <c r="B14" s="509"/>
      <c r="C14" s="510">
        <f>COUNTIF([1]الشيت!$J$10:$J$598,"ذكر")</f>
        <v>11</v>
      </c>
      <c r="D14" s="511">
        <f>COUNTIF([1]الشيت!$J$10:$J$598,"أنثي")</f>
        <v>10</v>
      </c>
      <c r="E14" s="512">
        <f t="shared" si="0"/>
        <v>21</v>
      </c>
      <c r="F14" s="513">
        <f t="shared" si="8"/>
        <v>11</v>
      </c>
      <c r="G14" s="511">
        <f t="shared" si="1"/>
        <v>10</v>
      </c>
      <c r="H14" s="512">
        <f t="shared" si="2"/>
        <v>21</v>
      </c>
      <c r="I14" s="510">
        <f>COUNTIFS([1]الشيت!$J$10:$J$598,"ذكر",[1]الشيت!$AW$10:$AW$598,"غائب")</f>
        <v>0</v>
      </c>
      <c r="J14" s="511">
        <f>COUNTIFS([1]الشيت!$J$10:$J$598,"أنثي",[1]الشيت!$AW$10:$AW$598,"غائب")</f>
        <v>0</v>
      </c>
      <c r="K14" s="512">
        <f t="shared" si="3"/>
        <v>0</v>
      </c>
      <c r="L14" s="513">
        <f>COUNTIFS([1]الشيت!$J$10:$J$598,"ذكر",[1]الشيت!$AW$10:$AW$598,"&gt;=25")</f>
        <v>11</v>
      </c>
      <c r="M14" s="511">
        <f>COUNTIFS([1]الشيت!$J$10:$J$598,"أنثي",[1]الشيت!$AW$10:$AW$598,"&gt;=25")</f>
        <v>10</v>
      </c>
      <c r="N14" s="512">
        <f t="shared" si="4"/>
        <v>21</v>
      </c>
      <c r="O14" s="510">
        <f>COUNTIFS([1]الشيت!$J$10:$J$598,"ذكر",[1]الشيت!$AW$10:$AW$598,"&lt;25",[1]الشيت!$CK$10:$CK$598,"راسب")</f>
        <v>0</v>
      </c>
      <c r="P14" s="511">
        <f>COUNTIFS([1]الشيت!$J$10:$J$598,"أنثي",[1]الشيت!$AW$10:$AW$598,"&lt;25",[1]الشيت!$CK$10:$CK$598,"راسب")</f>
        <v>0</v>
      </c>
      <c r="Q14" s="512">
        <f t="shared" si="5"/>
        <v>0</v>
      </c>
      <c r="R14" s="513">
        <f>COUNTIFS([1]الشيت!$J$10:$J$598,"ذكر",[1]الشيت!$AW$10:$AW$598,"&lt;25",[1]الشيت!$CK$10:$CK$598,"دور ثان")</f>
        <v>0</v>
      </c>
      <c r="S14" s="511">
        <f>COUNTIFS([1]الشيت!$J$10:$J$598,"أنثي",[1]الشيت!$AW$10:$AW$598,"&lt;25",[1]الشيت!$CK$10:$CK$598,"دور ثان")</f>
        <v>0</v>
      </c>
      <c r="T14" s="512">
        <f t="shared" si="6"/>
        <v>0</v>
      </c>
      <c r="U14" s="514">
        <f t="shared" si="7"/>
        <v>1</v>
      </c>
      <c r="V14" s="515">
        <f t="shared" si="7"/>
        <v>1</v>
      </c>
      <c r="W14" s="516">
        <f t="shared" si="7"/>
        <v>1</v>
      </c>
      <c r="X14" s="532"/>
      <c r="Y14" s="533"/>
      <c r="Z14" s="519"/>
    </row>
    <row r="15" spans="1:26" ht="31.5" thickTop="1" thickBot="1">
      <c r="A15" s="485" t="str">
        <f>[1]الشيت!$AX$4</f>
        <v>اقتصاد</v>
      </c>
      <c r="B15" s="486"/>
      <c r="C15" s="497">
        <f>COUNTIF([1]الشيت!$J$10:$J$598,"ذكر")</f>
        <v>11</v>
      </c>
      <c r="D15" s="498">
        <f>COUNTIF([1]الشيت!$J$10:$J$598,"أنثي")</f>
        <v>10</v>
      </c>
      <c r="E15" s="499">
        <f t="shared" si="0"/>
        <v>21</v>
      </c>
      <c r="F15" s="500">
        <f t="shared" si="8"/>
        <v>11</v>
      </c>
      <c r="G15" s="498">
        <f t="shared" si="1"/>
        <v>10</v>
      </c>
      <c r="H15" s="499">
        <f t="shared" si="2"/>
        <v>21</v>
      </c>
      <c r="I15" s="497">
        <f>COUNTIFS([1]الشيت!$J$10:$J$598,"ذكر",[1]الشيت!$AZ$10:$AZ$598,"غ")</f>
        <v>0</v>
      </c>
      <c r="J15" s="498">
        <f>COUNTIFS([1]الشيت!$J$10:$J$598,"أنثي",[1]الشيت!$AZ$10:$AZ$598,"غ")</f>
        <v>0</v>
      </c>
      <c r="K15" s="499">
        <f t="shared" si="3"/>
        <v>0</v>
      </c>
      <c r="L15" s="500">
        <f>COUNTIFS([1]الشيت!$J$10:$J$598,"ذكر",[1]الشيت!$BA$10:$BA$598,"&gt;=25")</f>
        <v>11</v>
      </c>
      <c r="M15" s="498">
        <f>COUNTIFS([1]الشيت!$J$10:$J$598,"أنثي",[1]الشيت!$BA$10:$BA$598,"&gt;=25")</f>
        <v>10</v>
      </c>
      <c r="N15" s="499">
        <f t="shared" si="4"/>
        <v>21</v>
      </c>
      <c r="O15" s="497">
        <f>COUNTIFS([1]الشيت!$J$10:$J$598,"ذكر",[1]الشيت!$BA$10:$BA$598,"&lt;25",[1]الشيت!$CK$10:$CK$598,"راسب")</f>
        <v>0</v>
      </c>
      <c r="P15" s="498">
        <f>COUNTIFS([1]الشيت!$J$10:$J$598,"أنثي",[1]الشيت!$BA$10:$BA$598,"&lt;25",[1]الشيت!$CK$10:$CK$598,"راسب")</f>
        <v>0</v>
      </c>
      <c r="Q15" s="499">
        <f t="shared" si="5"/>
        <v>0</v>
      </c>
      <c r="R15" s="500">
        <f>COUNTIFS([1]الشيت!$J$10:$J$598,"ذكر",[1]الشيت!$BA$10:$BA$598,"&lt;25",[1]الشيت!$CK$10:$CK$598,"دور ثان")</f>
        <v>0</v>
      </c>
      <c r="S15" s="498">
        <f>COUNTIFS([1]الشيت!$J$10:$J$598,"أنثي",[1]الشيت!$BA$10:$BA$598,"&lt;25",[1]الشيت!$CK$10:$CK$598,"دور ثان")</f>
        <v>0</v>
      </c>
      <c r="T15" s="499">
        <f t="shared" si="6"/>
        <v>0</v>
      </c>
      <c r="U15" s="501">
        <f t="shared" si="7"/>
        <v>1</v>
      </c>
      <c r="V15" s="502">
        <f t="shared" si="7"/>
        <v>1</v>
      </c>
      <c r="W15" s="503">
        <f t="shared" si="7"/>
        <v>1</v>
      </c>
      <c r="X15" s="506"/>
      <c r="Y15" s="507"/>
    </row>
    <row r="16" spans="1:26" ht="31.5" thickTop="1" thickBot="1">
      <c r="A16" s="485" t="str">
        <f>[1]الشيت!$BB$4</f>
        <v>سكرتارية عربية</v>
      </c>
      <c r="B16" s="486"/>
      <c r="C16" s="497">
        <f>COUNTIF([1]الشيت!$J$10:$J$598,"ذكر")</f>
        <v>11</v>
      </c>
      <c r="D16" s="498">
        <f>COUNTIF([1]الشيت!$J$10:$J$598,"أنثي")</f>
        <v>10</v>
      </c>
      <c r="E16" s="499">
        <f t="shared" si="0"/>
        <v>21</v>
      </c>
      <c r="F16" s="500">
        <f t="shared" si="8"/>
        <v>11</v>
      </c>
      <c r="G16" s="498">
        <f t="shared" si="1"/>
        <v>10</v>
      </c>
      <c r="H16" s="499">
        <f t="shared" si="2"/>
        <v>21</v>
      </c>
      <c r="I16" s="497">
        <f>COUNTIFS([1]الشيت!$J$10:$J$598,"ذكر",[1]الشيت!$BD$10:$BD$598,"غ")</f>
        <v>0</v>
      </c>
      <c r="J16" s="498">
        <f>COUNTIFS([1]الشيت!$J$10:$J$598,"أنثي",[1]الشيت!$BD$10:$BD$598,"غ")</f>
        <v>0</v>
      </c>
      <c r="K16" s="499">
        <f t="shared" si="3"/>
        <v>0</v>
      </c>
      <c r="L16" s="500">
        <f>COUNTIFS([1]الشيت!$J$10:$J$598,"ذكر",[1]الشيت!$BE$10:$BE$598,"&gt;=25")</f>
        <v>11</v>
      </c>
      <c r="M16" s="498">
        <f>COUNTIFS([1]الشيت!$J$10:$J$598,"أنثي",[1]الشيت!$BE$10:$BE$598,"&gt;=25")</f>
        <v>10</v>
      </c>
      <c r="N16" s="499">
        <f t="shared" si="4"/>
        <v>21</v>
      </c>
      <c r="O16" s="497">
        <f>COUNTIFS([1]الشيت!$J$10:$J$598,"ذكر",[1]الشيت!$BE$10:$BE$598,"&lt;25",[1]الشيت!$CK$10:$CK$598,"راسب")</f>
        <v>0</v>
      </c>
      <c r="P16" s="498">
        <f>COUNTIFS([1]الشيت!$J$10:$J$598,"أنثي",[1]الشيت!$BE$10:$BE$598,"&lt;25",[1]الشيت!$CK$10:$CK$598,"راسب")</f>
        <v>0</v>
      </c>
      <c r="Q16" s="499">
        <f t="shared" si="5"/>
        <v>0</v>
      </c>
      <c r="R16" s="500">
        <f>COUNTIFS([1]الشيت!$J$10:$J$598,"ذكر",[1]الشيت!$BE$10:$BE$598,"&lt;25",[1]الشيت!$CK$10:$CK$598,"دور ثان")</f>
        <v>0</v>
      </c>
      <c r="S16" s="498">
        <f>COUNTIFS([1]الشيت!$J$10:$J$598,"أنثي",[1]الشيت!$BE$10:$BE$598,"&lt;25",[1]الشيت!$CK$10:$CK$598,"دور ثان")</f>
        <v>0</v>
      </c>
      <c r="T16" s="499">
        <f t="shared" si="6"/>
        <v>0</v>
      </c>
      <c r="U16" s="501">
        <f t="shared" si="7"/>
        <v>1</v>
      </c>
      <c r="V16" s="502">
        <f t="shared" si="7"/>
        <v>1</v>
      </c>
      <c r="W16" s="503">
        <f t="shared" si="7"/>
        <v>1</v>
      </c>
      <c r="X16" s="506"/>
      <c r="Y16" s="507"/>
    </row>
    <row r="17" spans="1:25" ht="31.5" thickTop="1" thickBot="1">
      <c r="A17" s="485" t="str">
        <f>[1]الشيت!$BF$4</f>
        <v>سكرتارية افرنجية</v>
      </c>
      <c r="B17" s="486"/>
      <c r="C17" s="497">
        <f>COUNTIF([1]الشيت!$J$10:$J$598,"ذكر")</f>
        <v>11</v>
      </c>
      <c r="D17" s="498">
        <f>COUNTIF([1]الشيت!$J$10:$J$598,"أنثي")</f>
        <v>10</v>
      </c>
      <c r="E17" s="499">
        <f t="shared" si="0"/>
        <v>21</v>
      </c>
      <c r="F17" s="500">
        <f t="shared" si="8"/>
        <v>11</v>
      </c>
      <c r="G17" s="498">
        <f t="shared" si="1"/>
        <v>10</v>
      </c>
      <c r="H17" s="499">
        <f t="shared" si="2"/>
        <v>21</v>
      </c>
      <c r="I17" s="497">
        <f>COUNTIFS([1]الشيت!$J$10:$J$598,"ذكر",[1]الشيت!$BH$10:$BH$598,"غ")</f>
        <v>0</v>
      </c>
      <c r="J17" s="498">
        <f>COUNTIFS([1]الشيت!$J$10:$J$598,"أنثي",[1]الشيت!$BH$10:$BH$598,"غ")</f>
        <v>0</v>
      </c>
      <c r="K17" s="499">
        <f t="shared" si="3"/>
        <v>0</v>
      </c>
      <c r="L17" s="500">
        <f>COUNTIFS([1]الشيت!$J$10:$J$598,"ذكر",[1]الشيت!$BI$10:$BI$598,"&gt;=25")</f>
        <v>11</v>
      </c>
      <c r="M17" s="498">
        <f>COUNTIFS([1]الشيت!$J$10:$J$598,"أنثي",[1]الشيت!$BI$10:$BI$598,"&gt;=25")</f>
        <v>10</v>
      </c>
      <c r="N17" s="499">
        <f t="shared" si="4"/>
        <v>21</v>
      </c>
      <c r="O17" s="497">
        <f>COUNTIFS([1]الشيت!$J$10:$J$598,"ذكر",[1]الشيت!$BI$10:$BI$598,"&lt;25",[1]الشيت!$CK$10:$CK$598,"راسب")</f>
        <v>0</v>
      </c>
      <c r="P17" s="498">
        <f>COUNTIFS([1]الشيت!$J$10:$J$598,"أنثي",[1]الشيت!$BI$10:$BI$598,"&lt;25",[1]الشيت!$CK$10:$CK$598,"راسب")</f>
        <v>0</v>
      </c>
      <c r="Q17" s="499">
        <f t="shared" si="5"/>
        <v>0</v>
      </c>
      <c r="R17" s="500">
        <f>COUNTIFS([1]الشيت!$J$10:$J$598,"ذكر",[1]الشيت!$BI$10:$BI$598,"&lt;25",[1]الشيت!$CK$10:$CK$598,"دور ثان")</f>
        <v>0</v>
      </c>
      <c r="S17" s="498">
        <f>COUNTIFS([1]الشيت!$J$10:$J$598,"أنثي",[1]الشيت!$BI$10:$BI$598,"&lt;25",[1]الشيت!$CK$10:$CK$598,"دور ثان")</f>
        <v>0</v>
      </c>
      <c r="T17" s="499">
        <f t="shared" si="6"/>
        <v>0</v>
      </c>
      <c r="U17" s="501">
        <f t="shared" si="7"/>
        <v>1</v>
      </c>
      <c r="V17" s="502">
        <f t="shared" si="7"/>
        <v>1</v>
      </c>
      <c r="W17" s="503">
        <f t="shared" si="7"/>
        <v>1</v>
      </c>
      <c r="X17" s="506"/>
      <c r="Y17" s="507"/>
    </row>
    <row r="18" spans="1:25" ht="31.5" thickTop="1" thickBot="1">
      <c r="A18" s="485" t="str">
        <f>[1]الشيت!$BJ$4</f>
        <v>ادارة اعمال</v>
      </c>
      <c r="B18" s="486"/>
      <c r="C18" s="497">
        <f>COUNTIF([1]الشيت!$J$10:$J$598,"ذكر")</f>
        <v>11</v>
      </c>
      <c r="D18" s="498">
        <f>COUNTIF([1]الشيت!$J$10:$J$598,"أنثي")</f>
        <v>10</v>
      </c>
      <c r="E18" s="499">
        <f t="shared" si="0"/>
        <v>21</v>
      </c>
      <c r="F18" s="500">
        <f t="shared" si="8"/>
        <v>11</v>
      </c>
      <c r="G18" s="498">
        <f t="shared" si="1"/>
        <v>10</v>
      </c>
      <c r="H18" s="499">
        <f t="shared" si="2"/>
        <v>21</v>
      </c>
      <c r="I18" s="497">
        <f>COUNTIFS([1]الشيت!$J$10:$J$598,"ذكر",[1]الشيت!$BL$10:$BL$598,"غ")</f>
        <v>0</v>
      </c>
      <c r="J18" s="498">
        <f>COUNTIFS([1]الشيت!$J$10:$J$598,"أنثي",[1]الشيت!$BL$10:$BL$598,"غ")</f>
        <v>0</v>
      </c>
      <c r="K18" s="499">
        <f t="shared" si="3"/>
        <v>0</v>
      </c>
      <c r="L18" s="500">
        <f>COUNTIFS([1]الشيت!$J$10:$J$598,"ذكر",[1]الشيت!$BM$10:$BM$598,"&gt;=25")</f>
        <v>11</v>
      </c>
      <c r="M18" s="498">
        <f>COUNTIFS([1]الشيت!$J$10:$J$598,"أنثي",[1]الشيت!$BM$10:$BM$598,"&gt;=25")</f>
        <v>10</v>
      </c>
      <c r="N18" s="499">
        <f t="shared" si="4"/>
        <v>21</v>
      </c>
      <c r="O18" s="497">
        <f>COUNTIFS([1]الشيت!$J$10:$J$598,"ذكر",[1]الشيت!$BM$10:$BM$598,"&lt;25",[1]الشيت!$CK$10:$CK$598,"راسب")</f>
        <v>0</v>
      </c>
      <c r="P18" s="498">
        <f>COUNTIFS([1]الشيت!$J$10:$J$598,"أنثي",[1]الشيت!$BM$10:$BM$598,"&lt;25",[1]الشيت!$CK$10:$CK$598,"راسب")</f>
        <v>0</v>
      </c>
      <c r="Q18" s="499">
        <f t="shared" si="5"/>
        <v>0</v>
      </c>
      <c r="R18" s="500">
        <f>COUNTIFS([1]الشيت!$J$10:$J$598,"ذكر",[1]الشيت!$BM$10:$BM$598,"&lt;25",[1]الشيت!$CK$10:$CK$598,"دور ثان")</f>
        <v>0</v>
      </c>
      <c r="S18" s="498">
        <f>COUNTIFS([1]الشيت!$J$10:$J$598,"أنثي",[1]الشيت!$BM$10:$BM$598,"&lt;25",[1]الشيت!$CK$10:$CK$598,"دور ثان")</f>
        <v>0</v>
      </c>
      <c r="T18" s="499">
        <f t="shared" si="6"/>
        <v>0</v>
      </c>
      <c r="U18" s="501">
        <f t="shared" si="7"/>
        <v>1</v>
      </c>
      <c r="V18" s="502">
        <f t="shared" si="7"/>
        <v>1</v>
      </c>
      <c r="W18" s="503">
        <f t="shared" si="7"/>
        <v>1</v>
      </c>
      <c r="X18" s="506"/>
      <c r="Y18" s="507"/>
    </row>
    <row r="19" spans="1:25" ht="31.5" thickTop="1" thickBot="1">
      <c r="A19" s="485" t="str">
        <f>[1]الشيت!$BN$4</f>
        <v>محاسبة</v>
      </c>
      <c r="B19" s="486"/>
      <c r="C19" s="497">
        <f>COUNTIF([1]الشيت!$J$10:$J$598,"ذكر")</f>
        <v>11</v>
      </c>
      <c r="D19" s="498">
        <f>COUNTIF([1]الشيت!$J$10:$J$598,"أنثي")</f>
        <v>10</v>
      </c>
      <c r="E19" s="499">
        <f t="shared" si="0"/>
        <v>21</v>
      </c>
      <c r="F19" s="500">
        <f t="shared" si="8"/>
        <v>11</v>
      </c>
      <c r="G19" s="498">
        <f t="shared" si="1"/>
        <v>10</v>
      </c>
      <c r="H19" s="499">
        <f t="shared" si="2"/>
        <v>21</v>
      </c>
      <c r="I19" s="497">
        <f>COUNTIFS([1]الشيت!$J$10:$J$598,"ذكر",[1]الشيت!$BP$10:$BP$598,"غ")</f>
        <v>0</v>
      </c>
      <c r="J19" s="498">
        <f>COUNTIFS([1]الشيت!$J$10:$J$598,"أنثي",[1]الشيت!$BP$10:$BP$598,"غ")</f>
        <v>0</v>
      </c>
      <c r="K19" s="499">
        <f t="shared" si="3"/>
        <v>0</v>
      </c>
      <c r="L19" s="500">
        <f>COUNTIFS([1]الشيت!$J$10:$J$598,"ذكر",[1]الشيت!$BQ$10:$BQ$598,"&gt;=20")</f>
        <v>11</v>
      </c>
      <c r="M19" s="498">
        <f>COUNTIFS([1]الشيت!$J$10:$J$598,"أنثي",[1]الشيت!$BQ$10:$BQ$598,"&gt;=20")</f>
        <v>10</v>
      </c>
      <c r="N19" s="499">
        <f t="shared" si="4"/>
        <v>21</v>
      </c>
      <c r="O19" s="497">
        <f>COUNTIFS([1]الشيت!$J$10:$J$598,"ذكر",[1]الشيت!$BQ$10:$BQ$598,"&lt;20",[1]الشيت!$CK$10:$CK$598,"راسب")</f>
        <v>0</v>
      </c>
      <c r="P19" s="498">
        <f>COUNTIFS([1]الشيت!$J$10:$J$598,"أنثي",[1]الشيت!$BQ$10:$BQ$598,"&lt;20",[1]الشيت!$CK$10:$CK$598,"راسب")</f>
        <v>0</v>
      </c>
      <c r="Q19" s="499">
        <f t="shared" si="5"/>
        <v>0</v>
      </c>
      <c r="R19" s="500">
        <f>COUNTIFS([1]الشيت!$J$10:$J$598,"ذكر",[1]الشيت!$BQ$10:$BQ$598,"&lt;20",[1]الشيت!$CK$10:$CK$598,"دور ثان")</f>
        <v>0</v>
      </c>
      <c r="S19" s="498">
        <f>COUNTIFS([1]الشيت!$J$10:$J$598,"أنثي",[1]الشيت!$BQ$10:$BQ$598,"&lt;20",[1]الشيت!$CK$10:$CK$598,"دور ثان")</f>
        <v>0</v>
      </c>
      <c r="T19" s="499">
        <f t="shared" si="6"/>
        <v>0</v>
      </c>
      <c r="U19" s="501">
        <f t="shared" si="7"/>
        <v>1</v>
      </c>
      <c r="V19" s="502">
        <f t="shared" si="7"/>
        <v>1</v>
      </c>
      <c r="W19" s="503">
        <f t="shared" si="7"/>
        <v>1</v>
      </c>
      <c r="X19" s="506"/>
      <c r="Y19" s="507"/>
    </row>
    <row r="20" spans="1:25" ht="31.5" thickTop="1" thickBot="1">
      <c r="A20" s="485" t="str">
        <f>[1]الشيت!$BR$4</f>
        <v>تسويق</v>
      </c>
      <c r="B20" s="486"/>
      <c r="C20" s="497">
        <f>COUNTIF([1]الشيت!$J$10:$J$598,"ذكر")</f>
        <v>11</v>
      </c>
      <c r="D20" s="498">
        <f>COUNTIF([1]الشيت!$J$10:$J$598,"أنثي")</f>
        <v>10</v>
      </c>
      <c r="E20" s="499">
        <f t="shared" si="0"/>
        <v>21</v>
      </c>
      <c r="F20" s="500">
        <f t="shared" si="8"/>
        <v>11</v>
      </c>
      <c r="G20" s="498">
        <f t="shared" si="1"/>
        <v>10</v>
      </c>
      <c r="H20" s="499">
        <f t="shared" si="2"/>
        <v>21</v>
      </c>
      <c r="I20" s="497">
        <f>COUNTIFS([1]الشيت!$J$10:$J$598,"ذكر",[1]الشيت!$BT$10:$BT$598,"غ")</f>
        <v>0</v>
      </c>
      <c r="J20" s="498">
        <f>COUNTIFS([1]الشيت!$J$10:$J$598,"أنثي",[1]الشيت!$BT$10:$BT$598,"غ")</f>
        <v>0</v>
      </c>
      <c r="K20" s="499">
        <f t="shared" si="3"/>
        <v>0</v>
      </c>
      <c r="L20" s="500">
        <f>COUNTIFS([1]الشيت!$J$10:$J$598,"ذكر",[1]الشيت!$BU$10:$BU$598,"&gt;=16")</f>
        <v>11</v>
      </c>
      <c r="M20" s="498">
        <f>COUNTIFS([1]الشيت!$J$10:$J$598,"أنثي",[1]الشيت!$BU$10:$BU$598,"&gt;=16")</f>
        <v>10</v>
      </c>
      <c r="N20" s="499">
        <f t="shared" si="4"/>
        <v>21</v>
      </c>
      <c r="O20" s="497">
        <f>COUNTIFS([1]الشيت!$J$10:$J$598,"ذكر",[1]الشيت!$BU$10:$BU$598,"&lt;16",[1]الشيت!$CK$10:$CK$598,"راسب")</f>
        <v>0</v>
      </c>
      <c r="P20" s="498">
        <f>COUNTIFS([1]الشيت!$J$10:$J$598,"أنثي",[1]الشيت!$BU$10:$BU$598,"&lt;16",[1]الشيت!$CK$10:$CK$598,"راسب")</f>
        <v>0</v>
      </c>
      <c r="Q20" s="499">
        <f t="shared" si="5"/>
        <v>0</v>
      </c>
      <c r="R20" s="500">
        <f>COUNTIFS([1]الشيت!$J$10:$J$598,"ذكر",[1]الشيت!$BU$10:$BU$598,"&lt;16",[1]الشيت!$CK$10:$CK$598,"دور ثان")</f>
        <v>0</v>
      </c>
      <c r="S20" s="498">
        <f>COUNTIFS([1]الشيت!$J$10:$J$598,"أنثي",[1]الشيت!$BU$10:$BU$598,"&lt;16",[1]الشيت!$CK$10:$CK$598,"دور ثان")</f>
        <v>0</v>
      </c>
      <c r="T20" s="499">
        <f t="shared" si="6"/>
        <v>0</v>
      </c>
      <c r="U20" s="501">
        <f t="shared" si="7"/>
        <v>1</v>
      </c>
      <c r="V20" s="502">
        <f t="shared" si="7"/>
        <v>1</v>
      </c>
      <c r="W20" s="503">
        <f t="shared" si="7"/>
        <v>1</v>
      </c>
      <c r="X20" s="506"/>
      <c r="Y20" s="507"/>
    </row>
    <row r="21" spans="1:25" ht="31.5" thickTop="1" thickBot="1">
      <c r="A21" s="485" t="str">
        <f>[1]الشيت!$BV$4</f>
        <v>قانون تجارى</v>
      </c>
      <c r="B21" s="486"/>
      <c r="C21" s="497">
        <f>COUNTIF([1]الشيت!$J$10:$J$598,"ذكر")</f>
        <v>11</v>
      </c>
      <c r="D21" s="498">
        <f>COUNTIF([1]الشيت!$J$10:$J$598,"أنثي")</f>
        <v>10</v>
      </c>
      <c r="E21" s="499">
        <f>D21+C21</f>
        <v>21</v>
      </c>
      <c r="F21" s="500">
        <f t="shared" si="8"/>
        <v>11</v>
      </c>
      <c r="G21" s="498">
        <f t="shared" si="8"/>
        <v>10</v>
      </c>
      <c r="H21" s="499">
        <f>F21+G21</f>
        <v>21</v>
      </c>
      <c r="I21" s="497">
        <f>COUNTIFS([1]الشيت!$J$10:$J$598,"ذكر",[1]الشيت!$BX$10:$BX$598,"غ")</f>
        <v>0</v>
      </c>
      <c r="J21" s="498">
        <f>COUNTIFS([1]الشيت!$J$10:$J$598,"أنثي",[1]الشيت!$BX$10:$BX$598,"غ")</f>
        <v>0</v>
      </c>
      <c r="K21" s="499">
        <f>I21+J21</f>
        <v>0</v>
      </c>
      <c r="L21" s="500">
        <f>COUNTIFS([1]الشيت!$J$10:$J$598,"ذكر",[1]الشيت!$BY$10:$BY$598,"&gt;=15")</f>
        <v>11</v>
      </c>
      <c r="M21" s="498">
        <f>COUNTIFS([1]الشيت!$J$10:$J$598,"أنثي",[1]الشيت!$BY$10:$BY$598,"&gt;=15")</f>
        <v>10</v>
      </c>
      <c r="N21" s="499">
        <f>L21+M21</f>
        <v>21</v>
      </c>
      <c r="O21" s="497">
        <f>COUNTIFS([1]الشيت!$J$10:$J$598,"ذكر",[1]الشيت!$BY$10:$BY$598,"&lt;15",[1]الشيت!$CK$10:$CK$598,"راسب")</f>
        <v>0</v>
      </c>
      <c r="P21" s="498">
        <f>COUNTIFS([1]الشيت!$J$10:$J$598,"أنثي",[1]الشيت!$BY$10:$BY$598,"&lt;15",[1]الشيت!$CK$10:$CK$598,"راسب")</f>
        <v>0</v>
      </c>
      <c r="Q21" s="499">
        <f>P21+O21</f>
        <v>0</v>
      </c>
      <c r="R21" s="500">
        <f>COUNTIFS([1]الشيت!$J$10:$J$598,"ذكر",[1]الشيت!$BY$10:$BY$598,"&lt;15",[1]الشيت!$CK$10:$CK$598,"دور ثان")</f>
        <v>0</v>
      </c>
      <c r="S21" s="498">
        <f>COUNTIFS([1]الشيت!$J$10:$J$598,"أنثي",[1]الشيت!$BY$10:$BY$598,"&lt;15",[1]الشيت!$CK$10:$CK$598,"دور ثان")</f>
        <v>0</v>
      </c>
      <c r="T21" s="499">
        <f>S21+R21</f>
        <v>0</v>
      </c>
      <c r="U21" s="501">
        <f t="shared" si="7"/>
        <v>1</v>
      </c>
      <c r="V21" s="502">
        <f t="shared" si="7"/>
        <v>1</v>
      </c>
      <c r="W21" s="503">
        <f t="shared" si="7"/>
        <v>1</v>
      </c>
      <c r="X21" s="506"/>
      <c r="Y21" s="507"/>
    </row>
    <row r="22" spans="1:25" ht="31.5" thickTop="1" thickBot="1">
      <c r="A22" s="485" t="str">
        <f>[1]الشيت!$CB$4</f>
        <v xml:space="preserve">تربيـة دينية  </v>
      </c>
      <c r="B22" s="486"/>
      <c r="C22" s="497">
        <f>COUNTIF([1]الشيت!$J$10:$J$598,"ذكر")</f>
        <v>11</v>
      </c>
      <c r="D22" s="498">
        <f>COUNTIF([1]الشيت!$J$10:$J$598,"أنثي")</f>
        <v>10</v>
      </c>
      <c r="E22" s="499">
        <f>D22+C22</f>
        <v>21</v>
      </c>
      <c r="F22" s="500">
        <f t="shared" si="8"/>
        <v>11</v>
      </c>
      <c r="G22" s="498">
        <f t="shared" si="8"/>
        <v>10</v>
      </c>
      <c r="H22" s="499">
        <f>F22+G22</f>
        <v>21</v>
      </c>
      <c r="I22" s="497">
        <f>COUNTIFS([1]الشيت!$J$10:$J$598,"ذكر",[1]الشيت!$CD$10:$CD$598,"غ")</f>
        <v>0</v>
      </c>
      <c r="J22" s="498">
        <f>COUNTIFS([1]الشيت!$J$10:$J$598,"أنثي",[1]الشيت!$CE$10:$CE$598,"غائب")</f>
        <v>0</v>
      </c>
      <c r="K22" s="499">
        <f>I22+J22</f>
        <v>0</v>
      </c>
      <c r="L22" s="500">
        <f>COUNTIFS([1]الشيت!$J$10:$J$598,"ذكر",[1]الشيت!$CE$10:$CE$598,"&gt;=10")</f>
        <v>11</v>
      </c>
      <c r="M22" s="498">
        <f>COUNTIFS([1]الشيت!$J$10:$J$598,"أنثي",[1]الشيت!$CE$10:$CE$598,"&gt;=10")</f>
        <v>10</v>
      </c>
      <c r="N22" s="499">
        <f>L22+M22</f>
        <v>21</v>
      </c>
      <c r="O22" s="497">
        <f>COUNTIFS([1]الشيت!$J$10:$J$598,"ذكر",[1]الشيت!$CE$10:$CE$598,"&lt;10",[1]الشيت!$CK$10:$CK$598,"راسب")</f>
        <v>0</v>
      </c>
      <c r="P22" s="498">
        <f>COUNTIFS([1]الشيت!$J$10:$J$598,"أنثي",[1]الشيت!$CE$10:$CE$598,"&lt;10",[1]الشيت!$CK$10:$CK$598,"راسب")</f>
        <v>0</v>
      </c>
      <c r="Q22" s="499">
        <f>P22+O22</f>
        <v>0</v>
      </c>
      <c r="R22" s="500">
        <f>COUNTIFS([1]الشيت!$J$10:$J$598,"ذكر",[1]الشيت!$CE$10:$CE$598,"&lt;10",[1]الشيت!$CK$10:$CK$598,"دور ثان")</f>
        <v>0</v>
      </c>
      <c r="S22" s="498">
        <f>COUNTIFS([1]الشيت!$J$10:$J$598,"أنثي",[1]الشيت!$CE$10:$CE$598,"&lt;10",[1]الشيت!$CK$10:$CK$598,"دور ثان")</f>
        <v>0</v>
      </c>
      <c r="T22" s="499">
        <f>S22+R22</f>
        <v>0</v>
      </c>
      <c r="U22" s="501">
        <f t="shared" si="7"/>
        <v>1</v>
      </c>
      <c r="V22" s="502">
        <f t="shared" si="7"/>
        <v>1</v>
      </c>
      <c r="W22" s="503">
        <f t="shared" si="7"/>
        <v>1</v>
      </c>
      <c r="X22" s="506"/>
      <c r="Y22" s="507"/>
    </row>
    <row r="23" spans="1:25" ht="31.5" thickTop="1" thickBot="1">
      <c r="A23" s="485" t="str">
        <f>[1]الشيت!$CF$4</f>
        <v xml:space="preserve">مواطنة  </v>
      </c>
      <c r="B23" s="486"/>
      <c r="C23" s="497">
        <f>COUNTIF([1]الشيت!$J$10:$J$598,"ذكر")</f>
        <v>11</v>
      </c>
      <c r="D23" s="498">
        <f>COUNTIF([1]الشيت!$J$10:$J$598,"أنثي")</f>
        <v>10</v>
      </c>
      <c r="E23" s="499">
        <f>D23+C23</f>
        <v>21</v>
      </c>
      <c r="F23" s="500">
        <f t="shared" si="8"/>
        <v>11</v>
      </c>
      <c r="G23" s="498">
        <f t="shared" si="8"/>
        <v>10</v>
      </c>
      <c r="H23" s="499">
        <f>F23+G23</f>
        <v>21</v>
      </c>
      <c r="I23" s="497">
        <f>COUNTIFS([1]الشيت!$J$10:$J$598,"ذكر",[1]الشيت!$CH$10:$CH$598,"غ")</f>
        <v>0</v>
      </c>
      <c r="J23" s="498">
        <f>COUNTIFS([1]الشيت!$J$10:$J$598,"أنثي",[1]الشيت!$CD$10:$CD$598,"غ")</f>
        <v>0</v>
      </c>
      <c r="K23" s="499">
        <f>I23+J23</f>
        <v>0</v>
      </c>
      <c r="L23" s="500">
        <f>COUNTIFS([1]الشيت!$J$10:$J$598,"ذكر",[1]الشيت!$CI$10:$CI$598,"&gt;=10")</f>
        <v>11</v>
      </c>
      <c r="M23" s="498">
        <f>COUNTIFS([1]الشيت!$J$10:$J$598,"أنثي",[1]الشيت!$CI$10:$CI$598,"&gt;=10")</f>
        <v>10</v>
      </c>
      <c r="N23" s="499">
        <f>L23+M23</f>
        <v>21</v>
      </c>
      <c r="O23" s="497">
        <f>COUNTIFS([1]الشيت!$J$10:$J$598,"ذكر",[1]الشيت!$CI$10:$CI$598,"&lt;10",[1]الشيت!$CK$10:$CK$598,"راسب")</f>
        <v>0</v>
      </c>
      <c r="P23" s="498">
        <f>COUNTIFS([1]الشيت!$J$10:$J$598,"أنثي",[1]الشيت!$CI$10:$CI$598,"&lt;10",[1]الشيت!$CK$10:$CK$598,"راسب")</f>
        <v>0</v>
      </c>
      <c r="Q23" s="499">
        <f>P23+O23</f>
        <v>0</v>
      </c>
      <c r="R23" s="500">
        <f>COUNTIFS([1]الشيت!$J$10:$J$598,"ذكر",[1]الشيت!$CI$10:$CI$598,"&lt;10",[1]الشيت!$CK$10:$CK$598,"دور ثان")</f>
        <v>0</v>
      </c>
      <c r="S23" s="498">
        <f>COUNTIFS([1]الشيت!$J$10:$J$598,"أنثي",[1]الشيت!$CI$10:$CI$598,"&lt;10",[1]الشيت!$CK$10:$CK$598,"دور ثان")</f>
        <v>0</v>
      </c>
      <c r="T23" s="499">
        <f>S23+R23</f>
        <v>0</v>
      </c>
      <c r="U23" s="501">
        <f t="shared" si="7"/>
        <v>1</v>
      </c>
      <c r="V23" s="502">
        <f t="shared" si="7"/>
        <v>1</v>
      </c>
      <c r="W23" s="503">
        <f t="shared" si="7"/>
        <v>1</v>
      </c>
      <c r="X23" s="506"/>
      <c r="Y23" s="507"/>
    </row>
    <row r="24" spans="1:25" ht="31.5" thickTop="1" thickBot="1">
      <c r="A24" s="545" t="s">
        <v>95</v>
      </c>
      <c r="B24" s="546"/>
      <c r="C24" s="534">
        <f>COUNTIF([1]الشيت!$J$10:$J$598,"ذكر")</f>
        <v>11</v>
      </c>
      <c r="D24" s="535">
        <f>COUNTIF([1]الشيت!$J$10:$J$598,"أنثي")</f>
        <v>10</v>
      </c>
      <c r="E24" s="536">
        <f>C24+D24</f>
        <v>21</v>
      </c>
      <c r="F24" s="537">
        <f t="shared" si="8"/>
        <v>11</v>
      </c>
      <c r="G24" s="535">
        <f t="shared" si="1"/>
        <v>9</v>
      </c>
      <c r="H24" s="536">
        <f t="shared" si="2"/>
        <v>20</v>
      </c>
      <c r="I24" s="534">
        <f>SUM(I11:I23)</f>
        <v>0</v>
      </c>
      <c r="J24" s="535">
        <f>SUM(J7:J23)</f>
        <v>1</v>
      </c>
      <c r="K24" s="536">
        <f>I24+J24</f>
        <v>1</v>
      </c>
      <c r="L24" s="537">
        <f>COUNTIFS([1]الشيت!$J$10:$J$598,"ذكر",[1]الشيت!$CK$10:$CK$598,"ناجح")</f>
        <v>9</v>
      </c>
      <c r="M24" s="535">
        <f>COUNTIFS([1]الشيت!$J$10:$J$598,"أنثي",[1]الشيت!$CK$10:$CK$598,"ناجح")</f>
        <v>8</v>
      </c>
      <c r="N24" s="536">
        <f>L24+M24</f>
        <v>17</v>
      </c>
      <c r="O24" s="534">
        <f>COUNTIFS([1]الشيت!$J$10:$J$598,"ذكر",[1]الشيت!$CK$10:$CK$598,"راسب")</f>
        <v>0</v>
      </c>
      <c r="P24" s="535">
        <f>COUNTIFS([1]الشيت!$J$10:$J$598,"أنثي",[1]الشيت!$CK$10:$CK$598,"راسب")</f>
        <v>0</v>
      </c>
      <c r="Q24" s="536">
        <f>P24+O24</f>
        <v>0</v>
      </c>
      <c r="R24" s="537">
        <f>COUNTIFS([1]الشيت!$J$10:$J$598,"ذكر",[1]الشيت!$CK$10:$CK$598,"دور ثان")</f>
        <v>2</v>
      </c>
      <c r="S24" s="535">
        <f>COUNTIFS([1]الشيت!$J$10:$J$598,"أنثي",[1]الشيت!$CK$10:$CK$598,"دور ثان")</f>
        <v>2</v>
      </c>
      <c r="T24" s="536">
        <f>S24+R24</f>
        <v>4</v>
      </c>
      <c r="U24" s="538">
        <f t="shared" ref="U24:W27" si="9">IFERROR(L24/F24,"")</f>
        <v>0.81818181818181823</v>
      </c>
      <c r="V24" s="539">
        <f t="shared" si="9"/>
        <v>0.88888888888888884</v>
      </c>
      <c r="W24" s="540">
        <f t="shared" si="9"/>
        <v>0.85</v>
      </c>
      <c r="X24" s="534">
        <f>COUNTIF([1]الشيت!$CK$10:$CK$598,"مفصول")</f>
        <v>0</v>
      </c>
      <c r="Y24" s="541" t="s">
        <v>96</v>
      </c>
    </row>
    <row r="25" spans="1:25" ht="15" thickTop="1">
      <c r="A25" s="457"/>
      <c r="B25" s="457"/>
      <c r="C25" s="457"/>
      <c r="D25" s="457"/>
      <c r="E25" s="457"/>
      <c r="F25" s="457"/>
      <c r="G25" s="457"/>
      <c r="H25" s="457"/>
      <c r="I25" s="457">
        <f>SUM(I7:I24)</f>
        <v>0</v>
      </c>
      <c r="J25" s="457"/>
      <c r="K25" s="457"/>
      <c r="L25" s="457"/>
      <c r="M25" s="457"/>
      <c r="N25" s="457"/>
      <c r="O25" s="457"/>
      <c r="P25" s="457"/>
      <c r="Q25" s="457"/>
      <c r="R25" s="457"/>
      <c r="S25" s="457"/>
      <c r="T25" s="457"/>
      <c r="U25" s="457"/>
      <c r="V25" s="457"/>
      <c r="W25" s="457"/>
      <c r="X25" s="457"/>
      <c r="Y25" s="457"/>
    </row>
    <row r="26" spans="1:25" ht="23.25">
      <c r="A26" s="542"/>
      <c r="B26" s="543" t="s">
        <v>97</v>
      </c>
      <c r="C26" s="543"/>
      <c r="D26" s="543"/>
      <c r="E26" s="543"/>
      <c r="F26" s="543"/>
      <c r="G26" s="542"/>
      <c r="H26" s="544"/>
      <c r="I26" s="544"/>
      <c r="J26" s="544"/>
      <c r="K26" s="544"/>
      <c r="L26" s="544"/>
      <c r="M26" s="543" t="s">
        <v>98</v>
      </c>
      <c r="N26" s="543"/>
      <c r="O26" s="544"/>
      <c r="P26" s="544"/>
      <c r="Q26" s="544"/>
      <c r="R26" s="544"/>
      <c r="S26" s="543" t="s">
        <v>99</v>
      </c>
      <c r="T26" s="543"/>
      <c r="U26" s="543"/>
      <c r="V26" s="544"/>
      <c r="W26" s="457"/>
      <c r="X26" s="457"/>
      <c r="Y26" s="457"/>
    </row>
    <row r="27" spans="1:25" ht="23.25">
      <c r="A27" s="543"/>
      <c r="B27" s="543"/>
      <c r="C27" s="543"/>
      <c r="D27" s="543"/>
      <c r="E27" s="543"/>
      <c r="F27" s="543"/>
      <c r="G27" s="543"/>
      <c r="H27" s="544"/>
      <c r="I27" s="544"/>
      <c r="J27" s="544"/>
      <c r="K27" s="544"/>
      <c r="L27" s="543"/>
      <c r="M27" s="543"/>
      <c r="N27" s="543"/>
      <c r="O27" s="543"/>
      <c r="P27" s="544"/>
      <c r="Q27" s="544"/>
      <c r="R27" s="543"/>
      <c r="S27" s="543"/>
      <c r="T27" s="543"/>
      <c r="U27" s="543"/>
      <c r="V27" s="543"/>
      <c r="W27" s="457"/>
      <c r="X27" s="457"/>
      <c r="Y27" s="457"/>
    </row>
  </sheetData>
  <mergeCells count="52">
    <mergeCell ref="A27:G27"/>
    <mergeCell ref="L27:O27"/>
    <mergeCell ref="R27:V27"/>
    <mergeCell ref="A22:B22"/>
    <mergeCell ref="X22:Y22"/>
    <mergeCell ref="A23:B23"/>
    <mergeCell ref="X23:Y23"/>
    <mergeCell ref="A24:B24"/>
    <mergeCell ref="B26:F26"/>
    <mergeCell ref="M26:N26"/>
    <mergeCell ref="S26:U26"/>
    <mergeCell ref="A19:B19"/>
    <mergeCell ref="X19:Y19"/>
    <mergeCell ref="A20:B20"/>
    <mergeCell ref="X20:Y20"/>
    <mergeCell ref="A21:B21"/>
    <mergeCell ref="X21:Y21"/>
    <mergeCell ref="A16:B16"/>
    <mergeCell ref="X16:Y16"/>
    <mergeCell ref="A17:B17"/>
    <mergeCell ref="X17:Y17"/>
    <mergeCell ref="A18:B18"/>
    <mergeCell ref="X18:Y18"/>
    <mergeCell ref="A13:B13"/>
    <mergeCell ref="X13:Y13"/>
    <mergeCell ref="A14:B14"/>
    <mergeCell ref="X14:Y14"/>
    <mergeCell ref="A15:B15"/>
    <mergeCell ref="X15:Y15"/>
    <mergeCell ref="A9:B9"/>
    <mergeCell ref="X9:Y9"/>
    <mergeCell ref="A10:B10"/>
    <mergeCell ref="X10:Y10"/>
    <mergeCell ref="A11:B11"/>
    <mergeCell ref="A12:B12"/>
    <mergeCell ref="R5:T5"/>
    <mergeCell ref="U5:W5"/>
    <mergeCell ref="X5:Y6"/>
    <mergeCell ref="A7:B7"/>
    <mergeCell ref="X7:Y7"/>
    <mergeCell ref="A8:B8"/>
    <mergeCell ref="X8:Y8"/>
    <mergeCell ref="A5:B6"/>
    <mergeCell ref="C5:E5"/>
    <mergeCell ref="F5:H5"/>
    <mergeCell ref="I5:K5"/>
    <mergeCell ref="L5:N5"/>
    <mergeCell ref="O5:Q5"/>
    <mergeCell ref="E4:L4"/>
    <mergeCell ref="M4:P4"/>
    <mergeCell ref="Q4:S4"/>
    <mergeCell ref="T4:V4"/>
  </mergeCells>
  <conditionalFormatting sqref="U22:W23 U7:W20">
    <cfRule type="containsErrors" dxfId="586" priority="3" stopIfTrue="1">
      <formula>ISERROR(U7)</formula>
    </cfRule>
  </conditionalFormatting>
  <conditionalFormatting sqref="U24:W24">
    <cfRule type="containsErrors" dxfId="584" priority="2" stopIfTrue="1">
      <formula>ISERROR(U24)</formula>
    </cfRule>
  </conditionalFormatting>
  <conditionalFormatting sqref="U21:W21">
    <cfRule type="containsErrors" dxfId="582" priority="1" stopIfTrue="1">
      <formula>ISERROR(U21)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الشيت</vt:lpstr>
      <vt:lpstr>نسبه النجاح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asd</dc:creator>
  <cp:lastModifiedBy>asd</cp:lastModifiedBy>
  <dcterms:created xsi:type="dcterms:W3CDTF">2022-01-23T10:05:46Z</dcterms:created>
  <dcterms:modified xsi:type="dcterms:W3CDTF">2022-01-23T10:34:25Z</dcterms:modified>
</cp:coreProperties>
</file>